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hailesh Bhardwaj\OneDrive\Desktop\"/>
    </mc:Choice>
  </mc:AlternateContent>
  <xr:revisionPtr revIDLastSave="0" documentId="13_ncr:1_{465171B3-5F18-4115-9CAD-0CCC12082A0C}" xr6:coauthVersionLast="47" xr6:coauthVersionMax="47" xr10:uidLastSave="{00000000-0000-0000-0000-000000000000}"/>
  <bookViews>
    <workbookView xWindow="-110" yWindow="-110" windowWidth="19420" windowHeight="11500" tabRatio="797" firstSheet="11" activeTab="14" xr2:uid="{38FF9C60-2858-496B-894C-26CC12D0BBB7}"/>
  </bookViews>
  <sheets>
    <sheet name="Tables" sheetId="30" r:id="rId1"/>
    <sheet name="Equity -&gt;" sheetId="6" r:id="rId2"/>
    <sheet name="Equity_TP" sheetId="4" r:id="rId3"/>
    <sheet name="Equity_Historical" sheetId="2" r:id="rId4"/>
    <sheet name="Equity_Vol_Weighted" sheetId="5" r:id="rId5"/>
    <sheet name="Bond -&gt;" sheetId="7" r:id="rId6"/>
    <sheet name="Bond_Historical" sheetId="10" r:id="rId7"/>
    <sheet name="Bond_Vol_Weighted" sheetId="11" r:id="rId8"/>
    <sheet name="Equity+Bond -&gt;" sheetId="8" r:id="rId9"/>
    <sheet name="Equity+Bond_Data" sheetId="12" r:id="rId10"/>
    <sheet name="Equity+Bond_Historical" sheetId="15" r:id="rId11"/>
    <sheet name="Equity+Bond_Vol_Weighted" sheetId="16" r:id="rId12"/>
    <sheet name="Equity , Parametric" sheetId="18" r:id="rId13"/>
    <sheet name="Distributional Approaches" sheetId="19" r:id="rId14"/>
    <sheet name="Cornish Fisher" sheetId="20" r:id="rId15"/>
    <sheet name="Bond, Parametric" sheetId="21" r:id="rId16"/>
    <sheet name="Bond_distributional approaches" sheetId="22" r:id="rId17"/>
    <sheet name="Bond_Cornish Fisher" sheetId="23" r:id="rId18"/>
    <sheet name="Equity + Bond" sheetId="24" r:id="rId19"/>
    <sheet name="Equity + Bond _ distributional " sheetId="26" r:id="rId20"/>
    <sheet name="Equity + Bond _ Cornish Fisher " sheetId="25" r:id="rId21"/>
  </sheets>
  <definedNames>
    <definedName name="_xlnm._FilterDatabase" localSheetId="6" hidden="1">Bond_Historical!$T$4:$T$1262</definedName>
    <definedName name="_xlnm._FilterDatabase" localSheetId="7" hidden="1">Bond_Vol_Weighted!$M$503:$M$1261</definedName>
    <definedName name="_xlnm._FilterDatabase" localSheetId="4" hidden="1">Equity_Vol_Weighted!$N$503:$N$1261</definedName>
    <definedName name="_xlnm._FilterDatabase" localSheetId="10" hidden="1">'Equity+Bond_Historical'!$AB$4:$AB$1262</definedName>
    <definedName name="_xlnm._FilterDatabase" localSheetId="11" hidden="1">'Equity+Bond_Vol_Weighted'!$M$503:$M$1261</definedName>
    <definedName name="_xlchart.v1.0" hidden="1">Equity_TP!$AB$11:$AL$11</definedName>
    <definedName name="_xlchart.v1.1" hidden="1">Equity_TP!$AB$3:$AL$3</definedName>
    <definedName name="_xlchart.v1.2" hidden="1">Bond_Historical!$Y$18:$AD$18</definedName>
    <definedName name="_xlchart.v1.3" hidden="1">Bond_Historical!$Y$19:$AD$19</definedName>
    <definedName name="solver_adj" localSheetId="2" hidden="1">Equity_TP!$AB$5:$AL$5</definedName>
    <definedName name="solver_cvg" localSheetId="2" hidden="1">0.0001</definedName>
    <definedName name="solver_drv" localSheetId="2" hidden="1">1</definedName>
    <definedName name="solver_eng" localSheetId="2" hidden="1">1</definedName>
    <definedName name="solver_est" localSheetId="2" hidden="1">1</definedName>
    <definedName name="solver_itr" localSheetId="2" hidden="1">2147483647</definedName>
    <definedName name="solver_lhs1" localSheetId="2" hidden="1">Equity_TP!#REF!</definedName>
    <definedName name="solver_lhs2" localSheetId="2" hidden="1">Equity_TP!$AB$5:$AL$5</definedName>
    <definedName name="solver_lhs3" localSheetId="2" hidden="1">Equity_TP!#REF!</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1</definedName>
    <definedName name="solver_nwt" localSheetId="2" hidden="1">1</definedName>
    <definedName name="solver_opt" localSheetId="2" hidden="1">Equity_TP!#REF!</definedName>
    <definedName name="solver_pre" localSheetId="2" hidden="1">0.000001</definedName>
    <definedName name="solver_rbv" localSheetId="2" hidden="1">1</definedName>
    <definedName name="solver_rel1" localSheetId="2" hidden="1">2</definedName>
    <definedName name="solver_rel2" localSheetId="2" hidden="1">3</definedName>
    <definedName name="solver_rel3" localSheetId="2" hidden="1">2</definedName>
    <definedName name="solver_rhs1" localSheetId="2" hidden="1">1</definedName>
    <definedName name="solver_rhs2" localSheetId="2" hidden="1">2%</definedName>
    <definedName name="solver_rhs3" localSheetId="2" hidden="1">1</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34" i="15" l="1"/>
  <c r="AQ34" i="15"/>
  <c r="AR33" i="15"/>
  <c r="AQ33" i="15"/>
  <c r="AR32" i="15"/>
  <c r="AQ32" i="15"/>
  <c r="AO33" i="15"/>
  <c r="AP33" i="15"/>
  <c r="AO34" i="15"/>
  <c r="AP34" i="15"/>
  <c r="AP32" i="15"/>
  <c r="AO32"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88" i="15"/>
  <c r="Y89" i="15"/>
  <c r="Y90" i="15"/>
  <c r="Y91" i="15"/>
  <c r="Y92" i="15"/>
  <c r="Y93" i="15"/>
  <c r="Y94" i="15"/>
  <c r="Y95" i="15"/>
  <c r="Y96" i="15"/>
  <c r="Y97" i="15"/>
  <c r="Y98" i="15"/>
  <c r="Y99" i="15"/>
  <c r="Y100" i="15"/>
  <c r="Y101" i="15"/>
  <c r="Y102" i="15"/>
  <c r="Y103" i="15"/>
  <c r="Y104" i="15"/>
  <c r="Y105" i="15"/>
  <c r="Y106" i="15"/>
  <c r="Y107" i="15"/>
  <c r="Y108" i="15"/>
  <c r="Y109" i="15"/>
  <c r="Y110" i="15"/>
  <c r="Y111" i="15"/>
  <c r="Y112" i="15"/>
  <c r="Y113" i="15"/>
  <c r="Y114" i="15"/>
  <c r="Y115" i="15"/>
  <c r="Y116" i="15"/>
  <c r="Y117" i="15"/>
  <c r="Y118" i="15"/>
  <c r="Y119" i="15"/>
  <c r="Y120" i="15"/>
  <c r="Y121" i="15"/>
  <c r="Y122" i="15"/>
  <c r="Y123" i="15"/>
  <c r="Y124" i="15"/>
  <c r="Y125" i="15"/>
  <c r="Y126" i="15"/>
  <c r="Y127" i="15"/>
  <c r="Y128" i="15"/>
  <c r="Y129" i="15"/>
  <c r="Y130" i="15"/>
  <c r="Y131" i="15"/>
  <c r="Y132" i="15"/>
  <c r="Y133" i="15"/>
  <c r="Y134" i="15"/>
  <c r="Y135" i="15"/>
  <c r="Y136" i="15"/>
  <c r="Y137" i="15"/>
  <c r="Y138" i="15"/>
  <c r="Y139" i="15"/>
  <c r="Y140" i="15"/>
  <c r="Y141" i="15"/>
  <c r="Y142" i="15"/>
  <c r="Y143" i="15"/>
  <c r="Y144" i="15"/>
  <c r="Y145" i="15"/>
  <c r="Y146" i="15"/>
  <c r="Y147" i="15"/>
  <c r="Y148" i="15"/>
  <c r="Y149" i="15"/>
  <c r="Y150" i="15"/>
  <c r="Y151" i="15"/>
  <c r="Y152" i="15"/>
  <c r="Y153" i="15"/>
  <c r="Y154" i="15"/>
  <c r="Y155" i="15"/>
  <c r="Y156" i="15"/>
  <c r="Y157" i="15"/>
  <c r="Y158" i="15"/>
  <c r="Y159" i="15"/>
  <c r="Y160" i="15"/>
  <c r="Y161" i="15"/>
  <c r="Y162" i="15"/>
  <c r="Y163" i="15"/>
  <c r="Y164" i="15"/>
  <c r="Y165" i="15"/>
  <c r="Y166" i="15"/>
  <c r="Y167" i="15"/>
  <c r="Y168" i="15"/>
  <c r="Y169" i="15"/>
  <c r="Y170" i="15"/>
  <c r="Y171" i="15"/>
  <c r="Y172" i="15"/>
  <c r="Y173" i="15"/>
  <c r="Y174" i="15"/>
  <c r="Y175" i="15"/>
  <c r="Y176" i="15"/>
  <c r="Y177" i="15"/>
  <c r="Y178" i="15"/>
  <c r="Y179" i="15"/>
  <c r="Y180" i="15"/>
  <c r="Y181" i="15"/>
  <c r="Y182" i="15"/>
  <c r="Y183" i="15"/>
  <c r="Y184" i="15"/>
  <c r="Y185" i="15"/>
  <c r="Y186" i="15"/>
  <c r="Y187" i="15"/>
  <c r="Y188" i="15"/>
  <c r="Y189" i="15"/>
  <c r="Y190" i="15"/>
  <c r="Y191" i="15"/>
  <c r="Y192" i="15"/>
  <c r="Y193" i="15"/>
  <c r="Y194" i="15"/>
  <c r="Y195" i="15"/>
  <c r="Y196" i="15"/>
  <c r="Y197" i="15"/>
  <c r="Y198" i="15"/>
  <c r="Y199" i="15"/>
  <c r="Y200" i="15"/>
  <c r="Y201" i="15"/>
  <c r="Y202" i="15"/>
  <c r="Y203" i="15"/>
  <c r="Y204" i="15"/>
  <c r="Y205" i="15"/>
  <c r="Y206" i="15"/>
  <c r="Y207" i="15"/>
  <c r="Y208" i="15"/>
  <c r="Y209" i="15"/>
  <c r="Y210" i="15"/>
  <c r="Y211" i="15"/>
  <c r="Y212" i="15"/>
  <c r="Y213" i="15"/>
  <c r="Y214" i="15"/>
  <c r="Y215" i="15"/>
  <c r="Y216" i="15"/>
  <c r="Y217" i="15"/>
  <c r="Y218" i="15"/>
  <c r="Y219" i="15"/>
  <c r="Y220" i="15"/>
  <c r="Y221" i="15"/>
  <c r="Y222" i="15"/>
  <c r="Y223" i="15"/>
  <c r="Y224" i="15"/>
  <c r="Y225" i="15"/>
  <c r="Y226" i="15"/>
  <c r="Y227" i="15"/>
  <c r="Y228" i="15"/>
  <c r="Y229" i="15"/>
  <c r="Y230" i="15"/>
  <c r="Y231" i="15"/>
  <c r="Y232" i="15"/>
  <c r="Y233" i="15"/>
  <c r="Y234" i="15"/>
  <c r="Y235" i="15"/>
  <c r="Y236" i="15"/>
  <c r="Y237" i="15"/>
  <c r="Y238" i="15"/>
  <c r="Y239" i="15"/>
  <c r="Y240" i="15"/>
  <c r="Y241" i="15"/>
  <c r="Y242" i="15"/>
  <c r="Y243" i="15"/>
  <c r="Y244" i="15"/>
  <c r="Y245" i="15"/>
  <c r="Y246" i="15"/>
  <c r="Y247" i="15"/>
  <c r="Y248" i="15"/>
  <c r="Y249" i="15"/>
  <c r="Y250" i="15"/>
  <c r="Y251" i="15"/>
  <c r="Y252" i="15"/>
  <c r="Y253" i="15"/>
  <c r="Y254" i="15"/>
  <c r="Y255" i="15"/>
  <c r="Y256" i="15"/>
  <c r="Y257" i="15"/>
  <c r="Y258" i="15"/>
  <c r="Y259" i="15"/>
  <c r="Y260" i="15"/>
  <c r="Y261" i="15"/>
  <c r="Y262" i="15"/>
  <c r="Y263" i="15"/>
  <c r="Y264" i="15"/>
  <c r="Y265" i="15"/>
  <c r="Y266" i="15"/>
  <c r="Y267" i="15"/>
  <c r="Y268" i="15"/>
  <c r="Y269" i="15"/>
  <c r="Y270" i="15"/>
  <c r="Y271" i="15"/>
  <c r="Y272" i="15"/>
  <c r="Y273" i="15"/>
  <c r="Y274" i="15"/>
  <c r="Y275" i="15"/>
  <c r="Y276" i="15"/>
  <c r="Y277" i="15"/>
  <c r="Y278" i="15"/>
  <c r="Y279" i="15"/>
  <c r="Y280" i="15"/>
  <c r="Y281" i="15"/>
  <c r="Y282" i="15"/>
  <c r="Y283" i="15"/>
  <c r="Y284" i="15"/>
  <c r="Y285" i="15"/>
  <c r="Y286" i="15"/>
  <c r="Y287" i="15"/>
  <c r="Y288" i="15"/>
  <c r="Y289" i="15"/>
  <c r="Y290" i="15"/>
  <c r="Y291" i="15"/>
  <c r="Y292" i="15"/>
  <c r="Y293" i="15"/>
  <c r="Y294" i="15"/>
  <c r="Y295" i="15"/>
  <c r="Y296" i="15"/>
  <c r="Y297" i="15"/>
  <c r="Y298" i="15"/>
  <c r="Y299" i="15"/>
  <c r="Y300" i="15"/>
  <c r="Y301" i="15"/>
  <c r="Y302" i="15"/>
  <c r="Y303" i="15"/>
  <c r="Y304" i="15"/>
  <c r="Y305" i="15"/>
  <c r="Y306" i="15"/>
  <c r="Y307" i="15"/>
  <c r="Y308" i="15"/>
  <c r="Y309" i="15"/>
  <c r="Y310" i="15"/>
  <c r="Y311" i="15"/>
  <c r="Y312" i="15"/>
  <c r="Y313" i="15"/>
  <c r="Y314" i="15"/>
  <c r="Y315" i="15"/>
  <c r="Y316" i="15"/>
  <c r="Y317" i="15"/>
  <c r="Y318" i="15"/>
  <c r="Y319" i="15"/>
  <c r="Y320" i="15"/>
  <c r="Y321" i="15"/>
  <c r="Y322" i="15"/>
  <c r="Y323" i="15"/>
  <c r="Y324" i="15"/>
  <c r="Y325" i="15"/>
  <c r="Y326" i="15"/>
  <c r="Y327" i="15"/>
  <c r="Y328" i="15"/>
  <c r="Y329" i="15"/>
  <c r="Y330" i="15"/>
  <c r="Y331" i="15"/>
  <c r="Y332" i="15"/>
  <c r="Y333" i="15"/>
  <c r="Y334" i="15"/>
  <c r="Y335" i="15"/>
  <c r="Y336" i="15"/>
  <c r="Y337" i="15"/>
  <c r="Y338" i="15"/>
  <c r="Y339" i="15"/>
  <c r="Y340" i="15"/>
  <c r="Y341" i="15"/>
  <c r="Y342" i="15"/>
  <c r="Y343" i="15"/>
  <c r="Y344" i="15"/>
  <c r="Y345" i="15"/>
  <c r="Y346" i="15"/>
  <c r="Y347" i="15"/>
  <c r="Y348" i="15"/>
  <c r="Y349" i="15"/>
  <c r="Y350" i="15"/>
  <c r="Y351" i="15"/>
  <c r="Y352" i="15"/>
  <c r="Y353" i="15"/>
  <c r="Y354" i="15"/>
  <c r="Y355" i="15"/>
  <c r="Y356" i="15"/>
  <c r="Y357" i="15"/>
  <c r="Y358" i="15"/>
  <c r="Y359" i="15"/>
  <c r="Y360" i="15"/>
  <c r="Y361" i="15"/>
  <c r="Y362" i="15"/>
  <c r="Y363" i="15"/>
  <c r="Y364" i="15"/>
  <c r="Y365" i="15"/>
  <c r="Y366" i="15"/>
  <c r="Y367" i="15"/>
  <c r="Y368" i="15"/>
  <c r="Y369" i="15"/>
  <c r="Y370" i="15"/>
  <c r="Y371" i="15"/>
  <c r="Y372" i="15"/>
  <c r="Y373" i="15"/>
  <c r="Y374" i="15"/>
  <c r="Y375" i="15"/>
  <c r="Y376" i="15"/>
  <c r="Y377" i="15"/>
  <c r="Y378" i="15"/>
  <c r="Y379" i="15"/>
  <c r="Y380" i="15"/>
  <c r="Y381" i="15"/>
  <c r="Y382" i="15"/>
  <c r="Y383" i="15"/>
  <c r="Y384" i="15"/>
  <c r="Y385" i="15"/>
  <c r="Y386" i="15"/>
  <c r="Y387" i="15"/>
  <c r="Y388" i="15"/>
  <c r="Y389" i="15"/>
  <c r="Y390" i="15"/>
  <c r="Y391" i="15"/>
  <c r="Y392" i="15"/>
  <c r="Y393" i="15"/>
  <c r="Y394" i="15"/>
  <c r="Y395" i="15"/>
  <c r="Y396" i="15"/>
  <c r="Y397" i="15"/>
  <c r="Y398" i="15"/>
  <c r="Y399" i="15"/>
  <c r="Y400" i="15"/>
  <c r="Y401" i="15"/>
  <c r="Y402" i="15"/>
  <c r="Y403" i="15"/>
  <c r="Y404" i="15"/>
  <c r="Y405" i="15"/>
  <c r="Y406" i="15"/>
  <c r="Y407" i="15"/>
  <c r="Y408" i="15"/>
  <c r="Y409" i="15"/>
  <c r="Y410" i="15"/>
  <c r="Y411" i="15"/>
  <c r="Y412" i="15"/>
  <c r="Y413" i="15"/>
  <c r="Y414" i="15"/>
  <c r="Y415" i="15"/>
  <c r="Y416" i="15"/>
  <c r="Y417" i="15"/>
  <c r="Y418" i="15"/>
  <c r="Y419" i="15"/>
  <c r="Y420" i="15"/>
  <c r="Y421" i="15"/>
  <c r="Y422" i="15"/>
  <c r="Y423" i="15"/>
  <c r="Y424" i="15"/>
  <c r="Y425" i="15"/>
  <c r="Y426" i="15"/>
  <c r="Y427" i="15"/>
  <c r="Y428" i="15"/>
  <c r="Y429" i="15"/>
  <c r="Y430" i="15"/>
  <c r="Y431" i="15"/>
  <c r="Y432" i="15"/>
  <c r="Y433" i="15"/>
  <c r="Y434" i="15"/>
  <c r="Y435" i="15"/>
  <c r="Y436" i="15"/>
  <c r="Y437" i="15"/>
  <c r="Y438" i="15"/>
  <c r="Y439" i="15"/>
  <c r="Y440" i="15"/>
  <c r="Y441" i="15"/>
  <c r="Y442" i="15"/>
  <c r="Y443" i="15"/>
  <c r="Y444" i="15"/>
  <c r="Y445" i="15"/>
  <c r="Y446" i="15"/>
  <c r="Y447" i="15"/>
  <c r="Y448" i="15"/>
  <c r="Y449" i="15"/>
  <c r="Y450" i="15"/>
  <c r="Y451" i="15"/>
  <c r="Y452" i="15"/>
  <c r="Y453" i="15"/>
  <c r="Y454" i="15"/>
  <c r="Y455" i="15"/>
  <c r="Y456" i="15"/>
  <c r="Y457" i="15"/>
  <c r="Y458" i="15"/>
  <c r="Y459" i="15"/>
  <c r="Y460" i="15"/>
  <c r="Y461" i="15"/>
  <c r="Y462" i="15"/>
  <c r="Y463" i="15"/>
  <c r="Y464" i="15"/>
  <c r="Y465" i="15"/>
  <c r="Y466" i="15"/>
  <c r="Y467" i="15"/>
  <c r="Y468" i="15"/>
  <c r="Y469" i="15"/>
  <c r="Y470" i="15"/>
  <c r="Y471" i="15"/>
  <c r="Y472" i="15"/>
  <c r="Y473" i="15"/>
  <c r="Y474" i="15"/>
  <c r="Y475" i="15"/>
  <c r="Y476" i="15"/>
  <c r="Y477" i="15"/>
  <c r="Y478" i="15"/>
  <c r="Y479" i="15"/>
  <c r="Y480" i="15"/>
  <c r="Y481" i="15"/>
  <c r="Y482" i="15"/>
  <c r="Y483" i="15"/>
  <c r="Y484" i="15"/>
  <c r="Y485" i="15"/>
  <c r="Y486" i="15"/>
  <c r="Y487" i="15"/>
  <c r="Y488" i="15"/>
  <c r="Y489" i="15"/>
  <c r="Y490" i="15"/>
  <c r="Y491" i="15"/>
  <c r="Y492" i="15"/>
  <c r="Y493" i="15"/>
  <c r="Y494" i="15"/>
  <c r="Y495" i="15"/>
  <c r="Y496" i="15"/>
  <c r="Y497" i="15"/>
  <c r="Y498" i="15"/>
  <c r="Y499" i="15"/>
  <c r="Y500" i="15"/>
  <c r="Y501" i="15"/>
  <c r="Y502" i="15"/>
  <c r="Y503" i="15"/>
  <c r="Y504" i="15"/>
  <c r="Y505" i="15"/>
  <c r="Y506" i="15"/>
  <c r="Y507" i="15"/>
  <c r="Y508" i="15"/>
  <c r="Y509" i="15"/>
  <c r="Y510" i="15"/>
  <c r="Y511" i="15"/>
  <c r="Y512" i="15"/>
  <c r="Y513" i="15"/>
  <c r="Y514" i="15"/>
  <c r="Y515" i="15"/>
  <c r="Y516" i="15"/>
  <c r="Y517" i="15"/>
  <c r="Y518" i="15"/>
  <c r="Y519" i="15"/>
  <c r="Y520" i="15"/>
  <c r="Y521" i="15"/>
  <c r="Y522" i="15"/>
  <c r="Y523" i="15"/>
  <c r="Y524" i="15"/>
  <c r="Y525" i="15"/>
  <c r="Y526" i="15"/>
  <c r="Y527" i="15"/>
  <c r="Y528" i="15"/>
  <c r="Y529" i="15"/>
  <c r="Y530" i="15"/>
  <c r="Y531" i="15"/>
  <c r="Y532" i="15"/>
  <c r="Y533" i="15"/>
  <c r="Y534" i="15"/>
  <c r="Y535" i="15"/>
  <c r="Y536" i="15"/>
  <c r="Y537" i="15"/>
  <c r="Y538" i="15"/>
  <c r="Y539" i="15"/>
  <c r="Y540" i="15"/>
  <c r="Y541" i="15"/>
  <c r="Y542" i="15"/>
  <c r="Y543" i="15"/>
  <c r="Y544" i="15"/>
  <c r="Y545" i="15"/>
  <c r="Y546" i="15"/>
  <c r="Y547" i="15"/>
  <c r="Y548" i="15"/>
  <c r="Y549" i="15"/>
  <c r="Y550" i="15"/>
  <c r="Y551" i="15"/>
  <c r="Y552" i="15"/>
  <c r="Y553" i="15"/>
  <c r="Y554" i="15"/>
  <c r="Y555" i="15"/>
  <c r="Y556" i="15"/>
  <c r="Y557" i="15"/>
  <c r="Y558" i="15"/>
  <c r="Y559" i="15"/>
  <c r="Y560" i="15"/>
  <c r="Y561" i="15"/>
  <c r="Y562" i="15"/>
  <c r="Y563" i="15"/>
  <c r="Y564" i="15"/>
  <c r="Y565" i="15"/>
  <c r="Y566" i="15"/>
  <c r="Y567" i="15"/>
  <c r="Y568" i="15"/>
  <c r="Y569" i="15"/>
  <c r="Y570" i="15"/>
  <c r="Y571" i="15"/>
  <c r="Y572" i="15"/>
  <c r="Y573" i="15"/>
  <c r="Y574" i="15"/>
  <c r="Y575" i="15"/>
  <c r="Y576" i="15"/>
  <c r="Y577" i="15"/>
  <c r="Y578" i="15"/>
  <c r="Y579" i="15"/>
  <c r="Y580" i="15"/>
  <c r="Y581" i="15"/>
  <c r="Y582" i="15"/>
  <c r="Y583" i="15"/>
  <c r="Y584" i="15"/>
  <c r="Y585" i="15"/>
  <c r="Y586" i="15"/>
  <c r="Y587" i="15"/>
  <c r="Y588" i="15"/>
  <c r="Y589" i="15"/>
  <c r="Y590" i="15"/>
  <c r="Y591" i="15"/>
  <c r="Y592" i="15"/>
  <c r="Y593" i="15"/>
  <c r="Y594" i="15"/>
  <c r="Y595" i="15"/>
  <c r="Y596" i="15"/>
  <c r="Y597" i="15"/>
  <c r="Y598" i="15"/>
  <c r="Y599" i="15"/>
  <c r="Y600" i="15"/>
  <c r="Y601" i="15"/>
  <c r="Y602" i="15"/>
  <c r="Y603" i="15"/>
  <c r="Y604" i="15"/>
  <c r="Y605" i="15"/>
  <c r="Y606" i="15"/>
  <c r="Y607" i="15"/>
  <c r="Y608" i="15"/>
  <c r="Y609" i="15"/>
  <c r="Y610" i="15"/>
  <c r="Y611" i="15"/>
  <c r="Y612" i="15"/>
  <c r="Y613" i="15"/>
  <c r="Y614" i="15"/>
  <c r="Y615" i="15"/>
  <c r="Y616" i="15"/>
  <c r="Y617" i="15"/>
  <c r="Y618" i="15"/>
  <c r="Y619" i="15"/>
  <c r="Y620" i="15"/>
  <c r="Y621" i="15"/>
  <c r="Y622" i="15"/>
  <c r="Y623" i="15"/>
  <c r="Y624" i="15"/>
  <c r="Y625" i="15"/>
  <c r="Y626" i="15"/>
  <c r="Y627" i="15"/>
  <c r="Y628" i="15"/>
  <c r="Y629" i="15"/>
  <c r="Y630" i="15"/>
  <c r="Y631" i="15"/>
  <c r="Y632" i="15"/>
  <c r="Y633" i="15"/>
  <c r="Y634" i="15"/>
  <c r="Y635" i="15"/>
  <c r="Y636" i="15"/>
  <c r="Y637" i="15"/>
  <c r="Y638" i="15"/>
  <c r="Y639" i="15"/>
  <c r="Y640" i="15"/>
  <c r="Y641" i="15"/>
  <c r="Y642" i="15"/>
  <c r="Y643" i="15"/>
  <c r="Y644" i="15"/>
  <c r="Y645" i="15"/>
  <c r="Y646" i="15"/>
  <c r="Y647" i="15"/>
  <c r="Y648" i="15"/>
  <c r="Y649" i="15"/>
  <c r="Y650" i="15"/>
  <c r="Y651" i="15"/>
  <c r="Y652" i="15"/>
  <c r="Y653" i="15"/>
  <c r="Y654" i="15"/>
  <c r="Y655" i="15"/>
  <c r="Y656" i="15"/>
  <c r="Y657" i="15"/>
  <c r="Y658" i="15"/>
  <c r="Y659" i="15"/>
  <c r="Y660" i="15"/>
  <c r="Y661" i="15"/>
  <c r="Y662" i="15"/>
  <c r="Y663" i="15"/>
  <c r="Y664" i="15"/>
  <c r="Y665" i="15"/>
  <c r="Y666" i="15"/>
  <c r="Y667" i="15"/>
  <c r="Y668" i="15"/>
  <c r="Y669" i="15"/>
  <c r="Y670" i="15"/>
  <c r="Y671" i="15"/>
  <c r="Y672" i="15"/>
  <c r="Y673" i="15"/>
  <c r="Y674" i="15"/>
  <c r="Y675" i="15"/>
  <c r="Y676" i="15"/>
  <c r="Y677" i="15"/>
  <c r="Y678" i="15"/>
  <c r="Y679" i="15"/>
  <c r="Y680" i="15"/>
  <c r="Y681" i="15"/>
  <c r="Y682" i="15"/>
  <c r="Y683" i="15"/>
  <c r="Y684" i="15"/>
  <c r="Y685" i="15"/>
  <c r="Y686" i="15"/>
  <c r="Y687" i="15"/>
  <c r="Y688" i="15"/>
  <c r="Y689" i="15"/>
  <c r="Y690" i="15"/>
  <c r="Y691" i="15"/>
  <c r="Y692" i="15"/>
  <c r="Y693" i="15"/>
  <c r="Y694" i="15"/>
  <c r="Y695" i="15"/>
  <c r="Y696" i="15"/>
  <c r="Y697" i="15"/>
  <c r="Y698" i="15"/>
  <c r="Y699" i="15"/>
  <c r="Y700" i="15"/>
  <c r="Y701" i="15"/>
  <c r="Y702" i="15"/>
  <c r="Y703" i="15"/>
  <c r="Y704" i="15"/>
  <c r="Y705" i="15"/>
  <c r="Y706" i="15"/>
  <c r="Y707" i="15"/>
  <c r="Y708" i="15"/>
  <c r="Y709" i="15"/>
  <c r="Y710" i="15"/>
  <c r="Y711" i="15"/>
  <c r="Y712" i="15"/>
  <c r="Y713" i="15"/>
  <c r="Y714" i="15"/>
  <c r="Y715" i="15"/>
  <c r="Y716" i="15"/>
  <c r="Y717" i="15"/>
  <c r="Y718" i="15"/>
  <c r="Y719" i="15"/>
  <c r="Y720" i="15"/>
  <c r="Y721" i="15"/>
  <c r="Y722" i="15"/>
  <c r="Y723" i="15"/>
  <c r="Y724" i="15"/>
  <c r="Y725" i="15"/>
  <c r="Y726" i="15"/>
  <c r="Y727" i="15"/>
  <c r="Y728" i="15"/>
  <c r="Y729" i="15"/>
  <c r="Y730" i="15"/>
  <c r="Y731" i="15"/>
  <c r="Y732" i="15"/>
  <c r="Y733" i="15"/>
  <c r="Y734" i="15"/>
  <c r="Y735" i="15"/>
  <c r="Y736" i="15"/>
  <c r="Y737" i="15"/>
  <c r="Y738" i="15"/>
  <c r="Y739" i="15"/>
  <c r="Y740" i="15"/>
  <c r="Y741" i="15"/>
  <c r="Y742" i="15"/>
  <c r="Y743" i="15"/>
  <c r="Y744" i="15"/>
  <c r="Y745" i="15"/>
  <c r="Y746" i="15"/>
  <c r="Y747" i="15"/>
  <c r="Y748" i="15"/>
  <c r="Y749" i="15"/>
  <c r="Y750" i="15"/>
  <c r="Y751" i="15"/>
  <c r="Y752" i="15"/>
  <c r="Y753" i="15"/>
  <c r="Y754" i="15"/>
  <c r="Y755" i="15"/>
  <c r="Y756" i="15"/>
  <c r="Y757" i="15"/>
  <c r="Y758" i="15"/>
  <c r="Y759" i="15"/>
  <c r="Y760" i="15"/>
  <c r="Y761" i="15"/>
  <c r="Y762" i="15"/>
  <c r="Y763" i="15"/>
  <c r="Y764" i="15"/>
  <c r="Y765" i="15"/>
  <c r="Y766" i="15"/>
  <c r="Y767" i="15"/>
  <c r="Y768" i="15"/>
  <c r="Y769" i="15"/>
  <c r="Y770" i="15"/>
  <c r="Y771" i="15"/>
  <c r="Y772" i="15"/>
  <c r="Y773" i="15"/>
  <c r="Y774" i="15"/>
  <c r="Y775" i="15"/>
  <c r="Y776" i="15"/>
  <c r="Y777" i="15"/>
  <c r="Y778" i="15"/>
  <c r="Y779" i="15"/>
  <c r="Y780" i="15"/>
  <c r="Y781" i="15"/>
  <c r="Y782" i="15"/>
  <c r="Y783" i="15"/>
  <c r="Y784" i="15"/>
  <c r="Y785" i="15"/>
  <c r="Y786" i="15"/>
  <c r="Y787" i="15"/>
  <c r="Y788" i="15"/>
  <c r="Y789" i="15"/>
  <c r="Y790" i="15"/>
  <c r="Y791" i="15"/>
  <c r="Y792" i="15"/>
  <c r="Y793" i="15"/>
  <c r="Y794" i="15"/>
  <c r="Y795" i="15"/>
  <c r="Y796" i="15"/>
  <c r="Y797" i="15"/>
  <c r="Y798" i="15"/>
  <c r="Y799" i="15"/>
  <c r="Y800" i="15"/>
  <c r="Y801" i="15"/>
  <c r="Y802" i="15"/>
  <c r="Y803" i="15"/>
  <c r="Y804" i="15"/>
  <c r="Y805" i="15"/>
  <c r="Y806" i="15"/>
  <c r="Y807" i="15"/>
  <c r="Y808" i="15"/>
  <c r="Y809" i="15"/>
  <c r="Y810" i="15"/>
  <c r="Y811" i="15"/>
  <c r="Y812" i="15"/>
  <c r="Y813" i="15"/>
  <c r="Y814" i="15"/>
  <c r="Y815" i="15"/>
  <c r="Y816" i="15"/>
  <c r="Y817" i="15"/>
  <c r="Y818" i="15"/>
  <c r="Y819" i="15"/>
  <c r="Y820" i="15"/>
  <c r="Y821" i="15"/>
  <c r="Y822" i="15"/>
  <c r="Y823" i="15"/>
  <c r="Y824" i="15"/>
  <c r="Y825" i="15"/>
  <c r="Y826" i="15"/>
  <c r="Y827" i="15"/>
  <c r="Y828" i="15"/>
  <c r="Y829" i="15"/>
  <c r="Y830" i="15"/>
  <c r="Y831" i="15"/>
  <c r="Y832" i="15"/>
  <c r="Y833" i="15"/>
  <c r="Y834" i="15"/>
  <c r="Y835" i="15"/>
  <c r="Y836" i="15"/>
  <c r="Y837" i="15"/>
  <c r="Y838" i="15"/>
  <c r="Y839" i="15"/>
  <c r="Y840" i="15"/>
  <c r="Y841" i="15"/>
  <c r="Y842" i="15"/>
  <c r="Y843" i="15"/>
  <c r="Y844" i="15"/>
  <c r="Y845" i="15"/>
  <c r="Y846" i="15"/>
  <c r="Y847" i="15"/>
  <c r="Y848" i="15"/>
  <c r="Y849" i="15"/>
  <c r="Y850" i="15"/>
  <c r="Y851" i="15"/>
  <c r="Y852" i="15"/>
  <c r="Y853" i="15"/>
  <c r="Y854" i="15"/>
  <c r="Y855" i="15"/>
  <c r="Y856" i="15"/>
  <c r="Y857" i="15"/>
  <c r="Y858" i="15"/>
  <c r="Y859" i="15"/>
  <c r="Y860" i="15"/>
  <c r="Y861" i="15"/>
  <c r="Y862" i="15"/>
  <c r="Y863" i="15"/>
  <c r="Y864" i="15"/>
  <c r="Y865" i="15"/>
  <c r="Y866" i="15"/>
  <c r="Y867" i="15"/>
  <c r="Y868" i="15"/>
  <c r="Y869" i="15"/>
  <c r="Y870" i="15"/>
  <c r="Y871" i="15"/>
  <c r="Y872" i="15"/>
  <c r="Y873" i="15"/>
  <c r="Y874" i="15"/>
  <c r="Y875" i="15"/>
  <c r="Y876" i="15"/>
  <c r="Y877" i="15"/>
  <c r="Y878" i="15"/>
  <c r="Y879" i="15"/>
  <c r="Y880" i="15"/>
  <c r="Y881" i="15"/>
  <c r="Y882" i="15"/>
  <c r="Y883" i="15"/>
  <c r="Y884" i="15"/>
  <c r="Y885" i="15"/>
  <c r="Y886" i="15"/>
  <c r="Y887" i="15"/>
  <c r="Y888" i="15"/>
  <c r="Y889" i="15"/>
  <c r="Y890" i="15"/>
  <c r="Y891" i="15"/>
  <c r="Y892" i="15"/>
  <c r="Y893" i="15"/>
  <c r="Y894" i="15"/>
  <c r="Y895" i="15"/>
  <c r="Y896" i="15"/>
  <c r="Y897" i="15"/>
  <c r="Y898" i="15"/>
  <c r="Y899" i="15"/>
  <c r="Y900" i="15"/>
  <c r="Y901" i="15"/>
  <c r="Y902" i="15"/>
  <c r="Y903" i="15"/>
  <c r="Y904" i="15"/>
  <c r="Y905" i="15"/>
  <c r="Y906" i="15"/>
  <c r="Y907" i="15"/>
  <c r="Y908" i="15"/>
  <c r="Y909" i="15"/>
  <c r="Y910" i="15"/>
  <c r="Y911" i="15"/>
  <c r="Y912" i="15"/>
  <c r="Y913" i="15"/>
  <c r="Y914" i="15"/>
  <c r="Y915" i="15"/>
  <c r="Y916" i="15"/>
  <c r="Y917" i="15"/>
  <c r="Y918" i="15"/>
  <c r="Y919" i="15"/>
  <c r="Y920" i="15"/>
  <c r="Y921" i="15"/>
  <c r="Y922" i="15"/>
  <c r="Y923" i="15"/>
  <c r="Y924" i="15"/>
  <c r="Y925" i="15"/>
  <c r="Y926" i="15"/>
  <c r="Y927" i="15"/>
  <c r="Y928" i="15"/>
  <c r="Y929" i="15"/>
  <c r="Y930" i="15"/>
  <c r="Y931" i="15"/>
  <c r="Y932" i="15"/>
  <c r="Y933" i="15"/>
  <c r="Y934" i="15"/>
  <c r="Y935" i="15"/>
  <c r="Y936" i="15"/>
  <c r="Y937" i="15"/>
  <c r="Y938" i="15"/>
  <c r="Y939" i="15"/>
  <c r="Y940" i="15"/>
  <c r="Y941" i="15"/>
  <c r="Y942" i="15"/>
  <c r="Y943" i="15"/>
  <c r="Y944" i="15"/>
  <c r="Y945" i="15"/>
  <c r="Y946" i="15"/>
  <c r="Y947" i="15"/>
  <c r="Y948" i="15"/>
  <c r="Y949" i="15"/>
  <c r="Y950" i="15"/>
  <c r="Y951" i="15"/>
  <c r="Y952" i="15"/>
  <c r="Y953" i="15"/>
  <c r="Y954" i="15"/>
  <c r="Y955" i="15"/>
  <c r="Y956" i="15"/>
  <c r="Y957" i="15"/>
  <c r="Y958" i="15"/>
  <c r="Y959" i="15"/>
  <c r="Y960" i="15"/>
  <c r="Y961" i="15"/>
  <c r="Y962" i="15"/>
  <c r="Y963" i="15"/>
  <c r="Y964" i="15"/>
  <c r="Y965" i="15"/>
  <c r="Y966" i="15"/>
  <c r="Y967" i="15"/>
  <c r="Y968" i="15"/>
  <c r="Y969" i="15"/>
  <c r="Y970" i="15"/>
  <c r="Y971" i="15"/>
  <c r="Y972" i="15"/>
  <c r="Y973" i="15"/>
  <c r="Y974" i="15"/>
  <c r="Y975" i="15"/>
  <c r="Y976" i="15"/>
  <c r="Y977" i="15"/>
  <c r="Y978" i="15"/>
  <c r="Y979" i="15"/>
  <c r="Y980" i="15"/>
  <c r="Y981" i="15"/>
  <c r="Y982" i="15"/>
  <c r="Y983" i="15"/>
  <c r="Y984" i="15"/>
  <c r="Y985" i="15"/>
  <c r="Y986" i="15"/>
  <c r="Y987" i="15"/>
  <c r="Y988" i="15"/>
  <c r="Y989" i="15"/>
  <c r="Y990" i="15"/>
  <c r="Y991" i="15"/>
  <c r="Y992" i="15"/>
  <c r="Y993" i="15"/>
  <c r="Y994" i="15"/>
  <c r="Y995" i="15"/>
  <c r="Y996" i="15"/>
  <c r="Y997" i="15"/>
  <c r="Y998" i="15"/>
  <c r="Y999" i="15"/>
  <c r="Y1000" i="15"/>
  <c r="Y1001" i="15"/>
  <c r="Y1002" i="15"/>
  <c r="Y1003" i="15"/>
  <c r="Y1004" i="15"/>
  <c r="Y1005" i="15"/>
  <c r="Y1006" i="15"/>
  <c r="Y1007" i="15"/>
  <c r="Y1008" i="15"/>
  <c r="Y1009" i="15"/>
  <c r="Y1010" i="15"/>
  <c r="Y1011" i="15"/>
  <c r="Y1012" i="15"/>
  <c r="Y1013" i="15"/>
  <c r="Y1014" i="15"/>
  <c r="Y1015" i="15"/>
  <c r="Y1016" i="15"/>
  <c r="Y1017" i="15"/>
  <c r="Y1018" i="15"/>
  <c r="Y1019" i="15"/>
  <c r="Y1020" i="15"/>
  <c r="Y1021" i="15"/>
  <c r="Y1022" i="15"/>
  <c r="Y1023" i="15"/>
  <c r="Y1024" i="15"/>
  <c r="Y1025" i="15"/>
  <c r="Y1026" i="15"/>
  <c r="Y1027" i="15"/>
  <c r="Y1028" i="15"/>
  <c r="Y1029" i="15"/>
  <c r="Y1030" i="15"/>
  <c r="Y1031" i="15"/>
  <c r="Y1032" i="15"/>
  <c r="Y1033" i="15"/>
  <c r="Y1034" i="15"/>
  <c r="Y1035" i="15"/>
  <c r="Y1036" i="15"/>
  <c r="Y1037" i="15"/>
  <c r="Y1038" i="15"/>
  <c r="Y1039" i="15"/>
  <c r="Y1040" i="15"/>
  <c r="Y1041" i="15"/>
  <c r="Y1042" i="15"/>
  <c r="Y1043" i="15"/>
  <c r="Y1044" i="15"/>
  <c r="Y1045" i="15"/>
  <c r="Y1046" i="15"/>
  <c r="Y1047" i="15"/>
  <c r="Y1048" i="15"/>
  <c r="Y1049" i="15"/>
  <c r="Y1050" i="15"/>
  <c r="Y1051" i="15"/>
  <c r="Y1052" i="15"/>
  <c r="Y1053" i="15"/>
  <c r="Y1054" i="15"/>
  <c r="Y1055" i="15"/>
  <c r="Y1056" i="15"/>
  <c r="Y1057" i="15"/>
  <c r="Y1058" i="15"/>
  <c r="Y1059" i="15"/>
  <c r="Y1060" i="15"/>
  <c r="Y1061" i="15"/>
  <c r="Y1062" i="15"/>
  <c r="Y1063" i="15"/>
  <c r="Y1064" i="15"/>
  <c r="Y1065" i="15"/>
  <c r="Y1066" i="15"/>
  <c r="Y1067" i="15"/>
  <c r="Y1068" i="15"/>
  <c r="Y1069" i="15"/>
  <c r="Y1070" i="15"/>
  <c r="Y1071" i="15"/>
  <c r="Y1072" i="15"/>
  <c r="Y1073" i="15"/>
  <c r="Y1074" i="15"/>
  <c r="Y1075" i="15"/>
  <c r="Y1076" i="15"/>
  <c r="Y1077" i="15"/>
  <c r="Y1078" i="15"/>
  <c r="Y1079" i="15"/>
  <c r="Y1080" i="15"/>
  <c r="Y1081" i="15"/>
  <c r="Y1082" i="15"/>
  <c r="Y1083" i="15"/>
  <c r="Y1084" i="15"/>
  <c r="Y1085" i="15"/>
  <c r="Y1086" i="15"/>
  <c r="Y1087" i="15"/>
  <c r="Y1088" i="15"/>
  <c r="Y1089" i="15"/>
  <c r="Y1090" i="15"/>
  <c r="Y1091" i="15"/>
  <c r="Y1092" i="15"/>
  <c r="Y1093" i="15"/>
  <c r="Y1094" i="15"/>
  <c r="Y1095" i="15"/>
  <c r="Y1096" i="15"/>
  <c r="Y1097" i="15"/>
  <c r="Y1098" i="15"/>
  <c r="Y1099" i="15"/>
  <c r="Y1100" i="15"/>
  <c r="Y1101" i="15"/>
  <c r="Y1102" i="15"/>
  <c r="Y1103" i="15"/>
  <c r="Y1104" i="15"/>
  <c r="Y1105" i="15"/>
  <c r="Y1106" i="15"/>
  <c r="Y1107" i="15"/>
  <c r="Y1108" i="15"/>
  <c r="Y1109" i="15"/>
  <c r="Y1110" i="15"/>
  <c r="Y1111" i="15"/>
  <c r="Y1112" i="15"/>
  <c r="Y1113" i="15"/>
  <c r="Y1114" i="15"/>
  <c r="Y1115" i="15"/>
  <c r="Y1116" i="15"/>
  <c r="Y1117" i="15"/>
  <c r="Y1118" i="15"/>
  <c r="Y1119" i="15"/>
  <c r="Y1120" i="15"/>
  <c r="Y1121" i="15"/>
  <c r="Y1122" i="15"/>
  <c r="Y1123" i="15"/>
  <c r="Y1124" i="15"/>
  <c r="Y1125" i="15"/>
  <c r="Y1126" i="15"/>
  <c r="Y1127" i="15"/>
  <c r="Y1128" i="15"/>
  <c r="Y1129" i="15"/>
  <c r="Y1130" i="15"/>
  <c r="Y1131" i="15"/>
  <c r="Y1132" i="15"/>
  <c r="Y1133" i="15"/>
  <c r="Y1134" i="15"/>
  <c r="Y1135" i="15"/>
  <c r="Y1136" i="15"/>
  <c r="Y1137" i="15"/>
  <c r="Y1138" i="15"/>
  <c r="Y1139" i="15"/>
  <c r="Y1140" i="15"/>
  <c r="Y1141" i="15"/>
  <c r="Y1142" i="15"/>
  <c r="Y1143" i="15"/>
  <c r="Y1144" i="15"/>
  <c r="Y1145" i="15"/>
  <c r="Y1146" i="15"/>
  <c r="Y1147" i="15"/>
  <c r="Y1148" i="15"/>
  <c r="Y1149" i="15"/>
  <c r="Y1150" i="15"/>
  <c r="Y1151" i="15"/>
  <c r="Y1152" i="15"/>
  <c r="Y1153" i="15"/>
  <c r="Y1154" i="15"/>
  <c r="Y1155" i="15"/>
  <c r="Y1156" i="15"/>
  <c r="Y1157" i="15"/>
  <c r="Y1158" i="15"/>
  <c r="Y1159" i="15"/>
  <c r="Y1160" i="15"/>
  <c r="Y1161" i="15"/>
  <c r="Y1162" i="15"/>
  <c r="Y1163" i="15"/>
  <c r="Y1164" i="15"/>
  <c r="Y1165" i="15"/>
  <c r="Y1166" i="15"/>
  <c r="Y1167" i="15"/>
  <c r="Y1168" i="15"/>
  <c r="Y1169" i="15"/>
  <c r="Y1170" i="15"/>
  <c r="Y1171" i="15"/>
  <c r="Y1172" i="15"/>
  <c r="Y1173" i="15"/>
  <c r="Y1174" i="15"/>
  <c r="Y1175" i="15"/>
  <c r="Y1176" i="15"/>
  <c r="Y1177" i="15"/>
  <c r="Y1178" i="15"/>
  <c r="Y1179" i="15"/>
  <c r="Y1180" i="15"/>
  <c r="Y1181" i="15"/>
  <c r="Y1182" i="15"/>
  <c r="Y1183" i="15"/>
  <c r="Y1184" i="15"/>
  <c r="Y1185" i="15"/>
  <c r="Y1186" i="15"/>
  <c r="Y1187" i="15"/>
  <c r="Y1188" i="15"/>
  <c r="Y1189" i="15"/>
  <c r="Y1190" i="15"/>
  <c r="Y1191" i="15"/>
  <c r="Y1192" i="15"/>
  <c r="Y1193" i="15"/>
  <c r="Y1194" i="15"/>
  <c r="Y1195" i="15"/>
  <c r="Y1196" i="15"/>
  <c r="Y1197" i="15"/>
  <c r="Y1198" i="15"/>
  <c r="Y1199" i="15"/>
  <c r="Y1200" i="15"/>
  <c r="Y1201" i="15"/>
  <c r="Y1202" i="15"/>
  <c r="Y1203" i="15"/>
  <c r="Y1204" i="15"/>
  <c r="Y1205" i="15"/>
  <c r="Y1206" i="15"/>
  <c r="Y1207" i="15"/>
  <c r="Y1208" i="15"/>
  <c r="Y1209" i="15"/>
  <c r="Y1210" i="15"/>
  <c r="Y1211" i="15"/>
  <c r="Y1212" i="15"/>
  <c r="Y1213" i="15"/>
  <c r="Y1214" i="15"/>
  <c r="Y1215" i="15"/>
  <c r="Y1216" i="15"/>
  <c r="Y1217" i="15"/>
  <c r="Y1218" i="15"/>
  <c r="Y1219" i="15"/>
  <c r="Y1220" i="15"/>
  <c r="Y1221" i="15"/>
  <c r="Y1222" i="15"/>
  <c r="Y1223" i="15"/>
  <c r="Y1224" i="15"/>
  <c r="Y1225" i="15"/>
  <c r="Y1226" i="15"/>
  <c r="Y1227" i="15"/>
  <c r="Y1228" i="15"/>
  <c r="Y1229" i="15"/>
  <c r="Y1230" i="15"/>
  <c r="Y1231" i="15"/>
  <c r="Y1232" i="15"/>
  <c r="Y1233" i="15"/>
  <c r="Y1234" i="15"/>
  <c r="Y1235" i="15"/>
  <c r="Y1236" i="15"/>
  <c r="Y1237" i="15"/>
  <c r="Y1238" i="15"/>
  <c r="Y1239" i="15"/>
  <c r="Y1240" i="15"/>
  <c r="Y1241" i="15"/>
  <c r="Y1242" i="15"/>
  <c r="Y1243" i="15"/>
  <c r="Y1244" i="15"/>
  <c r="Y1245" i="15"/>
  <c r="Y1246" i="15"/>
  <c r="Y1247" i="15"/>
  <c r="Y1248" i="15"/>
  <c r="Y1249" i="15"/>
  <c r="Y1250" i="15"/>
  <c r="Y1251" i="15"/>
  <c r="Y1252" i="15"/>
  <c r="Y1253" i="15"/>
  <c r="Y1254" i="15"/>
  <c r="Y1255" i="15"/>
  <c r="Y1256" i="15"/>
  <c r="Y1257" i="15"/>
  <c r="Y1258" i="15"/>
  <c r="Y1259" i="15"/>
  <c r="Y1260" i="15"/>
  <c r="Y1261" i="15"/>
  <c r="Y1262" i="15"/>
  <c r="Y1263" i="15"/>
  <c r="Y1264" i="15"/>
  <c r="Y1265" i="15"/>
  <c r="Y1266" i="15"/>
  <c r="Y1267" i="15"/>
  <c r="Y1268" i="15"/>
  <c r="Y1269" i="15"/>
  <c r="Y1270" i="15"/>
  <c r="Y1271" i="15"/>
  <c r="Y1272" i="15"/>
  <c r="Y1273" i="15"/>
  <c r="Y1274" i="15"/>
  <c r="Y1275" i="15"/>
  <c r="Y1276" i="15"/>
  <c r="Y1277" i="15"/>
  <c r="Y1278" i="15"/>
  <c r="Y1279" i="15"/>
  <c r="Y1280" i="15"/>
  <c r="Y1281" i="15"/>
  <c r="Y1282" i="15"/>
  <c r="Y1283" i="15"/>
  <c r="Y1284" i="15"/>
  <c r="Y1285" i="15"/>
  <c r="Y1286" i="15"/>
  <c r="Y1287" i="15"/>
  <c r="Y1288" i="15"/>
  <c r="Y1289" i="15"/>
  <c r="Y1290" i="15"/>
  <c r="Y1291" i="15"/>
  <c r="Y1292" i="15"/>
  <c r="Y1293" i="15"/>
  <c r="Y1294" i="15"/>
  <c r="Y1295" i="15"/>
  <c r="Y1296" i="15"/>
  <c r="Y1297" i="15"/>
  <c r="Y1298" i="15"/>
  <c r="Y1299" i="15"/>
  <c r="Y1300" i="15"/>
  <c r="Y1301" i="15"/>
  <c r="Y1302" i="15"/>
  <c r="Y1303" i="15"/>
  <c r="Y1304" i="15"/>
  <c r="Y1305" i="15"/>
  <c r="Y1306" i="15"/>
  <c r="Y1307" i="15"/>
  <c r="Y1308" i="15"/>
  <c r="Y1309" i="15"/>
  <c r="Y1310" i="15"/>
  <c r="Y1311" i="15"/>
  <c r="Y1312" i="15"/>
  <c r="Y1313" i="15"/>
  <c r="Y1314" i="15"/>
  <c r="Y1315" i="15"/>
  <c r="Y1316" i="15"/>
  <c r="Y1317" i="15"/>
  <c r="Y1318" i="15"/>
  <c r="Y1319" i="15"/>
  <c r="Y1320" i="15"/>
  <c r="Y1321" i="15"/>
  <c r="Y1322" i="15"/>
  <c r="Y5" i="15"/>
  <c r="AV23" i="15" l="1"/>
  <c r="AW22" i="15"/>
  <c r="AV7" i="15"/>
  <c r="AG7" i="15"/>
  <c r="AH7" i="15"/>
  <c r="AI7" i="15"/>
  <c r="AJ7" i="15"/>
  <c r="AK7" i="15"/>
  <c r="AL7" i="15"/>
  <c r="AM7" i="15"/>
  <c r="AN7" i="15"/>
  <c r="AO7" i="15"/>
  <c r="AP7" i="15"/>
  <c r="AQ7" i="15"/>
  <c r="AR7" i="15"/>
  <c r="AS7" i="15"/>
  <c r="AT7" i="15"/>
  <c r="AU7" i="15"/>
  <c r="AF7" i="15"/>
  <c r="AR23" i="15"/>
  <c r="AS23" i="15"/>
  <c r="AT23" i="15"/>
  <c r="AU23" i="15"/>
  <c r="B1321" i="19"/>
  <c r="AH21" i="2"/>
  <c r="O9" i="4" l="1"/>
  <c r="P9" i="4"/>
  <c r="Q9" i="4"/>
  <c r="R9" i="4"/>
  <c r="S9" i="4"/>
  <c r="T9" i="4"/>
  <c r="U9" i="4"/>
  <c r="V9" i="4"/>
  <c r="W9" i="4"/>
  <c r="X9" i="4"/>
  <c r="Y9" i="4"/>
  <c r="O10" i="4"/>
  <c r="P10" i="4"/>
  <c r="Q10" i="4"/>
  <c r="R10" i="4"/>
  <c r="S10" i="4"/>
  <c r="T10" i="4"/>
  <c r="U10" i="4"/>
  <c r="V10" i="4"/>
  <c r="W10" i="4"/>
  <c r="X10" i="4"/>
  <c r="Y10" i="4"/>
  <c r="O11" i="4"/>
  <c r="P11" i="4"/>
  <c r="Q11" i="4"/>
  <c r="R11" i="4"/>
  <c r="S11" i="4"/>
  <c r="T11" i="4"/>
  <c r="U11" i="4"/>
  <c r="V11" i="4"/>
  <c r="W11" i="4"/>
  <c r="X11" i="4"/>
  <c r="Y11" i="4"/>
  <c r="O12" i="4"/>
  <c r="P12" i="4"/>
  <c r="Q12" i="4"/>
  <c r="R12" i="4"/>
  <c r="S12" i="4"/>
  <c r="T12" i="4"/>
  <c r="U12" i="4"/>
  <c r="V12" i="4"/>
  <c r="W12" i="4"/>
  <c r="X12" i="4"/>
  <c r="Y12" i="4"/>
  <c r="O13" i="4"/>
  <c r="P13" i="4"/>
  <c r="Q13" i="4"/>
  <c r="R13" i="4"/>
  <c r="S13" i="4"/>
  <c r="T13" i="4"/>
  <c r="U13" i="4"/>
  <c r="V13" i="4"/>
  <c r="W13" i="4"/>
  <c r="X13" i="4"/>
  <c r="Y13" i="4"/>
  <c r="O14" i="4"/>
  <c r="P14" i="4"/>
  <c r="Q14" i="4"/>
  <c r="R14" i="4"/>
  <c r="S14" i="4"/>
  <c r="T14" i="4"/>
  <c r="U14" i="4"/>
  <c r="V14" i="4"/>
  <c r="W14" i="4"/>
  <c r="X14" i="4"/>
  <c r="Y14" i="4"/>
  <c r="O15" i="4"/>
  <c r="P15" i="4"/>
  <c r="Q15" i="4"/>
  <c r="R15" i="4"/>
  <c r="S15" i="4"/>
  <c r="T15" i="4"/>
  <c r="U15" i="4"/>
  <c r="V15" i="4"/>
  <c r="W15" i="4"/>
  <c r="X15" i="4"/>
  <c r="Y15" i="4"/>
  <c r="O16" i="4"/>
  <c r="P16" i="4"/>
  <c r="Q16" i="4"/>
  <c r="R16" i="4"/>
  <c r="S16" i="4"/>
  <c r="T16" i="4"/>
  <c r="U16" i="4"/>
  <c r="V16" i="4"/>
  <c r="W16" i="4"/>
  <c r="X16" i="4"/>
  <c r="Y16" i="4"/>
  <c r="O17" i="4"/>
  <c r="P17" i="4"/>
  <c r="Q17" i="4"/>
  <c r="R17" i="4"/>
  <c r="S17" i="4"/>
  <c r="T17" i="4"/>
  <c r="U17" i="4"/>
  <c r="V17" i="4"/>
  <c r="W17" i="4"/>
  <c r="X17" i="4"/>
  <c r="Y17" i="4"/>
  <c r="O18" i="4"/>
  <c r="P18" i="4"/>
  <c r="Q18" i="4"/>
  <c r="R18" i="4"/>
  <c r="S18" i="4"/>
  <c r="T18" i="4"/>
  <c r="U18" i="4"/>
  <c r="V18" i="4"/>
  <c r="W18" i="4"/>
  <c r="X18" i="4"/>
  <c r="Y18" i="4"/>
  <c r="O19" i="4"/>
  <c r="P19" i="4"/>
  <c r="Q19" i="4"/>
  <c r="R19" i="4"/>
  <c r="S19" i="4"/>
  <c r="T19" i="4"/>
  <c r="U19" i="4"/>
  <c r="V19" i="4"/>
  <c r="W19" i="4"/>
  <c r="X19" i="4"/>
  <c r="Y19" i="4"/>
  <c r="O20" i="4"/>
  <c r="P20" i="4"/>
  <c r="Q20" i="4"/>
  <c r="R20" i="4"/>
  <c r="S20" i="4"/>
  <c r="T20" i="4"/>
  <c r="U20" i="4"/>
  <c r="V20" i="4"/>
  <c r="W20" i="4"/>
  <c r="X20" i="4"/>
  <c r="Y20" i="4"/>
  <c r="O21" i="4"/>
  <c r="P21" i="4"/>
  <c r="Q21" i="4"/>
  <c r="R21" i="4"/>
  <c r="S21" i="4"/>
  <c r="T21" i="4"/>
  <c r="U21" i="4"/>
  <c r="V21" i="4"/>
  <c r="W21" i="4"/>
  <c r="X21" i="4"/>
  <c r="Y21" i="4"/>
  <c r="O22" i="4"/>
  <c r="P22" i="4"/>
  <c r="Q22" i="4"/>
  <c r="R22" i="4"/>
  <c r="S22" i="4"/>
  <c r="T22" i="4"/>
  <c r="U22" i="4"/>
  <c r="V22" i="4"/>
  <c r="W22" i="4"/>
  <c r="X22" i="4"/>
  <c r="Y22" i="4"/>
  <c r="O23" i="4"/>
  <c r="P23" i="4"/>
  <c r="Q23" i="4"/>
  <c r="R23" i="4"/>
  <c r="S23" i="4"/>
  <c r="T23" i="4"/>
  <c r="U23" i="4"/>
  <c r="V23" i="4"/>
  <c r="W23" i="4"/>
  <c r="X23" i="4"/>
  <c r="Y23" i="4"/>
  <c r="O24" i="4"/>
  <c r="P24" i="4"/>
  <c r="Q24" i="4"/>
  <c r="R24" i="4"/>
  <c r="S24" i="4"/>
  <c r="T24" i="4"/>
  <c r="U24" i="4"/>
  <c r="V24" i="4"/>
  <c r="W24" i="4"/>
  <c r="X24" i="4"/>
  <c r="Y24" i="4"/>
  <c r="O25" i="4"/>
  <c r="P25" i="4"/>
  <c r="Q25" i="4"/>
  <c r="R25" i="4"/>
  <c r="S25" i="4"/>
  <c r="T25" i="4"/>
  <c r="U25" i="4"/>
  <c r="V25" i="4"/>
  <c r="W25" i="4"/>
  <c r="X25" i="4"/>
  <c r="Y25" i="4"/>
  <c r="O26" i="4"/>
  <c r="P26" i="4"/>
  <c r="Q26" i="4"/>
  <c r="R26" i="4"/>
  <c r="S26" i="4"/>
  <c r="T26" i="4"/>
  <c r="U26" i="4"/>
  <c r="V26" i="4"/>
  <c r="W26" i="4"/>
  <c r="X26" i="4"/>
  <c r="Y26" i="4"/>
  <c r="O27" i="4"/>
  <c r="P27" i="4"/>
  <c r="Q27" i="4"/>
  <c r="R27" i="4"/>
  <c r="S27" i="4"/>
  <c r="T27" i="4"/>
  <c r="U27" i="4"/>
  <c r="V27" i="4"/>
  <c r="W27" i="4"/>
  <c r="X27" i="4"/>
  <c r="Y27" i="4"/>
  <c r="O28" i="4"/>
  <c r="P28" i="4"/>
  <c r="Q28" i="4"/>
  <c r="R28" i="4"/>
  <c r="S28" i="4"/>
  <c r="T28" i="4"/>
  <c r="U28" i="4"/>
  <c r="V28" i="4"/>
  <c r="W28" i="4"/>
  <c r="X28" i="4"/>
  <c r="Y28" i="4"/>
  <c r="O29" i="4"/>
  <c r="P29" i="4"/>
  <c r="Q29" i="4"/>
  <c r="R29" i="4"/>
  <c r="S29" i="4"/>
  <c r="T29" i="4"/>
  <c r="U29" i="4"/>
  <c r="V29" i="4"/>
  <c r="W29" i="4"/>
  <c r="X29" i="4"/>
  <c r="Y29" i="4"/>
  <c r="O30" i="4"/>
  <c r="P30" i="4"/>
  <c r="Q30" i="4"/>
  <c r="R30" i="4"/>
  <c r="S30" i="4"/>
  <c r="T30" i="4"/>
  <c r="U30" i="4"/>
  <c r="V30" i="4"/>
  <c r="W30" i="4"/>
  <c r="X30" i="4"/>
  <c r="Y30" i="4"/>
  <c r="O31" i="4"/>
  <c r="P31" i="4"/>
  <c r="Q31" i="4"/>
  <c r="R31" i="4"/>
  <c r="S31" i="4"/>
  <c r="T31" i="4"/>
  <c r="U31" i="4"/>
  <c r="V31" i="4"/>
  <c r="W31" i="4"/>
  <c r="X31" i="4"/>
  <c r="Y31" i="4"/>
  <c r="O32" i="4"/>
  <c r="P32" i="4"/>
  <c r="Q32" i="4"/>
  <c r="R32" i="4"/>
  <c r="S32" i="4"/>
  <c r="T32" i="4"/>
  <c r="U32" i="4"/>
  <c r="V32" i="4"/>
  <c r="W32" i="4"/>
  <c r="X32" i="4"/>
  <c r="Y32" i="4"/>
  <c r="O33" i="4"/>
  <c r="P33" i="4"/>
  <c r="Q33" i="4"/>
  <c r="R33" i="4"/>
  <c r="S33" i="4"/>
  <c r="T33" i="4"/>
  <c r="U33" i="4"/>
  <c r="V33" i="4"/>
  <c r="W33" i="4"/>
  <c r="X33" i="4"/>
  <c r="Y33" i="4"/>
  <c r="O34" i="4"/>
  <c r="P34" i="4"/>
  <c r="Q34" i="4"/>
  <c r="R34" i="4"/>
  <c r="S34" i="4"/>
  <c r="T34" i="4"/>
  <c r="U34" i="4"/>
  <c r="V34" i="4"/>
  <c r="W34" i="4"/>
  <c r="X34" i="4"/>
  <c r="Y34" i="4"/>
  <c r="O35" i="4"/>
  <c r="P35" i="4"/>
  <c r="Q35" i="4"/>
  <c r="R35" i="4"/>
  <c r="S35" i="4"/>
  <c r="T35" i="4"/>
  <c r="U35" i="4"/>
  <c r="V35" i="4"/>
  <c r="W35" i="4"/>
  <c r="X35" i="4"/>
  <c r="Y35" i="4"/>
  <c r="O36" i="4"/>
  <c r="P36" i="4"/>
  <c r="Q36" i="4"/>
  <c r="R36" i="4"/>
  <c r="S36" i="4"/>
  <c r="T36" i="4"/>
  <c r="U36" i="4"/>
  <c r="V36" i="4"/>
  <c r="W36" i="4"/>
  <c r="X36" i="4"/>
  <c r="Y36" i="4"/>
  <c r="O37" i="4"/>
  <c r="P37" i="4"/>
  <c r="Q37" i="4"/>
  <c r="R37" i="4"/>
  <c r="S37" i="4"/>
  <c r="T37" i="4"/>
  <c r="U37" i="4"/>
  <c r="V37" i="4"/>
  <c r="W37" i="4"/>
  <c r="X37" i="4"/>
  <c r="Y37" i="4"/>
  <c r="O38" i="4"/>
  <c r="P38" i="4"/>
  <c r="Q38" i="4"/>
  <c r="R38" i="4"/>
  <c r="S38" i="4"/>
  <c r="T38" i="4"/>
  <c r="U38" i="4"/>
  <c r="V38" i="4"/>
  <c r="W38" i="4"/>
  <c r="X38" i="4"/>
  <c r="Y38" i="4"/>
  <c r="O39" i="4"/>
  <c r="P39" i="4"/>
  <c r="Q39" i="4"/>
  <c r="R39" i="4"/>
  <c r="S39" i="4"/>
  <c r="T39" i="4"/>
  <c r="U39" i="4"/>
  <c r="V39" i="4"/>
  <c r="W39" i="4"/>
  <c r="X39" i="4"/>
  <c r="Y39" i="4"/>
  <c r="O40" i="4"/>
  <c r="P40" i="4"/>
  <c r="Q40" i="4"/>
  <c r="R40" i="4"/>
  <c r="S40" i="4"/>
  <c r="T40" i="4"/>
  <c r="U40" i="4"/>
  <c r="V40" i="4"/>
  <c r="W40" i="4"/>
  <c r="X40" i="4"/>
  <c r="Y40" i="4"/>
  <c r="O41" i="4"/>
  <c r="P41" i="4"/>
  <c r="Q41" i="4"/>
  <c r="R41" i="4"/>
  <c r="S41" i="4"/>
  <c r="T41" i="4"/>
  <c r="U41" i="4"/>
  <c r="V41" i="4"/>
  <c r="W41" i="4"/>
  <c r="X41" i="4"/>
  <c r="Y41" i="4"/>
  <c r="O42" i="4"/>
  <c r="P42" i="4"/>
  <c r="Q42" i="4"/>
  <c r="R42" i="4"/>
  <c r="S42" i="4"/>
  <c r="T42" i="4"/>
  <c r="U42" i="4"/>
  <c r="V42" i="4"/>
  <c r="W42" i="4"/>
  <c r="X42" i="4"/>
  <c r="Y42" i="4"/>
  <c r="O43" i="4"/>
  <c r="P43" i="4"/>
  <c r="Q43" i="4"/>
  <c r="R43" i="4"/>
  <c r="S43" i="4"/>
  <c r="T43" i="4"/>
  <c r="U43" i="4"/>
  <c r="V43" i="4"/>
  <c r="W43" i="4"/>
  <c r="X43" i="4"/>
  <c r="Y43" i="4"/>
  <c r="O44" i="4"/>
  <c r="P44" i="4"/>
  <c r="Q44" i="4"/>
  <c r="R44" i="4"/>
  <c r="S44" i="4"/>
  <c r="T44" i="4"/>
  <c r="U44" i="4"/>
  <c r="V44" i="4"/>
  <c r="W44" i="4"/>
  <c r="X44" i="4"/>
  <c r="Y44" i="4"/>
  <c r="O45" i="4"/>
  <c r="P45" i="4"/>
  <c r="Q45" i="4"/>
  <c r="R45" i="4"/>
  <c r="S45" i="4"/>
  <c r="T45" i="4"/>
  <c r="U45" i="4"/>
  <c r="V45" i="4"/>
  <c r="W45" i="4"/>
  <c r="X45" i="4"/>
  <c r="Y45" i="4"/>
  <c r="O46" i="4"/>
  <c r="P46" i="4"/>
  <c r="Q46" i="4"/>
  <c r="R46" i="4"/>
  <c r="S46" i="4"/>
  <c r="T46" i="4"/>
  <c r="U46" i="4"/>
  <c r="V46" i="4"/>
  <c r="W46" i="4"/>
  <c r="X46" i="4"/>
  <c r="Y46" i="4"/>
  <c r="O47" i="4"/>
  <c r="P47" i="4"/>
  <c r="Q47" i="4"/>
  <c r="R47" i="4"/>
  <c r="S47" i="4"/>
  <c r="T47" i="4"/>
  <c r="U47" i="4"/>
  <c r="V47" i="4"/>
  <c r="W47" i="4"/>
  <c r="X47" i="4"/>
  <c r="Y47" i="4"/>
  <c r="O48" i="4"/>
  <c r="P48" i="4"/>
  <c r="Q48" i="4"/>
  <c r="R48" i="4"/>
  <c r="S48" i="4"/>
  <c r="T48" i="4"/>
  <c r="U48" i="4"/>
  <c r="V48" i="4"/>
  <c r="W48" i="4"/>
  <c r="X48" i="4"/>
  <c r="Y48" i="4"/>
  <c r="O49" i="4"/>
  <c r="P49" i="4"/>
  <c r="Q49" i="4"/>
  <c r="R49" i="4"/>
  <c r="S49" i="4"/>
  <c r="T49" i="4"/>
  <c r="U49" i="4"/>
  <c r="V49" i="4"/>
  <c r="W49" i="4"/>
  <c r="X49" i="4"/>
  <c r="Y49" i="4"/>
  <c r="O50" i="4"/>
  <c r="P50" i="4"/>
  <c r="Q50" i="4"/>
  <c r="R50" i="4"/>
  <c r="S50" i="4"/>
  <c r="T50" i="4"/>
  <c r="U50" i="4"/>
  <c r="V50" i="4"/>
  <c r="W50" i="4"/>
  <c r="X50" i="4"/>
  <c r="Y50" i="4"/>
  <c r="O51" i="4"/>
  <c r="P51" i="4"/>
  <c r="Q51" i="4"/>
  <c r="R51" i="4"/>
  <c r="S51" i="4"/>
  <c r="T51" i="4"/>
  <c r="U51" i="4"/>
  <c r="V51" i="4"/>
  <c r="W51" i="4"/>
  <c r="X51" i="4"/>
  <c r="Y51" i="4"/>
  <c r="O52" i="4"/>
  <c r="P52" i="4"/>
  <c r="Q52" i="4"/>
  <c r="R52" i="4"/>
  <c r="S52" i="4"/>
  <c r="T52" i="4"/>
  <c r="U52" i="4"/>
  <c r="V52" i="4"/>
  <c r="W52" i="4"/>
  <c r="X52" i="4"/>
  <c r="Y52" i="4"/>
  <c r="O53" i="4"/>
  <c r="P53" i="4"/>
  <c r="Q53" i="4"/>
  <c r="R53" i="4"/>
  <c r="S53" i="4"/>
  <c r="T53" i="4"/>
  <c r="U53" i="4"/>
  <c r="V53" i="4"/>
  <c r="W53" i="4"/>
  <c r="X53" i="4"/>
  <c r="Y53" i="4"/>
  <c r="O54" i="4"/>
  <c r="P54" i="4"/>
  <c r="Q54" i="4"/>
  <c r="R54" i="4"/>
  <c r="S54" i="4"/>
  <c r="T54" i="4"/>
  <c r="U54" i="4"/>
  <c r="V54" i="4"/>
  <c r="W54" i="4"/>
  <c r="X54" i="4"/>
  <c r="Y54" i="4"/>
  <c r="O55" i="4"/>
  <c r="P55" i="4"/>
  <c r="Q55" i="4"/>
  <c r="R55" i="4"/>
  <c r="S55" i="4"/>
  <c r="T55" i="4"/>
  <c r="U55" i="4"/>
  <c r="V55" i="4"/>
  <c r="W55" i="4"/>
  <c r="X55" i="4"/>
  <c r="Y55" i="4"/>
  <c r="O56" i="4"/>
  <c r="P56" i="4"/>
  <c r="Q56" i="4"/>
  <c r="R56" i="4"/>
  <c r="S56" i="4"/>
  <c r="T56" i="4"/>
  <c r="U56" i="4"/>
  <c r="V56" i="4"/>
  <c r="W56" i="4"/>
  <c r="X56" i="4"/>
  <c r="Y56" i="4"/>
  <c r="O57" i="4"/>
  <c r="P57" i="4"/>
  <c r="Q57" i="4"/>
  <c r="R57" i="4"/>
  <c r="S57" i="4"/>
  <c r="T57" i="4"/>
  <c r="U57" i="4"/>
  <c r="V57" i="4"/>
  <c r="W57" i="4"/>
  <c r="X57" i="4"/>
  <c r="Y57" i="4"/>
  <c r="O58" i="4"/>
  <c r="P58" i="4"/>
  <c r="Q58" i="4"/>
  <c r="R58" i="4"/>
  <c r="S58" i="4"/>
  <c r="T58" i="4"/>
  <c r="U58" i="4"/>
  <c r="V58" i="4"/>
  <c r="W58" i="4"/>
  <c r="X58" i="4"/>
  <c r="Y58" i="4"/>
  <c r="O59" i="4"/>
  <c r="P59" i="4"/>
  <c r="Q59" i="4"/>
  <c r="R59" i="4"/>
  <c r="S59" i="4"/>
  <c r="T59" i="4"/>
  <c r="U59" i="4"/>
  <c r="V59" i="4"/>
  <c r="W59" i="4"/>
  <c r="X59" i="4"/>
  <c r="Y59" i="4"/>
  <c r="O60" i="4"/>
  <c r="P60" i="4"/>
  <c r="Q60" i="4"/>
  <c r="R60" i="4"/>
  <c r="S60" i="4"/>
  <c r="T60" i="4"/>
  <c r="U60" i="4"/>
  <c r="V60" i="4"/>
  <c r="W60" i="4"/>
  <c r="X60" i="4"/>
  <c r="Y60" i="4"/>
  <c r="O61" i="4"/>
  <c r="P61" i="4"/>
  <c r="Q61" i="4"/>
  <c r="R61" i="4"/>
  <c r="S61" i="4"/>
  <c r="T61" i="4"/>
  <c r="U61" i="4"/>
  <c r="V61" i="4"/>
  <c r="W61" i="4"/>
  <c r="X61" i="4"/>
  <c r="Y61" i="4"/>
  <c r="O62" i="4"/>
  <c r="P62" i="4"/>
  <c r="Q62" i="4"/>
  <c r="R62" i="4"/>
  <c r="S62" i="4"/>
  <c r="T62" i="4"/>
  <c r="U62" i="4"/>
  <c r="V62" i="4"/>
  <c r="W62" i="4"/>
  <c r="X62" i="4"/>
  <c r="Y62" i="4"/>
  <c r="O63" i="4"/>
  <c r="P63" i="4"/>
  <c r="Q63" i="4"/>
  <c r="R63" i="4"/>
  <c r="S63" i="4"/>
  <c r="T63" i="4"/>
  <c r="U63" i="4"/>
  <c r="V63" i="4"/>
  <c r="W63" i="4"/>
  <c r="X63" i="4"/>
  <c r="Y63" i="4"/>
  <c r="O64" i="4"/>
  <c r="P64" i="4"/>
  <c r="Q64" i="4"/>
  <c r="R64" i="4"/>
  <c r="S64" i="4"/>
  <c r="T64" i="4"/>
  <c r="U64" i="4"/>
  <c r="V64" i="4"/>
  <c r="W64" i="4"/>
  <c r="X64" i="4"/>
  <c r="Y64" i="4"/>
  <c r="O65" i="4"/>
  <c r="P65" i="4"/>
  <c r="Q65" i="4"/>
  <c r="R65" i="4"/>
  <c r="S65" i="4"/>
  <c r="T65" i="4"/>
  <c r="U65" i="4"/>
  <c r="V65" i="4"/>
  <c r="W65" i="4"/>
  <c r="X65" i="4"/>
  <c r="Y65" i="4"/>
  <c r="O66" i="4"/>
  <c r="P66" i="4"/>
  <c r="Q66" i="4"/>
  <c r="R66" i="4"/>
  <c r="S66" i="4"/>
  <c r="T66" i="4"/>
  <c r="U66" i="4"/>
  <c r="V66" i="4"/>
  <c r="W66" i="4"/>
  <c r="X66" i="4"/>
  <c r="Y66" i="4"/>
  <c r="O67" i="4"/>
  <c r="P67" i="4"/>
  <c r="Q67" i="4"/>
  <c r="R67" i="4"/>
  <c r="S67" i="4"/>
  <c r="T67" i="4"/>
  <c r="U67" i="4"/>
  <c r="V67" i="4"/>
  <c r="W67" i="4"/>
  <c r="X67" i="4"/>
  <c r="Y67" i="4"/>
  <c r="O68" i="4"/>
  <c r="P68" i="4"/>
  <c r="Q68" i="4"/>
  <c r="R68" i="4"/>
  <c r="S68" i="4"/>
  <c r="T68" i="4"/>
  <c r="U68" i="4"/>
  <c r="V68" i="4"/>
  <c r="W68" i="4"/>
  <c r="X68" i="4"/>
  <c r="Y68" i="4"/>
  <c r="O69" i="4"/>
  <c r="P69" i="4"/>
  <c r="Q69" i="4"/>
  <c r="R69" i="4"/>
  <c r="S69" i="4"/>
  <c r="T69" i="4"/>
  <c r="U69" i="4"/>
  <c r="V69" i="4"/>
  <c r="W69" i="4"/>
  <c r="X69" i="4"/>
  <c r="Y69" i="4"/>
  <c r="O70" i="4"/>
  <c r="P70" i="4"/>
  <c r="Q70" i="4"/>
  <c r="R70" i="4"/>
  <c r="S70" i="4"/>
  <c r="T70" i="4"/>
  <c r="U70" i="4"/>
  <c r="V70" i="4"/>
  <c r="W70" i="4"/>
  <c r="X70" i="4"/>
  <c r="Y70" i="4"/>
  <c r="O71" i="4"/>
  <c r="P71" i="4"/>
  <c r="Q71" i="4"/>
  <c r="R71" i="4"/>
  <c r="S71" i="4"/>
  <c r="T71" i="4"/>
  <c r="U71" i="4"/>
  <c r="V71" i="4"/>
  <c r="W71" i="4"/>
  <c r="X71" i="4"/>
  <c r="Y71" i="4"/>
  <c r="O72" i="4"/>
  <c r="P72" i="4"/>
  <c r="Q72" i="4"/>
  <c r="R72" i="4"/>
  <c r="S72" i="4"/>
  <c r="T72" i="4"/>
  <c r="U72" i="4"/>
  <c r="V72" i="4"/>
  <c r="W72" i="4"/>
  <c r="X72" i="4"/>
  <c r="Y72" i="4"/>
  <c r="O73" i="4"/>
  <c r="P73" i="4"/>
  <c r="Q73" i="4"/>
  <c r="R73" i="4"/>
  <c r="S73" i="4"/>
  <c r="T73" i="4"/>
  <c r="U73" i="4"/>
  <c r="V73" i="4"/>
  <c r="W73" i="4"/>
  <c r="X73" i="4"/>
  <c r="Y73" i="4"/>
  <c r="O74" i="4"/>
  <c r="P74" i="4"/>
  <c r="Q74" i="4"/>
  <c r="R74" i="4"/>
  <c r="S74" i="4"/>
  <c r="T74" i="4"/>
  <c r="U74" i="4"/>
  <c r="V74" i="4"/>
  <c r="W74" i="4"/>
  <c r="X74" i="4"/>
  <c r="Y74" i="4"/>
  <c r="O75" i="4"/>
  <c r="P75" i="4"/>
  <c r="Q75" i="4"/>
  <c r="R75" i="4"/>
  <c r="S75" i="4"/>
  <c r="T75" i="4"/>
  <c r="U75" i="4"/>
  <c r="V75" i="4"/>
  <c r="W75" i="4"/>
  <c r="X75" i="4"/>
  <c r="Y75" i="4"/>
  <c r="O76" i="4"/>
  <c r="P76" i="4"/>
  <c r="Q76" i="4"/>
  <c r="R76" i="4"/>
  <c r="S76" i="4"/>
  <c r="T76" i="4"/>
  <c r="U76" i="4"/>
  <c r="V76" i="4"/>
  <c r="W76" i="4"/>
  <c r="X76" i="4"/>
  <c r="Y76" i="4"/>
  <c r="O77" i="4"/>
  <c r="P77" i="4"/>
  <c r="Q77" i="4"/>
  <c r="R77" i="4"/>
  <c r="S77" i="4"/>
  <c r="T77" i="4"/>
  <c r="U77" i="4"/>
  <c r="V77" i="4"/>
  <c r="W77" i="4"/>
  <c r="X77" i="4"/>
  <c r="Y77" i="4"/>
  <c r="O78" i="4"/>
  <c r="P78" i="4"/>
  <c r="Q78" i="4"/>
  <c r="R78" i="4"/>
  <c r="S78" i="4"/>
  <c r="T78" i="4"/>
  <c r="U78" i="4"/>
  <c r="V78" i="4"/>
  <c r="W78" i="4"/>
  <c r="X78" i="4"/>
  <c r="Y78" i="4"/>
  <c r="O79" i="4"/>
  <c r="P79" i="4"/>
  <c r="Q79" i="4"/>
  <c r="R79" i="4"/>
  <c r="S79" i="4"/>
  <c r="T79" i="4"/>
  <c r="U79" i="4"/>
  <c r="V79" i="4"/>
  <c r="W79" i="4"/>
  <c r="X79" i="4"/>
  <c r="Y79" i="4"/>
  <c r="O80" i="4"/>
  <c r="P80" i="4"/>
  <c r="Q80" i="4"/>
  <c r="R80" i="4"/>
  <c r="S80" i="4"/>
  <c r="T80" i="4"/>
  <c r="U80" i="4"/>
  <c r="V80" i="4"/>
  <c r="W80" i="4"/>
  <c r="X80" i="4"/>
  <c r="Y80" i="4"/>
  <c r="O81" i="4"/>
  <c r="P81" i="4"/>
  <c r="Q81" i="4"/>
  <c r="R81" i="4"/>
  <c r="S81" i="4"/>
  <c r="T81" i="4"/>
  <c r="U81" i="4"/>
  <c r="V81" i="4"/>
  <c r="W81" i="4"/>
  <c r="X81" i="4"/>
  <c r="Y81" i="4"/>
  <c r="O82" i="4"/>
  <c r="P82" i="4"/>
  <c r="Q82" i="4"/>
  <c r="R82" i="4"/>
  <c r="S82" i="4"/>
  <c r="T82" i="4"/>
  <c r="U82" i="4"/>
  <c r="V82" i="4"/>
  <c r="W82" i="4"/>
  <c r="X82" i="4"/>
  <c r="Y82" i="4"/>
  <c r="O83" i="4"/>
  <c r="P83" i="4"/>
  <c r="Q83" i="4"/>
  <c r="R83" i="4"/>
  <c r="S83" i="4"/>
  <c r="T83" i="4"/>
  <c r="U83" i="4"/>
  <c r="V83" i="4"/>
  <c r="W83" i="4"/>
  <c r="X83" i="4"/>
  <c r="Y83" i="4"/>
  <c r="O84" i="4"/>
  <c r="P84" i="4"/>
  <c r="Q84" i="4"/>
  <c r="R84" i="4"/>
  <c r="S84" i="4"/>
  <c r="T84" i="4"/>
  <c r="U84" i="4"/>
  <c r="V84" i="4"/>
  <c r="W84" i="4"/>
  <c r="X84" i="4"/>
  <c r="Y84" i="4"/>
  <c r="O85" i="4"/>
  <c r="P85" i="4"/>
  <c r="Q85" i="4"/>
  <c r="R85" i="4"/>
  <c r="S85" i="4"/>
  <c r="T85" i="4"/>
  <c r="U85" i="4"/>
  <c r="V85" i="4"/>
  <c r="W85" i="4"/>
  <c r="X85" i="4"/>
  <c r="Y85" i="4"/>
  <c r="O86" i="4"/>
  <c r="P86" i="4"/>
  <c r="Q86" i="4"/>
  <c r="R86" i="4"/>
  <c r="S86" i="4"/>
  <c r="T86" i="4"/>
  <c r="U86" i="4"/>
  <c r="V86" i="4"/>
  <c r="W86" i="4"/>
  <c r="X86" i="4"/>
  <c r="Y86" i="4"/>
  <c r="O87" i="4"/>
  <c r="P87" i="4"/>
  <c r="Q87" i="4"/>
  <c r="R87" i="4"/>
  <c r="S87" i="4"/>
  <c r="T87" i="4"/>
  <c r="U87" i="4"/>
  <c r="V87" i="4"/>
  <c r="W87" i="4"/>
  <c r="X87" i="4"/>
  <c r="Y87" i="4"/>
  <c r="O88" i="4"/>
  <c r="P88" i="4"/>
  <c r="Q88" i="4"/>
  <c r="R88" i="4"/>
  <c r="S88" i="4"/>
  <c r="T88" i="4"/>
  <c r="U88" i="4"/>
  <c r="V88" i="4"/>
  <c r="W88" i="4"/>
  <c r="X88" i="4"/>
  <c r="Y88" i="4"/>
  <c r="O89" i="4"/>
  <c r="P89" i="4"/>
  <c r="Q89" i="4"/>
  <c r="R89" i="4"/>
  <c r="S89" i="4"/>
  <c r="T89" i="4"/>
  <c r="U89" i="4"/>
  <c r="V89" i="4"/>
  <c r="W89" i="4"/>
  <c r="X89" i="4"/>
  <c r="Y89" i="4"/>
  <c r="O90" i="4"/>
  <c r="P90" i="4"/>
  <c r="Q90" i="4"/>
  <c r="R90" i="4"/>
  <c r="S90" i="4"/>
  <c r="T90" i="4"/>
  <c r="U90" i="4"/>
  <c r="V90" i="4"/>
  <c r="W90" i="4"/>
  <c r="X90" i="4"/>
  <c r="Y90" i="4"/>
  <c r="O91" i="4"/>
  <c r="P91" i="4"/>
  <c r="Q91" i="4"/>
  <c r="R91" i="4"/>
  <c r="S91" i="4"/>
  <c r="T91" i="4"/>
  <c r="U91" i="4"/>
  <c r="V91" i="4"/>
  <c r="W91" i="4"/>
  <c r="X91" i="4"/>
  <c r="Y91" i="4"/>
  <c r="O92" i="4"/>
  <c r="P92" i="4"/>
  <c r="Q92" i="4"/>
  <c r="R92" i="4"/>
  <c r="S92" i="4"/>
  <c r="T92" i="4"/>
  <c r="U92" i="4"/>
  <c r="V92" i="4"/>
  <c r="W92" i="4"/>
  <c r="X92" i="4"/>
  <c r="Y92" i="4"/>
  <c r="O93" i="4"/>
  <c r="P93" i="4"/>
  <c r="Q93" i="4"/>
  <c r="R93" i="4"/>
  <c r="S93" i="4"/>
  <c r="T93" i="4"/>
  <c r="U93" i="4"/>
  <c r="V93" i="4"/>
  <c r="W93" i="4"/>
  <c r="X93" i="4"/>
  <c r="Y93" i="4"/>
  <c r="O94" i="4"/>
  <c r="P94" i="4"/>
  <c r="Q94" i="4"/>
  <c r="R94" i="4"/>
  <c r="S94" i="4"/>
  <c r="T94" i="4"/>
  <c r="U94" i="4"/>
  <c r="V94" i="4"/>
  <c r="W94" i="4"/>
  <c r="X94" i="4"/>
  <c r="Y94" i="4"/>
  <c r="O95" i="4"/>
  <c r="P95" i="4"/>
  <c r="Q95" i="4"/>
  <c r="R95" i="4"/>
  <c r="S95" i="4"/>
  <c r="T95" i="4"/>
  <c r="U95" i="4"/>
  <c r="V95" i="4"/>
  <c r="W95" i="4"/>
  <c r="X95" i="4"/>
  <c r="Y95" i="4"/>
  <c r="O96" i="4"/>
  <c r="P96" i="4"/>
  <c r="Q96" i="4"/>
  <c r="R96" i="4"/>
  <c r="S96" i="4"/>
  <c r="T96" i="4"/>
  <c r="U96" i="4"/>
  <c r="V96" i="4"/>
  <c r="W96" i="4"/>
  <c r="X96" i="4"/>
  <c r="Y96" i="4"/>
  <c r="O97" i="4"/>
  <c r="P97" i="4"/>
  <c r="Q97" i="4"/>
  <c r="R97" i="4"/>
  <c r="S97" i="4"/>
  <c r="T97" i="4"/>
  <c r="U97" i="4"/>
  <c r="V97" i="4"/>
  <c r="W97" i="4"/>
  <c r="X97" i="4"/>
  <c r="Y97" i="4"/>
  <c r="O98" i="4"/>
  <c r="P98" i="4"/>
  <c r="Q98" i="4"/>
  <c r="R98" i="4"/>
  <c r="S98" i="4"/>
  <c r="T98" i="4"/>
  <c r="U98" i="4"/>
  <c r="V98" i="4"/>
  <c r="W98" i="4"/>
  <c r="X98" i="4"/>
  <c r="Y98" i="4"/>
  <c r="O99" i="4"/>
  <c r="P99" i="4"/>
  <c r="Q99" i="4"/>
  <c r="R99" i="4"/>
  <c r="S99" i="4"/>
  <c r="T99" i="4"/>
  <c r="U99" i="4"/>
  <c r="V99" i="4"/>
  <c r="W99" i="4"/>
  <c r="X99" i="4"/>
  <c r="Y99" i="4"/>
  <c r="O100" i="4"/>
  <c r="P100" i="4"/>
  <c r="Q100" i="4"/>
  <c r="R100" i="4"/>
  <c r="S100" i="4"/>
  <c r="T100" i="4"/>
  <c r="U100" i="4"/>
  <c r="V100" i="4"/>
  <c r="W100" i="4"/>
  <c r="X100" i="4"/>
  <c r="Y100" i="4"/>
  <c r="O101" i="4"/>
  <c r="P101" i="4"/>
  <c r="Q101" i="4"/>
  <c r="R101" i="4"/>
  <c r="S101" i="4"/>
  <c r="T101" i="4"/>
  <c r="U101" i="4"/>
  <c r="V101" i="4"/>
  <c r="W101" i="4"/>
  <c r="X101" i="4"/>
  <c r="Y101" i="4"/>
  <c r="O102" i="4"/>
  <c r="P102" i="4"/>
  <c r="Q102" i="4"/>
  <c r="R102" i="4"/>
  <c r="S102" i="4"/>
  <c r="T102" i="4"/>
  <c r="U102" i="4"/>
  <c r="V102" i="4"/>
  <c r="W102" i="4"/>
  <c r="X102" i="4"/>
  <c r="Y102" i="4"/>
  <c r="O103" i="4"/>
  <c r="P103" i="4"/>
  <c r="Q103" i="4"/>
  <c r="R103" i="4"/>
  <c r="S103" i="4"/>
  <c r="T103" i="4"/>
  <c r="U103" i="4"/>
  <c r="V103" i="4"/>
  <c r="W103" i="4"/>
  <c r="X103" i="4"/>
  <c r="Y103" i="4"/>
  <c r="O104" i="4"/>
  <c r="P104" i="4"/>
  <c r="Q104" i="4"/>
  <c r="R104" i="4"/>
  <c r="S104" i="4"/>
  <c r="T104" i="4"/>
  <c r="U104" i="4"/>
  <c r="V104" i="4"/>
  <c r="W104" i="4"/>
  <c r="X104" i="4"/>
  <c r="Y104" i="4"/>
  <c r="O105" i="4"/>
  <c r="P105" i="4"/>
  <c r="Q105" i="4"/>
  <c r="R105" i="4"/>
  <c r="S105" i="4"/>
  <c r="T105" i="4"/>
  <c r="U105" i="4"/>
  <c r="V105" i="4"/>
  <c r="W105" i="4"/>
  <c r="X105" i="4"/>
  <c r="Y105" i="4"/>
  <c r="O106" i="4"/>
  <c r="P106" i="4"/>
  <c r="Q106" i="4"/>
  <c r="R106" i="4"/>
  <c r="S106" i="4"/>
  <c r="T106" i="4"/>
  <c r="U106" i="4"/>
  <c r="V106" i="4"/>
  <c r="W106" i="4"/>
  <c r="X106" i="4"/>
  <c r="Y106" i="4"/>
  <c r="O107" i="4"/>
  <c r="P107" i="4"/>
  <c r="Q107" i="4"/>
  <c r="R107" i="4"/>
  <c r="S107" i="4"/>
  <c r="T107" i="4"/>
  <c r="U107" i="4"/>
  <c r="V107" i="4"/>
  <c r="W107" i="4"/>
  <c r="X107" i="4"/>
  <c r="Y107" i="4"/>
  <c r="O108" i="4"/>
  <c r="P108" i="4"/>
  <c r="Q108" i="4"/>
  <c r="R108" i="4"/>
  <c r="S108" i="4"/>
  <c r="T108" i="4"/>
  <c r="U108" i="4"/>
  <c r="V108" i="4"/>
  <c r="W108" i="4"/>
  <c r="X108" i="4"/>
  <c r="Y108" i="4"/>
  <c r="O109" i="4"/>
  <c r="P109" i="4"/>
  <c r="Q109" i="4"/>
  <c r="R109" i="4"/>
  <c r="S109" i="4"/>
  <c r="T109" i="4"/>
  <c r="U109" i="4"/>
  <c r="V109" i="4"/>
  <c r="W109" i="4"/>
  <c r="X109" i="4"/>
  <c r="Y109" i="4"/>
  <c r="O110" i="4"/>
  <c r="P110" i="4"/>
  <c r="Q110" i="4"/>
  <c r="R110" i="4"/>
  <c r="S110" i="4"/>
  <c r="T110" i="4"/>
  <c r="U110" i="4"/>
  <c r="V110" i="4"/>
  <c r="W110" i="4"/>
  <c r="X110" i="4"/>
  <c r="Y110" i="4"/>
  <c r="O111" i="4"/>
  <c r="P111" i="4"/>
  <c r="Q111" i="4"/>
  <c r="R111" i="4"/>
  <c r="S111" i="4"/>
  <c r="T111" i="4"/>
  <c r="U111" i="4"/>
  <c r="V111" i="4"/>
  <c r="W111" i="4"/>
  <c r="X111" i="4"/>
  <c r="Y111" i="4"/>
  <c r="O112" i="4"/>
  <c r="P112" i="4"/>
  <c r="Q112" i="4"/>
  <c r="R112" i="4"/>
  <c r="S112" i="4"/>
  <c r="T112" i="4"/>
  <c r="U112" i="4"/>
  <c r="V112" i="4"/>
  <c r="W112" i="4"/>
  <c r="X112" i="4"/>
  <c r="Y112" i="4"/>
  <c r="O113" i="4"/>
  <c r="P113" i="4"/>
  <c r="Q113" i="4"/>
  <c r="R113" i="4"/>
  <c r="S113" i="4"/>
  <c r="T113" i="4"/>
  <c r="U113" i="4"/>
  <c r="V113" i="4"/>
  <c r="W113" i="4"/>
  <c r="X113" i="4"/>
  <c r="Y113" i="4"/>
  <c r="O114" i="4"/>
  <c r="P114" i="4"/>
  <c r="Q114" i="4"/>
  <c r="R114" i="4"/>
  <c r="S114" i="4"/>
  <c r="T114" i="4"/>
  <c r="U114" i="4"/>
  <c r="V114" i="4"/>
  <c r="W114" i="4"/>
  <c r="X114" i="4"/>
  <c r="Y114" i="4"/>
  <c r="O115" i="4"/>
  <c r="P115" i="4"/>
  <c r="Q115" i="4"/>
  <c r="R115" i="4"/>
  <c r="S115" i="4"/>
  <c r="T115" i="4"/>
  <c r="U115" i="4"/>
  <c r="V115" i="4"/>
  <c r="W115" i="4"/>
  <c r="X115" i="4"/>
  <c r="Y115" i="4"/>
  <c r="O116" i="4"/>
  <c r="P116" i="4"/>
  <c r="Q116" i="4"/>
  <c r="R116" i="4"/>
  <c r="S116" i="4"/>
  <c r="T116" i="4"/>
  <c r="U116" i="4"/>
  <c r="V116" i="4"/>
  <c r="W116" i="4"/>
  <c r="X116" i="4"/>
  <c r="Y116" i="4"/>
  <c r="O117" i="4"/>
  <c r="P117" i="4"/>
  <c r="Q117" i="4"/>
  <c r="R117" i="4"/>
  <c r="S117" i="4"/>
  <c r="T117" i="4"/>
  <c r="U117" i="4"/>
  <c r="V117" i="4"/>
  <c r="W117" i="4"/>
  <c r="X117" i="4"/>
  <c r="Y117" i="4"/>
  <c r="O118" i="4"/>
  <c r="P118" i="4"/>
  <c r="Q118" i="4"/>
  <c r="R118" i="4"/>
  <c r="S118" i="4"/>
  <c r="T118" i="4"/>
  <c r="U118" i="4"/>
  <c r="V118" i="4"/>
  <c r="W118" i="4"/>
  <c r="X118" i="4"/>
  <c r="Y118" i="4"/>
  <c r="O119" i="4"/>
  <c r="P119" i="4"/>
  <c r="Q119" i="4"/>
  <c r="R119" i="4"/>
  <c r="S119" i="4"/>
  <c r="T119" i="4"/>
  <c r="U119" i="4"/>
  <c r="V119" i="4"/>
  <c r="W119" i="4"/>
  <c r="X119" i="4"/>
  <c r="Y119" i="4"/>
  <c r="O120" i="4"/>
  <c r="P120" i="4"/>
  <c r="Q120" i="4"/>
  <c r="R120" i="4"/>
  <c r="S120" i="4"/>
  <c r="T120" i="4"/>
  <c r="U120" i="4"/>
  <c r="V120" i="4"/>
  <c r="W120" i="4"/>
  <c r="X120" i="4"/>
  <c r="Y120" i="4"/>
  <c r="O121" i="4"/>
  <c r="P121" i="4"/>
  <c r="Q121" i="4"/>
  <c r="R121" i="4"/>
  <c r="S121" i="4"/>
  <c r="T121" i="4"/>
  <c r="U121" i="4"/>
  <c r="V121" i="4"/>
  <c r="W121" i="4"/>
  <c r="X121" i="4"/>
  <c r="Y121" i="4"/>
  <c r="O122" i="4"/>
  <c r="P122" i="4"/>
  <c r="Q122" i="4"/>
  <c r="R122" i="4"/>
  <c r="S122" i="4"/>
  <c r="T122" i="4"/>
  <c r="U122" i="4"/>
  <c r="V122" i="4"/>
  <c r="W122" i="4"/>
  <c r="X122" i="4"/>
  <c r="Y122" i="4"/>
  <c r="O123" i="4"/>
  <c r="P123" i="4"/>
  <c r="Q123" i="4"/>
  <c r="R123" i="4"/>
  <c r="S123" i="4"/>
  <c r="T123" i="4"/>
  <c r="U123" i="4"/>
  <c r="V123" i="4"/>
  <c r="W123" i="4"/>
  <c r="X123" i="4"/>
  <c r="Y123" i="4"/>
  <c r="O124" i="4"/>
  <c r="P124" i="4"/>
  <c r="Q124" i="4"/>
  <c r="R124" i="4"/>
  <c r="S124" i="4"/>
  <c r="T124" i="4"/>
  <c r="U124" i="4"/>
  <c r="V124" i="4"/>
  <c r="W124" i="4"/>
  <c r="X124" i="4"/>
  <c r="Y124" i="4"/>
  <c r="O125" i="4"/>
  <c r="P125" i="4"/>
  <c r="Q125" i="4"/>
  <c r="R125" i="4"/>
  <c r="S125" i="4"/>
  <c r="T125" i="4"/>
  <c r="U125" i="4"/>
  <c r="V125" i="4"/>
  <c r="W125" i="4"/>
  <c r="X125" i="4"/>
  <c r="Y125" i="4"/>
  <c r="O126" i="4"/>
  <c r="P126" i="4"/>
  <c r="Q126" i="4"/>
  <c r="R126" i="4"/>
  <c r="S126" i="4"/>
  <c r="T126" i="4"/>
  <c r="U126" i="4"/>
  <c r="V126" i="4"/>
  <c r="W126" i="4"/>
  <c r="X126" i="4"/>
  <c r="Y126" i="4"/>
  <c r="O127" i="4"/>
  <c r="P127" i="4"/>
  <c r="Q127" i="4"/>
  <c r="R127" i="4"/>
  <c r="S127" i="4"/>
  <c r="T127" i="4"/>
  <c r="U127" i="4"/>
  <c r="V127" i="4"/>
  <c r="W127" i="4"/>
  <c r="X127" i="4"/>
  <c r="Y127" i="4"/>
  <c r="O128" i="4"/>
  <c r="P128" i="4"/>
  <c r="Q128" i="4"/>
  <c r="R128" i="4"/>
  <c r="S128" i="4"/>
  <c r="T128" i="4"/>
  <c r="U128" i="4"/>
  <c r="V128" i="4"/>
  <c r="W128" i="4"/>
  <c r="X128" i="4"/>
  <c r="Y128" i="4"/>
  <c r="O129" i="4"/>
  <c r="P129" i="4"/>
  <c r="Q129" i="4"/>
  <c r="R129" i="4"/>
  <c r="S129" i="4"/>
  <c r="T129" i="4"/>
  <c r="U129" i="4"/>
  <c r="V129" i="4"/>
  <c r="W129" i="4"/>
  <c r="X129" i="4"/>
  <c r="Y129" i="4"/>
  <c r="O130" i="4"/>
  <c r="P130" i="4"/>
  <c r="Q130" i="4"/>
  <c r="R130" i="4"/>
  <c r="S130" i="4"/>
  <c r="T130" i="4"/>
  <c r="U130" i="4"/>
  <c r="V130" i="4"/>
  <c r="W130" i="4"/>
  <c r="X130" i="4"/>
  <c r="Y130" i="4"/>
  <c r="O131" i="4"/>
  <c r="P131" i="4"/>
  <c r="Q131" i="4"/>
  <c r="R131" i="4"/>
  <c r="S131" i="4"/>
  <c r="T131" i="4"/>
  <c r="U131" i="4"/>
  <c r="V131" i="4"/>
  <c r="W131" i="4"/>
  <c r="X131" i="4"/>
  <c r="Y131" i="4"/>
  <c r="O132" i="4"/>
  <c r="P132" i="4"/>
  <c r="Q132" i="4"/>
  <c r="R132" i="4"/>
  <c r="S132" i="4"/>
  <c r="T132" i="4"/>
  <c r="U132" i="4"/>
  <c r="V132" i="4"/>
  <c r="W132" i="4"/>
  <c r="X132" i="4"/>
  <c r="Y132" i="4"/>
  <c r="O133" i="4"/>
  <c r="P133" i="4"/>
  <c r="Q133" i="4"/>
  <c r="R133" i="4"/>
  <c r="S133" i="4"/>
  <c r="T133" i="4"/>
  <c r="U133" i="4"/>
  <c r="V133" i="4"/>
  <c r="W133" i="4"/>
  <c r="X133" i="4"/>
  <c r="Y133" i="4"/>
  <c r="O134" i="4"/>
  <c r="P134" i="4"/>
  <c r="Q134" i="4"/>
  <c r="R134" i="4"/>
  <c r="S134" i="4"/>
  <c r="T134" i="4"/>
  <c r="U134" i="4"/>
  <c r="V134" i="4"/>
  <c r="W134" i="4"/>
  <c r="X134" i="4"/>
  <c r="Y134" i="4"/>
  <c r="O135" i="4"/>
  <c r="P135" i="4"/>
  <c r="Q135" i="4"/>
  <c r="R135" i="4"/>
  <c r="S135" i="4"/>
  <c r="T135" i="4"/>
  <c r="U135" i="4"/>
  <c r="V135" i="4"/>
  <c r="W135" i="4"/>
  <c r="X135" i="4"/>
  <c r="Y135" i="4"/>
  <c r="O136" i="4"/>
  <c r="P136" i="4"/>
  <c r="Q136" i="4"/>
  <c r="R136" i="4"/>
  <c r="S136" i="4"/>
  <c r="T136" i="4"/>
  <c r="U136" i="4"/>
  <c r="V136" i="4"/>
  <c r="W136" i="4"/>
  <c r="X136" i="4"/>
  <c r="Y136" i="4"/>
  <c r="O137" i="4"/>
  <c r="P137" i="4"/>
  <c r="Q137" i="4"/>
  <c r="R137" i="4"/>
  <c r="S137" i="4"/>
  <c r="T137" i="4"/>
  <c r="U137" i="4"/>
  <c r="V137" i="4"/>
  <c r="W137" i="4"/>
  <c r="X137" i="4"/>
  <c r="Y137" i="4"/>
  <c r="O138" i="4"/>
  <c r="P138" i="4"/>
  <c r="Q138" i="4"/>
  <c r="R138" i="4"/>
  <c r="S138" i="4"/>
  <c r="T138" i="4"/>
  <c r="U138" i="4"/>
  <c r="V138" i="4"/>
  <c r="W138" i="4"/>
  <c r="X138" i="4"/>
  <c r="Y138" i="4"/>
  <c r="O139" i="4"/>
  <c r="P139" i="4"/>
  <c r="Q139" i="4"/>
  <c r="R139" i="4"/>
  <c r="S139" i="4"/>
  <c r="T139" i="4"/>
  <c r="U139" i="4"/>
  <c r="V139" i="4"/>
  <c r="W139" i="4"/>
  <c r="X139" i="4"/>
  <c r="Y139" i="4"/>
  <c r="O140" i="4"/>
  <c r="P140" i="4"/>
  <c r="Q140" i="4"/>
  <c r="R140" i="4"/>
  <c r="S140" i="4"/>
  <c r="T140" i="4"/>
  <c r="U140" i="4"/>
  <c r="V140" i="4"/>
  <c r="W140" i="4"/>
  <c r="X140" i="4"/>
  <c r="Y140" i="4"/>
  <c r="O141" i="4"/>
  <c r="P141" i="4"/>
  <c r="Q141" i="4"/>
  <c r="R141" i="4"/>
  <c r="S141" i="4"/>
  <c r="T141" i="4"/>
  <c r="U141" i="4"/>
  <c r="V141" i="4"/>
  <c r="W141" i="4"/>
  <c r="X141" i="4"/>
  <c r="Y141" i="4"/>
  <c r="O142" i="4"/>
  <c r="P142" i="4"/>
  <c r="Q142" i="4"/>
  <c r="R142" i="4"/>
  <c r="S142" i="4"/>
  <c r="T142" i="4"/>
  <c r="U142" i="4"/>
  <c r="V142" i="4"/>
  <c r="W142" i="4"/>
  <c r="X142" i="4"/>
  <c r="Y142" i="4"/>
  <c r="O143" i="4"/>
  <c r="P143" i="4"/>
  <c r="Q143" i="4"/>
  <c r="R143" i="4"/>
  <c r="S143" i="4"/>
  <c r="T143" i="4"/>
  <c r="U143" i="4"/>
  <c r="V143" i="4"/>
  <c r="W143" i="4"/>
  <c r="X143" i="4"/>
  <c r="Y143" i="4"/>
  <c r="O144" i="4"/>
  <c r="P144" i="4"/>
  <c r="Q144" i="4"/>
  <c r="R144" i="4"/>
  <c r="S144" i="4"/>
  <c r="T144" i="4"/>
  <c r="U144" i="4"/>
  <c r="V144" i="4"/>
  <c r="W144" i="4"/>
  <c r="X144" i="4"/>
  <c r="Y144" i="4"/>
  <c r="O145" i="4"/>
  <c r="P145" i="4"/>
  <c r="Q145" i="4"/>
  <c r="R145" i="4"/>
  <c r="S145" i="4"/>
  <c r="T145" i="4"/>
  <c r="U145" i="4"/>
  <c r="V145" i="4"/>
  <c r="W145" i="4"/>
  <c r="X145" i="4"/>
  <c r="Y145" i="4"/>
  <c r="O146" i="4"/>
  <c r="P146" i="4"/>
  <c r="Q146" i="4"/>
  <c r="R146" i="4"/>
  <c r="S146" i="4"/>
  <c r="T146" i="4"/>
  <c r="U146" i="4"/>
  <c r="V146" i="4"/>
  <c r="W146" i="4"/>
  <c r="X146" i="4"/>
  <c r="Y146" i="4"/>
  <c r="O147" i="4"/>
  <c r="P147" i="4"/>
  <c r="Q147" i="4"/>
  <c r="R147" i="4"/>
  <c r="S147" i="4"/>
  <c r="T147" i="4"/>
  <c r="U147" i="4"/>
  <c r="V147" i="4"/>
  <c r="W147" i="4"/>
  <c r="X147" i="4"/>
  <c r="Y147" i="4"/>
  <c r="O148" i="4"/>
  <c r="P148" i="4"/>
  <c r="Q148" i="4"/>
  <c r="R148" i="4"/>
  <c r="S148" i="4"/>
  <c r="T148" i="4"/>
  <c r="U148" i="4"/>
  <c r="V148" i="4"/>
  <c r="W148" i="4"/>
  <c r="X148" i="4"/>
  <c r="Y148" i="4"/>
  <c r="O149" i="4"/>
  <c r="P149" i="4"/>
  <c r="Q149" i="4"/>
  <c r="R149" i="4"/>
  <c r="S149" i="4"/>
  <c r="T149" i="4"/>
  <c r="U149" i="4"/>
  <c r="V149" i="4"/>
  <c r="W149" i="4"/>
  <c r="X149" i="4"/>
  <c r="Y149" i="4"/>
  <c r="O150" i="4"/>
  <c r="P150" i="4"/>
  <c r="Q150" i="4"/>
  <c r="R150" i="4"/>
  <c r="S150" i="4"/>
  <c r="T150" i="4"/>
  <c r="U150" i="4"/>
  <c r="V150" i="4"/>
  <c r="W150" i="4"/>
  <c r="X150" i="4"/>
  <c r="Y150" i="4"/>
  <c r="O151" i="4"/>
  <c r="P151" i="4"/>
  <c r="Q151" i="4"/>
  <c r="R151" i="4"/>
  <c r="S151" i="4"/>
  <c r="T151" i="4"/>
  <c r="U151" i="4"/>
  <c r="V151" i="4"/>
  <c r="W151" i="4"/>
  <c r="X151" i="4"/>
  <c r="Y151" i="4"/>
  <c r="O152" i="4"/>
  <c r="P152" i="4"/>
  <c r="Q152" i="4"/>
  <c r="R152" i="4"/>
  <c r="S152" i="4"/>
  <c r="T152" i="4"/>
  <c r="U152" i="4"/>
  <c r="V152" i="4"/>
  <c r="W152" i="4"/>
  <c r="X152" i="4"/>
  <c r="Y152" i="4"/>
  <c r="O153" i="4"/>
  <c r="P153" i="4"/>
  <c r="Q153" i="4"/>
  <c r="R153" i="4"/>
  <c r="S153" i="4"/>
  <c r="T153" i="4"/>
  <c r="U153" i="4"/>
  <c r="V153" i="4"/>
  <c r="W153" i="4"/>
  <c r="X153" i="4"/>
  <c r="Y153" i="4"/>
  <c r="O154" i="4"/>
  <c r="P154" i="4"/>
  <c r="Q154" i="4"/>
  <c r="R154" i="4"/>
  <c r="S154" i="4"/>
  <c r="T154" i="4"/>
  <c r="U154" i="4"/>
  <c r="V154" i="4"/>
  <c r="W154" i="4"/>
  <c r="X154" i="4"/>
  <c r="Y154" i="4"/>
  <c r="O155" i="4"/>
  <c r="P155" i="4"/>
  <c r="Q155" i="4"/>
  <c r="R155" i="4"/>
  <c r="S155" i="4"/>
  <c r="T155" i="4"/>
  <c r="U155" i="4"/>
  <c r="V155" i="4"/>
  <c r="W155" i="4"/>
  <c r="X155" i="4"/>
  <c r="Y155" i="4"/>
  <c r="O156" i="4"/>
  <c r="P156" i="4"/>
  <c r="Q156" i="4"/>
  <c r="R156" i="4"/>
  <c r="S156" i="4"/>
  <c r="T156" i="4"/>
  <c r="U156" i="4"/>
  <c r="V156" i="4"/>
  <c r="W156" i="4"/>
  <c r="X156" i="4"/>
  <c r="Y156" i="4"/>
  <c r="O157" i="4"/>
  <c r="P157" i="4"/>
  <c r="Q157" i="4"/>
  <c r="R157" i="4"/>
  <c r="S157" i="4"/>
  <c r="T157" i="4"/>
  <c r="U157" i="4"/>
  <c r="V157" i="4"/>
  <c r="W157" i="4"/>
  <c r="X157" i="4"/>
  <c r="Y157" i="4"/>
  <c r="O158" i="4"/>
  <c r="P158" i="4"/>
  <c r="Q158" i="4"/>
  <c r="R158" i="4"/>
  <c r="S158" i="4"/>
  <c r="T158" i="4"/>
  <c r="U158" i="4"/>
  <c r="V158" i="4"/>
  <c r="W158" i="4"/>
  <c r="X158" i="4"/>
  <c r="Y158" i="4"/>
  <c r="O159" i="4"/>
  <c r="P159" i="4"/>
  <c r="Q159" i="4"/>
  <c r="R159" i="4"/>
  <c r="S159" i="4"/>
  <c r="T159" i="4"/>
  <c r="U159" i="4"/>
  <c r="V159" i="4"/>
  <c r="W159" i="4"/>
  <c r="X159" i="4"/>
  <c r="Y159" i="4"/>
  <c r="O160" i="4"/>
  <c r="P160" i="4"/>
  <c r="Q160" i="4"/>
  <c r="R160" i="4"/>
  <c r="S160" i="4"/>
  <c r="T160" i="4"/>
  <c r="U160" i="4"/>
  <c r="V160" i="4"/>
  <c r="W160" i="4"/>
  <c r="X160" i="4"/>
  <c r="Y160" i="4"/>
  <c r="O161" i="4"/>
  <c r="P161" i="4"/>
  <c r="Q161" i="4"/>
  <c r="R161" i="4"/>
  <c r="S161" i="4"/>
  <c r="T161" i="4"/>
  <c r="U161" i="4"/>
  <c r="V161" i="4"/>
  <c r="W161" i="4"/>
  <c r="X161" i="4"/>
  <c r="Y161" i="4"/>
  <c r="O162" i="4"/>
  <c r="P162" i="4"/>
  <c r="Q162" i="4"/>
  <c r="R162" i="4"/>
  <c r="S162" i="4"/>
  <c r="T162" i="4"/>
  <c r="U162" i="4"/>
  <c r="V162" i="4"/>
  <c r="W162" i="4"/>
  <c r="X162" i="4"/>
  <c r="Y162" i="4"/>
  <c r="O163" i="4"/>
  <c r="P163" i="4"/>
  <c r="Q163" i="4"/>
  <c r="R163" i="4"/>
  <c r="S163" i="4"/>
  <c r="T163" i="4"/>
  <c r="U163" i="4"/>
  <c r="V163" i="4"/>
  <c r="W163" i="4"/>
  <c r="X163" i="4"/>
  <c r="Y163" i="4"/>
  <c r="O164" i="4"/>
  <c r="P164" i="4"/>
  <c r="Q164" i="4"/>
  <c r="R164" i="4"/>
  <c r="S164" i="4"/>
  <c r="T164" i="4"/>
  <c r="U164" i="4"/>
  <c r="V164" i="4"/>
  <c r="W164" i="4"/>
  <c r="X164" i="4"/>
  <c r="Y164" i="4"/>
  <c r="O165" i="4"/>
  <c r="P165" i="4"/>
  <c r="Q165" i="4"/>
  <c r="R165" i="4"/>
  <c r="S165" i="4"/>
  <c r="T165" i="4"/>
  <c r="U165" i="4"/>
  <c r="V165" i="4"/>
  <c r="W165" i="4"/>
  <c r="X165" i="4"/>
  <c r="Y165" i="4"/>
  <c r="O166" i="4"/>
  <c r="P166" i="4"/>
  <c r="Q166" i="4"/>
  <c r="R166" i="4"/>
  <c r="S166" i="4"/>
  <c r="T166" i="4"/>
  <c r="U166" i="4"/>
  <c r="V166" i="4"/>
  <c r="W166" i="4"/>
  <c r="X166" i="4"/>
  <c r="Y166" i="4"/>
  <c r="O167" i="4"/>
  <c r="P167" i="4"/>
  <c r="Q167" i="4"/>
  <c r="R167" i="4"/>
  <c r="S167" i="4"/>
  <c r="T167" i="4"/>
  <c r="U167" i="4"/>
  <c r="V167" i="4"/>
  <c r="W167" i="4"/>
  <c r="X167" i="4"/>
  <c r="Y167" i="4"/>
  <c r="O168" i="4"/>
  <c r="P168" i="4"/>
  <c r="Q168" i="4"/>
  <c r="R168" i="4"/>
  <c r="S168" i="4"/>
  <c r="T168" i="4"/>
  <c r="U168" i="4"/>
  <c r="V168" i="4"/>
  <c r="W168" i="4"/>
  <c r="X168" i="4"/>
  <c r="Y168" i="4"/>
  <c r="O169" i="4"/>
  <c r="P169" i="4"/>
  <c r="Q169" i="4"/>
  <c r="R169" i="4"/>
  <c r="S169" i="4"/>
  <c r="T169" i="4"/>
  <c r="U169" i="4"/>
  <c r="V169" i="4"/>
  <c r="W169" i="4"/>
  <c r="X169" i="4"/>
  <c r="Y169" i="4"/>
  <c r="O170" i="4"/>
  <c r="P170" i="4"/>
  <c r="Q170" i="4"/>
  <c r="R170" i="4"/>
  <c r="S170" i="4"/>
  <c r="T170" i="4"/>
  <c r="U170" i="4"/>
  <c r="V170" i="4"/>
  <c r="W170" i="4"/>
  <c r="X170" i="4"/>
  <c r="Y170" i="4"/>
  <c r="O171" i="4"/>
  <c r="P171" i="4"/>
  <c r="Q171" i="4"/>
  <c r="R171" i="4"/>
  <c r="S171" i="4"/>
  <c r="T171" i="4"/>
  <c r="U171" i="4"/>
  <c r="V171" i="4"/>
  <c r="W171" i="4"/>
  <c r="X171" i="4"/>
  <c r="Y171" i="4"/>
  <c r="O172" i="4"/>
  <c r="P172" i="4"/>
  <c r="Q172" i="4"/>
  <c r="R172" i="4"/>
  <c r="S172" i="4"/>
  <c r="T172" i="4"/>
  <c r="U172" i="4"/>
  <c r="V172" i="4"/>
  <c r="W172" i="4"/>
  <c r="X172" i="4"/>
  <c r="Y172" i="4"/>
  <c r="O173" i="4"/>
  <c r="P173" i="4"/>
  <c r="Q173" i="4"/>
  <c r="R173" i="4"/>
  <c r="S173" i="4"/>
  <c r="T173" i="4"/>
  <c r="U173" i="4"/>
  <c r="V173" i="4"/>
  <c r="W173" i="4"/>
  <c r="X173" i="4"/>
  <c r="Y173" i="4"/>
  <c r="O174" i="4"/>
  <c r="P174" i="4"/>
  <c r="Q174" i="4"/>
  <c r="R174" i="4"/>
  <c r="S174" i="4"/>
  <c r="T174" i="4"/>
  <c r="U174" i="4"/>
  <c r="V174" i="4"/>
  <c r="W174" i="4"/>
  <c r="X174" i="4"/>
  <c r="Y174" i="4"/>
  <c r="O175" i="4"/>
  <c r="P175" i="4"/>
  <c r="Q175" i="4"/>
  <c r="R175" i="4"/>
  <c r="S175" i="4"/>
  <c r="T175" i="4"/>
  <c r="U175" i="4"/>
  <c r="V175" i="4"/>
  <c r="W175" i="4"/>
  <c r="X175" i="4"/>
  <c r="Y175" i="4"/>
  <c r="O176" i="4"/>
  <c r="P176" i="4"/>
  <c r="Q176" i="4"/>
  <c r="R176" i="4"/>
  <c r="S176" i="4"/>
  <c r="T176" i="4"/>
  <c r="U176" i="4"/>
  <c r="V176" i="4"/>
  <c r="W176" i="4"/>
  <c r="X176" i="4"/>
  <c r="Y176" i="4"/>
  <c r="O177" i="4"/>
  <c r="P177" i="4"/>
  <c r="Q177" i="4"/>
  <c r="R177" i="4"/>
  <c r="S177" i="4"/>
  <c r="T177" i="4"/>
  <c r="U177" i="4"/>
  <c r="V177" i="4"/>
  <c r="W177" i="4"/>
  <c r="X177" i="4"/>
  <c r="Y177" i="4"/>
  <c r="O178" i="4"/>
  <c r="P178" i="4"/>
  <c r="Q178" i="4"/>
  <c r="R178" i="4"/>
  <c r="S178" i="4"/>
  <c r="T178" i="4"/>
  <c r="U178" i="4"/>
  <c r="V178" i="4"/>
  <c r="W178" i="4"/>
  <c r="X178" i="4"/>
  <c r="Y178" i="4"/>
  <c r="O179" i="4"/>
  <c r="P179" i="4"/>
  <c r="Q179" i="4"/>
  <c r="R179" i="4"/>
  <c r="S179" i="4"/>
  <c r="T179" i="4"/>
  <c r="U179" i="4"/>
  <c r="V179" i="4"/>
  <c r="W179" i="4"/>
  <c r="X179" i="4"/>
  <c r="Y179" i="4"/>
  <c r="O180" i="4"/>
  <c r="P180" i="4"/>
  <c r="Q180" i="4"/>
  <c r="R180" i="4"/>
  <c r="S180" i="4"/>
  <c r="T180" i="4"/>
  <c r="U180" i="4"/>
  <c r="V180" i="4"/>
  <c r="W180" i="4"/>
  <c r="X180" i="4"/>
  <c r="Y180" i="4"/>
  <c r="O181" i="4"/>
  <c r="P181" i="4"/>
  <c r="Q181" i="4"/>
  <c r="R181" i="4"/>
  <c r="S181" i="4"/>
  <c r="T181" i="4"/>
  <c r="U181" i="4"/>
  <c r="V181" i="4"/>
  <c r="W181" i="4"/>
  <c r="X181" i="4"/>
  <c r="Y181" i="4"/>
  <c r="O182" i="4"/>
  <c r="P182" i="4"/>
  <c r="Q182" i="4"/>
  <c r="R182" i="4"/>
  <c r="S182" i="4"/>
  <c r="T182" i="4"/>
  <c r="U182" i="4"/>
  <c r="V182" i="4"/>
  <c r="W182" i="4"/>
  <c r="X182" i="4"/>
  <c r="Y182" i="4"/>
  <c r="O183" i="4"/>
  <c r="P183" i="4"/>
  <c r="Q183" i="4"/>
  <c r="R183" i="4"/>
  <c r="S183" i="4"/>
  <c r="T183" i="4"/>
  <c r="U183" i="4"/>
  <c r="V183" i="4"/>
  <c r="W183" i="4"/>
  <c r="X183" i="4"/>
  <c r="Y183" i="4"/>
  <c r="O184" i="4"/>
  <c r="P184" i="4"/>
  <c r="Q184" i="4"/>
  <c r="R184" i="4"/>
  <c r="S184" i="4"/>
  <c r="T184" i="4"/>
  <c r="U184" i="4"/>
  <c r="V184" i="4"/>
  <c r="W184" i="4"/>
  <c r="X184" i="4"/>
  <c r="Y184" i="4"/>
  <c r="O185" i="4"/>
  <c r="P185" i="4"/>
  <c r="Q185" i="4"/>
  <c r="R185" i="4"/>
  <c r="S185" i="4"/>
  <c r="T185" i="4"/>
  <c r="U185" i="4"/>
  <c r="V185" i="4"/>
  <c r="W185" i="4"/>
  <c r="X185" i="4"/>
  <c r="Y185" i="4"/>
  <c r="O186" i="4"/>
  <c r="P186" i="4"/>
  <c r="Q186" i="4"/>
  <c r="R186" i="4"/>
  <c r="S186" i="4"/>
  <c r="T186" i="4"/>
  <c r="U186" i="4"/>
  <c r="V186" i="4"/>
  <c r="W186" i="4"/>
  <c r="X186" i="4"/>
  <c r="Y186" i="4"/>
  <c r="O187" i="4"/>
  <c r="P187" i="4"/>
  <c r="Q187" i="4"/>
  <c r="R187" i="4"/>
  <c r="S187" i="4"/>
  <c r="T187" i="4"/>
  <c r="U187" i="4"/>
  <c r="V187" i="4"/>
  <c r="W187" i="4"/>
  <c r="X187" i="4"/>
  <c r="Y187" i="4"/>
  <c r="O188" i="4"/>
  <c r="P188" i="4"/>
  <c r="Q188" i="4"/>
  <c r="R188" i="4"/>
  <c r="S188" i="4"/>
  <c r="T188" i="4"/>
  <c r="U188" i="4"/>
  <c r="V188" i="4"/>
  <c r="W188" i="4"/>
  <c r="X188" i="4"/>
  <c r="Y188" i="4"/>
  <c r="O189" i="4"/>
  <c r="P189" i="4"/>
  <c r="Q189" i="4"/>
  <c r="R189" i="4"/>
  <c r="S189" i="4"/>
  <c r="T189" i="4"/>
  <c r="U189" i="4"/>
  <c r="V189" i="4"/>
  <c r="W189" i="4"/>
  <c r="X189" i="4"/>
  <c r="Y189" i="4"/>
  <c r="O190" i="4"/>
  <c r="P190" i="4"/>
  <c r="Q190" i="4"/>
  <c r="R190" i="4"/>
  <c r="S190" i="4"/>
  <c r="T190" i="4"/>
  <c r="U190" i="4"/>
  <c r="V190" i="4"/>
  <c r="W190" i="4"/>
  <c r="X190" i="4"/>
  <c r="Y190" i="4"/>
  <c r="O191" i="4"/>
  <c r="P191" i="4"/>
  <c r="Q191" i="4"/>
  <c r="R191" i="4"/>
  <c r="S191" i="4"/>
  <c r="T191" i="4"/>
  <c r="U191" i="4"/>
  <c r="V191" i="4"/>
  <c r="W191" i="4"/>
  <c r="X191" i="4"/>
  <c r="Y191" i="4"/>
  <c r="O192" i="4"/>
  <c r="P192" i="4"/>
  <c r="Q192" i="4"/>
  <c r="R192" i="4"/>
  <c r="S192" i="4"/>
  <c r="T192" i="4"/>
  <c r="U192" i="4"/>
  <c r="V192" i="4"/>
  <c r="W192" i="4"/>
  <c r="X192" i="4"/>
  <c r="Y192" i="4"/>
  <c r="O193" i="4"/>
  <c r="P193" i="4"/>
  <c r="Q193" i="4"/>
  <c r="R193" i="4"/>
  <c r="S193" i="4"/>
  <c r="T193" i="4"/>
  <c r="U193" i="4"/>
  <c r="V193" i="4"/>
  <c r="W193" i="4"/>
  <c r="X193" i="4"/>
  <c r="Y193" i="4"/>
  <c r="O194" i="4"/>
  <c r="P194" i="4"/>
  <c r="Q194" i="4"/>
  <c r="R194" i="4"/>
  <c r="S194" i="4"/>
  <c r="T194" i="4"/>
  <c r="U194" i="4"/>
  <c r="V194" i="4"/>
  <c r="W194" i="4"/>
  <c r="X194" i="4"/>
  <c r="Y194" i="4"/>
  <c r="O195" i="4"/>
  <c r="P195" i="4"/>
  <c r="Q195" i="4"/>
  <c r="R195" i="4"/>
  <c r="S195" i="4"/>
  <c r="T195" i="4"/>
  <c r="U195" i="4"/>
  <c r="V195" i="4"/>
  <c r="W195" i="4"/>
  <c r="X195" i="4"/>
  <c r="Y195" i="4"/>
  <c r="O196" i="4"/>
  <c r="P196" i="4"/>
  <c r="Q196" i="4"/>
  <c r="R196" i="4"/>
  <c r="S196" i="4"/>
  <c r="T196" i="4"/>
  <c r="U196" i="4"/>
  <c r="V196" i="4"/>
  <c r="W196" i="4"/>
  <c r="X196" i="4"/>
  <c r="Y196" i="4"/>
  <c r="O197" i="4"/>
  <c r="P197" i="4"/>
  <c r="Q197" i="4"/>
  <c r="R197" i="4"/>
  <c r="S197" i="4"/>
  <c r="T197" i="4"/>
  <c r="U197" i="4"/>
  <c r="V197" i="4"/>
  <c r="W197" i="4"/>
  <c r="X197" i="4"/>
  <c r="Y197" i="4"/>
  <c r="O198" i="4"/>
  <c r="P198" i="4"/>
  <c r="Q198" i="4"/>
  <c r="R198" i="4"/>
  <c r="S198" i="4"/>
  <c r="T198" i="4"/>
  <c r="U198" i="4"/>
  <c r="V198" i="4"/>
  <c r="W198" i="4"/>
  <c r="X198" i="4"/>
  <c r="Y198" i="4"/>
  <c r="O199" i="4"/>
  <c r="P199" i="4"/>
  <c r="Q199" i="4"/>
  <c r="R199" i="4"/>
  <c r="S199" i="4"/>
  <c r="T199" i="4"/>
  <c r="U199" i="4"/>
  <c r="V199" i="4"/>
  <c r="W199" i="4"/>
  <c r="X199" i="4"/>
  <c r="Y199" i="4"/>
  <c r="O200" i="4"/>
  <c r="P200" i="4"/>
  <c r="Q200" i="4"/>
  <c r="R200" i="4"/>
  <c r="S200" i="4"/>
  <c r="T200" i="4"/>
  <c r="U200" i="4"/>
  <c r="V200" i="4"/>
  <c r="W200" i="4"/>
  <c r="X200" i="4"/>
  <c r="Y200" i="4"/>
  <c r="O201" i="4"/>
  <c r="P201" i="4"/>
  <c r="Q201" i="4"/>
  <c r="R201" i="4"/>
  <c r="S201" i="4"/>
  <c r="T201" i="4"/>
  <c r="U201" i="4"/>
  <c r="V201" i="4"/>
  <c r="W201" i="4"/>
  <c r="X201" i="4"/>
  <c r="Y201" i="4"/>
  <c r="O202" i="4"/>
  <c r="P202" i="4"/>
  <c r="Q202" i="4"/>
  <c r="R202" i="4"/>
  <c r="S202" i="4"/>
  <c r="T202" i="4"/>
  <c r="U202" i="4"/>
  <c r="V202" i="4"/>
  <c r="W202" i="4"/>
  <c r="X202" i="4"/>
  <c r="Y202" i="4"/>
  <c r="O203" i="4"/>
  <c r="P203" i="4"/>
  <c r="Q203" i="4"/>
  <c r="R203" i="4"/>
  <c r="S203" i="4"/>
  <c r="T203" i="4"/>
  <c r="U203" i="4"/>
  <c r="V203" i="4"/>
  <c r="W203" i="4"/>
  <c r="X203" i="4"/>
  <c r="Y203" i="4"/>
  <c r="O204" i="4"/>
  <c r="P204" i="4"/>
  <c r="Q204" i="4"/>
  <c r="R204" i="4"/>
  <c r="S204" i="4"/>
  <c r="T204" i="4"/>
  <c r="U204" i="4"/>
  <c r="V204" i="4"/>
  <c r="W204" i="4"/>
  <c r="X204" i="4"/>
  <c r="Y204" i="4"/>
  <c r="O205" i="4"/>
  <c r="P205" i="4"/>
  <c r="Q205" i="4"/>
  <c r="R205" i="4"/>
  <c r="S205" i="4"/>
  <c r="T205" i="4"/>
  <c r="U205" i="4"/>
  <c r="V205" i="4"/>
  <c r="W205" i="4"/>
  <c r="X205" i="4"/>
  <c r="Y205" i="4"/>
  <c r="O206" i="4"/>
  <c r="P206" i="4"/>
  <c r="Q206" i="4"/>
  <c r="R206" i="4"/>
  <c r="S206" i="4"/>
  <c r="T206" i="4"/>
  <c r="U206" i="4"/>
  <c r="V206" i="4"/>
  <c r="W206" i="4"/>
  <c r="X206" i="4"/>
  <c r="Y206" i="4"/>
  <c r="O207" i="4"/>
  <c r="P207" i="4"/>
  <c r="Q207" i="4"/>
  <c r="R207" i="4"/>
  <c r="S207" i="4"/>
  <c r="T207" i="4"/>
  <c r="U207" i="4"/>
  <c r="V207" i="4"/>
  <c r="W207" i="4"/>
  <c r="X207" i="4"/>
  <c r="Y207" i="4"/>
  <c r="O208" i="4"/>
  <c r="P208" i="4"/>
  <c r="Q208" i="4"/>
  <c r="R208" i="4"/>
  <c r="S208" i="4"/>
  <c r="T208" i="4"/>
  <c r="U208" i="4"/>
  <c r="V208" i="4"/>
  <c r="W208" i="4"/>
  <c r="X208" i="4"/>
  <c r="Y208" i="4"/>
  <c r="O209" i="4"/>
  <c r="P209" i="4"/>
  <c r="Q209" i="4"/>
  <c r="R209" i="4"/>
  <c r="S209" i="4"/>
  <c r="T209" i="4"/>
  <c r="U209" i="4"/>
  <c r="V209" i="4"/>
  <c r="W209" i="4"/>
  <c r="X209" i="4"/>
  <c r="Y209" i="4"/>
  <c r="O210" i="4"/>
  <c r="P210" i="4"/>
  <c r="Q210" i="4"/>
  <c r="R210" i="4"/>
  <c r="S210" i="4"/>
  <c r="T210" i="4"/>
  <c r="U210" i="4"/>
  <c r="V210" i="4"/>
  <c r="W210" i="4"/>
  <c r="X210" i="4"/>
  <c r="Y210" i="4"/>
  <c r="O211" i="4"/>
  <c r="P211" i="4"/>
  <c r="Q211" i="4"/>
  <c r="R211" i="4"/>
  <c r="S211" i="4"/>
  <c r="T211" i="4"/>
  <c r="U211" i="4"/>
  <c r="V211" i="4"/>
  <c r="W211" i="4"/>
  <c r="X211" i="4"/>
  <c r="Y211" i="4"/>
  <c r="O212" i="4"/>
  <c r="P212" i="4"/>
  <c r="Q212" i="4"/>
  <c r="R212" i="4"/>
  <c r="S212" i="4"/>
  <c r="T212" i="4"/>
  <c r="U212" i="4"/>
  <c r="V212" i="4"/>
  <c r="W212" i="4"/>
  <c r="X212" i="4"/>
  <c r="Y212" i="4"/>
  <c r="O213" i="4"/>
  <c r="P213" i="4"/>
  <c r="Q213" i="4"/>
  <c r="R213" i="4"/>
  <c r="S213" i="4"/>
  <c r="T213" i="4"/>
  <c r="U213" i="4"/>
  <c r="V213" i="4"/>
  <c r="W213" i="4"/>
  <c r="X213" i="4"/>
  <c r="Y213" i="4"/>
  <c r="O214" i="4"/>
  <c r="P214" i="4"/>
  <c r="Q214" i="4"/>
  <c r="R214" i="4"/>
  <c r="S214" i="4"/>
  <c r="T214" i="4"/>
  <c r="U214" i="4"/>
  <c r="V214" i="4"/>
  <c r="W214" i="4"/>
  <c r="X214" i="4"/>
  <c r="Y214" i="4"/>
  <c r="O215" i="4"/>
  <c r="P215" i="4"/>
  <c r="Q215" i="4"/>
  <c r="R215" i="4"/>
  <c r="S215" i="4"/>
  <c r="T215" i="4"/>
  <c r="U215" i="4"/>
  <c r="V215" i="4"/>
  <c r="W215" i="4"/>
  <c r="X215" i="4"/>
  <c r="Y215" i="4"/>
  <c r="O216" i="4"/>
  <c r="P216" i="4"/>
  <c r="Q216" i="4"/>
  <c r="R216" i="4"/>
  <c r="S216" i="4"/>
  <c r="T216" i="4"/>
  <c r="U216" i="4"/>
  <c r="V216" i="4"/>
  <c r="W216" i="4"/>
  <c r="X216" i="4"/>
  <c r="Y216" i="4"/>
  <c r="O217" i="4"/>
  <c r="P217" i="4"/>
  <c r="Q217" i="4"/>
  <c r="R217" i="4"/>
  <c r="S217" i="4"/>
  <c r="T217" i="4"/>
  <c r="U217" i="4"/>
  <c r="V217" i="4"/>
  <c r="W217" i="4"/>
  <c r="X217" i="4"/>
  <c r="Y217" i="4"/>
  <c r="O218" i="4"/>
  <c r="P218" i="4"/>
  <c r="Q218" i="4"/>
  <c r="R218" i="4"/>
  <c r="S218" i="4"/>
  <c r="T218" i="4"/>
  <c r="U218" i="4"/>
  <c r="V218" i="4"/>
  <c r="W218" i="4"/>
  <c r="X218" i="4"/>
  <c r="Y218" i="4"/>
  <c r="O219" i="4"/>
  <c r="P219" i="4"/>
  <c r="Q219" i="4"/>
  <c r="R219" i="4"/>
  <c r="S219" i="4"/>
  <c r="T219" i="4"/>
  <c r="U219" i="4"/>
  <c r="V219" i="4"/>
  <c r="W219" i="4"/>
  <c r="X219" i="4"/>
  <c r="Y219" i="4"/>
  <c r="O220" i="4"/>
  <c r="P220" i="4"/>
  <c r="Q220" i="4"/>
  <c r="R220" i="4"/>
  <c r="S220" i="4"/>
  <c r="T220" i="4"/>
  <c r="U220" i="4"/>
  <c r="V220" i="4"/>
  <c r="W220" i="4"/>
  <c r="X220" i="4"/>
  <c r="Y220" i="4"/>
  <c r="O221" i="4"/>
  <c r="P221" i="4"/>
  <c r="Q221" i="4"/>
  <c r="R221" i="4"/>
  <c r="S221" i="4"/>
  <c r="T221" i="4"/>
  <c r="U221" i="4"/>
  <c r="V221" i="4"/>
  <c r="W221" i="4"/>
  <c r="X221" i="4"/>
  <c r="Y221" i="4"/>
  <c r="O222" i="4"/>
  <c r="P222" i="4"/>
  <c r="Q222" i="4"/>
  <c r="R222" i="4"/>
  <c r="S222" i="4"/>
  <c r="T222" i="4"/>
  <c r="U222" i="4"/>
  <c r="V222" i="4"/>
  <c r="W222" i="4"/>
  <c r="X222" i="4"/>
  <c r="Y222" i="4"/>
  <c r="O223" i="4"/>
  <c r="P223" i="4"/>
  <c r="Q223" i="4"/>
  <c r="R223" i="4"/>
  <c r="S223" i="4"/>
  <c r="T223" i="4"/>
  <c r="U223" i="4"/>
  <c r="V223" i="4"/>
  <c r="W223" i="4"/>
  <c r="X223" i="4"/>
  <c r="Y223" i="4"/>
  <c r="O224" i="4"/>
  <c r="P224" i="4"/>
  <c r="Q224" i="4"/>
  <c r="R224" i="4"/>
  <c r="S224" i="4"/>
  <c r="T224" i="4"/>
  <c r="U224" i="4"/>
  <c r="V224" i="4"/>
  <c r="W224" i="4"/>
  <c r="X224" i="4"/>
  <c r="Y224" i="4"/>
  <c r="O225" i="4"/>
  <c r="P225" i="4"/>
  <c r="Q225" i="4"/>
  <c r="R225" i="4"/>
  <c r="S225" i="4"/>
  <c r="T225" i="4"/>
  <c r="U225" i="4"/>
  <c r="V225" i="4"/>
  <c r="W225" i="4"/>
  <c r="X225" i="4"/>
  <c r="Y225" i="4"/>
  <c r="O226" i="4"/>
  <c r="P226" i="4"/>
  <c r="Q226" i="4"/>
  <c r="R226" i="4"/>
  <c r="S226" i="4"/>
  <c r="T226" i="4"/>
  <c r="U226" i="4"/>
  <c r="V226" i="4"/>
  <c r="W226" i="4"/>
  <c r="X226" i="4"/>
  <c r="Y226" i="4"/>
  <c r="O227" i="4"/>
  <c r="P227" i="4"/>
  <c r="Q227" i="4"/>
  <c r="R227" i="4"/>
  <c r="S227" i="4"/>
  <c r="T227" i="4"/>
  <c r="U227" i="4"/>
  <c r="V227" i="4"/>
  <c r="W227" i="4"/>
  <c r="X227" i="4"/>
  <c r="Y227" i="4"/>
  <c r="O228" i="4"/>
  <c r="P228" i="4"/>
  <c r="Q228" i="4"/>
  <c r="R228" i="4"/>
  <c r="S228" i="4"/>
  <c r="T228" i="4"/>
  <c r="U228" i="4"/>
  <c r="V228" i="4"/>
  <c r="W228" i="4"/>
  <c r="X228" i="4"/>
  <c r="Y228" i="4"/>
  <c r="O229" i="4"/>
  <c r="P229" i="4"/>
  <c r="Q229" i="4"/>
  <c r="R229" i="4"/>
  <c r="S229" i="4"/>
  <c r="T229" i="4"/>
  <c r="U229" i="4"/>
  <c r="V229" i="4"/>
  <c r="W229" i="4"/>
  <c r="X229" i="4"/>
  <c r="Y229" i="4"/>
  <c r="O230" i="4"/>
  <c r="P230" i="4"/>
  <c r="Q230" i="4"/>
  <c r="R230" i="4"/>
  <c r="S230" i="4"/>
  <c r="T230" i="4"/>
  <c r="U230" i="4"/>
  <c r="V230" i="4"/>
  <c r="W230" i="4"/>
  <c r="X230" i="4"/>
  <c r="Y230" i="4"/>
  <c r="O231" i="4"/>
  <c r="P231" i="4"/>
  <c r="Q231" i="4"/>
  <c r="R231" i="4"/>
  <c r="S231" i="4"/>
  <c r="T231" i="4"/>
  <c r="U231" i="4"/>
  <c r="V231" i="4"/>
  <c r="W231" i="4"/>
  <c r="X231" i="4"/>
  <c r="Y231" i="4"/>
  <c r="O232" i="4"/>
  <c r="P232" i="4"/>
  <c r="Q232" i="4"/>
  <c r="R232" i="4"/>
  <c r="S232" i="4"/>
  <c r="T232" i="4"/>
  <c r="U232" i="4"/>
  <c r="V232" i="4"/>
  <c r="W232" i="4"/>
  <c r="X232" i="4"/>
  <c r="Y232" i="4"/>
  <c r="O233" i="4"/>
  <c r="P233" i="4"/>
  <c r="Q233" i="4"/>
  <c r="R233" i="4"/>
  <c r="S233" i="4"/>
  <c r="T233" i="4"/>
  <c r="U233" i="4"/>
  <c r="V233" i="4"/>
  <c r="W233" i="4"/>
  <c r="X233" i="4"/>
  <c r="Y233" i="4"/>
  <c r="O234" i="4"/>
  <c r="P234" i="4"/>
  <c r="Q234" i="4"/>
  <c r="R234" i="4"/>
  <c r="S234" i="4"/>
  <c r="T234" i="4"/>
  <c r="U234" i="4"/>
  <c r="V234" i="4"/>
  <c r="W234" i="4"/>
  <c r="X234" i="4"/>
  <c r="Y234" i="4"/>
  <c r="O235" i="4"/>
  <c r="P235" i="4"/>
  <c r="Q235" i="4"/>
  <c r="R235" i="4"/>
  <c r="S235" i="4"/>
  <c r="T235" i="4"/>
  <c r="U235" i="4"/>
  <c r="V235" i="4"/>
  <c r="W235" i="4"/>
  <c r="X235" i="4"/>
  <c r="Y235" i="4"/>
  <c r="O236" i="4"/>
  <c r="P236" i="4"/>
  <c r="Q236" i="4"/>
  <c r="R236" i="4"/>
  <c r="S236" i="4"/>
  <c r="T236" i="4"/>
  <c r="U236" i="4"/>
  <c r="V236" i="4"/>
  <c r="W236" i="4"/>
  <c r="X236" i="4"/>
  <c r="Y236" i="4"/>
  <c r="O237" i="4"/>
  <c r="P237" i="4"/>
  <c r="Q237" i="4"/>
  <c r="R237" i="4"/>
  <c r="S237" i="4"/>
  <c r="T237" i="4"/>
  <c r="U237" i="4"/>
  <c r="V237" i="4"/>
  <c r="W237" i="4"/>
  <c r="X237" i="4"/>
  <c r="Y237" i="4"/>
  <c r="O238" i="4"/>
  <c r="P238" i="4"/>
  <c r="Q238" i="4"/>
  <c r="R238" i="4"/>
  <c r="S238" i="4"/>
  <c r="T238" i="4"/>
  <c r="U238" i="4"/>
  <c r="V238" i="4"/>
  <c r="W238" i="4"/>
  <c r="X238" i="4"/>
  <c r="Y238" i="4"/>
  <c r="O239" i="4"/>
  <c r="P239" i="4"/>
  <c r="Q239" i="4"/>
  <c r="R239" i="4"/>
  <c r="S239" i="4"/>
  <c r="T239" i="4"/>
  <c r="U239" i="4"/>
  <c r="V239" i="4"/>
  <c r="W239" i="4"/>
  <c r="X239" i="4"/>
  <c r="Y239" i="4"/>
  <c r="O240" i="4"/>
  <c r="P240" i="4"/>
  <c r="Q240" i="4"/>
  <c r="R240" i="4"/>
  <c r="S240" i="4"/>
  <c r="T240" i="4"/>
  <c r="U240" i="4"/>
  <c r="V240" i="4"/>
  <c r="W240" i="4"/>
  <c r="X240" i="4"/>
  <c r="Y240" i="4"/>
  <c r="O241" i="4"/>
  <c r="P241" i="4"/>
  <c r="Q241" i="4"/>
  <c r="R241" i="4"/>
  <c r="S241" i="4"/>
  <c r="T241" i="4"/>
  <c r="U241" i="4"/>
  <c r="V241" i="4"/>
  <c r="W241" i="4"/>
  <c r="X241" i="4"/>
  <c r="Y241" i="4"/>
  <c r="O242" i="4"/>
  <c r="P242" i="4"/>
  <c r="Q242" i="4"/>
  <c r="R242" i="4"/>
  <c r="S242" i="4"/>
  <c r="T242" i="4"/>
  <c r="U242" i="4"/>
  <c r="V242" i="4"/>
  <c r="W242" i="4"/>
  <c r="X242" i="4"/>
  <c r="Y242" i="4"/>
  <c r="O243" i="4"/>
  <c r="P243" i="4"/>
  <c r="Q243" i="4"/>
  <c r="R243" i="4"/>
  <c r="S243" i="4"/>
  <c r="T243" i="4"/>
  <c r="U243" i="4"/>
  <c r="V243" i="4"/>
  <c r="W243" i="4"/>
  <c r="X243" i="4"/>
  <c r="Y243" i="4"/>
  <c r="O244" i="4"/>
  <c r="P244" i="4"/>
  <c r="Q244" i="4"/>
  <c r="R244" i="4"/>
  <c r="S244" i="4"/>
  <c r="T244" i="4"/>
  <c r="U244" i="4"/>
  <c r="V244" i="4"/>
  <c r="W244" i="4"/>
  <c r="X244" i="4"/>
  <c r="Y244" i="4"/>
  <c r="O245" i="4"/>
  <c r="P245" i="4"/>
  <c r="Q245" i="4"/>
  <c r="R245" i="4"/>
  <c r="S245" i="4"/>
  <c r="T245" i="4"/>
  <c r="U245" i="4"/>
  <c r="V245" i="4"/>
  <c r="W245" i="4"/>
  <c r="X245" i="4"/>
  <c r="Y245" i="4"/>
  <c r="O246" i="4"/>
  <c r="P246" i="4"/>
  <c r="Q246" i="4"/>
  <c r="R246" i="4"/>
  <c r="S246" i="4"/>
  <c r="T246" i="4"/>
  <c r="U246" i="4"/>
  <c r="V246" i="4"/>
  <c r="W246" i="4"/>
  <c r="X246" i="4"/>
  <c r="Y246" i="4"/>
  <c r="O247" i="4"/>
  <c r="P247" i="4"/>
  <c r="Q247" i="4"/>
  <c r="R247" i="4"/>
  <c r="S247" i="4"/>
  <c r="T247" i="4"/>
  <c r="U247" i="4"/>
  <c r="V247" i="4"/>
  <c r="W247" i="4"/>
  <c r="X247" i="4"/>
  <c r="Y247" i="4"/>
  <c r="O248" i="4"/>
  <c r="P248" i="4"/>
  <c r="Q248" i="4"/>
  <c r="R248" i="4"/>
  <c r="S248" i="4"/>
  <c r="T248" i="4"/>
  <c r="U248" i="4"/>
  <c r="V248" i="4"/>
  <c r="W248" i="4"/>
  <c r="X248" i="4"/>
  <c r="Y248" i="4"/>
  <c r="O249" i="4"/>
  <c r="P249" i="4"/>
  <c r="Q249" i="4"/>
  <c r="R249" i="4"/>
  <c r="S249" i="4"/>
  <c r="T249" i="4"/>
  <c r="U249" i="4"/>
  <c r="V249" i="4"/>
  <c r="W249" i="4"/>
  <c r="X249" i="4"/>
  <c r="Y249" i="4"/>
  <c r="O250" i="4"/>
  <c r="P250" i="4"/>
  <c r="Q250" i="4"/>
  <c r="R250" i="4"/>
  <c r="S250" i="4"/>
  <c r="T250" i="4"/>
  <c r="U250" i="4"/>
  <c r="V250" i="4"/>
  <c r="W250" i="4"/>
  <c r="X250" i="4"/>
  <c r="Y250" i="4"/>
  <c r="O251" i="4"/>
  <c r="P251" i="4"/>
  <c r="Q251" i="4"/>
  <c r="R251" i="4"/>
  <c r="S251" i="4"/>
  <c r="T251" i="4"/>
  <c r="U251" i="4"/>
  <c r="V251" i="4"/>
  <c r="W251" i="4"/>
  <c r="X251" i="4"/>
  <c r="Y251" i="4"/>
  <c r="O252" i="4"/>
  <c r="P252" i="4"/>
  <c r="Q252" i="4"/>
  <c r="R252" i="4"/>
  <c r="S252" i="4"/>
  <c r="T252" i="4"/>
  <c r="U252" i="4"/>
  <c r="V252" i="4"/>
  <c r="W252" i="4"/>
  <c r="X252" i="4"/>
  <c r="Y252" i="4"/>
  <c r="O253" i="4"/>
  <c r="P253" i="4"/>
  <c r="Q253" i="4"/>
  <c r="R253" i="4"/>
  <c r="S253" i="4"/>
  <c r="T253" i="4"/>
  <c r="U253" i="4"/>
  <c r="V253" i="4"/>
  <c r="W253" i="4"/>
  <c r="X253" i="4"/>
  <c r="Y253" i="4"/>
  <c r="O254" i="4"/>
  <c r="P254" i="4"/>
  <c r="Q254" i="4"/>
  <c r="R254" i="4"/>
  <c r="S254" i="4"/>
  <c r="T254" i="4"/>
  <c r="U254" i="4"/>
  <c r="V254" i="4"/>
  <c r="W254" i="4"/>
  <c r="X254" i="4"/>
  <c r="Y254" i="4"/>
  <c r="O255" i="4"/>
  <c r="P255" i="4"/>
  <c r="Q255" i="4"/>
  <c r="R255" i="4"/>
  <c r="S255" i="4"/>
  <c r="T255" i="4"/>
  <c r="U255" i="4"/>
  <c r="V255" i="4"/>
  <c r="W255" i="4"/>
  <c r="X255" i="4"/>
  <c r="Y255" i="4"/>
  <c r="O256" i="4"/>
  <c r="P256" i="4"/>
  <c r="Q256" i="4"/>
  <c r="R256" i="4"/>
  <c r="S256" i="4"/>
  <c r="T256" i="4"/>
  <c r="U256" i="4"/>
  <c r="V256" i="4"/>
  <c r="W256" i="4"/>
  <c r="X256" i="4"/>
  <c r="Y256" i="4"/>
  <c r="O257" i="4"/>
  <c r="P257" i="4"/>
  <c r="Q257" i="4"/>
  <c r="R257" i="4"/>
  <c r="S257" i="4"/>
  <c r="T257" i="4"/>
  <c r="U257" i="4"/>
  <c r="V257" i="4"/>
  <c r="W257" i="4"/>
  <c r="X257" i="4"/>
  <c r="Y257" i="4"/>
  <c r="O258" i="4"/>
  <c r="P258" i="4"/>
  <c r="Q258" i="4"/>
  <c r="R258" i="4"/>
  <c r="S258" i="4"/>
  <c r="T258" i="4"/>
  <c r="U258" i="4"/>
  <c r="V258" i="4"/>
  <c r="W258" i="4"/>
  <c r="X258" i="4"/>
  <c r="Y258" i="4"/>
  <c r="O259" i="4"/>
  <c r="P259" i="4"/>
  <c r="Q259" i="4"/>
  <c r="R259" i="4"/>
  <c r="S259" i="4"/>
  <c r="T259" i="4"/>
  <c r="U259" i="4"/>
  <c r="V259" i="4"/>
  <c r="W259" i="4"/>
  <c r="X259" i="4"/>
  <c r="Y259" i="4"/>
  <c r="O260" i="4"/>
  <c r="P260" i="4"/>
  <c r="Q260" i="4"/>
  <c r="R260" i="4"/>
  <c r="S260" i="4"/>
  <c r="T260" i="4"/>
  <c r="U260" i="4"/>
  <c r="V260" i="4"/>
  <c r="W260" i="4"/>
  <c r="X260" i="4"/>
  <c r="Y260" i="4"/>
  <c r="O261" i="4"/>
  <c r="P261" i="4"/>
  <c r="Q261" i="4"/>
  <c r="R261" i="4"/>
  <c r="S261" i="4"/>
  <c r="T261" i="4"/>
  <c r="U261" i="4"/>
  <c r="V261" i="4"/>
  <c r="W261" i="4"/>
  <c r="X261" i="4"/>
  <c r="Y261" i="4"/>
  <c r="O262" i="4"/>
  <c r="P262" i="4"/>
  <c r="Q262" i="4"/>
  <c r="R262" i="4"/>
  <c r="S262" i="4"/>
  <c r="T262" i="4"/>
  <c r="U262" i="4"/>
  <c r="V262" i="4"/>
  <c r="W262" i="4"/>
  <c r="X262" i="4"/>
  <c r="Y262" i="4"/>
  <c r="O263" i="4"/>
  <c r="P263" i="4"/>
  <c r="Q263" i="4"/>
  <c r="R263" i="4"/>
  <c r="S263" i="4"/>
  <c r="T263" i="4"/>
  <c r="U263" i="4"/>
  <c r="V263" i="4"/>
  <c r="W263" i="4"/>
  <c r="X263" i="4"/>
  <c r="Y263" i="4"/>
  <c r="O264" i="4"/>
  <c r="P264" i="4"/>
  <c r="Q264" i="4"/>
  <c r="R264" i="4"/>
  <c r="S264" i="4"/>
  <c r="T264" i="4"/>
  <c r="U264" i="4"/>
  <c r="V264" i="4"/>
  <c r="W264" i="4"/>
  <c r="X264" i="4"/>
  <c r="Y264" i="4"/>
  <c r="O265" i="4"/>
  <c r="P265" i="4"/>
  <c r="Q265" i="4"/>
  <c r="R265" i="4"/>
  <c r="S265" i="4"/>
  <c r="T265" i="4"/>
  <c r="U265" i="4"/>
  <c r="V265" i="4"/>
  <c r="W265" i="4"/>
  <c r="X265" i="4"/>
  <c r="Y265" i="4"/>
  <c r="O266" i="4"/>
  <c r="P266" i="4"/>
  <c r="Q266" i="4"/>
  <c r="R266" i="4"/>
  <c r="S266" i="4"/>
  <c r="T266" i="4"/>
  <c r="U266" i="4"/>
  <c r="V266" i="4"/>
  <c r="W266" i="4"/>
  <c r="X266" i="4"/>
  <c r="Y266" i="4"/>
  <c r="O267" i="4"/>
  <c r="P267" i="4"/>
  <c r="Q267" i="4"/>
  <c r="R267" i="4"/>
  <c r="S267" i="4"/>
  <c r="T267" i="4"/>
  <c r="U267" i="4"/>
  <c r="V267" i="4"/>
  <c r="W267" i="4"/>
  <c r="X267" i="4"/>
  <c r="Y267" i="4"/>
  <c r="O268" i="4"/>
  <c r="P268" i="4"/>
  <c r="Q268" i="4"/>
  <c r="R268" i="4"/>
  <c r="S268" i="4"/>
  <c r="T268" i="4"/>
  <c r="U268" i="4"/>
  <c r="V268" i="4"/>
  <c r="W268" i="4"/>
  <c r="X268" i="4"/>
  <c r="Y268" i="4"/>
  <c r="O269" i="4"/>
  <c r="P269" i="4"/>
  <c r="Q269" i="4"/>
  <c r="R269" i="4"/>
  <c r="S269" i="4"/>
  <c r="T269" i="4"/>
  <c r="U269" i="4"/>
  <c r="V269" i="4"/>
  <c r="W269" i="4"/>
  <c r="X269" i="4"/>
  <c r="Y269" i="4"/>
  <c r="O270" i="4"/>
  <c r="P270" i="4"/>
  <c r="Q270" i="4"/>
  <c r="R270" i="4"/>
  <c r="S270" i="4"/>
  <c r="T270" i="4"/>
  <c r="U270" i="4"/>
  <c r="V270" i="4"/>
  <c r="W270" i="4"/>
  <c r="X270" i="4"/>
  <c r="Y270" i="4"/>
  <c r="O271" i="4"/>
  <c r="P271" i="4"/>
  <c r="Q271" i="4"/>
  <c r="R271" i="4"/>
  <c r="S271" i="4"/>
  <c r="T271" i="4"/>
  <c r="U271" i="4"/>
  <c r="V271" i="4"/>
  <c r="W271" i="4"/>
  <c r="X271" i="4"/>
  <c r="Y271" i="4"/>
  <c r="O272" i="4"/>
  <c r="P272" i="4"/>
  <c r="Q272" i="4"/>
  <c r="R272" i="4"/>
  <c r="S272" i="4"/>
  <c r="T272" i="4"/>
  <c r="U272" i="4"/>
  <c r="V272" i="4"/>
  <c r="W272" i="4"/>
  <c r="X272" i="4"/>
  <c r="Y272" i="4"/>
  <c r="O273" i="4"/>
  <c r="P273" i="4"/>
  <c r="Q273" i="4"/>
  <c r="R273" i="4"/>
  <c r="S273" i="4"/>
  <c r="T273" i="4"/>
  <c r="U273" i="4"/>
  <c r="V273" i="4"/>
  <c r="W273" i="4"/>
  <c r="X273" i="4"/>
  <c r="Y273" i="4"/>
  <c r="O274" i="4"/>
  <c r="P274" i="4"/>
  <c r="Q274" i="4"/>
  <c r="R274" i="4"/>
  <c r="S274" i="4"/>
  <c r="T274" i="4"/>
  <c r="U274" i="4"/>
  <c r="V274" i="4"/>
  <c r="W274" i="4"/>
  <c r="X274" i="4"/>
  <c r="Y274" i="4"/>
  <c r="O275" i="4"/>
  <c r="P275" i="4"/>
  <c r="Q275" i="4"/>
  <c r="R275" i="4"/>
  <c r="S275" i="4"/>
  <c r="T275" i="4"/>
  <c r="U275" i="4"/>
  <c r="V275" i="4"/>
  <c r="W275" i="4"/>
  <c r="X275" i="4"/>
  <c r="Y275" i="4"/>
  <c r="O276" i="4"/>
  <c r="P276" i="4"/>
  <c r="Q276" i="4"/>
  <c r="R276" i="4"/>
  <c r="S276" i="4"/>
  <c r="T276" i="4"/>
  <c r="U276" i="4"/>
  <c r="V276" i="4"/>
  <c r="W276" i="4"/>
  <c r="X276" i="4"/>
  <c r="Y276" i="4"/>
  <c r="O277" i="4"/>
  <c r="P277" i="4"/>
  <c r="Q277" i="4"/>
  <c r="R277" i="4"/>
  <c r="S277" i="4"/>
  <c r="T277" i="4"/>
  <c r="U277" i="4"/>
  <c r="V277" i="4"/>
  <c r="W277" i="4"/>
  <c r="X277" i="4"/>
  <c r="Y277" i="4"/>
  <c r="O278" i="4"/>
  <c r="P278" i="4"/>
  <c r="Q278" i="4"/>
  <c r="R278" i="4"/>
  <c r="S278" i="4"/>
  <c r="T278" i="4"/>
  <c r="U278" i="4"/>
  <c r="V278" i="4"/>
  <c r="W278" i="4"/>
  <c r="X278" i="4"/>
  <c r="Y278" i="4"/>
  <c r="O279" i="4"/>
  <c r="P279" i="4"/>
  <c r="Q279" i="4"/>
  <c r="R279" i="4"/>
  <c r="S279" i="4"/>
  <c r="T279" i="4"/>
  <c r="U279" i="4"/>
  <c r="V279" i="4"/>
  <c r="W279" i="4"/>
  <c r="X279" i="4"/>
  <c r="Y279" i="4"/>
  <c r="O280" i="4"/>
  <c r="P280" i="4"/>
  <c r="Q280" i="4"/>
  <c r="R280" i="4"/>
  <c r="S280" i="4"/>
  <c r="T280" i="4"/>
  <c r="U280" i="4"/>
  <c r="V280" i="4"/>
  <c r="W280" i="4"/>
  <c r="X280" i="4"/>
  <c r="Y280" i="4"/>
  <c r="O281" i="4"/>
  <c r="P281" i="4"/>
  <c r="Q281" i="4"/>
  <c r="R281" i="4"/>
  <c r="S281" i="4"/>
  <c r="T281" i="4"/>
  <c r="U281" i="4"/>
  <c r="V281" i="4"/>
  <c r="W281" i="4"/>
  <c r="X281" i="4"/>
  <c r="Y281" i="4"/>
  <c r="O282" i="4"/>
  <c r="P282" i="4"/>
  <c r="Q282" i="4"/>
  <c r="R282" i="4"/>
  <c r="S282" i="4"/>
  <c r="T282" i="4"/>
  <c r="U282" i="4"/>
  <c r="V282" i="4"/>
  <c r="W282" i="4"/>
  <c r="X282" i="4"/>
  <c r="Y282" i="4"/>
  <c r="O283" i="4"/>
  <c r="P283" i="4"/>
  <c r="Q283" i="4"/>
  <c r="R283" i="4"/>
  <c r="S283" i="4"/>
  <c r="T283" i="4"/>
  <c r="U283" i="4"/>
  <c r="V283" i="4"/>
  <c r="W283" i="4"/>
  <c r="X283" i="4"/>
  <c r="Y283" i="4"/>
  <c r="O284" i="4"/>
  <c r="P284" i="4"/>
  <c r="Q284" i="4"/>
  <c r="R284" i="4"/>
  <c r="S284" i="4"/>
  <c r="T284" i="4"/>
  <c r="U284" i="4"/>
  <c r="V284" i="4"/>
  <c r="W284" i="4"/>
  <c r="X284" i="4"/>
  <c r="Y284" i="4"/>
  <c r="O285" i="4"/>
  <c r="P285" i="4"/>
  <c r="Q285" i="4"/>
  <c r="R285" i="4"/>
  <c r="S285" i="4"/>
  <c r="T285" i="4"/>
  <c r="U285" i="4"/>
  <c r="V285" i="4"/>
  <c r="W285" i="4"/>
  <c r="X285" i="4"/>
  <c r="Y285" i="4"/>
  <c r="O286" i="4"/>
  <c r="P286" i="4"/>
  <c r="Q286" i="4"/>
  <c r="R286" i="4"/>
  <c r="S286" i="4"/>
  <c r="T286" i="4"/>
  <c r="U286" i="4"/>
  <c r="V286" i="4"/>
  <c r="W286" i="4"/>
  <c r="X286" i="4"/>
  <c r="Y286" i="4"/>
  <c r="O287" i="4"/>
  <c r="P287" i="4"/>
  <c r="Q287" i="4"/>
  <c r="R287" i="4"/>
  <c r="S287" i="4"/>
  <c r="T287" i="4"/>
  <c r="U287" i="4"/>
  <c r="V287" i="4"/>
  <c r="W287" i="4"/>
  <c r="X287" i="4"/>
  <c r="Y287" i="4"/>
  <c r="O288" i="4"/>
  <c r="P288" i="4"/>
  <c r="Q288" i="4"/>
  <c r="R288" i="4"/>
  <c r="S288" i="4"/>
  <c r="T288" i="4"/>
  <c r="U288" i="4"/>
  <c r="V288" i="4"/>
  <c r="W288" i="4"/>
  <c r="X288" i="4"/>
  <c r="Y288" i="4"/>
  <c r="O289" i="4"/>
  <c r="P289" i="4"/>
  <c r="Q289" i="4"/>
  <c r="R289" i="4"/>
  <c r="S289" i="4"/>
  <c r="T289" i="4"/>
  <c r="U289" i="4"/>
  <c r="V289" i="4"/>
  <c r="W289" i="4"/>
  <c r="X289" i="4"/>
  <c r="Y289" i="4"/>
  <c r="O290" i="4"/>
  <c r="P290" i="4"/>
  <c r="Q290" i="4"/>
  <c r="R290" i="4"/>
  <c r="S290" i="4"/>
  <c r="T290" i="4"/>
  <c r="U290" i="4"/>
  <c r="V290" i="4"/>
  <c r="W290" i="4"/>
  <c r="X290" i="4"/>
  <c r="Y290" i="4"/>
  <c r="O291" i="4"/>
  <c r="P291" i="4"/>
  <c r="Q291" i="4"/>
  <c r="R291" i="4"/>
  <c r="S291" i="4"/>
  <c r="T291" i="4"/>
  <c r="U291" i="4"/>
  <c r="V291" i="4"/>
  <c r="W291" i="4"/>
  <c r="X291" i="4"/>
  <c r="Y291" i="4"/>
  <c r="O292" i="4"/>
  <c r="P292" i="4"/>
  <c r="Q292" i="4"/>
  <c r="R292" i="4"/>
  <c r="S292" i="4"/>
  <c r="T292" i="4"/>
  <c r="U292" i="4"/>
  <c r="V292" i="4"/>
  <c r="W292" i="4"/>
  <c r="X292" i="4"/>
  <c r="Y292" i="4"/>
  <c r="O293" i="4"/>
  <c r="P293" i="4"/>
  <c r="Q293" i="4"/>
  <c r="R293" i="4"/>
  <c r="S293" i="4"/>
  <c r="T293" i="4"/>
  <c r="U293" i="4"/>
  <c r="V293" i="4"/>
  <c r="W293" i="4"/>
  <c r="X293" i="4"/>
  <c r="Y293" i="4"/>
  <c r="O294" i="4"/>
  <c r="P294" i="4"/>
  <c r="Q294" i="4"/>
  <c r="R294" i="4"/>
  <c r="S294" i="4"/>
  <c r="T294" i="4"/>
  <c r="U294" i="4"/>
  <c r="V294" i="4"/>
  <c r="W294" i="4"/>
  <c r="X294" i="4"/>
  <c r="Y294" i="4"/>
  <c r="O295" i="4"/>
  <c r="P295" i="4"/>
  <c r="Q295" i="4"/>
  <c r="R295" i="4"/>
  <c r="S295" i="4"/>
  <c r="T295" i="4"/>
  <c r="U295" i="4"/>
  <c r="V295" i="4"/>
  <c r="W295" i="4"/>
  <c r="X295" i="4"/>
  <c r="Y295" i="4"/>
  <c r="O296" i="4"/>
  <c r="P296" i="4"/>
  <c r="Q296" i="4"/>
  <c r="R296" i="4"/>
  <c r="S296" i="4"/>
  <c r="T296" i="4"/>
  <c r="U296" i="4"/>
  <c r="V296" i="4"/>
  <c r="W296" i="4"/>
  <c r="X296" i="4"/>
  <c r="Y296" i="4"/>
  <c r="O297" i="4"/>
  <c r="P297" i="4"/>
  <c r="Q297" i="4"/>
  <c r="R297" i="4"/>
  <c r="S297" i="4"/>
  <c r="T297" i="4"/>
  <c r="U297" i="4"/>
  <c r="V297" i="4"/>
  <c r="W297" i="4"/>
  <c r="X297" i="4"/>
  <c r="Y297" i="4"/>
  <c r="O298" i="4"/>
  <c r="P298" i="4"/>
  <c r="Q298" i="4"/>
  <c r="R298" i="4"/>
  <c r="S298" i="4"/>
  <c r="T298" i="4"/>
  <c r="U298" i="4"/>
  <c r="V298" i="4"/>
  <c r="W298" i="4"/>
  <c r="X298" i="4"/>
  <c r="Y298" i="4"/>
  <c r="O299" i="4"/>
  <c r="P299" i="4"/>
  <c r="Q299" i="4"/>
  <c r="R299" i="4"/>
  <c r="S299" i="4"/>
  <c r="T299" i="4"/>
  <c r="U299" i="4"/>
  <c r="V299" i="4"/>
  <c r="W299" i="4"/>
  <c r="X299" i="4"/>
  <c r="Y299" i="4"/>
  <c r="O300" i="4"/>
  <c r="P300" i="4"/>
  <c r="Q300" i="4"/>
  <c r="R300" i="4"/>
  <c r="S300" i="4"/>
  <c r="T300" i="4"/>
  <c r="U300" i="4"/>
  <c r="V300" i="4"/>
  <c r="W300" i="4"/>
  <c r="X300" i="4"/>
  <c r="Y300" i="4"/>
  <c r="O301" i="4"/>
  <c r="P301" i="4"/>
  <c r="Q301" i="4"/>
  <c r="R301" i="4"/>
  <c r="S301" i="4"/>
  <c r="T301" i="4"/>
  <c r="U301" i="4"/>
  <c r="V301" i="4"/>
  <c r="W301" i="4"/>
  <c r="X301" i="4"/>
  <c r="Y301" i="4"/>
  <c r="O302" i="4"/>
  <c r="P302" i="4"/>
  <c r="Q302" i="4"/>
  <c r="R302" i="4"/>
  <c r="S302" i="4"/>
  <c r="T302" i="4"/>
  <c r="U302" i="4"/>
  <c r="V302" i="4"/>
  <c r="W302" i="4"/>
  <c r="X302" i="4"/>
  <c r="Y302" i="4"/>
  <c r="O303" i="4"/>
  <c r="P303" i="4"/>
  <c r="Q303" i="4"/>
  <c r="R303" i="4"/>
  <c r="S303" i="4"/>
  <c r="T303" i="4"/>
  <c r="U303" i="4"/>
  <c r="V303" i="4"/>
  <c r="W303" i="4"/>
  <c r="X303" i="4"/>
  <c r="Y303" i="4"/>
  <c r="O304" i="4"/>
  <c r="P304" i="4"/>
  <c r="Q304" i="4"/>
  <c r="R304" i="4"/>
  <c r="S304" i="4"/>
  <c r="T304" i="4"/>
  <c r="U304" i="4"/>
  <c r="V304" i="4"/>
  <c r="W304" i="4"/>
  <c r="X304" i="4"/>
  <c r="Y304" i="4"/>
  <c r="O305" i="4"/>
  <c r="P305" i="4"/>
  <c r="Q305" i="4"/>
  <c r="R305" i="4"/>
  <c r="S305" i="4"/>
  <c r="T305" i="4"/>
  <c r="U305" i="4"/>
  <c r="V305" i="4"/>
  <c r="W305" i="4"/>
  <c r="X305" i="4"/>
  <c r="Y305" i="4"/>
  <c r="O306" i="4"/>
  <c r="P306" i="4"/>
  <c r="Q306" i="4"/>
  <c r="R306" i="4"/>
  <c r="S306" i="4"/>
  <c r="T306" i="4"/>
  <c r="U306" i="4"/>
  <c r="V306" i="4"/>
  <c r="W306" i="4"/>
  <c r="X306" i="4"/>
  <c r="Y306" i="4"/>
  <c r="O307" i="4"/>
  <c r="P307" i="4"/>
  <c r="Q307" i="4"/>
  <c r="R307" i="4"/>
  <c r="S307" i="4"/>
  <c r="T307" i="4"/>
  <c r="U307" i="4"/>
  <c r="V307" i="4"/>
  <c r="W307" i="4"/>
  <c r="X307" i="4"/>
  <c r="Y307" i="4"/>
  <c r="O308" i="4"/>
  <c r="P308" i="4"/>
  <c r="Q308" i="4"/>
  <c r="R308" i="4"/>
  <c r="S308" i="4"/>
  <c r="T308" i="4"/>
  <c r="U308" i="4"/>
  <c r="V308" i="4"/>
  <c r="W308" i="4"/>
  <c r="X308" i="4"/>
  <c r="Y308" i="4"/>
  <c r="O309" i="4"/>
  <c r="P309" i="4"/>
  <c r="Q309" i="4"/>
  <c r="R309" i="4"/>
  <c r="S309" i="4"/>
  <c r="T309" i="4"/>
  <c r="U309" i="4"/>
  <c r="V309" i="4"/>
  <c r="W309" i="4"/>
  <c r="X309" i="4"/>
  <c r="Y309" i="4"/>
  <c r="O310" i="4"/>
  <c r="P310" i="4"/>
  <c r="Q310" i="4"/>
  <c r="R310" i="4"/>
  <c r="S310" i="4"/>
  <c r="T310" i="4"/>
  <c r="U310" i="4"/>
  <c r="V310" i="4"/>
  <c r="W310" i="4"/>
  <c r="X310" i="4"/>
  <c r="Y310" i="4"/>
  <c r="O311" i="4"/>
  <c r="P311" i="4"/>
  <c r="Q311" i="4"/>
  <c r="R311" i="4"/>
  <c r="S311" i="4"/>
  <c r="T311" i="4"/>
  <c r="U311" i="4"/>
  <c r="V311" i="4"/>
  <c r="W311" i="4"/>
  <c r="X311" i="4"/>
  <c r="Y311" i="4"/>
  <c r="O312" i="4"/>
  <c r="P312" i="4"/>
  <c r="Q312" i="4"/>
  <c r="R312" i="4"/>
  <c r="S312" i="4"/>
  <c r="T312" i="4"/>
  <c r="U312" i="4"/>
  <c r="V312" i="4"/>
  <c r="W312" i="4"/>
  <c r="X312" i="4"/>
  <c r="Y312" i="4"/>
  <c r="O313" i="4"/>
  <c r="P313" i="4"/>
  <c r="Q313" i="4"/>
  <c r="R313" i="4"/>
  <c r="S313" i="4"/>
  <c r="T313" i="4"/>
  <c r="U313" i="4"/>
  <c r="V313" i="4"/>
  <c r="W313" i="4"/>
  <c r="X313" i="4"/>
  <c r="Y313" i="4"/>
  <c r="O314" i="4"/>
  <c r="P314" i="4"/>
  <c r="Q314" i="4"/>
  <c r="R314" i="4"/>
  <c r="S314" i="4"/>
  <c r="T314" i="4"/>
  <c r="U314" i="4"/>
  <c r="V314" i="4"/>
  <c r="W314" i="4"/>
  <c r="X314" i="4"/>
  <c r="Y314" i="4"/>
  <c r="O315" i="4"/>
  <c r="P315" i="4"/>
  <c r="Q315" i="4"/>
  <c r="R315" i="4"/>
  <c r="S315" i="4"/>
  <c r="T315" i="4"/>
  <c r="U315" i="4"/>
  <c r="V315" i="4"/>
  <c r="W315" i="4"/>
  <c r="X315" i="4"/>
  <c r="Y315" i="4"/>
  <c r="O316" i="4"/>
  <c r="P316" i="4"/>
  <c r="Q316" i="4"/>
  <c r="R316" i="4"/>
  <c r="S316" i="4"/>
  <c r="T316" i="4"/>
  <c r="U316" i="4"/>
  <c r="V316" i="4"/>
  <c r="W316" i="4"/>
  <c r="X316" i="4"/>
  <c r="Y316" i="4"/>
  <c r="O317" i="4"/>
  <c r="P317" i="4"/>
  <c r="Q317" i="4"/>
  <c r="R317" i="4"/>
  <c r="S317" i="4"/>
  <c r="T317" i="4"/>
  <c r="U317" i="4"/>
  <c r="V317" i="4"/>
  <c r="W317" i="4"/>
  <c r="X317" i="4"/>
  <c r="Y317" i="4"/>
  <c r="O318" i="4"/>
  <c r="P318" i="4"/>
  <c r="Q318" i="4"/>
  <c r="R318" i="4"/>
  <c r="S318" i="4"/>
  <c r="T318" i="4"/>
  <c r="U318" i="4"/>
  <c r="V318" i="4"/>
  <c r="W318" i="4"/>
  <c r="X318" i="4"/>
  <c r="Y318" i="4"/>
  <c r="O319" i="4"/>
  <c r="P319" i="4"/>
  <c r="Q319" i="4"/>
  <c r="R319" i="4"/>
  <c r="S319" i="4"/>
  <c r="T319" i="4"/>
  <c r="U319" i="4"/>
  <c r="V319" i="4"/>
  <c r="W319" i="4"/>
  <c r="X319" i="4"/>
  <c r="Y319" i="4"/>
  <c r="O320" i="4"/>
  <c r="P320" i="4"/>
  <c r="Q320" i="4"/>
  <c r="R320" i="4"/>
  <c r="S320" i="4"/>
  <c r="T320" i="4"/>
  <c r="U320" i="4"/>
  <c r="V320" i="4"/>
  <c r="W320" i="4"/>
  <c r="X320" i="4"/>
  <c r="Y320" i="4"/>
  <c r="O321" i="4"/>
  <c r="P321" i="4"/>
  <c r="Q321" i="4"/>
  <c r="R321" i="4"/>
  <c r="S321" i="4"/>
  <c r="T321" i="4"/>
  <c r="U321" i="4"/>
  <c r="V321" i="4"/>
  <c r="W321" i="4"/>
  <c r="X321" i="4"/>
  <c r="Y321" i="4"/>
  <c r="O322" i="4"/>
  <c r="P322" i="4"/>
  <c r="Q322" i="4"/>
  <c r="R322" i="4"/>
  <c r="S322" i="4"/>
  <c r="T322" i="4"/>
  <c r="U322" i="4"/>
  <c r="V322" i="4"/>
  <c r="W322" i="4"/>
  <c r="X322" i="4"/>
  <c r="Y322" i="4"/>
  <c r="O323" i="4"/>
  <c r="P323" i="4"/>
  <c r="Q323" i="4"/>
  <c r="R323" i="4"/>
  <c r="S323" i="4"/>
  <c r="T323" i="4"/>
  <c r="U323" i="4"/>
  <c r="V323" i="4"/>
  <c r="W323" i="4"/>
  <c r="X323" i="4"/>
  <c r="Y323" i="4"/>
  <c r="O324" i="4"/>
  <c r="P324" i="4"/>
  <c r="Q324" i="4"/>
  <c r="R324" i="4"/>
  <c r="S324" i="4"/>
  <c r="T324" i="4"/>
  <c r="U324" i="4"/>
  <c r="V324" i="4"/>
  <c r="W324" i="4"/>
  <c r="X324" i="4"/>
  <c r="Y324" i="4"/>
  <c r="O325" i="4"/>
  <c r="P325" i="4"/>
  <c r="Q325" i="4"/>
  <c r="R325" i="4"/>
  <c r="S325" i="4"/>
  <c r="T325" i="4"/>
  <c r="U325" i="4"/>
  <c r="V325" i="4"/>
  <c r="W325" i="4"/>
  <c r="X325" i="4"/>
  <c r="Y325" i="4"/>
  <c r="O326" i="4"/>
  <c r="P326" i="4"/>
  <c r="Q326" i="4"/>
  <c r="R326" i="4"/>
  <c r="S326" i="4"/>
  <c r="T326" i="4"/>
  <c r="U326" i="4"/>
  <c r="V326" i="4"/>
  <c r="W326" i="4"/>
  <c r="X326" i="4"/>
  <c r="Y326" i="4"/>
  <c r="O327" i="4"/>
  <c r="P327" i="4"/>
  <c r="Q327" i="4"/>
  <c r="R327" i="4"/>
  <c r="S327" i="4"/>
  <c r="T327" i="4"/>
  <c r="U327" i="4"/>
  <c r="V327" i="4"/>
  <c r="W327" i="4"/>
  <c r="X327" i="4"/>
  <c r="Y327" i="4"/>
  <c r="O328" i="4"/>
  <c r="P328" i="4"/>
  <c r="Q328" i="4"/>
  <c r="R328" i="4"/>
  <c r="S328" i="4"/>
  <c r="T328" i="4"/>
  <c r="U328" i="4"/>
  <c r="V328" i="4"/>
  <c r="W328" i="4"/>
  <c r="X328" i="4"/>
  <c r="Y328" i="4"/>
  <c r="O329" i="4"/>
  <c r="P329" i="4"/>
  <c r="Q329" i="4"/>
  <c r="R329" i="4"/>
  <c r="S329" i="4"/>
  <c r="T329" i="4"/>
  <c r="U329" i="4"/>
  <c r="V329" i="4"/>
  <c r="W329" i="4"/>
  <c r="X329" i="4"/>
  <c r="Y329" i="4"/>
  <c r="O330" i="4"/>
  <c r="P330" i="4"/>
  <c r="Q330" i="4"/>
  <c r="R330" i="4"/>
  <c r="S330" i="4"/>
  <c r="T330" i="4"/>
  <c r="U330" i="4"/>
  <c r="V330" i="4"/>
  <c r="W330" i="4"/>
  <c r="X330" i="4"/>
  <c r="Y330" i="4"/>
  <c r="O331" i="4"/>
  <c r="P331" i="4"/>
  <c r="Q331" i="4"/>
  <c r="R331" i="4"/>
  <c r="S331" i="4"/>
  <c r="T331" i="4"/>
  <c r="U331" i="4"/>
  <c r="V331" i="4"/>
  <c r="W331" i="4"/>
  <c r="X331" i="4"/>
  <c r="Y331" i="4"/>
  <c r="O332" i="4"/>
  <c r="P332" i="4"/>
  <c r="Q332" i="4"/>
  <c r="R332" i="4"/>
  <c r="S332" i="4"/>
  <c r="T332" i="4"/>
  <c r="U332" i="4"/>
  <c r="V332" i="4"/>
  <c r="W332" i="4"/>
  <c r="X332" i="4"/>
  <c r="Y332" i="4"/>
  <c r="O333" i="4"/>
  <c r="P333" i="4"/>
  <c r="Q333" i="4"/>
  <c r="R333" i="4"/>
  <c r="S333" i="4"/>
  <c r="T333" i="4"/>
  <c r="U333" i="4"/>
  <c r="V333" i="4"/>
  <c r="W333" i="4"/>
  <c r="X333" i="4"/>
  <c r="Y333" i="4"/>
  <c r="O334" i="4"/>
  <c r="P334" i="4"/>
  <c r="Q334" i="4"/>
  <c r="R334" i="4"/>
  <c r="S334" i="4"/>
  <c r="T334" i="4"/>
  <c r="U334" i="4"/>
  <c r="V334" i="4"/>
  <c r="W334" i="4"/>
  <c r="X334" i="4"/>
  <c r="Y334" i="4"/>
  <c r="O335" i="4"/>
  <c r="P335" i="4"/>
  <c r="Q335" i="4"/>
  <c r="R335" i="4"/>
  <c r="S335" i="4"/>
  <c r="T335" i="4"/>
  <c r="U335" i="4"/>
  <c r="V335" i="4"/>
  <c r="W335" i="4"/>
  <c r="X335" i="4"/>
  <c r="Y335" i="4"/>
  <c r="O336" i="4"/>
  <c r="P336" i="4"/>
  <c r="Q336" i="4"/>
  <c r="R336" i="4"/>
  <c r="S336" i="4"/>
  <c r="T336" i="4"/>
  <c r="U336" i="4"/>
  <c r="V336" i="4"/>
  <c r="W336" i="4"/>
  <c r="X336" i="4"/>
  <c r="Y336" i="4"/>
  <c r="O337" i="4"/>
  <c r="P337" i="4"/>
  <c r="Q337" i="4"/>
  <c r="R337" i="4"/>
  <c r="S337" i="4"/>
  <c r="T337" i="4"/>
  <c r="U337" i="4"/>
  <c r="V337" i="4"/>
  <c r="W337" i="4"/>
  <c r="X337" i="4"/>
  <c r="Y337" i="4"/>
  <c r="O338" i="4"/>
  <c r="P338" i="4"/>
  <c r="Q338" i="4"/>
  <c r="R338" i="4"/>
  <c r="S338" i="4"/>
  <c r="T338" i="4"/>
  <c r="U338" i="4"/>
  <c r="V338" i="4"/>
  <c r="W338" i="4"/>
  <c r="X338" i="4"/>
  <c r="Y338" i="4"/>
  <c r="O339" i="4"/>
  <c r="P339" i="4"/>
  <c r="Q339" i="4"/>
  <c r="R339" i="4"/>
  <c r="S339" i="4"/>
  <c r="T339" i="4"/>
  <c r="U339" i="4"/>
  <c r="V339" i="4"/>
  <c r="W339" i="4"/>
  <c r="X339" i="4"/>
  <c r="Y339" i="4"/>
  <c r="O340" i="4"/>
  <c r="P340" i="4"/>
  <c r="Q340" i="4"/>
  <c r="R340" i="4"/>
  <c r="S340" i="4"/>
  <c r="T340" i="4"/>
  <c r="U340" i="4"/>
  <c r="V340" i="4"/>
  <c r="W340" i="4"/>
  <c r="X340" i="4"/>
  <c r="Y340" i="4"/>
  <c r="O341" i="4"/>
  <c r="P341" i="4"/>
  <c r="Q341" i="4"/>
  <c r="R341" i="4"/>
  <c r="S341" i="4"/>
  <c r="T341" i="4"/>
  <c r="U341" i="4"/>
  <c r="V341" i="4"/>
  <c r="W341" i="4"/>
  <c r="X341" i="4"/>
  <c r="Y341" i="4"/>
  <c r="O342" i="4"/>
  <c r="P342" i="4"/>
  <c r="Q342" i="4"/>
  <c r="R342" i="4"/>
  <c r="S342" i="4"/>
  <c r="T342" i="4"/>
  <c r="U342" i="4"/>
  <c r="V342" i="4"/>
  <c r="W342" i="4"/>
  <c r="X342" i="4"/>
  <c r="Y342" i="4"/>
  <c r="O343" i="4"/>
  <c r="P343" i="4"/>
  <c r="Q343" i="4"/>
  <c r="R343" i="4"/>
  <c r="S343" i="4"/>
  <c r="T343" i="4"/>
  <c r="U343" i="4"/>
  <c r="V343" i="4"/>
  <c r="W343" i="4"/>
  <c r="X343" i="4"/>
  <c r="Y343" i="4"/>
  <c r="O344" i="4"/>
  <c r="P344" i="4"/>
  <c r="Q344" i="4"/>
  <c r="R344" i="4"/>
  <c r="S344" i="4"/>
  <c r="T344" i="4"/>
  <c r="U344" i="4"/>
  <c r="V344" i="4"/>
  <c r="W344" i="4"/>
  <c r="X344" i="4"/>
  <c r="Y344" i="4"/>
  <c r="O345" i="4"/>
  <c r="P345" i="4"/>
  <c r="Q345" i="4"/>
  <c r="R345" i="4"/>
  <c r="S345" i="4"/>
  <c r="T345" i="4"/>
  <c r="U345" i="4"/>
  <c r="V345" i="4"/>
  <c r="W345" i="4"/>
  <c r="X345" i="4"/>
  <c r="Y345" i="4"/>
  <c r="O346" i="4"/>
  <c r="P346" i="4"/>
  <c r="Q346" i="4"/>
  <c r="R346" i="4"/>
  <c r="S346" i="4"/>
  <c r="T346" i="4"/>
  <c r="U346" i="4"/>
  <c r="V346" i="4"/>
  <c r="W346" i="4"/>
  <c r="X346" i="4"/>
  <c r="Y346" i="4"/>
  <c r="O347" i="4"/>
  <c r="P347" i="4"/>
  <c r="Q347" i="4"/>
  <c r="R347" i="4"/>
  <c r="S347" i="4"/>
  <c r="T347" i="4"/>
  <c r="U347" i="4"/>
  <c r="V347" i="4"/>
  <c r="W347" i="4"/>
  <c r="X347" i="4"/>
  <c r="Y347" i="4"/>
  <c r="O348" i="4"/>
  <c r="P348" i="4"/>
  <c r="Q348" i="4"/>
  <c r="R348" i="4"/>
  <c r="S348" i="4"/>
  <c r="T348" i="4"/>
  <c r="U348" i="4"/>
  <c r="V348" i="4"/>
  <c r="W348" i="4"/>
  <c r="X348" i="4"/>
  <c r="Y348" i="4"/>
  <c r="O349" i="4"/>
  <c r="P349" i="4"/>
  <c r="Q349" i="4"/>
  <c r="R349" i="4"/>
  <c r="S349" i="4"/>
  <c r="T349" i="4"/>
  <c r="U349" i="4"/>
  <c r="V349" i="4"/>
  <c r="W349" i="4"/>
  <c r="X349" i="4"/>
  <c r="Y349" i="4"/>
  <c r="O350" i="4"/>
  <c r="P350" i="4"/>
  <c r="Q350" i="4"/>
  <c r="R350" i="4"/>
  <c r="S350" i="4"/>
  <c r="T350" i="4"/>
  <c r="U350" i="4"/>
  <c r="V350" i="4"/>
  <c r="W350" i="4"/>
  <c r="X350" i="4"/>
  <c r="Y350" i="4"/>
  <c r="O351" i="4"/>
  <c r="P351" i="4"/>
  <c r="Q351" i="4"/>
  <c r="R351" i="4"/>
  <c r="S351" i="4"/>
  <c r="T351" i="4"/>
  <c r="U351" i="4"/>
  <c r="V351" i="4"/>
  <c r="W351" i="4"/>
  <c r="X351" i="4"/>
  <c r="Y351" i="4"/>
  <c r="O352" i="4"/>
  <c r="P352" i="4"/>
  <c r="Q352" i="4"/>
  <c r="R352" i="4"/>
  <c r="S352" i="4"/>
  <c r="T352" i="4"/>
  <c r="U352" i="4"/>
  <c r="V352" i="4"/>
  <c r="W352" i="4"/>
  <c r="X352" i="4"/>
  <c r="Y352" i="4"/>
  <c r="O353" i="4"/>
  <c r="P353" i="4"/>
  <c r="Q353" i="4"/>
  <c r="R353" i="4"/>
  <c r="S353" i="4"/>
  <c r="T353" i="4"/>
  <c r="U353" i="4"/>
  <c r="V353" i="4"/>
  <c r="W353" i="4"/>
  <c r="X353" i="4"/>
  <c r="Y353" i="4"/>
  <c r="O354" i="4"/>
  <c r="P354" i="4"/>
  <c r="Q354" i="4"/>
  <c r="R354" i="4"/>
  <c r="S354" i="4"/>
  <c r="T354" i="4"/>
  <c r="U354" i="4"/>
  <c r="V354" i="4"/>
  <c r="W354" i="4"/>
  <c r="X354" i="4"/>
  <c r="Y354" i="4"/>
  <c r="O355" i="4"/>
  <c r="P355" i="4"/>
  <c r="Q355" i="4"/>
  <c r="R355" i="4"/>
  <c r="S355" i="4"/>
  <c r="T355" i="4"/>
  <c r="U355" i="4"/>
  <c r="V355" i="4"/>
  <c r="W355" i="4"/>
  <c r="X355" i="4"/>
  <c r="Y355" i="4"/>
  <c r="O356" i="4"/>
  <c r="P356" i="4"/>
  <c r="Q356" i="4"/>
  <c r="R356" i="4"/>
  <c r="S356" i="4"/>
  <c r="T356" i="4"/>
  <c r="U356" i="4"/>
  <c r="V356" i="4"/>
  <c r="W356" i="4"/>
  <c r="X356" i="4"/>
  <c r="Y356" i="4"/>
  <c r="O357" i="4"/>
  <c r="P357" i="4"/>
  <c r="Q357" i="4"/>
  <c r="R357" i="4"/>
  <c r="S357" i="4"/>
  <c r="T357" i="4"/>
  <c r="U357" i="4"/>
  <c r="V357" i="4"/>
  <c r="W357" i="4"/>
  <c r="X357" i="4"/>
  <c r="Y357" i="4"/>
  <c r="O358" i="4"/>
  <c r="P358" i="4"/>
  <c r="Q358" i="4"/>
  <c r="R358" i="4"/>
  <c r="S358" i="4"/>
  <c r="T358" i="4"/>
  <c r="U358" i="4"/>
  <c r="V358" i="4"/>
  <c r="W358" i="4"/>
  <c r="X358" i="4"/>
  <c r="Y358" i="4"/>
  <c r="O359" i="4"/>
  <c r="P359" i="4"/>
  <c r="Q359" i="4"/>
  <c r="R359" i="4"/>
  <c r="S359" i="4"/>
  <c r="T359" i="4"/>
  <c r="U359" i="4"/>
  <c r="V359" i="4"/>
  <c r="W359" i="4"/>
  <c r="X359" i="4"/>
  <c r="Y359" i="4"/>
  <c r="O360" i="4"/>
  <c r="P360" i="4"/>
  <c r="Q360" i="4"/>
  <c r="R360" i="4"/>
  <c r="S360" i="4"/>
  <c r="T360" i="4"/>
  <c r="U360" i="4"/>
  <c r="V360" i="4"/>
  <c r="W360" i="4"/>
  <c r="X360" i="4"/>
  <c r="Y360" i="4"/>
  <c r="O361" i="4"/>
  <c r="P361" i="4"/>
  <c r="Q361" i="4"/>
  <c r="R361" i="4"/>
  <c r="S361" i="4"/>
  <c r="T361" i="4"/>
  <c r="U361" i="4"/>
  <c r="V361" i="4"/>
  <c r="W361" i="4"/>
  <c r="X361" i="4"/>
  <c r="Y361" i="4"/>
  <c r="O362" i="4"/>
  <c r="P362" i="4"/>
  <c r="Q362" i="4"/>
  <c r="R362" i="4"/>
  <c r="S362" i="4"/>
  <c r="T362" i="4"/>
  <c r="U362" i="4"/>
  <c r="V362" i="4"/>
  <c r="W362" i="4"/>
  <c r="X362" i="4"/>
  <c r="Y362" i="4"/>
  <c r="O363" i="4"/>
  <c r="P363" i="4"/>
  <c r="Q363" i="4"/>
  <c r="R363" i="4"/>
  <c r="S363" i="4"/>
  <c r="T363" i="4"/>
  <c r="U363" i="4"/>
  <c r="V363" i="4"/>
  <c r="W363" i="4"/>
  <c r="X363" i="4"/>
  <c r="Y363" i="4"/>
  <c r="O364" i="4"/>
  <c r="P364" i="4"/>
  <c r="Q364" i="4"/>
  <c r="R364" i="4"/>
  <c r="S364" i="4"/>
  <c r="T364" i="4"/>
  <c r="U364" i="4"/>
  <c r="V364" i="4"/>
  <c r="W364" i="4"/>
  <c r="X364" i="4"/>
  <c r="Y364" i="4"/>
  <c r="O365" i="4"/>
  <c r="P365" i="4"/>
  <c r="Q365" i="4"/>
  <c r="R365" i="4"/>
  <c r="S365" i="4"/>
  <c r="T365" i="4"/>
  <c r="U365" i="4"/>
  <c r="V365" i="4"/>
  <c r="W365" i="4"/>
  <c r="X365" i="4"/>
  <c r="Y365" i="4"/>
  <c r="O366" i="4"/>
  <c r="P366" i="4"/>
  <c r="Q366" i="4"/>
  <c r="R366" i="4"/>
  <c r="S366" i="4"/>
  <c r="T366" i="4"/>
  <c r="U366" i="4"/>
  <c r="V366" i="4"/>
  <c r="W366" i="4"/>
  <c r="X366" i="4"/>
  <c r="Y366" i="4"/>
  <c r="O367" i="4"/>
  <c r="P367" i="4"/>
  <c r="Q367" i="4"/>
  <c r="R367" i="4"/>
  <c r="S367" i="4"/>
  <c r="T367" i="4"/>
  <c r="U367" i="4"/>
  <c r="V367" i="4"/>
  <c r="W367" i="4"/>
  <c r="X367" i="4"/>
  <c r="Y367" i="4"/>
  <c r="O368" i="4"/>
  <c r="P368" i="4"/>
  <c r="Q368" i="4"/>
  <c r="R368" i="4"/>
  <c r="S368" i="4"/>
  <c r="T368" i="4"/>
  <c r="U368" i="4"/>
  <c r="V368" i="4"/>
  <c r="W368" i="4"/>
  <c r="X368" i="4"/>
  <c r="Y368" i="4"/>
  <c r="O369" i="4"/>
  <c r="P369" i="4"/>
  <c r="Q369" i="4"/>
  <c r="R369" i="4"/>
  <c r="S369" i="4"/>
  <c r="T369" i="4"/>
  <c r="U369" i="4"/>
  <c r="V369" i="4"/>
  <c r="W369" i="4"/>
  <c r="X369" i="4"/>
  <c r="Y369" i="4"/>
  <c r="O370" i="4"/>
  <c r="P370" i="4"/>
  <c r="Q370" i="4"/>
  <c r="R370" i="4"/>
  <c r="S370" i="4"/>
  <c r="T370" i="4"/>
  <c r="U370" i="4"/>
  <c r="V370" i="4"/>
  <c r="W370" i="4"/>
  <c r="X370" i="4"/>
  <c r="Y370" i="4"/>
  <c r="O371" i="4"/>
  <c r="P371" i="4"/>
  <c r="Q371" i="4"/>
  <c r="R371" i="4"/>
  <c r="S371" i="4"/>
  <c r="T371" i="4"/>
  <c r="U371" i="4"/>
  <c r="V371" i="4"/>
  <c r="W371" i="4"/>
  <c r="X371" i="4"/>
  <c r="Y371" i="4"/>
  <c r="O372" i="4"/>
  <c r="P372" i="4"/>
  <c r="Q372" i="4"/>
  <c r="R372" i="4"/>
  <c r="S372" i="4"/>
  <c r="T372" i="4"/>
  <c r="U372" i="4"/>
  <c r="V372" i="4"/>
  <c r="W372" i="4"/>
  <c r="X372" i="4"/>
  <c r="Y372" i="4"/>
  <c r="O373" i="4"/>
  <c r="P373" i="4"/>
  <c r="Q373" i="4"/>
  <c r="R373" i="4"/>
  <c r="S373" i="4"/>
  <c r="T373" i="4"/>
  <c r="U373" i="4"/>
  <c r="V373" i="4"/>
  <c r="W373" i="4"/>
  <c r="X373" i="4"/>
  <c r="Y373" i="4"/>
  <c r="O374" i="4"/>
  <c r="P374" i="4"/>
  <c r="Q374" i="4"/>
  <c r="R374" i="4"/>
  <c r="S374" i="4"/>
  <c r="T374" i="4"/>
  <c r="U374" i="4"/>
  <c r="V374" i="4"/>
  <c r="W374" i="4"/>
  <c r="X374" i="4"/>
  <c r="Y374" i="4"/>
  <c r="O375" i="4"/>
  <c r="P375" i="4"/>
  <c r="Q375" i="4"/>
  <c r="R375" i="4"/>
  <c r="S375" i="4"/>
  <c r="T375" i="4"/>
  <c r="U375" i="4"/>
  <c r="V375" i="4"/>
  <c r="W375" i="4"/>
  <c r="X375" i="4"/>
  <c r="Y375" i="4"/>
  <c r="O376" i="4"/>
  <c r="P376" i="4"/>
  <c r="Q376" i="4"/>
  <c r="R376" i="4"/>
  <c r="S376" i="4"/>
  <c r="T376" i="4"/>
  <c r="U376" i="4"/>
  <c r="V376" i="4"/>
  <c r="W376" i="4"/>
  <c r="X376" i="4"/>
  <c r="Y376" i="4"/>
  <c r="O377" i="4"/>
  <c r="P377" i="4"/>
  <c r="Q377" i="4"/>
  <c r="R377" i="4"/>
  <c r="S377" i="4"/>
  <c r="T377" i="4"/>
  <c r="U377" i="4"/>
  <c r="V377" i="4"/>
  <c r="W377" i="4"/>
  <c r="X377" i="4"/>
  <c r="Y377" i="4"/>
  <c r="O378" i="4"/>
  <c r="P378" i="4"/>
  <c r="Q378" i="4"/>
  <c r="R378" i="4"/>
  <c r="S378" i="4"/>
  <c r="T378" i="4"/>
  <c r="U378" i="4"/>
  <c r="V378" i="4"/>
  <c r="W378" i="4"/>
  <c r="X378" i="4"/>
  <c r="Y378" i="4"/>
  <c r="O379" i="4"/>
  <c r="P379" i="4"/>
  <c r="Q379" i="4"/>
  <c r="R379" i="4"/>
  <c r="S379" i="4"/>
  <c r="T379" i="4"/>
  <c r="U379" i="4"/>
  <c r="V379" i="4"/>
  <c r="W379" i="4"/>
  <c r="X379" i="4"/>
  <c r="Y379" i="4"/>
  <c r="O380" i="4"/>
  <c r="P380" i="4"/>
  <c r="Q380" i="4"/>
  <c r="R380" i="4"/>
  <c r="S380" i="4"/>
  <c r="T380" i="4"/>
  <c r="U380" i="4"/>
  <c r="V380" i="4"/>
  <c r="W380" i="4"/>
  <c r="X380" i="4"/>
  <c r="Y380" i="4"/>
  <c r="O381" i="4"/>
  <c r="P381" i="4"/>
  <c r="Q381" i="4"/>
  <c r="R381" i="4"/>
  <c r="S381" i="4"/>
  <c r="T381" i="4"/>
  <c r="U381" i="4"/>
  <c r="V381" i="4"/>
  <c r="W381" i="4"/>
  <c r="X381" i="4"/>
  <c r="Y381" i="4"/>
  <c r="O382" i="4"/>
  <c r="P382" i="4"/>
  <c r="Q382" i="4"/>
  <c r="R382" i="4"/>
  <c r="S382" i="4"/>
  <c r="T382" i="4"/>
  <c r="U382" i="4"/>
  <c r="V382" i="4"/>
  <c r="W382" i="4"/>
  <c r="X382" i="4"/>
  <c r="Y382" i="4"/>
  <c r="O383" i="4"/>
  <c r="P383" i="4"/>
  <c r="Q383" i="4"/>
  <c r="R383" i="4"/>
  <c r="S383" i="4"/>
  <c r="T383" i="4"/>
  <c r="U383" i="4"/>
  <c r="V383" i="4"/>
  <c r="W383" i="4"/>
  <c r="X383" i="4"/>
  <c r="Y383" i="4"/>
  <c r="O384" i="4"/>
  <c r="P384" i="4"/>
  <c r="Q384" i="4"/>
  <c r="R384" i="4"/>
  <c r="S384" i="4"/>
  <c r="T384" i="4"/>
  <c r="U384" i="4"/>
  <c r="V384" i="4"/>
  <c r="W384" i="4"/>
  <c r="X384" i="4"/>
  <c r="Y384" i="4"/>
  <c r="O385" i="4"/>
  <c r="P385" i="4"/>
  <c r="Q385" i="4"/>
  <c r="R385" i="4"/>
  <c r="S385" i="4"/>
  <c r="T385" i="4"/>
  <c r="U385" i="4"/>
  <c r="V385" i="4"/>
  <c r="W385" i="4"/>
  <c r="X385" i="4"/>
  <c r="Y385" i="4"/>
  <c r="O386" i="4"/>
  <c r="P386" i="4"/>
  <c r="Q386" i="4"/>
  <c r="R386" i="4"/>
  <c r="S386" i="4"/>
  <c r="T386" i="4"/>
  <c r="U386" i="4"/>
  <c r="V386" i="4"/>
  <c r="W386" i="4"/>
  <c r="X386" i="4"/>
  <c r="Y386" i="4"/>
  <c r="O387" i="4"/>
  <c r="P387" i="4"/>
  <c r="Q387" i="4"/>
  <c r="R387" i="4"/>
  <c r="S387" i="4"/>
  <c r="T387" i="4"/>
  <c r="U387" i="4"/>
  <c r="V387" i="4"/>
  <c r="W387" i="4"/>
  <c r="X387" i="4"/>
  <c r="Y387" i="4"/>
  <c r="O388" i="4"/>
  <c r="P388" i="4"/>
  <c r="Q388" i="4"/>
  <c r="R388" i="4"/>
  <c r="S388" i="4"/>
  <c r="T388" i="4"/>
  <c r="U388" i="4"/>
  <c r="V388" i="4"/>
  <c r="W388" i="4"/>
  <c r="X388" i="4"/>
  <c r="Y388" i="4"/>
  <c r="O389" i="4"/>
  <c r="P389" i="4"/>
  <c r="Q389" i="4"/>
  <c r="R389" i="4"/>
  <c r="S389" i="4"/>
  <c r="T389" i="4"/>
  <c r="U389" i="4"/>
  <c r="V389" i="4"/>
  <c r="W389" i="4"/>
  <c r="X389" i="4"/>
  <c r="Y389" i="4"/>
  <c r="O390" i="4"/>
  <c r="P390" i="4"/>
  <c r="Q390" i="4"/>
  <c r="R390" i="4"/>
  <c r="S390" i="4"/>
  <c r="T390" i="4"/>
  <c r="U390" i="4"/>
  <c r="V390" i="4"/>
  <c r="W390" i="4"/>
  <c r="X390" i="4"/>
  <c r="Y390" i="4"/>
  <c r="O391" i="4"/>
  <c r="P391" i="4"/>
  <c r="Q391" i="4"/>
  <c r="R391" i="4"/>
  <c r="S391" i="4"/>
  <c r="T391" i="4"/>
  <c r="U391" i="4"/>
  <c r="V391" i="4"/>
  <c r="W391" i="4"/>
  <c r="X391" i="4"/>
  <c r="Y391" i="4"/>
  <c r="O392" i="4"/>
  <c r="P392" i="4"/>
  <c r="Q392" i="4"/>
  <c r="R392" i="4"/>
  <c r="S392" i="4"/>
  <c r="T392" i="4"/>
  <c r="U392" i="4"/>
  <c r="V392" i="4"/>
  <c r="W392" i="4"/>
  <c r="X392" i="4"/>
  <c r="Y392" i="4"/>
  <c r="O393" i="4"/>
  <c r="P393" i="4"/>
  <c r="Q393" i="4"/>
  <c r="R393" i="4"/>
  <c r="S393" i="4"/>
  <c r="T393" i="4"/>
  <c r="U393" i="4"/>
  <c r="V393" i="4"/>
  <c r="W393" i="4"/>
  <c r="X393" i="4"/>
  <c r="Y393" i="4"/>
  <c r="O394" i="4"/>
  <c r="P394" i="4"/>
  <c r="Q394" i="4"/>
  <c r="R394" i="4"/>
  <c r="S394" i="4"/>
  <c r="T394" i="4"/>
  <c r="U394" i="4"/>
  <c r="V394" i="4"/>
  <c r="W394" i="4"/>
  <c r="X394" i="4"/>
  <c r="Y394" i="4"/>
  <c r="O395" i="4"/>
  <c r="P395" i="4"/>
  <c r="Q395" i="4"/>
  <c r="R395" i="4"/>
  <c r="S395" i="4"/>
  <c r="T395" i="4"/>
  <c r="U395" i="4"/>
  <c r="V395" i="4"/>
  <c r="W395" i="4"/>
  <c r="X395" i="4"/>
  <c r="Y395" i="4"/>
  <c r="O396" i="4"/>
  <c r="P396" i="4"/>
  <c r="Q396" i="4"/>
  <c r="R396" i="4"/>
  <c r="S396" i="4"/>
  <c r="T396" i="4"/>
  <c r="U396" i="4"/>
  <c r="V396" i="4"/>
  <c r="W396" i="4"/>
  <c r="X396" i="4"/>
  <c r="Y396" i="4"/>
  <c r="O397" i="4"/>
  <c r="P397" i="4"/>
  <c r="Q397" i="4"/>
  <c r="R397" i="4"/>
  <c r="S397" i="4"/>
  <c r="T397" i="4"/>
  <c r="U397" i="4"/>
  <c r="V397" i="4"/>
  <c r="W397" i="4"/>
  <c r="X397" i="4"/>
  <c r="Y397" i="4"/>
  <c r="O398" i="4"/>
  <c r="P398" i="4"/>
  <c r="Q398" i="4"/>
  <c r="R398" i="4"/>
  <c r="S398" i="4"/>
  <c r="T398" i="4"/>
  <c r="U398" i="4"/>
  <c r="V398" i="4"/>
  <c r="W398" i="4"/>
  <c r="X398" i="4"/>
  <c r="Y398" i="4"/>
  <c r="O399" i="4"/>
  <c r="P399" i="4"/>
  <c r="Q399" i="4"/>
  <c r="R399" i="4"/>
  <c r="S399" i="4"/>
  <c r="T399" i="4"/>
  <c r="U399" i="4"/>
  <c r="V399" i="4"/>
  <c r="W399" i="4"/>
  <c r="X399" i="4"/>
  <c r="Y399" i="4"/>
  <c r="O400" i="4"/>
  <c r="P400" i="4"/>
  <c r="Q400" i="4"/>
  <c r="R400" i="4"/>
  <c r="S400" i="4"/>
  <c r="T400" i="4"/>
  <c r="U400" i="4"/>
  <c r="V400" i="4"/>
  <c r="W400" i="4"/>
  <c r="X400" i="4"/>
  <c r="Y400" i="4"/>
  <c r="O401" i="4"/>
  <c r="P401" i="4"/>
  <c r="Q401" i="4"/>
  <c r="R401" i="4"/>
  <c r="S401" i="4"/>
  <c r="T401" i="4"/>
  <c r="U401" i="4"/>
  <c r="V401" i="4"/>
  <c r="W401" i="4"/>
  <c r="X401" i="4"/>
  <c r="Y401" i="4"/>
  <c r="O402" i="4"/>
  <c r="P402" i="4"/>
  <c r="Q402" i="4"/>
  <c r="R402" i="4"/>
  <c r="S402" i="4"/>
  <c r="T402" i="4"/>
  <c r="U402" i="4"/>
  <c r="V402" i="4"/>
  <c r="W402" i="4"/>
  <c r="X402" i="4"/>
  <c r="Y402" i="4"/>
  <c r="O403" i="4"/>
  <c r="P403" i="4"/>
  <c r="Q403" i="4"/>
  <c r="R403" i="4"/>
  <c r="S403" i="4"/>
  <c r="T403" i="4"/>
  <c r="U403" i="4"/>
  <c r="V403" i="4"/>
  <c r="W403" i="4"/>
  <c r="X403" i="4"/>
  <c r="Y403" i="4"/>
  <c r="O404" i="4"/>
  <c r="P404" i="4"/>
  <c r="Q404" i="4"/>
  <c r="R404" i="4"/>
  <c r="S404" i="4"/>
  <c r="T404" i="4"/>
  <c r="U404" i="4"/>
  <c r="V404" i="4"/>
  <c r="W404" i="4"/>
  <c r="X404" i="4"/>
  <c r="Y404" i="4"/>
  <c r="O405" i="4"/>
  <c r="P405" i="4"/>
  <c r="Q405" i="4"/>
  <c r="R405" i="4"/>
  <c r="S405" i="4"/>
  <c r="T405" i="4"/>
  <c r="U405" i="4"/>
  <c r="V405" i="4"/>
  <c r="W405" i="4"/>
  <c r="X405" i="4"/>
  <c r="Y405" i="4"/>
  <c r="O406" i="4"/>
  <c r="P406" i="4"/>
  <c r="Q406" i="4"/>
  <c r="R406" i="4"/>
  <c r="S406" i="4"/>
  <c r="T406" i="4"/>
  <c r="U406" i="4"/>
  <c r="V406" i="4"/>
  <c r="W406" i="4"/>
  <c r="X406" i="4"/>
  <c r="Y406" i="4"/>
  <c r="O407" i="4"/>
  <c r="P407" i="4"/>
  <c r="Q407" i="4"/>
  <c r="R407" i="4"/>
  <c r="S407" i="4"/>
  <c r="T407" i="4"/>
  <c r="U407" i="4"/>
  <c r="V407" i="4"/>
  <c r="W407" i="4"/>
  <c r="X407" i="4"/>
  <c r="Y407" i="4"/>
  <c r="O408" i="4"/>
  <c r="P408" i="4"/>
  <c r="Q408" i="4"/>
  <c r="R408" i="4"/>
  <c r="S408" i="4"/>
  <c r="T408" i="4"/>
  <c r="U408" i="4"/>
  <c r="V408" i="4"/>
  <c r="W408" i="4"/>
  <c r="X408" i="4"/>
  <c r="Y408" i="4"/>
  <c r="O409" i="4"/>
  <c r="P409" i="4"/>
  <c r="Q409" i="4"/>
  <c r="R409" i="4"/>
  <c r="S409" i="4"/>
  <c r="T409" i="4"/>
  <c r="U409" i="4"/>
  <c r="V409" i="4"/>
  <c r="W409" i="4"/>
  <c r="X409" i="4"/>
  <c r="Y409" i="4"/>
  <c r="O410" i="4"/>
  <c r="P410" i="4"/>
  <c r="Q410" i="4"/>
  <c r="R410" i="4"/>
  <c r="S410" i="4"/>
  <c r="T410" i="4"/>
  <c r="U410" i="4"/>
  <c r="V410" i="4"/>
  <c r="W410" i="4"/>
  <c r="X410" i="4"/>
  <c r="Y410" i="4"/>
  <c r="O411" i="4"/>
  <c r="P411" i="4"/>
  <c r="Q411" i="4"/>
  <c r="R411" i="4"/>
  <c r="S411" i="4"/>
  <c r="T411" i="4"/>
  <c r="U411" i="4"/>
  <c r="V411" i="4"/>
  <c r="W411" i="4"/>
  <c r="X411" i="4"/>
  <c r="Y411" i="4"/>
  <c r="O412" i="4"/>
  <c r="P412" i="4"/>
  <c r="Q412" i="4"/>
  <c r="R412" i="4"/>
  <c r="S412" i="4"/>
  <c r="T412" i="4"/>
  <c r="U412" i="4"/>
  <c r="V412" i="4"/>
  <c r="W412" i="4"/>
  <c r="X412" i="4"/>
  <c r="Y412" i="4"/>
  <c r="O413" i="4"/>
  <c r="P413" i="4"/>
  <c r="Q413" i="4"/>
  <c r="R413" i="4"/>
  <c r="S413" i="4"/>
  <c r="T413" i="4"/>
  <c r="U413" i="4"/>
  <c r="V413" i="4"/>
  <c r="W413" i="4"/>
  <c r="X413" i="4"/>
  <c r="Y413" i="4"/>
  <c r="O414" i="4"/>
  <c r="P414" i="4"/>
  <c r="Q414" i="4"/>
  <c r="R414" i="4"/>
  <c r="S414" i="4"/>
  <c r="T414" i="4"/>
  <c r="U414" i="4"/>
  <c r="V414" i="4"/>
  <c r="W414" i="4"/>
  <c r="X414" i="4"/>
  <c r="Y414" i="4"/>
  <c r="O415" i="4"/>
  <c r="P415" i="4"/>
  <c r="Q415" i="4"/>
  <c r="R415" i="4"/>
  <c r="S415" i="4"/>
  <c r="T415" i="4"/>
  <c r="U415" i="4"/>
  <c r="V415" i="4"/>
  <c r="W415" i="4"/>
  <c r="X415" i="4"/>
  <c r="Y415" i="4"/>
  <c r="O416" i="4"/>
  <c r="P416" i="4"/>
  <c r="Q416" i="4"/>
  <c r="R416" i="4"/>
  <c r="S416" i="4"/>
  <c r="T416" i="4"/>
  <c r="U416" i="4"/>
  <c r="V416" i="4"/>
  <c r="W416" i="4"/>
  <c r="X416" i="4"/>
  <c r="Y416" i="4"/>
  <c r="O417" i="4"/>
  <c r="P417" i="4"/>
  <c r="Q417" i="4"/>
  <c r="R417" i="4"/>
  <c r="S417" i="4"/>
  <c r="T417" i="4"/>
  <c r="U417" i="4"/>
  <c r="V417" i="4"/>
  <c r="W417" i="4"/>
  <c r="X417" i="4"/>
  <c r="Y417" i="4"/>
  <c r="O418" i="4"/>
  <c r="P418" i="4"/>
  <c r="Q418" i="4"/>
  <c r="R418" i="4"/>
  <c r="S418" i="4"/>
  <c r="T418" i="4"/>
  <c r="U418" i="4"/>
  <c r="V418" i="4"/>
  <c r="W418" i="4"/>
  <c r="X418" i="4"/>
  <c r="Y418" i="4"/>
  <c r="O419" i="4"/>
  <c r="P419" i="4"/>
  <c r="Q419" i="4"/>
  <c r="R419" i="4"/>
  <c r="S419" i="4"/>
  <c r="T419" i="4"/>
  <c r="U419" i="4"/>
  <c r="V419" i="4"/>
  <c r="W419" i="4"/>
  <c r="X419" i="4"/>
  <c r="Y419" i="4"/>
  <c r="O420" i="4"/>
  <c r="P420" i="4"/>
  <c r="Q420" i="4"/>
  <c r="R420" i="4"/>
  <c r="S420" i="4"/>
  <c r="T420" i="4"/>
  <c r="U420" i="4"/>
  <c r="V420" i="4"/>
  <c r="W420" i="4"/>
  <c r="X420" i="4"/>
  <c r="Y420" i="4"/>
  <c r="O421" i="4"/>
  <c r="P421" i="4"/>
  <c r="Q421" i="4"/>
  <c r="R421" i="4"/>
  <c r="S421" i="4"/>
  <c r="T421" i="4"/>
  <c r="U421" i="4"/>
  <c r="V421" i="4"/>
  <c r="W421" i="4"/>
  <c r="X421" i="4"/>
  <c r="Y421" i="4"/>
  <c r="O422" i="4"/>
  <c r="P422" i="4"/>
  <c r="Q422" i="4"/>
  <c r="R422" i="4"/>
  <c r="S422" i="4"/>
  <c r="T422" i="4"/>
  <c r="U422" i="4"/>
  <c r="V422" i="4"/>
  <c r="W422" i="4"/>
  <c r="X422" i="4"/>
  <c r="Y422" i="4"/>
  <c r="O423" i="4"/>
  <c r="P423" i="4"/>
  <c r="Q423" i="4"/>
  <c r="R423" i="4"/>
  <c r="S423" i="4"/>
  <c r="T423" i="4"/>
  <c r="U423" i="4"/>
  <c r="V423" i="4"/>
  <c r="W423" i="4"/>
  <c r="X423" i="4"/>
  <c r="Y423" i="4"/>
  <c r="O424" i="4"/>
  <c r="P424" i="4"/>
  <c r="Q424" i="4"/>
  <c r="R424" i="4"/>
  <c r="S424" i="4"/>
  <c r="T424" i="4"/>
  <c r="U424" i="4"/>
  <c r="V424" i="4"/>
  <c r="W424" i="4"/>
  <c r="X424" i="4"/>
  <c r="Y424" i="4"/>
  <c r="O425" i="4"/>
  <c r="P425" i="4"/>
  <c r="Q425" i="4"/>
  <c r="R425" i="4"/>
  <c r="S425" i="4"/>
  <c r="T425" i="4"/>
  <c r="U425" i="4"/>
  <c r="V425" i="4"/>
  <c r="W425" i="4"/>
  <c r="X425" i="4"/>
  <c r="Y425" i="4"/>
  <c r="O426" i="4"/>
  <c r="P426" i="4"/>
  <c r="Q426" i="4"/>
  <c r="R426" i="4"/>
  <c r="S426" i="4"/>
  <c r="T426" i="4"/>
  <c r="U426" i="4"/>
  <c r="V426" i="4"/>
  <c r="W426" i="4"/>
  <c r="X426" i="4"/>
  <c r="Y426" i="4"/>
  <c r="O427" i="4"/>
  <c r="P427" i="4"/>
  <c r="Q427" i="4"/>
  <c r="R427" i="4"/>
  <c r="S427" i="4"/>
  <c r="T427" i="4"/>
  <c r="U427" i="4"/>
  <c r="V427" i="4"/>
  <c r="W427" i="4"/>
  <c r="X427" i="4"/>
  <c r="Y427" i="4"/>
  <c r="O428" i="4"/>
  <c r="P428" i="4"/>
  <c r="Q428" i="4"/>
  <c r="R428" i="4"/>
  <c r="S428" i="4"/>
  <c r="T428" i="4"/>
  <c r="U428" i="4"/>
  <c r="V428" i="4"/>
  <c r="W428" i="4"/>
  <c r="X428" i="4"/>
  <c r="Y428" i="4"/>
  <c r="O429" i="4"/>
  <c r="P429" i="4"/>
  <c r="Q429" i="4"/>
  <c r="R429" i="4"/>
  <c r="S429" i="4"/>
  <c r="T429" i="4"/>
  <c r="U429" i="4"/>
  <c r="V429" i="4"/>
  <c r="W429" i="4"/>
  <c r="X429" i="4"/>
  <c r="Y429" i="4"/>
  <c r="O430" i="4"/>
  <c r="P430" i="4"/>
  <c r="Q430" i="4"/>
  <c r="R430" i="4"/>
  <c r="S430" i="4"/>
  <c r="T430" i="4"/>
  <c r="U430" i="4"/>
  <c r="V430" i="4"/>
  <c r="W430" i="4"/>
  <c r="X430" i="4"/>
  <c r="Y430" i="4"/>
  <c r="O431" i="4"/>
  <c r="P431" i="4"/>
  <c r="Q431" i="4"/>
  <c r="R431" i="4"/>
  <c r="S431" i="4"/>
  <c r="T431" i="4"/>
  <c r="U431" i="4"/>
  <c r="V431" i="4"/>
  <c r="W431" i="4"/>
  <c r="X431" i="4"/>
  <c r="Y431" i="4"/>
  <c r="O432" i="4"/>
  <c r="P432" i="4"/>
  <c r="Q432" i="4"/>
  <c r="R432" i="4"/>
  <c r="S432" i="4"/>
  <c r="T432" i="4"/>
  <c r="U432" i="4"/>
  <c r="V432" i="4"/>
  <c r="W432" i="4"/>
  <c r="X432" i="4"/>
  <c r="Y432" i="4"/>
  <c r="O433" i="4"/>
  <c r="P433" i="4"/>
  <c r="Q433" i="4"/>
  <c r="R433" i="4"/>
  <c r="S433" i="4"/>
  <c r="T433" i="4"/>
  <c r="U433" i="4"/>
  <c r="V433" i="4"/>
  <c r="W433" i="4"/>
  <c r="X433" i="4"/>
  <c r="Y433" i="4"/>
  <c r="O434" i="4"/>
  <c r="P434" i="4"/>
  <c r="Q434" i="4"/>
  <c r="R434" i="4"/>
  <c r="S434" i="4"/>
  <c r="T434" i="4"/>
  <c r="U434" i="4"/>
  <c r="V434" i="4"/>
  <c r="W434" i="4"/>
  <c r="X434" i="4"/>
  <c r="Y434" i="4"/>
  <c r="O435" i="4"/>
  <c r="P435" i="4"/>
  <c r="Q435" i="4"/>
  <c r="R435" i="4"/>
  <c r="S435" i="4"/>
  <c r="T435" i="4"/>
  <c r="U435" i="4"/>
  <c r="V435" i="4"/>
  <c r="W435" i="4"/>
  <c r="X435" i="4"/>
  <c r="Y435" i="4"/>
  <c r="O436" i="4"/>
  <c r="P436" i="4"/>
  <c r="Q436" i="4"/>
  <c r="R436" i="4"/>
  <c r="S436" i="4"/>
  <c r="T436" i="4"/>
  <c r="U436" i="4"/>
  <c r="V436" i="4"/>
  <c r="W436" i="4"/>
  <c r="X436" i="4"/>
  <c r="Y436" i="4"/>
  <c r="O437" i="4"/>
  <c r="P437" i="4"/>
  <c r="Q437" i="4"/>
  <c r="R437" i="4"/>
  <c r="S437" i="4"/>
  <c r="T437" i="4"/>
  <c r="U437" i="4"/>
  <c r="V437" i="4"/>
  <c r="W437" i="4"/>
  <c r="X437" i="4"/>
  <c r="Y437" i="4"/>
  <c r="O438" i="4"/>
  <c r="P438" i="4"/>
  <c r="Q438" i="4"/>
  <c r="R438" i="4"/>
  <c r="S438" i="4"/>
  <c r="T438" i="4"/>
  <c r="U438" i="4"/>
  <c r="V438" i="4"/>
  <c r="W438" i="4"/>
  <c r="X438" i="4"/>
  <c r="Y438" i="4"/>
  <c r="O439" i="4"/>
  <c r="P439" i="4"/>
  <c r="Q439" i="4"/>
  <c r="R439" i="4"/>
  <c r="S439" i="4"/>
  <c r="T439" i="4"/>
  <c r="U439" i="4"/>
  <c r="V439" i="4"/>
  <c r="W439" i="4"/>
  <c r="X439" i="4"/>
  <c r="Y439" i="4"/>
  <c r="O440" i="4"/>
  <c r="P440" i="4"/>
  <c r="Q440" i="4"/>
  <c r="R440" i="4"/>
  <c r="S440" i="4"/>
  <c r="T440" i="4"/>
  <c r="U440" i="4"/>
  <c r="V440" i="4"/>
  <c r="W440" i="4"/>
  <c r="X440" i="4"/>
  <c r="Y440" i="4"/>
  <c r="O441" i="4"/>
  <c r="P441" i="4"/>
  <c r="Q441" i="4"/>
  <c r="R441" i="4"/>
  <c r="S441" i="4"/>
  <c r="T441" i="4"/>
  <c r="U441" i="4"/>
  <c r="V441" i="4"/>
  <c r="W441" i="4"/>
  <c r="X441" i="4"/>
  <c r="Y441" i="4"/>
  <c r="O442" i="4"/>
  <c r="P442" i="4"/>
  <c r="Q442" i="4"/>
  <c r="R442" i="4"/>
  <c r="S442" i="4"/>
  <c r="T442" i="4"/>
  <c r="U442" i="4"/>
  <c r="V442" i="4"/>
  <c r="W442" i="4"/>
  <c r="X442" i="4"/>
  <c r="Y442" i="4"/>
  <c r="O443" i="4"/>
  <c r="P443" i="4"/>
  <c r="Q443" i="4"/>
  <c r="R443" i="4"/>
  <c r="S443" i="4"/>
  <c r="T443" i="4"/>
  <c r="U443" i="4"/>
  <c r="V443" i="4"/>
  <c r="W443" i="4"/>
  <c r="X443" i="4"/>
  <c r="Y443" i="4"/>
  <c r="O444" i="4"/>
  <c r="P444" i="4"/>
  <c r="Q444" i="4"/>
  <c r="R444" i="4"/>
  <c r="S444" i="4"/>
  <c r="T444" i="4"/>
  <c r="U444" i="4"/>
  <c r="V444" i="4"/>
  <c r="W444" i="4"/>
  <c r="X444" i="4"/>
  <c r="Y444" i="4"/>
  <c r="O445" i="4"/>
  <c r="P445" i="4"/>
  <c r="Q445" i="4"/>
  <c r="R445" i="4"/>
  <c r="S445" i="4"/>
  <c r="T445" i="4"/>
  <c r="U445" i="4"/>
  <c r="V445" i="4"/>
  <c r="W445" i="4"/>
  <c r="X445" i="4"/>
  <c r="Y445" i="4"/>
  <c r="O446" i="4"/>
  <c r="P446" i="4"/>
  <c r="Q446" i="4"/>
  <c r="R446" i="4"/>
  <c r="S446" i="4"/>
  <c r="T446" i="4"/>
  <c r="U446" i="4"/>
  <c r="V446" i="4"/>
  <c r="W446" i="4"/>
  <c r="X446" i="4"/>
  <c r="Y446" i="4"/>
  <c r="O447" i="4"/>
  <c r="P447" i="4"/>
  <c r="Q447" i="4"/>
  <c r="R447" i="4"/>
  <c r="S447" i="4"/>
  <c r="T447" i="4"/>
  <c r="U447" i="4"/>
  <c r="V447" i="4"/>
  <c r="W447" i="4"/>
  <c r="X447" i="4"/>
  <c r="Y447" i="4"/>
  <c r="O448" i="4"/>
  <c r="P448" i="4"/>
  <c r="Q448" i="4"/>
  <c r="R448" i="4"/>
  <c r="S448" i="4"/>
  <c r="T448" i="4"/>
  <c r="U448" i="4"/>
  <c r="V448" i="4"/>
  <c r="W448" i="4"/>
  <c r="X448" i="4"/>
  <c r="Y448" i="4"/>
  <c r="O449" i="4"/>
  <c r="P449" i="4"/>
  <c r="Q449" i="4"/>
  <c r="R449" i="4"/>
  <c r="S449" i="4"/>
  <c r="T449" i="4"/>
  <c r="U449" i="4"/>
  <c r="V449" i="4"/>
  <c r="W449" i="4"/>
  <c r="X449" i="4"/>
  <c r="Y449" i="4"/>
  <c r="O450" i="4"/>
  <c r="P450" i="4"/>
  <c r="Q450" i="4"/>
  <c r="R450" i="4"/>
  <c r="S450" i="4"/>
  <c r="T450" i="4"/>
  <c r="U450" i="4"/>
  <c r="V450" i="4"/>
  <c r="W450" i="4"/>
  <c r="X450" i="4"/>
  <c r="Y450" i="4"/>
  <c r="O451" i="4"/>
  <c r="P451" i="4"/>
  <c r="Q451" i="4"/>
  <c r="R451" i="4"/>
  <c r="S451" i="4"/>
  <c r="T451" i="4"/>
  <c r="U451" i="4"/>
  <c r="V451" i="4"/>
  <c r="W451" i="4"/>
  <c r="X451" i="4"/>
  <c r="Y451" i="4"/>
  <c r="O452" i="4"/>
  <c r="P452" i="4"/>
  <c r="Q452" i="4"/>
  <c r="R452" i="4"/>
  <c r="S452" i="4"/>
  <c r="T452" i="4"/>
  <c r="U452" i="4"/>
  <c r="V452" i="4"/>
  <c r="W452" i="4"/>
  <c r="X452" i="4"/>
  <c r="Y452" i="4"/>
  <c r="O453" i="4"/>
  <c r="P453" i="4"/>
  <c r="Q453" i="4"/>
  <c r="R453" i="4"/>
  <c r="S453" i="4"/>
  <c r="T453" i="4"/>
  <c r="U453" i="4"/>
  <c r="V453" i="4"/>
  <c r="W453" i="4"/>
  <c r="X453" i="4"/>
  <c r="Y453" i="4"/>
  <c r="O454" i="4"/>
  <c r="P454" i="4"/>
  <c r="Q454" i="4"/>
  <c r="R454" i="4"/>
  <c r="S454" i="4"/>
  <c r="T454" i="4"/>
  <c r="U454" i="4"/>
  <c r="V454" i="4"/>
  <c r="W454" i="4"/>
  <c r="X454" i="4"/>
  <c r="Y454" i="4"/>
  <c r="O455" i="4"/>
  <c r="P455" i="4"/>
  <c r="Q455" i="4"/>
  <c r="R455" i="4"/>
  <c r="S455" i="4"/>
  <c r="T455" i="4"/>
  <c r="U455" i="4"/>
  <c r="V455" i="4"/>
  <c r="W455" i="4"/>
  <c r="X455" i="4"/>
  <c r="Y455" i="4"/>
  <c r="O456" i="4"/>
  <c r="P456" i="4"/>
  <c r="Q456" i="4"/>
  <c r="R456" i="4"/>
  <c r="S456" i="4"/>
  <c r="T456" i="4"/>
  <c r="U456" i="4"/>
  <c r="V456" i="4"/>
  <c r="W456" i="4"/>
  <c r="X456" i="4"/>
  <c r="Y456" i="4"/>
  <c r="O457" i="4"/>
  <c r="P457" i="4"/>
  <c r="Q457" i="4"/>
  <c r="R457" i="4"/>
  <c r="S457" i="4"/>
  <c r="T457" i="4"/>
  <c r="U457" i="4"/>
  <c r="V457" i="4"/>
  <c r="W457" i="4"/>
  <c r="X457" i="4"/>
  <c r="Y457" i="4"/>
  <c r="O458" i="4"/>
  <c r="P458" i="4"/>
  <c r="Q458" i="4"/>
  <c r="R458" i="4"/>
  <c r="S458" i="4"/>
  <c r="T458" i="4"/>
  <c r="U458" i="4"/>
  <c r="V458" i="4"/>
  <c r="W458" i="4"/>
  <c r="X458" i="4"/>
  <c r="Y458" i="4"/>
  <c r="O459" i="4"/>
  <c r="P459" i="4"/>
  <c r="Q459" i="4"/>
  <c r="R459" i="4"/>
  <c r="S459" i="4"/>
  <c r="T459" i="4"/>
  <c r="U459" i="4"/>
  <c r="V459" i="4"/>
  <c r="W459" i="4"/>
  <c r="X459" i="4"/>
  <c r="Y459" i="4"/>
  <c r="O460" i="4"/>
  <c r="P460" i="4"/>
  <c r="Q460" i="4"/>
  <c r="R460" i="4"/>
  <c r="S460" i="4"/>
  <c r="T460" i="4"/>
  <c r="U460" i="4"/>
  <c r="V460" i="4"/>
  <c r="W460" i="4"/>
  <c r="X460" i="4"/>
  <c r="Y460" i="4"/>
  <c r="O461" i="4"/>
  <c r="P461" i="4"/>
  <c r="Q461" i="4"/>
  <c r="R461" i="4"/>
  <c r="S461" i="4"/>
  <c r="T461" i="4"/>
  <c r="U461" i="4"/>
  <c r="V461" i="4"/>
  <c r="W461" i="4"/>
  <c r="X461" i="4"/>
  <c r="Y461" i="4"/>
  <c r="O462" i="4"/>
  <c r="P462" i="4"/>
  <c r="Q462" i="4"/>
  <c r="R462" i="4"/>
  <c r="S462" i="4"/>
  <c r="T462" i="4"/>
  <c r="U462" i="4"/>
  <c r="V462" i="4"/>
  <c r="W462" i="4"/>
  <c r="X462" i="4"/>
  <c r="Y462" i="4"/>
  <c r="O463" i="4"/>
  <c r="P463" i="4"/>
  <c r="Q463" i="4"/>
  <c r="R463" i="4"/>
  <c r="S463" i="4"/>
  <c r="T463" i="4"/>
  <c r="U463" i="4"/>
  <c r="V463" i="4"/>
  <c r="W463" i="4"/>
  <c r="X463" i="4"/>
  <c r="Y463" i="4"/>
  <c r="O464" i="4"/>
  <c r="P464" i="4"/>
  <c r="Q464" i="4"/>
  <c r="R464" i="4"/>
  <c r="S464" i="4"/>
  <c r="T464" i="4"/>
  <c r="U464" i="4"/>
  <c r="V464" i="4"/>
  <c r="W464" i="4"/>
  <c r="X464" i="4"/>
  <c r="Y464" i="4"/>
  <c r="O465" i="4"/>
  <c r="P465" i="4"/>
  <c r="Q465" i="4"/>
  <c r="R465" i="4"/>
  <c r="S465" i="4"/>
  <c r="T465" i="4"/>
  <c r="U465" i="4"/>
  <c r="V465" i="4"/>
  <c r="W465" i="4"/>
  <c r="X465" i="4"/>
  <c r="Y465" i="4"/>
  <c r="O466" i="4"/>
  <c r="P466" i="4"/>
  <c r="Q466" i="4"/>
  <c r="R466" i="4"/>
  <c r="S466" i="4"/>
  <c r="T466" i="4"/>
  <c r="U466" i="4"/>
  <c r="V466" i="4"/>
  <c r="W466" i="4"/>
  <c r="X466" i="4"/>
  <c r="Y466" i="4"/>
  <c r="O467" i="4"/>
  <c r="P467" i="4"/>
  <c r="Q467" i="4"/>
  <c r="R467" i="4"/>
  <c r="S467" i="4"/>
  <c r="T467" i="4"/>
  <c r="U467" i="4"/>
  <c r="V467" i="4"/>
  <c r="W467" i="4"/>
  <c r="X467" i="4"/>
  <c r="Y467" i="4"/>
  <c r="O468" i="4"/>
  <c r="P468" i="4"/>
  <c r="Q468" i="4"/>
  <c r="R468" i="4"/>
  <c r="S468" i="4"/>
  <c r="T468" i="4"/>
  <c r="U468" i="4"/>
  <c r="V468" i="4"/>
  <c r="W468" i="4"/>
  <c r="X468" i="4"/>
  <c r="Y468" i="4"/>
  <c r="O469" i="4"/>
  <c r="P469" i="4"/>
  <c r="Q469" i="4"/>
  <c r="R469" i="4"/>
  <c r="S469" i="4"/>
  <c r="T469" i="4"/>
  <c r="U469" i="4"/>
  <c r="V469" i="4"/>
  <c r="W469" i="4"/>
  <c r="X469" i="4"/>
  <c r="Y469" i="4"/>
  <c r="O470" i="4"/>
  <c r="P470" i="4"/>
  <c r="Q470" i="4"/>
  <c r="R470" i="4"/>
  <c r="S470" i="4"/>
  <c r="T470" i="4"/>
  <c r="U470" i="4"/>
  <c r="V470" i="4"/>
  <c r="W470" i="4"/>
  <c r="X470" i="4"/>
  <c r="Y470" i="4"/>
  <c r="O471" i="4"/>
  <c r="P471" i="4"/>
  <c r="Q471" i="4"/>
  <c r="R471" i="4"/>
  <c r="S471" i="4"/>
  <c r="T471" i="4"/>
  <c r="U471" i="4"/>
  <c r="V471" i="4"/>
  <c r="W471" i="4"/>
  <c r="X471" i="4"/>
  <c r="Y471" i="4"/>
  <c r="O472" i="4"/>
  <c r="P472" i="4"/>
  <c r="Q472" i="4"/>
  <c r="R472" i="4"/>
  <c r="S472" i="4"/>
  <c r="T472" i="4"/>
  <c r="U472" i="4"/>
  <c r="V472" i="4"/>
  <c r="W472" i="4"/>
  <c r="X472" i="4"/>
  <c r="Y472" i="4"/>
  <c r="O473" i="4"/>
  <c r="P473" i="4"/>
  <c r="Q473" i="4"/>
  <c r="R473" i="4"/>
  <c r="S473" i="4"/>
  <c r="T473" i="4"/>
  <c r="U473" i="4"/>
  <c r="V473" i="4"/>
  <c r="W473" i="4"/>
  <c r="X473" i="4"/>
  <c r="Y473" i="4"/>
  <c r="O474" i="4"/>
  <c r="P474" i="4"/>
  <c r="Q474" i="4"/>
  <c r="R474" i="4"/>
  <c r="S474" i="4"/>
  <c r="T474" i="4"/>
  <c r="U474" i="4"/>
  <c r="V474" i="4"/>
  <c r="W474" i="4"/>
  <c r="X474" i="4"/>
  <c r="Y474" i="4"/>
  <c r="O475" i="4"/>
  <c r="P475" i="4"/>
  <c r="Q475" i="4"/>
  <c r="R475" i="4"/>
  <c r="S475" i="4"/>
  <c r="T475" i="4"/>
  <c r="U475" i="4"/>
  <c r="V475" i="4"/>
  <c r="W475" i="4"/>
  <c r="X475" i="4"/>
  <c r="Y475" i="4"/>
  <c r="O476" i="4"/>
  <c r="P476" i="4"/>
  <c r="Q476" i="4"/>
  <c r="R476" i="4"/>
  <c r="S476" i="4"/>
  <c r="T476" i="4"/>
  <c r="U476" i="4"/>
  <c r="V476" i="4"/>
  <c r="W476" i="4"/>
  <c r="X476" i="4"/>
  <c r="Y476" i="4"/>
  <c r="O477" i="4"/>
  <c r="P477" i="4"/>
  <c r="Q477" i="4"/>
  <c r="R477" i="4"/>
  <c r="S477" i="4"/>
  <c r="T477" i="4"/>
  <c r="U477" i="4"/>
  <c r="V477" i="4"/>
  <c r="W477" i="4"/>
  <c r="X477" i="4"/>
  <c r="Y477" i="4"/>
  <c r="O478" i="4"/>
  <c r="P478" i="4"/>
  <c r="Q478" i="4"/>
  <c r="R478" i="4"/>
  <c r="S478" i="4"/>
  <c r="T478" i="4"/>
  <c r="U478" i="4"/>
  <c r="V478" i="4"/>
  <c r="W478" i="4"/>
  <c r="X478" i="4"/>
  <c r="Y478" i="4"/>
  <c r="O479" i="4"/>
  <c r="P479" i="4"/>
  <c r="Q479" i="4"/>
  <c r="R479" i="4"/>
  <c r="S479" i="4"/>
  <c r="T479" i="4"/>
  <c r="U479" i="4"/>
  <c r="V479" i="4"/>
  <c r="W479" i="4"/>
  <c r="X479" i="4"/>
  <c r="Y479" i="4"/>
  <c r="O480" i="4"/>
  <c r="P480" i="4"/>
  <c r="Q480" i="4"/>
  <c r="R480" i="4"/>
  <c r="S480" i="4"/>
  <c r="T480" i="4"/>
  <c r="U480" i="4"/>
  <c r="V480" i="4"/>
  <c r="W480" i="4"/>
  <c r="X480" i="4"/>
  <c r="Y480" i="4"/>
  <c r="O481" i="4"/>
  <c r="P481" i="4"/>
  <c r="Q481" i="4"/>
  <c r="R481" i="4"/>
  <c r="S481" i="4"/>
  <c r="T481" i="4"/>
  <c r="U481" i="4"/>
  <c r="V481" i="4"/>
  <c r="W481" i="4"/>
  <c r="X481" i="4"/>
  <c r="Y481" i="4"/>
  <c r="O482" i="4"/>
  <c r="P482" i="4"/>
  <c r="Q482" i="4"/>
  <c r="R482" i="4"/>
  <c r="S482" i="4"/>
  <c r="T482" i="4"/>
  <c r="U482" i="4"/>
  <c r="V482" i="4"/>
  <c r="W482" i="4"/>
  <c r="X482" i="4"/>
  <c r="Y482" i="4"/>
  <c r="O483" i="4"/>
  <c r="P483" i="4"/>
  <c r="Q483" i="4"/>
  <c r="R483" i="4"/>
  <c r="S483" i="4"/>
  <c r="T483" i="4"/>
  <c r="U483" i="4"/>
  <c r="V483" i="4"/>
  <c r="W483" i="4"/>
  <c r="X483" i="4"/>
  <c r="Y483" i="4"/>
  <c r="O484" i="4"/>
  <c r="P484" i="4"/>
  <c r="Q484" i="4"/>
  <c r="R484" i="4"/>
  <c r="S484" i="4"/>
  <c r="T484" i="4"/>
  <c r="U484" i="4"/>
  <c r="V484" i="4"/>
  <c r="W484" i="4"/>
  <c r="X484" i="4"/>
  <c r="Y484" i="4"/>
  <c r="O485" i="4"/>
  <c r="P485" i="4"/>
  <c r="Q485" i="4"/>
  <c r="R485" i="4"/>
  <c r="S485" i="4"/>
  <c r="T485" i="4"/>
  <c r="U485" i="4"/>
  <c r="V485" i="4"/>
  <c r="W485" i="4"/>
  <c r="X485" i="4"/>
  <c r="Y485" i="4"/>
  <c r="O486" i="4"/>
  <c r="P486" i="4"/>
  <c r="Q486" i="4"/>
  <c r="R486" i="4"/>
  <c r="S486" i="4"/>
  <c r="T486" i="4"/>
  <c r="U486" i="4"/>
  <c r="V486" i="4"/>
  <c r="W486" i="4"/>
  <c r="X486" i="4"/>
  <c r="Y486" i="4"/>
  <c r="O487" i="4"/>
  <c r="P487" i="4"/>
  <c r="Q487" i="4"/>
  <c r="R487" i="4"/>
  <c r="S487" i="4"/>
  <c r="T487" i="4"/>
  <c r="U487" i="4"/>
  <c r="V487" i="4"/>
  <c r="W487" i="4"/>
  <c r="X487" i="4"/>
  <c r="Y487" i="4"/>
  <c r="O488" i="4"/>
  <c r="P488" i="4"/>
  <c r="Q488" i="4"/>
  <c r="R488" i="4"/>
  <c r="S488" i="4"/>
  <c r="T488" i="4"/>
  <c r="U488" i="4"/>
  <c r="V488" i="4"/>
  <c r="W488" i="4"/>
  <c r="X488" i="4"/>
  <c r="Y488" i="4"/>
  <c r="O489" i="4"/>
  <c r="P489" i="4"/>
  <c r="Q489" i="4"/>
  <c r="R489" i="4"/>
  <c r="S489" i="4"/>
  <c r="T489" i="4"/>
  <c r="U489" i="4"/>
  <c r="V489" i="4"/>
  <c r="W489" i="4"/>
  <c r="X489" i="4"/>
  <c r="Y489" i="4"/>
  <c r="O490" i="4"/>
  <c r="P490" i="4"/>
  <c r="Q490" i="4"/>
  <c r="R490" i="4"/>
  <c r="S490" i="4"/>
  <c r="T490" i="4"/>
  <c r="U490" i="4"/>
  <c r="V490" i="4"/>
  <c r="W490" i="4"/>
  <c r="X490" i="4"/>
  <c r="Y490" i="4"/>
  <c r="O491" i="4"/>
  <c r="P491" i="4"/>
  <c r="Q491" i="4"/>
  <c r="R491" i="4"/>
  <c r="S491" i="4"/>
  <c r="T491" i="4"/>
  <c r="U491" i="4"/>
  <c r="V491" i="4"/>
  <c r="W491" i="4"/>
  <c r="X491" i="4"/>
  <c r="Y491" i="4"/>
  <c r="O492" i="4"/>
  <c r="P492" i="4"/>
  <c r="Q492" i="4"/>
  <c r="R492" i="4"/>
  <c r="S492" i="4"/>
  <c r="T492" i="4"/>
  <c r="U492" i="4"/>
  <c r="V492" i="4"/>
  <c r="W492" i="4"/>
  <c r="X492" i="4"/>
  <c r="Y492" i="4"/>
  <c r="O493" i="4"/>
  <c r="P493" i="4"/>
  <c r="Q493" i="4"/>
  <c r="R493" i="4"/>
  <c r="S493" i="4"/>
  <c r="T493" i="4"/>
  <c r="U493" i="4"/>
  <c r="V493" i="4"/>
  <c r="W493" i="4"/>
  <c r="X493" i="4"/>
  <c r="Y493" i="4"/>
  <c r="O494" i="4"/>
  <c r="P494" i="4"/>
  <c r="Q494" i="4"/>
  <c r="R494" i="4"/>
  <c r="S494" i="4"/>
  <c r="T494" i="4"/>
  <c r="U494" i="4"/>
  <c r="V494" i="4"/>
  <c r="W494" i="4"/>
  <c r="X494" i="4"/>
  <c r="Y494" i="4"/>
  <c r="O495" i="4"/>
  <c r="P495" i="4"/>
  <c r="Q495" i="4"/>
  <c r="R495" i="4"/>
  <c r="S495" i="4"/>
  <c r="T495" i="4"/>
  <c r="U495" i="4"/>
  <c r="V495" i="4"/>
  <c r="W495" i="4"/>
  <c r="X495" i="4"/>
  <c r="Y495" i="4"/>
  <c r="O496" i="4"/>
  <c r="P496" i="4"/>
  <c r="Q496" i="4"/>
  <c r="R496" i="4"/>
  <c r="S496" i="4"/>
  <c r="T496" i="4"/>
  <c r="U496" i="4"/>
  <c r="V496" i="4"/>
  <c r="W496" i="4"/>
  <c r="X496" i="4"/>
  <c r="Y496" i="4"/>
  <c r="O497" i="4"/>
  <c r="P497" i="4"/>
  <c r="Q497" i="4"/>
  <c r="R497" i="4"/>
  <c r="S497" i="4"/>
  <c r="T497" i="4"/>
  <c r="U497" i="4"/>
  <c r="V497" i="4"/>
  <c r="W497" i="4"/>
  <c r="X497" i="4"/>
  <c r="Y497" i="4"/>
  <c r="O498" i="4"/>
  <c r="P498" i="4"/>
  <c r="Q498" i="4"/>
  <c r="R498" i="4"/>
  <c r="S498" i="4"/>
  <c r="T498" i="4"/>
  <c r="U498" i="4"/>
  <c r="V498" i="4"/>
  <c r="W498" i="4"/>
  <c r="X498" i="4"/>
  <c r="Y498" i="4"/>
  <c r="O499" i="4"/>
  <c r="P499" i="4"/>
  <c r="Q499" i="4"/>
  <c r="R499" i="4"/>
  <c r="S499" i="4"/>
  <c r="T499" i="4"/>
  <c r="U499" i="4"/>
  <c r="V499" i="4"/>
  <c r="W499" i="4"/>
  <c r="X499" i="4"/>
  <c r="Y499" i="4"/>
  <c r="O500" i="4"/>
  <c r="P500" i="4"/>
  <c r="Q500" i="4"/>
  <c r="R500" i="4"/>
  <c r="S500" i="4"/>
  <c r="T500" i="4"/>
  <c r="U500" i="4"/>
  <c r="V500" i="4"/>
  <c r="W500" i="4"/>
  <c r="X500" i="4"/>
  <c r="Y500" i="4"/>
  <c r="O501" i="4"/>
  <c r="P501" i="4"/>
  <c r="Q501" i="4"/>
  <c r="R501" i="4"/>
  <c r="S501" i="4"/>
  <c r="T501" i="4"/>
  <c r="U501" i="4"/>
  <c r="V501" i="4"/>
  <c r="W501" i="4"/>
  <c r="X501" i="4"/>
  <c r="Y501" i="4"/>
  <c r="O502" i="4"/>
  <c r="P502" i="4"/>
  <c r="Q502" i="4"/>
  <c r="R502" i="4"/>
  <c r="S502" i="4"/>
  <c r="T502" i="4"/>
  <c r="U502" i="4"/>
  <c r="V502" i="4"/>
  <c r="W502" i="4"/>
  <c r="X502" i="4"/>
  <c r="Y502" i="4"/>
  <c r="O503" i="4"/>
  <c r="P503" i="4"/>
  <c r="Q503" i="4"/>
  <c r="R503" i="4"/>
  <c r="S503" i="4"/>
  <c r="T503" i="4"/>
  <c r="U503" i="4"/>
  <c r="V503" i="4"/>
  <c r="W503" i="4"/>
  <c r="X503" i="4"/>
  <c r="Y503" i="4"/>
  <c r="O504" i="4"/>
  <c r="P504" i="4"/>
  <c r="Q504" i="4"/>
  <c r="R504" i="4"/>
  <c r="S504" i="4"/>
  <c r="T504" i="4"/>
  <c r="U504" i="4"/>
  <c r="V504" i="4"/>
  <c r="W504" i="4"/>
  <c r="X504" i="4"/>
  <c r="Y504" i="4"/>
  <c r="O505" i="4"/>
  <c r="P505" i="4"/>
  <c r="Q505" i="4"/>
  <c r="R505" i="4"/>
  <c r="S505" i="4"/>
  <c r="T505" i="4"/>
  <c r="U505" i="4"/>
  <c r="V505" i="4"/>
  <c r="W505" i="4"/>
  <c r="X505" i="4"/>
  <c r="Y505" i="4"/>
  <c r="O506" i="4"/>
  <c r="P506" i="4"/>
  <c r="Q506" i="4"/>
  <c r="R506" i="4"/>
  <c r="S506" i="4"/>
  <c r="T506" i="4"/>
  <c r="U506" i="4"/>
  <c r="V506" i="4"/>
  <c r="W506" i="4"/>
  <c r="X506" i="4"/>
  <c r="Y506" i="4"/>
  <c r="O507" i="4"/>
  <c r="P507" i="4"/>
  <c r="Q507" i="4"/>
  <c r="R507" i="4"/>
  <c r="S507" i="4"/>
  <c r="T507" i="4"/>
  <c r="U507" i="4"/>
  <c r="V507" i="4"/>
  <c r="W507" i="4"/>
  <c r="X507" i="4"/>
  <c r="Y507" i="4"/>
  <c r="O508" i="4"/>
  <c r="P508" i="4"/>
  <c r="Q508" i="4"/>
  <c r="R508" i="4"/>
  <c r="S508" i="4"/>
  <c r="T508" i="4"/>
  <c r="U508" i="4"/>
  <c r="V508" i="4"/>
  <c r="W508" i="4"/>
  <c r="X508" i="4"/>
  <c r="Y508" i="4"/>
  <c r="O509" i="4"/>
  <c r="P509" i="4"/>
  <c r="Q509" i="4"/>
  <c r="R509" i="4"/>
  <c r="S509" i="4"/>
  <c r="T509" i="4"/>
  <c r="U509" i="4"/>
  <c r="V509" i="4"/>
  <c r="W509" i="4"/>
  <c r="X509" i="4"/>
  <c r="Y509" i="4"/>
  <c r="O510" i="4"/>
  <c r="P510" i="4"/>
  <c r="Q510" i="4"/>
  <c r="R510" i="4"/>
  <c r="S510" i="4"/>
  <c r="T510" i="4"/>
  <c r="U510" i="4"/>
  <c r="V510" i="4"/>
  <c r="W510" i="4"/>
  <c r="X510" i="4"/>
  <c r="Y510" i="4"/>
  <c r="O511" i="4"/>
  <c r="P511" i="4"/>
  <c r="Q511" i="4"/>
  <c r="R511" i="4"/>
  <c r="S511" i="4"/>
  <c r="T511" i="4"/>
  <c r="U511" i="4"/>
  <c r="V511" i="4"/>
  <c r="W511" i="4"/>
  <c r="X511" i="4"/>
  <c r="Y511" i="4"/>
  <c r="O512" i="4"/>
  <c r="P512" i="4"/>
  <c r="Q512" i="4"/>
  <c r="R512" i="4"/>
  <c r="S512" i="4"/>
  <c r="T512" i="4"/>
  <c r="U512" i="4"/>
  <c r="V512" i="4"/>
  <c r="W512" i="4"/>
  <c r="X512" i="4"/>
  <c r="Y512" i="4"/>
  <c r="O513" i="4"/>
  <c r="P513" i="4"/>
  <c r="Q513" i="4"/>
  <c r="R513" i="4"/>
  <c r="S513" i="4"/>
  <c r="T513" i="4"/>
  <c r="U513" i="4"/>
  <c r="V513" i="4"/>
  <c r="W513" i="4"/>
  <c r="X513" i="4"/>
  <c r="Y513" i="4"/>
  <c r="O514" i="4"/>
  <c r="P514" i="4"/>
  <c r="Q514" i="4"/>
  <c r="R514" i="4"/>
  <c r="S514" i="4"/>
  <c r="T514" i="4"/>
  <c r="U514" i="4"/>
  <c r="V514" i="4"/>
  <c r="W514" i="4"/>
  <c r="X514" i="4"/>
  <c r="Y514" i="4"/>
  <c r="O515" i="4"/>
  <c r="P515" i="4"/>
  <c r="Q515" i="4"/>
  <c r="R515" i="4"/>
  <c r="S515" i="4"/>
  <c r="T515" i="4"/>
  <c r="U515" i="4"/>
  <c r="V515" i="4"/>
  <c r="W515" i="4"/>
  <c r="X515" i="4"/>
  <c r="Y515" i="4"/>
  <c r="O516" i="4"/>
  <c r="P516" i="4"/>
  <c r="Q516" i="4"/>
  <c r="R516" i="4"/>
  <c r="S516" i="4"/>
  <c r="T516" i="4"/>
  <c r="U516" i="4"/>
  <c r="V516" i="4"/>
  <c r="W516" i="4"/>
  <c r="X516" i="4"/>
  <c r="Y516" i="4"/>
  <c r="O517" i="4"/>
  <c r="P517" i="4"/>
  <c r="Q517" i="4"/>
  <c r="R517" i="4"/>
  <c r="S517" i="4"/>
  <c r="T517" i="4"/>
  <c r="U517" i="4"/>
  <c r="V517" i="4"/>
  <c r="W517" i="4"/>
  <c r="X517" i="4"/>
  <c r="Y517" i="4"/>
  <c r="O518" i="4"/>
  <c r="P518" i="4"/>
  <c r="Q518" i="4"/>
  <c r="R518" i="4"/>
  <c r="S518" i="4"/>
  <c r="T518" i="4"/>
  <c r="U518" i="4"/>
  <c r="V518" i="4"/>
  <c r="W518" i="4"/>
  <c r="X518" i="4"/>
  <c r="Y518" i="4"/>
  <c r="O519" i="4"/>
  <c r="P519" i="4"/>
  <c r="Q519" i="4"/>
  <c r="R519" i="4"/>
  <c r="S519" i="4"/>
  <c r="T519" i="4"/>
  <c r="U519" i="4"/>
  <c r="V519" i="4"/>
  <c r="W519" i="4"/>
  <c r="X519" i="4"/>
  <c r="Y519" i="4"/>
  <c r="O520" i="4"/>
  <c r="P520" i="4"/>
  <c r="Q520" i="4"/>
  <c r="R520" i="4"/>
  <c r="S520" i="4"/>
  <c r="T520" i="4"/>
  <c r="U520" i="4"/>
  <c r="V520" i="4"/>
  <c r="W520" i="4"/>
  <c r="X520" i="4"/>
  <c r="Y520" i="4"/>
  <c r="O521" i="4"/>
  <c r="P521" i="4"/>
  <c r="Q521" i="4"/>
  <c r="R521" i="4"/>
  <c r="S521" i="4"/>
  <c r="T521" i="4"/>
  <c r="U521" i="4"/>
  <c r="V521" i="4"/>
  <c r="W521" i="4"/>
  <c r="X521" i="4"/>
  <c r="Y521" i="4"/>
  <c r="O522" i="4"/>
  <c r="P522" i="4"/>
  <c r="Q522" i="4"/>
  <c r="R522" i="4"/>
  <c r="S522" i="4"/>
  <c r="T522" i="4"/>
  <c r="U522" i="4"/>
  <c r="V522" i="4"/>
  <c r="W522" i="4"/>
  <c r="X522" i="4"/>
  <c r="Y522" i="4"/>
  <c r="O523" i="4"/>
  <c r="P523" i="4"/>
  <c r="Q523" i="4"/>
  <c r="R523" i="4"/>
  <c r="S523" i="4"/>
  <c r="T523" i="4"/>
  <c r="U523" i="4"/>
  <c r="V523" i="4"/>
  <c r="W523" i="4"/>
  <c r="X523" i="4"/>
  <c r="Y523" i="4"/>
  <c r="O524" i="4"/>
  <c r="P524" i="4"/>
  <c r="Q524" i="4"/>
  <c r="R524" i="4"/>
  <c r="S524" i="4"/>
  <c r="T524" i="4"/>
  <c r="U524" i="4"/>
  <c r="V524" i="4"/>
  <c r="W524" i="4"/>
  <c r="X524" i="4"/>
  <c r="Y524" i="4"/>
  <c r="O525" i="4"/>
  <c r="P525" i="4"/>
  <c r="Q525" i="4"/>
  <c r="R525" i="4"/>
  <c r="S525" i="4"/>
  <c r="T525" i="4"/>
  <c r="U525" i="4"/>
  <c r="V525" i="4"/>
  <c r="W525" i="4"/>
  <c r="X525" i="4"/>
  <c r="Y525" i="4"/>
  <c r="O526" i="4"/>
  <c r="P526" i="4"/>
  <c r="Q526" i="4"/>
  <c r="R526" i="4"/>
  <c r="S526" i="4"/>
  <c r="T526" i="4"/>
  <c r="U526" i="4"/>
  <c r="V526" i="4"/>
  <c r="W526" i="4"/>
  <c r="X526" i="4"/>
  <c r="Y526" i="4"/>
  <c r="O527" i="4"/>
  <c r="P527" i="4"/>
  <c r="Q527" i="4"/>
  <c r="R527" i="4"/>
  <c r="S527" i="4"/>
  <c r="T527" i="4"/>
  <c r="U527" i="4"/>
  <c r="V527" i="4"/>
  <c r="W527" i="4"/>
  <c r="X527" i="4"/>
  <c r="Y527" i="4"/>
  <c r="O528" i="4"/>
  <c r="P528" i="4"/>
  <c r="Q528" i="4"/>
  <c r="R528" i="4"/>
  <c r="S528" i="4"/>
  <c r="T528" i="4"/>
  <c r="U528" i="4"/>
  <c r="V528" i="4"/>
  <c r="W528" i="4"/>
  <c r="X528" i="4"/>
  <c r="Y528" i="4"/>
  <c r="O529" i="4"/>
  <c r="P529" i="4"/>
  <c r="Q529" i="4"/>
  <c r="R529" i="4"/>
  <c r="S529" i="4"/>
  <c r="T529" i="4"/>
  <c r="U529" i="4"/>
  <c r="V529" i="4"/>
  <c r="W529" i="4"/>
  <c r="X529" i="4"/>
  <c r="Y529" i="4"/>
  <c r="O530" i="4"/>
  <c r="P530" i="4"/>
  <c r="Q530" i="4"/>
  <c r="R530" i="4"/>
  <c r="S530" i="4"/>
  <c r="T530" i="4"/>
  <c r="U530" i="4"/>
  <c r="V530" i="4"/>
  <c r="W530" i="4"/>
  <c r="X530" i="4"/>
  <c r="Y530" i="4"/>
  <c r="O531" i="4"/>
  <c r="P531" i="4"/>
  <c r="Q531" i="4"/>
  <c r="R531" i="4"/>
  <c r="S531" i="4"/>
  <c r="T531" i="4"/>
  <c r="U531" i="4"/>
  <c r="V531" i="4"/>
  <c r="W531" i="4"/>
  <c r="X531" i="4"/>
  <c r="Y531" i="4"/>
  <c r="O532" i="4"/>
  <c r="P532" i="4"/>
  <c r="Q532" i="4"/>
  <c r="R532" i="4"/>
  <c r="S532" i="4"/>
  <c r="T532" i="4"/>
  <c r="U532" i="4"/>
  <c r="V532" i="4"/>
  <c r="W532" i="4"/>
  <c r="X532" i="4"/>
  <c r="Y532" i="4"/>
  <c r="O533" i="4"/>
  <c r="P533" i="4"/>
  <c r="Q533" i="4"/>
  <c r="R533" i="4"/>
  <c r="S533" i="4"/>
  <c r="T533" i="4"/>
  <c r="U533" i="4"/>
  <c r="V533" i="4"/>
  <c r="W533" i="4"/>
  <c r="X533" i="4"/>
  <c r="Y533" i="4"/>
  <c r="O534" i="4"/>
  <c r="P534" i="4"/>
  <c r="Q534" i="4"/>
  <c r="R534" i="4"/>
  <c r="S534" i="4"/>
  <c r="T534" i="4"/>
  <c r="U534" i="4"/>
  <c r="V534" i="4"/>
  <c r="W534" i="4"/>
  <c r="X534" i="4"/>
  <c r="Y534" i="4"/>
  <c r="O535" i="4"/>
  <c r="P535" i="4"/>
  <c r="Q535" i="4"/>
  <c r="R535" i="4"/>
  <c r="S535" i="4"/>
  <c r="T535" i="4"/>
  <c r="U535" i="4"/>
  <c r="V535" i="4"/>
  <c r="W535" i="4"/>
  <c r="X535" i="4"/>
  <c r="Y535" i="4"/>
  <c r="O536" i="4"/>
  <c r="P536" i="4"/>
  <c r="Q536" i="4"/>
  <c r="R536" i="4"/>
  <c r="S536" i="4"/>
  <c r="T536" i="4"/>
  <c r="U536" i="4"/>
  <c r="V536" i="4"/>
  <c r="W536" i="4"/>
  <c r="X536" i="4"/>
  <c r="Y536" i="4"/>
  <c r="O537" i="4"/>
  <c r="P537" i="4"/>
  <c r="Q537" i="4"/>
  <c r="R537" i="4"/>
  <c r="S537" i="4"/>
  <c r="T537" i="4"/>
  <c r="U537" i="4"/>
  <c r="V537" i="4"/>
  <c r="W537" i="4"/>
  <c r="X537" i="4"/>
  <c r="Y537" i="4"/>
  <c r="O538" i="4"/>
  <c r="P538" i="4"/>
  <c r="Q538" i="4"/>
  <c r="R538" i="4"/>
  <c r="S538" i="4"/>
  <c r="T538" i="4"/>
  <c r="U538" i="4"/>
  <c r="V538" i="4"/>
  <c r="W538" i="4"/>
  <c r="X538" i="4"/>
  <c r="Y538" i="4"/>
  <c r="O539" i="4"/>
  <c r="P539" i="4"/>
  <c r="Q539" i="4"/>
  <c r="R539" i="4"/>
  <c r="S539" i="4"/>
  <c r="T539" i="4"/>
  <c r="U539" i="4"/>
  <c r="V539" i="4"/>
  <c r="W539" i="4"/>
  <c r="X539" i="4"/>
  <c r="Y539" i="4"/>
  <c r="O540" i="4"/>
  <c r="P540" i="4"/>
  <c r="Q540" i="4"/>
  <c r="R540" i="4"/>
  <c r="S540" i="4"/>
  <c r="T540" i="4"/>
  <c r="U540" i="4"/>
  <c r="V540" i="4"/>
  <c r="W540" i="4"/>
  <c r="X540" i="4"/>
  <c r="Y540" i="4"/>
  <c r="O541" i="4"/>
  <c r="P541" i="4"/>
  <c r="Q541" i="4"/>
  <c r="R541" i="4"/>
  <c r="S541" i="4"/>
  <c r="T541" i="4"/>
  <c r="U541" i="4"/>
  <c r="V541" i="4"/>
  <c r="W541" i="4"/>
  <c r="X541" i="4"/>
  <c r="Y541" i="4"/>
  <c r="O542" i="4"/>
  <c r="P542" i="4"/>
  <c r="Q542" i="4"/>
  <c r="R542" i="4"/>
  <c r="S542" i="4"/>
  <c r="T542" i="4"/>
  <c r="U542" i="4"/>
  <c r="V542" i="4"/>
  <c r="W542" i="4"/>
  <c r="X542" i="4"/>
  <c r="Y542" i="4"/>
  <c r="O543" i="4"/>
  <c r="P543" i="4"/>
  <c r="Q543" i="4"/>
  <c r="R543" i="4"/>
  <c r="S543" i="4"/>
  <c r="T543" i="4"/>
  <c r="U543" i="4"/>
  <c r="V543" i="4"/>
  <c r="W543" i="4"/>
  <c r="X543" i="4"/>
  <c r="Y543" i="4"/>
  <c r="O544" i="4"/>
  <c r="P544" i="4"/>
  <c r="Q544" i="4"/>
  <c r="R544" i="4"/>
  <c r="S544" i="4"/>
  <c r="T544" i="4"/>
  <c r="U544" i="4"/>
  <c r="V544" i="4"/>
  <c r="W544" i="4"/>
  <c r="X544" i="4"/>
  <c r="Y544" i="4"/>
  <c r="O545" i="4"/>
  <c r="P545" i="4"/>
  <c r="Q545" i="4"/>
  <c r="R545" i="4"/>
  <c r="S545" i="4"/>
  <c r="T545" i="4"/>
  <c r="U545" i="4"/>
  <c r="V545" i="4"/>
  <c r="W545" i="4"/>
  <c r="X545" i="4"/>
  <c r="Y545" i="4"/>
  <c r="O546" i="4"/>
  <c r="P546" i="4"/>
  <c r="Q546" i="4"/>
  <c r="R546" i="4"/>
  <c r="S546" i="4"/>
  <c r="T546" i="4"/>
  <c r="U546" i="4"/>
  <c r="V546" i="4"/>
  <c r="W546" i="4"/>
  <c r="X546" i="4"/>
  <c r="Y546" i="4"/>
  <c r="O547" i="4"/>
  <c r="P547" i="4"/>
  <c r="Q547" i="4"/>
  <c r="R547" i="4"/>
  <c r="S547" i="4"/>
  <c r="T547" i="4"/>
  <c r="U547" i="4"/>
  <c r="V547" i="4"/>
  <c r="W547" i="4"/>
  <c r="X547" i="4"/>
  <c r="Y547" i="4"/>
  <c r="O548" i="4"/>
  <c r="P548" i="4"/>
  <c r="Q548" i="4"/>
  <c r="R548" i="4"/>
  <c r="S548" i="4"/>
  <c r="T548" i="4"/>
  <c r="U548" i="4"/>
  <c r="V548" i="4"/>
  <c r="W548" i="4"/>
  <c r="X548" i="4"/>
  <c r="Y548" i="4"/>
  <c r="O549" i="4"/>
  <c r="P549" i="4"/>
  <c r="Q549" i="4"/>
  <c r="R549" i="4"/>
  <c r="S549" i="4"/>
  <c r="T549" i="4"/>
  <c r="U549" i="4"/>
  <c r="V549" i="4"/>
  <c r="W549" i="4"/>
  <c r="X549" i="4"/>
  <c r="Y549" i="4"/>
  <c r="O550" i="4"/>
  <c r="P550" i="4"/>
  <c r="Q550" i="4"/>
  <c r="R550" i="4"/>
  <c r="S550" i="4"/>
  <c r="T550" i="4"/>
  <c r="U550" i="4"/>
  <c r="V550" i="4"/>
  <c r="W550" i="4"/>
  <c r="X550" i="4"/>
  <c r="Y550" i="4"/>
  <c r="O551" i="4"/>
  <c r="P551" i="4"/>
  <c r="Q551" i="4"/>
  <c r="R551" i="4"/>
  <c r="S551" i="4"/>
  <c r="T551" i="4"/>
  <c r="U551" i="4"/>
  <c r="V551" i="4"/>
  <c r="W551" i="4"/>
  <c r="X551" i="4"/>
  <c r="Y551" i="4"/>
  <c r="O552" i="4"/>
  <c r="P552" i="4"/>
  <c r="Q552" i="4"/>
  <c r="R552" i="4"/>
  <c r="S552" i="4"/>
  <c r="T552" i="4"/>
  <c r="U552" i="4"/>
  <c r="V552" i="4"/>
  <c r="W552" i="4"/>
  <c r="X552" i="4"/>
  <c r="Y552" i="4"/>
  <c r="O553" i="4"/>
  <c r="P553" i="4"/>
  <c r="Q553" i="4"/>
  <c r="R553" i="4"/>
  <c r="S553" i="4"/>
  <c r="T553" i="4"/>
  <c r="U553" i="4"/>
  <c r="V553" i="4"/>
  <c r="W553" i="4"/>
  <c r="X553" i="4"/>
  <c r="Y553" i="4"/>
  <c r="O554" i="4"/>
  <c r="P554" i="4"/>
  <c r="Q554" i="4"/>
  <c r="R554" i="4"/>
  <c r="S554" i="4"/>
  <c r="T554" i="4"/>
  <c r="U554" i="4"/>
  <c r="V554" i="4"/>
  <c r="W554" i="4"/>
  <c r="X554" i="4"/>
  <c r="Y554" i="4"/>
  <c r="O555" i="4"/>
  <c r="P555" i="4"/>
  <c r="Q555" i="4"/>
  <c r="R555" i="4"/>
  <c r="S555" i="4"/>
  <c r="T555" i="4"/>
  <c r="U555" i="4"/>
  <c r="V555" i="4"/>
  <c r="W555" i="4"/>
  <c r="X555" i="4"/>
  <c r="Y555" i="4"/>
  <c r="O556" i="4"/>
  <c r="P556" i="4"/>
  <c r="Q556" i="4"/>
  <c r="R556" i="4"/>
  <c r="S556" i="4"/>
  <c r="T556" i="4"/>
  <c r="U556" i="4"/>
  <c r="V556" i="4"/>
  <c r="W556" i="4"/>
  <c r="X556" i="4"/>
  <c r="Y556" i="4"/>
  <c r="O557" i="4"/>
  <c r="P557" i="4"/>
  <c r="Q557" i="4"/>
  <c r="R557" i="4"/>
  <c r="S557" i="4"/>
  <c r="T557" i="4"/>
  <c r="U557" i="4"/>
  <c r="V557" i="4"/>
  <c r="W557" i="4"/>
  <c r="X557" i="4"/>
  <c r="Y557" i="4"/>
  <c r="O558" i="4"/>
  <c r="P558" i="4"/>
  <c r="Q558" i="4"/>
  <c r="R558" i="4"/>
  <c r="S558" i="4"/>
  <c r="T558" i="4"/>
  <c r="U558" i="4"/>
  <c r="V558" i="4"/>
  <c r="W558" i="4"/>
  <c r="X558" i="4"/>
  <c r="Y558" i="4"/>
  <c r="O559" i="4"/>
  <c r="P559" i="4"/>
  <c r="Q559" i="4"/>
  <c r="R559" i="4"/>
  <c r="S559" i="4"/>
  <c r="T559" i="4"/>
  <c r="U559" i="4"/>
  <c r="V559" i="4"/>
  <c r="W559" i="4"/>
  <c r="X559" i="4"/>
  <c r="Y559" i="4"/>
  <c r="O560" i="4"/>
  <c r="P560" i="4"/>
  <c r="Q560" i="4"/>
  <c r="R560" i="4"/>
  <c r="S560" i="4"/>
  <c r="T560" i="4"/>
  <c r="U560" i="4"/>
  <c r="V560" i="4"/>
  <c r="W560" i="4"/>
  <c r="X560" i="4"/>
  <c r="Y560" i="4"/>
  <c r="O561" i="4"/>
  <c r="P561" i="4"/>
  <c r="Q561" i="4"/>
  <c r="R561" i="4"/>
  <c r="S561" i="4"/>
  <c r="T561" i="4"/>
  <c r="U561" i="4"/>
  <c r="V561" i="4"/>
  <c r="W561" i="4"/>
  <c r="X561" i="4"/>
  <c r="Y561" i="4"/>
  <c r="O562" i="4"/>
  <c r="P562" i="4"/>
  <c r="Q562" i="4"/>
  <c r="R562" i="4"/>
  <c r="S562" i="4"/>
  <c r="T562" i="4"/>
  <c r="U562" i="4"/>
  <c r="V562" i="4"/>
  <c r="W562" i="4"/>
  <c r="X562" i="4"/>
  <c r="Y562" i="4"/>
  <c r="O563" i="4"/>
  <c r="P563" i="4"/>
  <c r="Q563" i="4"/>
  <c r="R563" i="4"/>
  <c r="S563" i="4"/>
  <c r="T563" i="4"/>
  <c r="U563" i="4"/>
  <c r="V563" i="4"/>
  <c r="W563" i="4"/>
  <c r="X563" i="4"/>
  <c r="Y563" i="4"/>
  <c r="O564" i="4"/>
  <c r="P564" i="4"/>
  <c r="Q564" i="4"/>
  <c r="R564" i="4"/>
  <c r="S564" i="4"/>
  <c r="T564" i="4"/>
  <c r="U564" i="4"/>
  <c r="V564" i="4"/>
  <c r="W564" i="4"/>
  <c r="X564" i="4"/>
  <c r="Y564" i="4"/>
  <c r="O565" i="4"/>
  <c r="P565" i="4"/>
  <c r="Q565" i="4"/>
  <c r="R565" i="4"/>
  <c r="S565" i="4"/>
  <c r="T565" i="4"/>
  <c r="U565" i="4"/>
  <c r="V565" i="4"/>
  <c r="W565" i="4"/>
  <c r="X565" i="4"/>
  <c r="Y565" i="4"/>
  <c r="O566" i="4"/>
  <c r="P566" i="4"/>
  <c r="Q566" i="4"/>
  <c r="R566" i="4"/>
  <c r="S566" i="4"/>
  <c r="T566" i="4"/>
  <c r="U566" i="4"/>
  <c r="V566" i="4"/>
  <c r="W566" i="4"/>
  <c r="X566" i="4"/>
  <c r="Y566" i="4"/>
  <c r="O567" i="4"/>
  <c r="P567" i="4"/>
  <c r="Q567" i="4"/>
  <c r="R567" i="4"/>
  <c r="S567" i="4"/>
  <c r="T567" i="4"/>
  <c r="U567" i="4"/>
  <c r="V567" i="4"/>
  <c r="W567" i="4"/>
  <c r="X567" i="4"/>
  <c r="Y567" i="4"/>
  <c r="O568" i="4"/>
  <c r="P568" i="4"/>
  <c r="Q568" i="4"/>
  <c r="R568" i="4"/>
  <c r="S568" i="4"/>
  <c r="T568" i="4"/>
  <c r="U568" i="4"/>
  <c r="V568" i="4"/>
  <c r="W568" i="4"/>
  <c r="X568" i="4"/>
  <c r="Y568" i="4"/>
  <c r="O569" i="4"/>
  <c r="P569" i="4"/>
  <c r="Q569" i="4"/>
  <c r="R569" i="4"/>
  <c r="S569" i="4"/>
  <c r="T569" i="4"/>
  <c r="U569" i="4"/>
  <c r="V569" i="4"/>
  <c r="W569" i="4"/>
  <c r="X569" i="4"/>
  <c r="Y569" i="4"/>
  <c r="O570" i="4"/>
  <c r="P570" i="4"/>
  <c r="Q570" i="4"/>
  <c r="R570" i="4"/>
  <c r="S570" i="4"/>
  <c r="T570" i="4"/>
  <c r="U570" i="4"/>
  <c r="V570" i="4"/>
  <c r="W570" i="4"/>
  <c r="X570" i="4"/>
  <c r="Y570" i="4"/>
  <c r="O571" i="4"/>
  <c r="P571" i="4"/>
  <c r="Q571" i="4"/>
  <c r="R571" i="4"/>
  <c r="S571" i="4"/>
  <c r="T571" i="4"/>
  <c r="U571" i="4"/>
  <c r="V571" i="4"/>
  <c r="W571" i="4"/>
  <c r="X571" i="4"/>
  <c r="Y571" i="4"/>
  <c r="O572" i="4"/>
  <c r="P572" i="4"/>
  <c r="Q572" i="4"/>
  <c r="R572" i="4"/>
  <c r="S572" i="4"/>
  <c r="T572" i="4"/>
  <c r="U572" i="4"/>
  <c r="V572" i="4"/>
  <c r="W572" i="4"/>
  <c r="X572" i="4"/>
  <c r="Y572" i="4"/>
  <c r="O573" i="4"/>
  <c r="P573" i="4"/>
  <c r="Q573" i="4"/>
  <c r="R573" i="4"/>
  <c r="S573" i="4"/>
  <c r="T573" i="4"/>
  <c r="U573" i="4"/>
  <c r="V573" i="4"/>
  <c r="W573" i="4"/>
  <c r="X573" i="4"/>
  <c r="Y573" i="4"/>
  <c r="O574" i="4"/>
  <c r="P574" i="4"/>
  <c r="Q574" i="4"/>
  <c r="R574" i="4"/>
  <c r="S574" i="4"/>
  <c r="T574" i="4"/>
  <c r="U574" i="4"/>
  <c r="V574" i="4"/>
  <c r="W574" i="4"/>
  <c r="X574" i="4"/>
  <c r="Y574" i="4"/>
  <c r="O575" i="4"/>
  <c r="P575" i="4"/>
  <c r="Q575" i="4"/>
  <c r="R575" i="4"/>
  <c r="S575" i="4"/>
  <c r="T575" i="4"/>
  <c r="U575" i="4"/>
  <c r="V575" i="4"/>
  <c r="W575" i="4"/>
  <c r="X575" i="4"/>
  <c r="Y575" i="4"/>
  <c r="O576" i="4"/>
  <c r="P576" i="4"/>
  <c r="Q576" i="4"/>
  <c r="R576" i="4"/>
  <c r="S576" i="4"/>
  <c r="T576" i="4"/>
  <c r="U576" i="4"/>
  <c r="V576" i="4"/>
  <c r="W576" i="4"/>
  <c r="X576" i="4"/>
  <c r="Y576" i="4"/>
  <c r="O577" i="4"/>
  <c r="P577" i="4"/>
  <c r="Q577" i="4"/>
  <c r="R577" i="4"/>
  <c r="S577" i="4"/>
  <c r="T577" i="4"/>
  <c r="U577" i="4"/>
  <c r="V577" i="4"/>
  <c r="W577" i="4"/>
  <c r="X577" i="4"/>
  <c r="Y577" i="4"/>
  <c r="O578" i="4"/>
  <c r="P578" i="4"/>
  <c r="Q578" i="4"/>
  <c r="R578" i="4"/>
  <c r="S578" i="4"/>
  <c r="T578" i="4"/>
  <c r="U578" i="4"/>
  <c r="V578" i="4"/>
  <c r="W578" i="4"/>
  <c r="X578" i="4"/>
  <c r="Y578" i="4"/>
  <c r="O579" i="4"/>
  <c r="P579" i="4"/>
  <c r="Q579" i="4"/>
  <c r="R579" i="4"/>
  <c r="S579" i="4"/>
  <c r="T579" i="4"/>
  <c r="U579" i="4"/>
  <c r="V579" i="4"/>
  <c r="W579" i="4"/>
  <c r="X579" i="4"/>
  <c r="Y579" i="4"/>
  <c r="O580" i="4"/>
  <c r="P580" i="4"/>
  <c r="Q580" i="4"/>
  <c r="R580" i="4"/>
  <c r="S580" i="4"/>
  <c r="T580" i="4"/>
  <c r="U580" i="4"/>
  <c r="V580" i="4"/>
  <c r="W580" i="4"/>
  <c r="X580" i="4"/>
  <c r="Y580" i="4"/>
  <c r="O581" i="4"/>
  <c r="P581" i="4"/>
  <c r="Q581" i="4"/>
  <c r="R581" i="4"/>
  <c r="S581" i="4"/>
  <c r="T581" i="4"/>
  <c r="U581" i="4"/>
  <c r="V581" i="4"/>
  <c r="W581" i="4"/>
  <c r="X581" i="4"/>
  <c r="Y581" i="4"/>
  <c r="O582" i="4"/>
  <c r="P582" i="4"/>
  <c r="Q582" i="4"/>
  <c r="R582" i="4"/>
  <c r="S582" i="4"/>
  <c r="T582" i="4"/>
  <c r="U582" i="4"/>
  <c r="V582" i="4"/>
  <c r="W582" i="4"/>
  <c r="X582" i="4"/>
  <c r="Y582" i="4"/>
  <c r="O583" i="4"/>
  <c r="P583" i="4"/>
  <c r="Q583" i="4"/>
  <c r="R583" i="4"/>
  <c r="S583" i="4"/>
  <c r="T583" i="4"/>
  <c r="U583" i="4"/>
  <c r="V583" i="4"/>
  <c r="W583" i="4"/>
  <c r="X583" i="4"/>
  <c r="Y583" i="4"/>
  <c r="O584" i="4"/>
  <c r="P584" i="4"/>
  <c r="Q584" i="4"/>
  <c r="R584" i="4"/>
  <c r="S584" i="4"/>
  <c r="T584" i="4"/>
  <c r="U584" i="4"/>
  <c r="V584" i="4"/>
  <c r="W584" i="4"/>
  <c r="X584" i="4"/>
  <c r="Y584" i="4"/>
  <c r="O585" i="4"/>
  <c r="P585" i="4"/>
  <c r="Q585" i="4"/>
  <c r="R585" i="4"/>
  <c r="S585" i="4"/>
  <c r="T585" i="4"/>
  <c r="U585" i="4"/>
  <c r="V585" i="4"/>
  <c r="W585" i="4"/>
  <c r="X585" i="4"/>
  <c r="Y585" i="4"/>
  <c r="O586" i="4"/>
  <c r="P586" i="4"/>
  <c r="Q586" i="4"/>
  <c r="R586" i="4"/>
  <c r="S586" i="4"/>
  <c r="T586" i="4"/>
  <c r="U586" i="4"/>
  <c r="V586" i="4"/>
  <c r="W586" i="4"/>
  <c r="X586" i="4"/>
  <c r="Y586" i="4"/>
  <c r="O587" i="4"/>
  <c r="P587" i="4"/>
  <c r="Q587" i="4"/>
  <c r="R587" i="4"/>
  <c r="S587" i="4"/>
  <c r="T587" i="4"/>
  <c r="U587" i="4"/>
  <c r="V587" i="4"/>
  <c r="W587" i="4"/>
  <c r="X587" i="4"/>
  <c r="Y587" i="4"/>
  <c r="O588" i="4"/>
  <c r="P588" i="4"/>
  <c r="Q588" i="4"/>
  <c r="R588" i="4"/>
  <c r="S588" i="4"/>
  <c r="T588" i="4"/>
  <c r="U588" i="4"/>
  <c r="V588" i="4"/>
  <c r="W588" i="4"/>
  <c r="X588" i="4"/>
  <c r="Y588" i="4"/>
  <c r="O589" i="4"/>
  <c r="P589" i="4"/>
  <c r="Q589" i="4"/>
  <c r="R589" i="4"/>
  <c r="S589" i="4"/>
  <c r="T589" i="4"/>
  <c r="U589" i="4"/>
  <c r="V589" i="4"/>
  <c r="W589" i="4"/>
  <c r="X589" i="4"/>
  <c r="Y589" i="4"/>
  <c r="O590" i="4"/>
  <c r="P590" i="4"/>
  <c r="Q590" i="4"/>
  <c r="R590" i="4"/>
  <c r="S590" i="4"/>
  <c r="T590" i="4"/>
  <c r="U590" i="4"/>
  <c r="V590" i="4"/>
  <c r="W590" i="4"/>
  <c r="X590" i="4"/>
  <c r="Y590" i="4"/>
  <c r="O591" i="4"/>
  <c r="P591" i="4"/>
  <c r="Q591" i="4"/>
  <c r="R591" i="4"/>
  <c r="S591" i="4"/>
  <c r="T591" i="4"/>
  <c r="U591" i="4"/>
  <c r="V591" i="4"/>
  <c r="W591" i="4"/>
  <c r="X591" i="4"/>
  <c r="Y591" i="4"/>
  <c r="O592" i="4"/>
  <c r="P592" i="4"/>
  <c r="Q592" i="4"/>
  <c r="R592" i="4"/>
  <c r="S592" i="4"/>
  <c r="T592" i="4"/>
  <c r="U592" i="4"/>
  <c r="V592" i="4"/>
  <c r="W592" i="4"/>
  <c r="X592" i="4"/>
  <c r="Y592" i="4"/>
  <c r="O593" i="4"/>
  <c r="P593" i="4"/>
  <c r="Q593" i="4"/>
  <c r="R593" i="4"/>
  <c r="S593" i="4"/>
  <c r="T593" i="4"/>
  <c r="U593" i="4"/>
  <c r="V593" i="4"/>
  <c r="W593" i="4"/>
  <c r="X593" i="4"/>
  <c r="Y593" i="4"/>
  <c r="O594" i="4"/>
  <c r="P594" i="4"/>
  <c r="Q594" i="4"/>
  <c r="R594" i="4"/>
  <c r="S594" i="4"/>
  <c r="T594" i="4"/>
  <c r="U594" i="4"/>
  <c r="V594" i="4"/>
  <c r="W594" i="4"/>
  <c r="X594" i="4"/>
  <c r="Y594" i="4"/>
  <c r="O595" i="4"/>
  <c r="P595" i="4"/>
  <c r="Q595" i="4"/>
  <c r="R595" i="4"/>
  <c r="S595" i="4"/>
  <c r="T595" i="4"/>
  <c r="U595" i="4"/>
  <c r="V595" i="4"/>
  <c r="W595" i="4"/>
  <c r="X595" i="4"/>
  <c r="Y595" i="4"/>
  <c r="O596" i="4"/>
  <c r="P596" i="4"/>
  <c r="Q596" i="4"/>
  <c r="R596" i="4"/>
  <c r="S596" i="4"/>
  <c r="T596" i="4"/>
  <c r="U596" i="4"/>
  <c r="V596" i="4"/>
  <c r="W596" i="4"/>
  <c r="X596" i="4"/>
  <c r="Y596" i="4"/>
  <c r="O597" i="4"/>
  <c r="P597" i="4"/>
  <c r="Q597" i="4"/>
  <c r="R597" i="4"/>
  <c r="S597" i="4"/>
  <c r="T597" i="4"/>
  <c r="U597" i="4"/>
  <c r="V597" i="4"/>
  <c r="W597" i="4"/>
  <c r="X597" i="4"/>
  <c r="Y597" i="4"/>
  <c r="O598" i="4"/>
  <c r="P598" i="4"/>
  <c r="Q598" i="4"/>
  <c r="R598" i="4"/>
  <c r="S598" i="4"/>
  <c r="T598" i="4"/>
  <c r="U598" i="4"/>
  <c r="V598" i="4"/>
  <c r="W598" i="4"/>
  <c r="X598" i="4"/>
  <c r="Y598" i="4"/>
  <c r="O599" i="4"/>
  <c r="P599" i="4"/>
  <c r="Q599" i="4"/>
  <c r="R599" i="4"/>
  <c r="S599" i="4"/>
  <c r="T599" i="4"/>
  <c r="U599" i="4"/>
  <c r="V599" i="4"/>
  <c r="W599" i="4"/>
  <c r="X599" i="4"/>
  <c r="Y599" i="4"/>
  <c r="O600" i="4"/>
  <c r="P600" i="4"/>
  <c r="Q600" i="4"/>
  <c r="R600" i="4"/>
  <c r="S600" i="4"/>
  <c r="T600" i="4"/>
  <c r="U600" i="4"/>
  <c r="V600" i="4"/>
  <c r="W600" i="4"/>
  <c r="X600" i="4"/>
  <c r="Y600" i="4"/>
  <c r="O601" i="4"/>
  <c r="P601" i="4"/>
  <c r="Q601" i="4"/>
  <c r="R601" i="4"/>
  <c r="S601" i="4"/>
  <c r="T601" i="4"/>
  <c r="U601" i="4"/>
  <c r="V601" i="4"/>
  <c r="W601" i="4"/>
  <c r="X601" i="4"/>
  <c r="Y601" i="4"/>
  <c r="O602" i="4"/>
  <c r="P602" i="4"/>
  <c r="Q602" i="4"/>
  <c r="R602" i="4"/>
  <c r="S602" i="4"/>
  <c r="T602" i="4"/>
  <c r="U602" i="4"/>
  <c r="V602" i="4"/>
  <c r="W602" i="4"/>
  <c r="X602" i="4"/>
  <c r="Y602" i="4"/>
  <c r="O603" i="4"/>
  <c r="P603" i="4"/>
  <c r="Q603" i="4"/>
  <c r="R603" i="4"/>
  <c r="S603" i="4"/>
  <c r="T603" i="4"/>
  <c r="U603" i="4"/>
  <c r="V603" i="4"/>
  <c r="W603" i="4"/>
  <c r="X603" i="4"/>
  <c r="Y603" i="4"/>
  <c r="O604" i="4"/>
  <c r="P604" i="4"/>
  <c r="Q604" i="4"/>
  <c r="R604" i="4"/>
  <c r="S604" i="4"/>
  <c r="T604" i="4"/>
  <c r="U604" i="4"/>
  <c r="V604" i="4"/>
  <c r="W604" i="4"/>
  <c r="X604" i="4"/>
  <c r="Y604" i="4"/>
  <c r="O605" i="4"/>
  <c r="P605" i="4"/>
  <c r="Q605" i="4"/>
  <c r="R605" i="4"/>
  <c r="S605" i="4"/>
  <c r="T605" i="4"/>
  <c r="U605" i="4"/>
  <c r="V605" i="4"/>
  <c r="W605" i="4"/>
  <c r="X605" i="4"/>
  <c r="Y605" i="4"/>
  <c r="O606" i="4"/>
  <c r="P606" i="4"/>
  <c r="Q606" i="4"/>
  <c r="R606" i="4"/>
  <c r="S606" i="4"/>
  <c r="T606" i="4"/>
  <c r="U606" i="4"/>
  <c r="V606" i="4"/>
  <c r="W606" i="4"/>
  <c r="X606" i="4"/>
  <c r="Y606" i="4"/>
  <c r="O607" i="4"/>
  <c r="P607" i="4"/>
  <c r="Q607" i="4"/>
  <c r="R607" i="4"/>
  <c r="S607" i="4"/>
  <c r="T607" i="4"/>
  <c r="U607" i="4"/>
  <c r="V607" i="4"/>
  <c r="W607" i="4"/>
  <c r="X607" i="4"/>
  <c r="Y607" i="4"/>
  <c r="O608" i="4"/>
  <c r="P608" i="4"/>
  <c r="Q608" i="4"/>
  <c r="R608" i="4"/>
  <c r="S608" i="4"/>
  <c r="T608" i="4"/>
  <c r="U608" i="4"/>
  <c r="V608" i="4"/>
  <c r="W608" i="4"/>
  <c r="X608" i="4"/>
  <c r="Y608" i="4"/>
  <c r="O609" i="4"/>
  <c r="P609" i="4"/>
  <c r="Q609" i="4"/>
  <c r="R609" i="4"/>
  <c r="S609" i="4"/>
  <c r="T609" i="4"/>
  <c r="U609" i="4"/>
  <c r="V609" i="4"/>
  <c r="W609" i="4"/>
  <c r="X609" i="4"/>
  <c r="Y609" i="4"/>
  <c r="O610" i="4"/>
  <c r="P610" i="4"/>
  <c r="Q610" i="4"/>
  <c r="R610" i="4"/>
  <c r="S610" i="4"/>
  <c r="T610" i="4"/>
  <c r="U610" i="4"/>
  <c r="V610" i="4"/>
  <c r="W610" i="4"/>
  <c r="X610" i="4"/>
  <c r="Y610" i="4"/>
  <c r="O611" i="4"/>
  <c r="P611" i="4"/>
  <c r="Q611" i="4"/>
  <c r="R611" i="4"/>
  <c r="S611" i="4"/>
  <c r="T611" i="4"/>
  <c r="U611" i="4"/>
  <c r="V611" i="4"/>
  <c r="W611" i="4"/>
  <c r="X611" i="4"/>
  <c r="Y611" i="4"/>
  <c r="O612" i="4"/>
  <c r="P612" i="4"/>
  <c r="Q612" i="4"/>
  <c r="R612" i="4"/>
  <c r="S612" i="4"/>
  <c r="T612" i="4"/>
  <c r="U612" i="4"/>
  <c r="V612" i="4"/>
  <c r="W612" i="4"/>
  <c r="X612" i="4"/>
  <c r="Y612" i="4"/>
  <c r="O613" i="4"/>
  <c r="P613" i="4"/>
  <c r="Q613" i="4"/>
  <c r="R613" i="4"/>
  <c r="S613" i="4"/>
  <c r="T613" i="4"/>
  <c r="U613" i="4"/>
  <c r="V613" i="4"/>
  <c r="W613" i="4"/>
  <c r="X613" i="4"/>
  <c r="Y613" i="4"/>
  <c r="O614" i="4"/>
  <c r="P614" i="4"/>
  <c r="Q614" i="4"/>
  <c r="R614" i="4"/>
  <c r="S614" i="4"/>
  <c r="T614" i="4"/>
  <c r="U614" i="4"/>
  <c r="V614" i="4"/>
  <c r="W614" i="4"/>
  <c r="X614" i="4"/>
  <c r="Y614" i="4"/>
  <c r="O615" i="4"/>
  <c r="P615" i="4"/>
  <c r="Q615" i="4"/>
  <c r="R615" i="4"/>
  <c r="S615" i="4"/>
  <c r="T615" i="4"/>
  <c r="U615" i="4"/>
  <c r="V615" i="4"/>
  <c r="W615" i="4"/>
  <c r="X615" i="4"/>
  <c r="Y615" i="4"/>
  <c r="O616" i="4"/>
  <c r="P616" i="4"/>
  <c r="Q616" i="4"/>
  <c r="R616" i="4"/>
  <c r="S616" i="4"/>
  <c r="T616" i="4"/>
  <c r="U616" i="4"/>
  <c r="V616" i="4"/>
  <c r="W616" i="4"/>
  <c r="X616" i="4"/>
  <c r="Y616" i="4"/>
  <c r="O617" i="4"/>
  <c r="P617" i="4"/>
  <c r="Q617" i="4"/>
  <c r="R617" i="4"/>
  <c r="S617" i="4"/>
  <c r="T617" i="4"/>
  <c r="U617" i="4"/>
  <c r="V617" i="4"/>
  <c r="W617" i="4"/>
  <c r="X617" i="4"/>
  <c r="Y617" i="4"/>
  <c r="O618" i="4"/>
  <c r="P618" i="4"/>
  <c r="Q618" i="4"/>
  <c r="R618" i="4"/>
  <c r="S618" i="4"/>
  <c r="T618" i="4"/>
  <c r="U618" i="4"/>
  <c r="V618" i="4"/>
  <c r="W618" i="4"/>
  <c r="X618" i="4"/>
  <c r="Y618" i="4"/>
  <c r="O619" i="4"/>
  <c r="P619" i="4"/>
  <c r="Q619" i="4"/>
  <c r="R619" i="4"/>
  <c r="S619" i="4"/>
  <c r="T619" i="4"/>
  <c r="U619" i="4"/>
  <c r="V619" i="4"/>
  <c r="W619" i="4"/>
  <c r="X619" i="4"/>
  <c r="Y619" i="4"/>
  <c r="O620" i="4"/>
  <c r="P620" i="4"/>
  <c r="Q620" i="4"/>
  <c r="R620" i="4"/>
  <c r="S620" i="4"/>
  <c r="T620" i="4"/>
  <c r="U620" i="4"/>
  <c r="V620" i="4"/>
  <c r="W620" i="4"/>
  <c r="X620" i="4"/>
  <c r="Y620" i="4"/>
  <c r="O621" i="4"/>
  <c r="P621" i="4"/>
  <c r="Q621" i="4"/>
  <c r="R621" i="4"/>
  <c r="S621" i="4"/>
  <c r="T621" i="4"/>
  <c r="U621" i="4"/>
  <c r="V621" i="4"/>
  <c r="W621" i="4"/>
  <c r="X621" i="4"/>
  <c r="Y621" i="4"/>
  <c r="O622" i="4"/>
  <c r="P622" i="4"/>
  <c r="Q622" i="4"/>
  <c r="R622" i="4"/>
  <c r="S622" i="4"/>
  <c r="T622" i="4"/>
  <c r="U622" i="4"/>
  <c r="V622" i="4"/>
  <c r="W622" i="4"/>
  <c r="X622" i="4"/>
  <c r="Y622" i="4"/>
  <c r="O623" i="4"/>
  <c r="P623" i="4"/>
  <c r="Q623" i="4"/>
  <c r="R623" i="4"/>
  <c r="S623" i="4"/>
  <c r="T623" i="4"/>
  <c r="U623" i="4"/>
  <c r="V623" i="4"/>
  <c r="W623" i="4"/>
  <c r="X623" i="4"/>
  <c r="Y623" i="4"/>
  <c r="O624" i="4"/>
  <c r="P624" i="4"/>
  <c r="Q624" i="4"/>
  <c r="R624" i="4"/>
  <c r="S624" i="4"/>
  <c r="T624" i="4"/>
  <c r="U624" i="4"/>
  <c r="V624" i="4"/>
  <c r="W624" i="4"/>
  <c r="X624" i="4"/>
  <c r="Y624" i="4"/>
  <c r="O625" i="4"/>
  <c r="P625" i="4"/>
  <c r="Q625" i="4"/>
  <c r="R625" i="4"/>
  <c r="S625" i="4"/>
  <c r="T625" i="4"/>
  <c r="U625" i="4"/>
  <c r="V625" i="4"/>
  <c r="W625" i="4"/>
  <c r="X625" i="4"/>
  <c r="Y625" i="4"/>
  <c r="O626" i="4"/>
  <c r="P626" i="4"/>
  <c r="Q626" i="4"/>
  <c r="R626" i="4"/>
  <c r="S626" i="4"/>
  <c r="T626" i="4"/>
  <c r="U626" i="4"/>
  <c r="V626" i="4"/>
  <c r="W626" i="4"/>
  <c r="X626" i="4"/>
  <c r="Y626" i="4"/>
  <c r="O627" i="4"/>
  <c r="P627" i="4"/>
  <c r="Q627" i="4"/>
  <c r="R627" i="4"/>
  <c r="S627" i="4"/>
  <c r="T627" i="4"/>
  <c r="U627" i="4"/>
  <c r="V627" i="4"/>
  <c r="W627" i="4"/>
  <c r="X627" i="4"/>
  <c r="Y627" i="4"/>
  <c r="O628" i="4"/>
  <c r="P628" i="4"/>
  <c r="Q628" i="4"/>
  <c r="R628" i="4"/>
  <c r="S628" i="4"/>
  <c r="T628" i="4"/>
  <c r="U628" i="4"/>
  <c r="V628" i="4"/>
  <c r="W628" i="4"/>
  <c r="X628" i="4"/>
  <c r="Y628" i="4"/>
  <c r="O629" i="4"/>
  <c r="P629" i="4"/>
  <c r="Q629" i="4"/>
  <c r="R629" i="4"/>
  <c r="S629" i="4"/>
  <c r="T629" i="4"/>
  <c r="U629" i="4"/>
  <c r="V629" i="4"/>
  <c r="W629" i="4"/>
  <c r="X629" i="4"/>
  <c r="Y629" i="4"/>
  <c r="O630" i="4"/>
  <c r="P630" i="4"/>
  <c r="Q630" i="4"/>
  <c r="R630" i="4"/>
  <c r="S630" i="4"/>
  <c r="T630" i="4"/>
  <c r="U630" i="4"/>
  <c r="V630" i="4"/>
  <c r="W630" i="4"/>
  <c r="X630" i="4"/>
  <c r="Y630" i="4"/>
  <c r="O631" i="4"/>
  <c r="P631" i="4"/>
  <c r="Q631" i="4"/>
  <c r="R631" i="4"/>
  <c r="S631" i="4"/>
  <c r="T631" i="4"/>
  <c r="U631" i="4"/>
  <c r="V631" i="4"/>
  <c r="W631" i="4"/>
  <c r="X631" i="4"/>
  <c r="Y631" i="4"/>
  <c r="O632" i="4"/>
  <c r="P632" i="4"/>
  <c r="Q632" i="4"/>
  <c r="R632" i="4"/>
  <c r="S632" i="4"/>
  <c r="T632" i="4"/>
  <c r="U632" i="4"/>
  <c r="V632" i="4"/>
  <c r="W632" i="4"/>
  <c r="X632" i="4"/>
  <c r="Y632" i="4"/>
  <c r="O633" i="4"/>
  <c r="P633" i="4"/>
  <c r="Q633" i="4"/>
  <c r="R633" i="4"/>
  <c r="S633" i="4"/>
  <c r="T633" i="4"/>
  <c r="U633" i="4"/>
  <c r="V633" i="4"/>
  <c r="W633" i="4"/>
  <c r="X633" i="4"/>
  <c r="Y633" i="4"/>
  <c r="O634" i="4"/>
  <c r="P634" i="4"/>
  <c r="Q634" i="4"/>
  <c r="R634" i="4"/>
  <c r="S634" i="4"/>
  <c r="T634" i="4"/>
  <c r="U634" i="4"/>
  <c r="V634" i="4"/>
  <c r="W634" i="4"/>
  <c r="X634" i="4"/>
  <c r="Y634" i="4"/>
  <c r="O635" i="4"/>
  <c r="P635" i="4"/>
  <c r="Q635" i="4"/>
  <c r="R635" i="4"/>
  <c r="S635" i="4"/>
  <c r="T635" i="4"/>
  <c r="U635" i="4"/>
  <c r="V635" i="4"/>
  <c r="W635" i="4"/>
  <c r="X635" i="4"/>
  <c r="Y635" i="4"/>
  <c r="O636" i="4"/>
  <c r="P636" i="4"/>
  <c r="Q636" i="4"/>
  <c r="R636" i="4"/>
  <c r="S636" i="4"/>
  <c r="T636" i="4"/>
  <c r="U636" i="4"/>
  <c r="V636" i="4"/>
  <c r="W636" i="4"/>
  <c r="X636" i="4"/>
  <c r="Y636" i="4"/>
  <c r="O637" i="4"/>
  <c r="P637" i="4"/>
  <c r="Q637" i="4"/>
  <c r="R637" i="4"/>
  <c r="S637" i="4"/>
  <c r="T637" i="4"/>
  <c r="U637" i="4"/>
  <c r="V637" i="4"/>
  <c r="W637" i="4"/>
  <c r="X637" i="4"/>
  <c r="Y637" i="4"/>
  <c r="O638" i="4"/>
  <c r="P638" i="4"/>
  <c r="Q638" i="4"/>
  <c r="R638" i="4"/>
  <c r="S638" i="4"/>
  <c r="T638" i="4"/>
  <c r="U638" i="4"/>
  <c r="V638" i="4"/>
  <c r="W638" i="4"/>
  <c r="X638" i="4"/>
  <c r="Y638" i="4"/>
  <c r="O639" i="4"/>
  <c r="P639" i="4"/>
  <c r="Q639" i="4"/>
  <c r="R639" i="4"/>
  <c r="S639" i="4"/>
  <c r="T639" i="4"/>
  <c r="U639" i="4"/>
  <c r="V639" i="4"/>
  <c r="W639" i="4"/>
  <c r="X639" i="4"/>
  <c r="Y639" i="4"/>
  <c r="O640" i="4"/>
  <c r="P640" i="4"/>
  <c r="Q640" i="4"/>
  <c r="R640" i="4"/>
  <c r="S640" i="4"/>
  <c r="T640" i="4"/>
  <c r="U640" i="4"/>
  <c r="V640" i="4"/>
  <c r="W640" i="4"/>
  <c r="X640" i="4"/>
  <c r="Y640" i="4"/>
  <c r="O641" i="4"/>
  <c r="P641" i="4"/>
  <c r="Q641" i="4"/>
  <c r="R641" i="4"/>
  <c r="S641" i="4"/>
  <c r="T641" i="4"/>
  <c r="U641" i="4"/>
  <c r="V641" i="4"/>
  <c r="W641" i="4"/>
  <c r="X641" i="4"/>
  <c r="Y641" i="4"/>
  <c r="O642" i="4"/>
  <c r="P642" i="4"/>
  <c r="Q642" i="4"/>
  <c r="R642" i="4"/>
  <c r="S642" i="4"/>
  <c r="T642" i="4"/>
  <c r="U642" i="4"/>
  <c r="V642" i="4"/>
  <c r="W642" i="4"/>
  <c r="X642" i="4"/>
  <c r="Y642" i="4"/>
  <c r="O643" i="4"/>
  <c r="P643" i="4"/>
  <c r="Q643" i="4"/>
  <c r="R643" i="4"/>
  <c r="S643" i="4"/>
  <c r="T643" i="4"/>
  <c r="U643" i="4"/>
  <c r="V643" i="4"/>
  <c r="W643" i="4"/>
  <c r="X643" i="4"/>
  <c r="Y643" i="4"/>
  <c r="O644" i="4"/>
  <c r="P644" i="4"/>
  <c r="Q644" i="4"/>
  <c r="R644" i="4"/>
  <c r="S644" i="4"/>
  <c r="T644" i="4"/>
  <c r="U644" i="4"/>
  <c r="V644" i="4"/>
  <c r="W644" i="4"/>
  <c r="X644" i="4"/>
  <c r="Y644" i="4"/>
  <c r="O645" i="4"/>
  <c r="P645" i="4"/>
  <c r="Q645" i="4"/>
  <c r="R645" i="4"/>
  <c r="S645" i="4"/>
  <c r="T645" i="4"/>
  <c r="U645" i="4"/>
  <c r="V645" i="4"/>
  <c r="W645" i="4"/>
  <c r="X645" i="4"/>
  <c r="Y645" i="4"/>
  <c r="O646" i="4"/>
  <c r="P646" i="4"/>
  <c r="Q646" i="4"/>
  <c r="R646" i="4"/>
  <c r="S646" i="4"/>
  <c r="T646" i="4"/>
  <c r="U646" i="4"/>
  <c r="V646" i="4"/>
  <c r="W646" i="4"/>
  <c r="X646" i="4"/>
  <c r="Y646" i="4"/>
  <c r="O647" i="4"/>
  <c r="P647" i="4"/>
  <c r="Q647" i="4"/>
  <c r="R647" i="4"/>
  <c r="S647" i="4"/>
  <c r="T647" i="4"/>
  <c r="U647" i="4"/>
  <c r="V647" i="4"/>
  <c r="W647" i="4"/>
  <c r="X647" i="4"/>
  <c r="Y647" i="4"/>
  <c r="O648" i="4"/>
  <c r="P648" i="4"/>
  <c r="Q648" i="4"/>
  <c r="R648" i="4"/>
  <c r="S648" i="4"/>
  <c r="T648" i="4"/>
  <c r="U648" i="4"/>
  <c r="V648" i="4"/>
  <c r="W648" i="4"/>
  <c r="X648" i="4"/>
  <c r="Y648" i="4"/>
  <c r="O649" i="4"/>
  <c r="P649" i="4"/>
  <c r="Q649" i="4"/>
  <c r="R649" i="4"/>
  <c r="S649" i="4"/>
  <c r="T649" i="4"/>
  <c r="U649" i="4"/>
  <c r="V649" i="4"/>
  <c r="W649" i="4"/>
  <c r="X649" i="4"/>
  <c r="Y649" i="4"/>
  <c r="O650" i="4"/>
  <c r="P650" i="4"/>
  <c r="Q650" i="4"/>
  <c r="R650" i="4"/>
  <c r="S650" i="4"/>
  <c r="T650" i="4"/>
  <c r="U650" i="4"/>
  <c r="V650" i="4"/>
  <c r="W650" i="4"/>
  <c r="X650" i="4"/>
  <c r="Y650" i="4"/>
  <c r="O651" i="4"/>
  <c r="P651" i="4"/>
  <c r="Q651" i="4"/>
  <c r="R651" i="4"/>
  <c r="S651" i="4"/>
  <c r="T651" i="4"/>
  <c r="U651" i="4"/>
  <c r="V651" i="4"/>
  <c r="W651" i="4"/>
  <c r="X651" i="4"/>
  <c r="Y651" i="4"/>
  <c r="O652" i="4"/>
  <c r="P652" i="4"/>
  <c r="Q652" i="4"/>
  <c r="R652" i="4"/>
  <c r="S652" i="4"/>
  <c r="T652" i="4"/>
  <c r="U652" i="4"/>
  <c r="V652" i="4"/>
  <c r="W652" i="4"/>
  <c r="X652" i="4"/>
  <c r="Y652" i="4"/>
  <c r="O653" i="4"/>
  <c r="P653" i="4"/>
  <c r="Q653" i="4"/>
  <c r="R653" i="4"/>
  <c r="S653" i="4"/>
  <c r="T653" i="4"/>
  <c r="U653" i="4"/>
  <c r="V653" i="4"/>
  <c r="W653" i="4"/>
  <c r="X653" i="4"/>
  <c r="Y653" i="4"/>
  <c r="O654" i="4"/>
  <c r="P654" i="4"/>
  <c r="Q654" i="4"/>
  <c r="R654" i="4"/>
  <c r="S654" i="4"/>
  <c r="T654" i="4"/>
  <c r="U654" i="4"/>
  <c r="V654" i="4"/>
  <c r="W654" i="4"/>
  <c r="X654" i="4"/>
  <c r="Y654" i="4"/>
  <c r="O655" i="4"/>
  <c r="P655" i="4"/>
  <c r="Q655" i="4"/>
  <c r="R655" i="4"/>
  <c r="S655" i="4"/>
  <c r="T655" i="4"/>
  <c r="U655" i="4"/>
  <c r="V655" i="4"/>
  <c r="W655" i="4"/>
  <c r="X655" i="4"/>
  <c r="Y655" i="4"/>
  <c r="O656" i="4"/>
  <c r="P656" i="4"/>
  <c r="Q656" i="4"/>
  <c r="R656" i="4"/>
  <c r="S656" i="4"/>
  <c r="T656" i="4"/>
  <c r="U656" i="4"/>
  <c r="V656" i="4"/>
  <c r="W656" i="4"/>
  <c r="X656" i="4"/>
  <c r="Y656" i="4"/>
  <c r="O657" i="4"/>
  <c r="P657" i="4"/>
  <c r="Q657" i="4"/>
  <c r="R657" i="4"/>
  <c r="S657" i="4"/>
  <c r="T657" i="4"/>
  <c r="U657" i="4"/>
  <c r="V657" i="4"/>
  <c r="W657" i="4"/>
  <c r="X657" i="4"/>
  <c r="Y657" i="4"/>
  <c r="O658" i="4"/>
  <c r="P658" i="4"/>
  <c r="Q658" i="4"/>
  <c r="R658" i="4"/>
  <c r="S658" i="4"/>
  <c r="T658" i="4"/>
  <c r="U658" i="4"/>
  <c r="V658" i="4"/>
  <c r="W658" i="4"/>
  <c r="X658" i="4"/>
  <c r="Y658" i="4"/>
  <c r="O659" i="4"/>
  <c r="P659" i="4"/>
  <c r="Q659" i="4"/>
  <c r="R659" i="4"/>
  <c r="S659" i="4"/>
  <c r="T659" i="4"/>
  <c r="U659" i="4"/>
  <c r="V659" i="4"/>
  <c r="W659" i="4"/>
  <c r="X659" i="4"/>
  <c r="Y659" i="4"/>
  <c r="O660" i="4"/>
  <c r="P660" i="4"/>
  <c r="Q660" i="4"/>
  <c r="R660" i="4"/>
  <c r="S660" i="4"/>
  <c r="T660" i="4"/>
  <c r="U660" i="4"/>
  <c r="V660" i="4"/>
  <c r="W660" i="4"/>
  <c r="X660" i="4"/>
  <c r="Y660" i="4"/>
  <c r="O661" i="4"/>
  <c r="P661" i="4"/>
  <c r="Q661" i="4"/>
  <c r="R661" i="4"/>
  <c r="S661" i="4"/>
  <c r="T661" i="4"/>
  <c r="U661" i="4"/>
  <c r="V661" i="4"/>
  <c r="W661" i="4"/>
  <c r="X661" i="4"/>
  <c r="Y661" i="4"/>
  <c r="O662" i="4"/>
  <c r="P662" i="4"/>
  <c r="Q662" i="4"/>
  <c r="R662" i="4"/>
  <c r="S662" i="4"/>
  <c r="T662" i="4"/>
  <c r="U662" i="4"/>
  <c r="V662" i="4"/>
  <c r="W662" i="4"/>
  <c r="X662" i="4"/>
  <c r="Y662" i="4"/>
  <c r="O663" i="4"/>
  <c r="P663" i="4"/>
  <c r="Q663" i="4"/>
  <c r="R663" i="4"/>
  <c r="S663" i="4"/>
  <c r="T663" i="4"/>
  <c r="U663" i="4"/>
  <c r="V663" i="4"/>
  <c r="W663" i="4"/>
  <c r="X663" i="4"/>
  <c r="Y663" i="4"/>
  <c r="O664" i="4"/>
  <c r="P664" i="4"/>
  <c r="Q664" i="4"/>
  <c r="R664" i="4"/>
  <c r="S664" i="4"/>
  <c r="T664" i="4"/>
  <c r="U664" i="4"/>
  <c r="V664" i="4"/>
  <c r="W664" i="4"/>
  <c r="X664" i="4"/>
  <c r="Y664" i="4"/>
  <c r="O665" i="4"/>
  <c r="P665" i="4"/>
  <c r="Q665" i="4"/>
  <c r="R665" i="4"/>
  <c r="S665" i="4"/>
  <c r="T665" i="4"/>
  <c r="U665" i="4"/>
  <c r="V665" i="4"/>
  <c r="W665" i="4"/>
  <c r="X665" i="4"/>
  <c r="Y665" i="4"/>
  <c r="O666" i="4"/>
  <c r="P666" i="4"/>
  <c r="Q666" i="4"/>
  <c r="R666" i="4"/>
  <c r="S666" i="4"/>
  <c r="T666" i="4"/>
  <c r="U666" i="4"/>
  <c r="V666" i="4"/>
  <c r="W666" i="4"/>
  <c r="X666" i="4"/>
  <c r="Y666" i="4"/>
  <c r="O667" i="4"/>
  <c r="P667" i="4"/>
  <c r="Q667" i="4"/>
  <c r="R667" i="4"/>
  <c r="S667" i="4"/>
  <c r="T667" i="4"/>
  <c r="U667" i="4"/>
  <c r="V667" i="4"/>
  <c r="W667" i="4"/>
  <c r="X667" i="4"/>
  <c r="Y667" i="4"/>
  <c r="O668" i="4"/>
  <c r="P668" i="4"/>
  <c r="Q668" i="4"/>
  <c r="R668" i="4"/>
  <c r="S668" i="4"/>
  <c r="T668" i="4"/>
  <c r="U668" i="4"/>
  <c r="V668" i="4"/>
  <c r="W668" i="4"/>
  <c r="X668" i="4"/>
  <c r="Y668" i="4"/>
  <c r="O669" i="4"/>
  <c r="P669" i="4"/>
  <c r="Q669" i="4"/>
  <c r="R669" i="4"/>
  <c r="S669" i="4"/>
  <c r="T669" i="4"/>
  <c r="U669" i="4"/>
  <c r="V669" i="4"/>
  <c r="W669" i="4"/>
  <c r="X669" i="4"/>
  <c r="Y669" i="4"/>
  <c r="O670" i="4"/>
  <c r="P670" i="4"/>
  <c r="Q670" i="4"/>
  <c r="R670" i="4"/>
  <c r="S670" i="4"/>
  <c r="T670" i="4"/>
  <c r="U670" i="4"/>
  <c r="V670" i="4"/>
  <c r="W670" i="4"/>
  <c r="X670" i="4"/>
  <c r="Y670" i="4"/>
  <c r="O671" i="4"/>
  <c r="P671" i="4"/>
  <c r="Q671" i="4"/>
  <c r="R671" i="4"/>
  <c r="S671" i="4"/>
  <c r="T671" i="4"/>
  <c r="U671" i="4"/>
  <c r="V671" i="4"/>
  <c r="W671" i="4"/>
  <c r="X671" i="4"/>
  <c r="Y671" i="4"/>
  <c r="O672" i="4"/>
  <c r="P672" i="4"/>
  <c r="Q672" i="4"/>
  <c r="R672" i="4"/>
  <c r="S672" i="4"/>
  <c r="T672" i="4"/>
  <c r="U672" i="4"/>
  <c r="V672" i="4"/>
  <c r="W672" i="4"/>
  <c r="X672" i="4"/>
  <c r="Y672" i="4"/>
  <c r="O673" i="4"/>
  <c r="P673" i="4"/>
  <c r="Q673" i="4"/>
  <c r="R673" i="4"/>
  <c r="S673" i="4"/>
  <c r="T673" i="4"/>
  <c r="U673" i="4"/>
  <c r="V673" i="4"/>
  <c r="W673" i="4"/>
  <c r="X673" i="4"/>
  <c r="Y673" i="4"/>
  <c r="O674" i="4"/>
  <c r="P674" i="4"/>
  <c r="Q674" i="4"/>
  <c r="R674" i="4"/>
  <c r="S674" i="4"/>
  <c r="T674" i="4"/>
  <c r="U674" i="4"/>
  <c r="V674" i="4"/>
  <c r="W674" i="4"/>
  <c r="X674" i="4"/>
  <c r="Y674" i="4"/>
  <c r="O675" i="4"/>
  <c r="P675" i="4"/>
  <c r="Q675" i="4"/>
  <c r="R675" i="4"/>
  <c r="S675" i="4"/>
  <c r="T675" i="4"/>
  <c r="U675" i="4"/>
  <c r="V675" i="4"/>
  <c r="W675" i="4"/>
  <c r="X675" i="4"/>
  <c r="Y675" i="4"/>
  <c r="O676" i="4"/>
  <c r="P676" i="4"/>
  <c r="Q676" i="4"/>
  <c r="R676" i="4"/>
  <c r="S676" i="4"/>
  <c r="T676" i="4"/>
  <c r="U676" i="4"/>
  <c r="V676" i="4"/>
  <c r="W676" i="4"/>
  <c r="X676" i="4"/>
  <c r="Y676" i="4"/>
  <c r="O677" i="4"/>
  <c r="P677" i="4"/>
  <c r="Q677" i="4"/>
  <c r="R677" i="4"/>
  <c r="S677" i="4"/>
  <c r="T677" i="4"/>
  <c r="U677" i="4"/>
  <c r="V677" i="4"/>
  <c r="W677" i="4"/>
  <c r="X677" i="4"/>
  <c r="Y677" i="4"/>
  <c r="O678" i="4"/>
  <c r="P678" i="4"/>
  <c r="Q678" i="4"/>
  <c r="R678" i="4"/>
  <c r="S678" i="4"/>
  <c r="T678" i="4"/>
  <c r="U678" i="4"/>
  <c r="V678" i="4"/>
  <c r="W678" i="4"/>
  <c r="X678" i="4"/>
  <c r="Y678" i="4"/>
  <c r="O679" i="4"/>
  <c r="P679" i="4"/>
  <c r="Q679" i="4"/>
  <c r="R679" i="4"/>
  <c r="S679" i="4"/>
  <c r="T679" i="4"/>
  <c r="U679" i="4"/>
  <c r="V679" i="4"/>
  <c r="W679" i="4"/>
  <c r="X679" i="4"/>
  <c r="Y679" i="4"/>
  <c r="O680" i="4"/>
  <c r="P680" i="4"/>
  <c r="Q680" i="4"/>
  <c r="R680" i="4"/>
  <c r="S680" i="4"/>
  <c r="T680" i="4"/>
  <c r="U680" i="4"/>
  <c r="V680" i="4"/>
  <c r="W680" i="4"/>
  <c r="X680" i="4"/>
  <c r="Y680" i="4"/>
  <c r="O681" i="4"/>
  <c r="P681" i="4"/>
  <c r="Q681" i="4"/>
  <c r="R681" i="4"/>
  <c r="S681" i="4"/>
  <c r="T681" i="4"/>
  <c r="U681" i="4"/>
  <c r="V681" i="4"/>
  <c r="W681" i="4"/>
  <c r="X681" i="4"/>
  <c r="Y681" i="4"/>
  <c r="O682" i="4"/>
  <c r="P682" i="4"/>
  <c r="Q682" i="4"/>
  <c r="R682" i="4"/>
  <c r="S682" i="4"/>
  <c r="T682" i="4"/>
  <c r="U682" i="4"/>
  <c r="V682" i="4"/>
  <c r="W682" i="4"/>
  <c r="X682" i="4"/>
  <c r="Y682" i="4"/>
  <c r="O683" i="4"/>
  <c r="P683" i="4"/>
  <c r="Q683" i="4"/>
  <c r="R683" i="4"/>
  <c r="S683" i="4"/>
  <c r="T683" i="4"/>
  <c r="U683" i="4"/>
  <c r="V683" i="4"/>
  <c r="W683" i="4"/>
  <c r="X683" i="4"/>
  <c r="Y683" i="4"/>
  <c r="O684" i="4"/>
  <c r="P684" i="4"/>
  <c r="Q684" i="4"/>
  <c r="R684" i="4"/>
  <c r="S684" i="4"/>
  <c r="T684" i="4"/>
  <c r="U684" i="4"/>
  <c r="V684" i="4"/>
  <c r="W684" i="4"/>
  <c r="X684" i="4"/>
  <c r="Y684" i="4"/>
  <c r="O685" i="4"/>
  <c r="P685" i="4"/>
  <c r="Q685" i="4"/>
  <c r="R685" i="4"/>
  <c r="S685" i="4"/>
  <c r="T685" i="4"/>
  <c r="U685" i="4"/>
  <c r="V685" i="4"/>
  <c r="W685" i="4"/>
  <c r="X685" i="4"/>
  <c r="Y685" i="4"/>
  <c r="O686" i="4"/>
  <c r="P686" i="4"/>
  <c r="Q686" i="4"/>
  <c r="R686" i="4"/>
  <c r="S686" i="4"/>
  <c r="T686" i="4"/>
  <c r="U686" i="4"/>
  <c r="V686" i="4"/>
  <c r="W686" i="4"/>
  <c r="X686" i="4"/>
  <c r="Y686" i="4"/>
  <c r="O687" i="4"/>
  <c r="P687" i="4"/>
  <c r="Q687" i="4"/>
  <c r="R687" i="4"/>
  <c r="S687" i="4"/>
  <c r="T687" i="4"/>
  <c r="U687" i="4"/>
  <c r="V687" i="4"/>
  <c r="W687" i="4"/>
  <c r="X687" i="4"/>
  <c r="Y687" i="4"/>
  <c r="O688" i="4"/>
  <c r="P688" i="4"/>
  <c r="Q688" i="4"/>
  <c r="R688" i="4"/>
  <c r="S688" i="4"/>
  <c r="T688" i="4"/>
  <c r="U688" i="4"/>
  <c r="V688" i="4"/>
  <c r="W688" i="4"/>
  <c r="X688" i="4"/>
  <c r="Y688" i="4"/>
  <c r="O689" i="4"/>
  <c r="P689" i="4"/>
  <c r="Q689" i="4"/>
  <c r="R689" i="4"/>
  <c r="S689" i="4"/>
  <c r="T689" i="4"/>
  <c r="U689" i="4"/>
  <c r="V689" i="4"/>
  <c r="W689" i="4"/>
  <c r="X689" i="4"/>
  <c r="Y689" i="4"/>
  <c r="O690" i="4"/>
  <c r="P690" i="4"/>
  <c r="Q690" i="4"/>
  <c r="R690" i="4"/>
  <c r="S690" i="4"/>
  <c r="T690" i="4"/>
  <c r="U690" i="4"/>
  <c r="V690" i="4"/>
  <c r="W690" i="4"/>
  <c r="X690" i="4"/>
  <c r="Y690" i="4"/>
  <c r="O691" i="4"/>
  <c r="P691" i="4"/>
  <c r="Q691" i="4"/>
  <c r="R691" i="4"/>
  <c r="S691" i="4"/>
  <c r="T691" i="4"/>
  <c r="U691" i="4"/>
  <c r="V691" i="4"/>
  <c r="W691" i="4"/>
  <c r="X691" i="4"/>
  <c r="Y691" i="4"/>
  <c r="O692" i="4"/>
  <c r="P692" i="4"/>
  <c r="Q692" i="4"/>
  <c r="R692" i="4"/>
  <c r="S692" i="4"/>
  <c r="T692" i="4"/>
  <c r="U692" i="4"/>
  <c r="V692" i="4"/>
  <c r="W692" i="4"/>
  <c r="X692" i="4"/>
  <c r="Y692" i="4"/>
  <c r="O693" i="4"/>
  <c r="P693" i="4"/>
  <c r="Q693" i="4"/>
  <c r="R693" i="4"/>
  <c r="S693" i="4"/>
  <c r="T693" i="4"/>
  <c r="U693" i="4"/>
  <c r="V693" i="4"/>
  <c r="W693" i="4"/>
  <c r="X693" i="4"/>
  <c r="Y693" i="4"/>
  <c r="O694" i="4"/>
  <c r="P694" i="4"/>
  <c r="Q694" i="4"/>
  <c r="R694" i="4"/>
  <c r="S694" i="4"/>
  <c r="T694" i="4"/>
  <c r="U694" i="4"/>
  <c r="V694" i="4"/>
  <c r="W694" i="4"/>
  <c r="X694" i="4"/>
  <c r="Y694" i="4"/>
  <c r="O695" i="4"/>
  <c r="P695" i="4"/>
  <c r="Q695" i="4"/>
  <c r="R695" i="4"/>
  <c r="S695" i="4"/>
  <c r="T695" i="4"/>
  <c r="U695" i="4"/>
  <c r="V695" i="4"/>
  <c r="W695" i="4"/>
  <c r="X695" i="4"/>
  <c r="Y695" i="4"/>
  <c r="O696" i="4"/>
  <c r="P696" i="4"/>
  <c r="Q696" i="4"/>
  <c r="R696" i="4"/>
  <c r="S696" i="4"/>
  <c r="T696" i="4"/>
  <c r="U696" i="4"/>
  <c r="V696" i="4"/>
  <c r="W696" i="4"/>
  <c r="X696" i="4"/>
  <c r="Y696" i="4"/>
  <c r="O697" i="4"/>
  <c r="P697" i="4"/>
  <c r="Q697" i="4"/>
  <c r="R697" i="4"/>
  <c r="S697" i="4"/>
  <c r="T697" i="4"/>
  <c r="U697" i="4"/>
  <c r="V697" i="4"/>
  <c r="W697" i="4"/>
  <c r="X697" i="4"/>
  <c r="Y697" i="4"/>
  <c r="O698" i="4"/>
  <c r="P698" i="4"/>
  <c r="Q698" i="4"/>
  <c r="R698" i="4"/>
  <c r="S698" i="4"/>
  <c r="T698" i="4"/>
  <c r="U698" i="4"/>
  <c r="V698" i="4"/>
  <c r="W698" i="4"/>
  <c r="X698" i="4"/>
  <c r="Y698" i="4"/>
  <c r="O699" i="4"/>
  <c r="P699" i="4"/>
  <c r="Q699" i="4"/>
  <c r="R699" i="4"/>
  <c r="S699" i="4"/>
  <c r="T699" i="4"/>
  <c r="U699" i="4"/>
  <c r="V699" i="4"/>
  <c r="W699" i="4"/>
  <c r="X699" i="4"/>
  <c r="Y699" i="4"/>
  <c r="O700" i="4"/>
  <c r="P700" i="4"/>
  <c r="Q700" i="4"/>
  <c r="R700" i="4"/>
  <c r="S700" i="4"/>
  <c r="T700" i="4"/>
  <c r="U700" i="4"/>
  <c r="V700" i="4"/>
  <c r="W700" i="4"/>
  <c r="X700" i="4"/>
  <c r="Y700" i="4"/>
  <c r="O701" i="4"/>
  <c r="P701" i="4"/>
  <c r="Q701" i="4"/>
  <c r="R701" i="4"/>
  <c r="S701" i="4"/>
  <c r="T701" i="4"/>
  <c r="U701" i="4"/>
  <c r="V701" i="4"/>
  <c r="W701" i="4"/>
  <c r="X701" i="4"/>
  <c r="Y701" i="4"/>
  <c r="O702" i="4"/>
  <c r="P702" i="4"/>
  <c r="Q702" i="4"/>
  <c r="R702" i="4"/>
  <c r="S702" i="4"/>
  <c r="T702" i="4"/>
  <c r="U702" i="4"/>
  <c r="V702" i="4"/>
  <c r="W702" i="4"/>
  <c r="X702" i="4"/>
  <c r="Y702" i="4"/>
  <c r="O703" i="4"/>
  <c r="P703" i="4"/>
  <c r="Q703" i="4"/>
  <c r="R703" i="4"/>
  <c r="S703" i="4"/>
  <c r="T703" i="4"/>
  <c r="U703" i="4"/>
  <c r="V703" i="4"/>
  <c r="W703" i="4"/>
  <c r="X703" i="4"/>
  <c r="Y703" i="4"/>
  <c r="O704" i="4"/>
  <c r="P704" i="4"/>
  <c r="Q704" i="4"/>
  <c r="R704" i="4"/>
  <c r="S704" i="4"/>
  <c r="T704" i="4"/>
  <c r="U704" i="4"/>
  <c r="V704" i="4"/>
  <c r="W704" i="4"/>
  <c r="X704" i="4"/>
  <c r="Y704" i="4"/>
  <c r="O705" i="4"/>
  <c r="P705" i="4"/>
  <c r="Q705" i="4"/>
  <c r="R705" i="4"/>
  <c r="S705" i="4"/>
  <c r="T705" i="4"/>
  <c r="U705" i="4"/>
  <c r="V705" i="4"/>
  <c r="W705" i="4"/>
  <c r="X705" i="4"/>
  <c r="Y705" i="4"/>
  <c r="O706" i="4"/>
  <c r="P706" i="4"/>
  <c r="Q706" i="4"/>
  <c r="R706" i="4"/>
  <c r="S706" i="4"/>
  <c r="T706" i="4"/>
  <c r="U706" i="4"/>
  <c r="V706" i="4"/>
  <c r="W706" i="4"/>
  <c r="X706" i="4"/>
  <c r="Y706" i="4"/>
  <c r="O707" i="4"/>
  <c r="P707" i="4"/>
  <c r="Q707" i="4"/>
  <c r="R707" i="4"/>
  <c r="S707" i="4"/>
  <c r="T707" i="4"/>
  <c r="U707" i="4"/>
  <c r="V707" i="4"/>
  <c r="W707" i="4"/>
  <c r="X707" i="4"/>
  <c r="Y707" i="4"/>
  <c r="O708" i="4"/>
  <c r="P708" i="4"/>
  <c r="Q708" i="4"/>
  <c r="R708" i="4"/>
  <c r="S708" i="4"/>
  <c r="T708" i="4"/>
  <c r="U708" i="4"/>
  <c r="V708" i="4"/>
  <c r="W708" i="4"/>
  <c r="X708" i="4"/>
  <c r="Y708" i="4"/>
  <c r="O709" i="4"/>
  <c r="P709" i="4"/>
  <c r="Q709" i="4"/>
  <c r="R709" i="4"/>
  <c r="S709" i="4"/>
  <c r="T709" i="4"/>
  <c r="U709" i="4"/>
  <c r="V709" i="4"/>
  <c r="W709" i="4"/>
  <c r="X709" i="4"/>
  <c r="Y709" i="4"/>
  <c r="O710" i="4"/>
  <c r="P710" i="4"/>
  <c r="Q710" i="4"/>
  <c r="R710" i="4"/>
  <c r="S710" i="4"/>
  <c r="T710" i="4"/>
  <c r="U710" i="4"/>
  <c r="V710" i="4"/>
  <c r="W710" i="4"/>
  <c r="X710" i="4"/>
  <c r="Y710" i="4"/>
  <c r="O711" i="4"/>
  <c r="P711" i="4"/>
  <c r="Q711" i="4"/>
  <c r="R711" i="4"/>
  <c r="S711" i="4"/>
  <c r="T711" i="4"/>
  <c r="U711" i="4"/>
  <c r="V711" i="4"/>
  <c r="W711" i="4"/>
  <c r="X711" i="4"/>
  <c r="Y711" i="4"/>
  <c r="O712" i="4"/>
  <c r="P712" i="4"/>
  <c r="Q712" i="4"/>
  <c r="R712" i="4"/>
  <c r="S712" i="4"/>
  <c r="T712" i="4"/>
  <c r="U712" i="4"/>
  <c r="V712" i="4"/>
  <c r="W712" i="4"/>
  <c r="X712" i="4"/>
  <c r="Y712" i="4"/>
  <c r="O713" i="4"/>
  <c r="P713" i="4"/>
  <c r="Q713" i="4"/>
  <c r="R713" i="4"/>
  <c r="S713" i="4"/>
  <c r="T713" i="4"/>
  <c r="U713" i="4"/>
  <c r="V713" i="4"/>
  <c r="W713" i="4"/>
  <c r="X713" i="4"/>
  <c r="Y713" i="4"/>
  <c r="O714" i="4"/>
  <c r="P714" i="4"/>
  <c r="Q714" i="4"/>
  <c r="R714" i="4"/>
  <c r="S714" i="4"/>
  <c r="T714" i="4"/>
  <c r="U714" i="4"/>
  <c r="V714" i="4"/>
  <c r="W714" i="4"/>
  <c r="X714" i="4"/>
  <c r="Y714" i="4"/>
  <c r="O715" i="4"/>
  <c r="P715" i="4"/>
  <c r="Q715" i="4"/>
  <c r="R715" i="4"/>
  <c r="S715" i="4"/>
  <c r="T715" i="4"/>
  <c r="U715" i="4"/>
  <c r="V715" i="4"/>
  <c r="W715" i="4"/>
  <c r="X715" i="4"/>
  <c r="Y715" i="4"/>
  <c r="O716" i="4"/>
  <c r="P716" i="4"/>
  <c r="Q716" i="4"/>
  <c r="R716" i="4"/>
  <c r="S716" i="4"/>
  <c r="T716" i="4"/>
  <c r="U716" i="4"/>
  <c r="V716" i="4"/>
  <c r="W716" i="4"/>
  <c r="X716" i="4"/>
  <c r="Y716" i="4"/>
  <c r="O717" i="4"/>
  <c r="P717" i="4"/>
  <c r="Q717" i="4"/>
  <c r="R717" i="4"/>
  <c r="S717" i="4"/>
  <c r="T717" i="4"/>
  <c r="U717" i="4"/>
  <c r="V717" i="4"/>
  <c r="W717" i="4"/>
  <c r="X717" i="4"/>
  <c r="Y717" i="4"/>
  <c r="O718" i="4"/>
  <c r="P718" i="4"/>
  <c r="Q718" i="4"/>
  <c r="R718" i="4"/>
  <c r="S718" i="4"/>
  <c r="T718" i="4"/>
  <c r="U718" i="4"/>
  <c r="V718" i="4"/>
  <c r="W718" i="4"/>
  <c r="X718" i="4"/>
  <c r="Y718" i="4"/>
  <c r="O719" i="4"/>
  <c r="P719" i="4"/>
  <c r="Q719" i="4"/>
  <c r="R719" i="4"/>
  <c r="S719" i="4"/>
  <c r="T719" i="4"/>
  <c r="U719" i="4"/>
  <c r="V719" i="4"/>
  <c r="W719" i="4"/>
  <c r="X719" i="4"/>
  <c r="Y719" i="4"/>
  <c r="O720" i="4"/>
  <c r="P720" i="4"/>
  <c r="Q720" i="4"/>
  <c r="R720" i="4"/>
  <c r="S720" i="4"/>
  <c r="T720" i="4"/>
  <c r="U720" i="4"/>
  <c r="V720" i="4"/>
  <c r="W720" i="4"/>
  <c r="X720" i="4"/>
  <c r="Y720" i="4"/>
  <c r="O721" i="4"/>
  <c r="P721" i="4"/>
  <c r="Q721" i="4"/>
  <c r="R721" i="4"/>
  <c r="S721" i="4"/>
  <c r="T721" i="4"/>
  <c r="U721" i="4"/>
  <c r="V721" i="4"/>
  <c r="W721" i="4"/>
  <c r="X721" i="4"/>
  <c r="Y721" i="4"/>
  <c r="O722" i="4"/>
  <c r="P722" i="4"/>
  <c r="Q722" i="4"/>
  <c r="R722" i="4"/>
  <c r="S722" i="4"/>
  <c r="T722" i="4"/>
  <c r="U722" i="4"/>
  <c r="V722" i="4"/>
  <c r="W722" i="4"/>
  <c r="X722" i="4"/>
  <c r="Y722" i="4"/>
  <c r="O723" i="4"/>
  <c r="P723" i="4"/>
  <c r="Q723" i="4"/>
  <c r="R723" i="4"/>
  <c r="S723" i="4"/>
  <c r="T723" i="4"/>
  <c r="U723" i="4"/>
  <c r="V723" i="4"/>
  <c r="W723" i="4"/>
  <c r="X723" i="4"/>
  <c r="Y723" i="4"/>
  <c r="O724" i="4"/>
  <c r="P724" i="4"/>
  <c r="Q724" i="4"/>
  <c r="R724" i="4"/>
  <c r="S724" i="4"/>
  <c r="T724" i="4"/>
  <c r="U724" i="4"/>
  <c r="V724" i="4"/>
  <c r="W724" i="4"/>
  <c r="X724" i="4"/>
  <c r="Y724" i="4"/>
  <c r="O725" i="4"/>
  <c r="P725" i="4"/>
  <c r="Q725" i="4"/>
  <c r="R725" i="4"/>
  <c r="S725" i="4"/>
  <c r="T725" i="4"/>
  <c r="U725" i="4"/>
  <c r="V725" i="4"/>
  <c r="W725" i="4"/>
  <c r="X725" i="4"/>
  <c r="Y725" i="4"/>
  <c r="O726" i="4"/>
  <c r="P726" i="4"/>
  <c r="Q726" i="4"/>
  <c r="R726" i="4"/>
  <c r="S726" i="4"/>
  <c r="T726" i="4"/>
  <c r="U726" i="4"/>
  <c r="V726" i="4"/>
  <c r="W726" i="4"/>
  <c r="X726" i="4"/>
  <c r="Y726" i="4"/>
  <c r="O727" i="4"/>
  <c r="P727" i="4"/>
  <c r="Q727" i="4"/>
  <c r="R727" i="4"/>
  <c r="S727" i="4"/>
  <c r="T727" i="4"/>
  <c r="U727" i="4"/>
  <c r="V727" i="4"/>
  <c r="W727" i="4"/>
  <c r="X727" i="4"/>
  <c r="Y727" i="4"/>
  <c r="O728" i="4"/>
  <c r="P728" i="4"/>
  <c r="Q728" i="4"/>
  <c r="R728" i="4"/>
  <c r="S728" i="4"/>
  <c r="T728" i="4"/>
  <c r="U728" i="4"/>
  <c r="V728" i="4"/>
  <c r="W728" i="4"/>
  <c r="X728" i="4"/>
  <c r="Y728" i="4"/>
  <c r="O729" i="4"/>
  <c r="P729" i="4"/>
  <c r="Q729" i="4"/>
  <c r="R729" i="4"/>
  <c r="S729" i="4"/>
  <c r="T729" i="4"/>
  <c r="U729" i="4"/>
  <c r="V729" i="4"/>
  <c r="W729" i="4"/>
  <c r="X729" i="4"/>
  <c r="Y729" i="4"/>
  <c r="O730" i="4"/>
  <c r="P730" i="4"/>
  <c r="Q730" i="4"/>
  <c r="R730" i="4"/>
  <c r="S730" i="4"/>
  <c r="T730" i="4"/>
  <c r="U730" i="4"/>
  <c r="V730" i="4"/>
  <c r="W730" i="4"/>
  <c r="X730" i="4"/>
  <c r="Y730" i="4"/>
  <c r="O731" i="4"/>
  <c r="P731" i="4"/>
  <c r="Q731" i="4"/>
  <c r="R731" i="4"/>
  <c r="S731" i="4"/>
  <c r="T731" i="4"/>
  <c r="U731" i="4"/>
  <c r="V731" i="4"/>
  <c r="W731" i="4"/>
  <c r="X731" i="4"/>
  <c r="Y731" i="4"/>
  <c r="O732" i="4"/>
  <c r="P732" i="4"/>
  <c r="Q732" i="4"/>
  <c r="R732" i="4"/>
  <c r="S732" i="4"/>
  <c r="T732" i="4"/>
  <c r="U732" i="4"/>
  <c r="V732" i="4"/>
  <c r="W732" i="4"/>
  <c r="X732" i="4"/>
  <c r="Y732" i="4"/>
  <c r="O733" i="4"/>
  <c r="P733" i="4"/>
  <c r="Q733" i="4"/>
  <c r="R733" i="4"/>
  <c r="S733" i="4"/>
  <c r="T733" i="4"/>
  <c r="U733" i="4"/>
  <c r="V733" i="4"/>
  <c r="W733" i="4"/>
  <c r="X733" i="4"/>
  <c r="Y733" i="4"/>
  <c r="O734" i="4"/>
  <c r="P734" i="4"/>
  <c r="Q734" i="4"/>
  <c r="R734" i="4"/>
  <c r="S734" i="4"/>
  <c r="T734" i="4"/>
  <c r="U734" i="4"/>
  <c r="V734" i="4"/>
  <c r="W734" i="4"/>
  <c r="X734" i="4"/>
  <c r="Y734" i="4"/>
  <c r="O735" i="4"/>
  <c r="P735" i="4"/>
  <c r="Q735" i="4"/>
  <c r="R735" i="4"/>
  <c r="S735" i="4"/>
  <c r="T735" i="4"/>
  <c r="U735" i="4"/>
  <c r="V735" i="4"/>
  <c r="W735" i="4"/>
  <c r="X735" i="4"/>
  <c r="Y735" i="4"/>
  <c r="O736" i="4"/>
  <c r="P736" i="4"/>
  <c r="Q736" i="4"/>
  <c r="R736" i="4"/>
  <c r="S736" i="4"/>
  <c r="T736" i="4"/>
  <c r="U736" i="4"/>
  <c r="V736" i="4"/>
  <c r="W736" i="4"/>
  <c r="X736" i="4"/>
  <c r="Y736" i="4"/>
  <c r="O737" i="4"/>
  <c r="P737" i="4"/>
  <c r="Q737" i="4"/>
  <c r="R737" i="4"/>
  <c r="S737" i="4"/>
  <c r="T737" i="4"/>
  <c r="U737" i="4"/>
  <c r="V737" i="4"/>
  <c r="W737" i="4"/>
  <c r="X737" i="4"/>
  <c r="Y737" i="4"/>
  <c r="O738" i="4"/>
  <c r="P738" i="4"/>
  <c r="Q738" i="4"/>
  <c r="R738" i="4"/>
  <c r="S738" i="4"/>
  <c r="T738" i="4"/>
  <c r="U738" i="4"/>
  <c r="V738" i="4"/>
  <c r="W738" i="4"/>
  <c r="X738" i="4"/>
  <c r="Y738" i="4"/>
  <c r="O739" i="4"/>
  <c r="P739" i="4"/>
  <c r="Q739" i="4"/>
  <c r="R739" i="4"/>
  <c r="S739" i="4"/>
  <c r="T739" i="4"/>
  <c r="U739" i="4"/>
  <c r="V739" i="4"/>
  <c r="W739" i="4"/>
  <c r="X739" i="4"/>
  <c r="Y739" i="4"/>
  <c r="O740" i="4"/>
  <c r="P740" i="4"/>
  <c r="Q740" i="4"/>
  <c r="R740" i="4"/>
  <c r="S740" i="4"/>
  <c r="T740" i="4"/>
  <c r="U740" i="4"/>
  <c r="V740" i="4"/>
  <c r="W740" i="4"/>
  <c r="X740" i="4"/>
  <c r="Y740" i="4"/>
  <c r="O741" i="4"/>
  <c r="P741" i="4"/>
  <c r="Q741" i="4"/>
  <c r="R741" i="4"/>
  <c r="S741" i="4"/>
  <c r="T741" i="4"/>
  <c r="U741" i="4"/>
  <c r="V741" i="4"/>
  <c r="W741" i="4"/>
  <c r="X741" i="4"/>
  <c r="Y741" i="4"/>
  <c r="O742" i="4"/>
  <c r="P742" i="4"/>
  <c r="Q742" i="4"/>
  <c r="R742" i="4"/>
  <c r="S742" i="4"/>
  <c r="T742" i="4"/>
  <c r="U742" i="4"/>
  <c r="V742" i="4"/>
  <c r="W742" i="4"/>
  <c r="X742" i="4"/>
  <c r="Y742" i="4"/>
  <c r="O743" i="4"/>
  <c r="P743" i="4"/>
  <c r="Q743" i="4"/>
  <c r="R743" i="4"/>
  <c r="S743" i="4"/>
  <c r="T743" i="4"/>
  <c r="U743" i="4"/>
  <c r="V743" i="4"/>
  <c r="W743" i="4"/>
  <c r="X743" i="4"/>
  <c r="Y743" i="4"/>
  <c r="O744" i="4"/>
  <c r="P744" i="4"/>
  <c r="Q744" i="4"/>
  <c r="R744" i="4"/>
  <c r="S744" i="4"/>
  <c r="T744" i="4"/>
  <c r="U744" i="4"/>
  <c r="V744" i="4"/>
  <c r="W744" i="4"/>
  <c r="X744" i="4"/>
  <c r="Y744" i="4"/>
  <c r="O745" i="4"/>
  <c r="P745" i="4"/>
  <c r="Q745" i="4"/>
  <c r="R745" i="4"/>
  <c r="S745" i="4"/>
  <c r="T745" i="4"/>
  <c r="U745" i="4"/>
  <c r="V745" i="4"/>
  <c r="W745" i="4"/>
  <c r="X745" i="4"/>
  <c r="Y745" i="4"/>
  <c r="O746" i="4"/>
  <c r="P746" i="4"/>
  <c r="Q746" i="4"/>
  <c r="R746" i="4"/>
  <c r="S746" i="4"/>
  <c r="T746" i="4"/>
  <c r="U746" i="4"/>
  <c r="V746" i="4"/>
  <c r="W746" i="4"/>
  <c r="X746" i="4"/>
  <c r="Y746" i="4"/>
  <c r="O747" i="4"/>
  <c r="P747" i="4"/>
  <c r="Q747" i="4"/>
  <c r="R747" i="4"/>
  <c r="S747" i="4"/>
  <c r="T747" i="4"/>
  <c r="U747" i="4"/>
  <c r="V747" i="4"/>
  <c r="W747" i="4"/>
  <c r="X747" i="4"/>
  <c r="Y747" i="4"/>
  <c r="O748" i="4"/>
  <c r="P748" i="4"/>
  <c r="Q748" i="4"/>
  <c r="R748" i="4"/>
  <c r="S748" i="4"/>
  <c r="T748" i="4"/>
  <c r="U748" i="4"/>
  <c r="V748" i="4"/>
  <c r="W748" i="4"/>
  <c r="X748" i="4"/>
  <c r="Y748" i="4"/>
  <c r="O749" i="4"/>
  <c r="P749" i="4"/>
  <c r="Q749" i="4"/>
  <c r="R749" i="4"/>
  <c r="S749" i="4"/>
  <c r="T749" i="4"/>
  <c r="U749" i="4"/>
  <c r="V749" i="4"/>
  <c r="W749" i="4"/>
  <c r="X749" i="4"/>
  <c r="Y749" i="4"/>
  <c r="O750" i="4"/>
  <c r="P750" i="4"/>
  <c r="Q750" i="4"/>
  <c r="R750" i="4"/>
  <c r="S750" i="4"/>
  <c r="T750" i="4"/>
  <c r="U750" i="4"/>
  <c r="V750" i="4"/>
  <c r="W750" i="4"/>
  <c r="X750" i="4"/>
  <c r="Y750" i="4"/>
  <c r="O751" i="4"/>
  <c r="P751" i="4"/>
  <c r="Q751" i="4"/>
  <c r="R751" i="4"/>
  <c r="S751" i="4"/>
  <c r="T751" i="4"/>
  <c r="U751" i="4"/>
  <c r="V751" i="4"/>
  <c r="W751" i="4"/>
  <c r="X751" i="4"/>
  <c r="Y751" i="4"/>
  <c r="O752" i="4"/>
  <c r="P752" i="4"/>
  <c r="Q752" i="4"/>
  <c r="R752" i="4"/>
  <c r="S752" i="4"/>
  <c r="T752" i="4"/>
  <c r="U752" i="4"/>
  <c r="V752" i="4"/>
  <c r="W752" i="4"/>
  <c r="X752" i="4"/>
  <c r="Y752" i="4"/>
  <c r="O753" i="4"/>
  <c r="P753" i="4"/>
  <c r="Q753" i="4"/>
  <c r="R753" i="4"/>
  <c r="S753" i="4"/>
  <c r="T753" i="4"/>
  <c r="U753" i="4"/>
  <c r="V753" i="4"/>
  <c r="W753" i="4"/>
  <c r="X753" i="4"/>
  <c r="Y753" i="4"/>
  <c r="O754" i="4"/>
  <c r="P754" i="4"/>
  <c r="Q754" i="4"/>
  <c r="R754" i="4"/>
  <c r="S754" i="4"/>
  <c r="T754" i="4"/>
  <c r="U754" i="4"/>
  <c r="V754" i="4"/>
  <c r="W754" i="4"/>
  <c r="X754" i="4"/>
  <c r="Y754" i="4"/>
  <c r="O755" i="4"/>
  <c r="P755" i="4"/>
  <c r="Q755" i="4"/>
  <c r="R755" i="4"/>
  <c r="S755" i="4"/>
  <c r="T755" i="4"/>
  <c r="U755" i="4"/>
  <c r="V755" i="4"/>
  <c r="W755" i="4"/>
  <c r="X755" i="4"/>
  <c r="Y755" i="4"/>
  <c r="O756" i="4"/>
  <c r="P756" i="4"/>
  <c r="Q756" i="4"/>
  <c r="R756" i="4"/>
  <c r="S756" i="4"/>
  <c r="T756" i="4"/>
  <c r="U756" i="4"/>
  <c r="V756" i="4"/>
  <c r="W756" i="4"/>
  <c r="X756" i="4"/>
  <c r="Y756" i="4"/>
  <c r="O757" i="4"/>
  <c r="P757" i="4"/>
  <c r="Q757" i="4"/>
  <c r="R757" i="4"/>
  <c r="S757" i="4"/>
  <c r="T757" i="4"/>
  <c r="U757" i="4"/>
  <c r="V757" i="4"/>
  <c r="W757" i="4"/>
  <c r="X757" i="4"/>
  <c r="Y757" i="4"/>
  <c r="O758" i="4"/>
  <c r="P758" i="4"/>
  <c r="Q758" i="4"/>
  <c r="R758" i="4"/>
  <c r="S758" i="4"/>
  <c r="T758" i="4"/>
  <c r="U758" i="4"/>
  <c r="V758" i="4"/>
  <c r="W758" i="4"/>
  <c r="X758" i="4"/>
  <c r="Y758" i="4"/>
  <c r="O759" i="4"/>
  <c r="P759" i="4"/>
  <c r="Q759" i="4"/>
  <c r="R759" i="4"/>
  <c r="S759" i="4"/>
  <c r="T759" i="4"/>
  <c r="U759" i="4"/>
  <c r="V759" i="4"/>
  <c r="W759" i="4"/>
  <c r="X759" i="4"/>
  <c r="Y759" i="4"/>
  <c r="O760" i="4"/>
  <c r="P760" i="4"/>
  <c r="Q760" i="4"/>
  <c r="R760" i="4"/>
  <c r="S760" i="4"/>
  <c r="T760" i="4"/>
  <c r="U760" i="4"/>
  <c r="V760" i="4"/>
  <c r="W760" i="4"/>
  <c r="X760" i="4"/>
  <c r="Y760" i="4"/>
  <c r="O761" i="4"/>
  <c r="P761" i="4"/>
  <c r="Q761" i="4"/>
  <c r="R761" i="4"/>
  <c r="S761" i="4"/>
  <c r="T761" i="4"/>
  <c r="U761" i="4"/>
  <c r="V761" i="4"/>
  <c r="W761" i="4"/>
  <c r="X761" i="4"/>
  <c r="Y761" i="4"/>
  <c r="O762" i="4"/>
  <c r="P762" i="4"/>
  <c r="Q762" i="4"/>
  <c r="R762" i="4"/>
  <c r="S762" i="4"/>
  <c r="T762" i="4"/>
  <c r="U762" i="4"/>
  <c r="V762" i="4"/>
  <c r="W762" i="4"/>
  <c r="X762" i="4"/>
  <c r="Y762" i="4"/>
  <c r="O763" i="4"/>
  <c r="P763" i="4"/>
  <c r="Q763" i="4"/>
  <c r="R763" i="4"/>
  <c r="S763" i="4"/>
  <c r="T763" i="4"/>
  <c r="U763" i="4"/>
  <c r="V763" i="4"/>
  <c r="W763" i="4"/>
  <c r="X763" i="4"/>
  <c r="Y763" i="4"/>
  <c r="O764" i="4"/>
  <c r="P764" i="4"/>
  <c r="Q764" i="4"/>
  <c r="R764" i="4"/>
  <c r="S764" i="4"/>
  <c r="T764" i="4"/>
  <c r="U764" i="4"/>
  <c r="V764" i="4"/>
  <c r="W764" i="4"/>
  <c r="X764" i="4"/>
  <c r="Y764" i="4"/>
  <c r="O765" i="4"/>
  <c r="P765" i="4"/>
  <c r="Q765" i="4"/>
  <c r="R765" i="4"/>
  <c r="S765" i="4"/>
  <c r="T765" i="4"/>
  <c r="U765" i="4"/>
  <c r="V765" i="4"/>
  <c r="W765" i="4"/>
  <c r="X765" i="4"/>
  <c r="Y765" i="4"/>
  <c r="O766" i="4"/>
  <c r="P766" i="4"/>
  <c r="Q766" i="4"/>
  <c r="R766" i="4"/>
  <c r="S766" i="4"/>
  <c r="T766" i="4"/>
  <c r="U766" i="4"/>
  <c r="V766" i="4"/>
  <c r="W766" i="4"/>
  <c r="X766" i="4"/>
  <c r="Y766" i="4"/>
  <c r="O767" i="4"/>
  <c r="P767" i="4"/>
  <c r="Q767" i="4"/>
  <c r="R767" i="4"/>
  <c r="S767" i="4"/>
  <c r="T767" i="4"/>
  <c r="U767" i="4"/>
  <c r="V767" i="4"/>
  <c r="W767" i="4"/>
  <c r="X767" i="4"/>
  <c r="Y767" i="4"/>
  <c r="O768" i="4"/>
  <c r="P768" i="4"/>
  <c r="Q768" i="4"/>
  <c r="R768" i="4"/>
  <c r="S768" i="4"/>
  <c r="T768" i="4"/>
  <c r="U768" i="4"/>
  <c r="V768" i="4"/>
  <c r="W768" i="4"/>
  <c r="X768" i="4"/>
  <c r="Y768" i="4"/>
  <c r="O769" i="4"/>
  <c r="P769" i="4"/>
  <c r="Q769" i="4"/>
  <c r="R769" i="4"/>
  <c r="S769" i="4"/>
  <c r="T769" i="4"/>
  <c r="U769" i="4"/>
  <c r="V769" i="4"/>
  <c r="W769" i="4"/>
  <c r="X769" i="4"/>
  <c r="Y769" i="4"/>
  <c r="O770" i="4"/>
  <c r="P770" i="4"/>
  <c r="Q770" i="4"/>
  <c r="R770" i="4"/>
  <c r="S770" i="4"/>
  <c r="T770" i="4"/>
  <c r="U770" i="4"/>
  <c r="V770" i="4"/>
  <c r="W770" i="4"/>
  <c r="X770" i="4"/>
  <c r="Y770" i="4"/>
  <c r="O771" i="4"/>
  <c r="P771" i="4"/>
  <c r="Q771" i="4"/>
  <c r="R771" i="4"/>
  <c r="S771" i="4"/>
  <c r="T771" i="4"/>
  <c r="U771" i="4"/>
  <c r="V771" i="4"/>
  <c r="W771" i="4"/>
  <c r="X771" i="4"/>
  <c r="Y771" i="4"/>
  <c r="O772" i="4"/>
  <c r="P772" i="4"/>
  <c r="Q772" i="4"/>
  <c r="R772" i="4"/>
  <c r="S772" i="4"/>
  <c r="T772" i="4"/>
  <c r="U772" i="4"/>
  <c r="V772" i="4"/>
  <c r="W772" i="4"/>
  <c r="X772" i="4"/>
  <c r="Y772" i="4"/>
  <c r="O773" i="4"/>
  <c r="P773" i="4"/>
  <c r="Q773" i="4"/>
  <c r="R773" i="4"/>
  <c r="S773" i="4"/>
  <c r="T773" i="4"/>
  <c r="U773" i="4"/>
  <c r="V773" i="4"/>
  <c r="W773" i="4"/>
  <c r="X773" i="4"/>
  <c r="Y773" i="4"/>
  <c r="O774" i="4"/>
  <c r="P774" i="4"/>
  <c r="Q774" i="4"/>
  <c r="R774" i="4"/>
  <c r="S774" i="4"/>
  <c r="T774" i="4"/>
  <c r="U774" i="4"/>
  <c r="V774" i="4"/>
  <c r="W774" i="4"/>
  <c r="X774" i="4"/>
  <c r="Y774" i="4"/>
  <c r="O775" i="4"/>
  <c r="P775" i="4"/>
  <c r="Q775" i="4"/>
  <c r="R775" i="4"/>
  <c r="S775" i="4"/>
  <c r="T775" i="4"/>
  <c r="U775" i="4"/>
  <c r="V775" i="4"/>
  <c r="W775" i="4"/>
  <c r="X775" i="4"/>
  <c r="Y775" i="4"/>
  <c r="O776" i="4"/>
  <c r="P776" i="4"/>
  <c r="Q776" i="4"/>
  <c r="R776" i="4"/>
  <c r="S776" i="4"/>
  <c r="T776" i="4"/>
  <c r="U776" i="4"/>
  <c r="V776" i="4"/>
  <c r="W776" i="4"/>
  <c r="X776" i="4"/>
  <c r="Y776" i="4"/>
  <c r="O777" i="4"/>
  <c r="P777" i="4"/>
  <c r="Q777" i="4"/>
  <c r="R777" i="4"/>
  <c r="S777" i="4"/>
  <c r="T777" i="4"/>
  <c r="U777" i="4"/>
  <c r="V777" i="4"/>
  <c r="W777" i="4"/>
  <c r="X777" i="4"/>
  <c r="Y777" i="4"/>
  <c r="O778" i="4"/>
  <c r="P778" i="4"/>
  <c r="Q778" i="4"/>
  <c r="R778" i="4"/>
  <c r="S778" i="4"/>
  <c r="T778" i="4"/>
  <c r="U778" i="4"/>
  <c r="V778" i="4"/>
  <c r="W778" i="4"/>
  <c r="X778" i="4"/>
  <c r="Y778" i="4"/>
  <c r="O779" i="4"/>
  <c r="P779" i="4"/>
  <c r="Q779" i="4"/>
  <c r="R779" i="4"/>
  <c r="S779" i="4"/>
  <c r="T779" i="4"/>
  <c r="U779" i="4"/>
  <c r="V779" i="4"/>
  <c r="W779" i="4"/>
  <c r="X779" i="4"/>
  <c r="Y779" i="4"/>
  <c r="O780" i="4"/>
  <c r="P780" i="4"/>
  <c r="Q780" i="4"/>
  <c r="R780" i="4"/>
  <c r="S780" i="4"/>
  <c r="T780" i="4"/>
  <c r="U780" i="4"/>
  <c r="V780" i="4"/>
  <c r="W780" i="4"/>
  <c r="X780" i="4"/>
  <c r="Y780" i="4"/>
  <c r="O781" i="4"/>
  <c r="P781" i="4"/>
  <c r="Q781" i="4"/>
  <c r="R781" i="4"/>
  <c r="S781" i="4"/>
  <c r="T781" i="4"/>
  <c r="U781" i="4"/>
  <c r="V781" i="4"/>
  <c r="W781" i="4"/>
  <c r="X781" i="4"/>
  <c r="Y781" i="4"/>
  <c r="O782" i="4"/>
  <c r="P782" i="4"/>
  <c r="Q782" i="4"/>
  <c r="R782" i="4"/>
  <c r="S782" i="4"/>
  <c r="T782" i="4"/>
  <c r="U782" i="4"/>
  <c r="V782" i="4"/>
  <c r="W782" i="4"/>
  <c r="X782" i="4"/>
  <c r="Y782" i="4"/>
  <c r="O783" i="4"/>
  <c r="P783" i="4"/>
  <c r="Q783" i="4"/>
  <c r="R783" i="4"/>
  <c r="S783" i="4"/>
  <c r="T783" i="4"/>
  <c r="U783" i="4"/>
  <c r="V783" i="4"/>
  <c r="W783" i="4"/>
  <c r="X783" i="4"/>
  <c r="Y783" i="4"/>
  <c r="O784" i="4"/>
  <c r="P784" i="4"/>
  <c r="Q784" i="4"/>
  <c r="R784" i="4"/>
  <c r="S784" i="4"/>
  <c r="T784" i="4"/>
  <c r="U784" i="4"/>
  <c r="V784" i="4"/>
  <c r="W784" i="4"/>
  <c r="X784" i="4"/>
  <c r="Y784" i="4"/>
  <c r="O785" i="4"/>
  <c r="P785" i="4"/>
  <c r="Q785" i="4"/>
  <c r="R785" i="4"/>
  <c r="S785" i="4"/>
  <c r="T785" i="4"/>
  <c r="U785" i="4"/>
  <c r="V785" i="4"/>
  <c r="W785" i="4"/>
  <c r="X785" i="4"/>
  <c r="Y785" i="4"/>
  <c r="O786" i="4"/>
  <c r="P786" i="4"/>
  <c r="Q786" i="4"/>
  <c r="R786" i="4"/>
  <c r="S786" i="4"/>
  <c r="T786" i="4"/>
  <c r="U786" i="4"/>
  <c r="V786" i="4"/>
  <c r="W786" i="4"/>
  <c r="X786" i="4"/>
  <c r="Y786" i="4"/>
  <c r="O787" i="4"/>
  <c r="P787" i="4"/>
  <c r="Q787" i="4"/>
  <c r="R787" i="4"/>
  <c r="S787" i="4"/>
  <c r="T787" i="4"/>
  <c r="U787" i="4"/>
  <c r="V787" i="4"/>
  <c r="W787" i="4"/>
  <c r="X787" i="4"/>
  <c r="Y787" i="4"/>
  <c r="O788" i="4"/>
  <c r="P788" i="4"/>
  <c r="Q788" i="4"/>
  <c r="R788" i="4"/>
  <c r="S788" i="4"/>
  <c r="T788" i="4"/>
  <c r="U788" i="4"/>
  <c r="V788" i="4"/>
  <c r="W788" i="4"/>
  <c r="X788" i="4"/>
  <c r="Y788" i="4"/>
  <c r="O789" i="4"/>
  <c r="P789" i="4"/>
  <c r="Q789" i="4"/>
  <c r="R789" i="4"/>
  <c r="S789" i="4"/>
  <c r="T789" i="4"/>
  <c r="U789" i="4"/>
  <c r="V789" i="4"/>
  <c r="W789" i="4"/>
  <c r="X789" i="4"/>
  <c r="Y789" i="4"/>
  <c r="O790" i="4"/>
  <c r="P790" i="4"/>
  <c r="Q790" i="4"/>
  <c r="R790" i="4"/>
  <c r="S790" i="4"/>
  <c r="T790" i="4"/>
  <c r="U790" i="4"/>
  <c r="V790" i="4"/>
  <c r="W790" i="4"/>
  <c r="X790" i="4"/>
  <c r="Y790" i="4"/>
  <c r="O791" i="4"/>
  <c r="P791" i="4"/>
  <c r="Q791" i="4"/>
  <c r="R791" i="4"/>
  <c r="S791" i="4"/>
  <c r="T791" i="4"/>
  <c r="U791" i="4"/>
  <c r="V791" i="4"/>
  <c r="W791" i="4"/>
  <c r="X791" i="4"/>
  <c r="Y791" i="4"/>
  <c r="O792" i="4"/>
  <c r="P792" i="4"/>
  <c r="Q792" i="4"/>
  <c r="R792" i="4"/>
  <c r="S792" i="4"/>
  <c r="T792" i="4"/>
  <c r="U792" i="4"/>
  <c r="V792" i="4"/>
  <c r="W792" i="4"/>
  <c r="X792" i="4"/>
  <c r="Y792" i="4"/>
  <c r="O793" i="4"/>
  <c r="P793" i="4"/>
  <c r="Q793" i="4"/>
  <c r="R793" i="4"/>
  <c r="S793" i="4"/>
  <c r="T793" i="4"/>
  <c r="U793" i="4"/>
  <c r="V793" i="4"/>
  <c r="W793" i="4"/>
  <c r="X793" i="4"/>
  <c r="Y793" i="4"/>
  <c r="O794" i="4"/>
  <c r="P794" i="4"/>
  <c r="Q794" i="4"/>
  <c r="R794" i="4"/>
  <c r="S794" i="4"/>
  <c r="T794" i="4"/>
  <c r="U794" i="4"/>
  <c r="V794" i="4"/>
  <c r="W794" i="4"/>
  <c r="X794" i="4"/>
  <c r="Y794" i="4"/>
  <c r="O795" i="4"/>
  <c r="P795" i="4"/>
  <c r="Q795" i="4"/>
  <c r="R795" i="4"/>
  <c r="S795" i="4"/>
  <c r="T795" i="4"/>
  <c r="U795" i="4"/>
  <c r="V795" i="4"/>
  <c r="W795" i="4"/>
  <c r="X795" i="4"/>
  <c r="Y795" i="4"/>
  <c r="O796" i="4"/>
  <c r="P796" i="4"/>
  <c r="Q796" i="4"/>
  <c r="R796" i="4"/>
  <c r="S796" i="4"/>
  <c r="T796" i="4"/>
  <c r="U796" i="4"/>
  <c r="V796" i="4"/>
  <c r="W796" i="4"/>
  <c r="X796" i="4"/>
  <c r="Y796" i="4"/>
  <c r="O797" i="4"/>
  <c r="P797" i="4"/>
  <c r="Q797" i="4"/>
  <c r="R797" i="4"/>
  <c r="S797" i="4"/>
  <c r="T797" i="4"/>
  <c r="U797" i="4"/>
  <c r="V797" i="4"/>
  <c r="W797" i="4"/>
  <c r="X797" i="4"/>
  <c r="Y797" i="4"/>
  <c r="O798" i="4"/>
  <c r="P798" i="4"/>
  <c r="Q798" i="4"/>
  <c r="R798" i="4"/>
  <c r="S798" i="4"/>
  <c r="T798" i="4"/>
  <c r="U798" i="4"/>
  <c r="V798" i="4"/>
  <c r="W798" i="4"/>
  <c r="X798" i="4"/>
  <c r="Y798" i="4"/>
  <c r="O799" i="4"/>
  <c r="P799" i="4"/>
  <c r="Q799" i="4"/>
  <c r="R799" i="4"/>
  <c r="S799" i="4"/>
  <c r="T799" i="4"/>
  <c r="U799" i="4"/>
  <c r="V799" i="4"/>
  <c r="W799" i="4"/>
  <c r="X799" i="4"/>
  <c r="Y799" i="4"/>
  <c r="O800" i="4"/>
  <c r="P800" i="4"/>
  <c r="Q800" i="4"/>
  <c r="R800" i="4"/>
  <c r="S800" i="4"/>
  <c r="T800" i="4"/>
  <c r="U800" i="4"/>
  <c r="V800" i="4"/>
  <c r="W800" i="4"/>
  <c r="X800" i="4"/>
  <c r="Y800" i="4"/>
  <c r="O801" i="4"/>
  <c r="P801" i="4"/>
  <c r="Q801" i="4"/>
  <c r="R801" i="4"/>
  <c r="S801" i="4"/>
  <c r="T801" i="4"/>
  <c r="U801" i="4"/>
  <c r="V801" i="4"/>
  <c r="W801" i="4"/>
  <c r="X801" i="4"/>
  <c r="Y801" i="4"/>
  <c r="O802" i="4"/>
  <c r="P802" i="4"/>
  <c r="Q802" i="4"/>
  <c r="R802" i="4"/>
  <c r="S802" i="4"/>
  <c r="T802" i="4"/>
  <c r="U802" i="4"/>
  <c r="V802" i="4"/>
  <c r="W802" i="4"/>
  <c r="X802" i="4"/>
  <c r="Y802" i="4"/>
  <c r="O803" i="4"/>
  <c r="P803" i="4"/>
  <c r="Q803" i="4"/>
  <c r="R803" i="4"/>
  <c r="S803" i="4"/>
  <c r="T803" i="4"/>
  <c r="U803" i="4"/>
  <c r="V803" i="4"/>
  <c r="W803" i="4"/>
  <c r="X803" i="4"/>
  <c r="Y803" i="4"/>
  <c r="O804" i="4"/>
  <c r="P804" i="4"/>
  <c r="Q804" i="4"/>
  <c r="R804" i="4"/>
  <c r="S804" i="4"/>
  <c r="T804" i="4"/>
  <c r="U804" i="4"/>
  <c r="V804" i="4"/>
  <c r="W804" i="4"/>
  <c r="X804" i="4"/>
  <c r="Y804" i="4"/>
  <c r="O805" i="4"/>
  <c r="P805" i="4"/>
  <c r="Q805" i="4"/>
  <c r="R805" i="4"/>
  <c r="S805" i="4"/>
  <c r="T805" i="4"/>
  <c r="U805" i="4"/>
  <c r="V805" i="4"/>
  <c r="W805" i="4"/>
  <c r="X805" i="4"/>
  <c r="Y805" i="4"/>
  <c r="O806" i="4"/>
  <c r="P806" i="4"/>
  <c r="Q806" i="4"/>
  <c r="R806" i="4"/>
  <c r="S806" i="4"/>
  <c r="T806" i="4"/>
  <c r="U806" i="4"/>
  <c r="V806" i="4"/>
  <c r="W806" i="4"/>
  <c r="X806" i="4"/>
  <c r="Y806" i="4"/>
  <c r="O807" i="4"/>
  <c r="P807" i="4"/>
  <c r="Q807" i="4"/>
  <c r="R807" i="4"/>
  <c r="S807" i="4"/>
  <c r="T807" i="4"/>
  <c r="U807" i="4"/>
  <c r="V807" i="4"/>
  <c r="W807" i="4"/>
  <c r="X807" i="4"/>
  <c r="Y807" i="4"/>
  <c r="O808" i="4"/>
  <c r="P808" i="4"/>
  <c r="Q808" i="4"/>
  <c r="R808" i="4"/>
  <c r="S808" i="4"/>
  <c r="T808" i="4"/>
  <c r="U808" i="4"/>
  <c r="V808" i="4"/>
  <c r="W808" i="4"/>
  <c r="X808" i="4"/>
  <c r="Y808" i="4"/>
  <c r="O809" i="4"/>
  <c r="P809" i="4"/>
  <c r="Q809" i="4"/>
  <c r="R809" i="4"/>
  <c r="S809" i="4"/>
  <c r="T809" i="4"/>
  <c r="U809" i="4"/>
  <c r="V809" i="4"/>
  <c r="W809" i="4"/>
  <c r="X809" i="4"/>
  <c r="Y809" i="4"/>
  <c r="O810" i="4"/>
  <c r="P810" i="4"/>
  <c r="Q810" i="4"/>
  <c r="R810" i="4"/>
  <c r="S810" i="4"/>
  <c r="T810" i="4"/>
  <c r="U810" i="4"/>
  <c r="V810" i="4"/>
  <c r="W810" i="4"/>
  <c r="X810" i="4"/>
  <c r="Y810" i="4"/>
  <c r="O811" i="4"/>
  <c r="P811" i="4"/>
  <c r="Q811" i="4"/>
  <c r="R811" i="4"/>
  <c r="S811" i="4"/>
  <c r="T811" i="4"/>
  <c r="U811" i="4"/>
  <c r="V811" i="4"/>
  <c r="W811" i="4"/>
  <c r="X811" i="4"/>
  <c r="Y811" i="4"/>
  <c r="O812" i="4"/>
  <c r="P812" i="4"/>
  <c r="Q812" i="4"/>
  <c r="R812" i="4"/>
  <c r="S812" i="4"/>
  <c r="T812" i="4"/>
  <c r="U812" i="4"/>
  <c r="V812" i="4"/>
  <c r="W812" i="4"/>
  <c r="X812" i="4"/>
  <c r="Y812" i="4"/>
  <c r="O813" i="4"/>
  <c r="P813" i="4"/>
  <c r="Q813" i="4"/>
  <c r="R813" i="4"/>
  <c r="S813" i="4"/>
  <c r="T813" i="4"/>
  <c r="U813" i="4"/>
  <c r="V813" i="4"/>
  <c r="W813" i="4"/>
  <c r="X813" i="4"/>
  <c r="Y813" i="4"/>
  <c r="O814" i="4"/>
  <c r="P814" i="4"/>
  <c r="Q814" i="4"/>
  <c r="R814" i="4"/>
  <c r="S814" i="4"/>
  <c r="T814" i="4"/>
  <c r="U814" i="4"/>
  <c r="V814" i="4"/>
  <c r="W814" i="4"/>
  <c r="X814" i="4"/>
  <c r="Y814" i="4"/>
  <c r="O815" i="4"/>
  <c r="P815" i="4"/>
  <c r="Q815" i="4"/>
  <c r="R815" i="4"/>
  <c r="S815" i="4"/>
  <c r="T815" i="4"/>
  <c r="U815" i="4"/>
  <c r="V815" i="4"/>
  <c r="W815" i="4"/>
  <c r="X815" i="4"/>
  <c r="Y815" i="4"/>
  <c r="O816" i="4"/>
  <c r="P816" i="4"/>
  <c r="Q816" i="4"/>
  <c r="R816" i="4"/>
  <c r="S816" i="4"/>
  <c r="T816" i="4"/>
  <c r="U816" i="4"/>
  <c r="V816" i="4"/>
  <c r="W816" i="4"/>
  <c r="X816" i="4"/>
  <c r="Y816" i="4"/>
  <c r="O817" i="4"/>
  <c r="P817" i="4"/>
  <c r="Q817" i="4"/>
  <c r="R817" i="4"/>
  <c r="S817" i="4"/>
  <c r="T817" i="4"/>
  <c r="U817" i="4"/>
  <c r="V817" i="4"/>
  <c r="W817" i="4"/>
  <c r="X817" i="4"/>
  <c r="Y817" i="4"/>
  <c r="O818" i="4"/>
  <c r="P818" i="4"/>
  <c r="Q818" i="4"/>
  <c r="R818" i="4"/>
  <c r="S818" i="4"/>
  <c r="T818" i="4"/>
  <c r="U818" i="4"/>
  <c r="V818" i="4"/>
  <c r="W818" i="4"/>
  <c r="X818" i="4"/>
  <c r="Y818" i="4"/>
  <c r="O819" i="4"/>
  <c r="P819" i="4"/>
  <c r="Q819" i="4"/>
  <c r="R819" i="4"/>
  <c r="S819" i="4"/>
  <c r="T819" i="4"/>
  <c r="U819" i="4"/>
  <c r="V819" i="4"/>
  <c r="W819" i="4"/>
  <c r="X819" i="4"/>
  <c r="Y819" i="4"/>
  <c r="O820" i="4"/>
  <c r="P820" i="4"/>
  <c r="Q820" i="4"/>
  <c r="R820" i="4"/>
  <c r="S820" i="4"/>
  <c r="T820" i="4"/>
  <c r="U820" i="4"/>
  <c r="V820" i="4"/>
  <c r="W820" i="4"/>
  <c r="X820" i="4"/>
  <c r="Y820" i="4"/>
  <c r="O821" i="4"/>
  <c r="P821" i="4"/>
  <c r="Q821" i="4"/>
  <c r="R821" i="4"/>
  <c r="S821" i="4"/>
  <c r="T821" i="4"/>
  <c r="U821" i="4"/>
  <c r="V821" i="4"/>
  <c r="W821" i="4"/>
  <c r="X821" i="4"/>
  <c r="Y821" i="4"/>
  <c r="O822" i="4"/>
  <c r="P822" i="4"/>
  <c r="Q822" i="4"/>
  <c r="R822" i="4"/>
  <c r="S822" i="4"/>
  <c r="T822" i="4"/>
  <c r="U822" i="4"/>
  <c r="V822" i="4"/>
  <c r="W822" i="4"/>
  <c r="X822" i="4"/>
  <c r="Y822" i="4"/>
  <c r="O823" i="4"/>
  <c r="P823" i="4"/>
  <c r="Q823" i="4"/>
  <c r="R823" i="4"/>
  <c r="S823" i="4"/>
  <c r="T823" i="4"/>
  <c r="U823" i="4"/>
  <c r="V823" i="4"/>
  <c r="W823" i="4"/>
  <c r="X823" i="4"/>
  <c r="Y823" i="4"/>
  <c r="O824" i="4"/>
  <c r="P824" i="4"/>
  <c r="Q824" i="4"/>
  <c r="R824" i="4"/>
  <c r="S824" i="4"/>
  <c r="T824" i="4"/>
  <c r="U824" i="4"/>
  <c r="V824" i="4"/>
  <c r="W824" i="4"/>
  <c r="X824" i="4"/>
  <c r="Y824" i="4"/>
  <c r="O825" i="4"/>
  <c r="P825" i="4"/>
  <c r="Q825" i="4"/>
  <c r="R825" i="4"/>
  <c r="S825" i="4"/>
  <c r="T825" i="4"/>
  <c r="U825" i="4"/>
  <c r="V825" i="4"/>
  <c r="W825" i="4"/>
  <c r="X825" i="4"/>
  <c r="Y825" i="4"/>
  <c r="O826" i="4"/>
  <c r="P826" i="4"/>
  <c r="Q826" i="4"/>
  <c r="R826" i="4"/>
  <c r="S826" i="4"/>
  <c r="T826" i="4"/>
  <c r="U826" i="4"/>
  <c r="V826" i="4"/>
  <c r="W826" i="4"/>
  <c r="X826" i="4"/>
  <c r="Y826" i="4"/>
  <c r="O827" i="4"/>
  <c r="P827" i="4"/>
  <c r="Q827" i="4"/>
  <c r="R827" i="4"/>
  <c r="S827" i="4"/>
  <c r="T827" i="4"/>
  <c r="U827" i="4"/>
  <c r="V827" i="4"/>
  <c r="W827" i="4"/>
  <c r="X827" i="4"/>
  <c r="Y827" i="4"/>
  <c r="O828" i="4"/>
  <c r="P828" i="4"/>
  <c r="Q828" i="4"/>
  <c r="R828" i="4"/>
  <c r="S828" i="4"/>
  <c r="T828" i="4"/>
  <c r="U828" i="4"/>
  <c r="V828" i="4"/>
  <c r="W828" i="4"/>
  <c r="X828" i="4"/>
  <c r="Y828" i="4"/>
  <c r="O829" i="4"/>
  <c r="P829" i="4"/>
  <c r="Q829" i="4"/>
  <c r="R829" i="4"/>
  <c r="S829" i="4"/>
  <c r="T829" i="4"/>
  <c r="U829" i="4"/>
  <c r="V829" i="4"/>
  <c r="W829" i="4"/>
  <c r="X829" i="4"/>
  <c r="Y829" i="4"/>
  <c r="O830" i="4"/>
  <c r="P830" i="4"/>
  <c r="Q830" i="4"/>
  <c r="R830" i="4"/>
  <c r="S830" i="4"/>
  <c r="T830" i="4"/>
  <c r="U830" i="4"/>
  <c r="V830" i="4"/>
  <c r="W830" i="4"/>
  <c r="X830" i="4"/>
  <c r="Y830" i="4"/>
  <c r="O831" i="4"/>
  <c r="P831" i="4"/>
  <c r="Q831" i="4"/>
  <c r="R831" i="4"/>
  <c r="S831" i="4"/>
  <c r="T831" i="4"/>
  <c r="U831" i="4"/>
  <c r="V831" i="4"/>
  <c r="W831" i="4"/>
  <c r="X831" i="4"/>
  <c r="Y831" i="4"/>
  <c r="O832" i="4"/>
  <c r="P832" i="4"/>
  <c r="Q832" i="4"/>
  <c r="R832" i="4"/>
  <c r="S832" i="4"/>
  <c r="T832" i="4"/>
  <c r="U832" i="4"/>
  <c r="V832" i="4"/>
  <c r="W832" i="4"/>
  <c r="X832" i="4"/>
  <c r="Y832" i="4"/>
  <c r="O833" i="4"/>
  <c r="P833" i="4"/>
  <c r="Q833" i="4"/>
  <c r="R833" i="4"/>
  <c r="S833" i="4"/>
  <c r="T833" i="4"/>
  <c r="U833" i="4"/>
  <c r="V833" i="4"/>
  <c r="W833" i="4"/>
  <c r="X833" i="4"/>
  <c r="Y833" i="4"/>
  <c r="O834" i="4"/>
  <c r="P834" i="4"/>
  <c r="Q834" i="4"/>
  <c r="R834" i="4"/>
  <c r="S834" i="4"/>
  <c r="T834" i="4"/>
  <c r="U834" i="4"/>
  <c r="V834" i="4"/>
  <c r="W834" i="4"/>
  <c r="X834" i="4"/>
  <c r="Y834" i="4"/>
  <c r="O835" i="4"/>
  <c r="P835" i="4"/>
  <c r="Q835" i="4"/>
  <c r="R835" i="4"/>
  <c r="S835" i="4"/>
  <c r="T835" i="4"/>
  <c r="U835" i="4"/>
  <c r="V835" i="4"/>
  <c r="W835" i="4"/>
  <c r="X835" i="4"/>
  <c r="Y835" i="4"/>
  <c r="O836" i="4"/>
  <c r="P836" i="4"/>
  <c r="Q836" i="4"/>
  <c r="R836" i="4"/>
  <c r="S836" i="4"/>
  <c r="T836" i="4"/>
  <c r="U836" i="4"/>
  <c r="V836" i="4"/>
  <c r="W836" i="4"/>
  <c r="X836" i="4"/>
  <c r="Y836" i="4"/>
  <c r="O837" i="4"/>
  <c r="P837" i="4"/>
  <c r="Q837" i="4"/>
  <c r="R837" i="4"/>
  <c r="S837" i="4"/>
  <c r="T837" i="4"/>
  <c r="U837" i="4"/>
  <c r="V837" i="4"/>
  <c r="W837" i="4"/>
  <c r="X837" i="4"/>
  <c r="Y837" i="4"/>
  <c r="O838" i="4"/>
  <c r="P838" i="4"/>
  <c r="Q838" i="4"/>
  <c r="R838" i="4"/>
  <c r="S838" i="4"/>
  <c r="T838" i="4"/>
  <c r="U838" i="4"/>
  <c r="V838" i="4"/>
  <c r="W838" i="4"/>
  <c r="X838" i="4"/>
  <c r="Y838" i="4"/>
  <c r="O839" i="4"/>
  <c r="P839" i="4"/>
  <c r="Q839" i="4"/>
  <c r="R839" i="4"/>
  <c r="S839" i="4"/>
  <c r="T839" i="4"/>
  <c r="U839" i="4"/>
  <c r="V839" i="4"/>
  <c r="W839" i="4"/>
  <c r="X839" i="4"/>
  <c r="Y839" i="4"/>
  <c r="O840" i="4"/>
  <c r="P840" i="4"/>
  <c r="Q840" i="4"/>
  <c r="R840" i="4"/>
  <c r="S840" i="4"/>
  <c r="T840" i="4"/>
  <c r="U840" i="4"/>
  <c r="V840" i="4"/>
  <c r="W840" i="4"/>
  <c r="X840" i="4"/>
  <c r="Y840" i="4"/>
  <c r="O841" i="4"/>
  <c r="P841" i="4"/>
  <c r="Q841" i="4"/>
  <c r="R841" i="4"/>
  <c r="S841" i="4"/>
  <c r="T841" i="4"/>
  <c r="U841" i="4"/>
  <c r="V841" i="4"/>
  <c r="W841" i="4"/>
  <c r="X841" i="4"/>
  <c r="Y841" i="4"/>
  <c r="O842" i="4"/>
  <c r="P842" i="4"/>
  <c r="Q842" i="4"/>
  <c r="R842" i="4"/>
  <c r="S842" i="4"/>
  <c r="T842" i="4"/>
  <c r="U842" i="4"/>
  <c r="V842" i="4"/>
  <c r="W842" i="4"/>
  <c r="X842" i="4"/>
  <c r="Y842" i="4"/>
  <c r="O843" i="4"/>
  <c r="P843" i="4"/>
  <c r="Q843" i="4"/>
  <c r="R843" i="4"/>
  <c r="S843" i="4"/>
  <c r="T843" i="4"/>
  <c r="U843" i="4"/>
  <c r="V843" i="4"/>
  <c r="W843" i="4"/>
  <c r="X843" i="4"/>
  <c r="Y843" i="4"/>
  <c r="O844" i="4"/>
  <c r="P844" i="4"/>
  <c r="Q844" i="4"/>
  <c r="R844" i="4"/>
  <c r="S844" i="4"/>
  <c r="T844" i="4"/>
  <c r="U844" i="4"/>
  <c r="V844" i="4"/>
  <c r="W844" i="4"/>
  <c r="X844" i="4"/>
  <c r="Y844" i="4"/>
  <c r="O845" i="4"/>
  <c r="P845" i="4"/>
  <c r="Q845" i="4"/>
  <c r="R845" i="4"/>
  <c r="S845" i="4"/>
  <c r="T845" i="4"/>
  <c r="U845" i="4"/>
  <c r="V845" i="4"/>
  <c r="W845" i="4"/>
  <c r="X845" i="4"/>
  <c r="Y845" i="4"/>
  <c r="O846" i="4"/>
  <c r="P846" i="4"/>
  <c r="Q846" i="4"/>
  <c r="R846" i="4"/>
  <c r="S846" i="4"/>
  <c r="T846" i="4"/>
  <c r="U846" i="4"/>
  <c r="V846" i="4"/>
  <c r="W846" i="4"/>
  <c r="X846" i="4"/>
  <c r="Y846" i="4"/>
  <c r="O847" i="4"/>
  <c r="P847" i="4"/>
  <c r="Q847" i="4"/>
  <c r="R847" i="4"/>
  <c r="S847" i="4"/>
  <c r="T847" i="4"/>
  <c r="U847" i="4"/>
  <c r="V847" i="4"/>
  <c r="W847" i="4"/>
  <c r="X847" i="4"/>
  <c r="Y847" i="4"/>
  <c r="O848" i="4"/>
  <c r="P848" i="4"/>
  <c r="Q848" i="4"/>
  <c r="R848" i="4"/>
  <c r="S848" i="4"/>
  <c r="T848" i="4"/>
  <c r="U848" i="4"/>
  <c r="V848" i="4"/>
  <c r="W848" i="4"/>
  <c r="X848" i="4"/>
  <c r="Y848" i="4"/>
  <c r="O849" i="4"/>
  <c r="P849" i="4"/>
  <c r="Q849" i="4"/>
  <c r="R849" i="4"/>
  <c r="S849" i="4"/>
  <c r="T849" i="4"/>
  <c r="U849" i="4"/>
  <c r="V849" i="4"/>
  <c r="W849" i="4"/>
  <c r="X849" i="4"/>
  <c r="Y849" i="4"/>
  <c r="O850" i="4"/>
  <c r="P850" i="4"/>
  <c r="Q850" i="4"/>
  <c r="R850" i="4"/>
  <c r="S850" i="4"/>
  <c r="T850" i="4"/>
  <c r="U850" i="4"/>
  <c r="V850" i="4"/>
  <c r="W850" i="4"/>
  <c r="X850" i="4"/>
  <c r="Y850" i="4"/>
  <c r="O851" i="4"/>
  <c r="P851" i="4"/>
  <c r="Q851" i="4"/>
  <c r="R851" i="4"/>
  <c r="S851" i="4"/>
  <c r="T851" i="4"/>
  <c r="U851" i="4"/>
  <c r="V851" i="4"/>
  <c r="W851" i="4"/>
  <c r="X851" i="4"/>
  <c r="Y851" i="4"/>
  <c r="O852" i="4"/>
  <c r="P852" i="4"/>
  <c r="Q852" i="4"/>
  <c r="R852" i="4"/>
  <c r="S852" i="4"/>
  <c r="T852" i="4"/>
  <c r="U852" i="4"/>
  <c r="V852" i="4"/>
  <c r="W852" i="4"/>
  <c r="X852" i="4"/>
  <c r="Y852" i="4"/>
  <c r="O853" i="4"/>
  <c r="P853" i="4"/>
  <c r="Q853" i="4"/>
  <c r="R853" i="4"/>
  <c r="S853" i="4"/>
  <c r="T853" i="4"/>
  <c r="U853" i="4"/>
  <c r="V853" i="4"/>
  <c r="W853" i="4"/>
  <c r="X853" i="4"/>
  <c r="Y853" i="4"/>
  <c r="O854" i="4"/>
  <c r="P854" i="4"/>
  <c r="Q854" i="4"/>
  <c r="R854" i="4"/>
  <c r="S854" i="4"/>
  <c r="T854" i="4"/>
  <c r="U854" i="4"/>
  <c r="V854" i="4"/>
  <c r="W854" i="4"/>
  <c r="X854" i="4"/>
  <c r="Y854" i="4"/>
  <c r="O855" i="4"/>
  <c r="P855" i="4"/>
  <c r="Q855" i="4"/>
  <c r="R855" i="4"/>
  <c r="S855" i="4"/>
  <c r="T855" i="4"/>
  <c r="U855" i="4"/>
  <c r="V855" i="4"/>
  <c r="W855" i="4"/>
  <c r="X855" i="4"/>
  <c r="Y855" i="4"/>
  <c r="O856" i="4"/>
  <c r="P856" i="4"/>
  <c r="Q856" i="4"/>
  <c r="R856" i="4"/>
  <c r="S856" i="4"/>
  <c r="T856" i="4"/>
  <c r="U856" i="4"/>
  <c r="V856" i="4"/>
  <c r="W856" i="4"/>
  <c r="X856" i="4"/>
  <c r="Y856" i="4"/>
  <c r="O857" i="4"/>
  <c r="P857" i="4"/>
  <c r="Q857" i="4"/>
  <c r="R857" i="4"/>
  <c r="S857" i="4"/>
  <c r="T857" i="4"/>
  <c r="U857" i="4"/>
  <c r="V857" i="4"/>
  <c r="W857" i="4"/>
  <c r="X857" i="4"/>
  <c r="Y857" i="4"/>
  <c r="O858" i="4"/>
  <c r="P858" i="4"/>
  <c r="Q858" i="4"/>
  <c r="R858" i="4"/>
  <c r="S858" i="4"/>
  <c r="T858" i="4"/>
  <c r="U858" i="4"/>
  <c r="V858" i="4"/>
  <c r="W858" i="4"/>
  <c r="X858" i="4"/>
  <c r="Y858" i="4"/>
  <c r="O859" i="4"/>
  <c r="P859" i="4"/>
  <c r="Q859" i="4"/>
  <c r="R859" i="4"/>
  <c r="S859" i="4"/>
  <c r="T859" i="4"/>
  <c r="U859" i="4"/>
  <c r="V859" i="4"/>
  <c r="W859" i="4"/>
  <c r="X859" i="4"/>
  <c r="Y859" i="4"/>
  <c r="O860" i="4"/>
  <c r="P860" i="4"/>
  <c r="Q860" i="4"/>
  <c r="R860" i="4"/>
  <c r="S860" i="4"/>
  <c r="T860" i="4"/>
  <c r="U860" i="4"/>
  <c r="V860" i="4"/>
  <c r="W860" i="4"/>
  <c r="X860" i="4"/>
  <c r="Y860" i="4"/>
  <c r="O861" i="4"/>
  <c r="P861" i="4"/>
  <c r="Q861" i="4"/>
  <c r="R861" i="4"/>
  <c r="S861" i="4"/>
  <c r="T861" i="4"/>
  <c r="U861" i="4"/>
  <c r="V861" i="4"/>
  <c r="W861" i="4"/>
  <c r="X861" i="4"/>
  <c r="Y861" i="4"/>
  <c r="O862" i="4"/>
  <c r="P862" i="4"/>
  <c r="Q862" i="4"/>
  <c r="R862" i="4"/>
  <c r="S862" i="4"/>
  <c r="T862" i="4"/>
  <c r="U862" i="4"/>
  <c r="V862" i="4"/>
  <c r="W862" i="4"/>
  <c r="X862" i="4"/>
  <c r="Y862" i="4"/>
  <c r="O863" i="4"/>
  <c r="P863" i="4"/>
  <c r="Q863" i="4"/>
  <c r="R863" i="4"/>
  <c r="S863" i="4"/>
  <c r="T863" i="4"/>
  <c r="U863" i="4"/>
  <c r="V863" i="4"/>
  <c r="W863" i="4"/>
  <c r="X863" i="4"/>
  <c r="Y863" i="4"/>
  <c r="O864" i="4"/>
  <c r="P864" i="4"/>
  <c r="Q864" i="4"/>
  <c r="R864" i="4"/>
  <c r="S864" i="4"/>
  <c r="T864" i="4"/>
  <c r="U864" i="4"/>
  <c r="V864" i="4"/>
  <c r="W864" i="4"/>
  <c r="X864" i="4"/>
  <c r="Y864" i="4"/>
  <c r="O865" i="4"/>
  <c r="P865" i="4"/>
  <c r="Q865" i="4"/>
  <c r="R865" i="4"/>
  <c r="S865" i="4"/>
  <c r="T865" i="4"/>
  <c r="U865" i="4"/>
  <c r="V865" i="4"/>
  <c r="W865" i="4"/>
  <c r="X865" i="4"/>
  <c r="Y865" i="4"/>
  <c r="O866" i="4"/>
  <c r="P866" i="4"/>
  <c r="Q866" i="4"/>
  <c r="R866" i="4"/>
  <c r="S866" i="4"/>
  <c r="T866" i="4"/>
  <c r="U866" i="4"/>
  <c r="V866" i="4"/>
  <c r="W866" i="4"/>
  <c r="X866" i="4"/>
  <c r="Y866" i="4"/>
  <c r="O867" i="4"/>
  <c r="P867" i="4"/>
  <c r="Q867" i="4"/>
  <c r="R867" i="4"/>
  <c r="S867" i="4"/>
  <c r="T867" i="4"/>
  <c r="U867" i="4"/>
  <c r="V867" i="4"/>
  <c r="W867" i="4"/>
  <c r="X867" i="4"/>
  <c r="Y867" i="4"/>
  <c r="O868" i="4"/>
  <c r="P868" i="4"/>
  <c r="Q868" i="4"/>
  <c r="R868" i="4"/>
  <c r="S868" i="4"/>
  <c r="T868" i="4"/>
  <c r="U868" i="4"/>
  <c r="V868" i="4"/>
  <c r="W868" i="4"/>
  <c r="X868" i="4"/>
  <c r="Y868" i="4"/>
  <c r="O869" i="4"/>
  <c r="P869" i="4"/>
  <c r="Q869" i="4"/>
  <c r="R869" i="4"/>
  <c r="S869" i="4"/>
  <c r="T869" i="4"/>
  <c r="U869" i="4"/>
  <c r="V869" i="4"/>
  <c r="W869" i="4"/>
  <c r="X869" i="4"/>
  <c r="Y869" i="4"/>
  <c r="O870" i="4"/>
  <c r="P870" i="4"/>
  <c r="Q870" i="4"/>
  <c r="R870" i="4"/>
  <c r="S870" i="4"/>
  <c r="T870" i="4"/>
  <c r="U870" i="4"/>
  <c r="V870" i="4"/>
  <c r="W870" i="4"/>
  <c r="X870" i="4"/>
  <c r="Y870" i="4"/>
  <c r="O871" i="4"/>
  <c r="P871" i="4"/>
  <c r="Q871" i="4"/>
  <c r="R871" i="4"/>
  <c r="S871" i="4"/>
  <c r="T871" i="4"/>
  <c r="U871" i="4"/>
  <c r="V871" i="4"/>
  <c r="W871" i="4"/>
  <c r="X871" i="4"/>
  <c r="Y871" i="4"/>
  <c r="O872" i="4"/>
  <c r="P872" i="4"/>
  <c r="Q872" i="4"/>
  <c r="R872" i="4"/>
  <c r="S872" i="4"/>
  <c r="T872" i="4"/>
  <c r="U872" i="4"/>
  <c r="V872" i="4"/>
  <c r="W872" i="4"/>
  <c r="X872" i="4"/>
  <c r="Y872" i="4"/>
  <c r="O873" i="4"/>
  <c r="P873" i="4"/>
  <c r="Q873" i="4"/>
  <c r="R873" i="4"/>
  <c r="S873" i="4"/>
  <c r="T873" i="4"/>
  <c r="U873" i="4"/>
  <c r="V873" i="4"/>
  <c r="W873" i="4"/>
  <c r="X873" i="4"/>
  <c r="Y873" i="4"/>
  <c r="O874" i="4"/>
  <c r="P874" i="4"/>
  <c r="Q874" i="4"/>
  <c r="R874" i="4"/>
  <c r="S874" i="4"/>
  <c r="T874" i="4"/>
  <c r="U874" i="4"/>
  <c r="V874" i="4"/>
  <c r="W874" i="4"/>
  <c r="X874" i="4"/>
  <c r="Y874" i="4"/>
  <c r="O875" i="4"/>
  <c r="P875" i="4"/>
  <c r="Q875" i="4"/>
  <c r="R875" i="4"/>
  <c r="S875" i="4"/>
  <c r="T875" i="4"/>
  <c r="U875" i="4"/>
  <c r="V875" i="4"/>
  <c r="W875" i="4"/>
  <c r="X875" i="4"/>
  <c r="Y875" i="4"/>
  <c r="O876" i="4"/>
  <c r="P876" i="4"/>
  <c r="Q876" i="4"/>
  <c r="R876" i="4"/>
  <c r="S876" i="4"/>
  <c r="T876" i="4"/>
  <c r="U876" i="4"/>
  <c r="V876" i="4"/>
  <c r="W876" i="4"/>
  <c r="X876" i="4"/>
  <c r="Y876" i="4"/>
  <c r="O877" i="4"/>
  <c r="P877" i="4"/>
  <c r="Q877" i="4"/>
  <c r="R877" i="4"/>
  <c r="S877" i="4"/>
  <c r="T877" i="4"/>
  <c r="U877" i="4"/>
  <c r="V877" i="4"/>
  <c r="W877" i="4"/>
  <c r="X877" i="4"/>
  <c r="Y877" i="4"/>
  <c r="O878" i="4"/>
  <c r="P878" i="4"/>
  <c r="Q878" i="4"/>
  <c r="R878" i="4"/>
  <c r="S878" i="4"/>
  <c r="T878" i="4"/>
  <c r="U878" i="4"/>
  <c r="V878" i="4"/>
  <c r="W878" i="4"/>
  <c r="X878" i="4"/>
  <c r="Y878" i="4"/>
  <c r="O879" i="4"/>
  <c r="P879" i="4"/>
  <c r="Q879" i="4"/>
  <c r="R879" i="4"/>
  <c r="S879" i="4"/>
  <c r="T879" i="4"/>
  <c r="U879" i="4"/>
  <c r="V879" i="4"/>
  <c r="W879" i="4"/>
  <c r="X879" i="4"/>
  <c r="Y879" i="4"/>
  <c r="O880" i="4"/>
  <c r="P880" i="4"/>
  <c r="Q880" i="4"/>
  <c r="R880" i="4"/>
  <c r="S880" i="4"/>
  <c r="T880" i="4"/>
  <c r="U880" i="4"/>
  <c r="V880" i="4"/>
  <c r="W880" i="4"/>
  <c r="X880" i="4"/>
  <c r="Y880" i="4"/>
  <c r="O881" i="4"/>
  <c r="P881" i="4"/>
  <c r="Q881" i="4"/>
  <c r="R881" i="4"/>
  <c r="S881" i="4"/>
  <c r="T881" i="4"/>
  <c r="U881" i="4"/>
  <c r="V881" i="4"/>
  <c r="W881" i="4"/>
  <c r="X881" i="4"/>
  <c r="Y881" i="4"/>
  <c r="O882" i="4"/>
  <c r="P882" i="4"/>
  <c r="Q882" i="4"/>
  <c r="R882" i="4"/>
  <c r="S882" i="4"/>
  <c r="T882" i="4"/>
  <c r="U882" i="4"/>
  <c r="V882" i="4"/>
  <c r="W882" i="4"/>
  <c r="X882" i="4"/>
  <c r="Y882" i="4"/>
  <c r="O883" i="4"/>
  <c r="P883" i="4"/>
  <c r="Q883" i="4"/>
  <c r="R883" i="4"/>
  <c r="S883" i="4"/>
  <c r="T883" i="4"/>
  <c r="U883" i="4"/>
  <c r="V883" i="4"/>
  <c r="W883" i="4"/>
  <c r="X883" i="4"/>
  <c r="Y883" i="4"/>
  <c r="O884" i="4"/>
  <c r="P884" i="4"/>
  <c r="Q884" i="4"/>
  <c r="R884" i="4"/>
  <c r="S884" i="4"/>
  <c r="T884" i="4"/>
  <c r="U884" i="4"/>
  <c r="V884" i="4"/>
  <c r="W884" i="4"/>
  <c r="X884" i="4"/>
  <c r="Y884" i="4"/>
  <c r="O885" i="4"/>
  <c r="P885" i="4"/>
  <c r="Q885" i="4"/>
  <c r="R885" i="4"/>
  <c r="S885" i="4"/>
  <c r="T885" i="4"/>
  <c r="U885" i="4"/>
  <c r="V885" i="4"/>
  <c r="W885" i="4"/>
  <c r="X885" i="4"/>
  <c r="Y885" i="4"/>
  <c r="O886" i="4"/>
  <c r="P886" i="4"/>
  <c r="Q886" i="4"/>
  <c r="R886" i="4"/>
  <c r="S886" i="4"/>
  <c r="T886" i="4"/>
  <c r="U886" i="4"/>
  <c r="V886" i="4"/>
  <c r="W886" i="4"/>
  <c r="X886" i="4"/>
  <c r="Y886" i="4"/>
  <c r="O887" i="4"/>
  <c r="P887" i="4"/>
  <c r="Q887" i="4"/>
  <c r="R887" i="4"/>
  <c r="S887" i="4"/>
  <c r="T887" i="4"/>
  <c r="U887" i="4"/>
  <c r="V887" i="4"/>
  <c r="W887" i="4"/>
  <c r="X887" i="4"/>
  <c r="Y887" i="4"/>
  <c r="O888" i="4"/>
  <c r="P888" i="4"/>
  <c r="Q888" i="4"/>
  <c r="R888" i="4"/>
  <c r="S888" i="4"/>
  <c r="T888" i="4"/>
  <c r="U888" i="4"/>
  <c r="V888" i="4"/>
  <c r="W888" i="4"/>
  <c r="X888" i="4"/>
  <c r="Y888" i="4"/>
  <c r="O889" i="4"/>
  <c r="P889" i="4"/>
  <c r="Q889" i="4"/>
  <c r="R889" i="4"/>
  <c r="S889" i="4"/>
  <c r="T889" i="4"/>
  <c r="U889" i="4"/>
  <c r="V889" i="4"/>
  <c r="W889" i="4"/>
  <c r="X889" i="4"/>
  <c r="Y889" i="4"/>
  <c r="O890" i="4"/>
  <c r="P890" i="4"/>
  <c r="Q890" i="4"/>
  <c r="R890" i="4"/>
  <c r="S890" i="4"/>
  <c r="T890" i="4"/>
  <c r="U890" i="4"/>
  <c r="V890" i="4"/>
  <c r="W890" i="4"/>
  <c r="X890" i="4"/>
  <c r="Y890" i="4"/>
  <c r="O891" i="4"/>
  <c r="P891" i="4"/>
  <c r="Q891" i="4"/>
  <c r="R891" i="4"/>
  <c r="S891" i="4"/>
  <c r="T891" i="4"/>
  <c r="U891" i="4"/>
  <c r="V891" i="4"/>
  <c r="W891" i="4"/>
  <c r="X891" i="4"/>
  <c r="Y891" i="4"/>
  <c r="O892" i="4"/>
  <c r="P892" i="4"/>
  <c r="Q892" i="4"/>
  <c r="R892" i="4"/>
  <c r="S892" i="4"/>
  <c r="T892" i="4"/>
  <c r="U892" i="4"/>
  <c r="V892" i="4"/>
  <c r="W892" i="4"/>
  <c r="X892" i="4"/>
  <c r="Y892" i="4"/>
  <c r="O893" i="4"/>
  <c r="P893" i="4"/>
  <c r="Q893" i="4"/>
  <c r="R893" i="4"/>
  <c r="S893" i="4"/>
  <c r="T893" i="4"/>
  <c r="U893" i="4"/>
  <c r="V893" i="4"/>
  <c r="W893" i="4"/>
  <c r="X893" i="4"/>
  <c r="Y893" i="4"/>
  <c r="O894" i="4"/>
  <c r="P894" i="4"/>
  <c r="Q894" i="4"/>
  <c r="R894" i="4"/>
  <c r="S894" i="4"/>
  <c r="T894" i="4"/>
  <c r="U894" i="4"/>
  <c r="V894" i="4"/>
  <c r="W894" i="4"/>
  <c r="X894" i="4"/>
  <c r="Y894" i="4"/>
  <c r="O895" i="4"/>
  <c r="P895" i="4"/>
  <c r="Q895" i="4"/>
  <c r="R895" i="4"/>
  <c r="S895" i="4"/>
  <c r="T895" i="4"/>
  <c r="U895" i="4"/>
  <c r="V895" i="4"/>
  <c r="W895" i="4"/>
  <c r="X895" i="4"/>
  <c r="Y895" i="4"/>
  <c r="O896" i="4"/>
  <c r="P896" i="4"/>
  <c r="Q896" i="4"/>
  <c r="R896" i="4"/>
  <c r="S896" i="4"/>
  <c r="T896" i="4"/>
  <c r="U896" i="4"/>
  <c r="V896" i="4"/>
  <c r="W896" i="4"/>
  <c r="X896" i="4"/>
  <c r="Y896" i="4"/>
  <c r="O897" i="4"/>
  <c r="P897" i="4"/>
  <c r="Q897" i="4"/>
  <c r="R897" i="4"/>
  <c r="S897" i="4"/>
  <c r="T897" i="4"/>
  <c r="U897" i="4"/>
  <c r="V897" i="4"/>
  <c r="W897" i="4"/>
  <c r="X897" i="4"/>
  <c r="Y897" i="4"/>
  <c r="O898" i="4"/>
  <c r="P898" i="4"/>
  <c r="Q898" i="4"/>
  <c r="R898" i="4"/>
  <c r="S898" i="4"/>
  <c r="T898" i="4"/>
  <c r="U898" i="4"/>
  <c r="V898" i="4"/>
  <c r="W898" i="4"/>
  <c r="X898" i="4"/>
  <c r="Y898" i="4"/>
  <c r="O899" i="4"/>
  <c r="P899" i="4"/>
  <c r="Q899" i="4"/>
  <c r="R899" i="4"/>
  <c r="S899" i="4"/>
  <c r="T899" i="4"/>
  <c r="U899" i="4"/>
  <c r="V899" i="4"/>
  <c r="W899" i="4"/>
  <c r="X899" i="4"/>
  <c r="Y899" i="4"/>
  <c r="O900" i="4"/>
  <c r="P900" i="4"/>
  <c r="Q900" i="4"/>
  <c r="R900" i="4"/>
  <c r="S900" i="4"/>
  <c r="T900" i="4"/>
  <c r="U900" i="4"/>
  <c r="V900" i="4"/>
  <c r="W900" i="4"/>
  <c r="X900" i="4"/>
  <c r="Y900" i="4"/>
  <c r="O901" i="4"/>
  <c r="P901" i="4"/>
  <c r="Q901" i="4"/>
  <c r="R901" i="4"/>
  <c r="S901" i="4"/>
  <c r="T901" i="4"/>
  <c r="U901" i="4"/>
  <c r="V901" i="4"/>
  <c r="W901" i="4"/>
  <c r="X901" i="4"/>
  <c r="Y901" i="4"/>
  <c r="O902" i="4"/>
  <c r="P902" i="4"/>
  <c r="Q902" i="4"/>
  <c r="R902" i="4"/>
  <c r="S902" i="4"/>
  <c r="T902" i="4"/>
  <c r="U902" i="4"/>
  <c r="V902" i="4"/>
  <c r="W902" i="4"/>
  <c r="X902" i="4"/>
  <c r="Y902" i="4"/>
  <c r="O903" i="4"/>
  <c r="P903" i="4"/>
  <c r="Q903" i="4"/>
  <c r="R903" i="4"/>
  <c r="S903" i="4"/>
  <c r="T903" i="4"/>
  <c r="U903" i="4"/>
  <c r="V903" i="4"/>
  <c r="W903" i="4"/>
  <c r="X903" i="4"/>
  <c r="Y903" i="4"/>
  <c r="O904" i="4"/>
  <c r="P904" i="4"/>
  <c r="Q904" i="4"/>
  <c r="R904" i="4"/>
  <c r="S904" i="4"/>
  <c r="T904" i="4"/>
  <c r="U904" i="4"/>
  <c r="V904" i="4"/>
  <c r="W904" i="4"/>
  <c r="X904" i="4"/>
  <c r="Y904" i="4"/>
  <c r="O905" i="4"/>
  <c r="P905" i="4"/>
  <c r="Q905" i="4"/>
  <c r="R905" i="4"/>
  <c r="S905" i="4"/>
  <c r="T905" i="4"/>
  <c r="U905" i="4"/>
  <c r="V905" i="4"/>
  <c r="W905" i="4"/>
  <c r="X905" i="4"/>
  <c r="Y905" i="4"/>
  <c r="O906" i="4"/>
  <c r="P906" i="4"/>
  <c r="Q906" i="4"/>
  <c r="R906" i="4"/>
  <c r="S906" i="4"/>
  <c r="T906" i="4"/>
  <c r="U906" i="4"/>
  <c r="V906" i="4"/>
  <c r="W906" i="4"/>
  <c r="X906" i="4"/>
  <c r="Y906" i="4"/>
  <c r="O907" i="4"/>
  <c r="P907" i="4"/>
  <c r="Q907" i="4"/>
  <c r="R907" i="4"/>
  <c r="S907" i="4"/>
  <c r="T907" i="4"/>
  <c r="U907" i="4"/>
  <c r="V907" i="4"/>
  <c r="W907" i="4"/>
  <c r="X907" i="4"/>
  <c r="Y907" i="4"/>
  <c r="O908" i="4"/>
  <c r="P908" i="4"/>
  <c r="Q908" i="4"/>
  <c r="R908" i="4"/>
  <c r="S908" i="4"/>
  <c r="T908" i="4"/>
  <c r="U908" i="4"/>
  <c r="V908" i="4"/>
  <c r="W908" i="4"/>
  <c r="X908" i="4"/>
  <c r="Y908" i="4"/>
  <c r="O909" i="4"/>
  <c r="P909" i="4"/>
  <c r="Q909" i="4"/>
  <c r="R909" i="4"/>
  <c r="S909" i="4"/>
  <c r="T909" i="4"/>
  <c r="U909" i="4"/>
  <c r="V909" i="4"/>
  <c r="W909" i="4"/>
  <c r="X909" i="4"/>
  <c r="Y909" i="4"/>
  <c r="O910" i="4"/>
  <c r="P910" i="4"/>
  <c r="Q910" i="4"/>
  <c r="R910" i="4"/>
  <c r="S910" i="4"/>
  <c r="T910" i="4"/>
  <c r="U910" i="4"/>
  <c r="V910" i="4"/>
  <c r="W910" i="4"/>
  <c r="X910" i="4"/>
  <c r="Y910" i="4"/>
  <c r="O911" i="4"/>
  <c r="P911" i="4"/>
  <c r="Q911" i="4"/>
  <c r="R911" i="4"/>
  <c r="S911" i="4"/>
  <c r="T911" i="4"/>
  <c r="U911" i="4"/>
  <c r="V911" i="4"/>
  <c r="W911" i="4"/>
  <c r="X911" i="4"/>
  <c r="Y911" i="4"/>
  <c r="O912" i="4"/>
  <c r="P912" i="4"/>
  <c r="Q912" i="4"/>
  <c r="R912" i="4"/>
  <c r="S912" i="4"/>
  <c r="T912" i="4"/>
  <c r="U912" i="4"/>
  <c r="V912" i="4"/>
  <c r="W912" i="4"/>
  <c r="X912" i="4"/>
  <c r="Y912" i="4"/>
  <c r="O913" i="4"/>
  <c r="P913" i="4"/>
  <c r="Q913" i="4"/>
  <c r="R913" i="4"/>
  <c r="S913" i="4"/>
  <c r="T913" i="4"/>
  <c r="U913" i="4"/>
  <c r="V913" i="4"/>
  <c r="W913" i="4"/>
  <c r="X913" i="4"/>
  <c r="Y913" i="4"/>
  <c r="O914" i="4"/>
  <c r="P914" i="4"/>
  <c r="Q914" i="4"/>
  <c r="R914" i="4"/>
  <c r="S914" i="4"/>
  <c r="T914" i="4"/>
  <c r="U914" i="4"/>
  <c r="V914" i="4"/>
  <c r="W914" i="4"/>
  <c r="X914" i="4"/>
  <c r="Y914" i="4"/>
  <c r="O915" i="4"/>
  <c r="P915" i="4"/>
  <c r="Q915" i="4"/>
  <c r="R915" i="4"/>
  <c r="S915" i="4"/>
  <c r="T915" i="4"/>
  <c r="U915" i="4"/>
  <c r="V915" i="4"/>
  <c r="W915" i="4"/>
  <c r="X915" i="4"/>
  <c r="Y915" i="4"/>
  <c r="O916" i="4"/>
  <c r="P916" i="4"/>
  <c r="Q916" i="4"/>
  <c r="R916" i="4"/>
  <c r="S916" i="4"/>
  <c r="T916" i="4"/>
  <c r="U916" i="4"/>
  <c r="V916" i="4"/>
  <c r="W916" i="4"/>
  <c r="X916" i="4"/>
  <c r="Y916" i="4"/>
  <c r="O917" i="4"/>
  <c r="P917" i="4"/>
  <c r="Q917" i="4"/>
  <c r="R917" i="4"/>
  <c r="S917" i="4"/>
  <c r="T917" i="4"/>
  <c r="U917" i="4"/>
  <c r="V917" i="4"/>
  <c r="W917" i="4"/>
  <c r="X917" i="4"/>
  <c r="Y917" i="4"/>
  <c r="O918" i="4"/>
  <c r="P918" i="4"/>
  <c r="Q918" i="4"/>
  <c r="R918" i="4"/>
  <c r="S918" i="4"/>
  <c r="T918" i="4"/>
  <c r="U918" i="4"/>
  <c r="V918" i="4"/>
  <c r="W918" i="4"/>
  <c r="X918" i="4"/>
  <c r="Y918" i="4"/>
  <c r="O919" i="4"/>
  <c r="P919" i="4"/>
  <c r="Q919" i="4"/>
  <c r="R919" i="4"/>
  <c r="S919" i="4"/>
  <c r="T919" i="4"/>
  <c r="U919" i="4"/>
  <c r="V919" i="4"/>
  <c r="W919" i="4"/>
  <c r="X919" i="4"/>
  <c r="Y919" i="4"/>
  <c r="O920" i="4"/>
  <c r="P920" i="4"/>
  <c r="Q920" i="4"/>
  <c r="R920" i="4"/>
  <c r="S920" i="4"/>
  <c r="T920" i="4"/>
  <c r="U920" i="4"/>
  <c r="V920" i="4"/>
  <c r="W920" i="4"/>
  <c r="X920" i="4"/>
  <c r="Y920" i="4"/>
  <c r="O921" i="4"/>
  <c r="P921" i="4"/>
  <c r="Q921" i="4"/>
  <c r="R921" i="4"/>
  <c r="S921" i="4"/>
  <c r="T921" i="4"/>
  <c r="U921" i="4"/>
  <c r="V921" i="4"/>
  <c r="W921" i="4"/>
  <c r="X921" i="4"/>
  <c r="Y921" i="4"/>
  <c r="O922" i="4"/>
  <c r="P922" i="4"/>
  <c r="Q922" i="4"/>
  <c r="R922" i="4"/>
  <c r="S922" i="4"/>
  <c r="T922" i="4"/>
  <c r="U922" i="4"/>
  <c r="V922" i="4"/>
  <c r="W922" i="4"/>
  <c r="X922" i="4"/>
  <c r="Y922" i="4"/>
  <c r="O923" i="4"/>
  <c r="P923" i="4"/>
  <c r="Q923" i="4"/>
  <c r="R923" i="4"/>
  <c r="S923" i="4"/>
  <c r="T923" i="4"/>
  <c r="U923" i="4"/>
  <c r="V923" i="4"/>
  <c r="W923" i="4"/>
  <c r="X923" i="4"/>
  <c r="Y923" i="4"/>
  <c r="O924" i="4"/>
  <c r="P924" i="4"/>
  <c r="Q924" i="4"/>
  <c r="R924" i="4"/>
  <c r="S924" i="4"/>
  <c r="T924" i="4"/>
  <c r="U924" i="4"/>
  <c r="V924" i="4"/>
  <c r="W924" i="4"/>
  <c r="X924" i="4"/>
  <c r="Y924" i="4"/>
  <c r="O925" i="4"/>
  <c r="P925" i="4"/>
  <c r="Q925" i="4"/>
  <c r="R925" i="4"/>
  <c r="S925" i="4"/>
  <c r="T925" i="4"/>
  <c r="U925" i="4"/>
  <c r="V925" i="4"/>
  <c r="W925" i="4"/>
  <c r="X925" i="4"/>
  <c r="Y925" i="4"/>
  <c r="O926" i="4"/>
  <c r="P926" i="4"/>
  <c r="Q926" i="4"/>
  <c r="R926" i="4"/>
  <c r="S926" i="4"/>
  <c r="T926" i="4"/>
  <c r="U926" i="4"/>
  <c r="V926" i="4"/>
  <c r="W926" i="4"/>
  <c r="X926" i="4"/>
  <c r="Y926" i="4"/>
  <c r="O927" i="4"/>
  <c r="P927" i="4"/>
  <c r="Q927" i="4"/>
  <c r="R927" i="4"/>
  <c r="S927" i="4"/>
  <c r="T927" i="4"/>
  <c r="U927" i="4"/>
  <c r="V927" i="4"/>
  <c r="W927" i="4"/>
  <c r="X927" i="4"/>
  <c r="Y927" i="4"/>
  <c r="O928" i="4"/>
  <c r="P928" i="4"/>
  <c r="Q928" i="4"/>
  <c r="R928" i="4"/>
  <c r="S928" i="4"/>
  <c r="T928" i="4"/>
  <c r="U928" i="4"/>
  <c r="V928" i="4"/>
  <c r="W928" i="4"/>
  <c r="X928" i="4"/>
  <c r="Y928" i="4"/>
  <c r="O929" i="4"/>
  <c r="P929" i="4"/>
  <c r="Q929" i="4"/>
  <c r="R929" i="4"/>
  <c r="S929" i="4"/>
  <c r="T929" i="4"/>
  <c r="U929" i="4"/>
  <c r="V929" i="4"/>
  <c r="W929" i="4"/>
  <c r="X929" i="4"/>
  <c r="Y929" i="4"/>
  <c r="O930" i="4"/>
  <c r="P930" i="4"/>
  <c r="Q930" i="4"/>
  <c r="R930" i="4"/>
  <c r="S930" i="4"/>
  <c r="T930" i="4"/>
  <c r="U930" i="4"/>
  <c r="V930" i="4"/>
  <c r="W930" i="4"/>
  <c r="X930" i="4"/>
  <c r="Y930" i="4"/>
  <c r="O931" i="4"/>
  <c r="P931" i="4"/>
  <c r="Q931" i="4"/>
  <c r="R931" i="4"/>
  <c r="S931" i="4"/>
  <c r="T931" i="4"/>
  <c r="U931" i="4"/>
  <c r="V931" i="4"/>
  <c r="W931" i="4"/>
  <c r="X931" i="4"/>
  <c r="Y931" i="4"/>
  <c r="O932" i="4"/>
  <c r="P932" i="4"/>
  <c r="Q932" i="4"/>
  <c r="R932" i="4"/>
  <c r="S932" i="4"/>
  <c r="T932" i="4"/>
  <c r="U932" i="4"/>
  <c r="V932" i="4"/>
  <c r="W932" i="4"/>
  <c r="X932" i="4"/>
  <c r="Y932" i="4"/>
  <c r="O933" i="4"/>
  <c r="P933" i="4"/>
  <c r="Q933" i="4"/>
  <c r="R933" i="4"/>
  <c r="S933" i="4"/>
  <c r="T933" i="4"/>
  <c r="U933" i="4"/>
  <c r="V933" i="4"/>
  <c r="W933" i="4"/>
  <c r="X933" i="4"/>
  <c r="Y933" i="4"/>
  <c r="O934" i="4"/>
  <c r="P934" i="4"/>
  <c r="Q934" i="4"/>
  <c r="R934" i="4"/>
  <c r="S934" i="4"/>
  <c r="T934" i="4"/>
  <c r="U934" i="4"/>
  <c r="V934" i="4"/>
  <c r="W934" i="4"/>
  <c r="X934" i="4"/>
  <c r="Y934" i="4"/>
  <c r="O935" i="4"/>
  <c r="P935" i="4"/>
  <c r="Q935" i="4"/>
  <c r="R935" i="4"/>
  <c r="S935" i="4"/>
  <c r="T935" i="4"/>
  <c r="U935" i="4"/>
  <c r="V935" i="4"/>
  <c r="W935" i="4"/>
  <c r="X935" i="4"/>
  <c r="Y935" i="4"/>
  <c r="O936" i="4"/>
  <c r="P936" i="4"/>
  <c r="Q936" i="4"/>
  <c r="R936" i="4"/>
  <c r="S936" i="4"/>
  <c r="T936" i="4"/>
  <c r="U936" i="4"/>
  <c r="V936" i="4"/>
  <c r="W936" i="4"/>
  <c r="X936" i="4"/>
  <c r="Y936" i="4"/>
  <c r="O937" i="4"/>
  <c r="P937" i="4"/>
  <c r="Q937" i="4"/>
  <c r="R937" i="4"/>
  <c r="S937" i="4"/>
  <c r="T937" i="4"/>
  <c r="U937" i="4"/>
  <c r="V937" i="4"/>
  <c r="W937" i="4"/>
  <c r="X937" i="4"/>
  <c r="Y937" i="4"/>
  <c r="O938" i="4"/>
  <c r="P938" i="4"/>
  <c r="Q938" i="4"/>
  <c r="R938" i="4"/>
  <c r="S938" i="4"/>
  <c r="T938" i="4"/>
  <c r="U938" i="4"/>
  <c r="V938" i="4"/>
  <c r="W938" i="4"/>
  <c r="X938" i="4"/>
  <c r="Y938" i="4"/>
  <c r="O939" i="4"/>
  <c r="P939" i="4"/>
  <c r="Q939" i="4"/>
  <c r="R939" i="4"/>
  <c r="S939" i="4"/>
  <c r="T939" i="4"/>
  <c r="U939" i="4"/>
  <c r="V939" i="4"/>
  <c r="W939" i="4"/>
  <c r="X939" i="4"/>
  <c r="Y939" i="4"/>
  <c r="O940" i="4"/>
  <c r="P940" i="4"/>
  <c r="Q940" i="4"/>
  <c r="R940" i="4"/>
  <c r="S940" i="4"/>
  <c r="T940" i="4"/>
  <c r="U940" i="4"/>
  <c r="V940" i="4"/>
  <c r="W940" i="4"/>
  <c r="X940" i="4"/>
  <c r="Y940" i="4"/>
  <c r="O941" i="4"/>
  <c r="P941" i="4"/>
  <c r="Q941" i="4"/>
  <c r="R941" i="4"/>
  <c r="S941" i="4"/>
  <c r="T941" i="4"/>
  <c r="U941" i="4"/>
  <c r="V941" i="4"/>
  <c r="W941" i="4"/>
  <c r="X941" i="4"/>
  <c r="Y941" i="4"/>
  <c r="O942" i="4"/>
  <c r="P942" i="4"/>
  <c r="Q942" i="4"/>
  <c r="R942" i="4"/>
  <c r="S942" i="4"/>
  <c r="T942" i="4"/>
  <c r="U942" i="4"/>
  <c r="V942" i="4"/>
  <c r="W942" i="4"/>
  <c r="X942" i="4"/>
  <c r="Y942" i="4"/>
  <c r="O943" i="4"/>
  <c r="P943" i="4"/>
  <c r="Q943" i="4"/>
  <c r="R943" i="4"/>
  <c r="S943" i="4"/>
  <c r="T943" i="4"/>
  <c r="U943" i="4"/>
  <c r="V943" i="4"/>
  <c r="W943" i="4"/>
  <c r="X943" i="4"/>
  <c r="Y943" i="4"/>
  <c r="O944" i="4"/>
  <c r="P944" i="4"/>
  <c r="Q944" i="4"/>
  <c r="R944" i="4"/>
  <c r="S944" i="4"/>
  <c r="T944" i="4"/>
  <c r="U944" i="4"/>
  <c r="V944" i="4"/>
  <c r="W944" i="4"/>
  <c r="X944" i="4"/>
  <c r="Y944" i="4"/>
  <c r="O945" i="4"/>
  <c r="P945" i="4"/>
  <c r="Q945" i="4"/>
  <c r="R945" i="4"/>
  <c r="S945" i="4"/>
  <c r="T945" i="4"/>
  <c r="U945" i="4"/>
  <c r="V945" i="4"/>
  <c r="W945" i="4"/>
  <c r="X945" i="4"/>
  <c r="Y945" i="4"/>
  <c r="O946" i="4"/>
  <c r="P946" i="4"/>
  <c r="Q946" i="4"/>
  <c r="R946" i="4"/>
  <c r="S946" i="4"/>
  <c r="T946" i="4"/>
  <c r="U946" i="4"/>
  <c r="V946" i="4"/>
  <c r="W946" i="4"/>
  <c r="X946" i="4"/>
  <c r="Y946" i="4"/>
  <c r="O947" i="4"/>
  <c r="P947" i="4"/>
  <c r="Q947" i="4"/>
  <c r="R947" i="4"/>
  <c r="S947" i="4"/>
  <c r="T947" i="4"/>
  <c r="U947" i="4"/>
  <c r="V947" i="4"/>
  <c r="W947" i="4"/>
  <c r="X947" i="4"/>
  <c r="Y947" i="4"/>
  <c r="O948" i="4"/>
  <c r="P948" i="4"/>
  <c r="Q948" i="4"/>
  <c r="R948" i="4"/>
  <c r="S948" i="4"/>
  <c r="T948" i="4"/>
  <c r="U948" i="4"/>
  <c r="V948" i="4"/>
  <c r="W948" i="4"/>
  <c r="X948" i="4"/>
  <c r="Y948" i="4"/>
  <c r="O949" i="4"/>
  <c r="P949" i="4"/>
  <c r="Q949" i="4"/>
  <c r="R949" i="4"/>
  <c r="S949" i="4"/>
  <c r="T949" i="4"/>
  <c r="U949" i="4"/>
  <c r="V949" i="4"/>
  <c r="W949" i="4"/>
  <c r="X949" i="4"/>
  <c r="Y949" i="4"/>
  <c r="O950" i="4"/>
  <c r="P950" i="4"/>
  <c r="Q950" i="4"/>
  <c r="R950" i="4"/>
  <c r="S950" i="4"/>
  <c r="T950" i="4"/>
  <c r="U950" i="4"/>
  <c r="V950" i="4"/>
  <c r="W950" i="4"/>
  <c r="X950" i="4"/>
  <c r="Y950" i="4"/>
  <c r="O951" i="4"/>
  <c r="P951" i="4"/>
  <c r="Q951" i="4"/>
  <c r="R951" i="4"/>
  <c r="S951" i="4"/>
  <c r="T951" i="4"/>
  <c r="U951" i="4"/>
  <c r="V951" i="4"/>
  <c r="W951" i="4"/>
  <c r="X951" i="4"/>
  <c r="Y951" i="4"/>
  <c r="O952" i="4"/>
  <c r="P952" i="4"/>
  <c r="Q952" i="4"/>
  <c r="R952" i="4"/>
  <c r="S952" i="4"/>
  <c r="T952" i="4"/>
  <c r="U952" i="4"/>
  <c r="V952" i="4"/>
  <c r="W952" i="4"/>
  <c r="X952" i="4"/>
  <c r="Y952" i="4"/>
  <c r="O953" i="4"/>
  <c r="P953" i="4"/>
  <c r="Q953" i="4"/>
  <c r="R953" i="4"/>
  <c r="S953" i="4"/>
  <c r="T953" i="4"/>
  <c r="U953" i="4"/>
  <c r="V953" i="4"/>
  <c r="W953" i="4"/>
  <c r="X953" i="4"/>
  <c r="Y953" i="4"/>
  <c r="O954" i="4"/>
  <c r="P954" i="4"/>
  <c r="Q954" i="4"/>
  <c r="R954" i="4"/>
  <c r="S954" i="4"/>
  <c r="T954" i="4"/>
  <c r="U954" i="4"/>
  <c r="V954" i="4"/>
  <c r="W954" i="4"/>
  <c r="X954" i="4"/>
  <c r="Y954" i="4"/>
  <c r="O955" i="4"/>
  <c r="P955" i="4"/>
  <c r="Q955" i="4"/>
  <c r="R955" i="4"/>
  <c r="S955" i="4"/>
  <c r="T955" i="4"/>
  <c r="U955" i="4"/>
  <c r="V955" i="4"/>
  <c r="W955" i="4"/>
  <c r="X955" i="4"/>
  <c r="Y955" i="4"/>
  <c r="O956" i="4"/>
  <c r="P956" i="4"/>
  <c r="Q956" i="4"/>
  <c r="R956" i="4"/>
  <c r="S956" i="4"/>
  <c r="T956" i="4"/>
  <c r="U956" i="4"/>
  <c r="V956" i="4"/>
  <c r="W956" i="4"/>
  <c r="X956" i="4"/>
  <c r="Y956" i="4"/>
  <c r="O957" i="4"/>
  <c r="P957" i="4"/>
  <c r="Q957" i="4"/>
  <c r="R957" i="4"/>
  <c r="S957" i="4"/>
  <c r="T957" i="4"/>
  <c r="U957" i="4"/>
  <c r="V957" i="4"/>
  <c r="W957" i="4"/>
  <c r="X957" i="4"/>
  <c r="Y957" i="4"/>
  <c r="O958" i="4"/>
  <c r="P958" i="4"/>
  <c r="Q958" i="4"/>
  <c r="R958" i="4"/>
  <c r="S958" i="4"/>
  <c r="T958" i="4"/>
  <c r="U958" i="4"/>
  <c r="V958" i="4"/>
  <c r="W958" i="4"/>
  <c r="X958" i="4"/>
  <c r="Y958" i="4"/>
  <c r="O959" i="4"/>
  <c r="P959" i="4"/>
  <c r="Q959" i="4"/>
  <c r="R959" i="4"/>
  <c r="S959" i="4"/>
  <c r="T959" i="4"/>
  <c r="U959" i="4"/>
  <c r="V959" i="4"/>
  <c r="W959" i="4"/>
  <c r="X959" i="4"/>
  <c r="Y959" i="4"/>
  <c r="O960" i="4"/>
  <c r="P960" i="4"/>
  <c r="Q960" i="4"/>
  <c r="R960" i="4"/>
  <c r="S960" i="4"/>
  <c r="T960" i="4"/>
  <c r="U960" i="4"/>
  <c r="V960" i="4"/>
  <c r="W960" i="4"/>
  <c r="X960" i="4"/>
  <c r="Y960" i="4"/>
  <c r="O961" i="4"/>
  <c r="P961" i="4"/>
  <c r="Q961" i="4"/>
  <c r="R961" i="4"/>
  <c r="S961" i="4"/>
  <c r="T961" i="4"/>
  <c r="U961" i="4"/>
  <c r="V961" i="4"/>
  <c r="W961" i="4"/>
  <c r="X961" i="4"/>
  <c r="Y961" i="4"/>
  <c r="O962" i="4"/>
  <c r="P962" i="4"/>
  <c r="Q962" i="4"/>
  <c r="R962" i="4"/>
  <c r="S962" i="4"/>
  <c r="T962" i="4"/>
  <c r="U962" i="4"/>
  <c r="V962" i="4"/>
  <c r="W962" i="4"/>
  <c r="X962" i="4"/>
  <c r="Y962" i="4"/>
  <c r="O963" i="4"/>
  <c r="P963" i="4"/>
  <c r="Q963" i="4"/>
  <c r="R963" i="4"/>
  <c r="S963" i="4"/>
  <c r="T963" i="4"/>
  <c r="U963" i="4"/>
  <c r="V963" i="4"/>
  <c r="W963" i="4"/>
  <c r="X963" i="4"/>
  <c r="Y963" i="4"/>
  <c r="O964" i="4"/>
  <c r="P964" i="4"/>
  <c r="Q964" i="4"/>
  <c r="R964" i="4"/>
  <c r="S964" i="4"/>
  <c r="T964" i="4"/>
  <c r="U964" i="4"/>
  <c r="V964" i="4"/>
  <c r="W964" i="4"/>
  <c r="X964" i="4"/>
  <c r="Y964" i="4"/>
  <c r="O965" i="4"/>
  <c r="P965" i="4"/>
  <c r="Q965" i="4"/>
  <c r="R965" i="4"/>
  <c r="S965" i="4"/>
  <c r="T965" i="4"/>
  <c r="U965" i="4"/>
  <c r="V965" i="4"/>
  <c r="W965" i="4"/>
  <c r="X965" i="4"/>
  <c r="Y965" i="4"/>
  <c r="O966" i="4"/>
  <c r="P966" i="4"/>
  <c r="Q966" i="4"/>
  <c r="R966" i="4"/>
  <c r="S966" i="4"/>
  <c r="T966" i="4"/>
  <c r="U966" i="4"/>
  <c r="V966" i="4"/>
  <c r="W966" i="4"/>
  <c r="X966" i="4"/>
  <c r="Y966" i="4"/>
  <c r="O967" i="4"/>
  <c r="P967" i="4"/>
  <c r="Q967" i="4"/>
  <c r="R967" i="4"/>
  <c r="S967" i="4"/>
  <c r="T967" i="4"/>
  <c r="U967" i="4"/>
  <c r="V967" i="4"/>
  <c r="W967" i="4"/>
  <c r="X967" i="4"/>
  <c r="Y967" i="4"/>
  <c r="O968" i="4"/>
  <c r="P968" i="4"/>
  <c r="Q968" i="4"/>
  <c r="R968" i="4"/>
  <c r="S968" i="4"/>
  <c r="T968" i="4"/>
  <c r="U968" i="4"/>
  <c r="V968" i="4"/>
  <c r="W968" i="4"/>
  <c r="X968" i="4"/>
  <c r="Y968" i="4"/>
  <c r="O969" i="4"/>
  <c r="P969" i="4"/>
  <c r="Q969" i="4"/>
  <c r="R969" i="4"/>
  <c r="S969" i="4"/>
  <c r="T969" i="4"/>
  <c r="U969" i="4"/>
  <c r="V969" i="4"/>
  <c r="W969" i="4"/>
  <c r="X969" i="4"/>
  <c r="Y969" i="4"/>
  <c r="O970" i="4"/>
  <c r="P970" i="4"/>
  <c r="Q970" i="4"/>
  <c r="R970" i="4"/>
  <c r="S970" i="4"/>
  <c r="T970" i="4"/>
  <c r="U970" i="4"/>
  <c r="V970" i="4"/>
  <c r="W970" i="4"/>
  <c r="X970" i="4"/>
  <c r="Y970" i="4"/>
  <c r="O971" i="4"/>
  <c r="P971" i="4"/>
  <c r="Q971" i="4"/>
  <c r="R971" i="4"/>
  <c r="S971" i="4"/>
  <c r="T971" i="4"/>
  <c r="U971" i="4"/>
  <c r="V971" i="4"/>
  <c r="W971" i="4"/>
  <c r="X971" i="4"/>
  <c r="Y971" i="4"/>
  <c r="O972" i="4"/>
  <c r="P972" i="4"/>
  <c r="Q972" i="4"/>
  <c r="R972" i="4"/>
  <c r="S972" i="4"/>
  <c r="T972" i="4"/>
  <c r="U972" i="4"/>
  <c r="V972" i="4"/>
  <c r="W972" i="4"/>
  <c r="X972" i="4"/>
  <c r="Y972" i="4"/>
  <c r="O973" i="4"/>
  <c r="P973" i="4"/>
  <c r="Q973" i="4"/>
  <c r="R973" i="4"/>
  <c r="S973" i="4"/>
  <c r="T973" i="4"/>
  <c r="U973" i="4"/>
  <c r="V973" i="4"/>
  <c r="W973" i="4"/>
  <c r="X973" i="4"/>
  <c r="Y973" i="4"/>
  <c r="O974" i="4"/>
  <c r="P974" i="4"/>
  <c r="Q974" i="4"/>
  <c r="R974" i="4"/>
  <c r="S974" i="4"/>
  <c r="T974" i="4"/>
  <c r="U974" i="4"/>
  <c r="V974" i="4"/>
  <c r="W974" i="4"/>
  <c r="X974" i="4"/>
  <c r="Y974" i="4"/>
  <c r="O975" i="4"/>
  <c r="P975" i="4"/>
  <c r="Q975" i="4"/>
  <c r="R975" i="4"/>
  <c r="S975" i="4"/>
  <c r="T975" i="4"/>
  <c r="U975" i="4"/>
  <c r="V975" i="4"/>
  <c r="W975" i="4"/>
  <c r="X975" i="4"/>
  <c r="Y975" i="4"/>
  <c r="O976" i="4"/>
  <c r="P976" i="4"/>
  <c r="Q976" i="4"/>
  <c r="R976" i="4"/>
  <c r="S976" i="4"/>
  <c r="T976" i="4"/>
  <c r="U976" i="4"/>
  <c r="V976" i="4"/>
  <c r="W976" i="4"/>
  <c r="X976" i="4"/>
  <c r="Y976" i="4"/>
  <c r="O977" i="4"/>
  <c r="P977" i="4"/>
  <c r="Q977" i="4"/>
  <c r="R977" i="4"/>
  <c r="S977" i="4"/>
  <c r="T977" i="4"/>
  <c r="U977" i="4"/>
  <c r="V977" i="4"/>
  <c r="W977" i="4"/>
  <c r="X977" i="4"/>
  <c r="Y977" i="4"/>
  <c r="O978" i="4"/>
  <c r="P978" i="4"/>
  <c r="Q978" i="4"/>
  <c r="R978" i="4"/>
  <c r="S978" i="4"/>
  <c r="T978" i="4"/>
  <c r="U978" i="4"/>
  <c r="V978" i="4"/>
  <c r="W978" i="4"/>
  <c r="X978" i="4"/>
  <c r="Y978" i="4"/>
  <c r="O979" i="4"/>
  <c r="P979" i="4"/>
  <c r="Q979" i="4"/>
  <c r="R979" i="4"/>
  <c r="S979" i="4"/>
  <c r="T979" i="4"/>
  <c r="U979" i="4"/>
  <c r="V979" i="4"/>
  <c r="W979" i="4"/>
  <c r="X979" i="4"/>
  <c r="Y979" i="4"/>
  <c r="O980" i="4"/>
  <c r="P980" i="4"/>
  <c r="Q980" i="4"/>
  <c r="R980" i="4"/>
  <c r="S980" i="4"/>
  <c r="T980" i="4"/>
  <c r="U980" i="4"/>
  <c r="V980" i="4"/>
  <c r="W980" i="4"/>
  <c r="X980" i="4"/>
  <c r="Y980" i="4"/>
  <c r="O981" i="4"/>
  <c r="P981" i="4"/>
  <c r="Q981" i="4"/>
  <c r="R981" i="4"/>
  <c r="S981" i="4"/>
  <c r="T981" i="4"/>
  <c r="U981" i="4"/>
  <c r="V981" i="4"/>
  <c r="W981" i="4"/>
  <c r="X981" i="4"/>
  <c r="Y981" i="4"/>
  <c r="O982" i="4"/>
  <c r="P982" i="4"/>
  <c r="Q982" i="4"/>
  <c r="R982" i="4"/>
  <c r="S982" i="4"/>
  <c r="T982" i="4"/>
  <c r="U982" i="4"/>
  <c r="V982" i="4"/>
  <c r="W982" i="4"/>
  <c r="X982" i="4"/>
  <c r="Y982" i="4"/>
  <c r="O983" i="4"/>
  <c r="P983" i="4"/>
  <c r="Q983" i="4"/>
  <c r="R983" i="4"/>
  <c r="S983" i="4"/>
  <c r="T983" i="4"/>
  <c r="U983" i="4"/>
  <c r="V983" i="4"/>
  <c r="W983" i="4"/>
  <c r="X983" i="4"/>
  <c r="Y983" i="4"/>
  <c r="O984" i="4"/>
  <c r="P984" i="4"/>
  <c r="Q984" i="4"/>
  <c r="R984" i="4"/>
  <c r="S984" i="4"/>
  <c r="T984" i="4"/>
  <c r="U984" i="4"/>
  <c r="V984" i="4"/>
  <c r="W984" i="4"/>
  <c r="X984" i="4"/>
  <c r="Y984" i="4"/>
  <c r="O985" i="4"/>
  <c r="P985" i="4"/>
  <c r="Q985" i="4"/>
  <c r="R985" i="4"/>
  <c r="S985" i="4"/>
  <c r="T985" i="4"/>
  <c r="U985" i="4"/>
  <c r="V985" i="4"/>
  <c r="W985" i="4"/>
  <c r="X985" i="4"/>
  <c r="Y985" i="4"/>
  <c r="O986" i="4"/>
  <c r="P986" i="4"/>
  <c r="Q986" i="4"/>
  <c r="R986" i="4"/>
  <c r="S986" i="4"/>
  <c r="T986" i="4"/>
  <c r="U986" i="4"/>
  <c r="V986" i="4"/>
  <c r="W986" i="4"/>
  <c r="X986" i="4"/>
  <c r="Y986" i="4"/>
  <c r="O987" i="4"/>
  <c r="P987" i="4"/>
  <c r="Q987" i="4"/>
  <c r="R987" i="4"/>
  <c r="S987" i="4"/>
  <c r="T987" i="4"/>
  <c r="U987" i="4"/>
  <c r="V987" i="4"/>
  <c r="W987" i="4"/>
  <c r="X987" i="4"/>
  <c r="Y987" i="4"/>
  <c r="O988" i="4"/>
  <c r="P988" i="4"/>
  <c r="Q988" i="4"/>
  <c r="R988" i="4"/>
  <c r="S988" i="4"/>
  <c r="T988" i="4"/>
  <c r="U988" i="4"/>
  <c r="V988" i="4"/>
  <c r="W988" i="4"/>
  <c r="X988" i="4"/>
  <c r="Y988" i="4"/>
  <c r="O989" i="4"/>
  <c r="P989" i="4"/>
  <c r="Q989" i="4"/>
  <c r="R989" i="4"/>
  <c r="S989" i="4"/>
  <c r="T989" i="4"/>
  <c r="U989" i="4"/>
  <c r="V989" i="4"/>
  <c r="W989" i="4"/>
  <c r="X989" i="4"/>
  <c r="Y989" i="4"/>
  <c r="O990" i="4"/>
  <c r="P990" i="4"/>
  <c r="Q990" i="4"/>
  <c r="R990" i="4"/>
  <c r="S990" i="4"/>
  <c r="T990" i="4"/>
  <c r="U990" i="4"/>
  <c r="V990" i="4"/>
  <c r="W990" i="4"/>
  <c r="X990" i="4"/>
  <c r="Y990" i="4"/>
  <c r="O991" i="4"/>
  <c r="P991" i="4"/>
  <c r="Q991" i="4"/>
  <c r="R991" i="4"/>
  <c r="S991" i="4"/>
  <c r="T991" i="4"/>
  <c r="U991" i="4"/>
  <c r="V991" i="4"/>
  <c r="W991" i="4"/>
  <c r="X991" i="4"/>
  <c r="Y991" i="4"/>
  <c r="O992" i="4"/>
  <c r="P992" i="4"/>
  <c r="Q992" i="4"/>
  <c r="R992" i="4"/>
  <c r="S992" i="4"/>
  <c r="T992" i="4"/>
  <c r="U992" i="4"/>
  <c r="V992" i="4"/>
  <c r="W992" i="4"/>
  <c r="X992" i="4"/>
  <c r="Y992" i="4"/>
  <c r="O993" i="4"/>
  <c r="P993" i="4"/>
  <c r="Q993" i="4"/>
  <c r="R993" i="4"/>
  <c r="S993" i="4"/>
  <c r="T993" i="4"/>
  <c r="U993" i="4"/>
  <c r="V993" i="4"/>
  <c r="W993" i="4"/>
  <c r="X993" i="4"/>
  <c r="Y993" i="4"/>
  <c r="O994" i="4"/>
  <c r="P994" i="4"/>
  <c r="Q994" i="4"/>
  <c r="R994" i="4"/>
  <c r="S994" i="4"/>
  <c r="T994" i="4"/>
  <c r="U994" i="4"/>
  <c r="V994" i="4"/>
  <c r="W994" i="4"/>
  <c r="X994" i="4"/>
  <c r="Y994" i="4"/>
  <c r="O995" i="4"/>
  <c r="P995" i="4"/>
  <c r="Q995" i="4"/>
  <c r="R995" i="4"/>
  <c r="S995" i="4"/>
  <c r="T995" i="4"/>
  <c r="U995" i="4"/>
  <c r="V995" i="4"/>
  <c r="W995" i="4"/>
  <c r="X995" i="4"/>
  <c r="Y995" i="4"/>
  <c r="O996" i="4"/>
  <c r="P996" i="4"/>
  <c r="Q996" i="4"/>
  <c r="R996" i="4"/>
  <c r="S996" i="4"/>
  <c r="T996" i="4"/>
  <c r="U996" i="4"/>
  <c r="V996" i="4"/>
  <c r="W996" i="4"/>
  <c r="X996" i="4"/>
  <c r="Y996" i="4"/>
  <c r="O997" i="4"/>
  <c r="P997" i="4"/>
  <c r="Q997" i="4"/>
  <c r="R997" i="4"/>
  <c r="S997" i="4"/>
  <c r="T997" i="4"/>
  <c r="U997" i="4"/>
  <c r="V997" i="4"/>
  <c r="W997" i="4"/>
  <c r="X997" i="4"/>
  <c r="Y997" i="4"/>
  <c r="O998" i="4"/>
  <c r="P998" i="4"/>
  <c r="Q998" i="4"/>
  <c r="R998" i="4"/>
  <c r="S998" i="4"/>
  <c r="T998" i="4"/>
  <c r="U998" i="4"/>
  <c r="V998" i="4"/>
  <c r="W998" i="4"/>
  <c r="X998" i="4"/>
  <c r="Y998" i="4"/>
  <c r="O999" i="4"/>
  <c r="P999" i="4"/>
  <c r="Q999" i="4"/>
  <c r="R999" i="4"/>
  <c r="S999" i="4"/>
  <c r="T999" i="4"/>
  <c r="U999" i="4"/>
  <c r="V999" i="4"/>
  <c r="W999" i="4"/>
  <c r="X999" i="4"/>
  <c r="Y999" i="4"/>
  <c r="O1000" i="4"/>
  <c r="P1000" i="4"/>
  <c r="Q1000" i="4"/>
  <c r="R1000" i="4"/>
  <c r="S1000" i="4"/>
  <c r="T1000" i="4"/>
  <c r="U1000" i="4"/>
  <c r="V1000" i="4"/>
  <c r="W1000" i="4"/>
  <c r="X1000" i="4"/>
  <c r="Y1000" i="4"/>
  <c r="O1001" i="4"/>
  <c r="P1001" i="4"/>
  <c r="Q1001" i="4"/>
  <c r="R1001" i="4"/>
  <c r="S1001" i="4"/>
  <c r="T1001" i="4"/>
  <c r="U1001" i="4"/>
  <c r="V1001" i="4"/>
  <c r="W1001" i="4"/>
  <c r="X1001" i="4"/>
  <c r="Y1001" i="4"/>
  <c r="O1002" i="4"/>
  <c r="P1002" i="4"/>
  <c r="Q1002" i="4"/>
  <c r="R1002" i="4"/>
  <c r="S1002" i="4"/>
  <c r="T1002" i="4"/>
  <c r="U1002" i="4"/>
  <c r="V1002" i="4"/>
  <c r="W1002" i="4"/>
  <c r="X1002" i="4"/>
  <c r="Y1002" i="4"/>
  <c r="O1003" i="4"/>
  <c r="P1003" i="4"/>
  <c r="Q1003" i="4"/>
  <c r="R1003" i="4"/>
  <c r="S1003" i="4"/>
  <c r="T1003" i="4"/>
  <c r="U1003" i="4"/>
  <c r="V1003" i="4"/>
  <c r="W1003" i="4"/>
  <c r="X1003" i="4"/>
  <c r="Y1003" i="4"/>
  <c r="O1004" i="4"/>
  <c r="P1004" i="4"/>
  <c r="Q1004" i="4"/>
  <c r="R1004" i="4"/>
  <c r="S1004" i="4"/>
  <c r="T1004" i="4"/>
  <c r="U1004" i="4"/>
  <c r="V1004" i="4"/>
  <c r="W1004" i="4"/>
  <c r="X1004" i="4"/>
  <c r="Y1004" i="4"/>
  <c r="O1005" i="4"/>
  <c r="P1005" i="4"/>
  <c r="Q1005" i="4"/>
  <c r="R1005" i="4"/>
  <c r="S1005" i="4"/>
  <c r="T1005" i="4"/>
  <c r="U1005" i="4"/>
  <c r="V1005" i="4"/>
  <c r="W1005" i="4"/>
  <c r="X1005" i="4"/>
  <c r="Y1005" i="4"/>
  <c r="O1006" i="4"/>
  <c r="P1006" i="4"/>
  <c r="Q1006" i="4"/>
  <c r="R1006" i="4"/>
  <c r="S1006" i="4"/>
  <c r="T1006" i="4"/>
  <c r="U1006" i="4"/>
  <c r="V1006" i="4"/>
  <c r="W1006" i="4"/>
  <c r="X1006" i="4"/>
  <c r="Y1006" i="4"/>
  <c r="O1007" i="4"/>
  <c r="P1007" i="4"/>
  <c r="Q1007" i="4"/>
  <c r="R1007" i="4"/>
  <c r="S1007" i="4"/>
  <c r="T1007" i="4"/>
  <c r="U1007" i="4"/>
  <c r="V1007" i="4"/>
  <c r="W1007" i="4"/>
  <c r="X1007" i="4"/>
  <c r="Y1007" i="4"/>
  <c r="O1008" i="4"/>
  <c r="P1008" i="4"/>
  <c r="Q1008" i="4"/>
  <c r="R1008" i="4"/>
  <c r="S1008" i="4"/>
  <c r="T1008" i="4"/>
  <c r="U1008" i="4"/>
  <c r="V1008" i="4"/>
  <c r="W1008" i="4"/>
  <c r="X1008" i="4"/>
  <c r="Y1008" i="4"/>
  <c r="O1009" i="4"/>
  <c r="P1009" i="4"/>
  <c r="Q1009" i="4"/>
  <c r="R1009" i="4"/>
  <c r="S1009" i="4"/>
  <c r="T1009" i="4"/>
  <c r="U1009" i="4"/>
  <c r="V1009" i="4"/>
  <c r="W1009" i="4"/>
  <c r="X1009" i="4"/>
  <c r="Y1009" i="4"/>
  <c r="O1010" i="4"/>
  <c r="P1010" i="4"/>
  <c r="Q1010" i="4"/>
  <c r="R1010" i="4"/>
  <c r="S1010" i="4"/>
  <c r="T1010" i="4"/>
  <c r="U1010" i="4"/>
  <c r="V1010" i="4"/>
  <c r="W1010" i="4"/>
  <c r="X1010" i="4"/>
  <c r="Y1010" i="4"/>
  <c r="O1011" i="4"/>
  <c r="P1011" i="4"/>
  <c r="Q1011" i="4"/>
  <c r="R1011" i="4"/>
  <c r="S1011" i="4"/>
  <c r="T1011" i="4"/>
  <c r="U1011" i="4"/>
  <c r="V1011" i="4"/>
  <c r="W1011" i="4"/>
  <c r="X1011" i="4"/>
  <c r="Y1011" i="4"/>
  <c r="O1012" i="4"/>
  <c r="P1012" i="4"/>
  <c r="Q1012" i="4"/>
  <c r="R1012" i="4"/>
  <c r="S1012" i="4"/>
  <c r="T1012" i="4"/>
  <c r="U1012" i="4"/>
  <c r="V1012" i="4"/>
  <c r="W1012" i="4"/>
  <c r="X1012" i="4"/>
  <c r="Y1012" i="4"/>
  <c r="O1013" i="4"/>
  <c r="P1013" i="4"/>
  <c r="Q1013" i="4"/>
  <c r="R1013" i="4"/>
  <c r="S1013" i="4"/>
  <c r="T1013" i="4"/>
  <c r="U1013" i="4"/>
  <c r="V1013" i="4"/>
  <c r="W1013" i="4"/>
  <c r="X1013" i="4"/>
  <c r="Y1013" i="4"/>
  <c r="O1014" i="4"/>
  <c r="P1014" i="4"/>
  <c r="Q1014" i="4"/>
  <c r="R1014" i="4"/>
  <c r="S1014" i="4"/>
  <c r="T1014" i="4"/>
  <c r="U1014" i="4"/>
  <c r="V1014" i="4"/>
  <c r="W1014" i="4"/>
  <c r="X1014" i="4"/>
  <c r="Y1014" i="4"/>
  <c r="O1015" i="4"/>
  <c r="P1015" i="4"/>
  <c r="Q1015" i="4"/>
  <c r="R1015" i="4"/>
  <c r="S1015" i="4"/>
  <c r="T1015" i="4"/>
  <c r="U1015" i="4"/>
  <c r="V1015" i="4"/>
  <c r="W1015" i="4"/>
  <c r="X1015" i="4"/>
  <c r="Y1015" i="4"/>
  <c r="O1016" i="4"/>
  <c r="P1016" i="4"/>
  <c r="Q1016" i="4"/>
  <c r="R1016" i="4"/>
  <c r="S1016" i="4"/>
  <c r="T1016" i="4"/>
  <c r="U1016" i="4"/>
  <c r="V1016" i="4"/>
  <c r="W1016" i="4"/>
  <c r="X1016" i="4"/>
  <c r="Y1016" i="4"/>
  <c r="O1017" i="4"/>
  <c r="P1017" i="4"/>
  <c r="Q1017" i="4"/>
  <c r="R1017" i="4"/>
  <c r="S1017" i="4"/>
  <c r="T1017" i="4"/>
  <c r="U1017" i="4"/>
  <c r="V1017" i="4"/>
  <c r="W1017" i="4"/>
  <c r="X1017" i="4"/>
  <c r="Y1017" i="4"/>
  <c r="O1018" i="4"/>
  <c r="P1018" i="4"/>
  <c r="Q1018" i="4"/>
  <c r="R1018" i="4"/>
  <c r="S1018" i="4"/>
  <c r="T1018" i="4"/>
  <c r="U1018" i="4"/>
  <c r="V1018" i="4"/>
  <c r="W1018" i="4"/>
  <c r="X1018" i="4"/>
  <c r="Y1018" i="4"/>
  <c r="O1019" i="4"/>
  <c r="P1019" i="4"/>
  <c r="Q1019" i="4"/>
  <c r="R1019" i="4"/>
  <c r="S1019" i="4"/>
  <c r="T1019" i="4"/>
  <c r="U1019" i="4"/>
  <c r="V1019" i="4"/>
  <c r="W1019" i="4"/>
  <c r="X1019" i="4"/>
  <c r="Y1019" i="4"/>
  <c r="O1020" i="4"/>
  <c r="P1020" i="4"/>
  <c r="Q1020" i="4"/>
  <c r="R1020" i="4"/>
  <c r="S1020" i="4"/>
  <c r="T1020" i="4"/>
  <c r="U1020" i="4"/>
  <c r="V1020" i="4"/>
  <c r="W1020" i="4"/>
  <c r="X1020" i="4"/>
  <c r="Y1020" i="4"/>
  <c r="O1021" i="4"/>
  <c r="P1021" i="4"/>
  <c r="Q1021" i="4"/>
  <c r="R1021" i="4"/>
  <c r="S1021" i="4"/>
  <c r="T1021" i="4"/>
  <c r="U1021" i="4"/>
  <c r="V1021" i="4"/>
  <c r="W1021" i="4"/>
  <c r="X1021" i="4"/>
  <c r="Y1021" i="4"/>
  <c r="O1022" i="4"/>
  <c r="P1022" i="4"/>
  <c r="Q1022" i="4"/>
  <c r="R1022" i="4"/>
  <c r="S1022" i="4"/>
  <c r="T1022" i="4"/>
  <c r="U1022" i="4"/>
  <c r="V1022" i="4"/>
  <c r="W1022" i="4"/>
  <c r="X1022" i="4"/>
  <c r="Y1022" i="4"/>
  <c r="O1023" i="4"/>
  <c r="P1023" i="4"/>
  <c r="Q1023" i="4"/>
  <c r="R1023" i="4"/>
  <c r="S1023" i="4"/>
  <c r="T1023" i="4"/>
  <c r="U1023" i="4"/>
  <c r="V1023" i="4"/>
  <c r="W1023" i="4"/>
  <c r="X1023" i="4"/>
  <c r="Y1023" i="4"/>
  <c r="O1024" i="4"/>
  <c r="P1024" i="4"/>
  <c r="Q1024" i="4"/>
  <c r="R1024" i="4"/>
  <c r="S1024" i="4"/>
  <c r="T1024" i="4"/>
  <c r="U1024" i="4"/>
  <c r="V1024" i="4"/>
  <c r="W1024" i="4"/>
  <c r="X1024" i="4"/>
  <c r="Y1024" i="4"/>
  <c r="O1025" i="4"/>
  <c r="P1025" i="4"/>
  <c r="Q1025" i="4"/>
  <c r="R1025" i="4"/>
  <c r="S1025" i="4"/>
  <c r="T1025" i="4"/>
  <c r="U1025" i="4"/>
  <c r="V1025" i="4"/>
  <c r="W1025" i="4"/>
  <c r="X1025" i="4"/>
  <c r="Y1025" i="4"/>
  <c r="O1026" i="4"/>
  <c r="P1026" i="4"/>
  <c r="Q1026" i="4"/>
  <c r="R1026" i="4"/>
  <c r="S1026" i="4"/>
  <c r="T1026" i="4"/>
  <c r="U1026" i="4"/>
  <c r="V1026" i="4"/>
  <c r="W1026" i="4"/>
  <c r="X1026" i="4"/>
  <c r="Y1026" i="4"/>
  <c r="O1027" i="4"/>
  <c r="P1027" i="4"/>
  <c r="Q1027" i="4"/>
  <c r="R1027" i="4"/>
  <c r="S1027" i="4"/>
  <c r="T1027" i="4"/>
  <c r="U1027" i="4"/>
  <c r="V1027" i="4"/>
  <c r="W1027" i="4"/>
  <c r="X1027" i="4"/>
  <c r="Y1027" i="4"/>
  <c r="O1028" i="4"/>
  <c r="P1028" i="4"/>
  <c r="Q1028" i="4"/>
  <c r="R1028" i="4"/>
  <c r="S1028" i="4"/>
  <c r="T1028" i="4"/>
  <c r="U1028" i="4"/>
  <c r="V1028" i="4"/>
  <c r="W1028" i="4"/>
  <c r="X1028" i="4"/>
  <c r="Y1028" i="4"/>
  <c r="O1029" i="4"/>
  <c r="P1029" i="4"/>
  <c r="Q1029" i="4"/>
  <c r="R1029" i="4"/>
  <c r="S1029" i="4"/>
  <c r="T1029" i="4"/>
  <c r="U1029" i="4"/>
  <c r="V1029" i="4"/>
  <c r="W1029" i="4"/>
  <c r="X1029" i="4"/>
  <c r="Y1029" i="4"/>
  <c r="O1030" i="4"/>
  <c r="P1030" i="4"/>
  <c r="Q1030" i="4"/>
  <c r="R1030" i="4"/>
  <c r="S1030" i="4"/>
  <c r="T1030" i="4"/>
  <c r="U1030" i="4"/>
  <c r="V1030" i="4"/>
  <c r="W1030" i="4"/>
  <c r="X1030" i="4"/>
  <c r="Y1030" i="4"/>
  <c r="O1031" i="4"/>
  <c r="P1031" i="4"/>
  <c r="Q1031" i="4"/>
  <c r="R1031" i="4"/>
  <c r="S1031" i="4"/>
  <c r="T1031" i="4"/>
  <c r="U1031" i="4"/>
  <c r="V1031" i="4"/>
  <c r="W1031" i="4"/>
  <c r="X1031" i="4"/>
  <c r="Y1031" i="4"/>
  <c r="O1032" i="4"/>
  <c r="P1032" i="4"/>
  <c r="Q1032" i="4"/>
  <c r="R1032" i="4"/>
  <c r="S1032" i="4"/>
  <c r="T1032" i="4"/>
  <c r="U1032" i="4"/>
  <c r="V1032" i="4"/>
  <c r="W1032" i="4"/>
  <c r="X1032" i="4"/>
  <c r="Y1032" i="4"/>
  <c r="O1033" i="4"/>
  <c r="P1033" i="4"/>
  <c r="Q1033" i="4"/>
  <c r="R1033" i="4"/>
  <c r="S1033" i="4"/>
  <c r="T1033" i="4"/>
  <c r="U1033" i="4"/>
  <c r="V1033" i="4"/>
  <c r="W1033" i="4"/>
  <c r="X1033" i="4"/>
  <c r="Y1033" i="4"/>
  <c r="O1034" i="4"/>
  <c r="P1034" i="4"/>
  <c r="Q1034" i="4"/>
  <c r="R1034" i="4"/>
  <c r="S1034" i="4"/>
  <c r="T1034" i="4"/>
  <c r="U1034" i="4"/>
  <c r="V1034" i="4"/>
  <c r="W1034" i="4"/>
  <c r="X1034" i="4"/>
  <c r="Y1034" i="4"/>
  <c r="O1035" i="4"/>
  <c r="P1035" i="4"/>
  <c r="Q1035" i="4"/>
  <c r="R1035" i="4"/>
  <c r="S1035" i="4"/>
  <c r="T1035" i="4"/>
  <c r="U1035" i="4"/>
  <c r="V1035" i="4"/>
  <c r="W1035" i="4"/>
  <c r="X1035" i="4"/>
  <c r="Y1035" i="4"/>
  <c r="O1036" i="4"/>
  <c r="P1036" i="4"/>
  <c r="Q1036" i="4"/>
  <c r="R1036" i="4"/>
  <c r="S1036" i="4"/>
  <c r="T1036" i="4"/>
  <c r="U1036" i="4"/>
  <c r="V1036" i="4"/>
  <c r="W1036" i="4"/>
  <c r="X1036" i="4"/>
  <c r="Y1036" i="4"/>
  <c r="O1037" i="4"/>
  <c r="P1037" i="4"/>
  <c r="Q1037" i="4"/>
  <c r="R1037" i="4"/>
  <c r="S1037" i="4"/>
  <c r="T1037" i="4"/>
  <c r="U1037" i="4"/>
  <c r="V1037" i="4"/>
  <c r="W1037" i="4"/>
  <c r="X1037" i="4"/>
  <c r="Y1037" i="4"/>
  <c r="O1038" i="4"/>
  <c r="P1038" i="4"/>
  <c r="Q1038" i="4"/>
  <c r="R1038" i="4"/>
  <c r="S1038" i="4"/>
  <c r="T1038" i="4"/>
  <c r="U1038" i="4"/>
  <c r="V1038" i="4"/>
  <c r="W1038" i="4"/>
  <c r="X1038" i="4"/>
  <c r="Y1038" i="4"/>
  <c r="O1039" i="4"/>
  <c r="P1039" i="4"/>
  <c r="Q1039" i="4"/>
  <c r="R1039" i="4"/>
  <c r="S1039" i="4"/>
  <c r="T1039" i="4"/>
  <c r="U1039" i="4"/>
  <c r="V1039" i="4"/>
  <c r="W1039" i="4"/>
  <c r="X1039" i="4"/>
  <c r="Y1039" i="4"/>
  <c r="O1040" i="4"/>
  <c r="P1040" i="4"/>
  <c r="Q1040" i="4"/>
  <c r="R1040" i="4"/>
  <c r="S1040" i="4"/>
  <c r="T1040" i="4"/>
  <c r="U1040" i="4"/>
  <c r="V1040" i="4"/>
  <c r="W1040" i="4"/>
  <c r="X1040" i="4"/>
  <c r="Y1040" i="4"/>
  <c r="O1041" i="4"/>
  <c r="P1041" i="4"/>
  <c r="Q1041" i="4"/>
  <c r="R1041" i="4"/>
  <c r="S1041" i="4"/>
  <c r="T1041" i="4"/>
  <c r="U1041" i="4"/>
  <c r="V1041" i="4"/>
  <c r="W1041" i="4"/>
  <c r="X1041" i="4"/>
  <c r="Y1041" i="4"/>
  <c r="O1042" i="4"/>
  <c r="P1042" i="4"/>
  <c r="Q1042" i="4"/>
  <c r="R1042" i="4"/>
  <c r="S1042" i="4"/>
  <c r="T1042" i="4"/>
  <c r="U1042" i="4"/>
  <c r="V1042" i="4"/>
  <c r="W1042" i="4"/>
  <c r="X1042" i="4"/>
  <c r="Y1042" i="4"/>
  <c r="O1043" i="4"/>
  <c r="P1043" i="4"/>
  <c r="Q1043" i="4"/>
  <c r="R1043" i="4"/>
  <c r="S1043" i="4"/>
  <c r="T1043" i="4"/>
  <c r="U1043" i="4"/>
  <c r="V1043" i="4"/>
  <c r="W1043" i="4"/>
  <c r="X1043" i="4"/>
  <c r="Y1043" i="4"/>
  <c r="O1044" i="4"/>
  <c r="P1044" i="4"/>
  <c r="Q1044" i="4"/>
  <c r="R1044" i="4"/>
  <c r="S1044" i="4"/>
  <c r="T1044" i="4"/>
  <c r="U1044" i="4"/>
  <c r="V1044" i="4"/>
  <c r="W1044" i="4"/>
  <c r="X1044" i="4"/>
  <c r="Y1044" i="4"/>
  <c r="O1045" i="4"/>
  <c r="P1045" i="4"/>
  <c r="Q1045" i="4"/>
  <c r="R1045" i="4"/>
  <c r="S1045" i="4"/>
  <c r="T1045" i="4"/>
  <c r="U1045" i="4"/>
  <c r="V1045" i="4"/>
  <c r="W1045" i="4"/>
  <c r="X1045" i="4"/>
  <c r="Y1045" i="4"/>
  <c r="O1046" i="4"/>
  <c r="P1046" i="4"/>
  <c r="Q1046" i="4"/>
  <c r="R1046" i="4"/>
  <c r="S1046" i="4"/>
  <c r="T1046" i="4"/>
  <c r="U1046" i="4"/>
  <c r="V1046" i="4"/>
  <c r="W1046" i="4"/>
  <c r="X1046" i="4"/>
  <c r="Y1046" i="4"/>
  <c r="O1047" i="4"/>
  <c r="P1047" i="4"/>
  <c r="Q1047" i="4"/>
  <c r="R1047" i="4"/>
  <c r="S1047" i="4"/>
  <c r="T1047" i="4"/>
  <c r="U1047" i="4"/>
  <c r="V1047" i="4"/>
  <c r="W1047" i="4"/>
  <c r="X1047" i="4"/>
  <c r="Y1047" i="4"/>
  <c r="O1048" i="4"/>
  <c r="P1048" i="4"/>
  <c r="Q1048" i="4"/>
  <c r="R1048" i="4"/>
  <c r="S1048" i="4"/>
  <c r="T1048" i="4"/>
  <c r="U1048" i="4"/>
  <c r="V1048" i="4"/>
  <c r="W1048" i="4"/>
  <c r="X1048" i="4"/>
  <c r="Y1048" i="4"/>
  <c r="O1049" i="4"/>
  <c r="P1049" i="4"/>
  <c r="Q1049" i="4"/>
  <c r="R1049" i="4"/>
  <c r="S1049" i="4"/>
  <c r="T1049" i="4"/>
  <c r="U1049" i="4"/>
  <c r="V1049" i="4"/>
  <c r="W1049" i="4"/>
  <c r="X1049" i="4"/>
  <c r="Y1049" i="4"/>
  <c r="O1050" i="4"/>
  <c r="P1050" i="4"/>
  <c r="Q1050" i="4"/>
  <c r="R1050" i="4"/>
  <c r="S1050" i="4"/>
  <c r="T1050" i="4"/>
  <c r="U1050" i="4"/>
  <c r="V1050" i="4"/>
  <c r="W1050" i="4"/>
  <c r="X1050" i="4"/>
  <c r="Y1050" i="4"/>
  <c r="O1051" i="4"/>
  <c r="P1051" i="4"/>
  <c r="Q1051" i="4"/>
  <c r="R1051" i="4"/>
  <c r="S1051" i="4"/>
  <c r="T1051" i="4"/>
  <c r="U1051" i="4"/>
  <c r="V1051" i="4"/>
  <c r="W1051" i="4"/>
  <c r="X1051" i="4"/>
  <c r="Y1051" i="4"/>
  <c r="O1052" i="4"/>
  <c r="P1052" i="4"/>
  <c r="Q1052" i="4"/>
  <c r="R1052" i="4"/>
  <c r="S1052" i="4"/>
  <c r="T1052" i="4"/>
  <c r="U1052" i="4"/>
  <c r="V1052" i="4"/>
  <c r="W1052" i="4"/>
  <c r="X1052" i="4"/>
  <c r="Y1052" i="4"/>
  <c r="O1053" i="4"/>
  <c r="P1053" i="4"/>
  <c r="Q1053" i="4"/>
  <c r="R1053" i="4"/>
  <c r="S1053" i="4"/>
  <c r="T1053" i="4"/>
  <c r="U1053" i="4"/>
  <c r="V1053" i="4"/>
  <c r="W1053" i="4"/>
  <c r="X1053" i="4"/>
  <c r="Y1053" i="4"/>
  <c r="O1054" i="4"/>
  <c r="P1054" i="4"/>
  <c r="Q1054" i="4"/>
  <c r="R1054" i="4"/>
  <c r="S1054" i="4"/>
  <c r="T1054" i="4"/>
  <c r="U1054" i="4"/>
  <c r="V1054" i="4"/>
  <c r="W1054" i="4"/>
  <c r="X1054" i="4"/>
  <c r="Y1054" i="4"/>
  <c r="O1055" i="4"/>
  <c r="P1055" i="4"/>
  <c r="Q1055" i="4"/>
  <c r="R1055" i="4"/>
  <c r="S1055" i="4"/>
  <c r="T1055" i="4"/>
  <c r="U1055" i="4"/>
  <c r="V1055" i="4"/>
  <c r="W1055" i="4"/>
  <c r="X1055" i="4"/>
  <c r="Y1055" i="4"/>
  <c r="O1056" i="4"/>
  <c r="P1056" i="4"/>
  <c r="Q1056" i="4"/>
  <c r="R1056" i="4"/>
  <c r="S1056" i="4"/>
  <c r="T1056" i="4"/>
  <c r="U1056" i="4"/>
  <c r="V1056" i="4"/>
  <c r="W1056" i="4"/>
  <c r="X1056" i="4"/>
  <c r="Y1056" i="4"/>
  <c r="O1057" i="4"/>
  <c r="P1057" i="4"/>
  <c r="Q1057" i="4"/>
  <c r="R1057" i="4"/>
  <c r="S1057" i="4"/>
  <c r="T1057" i="4"/>
  <c r="U1057" i="4"/>
  <c r="V1057" i="4"/>
  <c r="W1057" i="4"/>
  <c r="X1057" i="4"/>
  <c r="Y1057" i="4"/>
  <c r="O1058" i="4"/>
  <c r="P1058" i="4"/>
  <c r="Q1058" i="4"/>
  <c r="R1058" i="4"/>
  <c r="S1058" i="4"/>
  <c r="T1058" i="4"/>
  <c r="U1058" i="4"/>
  <c r="V1058" i="4"/>
  <c r="W1058" i="4"/>
  <c r="X1058" i="4"/>
  <c r="Y1058" i="4"/>
  <c r="O1059" i="4"/>
  <c r="P1059" i="4"/>
  <c r="Q1059" i="4"/>
  <c r="R1059" i="4"/>
  <c r="S1059" i="4"/>
  <c r="T1059" i="4"/>
  <c r="U1059" i="4"/>
  <c r="V1059" i="4"/>
  <c r="W1059" i="4"/>
  <c r="X1059" i="4"/>
  <c r="Y1059" i="4"/>
  <c r="O1060" i="4"/>
  <c r="P1060" i="4"/>
  <c r="Q1060" i="4"/>
  <c r="R1060" i="4"/>
  <c r="S1060" i="4"/>
  <c r="T1060" i="4"/>
  <c r="U1060" i="4"/>
  <c r="V1060" i="4"/>
  <c r="W1060" i="4"/>
  <c r="X1060" i="4"/>
  <c r="Y1060" i="4"/>
  <c r="O1061" i="4"/>
  <c r="P1061" i="4"/>
  <c r="Q1061" i="4"/>
  <c r="R1061" i="4"/>
  <c r="S1061" i="4"/>
  <c r="T1061" i="4"/>
  <c r="U1061" i="4"/>
  <c r="V1061" i="4"/>
  <c r="W1061" i="4"/>
  <c r="X1061" i="4"/>
  <c r="Y1061" i="4"/>
  <c r="O1062" i="4"/>
  <c r="P1062" i="4"/>
  <c r="Q1062" i="4"/>
  <c r="R1062" i="4"/>
  <c r="S1062" i="4"/>
  <c r="T1062" i="4"/>
  <c r="U1062" i="4"/>
  <c r="V1062" i="4"/>
  <c r="W1062" i="4"/>
  <c r="X1062" i="4"/>
  <c r="Y1062" i="4"/>
  <c r="O1063" i="4"/>
  <c r="P1063" i="4"/>
  <c r="Q1063" i="4"/>
  <c r="R1063" i="4"/>
  <c r="S1063" i="4"/>
  <c r="T1063" i="4"/>
  <c r="U1063" i="4"/>
  <c r="V1063" i="4"/>
  <c r="W1063" i="4"/>
  <c r="X1063" i="4"/>
  <c r="Y1063" i="4"/>
  <c r="O1064" i="4"/>
  <c r="P1064" i="4"/>
  <c r="Q1064" i="4"/>
  <c r="R1064" i="4"/>
  <c r="S1064" i="4"/>
  <c r="T1064" i="4"/>
  <c r="U1064" i="4"/>
  <c r="V1064" i="4"/>
  <c r="W1064" i="4"/>
  <c r="X1064" i="4"/>
  <c r="Y1064" i="4"/>
  <c r="O1065" i="4"/>
  <c r="P1065" i="4"/>
  <c r="Q1065" i="4"/>
  <c r="R1065" i="4"/>
  <c r="S1065" i="4"/>
  <c r="T1065" i="4"/>
  <c r="U1065" i="4"/>
  <c r="V1065" i="4"/>
  <c r="W1065" i="4"/>
  <c r="X1065" i="4"/>
  <c r="Y1065" i="4"/>
  <c r="O1066" i="4"/>
  <c r="P1066" i="4"/>
  <c r="Q1066" i="4"/>
  <c r="R1066" i="4"/>
  <c r="S1066" i="4"/>
  <c r="T1066" i="4"/>
  <c r="U1066" i="4"/>
  <c r="V1066" i="4"/>
  <c r="W1066" i="4"/>
  <c r="X1066" i="4"/>
  <c r="Y1066" i="4"/>
  <c r="O1067" i="4"/>
  <c r="P1067" i="4"/>
  <c r="Q1067" i="4"/>
  <c r="R1067" i="4"/>
  <c r="S1067" i="4"/>
  <c r="T1067" i="4"/>
  <c r="U1067" i="4"/>
  <c r="V1067" i="4"/>
  <c r="W1067" i="4"/>
  <c r="X1067" i="4"/>
  <c r="Y1067" i="4"/>
  <c r="O1068" i="4"/>
  <c r="P1068" i="4"/>
  <c r="Q1068" i="4"/>
  <c r="R1068" i="4"/>
  <c r="S1068" i="4"/>
  <c r="T1068" i="4"/>
  <c r="U1068" i="4"/>
  <c r="V1068" i="4"/>
  <c r="W1068" i="4"/>
  <c r="X1068" i="4"/>
  <c r="Y1068" i="4"/>
  <c r="O1069" i="4"/>
  <c r="P1069" i="4"/>
  <c r="Q1069" i="4"/>
  <c r="R1069" i="4"/>
  <c r="S1069" i="4"/>
  <c r="T1069" i="4"/>
  <c r="U1069" i="4"/>
  <c r="V1069" i="4"/>
  <c r="W1069" i="4"/>
  <c r="X1069" i="4"/>
  <c r="Y1069" i="4"/>
  <c r="O1070" i="4"/>
  <c r="P1070" i="4"/>
  <c r="Q1070" i="4"/>
  <c r="R1070" i="4"/>
  <c r="S1070" i="4"/>
  <c r="T1070" i="4"/>
  <c r="U1070" i="4"/>
  <c r="V1070" i="4"/>
  <c r="W1070" i="4"/>
  <c r="X1070" i="4"/>
  <c r="Y1070" i="4"/>
  <c r="O1071" i="4"/>
  <c r="P1071" i="4"/>
  <c r="Q1071" i="4"/>
  <c r="R1071" i="4"/>
  <c r="S1071" i="4"/>
  <c r="T1071" i="4"/>
  <c r="U1071" i="4"/>
  <c r="V1071" i="4"/>
  <c r="W1071" i="4"/>
  <c r="X1071" i="4"/>
  <c r="Y1071" i="4"/>
  <c r="O1072" i="4"/>
  <c r="P1072" i="4"/>
  <c r="Q1072" i="4"/>
  <c r="R1072" i="4"/>
  <c r="S1072" i="4"/>
  <c r="T1072" i="4"/>
  <c r="U1072" i="4"/>
  <c r="V1072" i="4"/>
  <c r="W1072" i="4"/>
  <c r="X1072" i="4"/>
  <c r="Y1072" i="4"/>
  <c r="O1073" i="4"/>
  <c r="P1073" i="4"/>
  <c r="Q1073" i="4"/>
  <c r="R1073" i="4"/>
  <c r="S1073" i="4"/>
  <c r="T1073" i="4"/>
  <c r="U1073" i="4"/>
  <c r="V1073" i="4"/>
  <c r="W1073" i="4"/>
  <c r="X1073" i="4"/>
  <c r="Y1073" i="4"/>
  <c r="O1074" i="4"/>
  <c r="P1074" i="4"/>
  <c r="Q1074" i="4"/>
  <c r="R1074" i="4"/>
  <c r="S1074" i="4"/>
  <c r="T1074" i="4"/>
  <c r="U1074" i="4"/>
  <c r="V1074" i="4"/>
  <c r="W1074" i="4"/>
  <c r="X1074" i="4"/>
  <c r="Y1074" i="4"/>
  <c r="O1075" i="4"/>
  <c r="P1075" i="4"/>
  <c r="Q1075" i="4"/>
  <c r="R1075" i="4"/>
  <c r="S1075" i="4"/>
  <c r="T1075" i="4"/>
  <c r="U1075" i="4"/>
  <c r="V1075" i="4"/>
  <c r="W1075" i="4"/>
  <c r="X1075" i="4"/>
  <c r="Y1075" i="4"/>
  <c r="O1076" i="4"/>
  <c r="P1076" i="4"/>
  <c r="Q1076" i="4"/>
  <c r="R1076" i="4"/>
  <c r="S1076" i="4"/>
  <c r="T1076" i="4"/>
  <c r="U1076" i="4"/>
  <c r="V1076" i="4"/>
  <c r="W1076" i="4"/>
  <c r="X1076" i="4"/>
  <c r="Y1076" i="4"/>
  <c r="O1077" i="4"/>
  <c r="P1077" i="4"/>
  <c r="Q1077" i="4"/>
  <c r="R1077" i="4"/>
  <c r="S1077" i="4"/>
  <c r="T1077" i="4"/>
  <c r="U1077" i="4"/>
  <c r="V1077" i="4"/>
  <c r="W1077" i="4"/>
  <c r="X1077" i="4"/>
  <c r="Y1077" i="4"/>
  <c r="O1078" i="4"/>
  <c r="P1078" i="4"/>
  <c r="Q1078" i="4"/>
  <c r="R1078" i="4"/>
  <c r="S1078" i="4"/>
  <c r="T1078" i="4"/>
  <c r="U1078" i="4"/>
  <c r="V1078" i="4"/>
  <c r="W1078" i="4"/>
  <c r="X1078" i="4"/>
  <c r="Y1078" i="4"/>
  <c r="O1079" i="4"/>
  <c r="P1079" i="4"/>
  <c r="Q1079" i="4"/>
  <c r="R1079" i="4"/>
  <c r="S1079" i="4"/>
  <c r="T1079" i="4"/>
  <c r="U1079" i="4"/>
  <c r="V1079" i="4"/>
  <c r="W1079" i="4"/>
  <c r="X1079" i="4"/>
  <c r="Y1079" i="4"/>
  <c r="O1080" i="4"/>
  <c r="P1080" i="4"/>
  <c r="Q1080" i="4"/>
  <c r="R1080" i="4"/>
  <c r="S1080" i="4"/>
  <c r="T1080" i="4"/>
  <c r="U1080" i="4"/>
  <c r="V1080" i="4"/>
  <c r="W1080" i="4"/>
  <c r="X1080" i="4"/>
  <c r="Y1080" i="4"/>
  <c r="O1081" i="4"/>
  <c r="P1081" i="4"/>
  <c r="Q1081" i="4"/>
  <c r="R1081" i="4"/>
  <c r="S1081" i="4"/>
  <c r="T1081" i="4"/>
  <c r="U1081" i="4"/>
  <c r="V1081" i="4"/>
  <c r="W1081" i="4"/>
  <c r="X1081" i="4"/>
  <c r="Y1081" i="4"/>
  <c r="O1082" i="4"/>
  <c r="P1082" i="4"/>
  <c r="Q1082" i="4"/>
  <c r="R1082" i="4"/>
  <c r="S1082" i="4"/>
  <c r="T1082" i="4"/>
  <c r="U1082" i="4"/>
  <c r="V1082" i="4"/>
  <c r="W1082" i="4"/>
  <c r="X1082" i="4"/>
  <c r="Y1082" i="4"/>
  <c r="O1083" i="4"/>
  <c r="P1083" i="4"/>
  <c r="Q1083" i="4"/>
  <c r="R1083" i="4"/>
  <c r="S1083" i="4"/>
  <c r="T1083" i="4"/>
  <c r="U1083" i="4"/>
  <c r="V1083" i="4"/>
  <c r="W1083" i="4"/>
  <c r="X1083" i="4"/>
  <c r="Y1083" i="4"/>
  <c r="O1084" i="4"/>
  <c r="P1084" i="4"/>
  <c r="Q1084" i="4"/>
  <c r="R1084" i="4"/>
  <c r="S1084" i="4"/>
  <c r="T1084" i="4"/>
  <c r="U1084" i="4"/>
  <c r="V1084" i="4"/>
  <c r="W1084" i="4"/>
  <c r="X1084" i="4"/>
  <c r="Y1084" i="4"/>
  <c r="O1085" i="4"/>
  <c r="P1085" i="4"/>
  <c r="Q1085" i="4"/>
  <c r="R1085" i="4"/>
  <c r="S1085" i="4"/>
  <c r="T1085" i="4"/>
  <c r="U1085" i="4"/>
  <c r="V1085" i="4"/>
  <c r="W1085" i="4"/>
  <c r="X1085" i="4"/>
  <c r="Y1085" i="4"/>
  <c r="O1086" i="4"/>
  <c r="P1086" i="4"/>
  <c r="Q1086" i="4"/>
  <c r="R1086" i="4"/>
  <c r="S1086" i="4"/>
  <c r="T1086" i="4"/>
  <c r="U1086" i="4"/>
  <c r="V1086" i="4"/>
  <c r="W1086" i="4"/>
  <c r="X1086" i="4"/>
  <c r="Y1086" i="4"/>
  <c r="O1087" i="4"/>
  <c r="P1087" i="4"/>
  <c r="Q1087" i="4"/>
  <c r="R1087" i="4"/>
  <c r="S1087" i="4"/>
  <c r="T1087" i="4"/>
  <c r="U1087" i="4"/>
  <c r="V1087" i="4"/>
  <c r="W1087" i="4"/>
  <c r="X1087" i="4"/>
  <c r="Y1087" i="4"/>
  <c r="O1088" i="4"/>
  <c r="P1088" i="4"/>
  <c r="Q1088" i="4"/>
  <c r="R1088" i="4"/>
  <c r="S1088" i="4"/>
  <c r="T1088" i="4"/>
  <c r="U1088" i="4"/>
  <c r="V1088" i="4"/>
  <c r="W1088" i="4"/>
  <c r="X1088" i="4"/>
  <c r="Y1088" i="4"/>
  <c r="O1089" i="4"/>
  <c r="P1089" i="4"/>
  <c r="Q1089" i="4"/>
  <c r="R1089" i="4"/>
  <c r="S1089" i="4"/>
  <c r="T1089" i="4"/>
  <c r="U1089" i="4"/>
  <c r="V1089" i="4"/>
  <c r="W1089" i="4"/>
  <c r="X1089" i="4"/>
  <c r="Y1089" i="4"/>
  <c r="O1090" i="4"/>
  <c r="P1090" i="4"/>
  <c r="Q1090" i="4"/>
  <c r="R1090" i="4"/>
  <c r="S1090" i="4"/>
  <c r="T1090" i="4"/>
  <c r="U1090" i="4"/>
  <c r="V1090" i="4"/>
  <c r="W1090" i="4"/>
  <c r="X1090" i="4"/>
  <c r="Y1090" i="4"/>
  <c r="O1091" i="4"/>
  <c r="P1091" i="4"/>
  <c r="Q1091" i="4"/>
  <c r="R1091" i="4"/>
  <c r="S1091" i="4"/>
  <c r="T1091" i="4"/>
  <c r="U1091" i="4"/>
  <c r="V1091" i="4"/>
  <c r="W1091" i="4"/>
  <c r="X1091" i="4"/>
  <c r="Y1091" i="4"/>
  <c r="O1092" i="4"/>
  <c r="P1092" i="4"/>
  <c r="Q1092" i="4"/>
  <c r="R1092" i="4"/>
  <c r="S1092" i="4"/>
  <c r="T1092" i="4"/>
  <c r="U1092" i="4"/>
  <c r="V1092" i="4"/>
  <c r="W1092" i="4"/>
  <c r="X1092" i="4"/>
  <c r="Y1092" i="4"/>
  <c r="O1093" i="4"/>
  <c r="P1093" i="4"/>
  <c r="Q1093" i="4"/>
  <c r="R1093" i="4"/>
  <c r="S1093" i="4"/>
  <c r="T1093" i="4"/>
  <c r="U1093" i="4"/>
  <c r="V1093" i="4"/>
  <c r="W1093" i="4"/>
  <c r="X1093" i="4"/>
  <c r="Y1093" i="4"/>
  <c r="O1094" i="4"/>
  <c r="P1094" i="4"/>
  <c r="Q1094" i="4"/>
  <c r="R1094" i="4"/>
  <c r="S1094" i="4"/>
  <c r="T1094" i="4"/>
  <c r="U1094" i="4"/>
  <c r="V1094" i="4"/>
  <c r="W1094" i="4"/>
  <c r="X1094" i="4"/>
  <c r="Y1094" i="4"/>
  <c r="O1095" i="4"/>
  <c r="P1095" i="4"/>
  <c r="Q1095" i="4"/>
  <c r="R1095" i="4"/>
  <c r="S1095" i="4"/>
  <c r="T1095" i="4"/>
  <c r="U1095" i="4"/>
  <c r="V1095" i="4"/>
  <c r="W1095" i="4"/>
  <c r="X1095" i="4"/>
  <c r="Y1095" i="4"/>
  <c r="O1096" i="4"/>
  <c r="P1096" i="4"/>
  <c r="Q1096" i="4"/>
  <c r="R1096" i="4"/>
  <c r="S1096" i="4"/>
  <c r="T1096" i="4"/>
  <c r="U1096" i="4"/>
  <c r="V1096" i="4"/>
  <c r="W1096" i="4"/>
  <c r="X1096" i="4"/>
  <c r="Y1096" i="4"/>
  <c r="O1097" i="4"/>
  <c r="P1097" i="4"/>
  <c r="Q1097" i="4"/>
  <c r="R1097" i="4"/>
  <c r="S1097" i="4"/>
  <c r="T1097" i="4"/>
  <c r="U1097" i="4"/>
  <c r="V1097" i="4"/>
  <c r="W1097" i="4"/>
  <c r="X1097" i="4"/>
  <c r="Y1097" i="4"/>
  <c r="O1098" i="4"/>
  <c r="P1098" i="4"/>
  <c r="Q1098" i="4"/>
  <c r="R1098" i="4"/>
  <c r="S1098" i="4"/>
  <c r="T1098" i="4"/>
  <c r="U1098" i="4"/>
  <c r="V1098" i="4"/>
  <c r="W1098" i="4"/>
  <c r="X1098" i="4"/>
  <c r="Y1098" i="4"/>
  <c r="O1099" i="4"/>
  <c r="P1099" i="4"/>
  <c r="Q1099" i="4"/>
  <c r="R1099" i="4"/>
  <c r="S1099" i="4"/>
  <c r="T1099" i="4"/>
  <c r="U1099" i="4"/>
  <c r="V1099" i="4"/>
  <c r="W1099" i="4"/>
  <c r="X1099" i="4"/>
  <c r="Y1099" i="4"/>
  <c r="O1100" i="4"/>
  <c r="P1100" i="4"/>
  <c r="Q1100" i="4"/>
  <c r="R1100" i="4"/>
  <c r="S1100" i="4"/>
  <c r="T1100" i="4"/>
  <c r="U1100" i="4"/>
  <c r="V1100" i="4"/>
  <c r="W1100" i="4"/>
  <c r="X1100" i="4"/>
  <c r="Y1100" i="4"/>
  <c r="O1101" i="4"/>
  <c r="P1101" i="4"/>
  <c r="Q1101" i="4"/>
  <c r="R1101" i="4"/>
  <c r="S1101" i="4"/>
  <c r="T1101" i="4"/>
  <c r="U1101" i="4"/>
  <c r="V1101" i="4"/>
  <c r="W1101" i="4"/>
  <c r="X1101" i="4"/>
  <c r="Y1101" i="4"/>
  <c r="O1102" i="4"/>
  <c r="P1102" i="4"/>
  <c r="Q1102" i="4"/>
  <c r="R1102" i="4"/>
  <c r="S1102" i="4"/>
  <c r="T1102" i="4"/>
  <c r="U1102" i="4"/>
  <c r="V1102" i="4"/>
  <c r="W1102" i="4"/>
  <c r="X1102" i="4"/>
  <c r="Y1102" i="4"/>
  <c r="O1103" i="4"/>
  <c r="P1103" i="4"/>
  <c r="Q1103" i="4"/>
  <c r="R1103" i="4"/>
  <c r="S1103" i="4"/>
  <c r="T1103" i="4"/>
  <c r="U1103" i="4"/>
  <c r="V1103" i="4"/>
  <c r="W1103" i="4"/>
  <c r="X1103" i="4"/>
  <c r="Y1103" i="4"/>
  <c r="O1104" i="4"/>
  <c r="P1104" i="4"/>
  <c r="Q1104" i="4"/>
  <c r="R1104" i="4"/>
  <c r="S1104" i="4"/>
  <c r="T1104" i="4"/>
  <c r="U1104" i="4"/>
  <c r="V1104" i="4"/>
  <c r="W1104" i="4"/>
  <c r="X1104" i="4"/>
  <c r="Y1104" i="4"/>
  <c r="O1105" i="4"/>
  <c r="P1105" i="4"/>
  <c r="Q1105" i="4"/>
  <c r="R1105" i="4"/>
  <c r="S1105" i="4"/>
  <c r="T1105" i="4"/>
  <c r="U1105" i="4"/>
  <c r="V1105" i="4"/>
  <c r="W1105" i="4"/>
  <c r="X1105" i="4"/>
  <c r="Y1105" i="4"/>
  <c r="O1106" i="4"/>
  <c r="P1106" i="4"/>
  <c r="Q1106" i="4"/>
  <c r="R1106" i="4"/>
  <c r="S1106" i="4"/>
  <c r="T1106" i="4"/>
  <c r="U1106" i="4"/>
  <c r="V1106" i="4"/>
  <c r="W1106" i="4"/>
  <c r="X1106" i="4"/>
  <c r="Y1106" i="4"/>
  <c r="O1107" i="4"/>
  <c r="P1107" i="4"/>
  <c r="Q1107" i="4"/>
  <c r="R1107" i="4"/>
  <c r="S1107" i="4"/>
  <c r="T1107" i="4"/>
  <c r="U1107" i="4"/>
  <c r="V1107" i="4"/>
  <c r="W1107" i="4"/>
  <c r="X1107" i="4"/>
  <c r="Y1107" i="4"/>
  <c r="O1108" i="4"/>
  <c r="P1108" i="4"/>
  <c r="Q1108" i="4"/>
  <c r="R1108" i="4"/>
  <c r="S1108" i="4"/>
  <c r="T1108" i="4"/>
  <c r="U1108" i="4"/>
  <c r="V1108" i="4"/>
  <c r="W1108" i="4"/>
  <c r="X1108" i="4"/>
  <c r="Y1108" i="4"/>
  <c r="O1109" i="4"/>
  <c r="P1109" i="4"/>
  <c r="Q1109" i="4"/>
  <c r="R1109" i="4"/>
  <c r="S1109" i="4"/>
  <c r="T1109" i="4"/>
  <c r="U1109" i="4"/>
  <c r="V1109" i="4"/>
  <c r="W1109" i="4"/>
  <c r="X1109" i="4"/>
  <c r="Y1109" i="4"/>
  <c r="O1110" i="4"/>
  <c r="P1110" i="4"/>
  <c r="Q1110" i="4"/>
  <c r="R1110" i="4"/>
  <c r="S1110" i="4"/>
  <c r="T1110" i="4"/>
  <c r="U1110" i="4"/>
  <c r="V1110" i="4"/>
  <c r="W1110" i="4"/>
  <c r="X1110" i="4"/>
  <c r="Y1110" i="4"/>
  <c r="O1111" i="4"/>
  <c r="P1111" i="4"/>
  <c r="Q1111" i="4"/>
  <c r="R1111" i="4"/>
  <c r="S1111" i="4"/>
  <c r="T1111" i="4"/>
  <c r="U1111" i="4"/>
  <c r="V1111" i="4"/>
  <c r="W1111" i="4"/>
  <c r="X1111" i="4"/>
  <c r="Y1111" i="4"/>
  <c r="O1112" i="4"/>
  <c r="P1112" i="4"/>
  <c r="Q1112" i="4"/>
  <c r="R1112" i="4"/>
  <c r="S1112" i="4"/>
  <c r="T1112" i="4"/>
  <c r="U1112" i="4"/>
  <c r="V1112" i="4"/>
  <c r="W1112" i="4"/>
  <c r="X1112" i="4"/>
  <c r="Y1112" i="4"/>
  <c r="O1113" i="4"/>
  <c r="P1113" i="4"/>
  <c r="Q1113" i="4"/>
  <c r="R1113" i="4"/>
  <c r="S1113" i="4"/>
  <c r="T1113" i="4"/>
  <c r="U1113" i="4"/>
  <c r="V1113" i="4"/>
  <c r="W1113" i="4"/>
  <c r="X1113" i="4"/>
  <c r="Y1113" i="4"/>
  <c r="O1114" i="4"/>
  <c r="P1114" i="4"/>
  <c r="Q1114" i="4"/>
  <c r="R1114" i="4"/>
  <c r="S1114" i="4"/>
  <c r="T1114" i="4"/>
  <c r="U1114" i="4"/>
  <c r="V1114" i="4"/>
  <c r="W1114" i="4"/>
  <c r="X1114" i="4"/>
  <c r="Y1114" i="4"/>
  <c r="O1115" i="4"/>
  <c r="P1115" i="4"/>
  <c r="Q1115" i="4"/>
  <c r="R1115" i="4"/>
  <c r="S1115" i="4"/>
  <c r="T1115" i="4"/>
  <c r="U1115" i="4"/>
  <c r="V1115" i="4"/>
  <c r="W1115" i="4"/>
  <c r="X1115" i="4"/>
  <c r="Y1115" i="4"/>
  <c r="O1116" i="4"/>
  <c r="P1116" i="4"/>
  <c r="Q1116" i="4"/>
  <c r="R1116" i="4"/>
  <c r="S1116" i="4"/>
  <c r="T1116" i="4"/>
  <c r="U1116" i="4"/>
  <c r="V1116" i="4"/>
  <c r="W1116" i="4"/>
  <c r="X1116" i="4"/>
  <c r="Y1116" i="4"/>
  <c r="O1117" i="4"/>
  <c r="P1117" i="4"/>
  <c r="Q1117" i="4"/>
  <c r="R1117" i="4"/>
  <c r="S1117" i="4"/>
  <c r="T1117" i="4"/>
  <c r="U1117" i="4"/>
  <c r="V1117" i="4"/>
  <c r="W1117" i="4"/>
  <c r="X1117" i="4"/>
  <c r="Y1117" i="4"/>
  <c r="O1118" i="4"/>
  <c r="P1118" i="4"/>
  <c r="Q1118" i="4"/>
  <c r="R1118" i="4"/>
  <c r="S1118" i="4"/>
  <c r="T1118" i="4"/>
  <c r="U1118" i="4"/>
  <c r="V1118" i="4"/>
  <c r="W1118" i="4"/>
  <c r="X1118" i="4"/>
  <c r="Y1118" i="4"/>
  <c r="O1119" i="4"/>
  <c r="P1119" i="4"/>
  <c r="Q1119" i="4"/>
  <c r="R1119" i="4"/>
  <c r="S1119" i="4"/>
  <c r="T1119" i="4"/>
  <c r="U1119" i="4"/>
  <c r="V1119" i="4"/>
  <c r="W1119" i="4"/>
  <c r="X1119" i="4"/>
  <c r="Y1119" i="4"/>
  <c r="O1120" i="4"/>
  <c r="P1120" i="4"/>
  <c r="Q1120" i="4"/>
  <c r="R1120" i="4"/>
  <c r="S1120" i="4"/>
  <c r="T1120" i="4"/>
  <c r="U1120" i="4"/>
  <c r="V1120" i="4"/>
  <c r="W1120" i="4"/>
  <c r="X1120" i="4"/>
  <c r="Y1120" i="4"/>
  <c r="O1121" i="4"/>
  <c r="P1121" i="4"/>
  <c r="Q1121" i="4"/>
  <c r="R1121" i="4"/>
  <c r="S1121" i="4"/>
  <c r="T1121" i="4"/>
  <c r="U1121" i="4"/>
  <c r="V1121" i="4"/>
  <c r="W1121" i="4"/>
  <c r="X1121" i="4"/>
  <c r="Y1121" i="4"/>
  <c r="O1122" i="4"/>
  <c r="P1122" i="4"/>
  <c r="Q1122" i="4"/>
  <c r="R1122" i="4"/>
  <c r="S1122" i="4"/>
  <c r="T1122" i="4"/>
  <c r="U1122" i="4"/>
  <c r="V1122" i="4"/>
  <c r="W1122" i="4"/>
  <c r="X1122" i="4"/>
  <c r="Y1122" i="4"/>
  <c r="O1123" i="4"/>
  <c r="P1123" i="4"/>
  <c r="Q1123" i="4"/>
  <c r="R1123" i="4"/>
  <c r="S1123" i="4"/>
  <c r="T1123" i="4"/>
  <c r="U1123" i="4"/>
  <c r="V1123" i="4"/>
  <c r="W1123" i="4"/>
  <c r="X1123" i="4"/>
  <c r="Y1123" i="4"/>
  <c r="O1124" i="4"/>
  <c r="P1124" i="4"/>
  <c r="Q1124" i="4"/>
  <c r="R1124" i="4"/>
  <c r="S1124" i="4"/>
  <c r="T1124" i="4"/>
  <c r="U1124" i="4"/>
  <c r="V1124" i="4"/>
  <c r="W1124" i="4"/>
  <c r="X1124" i="4"/>
  <c r="Y1124" i="4"/>
  <c r="O1125" i="4"/>
  <c r="P1125" i="4"/>
  <c r="Q1125" i="4"/>
  <c r="R1125" i="4"/>
  <c r="S1125" i="4"/>
  <c r="T1125" i="4"/>
  <c r="U1125" i="4"/>
  <c r="V1125" i="4"/>
  <c r="W1125" i="4"/>
  <c r="X1125" i="4"/>
  <c r="Y1125" i="4"/>
  <c r="O1126" i="4"/>
  <c r="P1126" i="4"/>
  <c r="Q1126" i="4"/>
  <c r="R1126" i="4"/>
  <c r="S1126" i="4"/>
  <c r="T1126" i="4"/>
  <c r="U1126" i="4"/>
  <c r="V1126" i="4"/>
  <c r="W1126" i="4"/>
  <c r="X1126" i="4"/>
  <c r="Y1126" i="4"/>
  <c r="O1127" i="4"/>
  <c r="P1127" i="4"/>
  <c r="Q1127" i="4"/>
  <c r="R1127" i="4"/>
  <c r="S1127" i="4"/>
  <c r="T1127" i="4"/>
  <c r="U1127" i="4"/>
  <c r="V1127" i="4"/>
  <c r="W1127" i="4"/>
  <c r="X1127" i="4"/>
  <c r="Y1127" i="4"/>
  <c r="O1128" i="4"/>
  <c r="P1128" i="4"/>
  <c r="Q1128" i="4"/>
  <c r="R1128" i="4"/>
  <c r="S1128" i="4"/>
  <c r="T1128" i="4"/>
  <c r="U1128" i="4"/>
  <c r="V1128" i="4"/>
  <c r="W1128" i="4"/>
  <c r="X1128" i="4"/>
  <c r="Y1128" i="4"/>
  <c r="O1129" i="4"/>
  <c r="P1129" i="4"/>
  <c r="Q1129" i="4"/>
  <c r="R1129" i="4"/>
  <c r="S1129" i="4"/>
  <c r="T1129" i="4"/>
  <c r="U1129" i="4"/>
  <c r="V1129" i="4"/>
  <c r="W1129" i="4"/>
  <c r="X1129" i="4"/>
  <c r="Y1129" i="4"/>
  <c r="O1130" i="4"/>
  <c r="P1130" i="4"/>
  <c r="Q1130" i="4"/>
  <c r="R1130" i="4"/>
  <c r="S1130" i="4"/>
  <c r="T1130" i="4"/>
  <c r="U1130" i="4"/>
  <c r="V1130" i="4"/>
  <c r="W1130" i="4"/>
  <c r="X1130" i="4"/>
  <c r="Y1130" i="4"/>
  <c r="O1131" i="4"/>
  <c r="P1131" i="4"/>
  <c r="Q1131" i="4"/>
  <c r="R1131" i="4"/>
  <c r="S1131" i="4"/>
  <c r="T1131" i="4"/>
  <c r="U1131" i="4"/>
  <c r="V1131" i="4"/>
  <c r="W1131" i="4"/>
  <c r="X1131" i="4"/>
  <c r="Y1131" i="4"/>
  <c r="O1132" i="4"/>
  <c r="P1132" i="4"/>
  <c r="Q1132" i="4"/>
  <c r="R1132" i="4"/>
  <c r="S1132" i="4"/>
  <c r="T1132" i="4"/>
  <c r="U1132" i="4"/>
  <c r="V1132" i="4"/>
  <c r="W1132" i="4"/>
  <c r="X1132" i="4"/>
  <c r="Y1132" i="4"/>
  <c r="O1133" i="4"/>
  <c r="P1133" i="4"/>
  <c r="Q1133" i="4"/>
  <c r="R1133" i="4"/>
  <c r="S1133" i="4"/>
  <c r="T1133" i="4"/>
  <c r="U1133" i="4"/>
  <c r="V1133" i="4"/>
  <c r="W1133" i="4"/>
  <c r="X1133" i="4"/>
  <c r="Y1133" i="4"/>
  <c r="O1134" i="4"/>
  <c r="P1134" i="4"/>
  <c r="Q1134" i="4"/>
  <c r="R1134" i="4"/>
  <c r="S1134" i="4"/>
  <c r="T1134" i="4"/>
  <c r="U1134" i="4"/>
  <c r="V1134" i="4"/>
  <c r="W1134" i="4"/>
  <c r="X1134" i="4"/>
  <c r="Y1134" i="4"/>
  <c r="O1135" i="4"/>
  <c r="P1135" i="4"/>
  <c r="Q1135" i="4"/>
  <c r="R1135" i="4"/>
  <c r="S1135" i="4"/>
  <c r="T1135" i="4"/>
  <c r="U1135" i="4"/>
  <c r="V1135" i="4"/>
  <c r="W1135" i="4"/>
  <c r="X1135" i="4"/>
  <c r="Y1135" i="4"/>
  <c r="O1136" i="4"/>
  <c r="P1136" i="4"/>
  <c r="Q1136" i="4"/>
  <c r="R1136" i="4"/>
  <c r="S1136" i="4"/>
  <c r="T1136" i="4"/>
  <c r="U1136" i="4"/>
  <c r="V1136" i="4"/>
  <c r="W1136" i="4"/>
  <c r="X1136" i="4"/>
  <c r="Y1136" i="4"/>
  <c r="O1137" i="4"/>
  <c r="P1137" i="4"/>
  <c r="Q1137" i="4"/>
  <c r="R1137" i="4"/>
  <c r="S1137" i="4"/>
  <c r="T1137" i="4"/>
  <c r="U1137" i="4"/>
  <c r="V1137" i="4"/>
  <c r="W1137" i="4"/>
  <c r="X1137" i="4"/>
  <c r="Y1137" i="4"/>
  <c r="O1138" i="4"/>
  <c r="P1138" i="4"/>
  <c r="Q1138" i="4"/>
  <c r="R1138" i="4"/>
  <c r="S1138" i="4"/>
  <c r="T1138" i="4"/>
  <c r="U1138" i="4"/>
  <c r="V1138" i="4"/>
  <c r="W1138" i="4"/>
  <c r="X1138" i="4"/>
  <c r="Y1138" i="4"/>
  <c r="O1139" i="4"/>
  <c r="P1139" i="4"/>
  <c r="Q1139" i="4"/>
  <c r="R1139" i="4"/>
  <c r="S1139" i="4"/>
  <c r="T1139" i="4"/>
  <c r="U1139" i="4"/>
  <c r="V1139" i="4"/>
  <c r="W1139" i="4"/>
  <c r="X1139" i="4"/>
  <c r="Y1139" i="4"/>
  <c r="O1140" i="4"/>
  <c r="P1140" i="4"/>
  <c r="Q1140" i="4"/>
  <c r="R1140" i="4"/>
  <c r="S1140" i="4"/>
  <c r="T1140" i="4"/>
  <c r="U1140" i="4"/>
  <c r="V1140" i="4"/>
  <c r="W1140" i="4"/>
  <c r="X1140" i="4"/>
  <c r="Y1140" i="4"/>
  <c r="O1141" i="4"/>
  <c r="P1141" i="4"/>
  <c r="Q1141" i="4"/>
  <c r="R1141" i="4"/>
  <c r="S1141" i="4"/>
  <c r="T1141" i="4"/>
  <c r="U1141" i="4"/>
  <c r="V1141" i="4"/>
  <c r="W1141" i="4"/>
  <c r="X1141" i="4"/>
  <c r="Y1141" i="4"/>
  <c r="O1142" i="4"/>
  <c r="P1142" i="4"/>
  <c r="Q1142" i="4"/>
  <c r="R1142" i="4"/>
  <c r="S1142" i="4"/>
  <c r="T1142" i="4"/>
  <c r="U1142" i="4"/>
  <c r="V1142" i="4"/>
  <c r="W1142" i="4"/>
  <c r="X1142" i="4"/>
  <c r="Y1142" i="4"/>
  <c r="O1143" i="4"/>
  <c r="P1143" i="4"/>
  <c r="Q1143" i="4"/>
  <c r="R1143" i="4"/>
  <c r="S1143" i="4"/>
  <c r="T1143" i="4"/>
  <c r="U1143" i="4"/>
  <c r="V1143" i="4"/>
  <c r="W1143" i="4"/>
  <c r="X1143" i="4"/>
  <c r="Y1143" i="4"/>
  <c r="O1144" i="4"/>
  <c r="P1144" i="4"/>
  <c r="Q1144" i="4"/>
  <c r="R1144" i="4"/>
  <c r="S1144" i="4"/>
  <c r="T1144" i="4"/>
  <c r="U1144" i="4"/>
  <c r="V1144" i="4"/>
  <c r="W1144" i="4"/>
  <c r="X1144" i="4"/>
  <c r="Y1144" i="4"/>
  <c r="O1145" i="4"/>
  <c r="P1145" i="4"/>
  <c r="Q1145" i="4"/>
  <c r="R1145" i="4"/>
  <c r="S1145" i="4"/>
  <c r="T1145" i="4"/>
  <c r="U1145" i="4"/>
  <c r="V1145" i="4"/>
  <c r="W1145" i="4"/>
  <c r="X1145" i="4"/>
  <c r="Y1145" i="4"/>
  <c r="O1146" i="4"/>
  <c r="P1146" i="4"/>
  <c r="Q1146" i="4"/>
  <c r="R1146" i="4"/>
  <c r="S1146" i="4"/>
  <c r="T1146" i="4"/>
  <c r="U1146" i="4"/>
  <c r="V1146" i="4"/>
  <c r="W1146" i="4"/>
  <c r="X1146" i="4"/>
  <c r="Y1146" i="4"/>
  <c r="O1147" i="4"/>
  <c r="P1147" i="4"/>
  <c r="Q1147" i="4"/>
  <c r="R1147" i="4"/>
  <c r="S1147" i="4"/>
  <c r="T1147" i="4"/>
  <c r="U1147" i="4"/>
  <c r="V1147" i="4"/>
  <c r="W1147" i="4"/>
  <c r="X1147" i="4"/>
  <c r="Y1147" i="4"/>
  <c r="O1148" i="4"/>
  <c r="P1148" i="4"/>
  <c r="Q1148" i="4"/>
  <c r="R1148" i="4"/>
  <c r="S1148" i="4"/>
  <c r="T1148" i="4"/>
  <c r="U1148" i="4"/>
  <c r="V1148" i="4"/>
  <c r="W1148" i="4"/>
  <c r="X1148" i="4"/>
  <c r="Y1148" i="4"/>
  <c r="O1149" i="4"/>
  <c r="P1149" i="4"/>
  <c r="Q1149" i="4"/>
  <c r="R1149" i="4"/>
  <c r="S1149" i="4"/>
  <c r="T1149" i="4"/>
  <c r="U1149" i="4"/>
  <c r="V1149" i="4"/>
  <c r="W1149" i="4"/>
  <c r="X1149" i="4"/>
  <c r="Y1149" i="4"/>
  <c r="O1150" i="4"/>
  <c r="P1150" i="4"/>
  <c r="Q1150" i="4"/>
  <c r="R1150" i="4"/>
  <c r="S1150" i="4"/>
  <c r="T1150" i="4"/>
  <c r="U1150" i="4"/>
  <c r="V1150" i="4"/>
  <c r="W1150" i="4"/>
  <c r="X1150" i="4"/>
  <c r="Y1150" i="4"/>
  <c r="O1151" i="4"/>
  <c r="P1151" i="4"/>
  <c r="Q1151" i="4"/>
  <c r="R1151" i="4"/>
  <c r="S1151" i="4"/>
  <c r="T1151" i="4"/>
  <c r="U1151" i="4"/>
  <c r="V1151" i="4"/>
  <c r="W1151" i="4"/>
  <c r="X1151" i="4"/>
  <c r="Y1151" i="4"/>
  <c r="O1152" i="4"/>
  <c r="P1152" i="4"/>
  <c r="Q1152" i="4"/>
  <c r="R1152" i="4"/>
  <c r="S1152" i="4"/>
  <c r="T1152" i="4"/>
  <c r="U1152" i="4"/>
  <c r="V1152" i="4"/>
  <c r="W1152" i="4"/>
  <c r="X1152" i="4"/>
  <c r="Y1152" i="4"/>
  <c r="O1153" i="4"/>
  <c r="P1153" i="4"/>
  <c r="Q1153" i="4"/>
  <c r="R1153" i="4"/>
  <c r="S1153" i="4"/>
  <c r="T1153" i="4"/>
  <c r="U1153" i="4"/>
  <c r="V1153" i="4"/>
  <c r="W1153" i="4"/>
  <c r="X1153" i="4"/>
  <c r="Y1153" i="4"/>
  <c r="O1154" i="4"/>
  <c r="P1154" i="4"/>
  <c r="Q1154" i="4"/>
  <c r="R1154" i="4"/>
  <c r="S1154" i="4"/>
  <c r="T1154" i="4"/>
  <c r="U1154" i="4"/>
  <c r="V1154" i="4"/>
  <c r="W1154" i="4"/>
  <c r="X1154" i="4"/>
  <c r="Y1154" i="4"/>
  <c r="O1155" i="4"/>
  <c r="P1155" i="4"/>
  <c r="Q1155" i="4"/>
  <c r="R1155" i="4"/>
  <c r="S1155" i="4"/>
  <c r="T1155" i="4"/>
  <c r="U1155" i="4"/>
  <c r="V1155" i="4"/>
  <c r="W1155" i="4"/>
  <c r="X1155" i="4"/>
  <c r="Y1155" i="4"/>
  <c r="O1156" i="4"/>
  <c r="P1156" i="4"/>
  <c r="Q1156" i="4"/>
  <c r="R1156" i="4"/>
  <c r="S1156" i="4"/>
  <c r="T1156" i="4"/>
  <c r="U1156" i="4"/>
  <c r="V1156" i="4"/>
  <c r="W1156" i="4"/>
  <c r="X1156" i="4"/>
  <c r="Y1156" i="4"/>
  <c r="O1157" i="4"/>
  <c r="P1157" i="4"/>
  <c r="Q1157" i="4"/>
  <c r="R1157" i="4"/>
  <c r="S1157" i="4"/>
  <c r="T1157" i="4"/>
  <c r="U1157" i="4"/>
  <c r="V1157" i="4"/>
  <c r="W1157" i="4"/>
  <c r="X1157" i="4"/>
  <c r="Y1157" i="4"/>
  <c r="O1158" i="4"/>
  <c r="P1158" i="4"/>
  <c r="Q1158" i="4"/>
  <c r="R1158" i="4"/>
  <c r="S1158" i="4"/>
  <c r="T1158" i="4"/>
  <c r="U1158" i="4"/>
  <c r="V1158" i="4"/>
  <c r="W1158" i="4"/>
  <c r="X1158" i="4"/>
  <c r="Y1158" i="4"/>
  <c r="O1159" i="4"/>
  <c r="P1159" i="4"/>
  <c r="Q1159" i="4"/>
  <c r="R1159" i="4"/>
  <c r="S1159" i="4"/>
  <c r="T1159" i="4"/>
  <c r="U1159" i="4"/>
  <c r="V1159" i="4"/>
  <c r="W1159" i="4"/>
  <c r="X1159" i="4"/>
  <c r="Y1159" i="4"/>
  <c r="O1160" i="4"/>
  <c r="P1160" i="4"/>
  <c r="Q1160" i="4"/>
  <c r="R1160" i="4"/>
  <c r="S1160" i="4"/>
  <c r="T1160" i="4"/>
  <c r="U1160" i="4"/>
  <c r="V1160" i="4"/>
  <c r="W1160" i="4"/>
  <c r="X1160" i="4"/>
  <c r="Y1160" i="4"/>
  <c r="O1161" i="4"/>
  <c r="P1161" i="4"/>
  <c r="Q1161" i="4"/>
  <c r="R1161" i="4"/>
  <c r="S1161" i="4"/>
  <c r="T1161" i="4"/>
  <c r="U1161" i="4"/>
  <c r="V1161" i="4"/>
  <c r="W1161" i="4"/>
  <c r="X1161" i="4"/>
  <c r="Y1161" i="4"/>
  <c r="O1162" i="4"/>
  <c r="P1162" i="4"/>
  <c r="Q1162" i="4"/>
  <c r="R1162" i="4"/>
  <c r="S1162" i="4"/>
  <c r="T1162" i="4"/>
  <c r="U1162" i="4"/>
  <c r="V1162" i="4"/>
  <c r="W1162" i="4"/>
  <c r="X1162" i="4"/>
  <c r="Y1162" i="4"/>
  <c r="O1163" i="4"/>
  <c r="P1163" i="4"/>
  <c r="Q1163" i="4"/>
  <c r="R1163" i="4"/>
  <c r="S1163" i="4"/>
  <c r="T1163" i="4"/>
  <c r="U1163" i="4"/>
  <c r="V1163" i="4"/>
  <c r="W1163" i="4"/>
  <c r="X1163" i="4"/>
  <c r="Y1163" i="4"/>
  <c r="O1164" i="4"/>
  <c r="P1164" i="4"/>
  <c r="Q1164" i="4"/>
  <c r="R1164" i="4"/>
  <c r="S1164" i="4"/>
  <c r="T1164" i="4"/>
  <c r="U1164" i="4"/>
  <c r="V1164" i="4"/>
  <c r="W1164" i="4"/>
  <c r="X1164" i="4"/>
  <c r="Y1164" i="4"/>
  <c r="O1165" i="4"/>
  <c r="P1165" i="4"/>
  <c r="Q1165" i="4"/>
  <c r="R1165" i="4"/>
  <c r="S1165" i="4"/>
  <c r="T1165" i="4"/>
  <c r="U1165" i="4"/>
  <c r="V1165" i="4"/>
  <c r="W1165" i="4"/>
  <c r="X1165" i="4"/>
  <c r="Y1165" i="4"/>
  <c r="O1166" i="4"/>
  <c r="P1166" i="4"/>
  <c r="Q1166" i="4"/>
  <c r="R1166" i="4"/>
  <c r="S1166" i="4"/>
  <c r="T1166" i="4"/>
  <c r="U1166" i="4"/>
  <c r="V1166" i="4"/>
  <c r="W1166" i="4"/>
  <c r="X1166" i="4"/>
  <c r="Y1166" i="4"/>
  <c r="O1167" i="4"/>
  <c r="P1167" i="4"/>
  <c r="Q1167" i="4"/>
  <c r="R1167" i="4"/>
  <c r="S1167" i="4"/>
  <c r="T1167" i="4"/>
  <c r="U1167" i="4"/>
  <c r="V1167" i="4"/>
  <c r="W1167" i="4"/>
  <c r="X1167" i="4"/>
  <c r="Y1167" i="4"/>
  <c r="O1168" i="4"/>
  <c r="P1168" i="4"/>
  <c r="Q1168" i="4"/>
  <c r="R1168" i="4"/>
  <c r="S1168" i="4"/>
  <c r="T1168" i="4"/>
  <c r="U1168" i="4"/>
  <c r="V1168" i="4"/>
  <c r="W1168" i="4"/>
  <c r="X1168" i="4"/>
  <c r="Y1168" i="4"/>
  <c r="O1169" i="4"/>
  <c r="P1169" i="4"/>
  <c r="Q1169" i="4"/>
  <c r="R1169" i="4"/>
  <c r="S1169" i="4"/>
  <c r="T1169" i="4"/>
  <c r="U1169" i="4"/>
  <c r="V1169" i="4"/>
  <c r="W1169" i="4"/>
  <c r="X1169" i="4"/>
  <c r="Y1169" i="4"/>
  <c r="O1170" i="4"/>
  <c r="P1170" i="4"/>
  <c r="Q1170" i="4"/>
  <c r="R1170" i="4"/>
  <c r="S1170" i="4"/>
  <c r="T1170" i="4"/>
  <c r="U1170" i="4"/>
  <c r="V1170" i="4"/>
  <c r="W1170" i="4"/>
  <c r="X1170" i="4"/>
  <c r="Y1170" i="4"/>
  <c r="O1171" i="4"/>
  <c r="P1171" i="4"/>
  <c r="Q1171" i="4"/>
  <c r="R1171" i="4"/>
  <c r="S1171" i="4"/>
  <c r="T1171" i="4"/>
  <c r="U1171" i="4"/>
  <c r="V1171" i="4"/>
  <c r="W1171" i="4"/>
  <c r="X1171" i="4"/>
  <c r="Y1171" i="4"/>
  <c r="O1172" i="4"/>
  <c r="P1172" i="4"/>
  <c r="Q1172" i="4"/>
  <c r="R1172" i="4"/>
  <c r="S1172" i="4"/>
  <c r="T1172" i="4"/>
  <c r="U1172" i="4"/>
  <c r="V1172" i="4"/>
  <c r="W1172" i="4"/>
  <c r="X1172" i="4"/>
  <c r="Y1172" i="4"/>
  <c r="O1173" i="4"/>
  <c r="P1173" i="4"/>
  <c r="Q1173" i="4"/>
  <c r="R1173" i="4"/>
  <c r="S1173" i="4"/>
  <c r="T1173" i="4"/>
  <c r="U1173" i="4"/>
  <c r="V1173" i="4"/>
  <c r="W1173" i="4"/>
  <c r="X1173" i="4"/>
  <c r="Y1173" i="4"/>
  <c r="O1174" i="4"/>
  <c r="P1174" i="4"/>
  <c r="Q1174" i="4"/>
  <c r="R1174" i="4"/>
  <c r="S1174" i="4"/>
  <c r="T1174" i="4"/>
  <c r="U1174" i="4"/>
  <c r="V1174" i="4"/>
  <c r="W1174" i="4"/>
  <c r="X1174" i="4"/>
  <c r="Y1174" i="4"/>
  <c r="O1175" i="4"/>
  <c r="P1175" i="4"/>
  <c r="Q1175" i="4"/>
  <c r="R1175" i="4"/>
  <c r="S1175" i="4"/>
  <c r="T1175" i="4"/>
  <c r="U1175" i="4"/>
  <c r="V1175" i="4"/>
  <c r="W1175" i="4"/>
  <c r="X1175" i="4"/>
  <c r="Y1175" i="4"/>
  <c r="O1176" i="4"/>
  <c r="P1176" i="4"/>
  <c r="Q1176" i="4"/>
  <c r="R1176" i="4"/>
  <c r="S1176" i="4"/>
  <c r="T1176" i="4"/>
  <c r="U1176" i="4"/>
  <c r="V1176" i="4"/>
  <c r="W1176" i="4"/>
  <c r="X1176" i="4"/>
  <c r="Y1176" i="4"/>
  <c r="O1177" i="4"/>
  <c r="P1177" i="4"/>
  <c r="Q1177" i="4"/>
  <c r="R1177" i="4"/>
  <c r="S1177" i="4"/>
  <c r="T1177" i="4"/>
  <c r="U1177" i="4"/>
  <c r="V1177" i="4"/>
  <c r="W1177" i="4"/>
  <c r="X1177" i="4"/>
  <c r="Y1177" i="4"/>
  <c r="O1178" i="4"/>
  <c r="P1178" i="4"/>
  <c r="Q1178" i="4"/>
  <c r="R1178" i="4"/>
  <c r="S1178" i="4"/>
  <c r="T1178" i="4"/>
  <c r="U1178" i="4"/>
  <c r="V1178" i="4"/>
  <c r="W1178" i="4"/>
  <c r="X1178" i="4"/>
  <c r="Y1178" i="4"/>
  <c r="O1179" i="4"/>
  <c r="P1179" i="4"/>
  <c r="Q1179" i="4"/>
  <c r="R1179" i="4"/>
  <c r="S1179" i="4"/>
  <c r="T1179" i="4"/>
  <c r="U1179" i="4"/>
  <c r="V1179" i="4"/>
  <c r="W1179" i="4"/>
  <c r="X1179" i="4"/>
  <c r="Y1179" i="4"/>
  <c r="O1180" i="4"/>
  <c r="P1180" i="4"/>
  <c r="Q1180" i="4"/>
  <c r="R1180" i="4"/>
  <c r="S1180" i="4"/>
  <c r="T1180" i="4"/>
  <c r="U1180" i="4"/>
  <c r="V1180" i="4"/>
  <c r="W1180" i="4"/>
  <c r="X1180" i="4"/>
  <c r="Y1180" i="4"/>
  <c r="O1181" i="4"/>
  <c r="P1181" i="4"/>
  <c r="Q1181" i="4"/>
  <c r="R1181" i="4"/>
  <c r="S1181" i="4"/>
  <c r="T1181" i="4"/>
  <c r="U1181" i="4"/>
  <c r="V1181" i="4"/>
  <c r="W1181" i="4"/>
  <c r="X1181" i="4"/>
  <c r="Y1181" i="4"/>
  <c r="O1182" i="4"/>
  <c r="P1182" i="4"/>
  <c r="Q1182" i="4"/>
  <c r="R1182" i="4"/>
  <c r="S1182" i="4"/>
  <c r="T1182" i="4"/>
  <c r="U1182" i="4"/>
  <c r="V1182" i="4"/>
  <c r="W1182" i="4"/>
  <c r="X1182" i="4"/>
  <c r="Y1182" i="4"/>
  <c r="O1183" i="4"/>
  <c r="P1183" i="4"/>
  <c r="Q1183" i="4"/>
  <c r="R1183" i="4"/>
  <c r="S1183" i="4"/>
  <c r="T1183" i="4"/>
  <c r="U1183" i="4"/>
  <c r="V1183" i="4"/>
  <c r="W1183" i="4"/>
  <c r="X1183" i="4"/>
  <c r="Y1183" i="4"/>
  <c r="O1184" i="4"/>
  <c r="P1184" i="4"/>
  <c r="Q1184" i="4"/>
  <c r="R1184" i="4"/>
  <c r="S1184" i="4"/>
  <c r="T1184" i="4"/>
  <c r="U1184" i="4"/>
  <c r="V1184" i="4"/>
  <c r="W1184" i="4"/>
  <c r="X1184" i="4"/>
  <c r="Y1184" i="4"/>
  <c r="O1185" i="4"/>
  <c r="P1185" i="4"/>
  <c r="Q1185" i="4"/>
  <c r="R1185" i="4"/>
  <c r="S1185" i="4"/>
  <c r="T1185" i="4"/>
  <c r="U1185" i="4"/>
  <c r="V1185" i="4"/>
  <c r="W1185" i="4"/>
  <c r="X1185" i="4"/>
  <c r="Y1185" i="4"/>
  <c r="O1186" i="4"/>
  <c r="P1186" i="4"/>
  <c r="Q1186" i="4"/>
  <c r="R1186" i="4"/>
  <c r="S1186" i="4"/>
  <c r="T1186" i="4"/>
  <c r="U1186" i="4"/>
  <c r="V1186" i="4"/>
  <c r="W1186" i="4"/>
  <c r="X1186" i="4"/>
  <c r="Y1186" i="4"/>
  <c r="O1187" i="4"/>
  <c r="P1187" i="4"/>
  <c r="Q1187" i="4"/>
  <c r="R1187" i="4"/>
  <c r="S1187" i="4"/>
  <c r="T1187" i="4"/>
  <c r="U1187" i="4"/>
  <c r="V1187" i="4"/>
  <c r="W1187" i="4"/>
  <c r="X1187" i="4"/>
  <c r="Y1187" i="4"/>
  <c r="O1188" i="4"/>
  <c r="P1188" i="4"/>
  <c r="Q1188" i="4"/>
  <c r="R1188" i="4"/>
  <c r="S1188" i="4"/>
  <c r="T1188" i="4"/>
  <c r="U1188" i="4"/>
  <c r="V1188" i="4"/>
  <c r="W1188" i="4"/>
  <c r="X1188" i="4"/>
  <c r="Y1188" i="4"/>
  <c r="O1189" i="4"/>
  <c r="P1189" i="4"/>
  <c r="Q1189" i="4"/>
  <c r="R1189" i="4"/>
  <c r="S1189" i="4"/>
  <c r="T1189" i="4"/>
  <c r="U1189" i="4"/>
  <c r="V1189" i="4"/>
  <c r="W1189" i="4"/>
  <c r="X1189" i="4"/>
  <c r="Y1189" i="4"/>
  <c r="O1190" i="4"/>
  <c r="P1190" i="4"/>
  <c r="Q1190" i="4"/>
  <c r="R1190" i="4"/>
  <c r="S1190" i="4"/>
  <c r="T1190" i="4"/>
  <c r="U1190" i="4"/>
  <c r="V1190" i="4"/>
  <c r="W1190" i="4"/>
  <c r="X1190" i="4"/>
  <c r="Y1190" i="4"/>
  <c r="O1191" i="4"/>
  <c r="P1191" i="4"/>
  <c r="Q1191" i="4"/>
  <c r="R1191" i="4"/>
  <c r="S1191" i="4"/>
  <c r="T1191" i="4"/>
  <c r="U1191" i="4"/>
  <c r="V1191" i="4"/>
  <c r="W1191" i="4"/>
  <c r="X1191" i="4"/>
  <c r="Y1191" i="4"/>
  <c r="O1192" i="4"/>
  <c r="P1192" i="4"/>
  <c r="Q1192" i="4"/>
  <c r="R1192" i="4"/>
  <c r="S1192" i="4"/>
  <c r="T1192" i="4"/>
  <c r="U1192" i="4"/>
  <c r="V1192" i="4"/>
  <c r="W1192" i="4"/>
  <c r="X1192" i="4"/>
  <c r="Y1192" i="4"/>
  <c r="O1193" i="4"/>
  <c r="P1193" i="4"/>
  <c r="Q1193" i="4"/>
  <c r="R1193" i="4"/>
  <c r="S1193" i="4"/>
  <c r="T1193" i="4"/>
  <c r="U1193" i="4"/>
  <c r="V1193" i="4"/>
  <c r="W1193" i="4"/>
  <c r="X1193" i="4"/>
  <c r="Y1193" i="4"/>
  <c r="O1194" i="4"/>
  <c r="P1194" i="4"/>
  <c r="Q1194" i="4"/>
  <c r="R1194" i="4"/>
  <c r="S1194" i="4"/>
  <c r="T1194" i="4"/>
  <c r="U1194" i="4"/>
  <c r="V1194" i="4"/>
  <c r="W1194" i="4"/>
  <c r="X1194" i="4"/>
  <c r="Y1194" i="4"/>
  <c r="O1195" i="4"/>
  <c r="P1195" i="4"/>
  <c r="Q1195" i="4"/>
  <c r="R1195" i="4"/>
  <c r="S1195" i="4"/>
  <c r="T1195" i="4"/>
  <c r="U1195" i="4"/>
  <c r="V1195" i="4"/>
  <c r="W1195" i="4"/>
  <c r="X1195" i="4"/>
  <c r="Y1195" i="4"/>
  <c r="O1196" i="4"/>
  <c r="P1196" i="4"/>
  <c r="Q1196" i="4"/>
  <c r="R1196" i="4"/>
  <c r="S1196" i="4"/>
  <c r="T1196" i="4"/>
  <c r="U1196" i="4"/>
  <c r="V1196" i="4"/>
  <c r="W1196" i="4"/>
  <c r="X1196" i="4"/>
  <c r="Y1196" i="4"/>
  <c r="O1197" i="4"/>
  <c r="P1197" i="4"/>
  <c r="Q1197" i="4"/>
  <c r="R1197" i="4"/>
  <c r="S1197" i="4"/>
  <c r="T1197" i="4"/>
  <c r="U1197" i="4"/>
  <c r="V1197" i="4"/>
  <c r="W1197" i="4"/>
  <c r="X1197" i="4"/>
  <c r="Y1197" i="4"/>
  <c r="O1198" i="4"/>
  <c r="P1198" i="4"/>
  <c r="Q1198" i="4"/>
  <c r="R1198" i="4"/>
  <c r="S1198" i="4"/>
  <c r="T1198" i="4"/>
  <c r="U1198" i="4"/>
  <c r="V1198" i="4"/>
  <c r="W1198" i="4"/>
  <c r="X1198" i="4"/>
  <c r="Y1198" i="4"/>
  <c r="O1199" i="4"/>
  <c r="P1199" i="4"/>
  <c r="Q1199" i="4"/>
  <c r="R1199" i="4"/>
  <c r="S1199" i="4"/>
  <c r="T1199" i="4"/>
  <c r="U1199" i="4"/>
  <c r="V1199" i="4"/>
  <c r="W1199" i="4"/>
  <c r="X1199" i="4"/>
  <c r="Y1199" i="4"/>
  <c r="O1200" i="4"/>
  <c r="P1200" i="4"/>
  <c r="Q1200" i="4"/>
  <c r="R1200" i="4"/>
  <c r="S1200" i="4"/>
  <c r="T1200" i="4"/>
  <c r="U1200" i="4"/>
  <c r="V1200" i="4"/>
  <c r="W1200" i="4"/>
  <c r="X1200" i="4"/>
  <c r="Y1200" i="4"/>
  <c r="O1201" i="4"/>
  <c r="P1201" i="4"/>
  <c r="Q1201" i="4"/>
  <c r="R1201" i="4"/>
  <c r="S1201" i="4"/>
  <c r="T1201" i="4"/>
  <c r="U1201" i="4"/>
  <c r="V1201" i="4"/>
  <c r="W1201" i="4"/>
  <c r="X1201" i="4"/>
  <c r="Y1201" i="4"/>
  <c r="O1202" i="4"/>
  <c r="P1202" i="4"/>
  <c r="Q1202" i="4"/>
  <c r="R1202" i="4"/>
  <c r="S1202" i="4"/>
  <c r="T1202" i="4"/>
  <c r="U1202" i="4"/>
  <c r="V1202" i="4"/>
  <c r="W1202" i="4"/>
  <c r="X1202" i="4"/>
  <c r="Y1202" i="4"/>
  <c r="O1203" i="4"/>
  <c r="P1203" i="4"/>
  <c r="Q1203" i="4"/>
  <c r="R1203" i="4"/>
  <c r="S1203" i="4"/>
  <c r="T1203" i="4"/>
  <c r="U1203" i="4"/>
  <c r="V1203" i="4"/>
  <c r="W1203" i="4"/>
  <c r="X1203" i="4"/>
  <c r="Y1203" i="4"/>
  <c r="O1204" i="4"/>
  <c r="P1204" i="4"/>
  <c r="Q1204" i="4"/>
  <c r="R1204" i="4"/>
  <c r="S1204" i="4"/>
  <c r="T1204" i="4"/>
  <c r="U1204" i="4"/>
  <c r="V1204" i="4"/>
  <c r="W1204" i="4"/>
  <c r="X1204" i="4"/>
  <c r="Y1204" i="4"/>
  <c r="O1205" i="4"/>
  <c r="P1205" i="4"/>
  <c r="Q1205" i="4"/>
  <c r="R1205" i="4"/>
  <c r="S1205" i="4"/>
  <c r="T1205" i="4"/>
  <c r="U1205" i="4"/>
  <c r="V1205" i="4"/>
  <c r="W1205" i="4"/>
  <c r="X1205" i="4"/>
  <c r="Y1205" i="4"/>
  <c r="O1206" i="4"/>
  <c r="P1206" i="4"/>
  <c r="Q1206" i="4"/>
  <c r="R1206" i="4"/>
  <c r="S1206" i="4"/>
  <c r="T1206" i="4"/>
  <c r="U1206" i="4"/>
  <c r="V1206" i="4"/>
  <c r="W1206" i="4"/>
  <c r="X1206" i="4"/>
  <c r="Y1206" i="4"/>
  <c r="O1207" i="4"/>
  <c r="P1207" i="4"/>
  <c r="Q1207" i="4"/>
  <c r="R1207" i="4"/>
  <c r="S1207" i="4"/>
  <c r="T1207" i="4"/>
  <c r="U1207" i="4"/>
  <c r="V1207" i="4"/>
  <c r="W1207" i="4"/>
  <c r="X1207" i="4"/>
  <c r="Y1207" i="4"/>
  <c r="O1208" i="4"/>
  <c r="P1208" i="4"/>
  <c r="Q1208" i="4"/>
  <c r="R1208" i="4"/>
  <c r="S1208" i="4"/>
  <c r="T1208" i="4"/>
  <c r="U1208" i="4"/>
  <c r="V1208" i="4"/>
  <c r="W1208" i="4"/>
  <c r="X1208" i="4"/>
  <c r="Y1208" i="4"/>
  <c r="O1209" i="4"/>
  <c r="P1209" i="4"/>
  <c r="Q1209" i="4"/>
  <c r="R1209" i="4"/>
  <c r="S1209" i="4"/>
  <c r="T1209" i="4"/>
  <c r="U1209" i="4"/>
  <c r="V1209" i="4"/>
  <c r="W1209" i="4"/>
  <c r="X1209" i="4"/>
  <c r="Y1209" i="4"/>
  <c r="O1210" i="4"/>
  <c r="P1210" i="4"/>
  <c r="Q1210" i="4"/>
  <c r="R1210" i="4"/>
  <c r="S1210" i="4"/>
  <c r="T1210" i="4"/>
  <c r="U1210" i="4"/>
  <c r="V1210" i="4"/>
  <c r="W1210" i="4"/>
  <c r="X1210" i="4"/>
  <c r="Y1210" i="4"/>
  <c r="O1211" i="4"/>
  <c r="P1211" i="4"/>
  <c r="Q1211" i="4"/>
  <c r="R1211" i="4"/>
  <c r="S1211" i="4"/>
  <c r="T1211" i="4"/>
  <c r="U1211" i="4"/>
  <c r="V1211" i="4"/>
  <c r="W1211" i="4"/>
  <c r="X1211" i="4"/>
  <c r="Y1211" i="4"/>
  <c r="O1212" i="4"/>
  <c r="P1212" i="4"/>
  <c r="Q1212" i="4"/>
  <c r="R1212" i="4"/>
  <c r="S1212" i="4"/>
  <c r="T1212" i="4"/>
  <c r="U1212" i="4"/>
  <c r="V1212" i="4"/>
  <c r="W1212" i="4"/>
  <c r="X1212" i="4"/>
  <c r="Y1212" i="4"/>
  <c r="O1213" i="4"/>
  <c r="P1213" i="4"/>
  <c r="Q1213" i="4"/>
  <c r="R1213" i="4"/>
  <c r="S1213" i="4"/>
  <c r="T1213" i="4"/>
  <c r="U1213" i="4"/>
  <c r="V1213" i="4"/>
  <c r="W1213" i="4"/>
  <c r="X1213" i="4"/>
  <c r="Y1213" i="4"/>
  <c r="O1214" i="4"/>
  <c r="P1214" i="4"/>
  <c r="Q1214" i="4"/>
  <c r="R1214" i="4"/>
  <c r="S1214" i="4"/>
  <c r="T1214" i="4"/>
  <c r="U1214" i="4"/>
  <c r="V1214" i="4"/>
  <c r="W1214" i="4"/>
  <c r="X1214" i="4"/>
  <c r="Y1214" i="4"/>
  <c r="O1215" i="4"/>
  <c r="P1215" i="4"/>
  <c r="Q1215" i="4"/>
  <c r="R1215" i="4"/>
  <c r="S1215" i="4"/>
  <c r="T1215" i="4"/>
  <c r="U1215" i="4"/>
  <c r="V1215" i="4"/>
  <c r="W1215" i="4"/>
  <c r="X1215" i="4"/>
  <c r="Y1215" i="4"/>
  <c r="O1216" i="4"/>
  <c r="P1216" i="4"/>
  <c r="Q1216" i="4"/>
  <c r="R1216" i="4"/>
  <c r="S1216" i="4"/>
  <c r="T1216" i="4"/>
  <c r="U1216" i="4"/>
  <c r="V1216" i="4"/>
  <c r="W1216" i="4"/>
  <c r="X1216" i="4"/>
  <c r="Y1216" i="4"/>
  <c r="O1217" i="4"/>
  <c r="P1217" i="4"/>
  <c r="Q1217" i="4"/>
  <c r="R1217" i="4"/>
  <c r="S1217" i="4"/>
  <c r="T1217" i="4"/>
  <c r="U1217" i="4"/>
  <c r="V1217" i="4"/>
  <c r="W1217" i="4"/>
  <c r="X1217" i="4"/>
  <c r="Y1217" i="4"/>
  <c r="O1218" i="4"/>
  <c r="P1218" i="4"/>
  <c r="Q1218" i="4"/>
  <c r="R1218" i="4"/>
  <c r="S1218" i="4"/>
  <c r="T1218" i="4"/>
  <c r="U1218" i="4"/>
  <c r="V1218" i="4"/>
  <c r="W1218" i="4"/>
  <c r="X1218" i="4"/>
  <c r="Y1218" i="4"/>
  <c r="O1219" i="4"/>
  <c r="P1219" i="4"/>
  <c r="Q1219" i="4"/>
  <c r="R1219" i="4"/>
  <c r="S1219" i="4"/>
  <c r="T1219" i="4"/>
  <c r="U1219" i="4"/>
  <c r="V1219" i="4"/>
  <c r="W1219" i="4"/>
  <c r="X1219" i="4"/>
  <c r="Y1219" i="4"/>
  <c r="O1220" i="4"/>
  <c r="P1220" i="4"/>
  <c r="Q1220" i="4"/>
  <c r="R1220" i="4"/>
  <c r="S1220" i="4"/>
  <c r="T1220" i="4"/>
  <c r="U1220" i="4"/>
  <c r="V1220" i="4"/>
  <c r="W1220" i="4"/>
  <c r="X1220" i="4"/>
  <c r="Y1220" i="4"/>
  <c r="O1221" i="4"/>
  <c r="P1221" i="4"/>
  <c r="Q1221" i="4"/>
  <c r="R1221" i="4"/>
  <c r="S1221" i="4"/>
  <c r="T1221" i="4"/>
  <c r="U1221" i="4"/>
  <c r="V1221" i="4"/>
  <c r="W1221" i="4"/>
  <c r="X1221" i="4"/>
  <c r="Y1221" i="4"/>
  <c r="O1222" i="4"/>
  <c r="P1222" i="4"/>
  <c r="Q1222" i="4"/>
  <c r="R1222" i="4"/>
  <c r="S1222" i="4"/>
  <c r="T1222" i="4"/>
  <c r="U1222" i="4"/>
  <c r="V1222" i="4"/>
  <c r="W1222" i="4"/>
  <c r="X1222" i="4"/>
  <c r="Y1222" i="4"/>
  <c r="O1223" i="4"/>
  <c r="P1223" i="4"/>
  <c r="Q1223" i="4"/>
  <c r="R1223" i="4"/>
  <c r="S1223" i="4"/>
  <c r="T1223" i="4"/>
  <c r="U1223" i="4"/>
  <c r="V1223" i="4"/>
  <c r="W1223" i="4"/>
  <c r="X1223" i="4"/>
  <c r="Y1223" i="4"/>
  <c r="O1224" i="4"/>
  <c r="P1224" i="4"/>
  <c r="Q1224" i="4"/>
  <c r="R1224" i="4"/>
  <c r="S1224" i="4"/>
  <c r="T1224" i="4"/>
  <c r="U1224" i="4"/>
  <c r="V1224" i="4"/>
  <c r="W1224" i="4"/>
  <c r="X1224" i="4"/>
  <c r="Y1224" i="4"/>
  <c r="O1225" i="4"/>
  <c r="P1225" i="4"/>
  <c r="Q1225" i="4"/>
  <c r="R1225" i="4"/>
  <c r="S1225" i="4"/>
  <c r="T1225" i="4"/>
  <c r="U1225" i="4"/>
  <c r="V1225" i="4"/>
  <c r="W1225" i="4"/>
  <c r="X1225" i="4"/>
  <c r="Y1225" i="4"/>
  <c r="O1226" i="4"/>
  <c r="P1226" i="4"/>
  <c r="Q1226" i="4"/>
  <c r="R1226" i="4"/>
  <c r="S1226" i="4"/>
  <c r="T1226" i="4"/>
  <c r="U1226" i="4"/>
  <c r="V1226" i="4"/>
  <c r="W1226" i="4"/>
  <c r="X1226" i="4"/>
  <c r="Y1226" i="4"/>
  <c r="O1227" i="4"/>
  <c r="P1227" i="4"/>
  <c r="Q1227" i="4"/>
  <c r="R1227" i="4"/>
  <c r="S1227" i="4"/>
  <c r="T1227" i="4"/>
  <c r="U1227" i="4"/>
  <c r="V1227" i="4"/>
  <c r="W1227" i="4"/>
  <c r="X1227" i="4"/>
  <c r="Y1227" i="4"/>
  <c r="O1228" i="4"/>
  <c r="P1228" i="4"/>
  <c r="Q1228" i="4"/>
  <c r="R1228" i="4"/>
  <c r="S1228" i="4"/>
  <c r="T1228" i="4"/>
  <c r="U1228" i="4"/>
  <c r="V1228" i="4"/>
  <c r="W1228" i="4"/>
  <c r="X1228" i="4"/>
  <c r="Y1228" i="4"/>
  <c r="O1229" i="4"/>
  <c r="P1229" i="4"/>
  <c r="Q1229" i="4"/>
  <c r="R1229" i="4"/>
  <c r="S1229" i="4"/>
  <c r="T1229" i="4"/>
  <c r="U1229" i="4"/>
  <c r="V1229" i="4"/>
  <c r="W1229" i="4"/>
  <c r="X1229" i="4"/>
  <c r="Y1229" i="4"/>
  <c r="O1230" i="4"/>
  <c r="P1230" i="4"/>
  <c r="Q1230" i="4"/>
  <c r="R1230" i="4"/>
  <c r="S1230" i="4"/>
  <c r="T1230" i="4"/>
  <c r="U1230" i="4"/>
  <c r="V1230" i="4"/>
  <c r="W1230" i="4"/>
  <c r="X1230" i="4"/>
  <c r="Y1230" i="4"/>
  <c r="O1231" i="4"/>
  <c r="P1231" i="4"/>
  <c r="Q1231" i="4"/>
  <c r="R1231" i="4"/>
  <c r="S1231" i="4"/>
  <c r="T1231" i="4"/>
  <c r="U1231" i="4"/>
  <c r="V1231" i="4"/>
  <c r="W1231" i="4"/>
  <c r="X1231" i="4"/>
  <c r="Y1231" i="4"/>
  <c r="O1232" i="4"/>
  <c r="P1232" i="4"/>
  <c r="Q1232" i="4"/>
  <c r="R1232" i="4"/>
  <c r="S1232" i="4"/>
  <c r="T1232" i="4"/>
  <c r="U1232" i="4"/>
  <c r="V1232" i="4"/>
  <c r="W1232" i="4"/>
  <c r="X1232" i="4"/>
  <c r="Y1232" i="4"/>
  <c r="O1233" i="4"/>
  <c r="P1233" i="4"/>
  <c r="Q1233" i="4"/>
  <c r="R1233" i="4"/>
  <c r="S1233" i="4"/>
  <c r="T1233" i="4"/>
  <c r="U1233" i="4"/>
  <c r="V1233" i="4"/>
  <c r="W1233" i="4"/>
  <c r="X1233" i="4"/>
  <c r="Y1233" i="4"/>
  <c r="O1234" i="4"/>
  <c r="P1234" i="4"/>
  <c r="Q1234" i="4"/>
  <c r="R1234" i="4"/>
  <c r="S1234" i="4"/>
  <c r="T1234" i="4"/>
  <c r="U1234" i="4"/>
  <c r="V1234" i="4"/>
  <c r="W1234" i="4"/>
  <c r="X1234" i="4"/>
  <c r="Y1234" i="4"/>
  <c r="O1235" i="4"/>
  <c r="P1235" i="4"/>
  <c r="Q1235" i="4"/>
  <c r="R1235" i="4"/>
  <c r="S1235" i="4"/>
  <c r="T1235" i="4"/>
  <c r="U1235" i="4"/>
  <c r="V1235" i="4"/>
  <c r="W1235" i="4"/>
  <c r="X1235" i="4"/>
  <c r="Y1235" i="4"/>
  <c r="O1236" i="4"/>
  <c r="P1236" i="4"/>
  <c r="Q1236" i="4"/>
  <c r="R1236" i="4"/>
  <c r="S1236" i="4"/>
  <c r="T1236" i="4"/>
  <c r="U1236" i="4"/>
  <c r="V1236" i="4"/>
  <c r="W1236" i="4"/>
  <c r="X1236" i="4"/>
  <c r="Y1236" i="4"/>
  <c r="O1237" i="4"/>
  <c r="P1237" i="4"/>
  <c r="Q1237" i="4"/>
  <c r="R1237" i="4"/>
  <c r="S1237" i="4"/>
  <c r="T1237" i="4"/>
  <c r="U1237" i="4"/>
  <c r="V1237" i="4"/>
  <c r="W1237" i="4"/>
  <c r="X1237" i="4"/>
  <c r="Y1237" i="4"/>
  <c r="O1238" i="4"/>
  <c r="P1238" i="4"/>
  <c r="Q1238" i="4"/>
  <c r="R1238" i="4"/>
  <c r="S1238" i="4"/>
  <c r="T1238" i="4"/>
  <c r="U1238" i="4"/>
  <c r="V1238" i="4"/>
  <c r="W1238" i="4"/>
  <c r="X1238" i="4"/>
  <c r="Y1238" i="4"/>
  <c r="O1239" i="4"/>
  <c r="P1239" i="4"/>
  <c r="Q1239" i="4"/>
  <c r="R1239" i="4"/>
  <c r="S1239" i="4"/>
  <c r="T1239" i="4"/>
  <c r="U1239" i="4"/>
  <c r="V1239" i="4"/>
  <c r="W1239" i="4"/>
  <c r="X1239" i="4"/>
  <c r="Y1239" i="4"/>
  <c r="O1240" i="4"/>
  <c r="P1240" i="4"/>
  <c r="Q1240" i="4"/>
  <c r="R1240" i="4"/>
  <c r="S1240" i="4"/>
  <c r="T1240" i="4"/>
  <c r="U1240" i="4"/>
  <c r="V1240" i="4"/>
  <c r="W1240" i="4"/>
  <c r="X1240" i="4"/>
  <c r="Y1240" i="4"/>
  <c r="O1241" i="4"/>
  <c r="P1241" i="4"/>
  <c r="Q1241" i="4"/>
  <c r="R1241" i="4"/>
  <c r="S1241" i="4"/>
  <c r="T1241" i="4"/>
  <c r="U1241" i="4"/>
  <c r="V1241" i="4"/>
  <c r="W1241" i="4"/>
  <c r="X1241" i="4"/>
  <c r="Y1241" i="4"/>
  <c r="O1242" i="4"/>
  <c r="P1242" i="4"/>
  <c r="Q1242" i="4"/>
  <c r="R1242" i="4"/>
  <c r="S1242" i="4"/>
  <c r="T1242" i="4"/>
  <c r="U1242" i="4"/>
  <c r="V1242" i="4"/>
  <c r="W1242" i="4"/>
  <c r="X1242" i="4"/>
  <c r="Y1242" i="4"/>
  <c r="O1243" i="4"/>
  <c r="P1243" i="4"/>
  <c r="Q1243" i="4"/>
  <c r="R1243" i="4"/>
  <c r="S1243" i="4"/>
  <c r="T1243" i="4"/>
  <c r="U1243" i="4"/>
  <c r="V1243" i="4"/>
  <c r="W1243" i="4"/>
  <c r="X1243" i="4"/>
  <c r="Y1243" i="4"/>
  <c r="O1244" i="4"/>
  <c r="P1244" i="4"/>
  <c r="Q1244" i="4"/>
  <c r="R1244" i="4"/>
  <c r="S1244" i="4"/>
  <c r="T1244" i="4"/>
  <c r="U1244" i="4"/>
  <c r="V1244" i="4"/>
  <c r="W1244" i="4"/>
  <c r="X1244" i="4"/>
  <c r="Y1244" i="4"/>
  <c r="O1245" i="4"/>
  <c r="P1245" i="4"/>
  <c r="Q1245" i="4"/>
  <c r="R1245" i="4"/>
  <c r="S1245" i="4"/>
  <c r="T1245" i="4"/>
  <c r="U1245" i="4"/>
  <c r="V1245" i="4"/>
  <c r="W1245" i="4"/>
  <c r="X1245" i="4"/>
  <c r="Y1245" i="4"/>
  <c r="O1246" i="4"/>
  <c r="P1246" i="4"/>
  <c r="Q1246" i="4"/>
  <c r="R1246" i="4"/>
  <c r="S1246" i="4"/>
  <c r="T1246" i="4"/>
  <c r="U1246" i="4"/>
  <c r="V1246" i="4"/>
  <c r="W1246" i="4"/>
  <c r="X1246" i="4"/>
  <c r="Y1246" i="4"/>
  <c r="O1247" i="4"/>
  <c r="P1247" i="4"/>
  <c r="Q1247" i="4"/>
  <c r="R1247" i="4"/>
  <c r="S1247" i="4"/>
  <c r="T1247" i="4"/>
  <c r="U1247" i="4"/>
  <c r="V1247" i="4"/>
  <c r="W1247" i="4"/>
  <c r="X1247" i="4"/>
  <c r="Y1247" i="4"/>
  <c r="O1248" i="4"/>
  <c r="P1248" i="4"/>
  <c r="Q1248" i="4"/>
  <c r="R1248" i="4"/>
  <c r="S1248" i="4"/>
  <c r="T1248" i="4"/>
  <c r="U1248" i="4"/>
  <c r="V1248" i="4"/>
  <c r="W1248" i="4"/>
  <c r="X1248" i="4"/>
  <c r="Y1248" i="4"/>
  <c r="O1249" i="4"/>
  <c r="P1249" i="4"/>
  <c r="Q1249" i="4"/>
  <c r="R1249" i="4"/>
  <c r="S1249" i="4"/>
  <c r="T1249" i="4"/>
  <c r="U1249" i="4"/>
  <c r="V1249" i="4"/>
  <c r="W1249" i="4"/>
  <c r="X1249" i="4"/>
  <c r="Y1249" i="4"/>
  <c r="O1250" i="4"/>
  <c r="P1250" i="4"/>
  <c r="Q1250" i="4"/>
  <c r="R1250" i="4"/>
  <c r="S1250" i="4"/>
  <c r="T1250" i="4"/>
  <c r="U1250" i="4"/>
  <c r="V1250" i="4"/>
  <c r="W1250" i="4"/>
  <c r="X1250" i="4"/>
  <c r="Y1250" i="4"/>
  <c r="O1251" i="4"/>
  <c r="P1251" i="4"/>
  <c r="Q1251" i="4"/>
  <c r="R1251" i="4"/>
  <c r="S1251" i="4"/>
  <c r="T1251" i="4"/>
  <c r="U1251" i="4"/>
  <c r="V1251" i="4"/>
  <c r="W1251" i="4"/>
  <c r="X1251" i="4"/>
  <c r="Y1251" i="4"/>
  <c r="O1252" i="4"/>
  <c r="P1252" i="4"/>
  <c r="Q1252" i="4"/>
  <c r="R1252" i="4"/>
  <c r="S1252" i="4"/>
  <c r="T1252" i="4"/>
  <c r="U1252" i="4"/>
  <c r="V1252" i="4"/>
  <c r="W1252" i="4"/>
  <c r="X1252" i="4"/>
  <c r="Y1252" i="4"/>
  <c r="O1253" i="4"/>
  <c r="P1253" i="4"/>
  <c r="Q1253" i="4"/>
  <c r="R1253" i="4"/>
  <c r="S1253" i="4"/>
  <c r="T1253" i="4"/>
  <c r="U1253" i="4"/>
  <c r="V1253" i="4"/>
  <c r="W1253" i="4"/>
  <c r="X1253" i="4"/>
  <c r="Y1253" i="4"/>
  <c r="O1254" i="4"/>
  <c r="P1254" i="4"/>
  <c r="Q1254" i="4"/>
  <c r="R1254" i="4"/>
  <c r="S1254" i="4"/>
  <c r="T1254" i="4"/>
  <c r="U1254" i="4"/>
  <c r="V1254" i="4"/>
  <c r="W1254" i="4"/>
  <c r="X1254" i="4"/>
  <c r="Y1254" i="4"/>
  <c r="O1255" i="4"/>
  <c r="P1255" i="4"/>
  <c r="Q1255" i="4"/>
  <c r="R1255" i="4"/>
  <c r="S1255" i="4"/>
  <c r="T1255" i="4"/>
  <c r="U1255" i="4"/>
  <c r="V1255" i="4"/>
  <c r="W1255" i="4"/>
  <c r="X1255" i="4"/>
  <c r="Y1255" i="4"/>
  <c r="O1256" i="4"/>
  <c r="P1256" i="4"/>
  <c r="Q1256" i="4"/>
  <c r="R1256" i="4"/>
  <c r="S1256" i="4"/>
  <c r="T1256" i="4"/>
  <c r="U1256" i="4"/>
  <c r="V1256" i="4"/>
  <c r="W1256" i="4"/>
  <c r="X1256" i="4"/>
  <c r="Y1256" i="4"/>
  <c r="O1257" i="4"/>
  <c r="P1257" i="4"/>
  <c r="Q1257" i="4"/>
  <c r="R1257" i="4"/>
  <c r="S1257" i="4"/>
  <c r="T1257" i="4"/>
  <c r="U1257" i="4"/>
  <c r="V1257" i="4"/>
  <c r="W1257" i="4"/>
  <c r="X1257" i="4"/>
  <c r="Y1257" i="4"/>
  <c r="O1258" i="4"/>
  <c r="P1258" i="4"/>
  <c r="Q1258" i="4"/>
  <c r="R1258" i="4"/>
  <c r="S1258" i="4"/>
  <c r="T1258" i="4"/>
  <c r="U1258" i="4"/>
  <c r="V1258" i="4"/>
  <c r="W1258" i="4"/>
  <c r="X1258" i="4"/>
  <c r="Y1258" i="4"/>
  <c r="O1259" i="4"/>
  <c r="P1259" i="4"/>
  <c r="Q1259" i="4"/>
  <c r="R1259" i="4"/>
  <c r="S1259" i="4"/>
  <c r="T1259" i="4"/>
  <c r="U1259" i="4"/>
  <c r="V1259" i="4"/>
  <c r="W1259" i="4"/>
  <c r="X1259" i="4"/>
  <c r="Y1259" i="4"/>
  <c r="O1260" i="4"/>
  <c r="P1260" i="4"/>
  <c r="Q1260" i="4"/>
  <c r="R1260" i="4"/>
  <c r="S1260" i="4"/>
  <c r="T1260" i="4"/>
  <c r="U1260" i="4"/>
  <c r="V1260" i="4"/>
  <c r="W1260" i="4"/>
  <c r="X1260" i="4"/>
  <c r="Y1260" i="4"/>
  <c r="O1261" i="4"/>
  <c r="P1261" i="4"/>
  <c r="Q1261" i="4"/>
  <c r="R1261" i="4"/>
  <c r="S1261" i="4"/>
  <c r="T1261" i="4"/>
  <c r="U1261" i="4"/>
  <c r="V1261" i="4"/>
  <c r="W1261" i="4"/>
  <c r="X1261" i="4"/>
  <c r="Y1261" i="4"/>
  <c r="O1262" i="4"/>
  <c r="P1262" i="4"/>
  <c r="Q1262" i="4"/>
  <c r="R1262" i="4"/>
  <c r="S1262" i="4"/>
  <c r="T1262" i="4"/>
  <c r="U1262" i="4"/>
  <c r="V1262" i="4"/>
  <c r="W1262" i="4"/>
  <c r="X1262" i="4"/>
  <c r="Y1262" i="4"/>
  <c r="O1263" i="4"/>
  <c r="P1263" i="4"/>
  <c r="Q1263" i="4"/>
  <c r="R1263" i="4"/>
  <c r="S1263" i="4"/>
  <c r="T1263" i="4"/>
  <c r="U1263" i="4"/>
  <c r="V1263" i="4"/>
  <c r="W1263" i="4"/>
  <c r="X1263" i="4"/>
  <c r="Y1263" i="4"/>
  <c r="O1264" i="4"/>
  <c r="P1264" i="4"/>
  <c r="Q1264" i="4"/>
  <c r="R1264" i="4"/>
  <c r="S1264" i="4"/>
  <c r="T1264" i="4"/>
  <c r="U1264" i="4"/>
  <c r="V1264" i="4"/>
  <c r="W1264" i="4"/>
  <c r="X1264" i="4"/>
  <c r="Y1264" i="4"/>
  <c r="O1265" i="4"/>
  <c r="P1265" i="4"/>
  <c r="Q1265" i="4"/>
  <c r="R1265" i="4"/>
  <c r="S1265" i="4"/>
  <c r="T1265" i="4"/>
  <c r="U1265" i="4"/>
  <c r="V1265" i="4"/>
  <c r="W1265" i="4"/>
  <c r="X1265" i="4"/>
  <c r="Y1265" i="4"/>
  <c r="O1266" i="4"/>
  <c r="P1266" i="4"/>
  <c r="Q1266" i="4"/>
  <c r="R1266" i="4"/>
  <c r="S1266" i="4"/>
  <c r="T1266" i="4"/>
  <c r="U1266" i="4"/>
  <c r="V1266" i="4"/>
  <c r="W1266" i="4"/>
  <c r="X1266" i="4"/>
  <c r="Y1266" i="4"/>
  <c r="O1267" i="4"/>
  <c r="P1267" i="4"/>
  <c r="Q1267" i="4"/>
  <c r="R1267" i="4"/>
  <c r="S1267" i="4"/>
  <c r="T1267" i="4"/>
  <c r="U1267" i="4"/>
  <c r="V1267" i="4"/>
  <c r="W1267" i="4"/>
  <c r="X1267" i="4"/>
  <c r="Y1267" i="4"/>
  <c r="O1268" i="4"/>
  <c r="P1268" i="4"/>
  <c r="Q1268" i="4"/>
  <c r="R1268" i="4"/>
  <c r="S1268" i="4"/>
  <c r="T1268" i="4"/>
  <c r="U1268" i="4"/>
  <c r="V1268" i="4"/>
  <c r="W1268" i="4"/>
  <c r="X1268" i="4"/>
  <c r="Y1268" i="4"/>
  <c r="O1269" i="4"/>
  <c r="P1269" i="4"/>
  <c r="Q1269" i="4"/>
  <c r="R1269" i="4"/>
  <c r="S1269" i="4"/>
  <c r="T1269" i="4"/>
  <c r="U1269" i="4"/>
  <c r="V1269" i="4"/>
  <c r="W1269" i="4"/>
  <c r="X1269" i="4"/>
  <c r="Y1269" i="4"/>
  <c r="O1270" i="4"/>
  <c r="P1270" i="4"/>
  <c r="Q1270" i="4"/>
  <c r="R1270" i="4"/>
  <c r="S1270" i="4"/>
  <c r="T1270" i="4"/>
  <c r="U1270" i="4"/>
  <c r="V1270" i="4"/>
  <c r="W1270" i="4"/>
  <c r="X1270" i="4"/>
  <c r="Y1270" i="4"/>
  <c r="O1271" i="4"/>
  <c r="P1271" i="4"/>
  <c r="Q1271" i="4"/>
  <c r="R1271" i="4"/>
  <c r="S1271" i="4"/>
  <c r="T1271" i="4"/>
  <c r="U1271" i="4"/>
  <c r="V1271" i="4"/>
  <c r="W1271" i="4"/>
  <c r="X1271" i="4"/>
  <c r="Y1271" i="4"/>
  <c r="O1272" i="4"/>
  <c r="P1272" i="4"/>
  <c r="Q1272" i="4"/>
  <c r="R1272" i="4"/>
  <c r="S1272" i="4"/>
  <c r="T1272" i="4"/>
  <c r="U1272" i="4"/>
  <c r="V1272" i="4"/>
  <c r="W1272" i="4"/>
  <c r="X1272" i="4"/>
  <c r="Y1272" i="4"/>
  <c r="O1273" i="4"/>
  <c r="P1273" i="4"/>
  <c r="Q1273" i="4"/>
  <c r="R1273" i="4"/>
  <c r="S1273" i="4"/>
  <c r="T1273" i="4"/>
  <c r="U1273" i="4"/>
  <c r="V1273" i="4"/>
  <c r="W1273" i="4"/>
  <c r="X1273" i="4"/>
  <c r="Y1273" i="4"/>
  <c r="O1274" i="4"/>
  <c r="P1274" i="4"/>
  <c r="Q1274" i="4"/>
  <c r="R1274" i="4"/>
  <c r="S1274" i="4"/>
  <c r="T1274" i="4"/>
  <c r="U1274" i="4"/>
  <c r="V1274" i="4"/>
  <c r="W1274" i="4"/>
  <c r="X1274" i="4"/>
  <c r="Y1274" i="4"/>
  <c r="O1275" i="4"/>
  <c r="P1275" i="4"/>
  <c r="Q1275" i="4"/>
  <c r="R1275" i="4"/>
  <c r="S1275" i="4"/>
  <c r="T1275" i="4"/>
  <c r="U1275" i="4"/>
  <c r="V1275" i="4"/>
  <c r="W1275" i="4"/>
  <c r="X1275" i="4"/>
  <c r="Y1275" i="4"/>
  <c r="O1276" i="4"/>
  <c r="P1276" i="4"/>
  <c r="Q1276" i="4"/>
  <c r="R1276" i="4"/>
  <c r="S1276" i="4"/>
  <c r="T1276" i="4"/>
  <c r="U1276" i="4"/>
  <c r="V1276" i="4"/>
  <c r="W1276" i="4"/>
  <c r="X1276" i="4"/>
  <c r="Y1276" i="4"/>
  <c r="O1277" i="4"/>
  <c r="P1277" i="4"/>
  <c r="Q1277" i="4"/>
  <c r="R1277" i="4"/>
  <c r="S1277" i="4"/>
  <c r="T1277" i="4"/>
  <c r="U1277" i="4"/>
  <c r="V1277" i="4"/>
  <c r="W1277" i="4"/>
  <c r="X1277" i="4"/>
  <c r="Y1277" i="4"/>
  <c r="O1278" i="4"/>
  <c r="P1278" i="4"/>
  <c r="Q1278" i="4"/>
  <c r="R1278" i="4"/>
  <c r="S1278" i="4"/>
  <c r="T1278" i="4"/>
  <c r="U1278" i="4"/>
  <c r="V1278" i="4"/>
  <c r="W1278" i="4"/>
  <c r="X1278" i="4"/>
  <c r="Y1278" i="4"/>
  <c r="O1279" i="4"/>
  <c r="P1279" i="4"/>
  <c r="Q1279" i="4"/>
  <c r="R1279" i="4"/>
  <c r="S1279" i="4"/>
  <c r="T1279" i="4"/>
  <c r="U1279" i="4"/>
  <c r="V1279" i="4"/>
  <c r="W1279" i="4"/>
  <c r="X1279" i="4"/>
  <c r="Y1279" i="4"/>
  <c r="O1280" i="4"/>
  <c r="P1280" i="4"/>
  <c r="Q1280" i="4"/>
  <c r="R1280" i="4"/>
  <c r="S1280" i="4"/>
  <c r="T1280" i="4"/>
  <c r="U1280" i="4"/>
  <c r="V1280" i="4"/>
  <c r="W1280" i="4"/>
  <c r="X1280" i="4"/>
  <c r="Y1280" i="4"/>
  <c r="O1281" i="4"/>
  <c r="P1281" i="4"/>
  <c r="Q1281" i="4"/>
  <c r="R1281" i="4"/>
  <c r="S1281" i="4"/>
  <c r="T1281" i="4"/>
  <c r="U1281" i="4"/>
  <c r="V1281" i="4"/>
  <c r="W1281" i="4"/>
  <c r="X1281" i="4"/>
  <c r="Y1281" i="4"/>
  <c r="O1282" i="4"/>
  <c r="P1282" i="4"/>
  <c r="Q1282" i="4"/>
  <c r="R1282" i="4"/>
  <c r="S1282" i="4"/>
  <c r="T1282" i="4"/>
  <c r="U1282" i="4"/>
  <c r="V1282" i="4"/>
  <c r="W1282" i="4"/>
  <c r="X1282" i="4"/>
  <c r="Y1282" i="4"/>
  <c r="O1283" i="4"/>
  <c r="P1283" i="4"/>
  <c r="Q1283" i="4"/>
  <c r="R1283" i="4"/>
  <c r="S1283" i="4"/>
  <c r="T1283" i="4"/>
  <c r="U1283" i="4"/>
  <c r="V1283" i="4"/>
  <c r="W1283" i="4"/>
  <c r="X1283" i="4"/>
  <c r="Y1283" i="4"/>
  <c r="O1284" i="4"/>
  <c r="P1284" i="4"/>
  <c r="Q1284" i="4"/>
  <c r="R1284" i="4"/>
  <c r="S1284" i="4"/>
  <c r="T1284" i="4"/>
  <c r="U1284" i="4"/>
  <c r="V1284" i="4"/>
  <c r="W1284" i="4"/>
  <c r="X1284" i="4"/>
  <c r="Y1284" i="4"/>
  <c r="O1285" i="4"/>
  <c r="P1285" i="4"/>
  <c r="Q1285" i="4"/>
  <c r="R1285" i="4"/>
  <c r="S1285" i="4"/>
  <c r="T1285" i="4"/>
  <c r="U1285" i="4"/>
  <c r="V1285" i="4"/>
  <c r="W1285" i="4"/>
  <c r="X1285" i="4"/>
  <c r="Y1285" i="4"/>
  <c r="O1286" i="4"/>
  <c r="P1286" i="4"/>
  <c r="Q1286" i="4"/>
  <c r="R1286" i="4"/>
  <c r="S1286" i="4"/>
  <c r="T1286" i="4"/>
  <c r="U1286" i="4"/>
  <c r="V1286" i="4"/>
  <c r="W1286" i="4"/>
  <c r="X1286" i="4"/>
  <c r="Y1286" i="4"/>
  <c r="O1287" i="4"/>
  <c r="P1287" i="4"/>
  <c r="Q1287" i="4"/>
  <c r="R1287" i="4"/>
  <c r="S1287" i="4"/>
  <c r="T1287" i="4"/>
  <c r="U1287" i="4"/>
  <c r="V1287" i="4"/>
  <c r="W1287" i="4"/>
  <c r="X1287" i="4"/>
  <c r="Y1287" i="4"/>
  <c r="O1288" i="4"/>
  <c r="P1288" i="4"/>
  <c r="Q1288" i="4"/>
  <c r="R1288" i="4"/>
  <c r="S1288" i="4"/>
  <c r="T1288" i="4"/>
  <c r="U1288" i="4"/>
  <c r="V1288" i="4"/>
  <c r="W1288" i="4"/>
  <c r="X1288" i="4"/>
  <c r="Y1288" i="4"/>
  <c r="O1289" i="4"/>
  <c r="P1289" i="4"/>
  <c r="Q1289" i="4"/>
  <c r="R1289" i="4"/>
  <c r="S1289" i="4"/>
  <c r="T1289" i="4"/>
  <c r="U1289" i="4"/>
  <c r="V1289" i="4"/>
  <c r="W1289" i="4"/>
  <c r="X1289" i="4"/>
  <c r="Y1289" i="4"/>
  <c r="O1290" i="4"/>
  <c r="P1290" i="4"/>
  <c r="Q1290" i="4"/>
  <c r="R1290" i="4"/>
  <c r="S1290" i="4"/>
  <c r="T1290" i="4"/>
  <c r="U1290" i="4"/>
  <c r="V1290" i="4"/>
  <c r="W1290" i="4"/>
  <c r="X1290" i="4"/>
  <c r="Y1290" i="4"/>
  <c r="O1291" i="4"/>
  <c r="P1291" i="4"/>
  <c r="Q1291" i="4"/>
  <c r="R1291" i="4"/>
  <c r="S1291" i="4"/>
  <c r="T1291" i="4"/>
  <c r="U1291" i="4"/>
  <c r="V1291" i="4"/>
  <c r="W1291" i="4"/>
  <c r="X1291" i="4"/>
  <c r="Y1291" i="4"/>
  <c r="O1292" i="4"/>
  <c r="P1292" i="4"/>
  <c r="Q1292" i="4"/>
  <c r="R1292" i="4"/>
  <c r="S1292" i="4"/>
  <c r="T1292" i="4"/>
  <c r="U1292" i="4"/>
  <c r="V1292" i="4"/>
  <c r="W1292" i="4"/>
  <c r="X1292" i="4"/>
  <c r="Y1292" i="4"/>
  <c r="O1293" i="4"/>
  <c r="P1293" i="4"/>
  <c r="Q1293" i="4"/>
  <c r="R1293" i="4"/>
  <c r="S1293" i="4"/>
  <c r="T1293" i="4"/>
  <c r="U1293" i="4"/>
  <c r="V1293" i="4"/>
  <c r="W1293" i="4"/>
  <c r="X1293" i="4"/>
  <c r="Y1293" i="4"/>
  <c r="O1294" i="4"/>
  <c r="P1294" i="4"/>
  <c r="Q1294" i="4"/>
  <c r="R1294" i="4"/>
  <c r="S1294" i="4"/>
  <c r="T1294" i="4"/>
  <c r="U1294" i="4"/>
  <c r="V1294" i="4"/>
  <c r="W1294" i="4"/>
  <c r="X1294" i="4"/>
  <c r="Y1294" i="4"/>
  <c r="O1295" i="4"/>
  <c r="P1295" i="4"/>
  <c r="Q1295" i="4"/>
  <c r="R1295" i="4"/>
  <c r="S1295" i="4"/>
  <c r="T1295" i="4"/>
  <c r="U1295" i="4"/>
  <c r="V1295" i="4"/>
  <c r="W1295" i="4"/>
  <c r="X1295" i="4"/>
  <c r="Y1295" i="4"/>
  <c r="O1296" i="4"/>
  <c r="P1296" i="4"/>
  <c r="Q1296" i="4"/>
  <c r="R1296" i="4"/>
  <c r="S1296" i="4"/>
  <c r="T1296" i="4"/>
  <c r="U1296" i="4"/>
  <c r="V1296" i="4"/>
  <c r="W1296" i="4"/>
  <c r="X1296" i="4"/>
  <c r="Y1296" i="4"/>
  <c r="O1297" i="4"/>
  <c r="P1297" i="4"/>
  <c r="Q1297" i="4"/>
  <c r="R1297" i="4"/>
  <c r="S1297" i="4"/>
  <c r="T1297" i="4"/>
  <c r="U1297" i="4"/>
  <c r="V1297" i="4"/>
  <c r="W1297" i="4"/>
  <c r="X1297" i="4"/>
  <c r="Y1297" i="4"/>
  <c r="O1298" i="4"/>
  <c r="P1298" i="4"/>
  <c r="Q1298" i="4"/>
  <c r="R1298" i="4"/>
  <c r="S1298" i="4"/>
  <c r="T1298" i="4"/>
  <c r="U1298" i="4"/>
  <c r="V1298" i="4"/>
  <c r="W1298" i="4"/>
  <c r="X1298" i="4"/>
  <c r="Y1298" i="4"/>
  <c r="O1299" i="4"/>
  <c r="P1299" i="4"/>
  <c r="Q1299" i="4"/>
  <c r="R1299" i="4"/>
  <c r="S1299" i="4"/>
  <c r="T1299" i="4"/>
  <c r="U1299" i="4"/>
  <c r="V1299" i="4"/>
  <c r="W1299" i="4"/>
  <c r="X1299" i="4"/>
  <c r="Y1299" i="4"/>
  <c r="O1300" i="4"/>
  <c r="P1300" i="4"/>
  <c r="Q1300" i="4"/>
  <c r="R1300" i="4"/>
  <c r="S1300" i="4"/>
  <c r="T1300" i="4"/>
  <c r="U1300" i="4"/>
  <c r="V1300" i="4"/>
  <c r="W1300" i="4"/>
  <c r="X1300" i="4"/>
  <c r="Y1300" i="4"/>
  <c r="O1301" i="4"/>
  <c r="P1301" i="4"/>
  <c r="Q1301" i="4"/>
  <c r="R1301" i="4"/>
  <c r="S1301" i="4"/>
  <c r="T1301" i="4"/>
  <c r="U1301" i="4"/>
  <c r="V1301" i="4"/>
  <c r="W1301" i="4"/>
  <c r="X1301" i="4"/>
  <c r="Y1301" i="4"/>
  <c r="O1302" i="4"/>
  <c r="P1302" i="4"/>
  <c r="Q1302" i="4"/>
  <c r="R1302" i="4"/>
  <c r="S1302" i="4"/>
  <c r="T1302" i="4"/>
  <c r="U1302" i="4"/>
  <c r="V1302" i="4"/>
  <c r="W1302" i="4"/>
  <c r="X1302" i="4"/>
  <c r="Y1302" i="4"/>
  <c r="O1303" i="4"/>
  <c r="P1303" i="4"/>
  <c r="Q1303" i="4"/>
  <c r="R1303" i="4"/>
  <c r="S1303" i="4"/>
  <c r="T1303" i="4"/>
  <c r="U1303" i="4"/>
  <c r="V1303" i="4"/>
  <c r="W1303" i="4"/>
  <c r="X1303" i="4"/>
  <c r="Y1303" i="4"/>
  <c r="O1304" i="4"/>
  <c r="P1304" i="4"/>
  <c r="Q1304" i="4"/>
  <c r="R1304" i="4"/>
  <c r="S1304" i="4"/>
  <c r="T1304" i="4"/>
  <c r="U1304" i="4"/>
  <c r="V1304" i="4"/>
  <c r="W1304" i="4"/>
  <c r="X1304" i="4"/>
  <c r="Y1304" i="4"/>
  <c r="O1305" i="4"/>
  <c r="P1305" i="4"/>
  <c r="Q1305" i="4"/>
  <c r="R1305" i="4"/>
  <c r="S1305" i="4"/>
  <c r="T1305" i="4"/>
  <c r="U1305" i="4"/>
  <c r="V1305" i="4"/>
  <c r="W1305" i="4"/>
  <c r="X1305" i="4"/>
  <c r="Y1305" i="4"/>
  <c r="O1306" i="4"/>
  <c r="P1306" i="4"/>
  <c r="Q1306" i="4"/>
  <c r="R1306" i="4"/>
  <c r="S1306" i="4"/>
  <c r="T1306" i="4"/>
  <c r="U1306" i="4"/>
  <c r="V1306" i="4"/>
  <c r="W1306" i="4"/>
  <c r="X1306" i="4"/>
  <c r="Y1306" i="4"/>
  <c r="O1307" i="4"/>
  <c r="P1307" i="4"/>
  <c r="Q1307" i="4"/>
  <c r="R1307" i="4"/>
  <c r="S1307" i="4"/>
  <c r="T1307" i="4"/>
  <c r="U1307" i="4"/>
  <c r="V1307" i="4"/>
  <c r="W1307" i="4"/>
  <c r="X1307" i="4"/>
  <c r="Y1307" i="4"/>
  <c r="O1308" i="4"/>
  <c r="P1308" i="4"/>
  <c r="Q1308" i="4"/>
  <c r="R1308" i="4"/>
  <c r="S1308" i="4"/>
  <c r="T1308" i="4"/>
  <c r="U1308" i="4"/>
  <c r="V1308" i="4"/>
  <c r="W1308" i="4"/>
  <c r="X1308" i="4"/>
  <c r="Y1308" i="4"/>
  <c r="O1309" i="4"/>
  <c r="P1309" i="4"/>
  <c r="Q1309" i="4"/>
  <c r="R1309" i="4"/>
  <c r="S1309" i="4"/>
  <c r="T1309" i="4"/>
  <c r="U1309" i="4"/>
  <c r="V1309" i="4"/>
  <c r="W1309" i="4"/>
  <c r="X1309" i="4"/>
  <c r="Y1309" i="4"/>
  <c r="O1310" i="4"/>
  <c r="P1310" i="4"/>
  <c r="Q1310" i="4"/>
  <c r="R1310" i="4"/>
  <c r="S1310" i="4"/>
  <c r="T1310" i="4"/>
  <c r="U1310" i="4"/>
  <c r="V1310" i="4"/>
  <c r="W1310" i="4"/>
  <c r="X1310" i="4"/>
  <c r="Y1310" i="4"/>
  <c r="O1311" i="4"/>
  <c r="P1311" i="4"/>
  <c r="Q1311" i="4"/>
  <c r="R1311" i="4"/>
  <c r="S1311" i="4"/>
  <c r="T1311" i="4"/>
  <c r="U1311" i="4"/>
  <c r="V1311" i="4"/>
  <c r="W1311" i="4"/>
  <c r="X1311" i="4"/>
  <c r="Y1311" i="4"/>
  <c r="O1312" i="4"/>
  <c r="P1312" i="4"/>
  <c r="Q1312" i="4"/>
  <c r="R1312" i="4"/>
  <c r="S1312" i="4"/>
  <c r="T1312" i="4"/>
  <c r="U1312" i="4"/>
  <c r="V1312" i="4"/>
  <c r="W1312" i="4"/>
  <c r="X1312" i="4"/>
  <c r="Y1312" i="4"/>
  <c r="O1313" i="4"/>
  <c r="P1313" i="4"/>
  <c r="Q1313" i="4"/>
  <c r="R1313" i="4"/>
  <c r="S1313" i="4"/>
  <c r="T1313" i="4"/>
  <c r="U1313" i="4"/>
  <c r="V1313" i="4"/>
  <c r="W1313" i="4"/>
  <c r="X1313" i="4"/>
  <c r="Y1313" i="4"/>
  <c r="O1314" i="4"/>
  <c r="P1314" i="4"/>
  <c r="Q1314" i="4"/>
  <c r="R1314" i="4"/>
  <c r="S1314" i="4"/>
  <c r="T1314" i="4"/>
  <c r="U1314" i="4"/>
  <c r="V1314" i="4"/>
  <c r="W1314" i="4"/>
  <c r="X1314" i="4"/>
  <c r="Y1314" i="4"/>
  <c r="O1315" i="4"/>
  <c r="P1315" i="4"/>
  <c r="Q1315" i="4"/>
  <c r="R1315" i="4"/>
  <c r="S1315" i="4"/>
  <c r="T1315" i="4"/>
  <c r="U1315" i="4"/>
  <c r="V1315" i="4"/>
  <c r="W1315" i="4"/>
  <c r="X1315" i="4"/>
  <c r="Y1315" i="4"/>
  <c r="O1316" i="4"/>
  <c r="P1316" i="4"/>
  <c r="Q1316" i="4"/>
  <c r="R1316" i="4"/>
  <c r="S1316" i="4"/>
  <c r="T1316" i="4"/>
  <c r="U1316" i="4"/>
  <c r="V1316" i="4"/>
  <c r="W1316" i="4"/>
  <c r="X1316" i="4"/>
  <c r="Y1316" i="4"/>
  <c r="O1317" i="4"/>
  <c r="P1317" i="4"/>
  <c r="Q1317" i="4"/>
  <c r="R1317" i="4"/>
  <c r="S1317" i="4"/>
  <c r="T1317" i="4"/>
  <c r="U1317" i="4"/>
  <c r="V1317" i="4"/>
  <c r="W1317" i="4"/>
  <c r="X1317" i="4"/>
  <c r="Y1317" i="4"/>
  <c r="O1318" i="4"/>
  <c r="P1318" i="4"/>
  <c r="Q1318" i="4"/>
  <c r="R1318" i="4"/>
  <c r="S1318" i="4"/>
  <c r="T1318" i="4"/>
  <c r="U1318" i="4"/>
  <c r="V1318" i="4"/>
  <c r="W1318" i="4"/>
  <c r="X1318" i="4"/>
  <c r="Y1318" i="4"/>
  <c r="O1319" i="4"/>
  <c r="P1319" i="4"/>
  <c r="Q1319" i="4"/>
  <c r="R1319" i="4"/>
  <c r="S1319" i="4"/>
  <c r="T1319" i="4"/>
  <c r="U1319" i="4"/>
  <c r="V1319" i="4"/>
  <c r="W1319" i="4"/>
  <c r="X1319" i="4"/>
  <c r="Y1319" i="4"/>
  <c r="O1320" i="4"/>
  <c r="P1320" i="4"/>
  <c r="Q1320" i="4"/>
  <c r="R1320" i="4"/>
  <c r="S1320" i="4"/>
  <c r="T1320" i="4"/>
  <c r="U1320" i="4"/>
  <c r="V1320" i="4"/>
  <c r="W1320" i="4"/>
  <c r="X1320" i="4"/>
  <c r="Y1320" i="4"/>
  <c r="O1321" i="4"/>
  <c r="P1321" i="4"/>
  <c r="Q1321" i="4"/>
  <c r="R1321" i="4"/>
  <c r="S1321" i="4"/>
  <c r="T1321" i="4"/>
  <c r="U1321" i="4"/>
  <c r="V1321" i="4"/>
  <c r="W1321" i="4"/>
  <c r="X1321" i="4"/>
  <c r="Y1321" i="4"/>
  <c r="O1322" i="4"/>
  <c r="P1322" i="4"/>
  <c r="Q1322" i="4"/>
  <c r="R1322" i="4"/>
  <c r="S1322" i="4"/>
  <c r="T1322" i="4"/>
  <c r="U1322" i="4"/>
  <c r="V1322" i="4"/>
  <c r="W1322" i="4"/>
  <c r="X1322" i="4"/>
  <c r="Y1322" i="4"/>
  <c r="H4" i="25" l="1"/>
  <c r="B1322" i="26" l="1"/>
  <c r="B1323" i="26"/>
  <c r="B1324" i="26"/>
  <c r="B1325" i="26"/>
  <c r="S5" i="16"/>
  <c r="S7" i="16" s="1"/>
  <c r="P3" i="16"/>
  <c r="O3" i="16"/>
  <c r="AF9" i="15"/>
  <c r="AF15" i="15" s="1"/>
  <c r="AF19" i="15"/>
  <c r="AF18" i="15"/>
  <c r="AF13" i="15"/>
  <c r="O1263" i="15"/>
  <c r="P1263" i="15"/>
  <c r="Q1263" i="15"/>
  <c r="K1264" i="15"/>
  <c r="P1265" i="15"/>
  <c r="K1266" i="15"/>
  <c r="L1266" i="15"/>
  <c r="M1266" i="15"/>
  <c r="N1266" i="15"/>
  <c r="O1266" i="15"/>
  <c r="J1267" i="15"/>
  <c r="O1268" i="15"/>
  <c r="L1269" i="15"/>
  <c r="M1269" i="15"/>
  <c r="T1269" i="15"/>
  <c r="K1270" i="15"/>
  <c r="O1270" i="15"/>
  <c r="P1270" i="15"/>
  <c r="N1271" i="15"/>
  <c r="K1272" i="15"/>
  <c r="S1272" i="15"/>
  <c r="N1273" i="15"/>
  <c r="O1273" i="15"/>
  <c r="P1273" i="15"/>
  <c r="M1274" i="15"/>
  <c r="S1274" i="15"/>
  <c r="J1275" i="15"/>
  <c r="N1276" i="15"/>
  <c r="O1276" i="15"/>
  <c r="P1276" i="15"/>
  <c r="Q1276" i="15"/>
  <c r="R1276" i="15"/>
  <c r="N1277" i="15"/>
  <c r="R1277" i="15"/>
  <c r="Q1278" i="15"/>
  <c r="R1278" i="15"/>
  <c r="L1279" i="15"/>
  <c r="M1279" i="15"/>
  <c r="Q1279" i="15"/>
  <c r="R1279" i="15"/>
  <c r="S1280" i="15"/>
  <c r="T1280" i="15"/>
  <c r="J1281" i="15"/>
  <c r="K1281" i="15"/>
  <c r="O1282" i="15"/>
  <c r="P1282" i="15"/>
  <c r="S1283" i="15"/>
  <c r="T1283" i="15"/>
  <c r="J1284" i="15"/>
  <c r="Q1284" i="15"/>
  <c r="J1285" i="15"/>
  <c r="L1285" i="15"/>
  <c r="M1285" i="15"/>
  <c r="N1285" i="15"/>
  <c r="O1285" i="15"/>
  <c r="R1286" i="15"/>
  <c r="S1286" i="15"/>
  <c r="T1286" i="15"/>
  <c r="J1287" i="15"/>
  <c r="K1287" i="15"/>
  <c r="N1287" i="15"/>
  <c r="O1287" i="15"/>
  <c r="P1287" i="15"/>
  <c r="K1288" i="15"/>
  <c r="L1288" i="15"/>
  <c r="M1288" i="15"/>
  <c r="P1289" i="15"/>
  <c r="Q1289" i="15"/>
  <c r="R1289" i="15"/>
  <c r="M1290" i="15"/>
  <c r="N1290" i="15"/>
  <c r="J1291" i="15"/>
  <c r="K1291" i="15"/>
  <c r="L1291" i="15"/>
  <c r="M1291" i="15"/>
  <c r="N1291" i="15"/>
  <c r="N1292" i="15"/>
  <c r="O1292" i="15"/>
  <c r="P1292" i="15"/>
  <c r="L1293" i="15"/>
  <c r="M1293" i="15"/>
  <c r="R1293" i="15"/>
  <c r="S1293" i="15"/>
  <c r="T1293" i="15"/>
  <c r="J1294" i="15"/>
  <c r="N1294" i="15"/>
  <c r="Q1294" i="15"/>
  <c r="N1295" i="15"/>
  <c r="P1295" i="15"/>
  <c r="Q1295" i="15"/>
  <c r="R1296" i="15"/>
  <c r="S1296" i="15"/>
  <c r="L1297" i="15"/>
  <c r="M1297" i="15"/>
  <c r="R1297" i="15"/>
  <c r="K1298" i="15"/>
  <c r="L1298" i="15"/>
  <c r="M1298" i="15"/>
  <c r="Q1298" i="15"/>
  <c r="R1298" i="15"/>
  <c r="Q1299" i="15"/>
  <c r="R1299" i="15"/>
  <c r="K1300" i="15"/>
  <c r="L1300" i="15"/>
  <c r="J1301" i="15"/>
  <c r="K1301" i="15"/>
  <c r="P1301" i="15"/>
  <c r="Q1301" i="15"/>
  <c r="T1301" i="15"/>
  <c r="K1302" i="15"/>
  <c r="P1302" i="15"/>
  <c r="J1303" i="15"/>
  <c r="J1304" i="15"/>
  <c r="K1304" i="15"/>
  <c r="O1304" i="15"/>
  <c r="J1305" i="15"/>
  <c r="N1305" i="15"/>
  <c r="S1305" i="15"/>
  <c r="T1305" i="15"/>
  <c r="J1306" i="15"/>
  <c r="M1308" i="15"/>
  <c r="N1308" i="15"/>
  <c r="O1308" i="15"/>
  <c r="P1308" i="15"/>
  <c r="Q1308" i="15"/>
  <c r="R1308" i="15"/>
  <c r="M1309" i="15"/>
  <c r="N1309" i="15"/>
  <c r="R1310" i="15"/>
  <c r="S1310" i="15"/>
  <c r="K1312" i="15"/>
  <c r="L1312" i="15"/>
  <c r="M1312" i="15"/>
  <c r="P1313" i="15"/>
  <c r="Q1313" i="15"/>
  <c r="P1314" i="15"/>
  <c r="Q1314" i="15"/>
  <c r="J1315" i="15"/>
  <c r="K1315" i="15"/>
  <c r="O1316" i="15"/>
  <c r="P1316" i="15"/>
  <c r="Q1316" i="15"/>
  <c r="J1317" i="15"/>
  <c r="P1317" i="15"/>
  <c r="T1317" i="15"/>
  <c r="T1318" i="15"/>
  <c r="J1319" i="15"/>
  <c r="K1319" i="15"/>
  <c r="N1319" i="15"/>
  <c r="O1320" i="15"/>
  <c r="P1320" i="15"/>
  <c r="S1320" i="15"/>
  <c r="T1320" i="15"/>
  <c r="J1321" i="15"/>
  <c r="S1321" i="15"/>
  <c r="T1321" i="15"/>
  <c r="J1322" i="15"/>
  <c r="E20" i="15"/>
  <c r="F20" i="15"/>
  <c r="G20" i="15"/>
  <c r="H20" i="15"/>
  <c r="I20" i="15"/>
  <c r="D21" i="15"/>
  <c r="E21" i="15"/>
  <c r="F23" i="15"/>
  <c r="G24" i="15"/>
  <c r="F27" i="15"/>
  <c r="I29" i="15"/>
  <c r="F30" i="15"/>
  <c r="H32" i="15"/>
  <c r="I32" i="15"/>
  <c r="F33" i="15"/>
  <c r="F35" i="15"/>
  <c r="F36" i="15"/>
  <c r="I37" i="15"/>
  <c r="F39" i="15"/>
  <c r="G40" i="15"/>
  <c r="G41" i="15"/>
  <c r="D42" i="15"/>
  <c r="F43" i="15"/>
  <c r="F47" i="15"/>
  <c r="H48" i="15"/>
  <c r="E51" i="15"/>
  <c r="F51" i="15"/>
  <c r="H52" i="15"/>
  <c r="I54" i="15"/>
  <c r="F55" i="15"/>
  <c r="G56" i="15"/>
  <c r="D57" i="15"/>
  <c r="H60" i="15"/>
  <c r="H61" i="15"/>
  <c r="I61" i="15"/>
  <c r="D66" i="15"/>
  <c r="G68" i="15"/>
  <c r="H68" i="15"/>
  <c r="I68" i="15"/>
  <c r="D70" i="15"/>
  <c r="F71" i="15"/>
  <c r="H72" i="15"/>
  <c r="F75" i="15"/>
  <c r="G75" i="15"/>
  <c r="H75" i="15"/>
  <c r="E77" i="15"/>
  <c r="F78" i="15"/>
  <c r="G80" i="15"/>
  <c r="H80" i="15"/>
  <c r="D82" i="15"/>
  <c r="F83" i="15"/>
  <c r="D84" i="15"/>
  <c r="D85" i="15"/>
  <c r="F87" i="15"/>
  <c r="F89" i="15"/>
  <c r="G89" i="15"/>
  <c r="E91" i="15"/>
  <c r="G92" i="15"/>
  <c r="H92" i="15"/>
  <c r="G96" i="15"/>
  <c r="H96" i="15"/>
  <c r="I96" i="15"/>
  <c r="D97" i="15"/>
  <c r="D98" i="15"/>
  <c r="E99" i="15"/>
  <c r="F99" i="15"/>
  <c r="G99" i="15"/>
  <c r="F103" i="15"/>
  <c r="H104" i="15"/>
  <c r="F107" i="15"/>
  <c r="G107" i="15"/>
  <c r="H107" i="15"/>
  <c r="F111" i="15"/>
  <c r="H112" i="15"/>
  <c r="I112" i="15"/>
  <c r="D114" i="15"/>
  <c r="E115" i="15"/>
  <c r="F115" i="15"/>
  <c r="H116" i="15"/>
  <c r="I119" i="15"/>
  <c r="G120" i="15"/>
  <c r="H120" i="15"/>
  <c r="I120" i="15"/>
  <c r="H121" i="15"/>
  <c r="F123" i="15"/>
  <c r="G124" i="15"/>
  <c r="H124" i="15"/>
  <c r="D126" i="15"/>
  <c r="F127" i="15"/>
  <c r="H128" i="15"/>
  <c r="D130" i="15"/>
  <c r="E131" i="15"/>
  <c r="F132" i="15"/>
  <c r="G132" i="15"/>
  <c r="H132" i="15"/>
  <c r="I132" i="15"/>
  <c r="D134" i="15"/>
  <c r="E134" i="15"/>
  <c r="H134" i="15"/>
  <c r="I134" i="15"/>
  <c r="D135" i="15"/>
  <c r="F135" i="15"/>
  <c r="G136" i="15"/>
  <c r="D138" i="15"/>
  <c r="E139" i="15"/>
  <c r="F139" i="15"/>
  <c r="G139" i="15"/>
  <c r="D141" i="15"/>
  <c r="E141" i="15"/>
  <c r="I142" i="15"/>
  <c r="D143" i="15"/>
  <c r="G144" i="15"/>
  <c r="H144" i="15"/>
  <c r="D146" i="15"/>
  <c r="E146" i="15"/>
  <c r="E147" i="15"/>
  <c r="H148" i="15"/>
  <c r="F151" i="15"/>
  <c r="D153" i="15"/>
  <c r="E155" i="15"/>
  <c r="F155" i="15"/>
  <c r="D156" i="15"/>
  <c r="E156" i="15"/>
  <c r="G156" i="15"/>
  <c r="H156" i="15"/>
  <c r="F159" i="15"/>
  <c r="G160" i="15"/>
  <c r="H160" i="15"/>
  <c r="D162" i="15"/>
  <c r="G162" i="15"/>
  <c r="D169" i="15"/>
  <c r="D170" i="15"/>
  <c r="H172" i="15"/>
  <c r="I174" i="15"/>
  <c r="F175" i="15"/>
  <c r="D178" i="15"/>
  <c r="E179" i="15"/>
  <c r="F179" i="15"/>
  <c r="I181" i="15"/>
  <c r="D182" i="15"/>
  <c r="F182" i="15"/>
  <c r="D186" i="15"/>
  <c r="E187" i="15"/>
  <c r="F187" i="15"/>
  <c r="D190" i="15"/>
  <c r="H190" i="15"/>
  <c r="I190" i="15"/>
  <c r="H191" i="15"/>
  <c r="I191" i="15"/>
  <c r="G192" i="15"/>
  <c r="H192" i="15"/>
  <c r="E195" i="15"/>
  <c r="F195" i="15"/>
  <c r="D197" i="15"/>
  <c r="E197" i="15"/>
  <c r="D199" i="15"/>
  <c r="G200" i="15"/>
  <c r="H200" i="15"/>
  <c r="G203" i="15"/>
  <c r="H204" i="15"/>
  <c r="I205" i="15"/>
  <c r="D206" i="15"/>
  <c r="E206" i="15"/>
  <c r="G208" i="15"/>
  <c r="H208" i="15"/>
  <c r="D210" i="15"/>
  <c r="E212" i="15"/>
  <c r="H212" i="15"/>
  <c r="F215" i="15"/>
  <c r="F216" i="15"/>
  <c r="D218" i="15"/>
  <c r="E219" i="15"/>
  <c r="F219" i="15"/>
  <c r="I221" i="15"/>
  <c r="D222" i="15"/>
  <c r="F223" i="15"/>
  <c r="F227" i="15"/>
  <c r="G228" i="15"/>
  <c r="H228" i="15"/>
  <c r="D229" i="15"/>
  <c r="E229" i="15"/>
  <c r="G229" i="15"/>
  <c r="I229" i="15"/>
  <c r="E231" i="15"/>
  <c r="F231" i="15"/>
  <c r="G232" i="15"/>
  <c r="H232" i="15"/>
  <c r="F233" i="15"/>
  <c r="D234" i="15"/>
  <c r="I237" i="15"/>
  <c r="D238" i="15"/>
  <c r="G240" i="15"/>
  <c r="H240" i="15"/>
  <c r="I240" i="15"/>
  <c r="D241" i="15"/>
  <c r="D242" i="15"/>
  <c r="E243" i="15"/>
  <c r="F243" i="15"/>
  <c r="H244" i="15"/>
  <c r="I245" i="15"/>
  <c r="D246" i="15"/>
  <c r="F247" i="15"/>
  <c r="D250" i="15"/>
  <c r="E251" i="15"/>
  <c r="F251" i="15"/>
  <c r="F252" i="15"/>
  <c r="D253" i="15"/>
  <c r="I253" i="15"/>
  <c r="H254" i="15"/>
  <c r="F255" i="15"/>
  <c r="D258" i="15"/>
  <c r="E259" i="15"/>
  <c r="F259" i="15"/>
  <c r="F263" i="15"/>
  <c r="D266" i="15"/>
  <c r="E267" i="15"/>
  <c r="G268" i="15"/>
  <c r="H268" i="15"/>
  <c r="I269" i="15"/>
  <c r="D271" i="15"/>
  <c r="E271" i="15"/>
  <c r="F271" i="15"/>
  <c r="D274" i="15"/>
  <c r="E275" i="15"/>
  <c r="F275" i="15"/>
  <c r="H275" i="15"/>
  <c r="F279" i="15"/>
  <c r="G280" i="15"/>
  <c r="H280" i="15"/>
  <c r="D281" i="15"/>
  <c r="E283" i="15"/>
  <c r="F283" i="15"/>
  <c r="F285" i="15"/>
  <c r="G285" i="15"/>
  <c r="H285" i="15"/>
  <c r="I285" i="15"/>
  <c r="D286" i="15"/>
  <c r="G288" i="15"/>
  <c r="H288" i="15"/>
  <c r="H289" i="15"/>
  <c r="I289" i="15"/>
  <c r="D290" i="15"/>
  <c r="E290" i="15"/>
  <c r="H292" i="15"/>
  <c r="I293" i="15"/>
  <c r="D294" i="15"/>
  <c r="F295" i="15"/>
  <c r="G296" i="15"/>
  <c r="H296" i="15"/>
  <c r="F297" i="15"/>
  <c r="D298" i="15"/>
  <c r="E299" i="15"/>
  <c r="F299" i="15"/>
  <c r="D302" i="15"/>
  <c r="F303" i="15"/>
  <c r="D308" i="15"/>
  <c r="H308" i="15"/>
  <c r="F309" i="15"/>
  <c r="I309" i="15"/>
  <c r="D310" i="15"/>
  <c r="D311" i="15"/>
  <c r="E311" i="15"/>
  <c r="F311" i="15"/>
  <c r="H312" i="15"/>
  <c r="E315" i="15"/>
  <c r="F315" i="15"/>
  <c r="F316" i="15"/>
  <c r="G316" i="15"/>
  <c r="H316" i="15"/>
  <c r="I317" i="15"/>
  <c r="D318" i="15"/>
  <c r="F319" i="15"/>
  <c r="I319" i="15"/>
  <c r="D320" i="15"/>
  <c r="G320" i="15"/>
  <c r="H320" i="15"/>
  <c r="D322" i="15"/>
  <c r="E323" i="15"/>
  <c r="I325" i="15"/>
  <c r="D326" i="15"/>
  <c r="F326" i="15"/>
  <c r="E327" i="15"/>
  <c r="H328" i="15"/>
  <c r="E331" i="15"/>
  <c r="F331" i="15"/>
  <c r="H332" i="15"/>
  <c r="I333" i="15"/>
  <c r="F335" i="15"/>
  <c r="E336" i="15"/>
  <c r="D338" i="15"/>
  <c r="E339" i="15"/>
  <c r="F340" i="15"/>
  <c r="G340" i="15"/>
  <c r="H340" i="15"/>
  <c r="I340" i="15"/>
  <c r="I341" i="15"/>
  <c r="D342" i="15"/>
  <c r="H344" i="15"/>
  <c r="D346" i="15"/>
  <c r="E348" i="15"/>
  <c r="H348" i="15"/>
  <c r="E349" i="15"/>
  <c r="I349" i="15"/>
  <c r="F351" i="15"/>
  <c r="D354" i="15"/>
  <c r="F355" i="15"/>
  <c r="H355" i="15"/>
  <c r="H356" i="15"/>
  <c r="E359" i="15"/>
  <c r="G360" i="15"/>
  <c r="H360" i="15"/>
  <c r="D361" i="15"/>
  <c r="F361" i="15"/>
  <c r="E363" i="15"/>
  <c r="F363" i="15"/>
  <c r="H364" i="15"/>
  <c r="D366" i="15"/>
  <c r="G368" i="15"/>
  <c r="H368" i="15"/>
  <c r="F370" i="15"/>
  <c r="G370" i="15"/>
  <c r="E371" i="15"/>
  <c r="F371" i="15"/>
  <c r="H372" i="15"/>
  <c r="G373" i="15"/>
  <c r="H373" i="15"/>
  <c r="I373" i="15"/>
  <c r="D374" i="15"/>
  <c r="D378" i="15"/>
  <c r="E379" i="15"/>
  <c r="F379" i="15"/>
  <c r="H380" i="15"/>
  <c r="I381" i="15"/>
  <c r="H382" i="15"/>
  <c r="I382" i="15"/>
  <c r="D383" i="15"/>
  <c r="F383" i="15"/>
  <c r="G384" i="15"/>
  <c r="H384" i="15"/>
  <c r="D386" i="15"/>
  <c r="F387" i="15"/>
  <c r="H387" i="15"/>
  <c r="E388" i="15"/>
  <c r="F388" i="15"/>
  <c r="H390" i="15"/>
  <c r="I390" i="15"/>
  <c r="D391" i="15"/>
  <c r="E391" i="15"/>
  <c r="F392" i="15"/>
  <c r="G392" i="15"/>
  <c r="D394" i="15"/>
  <c r="H396" i="15"/>
  <c r="I397" i="15"/>
  <c r="G400" i="15"/>
  <c r="H400" i="15"/>
  <c r="D402" i="15"/>
  <c r="E403" i="15"/>
  <c r="F403" i="15"/>
  <c r="H404" i="15"/>
  <c r="F407" i="15"/>
  <c r="G408" i="15"/>
  <c r="H408" i="15"/>
  <c r="H411" i="15"/>
  <c r="D412" i="15"/>
  <c r="D414" i="15"/>
  <c r="F415" i="15"/>
  <c r="G416" i="15"/>
  <c r="H416" i="15"/>
  <c r="D418" i="15"/>
  <c r="F419" i="15"/>
  <c r="H420" i="15"/>
  <c r="I421" i="15"/>
  <c r="D422" i="15"/>
  <c r="F422" i="15"/>
  <c r="H422" i="15"/>
  <c r="I422" i="15"/>
  <c r="F423" i="15"/>
  <c r="H424" i="15"/>
  <c r="D426" i="15"/>
  <c r="D430" i="15"/>
  <c r="F431" i="15"/>
  <c r="D433" i="15"/>
  <c r="F433" i="15"/>
  <c r="G433" i="15"/>
  <c r="H433" i="15"/>
  <c r="G434" i="15"/>
  <c r="E435" i="15"/>
  <c r="H436" i="15"/>
  <c r="I437" i="15"/>
  <c r="D438" i="15"/>
  <c r="F439" i="15"/>
  <c r="H440" i="15"/>
  <c r="D442" i="15"/>
  <c r="E442" i="15"/>
  <c r="F444" i="15"/>
  <c r="H444" i="15"/>
  <c r="I445" i="15"/>
  <c r="D446" i="15"/>
  <c r="F446" i="15"/>
  <c r="D450" i="15"/>
  <c r="F451" i="15"/>
  <c r="H451" i="15"/>
  <c r="D452" i="15"/>
  <c r="I453" i="15"/>
  <c r="D454" i="15"/>
  <c r="F454" i="15"/>
  <c r="G456" i="15"/>
  <c r="H457" i="15"/>
  <c r="D458" i="15"/>
  <c r="E459" i="15"/>
  <c r="F459" i="15"/>
  <c r="H459" i="15"/>
  <c r="H460" i="15"/>
  <c r="I461" i="15"/>
  <c r="G464" i="15"/>
  <c r="H464" i="15"/>
  <c r="D465" i="15"/>
  <c r="D466" i="15"/>
  <c r="E467" i="15"/>
  <c r="F467" i="15"/>
  <c r="H468" i="15"/>
  <c r="I470" i="15"/>
  <c r="F471" i="15"/>
  <c r="H472" i="15"/>
  <c r="D473" i="15"/>
  <c r="D474" i="15"/>
  <c r="H475" i="15"/>
  <c r="H476" i="15"/>
  <c r="I477" i="15"/>
  <c r="F479" i="15"/>
  <c r="D482" i="15"/>
  <c r="E483" i="15"/>
  <c r="F483" i="15"/>
  <c r="H483" i="15"/>
  <c r="E484" i="15"/>
  <c r="F487" i="15"/>
  <c r="G488" i="15"/>
  <c r="H488" i="15"/>
  <c r="D490" i="15"/>
  <c r="E491" i="15"/>
  <c r="F491" i="15"/>
  <c r="D493" i="15"/>
  <c r="E493" i="15"/>
  <c r="F493" i="15"/>
  <c r="G493" i="15"/>
  <c r="I493" i="15"/>
  <c r="D494" i="15"/>
  <c r="G496" i="15"/>
  <c r="H496" i="15"/>
  <c r="G497" i="15"/>
  <c r="H497" i="15"/>
  <c r="H500" i="15"/>
  <c r="I501" i="15"/>
  <c r="D502" i="15"/>
  <c r="I502" i="15"/>
  <c r="F503" i="15"/>
  <c r="G503" i="15"/>
  <c r="G504" i="15"/>
  <c r="H504" i="15"/>
  <c r="D505" i="15"/>
  <c r="D506" i="15"/>
  <c r="E507" i="15"/>
  <c r="F507" i="15"/>
  <c r="I509" i="15"/>
  <c r="D510" i="15"/>
  <c r="F510" i="15"/>
  <c r="I510" i="15"/>
  <c r="D511" i="15"/>
  <c r="E511" i="15"/>
  <c r="F511" i="15"/>
  <c r="G513" i="15"/>
  <c r="D514" i="15"/>
  <c r="F514" i="15"/>
  <c r="H516" i="15"/>
  <c r="D519" i="15"/>
  <c r="F519" i="15"/>
  <c r="G520" i="15"/>
  <c r="E523" i="15"/>
  <c r="F523" i="15"/>
  <c r="H524" i="15"/>
  <c r="I525" i="15"/>
  <c r="D526" i="15"/>
  <c r="F527" i="15"/>
  <c r="G527" i="15"/>
  <c r="H527" i="15"/>
  <c r="F528" i="15"/>
  <c r="H529" i="15"/>
  <c r="D530" i="15"/>
  <c r="F531" i="15"/>
  <c r="H532" i="15"/>
  <c r="I533" i="15"/>
  <c r="H534" i="15"/>
  <c r="D535" i="15"/>
  <c r="E535" i="15"/>
  <c r="F535" i="15"/>
  <c r="D538" i="15"/>
  <c r="E538" i="15"/>
  <c r="F538" i="15"/>
  <c r="G538" i="15"/>
  <c r="F539" i="15"/>
  <c r="H540" i="15"/>
  <c r="I541" i="15"/>
  <c r="D542" i="15"/>
  <c r="F545" i="15"/>
  <c r="G545" i="15"/>
  <c r="D546" i="15"/>
  <c r="E547" i="15"/>
  <c r="F547" i="15"/>
  <c r="H548" i="15"/>
  <c r="D550" i="15"/>
  <c r="F551" i="15"/>
  <c r="H551" i="15"/>
  <c r="I551" i="15"/>
  <c r="H552" i="15"/>
  <c r="D554" i="15"/>
  <c r="E555" i="15"/>
  <c r="H556" i="15"/>
  <c r="D557" i="15"/>
  <c r="I557" i="15"/>
  <c r="D558" i="15"/>
  <c r="E558" i="15"/>
  <c r="F559" i="15"/>
  <c r="G560" i="15"/>
  <c r="H560" i="15"/>
  <c r="I560" i="15"/>
  <c r="F561" i="15"/>
  <c r="D562" i="15"/>
  <c r="E563" i="15"/>
  <c r="H564" i="15"/>
  <c r="I565" i="15"/>
  <c r="D566" i="15"/>
  <c r="F567" i="15"/>
  <c r="G568" i="15"/>
  <c r="H568" i="15"/>
  <c r="D569" i="15"/>
  <c r="D570" i="15"/>
  <c r="E570" i="15"/>
  <c r="F570" i="15"/>
  <c r="H570" i="15"/>
  <c r="E571" i="15"/>
  <c r="F571" i="15"/>
  <c r="H572" i="15"/>
  <c r="I573" i="15"/>
  <c r="F575" i="15"/>
  <c r="G576" i="15"/>
  <c r="H576" i="15"/>
  <c r="I576" i="15"/>
  <c r="D578" i="15"/>
  <c r="E578" i="15"/>
  <c r="F578" i="15"/>
  <c r="E579" i="15"/>
  <c r="F579" i="15"/>
  <c r="D580" i="15"/>
  <c r="H580" i="15"/>
  <c r="D582" i="15"/>
  <c r="F583" i="15"/>
  <c r="D586" i="15"/>
  <c r="E586" i="15"/>
  <c r="E587" i="15"/>
  <c r="F587" i="15"/>
  <c r="H588" i="15"/>
  <c r="D589" i="15"/>
  <c r="F589" i="15"/>
  <c r="G589" i="15"/>
  <c r="I589" i="15"/>
  <c r="D590" i="15"/>
  <c r="F591" i="15"/>
  <c r="G592" i="15"/>
  <c r="H592" i="15"/>
  <c r="D594" i="15"/>
  <c r="E595" i="15"/>
  <c r="F595" i="15"/>
  <c r="G595" i="15"/>
  <c r="H595" i="15"/>
  <c r="H596" i="15"/>
  <c r="H597" i="15"/>
  <c r="I597" i="15"/>
  <c r="D598" i="15"/>
  <c r="F599" i="15"/>
  <c r="G600" i="15"/>
  <c r="H600" i="15"/>
  <c r="I600" i="15"/>
  <c r="F601" i="15"/>
  <c r="D602" i="15"/>
  <c r="F603" i="15"/>
  <c r="H604" i="15"/>
  <c r="H605" i="15"/>
  <c r="I605" i="15"/>
  <c r="F606" i="15"/>
  <c r="H606" i="15"/>
  <c r="F607" i="15"/>
  <c r="D610" i="15"/>
  <c r="E611" i="15"/>
  <c r="F611" i="15"/>
  <c r="G611" i="15"/>
  <c r="H611" i="15"/>
  <c r="H612" i="15"/>
  <c r="G613" i="15"/>
  <c r="H613" i="15"/>
  <c r="I613" i="15"/>
  <c r="D614" i="15"/>
  <c r="H614" i="15"/>
  <c r="F615" i="15"/>
  <c r="G616" i="15"/>
  <c r="H616" i="15"/>
  <c r="D618" i="15"/>
  <c r="F619" i="15"/>
  <c r="G619" i="15"/>
  <c r="E620" i="15"/>
  <c r="H620" i="15"/>
  <c r="E621" i="15"/>
  <c r="H621" i="15"/>
  <c r="I621" i="15"/>
  <c r="D622" i="15"/>
  <c r="E622" i="15"/>
  <c r="F623" i="15"/>
  <c r="H624" i="15"/>
  <c r="F625" i="15"/>
  <c r="G625" i="15"/>
  <c r="D626" i="15"/>
  <c r="E627" i="15"/>
  <c r="D628" i="15"/>
  <c r="E628" i="15"/>
  <c r="H628" i="15"/>
  <c r="I629" i="15"/>
  <c r="D630" i="15"/>
  <c r="F631" i="15"/>
  <c r="G632" i="15"/>
  <c r="D634" i="15"/>
  <c r="E635" i="15"/>
  <c r="F635" i="15"/>
  <c r="H636" i="15"/>
  <c r="F637" i="15"/>
  <c r="I637" i="15"/>
  <c r="D638" i="15"/>
  <c r="F638" i="15"/>
  <c r="F639" i="15"/>
  <c r="G640" i="15"/>
  <c r="H640" i="15"/>
  <c r="D642" i="15"/>
  <c r="H643" i="15"/>
  <c r="D644" i="15"/>
  <c r="H644" i="15"/>
  <c r="D646" i="15"/>
  <c r="F646" i="15"/>
  <c r="F647" i="15"/>
  <c r="G648" i="15"/>
  <c r="D649" i="15"/>
  <c r="D650" i="15"/>
  <c r="E651" i="15"/>
  <c r="F651" i="15"/>
  <c r="H652" i="15"/>
  <c r="E653" i="15"/>
  <c r="F653" i="15"/>
  <c r="I653" i="15"/>
  <c r="D654" i="15"/>
  <c r="F655" i="15"/>
  <c r="I655" i="15"/>
  <c r="G656" i="15"/>
  <c r="H656" i="15"/>
  <c r="D658" i="15"/>
  <c r="E659" i="15"/>
  <c r="F659" i="15"/>
  <c r="G659" i="15"/>
  <c r="H660" i="15"/>
  <c r="G661" i="15"/>
  <c r="H661" i="15"/>
  <c r="I661" i="15"/>
  <c r="D662" i="15"/>
  <c r="F663" i="15"/>
  <c r="G664" i="15"/>
  <c r="H664" i="15"/>
  <c r="D665" i="15"/>
  <c r="D666" i="15"/>
  <c r="D668" i="15"/>
  <c r="H668" i="15"/>
  <c r="I669" i="15"/>
  <c r="F670" i="15"/>
  <c r="F671" i="15"/>
  <c r="G671" i="15"/>
  <c r="H671" i="15"/>
  <c r="I671" i="15"/>
  <c r="G672" i="15"/>
  <c r="H672" i="15"/>
  <c r="D674" i="15"/>
  <c r="E675" i="15"/>
  <c r="F675" i="15"/>
  <c r="G675" i="15"/>
  <c r="H675" i="15"/>
  <c r="H676" i="15"/>
  <c r="I676" i="15"/>
  <c r="D677" i="15"/>
  <c r="G677" i="15"/>
  <c r="D678" i="15"/>
  <c r="F679" i="15"/>
  <c r="G680" i="15"/>
  <c r="H680" i="15"/>
  <c r="F681" i="15"/>
  <c r="D682" i="15"/>
  <c r="E683" i="15"/>
  <c r="F683" i="15"/>
  <c r="D684" i="15"/>
  <c r="H684" i="15"/>
  <c r="I685" i="15"/>
  <c r="D686" i="15"/>
  <c r="F687" i="15"/>
  <c r="H687" i="15"/>
  <c r="H688" i="15"/>
  <c r="D690" i="15"/>
  <c r="H692" i="15"/>
  <c r="I692" i="15"/>
  <c r="D693" i="15"/>
  <c r="E693" i="15"/>
  <c r="F693" i="15"/>
  <c r="I693" i="15"/>
  <c r="D694" i="15"/>
  <c r="E694" i="15"/>
  <c r="H694" i="15"/>
  <c r="F695" i="15"/>
  <c r="F696" i="15"/>
  <c r="G696" i="15"/>
  <c r="H696" i="15"/>
  <c r="D698" i="15"/>
  <c r="E699" i="15"/>
  <c r="F699" i="15"/>
  <c r="D700" i="15"/>
  <c r="H700" i="15"/>
  <c r="D702" i="15"/>
  <c r="E702" i="15"/>
  <c r="I702" i="15"/>
  <c r="F703" i="15"/>
  <c r="D704" i="15"/>
  <c r="G704" i="15"/>
  <c r="H704" i="15"/>
  <c r="I704" i="15"/>
  <c r="D706" i="15"/>
  <c r="E707" i="15"/>
  <c r="F707" i="15"/>
  <c r="E708" i="15"/>
  <c r="H708" i="15"/>
  <c r="D710" i="15"/>
  <c r="E710" i="15"/>
  <c r="H710" i="15"/>
  <c r="I710" i="15"/>
  <c r="F711" i="15"/>
  <c r="G712" i="15"/>
  <c r="D713" i="15"/>
  <c r="D714" i="15"/>
  <c r="E715" i="15"/>
  <c r="H716" i="15"/>
  <c r="I716" i="15"/>
  <c r="D717" i="15"/>
  <c r="E717" i="15"/>
  <c r="F717" i="15"/>
  <c r="G717" i="15"/>
  <c r="H717" i="15"/>
  <c r="I717" i="15"/>
  <c r="D718" i="15"/>
  <c r="F719" i="15"/>
  <c r="G720" i="15"/>
  <c r="H720" i="15"/>
  <c r="D722" i="15"/>
  <c r="E723" i="15"/>
  <c r="F723" i="15"/>
  <c r="G723" i="15"/>
  <c r="H723" i="15"/>
  <c r="H724" i="15"/>
  <c r="I724" i="15"/>
  <c r="F725" i="15"/>
  <c r="F727" i="15"/>
  <c r="G728" i="15"/>
  <c r="H728" i="15"/>
  <c r="D730" i="15"/>
  <c r="F731" i="15"/>
  <c r="H731" i="15"/>
  <c r="H732" i="15"/>
  <c r="I733" i="15"/>
  <c r="F734" i="15"/>
  <c r="H734" i="15"/>
  <c r="F735" i="15"/>
  <c r="G736" i="15"/>
  <c r="H736" i="15"/>
  <c r="G737" i="15"/>
  <c r="D738" i="15"/>
  <c r="E739" i="15"/>
  <c r="F739" i="15"/>
  <c r="H740" i="15"/>
  <c r="I740" i="15"/>
  <c r="D741" i="15"/>
  <c r="I741" i="15"/>
  <c r="D742" i="15"/>
  <c r="F743" i="15"/>
  <c r="I743" i="15"/>
  <c r="G744" i="15"/>
  <c r="H744" i="15"/>
  <c r="D745" i="15"/>
  <c r="D746" i="15"/>
  <c r="E747" i="15"/>
  <c r="F747" i="15"/>
  <c r="G747" i="15"/>
  <c r="H747" i="15"/>
  <c r="H748" i="15"/>
  <c r="E749" i="15"/>
  <c r="I749" i="15"/>
  <c r="F751" i="15"/>
  <c r="G751" i="15"/>
  <c r="H751" i="15"/>
  <c r="H752" i="15"/>
  <c r="I752" i="15"/>
  <c r="D754" i="15"/>
  <c r="E755" i="15"/>
  <c r="H756" i="15"/>
  <c r="I757" i="15"/>
  <c r="D758" i="15"/>
  <c r="E758" i="15"/>
  <c r="H758" i="15"/>
  <c r="I758" i="15"/>
  <c r="F759" i="15"/>
  <c r="G759" i="15"/>
  <c r="H760" i="15"/>
  <c r="I760" i="15"/>
  <c r="D761" i="15"/>
  <c r="D762" i="15"/>
  <c r="E763" i="15"/>
  <c r="F763" i="15"/>
  <c r="G763" i="15"/>
  <c r="H764" i="15"/>
  <c r="D765" i="15"/>
  <c r="E765" i="15"/>
  <c r="F765" i="15"/>
  <c r="I765" i="15"/>
  <c r="D766" i="15"/>
  <c r="E766" i="15"/>
  <c r="F766" i="15"/>
  <c r="F767" i="15"/>
  <c r="G768" i="15"/>
  <c r="H768" i="15"/>
  <c r="D770" i="15"/>
  <c r="E771" i="15"/>
  <c r="F771" i="15"/>
  <c r="G771" i="15"/>
  <c r="E772" i="15"/>
  <c r="H772" i="15"/>
  <c r="I772" i="15"/>
  <c r="D774" i="15"/>
  <c r="F775" i="15"/>
  <c r="G775" i="15"/>
  <c r="H775" i="15"/>
  <c r="G776" i="15"/>
  <c r="D778" i="15"/>
  <c r="E779" i="15"/>
  <c r="F779" i="15"/>
  <c r="E780" i="15"/>
  <c r="H780" i="15"/>
  <c r="I780" i="15"/>
  <c r="D781" i="15"/>
  <c r="H781" i="15"/>
  <c r="I781" i="15"/>
  <c r="D782" i="15"/>
  <c r="F783" i="15"/>
  <c r="F785" i="15"/>
  <c r="G785" i="15"/>
  <c r="D786" i="15"/>
  <c r="E787" i="15"/>
  <c r="F787" i="15"/>
  <c r="G787" i="15"/>
  <c r="E788" i="15"/>
  <c r="H788" i="15"/>
  <c r="I789" i="15"/>
  <c r="D790" i="15"/>
  <c r="F791" i="15"/>
  <c r="G792" i="15"/>
  <c r="H792" i="15"/>
  <c r="I792" i="15"/>
  <c r="D793" i="15"/>
  <c r="F793" i="15"/>
  <c r="G793" i="15"/>
  <c r="D794" i="15"/>
  <c r="F795" i="15"/>
  <c r="E796" i="15"/>
  <c r="H796" i="15"/>
  <c r="F797" i="15"/>
  <c r="G797" i="15"/>
  <c r="I797" i="15"/>
  <c r="I798" i="15"/>
  <c r="F799" i="15"/>
  <c r="G800" i="15"/>
  <c r="H800" i="15"/>
  <c r="D802" i="15"/>
  <c r="E803" i="15"/>
  <c r="F803" i="15"/>
  <c r="G803" i="15"/>
  <c r="H803" i="15"/>
  <c r="H804" i="15"/>
  <c r="I804" i="15"/>
  <c r="D805" i="15"/>
  <c r="E805" i="15"/>
  <c r="I805" i="15"/>
  <c r="D806" i="15"/>
  <c r="E806" i="15"/>
  <c r="H806" i="15"/>
  <c r="F807" i="15"/>
  <c r="D810" i="15"/>
  <c r="E810" i="15"/>
  <c r="E811" i="15"/>
  <c r="F811" i="15"/>
  <c r="G811" i="15"/>
  <c r="H811" i="15"/>
  <c r="H812" i="15"/>
  <c r="E813" i="15"/>
  <c r="I813" i="15"/>
  <c r="D814" i="15"/>
  <c r="E814" i="15"/>
  <c r="F815" i="15"/>
  <c r="H816" i="15"/>
  <c r="I816" i="15"/>
  <c r="D817" i="15"/>
  <c r="D818" i="15"/>
  <c r="E818" i="15"/>
  <c r="E819" i="15"/>
  <c r="H819" i="15"/>
  <c r="H820" i="15"/>
  <c r="I820" i="15"/>
  <c r="D821" i="15"/>
  <c r="E821" i="15"/>
  <c r="I821" i="15"/>
  <c r="D822" i="15"/>
  <c r="F823" i="15"/>
  <c r="G824" i="15"/>
  <c r="H824" i="15"/>
  <c r="D826" i="15"/>
  <c r="E827" i="15"/>
  <c r="F827" i="15"/>
  <c r="H828" i="15"/>
  <c r="E829" i="15"/>
  <c r="I829" i="15"/>
  <c r="D830" i="15"/>
  <c r="F831" i="15"/>
  <c r="G832" i="15"/>
  <c r="G833" i="15"/>
  <c r="D834" i="15"/>
  <c r="E834" i="15"/>
  <c r="F834" i="15"/>
  <c r="E835" i="15"/>
  <c r="F835" i="15"/>
  <c r="H836" i="15"/>
  <c r="F837" i="15"/>
  <c r="G837" i="15"/>
  <c r="D838" i="15"/>
  <c r="F839" i="15"/>
  <c r="G840" i="15"/>
  <c r="D841" i="15"/>
  <c r="D842" i="15"/>
  <c r="F843" i="15"/>
  <c r="H844" i="15"/>
  <c r="I844" i="15"/>
  <c r="D845" i="15"/>
  <c r="E845" i="15"/>
  <c r="F845" i="15"/>
  <c r="G845" i="15"/>
  <c r="I845" i="15"/>
  <c r="D846" i="15"/>
  <c r="E846" i="15"/>
  <c r="F847" i="15"/>
  <c r="G848" i="15"/>
  <c r="H848" i="15"/>
  <c r="F849" i="15"/>
  <c r="G849" i="15"/>
  <c r="D850" i="15"/>
  <c r="E851" i="15"/>
  <c r="F851" i="15"/>
  <c r="D852" i="15"/>
  <c r="H852" i="15"/>
  <c r="I853" i="15"/>
  <c r="D854" i="15"/>
  <c r="F855" i="15"/>
  <c r="G856" i="15"/>
  <c r="H856" i="15"/>
  <c r="F857" i="15"/>
  <c r="G857" i="15"/>
  <c r="D858" i="15"/>
  <c r="G858" i="15"/>
  <c r="H858" i="15"/>
  <c r="I858" i="15"/>
  <c r="F859" i="15"/>
  <c r="H860" i="15"/>
  <c r="E861" i="15"/>
  <c r="I861" i="15"/>
  <c r="F862" i="15"/>
  <c r="F863" i="15"/>
  <c r="G864" i="15"/>
  <c r="H864" i="15"/>
  <c r="F865" i="15"/>
  <c r="G865" i="15"/>
  <c r="D866" i="15"/>
  <c r="G866" i="15"/>
  <c r="H866" i="15"/>
  <c r="I866" i="15"/>
  <c r="H868" i="15"/>
  <c r="H869" i="15"/>
  <c r="I869" i="15"/>
  <c r="D870" i="15"/>
  <c r="E870" i="15"/>
  <c r="F870" i="15"/>
  <c r="F871" i="15"/>
  <c r="G872" i="15"/>
  <c r="H872" i="15"/>
  <c r="D874" i="15"/>
  <c r="E875" i="15"/>
  <c r="F875" i="15"/>
  <c r="H876" i="15"/>
  <c r="I876" i="15"/>
  <c r="D878" i="15"/>
  <c r="F879" i="15"/>
  <c r="H880" i="15"/>
  <c r="I880" i="15"/>
  <c r="G881" i="15"/>
  <c r="D882" i="15"/>
  <c r="E883" i="15"/>
  <c r="H884" i="15"/>
  <c r="G885" i="15"/>
  <c r="H885" i="15"/>
  <c r="I885" i="15"/>
  <c r="D886" i="15"/>
  <c r="E886" i="15"/>
  <c r="H886" i="15"/>
  <c r="F887" i="15"/>
  <c r="G888" i="15"/>
  <c r="H888" i="15"/>
  <c r="D890" i="15"/>
  <c r="E891" i="15"/>
  <c r="D892" i="15"/>
  <c r="E892" i="15"/>
  <c r="H892" i="15"/>
  <c r="F893" i="15"/>
  <c r="I893" i="15"/>
  <c r="D894" i="15"/>
  <c r="E894" i="15"/>
  <c r="F895" i="15"/>
  <c r="G896" i="15"/>
  <c r="H896" i="15"/>
  <c r="F897" i="15"/>
  <c r="G897" i="15"/>
  <c r="D898" i="15"/>
  <c r="E899" i="15"/>
  <c r="F899" i="15"/>
  <c r="G899" i="15"/>
  <c r="H899" i="15"/>
  <c r="D900" i="15"/>
  <c r="H900" i="15"/>
  <c r="F903" i="15"/>
  <c r="G904" i="15"/>
  <c r="D905" i="15"/>
  <c r="D906" i="15"/>
  <c r="E907" i="15"/>
  <c r="F907" i="15"/>
  <c r="D908" i="15"/>
  <c r="H908" i="15"/>
  <c r="I909" i="15"/>
  <c r="D910" i="15"/>
  <c r="F911" i="15"/>
  <c r="G912" i="15"/>
  <c r="H912" i="15"/>
  <c r="D914" i="15"/>
  <c r="I914" i="15"/>
  <c r="D915" i="15"/>
  <c r="E915" i="15"/>
  <c r="H916" i="15"/>
  <c r="I916" i="15"/>
  <c r="F917" i="15"/>
  <c r="I917" i="15"/>
  <c r="D918" i="15"/>
  <c r="F919" i="15"/>
  <c r="G920" i="15"/>
  <c r="H920" i="15"/>
  <c r="I920" i="15"/>
  <c r="D922" i="15"/>
  <c r="E922" i="15"/>
  <c r="I922" i="15"/>
  <c r="F923" i="15"/>
  <c r="E924" i="15"/>
  <c r="H924" i="15"/>
  <c r="I926" i="15"/>
  <c r="F927" i="15"/>
  <c r="G928" i="15"/>
  <c r="H928" i="15"/>
  <c r="D930" i="15"/>
  <c r="E930" i="15"/>
  <c r="E931" i="15"/>
  <c r="F931" i="15"/>
  <c r="G931" i="15"/>
  <c r="H931" i="15"/>
  <c r="H932" i="15"/>
  <c r="I933" i="15"/>
  <c r="D934" i="15"/>
  <c r="F935" i="15"/>
  <c r="G936" i="15"/>
  <c r="H936" i="15"/>
  <c r="F937" i="15"/>
  <c r="G937" i="15"/>
  <c r="D938" i="15"/>
  <c r="I938" i="15"/>
  <c r="E939" i="15"/>
  <c r="F939" i="15"/>
  <c r="D940" i="15"/>
  <c r="H940" i="15"/>
  <c r="I941" i="15"/>
  <c r="D942" i="15"/>
  <c r="F943" i="15"/>
  <c r="H944" i="15"/>
  <c r="I944" i="15"/>
  <c r="D945" i="15"/>
  <c r="F945" i="15"/>
  <c r="G945" i="15"/>
  <c r="D946" i="15"/>
  <c r="E947" i="15"/>
  <c r="H948" i="15"/>
  <c r="H950" i="15"/>
  <c r="I950" i="15"/>
  <c r="F951" i="15"/>
  <c r="G952" i="15"/>
  <c r="H952" i="15"/>
  <c r="D953" i="15"/>
  <c r="D954" i="15"/>
  <c r="E955" i="15"/>
  <c r="F955" i="15"/>
  <c r="H955" i="15"/>
  <c r="E956" i="15"/>
  <c r="H956" i="15"/>
  <c r="I957" i="15"/>
  <c r="D958" i="15"/>
  <c r="F959" i="15"/>
  <c r="G959" i="15"/>
  <c r="H960" i="15"/>
  <c r="G961" i="15"/>
  <c r="D962" i="15"/>
  <c r="E962" i="15"/>
  <c r="F962" i="15"/>
  <c r="E963" i="15"/>
  <c r="F963" i="15"/>
  <c r="H964" i="15"/>
  <c r="D966" i="15"/>
  <c r="E966" i="15"/>
  <c r="F967" i="15"/>
  <c r="I967" i="15"/>
  <c r="D968" i="15"/>
  <c r="G968" i="15"/>
  <c r="F969" i="15"/>
  <c r="D970" i="15"/>
  <c r="F970" i="15"/>
  <c r="E971" i="15"/>
  <c r="F971" i="15"/>
  <c r="D972" i="15"/>
  <c r="E972" i="15"/>
  <c r="H972" i="15"/>
  <c r="I973" i="15"/>
  <c r="F975" i="15"/>
  <c r="E976" i="15"/>
  <c r="F976" i="15"/>
  <c r="G976" i="15"/>
  <c r="H976" i="15"/>
  <c r="I976" i="15"/>
  <c r="D977" i="15"/>
  <c r="D978" i="15"/>
  <c r="E979" i="15"/>
  <c r="F979" i="15"/>
  <c r="E980" i="15"/>
  <c r="H980" i="15"/>
  <c r="I981" i="15"/>
  <c r="D982" i="15"/>
  <c r="E982" i="15"/>
  <c r="I982" i="15"/>
  <c r="F983" i="15"/>
  <c r="I983" i="15"/>
  <c r="F984" i="15"/>
  <c r="D986" i="15"/>
  <c r="F987" i="15"/>
  <c r="G987" i="15"/>
  <c r="H988" i="15"/>
  <c r="I988" i="15"/>
  <c r="D989" i="15"/>
  <c r="E989" i="15"/>
  <c r="F989" i="15"/>
  <c r="G989" i="15"/>
  <c r="H989" i="15"/>
  <c r="I989" i="15"/>
  <c r="F991" i="15"/>
  <c r="E992" i="15"/>
  <c r="G992" i="15"/>
  <c r="H992" i="15"/>
  <c r="D994" i="15"/>
  <c r="E995" i="15"/>
  <c r="F995" i="15"/>
  <c r="H996" i="15"/>
  <c r="E997" i="15"/>
  <c r="G997" i="15"/>
  <c r="H997" i="15"/>
  <c r="I997" i="15"/>
  <c r="D998" i="15"/>
  <c r="F999" i="15"/>
  <c r="G1000" i="15"/>
  <c r="H1000" i="15"/>
  <c r="D1002" i="15"/>
  <c r="E1002" i="15"/>
  <c r="H1002" i="15"/>
  <c r="I1002" i="15"/>
  <c r="D1003" i="15"/>
  <c r="E1003" i="15"/>
  <c r="F1003" i="15"/>
  <c r="G1003" i="15"/>
  <c r="H1003" i="15"/>
  <c r="H1004" i="15"/>
  <c r="I1005" i="15"/>
  <c r="D1006" i="15"/>
  <c r="E1006" i="15"/>
  <c r="F1007" i="15"/>
  <c r="D1009" i="15"/>
  <c r="F1009" i="15"/>
  <c r="H1009" i="15"/>
  <c r="D1010" i="15"/>
  <c r="E1010" i="15"/>
  <c r="F1010" i="15"/>
  <c r="G1010" i="15"/>
  <c r="I1010" i="15"/>
  <c r="F1011" i="15"/>
  <c r="H1012" i="15"/>
  <c r="E1014" i="15"/>
  <c r="H1014" i="15"/>
  <c r="F1015" i="15"/>
  <c r="G1015" i="15"/>
  <c r="H1015" i="15"/>
  <c r="I1015" i="15"/>
  <c r="G1016" i="15"/>
  <c r="F1017" i="15"/>
  <c r="G1017" i="15"/>
  <c r="D1018" i="15"/>
  <c r="E1019" i="15"/>
  <c r="F1019" i="15"/>
  <c r="D1020" i="15"/>
  <c r="F1020" i="15"/>
  <c r="H1020" i="15"/>
  <c r="I1021" i="15"/>
  <c r="D1022" i="15"/>
  <c r="E1022" i="15"/>
  <c r="H1022" i="15"/>
  <c r="D1023" i="15"/>
  <c r="F1023" i="15"/>
  <c r="D1025" i="15"/>
  <c r="G1025" i="15"/>
  <c r="D1026" i="15"/>
  <c r="E1026" i="15"/>
  <c r="E1027" i="15"/>
  <c r="F1027" i="15"/>
  <c r="H1028" i="15"/>
  <c r="D1029" i="15"/>
  <c r="E1029" i="15"/>
  <c r="F1029" i="15"/>
  <c r="H1029" i="15"/>
  <c r="I1029" i="15"/>
  <c r="D1030" i="15"/>
  <c r="E1030" i="15"/>
  <c r="F1030" i="15"/>
  <c r="F1031" i="15"/>
  <c r="G1032" i="15"/>
  <c r="H1032" i="15"/>
  <c r="I1032" i="15"/>
  <c r="D1033" i="15"/>
  <c r="F1033" i="15"/>
  <c r="G1033" i="15"/>
  <c r="E1034" i="15"/>
  <c r="F1034" i="15"/>
  <c r="D1035" i="15"/>
  <c r="E1035" i="15"/>
  <c r="F1035" i="15"/>
  <c r="H1036" i="15"/>
  <c r="I1037" i="15"/>
  <c r="D1038" i="15"/>
  <c r="E1038" i="15"/>
  <c r="F1038" i="15"/>
  <c r="H1038" i="15"/>
  <c r="I1038" i="15"/>
  <c r="D1039" i="15"/>
  <c r="F1039" i="15"/>
  <c r="I1039" i="15"/>
  <c r="G1040" i="15"/>
  <c r="D1042" i="15"/>
  <c r="E1042" i="15"/>
  <c r="E1043" i="15"/>
  <c r="F1043" i="15"/>
  <c r="G1043" i="15"/>
  <c r="H1043" i="15"/>
  <c r="F1044" i="15"/>
  <c r="H1044" i="15"/>
  <c r="I1044" i="15"/>
  <c r="I1045" i="15"/>
  <c r="D1046" i="15"/>
  <c r="H1046" i="15"/>
  <c r="I1046" i="15"/>
  <c r="F1047" i="15"/>
  <c r="G1048" i="15"/>
  <c r="H1048" i="15"/>
  <c r="I1048" i="15"/>
  <c r="H1049" i="15"/>
  <c r="D1050" i="15"/>
  <c r="E1051" i="15"/>
  <c r="F1051" i="15"/>
  <c r="H1051" i="15"/>
  <c r="D1052" i="15"/>
  <c r="E1052" i="15"/>
  <c r="F1052" i="15"/>
  <c r="H1052" i="15"/>
  <c r="I1054" i="15"/>
  <c r="F1055" i="15"/>
  <c r="I1056" i="15"/>
  <c r="H1057" i="15"/>
  <c r="D1058" i="15"/>
  <c r="E1058" i="15"/>
  <c r="G1058" i="15"/>
  <c r="H1058" i="15"/>
  <c r="E1059" i="15"/>
  <c r="H1060" i="15"/>
  <c r="I1061" i="15"/>
  <c r="D1062" i="15"/>
  <c r="H1062" i="15"/>
  <c r="D1063" i="15"/>
  <c r="F1063" i="15"/>
  <c r="G1064" i="15"/>
  <c r="H1064" i="15"/>
  <c r="I1064" i="15"/>
  <c r="F1065" i="15"/>
  <c r="H1065" i="15"/>
  <c r="D1066" i="15"/>
  <c r="E1067" i="15"/>
  <c r="F1067" i="15"/>
  <c r="G1067" i="15"/>
  <c r="H1067" i="15"/>
  <c r="F1068" i="15"/>
  <c r="H1068" i="15"/>
  <c r="I1068" i="15"/>
  <c r="D1069" i="15"/>
  <c r="E1069" i="15"/>
  <c r="F1070" i="15"/>
  <c r="F1071" i="15"/>
  <c r="I1071" i="15"/>
  <c r="D1072" i="15"/>
  <c r="E1072" i="15"/>
  <c r="G1072" i="15"/>
  <c r="H1072" i="15"/>
  <c r="I1072" i="15"/>
  <c r="D1074" i="15"/>
  <c r="E1075" i="15"/>
  <c r="F1075" i="15"/>
  <c r="D1076" i="15"/>
  <c r="H1076" i="15"/>
  <c r="D1077" i="15"/>
  <c r="F1077" i="15"/>
  <c r="I1077" i="15"/>
  <c r="D1078" i="15"/>
  <c r="E1078" i="15"/>
  <c r="H1078" i="15"/>
  <c r="I1078" i="15"/>
  <c r="F1079" i="15"/>
  <c r="G1080" i="15"/>
  <c r="H1080" i="15"/>
  <c r="I1080" i="15"/>
  <c r="F1081" i="15"/>
  <c r="G1081" i="15"/>
  <c r="D1082" i="15"/>
  <c r="F1082" i="15"/>
  <c r="D1083" i="15"/>
  <c r="E1083" i="15"/>
  <c r="F1083" i="15"/>
  <c r="G1083" i="15"/>
  <c r="H1084" i="15"/>
  <c r="I1085" i="15"/>
  <c r="D1086" i="15"/>
  <c r="E1086" i="15"/>
  <c r="F1086" i="15"/>
  <c r="H1086" i="15"/>
  <c r="I1086" i="15"/>
  <c r="F1087" i="15"/>
  <c r="H1087" i="15"/>
  <c r="I1087" i="15"/>
  <c r="D1090" i="15"/>
  <c r="E1091" i="15"/>
  <c r="F1091" i="15"/>
  <c r="D1092" i="15"/>
  <c r="E1092" i="15"/>
  <c r="H1092" i="15"/>
  <c r="I1092" i="15"/>
  <c r="E1093" i="15"/>
  <c r="I1093" i="15"/>
  <c r="D1094" i="15"/>
  <c r="F1094" i="15"/>
  <c r="F1095" i="15"/>
  <c r="G1096" i="15"/>
  <c r="H1096" i="15"/>
  <c r="D1097" i="15"/>
  <c r="F1097" i="15"/>
  <c r="D1098" i="15"/>
  <c r="D1099" i="15"/>
  <c r="E1099" i="15"/>
  <c r="F1099" i="15"/>
  <c r="H1099" i="15"/>
  <c r="H1100" i="15"/>
  <c r="I1101" i="15"/>
  <c r="D1102" i="15"/>
  <c r="F1103" i="15"/>
  <c r="H1103" i="15"/>
  <c r="F1104" i="15"/>
  <c r="G1104" i="15"/>
  <c r="H1104" i="15"/>
  <c r="I1104" i="15"/>
  <c r="D1105" i="15"/>
  <c r="D1106" i="15"/>
  <c r="E1107" i="15"/>
  <c r="F1107" i="15"/>
  <c r="G1107" i="15"/>
  <c r="H1107" i="15"/>
  <c r="D1108" i="15"/>
  <c r="H1108" i="15"/>
  <c r="I1108" i="15"/>
  <c r="D1109" i="15"/>
  <c r="E1109" i="15"/>
  <c r="F1109" i="15"/>
  <c r="G1109" i="15"/>
  <c r="F1110" i="15"/>
  <c r="F1111" i="15"/>
  <c r="G1112" i="15"/>
  <c r="H1112" i="15"/>
  <c r="F1113" i="15"/>
  <c r="G1113" i="15"/>
  <c r="D1114" i="15"/>
  <c r="E1114" i="15"/>
  <c r="F1114" i="15"/>
  <c r="H1114" i="15"/>
  <c r="D1115" i="15"/>
  <c r="E1115" i="15"/>
  <c r="F1115" i="15"/>
  <c r="G1115" i="15"/>
  <c r="H1116" i="15"/>
  <c r="I1117" i="15"/>
  <c r="D1118" i="15"/>
  <c r="F1118" i="15"/>
  <c r="F1119" i="15"/>
  <c r="H1119" i="15"/>
  <c r="I1119" i="15"/>
  <c r="E1120" i="15"/>
  <c r="F1120" i="15"/>
  <c r="G1120" i="15"/>
  <c r="H1120" i="15"/>
  <c r="F1121" i="15"/>
  <c r="G1121" i="15"/>
  <c r="D1122" i="15"/>
  <c r="E1123" i="15"/>
  <c r="F1123" i="15"/>
  <c r="G1123" i="15"/>
  <c r="D1124" i="15"/>
  <c r="E1124" i="15"/>
  <c r="H1124" i="15"/>
  <c r="I1125" i="15"/>
  <c r="D1126" i="15"/>
  <c r="E1126" i="15"/>
  <c r="H1126" i="15"/>
  <c r="I1126" i="15"/>
  <c r="F1127" i="15"/>
  <c r="G1128" i="15"/>
  <c r="H1128" i="15"/>
  <c r="I1128" i="15"/>
  <c r="D1130" i="15"/>
  <c r="E1130" i="15"/>
  <c r="F1130" i="15"/>
  <c r="G1130" i="15"/>
  <c r="H1130" i="15"/>
  <c r="H1131" i="15"/>
  <c r="D1132" i="15"/>
  <c r="E1132" i="15"/>
  <c r="H1132" i="15"/>
  <c r="I1133" i="15"/>
  <c r="D1134" i="15"/>
  <c r="H1134" i="15"/>
  <c r="I1134" i="15"/>
  <c r="F1135" i="15"/>
  <c r="I1135" i="15"/>
  <c r="D1136" i="15"/>
  <c r="E1136" i="15"/>
  <c r="F1136" i="15"/>
  <c r="G1136" i="15"/>
  <c r="H1136" i="15"/>
  <c r="I1136" i="15"/>
  <c r="D1138" i="15"/>
  <c r="E1139" i="15"/>
  <c r="F1139" i="15"/>
  <c r="G1139" i="15"/>
  <c r="H1139" i="15"/>
  <c r="D1140" i="15"/>
  <c r="H1140" i="15"/>
  <c r="D1141" i="15"/>
  <c r="F1141" i="15"/>
  <c r="G1141" i="15"/>
  <c r="I1141" i="15"/>
  <c r="D1142" i="15"/>
  <c r="F1142" i="15"/>
  <c r="F1143" i="15"/>
  <c r="G1144" i="15"/>
  <c r="H1144" i="15"/>
  <c r="I1144" i="15"/>
  <c r="D1145" i="15"/>
  <c r="D1146" i="15"/>
  <c r="F1146" i="15"/>
  <c r="E1147" i="15"/>
  <c r="F1147" i="15"/>
  <c r="H1147" i="15"/>
  <c r="H1148" i="15"/>
  <c r="I1149" i="15"/>
  <c r="D1150" i="15"/>
  <c r="I1150" i="15"/>
  <c r="F1151" i="15"/>
  <c r="H1151" i="15"/>
  <c r="D1152" i="15"/>
  <c r="E1152" i="15"/>
  <c r="F1152" i="15"/>
  <c r="D1153" i="15"/>
  <c r="D1154" i="15"/>
  <c r="E1155" i="15"/>
  <c r="F1155" i="15"/>
  <c r="D1156" i="15"/>
  <c r="E1156" i="15"/>
  <c r="H1156" i="15"/>
  <c r="I1156" i="15"/>
  <c r="D1157" i="15"/>
  <c r="E1157" i="15"/>
  <c r="F1157" i="15"/>
  <c r="G1157" i="15"/>
  <c r="H1157" i="15"/>
  <c r="I1157" i="15"/>
  <c r="D1158" i="15"/>
  <c r="F1159" i="15"/>
  <c r="G1160" i="15"/>
  <c r="H1160" i="15"/>
  <c r="I1160" i="15"/>
  <c r="D1161" i="15"/>
  <c r="F1161" i="15"/>
  <c r="D1162" i="15"/>
  <c r="G1162" i="15"/>
  <c r="E1163" i="15"/>
  <c r="F1163" i="15"/>
  <c r="H1163" i="15"/>
  <c r="H1164" i="15"/>
  <c r="I1165" i="15"/>
  <c r="D1166" i="15"/>
  <c r="E1166" i="15"/>
  <c r="F1166" i="15"/>
  <c r="F1167" i="15"/>
  <c r="F1168" i="15"/>
  <c r="G1168" i="15"/>
  <c r="H1168" i="15"/>
  <c r="I1168" i="15"/>
  <c r="D1169" i="15"/>
  <c r="F1169" i="15"/>
  <c r="G1169" i="15"/>
  <c r="D1170" i="15"/>
  <c r="E1170" i="15"/>
  <c r="E1171" i="15"/>
  <c r="F1171" i="15"/>
  <c r="D1172" i="15"/>
  <c r="E1172" i="15"/>
  <c r="H1172" i="15"/>
  <c r="I1172" i="15"/>
  <c r="D1173" i="15"/>
  <c r="F1174" i="15"/>
  <c r="H1174" i="15"/>
  <c r="I1174" i="15"/>
  <c r="F1175" i="15"/>
  <c r="G1176" i="15"/>
  <c r="H1176" i="15"/>
  <c r="F1177" i="15"/>
  <c r="G1177" i="15"/>
  <c r="D1178" i="15"/>
  <c r="E1178" i="15"/>
  <c r="F1178" i="15"/>
  <c r="G1178" i="15"/>
  <c r="E1179" i="15"/>
  <c r="F1179" i="15"/>
  <c r="H1180" i="15"/>
  <c r="I1180" i="15"/>
  <c r="D1181" i="15"/>
  <c r="E1181" i="15"/>
  <c r="F1181" i="15"/>
  <c r="I1181" i="15"/>
  <c r="D1182" i="15"/>
  <c r="E1182" i="15"/>
  <c r="F1182" i="15"/>
  <c r="H1182" i="15"/>
  <c r="F1183" i="15"/>
  <c r="G1184" i="15"/>
  <c r="H1184" i="15"/>
  <c r="D1185" i="15"/>
  <c r="F1185" i="15"/>
  <c r="G1185" i="15"/>
  <c r="D1186" i="15"/>
  <c r="E1187" i="15"/>
  <c r="F1187" i="15"/>
  <c r="H1187" i="15"/>
  <c r="H1188" i="15"/>
  <c r="I1188" i="15"/>
  <c r="H1189" i="15"/>
  <c r="I1189" i="15"/>
  <c r="D1190" i="15"/>
  <c r="E1190" i="15"/>
  <c r="F1190" i="15"/>
  <c r="H1190" i="15"/>
  <c r="I1190" i="15"/>
  <c r="F1191" i="15"/>
  <c r="H1191" i="15"/>
  <c r="I1191" i="15"/>
  <c r="G1192" i="15"/>
  <c r="H1192" i="15"/>
  <c r="F1193" i="15"/>
  <c r="G1193" i="15"/>
  <c r="D1194" i="15"/>
  <c r="H1195" i="15"/>
  <c r="E1196" i="15"/>
  <c r="H1196" i="15"/>
  <c r="I1197" i="15"/>
  <c r="D1198" i="15"/>
  <c r="H1198" i="15"/>
  <c r="I1198" i="15"/>
  <c r="F1199" i="15"/>
  <c r="G1200" i="15"/>
  <c r="H1200" i="15"/>
  <c r="D1202" i="15"/>
  <c r="E1202" i="15"/>
  <c r="F1202" i="15"/>
  <c r="G1202" i="15"/>
  <c r="H1202" i="15"/>
  <c r="I1202" i="15"/>
  <c r="D1203" i="15"/>
  <c r="E1203" i="15"/>
  <c r="F1203" i="15"/>
  <c r="G1203" i="15"/>
  <c r="H1203" i="15"/>
  <c r="H1204" i="15"/>
  <c r="I1205" i="15"/>
  <c r="D1206" i="15"/>
  <c r="E1206" i="15"/>
  <c r="F1206" i="15"/>
  <c r="I1206" i="15"/>
  <c r="F1207" i="15"/>
  <c r="D1208" i="15"/>
  <c r="E1208" i="15"/>
  <c r="G1208" i="15"/>
  <c r="H1208" i="15"/>
  <c r="G1209" i="15"/>
  <c r="D1210" i="15"/>
  <c r="E1211" i="15"/>
  <c r="F1211" i="15"/>
  <c r="G1211" i="15"/>
  <c r="E1212" i="15"/>
  <c r="H1212" i="15"/>
  <c r="I1212" i="15"/>
  <c r="D1213" i="15"/>
  <c r="I1213" i="15"/>
  <c r="D1214" i="15"/>
  <c r="E1214" i="15"/>
  <c r="H1214" i="15"/>
  <c r="F1215" i="15"/>
  <c r="D1217" i="15"/>
  <c r="F1217" i="15"/>
  <c r="D1218" i="15"/>
  <c r="H1218" i="15"/>
  <c r="I1218" i="15"/>
  <c r="D1219" i="15"/>
  <c r="E1219" i="15"/>
  <c r="F1219" i="15"/>
  <c r="H1220" i="15"/>
  <c r="I1221" i="15"/>
  <c r="D1222" i="15"/>
  <c r="F1223" i="15"/>
  <c r="G1223" i="15"/>
  <c r="H1223" i="15"/>
  <c r="I1223" i="15"/>
  <c r="E1224" i="15"/>
  <c r="G1224" i="15"/>
  <c r="H1224" i="15"/>
  <c r="I1224" i="15"/>
  <c r="D1225" i="15"/>
  <c r="D1226" i="15"/>
  <c r="E1227" i="15"/>
  <c r="F1227" i="15"/>
  <c r="H1227" i="15"/>
  <c r="E1228" i="15"/>
  <c r="H1228" i="15"/>
  <c r="G1229" i="15"/>
  <c r="H1229" i="15"/>
  <c r="I1229" i="15"/>
  <c r="D1230" i="15"/>
  <c r="E1230" i="15"/>
  <c r="F1230" i="15"/>
  <c r="F1231" i="15"/>
  <c r="G1232" i="15"/>
  <c r="H1232" i="15"/>
  <c r="D1233" i="15"/>
  <c r="F1233" i="15"/>
  <c r="G1233" i="15"/>
  <c r="D1234" i="15"/>
  <c r="E1234" i="15"/>
  <c r="F1234" i="15"/>
  <c r="G1234" i="15"/>
  <c r="H1234" i="15"/>
  <c r="E1235" i="15"/>
  <c r="F1235" i="15"/>
  <c r="H1236" i="15"/>
  <c r="F1238" i="15"/>
  <c r="H1238" i="15"/>
  <c r="I1238" i="15"/>
  <c r="F1239" i="15"/>
  <c r="G1240" i="15"/>
  <c r="H1240" i="15"/>
  <c r="F1241" i="15"/>
  <c r="G1241" i="15"/>
  <c r="D1242" i="15"/>
  <c r="E1243" i="15"/>
  <c r="F1243" i="15"/>
  <c r="H1244" i="15"/>
  <c r="I1244" i="15"/>
  <c r="E1245" i="15"/>
  <c r="F1245" i="15"/>
  <c r="G1245" i="15"/>
  <c r="H1245" i="15"/>
  <c r="I1245" i="15"/>
  <c r="D1246" i="15"/>
  <c r="E1246" i="15"/>
  <c r="F1246" i="15"/>
  <c r="F1247" i="15"/>
  <c r="G1248" i="15"/>
  <c r="H1248" i="15"/>
  <c r="I1248" i="15"/>
  <c r="D1249" i="15"/>
  <c r="F1249" i="15"/>
  <c r="G1249" i="15"/>
  <c r="D1250" i="15"/>
  <c r="H1250" i="15"/>
  <c r="E1251" i="15"/>
  <c r="F1251" i="15"/>
  <c r="G1251" i="15"/>
  <c r="H1252" i="15"/>
  <c r="I1253" i="15"/>
  <c r="D1254" i="15"/>
  <c r="E1254" i="15"/>
  <c r="H1254" i="15"/>
  <c r="I1254" i="15"/>
  <c r="D1255" i="15"/>
  <c r="F1255" i="15"/>
  <c r="G1255" i="15"/>
  <c r="G1256" i="15"/>
  <c r="H1256" i="15"/>
  <c r="I1256" i="15"/>
  <c r="D1257" i="15"/>
  <c r="F1257" i="15"/>
  <c r="G1257" i="15"/>
  <c r="D1258" i="15"/>
  <c r="E1259" i="15"/>
  <c r="F1259" i="15"/>
  <c r="G1259" i="15"/>
  <c r="H1259" i="15"/>
  <c r="H1260" i="15"/>
  <c r="I1260" i="15"/>
  <c r="D1261" i="15"/>
  <c r="F1261" i="15"/>
  <c r="I1261" i="15"/>
  <c r="D1262" i="15"/>
  <c r="E1262" i="15"/>
  <c r="F1262" i="15"/>
  <c r="H1262" i="15"/>
  <c r="I1262" i="15"/>
  <c r="F1263" i="15"/>
  <c r="H1263" i="15"/>
  <c r="H1264" i="15"/>
  <c r="I1264" i="15"/>
  <c r="D1265" i="15"/>
  <c r="F1265" i="15"/>
  <c r="G1265" i="15"/>
  <c r="H1265" i="15"/>
  <c r="D1266" i="15"/>
  <c r="E1266" i="15"/>
  <c r="F1266" i="15"/>
  <c r="H1266" i="15"/>
  <c r="I1266" i="15"/>
  <c r="F1267" i="15"/>
  <c r="H1268" i="15"/>
  <c r="I1268" i="15"/>
  <c r="D1269" i="15"/>
  <c r="F1269" i="15"/>
  <c r="G1269" i="15"/>
  <c r="H1269" i="15"/>
  <c r="D1270" i="15"/>
  <c r="F1271" i="15"/>
  <c r="H1271" i="15"/>
  <c r="E1272" i="15"/>
  <c r="F1272" i="15"/>
  <c r="G1272" i="15"/>
  <c r="H1272" i="15"/>
  <c r="F1273" i="15"/>
  <c r="G1273" i="15"/>
  <c r="H1273" i="15"/>
  <c r="D1274" i="15"/>
  <c r="E1274" i="15"/>
  <c r="F1274" i="15"/>
  <c r="F1275" i="15"/>
  <c r="H1276" i="15"/>
  <c r="I1276" i="15"/>
  <c r="D1277" i="15"/>
  <c r="F1277" i="15"/>
  <c r="G1277" i="15"/>
  <c r="H1277" i="15"/>
  <c r="D1278" i="15"/>
  <c r="E1278" i="15"/>
  <c r="F1278" i="15"/>
  <c r="F1279" i="15"/>
  <c r="F1280" i="15"/>
  <c r="G1280" i="15"/>
  <c r="H1280" i="15"/>
  <c r="D1282" i="15"/>
  <c r="E1282" i="15"/>
  <c r="F1282" i="15"/>
  <c r="H1282" i="15"/>
  <c r="D1283" i="15"/>
  <c r="F1283" i="15"/>
  <c r="H1284" i="15"/>
  <c r="I1284" i="15"/>
  <c r="F1285" i="15"/>
  <c r="G1285" i="15"/>
  <c r="H1285" i="15"/>
  <c r="D1286" i="15"/>
  <c r="H1287" i="15"/>
  <c r="H1288" i="15"/>
  <c r="I1288" i="15"/>
  <c r="D1289" i="15"/>
  <c r="E1289" i="15"/>
  <c r="F1289" i="15"/>
  <c r="G1289" i="15"/>
  <c r="H1289" i="15"/>
  <c r="D1291" i="15"/>
  <c r="E1291" i="15"/>
  <c r="F1291" i="15"/>
  <c r="H1292" i="15"/>
  <c r="F1293" i="15"/>
  <c r="G1293" i="15"/>
  <c r="H1293" i="15"/>
  <c r="I1293" i="15"/>
  <c r="D1294" i="15"/>
  <c r="F1294" i="15"/>
  <c r="H1294" i="15"/>
  <c r="I1294" i="15"/>
  <c r="F1295" i="15"/>
  <c r="G1295" i="15"/>
  <c r="E1296" i="15"/>
  <c r="H1296" i="15"/>
  <c r="D1297" i="15"/>
  <c r="D1298" i="15"/>
  <c r="E1298" i="15"/>
  <c r="E1299" i="15"/>
  <c r="F1299" i="15"/>
  <c r="G1299" i="15"/>
  <c r="H1299" i="15"/>
  <c r="I1299" i="15"/>
  <c r="D1300" i="15"/>
  <c r="H1300" i="15"/>
  <c r="I1300" i="15"/>
  <c r="D1301" i="15"/>
  <c r="D1302" i="15"/>
  <c r="F1303" i="15"/>
  <c r="G1303" i="15"/>
  <c r="H1303" i="15"/>
  <c r="D1304" i="15"/>
  <c r="H1304" i="15"/>
  <c r="G1305" i="15"/>
  <c r="D1306" i="15"/>
  <c r="E1306" i="15"/>
  <c r="F1306" i="15"/>
  <c r="H1306" i="15"/>
  <c r="I1306" i="15"/>
  <c r="F1307" i="15"/>
  <c r="H1308" i="15"/>
  <c r="G1309" i="15"/>
  <c r="H1309" i="15"/>
  <c r="D1310" i="15"/>
  <c r="G1310" i="15"/>
  <c r="H1310" i="15"/>
  <c r="I1310" i="15"/>
  <c r="D1311" i="15"/>
  <c r="F1311" i="15"/>
  <c r="G1311" i="15"/>
  <c r="H1311" i="15"/>
  <c r="H1312" i="15"/>
  <c r="D1314" i="15"/>
  <c r="E1314" i="15"/>
  <c r="F1314" i="15"/>
  <c r="H1314" i="15"/>
  <c r="I1314" i="15"/>
  <c r="D1315" i="15"/>
  <c r="E1315" i="15"/>
  <c r="F1315" i="15"/>
  <c r="E1316" i="15"/>
  <c r="H1316" i="15"/>
  <c r="D1317" i="15"/>
  <c r="F1317" i="15"/>
  <c r="H1317" i="15"/>
  <c r="I1317" i="15"/>
  <c r="D1318" i="15"/>
  <c r="E1318" i="15"/>
  <c r="F1319" i="15"/>
  <c r="H1319" i="15"/>
  <c r="D1320" i="15"/>
  <c r="H1320" i="15"/>
  <c r="I1320" i="15"/>
  <c r="F1322" i="15"/>
  <c r="I1322" i="15"/>
  <c r="D6" i="15"/>
  <c r="E6" i="15"/>
  <c r="F6" i="15"/>
  <c r="H6" i="15"/>
  <c r="F7" i="15"/>
  <c r="E8" i="15"/>
  <c r="F8" i="15"/>
  <c r="G8" i="15"/>
  <c r="H8" i="15"/>
  <c r="D9" i="15"/>
  <c r="H9" i="15"/>
  <c r="D10" i="15"/>
  <c r="E11" i="15"/>
  <c r="F11" i="15"/>
  <c r="G11" i="15"/>
  <c r="H11" i="15"/>
  <c r="D12" i="15"/>
  <c r="E12" i="15"/>
  <c r="F12" i="15"/>
  <c r="H12" i="15"/>
  <c r="I13" i="15"/>
  <c r="D14" i="15"/>
  <c r="F14" i="15"/>
  <c r="E15" i="15"/>
  <c r="F15" i="15"/>
  <c r="D16" i="15"/>
  <c r="G16" i="15"/>
  <c r="H16" i="15"/>
  <c r="I16" i="15"/>
  <c r="D17" i="15"/>
  <c r="D18" i="15"/>
  <c r="E19" i="15"/>
  <c r="F19" i="15"/>
  <c r="G19" i="15"/>
  <c r="H19" i="15"/>
  <c r="E5" i="15"/>
  <c r="F5" i="15"/>
  <c r="G5" i="15"/>
  <c r="H5" i="15"/>
  <c r="I5" i="15"/>
  <c r="S5" i="11"/>
  <c r="S7" i="11" s="1"/>
  <c r="P3" i="11"/>
  <c r="O3" i="11"/>
  <c r="Y15" i="10"/>
  <c r="Y16" i="10"/>
  <c r="Y10" i="10"/>
  <c r="S5" i="5"/>
  <c r="S7" i="5" s="1"/>
  <c r="P3" i="5"/>
  <c r="O3" i="5"/>
  <c r="AH23" i="2"/>
  <c r="AK18" i="2"/>
  <c r="AK20" i="2" s="1"/>
  <c r="K1322" i="10"/>
  <c r="L1322" i="10"/>
  <c r="E1322" i="15" s="1"/>
  <c r="M1322" i="10"/>
  <c r="N1322" i="10"/>
  <c r="G1322" i="15" s="1"/>
  <c r="O1322" i="10"/>
  <c r="H1322" i="15" s="1"/>
  <c r="P1322" i="10"/>
  <c r="AH14" i="2"/>
  <c r="P1264" i="2"/>
  <c r="J1263" i="15" s="1"/>
  <c r="Q1264" i="2"/>
  <c r="R1264" i="2"/>
  <c r="L1263" i="15" s="1"/>
  <c r="S1264" i="2"/>
  <c r="M1263" i="15" s="1"/>
  <c r="T1264" i="2"/>
  <c r="N1263" i="15" s="1"/>
  <c r="U1264" i="2"/>
  <c r="V1264" i="2"/>
  <c r="W1264" i="2"/>
  <c r="X1264" i="2"/>
  <c r="R1263" i="15" s="1"/>
  <c r="Y1264" i="2"/>
  <c r="S1263" i="15" s="1"/>
  <c r="Z1264" i="2"/>
  <c r="T1263" i="15" s="1"/>
  <c r="P1265" i="2"/>
  <c r="Q1265" i="2"/>
  <c r="R1265" i="2"/>
  <c r="L1264" i="15" s="1"/>
  <c r="S1265" i="2"/>
  <c r="M1264" i="15" s="1"/>
  <c r="T1265" i="2"/>
  <c r="N1264" i="15" s="1"/>
  <c r="U1265" i="2"/>
  <c r="O1264" i="15" s="1"/>
  <c r="V1265" i="2"/>
  <c r="P1264" i="15" s="1"/>
  <c r="W1265" i="2"/>
  <c r="Q1264" i="15" s="1"/>
  <c r="X1265" i="2"/>
  <c r="R1264" i="15" s="1"/>
  <c r="Y1265" i="2"/>
  <c r="S1264" i="15" s="1"/>
  <c r="Z1265" i="2"/>
  <c r="T1264" i="15" s="1"/>
  <c r="P1266" i="2"/>
  <c r="Q1266" i="2"/>
  <c r="K1265" i="15" s="1"/>
  <c r="R1266" i="2"/>
  <c r="L1265" i="15" s="1"/>
  <c r="S1266" i="2"/>
  <c r="M1265" i="15" s="1"/>
  <c r="T1266" i="2"/>
  <c r="N1265" i="15" s="1"/>
  <c r="U1266" i="2"/>
  <c r="O1265" i="15" s="1"/>
  <c r="V1266" i="2"/>
  <c r="W1266" i="2"/>
  <c r="Q1265" i="15" s="1"/>
  <c r="X1266" i="2"/>
  <c r="R1265" i="15" s="1"/>
  <c r="Y1266" i="2"/>
  <c r="S1265" i="15" s="1"/>
  <c r="Z1266" i="2"/>
  <c r="T1265" i="15" s="1"/>
  <c r="P1267" i="2"/>
  <c r="Q1267" i="2"/>
  <c r="R1267" i="2"/>
  <c r="S1267" i="2"/>
  <c r="T1267" i="2"/>
  <c r="U1267" i="2"/>
  <c r="V1267" i="2"/>
  <c r="P1266" i="15" s="1"/>
  <c r="W1267" i="2"/>
  <c r="Q1266" i="15" s="1"/>
  <c r="X1267" i="2"/>
  <c r="R1266" i="15" s="1"/>
  <c r="Y1267" i="2"/>
  <c r="S1266" i="15" s="1"/>
  <c r="Z1267" i="2"/>
  <c r="T1266" i="15" s="1"/>
  <c r="P1268" i="2"/>
  <c r="Q1268" i="2"/>
  <c r="K1267" i="15" s="1"/>
  <c r="R1268" i="2"/>
  <c r="L1267" i="15" s="1"/>
  <c r="S1268" i="2"/>
  <c r="M1267" i="15" s="1"/>
  <c r="T1268" i="2"/>
  <c r="N1267" i="15" s="1"/>
  <c r="U1268" i="2"/>
  <c r="O1267" i="15" s="1"/>
  <c r="V1268" i="2"/>
  <c r="P1267" i="15" s="1"/>
  <c r="W1268" i="2"/>
  <c r="Q1267" i="15" s="1"/>
  <c r="X1268" i="2"/>
  <c r="R1267" i="15" s="1"/>
  <c r="Y1268" i="2"/>
  <c r="S1267" i="15" s="1"/>
  <c r="Z1268" i="2"/>
  <c r="T1267" i="15" s="1"/>
  <c r="P1269" i="2"/>
  <c r="Q1269" i="2"/>
  <c r="K1268" i="15" s="1"/>
  <c r="R1269" i="2"/>
  <c r="L1268" i="15" s="1"/>
  <c r="S1269" i="2"/>
  <c r="M1268" i="15" s="1"/>
  <c r="T1269" i="2"/>
  <c r="N1268" i="15" s="1"/>
  <c r="U1269" i="2"/>
  <c r="V1269" i="2"/>
  <c r="P1268" i="15" s="1"/>
  <c r="W1269" i="2"/>
  <c r="Q1268" i="15" s="1"/>
  <c r="X1269" i="2"/>
  <c r="R1268" i="15" s="1"/>
  <c r="Y1269" i="2"/>
  <c r="S1268" i="15" s="1"/>
  <c r="Z1269" i="2"/>
  <c r="T1268" i="15" s="1"/>
  <c r="P1270" i="2"/>
  <c r="Q1270" i="2"/>
  <c r="K1269" i="15" s="1"/>
  <c r="R1270" i="2"/>
  <c r="S1270" i="2"/>
  <c r="T1270" i="2"/>
  <c r="N1269" i="15" s="1"/>
  <c r="U1270" i="2"/>
  <c r="O1269" i="15" s="1"/>
  <c r="V1270" i="2"/>
  <c r="P1269" i="15" s="1"/>
  <c r="W1270" i="2"/>
  <c r="Q1269" i="15" s="1"/>
  <c r="X1270" i="2"/>
  <c r="R1269" i="15" s="1"/>
  <c r="Y1270" i="2"/>
  <c r="S1269" i="15" s="1"/>
  <c r="Z1270" i="2"/>
  <c r="P1271" i="2"/>
  <c r="J1270" i="15" s="1"/>
  <c r="Q1271" i="2"/>
  <c r="R1271" i="2"/>
  <c r="L1270" i="15" s="1"/>
  <c r="S1271" i="2"/>
  <c r="M1270" i="15" s="1"/>
  <c r="T1271" i="2"/>
  <c r="N1270" i="15" s="1"/>
  <c r="U1271" i="2"/>
  <c r="V1271" i="2"/>
  <c r="W1271" i="2"/>
  <c r="Q1270" i="15" s="1"/>
  <c r="X1271" i="2"/>
  <c r="R1270" i="15" s="1"/>
  <c r="Y1271" i="2"/>
  <c r="S1270" i="15" s="1"/>
  <c r="Z1271" i="2"/>
  <c r="T1270" i="15" s="1"/>
  <c r="P1272" i="2"/>
  <c r="Q1272" i="2"/>
  <c r="K1271" i="15" s="1"/>
  <c r="R1272" i="2"/>
  <c r="L1271" i="15" s="1"/>
  <c r="S1272" i="2"/>
  <c r="M1271" i="15" s="1"/>
  <c r="T1272" i="2"/>
  <c r="U1272" i="2"/>
  <c r="O1271" i="15" s="1"/>
  <c r="V1272" i="2"/>
  <c r="P1271" i="15" s="1"/>
  <c r="W1272" i="2"/>
  <c r="Q1271" i="15" s="1"/>
  <c r="X1272" i="2"/>
  <c r="R1271" i="15" s="1"/>
  <c r="Y1272" i="2"/>
  <c r="S1271" i="15" s="1"/>
  <c r="Z1272" i="2"/>
  <c r="T1271" i="15" s="1"/>
  <c r="P1273" i="2"/>
  <c r="Q1273" i="2"/>
  <c r="R1273" i="2"/>
  <c r="L1272" i="15" s="1"/>
  <c r="S1273" i="2"/>
  <c r="M1272" i="15" s="1"/>
  <c r="T1273" i="2"/>
  <c r="N1272" i="15" s="1"/>
  <c r="U1273" i="2"/>
  <c r="O1272" i="15" s="1"/>
  <c r="V1273" i="2"/>
  <c r="P1272" i="15" s="1"/>
  <c r="W1273" i="2"/>
  <c r="Q1272" i="15" s="1"/>
  <c r="X1273" i="2"/>
  <c r="R1272" i="15" s="1"/>
  <c r="Y1273" i="2"/>
  <c r="Z1273" i="2"/>
  <c r="T1272" i="15" s="1"/>
  <c r="P1274" i="2"/>
  <c r="Q1274" i="2"/>
  <c r="K1273" i="15" s="1"/>
  <c r="R1274" i="2"/>
  <c r="S1274" i="2"/>
  <c r="M1273" i="15" s="1"/>
  <c r="T1274" i="2"/>
  <c r="U1274" i="2"/>
  <c r="V1274" i="2"/>
  <c r="W1274" i="2"/>
  <c r="Q1273" i="15" s="1"/>
  <c r="X1274" i="2"/>
  <c r="R1273" i="15" s="1"/>
  <c r="Y1274" i="2"/>
  <c r="S1273" i="15" s="1"/>
  <c r="Z1274" i="2"/>
  <c r="T1273" i="15" s="1"/>
  <c r="P1275" i="2"/>
  <c r="Q1275" i="2"/>
  <c r="K1274" i="15" s="1"/>
  <c r="R1275" i="2"/>
  <c r="L1274" i="15" s="1"/>
  <c r="S1275" i="2"/>
  <c r="T1275" i="2"/>
  <c r="N1274" i="15" s="1"/>
  <c r="U1275" i="2"/>
  <c r="O1274" i="15" s="1"/>
  <c r="V1275" i="2"/>
  <c r="P1274" i="15" s="1"/>
  <c r="W1275" i="2"/>
  <c r="Q1274" i="15" s="1"/>
  <c r="X1275" i="2"/>
  <c r="R1274" i="15" s="1"/>
  <c r="Y1275" i="2"/>
  <c r="Z1275" i="2"/>
  <c r="T1274" i="15" s="1"/>
  <c r="P1276" i="2"/>
  <c r="Q1276" i="2"/>
  <c r="K1275" i="15" s="1"/>
  <c r="R1276" i="2"/>
  <c r="L1275" i="15" s="1"/>
  <c r="S1276" i="2"/>
  <c r="M1275" i="15" s="1"/>
  <c r="T1276" i="2"/>
  <c r="N1275" i="15" s="1"/>
  <c r="U1276" i="2"/>
  <c r="O1275" i="15" s="1"/>
  <c r="V1276" i="2"/>
  <c r="P1275" i="15" s="1"/>
  <c r="W1276" i="2"/>
  <c r="Q1275" i="15" s="1"/>
  <c r="X1276" i="2"/>
  <c r="R1275" i="15" s="1"/>
  <c r="Y1276" i="2"/>
  <c r="S1275" i="15" s="1"/>
  <c r="Z1276" i="2"/>
  <c r="T1275" i="15" s="1"/>
  <c r="P1277" i="2"/>
  <c r="J1276" i="15" s="1"/>
  <c r="Q1277" i="2"/>
  <c r="K1276" i="15" s="1"/>
  <c r="R1277" i="2"/>
  <c r="L1276" i="15" s="1"/>
  <c r="S1277" i="2"/>
  <c r="T1277" i="2"/>
  <c r="U1277" i="2"/>
  <c r="V1277" i="2"/>
  <c r="W1277" i="2"/>
  <c r="X1277" i="2"/>
  <c r="Y1277" i="2"/>
  <c r="S1276" i="15" s="1"/>
  <c r="Z1277" i="2"/>
  <c r="T1276" i="15" s="1"/>
  <c r="P1278" i="2"/>
  <c r="Q1278" i="2"/>
  <c r="K1277" i="15" s="1"/>
  <c r="R1278" i="2"/>
  <c r="L1277" i="15" s="1"/>
  <c r="S1278" i="2"/>
  <c r="M1277" i="15" s="1"/>
  <c r="T1278" i="2"/>
  <c r="U1278" i="2"/>
  <c r="O1277" i="15" s="1"/>
  <c r="V1278" i="2"/>
  <c r="P1277" i="15" s="1"/>
  <c r="W1278" i="2"/>
  <c r="Q1277" i="15" s="1"/>
  <c r="X1278" i="2"/>
  <c r="Y1278" i="2"/>
  <c r="S1277" i="15" s="1"/>
  <c r="Z1278" i="2"/>
  <c r="T1277" i="15" s="1"/>
  <c r="P1279" i="2"/>
  <c r="J1278" i="15" s="1"/>
  <c r="Q1279" i="2"/>
  <c r="K1278" i="15" s="1"/>
  <c r="R1279" i="2"/>
  <c r="S1279" i="2"/>
  <c r="M1278" i="15" s="1"/>
  <c r="T1279" i="2"/>
  <c r="N1278" i="15" s="1"/>
  <c r="U1279" i="2"/>
  <c r="O1278" i="15" s="1"/>
  <c r="V1279" i="2"/>
  <c r="P1278" i="15" s="1"/>
  <c r="W1279" i="2"/>
  <c r="X1279" i="2"/>
  <c r="Y1279" i="2"/>
  <c r="S1278" i="15" s="1"/>
  <c r="Z1279" i="2"/>
  <c r="T1278" i="15" s="1"/>
  <c r="P1280" i="2"/>
  <c r="J1279" i="15" s="1"/>
  <c r="Q1280" i="2"/>
  <c r="K1279" i="15" s="1"/>
  <c r="R1280" i="2"/>
  <c r="S1280" i="2"/>
  <c r="T1280" i="2"/>
  <c r="N1279" i="15" s="1"/>
  <c r="U1280" i="2"/>
  <c r="O1279" i="15" s="1"/>
  <c r="V1280" i="2"/>
  <c r="P1279" i="15" s="1"/>
  <c r="W1280" i="2"/>
  <c r="X1280" i="2"/>
  <c r="Y1280" i="2"/>
  <c r="S1279" i="15" s="1"/>
  <c r="Z1280" i="2"/>
  <c r="T1279" i="15" s="1"/>
  <c r="P1281" i="2"/>
  <c r="Q1281" i="2"/>
  <c r="K1280" i="15" s="1"/>
  <c r="R1281" i="2"/>
  <c r="L1280" i="15" s="1"/>
  <c r="S1281" i="2"/>
  <c r="M1280" i="15" s="1"/>
  <c r="T1281" i="2"/>
  <c r="N1280" i="15" s="1"/>
  <c r="U1281" i="2"/>
  <c r="O1280" i="15" s="1"/>
  <c r="V1281" i="2"/>
  <c r="P1280" i="15" s="1"/>
  <c r="W1281" i="2"/>
  <c r="Q1280" i="15" s="1"/>
  <c r="X1281" i="2"/>
  <c r="R1280" i="15" s="1"/>
  <c r="Y1281" i="2"/>
  <c r="Z1281" i="2"/>
  <c r="P1282" i="2"/>
  <c r="Q1282" i="2"/>
  <c r="R1282" i="2"/>
  <c r="L1281" i="15" s="1"/>
  <c r="S1282" i="2"/>
  <c r="M1281" i="15" s="1"/>
  <c r="T1282" i="2"/>
  <c r="N1281" i="15" s="1"/>
  <c r="U1282" i="2"/>
  <c r="O1281" i="15" s="1"/>
  <c r="V1282" i="2"/>
  <c r="P1281" i="15" s="1"/>
  <c r="W1282" i="2"/>
  <c r="Q1281" i="15" s="1"/>
  <c r="X1282" i="2"/>
  <c r="R1281" i="15" s="1"/>
  <c r="Y1282" i="2"/>
  <c r="S1281" i="15" s="1"/>
  <c r="Z1282" i="2"/>
  <c r="T1281" i="15" s="1"/>
  <c r="P1283" i="2"/>
  <c r="Q1283" i="2"/>
  <c r="K1282" i="15" s="1"/>
  <c r="R1283" i="2"/>
  <c r="L1282" i="15" s="1"/>
  <c r="S1283" i="2"/>
  <c r="M1282" i="15" s="1"/>
  <c r="T1283" i="2"/>
  <c r="N1282" i="15" s="1"/>
  <c r="U1283" i="2"/>
  <c r="V1283" i="2"/>
  <c r="W1283" i="2"/>
  <c r="Q1282" i="15" s="1"/>
  <c r="X1283" i="2"/>
  <c r="R1282" i="15" s="1"/>
  <c r="Y1283" i="2"/>
  <c r="S1282" i="15" s="1"/>
  <c r="Z1283" i="2"/>
  <c r="T1282" i="15" s="1"/>
  <c r="P1284" i="2"/>
  <c r="Q1284" i="2"/>
  <c r="K1283" i="15" s="1"/>
  <c r="R1284" i="2"/>
  <c r="L1283" i="15" s="1"/>
  <c r="S1284" i="2"/>
  <c r="M1283" i="15" s="1"/>
  <c r="T1284" i="2"/>
  <c r="N1283" i="15" s="1"/>
  <c r="U1284" i="2"/>
  <c r="O1283" i="15" s="1"/>
  <c r="V1284" i="2"/>
  <c r="P1283" i="15" s="1"/>
  <c r="W1284" i="2"/>
  <c r="Q1283" i="15" s="1"/>
  <c r="X1284" i="2"/>
  <c r="R1283" i="15" s="1"/>
  <c r="Y1284" i="2"/>
  <c r="Z1284" i="2"/>
  <c r="P1285" i="2"/>
  <c r="Q1285" i="2"/>
  <c r="K1284" i="15" s="1"/>
  <c r="R1285" i="2"/>
  <c r="L1284" i="15" s="1"/>
  <c r="S1285" i="2"/>
  <c r="M1284" i="15" s="1"/>
  <c r="T1285" i="2"/>
  <c r="N1284" i="15" s="1"/>
  <c r="U1285" i="2"/>
  <c r="O1284" i="15" s="1"/>
  <c r="V1285" i="2"/>
  <c r="P1284" i="15" s="1"/>
  <c r="W1285" i="2"/>
  <c r="X1285" i="2"/>
  <c r="R1284" i="15" s="1"/>
  <c r="Y1285" i="2"/>
  <c r="S1284" i="15" s="1"/>
  <c r="Z1285" i="2"/>
  <c r="T1284" i="15" s="1"/>
  <c r="P1286" i="2"/>
  <c r="AA1286" i="2" s="1"/>
  <c r="Q1286" i="2"/>
  <c r="K1285" i="15" s="1"/>
  <c r="R1286" i="2"/>
  <c r="S1286" i="2"/>
  <c r="T1286" i="2"/>
  <c r="U1286" i="2"/>
  <c r="V1286" i="2"/>
  <c r="P1285" i="15" s="1"/>
  <c r="W1286" i="2"/>
  <c r="Q1285" i="15" s="1"/>
  <c r="X1286" i="2"/>
  <c r="R1285" i="15" s="1"/>
  <c r="Y1286" i="2"/>
  <c r="S1285" i="15" s="1"/>
  <c r="Z1286" i="2"/>
  <c r="T1285" i="15" s="1"/>
  <c r="P1287" i="2"/>
  <c r="Q1287" i="2"/>
  <c r="K1286" i="15" s="1"/>
  <c r="R1287" i="2"/>
  <c r="L1286" i="15" s="1"/>
  <c r="S1287" i="2"/>
  <c r="M1286" i="15" s="1"/>
  <c r="T1287" i="2"/>
  <c r="N1286" i="15" s="1"/>
  <c r="U1287" i="2"/>
  <c r="O1286" i="15" s="1"/>
  <c r="V1287" i="2"/>
  <c r="P1286" i="15" s="1"/>
  <c r="W1287" i="2"/>
  <c r="Q1286" i="15" s="1"/>
  <c r="X1287" i="2"/>
  <c r="Y1287" i="2"/>
  <c r="Z1287" i="2"/>
  <c r="P1288" i="2"/>
  <c r="Q1288" i="2"/>
  <c r="R1288" i="2"/>
  <c r="L1287" i="15" s="1"/>
  <c r="S1288" i="2"/>
  <c r="M1287" i="15" s="1"/>
  <c r="T1288" i="2"/>
  <c r="U1288" i="2"/>
  <c r="V1288" i="2"/>
  <c r="W1288" i="2"/>
  <c r="Q1287" i="15" s="1"/>
  <c r="X1288" i="2"/>
  <c r="R1287" i="15" s="1"/>
  <c r="Y1288" i="2"/>
  <c r="S1287" i="15" s="1"/>
  <c r="Z1288" i="2"/>
  <c r="T1287" i="15" s="1"/>
  <c r="P1289" i="2"/>
  <c r="Q1289" i="2"/>
  <c r="R1289" i="2"/>
  <c r="S1289" i="2"/>
  <c r="T1289" i="2"/>
  <c r="N1288" i="15" s="1"/>
  <c r="U1289" i="2"/>
  <c r="O1288" i="15" s="1"/>
  <c r="V1289" i="2"/>
  <c r="P1288" i="15" s="1"/>
  <c r="W1289" i="2"/>
  <c r="Q1288" i="15" s="1"/>
  <c r="X1289" i="2"/>
  <c r="R1288" i="15" s="1"/>
  <c r="Y1289" i="2"/>
  <c r="S1288" i="15" s="1"/>
  <c r="Z1289" i="2"/>
  <c r="T1288" i="15" s="1"/>
  <c r="P1290" i="2"/>
  <c r="J1289" i="15" s="1"/>
  <c r="Q1290" i="2"/>
  <c r="K1289" i="15" s="1"/>
  <c r="R1290" i="2"/>
  <c r="S1290" i="2"/>
  <c r="M1289" i="15" s="1"/>
  <c r="T1290" i="2"/>
  <c r="N1289" i="15" s="1"/>
  <c r="U1290" i="2"/>
  <c r="O1289" i="15" s="1"/>
  <c r="V1290" i="2"/>
  <c r="W1290" i="2"/>
  <c r="X1290" i="2"/>
  <c r="Y1290" i="2"/>
  <c r="S1289" i="15" s="1"/>
  <c r="Z1290" i="2"/>
  <c r="T1289" i="15" s="1"/>
  <c r="P1291" i="2"/>
  <c r="Q1291" i="2"/>
  <c r="K1290" i="15" s="1"/>
  <c r="R1291" i="2"/>
  <c r="L1290" i="15" s="1"/>
  <c r="S1291" i="2"/>
  <c r="T1291" i="2"/>
  <c r="U1291" i="2"/>
  <c r="O1290" i="15" s="1"/>
  <c r="V1291" i="2"/>
  <c r="P1290" i="15" s="1"/>
  <c r="W1291" i="2"/>
  <c r="Q1290" i="15" s="1"/>
  <c r="X1291" i="2"/>
  <c r="R1290" i="15" s="1"/>
  <c r="Y1291" i="2"/>
  <c r="S1290" i="15" s="1"/>
  <c r="Z1291" i="2"/>
  <c r="T1290" i="15" s="1"/>
  <c r="P1292" i="2"/>
  <c r="Q1292" i="2"/>
  <c r="R1292" i="2"/>
  <c r="S1292" i="2"/>
  <c r="T1292" i="2"/>
  <c r="U1292" i="2"/>
  <c r="O1291" i="15" s="1"/>
  <c r="V1292" i="2"/>
  <c r="P1291" i="15" s="1"/>
  <c r="W1292" i="2"/>
  <c r="Q1291" i="15" s="1"/>
  <c r="X1292" i="2"/>
  <c r="R1291" i="15" s="1"/>
  <c r="Y1292" i="2"/>
  <c r="S1291" i="15" s="1"/>
  <c r="Z1292" i="2"/>
  <c r="T1291" i="15" s="1"/>
  <c r="P1293" i="2"/>
  <c r="J1292" i="15" s="1"/>
  <c r="Q1293" i="2"/>
  <c r="R1293" i="2"/>
  <c r="L1292" i="15" s="1"/>
  <c r="S1293" i="2"/>
  <c r="M1292" i="15" s="1"/>
  <c r="T1293" i="2"/>
  <c r="U1293" i="2"/>
  <c r="V1293" i="2"/>
  <c r="W1293" i="2"/>
  <c r="Q1292" i="15" s="1"/>
  <c r="X1293" i="2"/>
  <c r="R1292" i="15" s="1"/>
  <c r="Y1293" i="2"/>
  <c r="S1292" i="15" s="1"/>
  <c r="Z1293" i="2"/>
  <c r="T1292" i="15" s="1"/>
  <c r="P1294" i="2"/>
  <c r="J1293" i="15" s="1"/>
  <c r="Q1294" i="2"/>
  <c r="K1293" i="15" s="1"/>
  <c r="R1294" i="2"/>
  <c r="S1294" i="2"/>
  <c r="T1294" i="2"/>
  <c r="N1293" i="15" s="1"/>
  <c r="U1294" i="2"/>
  <c r="O1293" i="15" s="1"/>
  <c r="V1294" i="2"/>
  <c r="P1293" i="15" s="1"/>
  <c r="W1294" i="2"/>
  <c r="Q1293" i="15" s="1"/>
  <c r="X1294" i="2"/>
  <c r="Y1294" i="2"/>
  <c r="Z1294" i="2"/>
  <c r="P1295" i="2"/>
  <c r="Q1295" i="2"/>
  <c r="K1294" i="15" s="1"/>
  <c r="R1295" i="2"/>
  <c r="L1294" i="15" s="1"/>
  <c r="S1295" i="2"/>
  <c r="M1294" i="15" s="1"/>
  <c r="T1295" i="2"/>
  <c r="U1295" i="2"/>
  <c r="O1294" i="15" s="1"/>
  <c r="V1295" i="2"/>
  <c r="P1294" i="15" s="1"/>
  <c r="W1295" i="2"/>
  <c r="X1295" i="2"/>
  <c r="R1294" i="15" s="1"/>
  <c r="Y1295" i="2"/>
  <c r="S1294" i="15" s="1"/>
  <c r="Z1295" i="2"/>
  <c r="T1294" i="15" s="1"/>
  <c r="P1296" i="2"/>
  <c r="Q1296" i="2"/>
  <c r="K1295" i="15" s="1"/>
  <c r="R1296" i="2"/>
  <c r="L1295" i="15" s="1"/>
  <c r="S1296" i="2"/>
  <c r="M1295" i="15" s="1"/>
  <c r="T1296" i="2"/>
  <c r="U1296" i="2"/>
  <c r="O1295" i="15" s="1"/>
  <c r="V1296" i="2"/>
  <c r="W1296" i="2"/>
  <c r="X1296" i="2"/>
  <c r="R1295" i="15" s="1"/>
  <c r="Y1296" i="2"/>
  <c r="S1295" i="15" s="1"/>
  <c r="Z1296" i="2"/>
  <c r="T1295" i="15" s="1"/>
  <c r="P1297" i="2"/>
  <c r="Q1297" i="2"/>
  <c r="K1296" i="15" s="1"/>
  <c r="R1297" i="2"/>
  <c r="L1296" i="15" s="1"/>
  <c r="S1297" i="2"/>
  <c r="M1296" i="15" s="1"/>
  <c r="T1297" i="2"/>
  <c r="N1296" i="15" s="1"/>
  <c r="U1297" i="2"/>
  <c r="O1296" i="15" s="1"/>
  <c r="V1297" i="2"/>
  <c r="P1296" i="15" s="1"/>
  <c r="W1297" i="2"/>
  <c r="Q1296" i="15" s="1"/>
  <c r="X1297" i="2"/>
  <c r="Y1297" i="2"/>
  <c r="Z1297" i="2"/>
  <c r="T1296" i="15" s="1"/>
  <c r="P1298" i="2"/>
  <c r="Q1298" i="2"/>
  <c r="K1297" i="15" s="1"/>
  <c r="R1298" i="2"/>
  <c r="S1298" i="2"/>
  <c r="T1298" i="2"/>
  <c r="N1297" i="15" s="1"/>
  <c r="U1298" i="2"/>
  <c r="O1297" i="15" s="1"/>
  <c r="V1298" i="2"/>
  <c r="P1297" i="15" s="1"/>
  <c r="W1298" i="2"/>
  <c r="Q1297" i="15" s="1"/>
  <c r="X1298" i="2"/>
  <c r="Y1298" i="2"/>
  <c r="S1297" i="15" s="1"/>
  <c r="Z1298" i="2"/>
  <c r="T1297" i="15" s="1"/>
  <c r="P1299" i="2"/>
  <c r="Q1299" i="2"/>
  <c r="R1299" i="2"/>
  <c r="S1299" i="2"/>
  <c r="T1299" i="2"/>
  <c r="N1298" i="15" s="1"/>
  <c r="U1299" i="2"/>
  <c r="O1298" i="15" s="1"/>
  <c r="V1299" i="2"/>
  <c r="P1298" i="15" s="1"/>
  <c r="W1299" i="2"/>
  <c r="X1299" i="2"/>
  <c r="Y1299" i="2"/>
  <c r="S1298" i="15" s="1"/>
  <c r="Z1299" i="2"/>
  <c r="T1298" i="15" s="1"/>
  <c r="P1300" i="2"/>
  <c r="Q1300" i="2"/>
  <c r="K1299" i="15" s="1"/>
  <c r="R1300" i="2"/>
  <c r="L1299" i="15" s="1"/>
  <c r="S1300" i="2"/>
  <c r="M1299" i="15" s="1"/>
  <c r="T1300" i="2"/>
  <c r="N1299" i="15" s="1"/>
  <c r="U1300" i="2"/>
  <c r="O1299" i="15" s="1"/>
  <c r="V1300" i="2"/>
  <c r="P1299" i="15" s="1"/>
  <c r="W1300" i="2"/>
  <c r="X1300" i="2"/>
  <c r="Y1300" i="2"/>
  <c r="S1299" i="15" s="1"/>
  <c r="Z1300" i="2"/>
  <c r="T1299" i="15" s="1"/>
  <c r="P1301" i="2"/>
  <c r="J1300" i="15" s="1"/>
  <c r="Q1301" i="2"/>
  <c r="R1301" i="2"/>
  <c r="S1301" i="2"/>
  <c r="M1300" i="15" s="1"/>
  <c r="T1301" i="2"/>
  <c r="N1300" i="15" s="1"/>
  <c r="U1301" i="2"/>
  <c r="O1300" i="15" s="1"/>
  <c r="V1301" i="2"/>
  <c r="P1300" i="15" s="1"/>
  <c r="W1301" i="2"/>
  <c r="Q1300" i="15" s="1"/>
  <c r="X1301" i="2"/>
  <c r="R1300" i="15" s="1"/>
  <c r="Y1301" i="2"/>
  <c r="S1300" i="15" s="1"/>
  <c r="Z1301" i="2"/>
  <c r="T1300" i="15" s="1"/>
  <c r="P1302" i="2"/>
  <c r="Q1302" i="2"/>
  <c r="R1302" i="2"/>
  <c r="L1301" i="15" s="1"/>
  <c r="S1302" i="2"/>
  <c r="M1301" i="15" s="1"/>
  <c r="T1302" i="2"/>
  <c r="N1301" i="15" s="1"/>
  <c r="U1302" i="2"/>
  <c r="O1301" i="15" s="1"/>
  <c r="V1302" i="2"/>
  <c r="W1302" i="2"/>
  <c r="X1302" i="2"/>
  <c r="R1301" i="15" s="1"/>
  <c r="Y1302" i="2"/>
  <c r="S1301" i="15" s="1"/>
  <c r="Z1302" i="2"/>
  <c r="P1303" i="2"/>
  <c r="Q1303" i="2"/>
  <c r="R1303" i="2"/>
  <c r="L1302" i="15" s="1"/>
  <c r="S1303" i="2"/>
  <c r="M1302" i="15" s="1"/>
  <c r="T1303" i="2"/>
  <c r="N1302" i="15" s="1"/>
  <c r="U1303" i="2"/>
  <c r="O1302" i="15" s="1"/>
  <c r="V1303" i="2"/>
  <c r="W1303" i="2"/>
  <c r="Q1302" i="15" s="1"/>
  <c r="X1303" i="2"/>
  <c r="R1302" i="15" s="1"/>
  <c r="Y1303" i="2"/>
  <c r="S1302" i="15" s="1"/>
  <c r="Z1303" i="2"/>
  <c r="T1302" i="15" s="1"/>
  <c r="P1304" i="2"/>
  <c r="Q1304" i="2"/>
  <c r="K1303" i="15" s="1"/>
  <c r="R1304" i="2"/>
  <c r="L1303" i="15" s="1"/>
  <c r="S1304" i="2"/>
  <c r="M1303" i="15" s="1"/>
  <c r="T1304" i="2"/>
  <c r="N1303" i="15" s="1"/>
  <c r="U1304" i="2"/>
  <c r="O1303" i="15" s="1"/>
  <c r="V1304" i="2"/>
  <c r="P1303" i="15" s="1"/>
  <c r="W1304" i="2"/>
  <c r="Q1303" i="15" s="1"/>
  <c r="X1304" i="2"/>
  <c r="R1303" i="15" s="1"/>
  <c r="Y1304" i="2"/>
  <c r="S1303" i="15" s="1"/>
  <c r="Z1304" i="2"/>
  <c r="T1303" i="15" s="1"/>
  <c r="P1305" i="2"/>
  <c r="Q1305" i="2"/>
  <c r="R1305" i="2"/>
  <c r="L1304" i="15" s="1"/>
  <c r="S1305" i="2"/>
  <c r="M1304" i="15" s="1"/>
  <c r="T1305" i="2"/>
  <c r="N1304" i="15" s="1"/>
  <c r="U1305" i="2"/>
  <c r="V1305" i="2"/>
  <c r="P1304" i="15" s="1"/>
  <c r="W1305" i="2"/>
  <c r="Q1304" i="15" s="1"/>
  <c r="X1305" i="2"/>
  <c r="R1304" i="15" s="1"/>
  <c r="Y1305" i="2"/>
  <c r="S1304" i="15" s="1"/>
  <c r="Z1305" i="2"/>
  <c r="T1304" i="15" s="1"/>
  <c r="P1306" i="2"/>
  <c r="Q1306" i="2"/>
  <c r="K1305" i="15" s="1"/>
  <c r="R1306" i="2"/>
  <c r="S1306" i="2"/>
  <c r="M1305" i="15" s="1"/>
  <c r="T1306" i="2"/>
  <c r="U1306" i="2"/>
  <c r="O1305" i="15" s="1"/>
  <c r="V1306" i="2"/>
  <c r="P1305" i="15" s="1"/>
  <c r="W1306" i="2"/>
  <c r="Q1305" i="15" s="1"/>
  <c r="X1306" i="2"/>
  <c r="R1305" i="15" s="1"/>
  <c r="Y1306" i="2"/>
  <c r="Z1306" i="2"/>
  <c r="P1307" i="2"/>
  <c r="Q1307" i="2"/>
  <c r="K1306" i="15" s="1"/>
  <c r="R1307" i="2"/>
  <c r="L1306" i="15" s="1"/>
  <c r="S1307" i="2"/>
  <c r="T1307" i="2"/>
  <c r="N1306" i="15" s="1"/>
  <c r="U1307" i="2"/>
  <c r="O1306" i="15" s="1"/>
  <c r="V1307" i="2"/>
  <c r="P1306" i="15" s="1"/>
  <c r="W1307" i="2"/>
  <c r="Q1306" i="15" s="1"/>
  <c r="X1307" i="2"/>
  <c r="R1306" i="15" s="1"/>
  <c r="Y1307" i="2"/>
  <c r="S1306" i="15" s="1"/>
  <c r="Z1307" i="2"/>
  <c r="T1306" i="15" s="1"/>
  <c r="P1308" i="2"/>
  <c r="J1307" i="15" s="1"/>
  <c r="Q1308" i="2"/>
  <c r="R1308" i="2"/>
  <c r="L1307" i="15" s="1"/>
  <c r="S1308" i="2"/>
  <c r="M1307" i="15" s="1"/>
  <c r="T1308" i="2"/>
  <c r="N1307" i="15" s="1"/>
  <c r="U1308" i="2"/>
  <c r="O1307" i="15" s="1"/>
  <c r="V1308" i="2"/>
  <c r="P1307" i="15" s="1"/>
  <c r="W1308" i="2"/>
  <c r="Q1307" i="15" s="1"/>
  <c r="X1308" i="2"/>
  <c r="R1307" i="15" s="1"/>
  <c r="Y1308" i="2"/>
  <c r="S1307" i="15" s="1"/>
  <c r="Z1308" i="2"/>
  <c r="T1307" i="15" s="1"/>
  <c r="P1309" i="2"/>
  <c r="J1308" i="15" s="1"/>
  <c r="Q1309" i="2"/>
  <c r="K1308" i="15" s="1"/>
  <c r="R1309" i="2"/>
  <c r="L1308" i="15" s="1"/>
  <c r="S1309" i="2"/>
  <c r="T1309" i="2"/>
  <c r="U1309" i="2"/>
  <c r="V1309" i="2"/>
  <c r="W1309" i="2"/>
  <c r="X1309" i="2"/>
  <c r="Y1309" i="2"/>
  <c r="S1308" i="15" s="1"/>
  <c r="Z1309" i="2"/>
  <c r="T1308" i="15" s="1"/>
  <c r="AA1309" i="2"/>
  <c r="P1310" i="2"/>
  <c r="Q1310" i="2"/>
  <c r="K1309" i="15" s="1"/>
  <c r="R1310" i="2"/>
  <c r="L1309" i="15" s="1"/>
  <c r="S1310" i="2"/>
  <c r="T1310" i="2"/>
  <c r="U1310" i="2"/>
  <c r="O1309" i="15" s="1"/>
  <c r="V1310" i="2"/>
  <c r="P1309" i="15" s="1"/>
  <c r="W1310" i="2"/>
  <c r="Q1309" i="15" s="1"/>
  <c r="X1310" i="2"/>
  <c r="R1309" i="15" s="1"/>
  <c r="Y1310" i="2"/>
  <c r="S1309" i="15" s="1"/>
  <c r="Z1310" i="2"/>
  <c r="T1309" i="15" s="1"/>
  <c r="P1311" i="2"/>
  <c r="Q1311" i="2"/>
  <c r="K1310" i="15" s="1"/>
  <c r="R1311" i="2"/>
  <c r="L1310" i="15" s="1"/>
  <c r="S1311" i="2"/>
  <c r="M1310" i="15" s="1"/>
  <c r="T1311" i="2"/>
  <c r="N1310" i="15" s="1"/>
  <c r="U1311" i="2"/>
  <c r="O1310" i="15" s="1"/>
  <c r="V1311" i="2"/>
  <c r="P1310" i="15" s="1"/>
  <c r="W1311" i="2"/>
  <c r="Q1310" i="15" s="1"/>
  <c r="X1311" i="2"/>
  <c r="Y1311" i="2"/>
  <c r="Z1311" i="2"/>
  <c r="T1310" i="15" s="1"/>
  <c r="P1312" i="2"/>
  <c r="J1311" i="15" s="1"/>
  <c r="Q1312" i="2"/>
  <c r="K1311" i="15" s="1"/>
  <c r="R1312" i="2"/>
  <c r="S1312" i="2"/>
  <c r="M1311" i="15" s="1"/>
  <c r="T1312" i="2"/>
  <c r="N1311" i="15" s="1"/>
  <c r="U1312" i="2"/>
  <c r="O1311" i="15" s="1"/>
  <c r="V1312" i="2"/>
  <c r="P1311" i="15" s="1"/>
  <c r="W1312" i="2"/>
  <c r="Q1311" i="15" s="1"/>
  <c r="X1312" i="2"/>
  <c r="R1311" i="15" s="1"/>
  <c r="Y1312" i="2"/>
  <c r="S1311" i="15" s="1"/>
  <c r="Z1312" i="2"/>
  <c r="T1311" i="15" s="1"/>
  <c r="P1313" i="2"/>
  <c r="Q1313" i="2"/>
  <c r="R1313" i="2"/>
  <c r="S1313" i="2"/>
  <c r="T1313" i="2"/>
  <c r="N1312" i="15" s="1"/>
  <c r="U1313" i="2"/>
  <c r="O1312" i="15" s="1"/>
  <c r="V1313" i="2"/>
  <c r="P1312" i="15" s="1"/>
  <c r="W1313" i="2"/>
  <c r="Q1312" i="15" s="1"/>
  <c r="X1313" i="2"/>
  <c r="R1312" i="15" s="1"/>
  <c r="Y1313" i="2"/>
  <c r="S1312" i="15" s="1"/>
  <c r="Z1313" i="2"/>
  <c r="T1312" i="15" s="1"/>
  <c r="P1314" i="2"/>
  <c r="AA1314" i="2" s="1"/>
  <c r="B1311" i="19" s="1"/>
  <c r="B1312" i="20" s="1"/>
  <c r="Q1314" i="2"/>
  <c r="K1313" i="15" s="1"/>
  <c r="R1314" i="2"/>
  <c r="L1313" i="15" s="1"/>
  <c r="S1314" i="2"/>
  <c r="M1313" i="15" s="1"/>
  <c r="T1314" i="2"/>
  <c r="N1313" i="15" s="1"/>
  <c r="U1314" i="2"/>
  <c r="O1313" i="15" s="1"/>
  <c r="V1314" i="2"/>
  <c r="W1314" i="2"/>
  <c r="X1314" i="2"/>
  <c r="R1313" i="15" s="1"/>
  <c r="Y1314" i="2"/>
  <c r="S1313" i="15" s="1"/>
  <c r="Z1314" i="2"/>
  <c r="T1313" i="15" s="1"/>
  <c r="P1315" i="2"/>
  <c r="Q1315" i="2"/>
  <c r="K1314" i="15" s="1"/>
  <c r="R1315" i="2"/>
  <c r="L1314" i="15" s="1"/>
  <c r="S1315" i="2"/>
  <c r="M1314" i="15" s="1"/>
  <c r="T1315" i="2"/>
  <c r="N1314" i="15" s="1"/>
  <c r="U1315" i="2"/>
  <c r="O1314" i="15" s="1"/>
  <c r="V1315" i="2"/>
  <c r="W1315" i="2"/>
  <c r="X1315" i="2"/>
  <c r="R1314" i="15" s="1"/>
  <c r="Y1315" i="2"/>
  <c r="S1314" i="15" s="1"/>
  <c r="Z1315" i="2"/>
  <c r="T1314" i="15" s="1"/>
  <c r="P1316" i="2"/>
  <c r="Q1316" i="2"/>
  <c r="R1316" i="2"/>
  <c r="L1315" i="15" s="1"/>
  <c r="S1316" i="2"/>
  <c r="M1315" i="15" s="1"/>
  <c r="T1316" i="2"/>
  <c r="N1315" i="15" s="1"/>
  <c r="U1316" i="2"/>
  <c r="O1315" i="15" s="1"/>
  <c r="V1316" i="2"/>
  <c r="P1315" i="15" s="1"/>
  <c r="W1316" i="2"/>
  <c r="Q1315" i="15" s="1"/>
  <c r="X1316" i="2"/>
  <c r="R1315" i="15" s="1"/>
  <c r="Y1316" i="2"/>
  <c r="S1315" i="15" s="1"/>
  <c r="Z1316" i="2"/>
  <c r="T1315" i="15" s="1"/>
  <c r="P1317" i="2"/>
  <c r="J1316" i="15" s="1"/>
  <c r="Q1317" i="2"/>
  <c r="K1316" i="15" s="1"/>
  <c r="R1317" i="2"/>
  <c r="L1316" i="15" s="1"/>
  <c r="S1317" i="2"/>
  <c r="M1316" i="15" s="1"/>
  <c r="T1317" i="2"/>
  <c r="N1316" i="15" s="1"/>
  <c r="U1317" i="2"/>
  <c r="V1317" i="2"/>
  <c r="W1317" i="2"/>
  <c r="X1317" i="2"/>
  <c r="R1316" i="15" s="1"/>
  <c r="Y1317" i="2"/>
  <c r="S1316" i="15" s="1"/>
  <c r="Z1317" i="2"/>
  <c r="T1316" i="15" s="1"/>
  <c r="P1318" i="2"/>
  <c r="Q1318" i="2"/>
  <c r="K1317" i="15" s="1"/>
  <c r="R1318" i="2"/>
  <c r="L1317" i="15" s="1"/>
  <c r="S1318" i="2"/>
  <c r="M1317" i="15" s="1"/>
  <c r="T1318" i="2"/>
  <c r="N1317" i="15" s="1"/>
  <c r="U1318" i="2"/>
  <c r="O1317" i="15" s="1"/>
  <c r="V1318" i="2"/>
  <c r="W1318" i="2"/>
  <c r="Q1317" i="15" s="1"/>
  <c r="X1318" i="2"/>
  <c r="R1317" i="15" s="1"/>
  <c r="Y1318" i="2"/>
  <c r="S1317" i="15" s="1"/>
  <c r="Z1318" i="2"/>
  <c r="P1319" i="2"/>
  <c r="Q1319" i="2"/>
  <c r="K1318" i="15" s="1"/>
  <c r="R1319" i="2"/>
  <c r="L1318" i="15" s="1"/>
  <c r="S1319" i="2"/>
  <c r="M1318" i="15" s="1"/>
  <c r="T1319" i="2"/>
  <c r="N1318" i="15" s="1"/>
  <c r="U1319" i="2"/>
  <c r="O1318" i="15" s="1"/>
  <c r="V1319" i="2"/>
  <c r="P1318" i="15" s="1"/>
  <c r="W1319" i="2"/>
  <c r="Q1318" i="15" s="1"/>
  <c r="X1319" i="2"/>
  <c r="R1318" i="15" s="1"/>
  <c r="Y1319" i="2"/>
  <c r="S1318" i="15" s="1"/>
  <c r="Z1319" i="2"/>
  <c r="P1320" i="2"/>
  <c r="Q1320" i="2"/>
  <c r="R1320" i="2"/>
  <c r="L1319" i="15" s="1"/>
  <c r="S1320" i="2"/>
  <c r="M1319" i="15" s="1"/>
  <c r="T1320" i="2"/>
  <c r="U1320" i="2"/>
  <c r="O1319" i="15" s="1"/>
  <c r="V1320" i="2"/>
  <c r="P1319" i="15" s="1"/>
  <c r="W1320" i="2"/>
  <c r="Q1319" i="15" s="1"/>
  <c r="X1320" i="2"/>
  <c r="R1319" i="15" s="1"/>
  <c r="Y1320" i="2"/>
  <c r="S1319" i="15" s="1"/>
  <c r="Z1320" i="2"/>
  <c r="T1319" i="15" s="1"/>
  <c r="P1321" i="2"/>
  <c r="Q1321" i="2"/>
  <c r="R1321" i="2"/>
  <c r="L1320" i="15" s="1"/>
  <c r="S1321" i="2"/>
  <c r="M1320" i="15" s="1"/>
  <c r="T1321" i="2"/>
  <c r="N1320" i="15" s="1"/>
  <c r="U1321" i="2"/>
  <c r="V1321" i="2"/>
  <c r="W1321" i="2"/>
  <c r="Q1320" i="15" s="1"/>
  <c r="X1321" i="2"/>
  <c r="R1320" i="15" s="1"/>
  <c r="Y1321" i="2"/>
  <c r="Z1321" i="2"/>
  <c r="P1322" i="2"/>
  <c r="Q1322" i="2"/>
  <c r="K1321" i="15" s="1"/>
  <c r="R1322" i="2"/>
  <c r="S1322" i="2"/>
  <c r="M1321" i="15" s="1"/>
  <c r="T1322" i="2"/>
  <c r="N1321" i="15" s="1"/>
  <c r="U1322" i="2"/>
  <c r="O1321" i="15" s="1"/>
  <c r="V1322" i="2"/>
  <c r="P1321" i="15" s="1"/>
  <c r="W1322" i="2"/>
  <c r="Q1321" i="15" s="1"/>
  <c r="X1322" i="2"/>
  <c r="R1321" i="15" s="1"/>
  <c r="Y1322" i="2"/>
  <c r="Z1322" i="2"/>
  <c r="P1323" i="2"/>
  <c r="Q1323" i="2"/>
  <c r="K1322" i="15" s="1"/>
  <c r="R1323" i="2"/>
  <c r="L1322" i="15" s="1"/>
  <c r="S1323" i="2"/>
  <c r="T1323" i="2"/>
  <c r="N1322" i="15" s="1"/>
  <c r="U1323" i="2"/>
  <c r="O1322" i="15" s="1"/>
  <c r="V1323" i="2"/>
  <c r="P1322" i="15" s="1"/>
  <c r="W1323" i="2"/>
  <c r="Q1322" i="15" s="1"/>
  <c r="X1323" i="2"/>
  <c r="R1322" i="15" s="1"/>
  <c r="Y1323" i="2"/>
  <c r="S1322" i="15" s="1"/>
  <c r="Z1323" i="2"/>
  <c r="T1322" i="15" s="1"/>
  <c r="Y12" i="10"/>
  <c r="Y11" i="10"/>
  <c r="Q1239" i="10"/>
  <c r="R1239" i="10"/>
  <c r="S1239" i="10" s="1"/>
  <c r="Q1242" i="10"/>
  <c r="R1242" i="10" s="1"/>
  <c r="S1242" i="10" s="1"/>
  <c r="Q1247" i="10"/>
  <c r="R1247" i="10" s="1"/>
  <c r="S1247" i="10" s="1"/>
  <c r="Q1260" i="10"/>
  <c r="R1260" i="10" s="1"/>
  <c r="S1260" i="10" s="1"/>
  <c r="Q1264" i="10"/>
  <c r="Q1270" i="10"/>
  <c r="R1270" i="10" s="1"/>
  <c r="S1270" i="10" s="1"/>
  <c r="Q1272" i="10"/>
  <c r="Q1280" i="10"/>
  <c r="Q1291" i="10"/>
  <c r="B1290" i="22" s="1"/>
  <c r="R1291" i="10"/>
  <c r="S1291" i="10" s="1"/>
  <c r="Q1292" i="10"/>
  <c r="B1291" i="23" s="1"/>
  <c r="Q1304" i="10"/>
  <c r="H1303" i="11" s="1"/>
  <c r="I1303" i="11" s="1"/>
  <c r="Q1307" i="10"/>
  <c r="B1306" i="22" s="1"/>
  <c r="Q1310" i="10"/>
  <c r="R1310" i="10" s="1"/>
  <c r="S1310" i="10" s="1"/>
  <c r="Q1312" i="10"/>
  <c r="B1311" i="23" s="1"/>
  <c r="R1312" i="10"/>
  <c r="S1312" i="10"/>
  <c r="Q1315" i="10"/>
  <c r="Y6" i="10"/>
  <c r="Q15" i="10"/>
  <c r="Q16" i="10"/>
  <c r="Q23" i="10"/>
  <c r="Q24" i="10"/>
  <c r="Q36" i="10"/>
  <c r="Q44" i="10"/>
  <c r="Q47" i="10"/>
  <c r="Q48" i="10"/>
  <c r="Q52" i="10"/>
  <c r="Q53" i="10"/>
  <c r="Q68" i="10"/>
  <c r="Q71" i="10"/>
  <c r="Q74" i="10"/>
  <c r="Q76" i="10"/>
  <c r="Q77" i="10"/>
  <c r="Q92" i="10"/>
  <c r="Q95" i="10"/>
  <c r="Q100" i="10"/>
  <c r="Q106" i="10"/>
  <c r="Q108" i="10"/>
  <c r="Q109" i="10"/>
  <c r="Q127" i="10"/>
  <c r="Q130" i="10"/>
  <c r="Q133" i="10"/>
  <c r="Q135" i="10"/>
  <c r="Q136" i="10"/>
  <c r="Q156" i="10"/>
  <c r="Q157" i="10"/>
  <c r="Q159" i="10"/>
  <c r="Q160" i="10"/>
  <c r="Q180" i="10"/>
  <c r="Q181" i="10"/>
  <c r="Q189" i="10"/>
  <c r="Q191" i="10"/>
  <c r="Q192" i="10"/>
  <c r="Q212" i="10"/>
  <c r="Q213" i="10"/>
  <c r="Q215" i="10"/>
  <c r="Q218" i="10"/>
  <c r="Q236" i="10"/>
  <c r="Q239" i="10"/>
  <c r="Q240" i="10"/>
  <c r="Q242" i="10"/>
  <c r="Q245" i="10"/>
  <c r="Q260" i="10"/>
  <c r="Q272" i="10"/>
  <c r="Q274" i="10"/>
  <c r="Q276" i="10"/>
  <c r="Q292" i="10"/>
  <c r="Q295" i="10"/>
  <c r="Q296" i="10"/>
  <c r="Q298" i="10"/>
  <c r="Q316" i="10"/>
  <c r="Q320" i="10"/>
  <c r="Q322" i="10"/>
  <c r="Q324" i="10"/>
  <c r="Q325" i="10"/>
  <c r="Q340" i="10"/>
  <c r="Q343" i="10"/>
  <c r="Q344" i="10"/>
  <c r="Q349" i="10"/>
  <c r="Q351" i="10"/>
  <c r="Q372" i="10"/>
  <c r="Q375" i="10"/>
  <c r="Q376" i="10"/>
  <c r="Q378" i="10"/>
  <c r="Q396" i="10"/>
  <c r="Q397" i="10"/>
  <c r="Q399" i="10"/>
  <c r="Q400" i="10"/>
  <c r="Q402" i="10"/>
  <c r="Q420" i="10"/>
  <c r="Q423" i="10"/>
  <c r="Q428" i="10"/>
  <c r="Q429" i="10"/>
  <c r="Q431" i="10"/>
  <c r="Q447" i="10"/>
  <c r="Q450" i="10"/>
  <c r="Q452" i="10"/>
  <c r="Q453" i="10"/>
  <c r="Q471" i="10"/>
  <c r="Q476" i="10"/>
  <c r="Q477" i="10"/>
  <c r="Q479" i="10"/>
  <c r="Q480" i="10"/>
  <c r="Q500" i="10"/>
  <c r="Q508" i="10"/>
  <c r="Q509" i="10"/>
  <c r="Q527" i="10"/>
  <c r="Q530" i="10"/>
  <c r="Q532" i="10"/>
  <c r="Q533" i="10"/>
  <c r="Q548" i="10"/>
  <c r="Q551" i="10"/>
  <c r="Q554" i="10"/>
  <c r="Q556" i="10"/>
  <c r="Q559" i="10"/>
  <c r="Q572" i="10"/>
  <c r="Q578" i="10"/>
  <c r="Q584" i="10"/>
  <c r="Q586" i="10"/>
  <c r="Q604" i="10"/>
  <c r="Q607" i="10"/>
  <c r="Q612" i="10"/>
  <c r="Q613" i="10"/>
  <c r="Q628" i="10"/>
  <c r="Q631" i="10"/>
  <c r="Q632" i="10"/>
  <c r="Q634" i="10"/>
  <c r="Q636" i="10"/>
  <c r="Q652" i="10"/>
  <c r="Q655" i="10"/>
  <c r="Q663" i="10"/>
  <c r="Q664" i="10"/>
  <c r="Q666" i="10"/>
  <c r="Q684" i="10"/>
  <c r="Q685" i="10"/>
  <c r="Q687" i="10"/>
  <c r="Q688" i="10"/>
  <c r="Q690" i="10"/>
  <c r="Q708" i="10"/>
  <c r="Q709" i="10"/>
  <c r="Q714" i="10"/>
  <c r="Q732" i="10"/>
  <c r="Q740" i="10"/>
  <c r="Q741" i="10"/>
  <c r="Q743" i="10"/>
  <c r="Q759" i="10"/>
  <c r="Q764" i="10"/>
  <c r="Q765" i="10"/>
  <c r="Q767" i="10"/>
  <c r="Q768" i="10"/>
  <c r="Q788" i="10"/>
  <c r="Q789" i="10"/>
  <c r="Q791" i="10"/>
  <c r="Q792" i="10"/>
  <c r="Q810" i="10"/>
  <c r="Q820" i="10"/>
  <c r="Q821" i="10"/>
  <c r="Q839" i="10"/>
  <c r="Q842" i="10"/>
  <c r="Q844" i="10"/>
  <c r="Q845" i="10"/>
  <c r="Q860" i="10"/>
  <c r="Q863" i="10"/>
  <c r="Q868" i="10"/>
  <c r="Q869" i="10"/>
  <c r="Q871" i="10"/>
  <c r="Q887" i="10"/>
  <c r="Q890" i="10"/>
  <c r="Q895" i="10"/>
  <c r="Q896" i="10"/>
  <c r="Q898" i="10"/>
  <c r="Q901" i="10"/>
  <c r="Q908" i="10"/>
  <c r="Q919" i="10"/>
  <c r="Q920" i="10"/>
  <c r="Q922" i="10"/>
  <c r="Q924" i="10"/>
  <c r="Q940" i="10"/>
  <c r="Q943" i="10"/>
  <c r="Q944" i="10"/>
  <c r="Q946" i="10"/>
  <c r="Q948" i="10"/>
  <c r="Q964" i="10"/>
  <c r="Q975" i="10"/>
  <c r="Q976" i="10"/>
  <c r="Q978" i="10"/>
  <c r="Q988" i="10"/>
  <c r="Q996" i="10"/>
  <c r="Q997" i="10"/>
  <c r="Q999" i="10"/>
  <c r="Q1000" i="10"/>
  <c r="Q1020" i="10"/>
  <c r="Q1023" i="10"/>
  <c r="Q1024" i="10"/>
  <c r="Q1026" i="10"/>
  <c r="Q1044" i="10"/>
  <c r="Q1045" i="10"/>
  <c r="Q1055" i="10"/>
  <c r="Q1071" i="10"/>
  <c r="Q1074" i="10"/>
  <c r="Q1076" i="10"/>
  <c r="Q1077" i="10"/>
  <c r="Q1092" i="10"/>
  <c r="Q1095" i="10"/>
  <c r="Q1098" i="10"/>
  <c r="Q1100" i="10"/>
  <c r="Q1101" i="10"/>
  <c r="Q1116" i="10"/>
  <c r="Q1119" i="10"/>
  <c r="Q1124" i="10"/>
  <c r="Q1125" i="10"/>
  <c r="Q1130" i="10"/>
  <c r="Q1140" i="10"/>
  <c r="Q1143" i="10"/>
  <c r="Q1148" i="10"/>
  <c r="Q1149" i="10"/>
  <c r="Q1151" i="10"/>
  <c r="Q1152" i="10"/>
  <c r="Q1167" i="10"/>
  <c r="Q1170" i="10"/>
  <c r="Q1175" i="10"/>
  <c r="Q1176" i="10"/>
  <c r="Q1188" i="10"/>
  <c r="Q1194" i="10"/>
  <c r="Q1196" i="10"/>
  <c r="Q1197" i="10"/>
  <c r="Q1199" i="10"/>
  <c r="Q1212" i="10"/>
  <c r="Q1215" i="10"/>
  <c r="Q1218" i="10"/>
  <c r="Q1220" i="10"/>
  <c r="Q1221" i="10"/>
  <c r="Q1236" i="10"/>
  <c r="Q5" i="10"/>
  <c r="R5" i="10" s="1"/>
  <c r="AE19" i="10"/>
  <c r="K1263" i="10"/>
  <c r="L1263" i="10"/>
  <c r="E1263" i="15" s="1"/>
  <c r="M1263" i="10"/>
  <c r="N1263" i="10"/>
  <c r="G1263" i="15" s="1"/>
  <c r="O1263" i="10"/>
  <c r="P1263" i="10"/>
  <c r="I1263" i="15" s="1"/>
  <c r="K1264" i="10"/>
  <c r="D1264" i="15" s="1"/>
  <c r="L1264" i="10"/>
  <c r="E1264" i="15" s="1"/>
  <c r="M1264" i="10"/>
  <c r="F1264" i="15" s="1"/>
  <c r="N1264" i="10"/>
  <c r="G1264" i="15" s="1"/>
  <c r="O1264" i="10"/>
  <c r="P1264" i="10"/>
  <c r="K1265" i="10"/>
  <c r="L1265" i="10"/>
  <c r="E1265" i="15" s="1"/>
  <c r="M1265" i="10"/>
  <c r="N1265" i="10"/>
  <c r="O1265" i="10"/>
  <c r="P1265" i="10"/>
  <c r="I1265" i="15" s="1"/>
  <c r="K1266" i="10"/>
  <c r="L1266" i="10"/>
  <c r="M1266" i="10"/>
  <c r="N1266" i="10"/>
  <c r="G1266" i="15" s="1"/>
  <c r="O1266" i="10"/>
  <c r="P1266" i="10"/>
  <c r="K1267" i="10"/>
  <c r="L1267" i="10"/>
  <c r="E1267" i="15" s="1"/>
  <c r="M1267" i="10"/>
  <c r="N1267" i="10"/>
  <c r="G1267" i="15" s="1"/>
  <c r="O1267" i="10"/>
  <c r="H1267" i="15" s="1"/>
  <c r="P1267" i="10"/>
  <c r="I1267" i="15" s="1"/>
  <c r="K1268" i="10"/>
  <c r="L1268" i="10"/>
  <c r="E1268" i="15" s="1"/>
  <c r="M1268" i="10"/>
  <c r="F1268" i="15" s="1"/>
  <c r="N1268" i="10"/>
  <c r="G1268" i="15" s="1"/>
  <c r="O1268" i="10"/>
  <c r="P1268" i="10"/>
  <c r="K1269" i="10"/>
  <c r="L1269" i="10"/>
  <c r="E1269" i="15" s="1"/>
  <c r="M1269" i="10"/>
  <c r="N1269" i="10"/>
  <c r="O1269" i="10"/>
  <c r="P1269" i="10"/>
  <c r="I1269" i="15" s="1"/>
  <c r="K1270" i="10"/>
  <c r="L1270" i="10"/>
  <c r="E1270" i="15" s="1"/>
  <c r="M1270" i="10"/>
  <c r="F1270" i="15" s="1"/>
  <c r="N1270" i="10"/>
  <c r="G1270" i="15" s="1"/>
  <c r="O1270" i="10"/>
  <c r="H1270" i="15" s="1"/>
  <c r="P1270" i="10"/>
  <c r="I1270" i="15" s="1"/>
  <c r="K1271" i="10"/>
  <c r="D1271" i="15" s="1"/>
  <c r="L1271" i="10"/>
  <c r="E1271" i="15" s="1"/>
  <c r="M1271" i="10"/>
  <c r="N1271" i="10"/>
  <c r="G1271" i="15" s="1"/>
  <c r="O1271" i="10"/>
  <c r="P1271" i="10"/>
  <c r="Q1271" i="10" s="1"/>
  <c r="H1270" i="11" s="1"/>
  <c r="I1270" i="11" s="1"/>
  <c r="K1272" i="10"/>
  <c r="D1272" i="15" s="1"/>
  <c r="L1272" i="10"/>
  <c r="M1272" i="10"/>
  <c r="N1272" i="10"/>
  <c r="O1272" i="10"/>
  <c r="P1272" i="10"/>
  <c r="I1272" i="15" s="1"/>
  <c r="K1273" i="10"/>
  <c r="D1273" i="15" s="1"/>
  <c r="L1273" i="10"/>
  <c r="E1273" i="15" s="1"/>
  <c r="M1273" i="10"/>
  <c r="N1273" i="10"/>
  <c r="O1273" i="10"/>
  <c r="P1273" i="10"/>
  <c r="I1273" i="15" s="1"/>
  <c r="K1274" i="10"/>
  <c r="L1274" i="10"/>
  <c r="M1274" i="10"/>
  <c r="N1274" i="10"/>
  <c r="G1274" i="15" s="1"/>
  <c r="O1274" i="10"/>
  <c r="H1274" i="15" s="1"/>
  <c r="P1274" i="10"/>
  <c r="I1274" i="15" s="1"/>
  <c r="K1275" i="10"/>
  <c r="D1275" i="15" s="1"/>
  <c r="L1275" i="10"/>
  <c r="E1275" i="15" s="1"/>
  <c r="M1275" i="10"/>
  <c r="N1275" i="10"/>
  <c r="G1275" i="15" s="1"/>
  <c r="O1275" i="10"/>
  <c r="H1275" i="15" s="1"/>
  <c r="P1275" i="10"/>
  <c r="I1275" i="15" s="1"/>
  <c r="K1276" i="10"/>
  <c r="D1276" i="15" s="1"/>
  <c r="L1276" i="10"/>
  <c r="E1276" i="15" s="1"/>
  <c r="M1276" i="10"/>
  <c r="F1276" i="15" s="1"/>
  <c r="N1276" i="10"/>
  <c r="G1276" i="15" s="1"/>
  <c r="O1276" i="10"/>
  <c r="P1276" i="10"/>
  <c r="K1277" i="10"/>
  <c r="L1277" i="10"/>
  <c r="Q1277" i="10" s="1"/>
  <c r="R1277" i="10" s="1"/>
  <c r="S1277" i="10" s="1"/>
  <c r="M1277" i="10"/>
  <c r="N1277" i="10"/>
  <c r="O1277" i="10"/>
  <c r="P1277" i="10"/>
  <c r="I1277" i="15" s="1"/>
  <c r="K1278" i="10"/>
  <c r="L1278" i="10"/>
  <c r="Q1278" i="10" s="1"/>
  <c r="R1278" i="10" s="1"/>
  <c r="S1278" i="10" s="1"/>
  <c r="M1278" i="10"/>
  <c r="N1278" i="10"/>
  <c r="G1278" i="15" s="1"/>
  <c r="O1278" i="10"/>
  <c r="H1278" i="15" s="1"/>
  <c r="P1278" i="10"/>
  <c r="I1278" i="15" s="1"/>
  <c r="K1279" i="10"/>
  <c r="L1279" i="10"/>
  <c r="E1279" i="15" s="1"/>
  <c r="M1279" i="10"/>
  <c r="N1279" i="10"/>
  <c r="G1279" i="15" s="1"/>
  <c r="O1279" i="10"/>
  <c r="H1279" i="15" s="1"/>
  <c r="P1279" i="10"/>
  <c r="I1279" i="15" s="1"/>
  <c r="K1280" i="10"/>
  <c r="D1280" i="15" s="1"/>
  <c r="L1280" i="10"/>
  <c r="E1280" i="15" s="1"/>
  <c r="M1280" i="10"/>
  <c r="N1280" i="10"/>
  <c r="O1280" i="10"/>
  <c r="P1280" i="10"/>
  <c r="I1280" i="15" s="1"/>
  <c r="K1281" i="10"/>
  <c r="D1281" i="15" s="1"/>
  <c r="L1281" i="10"/>
  <c r="E1281" i="15" s="1"/>
  <c r="M1281" i="10"/>
  <c r="F1281" i="15" s="1"/>
  <c r="N1281" i="10"/>
  <c r="G1281" i="15" s="1"/>
  <c r="O1281" i="10"/>
  <c r="H1281" i="15" s="1"/>
  <c r="P1281" i="10"/>
  <c r="I1281" i="15" s="1"/>
  <c r="K1282" i="10"/>
  <c r="L1282" i="10"/>
  <c r="M1282" i="10"/>
  <c r="N1282" i="10"/>
  <c r="G1282" i="15" s="1"/>
  <c r="O1282" i="10"/>
  <c r="P1282" i="10"/>
  <c r="I1282" i="15" s="1"/>
  <c r="K1283" i="10"/>
  <c r="L1283" i="10"/>
  <c r="E1283" i="15" s="1"/>
  <c r="M1283" i="10"/>
  <c r="N1283" i="10"/>
  <c r="G1283" i="15" s="1"/>
  <c r="O1283" i="10"/>
  <c r="H1283" i="15" s="1"/>
  <c r="P1283" i="10"/>
  <c r="I1283" i="15" s="1"/>
  <c r="K1284" i="10"/>
  <c r="L1284" i="10"/>
  <c r="E1284" i="15" s="1"/>
  <c r="M1284" i="10"/>
  <c r="F1284" i="15" s="1"/>
  <c r="N1284" i="10"/>
  <c r="G1284" i="15" s="1"/>
  <c r="O1284" i="10"/>
  <c r="P1284" i="10"/>
  <c r="K1285" i="10"/>
  <c r="D1285" i="15" s="1"/>
  <c r="L1285" i="10"/>
  <c r="Q1285" i="10" s="1"/>
  <c r="R1285" i="10" s="1"/>
  <c r="S1285" i="10" s="1"/>
  <c r="M1285" i="10"/>
  <c r="N1285" i="10"/>
  <c r="O1285" i="10"/>
  <c r="P1285" i="10"/>
  <c r="I1285" i="15" s="1"/>
  <c r="K1286" i="10"/>
  <c r="L1286" i="10"/>
  <c r="E1286" i="15" s="1"/>
  <c r="M1286" i="10"/>
  <c r="F1286" i="15" s="1"/>
  <c r="N1286" i="10"/>
  <c r="G1286" i="15" s="1"/>
  <c r="O1286" i="10"/>
  <c r="Q1286" i="10" s="1"/>
  <c r="R1286" i="10" s="1"/>
  <c r="S1286" i="10" s="1"/>
  <c r="P1286" i="10"/>
  <c r="I1286" i="15" s="1"/>
  <c r="K1287" i="10"/>
  <c r="L1287" i="10"/>
  <c r="E1287" i="15" s="1"/>
  <c r="M1287" i="10"/>
  <c r="F1287" i="15" s="1"/>
  <c r="N1287" i="10"/>
  <c r="G1287" i="15" s="1"/>
  <c r="O1287" i="10"/>
  <c r="P1287" i="10"/>
  <c r="I1287" i="15" s="1"/>
  <c r="K1288" i="10"/>
  <c r="L1288" i="10"/>
  <c r="E1288" i="15" s="1"/>
  <c r="M1288" i="10"/>
  <c r="F1288" i="15" s="1"/>
  <c r="N1288" i="10"/>
  <c r="G1288" i="15" s="1"/>
  <c r="O1288" i="10"/>
  <c r="P1288" i="10"/>
  <c r="K1289" i="10"/>
  <c r="L1289" i="10"/>
  <c r="M1289" i="10"/>
  <c r="N1289" i="10"/>
  <c r="O1289" i="10"/>
  <c r="Q1289" i="10" s="1"/>
  <c r="R1289" i="10" s="1"/>
  <c r="S1289" i="10" s="1"/>
  <c r="P1289" i="10"/>
  <c r="I1289" i="15" s="1"/>
  <c r="K1290" i="10"/>
  <c r="D1290" i="15" s="1"/>
  <c r="L1290" i="10"/>
  <c r="E1290" i="15" s="1"/>
  <c r="M1290" i="10"/>
  <c r="F1290" i="15" s="1"/>
  <c r="N1290" i="10"/>
  <c r="Q1290" i="10" s="1"/>
  <c r="R1290" i="10" s="1"/>
  <c r="S1290" i="10" s="1"/>
  <c r="O1290" i="10"/>
  <c r="H1290" i="15" s="1"/>
  <c r="P1290" i="10"/>
  <c r="I1290" i="15" s="1"/>
  <c r="K1291" i="10"/>
  <c r="L1291" i="10"/>
  <c r="M1291" i="10"/>
  <c r="N1291" i="10"/>
  <c r="G1291" i="15" s="1"/>
  <c r="O1291" i="10"/>
  <c r="H1291" i="15" s="1"/>
  <c r="P1291" i="10"/>
  <c r="I1291" i="15" s="1"/>
  <c r="K1292" i="10"/>
  <c r="D1292" i="15" s="1"/>
  <c r="L1292" i="10"/>
  <c r="E1292" i="15" s="1"/>
  <c r="M1292" i="10"/>
  <c r="F1292" i="15" s="1"/>
  <c r="N1292" i="10"/>
  <c r="G1292" i="15" s="1"/>
  <c r="O1292" i="10"/>
  <c r="P1292" i="10"/>
  <c r="I1292" i="15" s="1"/>
  <c r="K1293" i="10"/>
  <c r="D1293" i="15" s="1"/>
  <c r="L1293" i="10"/>
  <c r="E1293" i="15" s="1"/>
  <c r="M1293" i="10"/>
  <c r="N1293" i="10"/>
  <c r="O1293" i="10"/>
  <c r="P1293" i="10"/>
  <c r="K1294" i="10"/>
  <c r="L1294" i="10"/>
  <c r="E1294" i="15" s="1"/>
  <c r="M1294" i="10"/>
  <c r="N1294" i="10"/>
  <c r="G1294" i="15" s="1"/>
  <c r="O1294" i="10"/>
  <c r="P1294" i="10"/>
  <c r="K1295" i="10"/>
  <c r="D1295" i="15" s="1"/>
  <c r="L1295" i="10"/>
  <c r="E1295" i="15" s="1"/>
  <c r="M1295" i="10"/>
  <c r="N1295" i="10"/>
  <c r="O1295" i="10"/>
  <c r="H1295" i="15" s="1"/>
  <c r="P1295" i="10"/>
  <c r="I1295" i="15" s="1"/>
  <c r="K1296" i="10"/>
  <c r="L1296" i="10"/>
  <c r="M1296" i="10"/>
  <c r="F1296" i="15" s="1"/>
  <c r="N1296" i="10"/>
  <c r="G1296" i="15" s="1"/>
  <c r="O1296" i="10"/>
  <c r="P1296" i="10"/>
  <c r="I1296" i="15" s="1"/>
  <c r="K1297" i="10"/>
  <c r="Q1297" i="10" s="1"/>
  <c r="R1297" i="10" s="1"/>
  <c r="S1297" i="10" s="1"/>
  <c r="L1297" i="10"/>
  <c r="E1297" i="15" s="1"/>
  <c r="M1297" i="10"/>
  <c r="F1297" i="15" s="1"/>
  <c r="N1297" i="10"/>
  <c r="G1297" i="15" s="1"/>
  <c r="O1297" i="10"/>
  <c r="H1297" i="15" s="1"/>
  <c r="P1297" i="10"/>
  <c r="I1297" i="15" s="1"/>
  <c r="K1298" i="10"/>
  <c r="L1298" i="10"/>
  <c r="M1298" i="10"/>
  <c r="F1298" i="15" s="1"/>
  <c r="N1298" i="10"/>
  <c r="G1298" i="15" s="1"/>
  <c r="O1298" i="10"/>
  <c r="H1298" i="15" s="1"/>
  <c r="P1298" i="10"/>
  <c r="I1298" i="15" s="1"/>
  <c r="K1299" i="10"/>
  <c r="D1299" i="15" s="1"/>
  <c r="L1299" i="10"/>
  <c r="Q1299" i="10" s="1"/>
  <c r="M1299" i="10"/>
  <c r="N1299" i="10"/>
  <c r="O1299" i="10"/>
  <c r="P1299" i="10"/>
  <c r="K1300" i="10"/>
  <c r="L1300" i="10"/>
  <c r="E1300" i="15" s="1"/>
  <c r="M1300" i="10"/>
  <c r="F1300" i="15" s="1"/>
  <c r="N1300" i="10"/>
  <c r="G1300" i="15" s="1"/>
  <c r="O1300" i="10"/>
  <c r="P1300" i="10"/>
  <c r="K1301" i="10"/>
  <c r="L1301" i="10"/>
  <c r="E1301" i="15" s="1"/>
  <c r="M1301" i="10"/>
  <c r="F1301" i="15" s="1"/>
  <c r="N1301" i="10"/>
  <c r="G1301" i="15" s="1"/>
  <c r="O1301" i="10"/>
  <c r="H1301" i="15" s="1"/>
  <c r="P1301" i="10"/>
  <c r="I1301" i="15" s="1"/>
  <c r="K1302" i="10"/>
  <c r="L1302" i="10"/>
  <c r="M1302" i="10"/>
  <c r="F1302" i="15" s="1"/>
  <c r="N1302" i="10"/>
  <c r="G1302" i="15" s="1"/>
  <c r="O1302" i="10"/>
  <c r="H1302" i="15" s="1"/>
  <c r="P1302" i="10"/>
  <c r="I1302" i="15" s="1"/>
  <c r="K1303" i="10"/>
  <c r="D1303" i="15" s="1"/>
  <c r="L1303" i="10"/>
  <c r="E1303" i="15" s="1"/>
  <c r="M1303" i="10"/>
  <c r="N1303" i="10"/>
  <c r="O1303" i="10"/>
  <c r="P1303" i="10"/>
  <c r="I1303" i="15" s="1"/>
  <c r="K1304" i="10"/>
  <c r="L1304" i="10"/>
  <c r="E1304" i="15" s="1"/>
  <c r="M1304" i="10"/>
  <c r="F1304" i="15" s="1"/>
  <c r="N1304" i="10"/>
  <c r="G1304" i="15" s="1"/>
  <c r="O1304" i="10"/>
  <c r="P1304" i="10"/>
  <c r="I1304" i="15" s="1"/>
  <c r="K1305" i="10"/>
  <c r="D1305" i="15" s="1"/>
  <c r="L1305" i="10"/>
  <c r="E1305" i="15" s="1"/>
  <c r="M1305" i="10"/>
  <c r="F1305" i="15" s="1"/>
  <c r="N1305" i="10"/>
  <c r="O1305" i="10"/>
  <c r="H1305" i="15" s="1"/>
  <c r="P1305" i="10"/>
  <c r="I1305" i="15" s="1"/>
  <c r="K1306" i="10"/>
  <c r="L1306" i="10"/>
  <c r="M1306" i="10"/>
  <c r="N1306" i="10"/>
  <c r="G1306" i="15" s="1"/>
  <c r="O1306" i="10"/>
  <c r="P1306" i="10"/>
  <c r="K1307" i="10"/>
  <c r="D1307" i="15" s="1"/>
  <c r="L1307" i="10"/>
  <c r="E1307" i="15" s="1"/>
  <c r="M1307" i="10"/>
  <c r="N1307" i="10"/>
  <c r="G1307" i="15" s="1"/>
  <c r="O1307" i="10"/>
  <c r="H1307" i="15" s="1"/>
  <c r="P1307" i="10"/>
  <c r="I1307" i="15" s="1"/>
  <c r="K1308" i="10"/>
  <c r="D1308" i="15" s="1"/>
  <c r="L1308" i="10"/>
  <c r="E1308" i="15" s="1"/>
  <c r="M1308" i="10"/>
  <c r="F1308" i="15" s="1"/>
  <c r="N1308" i="10"/>
  <c r="G1308" i="15" s="1"/>
  <c r="O1308" i="10"/>
  <c r="P1308" i="10"/>
  <c r="I1308" i="15" s="1"/>
  <c r="K1309" i="10"/>
  <c r="D1309" i="15" s="1"/>
  <c r="L1309" i="10"/>
  <c r="E1309" i="15" s="1"/>
  <c r="M1309" i="10"/>
  <c r="F1309" i="15" s="1"/>
  <c r="N1309" i="10"/>
  <c r="O1309" i="10"/>
  <c r="P1309" i="10"/>
  <c r="I1309" i="15" s="1"/>
  <c r="K1310" i="10"/>
  <c r="L1310" i="10"/>
  <c r="E1310" i="15" s="1"/>
  <c r="M1310" i="10"/>
  <c r="F1310" i="15" s="1"/>
  <c r="N1310" i="10"/>
  <c r="O1310" i="10"/>
  <c r="P1310" i="10"/>
  <c r="K1311" i="10"/>
  <c r="L1311" i="10"/>
  <c r="E1311" i="15" s="1"/>
  <c r="M1311" i="10"/>
  <c r="N1311" i="10"/>
  <c r="O1311" i="10"/>
  <c r="P1311" i="10"/>
  <c r="I1311" i="15" s="1"/>
  <c r="K1312" i="10"/>
  <c r="D1312" i="15" s="1"/>
  <c r="L1312" i="10"/>
  <c r="E1312" i="15" s="1"/>
  <c r="M1312" i="10"/>
  <c r="F1312" i="15" s="1"/>
  <c r="N1312" i="10"/>
  <c r="G1312" i="15" s="1"/>
  <c r="O1312" i="10"/>
  <c r="P1312" i="10"/>
  <c r="I1312" i="15" s="1"/>
  <c r="K1313" i="10"/>
  <c r="L1313" i="10"/>
  <c r="E1313" i="15" s="1"/>
  <c r="M1313" i="10"/>
  <c r="F1313" i="15" s="1"/>
  <c r="N1313" i="10"/>
  <c r="G1313" i="15" s="1"/>
  <c r="O1313" i="10"/>
  <c r="H1313" i="15" s="1"/>
  <c r="P1313" i="10"/>
  <c r="I1313" i="15" s="1"/>
  <c r="K1314" i="10"/>
  <c r="L1314" i="10"/>
  <c r="M1314" i="10"/>
  <c r="N1314" i="10"/>
  <c r="G1314" i="15" s="1"/>
  <c r="O1314" i="10"/>
  <c r="P1314" i="10"/>
  <c r="K1315" i="10"/>
  <c r="L1315" i="10"/>
  <c r="M1315" i="10"/>
  <c r="N1315" i="10"/>
  <c r="G1315" i="15" s="1"/>
  <c r="O1315" i="10"/>
  <c r="H1315" i="15" s="1"/>
  <c r="P1315" i="10"/>
  <c r="I1315" i="15" s="1"/>
  <c r="K1316" i="10"/>
  <c r="L1316" i="10"/>
  <c r="M1316" i="10"/>
  <c r="F1316" i="15" s="1"/>
  <c r="N1316" i="10"/>
  <c r="G1316" i="15" s="1"/>
  <c r="O1316" i="10"/>
  <c r="P1316" i="10"/>
  <c r="I1316" i="15" s="1"/>
  <c r="K1317" i="10"/>
  <c r="L1317" i="10"/>
  <c r="E1317" i="15" s="1"/>
  <c r="M1317" i="10"/>
  <c r="N1317" i="10"/>
  <c r="G1317" i="15" s="1"/>
  <c r="O1317" i="10"/>
  <c r="P1317" i="10"/>
  <c r="K1318" i="10"/>
  <c r="L1318" i="10"/>
  <c r="M1318" i="10"/>
  <c r="F1318" i="15" s="1"/>
  <c r="N1318" i="10"/>
  <c r="G1318" i="15" s="1"/>
  <c r="O1318" i="10"/>
  <c r="H1318" i="15" s="1"/>
  <c r="P1318" i="10"/>
  <c r="I1318" i="15" s="1"/>
  <c r="K1319" i="10"/>
  <c r="D1319" i="15" s="1"/>
  <c r="L1319" i="10"/>
  <c r="E1319" i="15" s="1"/>
  <c r="M1319" i="10"/>
  <c r="N1319" i="10"/>
  <c r="G1319" i="15" s="1"/>
  <c r="O1319" i="10"/>
  <c r="P1319" i="10"/>
  <c r="I1319" i="15" s="1"/>
  <c r="K1320" i="10"/>
  <c r="L1320" i="10"/>
  <c r="E1320" i="15" s="1"/>
  <c r="M1320" i="10"/>
  <c r="F1320" i="15" s="1"/>
  <c r="N1320" i="10"/>
  <c r="G1320" i="15" s="1"/>
  <c r="O1320" i="10"/>
  <c r="P1320" i="10"/>
  <c r="K1321" i="10"/>
  <c r="D1321" i="15" s="1"/>
  <c r="L1321" i="10"/>
  <c r="E1321" i="15" s="1"/>
  <c r="M1321" i="10"/>
  <c r="F1321" i="15" s="1"/>
  <c r="N1321" i="10"/>
  <c r="G1321" i="15" s="1"/>
  <c r="O1321" i="10"/>
  <c r="H1321" i="15" s="1"/>
  <c r="P1321" i="10"/>
  <c r="I1321" i="15" s="1"/>
  <c r="K6" i="10"/>
  <c r="L6" i="10"/>
  <c r="M6" i="10"/>
  <c r="N6" i="10"/>
  <c r="Q6" i="10" s="1"/>
  <c r="O6" i="10"/>
  <c r="P6" i="10"/>
  <c r="I6" i="15" s="1"/>
  <c r="K7" i="10"/>
  <c r="D7" i="15" s="1"/>
  <c r="L7" i="10"/>
  <c r="E7" i="15" s="1"/>
  <c r="M7" i="10"/>
  <c r="N7" i="10"/>
  <c r="G7" i="15" s="1"/>
  <c r="O7" i="10"/>
  <c r="H7" i="15" s="1"/>
  <c r="P7" i="10"/>
  <c r="I7" i="15" s="1"/>
  <c r="K8" i="10"/>
  <c r="D8" i="15" s="1"/>
  <c r="L8" i="10"/>
  <c r="M8" i="10"/>
  <c r="N8" i="10"/>
  <c r="O8" i="10"/>
  <c r="P8" i="10"/>
  <c r="I8" i="15" s="1"/>
  <c r="K9" i="10"/>
  <c r="L9" i="10"/>
  <c r="E9" i="15" s="1"/>
  <c r="M9" i="10"/>
  <c r="F9" i="15" s="1"/>
  <c r="N9" i="10"/>
  <c r="G9" i="15" s="1"/>
  <c r="O9" i="10"/>
  <c r="P9" i="10"/>
  <c r="I9" i="15" s="1"/>
  <c r="K10" i="10"/>
  <c r="L10" i="10"/>
  <c r="E10" i="15" s="1"/>
  <c r="M10" i="10"/>
  <c r="F10" i="15" s="1"/>
  <c r="N10" i="10"/>
  <c r="G10" i="15" s="1"/>
  <c r="O10" i="10"/>
  <c r="H10" i="15" s="1"/>
  <c r="P10" i="10"/>
  <c r="I10" i="15" s="1"/>
  <c r="K11" i="10"/>
  <c r="L11" i="10"/>
  <c r="M11" i="10"/>
  <c r="N11" i="10"/>
  <c r="O11" i="10"/>
  <c r="P11" i="10"/>
  <c r="I11" i="15" s="1"/>
  <c r="K12" i="10"/>
  <c r="L12" i="10"/>
  <c r="M12" i="10"/>
  <c r="N12" i="10"/>
  <c r="G12" i="15" s="1"/>
  <c r="O12" i="10"/>
  <c r="P12" i="10"/>
  <c r="I12" i="15" s="1"/>
  <c r="K13" i="10"/>
  <c r="D13" i="15" s="1"/>
  <c r="L13" i="10"/>
  <c r="E13" i="15" s="1"/>
  <c r="M13" i="10"/>
  <c r="F13" i="15" s="1"/>
  <c r="N13" i="10"/>
  <c r="G13" i="15" s="1"/>
  <c r="O13" i="10"/>
  <c r="H13" i="15" s="1"/>
  <c r="P13" i="10"/>
  <c r="K14" i="10"/>
  <c r="L14" i="10"/>
  <c r="E14" i="15" s="1"/>
  <c r="M14" i="10"/>
  <c r="N14" i="10"/>
  <c r="G14" i="15" s="1"/>
  <c r="O14" i="10"/>
  <c r="H14" i="15" s="1"/>
  <c r="P14" i="10"/>
  <c r="I14" i="15" s="1"/>
  <c r="K15" i="10"/>
  <c r="D15" i="15" s="1"/>
  <c r="L15" i="10"/>
  <c r="M15" i="10"/>
  <c r="N15" i="10"/>
  <c r="G15" i="15" s="1"/>
  <c r="O15" i="10"/>
  <c r="H15" i="15" s="1"/>
  <c r="P15" i="10"/>
  <c r="I15" i="15" s="1"/>
  <c r="K16" i="10"/>
  <c r="L16" i="10"/>
  <c r="E16" i="15" s="1"/>
  <c r="M16" i="10"/>
  <c r="F16" i="15" s="1"/>
  <c r="N16" i="10"/>
  <c r="O16" i="10"/>
  <c r="P16" i="10"/>
  <c r="K17" i="10"/>
  <c r="L17" i="10"/>
  <c r="E17" i="15" s="1"/>
  <c r="M17" i="10"/>
  <c r="F17" i="15" s="1"/>
  <c r="N17" i="10"/>
  <c r="G17" i="15" s="1"/>
  <c r="O17" i="10"/>
  <c r="H17" i="15" s="1"/>
  <c r="P17" i="10"/>
  <c r="I17" i="15" s="1"/>
  <c r="K18" i="10"/>
  <c r="L18" i="10"/>
  <c r="M18" i="10"/>
  <c r="F18" i="15" s="1"/>
  <c r="N18" i="10"/>
  <c r="G18" i="15" s="1"/>
  <c r="O18" i="10"/>
  <c r="H18" i="15" s="1"/>
  <c r="P18" i="10"/>
  <c r="I18" i="15" s="1"/>
  <c r="K19" i="10"/>
  <c r="L19" i="10"/>
  <c r="M19" i="10"/>
  <c r="N19" i="10"/>
  <c r="O19" i="10"/>
  <c r="P19" i="10"/>
  <c r="I19" i="15" s="1"/>
  <c r="K20" i="10"/>
  <c r="L20" i="10"/>
  <c r="M20" i="10"/>
  <c r="N20" i="10"/>
  <c r="O20" i="10"/>
  <c r="P20" i="10"/>
  <c r="K21" i="10"/>
  <c r="L21" i="10"/>
  <c r="M21" i="10"/>
  <c r="F21" i="15" s="1"/>
  <c r="N21" i="10"/>
  <c r="G21" i="15" s="1"/>
  <c r="O21" i="10"/>
  <c r="H21" i="15" s="1"/>
  <c r="P21" i="10"/>
  <c r="I21" i="15" s="1"/>
  <c r="K22" i="10"/>
  <c r="D22" i="15" s="1"/>
  <c r="L22" i="10"/>
  <c r="E22" i="15" s="1"/>
  <c r="M22" i="10"/>
  <c r="F22" i="15" s="1"/>
  <c r="N22" i="10"/>
  <c r="G22" i="15" s="1"/>
  <c r="O22" i="10"/>
  <c r="H22" i="15" s="1"/>
  <c r="P22" i="10"/>
  <c r="I22" i="15" s="1"/>
  <c r="K23" i="10"/>
  <c r="D23" i="15" s="1"/>
  <c r="L23" i="10"/>
  <c r="E23" i="15" s="1"/>
  <c r="M23" i="10"/>
  <c r="N23" i="10"/>
  <c r="G23" i="15" s="1"/>
  <c r="O23" i="10"/>
  <c r="H23" i="15" s="1"/>
  <c r="P23" i="10"/>
  <c r="I23" i="15" s="1"/>
  <c r="K24" i="10"/>
  <c r="D24" i="15" s="1"/>
  <c r="L24" i="10"/>
  <c r="E24" i="15" s="1"/>
  <c r="M24" i="10"/>
  <c r="F24" i="15" s="1"/>
  <c r="N24" i="10"/>
  <c r="O24" i="10"/>
  <c r="H24" i="15" s="1"/>
  <c r="P24" i="10"/>
  <c r="I24" i="15" s="1"/>
  <c r="K25" i="10"/>
  <c r="D25" i="15" s="1"/>
  <c r="L25" i="10"/>
  <c r="E25" i="15" s="1"/>
  <c r="M25" i="10"/>
  <c r="F25" i="15" s="1"/>
  <c r="N25" i="10"/>
  <c r="G25" i="15" s="1"/>
  <c r="O25" i="10"/>
  <c r="H25" i="15" s="1"/>
  <c r="P25" i="10"/>
  <c r="I25" i="15" s="1"/>
  <c r="K26" i="10"/>
  <c r="D26" i="15" s="1"/>
  <c r="L26" i="10"/>
  <c r="E26" i="15" s="1"/>
  <c r="M26" i="10"/>
  <c r="F26" i="15" s="1"/>
  <c r="N26" i="10"/>
  <c r="G26" i="15" s="1"/>
  <c r="O26" i="10"/>
  <c r="H26" i="15" s="1"/>
  <c r="P26" i="10"/>
  <c r="I26" i="15" s="1"/>
  <c r="K27" i="10"/>
  <c r="D27" i="15" s="1"/>
  <c r="L27" i="10"/>
  <c r="E27" i="15" s="1"/>
  <c r="M27" i="10"/>
  <c r="N27" i="10"/>
  <c r="G27" i="15" s="1"/>
  <c r="O27" i="10"/>
  <c r="H27" i="15" s="1"/>
  <c r="P27" i="10"/>
  <c r="I27" i="15" s="1"/>
  <c r="K28" i="10"/>
  <c r="L28" i="10"/>
  <c r="E28" i="15" s="1"/>
  <c r="M28" i="10"/>
  <c r="F28" i="15" s="1"/>
  <c r="N28" i="10"/>
  <c r="G28" i="15" s="1"/>
  <c r="O28" i="10"/>
  <c r="H28" i="15" s="1"/>
  <c r="P28" i="10"/>
  <c r="I28" i="15" s="1"/>
  <c r="K29" i="10"/>
  <c r="L29" i="10"/>
  <c r="E29" i="15" s="1"/>
  <c r="M29" i="10"/>
  <c r="F29" i="15" s="1"/>
  <c r="N29" i="10"/>
  <c r="G29" i="15" s="1"/>
  <c r="O29" i="10"/>
  <c r="H29" i="15" s="1"/>
  <c r="P29" i="10"/>
  <c r="K30" i="10"/>
  <c r="D30" i="15" s="1"/>
  <c r="L30" i="10"/>
  <c r="M30" i="10"/>
  <c r="N30" i="10"/>
  <c r="G30" i="15" s="1"/>
  <c r="O30" i="10"/>
  <c r="H30" i="15" s="1"/>
  <c r="P30" i="10"/>
  <c r="I30" i="15" s="1"/>
  <c r="K31" i="10"/>
  <c r="D31" i="15" s="1"/>
  <c r="L31" i="10"/>
  <c r="E31" i="15" s="1"/>
  <c r="M31" i="10"/>
  <c r="F31" i="15" s="1"/>
  <c r="N31" i="10"/>
  <c r="G31" i="15" s="1"/>
  <c r="O31" i="10"/>
  <c r="H31" i="15" s="1"/>
  <c r="P31" i="10"/>
  <c r="I31" i="15" s="1"/>
  <c r="K32" i="10"/>
  <c r="D32" i="15" s="1"/>
  <c r="L32" i="10"/>
  <c r="E32" i="15" s="1"/>
  <c r="M32" i="10"/>
  <c r="F32" i="15" s="1"/>
  <c r="N32" i="10"/>
  <c r="G32" i="15" s="1"/>
  <c r="O32" i="10"/>
  <c r="P32" i="10"/>
  <c r="K33" i="10"/>
  <c r="L33" i="10"/>
  <c r="E33" i="15" s="1"/>
  <c r="M33" i="10"/>
  <c r="N33" i="10"/>
  <c r="G33" i="15" s="1"/>
  <c r="O33" i="10"/>
  <c r="H33" i="15" s="1"/>
  <c r="P33" i="10"/>
  <c r="I33" i="15" s="1"/>
  <c r="K34" i="10"/>
  <c r="D34" i="15" s="1"/>
  <c r="L34" i="10"/>
  <c r="E34" i="15" s="1"/>
  <c r="M34" i="10"/>
  <c r="F34" i="15" s="1"/>
  <c r="N34" i="10"/>
  <c r="G34" i="15" s="1"/>
  <c r="O34" i="10"/>
  <c r="H34" i="15" s="1"/>
  <c r="P34" i="10"/>
  <c r="I34" i="15" s="1"/>
  <c r="K35" i="10"/>
  <c r="D35" i="15" s="1"/>
  <c r="L35" i="10"/>
  <c r="E35" i="15" s="1"/>
  <c r="M35" i="10"/>
  <c r="N35" i="10"/>
  <c r="G35" i="15" s="1"/>
  <c r="O35" i="10"/>
  <c r="H35" i="15" s="1"/>
  <c r="P35" i="10"/>
  <c r="I35" i="15" s="1"/>
  <c r="K36" i="10"/>
  <c r="D36" i="15" s="1"/>
  <c r="L36" i="10"/>
  <c r="E36" i="15" s="1"/>
  <c r="M36" i="10"/>
  <c r="N36" i="10"/>
  <c r="G36" i="15" s="1"/>
  <c r="O36" i="10"/>
  <c r="H36" i="15" s="1"/>
  <c r="P36" i="10"/>
  <c r="I36" i="15" s="1"/>
  <c r="K37" i="10"/>
  <c r="D37" i="15" s="1"/>
  <c r="L37" i="10"/>
  <c r="E37" i="15" s="1"/>
  <c r="M37" i="10"/>
  <c r="F37" i="15" s="1"/>
  <c r="N37" i="10"/>
  <c r="G37" i="15" s="1"/>
  <c r="O37" i="10"/>
  <c r="H37" i="15" s="1"/>
  <c r="P37" i="10"/>
  <c r="K38" i="10"/>
  <c r="D38" i="15" s="1"/>
  <c r="L38" i="10"/>
  <c r="E38" i="15" s="1"/>
  <c r="M38" i="10"/>
  <c r="F38" i="15" s="1"/>
  <c r="N38" i="10"/>
  <c r="G38" i="15" s="1"/>
  <c r="O38" i="10"/>
  <c r="H38" i="15" s="1"/>
  <c r="P38" i="10"/>
  <c r="I38" i="15" s="1"/>
  <c r="K39" i="10"/>
  <c r="L39" i="10"/>
  <c r="E39" i="15" s="1"/>
  <c r="M39" i="10"/>
  <c r="N39" i="10"/>
  <c r="G39" i="15" s="1"/>
  <c r="O39" i="10"/>
  <c r="H39" i="15" s="1"/>
  <c r="P39" i="10"/>
  <c r="I39" i="15" s="1"/>
  <c r="K40" i="10"/>
  <c r="L40" i="10"/>
  <c r="E40" i="15" s="1"/>
  <c r="M40" i="10"/>
  <c r="F40" i="15" s="1"/>
  <c r="N40" i="10"/>
  <c r="O40" i="10"/>
  <c r="H40" i="15" s="1"/>
  <c r="P40" i="10"/>
  <c r="I40" i="15" s="1"/>
  <c r="K41" i="10"/>
  <c r="D41" i="15" s="1"/>
  <c r="L41" i="10"/>
  <c r="M41" i="10"/>
  <c r="F41" i="15" s="1"/>
  <c r="N41" i="10"/>
  <c r="O41" i="10"/>
  <c r="H41" i="15" s="1"/>
  <c r="P41" i="10"/>
  <c r="I41" i="15" s="1"/>
  <c r="K42" i="10"/>
  <c r="L42" i="10"/>
  <c r="E42" i="15" s="1"/>
  <c r="M42" i="10"/>
  <c r="F42" i="15" s="1"/>
  <c r="N42" i="10"/>
  <c r="G42" i="15" s="1"/>
  <c r="O42" i="10"/>
  <c r="H42" i="15" s="1"/>
  <c r="P42" i="10"/>
  <c r="I42" i="15" s="1"/>
  <c r="K43" i="10"/>
  <c r="D43" i="15" s="1"/>
  <c r="L43" i="10"/>
  <c r="E43" i="15" s="1"/>
  <c r="M43" i="10"/>
  <c r="N43" i="10"/>
  <c r="G43" i="15" s="1"/>
  <c r="O43" i="10"/>
  <c r="H43" i="15" s="1"/>
  <c r="P43" i="10"/>
  <c r="I43" i="15" s="1"/>
  <c r="K44" i="10"/>
  <c r="D44" i="15" s="1"/>
  <c r="L44" i="10"/>
  <c r="E44" i="15" s="1"/>
  <c r="M44" i="10"/>
  <c r="F44" i="15" s="1"/>
  <c r="N44" i="10"/>
  <c r="G44" i="15" s="1"/>
  <c r="O44" i="10"/>
  <c r="H44" i="15" s="1"/>
  <c r="P44" i="10"/>
  <c r="I44" i="15" s="1"/>
  <c r="K45" i="10"/>
  <c r="L45" i="10"/>
  <c r="E45" i="15" s="1"/>
  <c r="M45" i="10"/>
  <c r="F45" i="15" s="1"/>
  <c r="N45" i="10"/>
  <c r="G45" i="15" s="1"/>
  <c r="O45" i="10"/>
  <c r="H45" i="15" s="1"/>
  <c r="P45" i="10"/>
  <c r="I45" i="15" s="1"/>
  <c r="K46" i="10"/>
  <c r="D46" i="15" s="1"/>
  <c r="L46" i="10"/>
  <c r="E46" i="15" s="1"/>
  <c r="M46" i="10"/>
  <c r="F46" i="15" s="1"/>
  <c r="N46" i="10"/>
  <c r="G46" i="15" s="1"/>
  <c r="O46" i="10"/>
  <c r="H46" i="15" s="1"/>
  <c r="P46" i="10"/>
  <c r="I46" i="15" s="1"/>
  <c r="K47" i="10"/>
  <c r="D47" i="15" s="1"/>
  <c r="L47" i="10"/>
  <c r="E47" i="15" s="1"/>
  <c r="M47" i="10"/>
  <c r="N47" i="10"/>
  <c r="G47" i="15" s="1"/>
  <c r="O47" i="10"/>
  <c r="H47" i="15" s="1"/>
  <c r="P47" i="10"/>
  <c r="I47" i="15" s="1"/>
  <c r="K48" i="10"/>
  <c r="D48" i="15" s="1"/>
  <c r="L48" i="10"/>
  <c r="E48" i="15" s="1"/>
  <c r="M48" i="10"/>
  <c r="F48" i="15" s="1"/>
  <c r="N48" i="10"/>
  <c r="G48" i="15" s="1"/>
  <c r="O48" i="10"/>
  <c r="P48" i="10"/>
  <c r="I48" i="15" s="1"/>
  <c r="K49" i="10"/>
  <c r="L49" i="10"/>
  <c r="E49" i="15" s="1"/>
  <c r="M49" i="10"/>
  <c r="F49" i="15" s="1"/>
  <c r="N49" i="10"/>
  <c r="G49" i="15" s="1"/>
  <c r="O49" i="10"/>
  <c r="H49" i="15" s="1"/>
  <c r="P49" i="10"/>
  <c r="I49" i="15" s="1"/>
  <c r="K50" i="10"/>
  <c r="D50" i="15" s="1"/>
  <c r="L50" i="10"/>
  <c r="M50" i="10"/>
  <c r="F50" i="15" s="1"/>
  <c r="N50" i="10"/>
  <c r="G50" i="15" s="1"/>
  <c r="O50" i="10"/>
  <c r="H50" i="15" s="1"/>
  <c r="P50" i="10"/>
  <c r="I50" i="15" s="1"/>
  <c r="K51" i="10"/>
  <c r="D51" i="15" s="1"/>
  <c r="L51" i="10"/>
  <c r="M51" i="10"/>
  <c r="N51" i="10"/>
  <c r="G51" i="15" s="1"/>
  <c r="O51" i="10"/>
  <c r="H51" i="15" s="1"/>
  <c r="P51" i="10"/>
  <c r="I51" i="15" s="1"/>
  <c r="K52" i="10"/>
  <c r="D52" i="15" s="1"/>
  <c r="L52" i="10"/>
  <c r="E52" i="15" s="1"/>
  <c r="M52" i="10"/>
  <c r="F52" i="15" s="1"/>
  <c r="N52" i="10"/>
  <c r="G52" i="15" s="1"/>
  <c r="O52" i="10"/>
  <c r="P52" i="10"/>
  <c r="I52" i="15" s="1"/>
  <c r="K53" i="10"/>
  <c r="D53" i="15" s="1"/>
  <c r="L53" i="10"/>
  <c r="E53" i="15" s="1"/>
  <c r="M53" i="10"/>
  <c r="F53" i="15" s="1"/>
  <c r="N53" i="10"/>
  <c r="G53" i="15" s="1"/>
  <c r="O53" i="10"/>
  <c r="H53" i="15" s="1"/>
  <c r="P53" i="10"/>
  <c r="I53" i="15" s="1"/>
  <c r="K54" i="10"/>
  <c r="D54" i="15" s="1"/>
  <c r="L54" i="10"/>
  <c r="E54" i="15" s="1"/>
  <c r="M54" i="10"/>
  <c r="F54" i="15" s="1"/>
  <c r="N54" i="10"/>
  <c r="G54" i="15" s="1"/>
  <c r="O54" i="10"/>
  <c r="H54" i="15" s="1"/>
  <c r="P54" i="10"/>
  <c r="K55" i="10"/>
  <c r="D55" i="15" s="1"/>
  <c r="L55" i="10"/>
  <c r="E55" i="15" s="1"/>
  <c r="M55" i="10"/>
  <c r="N55" i="10"/>
  <c r="G55" i="15" s="1"/>
  <c r="O55" i="10"/>
  <c r="H55" i="15" s="1"/>
  <c r="P55" i="10"/>
  <c r="I55" i="15" s="1"/>
  <c r="K56" i="10"/>
  <c r="D56" i="15" s="1"/>
  <c r="L56" i="10"/>
  <c r="E56" i="15" s="1"/>
  <c r="M56" i="10"/>
  <c r="F56" i="15" s="1"/>
  <c r="N56" i="10"/>
  <c r="O56" i="10"/>
  <c r="H56" i="15" s="1"/>
  <c r="P56" i="10"/>
  <c r="I56" i="15" s="1"/>
  <c r="K57" i="10"/>
  <c r="L57" i="10"/>
  <c r="E57" i="15" s="1"/>
  <c r="M57" i="10"/>
  <c r="F57" i="15" s="1"/>
  <c r="N57" i="10"/>
  <c r="G57" i="15" s="1"/>
  <c r="O57" i="10"/>
  <c r="H57" i="15" s="1"/>
  <c r="P57" i="10"/>
  <c r="I57" i="15" s="1"/>
  <c r="K58" i="10"/>
  <c r="D58" i="15" s="1"/>
  <c r="L58" i="10"/>
  <c r="M58" i="10"/>
  <c r="F58" i="15" s="1"/>
  <c r="N58" i="10"/>
  <c r="G58" i="15" s="1"/>
  <c r="O58" i="10"/>
  <c r="H58" i="15" s="1"/>
  <c r="P58" i="10"/>
  <c r="I58" i="15" s="1"/>
  <c r="K59" i="10"/>
  <c r="L59" i="10"/>
  <c r="E59" i="15" s="1"/>
  <c r="M59" i="10"/>
  <c r="F59" i="15" s="1"/>
  <c r="N59" i="10"/>
  <c r="G59" i="15" s="1"/>
  <c r="O59" i="10"/>
  <c r="H59" i="15" s="1"/>
  <c r="P59" i="10"/>
  <c r="I59" i="15" s="1"/>
  <c r="K60" i="10"/>
  <c r="L60" i="10"/>
  <c r="E60" i="15" s="1"/>
  <c r="M60" i="10"/>
  <c r="F60" i="15" s="1"/>
  <c r="N60" i="10"/>
  <c r="G60" i="15" s="1"/>
  <c r="O60" i="10"/>
  <c r="P60" i="10"/>
  <c r="I60" i="15" s="1"/>
  <c r="K61" i="10"/>
  <c r="L61" i="10"/>
  <c r="E61" i="15" s="1"/>
  <c r="M61" i="10"/>
  <c r="F61" i="15" s="1"/>
  <c r="N61" i="10"/>
  <c r="G61" i="15" s="1"/>
  <c r="O61" i="10"/>
  <c r="P61" i="10"/>
  <c r="K62" i="10"/>
  <c r="D62" i="15" s="1"/>
  <c r="L62" i="10"/>
  <c r="E62" i="15" s="1"/>
  <c r="M62" i="10"/>
  <c r="F62" i="15" s="1"/>
  <c r="N62" i="10"/>
  <c r="G62" i="15" s="1"/>
  <c r="O62" i="10"/>
  <c r="H62" i="15" s="1"/>
  <c r="P62" i="10"/>
  <c r="I62" i="15" s="1"/>
  <c r="K63" i="10"/>
  <c r="L63" i="10"/>
  <c r="E63" i="15" s="1"/>
  <c r="M63" i="10"/>
  <c r="F63" i="15" s="1"/>
  <c r="N63" i="10"/>
  <c r="G63" i="15" s="1"/>
  <c r="O63" i="10"/>
  <c r="H63" i="15" s="1"/>
  <c r="P63" i="10"/>
  <c r="I63" i="15" s="1"/>
  <c r="K64" i="10"/>
  <c r="D64" i="15" s="1"/>
  <c r="L64" i="10"/>
  <c r="E64" i="15" s="1"/>
  <c r="M64" i="10"/>
  <c r="F64" i="15" s="1"/>
  <c r="N64" i="10"/>
  <c r="G64" i="15" s="1"/>
  <c r="O64" i="10"/>
  <c r="H64" i="15" s="1"/>
  <c r="P64" i="10"/>
  <c r="I64" i="15" s="1"/>
  <c r="K65" i="10"/>
  <c r="L65" i="10"/>
  <c r="E65" i="15" s="1"/>
  <c r="M65" i="10"/>
  <c r="F65" i="15" s="1"/>
  <c r="N65" i="10"/>
  <c r="G65" i="15" s="1"/>
  <c r="O65" i="10"/>
  <c r="H65" i="15" s="1"/>
  <c r="P65" i="10"/>
  <c r="I65" i="15" s="1"/>
  <c r="K66" i="10"/>
  <c r="L66" i="10"/>
  <c r="E66" i="15" s="1"/>
  <c r="M66" i="10"/>
  <c r="F66" i="15" s="1"/>
  <c r="N66" i="10"/>
  <c r="G66" i="15" s="1"/>
  <c r="O66" i="10"/>
  <c r="H66" i="15" s="1"/>
  <c r="P66" i="10"/>
  <c r="I66" i="15" s="1"/>
  <c r="K67" i="10"/>
  <c r="D67" i="15" s="1"/>
  <c r="L67" i="10"/>
  <c r="E67" i="15" s="1"/>
  <c r="M67" i="10"/>
  <c r="F67" i="15" s="1"/>
  <c r="N67" i="10"/>
  <c r="G67" i="15" s="1"/>
  <c r="O67" i="10"/>
  <c r="H67" i="15" s="1"/>
  <c r="P67" i="10"/>
  <c r="I67" i="15" s="1"/>
  <c r="K68" i="10"/>
  <c r="D68" i="15" s="1"/>
  <c r="L68" i="10"/>
  <c r="E68" i="15" s="1"/>
  <c r="M68" i="10"/>
  <c r="F68" i="15" s="1"/>
  <c r="N68" i="10"/>
  <c r="O68" i="10"/>
  <c r="P68" i="10"/>
  <c r="K69" i="10"/>
  <c r="L69" i="10"/>
  <c r="E69" i="15" s="1"/>
  <c r="M69" i="10"/>
  <c r="F69" i="15" s="1"/>
  <c r="N69" i="10"/>
  <c r="G69" i="15" s="1"/>
  <c r="O69" i="10"/>
  <c r="H69" i="15" s="1"/>
  <c r="P69" i="10"/>
  <c r="I69" i="15" s="1"/>
  <c r="K70" i="10"/>
  <c r="L70" i="10"/>
  <c r="E70" i="15" s="1"/>
  <c r="M70" i="10"/>
  <c r="F70" i="15" s="1"/>
  <c r="N70" i="10"/>
  <c r="G70" i="15" s="1"/>
  <c r="O70" i="10"/>
  <c r="H70" i="15" s="1"/>
  <c r="P70" i="10"/>
  <c r="I70" i="15" s="1"/>
  <c r="K71" i="10"/>
  <c r="D71" i="15" s="1"/>
  <c r="L71" i="10"/>
  <c r="E71" i="15" s="1"/>
  <c r="M71" i="10"/>
  <c r="N71" i="10"/>
  <c r="G71" i="15" s="1"/>
  <c r="O71" i="10"/>
  <c r="H71" i="15" s="1"/>
  <c r="P71" i="10"/>
  <c r="I71" i="15" s="1"/>
  <c r="K72" i="10"/>
  <c r="D72" i="15" s="1"/>
  <c r="L72" i="10"/>
  <c r="E72" i="15" s="1"/>
  <c r="M72" i="10"/>
  <c r="F72" i="15" s="1"/>
  <c r="N72" i="10"/>
  <c r="G72" i="15" s="1"/>
  <c r="O72" i="10"/>
  <c r="P72" i="10"/>
  <c r="I72" i="15" s="1"/>
  <c r="K73" i="10"/>
  <c r="D73" i="15" s="1"/>
  <c r="L73" i="10"/>
  <c r="E73" i="15" s="1"/>
  <c r="M73" i="10"/>
  <c r="F73" i="15" s="1"/>
  <c r="N73" i="10"/>
  <c r="G73" i="15" s="1"/>
  <c r="O73" i="10"/>
  <c r="H73" i="15" s="1"/>
  <c r="P73" i="10"/>
  <c r="I73" i="15" s="1"/>
  <c r="K74" i="10"/>
  <c r="D74" i="15" s="1"/>
  <c r="L74" i="10"/>
  <c r="E74" i="15" s="1"/>
  <c r="M74" i="10"/>
  <c r="F74" i="15" s="1"/>
  <c r="N74" i="10"/>
  <c r="G74" i="15" s="1"/>
  <c r="O74" i="10"/>
  <c r="H74" i="15" s="1"/>
  <c r="P74" i="10"/>
  <c r="I74" i="15" s="1"/>
  <c r="K75" i="10"/>
  <c r="D75" i="15" s="1"/>
  <c r="L75" i="10"/>
  <c r="E75" i="15" s="1"/>
  <c r="M75" i="10"/>
  <c r="N75" i="10"/>
  <c r="O75" i="10"/>
  <c r="P75" i="10"/>
  <c r="I75" i="15" s="1"/>
  <c r="K76" i="10"/>
  <c r="D76" i="15" s="1"/>
  <c r="L76" i="10"/>
  <c r="E76" i="15" s="1"/>
  <c r="M76" i="10"/>
  <c r="F76" i="15" s="1"/>
  <c r="N76" i="10"/>
  <c r="G76" i="15" s="1"/>
  <c r="O76" i="10"/>
  <c r="H76" i="15" s="1"/>
  <c r="P76" i="10"/>
  <c r="I76" i="15" s="1"/>
  <c r="K77" i="10"/>
  <c r="D77" i="15" s="1"/>
  <c r="L77" i="10"/>
  <c r="M77" i="10"/>
  <c r="F77" i="15" s="1"/>
  <c r="N77" i="10"/>
  <c r="G77" i="15" s="1"/>
  <c r="O77" i="10"/>
  <c r="H77" i="15" s="1"/>
  <c r="P77" i="10"/>
  <c r="I77" i="15" s="1"/>
  <c r="K78" i="10"/>
  <c r="D78" i="15" s="1"/>
  <c r="L78" i="10"/>
  <c r="E78" i="15" s="1"/>
  <c r="M78" i="10"/>
  <c r="N78" i="10"/>
  <c r="G78" i="15" s="1"/>
  <c r="O78" i="10"/>
  <c r="H78" i="15" s="1"/>
  <c r="P78" i="10"/>
  <c r="I78" i="15" s="1"/>
  <c r="K79" i="10"/>
  <c r="L79" i="10"/>
  <c r="E79" i="15" s="1"/>
  <c r="M79" i="10"/>
  <c r="F79" i="15" s="1"/>
  <c r="N79" i="10"/>
  <c r="G79" i="15" s="1"/>
  <c r="O79" i="10"/>
  <c r="H79" i="15" s="1"/>
  <c r="P79" i="10"/>
  <c r="I79" i="15" s="1"/>
  <c r="K80" i="10"/>
  <c r="L80" i="10"/>
  <c r="E80" i="15" s="1"/>
  <c r="M80" i="10"/>
  <c r="F80" i="15" s="1"/>
  <c r="N80" i="10"/>
  <c r="O80" i="10"/>
  <c r="P80" i="10"/>
  <c r="I80" i="15" s="1"/>
  <c r="K81" i="10"/>
  <c r="L81" i="10"/>
  <c r="E81" i="15" s="1"/>
  <c r="M81" i="10"/>
  <c r="F81" i="15" s="1"/>
  <c r="N81" i="10"/>
  <c r="G81" i="15" s="1"/>
  <c r="O81" i="10"/>
  <c r="H81" i="15" s="1"/>
  <c r="P81" i="10"/>
  <c r="I81" i="15" s="1"/>
  <c r="K82" i="10"/>
  <c r="L82" i="10"/>
  <c r="E82" i="15" s="1"/>
  <c r="M82" i="10"/>
  <c r="F82" i="15" s="1"/>
  <c r="N82" i="10"/>
  <c r="G82" i="15" s="1"/>
  <c r="O82" i="10"/>
  <c r="H82" i="15" s="1"/>
  <c r="P82" i="10"/>
  <c r="I82" i="15" s="1"/>
  <c r="K83" i="10"/>
  <c r="L83" i="10"/>
  <c r="E83" i="15" s="1"/>
  <c r="M83" i="10"/>
  <c r="N83" i="10"/>
  <c r="G83" i="15" s="1"/>
  <c r="O83" i="10"/>
  <c r="H83" i="15" s="1"/>
  <c r="P83" i="10"/>
  <c r="I83" i="15" s="1"/>
  <c r="K84" i="10"/>
  <c r="L84" i="10"/>
  <c r="E84" i="15" s="1"/>
  <c r="M84" i="10"/>
  <c r="F84" i="15" s="1"/>
  <c r="N84" i="10"/>
  <c r="G84" i="15" s="1"/>
  <c r="O84" i="10"/>
  <c r="H84" i="15" s="1"/>
  <c r="P84" i="10"/>
  <c r="I84" i="15" s="1"/>
  <c r="K85" i="10"/>
  <c r="Q85" i="10" s="1"/>
  <c r="L85" i="10"/>
  <c r="E85" i="15" s="1"/>
  <c r="M85" i="10"/>
  <c r="F85" i="15" s="1"/>
  <c r="N85" i="10"/>
  <c r="G85" i="15" s="1"/>
  <c r="O85" i="10"/>
  <c r="H85" i="15" s="1"/>
  <c r="P85" i="10"/>
  <c r="I85" i="15" s="1"/>
  <c r="K86" i="10"/>
  <c r="D86" i="15" s="1"/>
  <c r="L86" i="10"/>
  <c r="E86" i="15" s="1"/>
  <c r="M86" i="10"/>
  <c r="F86" i="15" s="1"/>
  <c r="N86" i="10"/>
  <c r="G86" i="15" s="1"/>
  <c r="O86" i="10"/>
  <c r="H86" i="15" s="1"/>
  <c r="P86" i="10"/>
  <c r="I86" i="15" s="1"/>
  <c r="K87" i="10"/>
  <c r="D87" i="15" s="1"/>
  <c r="L87" i="10"/>
  <c r="E87" i="15" s="1"/>
  <c r="M87" i="10"/>
  <c r="N87" i="10"/>
  <c r="G87" i="15" s="1"/>
  <c r="O87" i="10"/>
  <c r="H87" i="15" s="1"/>
  <c r="P87" i="10"/>
  <c r="I87" i="15" s="1"/>
  <c r="K88" i="10"/>
  <c r="L88" i="10"/>
  <c r="E88" i="15" s="1"/>
  <c r="M88" i="10"/>
  <c r="F88" i="15" s="1"/>
  <c r="N88" i="10"/>
  <c r="G88" i="15" s="1"/>
  <c r="O88" i="10"/>
  <c r="H88" i="15" s="1"/>
  <c r="P88" i="10"/>
  <c r="I88" i="15" s="1"/>
  <c r="K89" i="10"/>
  <c r="D89" i="15" s="1"/>
  <c r="L89" i="10"/>
  <c r="E89" i="15" s="1"/>
  <c r="M89" i="10"/>
  <c r="N89" i="10"/>
  <c r="O89" i="10"/>
  <c r="H89" i="15" s="1"/>
  <c r="P89" i="10"/>
  <c r="I89" i="15" s="1"/>
  <c r="K90" i="10"/>
  <c r="D90" i="15" s="1"/>
  <c r="L90" i="10"/>
  <c r="E90" i="15" s="1"/>
  <c r="M90" i="10"/>
  <c r="F90" i="15" s="1"/>
  <c r="N90" i="10"/>
  <c r="G90" i="15" s="1"/>
  <c r="O90" i="10"/>
  <c r="H90" i="15" s="1"/>
  <c r="P90" i="10"/>
  <c r="I90" i="15" s="1"/>
  <c r="K91" i="10"/>
  <c r="D91" i="15" s="1"/>
  <c r="L91" i="10"/>
  <c r="M91" i="10"/>
  <c r="F91" i="15" s="1"/>
  <c r="N91" i="10"/>
  <c r="G91" i="15" s="1"/>
  <c r="O91" i="10"/>
  <c r="H91" i="15" s="1"/>
  <c r="P91" i="10"/>
  <c r="I91" i="15" s="1"/>
  <c r="K92" i="10"/>
  <c r="D92" i="15" s="1"/>
  <c r="L92" i="10"/>
  <c r="E92" i="15" s="1"/>
  <c r="M92" i="10"/>
  <c r="F92" i="15" s="1"/>
  <c r="N92" i="10"/>
  <c r="O92" i="10"/>
  <c r="P92" i="10"/>
  <c r="I92" i="15" s="1"/>
  <c r="K93" i="10"/>
  <c r="D93" i="15" s="1"/>
  <c r="L93" i="10"/>
  <c r="E93" i="15" s="1"/>
  <c r="M93" i="10"/>
  <c r="F93" i="15" s="1"/>
  <c r="N93" i="10"/>
  <c r="G93" i="15" s="1"/>
  <c r="O93" i="10"/>
  <c r="H93" i="15" s="1"/>
  <c r="P93" i="10"/>
  <c r="I93" i="15" s="1"/>
  <c r="K94" i="10"/>
  <c r="D94" i="15" s="1"/>
  <c r="L94" i="10"/>
  <c r="E94" i="15" s="1"/>
  <c r="M94" i="10"/>
  <c r="F94" i="15" s="1"/>
  <c r="N94" i="10"/>
  <c r="G94" i="15" s="1"/>
  <c r="O94" i="10"/>
  <c r="H94" i="15" s="1"/>
  <c r="P94" i="10"/>
  <c r="I94" i="15" s="1"/>
  <c r="K95" i="10"/>
  <c r="D95" i="15" s="1"/>
  <c r="L95" i="10"/>
  <c r="E95" i="15" s="1"/>
  <c r="M95" i="10"/>
  <c r="F95" i="15" s="1"/>
  <c r="N95" i="10"/>
  <c r="G95" i="15" s="1"/>
  <c r="O95" i="10"/>
  <c r="H95" i="15" s="1"/>
  <c r="P95" i="10"/>
  <c r="I95" i="15" s="1"/>
  <c r="K96" i="10"/>
  <c r="L96" i="10"/>
  <c r="E96" i="15" s="1"/>
  <c r="M96" i="10"/>
  <c r="F96" i="15" s="1"/>
  <c r="N96" i="10"/>
  <c r="O96" i="10"/>
  <c r="P96" i="10"/>
  <c r="K97" i="10"/>
  <c r="L97" i="10"/>
  <c r="E97" i="15" s="1"/>
  <c r="M97" i="10"/>
  <c r="F97" i="15" s="1"/>
  <c r="N97" i="10"/>
  <c r="G97" i="15" s="1"/>
  <c r="O97" i="10"/>
  <c r="H97" i="15" s="1"/>
  <c r="P97" i="10"/>
  <c r="I97" i="15" s="1"/>
  <c r="K98" i="10"/>
  <c r="L98" i="10"/>
  <c r="M98" i="10"/>
  <c r="F98" i="15" s="1"/>
  <c r="N98" i="10"/>
  <c r="G98" i="15" s="1"/>
  <c r="O98" i="10"/>
  <c r="H98" i="15" s="1"/>
  <c r="P98" i="10"/>
  <c r="I98" i="15" s="1"/>
  <c r="K99" i="10"/>
  <c r="D99" i="15" s="1"/>
  <c r="L99" i="10"/>
  <c r="M99" i="10"/>
  <c r="N99" i="10"/>
  <c r="O99" i="10"/>
  <c r="H99" i="15" s="1"/>
  <c r="P99" i="10"/>
  <c r="I99" i="15" s="1"/>
  <c r="K100" i="10"/>
  <c r="D100" i="15" s="1"/>
  <c r="L100" i="10"/>
  <c r="E100" i="15" s="1"/>
  <c r="M100" i="10"/>
  <c r="F100" i="15" s="1"/>
  <c r="N100" i="10"/>
  <c r="G100" i="15" s="1"/>
  <c r="O100" i="10"/>
  <c r="H100" i="15" s="1"/>
  <c r="P100" i="10"/>
  <c r="I100" i="15" s="1"/>
  <c r="K101" i="10"/>
  <c r="L101" i="10"/>
  <c r="E101" i="15" s="1"/>
  <c r="M101" i="10"/>
  <c r="F101" i="15" s="1"/>
  <c r="N101" i="10"/>
  <c r="G101" i="15" s="1"/>
  <c r="O101" i="10"/>
  <c r="H101" i="15" s="1"/>
  <c r="P101" i="10"/>
  <c r="I101" i="15" s="1"/>
  <c r="K102" i="10"/>
  <c r="D102" i="15" s="1"/>
  <c r="L102" i="10"/>
  <c r="E102" i="15" s="1"/>
  <c r="M102" i="10"/>
  <c r="F102" i="15" s="1"/>
  <c r="N102" i="10"/>
  <c r="G102" i="15" s="1"/>
  <c r="O102" i="10"/>
  <c r="H102" i="15" s="1"/>
  <c r="P102" i="10"/>
  <c r="I102" i="15" s="1"/>
  <c r="K103" i="10"/>
  <c r="L103" i="10"/>
  <c r="E103" i="15" s="1"/>
  <c r="M103" i="10"/>
  <c r="N103" i="10"/>
  <c r="G103" i="15" s="1"/>
  <c r="O103" i="10"/>
  <c r="H103" i="15" s="1"/>
  <c r="P103" i="10"/>
  <c r="I103" i="15" s="1"/>
  <c r="K104" i="10"/>
  <c r="L104" i="10"/>
  <c r="E104" i="15" s="1"/>
  <c r="M104" i="10"/>
  <c r="F104" i="15" s="1"/>
  <c r="N104" i="10"/>
  <c r="G104" i="15" s="1"/>
  <c r="O104" i="10"/>
  <c r="P104" i="10"/>
  <c r="I104" i="15" s="1"/>
  <c r="K105" i="10"/>
  <c r="D105" i="15" s="1"/>
  <c r="L105" i="10"/>
  <c r="E105" i="15" s="1"/>
  <c r="M105" i="10"/>
  <c r="F105" i="15" s="1"/>
  <c r="N105" i="10"/>
  <c r="G105" i="15" s="1"/>
  <c r="O105" i="10"/>
  <c r="H105" i="15" s="1"/>
  <c r="P105" i="10"/>
  <c r="I105" i="15" s="1"/>
  <c r="K106" i="10"/>
  <c r="D106" i="15" s="1"/>
  <c r="L106" i="10"/>
  <c r="E106" i="15" s="1"/>
  <c r="M106" i="10"/>
  <c r="F106" i="15" s="1"/>
  <c r="N106" i="10"/>
  <c r="G106" i="15" s="1"/>
  <c r="O106" i="10"/>
  <c r="H106" i="15" s="1"/>
  <c r="P106" i="10"/>
  <c r="I106" i="15" s="1"/>
  <c r="K107" i="10"/>
  <c r="L107" i="10"/>
  <c r="E107" i="15" s="1"/>
  <c r="M107" i="10"/>
  <c r="N107" i="10"/>
  <c r="O107" i="10"/>
  <c r="P107" i="10"/>
  <c r="I107" i="15" s="1"/>
  <c r="K108" i="10"/>
  <c r="D108" i="15" s="1"/>
  <c r="L108" i="10"/>
  <c r="E108" i="15" s="1"/>
  <c r="M108" i="10"/>
  <c r="F108" i="15" s="1"/>
  <c r="N108" i="10"/>
  <c r="G108" i="15" s="1"/>
  <c r="O108" i="10"/>
  <c r="H108" i="15" s="1"/>
  <c r="P108" i="10"/>
  <c r="I108" i="15" s="1"/>
  <c r="K109" i="10"/>
  <c r="D109" i="15" s="1"/>
  <c r="L109" i="10"/>
  <c r="E109" i="15" s="1"/>
  <c r="M109" i="10"/>
  <c r="F109" i="15" s="1"/>
  <c r="N109" i="10"/>
  <c r="G109" i="15" s="1"/>
  <c r="O109" i="10"/>
  <c r="H109" i="15" s="1"/>
  <c r="P109" i="10"/>
  <c r="I109" i="15" s="1"/>
  <c r="K110" i="10"/>
  <c r="D110" i="15" s="1"/>
  <c r="L110" i="10"/>
  <c r="E110" i="15" s="1"/>
  <c r="M110" i="10"/>
  <c r="F110" i="15" s="1"/>
  <c r="N110" i="10"/>
  <c r="Q110" i="10" s="1"/>
  <c r="O110" i="10"/>
  <c r="H110" i="15" s="1"/>
  <c r="P110" i="10"/>
  <c r="I110" i="15" s="1"/>
  <c r="K111" i="10"/>
  <c r="D111" i="15" s="1"/>
  <c r="L111" i="10"/>
  <c r="E111" i="15" s="1"/>
  <c r="M111" i="10"/>
  <c r="N111" i="10"/>
  <c r="G111" i="15" s="1"/>
  <c r="O111" i="10"/>
  <c r="H111" i="15" s="1"/>
  <c r="P111" i="10"/>
  <c r="I111" i="15" s="1"/>
  <c r="K112" i="10"/>
  <c r="D112" i="15" s="1"/>
  <c r="L112" i="10"/>
  <c r="E112" i="15" s="1"/>
  <c r="M112" i="10"/>
  <c r="F112" i="15" s="1"/>
  <c r="N112" i="10"/>
  <c r="G112" i="15" s="1"/>
  <c r="O112" i="10"/>
  <c r="P112" i="10"/>
  <c r="K113" i="10"/>
  <c r="L113" i="10"/>
  <c r="E113" i="15" s="1"/>
  <c r="M113" i="10"/>
  <c r="F113" i="15" s="1"/>
  <c r="N113" i="10"/>
  <c r="G113" i="15" s="1"/>
  <c r="O113" i="10"/>
  <c r="H113" i="15" s="1"/>
  <c r="P113" i="10"/>
  <c r="I113" i="15" s="1"/>
  <c r="K114" i="10"/>
  <c r="L114" i="10"/>
  <c r="M114" i="10"/>
  <c r="F114" i="15" s="1"/>
  <c r="N114" i="10"/>
  <c r="G114" i="15" s="1"/>
  <c r="O114" i="10"/>
  <c r="H114" i="15" s="1"/>
  <c r="P114" i="10"/>
  <c r="I114" i="15" s="1"/>
  <c r="K115" i="10"/>
  <c r="L115" i="10"/>
  <c r="M115" i="10"/>
  <c r="N115" i="10"/>
  <c r="G115" i="15" s="1"/>
  <c r="O115" i="10"/>
  <c r="H115" i="15" s="1"/>
  <c r="P115" i="10"/>
  <c r="I115" i="15" s="1"/>
  <c r="K116" i="10"/>
  <c r="D116" i="15" s="1"/>
  <c r="L116" i="10"/>
  <c r="E116" i="15" s="1"/>
  <c r="M116" i="10"/>
  <c r="F116" i="15" s="1"/>
  <c r="N116" i="10"/>
  <c r="G116" i="15" s="1"/>
  <c r="O116" i="10"/>
  <c r="P116" i="10"/>
  <c r="I116" i="15" s="1"/>
  <c r="K117" i="10"/>
  <c r="D117" i="15" s="1"/>
  <c r="L117" i="10"/>
  <c r="E117" i="15" s="1"/>
  <c r="M117" i="10"/>
  <c r="F117" i="15" s="1"/>
  <c r="N117" i="10"/>
  <c r="G117" i="15" s="1"/>
  <c r="O117" i="10"/>
  <c r="H117" i="15" s="1"/>
  <c r="P117" i="10"/>
  <c r="I117" i="15" s="1"/>
  <c r="K118" i="10"/>
  <c r="D118" i="15" s="1"/>
  <c r="L118" i="10"/>
  <c r="E118" i="15" s="1"/>
  <c r="M118" i="10"/>
  <c r="F118" i="15" s="1"/>
  <c r="N118" i="10"/>
  <c r="G118" i="15" s="1"/>
  <c r="O118" i="10"/>
  <c r="H118" i="15" s="1"/>
  <c r="P118" i="10"/>
  <c r="I118" i="15" s="1"/>
  <c r="K119" i="10"/>
  <c r="D119" i="15" s="1"/>
  <c r="L119" i="10"/>
  <c r="E119" i="15" s="1"/>
  <c r="M119" i="10"/>
  <c r="F119" i="15" s="1"/>
  <c r="N119" i="10"/>
  <c r="G119" i="15" s="1"/>
  <c r="O119" i="10"/>
  <c r="H119" i="15" s="1"/>
  <c r="P119" i="10"/>
  <c r="K120" i="10"/>
  <c r="D120" i="15" s="1"/>
  <c r="L120" i="10"/>
  <c r="E120" i="15" s="1"/>
  <c r="M120" i="10"/>
  <c r="F120" i="15" s="1"/>
  <c r="N120" i="10"/>
  <c r="O120" i="10"/>
  <c r="P120" i="10"/>
  <c r="K121" i="10"/>
  <c r="D121" i="15" s="1"/>
  <c r="L121" i="10"/>
  <c r="M121" i="10"/>
  <c r="F121" i="15" s="1"/>
  <c r="N121" i="10"/>
  <c r="G121" i="15" s="1"/>
  <c r="O121" i="10"/>
  <c r="P121" i="10"/>
  <c r="I121" i="15" s="1"/>
  <c r="K122" i="10"/>
  <c r="D122" i="15" s="1"/>
  <c r="L122" i="10"/>
  <c r="M122" i="10"/>
  <c r="F122" i="15" s="1"/>
  <c r="N122" i="10"/>
  <c r="G122" i="15" s="1"/>
  <c r="O122" i="10"/>
  <c r="H122" i="15" s="1"/>
  <c r="P122" i="10"/>
  <c r="I122" i="15" s="1"/>
  <c r="K123" i="10"/>
  <c r="L123" i="10"/>
  <c r="E123" i="15" s="1"/>
  <c r="M123" i="10"/>
  <c r="N123" i="10"/>
  <c r="G123" i="15" s="1"/>
  <c r="O123" i="10"/>
  <c r="H123" i="15" s="1"/>
  <c r="P123" i="10"/>
  <c r="I123" i="15" s="1"/>
  <c r="K124" i="10"/>
  <c r="L124" i="10"/>
  <c r="E124" i="15" s="1"/>
  <c r="M124" i="10"/>
  <c r="F124" i="15" s="1"/>
  <c r="N124" i="10"/>
  <c r="O124" i="10"/>
  <c r="P124" i="10"/>
  <c r="I124" i="15" s="1"/>
  <c r="K125" i="10"/>
  <c r="D125" i="15" s="1"/>
  <c r="L125" i="10"/>
  <c r="E125" i="15" s="1"/>
  <c r="M125" i="10"/>
  <c r="F125" i="15" s="1"/>
  <c r="N125" i="10"/>
  <c r="G125" i="15" s="1"/>
  <c r="O125" i="10"/>
  <c r="H125" i="15" s="1"/>
  <c r="P125" i="10"/>
  <c r="I125" i="15" s="1"/>
  <c r="K126" i="10"/>
  <c r="L126" i="10"/>
  <c r="M126" i="10"/>
  <c r="F126" i="15" s="1"/>
  <c r="N126" i="10"/>
  <c r="G126" i="15" s="1"/>
  <c r="O126" i="10"/>
  <c r="H126" i="15" s="1"/>
  <c r="P126" i="10"/>
  <c r="I126" i="15" s="1"/>
  <c r="K127" i="10"/>
  <c r="D127" i="15" s="1"/>
  <c r="L127" i="10"/>
  <c r="E127" i="15" s="1"/>
  <c r="M127" i="10"/>
  <c r="N127" i="10"/>
  <c r="G127" i="15" s="1"/>
  <c r="O127" i="10"/>
  <c r="H127" i="15" s="1"/>
  <c r="P127" i="10"/>
  <c r="I127" i="15" s="1"/>
  <c r="K128" i="10"/>
  <c r="D128" i="15" s="1"/>
  <c r="L128" i="10"/>
  <c r="E128" i="15" s="1"/>
  <c r="M128" i="10"/>
  <c r="F128" i="15" s="1"/>
  <c r="N128" i="10"/>
  <c r="G128" i="15" s="1"/>
  <c r="O128" i="10"/>
  <c r="P128" i="10"/>
  <c r="I128" i="15" s="1"/>
  <c r="K129" i="10"/>
  <c r="L129" i="10"/>
  <c r="E129" i="15" s="1"/>
  <c r="M129" i="10"/>
  <c r="F129" i="15" s="1"/>
  <c r="N129" i="10"/>
  <c r="G129" i="15" s="1"/>
  <c r="O129" i="10"/>
  <c r="H129" i="15" s="1"/>
  <c r="P129" i="10"/>
  <c r="I129" i="15" s="1"/>
  <c r="K130" i="10"/>
  <c r="L130" i="10"/>
  <c r="E130" i="15" s="1"/>
  <c r="M130" i="10"/>
  <c r="F130" i="15" s="1"/>
  <c r="N130" i="10"/>
  <c r="G130" i="15" s="1"/>
  <c r="O130" i="10"/>
  <c r="H130" i="15" s="1"/>
  <c r="P130" i="10"/>
  <c r="I130" i="15" s="1"/>
  <c r="K131" i="10"/>
  <c r="L131" i="10"/>
  <c r="M131" i="10"/>
  <c r="F131" i="15" s="1"/>
  <c r="N131" i="10"/>
  <c r="G131" i="15" s="1"/>
  <c r="O131" i="10"/>
  <c r="H131" i="15" s="1"/>
  <c r="P131" i="10"/>
  <c r="I131" i="15" s="1"/>
  <c r="K132" i="10"/>
  <c r="L132" i="10"/>
  <c r="E132" i="15" s="1"/>
  <c r="M132" i="10"/>
  <c r="N132" i="10"/>
  <c r="O132" i="10"/>
  <c r="P132" i="10"/>
  <c r="K133" i="10"/>
  <c r="D133" i="15" s="1"/>
  <c r="L133" i="10"/>
  <c r="E133" i="15" s="1"/>
  <c r="M133" i="10"/>
  <c r="F133" i="15" s="1"/>
  <c r="N133" i="10"/>
  <c r="G133" i="15" s="1"/>
  <c r="O133" i="10"/>
  <c r="H133" i="15" s="1"/>
  <c r="P133" i="10"/>
  <c r="I133" i="15" s="1"/>
  <c r="K134" i="10"/>
  <c r="L134" i="10"/>
  <c r="M134" i="10"/>
  <c r="F134" i="15" s="1"/>
  <c r="N134" i="10"/>
  <c r="G134" i="15" s="1"/>
  <c r="O134" i="10"/>
  <c r="P134" i="10"/>
  <c r="K135" i="10"/>
  <c r="L135" i="10"/>
  <c r="E135" i="15" s="1"/>
  <c r="M135" i="10"/>
  <c r="N135" i="10"/>
  <c r="G135" i="15" s="1"/>
  <c r="O135" i="10"/>
  <c r="H135" i="15" s="1"/>
  <c r="P135" i="10"/>
  <c r="I135" i="15" s="1"/>
  <c r="K136" i="10"/>
  <c r="D136" i="15" s="1"/>
  <c r="L136" i="10"/>
  <c r="E136" i="15" s="1"/>
  <c r="M136" i="10"/>
  <c r="F136" i="15" s="1"/>
  <c r="N136" i="10"/>
  <c r="O136" i="10"/>
  <c r="H136" i="15" s="1"/>
  <c r="P136" i="10"/>
  <c r="I136" i="15" s="1"/>
  <c r="K137" i="10"/>
  <c r="D137" i="15" s="1"/>
  <c r="L137" i="10"/>
  <c r="E137" i="15" s="1"/>
  <c r="M137" i="10"/>
  <c r="F137" i="15" s="1"/>
  <c r="N137" i="10"/>
  <c r="G137" i="15" s="1"/>
  <c r="O137" i="10"/>
  <c r="H137" i="15" s="1"/>
  <c r="P137" i="10"/>
  <c r="I137" i="15" s="1"/>
  <c r="K138" i="10"/>
  <c r="L138" i="10"/>
  <c r="E138" i="15" s="1"/>
  <c r="M138" i="10"/>
  <c r="F138" i="15" s="1"/>
  <c r="N138" i="10"/>
  <c r="G138" i="15" s="1"/>
  <c r="O138" i="10"/>
  <c r="H138" i="15" s="1"/>
  <c r="P138" i="10"/>
  <c r="I138" i="15" s="1"/>
  <c r="K139" i="10"/>
  <c r="D139" i="15" s="1"/>
  <c r="L139" i="10"/>
  <c r="M139" i="10"/>
  <c r="N139" i="10"/>
  <c r="O139" i="10"/>
  <c r="H139" i="15" s="1"/>
  <c r="P139" i="10"/>
  <c r="I139" i="15" s="1"/>
  <c r="K140" i="10"/>
  <c r="D140" i="15" s="1"/>
  <c r="L140" i="10"/>
  <c r="E140" i="15" s="1"/>
  <c r="M140" i="10"/>
  <c r="F140" i="15" s="1"/>
  <c r="N140" i="10"/>
  <c r="G140" i="15" s="1"/>
  <c r="O140" i="10"/>
  <c r="H140" i="15" s="1"/>
  <c r="P140" i="10"/>
  <c r="I140" i="15" s="1"/>
  <c r="K141" i="10"/>
  <c r="L141" i="10"/>
  <c r="M141" i="10"/>
  <c r="F141" i="15" s="1"/>
  <c r="N141" i="10"/>
  <c r="G141" i="15" s="1"/>
  <c r="O141" i="10"/>
  <c r="H141" i="15" s="1"/>
  <c r="P141" i="10"/>
  <c r="I141" i="15" s="1"/>
  <c r="K142" i="10"/>
  <c r="D142" i="15" s="1"/>
  <c r="L142" i="10"/>
  <c r="E142" i="15" s="1"/>
  <c r="M142" i="10"/>
  <c r="F142" i="15" s="1"/>
  <c r="N142" i="10"/>
  <c r="G142" i="15" s="1"/>
  <c r="O142" i="10"/>
  <c r="H142" i="15" s="1"/>
  <c r="P142" i="10"/>
  <c r="K143" i="10"/>
  <c r="L143" i="10"/>
  <c r="E143" i="15" s="1"/>
  <c r="M143" i="10"/>
  <c r="F143" i="15" s="1"/>
  <c r="N143" i="10"/>
  <c r="G143" i="15" s="1"/>
  <c r="O143" i="10"/>
  <c r="H143" i="15" s="1"/>
  <c r="P143" i="10"/>
  <c r="I143" i="15" s="1"/>
  <c r="K144" i="10"/>
  <c r="L144" i="10"/>
  <c r="E144" i="15" s="1"/>
  <c r="M144" i="10"/>
  <c r="F144" i="15" s="1"/>
  <c r="N144" i="10"/>
  <c r="O144" i="10"/>
  <c r="P144" i="10"/>
  <c r="I144" i="15" s="1"/>
  <c r="K145" i="10"/>
  <c r="L145" i="10"/>
  <c r="E145" i="15" s="1"/>
  <c r="M145" i="10"/>
  <c r="F145" i="15" s="1"/>
  <c r="N145" i="10"/>
  <c r="G145" i="15" s="1"/>
  <c r="O145" i="10"/>
  <c r="H145" i="15" s="1"/>
  <c r="P145" i="10"/>
  <c r="I145" i="15" s="1"/>
  <c r="K146" i="10"/>
  <c r="L146" i="10"/>
  <c r="M146" i="10"/>
  <c r="F146" i="15" s="1"/>
  <c r="N146" i="10"/>
  <c r="G146" i="15" s="1"/>
  <c r="O146" i="10"/>
  <c r="H146" i="15" s="1"/>
  <c r="P146" i="10"/>
  <c r="I146" i="15" s="1"/>
  <c r="K147" i="10"/>
  <c r="D147" i="15" s="1"/>
  <c r="L147" i="10"/>
  <c r="M147" i="10"/>
  <c r="F147" i="15" s="1"/>
  <c r="N147" i="10"/>
  <c r="G147" i="15" s="1"/>
  <c r="O147" i="10"/>
  <c r="H147" i="15" s="1"/>
  <c r="P147" i="10"/>
  <c r="I147" i="15" s="1"/>
  <c r="K148" i="10"/>
  <c r="L148" i="10"/>
  <c r="E148" i="15" s="1"/>
  <c r="M148" i="10"/>
  <c r="F148" i="15" s="1"/>
  <c r="N148" i="10"/>
  <c r="G148" i="15" s="1"/>
  <c r="O148" i="10"/>
  <c r="P148" i="10"/>
  <c r="I148" i="15" s="1"/>
  <c r="K149" i="10"/>
  <c r="L149" i="10"/>
  <c r="E149" i="15" s="1"/>
  <c r="M149" i="10"/>
  <c r="F149" i="15" s="1"/>
  <c r="N149" i="10"/>
  <c r="G149" i="15" s="1"/>
  <c r="O149" i="10"/>
  <c r="H149" i="15" s="1"/>
  <c r="P149" i="10"/>
  <c r="I149" i="15" s="1"/>
  <c r="K150" i="10"/>
  <c r="D150" i="15" s="1"/>
  <c r="L150" i="10"/>
  <c r="E150" i="15" s="1"/>
  <c r="M150" i="10"/>
  <c r="F150" i="15" s="1"/>
  <c r="N150" i="10"/>
  <c r="G150" i="15" s="1"/>
  <c r="O150" i="10"/>
  <c r="H150" i="15" s="1"/>
  <c r="P150" i="10"/>
  <c r="I150" i="15" s="1"/>
  <c r="K151" i="10"/>
  <c r="D151" i="15" s="1"/>
  <c r="L151" i="10"/>
  <c r="E151" i="15" s="1"/>
  <c r="M151" i="10"/>
  <c r="N151" i="10"/>
  <c r="G151" i="15" s="1"/>
  <c r="O151" i="10"/>
  <c r="H151" i="15" s="1"/>
  <c r="P151" i="10"/>
  <c r="I151" i="15" s="1"/>
  <c r="K152" i="10"/>
  <c r="D152" i="15" s="1"/>
  <c r="L152" i="10"/>
  <c r="E152" i="15" s="1"/>
  <c r="M152" i="10"/>
  <c r="F152" i="15" s="1"/>
  <c r="N152" i="10"/>
  <c r="G152" i="15" s="1"/>
  <c r="O152" i="10"/>
  <c r="H152" i="15" s="1"/>
  <c r="P152" i="10"/>
  <c r="I152" i="15" s="1"/>
  <c r="K153" i="10"/>
  <c r="L153" i="10"/>
  <c r="E153" i="15" s="1"/>
  <c r="M153" i="10"/>
  <c r="F153" i="15" s="1"/>
  <c r="N153" i="10"/>
  <c r="G153" i="15" s="1"/>
  <c r="O153" i="10"/>
  <c r="H153" i="15" s="1"/>
  <c r="P153" i="10"/>
  <c r="I153" i="15" s="1"/>
  <c r="K154" i="10"/>
  <c r="D154" i="15" s="1"/>
  <c r="L154" i="10"/>
  <c r="E154" i="15" s="1"/>
  <c r="M154" i="10"/>
  <c r="F154" i="15" s="1"/>
  <c r="N154" i="10"/>
  <c r="G154" i="15" s="1"/>
  <c r="O154" i="10"/>
  <c r="H154" i="15" s="1"/>
  <c r="P154" i="10"/>
  <c r="I154" i="15" s="1"/>
  <c r="K155" i="10"/>
  <c r="D155" i="15" s="1"/>
  <c r="L155" i="10"/>
  <c r="M155" i="10"/>
  <c r="N155" i="10"/>
  <c r="G155" i="15" s="1"/>
  <c r="O155" i="10"/>
  <c r="H155" i="15" s="1"/>
  <c r="P155" i="10"/>
  <c r="I155" i="15" s="1"/>
  <c r="K156" i="10"/>
  <c r="L156" i="10"/>
  <c r="M156" i="10"/>
  <c r="F156" i="15" s="1"/>
  <c r="N156" i="10"/>
  <c r="O156" i="10"/>
  <c r="P156" i="10"/>
  <c r="I156" i="15" s="1"/>
  <c r="K157" i="10"/>
  <c r="D157" i="15" s="1"/>
  <c r="L157" i="10"/>
  <c r="E157" i="15" s="1"/>
  <c r="M157" i="10"/>
  <c r="F157" i="15" s="1"/>
  <c r="N157" i="10"/>
  <c r="G157" i="15" s="1"/>
  <c r="O157" i="10"/>
  <c r="H157" i="15" s="1"/>
  <c r="P157" i="10"/>
  <c r="I157" i="15" s="1"/>
  <c r="K158" i="10"/>
  <c r="D158" i="15" s="1"/>
  <c r="L158" i="10"/>
  <c r="E158" i="15" s="1"/>
  <c r="M158" i="10"/>
  <c r="F158" i="15" s="1"/>
  <c r="N158" i="10"/>
  <c r="G158" i="15" s="1"/>
  <c r="O158" i="10"/>
  <c r="H158" i="15" s="1"/>
  <c r="P158" i="10"/>
  <c r="I158" i="15" s="1"/>
  <c r="K159" i="10"/>
  <c r="D159" i="15" s="1"/>
  <c r="L159" i="10"/>
  <c r="E159" i="15" s="1"/>
  <c r="M159" i="10"/>
  <c r="N159" i="10"/>
  <c r="G159" i="15" s="1"/>
  <c r="O159" i="10"/>
  <c r="H159" i="15" s="1"/>
  <c r="P159" i="10"/>
  <c r="I159" i="15" s="1"/>
  <c r="K160" i="10"/>
  <c r="D160" i="15" s="1"/>
  <c r="L160" i="10"/>
  <c r="E160" i="15" s="1"/>
  <c r="M160" i="10"/>
  <c r="F160" i="15" s="1"/>
  <c r="N160" i="10"/>
  <c r="O160" i="10"/>
  <c r="P160" i="10"/>
  <c r="I160" i="15" s="1"/>
  <c r="K161" i="10"/>
  <c r="L161" i="10"/>
  <c r="E161" i="15" s="1"/>
  <c r="M161" i="10"/>
  <c r="F161" i="15" s="1"/>
  <c r="N161" i="10"/>
  <c r="G161" i="15" s="1"/>
  <c r="O161" i="10"/>
  <c r="H161" i="15" s="1"/>
  <c r="P161" i="10"/>
  <c r="I161" i="15" s="1"/>
  <c r="K162" i="10"/>
  <c r="L162" i="10"/>
  <c r="M162" i="10"/>
  <c r="F162" i="15" s="1"/>
  <c r="N162" i="10"/>
  <c r="O162" i="10"/>
  <c r="H162" i="15" s="1"/>
  <c r="P162" i="10"/>
  <c r="I162" i="15" s="1"/>
  <c r="K163" i="10"/>
  <c r="L163" i="10"/>
  <c r="E163" i="15" s="1"/>
  <c r="M163" i="10"/>
  <c r="F163" i="15" s="1"/>
  <c r="N163" i="10"/>
  <c r="G163" i="15" s="1"/>
  <c r="O163" i="10"/>
  <c r="H163" i="15" s="1"/>
  <c r="P163" i="10"/>
  <c r="I163" i="15" s="1"/>
  <c r="K164" i="10"/>
  <c r="L164" i="10"/>
  <c r="E164" i="15" s="1"/>
  <c r="M164" i="10"/>
  <c r="F164" i="15" s="1"/>
  <c r="N164" i="10"/>
  <c r="G164" i="15" s="1"/>
  <c r="O164" i="10"/>
  <c r="H164" i="15" s="1"/>
  <c r="P164" i="10"/>
  <c r="I164" i="15" s="1"/>
  <c r="K165" i="10"/>
  <c r="L165" i="10"/>
  <c r="E165" i="15" s="1"/>
  <c r="M165" i="10"/>
  <c r="F165" i="15" s="1"/>
  <c r="N165" i="10"/>
  <c r="G165" i="15" s="1"/>
  <c r="O165" i="10"/>
  <c r="H165" i="15" s="1"/>
  <c r="P165" i="10"/>
  <c r="I165" i="15" s="1"/>
  <c r="K166" i="10"/>
  <c r="D166" i="15" s="1"/>
  <c r="L166" i="10"/>
  <c r="E166" i="15" s="1"/>
  <c r="M166" i="10"/>
  <c r="F166" i="15" s="1"/>
  <c r="N166" i="10"/>
  <c r="G166" i="15" s="1"/>
  <c r="O166" i="10"/>
  <c r="H166" i="15" s="1"/>
  <c r="P166" i="10"/>
  <c r="I166" i="15" s="1"/>
  <c r="K167" i="10"/>
  <c r="L167" i="10"/>
  <c r="E167" i="15" s="1"/>
  <c r="M167" i="10"/>
  <c r="F167" i="15" s="1"/>
  <c r="N167" i="10"/>
  <c r="G167" i="15" s="1"/>
  <c r="O167" i="10"/>
  <c r="H167" i="15" s="1"/>
  <c r="P167" i="10"/>
  <c r="I167" i="15" s="1"/>
  <c r="K168" i="10"/>
  <c r="L168" i="10"/>
  <c r="E168" i="15" s="1"/>
  <c r="M168" i="10"/>
  <c r="F168" i="15" s="1"/>
  <c r="N168" i="10"/>
  <c r="G168" i="15" s="1"/>
  <c r="O168" i="10"/>
  <c r="H168" i="15" s="1"/>
  <c r="P168" i="10"/>
  <c r="I168" i="15" s="1"/>
  <c r="K169" i="10"/>
  <c r="L169" i="10"/>
  <c r="Q169" i="10" s="1"/>
  <c r="M169" i="10"/>
  <c r="F169" i="15" s="1"/>
  <c r="N169" i="10"/>
  <c r="G169" i="15" s="1"/>
  <c r="O169" i="10"/>
  <c r="H169" i="15" s="1"/>
  <c r="P169" i="10"/>
  <c r="I169" i="15" s="1"/>
  <c r="K170" i="10"/>
  <c r="L170" i="10"/>
  <c r="Q170" i="10" s="1"/>
  <c r="M170" i="10"/>
  <c r="F170" i="15" s="1"/>
  <c r="N170" i="10"/>
  <c r="G170" i="15" s="1"/>
  <c r="O170" i="10"/>
  <c r="H170" i="15" s="1"/>
  <c r="P170" i="10"/>
  <c r="I170" i="15" s="1"/>
  <c r="K171" i="10"/>
  <c r="D171" i="15" s="1"/>
  <c r="L171" i="10"/>
  <c r="E171" i="15" s="1"/>
  <c r="M171" i="10"/>
  <c r="F171" i="15" s="1"/>
  <c r="N171" i="10"/>
  <c r="G171" i="15" s="1"/>
  <c r="O171" i="10"/>
  <c r="H171" i="15" s="1"/>
  <c r="P171" i="10"/>
  <c r="I171" i="15" s="1"/>
  <c r="K172" i="10"/>
  <c r="D172" i="15" s="1"/>
  <c r="L172" i="10"/>
  <c r="E172" i="15" s="1"/>
  <c r="M172" i="10"/>
  <c r="F172" i="15" s="1"/>
  <c r="N172" i="10"/>
  <c r="G172" i="15" s="1"/>
  <c r="O172" i="10"/>
  <c r="P172" i="10"/>
  <c r="I172" i="15" s="1"/>
  <c r="K173" i="10"/>
  <c r="D173" i="15" s="1"/>
  <c r="L173" i="10"/>
  <c r="E173" i="15" s="1"/>
  <c r="M173" i="10"/>
  <c r="F173" i="15" s="1"/>
  <c r="N173" i="10"/>
  <c r="G173" i="15" s="1"/>
  <c r="O173" i="10"/>
  <c r="H173" i="15" s="1"/>
  <c r="P173" i="10"/>
  <c r="I173" i="15" s="1"/>
  <c r="K174" i="10"/>
  <c r="D174" i="15" s="1"/>
  <c r="L174" i="10"/>
  <c r="E174" i="15" s="1"/>
  <c r="M174" i="10"/>
  <c r="F174" i="15" s="1"/>
  <c r="N174" i="10"/>
  <c r="G174" i="15" s="1"/>
  <c r="O174" i="10"/>
  <c r="H174" i="15" s="1"/>
  <c r="P174" i="10"/>
  <c r="K175" i="10"/>
  <c r="D175" i="15" s="1"/>
  <c r="L175" i="10"/>
  <c r="E175" i="15" s="1"/>
  <c r="M175" i="10"/>
  <c r="N175" i="10"/>
  <c r="G175" i="15" s="1"/>
  <c r="O175" i="10"/>
  <c r="H175" i="15" s="1"/>
  <c r="P175" i="10"/>
  <c r="I175" i="15" s="1"/>
  <c r="K176" i="10"/>
  <c r="D176" i="15" s="1"/>
  <c r="L176" i="10"/>
  <c r="E176" i="15" s="1"/>
  <c r="M176" i="10"/>
  <c r="F176" i="15" s="1"/>
  <c r="N176" i="10"/>
  <c r="G176" i="15" s="1"/>
  <c r="O176" i="10"/>
  <c r="H176" i="15" s="1"/>
  <c r="P176" i="10"/>
  <c r="I176" i="15" s="1"/>
  <c r="K177" i="10"/>
  <c r="L177" i="10"/>
  <c r="E177" i="15" s="1"/>
  <c r="M177" i="10"/>
  <c r="F177" i="15" s="1"/>
  <c r="N177" i="10"/>
  <c r="G177" i="15" s="1"/>
  <c r="O177" i="10"/>
  <c r="H177" i="15" s="1"/>
  <c r="P177" i="10"/>
  <c r="I177" i="15" s="1"/>
  <c r="K178" i="10"/>
  <c r="L178" i="10"/>
  <c r="E178" i="15" s="1"/>
  <c r="M178" i="10"/>
  <c r="F178" i="15" s="1"/>
  <c r="N178" i="10"/>
  <c r="G178" i="15" s="1"/>
  <c r="O178" i="10"/>
  <c r="H178" i="15" s="1"/>
  <c r="P178" i="10"/>
  <c r="I178" i="15" s="1"/>
  <c r="K179" i="10"/>
  <c r="D179" i="15" s="1"/>
  <c r="L179" i="10"/>
  <c r="M179" i="10"/>
  <c r="N179" i="10"/>
  <c r="G179" i="15" s="1"/>
  <c r="O179" i="10"/>
  <c r="H179" i="15" s="1"/>
  <c r="P179" i="10"/>
  <c r="I179" i="15" s="1"/>
  <c r="K180" i="10"/>
  <c r="D180" i="15" s="1"/>
  <c r="L180" i="10"/>
  <c r="E180" i="15" s="1"/>
  <c r="M180" i="10"/>
  <c r="F180" i="15" s="1"/>
  <c r="N180" i="10"/>
  <c r="G180" i="15" s="1"/>
  <c r="O180" i="10"/>
  <c r="H180" i="15" s="1"/>
  <c r="P180" i="10"/>
  <c r="I180" i="15" s="1"/>
  <c r="K181" i="10"/>
  <c r="D181" i="15" s="1"/>
  <c r="L181" i="10"/>
  <c r="E181" i="15" s="1"/>
  <c r="M181" i="10"/>
  <c r="F181" i="15" s="1"/>
  <c r="N181" i="10"/>
  <c r="G181" i="15" s="1"/>
  <c r="O181" i="10"/>
  <c r="H181" i="15" s="1"/>
  <c r="P181" i="10"/>
  <c r="K182" i="10"/>
  <c r="L182" i="10"/>
  <c r="E182" i="15" s="1"/>
  <c r="M182" i="10"/>
  <c r="N182" i="10"/>
  <c r="G182" i="15" s="1"/>
  <c r="O182" i="10"/>
  <c r="H182" i="15" s="1"/>
  <c r="P182" i="10"/>
  <c r="I182" i="15" s="1"/>
  <c r="K183" i="10"/>
  <c r="L183" i="10"/>
  <c r="E183" i="15" s="1"/>
  <c r="M183" i="10"/>
  <c r="F183" i="15" s="1"/>
  <c r="N183" i="10"/>
  <c r="G183" i="15" s="1"/>
  <c r="O183" i="10"/>
  <c r="H183" i="15" s="1"/>
  <c r="P183" i="10"/>
  <c r="I183" i="15" s="1"/>
  <c r="K184" i="10"/>
  <c r="L184" i="10"/>
  <c r="E184" i="15" s="1"/>
  <c r="M184" i="10"/>
  <c r="F184" i="15" s="1"/>
  <c r="N184" i="10"/>
  <c r="G184" i="15" s="1"/>
  <c r="O184" i="10"/>
  <c r="H184" i="15" s="1"/>
  <c r="P184" i="10"/>
  <c r="I184" i="15" s="1"/>
  <c r="K185" i="10"/>
  <c r="D185" i="15" s="1"/>
  <c r="L185" i="10"/>
  <c r="M185" i="10"/>
  <c r="F185" i="15" s="1"/>
  <c r="N185" i="10"/>
  <c r="G185" i="15" s="1"/>
  <c r="O185" i="10"/>
  <c r="H185" i="15" s="1"/>
  <c r="P185" i="10"/>
  <c r="I185" i="15" s="1"/>
  <c r="K186" i="10"/>
  <c r="L186" i="10"/>
  <c r="M186" i="10"/>
  <c r="F186" i="15" s="1"/>
  <c r="N186" i="10"/>
  <c r="G186" i="15" s="1"/>
  <c r="O186" i="10"/>
  <c r="H186" i="15" s="1"/>
  <c r="P186" i="10"/>
  <c r="I186" i="15" s="1"/>
  <c r="K187" i="10"/>
  <c r="L187" i="10"/>
  <c r="M187" i="10"/>
  <c r="N187" i="10"/>
  <c r="G187" i="15" s="1"/>
  <c r="O187" i="10"/>
  <c r="H187" i="15" s="1"/>
  <c r="P187" i="10"/>
  <c r="I187" i="15" s="1"/>
  <c r="K188" i="10"/>
  <c r="L188" i="10"/>
  <c r="E188" i="15" s="1"/>
  <c r="M188" i="10"/>
  <c r="F188" i="15" s="1"/>
  <c r="N188" i="10"/>
  <c r="G188" i="15" s="1"/>
  <c r="O188" i="10"/>
  <c r="H188" i="15" s="1"/>
  <c r="P188" i="10"/>
  <c r="I188" i="15" s="1"/>
  <c r="K189" i="10"/>
  <c r="D189" i="15" s="1"/>
  <c r="L189" i="10"/>
  <c r="E189" i="15" s="1"/>
  <c r="M189" i="10"/>
  <c r="F189" i="15" s="1"/>
  <c r="N189" i="10"/>
  <c r="G189" i="15" s="1"/>
  <c r="O189" i="10"/>
  <c r="H189" i="15" s="1"/>
  <c r="P189" i="10"/>
  <c r="I189" i="15" s="1"/>
  <c r="K190" i="10"/>
  <c r="L190" i="10"/>
  <c r="E190" i="15" s="1"/>
  <c r="M190" i="10"/>
  <c r="F190" i="15" s="1"/>
  <c r="N190" i="10"/>
  <c r="G190" i="15" s="1"/>
  <c r="O190" i="10"/>
  <c r="P190" i="10"/>
  <c r="K191" i="10"/>
  <c r="D191" i="15" s="1"/>
  <c r="L191" i="10"/>
  <c r="E191" i="15" s="1"/>
  <c r="M191" i="10"/>
  <c r="F191" i="15" s="1"/>
  <c r="N191" i="10"/>
  <c r="G191" i="15" s="1"/>
  <c r="O191" i="10"/>
  <c r="P191" i="10"/>
  <c r="K192" i="10"/>
  <c r="D192" i="15" s="1"/>
  <c r="L192" i="10"/>
  <c r="E192" i="15" s="1"/>
  <c r="M192" i="10"/>
  <c r="F192" i="15" s="1"/>
  <c r="N192" i="10"/>
  <c r="O192" i="10"/>
  <c r="P192" i="10"/>
  <c r="I192" i="15" s="1"/>
  <c r="K193" i="10"/>
  <c r="L193" i="10"/>
  <c r="E193" i="15" s="1"/>
  <c r="M193" i="10"/>
  <c r="F193" i="15" s="1"/>
  <c r="N193" i="10"/>
  <c r="G193" i="15" s="1"/>
  <c r="O193" i="10"/>
  <c r="H193" i="15" s="1"/>
  <c r="P193" i="10"/>
  <c r="I193" i="15" s="1"/>
  <c r="K194" i="10"/>
  <c r="D194" i="15" s="1"/>
  <c r="L194" i="10"/>
  <c r="E194" i="15" s="1"/>
  <c r="M194" i="10"/>
  <c r="F194" i="15" s="1"/>
  <c r="N194" i="10"/>
  <c r="G194" i="15" s="1"/>
  <c r="O194" i="10"/>
  <c r="H194" i="15" s="1"/>
  <c r="P194" i="10"/>
  <c r="I194" i="15" s="1"/>
  <c r="K195" i="10"/>
  <c r="D195" i="15" s="1"/>
  <c r="L195" i="10"/>
  <c r="M195" i="10"/>
  <c r="N195" i="10"/>
  <c r="G195" i="15" s="1"/>
  <c r="O195" i="10"/>
  <c r="H195" i="15" s="1"/>
  <c r="P195" i="10"/>
  <c r="I195" i="15" s="1"/>
  <c r="K196" i="10"/>
  <c r="D196" i="15" s="1"/>
  <c r="L196" i="10"/>
  <c r="E196" i="15" s="1"/>
  <c r="M196" i="10"/>
  <c r="F196" i="15" s="1"/>
  <c r="N196" i="10"/>
  <c r="G196" i="15" s="1"/>
  <c r="O196" i="10"/>
  <c r="H196" i="15" s="1"/>
  <c r="P196" i="10"/>
  <c r="I196" i="15" s="1"/>
  <c r="K197" i="10"/>
  <c r="Q197" i="10" s="1"/>
  <c r="L197" i="10"/>
  <c r="M197" i="10"/>
  <c r="F197" i="15" s="1"/>
  <c r="N197" i="10"/>
  <c r="G197" i="15" s="1"/>
  <c r="O197" i="10"/>
  <c r="H197" i="15" s="1"/>
  <c r="P197" i="10"/>
  <c r="I197" i="15" s="1"/>
  <c r="K198" i="10"/>
  <c r="D198" i="15" s="1"/>
  <c r="L198" i="10"/>
  <c r="E198" i="15" s="1"/>
  <c r="M198" i="10"/>
  <c r="F198" i="15" s="1"/>
  <c r="N198" i="10"/>
  <c r="G198" i="15" s="1"/>
  <c r="O198" i="10"/>
  <c r="H198" i="15" s="1"/>
  <c r="P198" i="10"/>
  <c r="I198" i="15" s="1"/>
  <c r="K199" i="10"/>
  <c r="L199" i="10"/>
  <c r="E199" i="15" s="1"/>
  <c r="M199" i="10"/>
  <c r="F199" i="15" s="1"/>
  <c r="N199" i="10"/>
  <c r="G199" i="15" s="1"/>
  <c r="O199" i="10"/>
  <c r="H199" i="15" s="1"/>
  <c r="P199" i="10"/>
  <c r="I199" i="15" s="1"/>
  <c r="K200" i="10"/>
  <c r="L200" i="10"/>
  <c r="E200" i="15" s="1"/>
  <c r="M200" i="10"/>
  <c r="F200" i="15" s="1"/>
  <c r="N200" i="10"/>
  <c r="O200" i="10"/>
  <c r="P200" i="10"/>
  <c r="I200" i="15" s="1"/>
  <c r="K201" i="10"/>
  <c r="D201" i="15" s="1"/>
  <c r="L201" i="10"/>
  <c r="E201" i="15" s="1"/>
  <c r="M201" i="10"/>
  <c r="F201" i="15" s="1"/>
  <c r="N201" i="10"/>
  <c r="G201" i="15" s="1"/>
  <c r="O201" i="10"/>
  <c r="H201" i="15" s="1"/>
  <c r="P201" i="10"/>
  <c r="I201" i="15" s="1"/>
  <c r="K202" i="10"/>
  <c r="D202" i="15" s="1"/>
  <c r="L202" i="10"/>
  <c r="E202" i="15" s="1"/>
  <c r="M202" i="10"/>
  <c r="F202" i="15" s="1"/>
  <c r="N202" i="10"/>
  <c r="G202" i="15" s="1"/>
  <c r="O202" i="10"/>
  <c r="H202" i="15" s="1"/>
  <c r="P202" i="10"/>
  <c r="I202" i="15" s="1"/>
  <c r="K203" i="10"/>
  <c r="D203" i="15" s="1"/>
  <c r="L203" i="10"/>
  <c r="E203" i="15" s="1"/>
  <c r="M203" i="10"/>
  <c r="F203" i="15" s="1"/>
  <c r="N203" i="10"/>
  <c r="O203" i="10"/>
  <c r="H203" i="15" s="1"/>
  <c r="P203" i="10"/>
  <c r="I203" i="15" s="1"/>
  <c r="K204" i="10"/>
  <c r="L204" i="10"/>
  <c r="E204" i="15" s="1"/>
  <c r="M204" i="10"/>
  <c r="F204" i="15" s="1"/>
  <c r="N204" i="10"/>
  <c r="G204" i="15" s="1"/>
  <c r="O204" i="10"/>
  <c r="P204" i="10"/>
  <c r="I204" i="15" s="1"/>
  <c r="K205" i="10"/>
  <c r="L205" i="10"/>
  <c r="E205" i="15" s="1"/>
  <c r="M205" i="10"/>
  <c r="F205" i="15" s="1"/>
  <c r="N205" i="10"/>
  <c r="G205" i="15" s="1"/>
  <c r="O205" i="10"/>
  <c r="H205" i="15" s="1"/>
  <c r="P205" i="10"/>
  <c r="K206" i="10"/>
  <c r="L206" i="10"/>
  <c r="M206" i="10"/>
  <c r="F206" i="15" s="1"/>
  <c r="N206" i="10"/>
  <c r="G206" i="15" s="1"/>
  <c r="O206" i="10"/>
  <c r="H206" i="15" s="1"/>
  <c r="P206" i="10"/>
  <c r="I206" i="15" s="1"/>
  <c r="K207" i="10"/>
  <c r="L207" i="10"/>
  <c r="E207" i="15" s="1"/>
  <c r="M207" i="10"/>
  <c r="F207" i="15" s="1"/>
  <c r="N207" i="10"/>
  <c r="G207" i="15" s="1"/>
  <c r="O207" i="10"/>
  <c r="H207" i="15" s="1"/>
  <c r="P207" i="10"/>
  <c r="I207" i="15" s="1"/>
  <c r="K208" i="10"/>
  <c r="L208" i="10"/>
  <c r="E208" i="15" s="1"/>
  <c r="M208" i="10"/>
  <c r="F208" i="15" s="1"/>
  <c r="N208" i="10"/>
  <c r="O208" i="10"/>
  <c r="P208" i="10"/>
  <c r="I208" i="15" s="1"/>
  <c r="K209" i="10"/>
  <c r="L209" i="10"/>
  <c r="E209" i="15" s="1"/>
  <c r="M209" i="10"/>
  <c r="F209" i="15" s="1"/>
  <c r="N209" i="10"/>
  <c r="G209" i="15" s="1"/>
  <c r="O209" i="10"/>
  <c r="H209" i="15" s="1"/>
  <c r="P209" i="10"/>
  <c r="I209" i="15" s="1"/>
  <c r="K210" i="10"/>
  <c r="L210" i="10"/>
  <c r="E210" i="15" s="1"/>
  <c r="M210" i="10"/>
  <c r="F210" i="15" s="1"/>
  <c r="N210" i="10"/>
  <c r="G210" i="15" s="1"/>
  <c r="O210" i="10"/>
  <c r="H210" i="15" s="1"/>
  <c r="P210" i="10"/>
  <c r="I210" i="15" s="1"/>
  <c r="K211" i="10"/>
  <c r="D211" i="15" s="1"/>
  <c r="L211" i="10"/>
  <c r="E211" i="15" s="1"/>
  <c r="M211" i="10"/>
  <c r="F211" i="15" s="1"/>
  <c r="N211" i="10"/>
  <c r="G211" i="15" s="1"/>
  <c r="O211" i="10"/>
  <c r="H211" i="15" s="1"/>
  <c r="P211" i="10"/>
  <c r="I211" i="15" s="1"/>
  <c r="K212" i="10"/>
  <c r="D212" i="15" s="1"/>
  <c r="L212" i="10"/>
  <c r="M212" i="10"/>
  <c r="F212" i="15" s="1"/>
  <c r="N212" i="10"/>
  <c r="G212" i="15" s="1"/>
  <c r="O212" i="10"/>
  <c r="P212" i="10"/>
  <c r="I212" i="15" s="1"/>
  <c r="K213" i="10"/>
  <c r="D213" i="15" s="1"/>
  <c r="L213" i="10"/>
  <c r="E213" i="15" s="1"/>
  <c r="M213" i="10"/>
  <c r="F213" i="15" s="1"/>
  <c r="N213" i="10"/>
  <c r="G213" i="15" s="1"/>
  <c r="O213" i="10"/>
  <c r="H213" i="15" s="1"/>
  <c r="P213" i="10"/>
  <c r="I213" i="15" s="1"/>
  <c r="K214" i="10"/>
  <c r="D214" i="15" s="1"/>
  <c r="L214" i="10"/>
  <c r="E214" i="15" s="1"/>
  <c r="M214" i="10"/>
  <c r="F214" i="15" s="1"/>
  <c r="N214" i="10"/>
  <c r="G214" i="15" s="1"/>
  <c r="O214" i="10"/>
  <c r="H214" i="15" s="1"/>
  <c r="P214" i="10"/>
  <c r="I214" i="15" s="1"/>
  <c r="K215" i="10"/>
  <c r="D215" i="15" s="1"/>
  <c r="L215" i="10"/>
  <c r="E215" i="15" s="1"/>
  <c r="M215" i="10"/>
  <c r="N215" i="10"/>
  <c r="G215" i="15" s="1"/>
  <c r="O215" i="10"/>
  <c r="H215" i="15" s="1"/>
  <c r="P215" i="10"/>
  <c r="I215" i="15" s="1"/>
  <c r="K216" i="10"/>
  <c r="L216" i="10"/>
  <c r="E216" i="15" s="1"/>
  <c r="M216" i="10"/>
  <c r="N216" i="10"/>
  <c r="G216" i="15" s="1"/>
  <c r="O216" i="10"/>
  <c r="H216" i="15" s="1"/>
  <c r="P216" i="10"/>
  <c r="I216" i="15" s="1"/>
  <c r="K217" i="10"/>
  <c r="L217" i="10"/>
  <c r="E217" i="15" s="1"/>
  <c r="M217" i="10"/>
  <c r="F217" i="15" s="1"/>
  <c r="N217" i="10"/>
  <c r="G217" i="15" s="1"/>
  <c r="O217" i="10"/>
  <c r="H217" i="15" s="1"/>
  <c r="P217" i="10"/>
  <c r="I217" i="15" s="1"/>
  <c r="K218" i="10"/>
  <c r="L218" i="10"/>
  <c r="E218" i="15" s="1"/>
  <c r="M218" i="10"/>
  <c r="F218" i="15" s="1"/>
  <c r="N218" i="10"/>
  <c r="G218" i="15" s="1"/>
  <c r="O218" i="10"/>
  <c r="H218" i="15" s="1"/>
  <c r="P218" i="10"/>
  <c r="I218" i="15" s="1"/>
  <c r="K219" i="10"/>
  <c r="D219" i="15" s="1"/>
  <c r="L219" i="10"/>
  <c r="M219" i="10"/>
  <c r="N219" i="10"/>
  <c r="G219" i="15" s="1"/>
  <c r="O219" i="10"/>
  <c r="H219" i="15" s="1"/>
  <c r="P219" i="10"/>
  <c r="I219" i="15" s="1"/>
  <c r="K220" i="10"/>
  <c r="D220" i="15" s="1"/>
  <c r="L220" i="10"/>
  <c r="E220" i="15" s="1"/>
  <c r="M220" i="10"/>
  <c r="F220" i="15" s="1"/>
  <c r="N220" i="10"/>
  <c r="G220" i="15" s="1"/>
  <c r="O220" i="10"/>
  <c r="H220" i="15" s="1"/>
  <c r="P220" i="10"/>
  <c r="I220" i="15" s="1"/>
  <c r="K221" i="10"/>
  <c r="D221" i="15" s="1"/>
  <c r="L221" i="10"/>
  <c r="E221" i="15" s="1"/>
  <c r="M221" i="10"/>
  <c r="F221" i="15" s="1"/>
  <c r="N221" i="10"/>
  <c r="G221" i="15" s="1"/>
  <c r="O221" i="10"/>
  <c r="H221" i="15" s="1"/>
  <c r="P221" i="10"/>
  <c r="K222" i="10"/>
  <c r="L222" i="10"/>
  <c r="E222" i="15" s="1"/>
  <c r="M222" i="10"/>
  <c r="F222" i="15" s="1"/>
  <c r="N222" i="10"/>
  <c r="G222" i="15" s="1"/>
  <c r="O222" i="10"/>
  <c r="H222" i="15" s="1"/>
  <c r="P222" i="10"/>
  <c r="I222" i="15" s="1"/>
  <c r="K223" i="10"/>
  <c r="D223" i="15" s="1"/>
  <c r="L223" i="10"/>
  <c r="E223" i="15" s="1"/>
  <c r="M223" i="10"/>
  <c r="N223" i="10"/>
  <c r="G223" i="15" s="1"/>
  <c r="O223" i="10"/>
  <c r="H223" i="15" s="1"/>
  <c r="P223" i="10"/>
  <c r="I223" i="15" s="1"/>
  <c r="K224" i="10"/>
  <c r="L224" i="10"/>
  <c r="E224" i="15" s="1"/>
  <c r="M224" i="10"/>
  <c r="F224" i="15" s="1"/>
  <c r="N224" i="10"/>
  <c r="G224" i="15" s="1"/>
  <c r="O224" i="10"/>
  <c r="H224" i="15" s="1"/>
  <c r="P224" i="10"/>
  <c r="I224" i="15" s="1"/>
  <c r="K225" i="10"/>
  <c r="L225" i="10"/>
  <c r="E225" i="15" s="1"/>
  <c r="M225" i="10"/>
  <c r="F225" i="15" s="1"/>
  <c r="N225" i="10"/>
  <c r="G225" i="15" s="1"/>
  <c r="O225" i="10"/>
  <c r="H225" i="15" s="1"/>
  <c r="P225" i="10"/>
  <c r="I225" i="15" s="1"/>
  <c r="K226" i="10"/>
  <c r="D226" i="15" s="1"/>
  <c r="L226" i="10"/>
  <c r="M226" i="10"/>
  <c r="F226" i="15" s="1"/>
  <c r="N226" i="10"/>
  <c r="G226" i="15" s="1"/>
  <c r="O226" i="10"/>
  <c r="H226" i="15" s="1"/>
  <c r="P226" i="10"/>
  <c r="I226" i="15" s="1"/>
  <c r="K227" i="10"/>
  <c r="L227" i="10"/>
  <c r="E227" i="15" s="1"/>
  <c r="M227" i="10"/>
  <c r="N227" i="10"/>
  <c r="G227" i="15" s="1"/>
  <c r="O227" i="10"/>
  <c r="H227" i="15" s="1"/>
  <c r="P227" i="10"/>
  <c r="I227" i="15" s="1"/>
  <c r="K228" i="10"/>
  <c r="L228" i="10"/>
  <c r="E228" i="15" s="1"/>
  <c r="M228" i="10"/>
  <c r="F228" i="15" s="1"/>
  <c r="N228" i="10"/>
  <c r="O228" i="10"/>
  <c r="P228" i="10"/>
  <c r="I228" i="15" s="1"/>
  <c r="K229" i="10"/>
  <c r="L229" i="10"/>
  <c r="M229" i="10"/>
  <c r="F229" i="15" s="1"/>
  <c r="N229" i="10"/>
  <c r="O229" i="10"/>
  <c r="H229" i="15" s="1"/>
  <c r="P229" i="10"/>
  <c r="K230" i="10"/>
  <c r="D230" i="15" s="1"/>
  <c r="L230" i="10"/>
  <c r="E230" i="15" s="1"/>
  <c r="M230" i="10"/>
  <c r="F230" i="15" s="1"/>
  <c r="N230" i="10"/>
  <c r="G230" i="15" s="1"/>
  <c r="O230" i="10"/>
  <c r="H230" i="15" s="1"/>
  <c r="P230" i="10"/>
  <c r="I230" i="15" s="1"/>
  <c r="K231" i="10"/>
  <c r="D231" i="15" s="1"/>
  <c r="L231" i="10"/>
  <c r="M231" i="10"/>
  <c r="N231" i="10"/>
  <c r="G231" i="15" s="1"/>
  <c r="O231" i="10"/>
  <c r="H231" i="15" s="1"/>
  <c r="P231" i="10"/>
  <c r="I231" i="15" s="1"/>
  <c r="K232" i="10"/>
  <c r="D232" i="15" s="1"/>
  <c r="L232" i="10"/>
  <c r="E232" i="15" s="1"/>
  <c r="M232" i="10"/>
  <c r="F232" i="15" s="1"/>
  <c r="N232" i="10"/>
  <c r="O232" i="10"/>
  <c r="P232" i="10"/>
  <c r="I232" i="15" s="1"/>
  <c r="K233" i="10"/>
  <c r="L233" i="10"/>
  <c r="E233" i="15" s="1"/>
  <c r="M233" i="10"/>
  <c r="N233" i="10"/>
  <c r="G233" i="15" s="1"/>
  <c r="O233" i="10"/>
  <c r="H233" i="15" s="1"/>
  <c r="P233" i="10"/>
  <c r="I233" i="15" s="1"/>
  <c r="K234" i="10"/>
  <c r="L234" i="10"/>
  <c r="M234" i="10"/>
  <c r="F234" i="15" s="1"/>
  <c r="N234" i="10"/>
  <c r="G234" i="15" s="1"/>
  <c r="O234" i="10"/>
  <c r="H234" i="15" s="1"/>
  <c r="P234" i="10"/>
  <c r="I234" i="15" s="1"/>
  <c r="K235" i="10"/>
  <c r="D235" i="15" s="1"/>
  <c r="L235" i="10"/>
  <c r="E235" i="15" s="1"/>
  <c r="M235" i="10"/>
  <c r="F235" i="15" s="1"/>
  <c r="N235" i="10"/>
  <c r="G235" i="15" s="1"/>
  <c r="O235" i="10"/>
  <c r="H235" i="15" s="1"/>
  <c r="P235" i="10"/>
  <c r="I235" i="15" s="1"/>
  <c r="K236" i="10"/>
  <c r="D236" i="15" s="1"/>
  <c r="L236" i="10"/>
  <c r="E236" i="15" s="1"/>
  <c r="M236" i="10"/>
  <c r="F236" i="15" s="1"/>
  <c r="N236" i="10"/>
  <c r="G236" i="15" s="1"/>
  <c r="O236" i="10"/>
  <c r="H236" i="15" s="1"/>
  <c r="P236" i="10"/>
  <c r="I236" i="15" s="1"/>
  <c r="K237" i="10"/>
  <c r="D237" i="15" s="1"/>
  <c r="L237" i="10"/>
  <c r="E237" i="15" s="1"/>
  <c r="M237" i="10"/>
  <c r="F237" i="15" s="1"/>
  <c r="N237" i="10"/>
  <c r="G237" i="15" s="1"/>
  <c r="O237" i="10"/>
  <c r="H237" i="15" s="1"/>
  <c r="P237" i="10"/>
  <c r="K238" i="10"/>
  <c r="L238" i="10"/>
  <c r="E238" i="15" s="1"/>
  <c r="M238" i="10"/>
  <c r="F238" i="15" s="1"/>
  <c r="N238" i="10"/>
  <c r="G238" i="15" s="1"/>
  <c r="O238" i="10"/>
  <c r="H238" i="15" s="1"/>
  <c r="P238" i="10"/>
  <c r="I238" i="15" s="1"/>
  <c r="K239" i="10"/>
  <c r="D239" i="15" s="1"/>
  <c r="L239" i="10"/>
  <c r="E239" i="15" s="1"/>
  <c r="M239" i="10"/>
  <c r="F239" i="15" s="1"/>
  <c r="N239" i="10"/>
  <c r="G239" i="15" s="1"/>
  <c r="O239" i="10"/>
  <c r="H239" i="15" s="1"/>
  <c r="P239" i="10"/>
  <c r="I239" i="15" s="1"/>
  <c r="K240" i="10"/>
  <c r="D240" i="15" s="1"/>
  <c r="L240" i="10"/>
  <c r="E240" i="15" s="1"/>
  <c r="M240" i="10"/>
  <c r="F240" i="15" s="1"/>
  <c r="N240" i="10"/>
  <c r="O240" i="10"/>
  <c r="P240" i="10"/>
  <c r="K241" i="10"/>
  <c r="L241" i="10"/>
  <c r="E241" i="15" s="1"/>
  <c r="M241" i="10"/>
  <c r="F241" i="15" s="1"/>
  <c r="N241" i="10"/>
  <c r="G241" i="15" s="1"/>
  <c r="O241" i="10"/>
  <c r="H241" i="15" s="1"/>
  <c r="P241" i="10"/>
  <c r="I241" i="15" s="1"/>
  <c r="K242" i="10"/>
  <c r="L242" i="10"/>
  <c r="E242" i="15" s="1"/>
  <c r="M242" i="10"/>
  <c r="F242" i="15" s="1"/>
  <c r="N242" i="10"/>
  <c r="G242" i="15" s="1"/>
  <c r="O242" i="10"/>
  <c r="H242" i="15" s="1"/>
  <c r="P242" i="10"/>
  <c r="I242" i="15" s="1"/>
  <c r="K243" i="10"/>
  <c r="D243" i="15" s="1"/>
  <c r="L243" i="10"/>
  <c r="M243" i="10"/>
  <c r="N243" i="10"/>
  <c r="G243" i="15" s="1"/>
  <c r="O243" i="10"/>
  <c r="H243" i="15" s="1"/>
  <c r="P243" i="10"/>
  <c r="I243" i="15" s="1"/>
  <c r="K244" i="10"/>
  <c r="L244" i="10"/>
  <c r="E244" i="15" s="1"/>
  <c r="M244" i="10"/>
  <c r="F244" i="15" s="1"/>
  <c r="N244" i="10"/>
  <c r="G244" i="15" s="1"/>
  <c r="O244" i="10"/>
  <c r="P244" i="10"/>
  <c r="I244" i="15" s="1"/>
  <c r="K245" i="10"/>
  <c r="D245" i="15" s="1"/>
  <c r="L245" i="10"/>
  <c r="E245" i="15" s="1"/>
  <c r="M245" i="10"/>
  <c r="F245" i="15" s="1"/>
  <c r="N245" i="10"/>
  <c r="G245" i="15" s="1"/>
  <c r="O245" i="10"/>
  <c r="H245" i="15" s="1"/>
  <c r="P245" i="10"/>
  <c r="K246" i="10"/>
  <c r="L246" i="10"/>
  <c r="E246" i="15" s="1"/>
  <c r="M246" i="10"/>
  <c r="F246" i="15" s="1"/>
  <c r="N246" i="10"/>
  <c r="G246" i="15" s="1"/>
  <c r="O246" i="10"/>
  <c r="H246" i="15" s="1"/>
  <c r="P246" i="10"/>
  <c r="I246" i="15" s="1"/>
  <c r="K247" i="10"/>
  <c r="L247" i="10"/>
  <c r="E247" i="15" s="1"/>
  <c r="M247" i="10"/>
  <c r="N247" i="10"/>
  <c r="G247" i="15" s="1"/>
  <c r="O247" i="10"/>
  <c r="H247" i="15" s="1"/>
  <c r="P247" i="10"/>
  <c r="I247" i="15" s="1"/>
  <c r="K248" i="10"/>
  <c r="L248" i="10"/>
  <c r="E248" i="15" s="1"/>
  <c r="M248" i="10"/>
  <c r="F248" i="15" s="1"/>
  <c r="N248" i="10"/>
  <c r="G248" i="15" s="1"/>
  <c r="O248" i="10"/>
  <c r="H248" i="15" s="1"/>
  <c r="P248" i="10"/>
  <c r="I248" i="15" s="1"/>
  <c r="K249" i="10"/>
  <c r="D249" i="15" s="1"/>
  <c r="L249" i="10"/>
  <c r="M249" i="10"/>
  <c r="F249" i="15" s="1"/>
  <c r="N249" i="10"/>
  <c r="G249" i="15" s="1"/>
  <c r="O249" i="10"/>
  <c r="H249" i="15" s="1"/>
  <c r="P249" i="10"/>
  <c r="I249" i="15" s="1"/>
  <c r="K250" i="10"/>
  <c r="L250" i="10"/>
  <c r="M250" i="10"/>
  <c r="F250" i="15" s="1"/>
  <c r="N250" i="10"/>
  <c r="G250" i="15" s="1"/>
  <c r="O250" i="10"/>
  <c r="H250" i="15" s="1"/>
  <c r="P250" i="10"/>
  <c r="I250" i="15" s="1"/>
  <c r="K251" i="10"/>
  <c r="L251" i="10"/>
  <c r="M251" i="10"/>
  <c r="N251" i="10"/>
  <c r="G251" i="15" s="1"/>
  <c r="O251" i="10"/>
  <c r="H251" i="15" s="1"/>
  <c r="P251" i="10"/>
  <c r="I251" i="15" s="1"/>
  <c r="K252" i="10"/>
  <c r="D252" i="15" s="1"/>
  <c r="L252" i="10"/>
  <c r="E252" i="15" s="1"/>
  <c r="M252" i="10"/>
  <c r="N252" i="10"/>
  <c r="G252" i="15" s="1"/>
  <c r="O252" i="10"/>
  <c r="H252" i="15" s="1"/>
  <c r="P252" i="10"/>
  <c r="I252" i="15" s="1"/>
  <c r="K253" i="10"/>
  <c r="Q253" i="10" s="1"/>
  <c r="L253" i="10"/>
  <c r="E253" i="15" s="1"/>
  <c r="M253" i="10"/>
  <c r="F253" i="15" s="1"/>
  <c r="N253" i="10"/>
  <c r="G253" i="15" s="1"/>
  <c r="O253" i="10"/>
  <c r="H253" i="15" s="1"/>
  <c r="P253" i="10"/>
  <c r="K254" i="10"/>
  <c r="D254" i="15" s="1"/>
  <c r="L254" i="10"/>
  <c r="E254" i="15" s="1"/>
  <c r="M254" i="10"/>
  <c r="F254" i="15" s="1"/>
  <c r="N254" i="10"/>
  <c r="G254" i="15" s="1"/>
  <c r="O254" i="10"/>
  <c r="P254" i="10"/>
  <c r="I254" i="15" s="1"/>
  <c r="K255" i="10"/>
  <c r="D255" i="15" s="1"/>
  <c r="L255" i="10"/>
  <c r="E255" i="15" s="1"/>
  <c r="M255" i="10"/>
  <c r="N255" i="10"/>
  <c r="G255" i="15" s="1"/>
  <c r="O255" i="10"/>
  <c r="H255" i="15" s="1"/>
  <c r="P255" i="10"/>
  <c r="I255" i="15" s="1"/>
  <c r="K256" i="10"/>
  <c r="D256" i="15" s="1"/>
  <c r="L256" i="10"/>
  <c r="E256" i="15" s="1"/>
  <c r="M256" i="10"/>
  <c r="F256" i="15" s="1"/>
  <c r="N256" i="10"/>
  <c r="G256" i="15" s="1"/>
  <c r="O256" i="10"/>
  <c r="H256" i="15" s="1"/>
  <c r="P256" i="10"/>
  <c r="I256" i="15" s="1"/>
  <c r="K257" i="10"/>
  <c r="L257" i="10"/>
  <c r="E257" i="15" s="1"/>
  <c r="M257" i="10"/>
  <c r="F257" i="15" s="1"/>
  <c r="N257" i="10"/>
  <c r="G257" i="15" s="1"/>
  <c r="O257" i="10"/>
  <c r="H257" i="15" s="1"/>
  <c r="P257" i="10"/>
  <c r="I257" i="15" s="1"/>
  <c r="K258" i="10"/>
  <c r="L258" i="10"/>
  <c r="E258" i="15" s="1"/>
  <c r="M258" i="10"/>
  <c r="F258" i="15" s="1"/>
  <c r="N258" i="10"/>
  <c r="G258" i="15" s="1"/>
  <c r="O258" i="10"/>
  <c r="H258" i="15" s="1"/>
  <c r="P258" i="10"/>
  <c r="I258" i="15" s="1"/>
  <c r="K259" i="10"/>
  <c r="D259" i="15" s="1"/>
  <c r="L259" i="10"/>
  <c r="M259" i="10"/>
  <c r="N259" i="10"/>
  <c r="G259" i="15" s="1"/>
  <c r="O259" i="10"/>
  <c r="H259" i="15" s="1"/>
  <c r="P259" i="10"/>
  <c r="I259" i="15" s="1"/>
  <c r="K260" i="10"/>
  <c r="D260" i="15" s="1"/>
  <c r="L260" i="10"/>
  <c r="E260" i="15" s="1"/>
  <c r="M260" i="10"/>
  <c r="F260" i="15" s="1"/>
  <c r="N260" i="10"/>
  <c r="G260" i="15" s="1"/>
  <c r="O260" i="10"/>
  <c r="H260" i="15" s="1"/>
  <c r="P260" i="10"/>
  <c r="I260" i="15" s="1"/>
  <c r="K261" i="10"/>
  <c r="D261" i="15" s="1"/>
  <c r="L261" i="10"/>
  <c r="E261" i="15" s="1"/>
  <c r="M261" i="10"/>
  <c r="F261" i="15" s="1"/>
  <c r="N261" i="10"/>
  <c r="G261" i="15" s="1"/>
  <c r="O261" i="10"/>
  <c r="H261" i="15" s="1"/>
  <c r="P261" i="10"/>
  <c r="I261" i="15" s="1"/>
  <c r="K262" i="10"/>
  <c r="D262" i="15" s="1"/>
  <c r="L262" i="10"/>
  <c r="E262" i="15" s="1"/>
  <c r="M262" i="10"/>
  <c r="F262" i="15" s="1"/>
  <c r="N262" i="10"/>
  <c r="G262" i="15" s="1"/>
  <c r="O262" i="10"/>
  <c r="H262" i="15" s="1"/>
  <c r="P262" i="10"/>
  <c r="I262" i="15" s="1"/>
  <c r="K263" i="10"/>
  <c r="L263" i="10"/>
  <c r="E263" i="15" s="1"/>
  <c r="M263" i="10"/>
  <c r="N263" i="10"/>
  <c r="G263" i="15" s="1"/>
  <c r="O263" i="10"/>
  <c r="H263" i="15" s="1"/>
  <c r="P263" i="10"/>
  <c r="I263" i="15" s="1"/>
  <c r="K264" i="10"/>
  <c r="D264" i="15" s="1"/>
  <c r="L264" i="10"/>
  <c r="E264" i="15" s="1"/>
  <c r="M264" i="10"/>
  <c r="F264" i="15" s="1"/>
  <c r="N264" i="10"/>
  <c r="G264" i="15" s="1"/>
  <c r="O264" i="10"/>
  <c r="H264" i="15" s="1"/>
  <c r="P264" i="10"/>
  <c r="I264" i="15" s="1"/>
  <c r="K265" i="10"/>
  <c r="D265" i="15" s="1"/>
  <c r="L265" i="10"/>
  <c r="E265" i="15" s="1"/>
  <c r="M265" i="10"/>
  <c r="F265" i="15" s="1"/>
  <c r="N265" i="10"/>
  <c r="G265" i="15" s="1"/>
  <c r="O265" i="10"/>
  <c r="H265" i="15" s="1"/>
  <c r="P265" i="10"/>
  <c r="I265" i="15" s="1"/>
  <c r="K266" i="10"/>
  <c r="L266" i="10"/>
  <c r="M266" i="10"/>
  <c r="F266" i="15" s="1"/>
  <c r="N266" i="10"/>
  <c r="G266" i="15" s="1"/>
  <c r="O266" i="10"/>
  <c r="H266" i="15" s="1"/>
  <c r="P266" i="10"/>
  <c r="I266" i="15" s="1"/>
  <c r="K267" i="10"/>
  <c r="L267" i="10"/>
  <c r="M267" i="10"/>
  <c r="F267" i="15" s="1"/>
  <c r="N267" i="10"/>
  <c r="G267" i="15" s="1"/>
  <c r="O267" i="10"/>
  <c r="H267" i="15" s="1"/>
  <c r="P267" i="10"/>
  <c r="I267" i="15" s="1"/>
  <c r="K268" i="10"/>
  <c r="L268" i="10"/>
  <c r="E268" i="15" s="1"/>
  <c r="M268" i="10"/>
  <c r="F268" i="15" s="1"/>
  <c r="N268" i="10"/>
  <c r="O268" i="10"/>
  <c r="P268" i="10"/>
  <c r="I268" i="15" s="1"/>
  <c r="K269" i="10"/>
  <c r="L269" i="10"/>
  <c r="E269" i="15" s="1"/>
  <c r="M269" i="10"/>
  <c r="F269" i="15" s="1"/>
  <c r="N269" i="10"/>
  <c r="G269" i="15" s="1"/>
  <c r="O269" i="10"/>
  <c r="H269" i="15" s="1"/>
  <c r="P269" i="10"/>
  <c r="K270" i="10"/>
  <c r="D270" i="15" s="1"/>
  <c r="L270" i="10"/>
  <c r="E270" i="15" s="1"/>
  <c r="M270" i="10"/>
  <c r="F270" i="15" s="1"/>
  <c r="N270" i="10"/>
  <c r="G270" i="15" s="1"/>
  <c r="O270" i="10"/>
  <c r="H270" i="15" s="1"/>
  <c r="P270" i="10"/>
  <c r="I270" i="15" s="1"/>
  <c r="K271" i="10"/>
  <c r="L271" i="10"/>
  <c r="M271" i="10"/>
  <c r="N271" i="10"/>
  <c r="G271" i="15" s="1"/>
  <c r="O271" i="10"/>
  <c r="H271" i="15" s="1"/>
  <c r="P271" i="10"/>
  <c r="I271" i="15" s="1"/>
  <c r="K272" i="10"/>
  <c r="D272" i="15" s="1"/>
  <c r="L272" i="10"/>
  <c r="E272" i="15" s="1"/>
  <c r="M272" i="10"/>
  <c r="F272" i="15" s="1"/>
  <c r="N272" i="10"/>
  <c r="G272" i="15" s="1"/>
  <c r="O272" i="10"/>
  <c r="H272" i="15" s="1"/>
  <c r="P272" i="10"/>
  <c r="I272" i="15" s="1"/>
  <c r="K273" i="10"/>
  <c r="L273" i="10"/>
  <c r="E273" i="15" s="1"/>
  <c r="M273" i="10"/>
  <c r="F273" i="15" s="1"/>
  <c r="N273" i="10"/>
  <c r="G273" i="15" s="1"/>
  <c r="O273" i="10"/>
  <c r="H273" i="15" s="1"/>
  <c r="P273" i="10"/>
  <c r="I273" i="15" s="1"/>
  <c r="K274" i="10"/>
  <c r="L274" i="10"/>
  <c r="E274" i="15" s="1"/>
  <c r="M274" i="10"/>
  <c r="F274" i="15" s="1"/>
  <c r="N274" i="10"/>
  <c r="G274" i="15" s="1"/>
  <c r="O274" i="10"/>
  <c r="H274" i="15" s="1"/>
  <c r="P274" i="10"/>
  <c r="I274" i="15" s="1"/>
  <c r="K275" i="10"/>
  <c r="D275" i="15" s="1"/>
  <c r="L275" i="10"/>
  <c r="M275" i="10"/>
  <c r="N275" i="10"/>
  <c r="G275" i="15" s="1"/>
  <c r="O275" i="10"/>
  <c r="P275" i="10"/>
  <c r="I275" i="15" s="1"/>
  <c r="K276" i="10"/>
  <c r="D276" i="15" s="1"/>
  <c r="L276" i="10"/>
  <c r="E276" i="15" s="1"/>
  <c r="M276" i="10"/>
  <c r="F276" i="15" s="1"/>
  <c r="N276" i="10"/>
  <c r="G276" i="15" s="1"/>
  <c r="O276" i="10"/>
  <c r="H276" i="15" s="1"/>
  <c r="P276" i="10"/>
  <c r="I276" i="15" s="1"/>
  <c r="K277" i="10"/>
  <c r="Q277" i="10" s="1"/>
  <c r="L277" i="10"/>
  <c r="E277" i="15" s="1"/>
  <c r="M277" i="10"/>
  <c r="F277" i="15" s="1"/>
  <c r="N277" i="10"/>
  <c r="G277" i="15" s="1"/>
  <c r="O277" i="10"/>
  <c r="H277" i="15" s="1"/>
  <c r="P277" i="10"/>
  <c r="I277" i="15" s="1"/>
  <c r="K278" i="10"/>
  <c r="D278" i="15" s="1"/>
  <c r="L278" i="10"/>
  <c r="E278" i="15" s="1"/>
  <c r="M278" i="10"/>
  <c r="F278" i="15" s="1"/>
  <c r="N278" i="10"/>
  <c r="G278" i="15" s="1"/>
  <c r="O278" i="10"/>
  <c r="H278" i="15" s="1"/>
  <c r="P278" i="10"/>
  <c r="I278" i="15" s="1"/>
  <c r="K279" i="10"/>
  <c r="D279" i="15" s="1"/>
  <c r="L279" i="10"/>
  <c r="E279" i="15" s="1"/>
  <c r="M279" i="10"/>
  <c r="N279" i="10"/>
  <c r="G279" i="15" s="1"/>
  <c r="O279" i="10"/>
  <c r="H279" i="15" s="1"/>
  <c r="P279" i="10"/>
  <c r="I279" i="15" s="1"/>
  <c r="K280" i="10"/>
  <c r="D280" i="15" s="1"/>
  <c r="L280" i="10"/>
  <c r="E280" i="15" s="1"/>
  <c r="M280" i="10"/>
  <c r="F280" i="15" s="1"/>
  <c r="N280" i="10"/>
  <c r="O280" i="10"/>
  <c r="P280" i="10"/>
  <c r="I280" i="15" s="1"/>
  <c r="K281" i="10"/>
  <c r="L281" i="10"/>
  <c r="E281" i="15" s="1"/>
  <c r="M281" i="10"/>
  <c r="F281" i="15" s="1"/>
  <c r="N281" i="10"/>
  <c r="G281" i="15" s="1"/>
  <c r="O281" i="10"/>
  <c r="H281" i="15" s="1"/>
  <c r="P281" i="10"/>
  <c r="I281" i="15" s="1"/>
  <c r="K282" i="10"/>
  <c r="D282" i="15" s="1"/>
  <c r="L282" i="10"/>
  <c r="E282" i="15" s="1"/>
  <c r="M282" i="10"/>
  <c r="F282" i="15" s="1"/>
  <c r="N282" i="10"/>
  <c r="G282" i="15" s="1"/>
  <c r="O282" i="10"/>
  <c r="H282" i="15" s="1"/>
  <c r="P282" i="10"/>
  <c r="I282" i="15" s="1"/>
  <c r="K283" i="10"/>
  <c r="D283" i="15" s="1"/>
  <c r="L283" i="10"/>
  <c r="M283" i="10"/>
  <c r="N283" i="10"/>
  <c r="G283" i="15" s="1"/>
  <c r="O283" i="10"/>
  <c r="H283" i="15" s="1"/>
  <c r="P283" i="10"/>
  <c r="I283" i="15" s="1"/>
  <c r="K284" i="10"/>
  <c r="L284" i="10"/>
  <c r="E284" i="15" s="1"/>
  <c r="M284" i="10"/>
  <c r="F284" i="15" s="1"/>
  <c r="N284" i="10"/>
  <c r="G284" i="15" s="1"/>
  <c r="O284" i="10"/>
  <c r="H284" i="15" s="1"/>
  <c r="P284" i="10"/>
  <c r="I284" i="15" s="1"/>
  <c r="K285" i="10"/>
  <c r="L285" i="10"/>
  <c r="E285" i="15" s="1"/>
  <c r="M285" i="10"/>
  <c r="N285" i="10"/>
  <c r="O285" i="10"/>
  <c r="P285" i="10"/>
  <c r="K286" i="10"/>
  <c r="L286" i="10"/>
  <c r="E286" i="15" s="1"/>
  <c r="M286" i="10"/>
  <c r="F286" i="15" s="1"/>
  <c r="N286" i="10"/>
  <c r="G286" i="15" s="1"/>
  <c r="O286" i="10"/>
  <c r="H286" i="15" s="1"/>
  <c r="P286" i="10"/>
  <c r="I286" i="15" s="1"/>
  <c r="K287" i="10"/>
  <c r="L287" i="10"/>
  <c r="E287" i="15" s="1"/>
  <c r="M287" i="10"/>
  <c r="F287" i="15" s="1"/>
  <c r="N287" i="10"/>
  <c r="G287" i="15" s="1"/>
  <c r="O287" i="10"/>
  <c r="H287" i="15" s="1"/>
  <c r="P287" i="10"/>
  <c r="I287" i="15" s="1"/>
  <c r="K288" i="10"/>
  <c r="L288" i="10"/>
  <c r="E288" i="15" s="1"/>
  <c r="M288" i="10"/>
  <c r="F288" i="15" s="1"/>
  <c r="N288" i="10"/>
  <c r="O288" i="10"/>
  <c r="P288" i="10"/>
  <c r="I288" i="15" s="1"/>
  <c r="K289" i="10"/>
  <c r="L289" i="10"/>
  <c r="E289" i="15" s="1"/>
  <c r="M289" i="10"/>
  <c r="F289" i="15" s="1"/>
  <c r="N289" i="10"/>
  <c r="G289" i="15" s="1"/>
  <c r="O289" i="10"/>
  <c r="P289" i="10"/>
  <c r="K290" i="10"/>
  <c r="L290" i="10"/>
  <c r="M290" i="10"/>
  <c r="F290" i="15" s="1"/>
  <c r="N290" i="10"/>
  <c r="G290" i="15" s="1"/>
  <c r="O290" i="10"/>
  <c r="H290" i="15" s="1"/>
  <c r="P290" i="10"/>
  <c r="I290" i="15" s="1"/>
  <c r="K291" i="10"/>
  <c r="L291" i="10"/>
  <c r="E291" i="15" s="1"/>
  <c r="M291" i="10"/>
  <c r="F291" i="15" s="1"/>
  <c r="N291" i="10"/>
  <c r="G291" i="15" s="1"/>
  <c r="O291" i="10"/>
  <c r="H291" i="15" s="1"/>
  <c r="P291" i="10"/>
  <c r="I291" i="15" s="1"/>
  <c r="K292" i="10"/>
  <c r="D292" i="15" s="1"/>
  <c r="L292" i="10"/>
  <c r="E292" i="15" s="1"/>
  <c r="M292" i="10"/>
  <c r="F292" i="15" s="1"/>
  <c r="N292" i="10"/>
  <c r="G292" i="15" s="1"/>
  <c r="O292" i="10"/>
  <c r="P292" i="10"/>
  <c r="I292" i="15" s="1"/>
  <c r="K293" i="10"/>
  <c r="D293" i="15" s="1"/>
  <c r="L293" i="10"/>
  <c r="E293" i="15" s="1"/>
  <c r="M293" i="10"/>
  <c r="F293" i="15" s="1"/>
  <c r="N293" i="10"/>
  <c r="G293" i="15" s="1"/>
  <c r="O293" i="10"/>
  <c r="H293" i="15" s="1"/>
  <c r="P293" i="10"/>
  <c r="K294" i="10"/>
  <c r="L294" i="10"/>
  <c r="E294" i="15" s="1"/>
  <c r="M294" i="10"/>
  <c r="F294" i="15" s="1"/>
  <c r="N294" i="10"/>
  <c r="G294" i="15" s="1"/>
  <c r="O294" i="10"/>
  <c r="H294" i="15" s="1"/>
  <c r="P294" i="10"/>
  <c r="I294" i="15" s="1"/>
  <c r="K295" i="10"/>
  <c r="D295" i="15" s="1"/>
  <c r="L295" i="10"/>
  <c r="E295" i="15" s="1"/>
  <c r="M295" i="10"/>
  <c r="N295" i="10"/>
  <c r="G295" i="15" s="1"/>
  <c r="O295" i="10"/>
  <c r="H295" i="15" s="1"/>
  <c r="P295" i="10"/>
  <c r="I295" i="15" s="1"/>
  <c r="K296" i="10"/>
  <c r="D296" i="15" s="1"/>
  <c r="L296" i="10"/>
  <c r="E296" i="15" s="1"/>
  <c r="M296" i="10"/>
  <c r="F296" i="15" s="1"/>
  <c r="N296" i="10"/>
  <c r="O296" i="10"/>
  <c r="P296" i="10"/>
  <c r="I296" i="15" s="1"/>
  <c r="K297" i="10"/>
  <c r="D297" i="15" s="1"/>
  <c r="L297" i="10"/>
  <c r="E297" i="15" s="1"/>
  <c r="M297" i="10"/>
  <c r="N297" i="10"/>
  <c r="G297" i="15" s="1"/>
  <c r="O297" i="10"/>
  <c r="H297" i="15" s="1"/>
  <c r="P297" i="10"/>
  <c r="I297" i="15" s="1"/>
  <c r="K298" i="10"/>
  <c r="L298" i="10"/>
  <c r="E298" i="15" s="1"/>
  <c r="M298" i="10"/>
  <c r="F298" i="15" s="1"/>
  <c r="N298" i="10"/>
  <c r="G298" i="15" s="1"/>
  <c r="O298" i="10"/>
  <c r="H298" i="15" s="1"/>
  <c r="P298" i="10"/>
  <c r="I298" i="15" s="1"/>
  <c r="K299" i="10"/>
  <c r="D299" i="15" s="1"/>
  <c r="L299" i="10"/>
  <c r="M299" i="10"/>
  <c r="N299" i="10"/>
  <c r="G299" i="15" s="1"/>
  <c r="O299" i="10"/>
  <c r="H299" i="15" s="1"/>
  <c r="P299" i="10"/>
  <c r="I299" i="15" s="1"/>
  <c r="K300" i="10"/>
  <c r="D300" i="15" s="1"/>
  <c r="L300" i="10"/>
  <c r="E300" i="15" s="1"/>
  <c r="M300" i="10"/>
  <c r="F300" i="15" s="1"/>
  <c r="N300" i="10"/>
  <c r="G300" i="15" s="1"/>
  <c r="O300" i="10"/>
  <c r="H300" i="15" s="1"/>
  <c r="P300" i="10"/>
  <c r="I300" i="15" s="1"/>
  <c r="K301" i="10"/>
  <c r="L301" i="10"/>
  <c r="E301" i="15" s="1"/>
  <c r="M301" i="10"/>
  <c r="F301" i="15" s="1"/>
  <c r="N301" i="10"/>
  <c r="G301" i="15" s="1"/>
  <c r="O301" i="10"/>
  <c r="H301" i="15" s="1"/>
  <c r="P301" i="10"/>
  <c r="I301" i="15" s="1"/>
  <c r="K302" i="10"/>
  <c r="L302" i="10"/>
  <c r="E302" i="15" s="1"/>
  <c r="M302" i="10"/>
  <c r="F302" i="15" s="1"/>
  <c r="N302" i="10"/>
  <c r="G302" i="15" s="1"/>
  <c r="O302" i="10"/>
  <c r="H302" i="15" s="1"/>
  <c r="P302" i="10"/>
  <c r="I302" i="15" s="1"/>
  <c r="K303" i="10"/>
  <c r="D303" i="15" s="1"/>
  <c r="L303" i="10"/>
  <c r="E303" i="15" s="1"/>
  <c r="M303" i="10"/>
  <c r="N303" i="10"/>
  <c r="G303" i="15" s="1"/>
  <c r="O303" i="10"/>
  <c r="H303" i="15" s="1"/>
  <c r="P303" i="10"/>
  <c r="I303" i="15" s="1"/>
  <c r="K304" i="10"/>
  <c r="D304" i="15" s="1"/>
  <c r="L304" i="10"/>
  <c r="E304" i="15" s="1"/>
  <c r="M304" i="10"/>
  <c r="F304" i="15" s="1"/>
  <c r="N304" i="10"/>
  <c r="G304" i="15" s="1"/>
  <c r="O304" i="10"/>
  <c r="H304" i="15" s="1"/>
  <c r="P304" i="10"/>
  <c r="I304" i="15" s="1"/>
  <c r="K305" i="10"/>
  <c r="L305" i="10"/>
  <c r="E305" i="15" s="1"/>
  <c r="M305" i="10"/>
  <c r="F305" i="15" s="1"/>
  <c r="N305" i="10"/>
  <c r="G305" i="15" s="1"/>
  <c r="O305" i="10"/>
  <c r="H305" i="15" s="1"/>
  <c r="P305" i="10"/>
  <c r="I305" i="15" s="1"/>
  <c r="K306" i="10"/>
  <c r="D306" i="15" s="1"/>
  <c r="L306" i="10"/>
  <c r="E306" i="15" s="1"/>
  <c r="M306" i="10"/>
  <c r="F306" i="15" s="1"/>
  <c r="N306" i="10"/>
  <c r="G306" i="15" s="1"/>
  <c r="O306" i="10"/>
  <c r="H306" i="15" s="1"/>
  <c r="P306" i="10"/>
  <c r="I306" i="15" s="1"/>
  <c r="K307" i="10"/>
  <c r="L307" i="10"/>
  <c r="E307" i="15" s="1"/>
  <c r="M307" i="10"/>
  <c r="F307" i="15" s="1"/>
  <c r="N307" i="10"/>
  <c r="G307" i="15" s="1"/>
  <c r="O307" i="10"/>
  <c r="H307" i="15" s="1"/>
  <c r="P307" i="10"/>
  <c r="I307" i="15" s="1"/>
  <c r="K308" i="10"/>
  <c r="L308" i="10"/>
  <c r="E308" i="15" s="1"/>
  <c r="M308" i="10"/>
  <c r="F308" i="15" s="1"/>
  <c r="N308" i="10"/>
  <c r="G308" i="15" s="1"/>
  <c r="O308" i="10"/>
  <c r="P308" i="10"/>
  <c r="I308" i="15" s="1"/>
  <c r="K309" i="10"/>
  <c r="L309" i="10"/>
  <c r="E309" i="15" s="1"/>
  <c r="M309" i="10"/>
  <c r="N309" i="10"/>
  <c r="G309" i="15" s="1"/>
  <c r="O309" i="10"/>
  <c r="H309" i="15" s="1"/>
  <c r="P309" i="10"/>
  <c r="K310" i="10"/>
  <c r="L310" i="10"/>
  <c r="E310" i="15" s="1"/>
  <c r="M310" i="10"/>
  <c r="F310" i="15" s="1"/>
  <c r="N310" i="10"/>
  <c r="O310" i="10"/>
  <c r="H310" i="15" s="1"/>
  <c r="P310" i="10"/>
  <c r="I310" i="15" s="1"/>
  <c r="K311" i="10"/>
  <c r="L311" i="10"/>
  <c r="M311" i="10"/>
  <c r="N311" i="10"/>
  <c r="G311" i="15" s="1"/>
  <c r="O311" i="10"/>
  <c r="H311" i="15" s="1"/>
  <c r="P311" i="10"/>
  <c r="I311" i="15" s="1"/>
  <c r="K312" i="10"/>
  <c r="D312" i="15" s="1"/>
  <c r="L312" i="10"/>
  <c r="E312" i="15" s="1"/>
  <c r="M312" i="10"/>
  <c r="F312" i="15" s="1"/>
  <c r="N312" i="10"/>
  <c r="G312" i="15" s="1"/>
  <c r="O312" i="10"/>
  <c r="P312" i="10"/>
  <c r="I312" i="15" s="1"/>
  <c r="K313" i="10"/>
  <c r="D313" i="15" s="1"/>
  <c r="L313" i="10"/>
  <c r="E313" i="15" s="1"/>
  <c r="M313" i="10"/>
  <c r="F313" i="15" s="1"/>
  <c r="N313" i="10"/>
  <c r="G313" i="15" s="1"/>
  <c r="O313" i="10"/>
  <c r="H313" i="15" s="1"/>
  <c r="P313" i="10"/>
  <c r="I313" i="15" s="1"/>
  <c r="K314" i="10"/>
  <c r="D314" i="15" s="1"/>
  <c r="L314" i="10"/>
  <c r="E314" i="15" s="1"/>
  <c r="M314" i="10"/>
  <c r="F314" i="15" s="1"/>
  <c r="N314" i="10"/>
  <c r="G314" i="15" s="1"/>
  <c r="O314" i="10"/>
  <c r="H314" i="15" s="1"/>
  <c r="P314" i="10"/>
  <c r="I314" i="15" s="1"/>
  <c r="K315" i="10"/>
  <c r="D315" i="15" s="1"/>
  <c r="L315" i="10"/>
  <c r="M315" i="10"/>
  <c r="N315" i="10"/>
  <c r="G315" i="15" s="1"/>
  <c r="O315" i="10"/>
  <c r="H315" i="15" s="1"/>
  <c r="P315" i="10"/>
  <c r="I315" i="15" s="1"/>
  <c r="K316" i="10"/>
  <c r="D316" i="15" s="1"/>
  <c r="L316" i="10"/>
  <c r="E316" i="15" s="1"/>
  <c r="M316" i="10"/>
  <c r="N316" i="10"/>
  <c r="O316" i="10"/>
  <c r="P316" i="10"/>
  <c r="I316" i="15" s="1"/>
  <c r="K317" i="10"/>
  <c r="D317" i="15" s="1"/>
  <c r="L317" i="10"/>
  <c r="E317" i="15" s="1"/>
  <c r="M317" i="10"/>
  <c r="F317" i="15" s="1"/>
  <c r="N317" i="10"/>
  <c r="G317" i="15" s="1"/>
  <c r="O317" i="10"/>
  <c r="H317" i="15" s="1"/>
  <c r="P317" i="10"/>
  <c r="K318" i="10"/>
  <c r="L318" i="10"/>
  <c r="E318" i="15" s="1"/>
  <c r="M318" i="10"/>
  <c r="F318" i="15" s="1"/>
  <c r="N318" i="10"/>
  <c r="G318" i="15" s="1"/>
  <c r="O318" i="10"/>
  <c r="H318" i="15" s="1"/>
  <c r="P318" i="10"/>
  <c r="I318" i="15" s="1"/>
  <c r="K319" i="10"/>
  <c r="L319" i="10"/>
  <c r="E319" i="15" s="1"/>
  <c r="M319" i="10"/>
  <c r="N319" i="10"/>
  <c r="G319" i="15" s="1"/>
  <c r="O319" i="10"/>
  <c r="H319" i="15" s="1"/>
  <c r="P319" i="10"/>
  <c r="K320" i="10"/>
  <c r="L320" i="10"/>
  <c r="E320" i="15" s="1"/>
  <c r="M320" i="10"/>
  <c r="F320" i="15" s="1"/>
  <c r="N320" i="10"/>
  <c r="O320" i="10"/>
  <c r="P320" i="10"/>
  <c r="I320" i="15" s="1"/>
  <c r="K321" i="10"/>
  <c r="L321" i="10"/>
  <c r="E321" i="15" s="1"/>
  <c r="M321" i="10"/>
  <c r="F321" i="15" s="1"/>
  <c r="N321" i="10"/>
  <c r="G321" i="15" s="1"/>
  <c r="O321" i="10"/>
  <c r="H321" i="15" s="1"/>
  <c r="P321" i="10"/>
  <c r="I321" i="15" s="1"/>
  <c r="K322" i="10"/>
  <c r="L322" i="10"/>
  <c r="E322" i="15" s="1"/>
  <c r="M322" i="10"/>
  <c r="F322" i="15" s="1"/>
  <c r="N322" i="10"/>
  <c r="G322" i="15" s="1"/>
  <c r="O322" i="10"/>
  <c r="H322" i="15" s="1"/>
  <c r="P322" i="10"/>
  <c r="I322" i="15" s="1"/>
  <c r="K323" i="10"/>
  <c r="D323" i="15" s="1"/>
  <c r="L323" i="10"/>
  <c r="M323" i="10"/>
  <c r="F323" i="15" s="1"/>
  <c r="N323" i="10"/>
  <c r="G323" i="15" s="1"/>
  <c r="O323" i="10"/>
  <c r="H323" i="15" s="1"/>
  <c r="P323" i="10"/>
  <c r="I323" i="15" s="1"/>
  <c r="K324" i="10"/>
  <c r="D324" i="15" s="1"/>
  <c r="L324" i="10"/>
  <c r="E324" i="15" s="1"/>
  <c r="M324" i="10"/>
  <c r="F324" i="15" s="1"/>
  <c r="N324" i="10"/>
  <c r="G324" i="15" s="1"/>
  <c r="O324" i="10"/>
  <c r="H324" i="15" s="1"/>
  <c r="P324" i="10"/>
  <c r="I324" i="15" s="1"/>
  <c r="K325" i="10"/>
  <c r="D325" i="15" s="1"/>
  <c r="L325" i="10"/>
  <c r="E325" i="15" s="1"/>
  <c r="M325" i="10"/>
  <c r="F325" i="15" s="1"/>
  <c r="N325" i="10"/>
  <c r="G325" i="15" s="1"/>
  <c r="O325" i="10"/>
  <c r="H325" i="15" s="1"/>
  <c r="P325" i="10"/>
  <c r="K326" i="10"/>
  <c r="L326" i="10"/>
  <c r="E326" i="15" s="1"/>
  <c r="M326" i="10"/>
  <c r="N326" i="10"/>
  <c r="G326" i="15" s="1"/>
  <c r="O326" i="10"/>
  <c r="H326" i="15" s="1"/>
  <c r="P326" i="10"/>
  <c r="I326" i="15" s="1"/>
  <c r="K327" i="10"/>
  <c r="L327" i="10"/>
  <c r="M327" i="10"/>
  <c r="F327" i="15" s="1"/>
  <c r="N327" i="10"/>
  <c r="G327" i="15" s="1"/>
  <c r="O327" i="10"/>
  <c r="H327" i="15" s="1"/>
  <c r="P327" i="10"/>
  <c r="I327" i="15" s="1"/>
  <c r="K328" i="10"/>
  <c r="L328" i="10"/>
  <c r="E328" i="15" s="1"/>
  <c r="M328" i="10"/>
  <c r="F328" i="15" s="1"/>
  <c r="N328" i="10"/>
  <c r="G328" i="15" s="1"/>
  <c r="O328" i="10"/>
  <c r="P328" i="10"/>
  <c r="I328" i="15" s="1"/>
  <c r="K329" i="10"/>
  <c r="D329" i="15" s="1"/>
  <c r="L329" i="10"/>
  <c r="M329" i="10"/>
  <c r="F329" i="15" s="1"/>
  <c r="N329" i="10"/>
  <c r="G329" i="15" s="1"/>
  <c r="O329" i="10"/>
  <c r="H329" i="15" s="1"/>
  <c r="P329" i="10"/>
  <c r="I329" i="15" s="1"/>
  <c r="K330" i="10"/>
  <c r="D330" i="15" s="1"/>
  <c r="L330" i="10"/>
  <c r="E330" i="15" s="1"/>
  <c r="M330" i="10"/>
  <c r="F330" i="15" s="1"/>
  <c r="N330" i="10"/>
  <c r="G330" i="15" s="1"/>
  <c r="O330" i="10"/>
  <c r="H330" i="15" s="1"/>
  <c r="P330" i="10"/>
  <c r="I330" i="15" s="1"/>
  <c r="K331" i="10"/>
  <c r="Q331" i="10" s="1"/>
  <c r="L331" i="10"/>
  <c r="M331" i="10"/>
  <c r="N331" i="10"/>
  <c r="G331" i="15" s="1"/>
  <c r="O331" i="10"/>
  <c r="H331" i="15" s="1"/>
  <c r="P331" i="10"/>
  <c r="I331" i="15" s="1"/>
  <c r="K332" i="10"/>
  <c r="D332" i="15" s="1"/>
  <c r="L332" i="10"/>
  <c r="E332" i="15" s="1"/>
  <c r="M332" i="10"/>
  <c r="F332" i="15" s="1"/>
  <c r="N332" i="10"/>
  <c r="G332" i="15" s="1"/>
  <c r="O332" i="10"/>
  <c r="P332" i="10"/>
  <c r="I332" i="15" s="1"/>
  <c r="K333" i="10"/>
  <c r="D333" i="15" s="1"/>
  <c r="L333" i="10"/>
  <c r="E333" i="15" s="1"/>
  <c r="M333" i="10"/>
  <c r="F333" i="15" s="1"/>
  <c r="N333" i="10"/>
  <c r="G333" i="15" s="1"/>
  <c r="O333" i="10"/>
  <c r="H333" i="15" s="1"/>
  <c r="P333" i="10"/>
  <c r="K334" i="10"/>
  <c r="D334" i="15" s="1"/>
  <c r="L334" i="10"/>
  <c r="E334" i="15" s="1"/>
  <c r="M334" i="10"/>
  <c r="F334" i="15" s="1"/>
  <c r="N334" i="10"/>
  <c r="G334" i="15" s="1"/>
  <c r="O334" i="10"/>
  <c r="H334" i="15" s="1"/>
  <c r="P334" i="10"/>
  <c r="I334" i="15" s="1"/>
  <c r="K335" i="10"/>
  <c r="L335" i="10"/>
  <c r="E335" i="15" s="1"/>
  <c r="M335" i="10"/>
  <c r="N335" i="10"/>
  <c r="G335" i="15" s="1"/>
  <c r="O335" i="10"/>
  <c r="H335" i="15" s="1"/>
  <c r="P335" i="10"/>
  <c r="I335" i="15" s="1"/>
  <c r="K336" i="10"/>
  <c r="L336" i="10"/>
  <c r="M336" i="10"/>
  <c r="F336" i="15" s="1"/>
  <c r="N336" i="10"/>
  <c r="G336" i="15" s="1"/>
  <c r="O336" i="10"/>
  <c r="H336" i="15" s="1"/>
  <c r="P336" i="10"/>
  <c r="I336" i="15" s="1"/>
  <c r="K337" i="10"/>
  <c r="L337" i="10"/>
  <c r="E337" i="15" s="1"/>
  <c r="M337" i="10"/>
  <c r="F337" i="15" s="1"/>
  <c r="N337" i="10"/>
  <c r="G337" i="15" s="1"/>
  <c r="O337" i="10"/>
  <c r="H337" i="15" s="1"/>
  <c r="P337" i="10"/>
  <c r="I337" i="15" s="1"/>
  <c r="K338" i="10"/>
  <c r="L338" i="10"/>
  <c r="E338" i="15" s="1"/>
  <c r="M338" i="10"/>
  <c r="F338" i="15" s="1"/>
  <c r="N338" i="10"/>
  <c r="G338" i="15" s="1"/>
  <c r="O338" i="10"/>
  <c r="H338" i="15" s="1"/>
  <c r="P338" i="10"/>
  <c r="I338" i="15" s="1"/>
  <c r="K339" i="10"/>
  <c r="D339" i="15" s="1"/>
  <c r="L339" i="10"/>
  <c r="M339" i="10"/>
  <c r="F339" i="15" s="1"/>
  <c r="N339" i="10"/>
  <c r="G339" i="15" s="1"/>
  <c r="O339" i="10"/>
  <c r="H339" i="15" s="1"/>
  <c r="P339" i="10"/>
  <c r="I339" i="15" s="1"/>
  <c r="K340" i="10"/>
  <c r="D340" i="15" s="1"/>
  <c r="L340" i="10"/>
  <c r="E340" i="15" s="1"/>
  <c r="M340" i="10"/>
  <c r="N340" i="10"/>
  <c r="O340" i="10"/>
  <c r="P340" i="10"/>
  <c r="K341" i="10"/>
  <c r="D341" i="15" s="1"/>
  <c r="L341" i="10"/>
  <c r="E341" i="15" s="1"/>
  <c r="M341" i="10"/>
  <c r="F341" i="15" s="1"/>
  <c r="N341" i="10"/>
  <c r="G341" i="15" s="1"/>
  <c r="O341" i="10"/>
  <c r="H341" i="15" s="1"/>
  <c r="P341" i="10"/>
  <c r="K342" i="10"/>
  <c r="L342" i="10"/>
  <c r="E342" i="15" s="1"/>
  <c r="M342" i="10"/>
  <c r="F342" i="15" s="1"/>
  <c r="N342" i="10"/>
  <c r="G342" i="15" s="1"/>
  <c r="O342" i="10"/>
  <c r="H342" i="15" s="1"/>
  <c r="P342" i="10"/>
  <c r="I342" i="15" s="1"/>
  <c r="K343" i="10"/>
  <c r="D343" i="15" s="1"/>
  <c r="L343" i="10"/>
  <c r="E343" i="15" s="1"/>
  <c r="M343" i="10"/>
  <c r="F343" i="15" s="1"/>
  <c r="N343" i="10"/>
  <c r="G343" i="15" s="1"/>
  <c r="O343" i="10"/>
  <c r="H343" i="15" s="1"/>
  <c r="P343" i="10"/>
  <c r="I343" i="15" s="1"/>
  <c r="K344" i="10"/>
  <c r="D344" i="15" s="1"/>
  <c r="L344" i="10"/>
  <c r="E344" i="15" s="1"/>
  <c r="M344" i="10"/>
  <c r="F344" i="15" s="1"/>
  <c r="N344" i="10"/>
  <c r="G344" i="15" s="1"/>
  <c r="O344" i="10"/>
  <c r="P344" i="10"/>
  <c r="I344" i="15" s="1"/>
  <c r="K345" i="10"/>
  <c r="L345" i="10"/>
  <c r="E345" i="15" s="1"/>
  <c r="M345" i="10"/>
  <c r="F345" i="15" s="1"/>
  <c r="N345" i="10"/>
  <c r="G345" i="15" s="1"/>
  <c r="O345" i="10"/>
  <c r="H345" i="15" s="1"/>
  <c r="P345" i="10"/>
  <c r="I345" i="15" s="1"/>
  <c r="K346" i="10"/>
  <c r="L346" i="10"/>
  <c r="M346" i="10"/>
  <c r="F346" i="15" s="1"/>
  <c r="N346" i="10"/>
  <c r="G346" i="15" s="1"/>
  <c r="O346" i="10"/>
  <c r="H346" i="15" s="1"/>
  <c r="P346" i="10"/>
  <c r="I346" i="15" s="1"/>
  <c r="K347" i="10"/>
  <c r="L347" i="10"/>
  <c r="E347" i="15" s="1"/>
  <c r="M347" i="10"/>
  <c r="F347" i="15" s="1"/>
  <c r="N347" i="10"/>
  <c r="G347" i="15" s="1"/>
  <c r="O347" i="10"/>
  <c r="H347" i="15" s="1"/>
  <c r="P347" i="10"/>
  <c r="I347" i="15" s="1"/>
  <c r="K348" i="10"/>
  <c r="L348" i="10"/>
  <c r="M348" i="10"/>
  <c r="F348" i="15" s="1"/>
  <c r="N348" i="10"/>
  <c r="G348" i="15" s="1"/>
  <c r="O348" i="10"/>
  <c r="P348" i="10"/>
  <c r="I348" i="15" s="1"/>
  <c r="K349" i="10"/>
  <c r="D349" i="15" s="1"/>
  <c r="L349" i="10"/>
  <c r="M349" i="10"/>
  <c r="F349" i="15" s="1"/>
  <c r="N349" i="10"/>
  <c r="G349" i="15" s="1"/>
  <c r="O349" i="10"/>
  <c r="H349" i="15" s="1"/>
  <c r="P349" i="10"/>
  <c r="K350" i="10"/>
  <c r="D350" i="15" s="1"/>
  <c r="L350" i="10"/>
  <c r="E350" i="15" s="1"/>
  <c r="M350" i="10"/>
  <c r="F350" i="15" s="1"/>
  <c r="N350" i="10"/>
  <c r="G350" i="15" s="1"/>
  <c r="O350" i="10"/>
  <c r="H350" i="15" s="1"/>
  <c r="P350" i="10"/>
  <c r="I350" i="15" s="1"/>
  <c r="K351" i="10"/>
  <c r="D351" i="15" s="1"/>
  <c r="L351" i="10"/>
  <c r="E351" i="15" s="1"/>
  <c r="M351" i="10"/>
  <c r="N351" i="10"/>
  <c r="G351" i="15" s="1"/>
  <c r="O351" i="10"/>
  <c r="H351" i="15" s="1"/>
  <c r="P351" i="10"/>
  <c r="I351" i="15" s="1"/>
  <c r="K352" i="10"/>
  <c r="L352" i="10"/>
  <c r="E352" i="15" s="1"/>
  <c r="M352" i="10"/>
  <c r="F352" i="15" s="1"/>
  <c r="N352" i="10"/>
  <c r="G352" i="15" s="1"/>
  <c r="O352" i="10"/>
  <c r="H352" i="15" s="1"/>
  <c r="P352" i="10"/>
  <c r="I352" i="15" s="1"/>
  <c r="K353" i="10"/>
  <c r="L353" i="10"/>
  <c r="E353" i="15" s="1"/>
  <c r="M353" i="10"/>
  <c r="F353" i="15" s="1"/>
  <c r="N353" i="10"/>
  <c r="G353" i="15" s="1"/>
  <c r="O353" i="10"/>
  <c r="H353" i="15" s="1"/>
  <c r="P353" i="10"/>
  <c r="I353" i="15" s="1"/>
  <c r="K354" i="10"/>
  <c r="L354" i="10"/>
  <c r="M354" i="10"/>
  <c r="F354" i="15" s="1"/>
  <c r="N354" i="10"/>
  <c r="G354" i="15" s="1"/>
  <c r="O354" i="10"/>
  <c r="H354" i="15" s="1"/>
  <c r="P354" i="10"/>
  <c r="I354" i="15" s="1"/>
  <c r="K355" i="10"/>
  <c r="D355" i="15" s="1"/>
  <c r="L355" i="10"/>
  <c r="E355" i="15" s="1"/>
  <c r="M355" i="10"/>
  <c r="N355" i="10"/>
  <c r="G355" i="15" s="1"/>
  <c r="O355" i="10"/>
  <c r="P355" i="10"/>
  <c r="I355" i="15" s="1"/>
  <c r="K356" i="10"/>
  <c r="D356" i="15" s="1"/>
  <c r="L356" i="10"/>
  <c r="E356" i="15" s="1"/>
  <c r="M356" i="10"/>
  <c r="F356" i="15" s="1"/>
  <c r="N356" i="10"/>
  <c r="G356" i="15" s="1"/>
  <c r="O356" i="10"/>
  <c r="P356" i="10"/>
  <c r="I356" i="15" s="1"/>
  <c r="K357" i="10"/>
  <c r="D357" i="15" s="1"/>
  <c r="L357" i="10"/>
  <c r="E357" i="15" s="1"/>
  <c r="M357" i="10"/>
  <c r="F357" i="15" s="1"/>
  <c r="N357" i="10"/>
  <c r="G357" i="15" s="1"/>
  <c r="O357" i="10"/>
  <c r="H357" i="15" s="1"/>
  <c r="P357" i="10"/>
  <c r="I357" i="15" s="1"/>
  <c r="K358" i="10"/>
  <c r="D358" i="15" s="1"/>
  <c r="L358" i="10"/>
  <c r="E358" i="15" s="1"/>
  <c r="M358" i="10"/>
  <c r="F358" i="15" s="1"/>
  <c r="N358" i="10"/>
  <c r="G358" i="15" s="1"/>
  <c r="O358" i="10"/>
  <c r="H358" i="15" s="1"/>
  <c r="P358" i="10"/>
  <c r="I358" i="15" s="1"/>
  <c r="K359" i="10"/>
  <c r="D359" i="15" s="1"/>
  <c r="L359" i="10"/>
  <c r="Q359" i="10" s="1"/>
  <c r="M359" i="10"/>
  <c r="F359" i="15" s="1"/>
  <c r="N359" i="10"/>
  <c r="G359" i="15" s="1"/>
  <c r="O359" i="10"/>
  <c r="H359" i="15" s="1"/>
  <c r="P359" i="10"/>
  <c r="I359" i="15" s="1"/>
  <c r="K360" i="10"/>
  <c r="D360" i="15" s="1"/>
  <c r="L360" i="10"/>
  <c r="E360" i="15" s="1"/>
  <c r="M360" i="10"/>
  <c r="F360" i="15" s="1"/>
  <c r="N360" i="10"/>
  <c r="O360" i="10"/>
  <c r="P360" i="10"/>
  <c r="I360" i="15" s="1"/>
  <c r="K361" i="10"/>
  <c r="L361" i="10"/>
  <c r="E361" i="15" s="1"/>
  <c r="M361" i="10"/>
  <c r="N361" i="10"/>
  <c r="G361" i="15" s="1"/>
  <c r="O361" i="10"/>
  <c r="H361" i="15" s="1"/>
  <c r="P361" i="10"/>
  <c r="I361" i="15" s="1"/>
  <c r="K362" i="10"/>
  <c r="D362" i="15" s="1"/>
  <c r="L362" i="10"/>
  <c r="E362" i="15" s="1"/>
  <c r="M362" i="10"/>
  <c r="F362" i="15" s="1"/>
  <c r="N362" i="10"/>
  <c r="G362" i="15" s="1"/>
  <c r="O362" i="10"/>
  <c r="H362" i="15" s="1"/>
  <c r="P362" i="10"/>
  <c r="I362" i="15" s="1"/>
  <c r="K363" i="10"/>
  <c r="D363" i="15" s="1"/>
  <c r="L363" i="10"/>
  <c r="M363" i="10"/>
  <c r="N363" i="10"/>
  <c r="G363" i="15" s="1"/>
  <c r="O363" i="10"/>
  <c r="H363" i="15" s="1"/>
  <c r="P363" i="10"/>
  <c r="I363" i="15" s="1"/>
  <c r="K364" i="10"/>
  <c r="L364" i="10"/>
  <c r="E364" i="15" s="1"/>
  <c r="M364" i="10"/>
  <c r="F364" i="15" s="1"/>
  <c r="N364" i="10"/>
  <c r="G364" i="15" s="1"/>
  <c r="O364" i="10"/>
  <c r="P364" i="10"/>
  <c r="I364" i="15" s="1"/>
  <c r="K365" i="10"/>
  <c r="L365" i="10"/>
  <c r="E365" i="15" s="1"/>
  <c r="M365" i="10"/>
  <c r="F365" i="15" s="1"/>
  <c r="N365" i="10"/>
  <c r="G365" i="15" s="1"/>
  <c r="O365" i="10"/>
  <c r="H365" i="15" s="1"/>
  <c r="P365" i="10"/>
  <c r="I365" i="15" s="1"/>
  <c r="K366" i="10"/>
  <c r="L366" i="10"/>
  <c r="E366" i="15" s="1"/>
  <c r="M366" i="10"/>
  <c r="F366" i="15" s="1"/>
  <c r="N366" i="10"/>
  <c r="G366" i="15" s="1"/>
  <c r="O366" i="10"/>
  <c r="H366" i="15" s="1"/>
  <c r="P366" i="10"/>
  <c r="I366" i="15" s="1"/>
  <c r="K367" i="10"/>
  <c r="L367" i="10"/>
  <c r="E367" i="15" s="1"/>
  <c r="M367" i="10"/>
  <c r="F367" i="15" s="1"/>
  <c r="N367" i="10"/>
  <c r="G367" i="15" s="1"/>
  <c r="O367" i="10"/>
  <c r="H367" i="15" s="1"/>
  <c r="P367" i="10"/>
  <c r="I367" i="15" s="1"/>
  <c r="K368" i="10"/>
  <c r="D368" i="15" s="1"/>
  <c r="L368" i="10"/>
  <c r="E368" i="15" s="1"/>
  <c r="M368" i="10"/>
  <c r="F368" i="15" s="1"/>
  <c r="N368" i="10"/>
  <c r="O368" i="10"/>
  <c r="P368" i="10"/>
  <c r="I368" i="15" s="1"/>
  <c r="K369" i="10"/>
  <c r="L369" i="10"/>
  <c r="E369" i="15" s="1"/>
  <c r="M369" i="10"/>
  <c r="F369" i="15" s="1"/>
  <c r="N369" i="10"/>
  <c r="G369" i="15" s="1"/>
  <c r="O369" i="10"/>
  <c r="H369" i="15" s="1"/>
  <c r="P369" i="10"/>
  <c r="I369" i="15" s="1"/>
  <c r="K370" i="10"/>
  <c r="D370" i="15" s="1"/>
  <c r="L370" i="10"/>
  <c r="M370" i="10"/>
  <c r="N370" i="10"/>
  <c r="O370" i="10"/>
  <c r="H370" i="15" s="1"/>
  <c r="P370" i="10"/>
  <c r="I370" i="15" s="1"/>
  <c r="K371" i="10"/>
  <c r="L371" i="10"/>
  <c r="M371" i="10"/>
  <c r="N371" i="10"/>
  <c r="G371" i="15" s="1"/>
  <c r="O371" i="10"/>
  <c r="H371" i="15" s="1"/>
  <c r="P371" i="10"/>
  <c r="I371" i="15" s="1"/>
  <c r="K372" i="10"/>
  <c r="D372" i="15" s="1"/>
  <c r="L372" i="10"/>
  <c r="E372" i="15" s="1"/>
  <c r="M372" i="10"/>
  <c r="F372" i="15" s="1"/>
  <c r="N372" i="10"/>
  <c r="G372" i="15" s="1"/>
  <c r="O372" i="10"/>
  <c r="P372" i="10"/>
  <c r="I372" i="15" s="1"/>
  <c r="K373" i="10"/>
  <c r="D373" i="15" s="1"/>
  <c r="L373" i="10"/>
  <c r="E373" i="15" s="1"/>
  <c r="M373" i="10"/>
  <c r="F373" i="15" s="1"/>
  <c r="N373" i="10"/>
  <c r="O373" i="10"/>
  <c r="Q373" i="10" s="1"/>
  <c r="P373" i="10"/>
  <c r="K374" i="10"/>
  <c r="L374" i="10"/>
  <c r="E374" i="15" s="1"/>
  <c r="M374" i="10"/>
  <c r="F374" i="15" s="1"/>
  <c r="N374" i="10"/>
  <c r="G374" i="15" s="1"/>
  <c r="O374" i="10"/>
  <c r="H374" i="15" s="1"/>
  <c r="P374" i="10"/>
  <c r="I374" i="15" s="1"/>
  <c r="K375" i="10"/>
  <c r="D375" i="15" s="1"/>
  <c r="L375" i="10"/>
  <c r="E375" i="15" s="1"/>
  <c r="M375" i="10"/>
  <c r="F375" i="15" s="1"/>
  <c r="N375" i="10"/>
  <c r="G375" i="15" s="1"/>
  <c r="O375" i="10"/>
  <c r="H375" i="15" s="1"/>
  <c r="P375" i="10"/>
  <c r="I375" i="15" s="1"/>
  <c r="K376" i="10"/>
  <c r="D376" i="15" s="1"/>
  <c r="L376" i="10"/>
  <c r="E376" i="15" s="1"/>
  <c r="M376" i="10"/>
  <c r="F376" i="15" s="1"/>
  <c r="N376" i="10"/>
  <c r="G376" i="15" s="1"/>
  <c r="O376" i="10"/>
  <c r="H376" i="15" s="1"/>
  <c r="P376" i="10"/>
  <c r="I376" i="15" s="1"/>
  <c r="K377" i="10"/>
  <c r="D377" i="15" s="1"/>
  <c r="L377" i="10"/>
  <c r="E377" i="15" s="1"/>
  <c r="M377" i="10"/>
  <c r="F377" i="15" s="1"/>
  <c r="N377" i="10"/>
  <c r="G377" i="15" s="1"/>
  <c r="O377" i="10"/>
  <c r="H377" i="15" s="1"/>
  <c r="P377" i="10"/>
  <c r="I377" i="15" s="1"/>
  <c r="K378" i="10"/>
  <c r="L378" i="10"/>
  <c r="E378" i="15" s="1"/>
  <c r="M378" i="10"/>
  <c r="F378" i="15" s="1"/>
  <c r="N378" i="10"/>
  <c r="G378" i="15" s="1"/>
  <c r="O378" i="10"/>
  <c r="H378" i="15" s="1"/>
  <c r="P378" i="10"/>
  <c r="I378" i="15" s="1"/>
  <c r="K379" i="10"/>
  <c r="D379" i="15" s="1"/>
  <c r="L379" i="10"/>
  <c r="M379" i="10"/>
  <c r="N379" i="10"/>
  <c r="G379" i="15" s="1"/>
  <c r="O379" i="10"/>
  <c r="H379" i="15" s="1"/>
  <c r="P379" i="10"/>
  <c r="I379" i="15" s="1"/>
  <c r="K380" i="10"/>
  <c r="D380" i="15" s="1"/>
  <c r="L380" i="10"/>
  <c r="E380" i="15" s="1"/>
  <c r="M380" i="10"/>
  <c r="F380" i="15" s="1"/>
  <c r="N380" i="10"/>
  <c r="G380" i="15" s="1"/>
  <c r="O380" i="10"/>
  <c r="P380" i="10"/>
  <c r="I380" i="15" s="1"/>
  <c r="K381" i="10"/>
  <c r="D381" i="15" s="1"/>
  <c r="L381" i="10"/>
  <c r="E381" i="15" s="1"/>
  <c r="M381" i="10"/>
  <c r="F381" i="15" s="1"/>
  <c r="N381" i="10"/>
  <c r="G381" i="15" s="1"/>
  <c r="O381" i="10"/>
  <c r="H381" i="15" s="1"/>
  <c r="P381" i="10"/>
  <c r="K382" i="10"/>
  <c r="D382" i="15" s="1"/>
  <c r="L382" i="10"/>
  <c r="E382" i="15" s="1"/>
  <c r="M382" i="10"/>
  <c r="F382" i="15" s="1"/>
  <c r="N382" i="10"/>
  <c r="Q382" i="10" s="1"/>
  <c r="O382" i="10"/>
  <c r="P382" i="10"/>
  <c r="K383" i="10"/>
  <c r="L383" i="10"/>
  <c r="E383" i="15" s="1"/>
  <c r="M383" i="10"/>
  <c r="N383" i="10"/>
  <c r="G383" i="15" s="1"/>
  <c r="O383" i="10"/>
  <c r="H383" i="15" s="1"/>
  <c r="P383" i="10"/>
  <c r="I383" i="15" s="1"/>
  <c r="K384" i="10"/>
  <c r="L384" i="10"/>
  <c r="E384" i="15" s="1"/>
  <c r="M384" i="10"/>
  <c r="F384" i="15" s="1"/>
  <c r="N384" i="10"/>
  <c r="O384" i="10"/>
  <c r="P384" i="10"/>
  <c r="I384" i="15" s="1"/>
  <c r="K385" i="10"/>
  <c r="L385" i="10"/>
  <c r="E385" i="15" s="1"/>
  <c r="M385" i="10"/>
  <c r="F385" i="15" s="1"/>
  <c r="N385" i="10"/>
  <c r="G385" i="15" s="1"/>
  <c r="O385" i="10"/>
  <c r="H385" i="15" s="1"/>
  <c r="P385" i="10"/>
  <c r="I385" i="15" s="1"/>
  <c r="K386" i="10"/>
  <c r="L386" i="10"/>
  <c r="M386" i="10"/>
  <c r="F386" i="15" s="1"/>
  <c r="N386" i="10"/>
  <c r="G386" i="15" s="1"/>
  <c r="O386" i="10"/>
  <c r="H386" i="15" s="1"/>
  <c r="P386" i="10"/>
  <c r="I386" i="15" s="1"/>
  <c r="K387" i="10"/>
  <c r="L387" i="10"/>
  <c r="E387" i="15" s="1"/>
  <c r="M387" i="10"/>
  <c r="N387" i="10"/>
  <c r="G387" i="15" s="1"/>
  <c r="O387" i="10"/>
  <c r="P387" i="10"/>
  <c r="I387" i="15" s="1"/>
  <c r="K388" i="10"/>
  <c r="L388" i="10"/>
  <c r="M388" i="10"/>
  <c r="N388" i="10"/>
  <c r="G388" i="15" s="1"/>
  <c r="O388" i="10"/>
  <c r="H388" i="15" s="1"/>
  <c r="P388" i="10"/>
  <c r="I388" i="15" s="1"/>
  <c r="K389" i="10"/>
  <c r="L389" i="10"/>
  <c r="E389" i="15" s="1"/>
  <c r="M389" i="10"/>
  <c r="F389" i="15" s="1"/>
  <c r="N389" i="10"/>
  <c r="G389" i="15" s="1"/>
  <c r="O389" i="10"/>
  <c r="H389" i="15" s="1"/>
  <c r="P389" i="10"/>
  <c r="I389" i="15" s="1"/>
  <c r="K390" i="10"/>
  <c r="D390" i="15" s="1"/>
  <c r="L390" i="10"/>
  <c r="E390" i="15" s="1"/>
  <c r="M390" i="10"/>
  <c r="F390" i="15" s="1"/>
  <c r="N390" i="10"/>
  <c r="G390" i="15" s="1"/>
  <c r="O390" i="10"/>
  <c r="P390" i="10"/>
  <c r="K391" i="10"/>
  <c r="L391" i="10"/>
  <c r="M391" i="10"/>
  <c r="F391" i="15" s="1"/>
  <c r="N391" i="10"/>
  <c r="G391" i="15" s="1"/>
  <c r="O391" i="10"/>
  <c r="H391" i="15" s="1"/>
  <c r="P391" i="10"/>
  <c r="I391" i="15" s="1"/>
  <c r="K392" i="10"/>
  <c r="D392" i="15" s="1"/>
  <c r="L392" i="10"/>
  <c r="E392" i="15" s="1"/>
  <c r="M392" i="10"/>
  <c r="N392" i="10"/>
  <c r="O392" i="10"/>
  <c r="H392" i="15" s="1"/>
  <c r="P392" i="10"/>
  <c r="I392" i="15" s="1"/>
  <c r="K393" i="10"/>
  <c r="D393" i="15" s="1"/>
  <c r="L393" i="10"/>
  <c r="E393" i="15" s="1"/>
  <c r="M393" i="10"/>
  <c r="F393" i="15" s="1"/>
  <c r="N393" i="10"/>
  <c r="G393" i="15" s="1"/>
  <c r="O393" i="10"/>
  <c r="H393" i="15" s="1"/>
  <c r="P393" i="10"/>
  <c r="I393" i="15" s="1"/>
  <c r="K394" i="10"/>
  <c r="L394" i="10"/>
  <c r="E394" i="15" s="1"/>
  <c r="M394" i="10"/>
  <c r="F394" i="15" s="1"/>
  <c r="N394" i="10"/>
  <c r="G394" i="15" s="1"/>
  <c r="O394" i="10"/>
  <c r="H394" i="15" s="1"/>
  <c r="P394" i="10"/>
  <c r="I394" i="15" s="1"/>
  <c r="K395" i="10"/>
  <c r="D395" i="15" s="1"/>
  <c r="L395" i="10"/>
  <c r="E395" i="15" s="1"/>
  <c r="M395" i="10"/>
  <c r="F395" i="15" s="1"/>
  <c r="N395" i="10"/>
  <c r="G395" i="15" s="1"/>
  <c r="O395" i="10"/>
  <c r="H395" i="15" s="1"/>
  <c r="P395" i="10"/>
  <c r="I395" i="15" s="1"/>
  <c r="K396" i="10"/>
  <c r="D396" i="15" s="1"/>
  <c r="L396" i="10"/>
  <c r="E396" i="15" s="1"/>
  <c r="M396" i="10"/>
  <c r="F396" i="15" s="1"/>
  <c r="N396" i="10"/>
  <c r="G396" i="15" s="1"/>
  <c r="O396" i="10"/>
  <c r="P396" i="10"/>
  <c r="I396" i="15" s="1"/>
  <c r="K397" i="10"/>
  <c r="D397" i="15" s="1"/>
  <c r="L397" i="10"/>
  <c r="E397" i="15" s="1"/>
  <c r="M397" i="10"/>
  <c r="F397" i="15" s="1"/>
  <c r="N397" i="10"/>
  <c r="G397" i="15" s="1"/>
  <c r="O397" i="10"/>
  <c r="H397" i="15" s="1"/>
  <c r="P397" i="10"/>
  <c r="K398" i="10"/>
  <c r="D398" i="15" s="1"/>
  <c r="L398" i="10"/>
  <c r="E398" i="15" s="1"/>
  <c r="M398" i="10"/>
  <c r="F398" i="15" s="1"/>
  <c r="N398" i="10"/>
  <c r="G398" i="15" s="1"/>
  <c r="O398" i="10"/>
  <c r="H398" i="15" s="1"/>
  <c r="P398" i="10"/>
  <c r="I398" i="15" s="1"/>
  <c r="K399" i="10"/>
  <c r="D399" i="15" s="1"/>
  <c r="L399" i="10"/>
  <c r="E399" i="15" s="1"/>
  <c r="M399" i="10"/>
  <c r="F399" i="15" s="1"/>
  <c r="N399" i="10"/>
  <c r="G399" i="15" s="1"/>
  <c r="O399" i="10"/>
  <c r="H399" i="15" s="1"/>
  <c r="P399" i="10"/>
  <c r="I399" i="15" s="1"/>
  <c r="K400" i="10"/>
  <c r="D400" i="15" s="1"/>
  <c r="L400" i="10"/>
  <c r="E400" i="15" s="1"/>
  <c r="M400" i="10"/>
  <c r="F400" i="15" s="1"/>
  <c r="N400" i="10"/>
  <c r="O400" i="10"/>
  <c r="P400" i="10"/>
  <c r="I400" i="15" s="1"/>
  <c r="K401" i="10"/>
  <c r="L401" i="10"/>
  <c r="E401" i="15" s="1"/>
  <c r="M401" i="10"/>
  <c r="F401" i="15" s="1"/>
  <c r="N401" i="10"/>
  <c r="G401" i="15" s="1"/>
  <c r="O401" i="10"/>
  <c r="H401" i="15" s="1"/>
  <c r="P401" i="10"/>
  <c r="I401" i="15" s="1"/>
  <c r="K402" i="10"/>
  <c r="L402" i="10"/>
  <c r="E402" i="15" s="1"/>
  <c r="M402" i="10"/>
  <c r="F402" i="15" s="1"/>
  <c r="N402" i="10"/>
  <c r="G402" i="15" s="1"/>
  <c r="O402" i="10"/>
  <c r="H402" i="15" s="1"/>
  <c r="P402" i="10"/>
  <c r="I402" i="15" s="1"/>
  <c r="K403" i="10"/>
  <c r="L403" i="10"/>
  <c r="M403" i="10"/>
  <c r="N403" i="10"/>
  <c r="G403" i="15" s="1"/>
  <c r="O403" i="10"/>
  <c r="H403" i="15" s="1"/>
  <c r="P403" i="10"/>
  <c r="I403" i="15" s="1"/>
  <c r="K404" i="10"/>
  <c r="L404" i="10"/>
  <c r="E404" i="15" s="1"/>
  <c r="M404" i="10"/>
  <c r="F404" i="15" s="1"/>
  <c r="N404" i="10"/>
  <c r="G404" i="15" s="1"/>
  <c r="O404" i="10"/>
  <c r="P404" i="10"/>
  <c r="I404" i="15" s="1"/>
  <c r="K405" i="10"/>
  <c r="L405" i="10"/>
  <c r="E405" i="15" s="1"/>
  <c r="M405" i="10"/>
  <c r="F405" i="15" s="1"/>
  <c r="N405" i="10"/>
  <c r="G405" i="15" s="1"/>
  <c r="O405" i="10"/>
  <c r="H405" i="15" s="1"/>
  <c r="P405" i="10"/>
  <c r="I405" i="15" s="1"/>
  <c r="K406" i="10"/>
  <c r="D406" i="15" s="1"/>
  <c r="L406" i="10"/>
  <c r="E406" i="15" s="1"/>
  <c r="M406" i="10"/>
  <c r="F406" i="15" s="1"/>
  <c r="N406" i="10"/>
  <c r="G406" i="15" s="1"/>
  <c r="O406" i="10"/>
  <c r="H406" i="15" s="1"/>
  <c r="P406" i="10"/>
  <c r="I406" i="15" s="1"/>
  <c r="K407" i="10"/>
  <c r="L407" i="10"/>
  <c r="E407" i="15" s="1"/>
  <c r="M407" i="10"/>
  <c r="N407" i="10"/>
  <c r="G407" i="15" s="1"/>
  <c r="O407" i="10"/>
  <c r="H407" i="15" s="1"/>
  <c r="P407" i="10"/>
  <c r="I407" i="15" s="1"/>
  <c r="K408" i="10"/>
  <c r="L408" i="10"/>
  <c r="E408" i="15" s="1"/>
  <c r="M408" i="10"/>
  <c r="F408" i="15" s="1"/>
  <c r="N408" i="10"/>
  <c r="O408" i="10"/>
  <c r="P408" i="10"/>
  <c r="I408" i="15" s="1"/>
  <c r="K409" i="10"/>
  <c r="D409" i="15" s="1"/>
  <c r="L409" i="10"/>
  <c r="E409" i="15" s="1"/>
  <c r="M409" i="10"/>
  <c r="F409" i="15" s="1"/>
  <c r="N409" i="10"/>
  <c r="G409" i="15" s="1"/>
  <c r="O409" i="10"/>
  <c r="H409" i="15" s="1"/>
  <c r="P409" i="10"/>
  <c r="I409" i="15" s="1"/>
  <c r="K410" i="10"/>
  <c r="D410" i="15" s="1"/>
  <c r="L410" i="10"/>
  <c r="E410" i="15" s="1"/>
  <c r="M410" i="10"/>
  <c r="F410" i="15" s="1"/>
  <c r="N410" i="10"/>
  <c r="G410" i="15" s="1"/>
  <c r="O410" i="10"/>
  <c r="H410" i="15" s="1"/>
  <c r="P410" i="10"/>
  <c r="I410" i="15" s="1"/>
  <c r="K411" i="10"/>
  <c r="D411" i="15" s="1"/>
  <c r="L411" i="10"/>
  <c r="E411" i="15" s="1"/>
  <c r="M411" i="10"/>
  <c r="F411" i="15" s="1"/>
  <c r="N411" i="10"/>
  <c r="G411" i="15" s="1"/>
  <c r="O411" i="10"/>
  <c r="P411" i="10"/>
  <c r="I411" i="15" s="1"/>
  <c r="K412" i="10"/>
  <c r="L412" i="10"/>
  <c r="E412" i="15" s="1"/>
  <c r="M412" i="10"/>
  <c r="F412" i="15" s="1"/>
  <c r="N412" i="10"/>
  <c r="G412" i="15" s="1"/>
  <c r="O412" i="10"/>
  <c r="H412" i="15" s="1"/>
  <c r="P412" i="10"/>
  <c r="I412" i="15" s="1"/>
  <c r="K413" i="10"/>
  <c r="D413" i="15" s="1"/>
  <c r="L413" i="10"/>
  <c r="E413" i="15" s="1"/>
  <c r="M413" i="10"/>
  <c r="F413" i="15" s="1"/>
  <c r="N413" i="10"/>
  <c r="G413" i="15" s="1"/>
  <c r="O413" i="10"/>
  <c r="H413" i="15" s="1"/>
  <c r="P413" i="10"/>
  <c r="I413" i="15" s="1"/>
  <c r="K414" i="10"/>
  <c r="L414" i="10"/>
  <c r="E414" i="15" s="1"/>
  <c r="M414" i="10"/>
  <c r="F414" i="15" s="1"/>
  <c r="N414" i="10"/>
  <c r="G414" i="15" s="1"/>
  <c r="O414" i="10"/>
  <c r="H414" i="15" s="1"/>
  <c r="P414" i="10"/>
  <c r="I414" i="15" s="1"/>
  <c r="K415" i="10"/>
  <c r="D415" i="15" s="1"/>
  <c r="L415" i="10"/>
  <c r="E415" i="15" s="1"/>
  <c r="M415" i="10"/>
  <c r="N415" i="10"/>
  <c r="G415" i="15" s="1"/>
  <c r="O415" i="10"/>
  <c r="H415" i="15" s="1"/>
  <c r="P415" i="10"/>
  <c r="I415" i="15" s="1"/>
  <c r="K416" i="10"/>
  <c r="D416" i="15" s="1"/>
  <c r="L416" i="10"/>
  <c r="E416" i="15" s="1"/>
  <c r="M416" i="10"/>
  <c r="F416" i="15" s="1"/>
  <c r="N416" i="10"/>
  <c r="O416" i="10"/>
  <c r="P416" i="10"/>
  <c r="I416" i="15" s="1"/>
  <c r="K417" i="10"/>
  <c r="L417" i="10"/>
  <c r="E417" i="15" s="1"/>
  <c r="M417" i="10"/>
  <c r="F417" i="15" s="1"/>
  <c r="N417" i="10"/>
  <c r="G417" i="15" s="1"/>
  <c r="O417" i="10"/>
  <c r="H417" i="15" s="1"/>
  <c r="P417" i="10"/>
  <c r="I417" i="15" s="1"/>
  <c r="K418" i="10"/>
  <c r="L418" i="10"/>
  <c r="E418" i="15" s="1"/>
  <c r="M418" i="10"/>
  <c r="F418" i="15" s="1"/>
  <c r="N418" i="10"/>
  <c r="G418" i="15" s="1"/>
  <c r="O418" i="10"/>
  <c r="H418" i="15" s="1"/>
  <c r="P418" i="10"/>
  <c r="I418" i="15" s="1"/>
  <c r="K419" i="10"/>
  <c r="D419" i="15" s="1"/>
  <c r="L419" i="10"/>
  <c r="E419" i="15" s="1"/>
  <c r="M419" i="10"/>
  <c r="N419" i="10"/>
  <c r="G419" i="15" s="1"/>
  <c r="O419" i="10"/>
  <c r="H419" i="15" s="1"/>
  <c r="P419" i="10"/>
  <c r="I419" i="15" s="1"/>
  <c r="K420" i="10"/>
  <c r="D420" i="15" s="1"/>
  <c r="L420" i="10"/>
  <c r="E420" i="15" s="1"/>
  <c r="M420" i="10"/>
  <c r="F420" i="15" s="1"/>
  <c r="N420" i="10"/>
  <c r="G420" i="15" s="1"/>
  <c r="O420" i="10"/>
  <c r="P420" i="10"/>
  <c r="I420" i="15" s="1"/>
  <c r="K421" i="10"/>
  <c r="L421" i="10"/>
  <c r="E421" i="15" s="1"/>
  <c r="M421" i="10"/>
  <c r="F421" i="15" s="1"/>
  <c r="N421" i="10"/>
  <c r="G421" i="15" s="1"/>
  <c r="O421" i="10"/>
  <c r="H421" i="15" s="1"/>
  <c r="P421" i="10"/>
  <c r="K422" i="10"/>
  <c r="L422" i="10"/>
  <c r="E422" i="15" s="1"/>
  <c r="M422" i="10"/>
  <c r="N422" i="10"/>
  <c r="G422" i="15" s="1"/>
  <c r="O422" i="10"/>
  <c r="P422" i="10"/>
  <c r="K423" i="10"/>
  <c r="D423" i="15" s="1"/>
  <c r="L423" i="10"/>
  <c r="E423" i="15" s="1"/>
  <c r="M423" i="10"/>
  <c r="N423" i="10"/>
  <c r="G423" i="15" s="1"/>
  <c r="O423" i="10"/>
  <c r="H423" i="15" s="1"/>
  <c r="P423" i="10"/>
  <c r="I423" i="15" s="1"/>
  <c r="K424" i="10"/>
  <c r="L424" i="10"/>
  <c r="E424" i="15" s="1"/>
  <c r="M424" i="10"/>
  <c r="F424" i="15" s="1"/>
  <c r="N424" i="10"/>
  <c r="G424" i="15" s="1"/>
  <c r="O424" i="10"/>
  <c r="P424" i="10"/>
  <c r="I424" i="15" s="1"/>
  <c r="K425" i="10"/>
  <c r="D425" i="15" s="1"/>
  <c r="L425" i="10"/>
  <c r="E425" i="15" s="1"/>
  <c r="M425" i="10"/>
  <c r="F425" i="15" s="1"/>
  <c r="N425" i="10"/>
  <c r="G425" i="15" s="1"/>
  <c r="O425" i="10"/>
  <c r="H425" i="15" s="1"/>
  <c r="P425" i="10"/>
  <c r="I425" i="15" s="1"/>
  <c r="K426" i="10"/>
  <c r="L426" i="10"/>
  <c r="M426" i="10"/>
  <c r="F426" i="15" s="1"/>
  <c r="N426" i="10"/>
  <c r="G426" i="15" s="1"/>
  <c r="O426" i="10"/>
  <c r="H426" i="15" s="1"/>
  <c r="P426" i="10"/>
  <c r="I426" i="15" s="1"/>
  <c r="K427" i="10"/>
  <c r="L427" i="10"/>
  <c r="E427" i="15" s="1"/>
  <c r="M427" i="10"/>
  <c r="F427" i="15" s="1"/>
  <c r="N427" i="10"/>
  <c r="G427" i="15" s="1"/>
  <c r="O427" i="10"/>
  <c r="H427" i="15" s="1"/>
  <c r="P427" i="10"/>
  <c r="I427" i="15" s="1"/>
  <c r="K428" i="10"/>
  <c r="D428" i="15" s="1"/>
  <c r="L428" i="10"/>
  <c r="E428" i="15" s="1"/>
  <c r="M428" i="10"/>
  <c r="F428" i="15" s="1"/>
  <c r="N428" i="10"/>
  <c r="G428" i="15" s="1"/>
  <c r="O428" i="10"/>
  <c r="H428" i="15" s="1"/>
  <c r="P428" i="10"/>
  <c r="I428" i="15" s="1"/>
  <c r="K429" i="10"/>
  <c r="D429" i="15" s="1"/>
  <c r="L429" i="10"/>
  <c r="E429" i="15" s="1"/>
  <c r="M429" i="10"/>
  <c r="F429" i="15" s="1"/>
  <c r="N429" i="10"/>
  <c r="G429" i="15" s="1"/>
  <c r="O429" i="10"/>
  <c r="H429" i="15" s="1"/>
  <c r="P429" i="10"/>
  <c r="I429" i="15" s="1"/>
  <c r="K430" i="10"/>
  <c r="L430" i="10"/>
  <c r="E430" i="15" s="1"/>
  <c r="M430" i="10"/>
  <c r="F430" i="15" s="1"/>
  <c r="N430" i="10"/>
  <c r="G430" i="15" s="1"/>
  <c r="O430" i="10"/>
  <c r="H430" i="15" s="1"/>
  <c r="P430" i="10"/>
  <c r="I430" i="15" s="1"/>
  <c r="K431" i="10"/>
  <c r="D431" i="15" s="1"/>
  <c r="L431" i="10"/>
  <c r="E431" i="15" s="1"/>
  <c r="M431" i="10"/>
  <c r="N431" i="10"/>
  <c r="G431" i="15" s="1"/>
  <c r="O431" i="10"/>
  <c r="H431" i="15" s="1"/>
  <c r="P431" i="10"/>
  <c r="I431" i="15" s="1"/>
  <c r="K432" i="10"/>
  <c r="D432" i="15" s="1"/>
  <c r="L432" i="10"/>
  <c r="E432" i="15" s="1"/>
  <c r="M432" i="10"/>
  <c r="F432" i="15" s="1"/>
  <c r="N432" i="10"/>
  <c r="G432" i="15" s="1"/>
  <c r="O432" i="10"/>
  <c r="H432" i="15" s="1"/>
  <c r="P432" i="10"/>
  <c r="I432" i="15" s="1"/>
  <c r="K433" i="10"/>
  <c r="L433" i="10"/>
  <c r="E433" i="15" s="1"/>
  <c r="M433" i="10"/>
  <c r="N433" i="10"/>
  <c r="O433" i="10"/>
  <c r="P433" i="10"/>
  <c r="I433" i="15" s="1"/>
  <c r="K434" i="10"/>
  <c r="D434" i="15" s="1"/>
  <c r="L434" i="10"/>
  <c r="E434" i="15" s="1"/>
  <c r="M434" i="10"/>
  <c r="F434" i="15" s="1"/>
  <c r="N434" i="10"/>
  <c r="O434" i="10"/>
  <c r="H434" i="15" s="1"/>
  <c r="P434" i="10"/>
  <c r="I434" i="15" s="1"/>
  <c r="K435" i="10"/>
  <c r="D435" i="15" s="1"/>
  <c r="L435" i="10"/>
  <c r="M435" i="10"/>
  <c r="F435" i="15" s="1"/>
  <c r="N435" i="10"/>
  <c r="G435" i="15" s="1"/>
  <c r="O435" i="10"/>
  <c r="H435" i="15" s="1"/>
  <c r="P435" i="10"/>
  <c r="I435" i="15" s="1"/>
  <c r="K436" i="10"/>
  <c r="D436" i="15" s="1"/>
  <c r="L436" i="10"/>
  <c r="E436" i="15" s="1"/>
  <c r="M436" i="10"/>
  <c r="F436" i="15" s="1"/>
  <c r="N436" i="10"/>
  <c r="G436" i="15" s="1"/>
  <c r="O436" i="10"/>
  <c r="P436" i="10"/>
  <c r="I436" i="15" s="1"/>
  <c r="K437" i="10"/>
  <c r="D437" i="15" s="1"/>
  <c r="L437" i="10"/>
  <c r="E437" i="15" s="1"/>
  <c r="M437" i="10"/>
  <c r="F437" i="15" s="1"/>
  <c r="N437" i="10"/>
  <c r="G437" i="15" s="1"/>
  <c r="O437" i="10"/>
  <c r="H437" i="15" s="1"/>
  <c r="P437" i="10"/>
  <c r="K438" i="10"/>
  <c r="L438" i="10"/>
  <c r="E438" i="15" s="1"/>
  <c r="M438" i="10"/>
  <c r="F438" i="15" s="1"/>
  <c r="N438" i="10"/>
  <c r="G438" i="15" s="1"/>
  <c r="O438" i="10"/>
  <c r="H438" i="15" s="1"/>
  <c r="P438" i="10"/>
  <c r="I438" i="15" s="1"/>
  <c r="K439" i="10"/>
  <c r="L439" i="10"/>
  <c r="E439" i="15" s="1"/>
  <c r="M439" i="10"/>
  <c r="N439" i="10"/>
  <c r="G439" i="15" s="1"/>
  <c r="O439" i="10"/>
  <c r="H439" i="15" s="1"/>
  <c r="P439" i="10"/>
  <c r="I439" i="15" s="1"/>
  <c r="K440" i="10"/>
  <c r="D440" i="15" s="1"/>
  <c r="L440" i="10"/>
  <c r="E440" i="15" s="1"/>
  <c r="M440" i="10"/>
  <c r="F440" i="15" s="1"/>
  <c r="N440" i="10"/>
  <c r="G440" i="15" s="1"/>
  <c r="O440" i="10"/>
  <c r="P440" i="10"/>
  <c r="I440" i="15" s="1"/>
  <c r="K441" i="10"/>
  <c r="D441" i="15" s="1"/>
  <c r="L441" i="10"/>
  <c r="E441" i="15" s="1"/>
  <c r="M441" i="10"/>
  <c r="F441" i="15" s="1"/>
  <c r="N441" i="10"/>
  <c r="G441" i="15" s="1"/>
  <c r="O441" i="10"/>
  <c r="H441" i="15" s="1"/>
  <c r="P441" i="10"/>
  <c r="I441" i="15" s="1"/>
  <c r="K442" i="10"/>
  <c r="L442" i="10"/>
  <c r="M442" i="10"/>
  <c r="F442" i="15" s="1"/>
  <c r="N442" i="10"/>
  <c r="Q442" i="10" s="1"/>
  <c r="O442" i="10"/>
  <c r="H442" i="15" s="1"/>
  <c r="P442" i="10"/>
  <c r="I442" i="15" s="1"/>
  <c r="K443" i="10"/>
  <c r="L443" i="10"/>
  <c r="E443" i="15" s="1"/>
  <c r="M443" i="10"/>
  <c r="F443" i="15" s="1"/>
  <c r="N443" i="10"/>
  <c r="G443" i="15" s="1"/>
  <c r="O443" i="10"/>
  <c r="H443" i="15" s="1"/>
  <c r="P443" i="10"/>
  <c r="I443" i="15" s="1"/>
  <c r="K444" i="10"/>
  <c r="L444" i="10"/>
  <c r="E444" i="15" s="1"/>
  <c r="M444" i="10"/>
  <c r="N444" i="10"/>
  <c r="G444" i="15" s="1"/>
  <c r="O444" i="10"/>
  <c r="P444" i="10"/>
  <c r="I444" i="15" s="1"/>
  <c r="K445" i="10"/>
  <c r="L445" i="10"/>
  <c r="E445" i="15" s="1"/>
  <c r="M445" i="10"/>
  <c r="F445" i="15" s="1"/>
  <c r="N445" i="10"/>
  <c r="G445" i="15" s="1"/>
  <c r="O445" i="10"/>
  <c r="H445" i="15" s="1"/>
  <c r="P445" i="10"/>
  <c r="K446" i="10"/>
  <c r="L446" i="10"/>
  <c r="E446" i="15" s="1"/>
  <c r="M446" i="10"/>
  <c r="N446" i="10"/>
  <c r="Q446" i="10" s="1"/>
  <c r="O446" i="10"/>
  <c r="H446" i="15" s="1"/>
  <c r="P446" i="10"/>
  <c r="I446" i="15" s="1"/>
  <c r="K447" i="10"/>
  <c r="D447" i="15" s="1"/>
  <c r="L447" i="10"/>
  <c r="E447" i="15" s="1"/>
  <c r="M447" i="10"/>
  <c r="F447" i="15" s="1"/>
  <c r="N447" i="10"/>
  <c r="G447" i="15" s="1"/>
  <c r="O447" i="10"/>
  <c r="H447" i="15" s="1"/>
  <c r="P447" i="10"/>
  <c r="I447" i="15" s="1"/>
  <c r="K448" i="10"/>
  <c r="D448" i="15" s="1"/>
  <c r="L448" i="10"/>
  <c r="E448" i="15" s="1"/>
  <c r="M448" i="10"/>
  <c r="F448" i="15" s="1"/>
  <c r="N448" i="10"/>
  <c r="G448" i="15" s="1"/>
  <c r="O448" i="10"/>
  <c r="H448" i="15" s="1"/>
  <c r="P448" i="10"/>
  <c r="I448" i="15" s="1"/>
  <c r="K449" i="10"/>
  <c r="L449" i="10"/>
  <c r="E449" i="15" s="1"/>
  <c r="M449" i="10"/>
  <c r="F449" i="15" s="1"/>
  <c r="N449" i="10"/>
  <c r="G449" i="15" s="1"/>
  <c r="O449" i="10"/>
  <c r="H449" i="15" s="1"/>
  <c r="P449" i="10"/>
  <c r="I449" i="15" s="1"/>
  <c r="K450" i="10"/>
  <c r="L450" i="10"/>
  <c r="E450" i="15" s="1"/>
  <c r="M450" i="10"/>
  <c r="F450" i="15" s="1"/>
  <c r="N450" i="10"/>
  <c r="G450" i="15" s="1"/>
  <c r="O450" i="10"/>
  <c r="H450" i="15" s="1"/>
  <c r="P450" i="10"/>
  <c r="I450" i="15" s="1"/>
  <c r="K451" i="10"/>
  <c r="D451" i="15" s="1"/>
  <c r="L451" i="10"/>
  <c r="E451" i="15" s="1"/>
  <c r="M451" i="10"/>
  <c r="N451" i="10"/>
  <c r="G451" i="15" s="1"/>
  <c r="O451" i="10"/>
  <c r="P451" i="10"/>
  <c r="I451" i="15" s="1"/>
  <c r="K452" i="10"/>
  <c r="L452" i="10"/>
  <c r="E452" i="15" s="1"/>
  <c r="M452" i="10"/>
  <c r="F452" i="15" s="1"/>
  <c r="N452" i="10"/>
  <c r="G452" i="15" s="1"/>
  <c r="O452" i="10"/>
  <c r="H452" i="15" s="1"/>
  <c r="P452" i="10"/>
  <c r="I452" i="15" s="1"/>
  <c r="K453" i="10"/>
  <c r="D453" i="15" s="1"/>
  <c r="L453" i="10"/>
  <c r="E453" i="15" s="1"/>
  <c r="M453" i="10"/>
  <c r="F453" i="15" s="1"/>
  <c r="N453" i="10"/>
  <c r="G453" i="15" s="1"/>
  <c r="O453" i="10"/>
  <c r="H453" i="15" s="1"/>
  <c r="P453" i="10"/>
  <c r="K454" i="10"/>
  <c r="L454" i="10"/>
  <c r="E454" i="15" s="1"/>
  <c r="M454" i="10"/>
  <c r="N454" i="10"/>
  <c r="Q454" i="10" s="1"/>
  <c r="O454" i="10"/>
  <c r="H454" i="15" s="1"/>
  <c r="P454" i="10"/>
  <c r="I454" i="15" s="1"/>
  <c r="K455" i="10"/>
  <c r="L455" i="10"/>
  <c r="E455" i="15" s="1"/>
  <c r="M455" i="10"/>
  <c r="F455" i="15" s="1"/>
  <c r="N455" i="10"/>
  <c r="G455" i="15" s="1"/>
  <c r="O455" i="10"/>
  <c r="H455" i="15" s="1"/>
  <c r="P455" i="10"/>
  <c r="I455" i="15" s="1"/>
  <c r="K456" i="10"/>
  <c r="L456" i="10"/>
  <c r="E456" i="15" s="1"/>
  <c r="M456" i="10"/>
  <c r="F456" i="15" s="1"/>
  <c r="N456" i="10"/>
  <c r="O456" i="10"/>
  <c r="H456" i="15" s="1"/>
  <c r="P456" i="10"/>
  <c r="I456" i="15" s="1"/>
  <c r="K457" i="10"/>
  <c r="D457" i="15" s="1"/>
  <c r="L457" i="10"/>
  <c r="E457" i="15" s="1"/>
  <c r="M457" i="10"/>
  <c r="F457" i="15" s="1"/>
  <c r="N457" i="10"/>
  <c r="G457" i="15" s="1"/>
  <c r="O457" i="10"/>
  <c r="P457" i="10"/>
  <c r="I457" i="15" s="1"/>
  <c r="K458" i="10"/>
  <c r="L458" i="10"/>
  <c r="E458" i="15" s="1"/>
  <c r="M458" i="10"/>
  <c r="F458" i="15" s="1"/>
  <c r="N458" i="10"/>
  <c r="G458" i="15" s="1"/>
  <c r="O458" i="10"/>
  <c r="H458" i="15" s="1"/>
  <c r="P458" i="10"/>
  <c r="I458" i="15" s="1"/>
  <c r="K459" i="10"/>
  <c r="D459" i="15" s="1"/>
  <c r="L459" i="10"/>
  <c r="M459" i="10"/>
  <c r="N459" i="10"/>
  <c r="G459" i="15" s="1"/>
  <c r="O459" i="10"/>
  <c r="P459" i="10"/>
  <c r="I459" i="15" s="1"/>
  <c r="K460" i="10"/>
  <c r="D460" i="15" s="1"/>
  <c r="L460" i="10"/>
  <c r="E460" i="15" s="1"/>
  <c r="M460" i="10"/>
  <c r="F460" i="15" s="1"/>
  <c r="N460" i="10"/>
  <c r="G460" i="15" s="1"/>
  <c r="O460" i="10"/>
  <c r="P460" i="10"/>
  <c r="I460" i="15" s="1"/>
  <c r="K461" i="10"/>
  <c r="D461" i="15" s="1"/>
  <c r="L461" i="10"/>
  <c r="E461" i="15" s="1"/>
  <c r="M461" i="10"/>
  <c r="F461" i="15" s="1"/>
  <c r="N461" i="10"/>
  <c r="G461" i="15" s="1"/>
  <c r="O461" i="10"/>
  <c r="H461" i="15" s="1"/>
  <c r="P461" i="10"/>
  <c r="K462" i="10"/>
  <c r="D462" i="15" s="1"/>
  <c r="L462" i="10"/>
  <c r="E462" i="15" s="1"/>
  <c r="M462" i="10"/>
  <c r="F462" i="15" s="1"/>
  <c r="N462" i="10"/>
  <c r="G462" i="15" s="1"/>
  <c r="O462" i="10"/>
  <c r="H462" i="15" s="1"/>
  <c r="P462" i="10"/>
  <c r="I462" i="15" s="1"/>
  <c r="K463" i="10"/>
  <c r="L463" i="10"/>
  <c r="E463" i="15" s="1"/>
  <c r="M463" i="10"/>
  <c r="F463" i="15" s="1"/>
  <c r="N463" i="10"/>
  <c r="G463" i="15" s="1"/>
  <c r="O463" i="10"/>
  <c r="H463" i="15" s="1"/>
  <c r="P463" i="10"/>
  <c r="I463" i="15" s="1"/>
  <c r="K464" i="10"/>
  <c r="L464" i="10"/>
  <c r="E464" i="15" s="1"/>
  <c r="M464" i="10"/>
  <c r="F464" i="15" s="1"/>
  <c r="N464" i="10"/>
  <c r="O464" i="10"/>
  <c r="P464" i="10"/>
  <c r="I464" i="15" s="1"/>
  <c r="K465" i="10"/>
  <c r="L465" i="10"/>
  <c r="E465" i="15" s="1"/>
  <c r="M465" i="10"/>
  <c r="F465" i="15" s="1"/>
  <c r="N465" i="10"/>
  <c r="G465" i="15" s="1"/>
  <c r="O465" i="10"/>
  <c r="H465" i="15" s="1"/>
  <c r="P465" i="10"/>
  <c r="I465" i="15" s="1"/>
  <c r="K466" i="10"/>
  <c r="L466" i="10"/>
  <c r="M466" i="10"/>
  <c r="F466" i="15" s="1"/>
  <c r="N466" i="10"/>
  <c r="G466" i="15" s="1"/>
  <c r="O466" i="10"/>
  <c r="H466" i="15" s="1"/>
  <c r="P466" i="10"/>
  <c r="I466" i="15" s="1"/>
  <c r="K467" i="10"/>
  <c r="D467" i="15" s="1"/>
  <c r="L467" i="10"/>
  <c r="M467" i="10"/>
  <c r="N467" i="10"/>
  <c r="G467" i="15" s="1"/>
  <c r="O467" i="10"/>
  <c r="H467" i="15" s="1"/>
  <c r="P467" i="10"/>
  <c r="I467" i="15" s="1"/>
  <c r="K468" i="10"/>
  <c r="D468" i="15" s="1"/>
  <c r="L468" i="10"/>
  <c r="E468" i="15" s="1"/>
  <c r="M468" i="10"/>
  <c r="F468" i="15" s="1"/>
  <c r="N468" i="10"/>
  <c r="G468" i="15" s="1"/>
  <c r="O468" i="10"/>
  <c r="P468" i="10"/>
  <c r="I468" i="15" s="1"/>
  <c r="K469" i="10"/>
  <c r="D469" i="15" s="1"/>
  <c r="L469" i="10"/>
  <c r="E469" i="15" s="1"/>
  <c r="M469" i="10"/>
  <c r="F469" i="15" s="1"/>
  <c r="N469" i="10"/>
  <c r="G469" i="15" s="1"/>
  <c r="O469" i="10"/>
  <c r="H469" i="15" s="1"/>
  <c r="P469" i="10"/>
  <c r="I469" i="15" s="1"/>
  <c r="K470" i="10"/>
  <c r="D470" i="15" s="1"/>
  <c r="L470" i="10"/>
  <c r="E470" i="15" s="1"/>
  <c r="M470" i="10"/>
  <c r="F470" i="15" s="1"/>
  <c r="N470" i="10"/>
  <c r="G470" i="15" s="1"/>
  <c r="O470" i="10"/>
  <c r="H470" i="15" s="1"/>
  <c r="P470" i="10"/>
  <c r="K471" i="10"/>
  <c r="D471" i="15" s="1"/>
  <c r="L471" i="10"/>
  <c r="E471" i="15" s="1"/>
  <c r="M471" i="10"/>
  <c r="N471" i="10"/>
  <c r="G471" i="15" s="1"/>
  <c r="O471" i="10"/>
  <c r="H471" i="15" s="1"/>
  <c r="P471" i="10"/>
  <c r="I471" i="15" s="1"/>
  <c r="K472" i="10"/>
  <c r="L472" i="10"/>
  <c r="E472" i="15" s="1"/>
  <c r="M472" i="10"/>
  <c r="F472" i="15" s="1"/>
  <c r="N472" i="10"/>
  <c r="G472" i="15" s="1"/>
  <c r="O472" i="10"/>
  <c r="P472" i="10"/>
  <c r="I472" i="15" s="1"/>
  <c r="K473" i="10"/>
  <c r="L473" i="10"/>
  <c r="E473" i="15" s="1"/>
  <c r="M473" i="10"/>
  <c r="F473" i="15" s="1"/>
  <c r="N473" i="10"/>
  <c r="G473" i="15" s="1"/>
  <c r="O473" i="10"/>
  <c r="H473" i="15" s="1"/>
  <c r="P473" i="10"/>
  <c r="I473" i="15" s="1"/>
  <c r="K474" i="10"/>
  <c r="L474" i="10"/>
  <c r="E474" i="15" s="1"/>
  <c r="M474" i="10"/>
  <c r="F474" i="15" s="1"/>
  <c r="N474" i="10"/>
  <c r="G474" i="15" s="1"/>
  <c r="O474" i="10"/>
  <c r="H474" i="15" s="1"/>
  <c r="P474" i="10"/>
  <c r="I474" i="15" s="1"/>
  <c r="K475" i="10"/>
  <c r="D475" i="15" s="1"/>
  <c r="L475" i="10"/>
  <c r="E475" i="15" s="1"/>
  <c r="M475" i="10"/>
  <c r="F475" i="15" s="1"/>
  <c r="N475" i="10"/>
  <c r="G475" i="15" s="1"/>
  <c r="O475" i="10"/>
  <c r="P475" i="10"/>
  <c r="I475" i="15" s="1"/>
  <c r="K476" i="10"/>
  <c r="D476" i="15" s="1"/>
  <c r="L476" i="10"/>
  <c r="E476" i="15" s="1"/>
  <c r="M476" i="10"/>
  <c r="F476" i="15" s="1"/>
  <c r="N476" i="10"/>
  <c r="G476" i="15" s="1"/>
  <c r="O476" i="10"/>
  <c r="P476" i="10"/>
  <c r="I476" i="15" s="1"/>
  <c r="K477" i="10"/>
  <c r="D477" i="15" s="1"/>
  <c r="L477" i="10"/>
  <c r="E477" i="15" s="1"/>
  <c r="M477" i="10"/>
  <c r="F477" i="15" s="1"/>
  <c r="N477" i="10"/>
  <c r="G477" i="15" s="1"/>
  <c r="O477" i="10"/>
  <c r="H477" i="15" s="1"/>
  <c r="P477" i="10"/>
  <c r="K478" i="10"/>
  <c r="D478" i="15" s="1"/>
  <c r="L478" i="10"/>
  <c r="E478" i="15" s="1"/>
  <c r="M478" i="10"/>
  <c r="F478" i="15" s="1"/>
  <c r="N478" i="10"/>
  <c r="G478" i="15" s="1"/>
  <c r="O478" i="10"/>
  <c r="H478" i="15" s="1"/>
  <c r="P478" i="10"/>
  <c r="I478" i="15" s="1"/>
  <c r="K479" i="10"/>
  <c r="D479" i="15" s="1"/>
  <c r="L479" i="10"/>
  <c r="E479" i="15" s="1"/>
  <c r="M479" i="10"/>
  <c r="N479" i="10"/>
  <c r="G479" i="15" s="1"/>
  <c r="O479" i="10"/>
  <c r="H479" i="15" s="1"/>
  <c r="P479" i="10"/>
  <c r="I479" i="15" s="1"/>
  <c r="K480" i="10"/>
  <c r="D480" i="15" s="1"/>
  <c r="L480" i="10"/>
  <c r="E480" i="15" s="1"/>
  <c r="M480" i="10"/>
  <c r="F480" i="15" s="1"/>
  <c r="N480" i="10"/>
  <c r="G480" i="15" s="1"/>
  <c r="O480" i="10"/>
  <c r="H480" i="15" s="1"/>
  <c r="P480" i="10"/>
  <c r="I480" i="15" s="1"/>
  <c r="K481" i="10"/>
  <c r="L481" i="10"/>
  <c r="E481" i="15" s="1"/>
  <c r="M481" i="10"/>
  <c r="F481" i="15" s="1"/>
  <c r="N481" i="10"/>
  <c r="G481" i="15" s="1"/>
  <c r="O481" i="10"/>
  <c r="H481" i="15" s="1"/>
  <c r="P481" i="10"/>
  <c r="I481" i="15" s="1"/>
  <c r="K482" i="10"/>
  <c r="L482" i="10"/>
  <c r="M482" i="10"/>
  <c r="F482" i="15" s="1"/>
  <c r="N482" i="10"/>
  <c r="G482" i="15" s="1"/>
  <c r="O482" i="10"/>
  <c r="H482" i="15" s="1"/>
  <c r="P482" i="10"/>
  <c r="I482" i="15" s="1"/>
  <c r="K483" i="10"/>
  <c r="L483" i="10"/>
  <c r="M483" i="10"/>
  <c r="N483" i="10"/>
  <c r="G483" i="15" s="1"/>
  <c r="O483" i="10"/>
  <c r="P483" i="10"/>
  <c r="I483" i="15" s="1"/>
  <c r="K484" i="10"/>
  <c r="L484" i="10"/>
  <c r="M484" i="10"/>
  <c r="F484" i="15" s="1"/>
  <c r="N484" i="10"/>
  <c r="G484" i="15" s="1"/>
  <c r="O484" i="10"/>
  <c r="H484" i="15" s="1"/>
  <c r="P484" i="10"/>
  <c r="I484" i="15" s="1"/>
  <c r="K485" i="10"/>
  <c r="L485" i="10"/>
  <c r="E485" i="15" s="1"/>
  <c r="M485" i="10"/>
  <c r="F485" i="15" s="1"/>
  <c r="N485" i="10"/>
  <c r="G485" i="15" s="1"/>
  <c r="O485" i="10"/>
  <c r="H485" i="15" s="1"/>
  <c r="P485" i="10"/>
  <c r="I485" i="15" s="1"/>
  <c r="K486" i="10"/>
  <c r="D486" i="15" s="1"/>
  <c r="L486" i="10"/>
  <c r="E486" i="15" s="1"/>
  <c r="M486" i="10"/>
  <c r="F486" i="15" s="1"/>
  <c r="N486" i="10"/>
  <c r="G486" i="15" s="1"/>
  <c r="O486" i="10"/>
  <c r="H486" i="15" s="1"/>
  <c r="P486" i="10"/>
  <c r="I486" i="15" s="1"/>
  <c r="K487" i="10"/>
  <c r="D487" i="15" s="1"/>
  <c r="L487" i="10"/>
  <c r="E487" i="15" s="1"/>
  <c r="M487" i="10"/>
  <c r="N487" i="10"/>
  <c r="G487" i="15" s="1"/>
  <c r="O487" i="10"/>
  <c r="H487" i="15" s="1"/>
  <c r="P487" i="10"/>
  <c r="I487" i="15" s="1"/>
  <c r="K488" i="10"/>
  <c r="D488" i="15" s="1"/>
  <c r="L488" i="10"/>
  <c r="E488" i="15" s="1"/>
  <c r="M488" i="10"/>
  <c r="F488" i="15" s="1"/>
  <c r="N488" i="10"/>
  <c r="O488" i="10"/>
  <c r="P488" i="10"/>
  <c r="I488" i="15" s="1"/>
  <c r="K489" i="10"/>
  <c r="L489" i="10"/>
  <c r="E489" i="15" s="1"/>
  <c r="M489" i="10"/>
  <c r="F489" i="15" s="1"/>
  <c r="N489" i="10"/>
  <c r="G489" i="15" s="1"/>
  <c r="O489" i="10"/>
  <c r="H489" i="15" s="1"/>
  <c r="P489" i="10"/>
  <c r="I489" i="15" s="1"/>
  <c r="K490" i="10"/>
  <c r="L490" i="10"/>
  <c r="M490" i="10"/>
  <c r="F490" i="15" s="1"/>
  <c r="N490" i="10"/>
  <c r="G490" i="15" s="1"/>
  <c r="O490" i="10"/>
  <c r="H490" i="15" s="1"/>
  <c r="P490" i="10"/>
  <c r="I490" i="15" s="1"/>
  <c r="K491" i="10"/>
  <c r="D491" i="15" s="1"/>
  <c r="L491" i="10"/>
  <c r="M491" i="10"/>
  <c r="N491" i="10"/>
  <c r="G491" i="15" s="1"/>
  <c r="O491" i="10"/>
  <c r="H491" i="15" s="1"/>
  <c r="P491" i="10"/>
  <c r="I491" i="15" s="1"/>
  <c r="K492" i="10"/>
  <c r="D492" i="15" s="1"/>
  <c r="L492" i="10"/>
  <c r="E492" i="15" s="1"/>
  <c r="M492" i="10"/>
  <c r="F492" i="15" s="1"/>
  <c r="N492" i="10"/>
  <c r="G492" i="15" s="1"/>
  <c r="O492" i="10"/>
  <c r="H492" i="15" s="1"/>
  <c r="P492" i="10"/>
  <c r="I492" i="15" s="1"/>
  <c r="K493" i="10"/>
  <c r="Q493" i="10" s="1"/>
  <c r="L493" i="10"/>
  <c r="M493" i="10"/>
  <c r="N493" i="10"/>
  <c r="O493" i="10"/>
  <c r="H493" i="15" s="1"/>
  <c r="P493" i="10"/>
  <c r="K494" i="10"/>
  <c r="L494" i="10"/>
  <c r="E494" i="15" s="1"/>
  <c r="M494" i="10"/>
  <c r="F494" i="15" s="1"/>
  <c r="N494" i="10"/>
  <c r="G494" i="15" s="1"/>
  <c r="O494" i="10"/>
  <c r="H494" i="15" s="1"/>
  <c r="P494" i="10"/>
  <c r="I494" i="15" s="1"/>
  <c r="K495" i="10"/>
  <c r="D495" i="15" s="1"/>
  <c r="L495" i="10"/>
  <c r="E495" i="15" s="1"/>
  <c r="M495" i="10"/>
  <c r="F495" i="15" s="1"/>
  <c r="N495" i="10"/>
  <c r="G495" i="15" s="1"/>
  <c r="O495" i="10"/>
  <c r="H495" i="15" s="1"/>
  <c r="P495" i="10"/>
  <c r="I495" i="15" s="1"/>
  <c r="K496" i="10"/>
  <c r="D496" i="15" s="1"/>
  <c r="L496" i="10"/>
  <c r="E496" i="15" s="1"/>
  <c r="M496" i="10"/>
  <c r="F496" i="15" s="1"/>
  <c r="N496" i="10"/>
  <c r="O496" i="10"/>
  <c r="P496" i="10"/>
  <c r="I496" i="15" s="1"/>
  <c r="K497" i="10"/>
  <c r="L497" i="10"/>
  <c r="E497" i="15" s="1"/>
  <c r="M497" i="10"/>
  <c r="F497" i="15" s="1"/>
  <c r="N497" i="10"/>
  <c r="O497" i="10"/>
  <c r="P497" i="10"/>
  <c r="I497" i="15" s="1"/>
  <c r="K498" i="10"/>
  <c r="D498" i="15" s="1"/>
  <c r="L498" i="10"/>
  <c r="E498" i="15" s="1"/>
  <c r="M498" i="10"/>
  <c r="F498" i="15" s="1"/>
  <c r="N498" i="10"/>
  <c r="G498" i="15" s="1"/>
  <c r="O498" i="10"/>
  <c r="H498" i="15" s="1"/>
  <c r="P498" i="10"/>
  <c r="I498" i="15" s="1"/>
  <c r="K499" i="10"/>
  <c r="D499" i="15" s="1"/>
  <c r="L499" i="10"/>
  <c r="E499" i="15" s="1"/>
  <c r="M499" i="10"/>
  <c r="F499" i="15" s="1"/>
  <c r="N499" i="10"/>
  <c r="G499" i="15" s="1"/>
  <c r="O499" i="10"/>
  <c r="H499" i="15" s="1"/>
  <c r="P499" i="10"/>
  <c r="I499" i="15" s="1"/>
  <c r="K500" i="10"/>
  <c r="D500" i="15" s="1"/>
  <c r="L500" i="10"/>
  <c r="E500" i="15" s="1"/>
  <c r="M500" i="10"/>
  <c r="F500" i="15" s="1"/>
  <c r="N500" i="10"/>
  <c r="G500" i="15" s="1"/>
  <c r="O500" i="10"/>
  <c r="P500" i="10"/>
  <c r="I500" i="15" s="1"/>
  <c r="K501" i="10"/>
  <c r="L501" i="10"/>
  <c r="E501" i="15" s="1"/>
  <c r="M501" i="10"/>
  <c r="F501" i="15" s="1"/>
  <c r="N501" i="10"/>
  <c r="G501" i="15" s="1"/>
  <c r="O501" i="10"/>
  <c r="H501" i="15" s="1"/>
  <c r="P501" i="10"/>
  <c r="K502" i="10"/>
  <c r="L502" i="10"/>
  <c r="E502" i="15" s="1"/>
  <c r="M502" i="10"/>
  <c r="F502" i="15" s="1"/>
  <c r="N502" i="10"/>
  <c r="G502" i="15" s="1"/>
  <c r="O502" i="10"/>
  <c r="H502" i="15" s="1"/>
  <c r="P502" i="10"/>
  <c r="K503" i="10"/>
  <c r="L503" i="10"/>
  <c r="E503" i="15" s="1"/>
  <c r="M503" i="10"/>
  <c r="N503" i="10"/>
  <c r="O503" i="10"/>
  <c r="H503" i="15" s="1"/>
  <c r="P503" i="10"/>
  <c r="I503" i="15" s="1"/>
  <c r="K504" i="10"/>
  <c r="L504" i="10"/>
  <c r="E504" i="15" s="1"/>
  <c r="M504" i="10"/>
  <c r="F504" i="15" s="1"/>
  <c r="N504" i="10"/>
  <c r="O504" i="10"/>
  <c r="P504" i="10"/>
  <c r="I504" i="15" s="1"/>
  <c r="K505" i="10"/>
  <c r="L505" i="10"/>
  <c r="E505" i="15" s="1"/>
  <c r="M505" i="10"/>
  <c r="F505" i="15" s="1"/>
  <c r="N505" i="10"/>
  <c r="G505" i="15" s="1"/>
  <c r="O505" i="10"/>
  <c r="H505" i="15" s="1"/>
  <c r="P505" i="10"/>
  <c r="I505" i="15" s="1"/>
  <c r="K506" i="10"/>
  <c r="L506" i="10"/>
  <c r="M506" i="10"/>
  <c r="F506" i="15" s="1"/>
  <c r="N506" i="10"/>
  <c r="G506" i="15" s="1"/>
  <c r="O506" i="10"/>
  <c r="H506" i="15" s="1"/>
  <c r="P506" i="10"/>
  <c r="I506" i="15" s="1"/>
  <c r="K507" i="10"/>
  <c r="L507" i="10"/>
  <c r="M507" i="10"/>
  <c r="N507" i="10"/>
  <c r="G507" i="15" s="1"/>
  <c r="O507" i="10"/>
  <c r="H507" i="15" s="1"/>
  <c r="P507" i="10"/>
  <c r="I507" i="15" s="1"/>
  <c r="K508" i="10"/>
  <c r="D508" i="15" s="1"/>
  <c r="L508" i="10"/>
  <c r="E508" i="15" s="1"/>
  <c r="M508" i="10"/>
  <c r="F508" i="15" s="1"/>
  <c r="N508" i="10"/>
  <c r="G508" i="15" s="1"/>
  <c r="O508" i="10"/>
  <c r="H508" i="15" s="1"/>
  <c r="P508" i="10"/>
  <c r="I508" i="15" s="1"/>
  <c r="K509" i="10"/>
  <c r="D509" i="15" s="1"/>
  <c r="L509" i="10"/>
  <c r="E509" i="15" s="1"/>
  <c r="M509" i="10"/>
  <c r="F509" i="15" s="1"/>
  <c r="N509" i="10"/>
  <c r="G509" i="15" s="1"/>
  <c r="O509" i="10"/>
  <c r="H509" i="15" s="1"/>
  <c r="P509" i="10"/>
  <c r="K510" i="10"/>
  <c r="L510" i="10"/>
  <c r="E510" i="15" s="1"/>
  <c r="M510" i="10"/>
  <c r="N510" i="10"/>
  <c r="G510" i="15" s="1"/>
  <c r="O510" i="10"/>
  <c r="H510" i="15" s="1"/>
  <c r="P510" i="10"/>
  <c r="K511" i="10"/>
  <c r="Q511" i="10" s="1"/>
  <c r="L511" i="10"/>
  <c r="M511" i="10"/>
  <c r="N511" i="10"/>
  <c r="G511" i="15" s="1"/>
  <c r="O511" i="10"/>
  <c r="H511" i="15" s="1"/>
  <c r="P511" i="10"/>
  <c r="I511" i="15" s="1"/>
  <c r="K512" i="10"/>
  <c r="D512" i="15" s="1"/>
  <c r="L512" i="10"/>
  <c r="E512" i="15" s="1"/>
  <c r="M512" i="10"/>
  <c r="F512" i="15" s="1"/>
  <c r="N512" i="10"/>
  <c r="G512" i="15" s="1"/>
  <c r="O512" i="10"/>
  <c r="H512" i="15" s="1"/>
  <c r="P512" i="10"/>
  <c r="I512" i="15" s="1"/>
  <c r="K513" i="10"/>
  <c r="L513" i="10"/>
  <c r="E513" i="15" s="1"/>
  <c r="M513" i="10"/>
  <c r="F513" i="15" s="1"/>
  <c r="N513" i="10"/>
  <c r="O513" i="10"/>
  <c r="H513" i="15" s="1"/>
  <c r="P513" i="10"/>
  <c r="I513" i="15" s="1"/>
  <c r="K514" i="10"/>
  <c r="L514" i="10"/>
  <c r="E514" i="15" s="1"/>
  <c r="M514" i="10"/>
  <c r="N514" i="10"/>
  <c r="G514" i="15" s="1"/>
  <c r="O514" i="10"/>
  <c r="H514" i="15" s="1"/>
  <c r="P514" i="10"/>
  <c r="I514" i="15" s="1"/>
  <c r="K515" i="10"/>
  <c r="D515" i="15" s="1"/>
  <c r="L515" i="10"/>
  <c r="E515" i="15" s="1"/>
  <c r="M515" i="10"/>
  <c r="F515" i="15" s="1"/>
  <c r="N515" i="10"/>
  <c r="G515" i="15" s="1"/>
  <c r="O515" i="10"/>
  <c r="H515" i="15" s="1"/>
  <c r="P515" i="10"/>
  <c r="I515" i="15" s="1"/>
  <c r="K516" i="10"/>
  <c r="D516" i="15" s="1"/>
  <c r="L516" i="10"/>
  <c r="E516" i="15" s="1"/>
  <c r="M516" i="10"/>
  <c r="F516" i="15" s="1"/>
  <c r="N516" i="10"/>
  <c r="G516" i="15" s="1"/>
  <c r="O516" i="10"/>
  <c r="P516" i="10"/>
  <c r="I516" i="15" s="1"/>
  <c r="K517" i="10"/>
  <c r="D517" i="15" s="1"/>
  <c r="L517" i="10"/>
  <c r="E517" i="15" s="1"/>
  <c r="M517" i="10"/>
  <c r="F517" i="15" s="1"/>
  <c r="N517" i="10"/>
  <c r="G517" i="15" s="1"/>
  <c r="O517" i="10"/>
  <c r="H517" i="15" s="1"/>
  <c r="P517" i="10"/>
  <c r="I517" i="15" s="1"/>
  <c r="K518" i="10"/>
  <c r="D518" i="15" s="1"/>
  <c r="L518" i="10"/>
  <c r="E518" i="15" s="1"/>
  <c r="M518" i="10"/>
  <c r="F518" i="15" s="1"/>
  <c r="N518" i="10"/>
  <c r="G518" i="15" s="1"/>
  <c r="O518" i="10"/>
  <c r="H518" i="15" s="1"/>
  <c r="P518" i="10"/>
  <c r="I518" i="15" s="1"/>
  <c r="K519" i="10"/>
  <c r="L519" i="10"/>
  <c r="E519" i="15" s="1"/>
  <c r="M519" i="10"/>
  <c r="N519" i="10"/>
  <c r="G519" i="15" s="1"/>
  <c r="O519" i="10"/>
  <c r="H519" i="15" s="1"/>
  <c r="P519" i="10"/>
  <c r="I519" i="15" s="1"/>
  <c r="K520" i="10"/>
  <c r="L520" i="10"/>
  <c r="E520" i="15" s="1"/>
  <c r="M520" i="10"/>
  <c r="F520" i="15" s="1"/>
  <c r="N520" i="10"/>
  <c r="O520" i="10"/>
  <c r="H520" i="15" s="1"/>
  <c r="P520" i="10"/>
  <c r="I520" i="15" s="1"/>
  <c r="K521" i="10"/>
  <c r="D521" i="15" s="1"/>
  <c r="L521" i="10"/>
  <c r="E521" i="15" s="1"/>
  <c r="M521" i="10"/>
  <c r="F521" i="15" s="1"/>
  <c r="N521" i="10"/>
  <c r="G521" i="15" s="1"/>
  <c r="O521" i="10"/>
  <c r="H521" i="15" s="1"/>
  <c r="P521" i="10"/>
  <c r="I521" i="15" s="1"/>
  <c r="K522" i="10"/>
  <c r="D522" i="15" s="1"/>
  <c r="L522" i="10"/>
  <c r="M522" i="10"/>
  <c r="F522" i="15" s="1"/>
  <c r="N522" i="10"/>
  <c r="G522" i="15" s="1"/>
  <c r="O522" i="10"/>
  <c r="H522" i="15" s="1"/>
  <c r="P522" i="10"/>
  <c r="I522" i="15" s="1"/>
  <c r="K523" i="10"/>
  <c r="L523" i="10"/>
  <c r="M523" i="10"/>
  <c r="N523" i="10"/>
  <c r="G523" i="15" s="1"/>
  <c r="O523" i="10"/>
  <c r="H523" i="15" s="1"/>
  <c r="P523" i="10"/>
  <c r="I523" i="15" s="1"/>
  <c r="K524" i="10"/>
  <c r="L524" i="10"/>
  <c r="E524" i="15" s="1"/>
  <c r="M524" i="10"/>
  <c r="F524" i="15" s="1"/>
  <c r="N524" i="10"/>
  <c r="G524" i="15" s="1"/>
  <c r="O524" i="10"/>
  <c r="P524" i="10"/>
  <c r="I524" i="15" s="1"/>
  <c r="K525" i="10"/>
  <c r="L525" i="10"/>
  <c r="E525" i="15" s="1"/>
  <c r="M525" i="10"/>
  <c r="F525" i="15" s="1"/>
  <c r="N525" i="10"/>
  <c r="G525" i="15" s="1"/>
  <c r="O525" i="10"/>
  <c r="H525" i="15" s="1"/>
  <c r="P525" i="10"/>
  <c r="K526" i="10"/>
  <c r="L526" i="10"/>
  <c r="E526" i="15" s="1"/>
  <c r="M526" i="10"/>
  <c r="F526" i="15" s="1"/>
  <c r="N526" i="10"/>
  <c r="G526" i="15" s="1"/>
  <c r="O526" i="10"/>
  <c r="H526" i="15" s="1"/>
  <c r="P526" i="10"/>
  <c r="I526" i="15" s="1"/>
  <c r="K527" i="10"/>
  <c r="D527" i="15" s="1"/>
  <c r="L527" i="10"/>
  <c r="E527" i="15" s="1"/>
  <c r="M527" i="10"/>
  <c r="N527" i="10"/>
  <c r="O527" i="10"/>
  <c r="P527" i="10"/>
  <c r="I527" i="15" s="1"/>
  <c r="K528" i="10"/>
  <c r="D528" i="15" s="1"/>
  <c r="L528" i="10"/>
  <c r="E528" i="15" s="1"/>
  <c r="M528" i="10"/>
  <c r="Q528" i="10" s="1"/>
  <c r="N528" i="10"/>
  <c r="G528" i="15" s="1"/>
  <c r="O528" i="10"/>
  <c r="H528" i="15" s="1"/>
  <c r="P528" i="10"/>
  <c r="I528" i="15" s="1"/>
  <c r="K529" i="10"/>
  <c r="L529" i="10"/>
  <c r="E529" i="15" s="1"/>
  <c r="M529" i="10"/>
  <c r="F529" i="15" s="1"/>
  <c r="N529" i="10"/>
  <c r="G529" i="15" s="1"/>
  <c r="O529" i="10"/>
  <c r="P529" i="10"/>
  <c r="I529" i="15" s="1"/>
  <c r="K530" i="10"/>
  <c r="L530" i="10"/>
  <c r="E530" i="15" s="1"/>
  <c r="M530" i="10"/>
  <c r="F530" i="15" s="1"/>
  <c r="N530" i="10"/>
  <c r="G530" i="15" s="1"/>
  <c r="O530" i="10"/>
  <c r="H530" i="15" s="1"/>
  <c r="P530" i="10"/>
  <c r="I530" i="15" s="1"/>
  <c r="K531" i="10"/>
  <c r="D531" i="15" s="1"/>
  <c r="L531" i="10"/>
  <c r="E531" i="15" s="1"/>
  <c r="M531" i="10"/>
  <c r="N531" i="10"/>
  <c r="G531" i="15" s="1"/>
  <c r="O531" i="10"/>
  <c r="H531" i="15" s="1"/>
  <c r="P531" i="10"/>
  <c r="I531" i="15" s="1"/>
  <c r="K532" i="10"/>
  <c r="D532" i="15" s="1"/>
  <c r="L532" i="10"/>
  <c r="E532" i="15" s="1"/>
  <c r="M532" i="10"/>
  <c r="F532" i="15" s="1"/>
  <c r="N532" i="10"/>
  <c r="G532" i="15" s="1"/>
  <c r="O532" i="10"/>
  <c r="P532" i="10"/>
  <c r="I532" i="15" s="1"/>
  <c r="K533" i="10"/>
  <c r="D533" i="15" s="1"/>
  <c r="L533" i="10"/>
  <c r="E533" i="15" s="1"/>
  <c r="M533" i="10"/>
  <c r="F533" i="15" s="1"/>
  <c r="N533" i="10"/>
  <c r="G533" i="15" s="1"/>
  <c r="O533" i="10"/>
  <c r="H533" i="15" s="1"/>
  <c r="P533" i="10"/>
  <c r="K534" i="10"/>
  <c r="D534" i="15" s="1"/>
  <c r="L534" i="10"/>
  <c r="E534" i="15" s="1"/>
  <c r="M534" i="10"/>
  <c r="F534" i="15" s="1"/>
  <c r="N534" i="10"/>
  <c r="G534" i="15" s="1"/>
  <c r="O534" i="10"/>
  <c r="P534" i="10"/>
  <c r="I534" i="15" s="1"/>
  <c r="K535" i="10"/>
  <c r="Q535" i="10" s="1"/>
  <c r="L535" i="10"/>
  <c r="M535" i="10"/>
  <c r="N535" i="10"/>
  <c r="G535" i="15" s="1"/>
  <c r="O535" i="10"/>
  <c r="H535" i="15" s="1"/>
  <c r="P535" i="10"/>
  <c r="I535" i="15" s="1"/>
  <c r="K536" i="10"/>
  <c r="D536" i="15" s="1"/>
  <c r="L536" i="10"/>
  <c r="E536" i="15" s="1"/>
  <c r="M536" i="10"/>
  <c r="F536" i="15" s="1"/>
  <c r="N536" i="10"/>
  <c r="G536" i="15" s="1"/>
  <c r="O536" i="10"/>
  <c r="H536" i="15" s="1"/>
  <c r="P536" i="10"/>
  <c r="I536" i="15" s="1"/>
  <c r="K537" i="10"/>
  <c r="D537" i="15" s="1"/>
  <c r="L537" i="10"/>
  <c r="E537" i="15" s="1"/>
  <c r="M537" i="10"/>
  <c r="F537" i="15" s="1"/>
  <c r="N537" i="10"/>
  <c r="G537" i="15" s="1"/>
  <c r="O537" i="10"/>
  <c r="H537" i="15" s="1"/>
  <c r="P537" i="10"/>
  <c r="I537" i="15" s="1"/>
  <c r="K538" i="10"/>
  <c r="L538" i="10"/>
  <c r="Q538" i="10" s="1"/>
  <c r="M538" i="10"/>
  <c r="N538" i="10"/>
  <c r="O538" i="10"/>
  <c r="H538" i="15" s="1"/>
  <c r="P538" i="10"/>
  <c r="I538" i="15" s="1"/>
  <c r="K539" i="10"/>
  <c r="L539" i="10"/>
  <c r="E539" i="15" s="1"/>
  <c r="M539" i="10"/>
  <c r="N539" i="10"/>
  <c r="G539" i="15" s="1"/>
  <c r="O539" i="10"/>
  <c r="H539" i="15" s="1"/>
  <c r="P539" i="10"/>
  <c r="I539" i="15" s="1"/>
  <c r="K540" i="10"/>
  <c r="L540" i="10"/>
  <c r="E540" i="15" s="1"/>
  <c r="M540" i="10"/>
  <c r="F540" i="15" s="1"/>
  <c r="N540" i="10"/>
  <c r="G540" i="15" s="1"/>
  <c r="O540" i="10"/>
  <c r="P540" i="10"/>
  <c r="I540" i="15" s="1"/>
  <c r="K541" i="10"/>
  <c r="L541" i="10"/>
  <c r="E541" i="15" s="1"/>
  <c r="M541" i="10"/>
  <c r="F541" i="15" s="1"/>
  <c r="N541" i="10"/>
  <c r="G541" i="15" s="1"/>
  <c r="O541" i="10"/>
  <c r="H541" i="15" s="1"/>
  <c r="P541" i="10"/>
  <c r="K542" i="10"/>
  <c r="L542" i="10"/>
  <c r="E542" i="15" s="1"/>
  <c r="M542" i="10"/>
  <c r="F542" i="15" s="1"/>
  <c r="N542" i="10"/>
  <c r="G542" i="15" s="1"/>
  <c r="O542" i="10"/>
  <c r="H542" i="15" s="1"/>
  <c r="P542" i="10"/>
  <c r="I542" i="15" s="1"/>
  <c r="K543" i="10"/>
  <c r="L543" i="10"/>
  <c r="E543" i="15" s="1"/>
  <c r="M543" i="10"/>
  <c r="F543" i="15" s="1"/>
  <c r="N543" i="10"/>
  <c r="G543" i="15" s="1"/>
  <c r="O543" i="10"/>
  <c r="H543" i="15" s="1"/>
  <c r="P543" i="10"/>
  <c r="I543" i="15" s="1"/>
  <c r="K544" i="10"/>
  <c r="L544" i="10"/>
  <c r="E544" i="15" s="1"/>
  <c r="M544" i="10"/>
  <c r="F544" i="15" s="1"/>
  <c r="N544" i="10"/>
  <c r="G544" i="15" s="1"/>
  <c r="O544" i="10"/>
  <c r="H544" i="15" s="1"/>
  <c r="P544" i="10"/>
  <c r="I544" i="15" s="1"/>
  <c r="K545" i="10"/>
  <c r="L545" i="10"/>
  <c r="E545" i="15" s="1"/>
  <c r="M545" i="10"/>
  <c r="N545" i="10"/>
  <c r="O545" i="10"/>
  <c r="H545" i="15" s="1"/>
  <c r="P545" i="10"/>
  <c r="I545" i="15" s="1"/>
  <c r="K546" i="10"/>
  <c r="L546" i="10"/>
  <c r="E546" i="15" s="1"/>
  <c r="M546" i="10"/>
  <c r="F546" i="15" s="1"/>
  <c r="N546" i="10"/>
  <c r="G546" i="15" s="1"/>
  <c r="O546" i="10"/>
  <c r="H546" i="15" s="1"/>
  <c r="P546" i="10"/>
  <c r="I546" i="15" s="1"/>
  <c r="K547" i="10"/>
  <c r="D547" i="15" s="1"/>
  <c r="L547" i="10"/>
  <c r="M547" i="10"/>
  <c r="N547" i="10"/>
  <c r="G547" i="15" s="1"/>
  <c r="O547" i="10"/>
  <c r="H547" i="15" s="1"/>
  <c r="P547" i="10"/>
  <c r="I547" i="15" s="1"/>
  <c r="K548" i="10"/>
  <c r="D548" i="15" s="1"/>
  <c r="L548" i="10"/>
  <c r="E548" i="15" s="1"/>
  <c r="M548" i="10"/>
  <c r="F548" i="15" s="1"/>
  <c r="N548" i="10"/>
  <c r="G548" i="15" s="1"/>
  <c r="O548" i="10"/>
  <c r="P548" i="10"/>
  <c r="I548" i="15" s="1"/>
  <c r="K549" i="10"/>
  <c r="D549" i="15" s="1"/>
  <c r="L549" i="10"/>
  <c r="E549" i="15" s="1"/>
  <c r="M549" i="10"/>
  <c r="F549" i="15" s="1"/>
  <c r="N549" i="10"/>
  <c r="G549" i="15" s="1"/>
  <c r="O549" i="10"/>
  <c r="H549" i="15" s="1"/>
  <c r="P549" i="10"/>
  <c r="I549" i="15" s="1"/>
  <c r="K550" i="10"/>
  <c r="L550" i="10"/>
  <c r="E550" i="15" s="1"/>
  <c r="M550" i="10"/>
  <c r="F550" i="15" s="1"/>
  <c r="N550" i="10"/>
  <c r="G550" i="15" s="1"/>
  <c r="O550" i="10"/>
  <c r="H550" i="15" s="1"/>
  <c r="P550" i="10"/>
  <c r="I550" i="15" s="1"/>
  <c r="K551" i="10"/>
  <c r="D551" i="15" s="1"/>
  <c r="L551" i="10"/>
  <c r="E551" i="15" s="1"/>
  <c r="M551" i="10"/>
  <c r="N551" i="10"/>
  <c r="G551" i="15" s="1"/>
  <c r="O551" i="10"/>
  <c r="P551" i="10"/>
  <c r="K552" i="10"/>
  <c r="D552" i="15" s="1"/>
  <c r="L552" i="10"/>
  <c r="E552" i="15" s="1"/>
  <c r="M552" i="10"/>
  <c r="F552" i="15" s="1"/>
  <c r="N552" i="10"/>
  <c r="G552" i="15" s="1"/>
  <c r="O552" i="10"/>
  <c r="P552" i="10"/>
  <c r="I552" i="15" s="1"/>
  <c r="K553" i="10"/>
  <c r="D553" i="15" s="1"/>
  <c r="L553" i="10"/>
  <c r="E553" i="15" s="1"/>
  <c r="M553" i="10"/>
  <c r="F553" i="15" s="1"/>
  <c r="N553" i="10"/>
  <c r="G553" i="15" s="1"/>
  <c r="O553" i="10"/>
  <c r="H553" i="15" s="1"/>
  <c r="P553" i="10"/>
  <c r="I553" i="15" s="1"/>
  <c r="K554" i="10"/>
  <c r="L554" i="10"/>
  <c r="E554" i="15" s="1"/>
  <c r="M554" i="10"/>
  <c r="F554" i="15" s="1"/>
  <c r="N554" i="10"/>
  <c r="G554" i="15" s="1"/>
  <c r="O554" i="10"/>
  <c r="H554" i="15" s="1"/>
  <c r="P554" i="10"/>
  <c r="I554" i="15" s="1"/>
  <c r="K555" i="10"/>
  <c r="D555" i="15" s="1"/>
  <c r="L555" i="10"/>
  <c r="M555" i="10"/>
  <c r="F555" i="15" s="1"/>
  <c r="N555" i="10"/>
  <c r="G555" i="15" s="1"/>
  <c r="O555" i="10"/>
  <c r="H555" i="15" s="1"/>
  <c r="P555" i="10"/>
  <c r="I555" i="15" s="1"/>
  <c r="K556" i="10"/>
  <c r="D556" i="15" s="1"/>
  <c r="L556" i="10"/>
  <c r="E556" i="15" s="1"/>
  <c r="M556" i="10"/>
  <c r="F556" i="15" s="1"/>
  <c r="N556" i="10"/>
  <c r="G556" i="15" s="1"/>
  <c r="O556" i="10"/>
  <c r="P556" i="10"/>
  <c r="I556" i="15" s="1"/>
  <c r="K557" i="10"/>
  <c r="L557" i="10"/>
  <c r="E557" i="15" s="1"/>
  <c r="M557" i="10"/>
  <c r="F557" i="15" s="1"/>
  <c r="N557" i="10"/>
  <c r="G557" i="15" s="1"/>
  <c r="O557" i="10"/>
  <c r="H557" i="15" s="1"/>
  <c r="P557" i="10"/>
  <c r="K558" i="10"/>
  <c r="L558" i="10"/>
  <c r="M558" i="10"/>
  <c r="F558" i="15" s="1"/>
  <c r="N558" i="10"/>
  <c r="G558" i="15" s="1"/>
  <c r="O558" i="10"/>
  <c r="H558" i="15" s="1"/>
  <c r="P558" i="10"/>
  <c r="I558" i="15" s="1"/>
  <c r="K559" i="10"/>
  <c r="D559" i="15" s="1"/>
  <c r="L559" i="10"/>
  <c r="E559" i="15" s="1"/>
  <c r="M559" i="10"/>
  <c r="N559" i="10"/>
  <c r="G559" i="15" s="1"/>
  <c r="O559" i="10"/>
  <c r="H559" i="15" s="1"/>
  <c r="P559" i="10"/>
  <c r="I559" i="15" s="1"/>
  <c r="K560" i="10"/>
  <c r="L560" i="10"/>
  <c r="E560" i="15" s="1"/>
  <c r="M560" i="10"/>
  <c r="F560" i="15" s="1"/>
  <c r="N560" i="10"/>
  <c r="O560" i="10"/>
  <c r="P560" i="10"/>
  <c r="K561" i="10"/>
  <c r="L561" i="10"/>
  <c r="E561" i="15" s="1"/>
  <c r="M561" i="10"/>
  <c r="N561" i="10"/>
  <c r="G561" i="15" s="1"/>
  <c r="O561" i="10"/>
  <c r="H561" i="15" s="1"/>
  <c r="P561" i="10"/>
  <c r="I561" i="15" s="1"/>
  <c r="K562" i="10"/>
  <c r="L562" i="10"/>
  <c r="M562" i="10"/>
  <c r="F562" i="15" s="1"/>
  <c r="N562" i="10"/>
  <c r="G562" i="15" s="1"/>
  <c r="O562" i="10"/>
  <c r="H562" i="15" s="1"/>
  <c r="P562" i="10"/>
  <c r="I562" i="15" s="1"/>
  <c r="K563" i="10"/>
  <c r="L563" i="10"/>
  <c r="M563" i="10"/>
  <c r="F563" i="15" s="1"/>
  <c r="N563" i="10"/>
  <c r="G563" i="15" s="1"/>
  <c r="O563" i="10"/>
  <c r="H563" i="15" s="1"/>
  <c r="P563" i="10"/>
  <c r="I563" i="15" s="1"/>
  <c r="K564" i="10"/>
  <c r="L564" i="10"/>
  <c r="E564" i="15" s="1"/>
  <c r="M564" i="10"/>
  <c r="F564" i="15" s="1"/>
  <c r="N564" i="10"/>
  <c r="G564" i="15" s="1"/>
  <c r="O564" i="10"/>
  <c r="P564" i="10"/>
  <c r="I564" i="15" s="1"/>
  <c r="K565" i="10"/>
  <c r="D565" i="15" s="1"/>
  <c r="L565" i="10"/>
  <c r="E565" i="15" s="1"/>
  <c r="M565" i="10"/>
  <c r="F565" i="15" s="1"/>
  <c r="N565" i="10"/>
  <c r="G565" i="15" s="1"/>
  <c r="O565" i="10"/>
  <c r="H565" i="15" s="1"/>
  <c r="P565" i="10"/>
  <c r="K566" i="10"/>
  <c r="L566" i="10"/>
  <c r="E566" i="15" s="1"/>
  <c r="M566" i="10"/>
  <c r="F566" i="15" s="1"/>
  <c r="N566" i="10"/>
  <c r="G566" i="15" s="1"/>
  <c r="O566" i="10"/>
  <c r="H566" i="15" s="1"/>
  <c r="P566" i="10"/>
  <c r="I566" i="15" s="1"/>
  <c r="K567" i="10"/>
  <c r="D567" i="15" s="1"/>
  <c r="L567" i="10"/>
  <c r="E567" i="15" s="1"/>
  <c r="M567" i="10"/>
  <c r="N567" i="10"/>
  <c r="G567" i="15" s="1"/>
  <c r="O567" i="10"/>
  <c r="H567" i="15" s="1"/>
  <c r="P567" i="10"/>
  <c r="I567" i="15" s="1"/>
  <c r="K568" i="10"/>
  <c r="D568" i="15" s="1"/>
  <c r="L568" i="10"/>
  <c r="E568" i="15" s="1"/>
  <c r="M568" i="10"/>
  <c r="F568" i="15" s="1"/>
  <c r="N568" i="10"/>
  <c r="O568" i="10"/>
  <c r="P568" i="10"/>
  <c r="I568" i="15" s="1"/>
  <c r="K569" i="10"/>
  <c r="L569" i="10"/>
  <c r="E569" i="15" s="1"/>
  <c r="M569" i="10"/>
  <c r="F569" i="15" s="1"/>
  <c r="N569" i="10"/>
  <c r="G569" i="15" s="1"/>
  <c r="O569" i="10"/>
  <c r="H569" i="15" s="1"/>
  <c r="P569" i="10"/>
  <c r="I569" i="15" s="1"/>
  <c r="K570" i="10"/>
  <c r="L570" i="10"/>
  <c r="Q570" i="10" s="1"/>
  <c r="M570" i="10"/>
  <c r="N570" i="10"/>
  <c r="G570" i="15" s="1"/>
  <c r="O570" i="10"/>
  <c r="P570" i="10"/>
  <c r="I570" i="15" s="1"/>
  <c r="K571" i="10"/>
  <c r="D571" i="15" s="1"/>
  <c r="L571" i="10"/>
  <c r="M571" i="10"/>
  <c r="N571" i="10"/>
  <c r="G571" i="15" s="1"/>
  <c r="O571" i="10"/>
  <c r="H571" i="15" s="1"/>
  <c r="P571" i="10"/>
  <c r="I571" i="15" s="1"/>
  <c r="K572" i="10"/>
  <c r="D572" i="15" s="1"/>
  <c r="L572" i="10"/>
  <c r="E572" i="15" s="1"/>
  <c r="M572" i="10"/>
  <c r="F572" i="15" s="1"/>
  <c r="N572" i="10"/>
  <c r="G572" i="15" s="1"/>
  <c r="O572" i="10"/>
  <c r="P572" i="10"/>
  <c r="I572" i="15" s="1"/>
  <c r="K573" i="10"/>
  <c r="D573" i="15" s="1"/>
  <c r="L573" i="10"/>
  <c r="E573" i="15" s="1"/>
  <c r="M573" i="10"/>
  <c r="F573" i="15" s="1"/>
  <c r="N573" i="10"/>
  <c r="G573" i="15" s="1"/>
  <c r="O573" i="10"/>
  <c r="H573" i="15" s="1"/>
  <c r="P573" i="10"/>
  <c r="K574" i="10"/>
  <c r="D574" i="15" s="1"/>
  <c r="L574" i="10"/>
  <c r="E574" i="15" s="1"/>
  <c r="M574" i="10"/>
  <c r="F574" i="15" s="1"/>
  <c r="N574" i="10"/>
  <c r="G574" i="15" s="1"/>
  <c r="O574" i="10"/>
  <c r="H574" i="15" s="1"/>
  <c r="P574" i="10"/>
  <c r="I574" i="15" s="1"/>
  <c r="K575" i="10"/>
  <c r="L575" i="10"/>
  <c r="E575" i="15" s="1"/>
  <c r="M575" i="10"/>
  <c r="N575" i="10"/>
  <c r="G575" i="15" s="1"/>
  <c r="O575" i="10"/>
  <c r="H575" i="15" s="1"/>
  <c r="P575" i="10"/>
  <c r="I575" i="15" s="1"/>
  <c r="K576" i="10"/>
  <c r="D576" i="15" s="1"/>
  <c r="L576" i="10"/>
  <c r="E576" i="15" s="1"/>
  <c r="M576" i="10"/>
  <c r="F576" i="15" s="1"/>
  <c r="N576" i="10"/>
  <c r="O576" i="10"/>
  <c r="P576" i="10"/>
  <c r="K577" i="10"/>
  <c r="L577" i="10"/>
  <c r="E577" i="15" s="1"/>
  <c r="M577" i="10"/>
  <c r="F577" i="15" s="1"/>
  <c r="N577" i="10"/>
  <c r="G577" i="15" s="1"/>
  <c r="O577" i="10"/>
  <c r="H577" i="15" s="1"/>
  <c r="P577" i="10"/>
  <c r="I577" i="15" s="1"/>
  <c r="K578" i="10"/>
  <c r="L578" i="10"/>
  <c r="M578" i="10"/>
  <c r="N578" i="10"/>
  <c r="G578" i="15" s="1"/>
  <c r="O578" i="10"/>
  <c r="H578" i="15" s="1"/>
  <c r="P578" i="10"/>
  <c r="I578" i="15" s="1"/>
  <c r="K579" i="10"/>
  <c r="D579" i="15" s="1"/>
  <c r="L579" i="10"/>
  <c r="M579" i="10"/>
  <c r="N579" i="10"/>
  <c r="G579" i="15" s="1"/>
  <c r="O579" i="10"/>
  <c r="H579" i="15" s="1"/>
  <c r="P579" i="10"/>
  <c r="I579" i="15" s="1"/>
  <c r="K580" i="10"/>
  <c r="L580" i="10"/>
  <c r="E580" i="15" s="1"/>
  <c r="M580" i="10"/>
  <c r="F580" i="15" s="1"/>
  <c r="N580" i="10"/>
  <c r="G580" i="15" s="1"/>
  <c r="O580" i="10"/>
  <c r="P580" i="10"/>
  <c r="I580" i="15" s="1"/>
  <c r="K581" i="10"/>
  <c r="L581" i="10"/>
  <c r="E581" i="15" s="1"/>
  <c r="M581" i="10"/>
  <c r="F581" i="15" s="1"/>
  <c r="N581" i="10"/>
  <c r="G581" i="15" s="1"/>
  <c r="O581" i="10"/>
  <c r="H581" i="15" s="1"/>
  <c r="P581" i="10"/>
  <c r="I581" i="15" s="1"/>
  <c r="K582" i="10"/>
  <c r="L582" i="10"/>
  <c r="E582" i="15" s="1"/>
  <c r="M582" i="10"/>
  <c r="F582" i="15" s="1"/>
  <c r="N582" i="10"/>
  <c r="G582" i="15" s="1"/>
  <c r="O582" i="10"/>
  <c r="H582" i="15" s="1"/>
  <c r="P582" i="10"/>
  <c r="I582" i="15" s="1"/>
  <c r="K583" i="10"/>
  <c r="L583" i="10"/>
  <c r="E583" i="15" s="1"/>
  <c r="M583" i="10"/>
  <c r="N583" i="10"/>
  <c r="G583" i="15" s="1"/>
  <c r="O583" i="10"/>
  <c r="H583" i="15" s="1"/>
  <c r="P583" i="10"/>
  <c r="I583" i="15" s="1"/>
  <c r="K584" i="10"/>
  <c r="D584" i="15" s="1"/>
  <c r="L584" i="10"/>
  <c r="E584" i="15" s="1"/>
  <c r="M584" i="10"/>
  <c r="F584" i="15" s="1"/>
  <c r="N584" i="10"/>
  <c r="G584" i="15" s="1"/>
  <c r="O584" i="10"/>
  <c r="H584" i="15" s="1"/>
  <c r="P584" i="10"/>
  <c r="I584" i="15" s="1"/>
  <c r="K585" i="10"/>
  <c r="D585" i="15" s="1"/>
  <c r="L585" i="10"/>
  <c r="E585" i="15" s="1"/>
  <c r="M585" i="10"/>
  <c r="F585" i="15" s="1"/>
  <c r="N585" i="10"/>
  <c r="G585" i="15" s="1"/>
  <c r="O585" i="10"/>
  <c r="H585" i="15" s="1"/>
  <c r="P585" i="10"/>
  <c r="I585" i="15" s="1"/>
  <c r="K586" i="10"/>
  <c r="L586" i="10"/>
  <c r="M586" i="10"/>
  <c r="F586" i="15" s="1"/>
  <c r="N586" i="10"/>
  <c r="G586" i="15" s="1"/>
  <c r="O586" i="10"/>
  <c r="H586" i="15" s="1"/>
  <c r="P586" i="10"/>
  <c r="I586" i="15" s="1"/>
  <c r="K587" i="10"/>
  <c r="D587" i="15" s="1"/>
  <c r="L587" i="10"/>
  <c r="M587" i="10"/>
  <c r="N587" i="10"/>
  <c r="G587" i="15" s="1"/>
  <c r="O587" i="10"/>
  <c r="H587" i="15" s="1"/>
  <c r="P587" i="10"/>
  <c r="I587" i="15" s="1"/>
  <c r="K588" i="10"/>
  <c r="D588" i="15" s="1"/>
  <c r="L588" i="10"/>
  <c r="E588" i="15" s="1"/>
  <c r="M588" i="10"/>
  <c r="F588" i="15" s="1"/>
  <c r="N588" i="10"/>
  <c r="G588" i="15" s="1"/>
  <c r="O588" i="10"/>
  <c r="P588" i="10"/>
  <c r="I588" i="15" s="1"/>
  <c r="K589" i="10"/>
  <c r="Q589" i="10" s="1"/>
  <c r="L589" i="10"/>
  <c r="E589" i="15" s="1"/>
  <c r="M589" i="10"/>
  <c r="N589" i="10"/>
  <c r="O589" i="10"/>
  <c r="H589" i="15" s="1"/>
  <c r="P589" i="10"/>
  <c r="K590" i="10"/>
  <c r="L590" i="10"/>
  <c r="E590" i="15" s="1"/>
  <c r="M590" i="10"/>
  <c r="F590" i="15" s="1"/>
  <c r="N590" i="10"/>
  <c r="G590" i="15" s="1"/>
  <c r="O590" i="10"/>
  <c r="H590" i="15" s="1"/>
  <c r="P590" i="10"/>
  <c r="I590" i="15" s="1"/>
  <c r="K591" i="10"/>
  <c r="L591" i="10"/>
  <c r="E591" i="15" s="1"/>
  <c r="M591" i="10"/>
  <c r="N591" i="10"/>
  <c r="G591" i="15" s="1"/>
  <c r="O591" i="10"/>
  <c r="H591" i="15" s="1"/>
  <c r="P591" i="10"/>
  <c r="I591" i="15" s="1"/>
  <c r="K592" i="10"/>
  <c r="L592" i="10"/>
  <c r="E592" i="15" s="1"/>
  <c r="M592" i="10"/>
  <c r="F592" i="15" s="1"/>
  <c r="N592" i="10"/>
  <c r="O592" i="10"/>
  <c r="P592" i="10"/>
  <c r="I592" i="15" s="1"/>
  <c r="K593" i="10"/>
  <c r="L593" i="10"/>
  <c r="E593" i="15" s="1"/>
  <c r="M593" i="10"/>
  <c r="F593" i="15" s="1"/>
  <c r="N593" i="10"/>
  <c r="G593" i="15" s="1"/>
  <c r="O593" i="10"/>
  <c r="H593" i="15" s="1"/>
  <c r="P593" i="10"/>
  <c r="I593" i="15" s="1"/>
  <c r="K594" i="10"/>
  <c r="L594" i="10"/>
  <c r="E594" i="15" s="1"/>
  <c r="M594" i="10"/>
  <c r="F594" i="15" s="1"/>
  <c r="N594" i="10"/>
  <c r="G594" i="15" s="1"/>
  <c r="O594" i="10"/>
  <c r="H594" i="15" s="1"/>
  <c r="P594" i="10"/>
  <c r="I594" i="15" s="1"/>
  <c r="K595" i="10"/>
  <c r="D595" i="15" s="1"/>
  <c r="L595" i="10"/>
  <c r="M595" i="10"/>
  <c r="N595" i="10"/>
  <c r="O595" i="10"/>
  <c r="P595" i="10"/>
  <c r="I595" i="15" s="1"/>
  <c r="K596" i="10"/>
  <c r="D596" i="15" s="1"/>
  <c r="L596" i="10"/>
  <c r="E596" i="15" s="1"/>
  <c r="M596" i="10"/>
  <c r="F596" i="15" s="1"/>
  <c r="N596" i="10"/>
  <c r="G596" i="15" s="1"/>
  <c r="O596" i="10"/>
  <c r="P596" i="10"/>
  <c r="I596" i="15" s="1"/>
  <c r="K597" i="10"/>
  <c r="D597" i="15" s="1"/>
  <c r="L597" i="10"/>
  <c r="E597" i="15" s="1"/>
  <c r="M597" i="10"/>
  <c r="F597" i="15" s="1"/>
  <c r="N597" i="10"/>
  <c r="G597" i="15" s="1"/>
  <c r="O597" i="10"/>
  <c r="P597" i="10"/>
  <c r="K598" i="10"/>
  <c r="L598" i="10"/>
  <c r="E598" i="15" s="1"/>
  <c r="M598" i="10"/>
  <c r="F598" i="15" s="1"/>
  <c r="N598" i="10"/>
  <c r="G598" i="15" s="1"/>
  <c r="O598" i="10"/>
  <c r="H598" i="15" s="1"/>
  <c r="P598" i="10"/>
  <c r="I598" i="15" s="1"/>
  <c r="K599" i="10"/>
  <c r="L599" i="10"/>
  <c r="E599" i="15" s="1"/>
  <c r="M599" i="10"/>
  <c r="N599" i="10"/>
  <c r="G599" i="15" s="1"/>
  <c r="O599" i="10"/>
  <c r="H599" i="15" s="1"/>
  <c r="P599" i="10"/>
  <c r="I599" i="15" s="1"/>
  <c r="K600" i="10"/>
  <c r="L600" i="10"/>
  <c r="E600" i="15" s="1"/>
  <c r="M600" i="10"/>
  <c r="F600" i="15" s="1"/>
  <c r="N600" i="10"/>
  <c r="O600" i="10"/>
  <c r="P600" i="10"/>
  <c r="K601" i="10"/>
  <c r="D601" i="15" s="1"/>
  <c r="L601" i="10"/>
  <c r="E601" i="15" s="1"/>
  <c r="M601" i="10"/>
  <c r="N601" i="10"/>
  <c r="G601" i="15" s="1"/>
  <c r="O601" i="10"/>
  <c r="H601" i="15" s="1"/>
  <c r="P601" i="10"/>
  <c r="I601" i="15" s="1"/>
  <c r="K602" i="10"/>
  <c r="L602" i="10"/>
  <c r="M602" i="10"/>
  <c r="F602" i="15" s="1"/>
  <c r="N602" i="10"/>
  <c r="G602" i="15" s="1"/>
  <c r="O602" i="10"/>
  <c r="H602" i="15" s="1"/>
  <c r="P602" i="10"/>
  <c r="I602" i="15" s="1"/>
  <c r="K603" i="10"/>
  <c r="D603" i="15" s="1"/>
  <c r="L603" i="10"/>
  <c r="E603" i="15" s="1"/>
  <c r="M603" i="10"/>
  <c r="N603" i="10"/>
  <c r="G603" i="15" s="1"/>
  <c r="O603" i="10"/>
  <c r="H603" i="15" s="1"/>
  <c r="P603" i="10"/>
  <c r="I603" i="15" s="1"/>
  <c r="K604" i="10"/>
  <c r="D604" i="15" s="1"/>
  <c r="L604" i="10"/>
  <c r="E604" i="15" s="1"/>
  <c r="M604" i="10"/>
  <c r="F604" i="15" s="1"/>
  <c r="N604" i="10"/>
  <c r="G604" i="15" s="1"/>
  <c r="O604" i="10"/>
  <c r="P604" i="10"/>
  <c r="I604" i="15" s="1"/>
  <c r="K605" i="10"/>
  <c r="D605" i="15" s="1"/>
  <c r="L605" i="10"/>
  <c r="E605" i="15" s="1"/>
  <c r="M605" i="10"/>
  <c r="F605" i="15" s="1"/>
  <c r="N605" i="10"/>
  <c r="G605" i="15" s="1"/>
  <c r="O605" i="10"/>
  <c r="Q605" i="10" s="1"/>
  <c r="P605" i="10"/>
  <c r="K606" i="10"/>
  <c r="D606" i="15" s="1"/>
  <c r="L606" i="10"/>
  <c r="E606" i="15" s="1"/>
  <c r="M606" i="10"/>
  <c r="N606" i="10"/>
  <c r="Q606" i="10" s="1"/>
  <c r="O606" i="10"/>
  <c r="P606" i="10"/>
  <c r="I606" i="15" s="1"/>
  <c r="K607" i="10"/>
  <c r="D607" i="15" s="1"/>
  <c r="L607" i="10"/>
  <c r="E607" i="15" s="1"/>
  <c r="M607" i="10"/>
  <c r="N607" i="10"/>
  <c r="G607" i="15" s="1"/>
  <c r="O607" i="10"/>
  <c r="H607" i="15" s="1"/>
  <c r="P607" i="10"/>
  <c r="I607" i="15" s="1"/>
  <c r="K608" i="10"/>
  <c r="L608" i="10"/>
  <c r="E608" i="15" s="1"/>
  <c r="M608" i="10"/>
  <c r="F608" i="15" s="1"/>
  <c r="N608" i="10"/>
  <c r="G608" i="15" s="1"/>
  <c r="O608" i="10"/>
  <c r="H608" i="15" s="1"/>
  <c r="P608" i="10"/>
  <c r="I608" i="15" s="1"/>
  <c r="K609" i="10"/>
  <c r="L609" i="10"/>
  <c r="E609" i="15" s="1"/>
  <c r="M609" i="10"/>
  <c r="F609" i="15" s="1"/>
  <c r="N609" i="10"/>
  <c r="G609" i="15" s="1"/>
  <c r="O609" i="10"/>
  <c r="H609" i="15" s="1"/>
  <c r="P609" i="10"/>
  <c r="I609" i="15" s="1"/>
  <c r="K610" i="10"/>
  <c r="L610" i="10"/>
  <c r="M610" i="10"/>
  <c r="F610" i="15" s="1"/>
  <c r="N610" i="10"/>
  <c r="G610" i="15" s="1"/>
  <c r="O610" i="10"/>
  <c r="H610" i="15" s="1"/>
  <c r="P610" i="10"/>
  <c r="I610" i="15" s="1"/>
  <c r="K611" i="10"/>
  <c r="D611" i="15" s="1"/>
  <c r="L611" i="10"/>
  <c r="M611" i="10"/>
  <c r="N611" i="10"/>
  <c r="O611" i="10"/>
  <c r="P611" i="10"/>
  <c r="I611" i="15" s="1"/>
  <c r="K612" i="10"/>
  <c r="D612" i="15" s="1"/>
  <c r="L612" i="10"/>
  <c r="E612" i="15" s="1"/>
  <c r="M612" i="10"/>
  <c r="F612" i="15" s="1"/>
  <c r="N612" i="10"/>
  <c r="G612" i="15" s="1"/>
  <c r="O612" i="10"/>
  <c r="P612" i="10"/>
  <c r="I612" i="15" s="1"/>
  <c r="K613" i="10"/>
  <c r="D613" i="15" s="1"/>
  <c r="L613" i="10"/>
  <c r="E613" i="15" s="1"/>
  <c r="M613" i="10"/>
  <c r="F613" i="15" s="1"/>
  <c r="N613" i="10"/>
  <c r="O613" i="10"/>
  <c r="P613" i="10"/>
  <c r="K614" i="10"/>
  <c r="L614" i="10"/>
  <c r="E614" i="15" s="1"/>
  <c r="M614" i="10"/>
  <c r="F614" i="15" s="1"/>
  <c r="N614" i="10"/>
  <c r="G614" i="15" s="1"/>
  <c r="O614" i="10"/>
  <c r="P614" i="10"/>
  <c r="I614" i="15" s="1"/>
  <c r="K615" i="10"/>
  <c r="D615" i="15" s="1"/>
  <c r="L615" i="10"/>
  <c r="E615" i="15" s="1"/>
  <c r="M615" i="10"/>
  <c r="N615" i="10"/>
  <c r="G615" i="15" s="1"/>
  <c r="O615" i="10"/>
  <c r="H615" i="15" s="1"/>
  <c r="P615" i="10"/>
  <c r="I615" i="15" s="1"/>
  <c r="K616" i="10"/>
  <c r="D616" i="15" s="1"/>
  <c r="L616" i="10"/>
  <c r="E616" i="15" s="1"/>
  <c r="M616" i="10"/>
  <c r="F616" i="15" s="1"/>
  <c r="N616" i="10"/>
  <c r="O616" i="10"/>
  <c r="P616" i="10"/>
  <c r="I616" i="15" s="1"/>
  <c r="K617" i="10"/>
  <c r="D617" i="15" s="1"/>
  <c r="L617" i="10"/>
  <c r="E617" i="15" s="1"/>
  <c r="M617" i="10"/>
  <c r="F617" i="15" s="1"/>
  <c r="N617" i="10"/>
  <c r="G617" i="15" s="1"/>
  <c r="O617" i="10"/>
  <c r="H617" i="15" s="1"/>
  <c r="P617" i="10"/>
  <c r="I617" i="15" s="1"/>
  <c r="K618" i="10"/>
  <c r="L618" i="10"/>
  <c r="M618" i="10"/>
  <c r="F618" i="15" s="1"/>
  <c r="N618" i="10"/>
  <c r="G618" i="15" s="1"/>
  <c r="O618" i="10"/>
  <c r="H618" i="15" s="1"/>
  <c r="P618" i="10"/>
  <c r="I618" i="15" s="1"/>
  <c r="K619" i="10"/>
  <c r="L619" i="10"/>
  <c r="E619" i="15" s="1"/>
  <c r="M619" i="10"/>
  <c r="N619" i="10"/>
  <c r="O619" i="10"/>
  <c r="H619" i="15" s="1"/>
  <c r="P619" i="10"/>
  <c r="I619" i="15" s="1"/>
  <c r="K620" i="10"/>
  <c r="L620" i="10"/>
  <c r="M620" i="10"/>
  <c r="F620" i="15" s="1"/>
  <c r="N620" i="10"/>
  <c r="G620" i="15" s="1"/>
  <c r="O620" i="10"/>
  <c r="P620" i="10"/>
  <c r="I620" i="15" s="1"/>
  <c r="K621" i="10"/>
  <c r="L621" i="10"/>
  <c r="M621" i="10"/>
  <c r="F621" i="15" s="1"/>
  <c r="N621" i="10"/>
  <c r="G621" i="15" s="1"/>
  <c r="O621" i="10"/>
  <c r="P621" i="10"/>
  <c r="K622" i="10"/>
  <c r="L622" i="10"/>
  <c r="M622" i="10"/>
  <c r="F622" i="15" s="1"/>
  <c r="N622" i="10"/>
  <c r="G622" i="15" s="1"/>
  <c r="O622" i="10"/>
  <c r="H622" i="15" s="1"/>
  <c r="P622" i="10"/>
  <c r="I622" i="15" s="1"/>
  <c r="K623" i="10"/>
  <c r="D623" i="15" s="1"/>
  <c r="L623" i="10"/>
  <c r="E623" i="15" s="1"/>
  <c r="M623" i="10"/>
  <c r="N623" i="10"/>
  <c r="G623" i="15" s="1"/>
  <c r="O623" i="10"/>
  <c r="H623" i="15" s="1"/>
  <c r="P623" i="10"/>
  <c r="I623" i="15" s="1"/>
  <c r="K624" i="10"/>
  <c r="D624" i="15" s="1"/>
  <c r="L624" i="10"/>
  <c r="E624" i="15" s="1"/>
  <c r="M624" i="10"/>
  <c r="F624" i="15" s="1"/>
  <c r="N624" i="10"/>
  <c r="G624" i="15" s="1"/>
  <c r="O624" i="10"/>
  <c r="P624" i="10"/>
  <c r="I624" i="15" s="1"/>
  <c r="K625" i="10"/>
  <c r="L625" i="10"/>
  <c r="E625" i="15" s="1"/>
  <c r="M625" i="10"/>
  <c r="N625" i="10"/>
  <c r="O625" i="10"/>
  <c r="H625" i="15" s="1"/>
  <c r="P625" i="10"/>
  <c r="I625" i="15" s="1"/>
  <c r="K626" i="10"/>
  <c r="L626" i="10"/>
  <c r="M626" i="10"/>
  <c r="F626" i="15" s="1"/>
  <c r="N626" i="10"/>
  <c r="G626" i="15" s="1"/>
  <c r="O626" i="10"/>
  <c r="H626" i="15" s="1"/>
  <c r="P626" i="10"/>
  <c r="I626" i="15" s="1"/>
  <c r="K627" i="10"/>
  <c r="L627" i="10"/>
  <c r="M627" i="10"/>
  <c r="F627" i="15" s="1"/>
  <c r="N627" i="10"/>
  <c r="G627" i="15" s="1"/>
  <c r="O627" i="10"/>
  <c r="H627" i="15" s="1"/>
  <c r="P627" i="10"/>
  <c r="I627" i="15" s="1"/>
  <c r="K628" i="10"/>
  <c r="L628" i="10"/>
  <c r="M628" i="10"/>
  <c r="F628" i="15" s="1"/>
  <c r="N628" i="10"/>
  <c r="G628" i="15" s="1"/>
  <c r="O628" i="10"/>
  <c r="P628" i="10"/>
  <c r="I628" i="15" s="1"/>
  <c r="K629" i="10"/>
  <c r="D629" i="15" s="1"/>
  <c r="L629" i="10"/>
  <c r="E629" i="15" s="1"/>
  <c r="M629" i="10"/>
  <c r="F629" i="15" s="1"/>
  <c r="N629" i="10"/>
  <c r="G629" i="15" s="1"/>
  <c r="O629" i="10"/>
  <c r="H629" i="15" s="1"/>
  <c r="P629" i="10"/>
  <c r="K630" i="10"/>
  <c r="L630" i="10"/>
  <c r="E630" i="15" s="1"/>
  <c r="M630" i="10"/>
  <c r="F630" i="15" s="1"/>
  <c r="N630" i="10"/>
  <c r="G630" i="15" s="1"/>
  <c r="O630" i="10"/>
  <c r="H630" i="15" s="1"/>
  <c r="P630" i="10"/>
  <c r="I630" i="15" s="1"/>
  <c r="K631" i="10"/>
  <c r="D631" i="15" s="1"/>
  <c r="L631" i="10"/>
  <c r="E631" i="15" s="1"/>
  <c r="M631" i="10"/>
  <c r="N631" i="10"/>
  <c r="G631" i="15" s="1"/>
  <c r="O631" i="10"/>
  <c r="H631" i="15" s="1"/>
  <c r="P631" i="10"/>
  <c r="I631" i="15" s="1"/>
  <c r="K632" i="10"/>
  <c r="D632" i="15" s="1"/>
  <c r="L632" i="10"/>
  <c r="E632" i="15" s="1"/>
  <c r="M632" i="10"/>
  <c r="F632" i="15" s="1"/>
  <c r="N632" i="10"/>
  <c r="O632" i="10"/>
  <c r="H632" i="15" s="1"/>
  <c r="P632" i="10"/>
  <c r="I632" i="15" s="1"/>
  <c r="K633" i="10"/>
  <c r="D633" i="15" s="1"/>
  <c r="L633" i="10"/>
  <c r="Q633" i="10" s="1"/>
  <c r="M633" i="10"/>
  <c r="F633" i="15" s="1"/>
  <c r="N633" i="10"/>
  <c r="G633" i="15" s="1"/>
  <c r="O633" i="10"/>
  <c r="H633" i="15" s="1"/>
  <c r="P633" i="10"/>
  <c r="I633" i="15" s="1"/>
  <c r="K634" i="10"/>
  <c r="L634" i="10"/>
  <c r="E634" i="15" s="1"/>
  <c r="M634" i="10"/>
  <c r="F634" i="15" s="1"/>
  <c r="N634" i="10"/>
  <c r="G634" i="15" s="1"/>
  <c r="O634" i="10"/>
  <c r="H634" i="15" s="1"/>
  <c r="P634" i="10"/>
  <c r="I634" i="15" s="1"/>
  <c r="K635" i="10"/>
  <c r="D635" i="15" s="1"/>
  <c r="L635" i="10"/>
  <c r="M635" i="10"/>
  <c r="N635" i="10"/>
  <c r="G635" i="15" s="1"/>
  <c r="O635" i="10"/>
  <c r="H635" i="15" s="1"/>
  <c r="P635" i="10"/>
  <c r="I635" i="15" s="1"/>
  <c r="K636" i="10"/>
  <c r="D636" i="15" s="1"/>
  <c r="L636" i="10"/>
  <c r="E636" i="15" s="1"/>
  <c r="M636" i="10"/>
  <c r="F636" i="15" s="1"/>
  <c r="N636" i="10"/>
  <c r="G636" i="15" s="1"/>
  <c r="O636" i="10"/>
  <c r="P636" i="10"/>
  <c r="I636" i="15" s="1"/>
  <c r="K637" i="10"/>
  <c r="L637" i="10"/>
  <c r="E637" i="15" s="1"/>
  <c r="M637" i="10"/>
  <c r="N637" i="10"/>
  <c r="G637" i="15" s="1"/>
  <c r="O637" i="10"/>
  <c r="H637" i="15" s="1"/>
  <c r="P637" i="10"/>
  <c r="K638" i="10"/>
  <c r="L638" i="10"/>
  <c r="M638" i="10"/>
  <c r="N638" i="10"/>
  <c r="G638" i="15" s="1"/>
  <c r="O638" i="10"/>
  <c r="H638" i="15" s="1"/>
  <c r="P638" i="10"/>
  <c r="I638" i="15" s="1"/>
  <c r="K639" i="10"/>
  <c r="L639" i="10"/>
  <c r="E639" i="15" s="1"/>
  <c r="M639" i="10"/>
  <c r="N639" i="10"/>
  <c r="G639" i="15" s="1"/>
  <c r="O639" i="10"/>
  <c r="H639" i="15" s="1"/>
  <c r="P639" i="10"/>
  <c r="I639" i="15" s="1"/>
  <c r="K640" i="10"/>
  <c r="L640" i="10"/>
  <c r="E640" i="15" s="1"/>
  <c r="M640" i="10"/>
  <c r="F640" i="15" s="1"/>
  <c r="N640" i="10"/>
  <c r="O640" i="10"/>
  <c r="P640" i="10"/>
  <c r="I640" i="15" s="1"/>
  <c r="K641" i="10"/>
  <c r="L641" i="10"/>
  <c r="E641" i="15" s="1"/>
  <c r="M641" i="10"/>
  <c r="F641" i="15" s="1"/>
  <c r="N641" i="10"/>
  <c r="G641" i="15" s="1"/>
  <c r="O641" i="10"/>
  <c r="H641" i="15" s="1"/>
  <c r="P641" i="10"/>
  <c r="I641" i="15" s="1"/>
  <c r="K642" i="10"/>
  <c r="L642" i="10"/>
  <c r="E642" i="15" s="1"/>
  <c r="M642" i="10"/>
  <c r="F642" i="15" s="1"/>
  <c r="N642" i="10"/>
  <c r="G642" i="15" s="1"/>
  <c r="O642" i="10"/>
  <c r="H642" i="15" s="1"/>
  <c r="P642" i="10"/>
  <c r="I642" i="15" s="1"/>
  <c r="K643" i="10"/>
  <c r="L643" i="10"/>
  <c r="E643" i="15" s="1"/>
  <c r="M643" i="10"/>
  <c r="F643" i="15" s="1"/>
  <c r="N643" i="10"/>
  <c r="G643" i="15" s="1"/>
  <c r="O643" i="10"/>
  <c r="P643" i="10"/>
  <c r="I643" i="15" s="1"/>
  <c r="K644" i="10"/>
  <c r="L644" i="10"/>
  <c r="E644" i="15" s="1"/>
  <c r="M644" i="10"/>
  <c r="F644" i="15" s="1"/>
  <c r="N644" i="10"/>
  <c r="G644" i="15" s="1"/>
  <c r="O644" i="10"/>
  <c r="P644" i="10"/>
  <c r="I644" i="15" s="1"/>
  <c r="K645" i="10"/>
  <c r="D645" i="15" s="1"/>
  <c r="L645" i="10"/>
  <c r="E645" i="15" s="1"/>
  <c r="M645" i="10"/>
  <c r="F645" i="15" s="1"/>
  <c r="N645" i="10"/>
  <c r="G645" i="15" s="1"/>
  <c r="O645" i="10"/>
  <c r="H645" i="15" s="1"/>
  <c r="P645" i="10"/>
  <c r="I645" i="15" s="1"/>
  <c r="K646" i="10"/>
  <c r="L646" i="10"/>
  <c r="E646" i="15" s="1"/>
  <c r="M646" i="10"/>
  <c r="N646" i="10"/>
  <c r="G646" i="15" s="1"/>
  <c r="O646" i="10"/>
  <c r="H646" i="15" s="1"/>
  <c r="P646" i="10"/>
  <c r="I646" i="15" s="1"/>
  <c r="K647" i="10"/>
  <c r="D647" i="15" s="1"/>
  <c r="L647" i="10"/>
  <c r="E647" i="15" s="1"/>
  <c r="M647" i="10"/>
  <c r="N647" i="10"/>
  <c r="G647" i="15" s="1"/>
  <c r="O647" i="10"/>
  <c r="H647" i="15" s="1"/>
  <c r="P647" i="10"/>
  <c r="I647" i="15" s="1"/>
  <c r="K648" i="10"/>
  <c r="Q648" i="10" s="1"/>
  <c r="L648" i="10"/>
  <c r="E648" i="15" s="1"/>
  <c r="M648" i="10"/>
  <c r="F648" i="15" s="1"/>
  <c r="N648" i="10"/>
  <c r="O648" i="10"/>
  <c r="H648" i="15" s="1"/>
  <c r="P648" i="10"/>
  <c r="I648" i="15" s="1"/>
  <c r="K649" i="10"/>
  <c r="L649" i="10"/>
  <c r="Q649" i="10" s="1"/>
  <c r="M649" i="10"/>
  <c r="F649" i="15" s="1"/>
  <c r="N649" i="10"/>
  <c r="G649" i="15" s="1"/>
  <c r="O649" i="10"/>
  <c r="H649" i="15" s="1"/>
  <c r="P649" i="10"/>
  <c r="I649" i="15" s="1"/>
  <c r="K650" i="10"/>
  <c r="L650" i="10"/>
  <c r="E650" i="15" s="1"/>
  <c r="M650" i="10"/>
  <c r="F650" i="15" s="1"/>
  <c r="N650" i="10"/>
  <c r="G650" i="15" s="1"/>
  <c r="O650" i="10"/>
  <c r="H650" i="15" s="1"/>
  <c r="P650" i="10"/>
  <c r="I650" i="15" s="1"/>
  <c r="K651" i="10"/>
  <c r="D651" i="15" s="1"/>
  <c r="L651" i="10"/>
  <c r="M651" i="10"/>
  <c r="N651" i="10"/>
  <c r="G651" i="15" s="1"/>
  <c r="O651" i="10"/>
  <c r="H651" i="15" s="1"/>
  <c r="P651" i="10"/>
  <c r="I651" i="15" s="1"/>
  <c r="K652" i="10"/>
  <c r="D652" i="15" s="1"/>
  <c r="L652" i="10"/>
  <c r="E652" i="15" s="1"/>
  <c r="M652" i="10"/>
  <c r="F652" i="15" s="1"/>
  <c r="N652" i="10"/>
  <c r="G652" i="15" s="1"/>
  <c r="O652" i="10"/>
  <c r="P652" i="10"/>
  <c r="I652" i="15" s="1"/>
  <c r="K653" i="10"/>
  <c r="D653" i="15" s="1"/>
  <c r="L653" i="10"/>
  <c r="M653" i="10"/>
  <c r="N653" i="10"/>
  <c r="G653" i="15" s="1"/>
  <c r="O653" i="10"/>
  <c r="H653" i="15" s="1"/>
  <c r="P653" i="10"/>
  <c r="K654" i="10"/>
  <c r="L654" i="10"/>
  <c r="E654" i="15" s="1"/>
  <c r="M654" i="10"/>
  <c r="F654" i="15" s="1"/>
  <c r="N654" i="10"/>
  <c r="G654" i="15" s="1"/>
  <c r="O654" i="10"/>
  <c r="H654" i="15" s="1"/>
  <c r="P654" i="10"/>
  <c r="I654" i="15" s="1"/>
  <c r="K655" i="10"/>
  <c r="D655" i="15" s="1"/>
  <c r="L655" i="10"/>
  <c r="E655" i="15" s="1"/>
  <c r="M655" i="10"/>
  <c r="N655" i="10"/>
  <c r="G655" i="15" s="1"/>
  <c r="O655" i="10"/>
  <c r="H655" i="15" s="1"/>
  <c r="P655" i="10"/>
  <c r="K656" i="10"/>
  <c r="L656" i="10"/>
  <c r="E656" i="15" s="1"/>
  <c r="M656" i="10"/>
  <c r="F656" i="15" s="1"/>
  <c r="N656" i="10"/>
  <c r="O656" i="10"/>
  <c r="P656" i="10"/>
  <c r="I656" i="15" s="1"/>
  <c r="K657" i="10"/>
  <c r="L657" i="10"/>
  <c r="E657" i="15" s="1"/>
  <c r="M657" i="10"/>
  <c r="F657" i="15" s="1"/>
  <c r="N657" i="10"/>
  <c r="G657" i="15" s="1"/>
  <c r="O657" i="10"/>
  <c r="H657" i="15" s="1"/>
  <c r="P657" i="10"/>
  <c r="I657" i="15" s="1"/>
  <c r="K658" i="10"/>
  <c r="L658" i="10"/>
  <c r="M658" i="10"/>
  <c r="F658" i="15" s="1"/>
  <c r="N658" i="10"/>
  <c r="G658" i="15" s="1"/>
  <c r="O658" i="10"/>
  <c r="H658" i="15" s="1"/>
  <c r="P658" i="10"/>
  <c r="I658" i="15" s="1"/>
  <c r="K659" i="10"/>
  <c r="L659" i="10"/>
  <c r="M659" i="10"/>
  <c r="N659" i="10"/>
  <c r="O659" i="10"/>
  <c r="H659" i="15" s="1"/>
  <c r="P659" i="10"/>
  <c r="I659" i="15" s="1"/>
  <c r="K660" i="10"/>
  <c r="L660" i="10"/>
  <c r="E660" i="15" s="1"/>
  <c r="M660" i="10"/>
  <c r="F660" i="15" s="1"/>
  <c r="N660" i="10"/>
  <c r="G660" i="15" s="1"/>
  <c r="O660" i="10"/>
  <c r="P660" i="10"/>
  <c r="I660" i="15" s="1"/>
  <c r="K661" i="10"/>
  <c r="L661" i="10"/>
  <c r="E661" i="15" s="1"/>
  <c r="M661" i="10"/>
  <c r="F661" i="15" s="1"/>
  <c r="N661" i="10"/>
  <c r="O661" i="10"/>
  <c r="P661" i="10"/>
  <c r="K662" i="10"/>
  <c r="L662" i="10"/>
  <c r="E662" i="15" s="1"/>
  <c r="M662" i="10"/>
  <c r="F662" i="15" s="1"/>
  <c r="N662" i="10"/>
  <c r="O662" i="10"/>
  <c r="H662" i="15" s="1"/>
  <c r="P662" i="10"/>
  <c r="I662" i="15" s="1"/>
  <c r="K663" i="10"/>
  <c r="D663" i="15" s="1"/>
  <c r="L663" i="10"/>
  <c r="E663" i="15" s="1"/>
  <c r="M663" i="10"/>
  <c r="N663" i="10"/>
  <c r="G663" i="15" s="1"/>
  <c r="O663" i="10"/>
  <c r="H663" i="15" s="1"/>
  <c r="P663" i="10"/>
  <c r="I663" i="15" s="1"/>
  <c r="K664" i="10"/>
  <c r="D664" i="15" s="1"/>
  <c r="L664" i="10"/>
  <c r="E664" i="15" s="1"/>
  <c r="M664" i="10"/>
  <c r="F664" i="15" s="1"/>
  <c r="N664" i="10"/>
  <c r="O664" i="10"/>
  <c r="P664" i="10"/>
  <c r="I664" i="15" s="1"/>
  <c r="K665" i="10"/>
  <c r="L665" i="10"/>
  <c r="E665" i="15" s="1"/>
  <c r="M665" i="10"/>
  <c r="F665" i="15" s="1"/>
  <c r="N665" i="10"/>
  <c r="G665" i="15" s="1"/>
  <c r="O665" i="10"/>
  <c r="H665" i="15" s="1"/>
  <c r="P665" i="10"/>
  <c r="I665" i="15" s="1"/>
  <c r="K666" i="10"/>
  <c r="L666" i="10"/>
  <c r="E666" i="15" s="1"/>
  <c r="M666" i="10"/>
  <c r="F666" i="15" s="1"/>
  <c r="N666" i="10"/>
  <c r="G666" i="15" s="1"/>
  <c r="O666" i="10"/>
  <c r="H666" i="15" s="1"/>
  <c r="P666" i="10"/>
  <c r="I666" i="15" s="1"/>
  <c r="K667" i="10"/>
  <c r="D667" i="15" s="1"/>
  <c r="L667" i="10"/>
  <c r="E667" i="15" s="1"/>
  <c r="M667" i="10"/>
  <c r="F667" i="15" s="1"/>
  <c r="N667" i="10"/>
  <c r="G667" i="15" s="1"/>
  <c r="O667" i="10"/>
  <c r="H667" i="15" s="1"/>
  <c r="P667" i="10"/>
  <c r="I667" i="15" s="1"/>
  <c r="K668" i="10"/>
  <c r="Q668" i="10" s="1"/>
  <c r="L668" i="10"/>
  <c r="E668" i="15" s="1"/>
  <c r="M668" i="10"/>
  <c r="F668" i="15" s="1"/>
  <c r="N668" i="10"/>
  <c r="G668" i="15" s="1"/>
  <c r="O668" i="10"/>
  <c r="P668" i="10"/>
  <c r="I668" i="15" s="1"/>
  <c r="K669" i="10"/>
  <c r="D669" i="15" s="1"/>
  <c r="L669" i="10"/>
  <c r="E669" i="15" s="1"/>
  <c r="M669" i="10"/>
  <c r="F669" i="15" s="1"/>
  <c r="N669" i="10"/>
  <c r="G669" i="15" s="1"/>
  <c r="O669" i="10"/>
  <c r="H669" i="15" s="1"/>
  <c r="P669" i="10"/>
  <c r="K670" i="10"/>
  <c r="D670" i="15" s="1"/>
  <c r="L670" i="10"/>
  <c r="E670" i="15" s="1"/>
  <c r="M670" i="10"/>
  <c r="N670" i="10"/>
  <c r="G670" i="15" s="1"/>
  <c r="O670" i="10"/>
  <c r="H670" i="15" s="1"/>
  <c r="P670" i="10"/>
  <c r="I670" i="15" s="1"/>
  <c r="K671" i="10"/>
  <c r="D671" i="15" s="1"/>
  <c r="L671" i="10"/>
  <c r="E671" i="15" s="1"/>
  <c r="M671" i="10"/>
  <c r="N671" i="10"/>
  <c r="Q671" i="10" s="1"/>
  <c r="O671" i="10"/>
  <c r="P671" i="10"/>
  <c r="K672" i="10"/>
  <c r="D672" i="15" s="1"/>
  <c r="L672" i="10"/>
  <c r="E672" i="15" s="1"/>
  <c r="M672" i="10"/>
  <c r="F672" i="15" s="1"/>
  <c r="N672" i="10"/>
  <c r="O672" i="10"/>
  <c r="P672" i="10"/>
  <c r="I672" i="15" s="1"/>
  <c r="K673" i="10"/>
  <c r="L673" i="10"/>
  <c r="E673" i="15" s="1"/>
  <c r="M673" i="10"/>
  <c r="F673" i="15" s="1"/>
  <c r="N673" i="10"/>
  <c r="G673" i="15" s="1"/>
  <c r="O673" i="10"/>
  <c r="H673" i="15" s="1"/>
  <c r="P673" i="10"/>
  <c r="I673" i="15" s="1"/>
  <c r="K674" i="10"/>
  <c r="L674" i="10"/>
  <c r="E674" i="15" s="1"/>
  <c r="M674" i="10"/>
  <c r="F674" i="15" s="1"/>
  <c r="N674" i="10"/>
  <c r="G674" i="15" s="1"/>
  <c r="O674" i="10"/>
  <c r="H674" i="15" s="1"/>
  <c r="P674" i="10"/>
  <c r="I674" i="15" s="1"/>
  <c r="K675" i="10"/>
  <c r="D675" i="15" s="1"/>
  <c r="L675" i="10"/>
  <c r="M675" i="10"/>
  <c r="N675" i="10"/>
  <c r="O675" i="10"/>
  <c r="P675" i="10"/>
  <c r="I675" i="15" s="1"/>
  <c r="K676" i="10"/>
  <c r="L676" i="10"/>
  <c r="E676" i="15" s="1"/>
  <c r="M676" i="10"/>
  <c r="F676" i="15" s="1"/>
  <c r="N676" i="10"/>
  <c r="G676" i="15" s="1"/>
  <c r="O676" i="10"/>
  <c r="P676" i="10"/>
  <c r="K677" i="10"/>
  <c r="L677" i="10"/>
  <c r="E677" i="15" s="1"/>
  <c r="M677" i="10"/>
  <c r="F677" i="15" s="1"/>
  <c r="N677" i="10"/>
  <c r="O677" i="10"/>
  <c r="H677" i="15" s="1"/>
  <c r="P677" i="10"/>
  <c r="I677" i="15" s="1"/>
  <c r="K678" i="10"/>
  <c r="L678" i="10"/>
  <c r="E678" i="15" s="1"/>
  <c r="M678" i="10"/>
  <c r="F678" i="15" s="1"/>
  <c r="N678" i="10"/>
  <c r="G678" i="15" s="1"/>
  <c r="O678" i="10"/>
  <c r="H678" i="15" s="1"/>
  <c r="P678" i="10"/>
  <c r="I678" i="15" s="1"/>
  <c r="K679" i="10"/>
  <c r="L679" i="10"/>
  <c r="E679" i="15" s="1"/>
  <c r="M679" i="10"/>
  <c r="N679" i="10"/>
  <c r="G679" i="15" s="1"/>
  <c r="O679" i="10"/>
  <c r="H679" i="15" s="1"/>
  <c r="P679" i="10"/>
  <c r="I679" i="15" s="1"/>
  <c r="K680" i="10"/>
  <c r="L680" i="10"/>
  <c r="E680" i="15" s="1"/>
  <c r="M680" i="10"/>
  <c r="F680" i="15" s="1"/>
  <c r="N680" i="10"/>
  <c r="O680" i="10"/>
  <c r="P680" i="10"/>
  <c r="I680" i="15" s="1"/>
  <c r="K681" i="10"/>
  <c r="D681" i="15" s="1"/>
  <c r="L681" i="10"/>
  <c r="M681" i="10"/>
  <c r="N681" i="10"/>
  <c r="G681" i="15" s="1"/>
  <c r="O681" i="10"/>
  <c r="H681" i="15" s="1"/>
  <c r="P681" i="10"/>
  <c r="I681" i="15" s="1"/>
  <c r="K682" i="10"/>
  <c r="L682" i="10"/>
  <c r="E682" i="15" s="1"/>
  <c r="M682" i="10"/>
  <c r="F682" i="15" s="1"/>
  <c r="N682" i="10"/>
  <c r="G682" i="15" s="1"/>
  <c r="O682" i="10"/>
  <c r="H682" i="15" s="1"/>
  <c r="P682" i="10"/>
  <c r="I682" i="15" s="1"/>
  <c r="K683" i="10"/>
  <c r="D683" i="15" s="1"/>
  <c r="L683" i="10"/>
  <c r="M683" i="10"/>
  <c r="N683" i="10"/>
  <c r="G683" i="15" s="1"/>
  <c r="O683" i="10"/>
  <c r="H683" i="15" s="1"/>
  <c r="P683" i="10"/>
  <c r="I683" i="15" s="1"/>
  <c r="K684" i="10"/>
  <c r="L684" i="10"/>
  <c r="E684" i="15" s="1"/>
  <c r="M684" i="10"/>
  <c r="F684" i="15" s="1"/>
  <c r="N684" i="10"/>
  <c r="G684" i="15" s="1"/>
  <c r="O684" i="10"/>
  <c r="P684" i="10"/>
  <c r="I684" i="15" s="1"/>
  <c r="K685" i="10"/>
  <c r="D685" i="15" s="1"/>
  <c r="L685" i="10"/>
  <c r="E685" i="15" s="1"/>
  <c r="M685" i="10"/>
  <c r="F685" i="15" s="1"/>
  <c r="N685" i="10"/>
  <c r="G685" i="15" s="1"/>
  <c r="O685" i="10"/>
  <c r="H685" i="15" s="1"/>
  <c r="P685" i="10"/>
  <c r="K686" i="10"/>
  <c r="L686" i="10"/>
  <c r="E686" i="15" s="1"/>
  <c r="M686" i="10"/>
  <c r="F686" i="15" s="1"/>
  <c r="N686" i="10"/>
  <c r="G686" i="15" s="1"/>
  <c r="O686" i="10"/>
  <c r="H686" i="15" s="1"/>
  <c r="P686" i="10"/>
  <c r="I686" i="15" s="1"/>
  <c r="K687" i="10"/>
  <c r="D687" i="15" s="1"/>
  <c r="L687" i="10"/>
  <c r="E687" i="15" s="1"/>
  <c r="M687" i="10"/>
  <c r="N687" i="10"/>
  <c r="G687" i="15" s="1"/>
  <c r="O687" i="10"/>
  <c r="P687" i="10"/>
  <c r="I687" i="15" s="1"/>
  <c r="K688" i="10"/>
  <c r="D688" i="15" s="1"/>
  <c r="L688" i="10"/>
  <c r="E688" i="15" s="1"/>
  <c r="M688" i="10"/>
  <c r="F688" i="15" s="1"/>
  <c r="N688" i="10"/>
  <c r="G688" i="15" s="1"/>
  <c r="O688" i="10"/>
  <c r="P688" i="10"/>
  <c r="I688" i="15" s="1"/>
  <c r="K689" i="10"/>
  <c r="L689" i="10"/>
  <c r="E689" i="15" s="1"/>
  <c r="M689" i="10"/>
  <c r="F689" i="15" s="1"/>
  <c r="N689" i="10"/>
  <c r="G689" i="15" s="1"/>
  <c r="O689" i="10"/>
  <c r="H689" i="15" s="1"/>
  <c r="P689" i="10"/>
  <c r="I689" i="15" s="1"/>
  <c r="K690" i="10"/>
  <c r="L690" i="10"/>
  <c r="E690" i="15" s="1"/>
  <c r="M690" i="10"/>
  <c r="F690" i="15" s="1"/>
  <c r="N690" i="10"/>
  <c r="G690" i="15" s="1"/>
  <c r="O690" i="10"/>
  <c r="H690" i="15" s="1"/>
  <c r="P690" i="10"/>
  <c r="I690" i="15" s="1"/>
  <c r="K691" i="10"/>
  <c r="D691" i="15" s="1"/>
  <c r="L691" i="10"/>
  <c r="E691" i="15" s="1"/>
  <c r="M691" i="10"/>
  <c r="F691" i="15" s="1"/>
  <c r="N691" i="10"/>
  <c r="G691" i="15" s="1"/>
  <c r="O691" i="10"/>
  <c r="H691" i="15" s="1"/>
  <c r="P691" i="10"/>
  <c r="I691" i="15" s="1"/>
  <c r="K692" i="10"/>
  <c r="D692" i="15" s="1"/>
  <c r="L692" i="10"/>
  <c r="E692" i="15" s="1"/>
  <c r="M692" i="10"/>
  <c r="F692" i="15" s="1"/>
  <c r="N692" i="10"/>
  <c r="G692" i="15" s="1"/>
  <c r="O692" i="10"/>
  <c r="P692" i="10"/>
  <c r="K693" i="10"/>
  <c r="Q693" i="10" s="1"/>
  <c r="L693" i="10"/>
  <c r="M693" i="10"/>
  <c r="N693" i="10"/>
  <c r="G693" i="15" s="1"/>
  <c r="O693" i="10"/>
  <c r="H693" i="15" s="1"/>
  <c r="P693" i="10"/>
  <c r="K694" i="10"/>
  <c r="L694" i="10"/>
  <c r="M694" i="10"/>
  <c r="F694" i="15" s="1"/>
  <c r="N694" i="10"/>
  <c r="G694" i="15" s="1"/>
  <c r="O694" i="10"/>
  <c r="P694" i="10"/>
  <c r="I694" i="15" s="1"/>
  <c r="K695" i="10"/>
  <c r="L695" i="10"/>
  <c r="E695" i="15" s="1"/>
  <c r="M695" i="10"/>
  <c r="N695" i="10"/>
  <c r="G695" i="15" s="1"/>
  <c r="O695" i="10"/>
  <c r="H695" i="15" s="1"/>
  <c r="P695" i="10"/>
  <c r="I695" i="15" s="1"/>
  <c r="K696" i="10"/>
  <c r="D696" i="15" s="1"/>
  <c r="L696" i="10"/>
  <c r="E696" i="15" s="1"/>
  <c r="M696" i="10"/>
  <c r="N696" i="10"/>
  <c r="O696" i="10"/>
  <c r="P696" i="10"/>
  <c r="I696" i="15" s="1"/>
  <c r="K697" i="10"/>
  <c r="D697" i="15" s="1"/>
  <c r="L697" i="10"/>
  <c r="E697" i="15" s="1"/>
  <c r="M697" i="10"/>
  <c r="F697" i="15" s="1"/>
  <c r="N697" i="10"/>
  <c r="G697" i="15" s="1"/>
  <c r="O697" i="10"/>
  <c r="H697" i="15" s="1"/>
  <c r="P697" i="10"/>
  <c r="I697" i="15" s="1"/>
  <c r="K698" i="10"/>
  <c r="L698" i="10"/>
  <c r="E698" i="15" s="1"/>
  <c r="M698" i="10"/>
  <c r="F698" i="15" s="1"/>
  <c r="N698" i="10"/>
  <c r="G698" i="15" s="1"/>
  <c r="O698" i="10"/>
  <c r="H698" i="15" s="1"/>
  <c r="P698" i="10"/>
  <c r="I698" i="15" s="1"/>
  <c r="K699" i="10"/>
  <c r="D699" i="15" s="1"/>
  <c r="L699" i="10"/>
  <c r="M699" i="10"/>
  <c r="N699" i="10"/>
  <c r="G699" i="15" s="1"/>
  <c r="O699" i="10"/>
  <c r="H699" i="15" s="1"/>
  <c r="P699" i="10"/>
  <c r="I699" i="15" s="1"/>
  <c r="K700" i="10"/>
  <c r="L700" i="10"/>
  <c r="E700" i="15" s="1"/>
  <c r="M700" i="10"/>
  <c r="F700" i="15" s="1"/>
  <c r="N700" i="10"/>
  <c r="G700" i="15" s="1"/>
  <c r="O700" i="10"/>
  <c r="P700" i="10"/>
  <c r="I700" i="15" s="1"/>
  <c r="K701" i="10"/>
  <c r="D701" i="15" s="1"/>
  <c r="L701" i="10"/>
  <c r="E701" i="15" s="1"/>
  <c r="M701" i="10"/>
  <c r="F701" i="15" s="1"/>
  <c r="N701" i="10"/>
  <c r="G701" i="15" s="1"/>
  <c r="O701" i="10"/>
  <c r="H701" i="15" s="1"/>
  <c r="P701" i="10"/>
  <c r="I701" i="15" s="1"/>
  <c r="K702" i="10"/>
  <c r="L702" i="10"/>
  <c r="M702" i="10"/>
  <c r="F702" i="15" s="1"/>
  <c r="N702" i="10"/>
  <c r="G702" i="15" s="1"/>
  <c r="O702" i="10"/>
  <c r="H702" i="15" s="1"/>
  <c r="P702" i="10"/>
  <c r="K703" i="10"/>
  <c r="D703" i="15" s="1"/>
  <c r="L703" i="10"/>
  <c r="E703" i="15" s="1"/>
  <c r="M703" i="10"/>
  <c r="N703" i="10"/>
  <c r="G703" i="15" s="1"/>
  <c r="O703" i="10"/>
  <c r="H703" i="15" s="1"/>
  <c r="P703" i="10"/>
  <c r="I703" i="15" s="1"/>
  <c r="K704" i="10"/>
  <c r="Q704" i="10" s="1"/>
  <c r="L704" i="10"/>
  <c r="E704" i="15" s="1"/>
  <c r="M704" i="10"/>
  <c r="F704" i="15" s="1"/>
  <c r="N704" i="10"/>
  <c r="O704" i="10"/>
  <c r="P704" i="10"/>
  <c r="K705" i="10"/>
  <c r="L705" i="10"/>
  <c r="E705" i="15" s="1"/>
  <c r="M705" i="10"/>
  <c r="F705" i="15" s="1"/>
  <c r="N705" i="10"/>
  <c r="G705" i="15" s="1"/>
  <c r="O705" i="10"/>
  <c r="H705" i="15" s="1"/>
  <c r="P705" i="10"/>
  <c r="I705" i="15" s="1"/>
  <c r="K706" i="10"/>
  <c r="L706" i="10"/>
  <c r="E706" i="15" s="1"/>
  <c r="M706" i="10"/>
  <c r="F706" i="15" s="1"/>
  <c r="N706" i="10"/>
  <c r="G706" i="15" s="1"/>
  <c r="O706" i="10"/>
  <c r="H706" i="15" s="1"/>
  <c r="P706" i="10"/>
  <c r="I706" i="15" s="1"/>
  <c r="K707" i="10"/>
  <c r="D707" i="15" s="1"/>
  <c r="L707" i="10"/>
  <c r="M707" i="10"/>
  <c r="N707" i="10"/>
  <c r="G707" i="15" s="1"/>
  <c r="O707" i="10"/>
  <c r="H707" i="15" s="1"/>
  <c r="P707" i="10"/>
  <c r="I707" i="15" s="1"/>
  <c r="K708" i="10"/>
  <c r="D708" i="15" s="1"/>
  <c r="L708" i="10"/>
  <c r="M708" i="10"/>
  <c r="F708" i="15" s="1"/>
  <c r="N708" i="10"/>
  <c r="G708" i="15" s="1"/>
  <c r="O708" i="10"/>
  <c r="P708" i="10"/>
  <c r="I708" i="15" s="1"/>
  <c r="K709" i="10"/>
  <c r="D709" i="15" s="1"/>
  <c r="L709" i="10"/>
  <c r="E709" i="15" s="1"/>
  <c r="M709" i="10"/>
  <c r="F709" i="15" s="1"/>
  <c r="N709" i="10"/>
  <c r="G709" i="15" s="1"/>
  <c r="O709" i="10"/>
  <c r="H709" i="15" s="1"/>
  <c r="P709" i="10"/>
  <c r="I709" i="15" s="1"/>
  <c r="K710" i="10"/>
  <c r="L710" i="10"/>
  <c r="M710" i="10"/>
  <c r="F710" i="15" s="1"/>
  <c r="N710" i="10"/>
  <c r="G710" i="15" s="1"/>
  <c r="O710" i="10"/>
  <c r="P710" i="10"/>
  <c r="K711" i="10"/>
  <c r="L711" i="10"/>
  <c r="E711" i="15" s="1"/>
  <c r="M711" i="10"/>
  <c r="N711" i="10"/>
  <c r="G711" i="15" s="1"/>
  <c r="O711" i="10"/>
  <c r="H711" i="15" s="1"/>
  <c r="P711" i="10"/>
  <c r="I711" i="15" s="1"/>
  <c r="K712" i="10"/>
  <c r="L712" i="10"/>
  <c r="E712" i="15" s="1"/>
  <c r="M712" i="10"/>
  <c r="F712" i="15" s="1"/>
  <c r="N712" i="10"/>
  <c r="O712" i="10"/>
  <c r="H712" i="15" s="1"/>
  <c r="P712" i="10"/>
  <c r="I712" i="15" s="1"/>
  <c r="K713" i="10"/>
  <c r="L713" i="10"/>
  <c r="E713" i="15" s="1"/>
  <c r="M713" i="10"/>
  <c r="F713" i="15" s="1"/>
  <c r="N713" i="10"/>
  <c r="G713" i="15" s="1"/>
  <c r="O713" i="10"/>
  <c r="H713" i="15" s="1"/>
  <c r="P713" i="10"/>
  <c r="I713" i="15" s="1"/>
  <c r="K714" i="10"/>
  <c r="L714" i="10"/>
  <c r="E714" i="15" s="1"/>
  <c r="M714" i="10"/>
  <c r="F714" i="15" s="1"/>
  <c r="N714" i="10"/>
  <c r="G714" i="15" s="1"/>
  <c r="O714" i="10"/>
  <c r="H714" i="15" s="1"/>
  <c r="P714" i="10"/>
  <c r="I714" i="15" s="1"/>
  <c r="K715" i="10"/>
  <c r="D715" i="15" s="1"/>
  <c r="L715" i="10"/>
  <c r="M715" i="10"/>
  <c r="F715" i="15" s="1"/>
  <c r="N715" i="10"/>
  <c r="G715" i="15" s="1"/>
  <c r="O715" i="10"/>
  <c r="H715" i="15" s="1"/>
  <c r="P715" i="10"/>
  <c r="I715" i="15" s="1"/>
  <c r="K716" i="10"/>
  <c r="L716" i="10"/>
  <c r="E716" i="15" s="1"/>
  <c r="M716" i="10"/>
  <c r="F716" i="15" s="1"/>
  <c r="N716" i="10"/>
  <c r="G716" i="15" s="1"/>
  <c r="O716" i="10"/>
  <c r="P716" i="10"/>
  <c r="K717" i="10"/>
  <c r="L717" i="10"/>
  <c r="M717" i="10"/>
  <c r="N717" i="10"/>
  <c r="O717" i="10"/>
  <c r="P717" i="10"/>
  <c r="K718" i="10"/>
  <c r="L718" i="10"/>
  <c r="E718" i="15" s="1"/>
  <c r="M718" i="10"/>
  <c r="F718" i="15" s="1"/>
  <c r="N718" i="10"/>
  <c r="G718" i="15" s="1"/>
  <c r="O718" i="10"/>
  <c r="H718" i="15" s="1"/>
  <c r="P718" i="10"/>
  <c r="I718" i="15" s="1"/>
  <c r="K719" i="10"/>
  <c r="L719" i="10"/>
  <c r="E719" i="15" s="1"/>
  <c r="M719" i="10"/>
  <c r="N719" i="10"/>
  <c r="G719" i="15" s="1"/>
  <c r="O719" i="10"/>
  <c r="H719" i="15" s="1"/>
  <c r="P719" i="10"/>
  <c r="I719" i="15" s="1"/>
  <c r="K720" i="10"/>
  <c r="Q720" i="10" s="1"/>
  <c r="L720" i="10"/>
  <c r="E720" i="15" s="1"/>
  <c r="M720" i="10"/>
  <c r="F720" i="15" s="1"/>
  <c r="N720" i="10"/>
  <c r="O720" i="10"/>
  <c r="P720" i="10"/>
  <c r="I720" i="15" s="1"/>
  <c r="K721" i="10"/>
  <c r="L721" i="10"/>
  <c r="E721" i="15" s="1"/>
  <c r="M721" i="10"/>
  <c r="F721" i="15" s="1"/>
  <c r="N721" i="10"/>
  <c r="G721" i="15" s="1"/>
  <c r="O721" i="10"/>
  <c r="H721" i="15" s="1"/>
  <c r="P721" i="10"/>
  <c r="I721" i="15" s="1"/>
  <c r="K722" i="10"/>
  <c r="L722" i="10"/>
  <c r="E722" i="15" s="1"/>
  <c r="M722" i="10"/>
  <c r="F722" i="15" s="1"/>
  <c r="N722" i="10"/>
  <c r="G722" i="15" s="1"/>
  <c r="O722" i="10"/>
  <c r="H722" i="15" s="1"/>
  <c r="P722" i="10"/>
  <c r="I722" i="15" s="1"/>
  <c r="K723" i="10"/>
  <c r="D723" i="15" s="1"/>
  <c r="L723" i="10"/>
  <c r="M723" i="10"/>
  <c r="N723" i="10"/>
  <c r="O723" i="10"/>
  <c r="P723" i="10"/>
  <c r="I723" i="15" s="1"/>
  <c r="K724" i="10"/>
  <c r="D724" i="15" s="1"/>
  <c r="L724" i="10"/>
  <c r="E724" i="15" s="1"/>
  <c r="M724" i="10"/>
  <c r="F724" i="15" s="1"/>
  <c r="N724" i="10"/>
  <c r="G724" i="15" s="1"/>
  <c r="O724" i="10"/>
  <c r="P724" i="10"/>
  <c r="K725" i="10"/>
  <c r="D725" i="15" s="1"/>
  <c r="L725" i="10"/>
  <c r="E725" i="15" s="1"/>
  <c r="M725" i="10"/>
  <c r="N725" i="10"/>
  <c r="G725" i="15" s="1"/>
  <c r="O725" i="10"/>
  <c r="H725" i="15" s="1"/>
  <c r="P725" i="10"/>
  <c r="I725" i="15" s="1"/>
  <c r="K726" i="10"/>
  <c r="D726" i="15" s="1"/>
  <c r="L726" i="10"/>
  <c r="E726" i="15" s="1"/>
  <c r="M726" i="10"/>
  <c r="F726" i="15" s="1"/>
  <c r="N726" i="10"/>
  <c r="Q726" i="10" s="1"/>
  <c r="O726" i="10"/>
  <c r="H726" i="15" s="1"/>
  <c r="P726" i="10"/>
  <c r="I726" i="15" s="1"/>
  <c r="K727" i="10"/>
  <c r="D727" i="15" s="1"/>
  <c r="L727" i="10"/>
  <c r="E727" i="15" s="1"/>
  <c r="M727" i="10"/>
  <c r="N727" i="10"/>
  <c r="G727" i="15" s="1"/>
  <c r="O727" i="10"/>
  <c r="H727" i="15" s="1"/>
  <c r="P727" i="10"/>
  <c r="I727" i="15" s="1"/>
  <c r="K728" i="10"/>
  <c r="L728" i="10"/>
  <c r="E728" i="15" s="1"/>
  <c r="M728" i="10"/>
  <c r="F728" i="15" s="1"/>
  <c r="N728" i="10"/>
  <c r="O728" i="10"/>
  <c r="P728" i="10"/>
  <c r="I728" i="15" s="1"/>
  <c r="K729" i="10"/>
  <c r="L729" i="10"/>
  <c r="E729" i="15" s="1"/>
  <c r="M729" i="10"/>
  <c r="F729" i="15" s="1"/>
  <c r="N729" i="10"/>
  <c r="G729" i="15" s="1"/>
  <c r="O729" i="10"/>
  <c r="H729" i="15" s="1"/>
  <c r="P729" i="10"/>
  <c r="I729" i="15" s="1"/>
  <c r="K730" i="10"/>
  <c r="L730" i="10"/>
  <c r="E730" i="15" s="1"/>
  <c r="M730" i="10"/>
  <c r="F730" i="15" s="1"/>
  <c r="N730" i="10"/>
  <c r="G730" i="15" s="1"/>
  <c r="O730" i="10"/>
  <c r="H730" i="15" s="1"/>
  <c r="P730" i="10"/>
  <c r="I730" i="15" s="1"/>
  <c r="K731" i="10"/>
  <c r="D731" i="15" s="1"/>
  <c r="L731" i="10"/>
  <c r="E731" i="15" s="1"/>
  <c r="M731" i="10"/>
  <c r="N731" i="10"/>
  <c r="G731" i="15" s="1"/>
  <c r="O731" i="10"/>
  <c r="P731" i="10"/>
  <c r="I731" i="15" s="1"/>
  <c r="K732" i="10"/>
  <c r="D732" i="15" s="1"/>
  <c r="L732" i="10"/>
  <c r="E732" i="15" s="1"/>
  <c r="M732" i="10"/>
  <c r="F732" i="15" s="1"/>
  <c r="N732" i="10"/>
  <c r="G732" i="15" s="1"/>
  <c r="O732" i="10"/>
  <c r="P732" i="10"/>
  <c r="I732" i="15" s="1"/>
  <c r="K733" i="10"/>
  <c r="D733" i="15" s="1"/>
  <c r="L733" i="10"/>
  <c r="E733" i="15" s="1"/>
  <c r="M733" i="10"/>
  <c r="F733" i="15" s="1"/>
  <c r="N733" i="10"/>
  <c r="G733" i="15" s="1"/>
  <c r="O733" i="10"/>
  <c r="H733" i="15" s="1"/>
  <c r="P733" i="10"/>
  <c r="K734" i="10"/>
  <c r="D734" i="15" s="1"/>
  <c r="L734" i="10"/>
  <c r="E734" i="15" s="1"/>
  <c r="M734" i="10"/>
  <c r="N734" i="10"/>
  <c r="Q734" i="10" s="1"/>
  <c r="O734" i="10"/>
  <c r="P734" i="10"/>
  <c r="I734" i="15" s="1"/>
  <c r="K735" i="10"/>
  <c r="L735" i="10"/>
  <c r="E735" i="15" s="1"/>
  <c r="M735" i="10"/>
  <c r="N735" i="10"/>
  <c r="G735" i="15" s="1"/>
  <c r="O735" i="10"/>
  <c r="H735" i="15" s="1"/>
  <c r="P735" i="10"/>
  <c r="I735" i="15" s="1"/>
  <c r="K736" i="10"/>
  <c r="L736" i="10"/>
  <c r="E736" i="15" s="1"/>
  <c r="M736" i="10"/>
  <c r="F736" i="15" s="1"/>
  <c r="N736" i="10"/>
  <c r="O736" i="10"/>
  <c r="P736" i="10"/>
  <c r="I736" i="15" s="1"/>
  <c r="K737" i="10"/>
  <c r="L737" i="10"/>
  <c r="E737" i="15" s="1"/>
  <c r="M737" i="10"/>
  <c r="F737" i="15" s="1"/>
  <c r="N737" i="10"/>
  <c r="O737" i="10"/>
  <c r="H737" i="15" s="1"/>
  <c r="P737" i="10"/>
  <c r="I737" i="15" s="1"/>
  <c r="K738" i="10"/>
  <c r="L738" i="10"/>
  <c r="M738" i="10"/>
  <c r="F738" i="15" s="1"/>
  <c r="N738" i="10"/>
  <c r="G738" i="15" s="1"/>
  <c r="O738" i="10"/>
  <c r="H738" i="15" s="1"/>
  <c r="P738" i="10"/>
  <c r="I738" i="15" s="1"/>
  <c r="K739" i="10"/>
  <c r="L739" i="10"/>
  <c r="M739" i="10"/>
  <c r="N739" i="10"/>
  <c r="G739" i="15" s="1"/>
  <c r="O739" i="10"/>
  <c r="H739" i="15" s="1"/>
  <c r="P739" i="10"/>
  <c r="I739" i="15" s="1"/>
  <c r="K740" i="10"/>
  <c r="D740" i="15" s="1"/>
  <c r="L740" i="10"/>
  <c r="E740" i="15" s="1"/>
  <c r="M740" i="10"/>
  <c r="F740" i="15" s="1"/>
  <c r="N740" i="10"/>
  <c r="G740" i="15" s="1"/>
  <c r="O740" i="10"/>
  <c r="P740" i="10"/>
  <c r="K741" i="10"/>
  <c r="L741" i="10"/>
  <c r="E741" i="15" s="1"/>
  <c r="M741" i="10"/>
  <c r="F741" i="15" s="1"/>
  <c r="N741" i="10"/>
  <c r="G741" i="15" s="1"/>
  <c r="O741" i="10"/>
  <c r="H741" i="15" s="1"/>
  <c r="P741" i="10"/>
  <c r="K742" i="10"/>
  <c r="L742" i="10"/>
  <c r="E742" i="15" s="1"/>
  <c r="M742" i="10"/>
  <c r="F742" i="15" s="1"/>
  <c r="N742" i="10"/>
  <c r="G742" i="15" s="1"/>
  <c r="O742" i="10"/>
  <c r="H742" i="15" s="1"/>
  <c r="P742" i="10"/>
  <c r="I742" i="15" s="1"/>
  <c r="K743" i="10"/>
  <c r="D743" i="15" s="1"/>
  <c r="L743" i="10"/>
  <c r="E743" i="15" s="1"/>
  <c r="M743" i="10"/>
  <c r="N743" i="10"/>
  <c r="G743" i="15" s="1"/>
  <c r="O743" i="10"/>
  <c r="H743" i="15" s="1"/>
  <c r="P743" i="10"/>
  <c r="K744" i="10"/>
  <c r="D744" i="15" s="1"/>
  <c r="L744" i="10"/>
  <c r="E744" i="15" s="1"/>
  <c r="M744" i="10"/>
  <c r="F744" i="15" s="1"/>
  <c r="N744" i="10"/>
  <c r="O744" i="10"/>
  <c r="P744" i="10"/>
  <c r="I744" i="15" s="1"/>
  <c r="K745" i="10"/>
  <c r="L745" i="10"/>
  <c r="E745" i="15" s="1"/>
  <c r="M745" i="10"/>
  <c r="F745" i="15" s="1"/>
  <c r="N745" i="10"/>
  <c r="G745" i="15" s="1"/>
  <c r="O745" i="10"/>
  <c r="H745" i="15" s="1"/>
  <c r="P745" i="10"/>
  <c r="I745" i="15" s="1"/>
  <c r="K746" i="10"/>
  <c r="L746" i="10"/>
  <c r="M746" i="10"/>
  <c r="F746" i="15" s="1"/>
  <c r="N746" i="10"/>
  <c r="G746" i="15" s="1"/>
  <c r="O746" i="10"/>
  <c r="H746" i="15" s="1"/>
  <c r="P746" i="10"/>
  <c r="I746" i="15" s="1"/>
  <c r="K747" i="10"/>
  <c r="D747" i="15" s="1"/>
  <c r="L747" i="10"/>
  <c r="M747" i="10"/>
  <c r="N747" i="10"/>
  <c r="O747" i="10"/>
  <c r="P747" i="10"/>
  <c r="I747" i="15" s="1"/>
  <c r="K748" i="10"/>
  <c r="D748" i="15" s="1"/>
  <c r="L748" i="10"/>
  <c r="E748" i="15" s="1"/>
  <c r="M748" i="10"/>
  <c r="F748" i="15" s="1"/>
  <c r="N748" i="10"/>
  <c r="G748" i="15" s="1"/>
  <c r="O748" i="10"/>
  <c r="P748" i="10"/>
  <c r="I748" i="15" s="1"/>
  <c r="K749" i="10"/>
  <c r="D749" i="15" s="1"/>
  <c r="L749" i="10"/>
  <c r="M749" i="10"/>
  <c r="F749" i="15" s="1"/>
  <c r="N749" i="10"/>
  <c r="G749" i="15" s="1"/>
  <c r="O749" i="10"/>
  <c r="H749" i="15" s="1"/>
  <c r="P749" i="10"/>
  <c r="K750" i="10"/>
  <c r="D750" i="15" s="1"/>
  <c r="L750" i="10"/>
  <c r="E750" i="15" s="1"/>
  <c r="M750" i="10"/>
  <c r="F750" i="15" s="1"/>
  <c r="N750" i="10"/>
  <c r="G750" i="15" s="1"/>
  <c r="O750" i="10"/>
  <c r="H750" i="15" s="1"/>
  <c r="P750" i="10"/>
  <c r="I750" i="15" s="1"/>
  <c r="K751" i="10"/>
  <c r="D751" i="15" s="1"/>
  <c r="L751" i="10"/>
  <c r="E751" i="15" s="1"/>
  <c r="M751" i="10"/>
  <c r="N751" i="10"/>
  <c r="Q751" i="10" s="1"/>
  <c r="O751" i="10"/>
  <c r="P751" i="10"/>
  <c r="I751" i="15" s="1"/>
  <c r="K752" i="10"/>
  <c r="D752" i="15" s="1"/>
  <c r="L752" i="10"/>
  <c r="E752" i="15" s="1"/>
  <c r="M752" i="10"/>
  <c r="F752" i="15" s="1"/>
  <c r="N752" i="10"/>
  <c r="G752" i="15" s="1"/>
  <c r="O752" i="10"/>
  <c r="P752" i="10"/>
  <c r="K753" i="10"/>
  <c r="L753" i="10"/>
  <c r="E753" i="15" s="1"/>
  <c r="M753" i="10"/>
  <c r="F753" i="15" s="1"/>
  <c r="N753" i="10"/>
  <c r="G753" i="15" s="1"/>
  <c r="O753" i="10"/>
  <c r="H753" i="15" s="1"/>
  <c r="P753" i="10"/>
  <c r="I753" i="15" s="1"/>
  <c r="K754" i="10"/>
  <c r="L754" i="10"/>
  <c r="E754" i="15" s="1"/>
  <c r="M754" i="10"/>
  <c r="F754" i="15" s="1"/>
  <c r="N754" i="10"/>
  <c r="Q754" i="10" s="1"/>
  <c r="O754" i="10"/>
  <c r="H754" i="15" s="1"/>
  <c r="P754" i="10"/>
  <c r="I754" i="15" s="1"/>
  <c r="K755" i="10"/>
  <c r="L755" i="10"/>
  <c r="M755" i="10"/>
  <c r="F755" i="15" s="1"/>
  <c r="N755" i="10"/>
  <c r="G755" i="15" s="1"/>
  <c r="O755" i="10"/>
  <c r="H755" i="15" s="1"/>
  <c r="P755" i="10"/>
  <c r="I755" i="15" s="1"/>
  <c r="K756" i="10"/>
  <c r="L756" i="10"/>
  <c r="E756" i="15" s="1"/>
  <c r="M756" i="10"/>
  <c r="F756" i="15" s="1"/>
  <c r="N756" i="10"/>
  <c r="G756" i="15" s="1"/>
  <c r="O756" i="10"/>
  <c r="P756" i="10"/>
  <c r="I756" i="15" s="1"/>
  <c r="K757" i="10"/>
  <c r="L757" i="10"/>
  <c r="E757" i="15" s="1"/>
  <c r="M757" i="10"/>
  <c r="F757" i="15" s="1"/>
  <c r="N757" i="10"/>
  <c r="G757" i="15" s="1"/>
  <c r="O757" i="10"/>
  <c r="H757" i="15" s="1"/>
  <c r="P757" i="10"/>
  <c r="K758" i="10"/>
  <c r="L758" i="10"/>
  <c r="M758" i="10"/>
  <c r="F758" i="15" s="1"/>
  <c r="N758" i="10"/>
  <c r="O758" i="10"/>
  <c r="P758" i="10"/>
  <c r="K759" i="10"/>
  <c r="D759" i="15" s="1"/>
  <c r="L759" i="10"/>
  <c r="E759" i="15" s="1"/>
  <c r="M759" i="10"/>
  <c r="N759" i="10"/>
  <c r="O759" i="10"/>
  <c r="H759" i="15" s="1"/>
  <c r="P759" i="10"/>
  <c r="I759" i="15" s="1"/>
  <c r="K760" i="10"/>
  <c r="D760" i="15" s="1"/>
  <c r="L760" i="10"/>
  <c r="E760" i="15" s="1"/>
  <c r="M760" i="10"/>
  <c r="F760" i="15" s="1"/>
  <c r="N760" i="10"/>
  <c r="G760" i="15" s="1"/>
  <c r="O760" i="10"/>
  <c r="P760" i="10"/>
  <c r="K761" i="10"/>
  <c r="L761" i="10"/>
  <c r="E761" i="15" s="1"/>
  <c r="M761" i="10"/>
  <c r="F761" i="15" s="1"/>
  <c r="N761" i="10"/>
  <c r="G761" i="15" s="1"/>
  <c r="O761" i="10"/>
  <c r="H761" i="15" s="1"/>
  <c r="P761" i="10"/>
  <c r="I761" i="15" s="1"/>
  <c r="K762" i="10"/>
  <c r="L762" i="10"/>
  <c r="M762" i="10"/>
  <c r="F762" i="15" s="1"/>
  <c r="N762" i="10"/>
  <c r="G762" i="15" s="1"/>
  <c r="O762" i="10"/>
  <c r="H762" i="15" s="1"/>
  <c r="P762" i="10"/>
  <c r="I762" i="15" s="1"/>
  <c r="K763" i="10"/>
  <c r="L763" i="10"/>
  <c r="M763" i="10"/>
  <c r="N763" i="10"/>
  <c r="O763" i="10"/>
  <c r="H763" i="15" s="1"/>
  <c r="P763" i="10"/>
  <c r="I763" i="15" s="1"/>
  <c r="K764" i="10"/>
  <c r="D764" i="15" s="1"/>
  <c r="L764" i="10"/>
  <c r="E764" i="15" s="1"/>
  <c r="M764" i="10"/>
  <c r="F764" i="15" s="1"/>
  <c r="N764" i="10"/>
  <c r="G764" i="15" s="1"/>
  <c r="O764" i="10"/>
  <c r="P764" i="10"/>
  <c r="I764" i="15" s="1"/>
  <c r="K765" i="10"/>
  <c r="L765" i="10"/>
  <c r="M765" i="10"/>
  <c r="N765" i="10"/>
  <c r="G765" i="15" s="1"/>
  <c r="O765" i="10"/>
  <c r="H765" i="15" s="1"/>
  <c r="P765" i="10"/>
  <c r="K766" i="10"/>
  <c r="L766" i="10"/>
  <c r="M766" i="10"/>
  <c r="N766" i="10"/>
  <c r="G766" i="15" s="1"/>
  <c r="O766" i="10"/>
  <c r="H766" i="15" s="1"/>
  <c r="P766" i="10"/>
  <c r="I766" i="15" s="1"/>
  <c r="K767" i="10"/>
  <c r="D767" i="15" s="1"/>
  <c r="L767" i="10"/>
  <c r="E767" i="15" s="1"/>
  <c r="M767" i="10"/>
  <c r="N767" i="10"/>
  <c r="G767" i="15" s="1"/>
  <c r="O767" i="10"/>
  <c r="H767" i="15" s="1"/>
  <c r="P767" i="10"/>
  <c r="I767" i="15" s="1"/>
  <c r="K768" i="10"/>
  <c r="D768" i="15" s="1"/>
  <c r="L768" i="10"/>
  <c r="E768" i="15" s="1"/>
  <c r="M768" i="10"/>
  <c r="F768" i="15" s="1"/>
  <c r="N768" i="10"/>
  <c r="O768" i="10"/>
  <c r="P768" i="10"/>
  <c r="I768" i="15" s="1"/>
  <c r="K769" i="10"/>
  <c r="L769" i="10"/>
  <c r="E769" i="15" s="1"/>
  <c r="M769" i="10"/>
  <c r="F769" i="15" s="1"/>
  <c r="N769" i="10"/>
  <c r="G769" i="15" s="1"/>
  <c r="O769" i="10"/>
  <c r="H769" i="15" s="1"/>
  <c r="P769" i="10"/>
  <c r="I769" i="15" s="1"/>
  <c r="K770" i="10"/>
  <c r="L770" i="10"/>
  <c r="E770" i="15" s="1"/>
  <c r="M770" i="10"/>
  <c r="F770" i="15" s="1"/>
  <c r="N770" i="10"/>
  <c r="G770" i="15" s="1"/>
  <c r="O770" i="10"/>
  <c r="H770" i="15" s="1"/>
  <c r="P770" i="10"/>
  <c r="I770" i="15" s="1"/>
  <c r="K771" i="10"/>
  <c r="D771" i="15" s="1"/>
  <c r="L771" i="10"/>
  <c r="M771" i="10"/>
  <c r="N771" i="10"/>
  <c r="O771" i="10"/>
  <c r="H771" i="15" s="1"/>
  <c r="P771" i="10"/>
  <c r="I771" i="15" s="1"/>
  <c r="K772" i="10"/>
  <c r="D772" i="15" s="1"/>
  <c r="L772" i="10"/>
  <c r="M772" i="10"/>
  <c r="F772" i="15" s="1"/>
  <c r="N772" i="10"/>
  <c r="G772" i="15" s="1"/>
  <c r="O772" i="10"/>
  <c r="P772" i="10"/>
  <c r="K773" i="10"/>
  <c r="D773" i="15" s="1"/>
  <c r="L773" i="10"/>
  <c r="E773" i="15" s="1"/>
  <c r="M773" i="10"/>
  <c r="F773" i="15" s="1"/>
  <c r="N773" i="10"/>
  <c r="G773" i="15" s="1"/>
  <c r="O773" i="10"/>
  <c r="H773" i="15" s="1"/>
  <c r="P773" i="10"/>
  <c r="I773" i="15" s="1"/>
  <c r="K774" i="10"/>
  <c r="L774" i="10"/>
  <c r="E774" i="15" s="1"/>
  <c r="M774" i="10"/>
  <c r="F774" i="15" s="1"/>
  <c r="N774" i="10"/>
  <c r="G774" i="15" s="1"/>
  <c r="O774" i="10"/>
  <c r="H774" i="15" s="1"/>
  <c r="P774" i="10"/>
  <c r="I774" i="15" s="1"/>
  <c r="K775" i="10"/>
  <c r="L775" i="10"/>
  <c r="E775" i="15" s="1"/>
  <c r="M775" i="10"/>
  <c r="N775" i="10"/>
  <c r="O775" i="10"/>
  <c r="P775" i="10"/>
  <c r="I775" i="15" s="1"/>
  <c r="K776" i="10"/>
  <c r="L776" i="10"/>
  <c r="E776" i="15" s="1"/>
  <c r="M776" i="10"/>
  <c r="F776" i="15" s="1"/>
  <c r="N776" i="10"/>
  <c r="O776" i="10"/>
  <c r="H776" i="15" s="1"/>
  <c r="P776" i="10"/>
  <c r="I776" i="15" s="1"/>
  <c r="K777" i="10"/>
  <c r="D777" i="15" s="1"/>
  <c r="L777" i="10"/>
  <c r="M777" i="10"/>
  <c r="F777" i="15" s="1"/>
  <c r="N777" i="10"/>
  <c r="G777" i="15" s="1"/>
  <c r="O777" i="10"/>
  <c r="H777" i="15" s="1"/>
  <c r="P777" i="10"/>
  <c r="I777" i="15" s="1"/>
  <c r="K778" i="10"/>
  <c r="L778" i="10"/>
  <c r="E778" i="15" s="1"/>
  <c r="M778" i="10"/>
  <c r="F778" i="15" s="1"/>
  <c r="N778" i="10"/>
  <c r="G778" i="15" s="1"/>
  <c r="O778" i="10"/>
  <c r="H778" i="15" s="1"/>
  <c r="P778" i="10"/>
  <c r="I778" i="15" s="1"/>
  <c r="K779" i="10"/>
  <c r="D779" i="15" s="1"/>
  <c r="L779" i="10"/>
  <c r="M779" i="10"/>
  <c r="N779" i="10"/>
  <c r="G779" i="15" s="1"/>
  <c r="O779" i="10"/>
  <c r="H779" i="15" s="1"/>
  <c r="P779" i="10"/>
  <c r="I779" i="15" s="1"/>
  <c r="K780" i="10"/>
  <c r="L780" i="10"/>
  <c r="M780" i="10"/>
  <c r="F780" i="15" s="1"/>
  <c r="N780" i="10"/>
  <c r="G780" i="15" s="1"/>
  <c r="O780" i="10"/>
  <c r="P780" i="10"/>
  <c r="K781" i="10"/>
  <c r="Q781" i="10" s="1"/>
  <c r="L781" i="10"/>
  <c r="E781" i="15" s="1"/>
  <c r="M781" i="10"/>
  <c r="F781" i="15" s="1"/>
  <c r="N781" i="10"/>
  <c r="G781" i="15" s="1"/>
  <c r="O781" i="10"/>
  <c r="P781" i="10"/>
  <c r="K782" i="10"/>
  <c r="L782" i="10"/>
  <c r="E782" i="15" s="1"/>
  <c r="M782" i="10"/>
  <c r="F782" i="15" s="1"/>
  <c r="N782" i="10"/>
  <c r="G782" i="15" s="1"/>
  <c r="O782" i="10"/>
  <c r="H782" i="15" s="1"/>
  <c r="P782" i="10"/>
  <c r="I782" i="15" s="1"/>
  <c r="K783" i="10"/>
  <c r="D783" i="15" s="1"/>
  <c r="L783" i="10"/>
  <c r="E783" i="15" s="1"/>
  <c r="M783" i="10"/>
  <c r="N783" i="10"/>
  <c r="G783" i="15" s="1"/>
  <c r="O783" i="10"/>
  <c r="H783" i="15" s="1"/>
  <c r="P783" i="10"/>
  <c r="I783" i="15" s="1"/>
  <c r="K784" i="10"/>
  <c r="D784" i="15" s="1"/>
  <c r="L784" i="10"/>
  <c r="E784" i="15" s="1"/>
  <c r="M784" i="10"/>
  <c r="F784" i="15" s="1"/>
  <c r="N784" i="10"/>
  <c r="G784" i="15" s="1"/>
  <c r="O784" i="10"/>
  <c r="H784" i="15" s="1"/>
  <c r="P784" i="10"/>
  <c r="I784" i="15" s="1"/>
  <c r="K785" i="10"/>
  <c r="L785" i="10"/>
  <c r="E785" i="15" s="1"/>
  <c r="M785" i="10"/>
  <c r="N785" i="10"/>
  <c r="O785" i="10"/>
  <c r="H785" i="15" s="1"/>
  <c r="P785" i="10"/>
  <c r="I785" i="15" s="1"/>
  <c r="K786" i="10"/>
  <c r="L786" i="10"/>
  <c r="E786" i="15" s="1"/>
  <c r="M786" i="10"/>
  <c r="F786" i="15" s="1"/>
  <c r="N786" i="10"/>
  <c r="G786" i="15" s="1"/>
  <c r="O786" i="10"/>
  <c r="H786" i="15" s="1"/>
  <c r="P786" i="10"/>
  <c r="I786" i="15" s="1"/>
  <c r="K787" i="10"/>
  <c r="D787" i="15" s="1"/>
  <c r="L787" i="10"/>
  <c r="M787" i="10"/>
  <c r="N787" i="10"/>
  <c r="O787" i="10"/>
  <c r="H787" i="15" s="1"/>
  <c r="P787" i="10"/>
  <c r="I787" i="15" s="1"/>
  <c r="K788" i="10"/>
  <c r="D788" i="15" s="1"/>
  <c r="L788" i="10"/>
  <c r="M788" i="10"/>
  <c r="F788" i="15" s="1"/>
  <c r="N788" i="10"/>
  <c r="G788" i="15" s="1"/>
  <c r="O788" i="10"/>
  <c r="P788" i="10"/>
  <c r="I788" i="15" s="1"/>
  <c r="K789" i="10"/>
  <c r="D789" i="15" s="1"/>
  <c r="L789" i="10"/>
  <c r="E789" i="15" s="1"/>
  <c r="M789" i="10"/>
  <c r="F789" i="15" s="1"/>
  <c r="N789" i="10"/>
  <c r="G789" i="15" s="1"/>
  <c r="O789" i="10"/>
  <c r="H789" i="15" s="1"/>
  <c r="P789" i="10"/>
  <c r="K790" i="10"/>
  <c r="L790" i="10"/>
  <c r="E790" i="15" s="1"/>
  <c r="M790" i="10"/>
  <c r="F790" i="15" s="1"/>
  <c r="N790" i="10"/>
  <c r="Q790" i="10" s="1"/>
  <c r="O790" i="10"/>
  <c r="H790" i="15" s="1"/>
  <c r="P790" i="10"/>
  <c r="I790" i="15" s="1"/>
  <c r="K791" i="10"/>
  <c r="D791" i="15" s="1"/>
  <c r="L791" i="10"/>
  <c r="E791" i="15" s="1"/>
  <c r="M791" i="10"/>
  <c r="N791" i="10"/>
  <c r="G791" i="15" s="1"/>
  <c r="O791" i="10"/>
  <c r="H791" i="15" s="1"/>
  <c r="P791" i="10"/>
  <c r="I791" i="15" s="1"/>
  <c r="K792" i="10"/>
  <c r="D792" i="15" s="1"/>
  <c r="L792" i="10"/>
  <c r="E792" i="15" s="1"/>
  <c r="M792" i="10"/>
  <c r="F792" i="15" s="1"/>
  <c r="N792" i="10"/>
  <c r="O792" i="10"/>
  <c r="P792" i="10"/>
  <c r="K793" i="10"/>
  <c r="L793" i="10"/>
  <c r="E793" i="15" s="1"/>
  <c r="M793" i="10"/>
  <c r="N793" i="10"/>
  <c r="O793" i="10"/>
  <c r="H793" i="15" s="1"/>
  <c r="P793" i="10"/>
  <c r="I793" i="15" s="1"/>
  <c r="K794" i="10"/>
  <c r="L794" i="10"/>
  <c r="M794" i="10"/>
  <c r="F794" i="15" s="1"/>
  <c r="N794" i="10"/>
  <c r="G794" i="15" s="1"/>
  <c r="O794" i="10"/>
  <c r="H794" i="15" s="1"/>
  <c r="P794" i="10"/>
  <c r="I794" i="15" s="1"/>
  <c r="K795" i="10"/>
  <c r="L795" i="10"/>
  <c r="E795" i="15" s="1"/>
  <c r="M795" i="10"/>
  <c r="N795" i="10"/>
  <c r="G795" i="15" s="1"/>
  <c r="O795" i="10"/>
  <c r="H795" i="15" s="1"/>
  <c r="P795" i="10"/>
  <c r="I795" i="15" s="1"/>
  <c r="K796" i="10"/>
  <c r="L796" i="10"/>
  <c r="M796" i="10"/>
  <c r="F796" i="15" s="1"/>
  <c r="N796" i="10"/>
  <c r="G796" i="15" s="1"/>
  <c r="O796" i="10"/>
  <c r="P796" i="10"/>
  <c r="I796" i="15" s="1"/>
  <c r="K797" i="10"/>
  <c r="L797" i="10"/>
  <c r="E797" i="15" s="1"/>
  <c r="M797" i="10"/>
  <c r="N797" i="10"/>
  <c r="O797" i="10"/>
  <c r="H797" i="15" s="1"/>
  <c r="P797" i="10"/>
  <c r="K798" i="10"/>
  <c r="D798" i="15" s="1"/>
  <c r="L798" i="10"/>
  <c r="E798" i="15" s="1"/>
  <c r="M798" i="10"/>
  <c r="F798" i="15" s="1"/>
  <c r="N798" i="10"/>
  <c r="O798" i="10"/>
  <c r="H798" i="15" s="1"/>
  <c r="P798" i="10"/>
  <c r="K799" i="10"/>
  <c r="D799" i="15" s="1"/>
  <c r="L799" i="10"/>
  <c r="E799" i="15" s="1"/>
  <c r="M799" i="10"/>
  <c r="N799" i="10"/>
  <c r="G799" i="15" s="1"/>
  <c r="O799" i="10"/>
  <c r="H799" i="15" s="1"/>
  <c r="P799" i="10"/>
  <c r="I799" i="15" s="1"/>
  <c r="K800" i="10"/>
  <c r="D800" i="15" s="1"/>
  <c r="L800" i="10"/>
  <c r="E800" i="15" s="1"/>
  <c r="M800" i="10"/>
  <c r="F800" i="15" s="1"/>
  <c r="N800" i="10"/>
  <c r="O800" i="10"/>
  <c r="P800" i="10"/>
  <c r="I800" i="15" s="1"/>
  <c r="K801" i="10"/>
  <c r="L801" i="10"/>
  <c r="E801" i="15" s="1"/>
  <c r="M801" i="10"/>
  <c r="F801" i="15" s="1"/>
  <c r="N801" i="10"/>
  <c r="G801" i="15" s="1"/>
  <c r="O801" i="10"/>
  <c r="H801" i="15" s="1"/>
  <c r="P801" i="10"/>
  <c r="I801" i="15" s="1"/>
  <c r="K802" i="10"/>
  <c r="L802" i="10"/>
  <c r="E802" i="15" s="1"/>
  <c r="M802" i="10"/>
  <c r="F802" i="15" s="1"/>
  <c r="N802" i="10"/>
  <c r="G802" i="15" s="1"/>
  <c r="O802" i="10"/>
  <c r="H802" i="15" s="1"/>
  <c r="P802" i="10"/>
  <c r="I802" i="15" s="1"/>
  <c r="K803" i="10"/>
  <c r="D803" i="15" s="1"/>
  <c r="L803" i="10"/>
  <c r="M803" i="10"/>
  <c r="N803" i="10"/>
  <c r="O803" i="10"/>
  <c r="P803" i="10"/>
  <c r="I803" i="15" s="1"/>
  <c r="K804" i="10"/>
  <c r="D804" i="15" s="1"/>
  <c r="L804" i="10"/>
  <c r="E804" i="15" s="1"/>
  <c r="M804" i="10"/>
  <c r="F804" i="15" s="1"/>
  <c r="N804" i="10"/>
  <c r="G804" i="15" s="1"/>
  <c r="O804" i="10"/>
  <c r="P804" i="10"/>
  <c r="Q804" i="10" s="1"/>
  <c r="K805" i="10"/>
  <c r="Q805" i="10" s="1"/>
  <c r="L805" i="10"/>
  <c r="M805" i="10"/>
  <c r="F805" i="15" s="1"/>
  <c r="N805" i="10"/>
  <c r="G805" i="15" s="1"/>
  <c r="O805" i="10"/>
  <c r="H805" i="15" s="1"/>
  <c r="P805" i="10"/>
  <c r="K806" i="10"/>
  <c r="L806" i="10"/>
  <c r="M806" i="10"/>
  <c r="F806" i="15" s="1"/>
  <c r="N806" i="10"/>
  <c r="G806" i="15" s="1"/>
  <c r="O806" i="10"/>
  <c r="P806" i="10"/>
  <c r="I806" i="15" s="1"/>
  <c r="K807" i="10"/>
  <c r="D807" i="15" s="1"/>
  <c r="L807" i="10"/>
  <c r="E807" i="15" s="1"/>
  <c r="M807" i="10"/>
  <c r="N807" i="10"/>
  <c r="G807" i="15" s="1"/>
  <c r="O807" i="10"/>
  <c r="H807" i="15" s="1"/>
  <c r="P807" i="10"/>
  <c r="I807" i="15" s="1"/>
  <c r="K808" i="10"/>
  <c r="D808" i="15" s="1"/>
  <c r="L808" i="10"/>
  <c r="E808" i="15" s="1"/>
  <c r="M808" i="10"/>
  <c r="F808" i="15" s="1"/>
  <c r="N808" i="10"/>
  <c r="G808" i="15" s="1"/>
  <c r="O808" i="10"/>
  <c r="H808" i="15" s="1"/>
  <c r="P808" i="10"/>
  <c r="I808" i="15" s="1"/>
  <c r="K809" i="10"/>
  <c r="D809" i="15" s="1"/>
  <c r="L809" i="10"/>
  <c r="E809" i="15" s="1"/>
  <c r="M809" i="10"/>
  <c r="F809" i="15" s="1"/>
  <c r="N809" i="10"/>
  <c r="G809" i="15" s="1"/>
  <c r="O809" i="10"/>
  <c r="H809" i="15" s="1"/>
  <c r="P809" i="10"/>
  <c r="I809" i="15" s="1"/>
  <c r="K810" i="10"/>
  <c r="L810" i="10"/>
  <c r="M810" i="10"/>
  <c r="F810" i="15" s="1"/>
  <c r="N810" i="10"/>
  <c r="G810" i="15" s="1"/>
  <c r="O810" i="10"/>
  <c r="H810" i="15" s="1"/>
  <c r="P810" i="10"/>
  <c r="I810" i="15" s="1"/>
  <c r="K811" i="10"/>
  <c r="D811" i="15" s="1"/>
  <c r="L811" i="10"/>
  <c r="M811" i="10"/>
  <c r="N811" i="10"/>
  <c r="O811" i="10"/>
  <c r="P811" i="10"/>
  <c r="I811" i="15" s="1"/>
  <c r="K812" i="10"/>
  <c r="L812" i="10"/>
  <c r="E812" i="15" s="1"/>
  <c r="M812" i="10"/>
  <c r="F812" i="15" s="1"/>
  <c r="N812" i="10"/>
  <c r="G812" i="15" s="1"/>
  <c r="O812" i="10"/>
  <c r="P812" i="10"/>
  <c r="I812" i="15" s="1"/>
  <c r="K813" i="10"/>
  <c r="L813" i="10"/>
  <c r="M813" i="10"/>
  <c r="F813" i="15" s="1"/>
  <c r="N813" i="10"/>
  <c r="G813" i="15" s="1"/>
  <c r="O813" i="10"/>
  <c r="H813" i="15" s="1"/>
  <c r="P813" i="10"/>
  <c r="K814" i="10"/>
  <c r="L814" i="10"/>
  <c r="M814" i="10"/>
  <c r="F814" i="15" s="1"/>
  <c r="N814" i="10"/>
  <c r="G814" i="15" s="1"/>
  <c r="O814" i="10"/>
  <c r="H814" i="15" s="1"/>
  <c r="P814" i="10"/>
  <c r="I814" i="15" s="1"/>
  <c r="K815" i="10"/>
  <c r="L815" i="10"/>
  <c r="E815" i="15" s="1"/>
  <c r="M815" i="10"/>
  <c r="N815" i="10"/>
  <c r="G815" i="15" s="1"/>
  <c r="O815" i="10"/>
  <c r="H815" i="15" s="1"/>
  <c r="P815" i="10"/>
  <c r="I815" i="15" s="1"/>
  <c r="K816" i="10"/>
  <c r="L816" i="10"/>
  <c r="E816" i="15" s="1"/>
  <c r="M816" i="10"/>
  <c r="F816" i="15" s="1"/>
  <c r="N816" i="10"/>
  <c r="G816" i="15" s="1"/>
  <c r="O816" i="10"/>
  <c r="P816" i="10"/>
  <c r="K817" i="10"/>
  <c r="L817" i="10"/>
  <c r="E817" i="15" s="1"/>
  <c r="M817" i="10"/>
  <c r="F817" i="15" s="1"/>
  <c r="N817" i="10"/>
  <c r="G817" i="15" s="1"/>
  <c r="O817" i="10"/>
  <c r="H817" i="15" s="1"/>
  <c r="P817" i="10"/>
  <c r="I817" i="15" s="1"/>
  <c r="K818" i="10"/>
  <c r="L818" i="10"/>
  <c r="M818" i="10"/>
  <c r="F818" i="15" s="1"/>
  <c r="N818" i="10"/>
  <c r="G818" i="15" s="1"/>
  <c r="O818" i="10"/>
  <c r="H818" i="15" s="1"/>
  <c r="P818" i="10"/>
  <c r="I818" i="15" s="1"/>
  <c r="K819" i="10"/>
  <c r="D819" i="15" s="1"/>
  <c r="L819" i="10"/>
  <c r="M819" i="10"/>
  <c r="F819" i="15" s="1"/>
  <c r="N819" i="10"/>
  <c r="G819" i="15" s="1"/>
  <c r="O819" i="10"/>
  <c r="P819" i="10"/>
  <c r="I819" i="15" s="1"/>
  <c r="K820" i="10"/>
  <c r="D820" i="15" s="1"/>
  <c r="L820" i="10"/>
  <c r="E820" i="15" s="1"/>
  <c r="M820" i="10"/>
  <c r="F820" i="15" s="1"/>
  <c r="N820" i="10"/>
  <c r="G820" i="15" s="1"/>
  <c r="O820" i="10"/>
  <c r="P820" i="10"/>
  <c r="K821" i="10"/>
  <c r="L821" i="10"/>
  <c r="M821" i="10"/>
  <c r="F821" i="15" s="1"/>
  <c r="N821" i="10"/>
  <c r="G821" i="15" s="1"/>
  <c r="O821" i="10"/>
  <c r="H821" i="15" s="1"/>
  <c r="P821" i="10"/>
  <c r="K822" i="10"/>
  <c r="L822" i="10"/>
  <c r="E822" i="15" s="1"/>
  <c r="M822" i="10"/>
  <c r="F822" i="15" s="1"/>
  <c r="N822" i="10"/>
  <c r="G822" i="15" s="1"/>
  <c r="O822" i="10"/>
  <c r="H822" i="15" s="1"/>
  <c r="P822" i="10"/>
  <c r="I822" i="15" s="1"/>
  <c r="K823" i="10"/>
  <c r="D823" i="15" s="1"/>
  <c r="L823" i="10"/>
  <c r="E823" i="15" s="1"/>
  <c r="M823" i="10"/>
  <c r="N823" i="10"/>
  <c r="G823" i="15" s="1"/>
  <c r="O823" i="10"/>
  <c r="H823" i="15" s="1"/>
  <c r="P823" i="10"/>
  <c r="I823" i="15" s="1"/>
  <c r="K824" i="10"/>
  <c r="D824" i="15" s="1"/>
  <c r="L824" i="10"/>
  <c r="E824" i="15" s="1"/>
  <c r="M824" i="10"/>
  <c r="F824" i="15" s="1"/>
  <c r="N824" i="10"/>
  <c r="O824" i="10"/>
  <c r="P824" i="10"/>
  <c r="I824" i="15" s="1"/>
  <c r="K825" i="10"/>
  <c r="D825" i="15" s="1"/>
  <c r="L825" i="10"/>
  <c r="E825" i="15" s="1"/>
  <c r="M825" i="10"/>
  <c r="F825" i="15" s="1"/>
  <c r="N825" i="10"/>
  <c r="G825" i="15" s="1"/>
  <c r="O825" i="10"/>
  <c r="H825" i="15" s="1"/>
  <c r="P825" i="10"/>
  <c r="I825" i="15" s="1"/>
  <c r="K826" i="10"/>
  <c r="L826" i="10"/>
  <c r="E826" i="15" s="1"/>
  <c r="M826" i="10"/>
  <c r="F826" i="15" s="1"/>
  <c r="N826" i="10"/>
  <c r="G826" i="15" s="1"/>
  <c r="O826" i="10"/>
  <c r="H826" i="15" s="1"/>
  <c r="P826" i="10"/>
  <c r="I826" i="15" s="1"/>
  <c r="K827" i="10"/>
  <c r="Q827" i="10" s="1"/>
  <c r="L827" i="10"/>
  <c r="M827" i="10"/>
  <c r="N827" i="10"/>
  <c r="G827" i="15" s="1"/>
  <c r="O827" i="10"/>
  <c r="H827" i="15" s="1"/>
  <c r="P827" i="10"/>
  <c r="I827" i="15" s="1"/>
  <c r="K828" i="10"/>
  <c r="D828" i="15" s="1"/>
  <c r="L828" i="10"/>
  <c r="E828" i="15" s="1"/>
  <c r="M828" i="10"/>
  <c r="F828" i="15" s="1"/>
  <c r="N828" i="10"/>
  <c r="G828" i="15" s="1"/>
  <c r="O828" i="10"/>
  <c r="P828" i="10"/>
  <c r="I828" i="15" s="1"/>
  <c r="K829" i="10"/>
  <c r="D829" i="15" s="1"/>
  <c r="L829" i="10"/>
  <c r="M829" i="10"/>
  <c r="F829" i="15" s="1"/>
  <c r="N829" i="10"/>
  <c r="G829" i="15" s="1"/>
  <c r="O829" i="10"/>
  <c r="H829" i="15" s="1"/>
  <c r="P829" i="10"/>
  <c r="K830" i="10"/>
  <c r="L830" i="10"/>
  <c r="E830" i="15" s="1"/>
  <c r="M830" i="10"/>
  <c r="F830" i="15" s="1"/>
  <c r="N830" i="10"/>
  <c r="G830" i="15" s="1"/>
  <c r="O830" i="10"/>
  <c r="H830" i="15" s="1"/>
  <c r="P830" i="10"/>
  <c r="I830" i="15" s="1"/>
  <c r="K831" i="10"/>
  <c r="L831" i="10"/>
  <c r="E831" i="15" s="1"/>
  <c r="M831" i="10"/>
  <c r="N831" i="10"/>
  <c r="G831" i="15" s="1"/>
  <c r="O831" i="10"/>
  <c r="H831" i="15" s="1"/>
  <c r="P831" i="10"/>
  <c r="I831" i="15" s="1"/>
  <c r="K832" i="10"/>
  <c r="D832" i="15" s="1"/>
  <c r="L832" i="10"/>
  <c r="E832" i="15" s="1"/>
  <c r="M832" i="10"/>
  <c r="F832" i="15" s="1"/>
  <c r="N832" i="10"/>
  <c r="O832" i="10"/>
  <c r="H832" i="15" s="1"/>
  <c r="P832" i="10"/>
  <c r="I832" i="15" s="1"/>
  <c r="K833" i="10"/>
  <c r="L833" i="10"/>
  <c r="E833" i="15" s="1"/>
  <c r="M833" i="10"/>
  <c r="F833" i="15" s="1"/>
  <c r="N833" i="10"/>
  <c r="O833" i="10"/>
  <c r="H833" i="15" s="1"/>
  <c r="P833" i="10"/>
  <c r="I833" i="15" s="1"/>
  <c r="K834" i="10"/>
  <c r="L834" i="10"/>
  <c r="M834" i="10"/>
  <c r="N834" i="10"/>
  <c r="G834" i="15" s="1"/>
  <c r="O834" i="10"/>
  <c r="H834" i="15" s="1"/>
  <c r="P834" i="10"/>
  <c r="I834" i="15" s="1"/>
  <c r="K835" i="10"/>
  <c r="L835" i="10"/>
  <c r="M835" i="10"/>
  <c r="N835" i="10"/>
  <c r="G835" i="15" s="1"/>
  <c r="O835" i="10"/>
  <c r="H835" i="15" s="1"/>
  <c r="P835" i="10"/>
  <c r="I835" i="15" s="1"/>
  <c r="K836" i="10"/>
  <c r="L836" i="10"/>
  <c r="E836" i="15" s="1"/>
  <c r="M836" i="10"/>
  <c r="F836" i="15" s="1"/>
  <c r="N836" i="10"/>
  <c r="G836" i="15" s="1"/>
  <c r="O836" i="10"/>
  <c r="P836" i="10"/>
  <c r="I836" i="15" s="1"/>
  <c r="K837" i="10"/>
  <c r="L837" i="10"/>
  <c r="E837" i="15" s="1"/>
  <c r="M837" i="10"/>
  <c r="N837" i="10"/>
  <c r="O837" i="10"/>
  <c r="H837" i="15" s="1"/>
  <c r="P837" i="10"/>
  <c r="I837" i="15" s="1"/>
  <c r="K838" i="10"/>
  <c r="L838" i="10"/>
  <c r="E838" i="15" s="1"/>
  <c r="M838" i="10"/>
  <c r="F838" i="15" s="1"/>
  <c r="N838" i="10"/>
  <c r="G838" i="15" s="1"/>
  <c r="O838" i="10"/>
  <c r="H838" i="15" s="1"/>
  <c r="P838" i="10"/>
  <c r="I838" i="15" s="1"/>
  <c r="K839" i="10"/>
  <c r="D839" i="15" s="1"/>
  <c r="L839" i="10"/>
  <c r="E839" i="15" s="1"/>
  <c r="M839" i="10"/>
  <c r="N839" i="10"/>
  <c r="G839" i="15" s="1"/>
  <c r="O839" i="10"/>
  <c r="H839" i="15" s="1"/>
  <c r="P839" i="10"/>
  <c r="I839" i="15" s="1"/>
  <c r="K840" i="10"/>
  <c r="D840" i="15" s="1"/>
  <c r="L840" i="10"/>
  <c r="E840" i="15" s="1"/>
  <c r="M840" i="10"/>
  <c r="F840" i="15" s="1"/>
  <c r="N840" i="10"/>
  <c r="O840" i="10"/>
  <c r="H840" i="15" s="1"/>
  <c r="P840" i="10"/>
  <c r="I840" i="15" s="1"/>
  <c r="K841" i="10"/>
  <c r="L841" i="10"/>
  <c r="E841" i="15" s="1"/>
  <c r="M841" i="10"/>
  <c r="F841" i="15" s="1"/>
  <c r="N841" i="10"/>
  <c r="G841" i="15" s="1"/>
  <c r="O841" i="10"/>
  <c r="H841" i="15" s="1"/>
  <c r="P841" i="10"/>
  <c r="I841" i="15" s="1"/>
  <c r="K842" i="10"/>
  <c r="L842" i="10"/>
  <c r="E842" i="15" s="1"/>
  <c r="M842" i="10"/>
  <c r="F842" i="15" s="1"/>
  <c r="N842" i="10"/>
  <c r="G842" i="15" s="1"/>
  <c r="O842" i="10"/>
  <c r="H842" i="15" s="1"/>
  <c r="P842" i="10"/>
  <c r="I842" i="15" s="1"/>
  <c r="K843" i="10"/>
  <c r="D843" i="15" s="1"/>
  <c r="L843" i="10"/>
  <c r="E843" i="15" s="1"/>
  <c r="M843" i="10"/>
  <c r="N843" i="10"/>
  <c r="G843" i="15" s="1"/>
  <c r="O843" i="10"/>
  <c r="H843" i="15" s="1"/>
  <c r="P843" i="10"/>
  <c r="I843" i="15" s="1"/>
  <c r="K844" i="10"/>
  <c r="D844" i="15" s="1"/>
  <c r="L844" i="10"/>
  <c r="E844" i="15" s="1"/>
  <c r="M844" i="10"/>
  <c r="F844" i="15" s="1"/>
  <c r="N844" i="10"/>
  <c r="G844" i="15" s="1"/>
  <c r="O844" i="10"/>
  <c r="P844" i="10"/>
  <c r="K845" i="10"/>
  <c r="L845" i="10"/>
  <c r="M845" i="10"/>
  <c r="N845" i="10"/>
  <c r="O845" i="10"/>
  <c r="H845" i="15" s="1"/>
  <c r="P845" i="10"/>
  <c r="K846" i="10"/>
  <c r="L846" i="10"/>
  <c r="M846" i="10"/>
  <c r="F846" i="15" s="1"/>
  <c r="N846" i="10"/>
  <c r="G846" i="15" s="1"/>
  <c r="O846" i="10"/>
  <c r="H846" i="15" s="1"/>
  <c r="P846" i="10"/>
  <c r="I846" i="15" s="1"/>
  <c r="K847" i="10"/>
  <c r="L847" i="10"/>
  <c r="E847" i="15" s="1"/>
  <c r="M847" i="10"/>
  <c r="N847" i="10"/>
  <c r="G847" i="15" s="1"/>
  <c r="O847" i="10"/>
  <c r="H847" i="15" s="1"/>
  <c r="P847" i="10"/>
  <c r="I847" i="15" s="1"/>
  <c r="K848" i="10"/>
  <c r="L848" i="10"/>
  <c r="E848" i="15" s="1"/>
  <c r="M848" i="10"/>
  <c r="F848" i="15" s="1"/>
  <c r="N848" i="10"/>
  <c r="O848" i="10"/>
  <c r="P848" i="10"/>
  <c r="I848" i="15" s="1"/>
  <c r="K849" i="10"/>
  <c r="D849" i="15" s="1"/>
  <c r="L849" i="10"/>
  <c r="E849" i="15" s="1"/>
  <c r="M849" i="10"/>
  <c r="N849" i="10"/>
  <c r="O849" i="10"/>
  <c r="H849" i="15" s="1"/>
  <c r="P849" i="10"/>
  <c r="I849" i="15" s="1"/>
  <c r="K850" i="10"/>
  <c r="L850" i="10"/>
  <c r="E850" i="15" s="1"/>
  <c r="M850" i="10"/>
  <c r="F850" i="15" s="1"/>
  <c r="N850" i="10"/>
  <c r="G850" i="15" s="1"/>
  <c r="O850" i="10"/>
  <c r="H850" i="15" s="1"/>
  <c r="P850" i="10"/>
  <c r="I850" i="15" s="1"/>
  <c r="K851" i="10"/>
  <c r="Q851" i="10" s="1"/>
  <c r="L851" i="10"/>
  <c r="M851" i="10"/>
  <c r="N851" i="10"/>
  <c r="G851" i="15" s="1"/>
  <c r="O851" i="10"/>
  <c r="H851" i="15" s="1"/>
  <c r="P851" i="10"/>
  <c r="I851" i="15" s="1"/>
  <c r="K852" i="10"/>
  <c r="L852" i="10"/>
  <c r="E852" i="15" s="1"/>
  <c r="M852" i="10"/>
  <c r="F852" i="15" s="1"/>
  <c r="N852" i="10"/>
  <c r="G852" i="15" s="1"/>
  <c r="O852" i="10"/>
  <c r="P852" i="10"/>
  <c r="I852" i="15" s="1"/>
  <c r="K853" i="10"/>
  <c r="L853" i="10"/>
  <c r="E853" i="15" s="1"/>
  <c r="M853" i="10"/>
  <c r="F853" i="15" s="1"/>
  <c r="N853" i="10"/>
  <c r="G853" i="15" s="1"/>
  <c r="O853" i="10"/>
  <c r="H853" i="15" s="1"/>
  <c r="P853" i="10"/>
  <c r="K854" i="10"/>
  <c r="L854" i="10"/>
  <c r="E854" i="15" s="1"/>
  <c r="M854" i="10"/>
  <c r="F854" i="15" s="1"/>
  <c r="N854" i="10"/>
  <c r="G854" i="15" s="1"/>
  <c r="O854" i="10"/>
  <c r="H854" i="15" s="1"/>
  <c r="P854" i="10"/>
  <c r="I854" i="15" s="1"/>
  <c r="K855" i="10"/>
  <c r="L855" i="10"/>
  <c r="E855" i="15" s="1"/>
  <c r="M855" i="10"/>
  <c r="N855" i="10"/>
  <c r="G855" i="15" s="1"/>
  <c r="O855" i="10"/>
  <c r="H855" i="15" s="1"/>
  <c r="P855" i="10"/>
  <c r="I855" i="15" s="1"/>
  <c r="K856" i="10"/>
  <c r="L856" i="10"/>
  <c r="E856" i="15" s="1"/>
  <c r="M856" i="10"/>
  <c r="F856" i="15" s="1"/>
  <c r="N856" i="10"/>
  <c r="O856" i="10"/>
  <c r="P856" i="10"/>
  <c r="I856" i="15" s="1"/>
  <c r="K857" i="10"/>
  <c r="D857" i="15" s="1"/>
  <c r="L857" i="10"/>
  <c r="E857" i="15" s="1"/>
  <c r="M857" i="10"/>
  <c r="N857" i="10"/>
  <c r="O857" i="10"/>
  <c r="H857" i="15" s="1"/>
  <c r="P857" i="10"/>
  <c r="I857" i="15" s="1"/>
  <c r="K858" i="10"/>
  <c r="L858" i="10"/>
  <c r="E858" i="15" s="1"/>
  <c r="M858" i="10"/>
  <c r="F858" i="15" s="1"/>
  <c r="N858" i="10"/>
  <c r="O858" i="10"/>
  <c r="P858" i="10"/>
  <c r="K859" i="10"/>
  <c r="D859" i="15" s="1"/>
  <c r="L859" i="10"/>
  <c r="E859" i="15" s="1"/>
  <c r="M859" i="10"/>
  <c r="N859" i="10"/>
  <c r="G859" i="15" s="1"/>
  <c r="O859" i="10"/>
  <c r="H859" i="15" s="1"/>
  <c r="P859" i="10"/>
  <c r="I859" i="15" s="1"/>
  <c r="K860" i="10"/>
  <c r="D860" i="15" s="1"/>
  <c r="L860" i="10"/>
  <c r="E860" i="15" s="1"/>
  <c r="M860" i="10"/>
  <c r="F860" i="15" s="1"/>
  <c r="N860" i="10"/>
  <c r="G860" i="15" s="1"/>
  <c r="O860" i="10"/>
  <c r="P860" i="10"/>
  <c r="I860" i="15" s="1"/>
  <c r="K861" i="10"/>
  <c r="D861" i="15" s="1"/>
  <c r="L861" i="10"/>
  <c r="M861" i="10"/>
  <c r="F861" i="15" s="1"/>
  <c r="N861" i="10"/>
  <c r="G861" i="15" s="1"/>
  <c r="O861" i="10"/>
  <c r="H861" i="15" s="1"/>
  <c r="P861" i="10"/>
  <c r="K862" i="10"/>
  <c r="D862" i="15" s="1"/>
  <c r="L862" i="10"/>
  <c r="E862" i="15" s="1"/>
  <c r="M862" i="10"/>
  <c r="N862" i="10"/>
  <c r="Q862" i="10" s="1"/>
  <c r="O862" i="10"/>
  <c r="H862" i="15" s="1"/>
  <c r="P862" i="10"/>
  <c r="I862" i="15" s="1"/>
  <c r="K863" i="10"/>
  <c r="D863" i="15" s="1"/>
  <c r="L863" i="10"/>
  <c r="E863" i="15" s="1"/>
  <c r="M863" i="10"/>
  <c r="N863" i="10"/>
  <c r="G863" i="15" s="1"/>
  <c r="O863" i="10"/>
  <c r="H863" i="15" s="1"/>
  <c r="P863" i="10"/>
  <c r="I863" i="15" s="1"/>
  <c r="K864" i="10"/>
  <c r="L864" i="10"/>
  <c r="E864" i="15" s="1"/>
  <c r="M864" i="10"/>
  <c r="F864" i="15" s="1"/>
  <c r="N864" i="10"/>
  <c r="O864" i="10"/>
  <c r="P864" i="10"/>
  <c r="I864" i="15" s="1"/>
  <c r="K865" i="10"/>
  <c r="L865" i="10"/>
  <c r="E865" i="15" s="1"/>
  <c r="M865" i="10"/>
  <c r="N865" i="10"/>
  <c r="O865" i="10"/>
  <c r="H865" i="15" s="1"/>
  <c r="P865" i="10"/>
  <c r="I865" i="15" s="1"/>
  <c r="K866" i="10"/>
  <c r="L866" i="10"/>
  <c r="M866" i="10"/>
  <c r="F866" i="15" s="1"/>
  <c r="N866" i="10"/>
  <c r="O866" i="10"/>
  <c r="P866" i="10"/>
  <c r="K867" i="10"/>
  <c r="D867" i="15" s="1"/>
  <c r="L867" i="10"/>
  <c r="E867" i="15" s="1"/>
  <c r="M867" i="10"/>
  <c r="F867" i="15" s="1"/>
  <c r="N867" i="10"/>
  <c r="G867" i="15" s="1"/>
  <c r="O867" i="10"/>
  <c r="H867" i="15" s="1"/>
  <c r="P867" i="10"/>
  <c r="I867" i="15" s="1"/>
  <c r="K868" i="10"/>
  <c r="D868" i="15" s="1"/>
  <c r="L868" i="10"/>
  <c r="E868" i="15" s="1"/>
  <c r="M868" i="10"/>
  <c r="F868" i="15" s="1"/>
  <c r="N868" i="10"/>
  <c r="G868" i="15" s="1"/>
  <c r="O868" i="10"/>
  <c r="P868" i="10"/>
  <c r="I868" i="15" s="1"/>
  <c r="K869" i="10"/>
  <c r="D869" i="15" s="1"/>
  <c r="L869" i="10"/>
  <c r="E869" i="15" s="1"/>
  <c r="M869" i="10"/>
  <c r="F869" i="15" s="1"/>
  <c r="N869" i="10"/>
  <c r="G869" i="15" s="1"/>
  <c r="O869" i="10"/>
  <c r="P869" i="10"/>
  <c r="K870" i="10"/>
  <c r="L870" i="10"/>
  <c r="M870" i="10"/>
  <c r="N870" i="10"/>
  <c r="G870" i="15" s="1"/>
  <c r="O870" i="10"/>
  <c r="H870" i="15" s="1"/>
  <c r="P870" i="10"/>
  <c r="I870" i="15" s="1"/>
  <c r="K871" i="10"/>
  <c r="D871" i="15" s="1"/>
  <c r="L871" i="10"/>
  <c r="E871" i="15" s="1"/>
  <c r="M871" i="10"/>
  <c r="N871" i="10"/>
  <c r="G871" i="15" s="1"/>
  <c r="O871" i="10"/>
  <c r="H871" i="15" s="1"/>
  <c r="P871" i="10"/>
  <c r="I871" i="15" s="1"/>
  <c r="K872" i="10"/>
  <c r="L872" i="10"/>
  <c r="E872" i="15" s="1"/>
  <c r="M872" i="10"/>
  <c r="F872" i="15" s="1"/>
  <c r="N872" i="10"/>
  <c r="O872" i="10"/>
  <c r="P872" i="10"/>
  <c r="I872" i="15" s="1"/>
  <c r="K873" i="10"/>
  <c r="D873" i="15" s="1"/>
  <c r="L873" i="10"/>
  <c r="E873" i="15" s="1"/>
  <c r="M873" i="10"/>
  <c r="F873" i="15" s="1"/>
  <c r="N873" i="10"/>
  <c r="G873" i="15" s="1"/>
  <c r="O873" i="10"/>
  <c r="H873" i="15" s="1"/>
  <c r="P873" i="10"/>
  <c r="I873" i="15" s="1"/>
  <c r="K874" i="10"/>
  <c r="L874" i="10"/>
  <c r="M874" i="10"/>
  <c r="F874" i="15" s="1"/>
  <c r="N874" i="10"/>
  <c r="G874" i="15" s="1"/>
  <c r="O874" i="10"/>
  <c r="H874" i="15" s="1"/>
  <c r="P874" i="10"/>
  <c r="I874" i="15" s="1"/>
  <c r="K875" i="10"/>
  <c r="L875" i="10"/>
  <c r="M875" i="10"/>
  <c r="N875" i="10"/>
  <c r="G875" i="15" s="1"/>
  <c r="O875" i="10"/>
  <c r="H875" i="15" s="1"/>
  <c r="P875" i="10"/>
  <c r="I875" i="15" s="1"/>
  <c r="K876" i="10"/>
  <c r="D876" i="15" s="1"/>
  <c r="L876" i="10"/>
  <c r="E876" i="15" s="1"/>
  <c r="M876" i="10"/>
  <c r="F876" i="15" s="1"/>
  <c r="N876" i="10"/>
  <c r="G876" i="15" s="1"/>
  <c r="O876" i="10"/>
  <c r="P876" i="10"/>
  <c r="K877" i="10"/>
  <c r="D877" i="15" s="1"/>
  <c r="L877" i="10"/>
  <c r="E877" i="15" s="1"/>
  <c r="M877" i="10"/>
  <c r="F877" i="15" s="1"/>
  <c r="N877" i="10"/>
  <c r="G877" i="15" s="1"/>
  <c r="O877" i="10"/>
  <c r="H877" i="15" s="1"/>
  <c r="P877" i="10"/>
  <c r="I877" i="15" s="1"/>
  <c r="K878" i="10"/>
  <c r="L878" i="10"/>
  <c r="E878" i="15" s="1"/>
  <c r="M878" i="10"/>
  <c r="F878" i="15" s="1"/>
  <c r="N878" i="10"/>
  <c r="G878" i="15" s="1"/>
  <c r="O878" i="10"/>
  <c r="H878" i="15" s="1"/>
  <c r="P878" i="10"/>
  <c r="I878" i="15" s="1"/>
  <c r="K879" i="10"/>
  <c r="D879" i="15" s="1"/>
  <c r="L879" i="10"/>
  <c r="E879" i="15" s="1"/>
  <c r="M879" i="10"/>
  <c r="N879" i="10"/>
  <c r="G879" i="15" s="1"/>
  <c r="O879" i="10"/>
  <c r="H879" i="15" s="1"/>
  <c r="P879" i="10"/>
  <c r="I879" i="15" s="1"/>
  <c r="K880" i="10"/>
  <c r="D880" i="15" s="1"/>
  <c r="L880" i="10"/>
  <c r="E880" i="15" s="1"/>
  <c r="M880" i="10"/>
  <c r="F880" i="15" s="1"/>
  <c r="N880" i="10"/>
  <c r="G880" i="15" s="1"/>
  <c r="O880" i="10"/>
  <c r="P880" i="10"/>
  <c r="K881" i="10"/>
  <c r="L881" i="10"/>
  <c r="E881" i="15" s="1"/>
  <c r="M881" i="10"/>
  <c r="F881" i="15" s="1"/>
  <c r="N881" i="10"/>
  <c r="O881" i="10"/>
  <c r="H881" i="15" s="1"/>
  <c r="P881" i="10"/>
  <c r="I881" i="15" s="1"/>
  <c r="K882" i="10"/>
  <c r="L882" i="10"/>
  <c r="M882" i="10"/>
  <c r="F882" i="15" s="1"/>
  <c r="N882" i="10"/>
  <c r="G882" i="15" s="1"/>
  <c r="O882" i="10"/>
  <c r="H882" i="15" s="1"/>
  <c r="P882" i="10"/>
  <c r="I882" i="15" s="1"/>
  <c r="K883" i="10"/>
  <c r="L883" i="10"/>
  <c r="M883" i="10"/>
  <c r="F883" i="15" s="1"/>
  <c r="N883" i="10"/>
  <c r="G883" i="15" s="1"/>
  <c r="O883" i="10"/>
  <c r="H883" i="15" s="1"/>
  <c r="P883" i="10"/>
  <c r="I883" i="15" s="1"/>
  <c r="K884" i="10"/>
  <c r="D884" i="15" s="1"/>
  <c r="L884" i="10"/>
  <c r="E884" i="15" s="1"/>
  <c r="M884" i="10"/>
  <c r="F884" i="15" s="1"/>
  <c r="N884" i="10"/>
  <c r="G884" i="15" s="1"/>
  <c r="O884" i="10"/>
  <c r="P884" i="10"/>
  <c r="I884" i="15" s="1"/>
  <c r="K885" i="10"/>
  <c r="D885" i="15" s="1"/>
  <c r="L885" i="10"/>
  <c r="E885" i="15" s="1"/>
  <c r="M885" i="10"/>
  <c r="F885" i="15" s="1"/>
  <c r="N885" i="10"/>
  <c r="O885" i="10"/>
  <c r="P885" i="10"/>
  <c r="K886" i="10"/>
  <c r="L886" i="10"/>
  <c r="M886" i="10"/>
  <c r="F886" i="15" s="1"/>
  <c r="N886" i="10"/>
  <c r="G886" i="15" s="1"/>
  <c r="O886" i="10"/>
  <c r="P886" i="10"/>
  <c r="I886" i="15" s="1"/>
  <c r="K887" i="10"/>
  <c r="D887" i="15" s="1"/>
  <c r="L887" i="10"/>
  <c r="E887" i="15" s="1"/>
  <c r="M887" i="10"/>
  <c r="N887" i="10"/>
  <c r="G887" i="15" s="1"/>
  <c r="O887" i="10"/>
  <c r="H887" i="15" s="1"/>
  <c r="P887" i="10"/>
  <c r="I887" i="15" s="1"/>
  <c r="K888" i="10"/>
  <c r="D888" i="15" s="1"/>
  <c r="L888" i="10"/>
  <c r="E888" i="15" s="1"/>
  <c r="M888" i="10"/>
  <c r="F888" i="15" s="1"/>
  <c r="N888" i="10"/>
  <c r="O888" i="10"/>
  <c r="P888" i="10"/>
  <c r="I888" i="15" s="1"/>
  <c r="K889" i="10"/>
  <c r="D889" i="15" s="1"/>
  <c r="L889" i="10"/>
  <c r="E889" i="15" s="1"/>
  <c r="M889" i="10"/>
  <c r="F889" i="15" s="1"/>
  <c r="N889" i="10"/>
  <c r="G889" i="15" s="1"/>
  <c r="O889" i="10"/>
  <c r="H889" i="15" s="1"/>
  <c r="P889" i="10"/>
  <c r="I889" i="15" s="1"/>
  <c r="K890" i="10"/>
  <c r="L890" i="10"/>
  <c r="E890" i="15" s="1"/>
  <c r="M890" i="10"/>
  <c r="F890" i="15" s="1"/>
  <c r="N890" i="10"/>
  <c r="G890" i="15" s="1"/>
  <c r="O890" i="10"/>
  <c r="H890" i="15" s="1"/>
  <c r="P890" i="10"/>
  <c r="I890" i="15" s="1"/>
  <c r="K891" i="10"/>
  <c r="L891" i="10"/>
  <c r="M891" i="10"/>
  <c r="F891" i="15" s="1"/>
  <c r="N891" i="10"/>
  <c r="G891" i="15" s="1"/>
  <c r="O891" i="10"/>
  <c r="H891" i="15" s="1"/>
  <c r="P891" i="10"/>
  <c r="I891" i="15" s="1"/>
  <c r="K892" i="10"/>
  <c r="L892" i="10"/>
  <c r="M892" i="10"/>
  <c r="F892" i="15" s="1"/>
  <c r="N892" i="10"/>
  <c r="G892" i="15" s="1"/>
  <c r="O892" i="10"/>
  <c r="P892" i="10"/>
  <c r="I892" i="15" s="1"/>
  <c r="K893" i="10"/>
  <c r="L893" i="10"/>
  <c r="E893" i="15" s="1"/>
  <c r="M893" i="10"/>
  <c r="N893" i="10"/>
  <c r="G893" i="15" s="1"/>
  <c r="O893" i="10"/>
  <c r="H893" i="15" s="1"/>
  <c r="P893" i="10"/>
  <c r="K894" i="10"/>
  <c r="L894" i="10"/>
  <c r="M894" i="10"/>
  <c r="F894" i="15" s="1"/>
  <c r="N894" i="10"/>
  <c r="O894" i="10"/>
  <c r="H894" i="15" s="1"/>
  <c r="P894" i="10"/>
  <c r="I894" i="15" s="1"/>
  <c r="K895" i="10"/>
  <c r="D895" i="15" s="1"/>
  <c r="L895" i="10"/>
  <c r="E895" i="15" s="1"/>
  <c r="M895" i="10"/>
  <c r="N895" i="10"/>
  <c r="G895" i="15" s="1"/>
  <c r="O895" i="10"/>
  <c r="H895" i="15" s="1"/>
  <c r="P895" i="10"/>
  <c r="I895" i="15" s="1"/>
  <c r="K896" i="10"/>
  <c r="D896" i="15" s="1"/>
  <c r="L896" i="10"/>
  <c r="E896" i="15" s="1"/>
  <c r="M896" i="10"/>
  <c r="F896" i="15" s="1"/>
  <c r="N896" i="10"/>
  <c r="O896" i="10"/>
  <c r="P896" i="10"/>
  <c r="I896" i="15" s="1"/>
  <c r="K897" i="10"/>
  <c r="L897" i="10"/>
  <c r="E897" i="15" s="1"/>
  <c r="M897" i="10"/>
  <c r="N897" i="10"/>
  <c r="O897" i="10"/>
  <c r="H897" i="15" s="1"/>
  <c r="P897" i="10"/>
  <c r="I897" i="15" s="1"/>
  <c r="K898" i="10"/>
  <c r="L898" i="10"/>
  <c r="E898" i="15" s="1"/>
  <c r="M898" i="10"/>
  <c r="F898" i="15" s="1"/>
  <c r="N898" i="10"/>
  <c r="G898" i="15" s="1"/>
  <c r="O898" i="10"/>
  <c r="H898" i="15" s="1"/>
  <c r="P898" i="10"/>
  <c r="I898" i="15" s="1"/>
  <c r="K899" i="10"/>
  <c r="L899" i="10"/>
  <c r="M899" i="10"/>
  <c r="N899" i="10"/>
  <c r="O899" i="10"/>
  <c r="P899" i="10"/>
  <c r="I899" i="15" s="1"/>
  <c r="K900" i="10"/>
  <c r="L900" i="10"/>
  <c r="E900" i="15" s="1"/>
  <c r="M900" i="10"/>
  <c r="F900" i="15" s="1"/>
  <c r="N900" i="10"/>
  <c r="G900" i="15" s="1"/>
  <c r="O900" i="10"/>
  <c r="P900" i="10"/>
  <c r="I900" i="15" s="1"/>
  <c r="K901" i="10"/>
  <c r="D901" i="15" s="1"/>
  <c r="L901" i="10"/>
  <c r="E901" i="15" s="1"/>
  <c r="M901" i="10"/>
  <c r="F901" i="15" s="1"/>
  <c r="N901" i="10"/>
  <c r="G901" i="15" s="1"/>
  <c r="O901" i="10"/>
  <c r="H901" i="15" s="1"/>
  <c r="P901" i="10"/>
  <c r="I901" i="15" s="1"/>
  <c r="K902" i="10"/>
  <c r="D902" i="15" s="1"/>
  <c r="L902" i="10"/>
  <c r="E902" i="15" s="1"/>
  <c r="M902" i="10"/>
  <c r="F902" i="15" s="1"/>
  <c r="N902" i="10"/>
  <c r="G902" i="15" s="1"/>
  <c r="O902" i="10"/>
  <c r="H902" i="15" s="1"/>
  <c r="P902" i="10"/>
  <c r="I902" i="15" s="1"/>
  <c r="K903" i="10"/>
  <c r="D903" i="15" s="1"/>
  <c r="L903" i="10"/>
  <c r="E903" i="15" s="1"/>
  <c r="M903" i="10"/>
  <c r="N903" i="10"/>
  <c r="G903" i="15" s="1"/>
  <c r="O903" i="10"/>
  <c r="H903" i="15" s="1"/>
  <c r="P903" i="10"/>
  <c r="I903" i="15" s="1"/>
  <c r="K904" i="10"/>
  <c r="D904" i="15" s="1"/>
  <c r="L904" i="10"/>
  <c r="E904" i="15" s="1"/>
  <c r="M904" i="10"/>
  <c r="F904" i="15" s="1"/>
  <c r="N904" i="10"/>
  <c r="O904" i="10"/>
  <c r="H904" i="15" s="1"/>
  <c r="P904" i="10"/>
  <c r="I904" i="15" s="1"/>
  <c r="K905" i="10"/>
  <c r="L905" i="10"/>
  <c r="E905" i="15" s="1"/>
  <c r="M905" i="10"/>
  <c r="F905" i="15" s="1"/>
  <c r="N905" i="10"/>
  <c r="G905" i="15" s="1"/>
  <c r="O905" i="10"/>
  <c r="H905" i="15" s="1"/>
  <c r="P905" i="10"/>
  <c r="I905" i="15" s="1"/>
  <c r="K906" i="10"/>
  <c r="L906" i="10"/>
  <c r="E906" i="15" s="1"/>
  <c r="M906" i="10"/>
  <c r="F906" i="15" s="1"/>
  <c r="N906" i="10"/>
  <c r="G906" i="15" s="1"/>
  <c r="O906" i="10"/>
  <c r="H906" i="15" s="1"/>
  <c r="P906" i="10"/>
  <c r="I906" i="15" s="1"/>
  <c r="K907" i="10"/>
  <c r="Q907" i="10" s="1"/>
  <c r="L907" i="10"/>
  <c r="M907" i="10"/>
  <c r="N907" i="10"/>
  <c r="G907" i="15" s="1"/>
  <c r="O907" i="10"/>
  <c r="H907" i="15" s="1"/>
  <c r="P907" i="10"/>
  <c r="I907" i="15" s="1"/>
  <c r="K908" i="10"/>
  <c r="L908" i="10"/>
  <c r="E908" i="15" s="1"/>
  <c r="M908" i="10"/>
  <c r="F908" i="15" s="1"/>
  <c r="N908" i="10"/>
  <c r="G908" i="15" s="1"/>
  <c r="O908" i="10"/>
  <c r="P908" i="10"/>
  <c r="I908" i="15" s="1"/>
  <c r="K909" i="10"/>
  <c r="D909" i="15" s="1"/>
  <c r="L909" i="10"/>
  <c r="E909" i="15" s="1"/>
  <c r="M909" i="10"/>
  <c r="F909" i="15" s="1"/>
  <c r="N909" i="10"/>
  <c r="G909" i="15" s="1"/>
  <c r="O909" i="10"/>
  <c r="H909" i="15" s="1"/>
  <c r="P909" i="10"/>
  <c r="K910" i="10"/>
  <c r="L910" i="10"/>
  <c r="E910" i="15" s="1"/>
  <c r="M910" i="10"/>
  <c r="F910" i="15" s="1"/>
  <c r="N910" i="10"/>
  <c r="G910" i="15" s="1"/>
  <c r="O910" i="10"/>
  <c r="H910" i="15" s="1"/>
  <c r="P910" i="10"/>
  <c r="I910" i="15" s="1"/>
  <c r="K911" i="10"/>
  <c r="L911" i="10"/>
  <c r="E911" i="15" s="1"/>
  <c r="M911" i="10"/>
  <c r="N911" i="10"/>
  <c r="G911" i="15" s="1"/>
  <c r="O911" i="10"/>
  <c r="H911" i="15" s="1"/>
  <c r="P911" i="10"/>
  <c r="I911" i="15" s="1"/>
  <c r="K912" i="10"/>
  <c r="L912" i="10"/>
  <c r="E912" i="15" s="1"/>
  <c r="M912" i="10"/>
  <c r="F912" i="15" s="1"/>
  <c r="N912" i="10"/>
  <c r="O912" i="10"/>
  <c r="P912" i="10"/>
  <c r="I912" i="15" s="1"/>
  <c r="K913" i="10"/>
  <c r="L913" i="10"/>
  <c r="E913" i="15" s="1"/>
  <c r="M913" i="10"/>
  <c r="F913" i="15" s="1"/>
  <c r="N913" i="10"/>
  <c r="G913" i="15" s="1"/>
  <c r="O913" i="10"/>
  <c r="H913" i="15" s="1"/>
  <c r="P913" i="10"/>
  <c r="I913" i="15" s="1"/>
  <c r="K914" i="10"/>
  <c r="L914" i="10"/>
  <c r="M914" i="10"/>
  <c r="F914" i="15" s="1"/>
  <c r="N914" i="10"/>
  <c r="G914" i="15" s="1"/>
  <c r="O914" i="10"/>
  <c r="H914" i="15" s="1"/>
  <c r="P914" i="10"/>
  <c r="K915" i="10"/>
  <c r="Q915" i="10" s="1"/>
  <c r="L915" i="10"/>
  <c r="M915" i="10"/>
  <c r="F915" i="15" s="1"/>
  <c r="N915" i="10"/>
  <c r="G915" i="15" s="1"/>
  <c r="O915" i="10"/>
  <c r="H915" i="15" s="1"/>
  <c r="P915" i="10"/>
  <c r="I915" i="15" s="1"/>
  <c r="K916" i="10"/>
  <c r="L916" i="10"/>
  <c r="E916" i="15" s="1"/>
  <c r="M916" i="10"/>
  <c r="F916" i="15" s="1"/>
  <c r="N916" i="10"/>
  <c r="G916" i="15" s="1"/>
  <c r="O916" i="10"/>
  <c r="P916" i="10"/>
  <c r="K917" i="10"/>
  <c r="L917" i="10"/>
  <c r="E917" i="15" s="1"/>
  <c r="M917" i="10"/>
  <c r="N917" i="10"/>
  <c r="G917" i="15" s="1"/>
  <c r="O917" i="10"/>
  <c r="H917" i="15" s="1"/>
  <c r="P917" i="10"/>
  <c r="K918" i="10"/>
  <c r="L918" i="10"/>
  <c r="E918" i="15" s="1"/>
  <c r="M918" i="10"/>
  <c r="F918" i="15" s="1"/>
  <c r="N918" i="10"/>
  <c r="G918" i="15" s="1"/>
  <c r="O918" i="10"/>
  <c r="H918" i="15" s="1"/>
  <c r="P918" i="10"/>
  <c r="I918" i="15" s="1"/>
  <c r="K919" i="10"/>
  <c r="D919" i="15" s="1"/>
  <c r="L919" i="10"/>
  <c r="E919" i="15" s="1"/>
  <c r="M919" i="10"/>
  <c r="N919" i="10"/>
  <c r="G919" i="15" s="1"/>
  <c r="O919" i="10"/>
  <c r="H919" i="15" s="1"/>
  <c r="P919" i="10"/>
  <c r="I919" i="15" s="1"/>
  <c r="K920" i="10"/>
  <c r="D920" i="15" s="1"/>
  <c r="L920" i="10"/>
  <c r="E920" i="15" s="1"/>
  <c r="M920" i="10"/>
  <c r="F920" i="15" s="1"/>
  <c r="N920" i="10"/>
  <c r="O920" i="10"/>
  <c r="P920" i="10"/>
  <c r="K921" i="10"/>
  <c r="D921" i="15" s="1"/>
  <c r="L921" i="10"/>
  <c r="E921" i="15" s="1"/>
  <c r="M921" i="10"/>
  <c r="F921" i="15" s="1"/>
  <c r="N921" i="10"/>
  <c r="G921" i="15" s="1"/>
  <c r="O921" i="10"/>
  <c r="H921" i="15" s="1"/>
  <c r="P921" i="10"/>
  <c r="I921" i="15" s="1"/>
  <c r="K922" i="10"/>
  <c r="L922" i="10"/>
  <c r="M922" i="10"/>
  <c r="F922" i="15" s="1"/>
  <c r="N922" i="10"/>
  <c r="G922" i="15" s="1"/>
  <c r="O922" i="10"/>
  <c r="H922" i="15" s="1"/>
  <c r="P922" i="10"/>
  <c r="K923" i="10"/>
  <c r="D923" i="15" s="1"/>
  <c r="L923" i="10"/>
  <c r="E923" i="15" s="1"/>
  <c r="M923" i="10"/>
  <c r="N923" i="10"/>
  <c r="G923" i="15" s="1"/>
  <c r="O923" i="10"/>
  <c r="H923" i="15" s="1"/>
  <c r="P923" i="10"/>
  <c r="I923" i="15" s="1"/>
  <c r="K924" i="10"/>
  <c r="D924" i="15" s="1"/>
  <c r="L924" i="10"/>
  <c r="M924" i="10"/>
  <c r="F924" i="15" s="1"/>
  <c r="N924" i="10"/>
  <c r="G924" i="15" s="1"/>
  <c r="O924" i="10"/>
  <c r="P924" i="10"/>
  <c r="I924" i="15" s="1"/>
  <c r="K925" i="10"/>
  <c r="D925" i="15" s="1"/>
  <c r="L925" i="10"/>
  <c r="E925" i="15" s="1"/>
  <c r="M925" i="10"/>
  <c r="F925" i="15" s="1"/>
  <c r="N925" i="10"/>
  <c r="G925" i="15" s="1"/>
  <c r="O925" i="10"/>
  <c r="H925" i="15" s="1"/>
  <c r="P925" i="10"/>
  <c r="I925" i="15" s="1"/>
  <c r="K926" i="10"/>
  <c r="D926" i="15" s="1"/>
  <c r="L926" i="10"/>
  <c r="E926" i="15" s="1"/>
  <c r="M926" i="10"/>
  <c r="F926" i="15" s="1"/>
  <c r="N926" i="10"/>
  <c r="G926" i="15" s="1"/>
  <c r="O926" i="10"/>
  <c r="H926" i="15" s="1"/>
  <c r="P926" i="10"/>
  <c r="K927" i="10"/>
  <c r="D927" i="15" s="1"/>
  <c r="L927" i="10"/>
  <c r="E927" i="15" s="1"/>
  <c r="M927" i="10"/>
  <c r="N927" i="10"/>
  <c r="G927" i="15" s="1"/>
  <c r="O927" i="10"/>
  <c r="H927" i="15" s="1"/>
  <c r="P927" i="10"/>
  <c r="I927" i="15" s="1"/>
  <c r="K928" i="10"/>
  <c r="D928" i="15" s="1"/>
  <c r="L928" i="10"/>
  <c r="E928" i="15" s="1"/>
  <c r="M928" i="10"/>
  <c r="F928" i="15" s="1"/>
  <c r="N928" i="10"/>
  <c r="O928" i="10"/>
  <c r="P928" i="10"/>
  <c r="I928" i="15" s="1"/>
  <c r="K929" i="10"/>
  <c r="L929" i="10"/>
  <c r="E929" i="15" s="1"/>
  <c r="M929" i="10"/>
  <c r="F929" i="15" s="1"/>
  <c r="N929" i="10"/>
  <c r="G929" i="15" s="1"/>
  <c r="O929" i="10"/>
  <c r="H929" i="15" s="1"/>
  <c r="P929" i="10"/>
  <c r="I929" i="15" s="1"/>
  <c r="K930" i="10"/>
  <c r="L930" i="10"/>
  <c r="M930" i="10"/>
  <c r="F930" i="15" s="1"/>
  <c r="N930" i="10"/>
  <c r="G930" i="15" s="1"/>
  <c r="O930" i="10"/>
  <c r="H930" i="15" s="1"/>
  <c r="P930" i="10"/>
  <c r="I930" i="15" s="1"/>
  <c r="K931" i="10"/>
  <c r="L931" i="10"/>
  <c r="M931" i="10"/>
  <c r="N931" i="10"/>
  <c r="O931" i="10"/>
  <c r="P931" i="10"/>
  <c r="I931" i="15" s="1"/>
  <c r="K932" i="10"/>
  <c r="L932" i="10"/>
  <c r="E932" i="15" s="1"/>
  <c r="M932" i="10"/>
  <c r="F932" i="15" s="1"/>
  <c r="N932" i="10"/>
  <c r="G932" i="15" s="1"/>
  <c r="O932" i="10"/>
  <c r="P932" i="10"/>
  <c r="I932" i="15" s="1"/>
  <c r="K933" i="10"/>
  <c r="L933" i="10"/>
  <c r="E933" i="15" s="1"/>
  <c r="M933" i="10"/>
  <c r="F933" i="15" s="1"/>
  <c r="N933" i="10"/>
  <c r="G933" i="15" s="1"/>
  <c r="O933" i="10"/>
  <c r="H933" i="15" s="1"/>
  <c r="P933" i="10"/>
  <c r="K934" i="10"/>
  <c r="L934" i="10"/>
  <c r="E934" i="15" s="1"/>
  <c r="M934" i="10"/>
  <c r="F934" i="15" s="1"/>
  <c r="N934" i="10"/>
  <c r="G934" i="15" s="1"/>
  <c r="O934" i="10"/>
  <c r="H934" i="15" s="1"/>
  <c r="P934" i="10"/>
  <c r="I934" i="15" s="1"/>
  <c r="K935" i="10"/>
  <c r="L935" i="10"/>
  <c r="E935" i="15" s="1"/>
  <c r="M935" i="10"/>
  <c r="N935" i="10"/>
  <c r="G935" i="15" s="1"/>
  <c r="O935" i="10"/>
  <c r="H935" i="15" s="1"/>
  <c r="P935" i="10"/>
  <c r="I935" i="15" s="1"/>
  <c r="K936" i="10"/>
  <c r="D936" i="15" s="1"/>
  <c r="L936" i="10"/>
  <c r="E936" i="15" s="1"/>
  <c r="M936" i="10"/>
  <c r="F936" i="15" s="1"/>
  <c r="N936" i="10"/>
  <c r="O936" i="10"/>
  <c r="P936" i="10"/>
  <c r="I936" i="15" s="1"/>
  <c r="K937" i="10"/>
  <c r="D937" i="15" s="1"/>
  <c r="L937" i="10"/>
  <c r="Q937" i="10" s="1"/>
  <c r="M937" i="10"/>
  <c r="N937" i="10"/>
  <c r="O937" i="10"/>
  <c r="H937" i="15" s="1"/>
  <c r="P937" i="10"/>
  <c r="I937" i="15" s="1"/>
  <c r="K938" i="10"/>
  <c r="L938" i="10"/>
  <c r="E938" i="15" s="1"/>
  <c r="M938" i="10"/>
  <c r="F938" i="15" s="1"/>
  <c r="N938" i="10"/>
  <c r="G938" i="15" s="1"/>
  <c r="O938" i="10"/>
  <c r="H938" i="15" s="1"/>
  <c r="P938" i="10"/>
  <c r="K939" i="10"/>
  <c r="D939" i="15" s="1"/>
  <c r="L939" i="10"/>
  <c r="M939" i="10"/>
  <c r="N939" i="10"/>
  <c r="G939" i="15" s="1"/>
  <c r="O939" i="10"/>
  <c r="H939" i="15" s="1"/>
  <c r="P939" i="10"/>
  <c r="I939" i="15" s="1"/>
  <c r="K940" i="10"/>
  <c r="L940" i="10"/>
  <c r="E940" i="15" s="1"/>
  <c r="M940" i="10"/>
  <c r="F940" i="15" s="1"/>
  <c r="N940" i="10"/>
  <c r="G940" i="15" s="1"/>
  <c r="O940" i="10"/>
  <c r="P940" i="10"/>
  <c r="I940" i="15" s="1"/>
  <c r="K941" i="10"/>
  <c r="D941" i="15" s="1"/>
  <c r="L941" i="10"/>
  <c r="E941" i="15" s="1"/>
  <c r="M941" i="10"/>
  <c r="F941" i="15" s="1"/>
  <c r="N941" i="10"/>
  <c r="G941" i="15" s="1"/>
  <c r="O941" i="10"/>
  <c r="H941" i="15" s="1"/>
  <c r="P941" i="10"/>
  <c r="K942" i="10"/>
  <c r="L942" i="10"/>
  <c r="E942" i="15" s="1"/>
  <c r="M942" i="10"/>
  <c r="F942" i="15" s="1"/>
  <c r="N942" i="10"/>
  <c r="G942" i="15" s="1"/>
  <c r="O942" i="10"/>
  <c r="H942" i="15" s="1"/>
  <c r="P942" i="10"/>
  <c r="I942" i="15" s="1"/>
  <c r="K943" i="10"/>
  <c r="D943" i="15" s="1"/>
  <c r="L943" i="10"/>
  <c r="E943" i="15" s="1"/>
  <c r="M943" i="10"/>
  <c r="N943" i="10"/>
  <c r="G943" i="15" s="1"/>
  <c r="O943" i="10"/>
  <c r="H943" i="15" s="1"/>
  <c r="P943" i="10"/>
  <c r="I943" i="15" s="1"/>
  <c r="K944" i="10"/>
  <c r="D944" i="15" s="1"/>
  <c r="L944" i="10"/>
  <c r="E944" i="15" s="1"/>
  <c r="M944" i="10"/>
  <c r="F944" i="15" s="1"/>
  <c r="N944" i="10"/>
  <c r="G944" i="15" s="1"/>
  <c r="O944" i="10"/>
  <c r="P944" i="10"/>
  <c r="K945" i="10"/>
  <c r="L945" i="10"/>
  <c r="E945" i="15" s="1"/>
  <c r="M945" i="10"/>
  <c r="N945" i="10"/>
  <c r="O945" i="10"/>
  <c r="H945" i="15" s="1"/>
  <c r="P945" i="10"/>
  <c r="I945" i="15" s="1"/>
  <c r="K946" i="10"/>
  <c r="L946" i="10"/>
  <c r="E946" i="15" s="1"/>
  <c r="M946" i="10"/>
  <c r="F946" i="15" s="1"/>
  <c r="N946" i="10"/>
  <c r="G946" i="15" s="1"/>
  <c r="O946" i="10"/>
  <c r="H946" i="15" s="1"/>
  <c r="P946" i="10"/>
  <c r="I946" i="15" s="1"/>
  <c r="K947" i="10"/>
  <c r="D947" i="15" s="1"/>
  <c r="L947" i="10"/>
  <c r="M947" i="10"/>
  <c r="F947" i="15" s="1"/>
  <c r="N947" i="10"/>
  <c r="G947" i="15" s="1"/>
  <c r="O947" i="10"/>
  <c r="H947" i="15" s="1"/>
  <c r="P947" i="10"/>
  <c r="I947" i="15" s="1"/>
  <c r="K948" i="10"/>
  <c r="D948" i="15" s="1"/>
  <c r="L948" i="10"/>
  <c r="E948" i="15" s="1"/>
  <c r="M948" i="10"/>
  <c r="F948" i="15" s="1"/>
  <c r="N948" i="10"/>
  <c r="G948" i="15" s="1"/>
  <c r="O948" i="10"/>
  <c r="P948" i="10"/>
  <c r="I948" i="15" s="1"/>
  <c r="K949" i="10"/>
  <c r="L949" i="10"/>
  <c r="E949" i="15" s="1"/>
  <c r="M949" i="10"/>
  <c r="F949" i="15" s="1"/>
  <c r="N949" i="10"/>
  <c r="G949" i="15" s="1"/>
  <c r="O949" i="10"/>
  <c r="H949" i="15" s="1"/>
  <c r="P949" i="10"/>
  <c r="I949" i="15" s="1"/>
  <c r="K950" i="10"/>
  <c r="L950" i="10"/>
  <c r="E950" i="15" s="1"/>
  <c r="M950" i="10"/>
  <c r="F950" i="15" s="1"/>
  <c r="N950" i="10"/>
  <c r="G950" i="15" s="1"/>
  <c r="O950" i="10"/>
  <c r="P950" i="10"/>
  <c r="K951" i="10"/>
  <c r="L951" i="10"/>
  <c r="E951" i="15" s="1"/>
  <c r="M951" i="10"/>
  <c r="N951" i="10"/>
  <c r="G951" i="15" s="1"/>
  <c r="O951" i="10"/>
  <c r="H951" i="15" s="1"/>
  <c r="P951" i="10"/>
  <c r="I951" i="15" s="1"/>
  <c r="K952" i="10"/>
  <c r="L952" i="10"/>
  <c r="E952" i="15" s="1"/>
  <c r="M952" i="10"/>
  <c r="F952" i="15" s="1"/>
  <c r="N952" i="10"/>
  <c r="O952" i="10"/>
  <c r="P952" i="10"/>
  <c r="I952" i="15" s="1"/>
  <c r="K953" i="10"/>
  <c r="L953" i="10"/>
  <c r="E953" i="15" s="1"/>
  <c r="M953" i="10"/>
  <c r="F953" i="15" s="1"/>
  <c r="N953" i="10"/>
  <c r="G953" i="15" s="1"/>
  <c r="O953" i="10"/>
  <c r="H953" i="15" s="1"/>
  <c r="P953" i="10"/>
  <c r="I953" i="15" s="1"/>
  <c r="K954" i="10"/>
  <c r="L954" i="10"/>
  <c r="M954" i="10"/>
  <c r="F954" i="15" s="1"/>
  <c r="N954" i="10"/>
  <c r="G954" i="15" s="1"/>
  <c r="O954" i="10"/>
  <c r="H954" i="15" s="1"/>
  <c r="P954" i="10"/>
  <c r="I954" i="15" s="1"/>
  <c r="K955" i="10"/>
  <c r="D955" i="15" s="1"/>
  <c r="L955" i="10"/>
  <c r="M955" i="10"/>
  <c r="N955" i="10"/>
  <c r="G955" i="15" s="1"/>
  <c r="O955" i="10"/>
  <c r="P955" i="10"/>
  <c r="I955" i="15" s="1"/>
  <c r="K956" i="10"/>
  <c r="Q956" i="10" s="1"/>
  <c r="L956" i="10"/>
  <c r="M956" i="10"/>
  <c r="F956" i="15" s="1"/>
  <c r="N956" i="10"/>
  <c r="G956" i="15" s="1"/>
  <c r="O956" i="10"/>
  <c r="P956" i="10"/>
  <c r="I956" i="15" s="1"/>
  <c r="K957" i="10"/>
  <c r="D957" i="15" s="1"/>
  <c r="L957" i="10"/>
  <c r="E957" i="15" s="1"/>
  <c r="M957" i="10"/>
  <c r="F957" i="15" s="1"/>
  <c r="N957" i="10"/>
  <c r="G957" i="15" s="1"/>
  <c r="O957" i="10"/>
  <c r="H957" i="15" s="1"/>
  <c r="P957" i="10"/>
  <c r="K958" i="10"/>
  <c r="L958" i="10"/>
  <c r="E958" i="15" s="1"/>
  <c r="M958" i="10"/>
  <c r="F958" i="15" s="1"/>
  <c r="N958" i="10"/>
  <c r="G958" i="15" s="1"/>
  <c r="O958" i="10"/>
  <c r="H958" i="15" s="1"/>
  <c r="P958" i="10"/>
  <c r="I958" i="15" s="1"/>
  <c r="K959" i="10"/>
  <c r="D959" i="15" s="1"/>
  <c r="L959" i="10"/>
  <c r="E959" i="15" s="1"/>
  <c r="M959" i="10"/>
  <c r="N959" i="10"/>
  <c r="Q959" i="10" s="1"/>
  <c r="O959" i="10"/>
  <c r="H959" i="15" s="1"/>
  <c r="P959" i="10"/>
  <c r="I959" i="15" s="1"/>
  <c r="K960" i="10"/>
  <c r="D960" i="15" s="1"/>
  <c r="L960" i="10"/>
  <c r="E960" i="15" s="1"/>
  <c r="M960" i="10"/>
  <c r="F960" i="15" s="1"/>
  <c r="N960" i="10"/>
  <c r="G960" i="15" s="1"/>
  <c r="O960" i="10"/>
  <c r="P960" i="10"/>
  <c r="I960" i="15" s="1"/>
  <c r="K961" i="10"/>
  <c r="D961" i="15" s="1"/>
  <c r="L961" i="10"/>
  <c r="E961" i="15" s="1"/>
  <c r="M961" i="10"/>
  <c r="F961" i="15" s="1"/>
  <c r="N961" i="10"/>
  <c r="O961" i="10"/>
  <c r="H961" i="15" s="1"/>
  <c r="P961" i="10"/>
  <c r="I961" i="15" s="1"/>
  <c r="K962" i="10"/>
  <c r="L962" i="10"/>
  <c r="M962" i="10"/>
  <c r="Q962" i="10" s="1"/>
  <c r="N962" i="10"/>
  <c r="G962" i="15" s="1"/>
  <c r="O962" i="10"/>
  <c r="H962" i="15" s="1"/>
  <c r="P962" i="10"/>
  <c r="I962" i="15" s="1"/>
  <c r="K963" i="10"/>
  <c r="D963" i="15" s="1"/>
  <c r="L963" i="10"/>
  <c r="M963" i="10"/>
  <c r="N963" i="10"/>
  <c r="G963" i="15" s="1"/>
  <c r="O963" i="10"/>
  <c r="H963" i="15" s="1"/>
  <c r="P963" i="10"/>
  <c r="I963" i="15" s="1"/>
  <c r="K964" i="10"/>
  <c r="D964" i="15" s="1"/>
  <c r="L964" i="10"/>
  <c r="E964" i="15" s="1"/>
  <c r="M964" i="10"/>
  <c r="F964" i="15" s="1"/>
  <c r="N964" i="10"/>
  <c r="G964" i="15" s="1"/>
  <c r="O964" i="10"/>
  <c r="P964" i="10"/>
  <c r="I964" i="15" s="1"/>
  <c r="K965" i="10"/>
  <c r="D965" i="15" s="1"/>
  <c r="L965" i="10"/>
  <c r="E965" i="15" s="1"/>
  <c r="M965" i="10"/>
  <c r="F965" i="15" s="1"/>
  <c r="N965" i="10"/>
  <c r="G965" i="15" s="1"/>
  <c r="O965" i="10"/>
  <c r="H965" i="15" s="1"/>
  <c r="P965" i="10"/>
  <c r="I965" i="15" s="1"/>
  <c r="K966" i="10"/>
  <c r="L966" i="10"/>
  <c r="M966" i="10"/>
  <c r="F966" i="15" s="1"/>
  <c r="N966" i="10"/>
  <c r="G966" i="15" s="1"/>
  <c r="O966" i="10"/>
  <c r="H966" i="15" s="1"/>
  <c r="P966" i="10"/>
  <c r="I966" i="15" s="1"/>
  <c r="K967" i="10"/>
  <c r="L967" i="10"/>
  <c r="E967" i="15" s="1"/>
  <c r="M967" i="10"/>
  <c r="N967" i="10"/>
  <c r="G967" i="15" s="1"/>
  <c r="O967" i="10"/>
  <c r="H967" i="15" s="1"/>
  <c r="P967" i="10"/>
  <c r="K968" i="10"/>
  <c r="L968" i="10"/>
  <c r="E968" i="15" s="1"/>
  <c r="M968" i="10"/>
  <c r="F968" i="15" s="1"/>
  <c r="N968" i="10"/>
  <c r="O968" i="10"/>
  <c r="H968" i="15" s="1"/>
  <c r="P968" i="10"/>
  <c r="I968" i="15" s="1"/>
  <c r="K969" i="10"/>
  <c r="D969" i="15" s="1"/>
  <c r="L969" i="10"/>
  <c r="E969" i="15" s="1"/>
  <c r="M969" i="10"/>
  <c r="N969" i="10"/>
  <c r="G969" i="15" s="1"/>
  <c r="O969" i="10"/>
  <c r="H969" i="15" s="1"/>
  <c r="P969" i="10"/>
  <c r="I969" i="15" s="1"/>
  <c r="K970" i="10"/>
  <c r="L970" i="10"/>
  <c r="M970" i="10"/>
  <c r="N970" i="10"/>
  <c r="G970" i="15" s="1"/>
  <c r="O970" i="10"/>
  <c r="H970" i="15" s="1"/>
  <c r="P970" i="10"/>
  <c r="I970" i="15" s="1"/>
  <c r="K971" i="10"/>
  <c r="L971" i="10"/>
  <c r="M971" i="10"/>
  <c r="N971" i="10"/>
  <c r="G971" i="15" s="1"/>
  <c r="O971" i="10"/>
  <c r="H971" i="15" s="1"/>
  <c r="P971" i="10"/>
  <c r="I971" i="15" s="1"/>
  <c r="K972" i="10"/>
  <c r="L972" i="10"/>
  <c r="M972" i="10"/>
  <c r="F972" i="15" s="1"/>
  <c r="N972" i="10"/>
  <c r="G972" i="15" s="1"/>
  <c r="O972" i="10"/>
  <c r="P972" i="10"/>
  <c r="I972" i="15" s="1"/>
  <c r="K973" i="10"/>
  <c r="L973" i="10"/>
  <c r="E973" i="15" s="1"/>
  <c r="M973" i="10"/>
  <c r="F973" i="15" s="1"/>
  <c r="N973" i="10"/>
  <c r="G973" i="15" s="1"/>
  <c r="O973" i="10"/>
  <c r="H973" i="15" s="1"/>
  <c r="P973" i="10"/>
  <c r="K974" i="10"/>
  <c r="D974" i="15" s="1"/>
  <c r="L974" i="10"/>
  <c r="E974" i="15" s="1"/>
  <c r="M974" i="10"/>
  <c r="F974" i="15" s="1"/>
  <c r="N974" i="10"/>
  <c r="G974" i="15" s="1"/>
  <c r="O974" i="10"/>
  <c r="H974" i="15" s="1"/>
  <c r="P974" i="10"/>
  <c r="I974" i="15" s="1"/>
  <c r="K975" i="10"/>
  <c r="D975" i="15" s="1"/>
  <c r="L975" i="10"/>
  <c r="E975" i="15" s="1"/>
  <c r="M975" i="10"/>
  <c r="N975" i="10"/>
  <c r="G975" i="15" s="1"/>
  <c r="O975" i="10"/>
  <c r="H975" i="15" s="1"/>
  <c r="P975" i="10"/>
  <c r="I975" i="15" s="1"/>
  <c r="K976" i="10"/>
  <c r="D976" i="15" s="1"/>
  <c r="L976" i="10"/>
  <c r="M976" i="10"/>
  <c r="N976" i="10"/>
  <c r="O976" i="10"/>
  <c r="P976" i="10"/>
  <c r="K977" i="10"/>
  <c r="L977" i="10"/>
  <c r="E977" i="15" s="1"/>
  <c r="M977" i="10"/>
  <c r="F977" i="15" s="1"/>
  <c r="N977" i="10"/>
  <c r="G977" i="15" s="1"/>
  <c r="O977" i="10"/>
  <c r="H977" i="15" s="1"/>
  <c r="P977" i="10"/>
  <c r="I977" i="15" s="1"/>
  <c r="K978" i="10"/>
  <c r="L978" i="10"/>
  <c r="E978" i="15" s="1"/>
  <c r="M978" i="10"/>
  <c r="F978" i="15" s="1"/>
  <c r="N978" i="10"/>
  <c r="G978" i="15" s="1"/>
  <c r="O978" i="10"/>
  <c r="H978" i="15" s="1"/>
  <c r="P978" i="10"/>
  <c r="I978" i="15" s="1"/>
  <c r="K979" i="10"/>
  <c r="D979" i="15" s="1"/>
  <c r="L979" i="10"/>
  <c r="M979" i="10"/>
  <c r="N979" i="10"/>
  <c r="G979" i="15" s="1"/>
  <c r="O979" i="10"/>
  <c r="H979" i="15" s="1"/>
  <c r="P979" i="10"/>
  <c r="I979" i="15" s="1"/>
  <c r="K980" i="10"/>
  <c r="D980" i="15" s="1"/>
  <c r="L980" i="10"/>
  <c r="M980" i="10"/>
  <c r="F980" i="15" s="1"/>
  <c r="N980" i="10"/>
  <c r="G980" i="15" s="1"/>
  <c r="O980" i="10"/>
  <c r="P980" i="10"/>
  <c r="I980" i="15" s="1"/>
  <c r="K981" i="10"/>
  <c r="D981" i="15" s="1"/>
  <c r="L981" i="10"/>
  <c r="E981" i="15" s="1"/>
  <c r="M981" i="10"/>
  <c r="F981" i="15" s="1"/>
  <c r="N981" i="10"/>
  <c r="G981" i="15" s="1"/>
  <c r="O981" i="10"/>
  <c r="H981" i="15" s="1"/>
  <c r="P981" i="10"/>
  <c r="K982" i="10"/>
  <c r="L982" i="10"/>
  <c r="M982" i="10"/>
  <c r="F982" i="15" s="1"/>
  <c r="N982" i="10"/>
  <c r="Q982" i="10" s="1"/>
  <c r="O982" i="10"/>
  <c r="H982" i="15" s="1"/>
  <c r="P982" i="10"/>
  <c r="K983" i="10"/>
  <c r="D983" i="15" s="1"/>
  <c r="L983" i="10"/>
  <c r="E983" i="15" s="1"/>
  <c r="M983" i="10"/>
  <c r="N983" i="10"/>
  <c r="G983" i="15" s="1"/>
  <c r="O983" i="10"/>
  <c r="H983" i="15" s="1"/>
  <c r="P983" i="10"/>
  <c r="K984" i="10"/>
  <c r="L984" i="10"/>
  <c r="E984" i="15" s="1"/>
  <c r="M984" i="10"/>
  <c r="N984" i="10"/>
  <c r="G984" i="15" s="1"/>
  <c r="O984" i="10"/>
  <c r="H984" i="15" s="1"/>
  <c r="P984" i="10"/>
  <c r="I984" i="15" s="1"/>
  <c r="K985" i="10"/>
  <c r="L985" i="10"/>
  <c r="E985" i="15" s="1"/>
  <c r="M985" i="10"/>
  <c r="F985" i="15" s="1"/>
  <c r="N985" i="10"/>
  <c r="G985" i="15" s="1"/>
  <c r="O985" i="10"/>
  <c r="H985" i="15" s="1"/>
  <c r="P985" i="10"/>
  <c r="I985" i="15" s="1"/>
  <c r="K986" i="10"/>
  <c r="L986" i="10"/>
  <c r="E986" i="15" s="1"/>
  <c r="M986" i="10"/>
  <c r="F986" i="15" s="1"/>
  <c r="N986" i="10"/>
  <c r="G986" i="15" s="1"/>
  <c r="O986" i="10"/>
  <c r="H986" i="15" s="1"/>
  <c r="P986" i="10"/>
  <c r="I986" i="15" s="1"/>
  <c r="K987" i="10"/>
  <c r="D987" i="15" s="1"/>
  <c r="L987" i="10"/>
  <c r="E987" i="15" s="1"/>
  <c r="M987" i="10"/>
  <c r="N987" i="10"/>
  <c r="O987" i="10"/>
  <c r="H987" i="15" s="1"/>
  <c r="P987" i="10"/>
  <c r="I987" i="15" s="1"/>
  <c r="K988" i="10"/>
  <c r="D988" i="15" s="1"/>
  <c r="L988" i="10"/>
  <c r="E988" i="15" s="1"/>
  <c r="M988" i="10"/>
  <c r="F988" i="15" s="1"/>
  <c r="N988" i="10"/>
  <c r="G988" i="15" s="1"/>
  <c r="O988" i="10"/>
  <c r="P988" i="10"/>
  <c r="K989" i="10"/>
  <c r="L989" i="10"/>
  <c r="M989" i="10"/>
  <c r="N989" i="10"/>
  <c r="O989" i="10"/>
  <c r="P989" i="10"/>
  <c r="K990" i="10"/>
  <c r="D990" i="15" s="1"/>
  <c r="L990" i="10"/>
  <c r="E990" i="15" s="1"/>
  <c r="M990" i="10"/>
  <c r="F990" i="15" s="1"/>
  <c r="N990" i="10"/>
  <c r="G990" i="15" s="1"/>
  <c r="O990" i="10"/>
  <c r="H990" i="15" s="1"/>
  <c r="P990" i="10"/>
  <c r="I990" i="15" s="1"/>
  <c r="K991" i="10"/>
  <c r="L991" i="10"/>
  <c r="E991" i="15" s="1"/>
  <c r="M991" i="10"/>
  <c r="N991" i="10"/>
  <c r="G991" i="15" s="1"/>
  <c r="O991" i="10"/>
  <c r="H991" i="15" s="1"/>
  <c r="P991" i="10"/>
  <c r="I991" i="15" s="1"/>
  <c r="K992" i="10"/>
  <c r="L992" i="10"/>
  <c r="M992" i="10"/>
  <c r="F992" i="15" s="1"/>
  <c r="N992" i="10"/>
  <c r="O992" i="10"/>
  <c r="P992" i="10"/>
  <c r="I992" i="15" s="1"/>
  <c r="K993" i="10"/>
  <c r="L993" i="10"/>
  <c r="E993" i="15" s="1"/>
  <c r="M993" i="10"/>
  <c r="F993" i="15" s="1"/>
  <c r="N993" i="10"/>
  <c r="G993" i="15" s="1"/>
  <c r="O993" i="10"/>
  <c r="H993" i="15" s="1"/>
  <c r="P993" i="10"/>
  <c r="I993" i="15" s="1"/>
  <c r="K994" i="10"/>
  <c r="L994" i="10"/>
  <c r="E994" i="15" s="1"/>
  <c r="M994" i="10"/>
  <c r="F994" i="15" s="1"/>
  <c r="N994" i="10"/>
  <c r="G994" i="15" s="1"/>
  <c r="O994" i="10"/>
  <c r="Q994" i="10" s="1"/>
  <c r="P994" i="10"/>
  <c r="I994" i="15" s="1"/>
  <c r="K995" i="10"/>
  <c r="D995" i="15" s="1"/>
  <c r="L995" i="10"/>
  <c r="M995" i="10"/>
  <c r="N995" i="10"/>
  <c r="G995" i="15" s="1"/>
  <c r="O995" i="10"/>
  <c r="H995" i="15" s="1"/>
  <c r="P995" i="10"/>
  <c r="I995" i="15" s="1"/>
  <c r="K996" i="10"/>
  <c r="D996" i="15" s="1"/>
  <c r="L996" i="10"/>
  <c r="E996" i="15" s="1"/>
  <c r="M996" i="10"/>
  <c r="F996" i="15" s="1"/>
  <c r="N996" i="10"/>
  <c r="G996" i="15" s="1"/>
  <c r="O996" i="10"/>
  <c r="P996" i="10"/>
  <c r="I996" i="15" s="1"/>
  <c r="K997" i="10"/>
  <c r="D997" i="15" s="1"/>
  <c r="L997" i="10"/>
  <c r="M997" i="10"/>
  <c r="F997" i="15" s="1"/>
  <c r="N997" i="10"/>
  <c r="O997" i="10"/>
  <c r="P997" i="10"/>
  <c r="K998" i="10"/>
  <c r="L998" i="10"/>
  <c r="E998" i="15" s="1"/>
  <c r="M998" i="10"/>
  <c r="F998" i="15" s="1"/>
  <c r="N998" i="10"/>
  <c r="G998" i="15" s="1"/>
  <c r="O998" i="10"/>
  <c r="H998" i="15" s="1"/>
  <c r="P998" i="10"/>
  <c r="I998" i="15" s="1"/>
  <c r="K999" i="10"/>
  <c r="D999" i="15" s="1"/>
  <c r="L999" i="10"/>
  <c r="E999" i="15" s="1"/>
  <c r="M999" i="10"/>
  <c r="N999" i="10"/>
  <c r="G999" i="15" s="1"/>
  <c r="O999" i="10"/>
  <c r="H999" i="15" s="1"/>
  <c r="P999" i="10"/>
  <c r="I999" i="15" s="1"/>
  <c r="K1000" i="10"/>
  <c r="D1000" i="15" s="1"/>
  <c r="L1000" i="10"/>
  <c r="E1000" i="15" s="1"/>
  <c r="M1000" i="10"/>
  <c r="F1000" i="15" s="1"/>
  <c r="N1000" i="10"/>
  <c r="O1000" i="10"/>
  <c r="P1000" i="10"/>
  <c r="I1000" i="15" s="1"/>
  <c r="K1001" i="10"/>
  <c r="L1001" i="10"/>
  <c r="E1001" i="15" s="1"/>
  <c r="M1001" i="10"/>
  <c r="F1001" i="15" s="1"/>
  <c r="N1001" i="10"/>
  <c r="G1001" i="15" s="1"/>
  <c r="O1001" i="10"/>
  <c r="H1001" i="15" s="1"/>
  <c r="P1001" i="10"/>
  <c r="I1001" i="15" s="1"/>
  <c r="K1002" i="10"/>
  <c r="L1002" i="10"/>
  <c r="M1002" i="10"/>
  <c r="F1002" i="15" s="1"/>
  <c r="N1002" i="10"/>
  <c r="G1002" i="15" s="1"/>
  <c r="O1002" i="10"/>
  <c r="P1002" i="10"/>
  <c r="K1003" i="10"/>
  <c r="L1003" i="10"/>
  <c r="M1003" i="10"/>
  <c r="N1003" i="10"/>
  <c r="O1003" i="10"/>
  <c r="P1003" i="10"/>
  <c r="I1003" i="15" s="1"/>
  <c r="K1004" i="10"/>
  <c r="D1004" i="15" s="1"/>
  <c r="L1004" i="10"/>
  <c r="E1004" i="15" s="1"/>
  <c r="M1004" i="10"/>
  <c r="F1004" i="15" s="1"/>
  <c r="N1004" i="10"/>
  <c r="G1004" i="15" s="1"/>
  <c r="O1004" i="10"/>
  <c r="P1004" i="10"/>
  <c r="I1004" i="15" s="1"/>
  <c r="K1005" i="10"/>
  <c r="D1005" i="15" s="1"/>
  <c r="L1005" i="10"/>
  <c r="E1005" i="15" s="1"/>
  <c r="M1005" i="10"/>
  <c r="F1005" i="15" s="1"/>
  <c r="N1005" i="10"/>
  <c r="G1005" i="15" s="1"/>
  <c r="O1005" i="10"/>
  <c r="H1005" i="15" s="1"/>
  <c r="P1005" i="10"/>
  <c r="K1006" i="10"/>
  <c r="L1006" i="10"/>
  <c r="M1006" i="10"/>
  <c r="F1006" i="15" s="1"/>
  <c r="N1006" i="10"/>
  <c r="G1006" i="15" s="1"/>
  <c r="O1006" i="10"/>
  <c r="H1006" i="15" s="1"/>
  <c r="P1006" i="10"/>
  <c r="I1006" i="15" s="1"/>
  <c r="K1007" i="10"/>
  <c r="D1007" i="15" s="1"/>
  <c r="L1007" i="10"/>
  <c r="E1007" i="15" s="1"/>
  <c r="M1007" i="10"/>
  <c r="N1007" i="10"/>
  <c r="G1007" i="15" s="1"/>
  <c r="O1007" i="10"/>
  <c r="H1007" i="15" s="1"/>
  <c r="P1007" i="10"/>
  <c r="I1007" i="15" s="1"/>
  <c r="K1008" i="10"/>
  <c r="L1008" i="10"/>
  <c r="E1008" i="15" s="1"/>
  <c r="M1008" i="10"/>
  <c r="F1008" i="15" s="1"/>
  <c r="N1008" i="10"/>
  <c r="G1008" i="15" s="1"/>
  <c r="O1008" i="10"/>
  <c r="H1008" i="15" s="1"/>
  <c r="P1008" i="10"/>
  <c r="I1008" i="15" s="1"/>
  <c r="K1009" i="10"/>
  <c r="L1009" i="10"/>
  <c r="E1009" i="15" s="1"/>
  <c r="M1009" i="10"/>
  <c r="N1009" i="10"/>
  <c r="G1009" i="15" s="1"/>
  <c r="O1009" i="10"/>
  <c r="P1009" i="10"/>
  <c r="I1009" i="15" s="1"/>
  <c r="K1010" i="10"/>
  <c r="L1010" i="10"/>
  <c r="M1010" i="10"/>
  <c r="N1010" i="10"/>
  <c r="O1010" i="10"/>
  <c r="H1010" i="15" s="1"/>
  <c r="P1010" i="10"/>
  <c r="K1011" i="10"/>
  <c r="L1011" i="10"/>
  <c r="E1011" i="15" s="1"/>
  <c r="M1011" i="10"/>
  <c r="N1011" i="10"/>
  <c r="G1011" i="15" s="1"/>
  <c r="O1011" i="10"/>
  <c r="H1011" i="15" s="1"/>
  <c r="P1011" i="10"/>
  <c r="I1011" i="15" s="1"/>
  <c r="K1012" i="10"/>
  <c r="L1012" i="10"/>
  <c r="E1012" i="15" s="1"/>
  <c r="M1012" i="10"/>
  <c r="F1012" i="15" s="1"/>
  <c r="N1012" i="10"/>
  <c r="G1012" i="15" s="1"/>
  <c r="O1012" i="10"/>
  <c r="P1012" i="10"/>
  <c r="I1012" i="15" s="1"/>
  <c r="K1013" i="10"/>
  <c r="D1013" i="15" s="1"/>
  <c r="L1013" i="10"/>
  <c r="E1013" i="15" s="1"/>
  <c r="M1013" i="10"/>
  <c r="F1013" i="15" s="1"/>
  <c r="N1013" i="10"/>
  <c r="G1013" i="15" s="1"/>
  <c r="O1013" i="10"/>
  <c r="H1013" i="15" s="1"/>
  <c r="P1013" i="10"/>
  <c r="I1013" i="15" s="1"/>
  <c r="K1014" i="10"/>
  <c r="D1014" i="15" s="1"/>
  <c r="L1014" i="10"/>
  <c r="M1014" i="10"/>
  <c r="F1014" i="15" s="1"/>
  <c r="N1014" i="10"/>
  <c r="Q1014" i="10" s="1"/>
  <c r="O1014" i="10"/>
  <c r="P1014" i="10"/>
  <c r="I1014" i="15" s="1"/>
  <c r="K1015" i="10"/>
  <c r="D1015" i="15" s="1"/>
  <c r="L1015" i="10"/>
  <c r="E1015" i="15" s="1"/>
  <c r="M1015" i="10"/>
  <c r="N1015" i="10"/>
  <c r="O1015" i="10"/>
  <c r="Q1015" i="10" s="1"/>
  <c r="P1015" i="10"/>
  <c r="K1016" i="10"/>
  <c r="D1016" i="15" s="1"/>
  <c r="L1016" i="10"/>
  <c r="E1016" i="15" s="1"/>
  <c r="M1016" i="10"/>
  <c r="F1016" i="15" s="1"/>
  <c r="N1016" i="10"/>
  <c r="O1016" i="10"/>
  <c r="H1016" i="15" s="1"/>
  <c r="P1016" i="10"/>
  <c r="I1016" i="15" s="1"/>
  <c r="K1017" i="10"/>
  <c r="D1017" i="15" s="1"/>
  <c r="L1017" i="10"/>
  <c r="E1017" i="15" s="1"/>
  <c r="M1017" i="10"/>
  <c r="N1017" i="10"/>
  <c r="O1017" i="10"/>
  <c r="H1017" i="15" s="1"/>
  <c r="P1017" i="10"/>
  <c r="I1017" i="15" s="1"/>
  <c r="K1018" i="10"/>
  <c r="L1018" i="10"/>
  <c r="M1018" i="10"/>
  <c r="F1018" i="15" s="1"/>
  <c r="N1018" i="10"/>
  <c r="G1018" i="15" s="1"/>
  <c r="O1018" i="10"/>
  <c r="H1018" i="15" s="1"/>
  <c r="P1018" i="10"/>
  <c r="I1018" i="15" s="1"/>
  <c r="K1019" i="10"/>
  <c r="L1019" i="10"/>
  <c r="M1019" i="10"/>
  <c r="N1019" i="10"/>
  <c r="G1019" i="15" s="1"/>
  <c r="O1019" i="10"/>
  <c r="H1019" i="15" s="1"/>
  <c r="P1019" i="10"/>
  <c r="I1019" i="15" s="1"/>
  <c r="K1020" i="10"/>
  <c r="L1020" i="10"/>
  <c r="E1020" i="15" s="1"/>
  <c r="M1020" i="10"/>
  <c r="N1020" i="10"/>
  <c r="G1020" i="15" s="1"/>
  <c r="O1020" i="10"/>
  <c r="P1020" i="10"/>
  <c r="I1020" i="15" s="1"/>
  <c r="K1021" i="10"/>
  <c r="D1021" i="15" s="1"/>
  <c r="L1021" i="10"/>
  <c r="E1021" i="15" s="1"/>
  <c r="M1021" i="10"/>
  <c r="F1021" i="15" s="1"/>
  <c r="N1021" i="10"/>
  <c r="G1021" i="15" s="1"/>
  <c r="O1021" i="10"/>
  <c r="H1021" i="15" s="1"/>
  <c r="P1021" i="10"/>
  <c r="K1022" i="10"/>
  <c r="L1022" i="10"/>
  <c r="M1022" i="10"/>
  <c r="F1022" i="15" s="1"/>
  <c r="N1022" i="10"/>
  <c r="G1022" i="15" s="1"/>
  <c r="O1022" i="10"/>
  <c r="P1022" i="10"/>
  <c r="I1022" i="15" s="1"/>
  <c r="K1023" i="10"/>
  <c r="L1023" i="10"/>
  <c r="E1023" i="15" s="1"/>
  <c r="M1023" i="10"/>
  <c r="N1023" i="10"/>
  <c r="G1023" i="15" s="1"/>
  <c r="O1023" i="10"/>
  <c r="H1023" i="15" s="1"/>
  <c r="P1023" i="10"/>
  <c r="I1023" i="15" s="1"/>
  <c r="K1024" i="10"/>
  <c r="D1024" i="15" s="1"/>
  <c r="L1024" i="10"/>
  <c r="E1024" i="15" s="1"/>
  <c r="M1024" i="10"/>
  <c r="F1024" i="15" s="1"/>
  <c r="N1024" i="10"/>
  <c r="G1024" i="15" s="1"/>
  <c r="O1024" i="10"/>
  <c r="H1024" i="15" s="1"/>
  <c r="P1024" i="10"/>
  <c r="I1024" i="15" s="1"/>
  <c r="K1025" i="10"/>
  <c r="L1025" i="10"/>
  <c r="E1025" i="15" s="1"/>
  <c r="M1025" i="10"/>
  <c r="F1025" i="15" s="1"/>
  <c r="N1025" i="10"/>
  <c r="O1025" i="10"/>
  <c r="H1025" i="15" s="1"/>
  <c r="P1025" i="10"/>
  <c r="I1025" i="15" s="1"/>
  <c r="K1026" i="10"/>
  <c r="L1026" i="10"/>
  <c r="M1026" i="10"/>
  <c r="F1026" i="15" s="1"/>
  <c r="N1026" i="10"/>
  <c r="G1026" i="15" s="1"/>
  <c r="O1026" i="10"/>
  <c r="H1026" i="15" s="1"/>
  <c r="P1026" i="10"/>
  <c r="I1026" i="15" s="1"/>
  <c r="K1027" i="10"/>
  <c r="D1027" i="15" s="1"/>
  <c r="L1027" i="10"/>
  <c r="M1027" i="10"/>
  <c r="N1027" i="10"/>
  <c r="G1027" i="15" s="1"/>
  <c r="O1027" i="10"/>
  <c r="H1027" i="15" s="1"/>
  <c r="P1027" i="10"/>
  <c r="I1027" i="15" s="1"/>
  <c r="K1028" i="10"/>
  <c r="L1028" i="10"/>
  <c r="E1028" i="15" s="1"/>
  <c r="M1028" i="10"/>
  <c r="F1028" i="15" s="1"/>
  <c r="N1028" i="10"/>
  <c r="G1028" i="15" s="1"/>
  <c r="O1028" i="10"/>
  <c r="P1028" i="10"/>
  <c r="I1028" i="15" s="1"/>
  <c r="K1029" i="10"/>
  <c r="L1029" i="10"/>
  <c r="M1029" i="10"/>
  <c r="N1029" i="10"/>
  <c r="G1029" i="15" s="1"/>
  <c r="O1029" i="10"/>
  <c r="P1029" i="10"/>
  <c r="K1030" i="10"/>
  <c r="L1030" i="10"/>
  <c r="M1030" i="10"/>
  <c r="N1030" i="10"/>
  <c r="G1030" i="15" s="1"/>
  <c r="O1030" i="10"/>
  <c r="H1030" i="15" s="1"/>
  <c r="P1030" i="10"/>
  <c r="I1030" i="15" s="1"/>
  <c r="K1031" i="10"/>
  <c r="D1031" i="15" s="1"/>
  <c r="L1031" i="10"/>
  <c r="E1031" i="15" s="1"/>
  <c r="M1031" i="10"/>
  <c r="N1031" i="10"/>
  <c r="G1031" i="15" s="1"/>
  <c r="O1031" i="10"/>
  <c r="H1031" i="15" s="1"/>
  <c r="P1031" i="10"/>
  <c r="I1031" i="15" s="1"/>
  <c r="K1032" i="10"/>
  <c r="D1032" i="15" s="1"/>
  <c r="L1032" i="10"/>
  <c r="E1032" i="15" s="1"/>
  <c r="M1032" i="10"/>
  <c r="F1032" i="15" s="1"/>
  <c r="N1032" i="10"/>
  <c r="O1032" i="10"/>
  <c r="P1032" i="10"/>
  <c r="K1033" i="10"/>
  <c r="L1033" i="10"/>
  <c r="E1033" i="15" s="1"/>
  <c r="M1033" i="10"/>
  <c r="N1033" i="10"/>
  <c r="O1033" i="10"/>
  <c r="H1033" i="15" s="1"/>
  <c r="P1033" i="10"/>
  <c r="I1033" i="15" s="1"/>
  <c r="K1034" i="10"/>
  <c r="D1034" i="15" s="1"/>
  <c r="L1034" i="10"/>
  <c r="Q1034" i="10" s="1"/>
  <c r="M1034" i="10"/>
  <c r="N1034" i="10"/>
  <c r="G1034" i="15" s="1"/>
  <c r="O1034" i="10"/>
  <c r="H1034" i="15" s="1"/>
  <c r="P1034" i="10"/>
  <c r="I1034" i="15" s="1"/>
  <c r="K1035" i="10"/>
  <c r="L1035" i="10"/>
  <c r="M1035" i="10"/>
  <c r="N1035" i="10"/>
  <c r="G1035" i="15" s="1"/>
  <c r="O1035" i="10"/>
  <c r="H1035" i="15" s="1"/>
  <c r="P1035" i="10"/>
  <c r="I1035" i="15" s="1"/>
  <c r="K1036" i="10"/>
  <c r="L1036" i="10"/>
  <c r="E1036" i="15" s="1"/>
  <c r="M1036" i="10"/>
  <c r="F1036" i="15" s="1"/>
  <c r="N1036" i="10"/>
  <c r="G1036" i="15" s="1"/>
  <c r="O1036" i="10"/>
  <c r="P1036" i="10"/>
  <c r="I1036" i="15" s="1"/>
  <c r="K1037" i="10"/>
  <c r="D1037" i="15" s="1"/>
  <c r="L1037" i="10"/>
  <c r="E1037" i="15" s="1"/>
  <c r="M1037" i="10"/>
  <c r="F1037" i="15" s="1"/>
  <c r="N1037" i="10"/>
  <c r="G1037" i="15" s="1"/>
  <c r="O1037" i="10"/>
  <c r="H1037" i="15" s="1"/>
  <c r="P1037" i="10"/>
  <c r="K1038" i="10"/>
  <c r="L1038" i="10"/>
  <c r="M1038" i="10"/>
  <c r="N1038" i="10"/>
  <c r="Q1038" i="10" s="1"/>
  <c r="O1038" i="10"/>
  <c r="P1038" i="10"/>
  <c r="K1039" i="10"/>
  <c r="L1039" i="10"/>
  <c r="E1039" i="15" s="1"/>
  <c r="M1039" i="10"/>
  <c r="N1039" i="10"/>
  <c r="G1039" i="15" s="1"/>
  <c r="O1039" i="10"/>
  <c r="H1039" i="15" s="1"/>
  <c r="P1039" i="10"/>
  <c r="K1040" i="10"/>
  <c r="D1040" i="15" s="1"/>
  <c r="L1040" i="10"/>
  <c r="E1040" i="15" s="1"/>
  <c r="M1040" i="10"/>
  <c r="F1040" i="15" s="1"/>
  <c r="N1040" i="10"/>
  <c r="O1040" i="10"/>
  <c r="H1040" i="15" s="1"/>
  <c r="P1040" i="10"/>
  <c r="I1040" i="15" s="1"/>
  <c r="K1041" i="10"/>
  <c r="L1041" i="10"/>
  <c r="E1041" i="15" s="1"/>
  <c r="M1041" i="10"/>
  <c r="F1041" i="15" s="1"/>
  <c r="N1041" i="10"/>
  <c r="G1041" i="15" s="1"/>
  <c r="O1041" i="10"/>
  <c r="H1041" i="15" s="1"/>
  <c r="P1041" i="10"/>
  <c r="I1041" i="15" s="1"/>
  <c r="K1042" i="10"/>
  <c r="L1042" i="10"/>
  <c r="M1042" i="10"/>
  <c r="F1042" i="15" s="1"/>
  <c r="N1042" i="10"/>
  <c r="G1042" i="15" s="1"/>
  <c r="O1042" i="10"/>
  <c r="H1042" i="15" s="1"/>
  <c r="P1042" i="10"/>
  <c r="I1042" i="15" s="1"/>
  <c r="K1043" i="10"/>
  <c r="Q1043" i="10" s="1"/>
  <c r="L1043" i="10"/>
  <c r="M1043" i="10"/>
  <c r="N1043" i="10"/>
  <c r="O1043" i="10"/>
  <c r="P1043" i="10"/>
  <c r="I1043" i="15" s="1"/>
  <c r="K1044" i="10"/>
  <c r="D1044" i="15" s="1"/>
  <c r="L1044" i="10"/>
  <c r="E1044" i="15" s="1"/>
  <c r="M1044" i="10"/>
  <c r="N1044" i="10"/>
  <c r="G1044" i="15" s="1"/>
  <c r="O1044" i="10"/>
  <c r="P1044" i="10"/>
  <c r="K1045" i="10"/>
  <c r="D1045" i="15" s="1"/>
  <c r="L1045" i="10"/>
  <c r="E1045" i="15" s="1"/>
  <c r="M1045" i="10"/>
  <c r="F1045" i="15" s="1"/>
  <c r="N1045" i="10"/>
  <c r="G1045" i="15" s="1"/>
  <c r="O1045" i="10"/>
  <c r="H1045" i="15" s="1"/>
  <c r="P1045" i="10"/>
  <c r="K1046" i="10"/>
  <c r="L1046" i="10"/>
  <c r="E1046" i="15" s="1"/>
  <c r="M1046" i="10"/>
  <c r="F1046" i="15" s="1"/>
  <c r="N1046" i="10"/>
  <c r="Q1046" i="10" s="1"/>
  <c r="O1046" i="10"/>
  <c r="P1046" i="10"/>
  <c r="K1047" i="10"/>
  <c r="L1047" i="10"/>
  <c r="E1047" i="15" s="1"/>
  <c r="M1047" i="10"/>
  <c r="N1047" i="10"/>
  <c r="G1047" i="15" s="1"/>
  <c r="O1047" i="10"/>
  <c r="H1047" i="15" s="1"/>
  <c r="P1047" i="10"/>
  <c r="I1047" i="15" s="1"/>
  <c r="K1048" i="10"/>
  <c r="L1048" i="10"/>
  <c r="E1048" i="15" s="1"/>
  <c r="M1048" i="10"/>
  <c r="F1048" i="15" s="1"/>
  <c r="N1048" i="10"/>
  <c r="O1048" i="10"/>
  <c r="P1048" i="10"/>
  <c r="K1049" i="10"/>
  <c r="D1049" i="15" s="1"/>
  <c r="L1049" i="10"/>
  <c r="E1049" i="15" s="1"/>
  <c r="M1049" i="10"/>
  <c r="F1049" i="15" s="1"/>
  <c r="N1049" i="10"/>
  <c r="G1049" i="15" s="1"/>
  <c r="O1049" i="10"/>
  <c r="P1049" i="10"/>
  <c r="I1049" i="15" s="1"/>
  <c r="K1050" i="10"/>
  <c r="L1050" i="10"/>
  <c r="M1050" i="10"/>
  <c r="F1050" i="15" s="1"/>
  <c r="N1050" i="10"/>
  <c r="G1050" i="15" s="1"/>
  <c r="O1050" i="10"/>
  <c r="H1050" i="15" s="1"/>
  <c r="P1050" i="10"/>
  <c r="I1050" i="15" s="1"/>
  <c r="K1051" i="10"/>
  <c r="D1051" i="15" s="1"/>
  <c r="L1051" i="10"/>
  <c r="M1051" i="10"/>
  <c r="N1051" i="10"/>
  <c r="G1051" i="15" s="1"/>
  <c r="O1051" i="10"/>
  <c r="P1051" i="10"/>
  <c r="I1051" i="15" s="1"/>
  <c r="K1052" i="10"/>
  <c r="L1052" i="10"/>
  <c r="M1052" i="10"/>
  <c r="N1052" i="10"/>
  <c r="G1052" i="15" s="1"/>
  <c r="O1052" i="10"/>
  <c r="P1052" i="10"/>
  <c r="I1052" i="15" s="1"/>
  <c r="K1053" i="10"/>
  <c r="L1053" i="10"/>
  <c r="E1053" i="15" s="1"/>
  <c r="M1053" i="10"/>
  <c r="F1053" i="15" s="1"/>
  <c r="N1053" i="10"/>
  <c r="G1053" i="15" s="1"/>
  <c r="O1053" i="10"/>
  <c r="H1053" i="15" s="1"/>
  <c r="P1053" i="10"/>
  <c r="I1053" i="15" s="1"/>
  <c r="K1054" i="10"/>
  <c r="D1054" i="15" s="1"/>
  <c r="L1054" i="10"/>
  <c r="E1054" i="15" s="1"/>
  <c r="M1054" i="10"/>
  <c r="F1054" i="15" s="1"/>
  <c r="N1054" i="10"/>
  <c r="G1054" i="15" s="1"/>
  <c r="O1054" i="10"/>
  <c r="H1054" i="15" s="1"/>
  <c r="P1054" i="10"/>
  <c r="K1055" i="10"/>
  <c r="D1055" i="15" s="1"/>
  <c r="L1055" i="10"/>
  <c r="E1055" i="15" s="1"/>
  <c r="M1055" i="10"/>
  <c r="N1055" i="10"/>
  <c r="G1055" i="15" s="1"/>
  <c r="O1055" i="10"/>
  <c r="H1055" i="15" s="1"/>
  <c r="P1055" i="10"/>
  <c r="I1055" i="15" s="1"/>
  <c r="K1056" i="10"/>
  <c r="D1056" i="15" s="1"/>
  <c r="L1056" i="10"/>
  <c r="E1056" i="15" s="1"/>
  <c r="M1056" i="10"/>
  <c r="F1056" i="15" s="1"/>
  <c r="N1056" i="10"/>
  <c r="G1056" i="15" s="1"/>
  <c r="O1056" i="10"/>
  <c r="H1056" i="15" s="1"/>
  <c r="P1056" i="10"/>
  <c r="K1057" i="10"/>
  <c r="L1057" i="10"/>
  <c r="E1057" i="15" s="1"/>
  <c r="M1057" i="10"/>
  <c r="F1057" i="15" s="1"/>
  <c r="N1057" i="10"/>
  <c r="G1057" i="15" s="1"/>
  <c r="O1057" i="10"/>
  <c r="P1057" i="10"/>
  <c r="I1057" i="15" s="1"/>
  <c r="K1058" i="10"/>
  <c r="L1058" i="10"/>
  <c r="Q1058" i="10" s="1"/>
  <c r="M1058" i="10"/>
  <c r="F1058" i="15" s="1"/>
  <c r="N1058" i="10"/>
  <c r="O1058" i="10"/>
  <c r="P1058" i="10"/>
  <c r="I1058" i="15" s="1"/>
  <c r="K1059" i="10"/>
  <c r="D1059" i="15" s="1"/>
  <c r="L1059" i="10"/>
  <c r="M1059" i="10"/>
  <c r="F1059" i="15" s="1"/>
  <c r="N1059" i="10"/>
  <c r="G1059" i="15" s="1"/>
  <c r="O1059" i="10"/>
  <c r="H1059" i="15" s="1"/>
  <c r="P1059" i="10"/>
  <c r="I1059" i="15" s="1"/>
  <c r="K1060" i="10"/>
  <c r="D1060" i="15" s="1"/>
  <c r="L1060" i="10"/>
  <c r="E1060" i="15" s="1"/>
  <c r="M1060" i="10"/>
  <c r="F1060" i="15" s="1"/>
  <c r="N1060" i="10"/>
  <c r="G1060" i="15" s="1"/>
  <c r="O1060" i="10"/>
  <c r="P1060" i="10"/>
  <c r="I1060" i="15" s="1"/>
  <c r="K1061" i="10"/>
  <c r="D1061" i="15" s="1"/>
  <c r="L1061" i="10"/>
  <c r="E1061" i="15" s="1"/>
  <c r="M1061" i="10"/>
  <c r="F1061" i="15" s="1"/>
  <c r="N1061" i="10"/>
  <c r="G1061" i="15" s="1"/>
  <c r="O1061" i="10"/>
  <c r="H1061" i="15" s="1"/>
  <c r="P1061" i="10"/>
  <c r="K1062" i="10"/>
  <c r="L1062" i="10"/>
  <c r="E1062" i="15" s="1"/>
  <c r="M1062" i="10"/>
  <c r="F1062" i="15" s="1"/>
  <c r="N1062" i="10"/>
  <c r="G1062" i="15" s="1"/>
  <c r="O1062" i="10"/>
  <c r="P1062" i="10"/>
  <c r="I1062" i="15" s="1"/>
  <c r="K1063" i="10"/>
  <c r="L1063" i="10"/>
  <c r="E1063" i="15" s="1"/>
  <c r="M1063" i="10"/>
  <c r="N1063" i="10"/>
  <c r="G1063" i="15" s="1"/>
  <c r="O1063" i="10"/>
  <c r="H1063" i="15" s="1"/>
  <c r="P1063" i="10"/>
  <c r="I1063" i="15" s="1"/>
  <c r="K1064" i="10"/>
  <c r="D1064" i="15" s="1"/>
  <c r="L1064" i="10"/>
  <c r="E1064" i="15" s="1"/>
  <c r="M1064" i="10"/>
  <c r="F1064" i="15" s="1"/>
  <c r="N1064" i="10"/>
  <c r="O1064" i="10"/>
  <c r="P1064" i="10"/>
  <c r="K1065" i="10"/>
  <c r="D1065" i="15" s="1"/>
  <c r="L1065" i="10"/>
  <c r="E1065" i="15" s="1"/>
  <c r="M1065" i="10"/>
  <c r="N1065" i="10"/>
  <c r="G1065" i="15" s="1"/>
  <c r="O1065" i="10"/>
  <c r="P1065" i="10"/>
  <c r="I1065" i="15" s="1"/>
  <c r="K1066" i="10"/>
  <c r="L1066" i="10"/>
  <c r="M1066" i="10"/>
  <c r="F1066" i="15" s="1"/>
  <c r="N1066" i="10"/>
  <c r="G1066" i="15" s="1"/>
  <c r="O1066" i="10"/>
  <c r="H1066" i="15" s="1"/>
  <c r="P1066" i="10"/>
  <c r="I1066" i="15" s="1"/>
  <c r="K1067" i="10"/>
  <c r="L1067" i="10"/>
  <c r="M1067" i="10"/>
  <c r="N1067" i="10"/>
  <c r="O1067" i="10"/>
  <c r="P1067" i="10"/>
  <c r="I1067" i="15" s="1"/>
  <c r="K1068" i="10"/>
  <c r="L1068" i="10"/>
  <c r="E1068" i="15" s="1"/>
  <c r="M1068" i="10"/>
  <c r="N1068" i="10"/>
  <c r="G1068" i="15" s="1"/>
  <c r="O1068" i="10"/>
  <c r="P1068" i="10"/>
  <c r="K1069" i="10"/>
  <c r="L1069" i="10"/>
  <c r="M1069" i="10"/>
  <c r="F1069" i="15" s="1"/>
  <c r="N1069" i="10"/>
  <c r="G1069" i="15" s="1"/>
  <c r="O1069" i="10"/>
  <c r="H1069" i="15" s="1"/>
  <c r="P1069" i="10"/>
  <c r="I1069" i="15" s="1"/>
  <c r="K1070" i="10"/>
  <c r="D1070" i="15" s="1"/>
  <c r="L1070" i="10"/>
  <c r="E1070" i="15" s="1"/>
  <c r="M1070" i="10"/>
  <c r="N1070" i="10"/>
  <c r="G1070" i="15" s="1"/>
  <c r="O1070" i="10"/>
  <c r="H1070" i="15" s="1"/>
  <c r="P1070" i="10"/>
  <c r="I1070" i="15" s="1"/>
  <c r="K1071" i="10"/>
  <c r="D1071" i="15" s="1"/>
  <c r="L1071" i="10"/>
  <c r="E1071" i="15" s="1"/>
  <c r="M1071" i="10"/>
  <c r="N1071" i="10"/>
  <c r="G1071" i="15" s="1"/>
  <c r="O1071" i="10"/>
  <c r="H1071" i="15" s="1"/>
  <c r="P1071" i="10"/>
  <c r="K1072" i="10"/>
  <c r="L1072" i="10"/>
  <c r="M1072" i="10"/>
  <c r="F1072" i="15" s="1"/>
  <c r="N1072" i="10"/>
  <c r="O1072" i="10"/>
  <c r="P1072" i="10"/>
  <c r="K1073" i="10"/>
  <c r="L1073" i="10"/>
  <c r="E1073" i="15" s="1"/>
  <c r="M1073" i="10"/>
  <c r="F1073" i="15" s="1"/>
  <c r="N1073" i="10"/>
  <c r="G1073" i="15" s="1"/>
  <c r="O1073" i="10"/>
  <c r="H1073" i="15" s="1"/>
  <c r="P1073" i="10"/>
  <c r="I1073" i="15" s="1"/>
  <c r="K1074" i="10"/>
  <c r="L1074" i="10"/>
  <c r="E1074" i="15" s="1"/>
  <c r="M1074" i="10"/>
  <c r="F1074" i="15" s="1"/>
  <c r="N1074" i="10"/>
  <c r="G1074" i="15" s="1"/>
  <c r="O1074" i="10"/>
  <c r="H1074" i="15" s="1"/>
  <c r="P1074" i="10"/>
  <c r="I1074" i="15" s="1"/>
  <c r="K1075" i="10"/>
  <c r="D1075" i="15" s="1"/>
  <c r="L1075" i="10"/>
  <c r="M1075" i="10"/>
  <c r="N1075" i="10"/>
  <c r="G1075" i="15" s="1"/>
  <c r="O1075" i="10"/>
  <c r="H1075" i="15" s="1"/>
  <c r="P1075" i="10"/>
  <c r="Q1075" i="10" s="1"/>
  <c r="K1076" i="10"/>
  <c r="L1076" i="10"/>
  <c r="E1076" i="15" s="1"/>
  <c r="M1076" i="10"/>
  <c r="F1076" i="15" s="1"/>
  <c r="N1076" i="10"/>
  <c r="G1076" i="15" s="1"/>
  <c r="O1076" i="10"/>
  <c r="P1076" i="10"/>
  <c r="I1076" i="15" s="1"/>
  <c r="K1077" i="10"/>
  <c r="L1077" i="10"/>
  <c r="E1077" i="15" s="1"/>
  <c r="M1077" i="10"/>
  <c r="N1077" i="10"/>
  <c r="G1077" i="15" s="1"/>
  <c r="O1077" i="10"/>
  <c r="H1077" i="15" s="1"/>
  <c r="P1077" i="10"/>
  <c r="K1078" i="10"/>
  <c r="L1078" i="10"/>
  <c r="M1078" i="10"/>
  <c r="F1078" i="15" s="1"/>
  <c r="N1078" i="10"/>
  <c r="G1078" i="15" s="1"/>
  <c r="O1078" i="10"/>
  <c r="P1078" i="10"/>
  <c r="K1079" i="10"/>
  <c r="D1079" i="15" s="1"/>
  <c r="L1079" i="10"/>
  <c r="E1079" i="15" s="1"/>
  <c r="M1079" i="10"/>
  <c r="N1079" i="10"/>
  <c r="G1079" i="15" s="1"/>
  <c r="O1079" i="10"/>
  <c r="H1079" i="15" s="1"/>
  <c r="P1079" i="10"/>
  <c r="I1079" i="15" s="1"/>
  <c r="K1080" i="10"/>
  <c r="D1080" i="15" s="1"/>
  <c r="L1080" i="10"/>
  <c r="E1080" i="15" s="1"/>
  <c r="M1080" i="10"/>
  <c r="F1080" i="15" s="1"/>
  <c r="N1080" i="10"/>
  <c r="O1080" i="10"/>
  <c r="P1080" i="10"/>
  <c r="K1081" i="10"/>
  <c r="D1081" i="15" s="1"/>
  <c r="L1081" i="10"/>
  <c r="E1081" i="15" s="1"/>
  <c r="M1081" i="10"/>
  <c r="N1081" i="10"/>
  <c r="O1081" i="10"/>
  <c r="H1081" i="15" s="1"/>
  <c r="P1081" i="10"/>
  <c r="I1081" i="15" s="1"/>
  <c r="K1082" i="10"/>
  <c r="L1082" i="10"/>
  <c r="E1082" i="15" s="1"/>
  <c r="M1082" i="10"/>
  <c r="N1082" i="10"/>
  <c r="G1082" i="15" s="1"/>
  <c r="O1082" i="10"/>
  <c r="H1082" i="15" s="1"/>
  <c r="P1082" i="10"/>
  <c r="I1082" i="15" s="1"/>
  <c r="K1083" i="10"/>
  <c r="Q1083" i="10" s="1"/>
  <c r="L1083" i="10"/>
  <c r="M1083" i="10"/>
  <c r="N1083" i="10"/>
  <c r="O1083" i="10"/>
  <c r="H1083" i="15" s="1"/>
  <c r="P1083" i="10"/>
  <c r="I1083" i="15" s="1"/>
  <c r="K1084" i="10"/>
  <c r="D1084" i="15" s="1"/>
  <c r="L1084" i="10"/>
  <c r="E1084" i="15" s="1"/>
  <c r="M1084" i="10"/>
  <c r="F1084" i="15" s="1"/>
  <c r="N1084" i="10"/>
  <c r="G1084" i="15" s="1"/>
  <c r="O1084" i="10"/>
  <c r="P1084" i="10"/>
  <c r="I1084" i="15" s="1"/>
  <c r="K1085" i="10"/>
  <c r="L1085" i="10"/>
  <c r="E1085" i="15" s="1"/>
  <c r="M1085" i="10"/>
  <c r="F1085" i="15" s="1"/>
  <c r="N1085" i="10"/>
  <c r="G1085" i="15" s="1"/>
  <c r="O1085" i="10"/>
  <c r="H1085" i="15" s="1"/>
  <c r="P1085" i="10"/>
  <c r="K1086" i="10"/>
  <c r="L1086" i="10"/>
  <c r="M1086" i="10"/>
  <c r="N1086" i="10"/>
  <c r="G1086" i="15" s="1"/>
  <c r="O1086" i="10"/>
  <c r="P1086" i="10"/>
  <c r="K1087" i="10"/>
  <c r="L1087" i="10"/>
  <c r="E1087" i="15" s="1"/>
  <c r="M1087" i="10"/>
  <c r="N1087" i="10"/>
  <c r="G1087" i="15" s="1"/>
  <c r="O1087" i="10"/>
  <c r="P1087" i="10"/>
  <c r="K1088" i="10"/>
  <c r="L1088" i="10"/>
  <c r="E1088" i="15" s="1"/>
  <c r="M1088" i="10"/>
  <c r="F1088" i="15" s="1"/>
  <c r="N1088" i="10"/>
  <c r="G1088" i="15" s="1"/>
  <c r="O1088" i="10"/>
  <c r="H1088" i="15" s="1"/>
  <c r="P1088" i="10"/>
  <c r="I1088" i="15" s="1"/>
  <c r="K1089" i="10"/>
  <c r="L1089" i="10"/>
  <c r="E1089" i="15" s="1"/>
  <c r="M1089" i="10"/>
  <c r="F1089" i="15" s="1"/>
  <c r="N1089" i="10"/>
  <c r="G1089" i="15" s="1"/>
  <c r="O1089" i="10"/>
  <c r="H1089" i="15" s="1"/>
  <c r="P1089" i="10"/>
  <c r="I1089" i="15" s="1"/>
  <c r="K1090" i="10"/>
  <c r="L1090" i="10"/>
  <c r="M1090" i="10"/>
  <c r="F1090" i="15" s="1"/>
  <c r="N1090" i="10"/>
  <c r="G1090" i="15" s="1"/>
  <c r="O1090" i="10"/>
  <c r="H1090" i="15" s="1"/>
  <c r="P1090" i="10"/>
  <c r="I1090" i="15" s="1"/>
  <c r="K1091" i="10"/>
  <c r="L1091" i="10"/>
  <c r="M1091" i="10"/>
  <c r="N1091" i="10"/>
  <c r="G1091" i="15" s="1"/>
  <c r="O1091" i="10"/>
  <c r="H1091" i="15" s="1"/>
  <c r="P1091" i="10"/>
  <c r="I1091" i="15" s="1"/>
  <c r="K1092" i="10"/>
  <c r="L1092" i="10"/>
  <c r="M1092" i="10"/>
  <c r="F1092" i="15" s="1"/>
  <c r="N1092" i="10"/>
  <c r="G1092" i="15" s="1"/>
  <c r="O1092" i="10"/>
  <c r="P1092" i="10"/>
  <c r="K1093" i="10"/>
  <c r="D1093" i="15" s="1"/>
  <c r="L1093" i="10"/>
  <c r="Q1093" i="10" s="1"/>
  <c r="M1093" i="10"/>
  <c r="F1093" i="15" s="1"/>
  <c r="N1093" i="10"/>
  <c r="G1093" i="15" s="1"/>
  <c r="O1093" i="10"/>
  <c r="H1093" i="15" s="1"/>
  <c r="P1093" i="10"/>
  <c r="K1094" i="10"/>
  <c r="L1094" i="10"/>
  <c r="E1094" i="15" s="1"/>
  <c r="M1094" i="10"/>
  <c r="N1094" i="10"/>
  <c r="G1094" i="15" s="1"/>
  <c r="O1094" i="10"/>
  <c r="H1094" i="15" s="1"/>
  <c r="P1094" i="10"/>
  <c r="I1094" i="15" s="1"/>
  <c r="K1095" i="10"/>
  <c r="D1095" i="15" s="1"/>
  <c r="L1095" i="10"/>
  <c r="E1095" i="15" s="1"/>
  <c r="M1095" i="10"/>
  <c r="N1095" i="10"/>
  <c r="G1095" i="15" s="1"/>
  <c r="O1095" i="10"/>
  <c r="H1095" i="15" s="1"/>
  <c r="P1095" i="10"/>
  <c r="I1095" i="15" s="1"/>
  <c r="K1096" i="10"/>
  <c r="D1096" i="15" s="1"/>
  <c r="L1096" i="10"/>
  <c r="E1096" i="15" s="1"/>
  <c r="M1096" i="10"/>
  <c r="F1096" i="15" s="1"/>
  <c r="N1096" i="10"/>
  <c r="O1096" i="10"/>
  <c r="P1096" i="10"/>
  <c r="I1096" i="15" s="1"/>
  <c r="K1097" i="10"/>
  <c r="L1097" i="10"/>
  <c r="E1097" i="15" s="1"/>
  <c r="M1097" i="10"/>
  <c r="N1097" i="10"/>
  <c r="G1097" i="15" s="1"/>
  <c r="O1097" i="10"/>
  <c r="H1097" i="15" s="1"/>
  <c r="P1097" i="10"/>
  <c r="I1097" i="15" s="1"/>
  <c r="K1098" i="10"/>
  <c r="L1098" i="10"/>
  <c r="E1098" i="15" s="1"/>
  <c r="M1098" i="10"/>
  <c r="F1098" i="15" s="1"/>
  <c r="N1098" i="10"/>
  <c r="G1098" i="15" s="1"/>
  <c r="O1098" i="10"/>
  <c r="H1098" i="15" s="1"/>
  <c r="P1098" i="10"/>
  <c r="I1098" i="15" s="1"/>
  <c r="K1099" i="10"/>
  <c r="L1099" i="10"/>
  <c r="M1099" i="10"/>
  <c r="N1099" i="10"/>
  <c r="G1099" i="15" s="1"/>
  <c r="O1099" i="10"/>
  <c r="P1099" i="10"/>
  <c r="I1099" i="15" s="1"/>
  <c r="K1100" i="10"/>
  <c r="D1100" i="15" s="1"/>
  <c r="L1100" i="10"/>
  <c r="E1100" i="15" s="1"/>
  <c r="M1100" i="10"/>
  <c r="F1100" i="15" s="1"/>
  <c r="N1100" i="10"/>
  <c r="G1100" i="15" s="1"/>
  <c r="O1100" i="10"/>
  <c r="P1100" i="10"/>
  <c r="I1100" i="15" s="1"/>
  <c r="K1101" i="10"/>
  <c r="D1101" i="15" s="1"/>
  <c r="L1101" i="10"/>
  <c r="E1101" i="15" s="1"/>
  <c r="M1101" i="10"/>
  <c r="F1101" i="15" s="1"/>
  <c r="N1101" i="10"/>
  <c r="G1101" i="15" s="1"/>
  <c r="O1101" i="10"/>
  <c r="H1101" i="15" s="1"/>
  <c r="P1101" i="10"/>
  <c r="K1102" i="10"/>
  <c r="L1102" i="10"/>
  <c r="E1102" i="15" s="1"/>
  <c r="M1102" i="10"/>
  <c r="F1102" i="15" s="1"/>
  <c r="N1102" i="10"/>
  <c r="G1102" i="15" s="1"/>
  <c r="O1102" i="10"/>
  <c r="H1102" i="15" s="1"/>
  <c r="P1102" i="10"/>
  <c r="I1102" i="15" s="1"/>
  <c r="K1103" i="10"/>
  <c r="L1103" i="10"/>
  <c r="E1103" i="15" s="1"/>
  <c r="M1103" i="10"/>
  <c r="N1103" i="10"/>
  <c r="G1103" i="15" s="1"/>
  <c r="O1103" i="10"/>
  <c r="P1103" i="10"/>
  <c r="I1103" i="15" s="1"/>
  <c r="K1104" i="10"/>
  <c r="L1104" i="10"/>
  <c r="E1104" i="15" s="1"/>
  <c r="M1104" i="10"/>
  <c r="N1104" i="10"/>
  <c r="O1104" i="10"/>
  <c r="P1104" i="10"/>
  <c r="K1105" i="10"/>
  <c r="L1105" i="10"/>
  <c r="E1105" i="15" s="1"/>
  <c r="M1105" i="10"/>
  <c r="F1105" i="15" s="1"/>
  <c r="N1105" i="10"/>
  <c r="G1105" i="15" s="1"/>
  <c r="O1105" i="10"/>
  <c r="H1105" i="15" s="1"/>
  <c r="P1105" i="10"/>
  <c r="I1105" i="15" s="1"/>
  <c r="K1106" i="10"/>
  <c r="L1106" i="10"/>
  <c r="Q1106" i="10" s="1"/>
  <c r="M1106" i="10"/>
  <c r="F1106" i="15" s="1"/>
  <c r="N1106" i="10"/>
  <c r="G1106" i="15" s="1"/>
  <c r="O1106" i="10"/>
  <c r="H1106" i="15" s="1"/>
  <c r="P1106" i="10"/>
  <c r="I1106" i="15" s="1"/>
  <c r="K1107" i="10"/>
  <c r="L1107" i="10"/>
  <c r="M1107" i="10"/>
  <c r="N1107" i="10"/>
  <c r="O1107" i="10"/>
  <c r="P1107" i="10"/>
  <c r="I1107" i="15" s="1"/>
  <c r="K1108" i="10"/>
  <c r="L1108" i="10"/>
  <c r="E1108" i="15" s="1"/>
  <c r="M1108" i="10"/>
  <c r="F1108" i="15" s="1"/>
  <c r="N1108" i="10"/>
  <c r="G1108" i="15" s="1"/>
  <c r="O1108" i="10"/>
  <c r="P1108" i="10"/>
  <c r="K1109" i="10"/>
  <c r="L1109" i="10"/>
  <c r="M1109" i="10"/>
  <c r="N1109" i="10"/>
  <c r="O1109" i="10"/>
  <c r="H1109" i="15" s="1"/>
  <c r="P1109" i="10"/>
  <c r="I1109" i="15" s="1"/>
  <c r="K1110" i="10"/>
  <c r="D1110" i="15" s="1"/>
  <c r="L1110" i="10"/>
  <c r="E1110" i="15" s="1"/>
  <c r="M1110" i="10"/>
  <c r="N1110" i="10"/>
  <c r="O1110" i="10"/>
  <c r="H1110" i="15" s="1"/>
  <c r="P1110" i="10"/>
  <c r="I1110" i="15" s="1"/>
  <c r="K1111" i="10"/>
  <c r="D1111" i="15" s="1"/>
  <c r="L1111" i="10"/>
  <c r="E1111" i="15" s="1"/>
  <c r="M1111" i="10"/>
  <c r="N1111" i="10"/>
  <c r="G1111" i="15" s="1"/>
  <c r="O1111" i="10"/>
  <c r="H1111" i="15" s="1"/>
  <c r="P1111" i="10"/>
  <c r="I1111" i="15" s="1"/>
  <c r="K1112" i="10"/>
  <c r="D1112" i="15" s="1"/>
  <c r="L1112" i="10"/>
  <c r="E1112" i="15" s="1"/>
  <c r="M1112" i="10"/>
  <c r="F1112" i="15" s="1"/>
  <c r="N1112" i="10"/>
  <c r="O1112" i="10"/>
  <c r="P1112" i="10"/>
  <c r="I1112" i="15" s="1"/>
  <c r="K1113" i="10"/>
  <c r="D1113" i="15" s="1"/>
  <c r="L1113" i="10"/>
  <c r="E1113" i="15" s="1"/>
  <c r="M1113" i="10"/>
  <c r="N1113" i="10"/>
  <c r="O1113" i="10"/>
  <c r="H1113" i="15" s="1"/>
  <c r="P1113" i="10"/>
  <c r="I1113" i="15" s="1"/>
  <c r="K1114" i="10"/>
  <c r="L1114" i="10"/>
  <c r="Q1114" i="10" s="1"/>
  <c r="M1114" i="10"/>
  <c r="N1114" i="10"/>
  <c r="G1114" i="15" s="1"/>
  <c r="O1114" i="10"/>
  <c r="P1114" i="10"/>
  <c r="I1114" i="15" s="1"/>
  <c r="K1115" i="10"/>
  <c r="Q1115" i="10" s="1"/>
  <c r="L1115" i="10"/>
  <c r="M1115" i="10"/>
  <c r="N1115" i="10"/>
  <c r="O1115" i="10"/>
  <c r="H1115" i="15" s="1"/>
  <c r="P1115" i="10"/>
  <c r="I1115" i="15" s="1"/>
  <c r="K1116" i="10"/>
  <c r="D1116" i="15" s="1"/>
  <c r="L1116" i="10"/>
  <c r="E1116" i="15" s="1"/>
  <c r="M1116" i="10"/>
  <c r="F1116" i="15" s="1"/>
  <c r="N1116" i="10"/>
  <c r="G1116" i="15" s="1"/>
  <c r="O1116" i="10"/>
  <c r="P1116" i="10"/>
  <c r="I1116" i="15" s="1"/>
  <c r="K1117" i="10"/>
  <c r="D1117" i="15" s="1"/>
  <c r="L1117" i="10"/>
  <c r="E1117" i="15" s="1"/>
  <c r="M1117" i="10"/>
  <c r="F1117" i="15" s="1"/>
  <c r="N1117" i="10"/>
  <c r="G1117" i="15" s="1"/>
  <c r="O1117" i="10"/>
  <c r="H1117" i="15" s="1"/>
  <c r="P1117" i="10"/>
  <c r="K1118" i="10"/>
  <c r="L1118" i="10"/>
  <c r="E1118" i="15" s="1"/>
  <c r="M1118" i="10"/>
  <c r="N1118" i="10"/>
  <c r="G1118" i="15" s="1"/>
  <c r="O1118" i="10"/>
  <c r="H1118" i="15" s="1"/>
  <c r="P1118" i="10"/>
  <c r="I1118" i="15" s="1"/>
  <c r="K1119" i="10"/>
  <c r="D1119" i="15" s="1"/>
  <c r="L1119" i="10"/>
  <c r="E1119" i="15" s="1"/>
  <c r="M1119" i="10"/>
  <c r="N1119" i="10"/>
  <c r="G1119" i="15" s="1"/>
  <c r="O1119" i="10"/>
  <c r="P1119" i="10"/>
  <c r="K1120" i="10"/>
  <c r="L1120" i="10"/>
  <c r="M1120" i="10"/>
  <c r="N1120" i="10"/>
  <c r="O1120" i="10"/>
  <c r="P1120" i="10"/>
  <c r="I1120" i="15" s="1"/>
  <c r="K1121" i="10"/>
  <c r="D1121" i="15" s="1"/>
  <c r="L1121" i="10"/>
  <c r="E1121" i="15" s="1"/>
  <c r="M1121" i="10"/>
  <c r="N1121" i="10"/>
  <c r="O1121" i="10"/>
  <c r="H1121" i="15" s="1"/>
  <c r="P1121" i="10"/>
  <c r="I1121" i="15" s="1"/>
  <c r="K1122" i="10"/>
  <c r="L1122" i="10"/>
  <c r="M1122" i="10"/>
  <c r="F1122" i="15" s="1"/>
  <c r="N1122" i="10"/>
  <c r="G1122" i="15" s="1"/>
  <c r="O1122" i="10"/>
  <c r="H1122" i="15" s="1"/>
  <c r="P1122" i="10"/>
  <c r="I1122" i="15" s="1"/>
  <c r="K1123" i="10"/>
  <c r="D1123" i="15" s="1"/>
  <c r="L1123" i="10"/>
  <c r="M1123" i="10"/>
  <c r="N1123" i="10"/>
  <c r="O1123" i="10"/>
  <c r="H1123" i="15" s="1"/>
  <c r="P1123" i="10"/>
  <c r="I1123" i="15" s="1"/>
  <c r="K1124" i="10"/>
  <c r="L1124" i="10"/>
  <c r="M1124" i="10"/>
  <c r="F1124" i="15" s="1"/>
  <c r="N1124" i="10"/>
  <c r="G1124" i="15" s="1"/>
  <c r="O1124" i="10"/>
  <c r="P1124" i="10"/>
  <c r="I1124" i="15" s="1"/>
  <c r="K1125" i="10"/>
  <c r="D1125" i="15" s="1"/>
  <c r="L1125" i="10"/>
  <c r="E1125" i="15" s="1"/>
  <c r="M1125" i="10"/>
  <c r="F1125" i="15" s="1"/>
  <c r="N1125" i="10"/>
  <c r="G1125" i="15" s="1"/>
  <c r="O1125" i="10"/>
  <c r="H1125" i="15" s="1"/>
  <c r="P1125" i="10"/>
  <c r="K1126" i="10"/>
  <c r="L1126" i="10"/>
  <c r="M1126" i="10"/>
  <c r="F1126" i="15" s="1"/>
  <c r="N1126" i="10"/>
  <c r="G1126" i="15" s="1"/>
  <c r="O1126" i="10"/>
  <c r="P1126" i="10"/>
  <c r="K1127" i="10"/>
  <c r="L1127" i="10"/>
  <c r="E1127" i="15" s="1"/>
  <c r="M1127" i="10"/>
  <c r="N1127" i="10"/>
  <c r="G1127" i="15" s="1"/>
  <c r="O1127" i="10"/>
  <c r="H1127" i="15" s="1"/>
  <c r="P1127" i="10"/>
  <c r="I1127" i="15" s="1"/>
  <c r="K1128" i="10"/>
  <c r="L1128" i="10"/>
  <c r="E1128" i="15" s="1"/>
  <c r="M1128" i="10"/>
  <c r="F1128" i="15" s="1"/>
  <c r="N1128" i="10"/>
  <c r="O1128" i="10"/>
  <c r="P1128" i="10"/>
  <c r="K1129" i="10"/>
  <c r="D1129" i="15" s="1"/>
  <c r="L1129" i="10"/>
  <c r="E1129" i="15" s="1"/>
  <c r="M1129" i="10"/>
  <c r="F1129" i="15" s="1"/>
  <c r="N1129" i="10"/>
  <c r="G1129" i="15" s="1"/>
  <c r="O1129" i="10"/>
  <c r="H1129" i="15" s="1"/>
  <c r="P1129" i="10"/>
  <c r="I1129" i="15" s="1"/>
  <c r="K1130" i="10"/>
  <c r="L1130" i="10"/>
  <c r="M1130" i="10"/>
  <c r="N1130" i="10"/>
  <c r="O1130" i="10"/>
  <c r="P1130" i="10"/>
  <c r="I1130" i="15" s="1"/>
  <c r="K1131" i="10"/>
  <c r="D1131" i="15" s="1"/>
  <c r="L1131" i="10"/>
  <c r="E1131" i="15" s="1"/>
  <c r="M1131" i="10"/>
  <c r="F1131" i="15" s="1"/>
  <c r="N1131" i="10"/>
  <c r="G1131" i="15" s="1"/>
  <c r="O1131" i="10"/>
  <c r="P1131" i="10"/>
  <c r="I1131" i="15" s="1"/>
  <c r="K1132" i="10"/>
  <c r="Q1132" i="10" s="1"/>
  <c r="L1132" i="10"/>
  <c r="M1132" i="10"/>
  <c r="F1132" i="15" s="1"/>
  <c r="N1132" i="10"/>
  <c r="G1132" i="15" s="1"/>
  <c r="O1132" i="10"/>
  <c r="P1132" i="10"/>
  <c r="I1132" i="15" s="1"/>
  <c r="K1133" i="10"/>
  <c r="D1133" i="15" s="1"/>
  <c r="L1133" i="10"/>
  <c r="E1133" i="15" s="1"/>
  <c r="M1133" i="10"/>
  <c r="F1133" i="15" s="1"/>
  <c r="N1133" i="10"/>
  <c r="G1133" i="15" s="1"/>
  <c r="O1133" i="10"/>
  <c r="H1133" i="15" s="1"/>
  <c r="P1133" i="10"/>
  <c r="K1134" i="10"/>
  <c r="L1134" i="10"/>
  <c r="E1134" i="15" s="1"/>
  <c r="M1134" i="10"/>
  <c r="F1134" i="15" s="1"/>
  <c r="N1134" i="10"/>
  <c r="G1134" i="15" s="1"/>
  <c r="O1134" i="10"/>
  <c r="P1134" i="10"/>
  <c r="K1135" i="10"/>
  <c r="D1135" i="15" s="1"/>
  <c r="L1135" i="10"/>
  <c r="E1135" i="15" s="1"/>
  <c r="M1135" i="10"/>
  <c r="N1135" i="10"/>
  <c r="G1135" i="15" s="1"/>
  <c r="O1135" i="10"/>
  <c r="H1135" i="15" s="1"/>
  <c r="P1135" i="10"/>
  <c r="K1136" i="10"/>
  <c r="Q1136" i="10" s="1"/>
  <c r="L1136" i="10"/>
  <c r="M1136" i="10"/>
  <c r="N1136" i="10"/>
  <c r="O1136" i="10"/>
  <c r="P1136" i="10"/>
  <c r="K1137" i="10"/>
  <c r="L1137" i="10"/>
  <c r="E1137" i="15" s="1"/>
  <c r="M1137" i="10"/>
  <c r="F1137" i="15" s="1"/>
  <c r="N1137" i="10"/>
  <c r="G1137" i="15" s="1"/>
  <c r="O1137" i="10"/>
  <c r="H1137" i="15" s="1"/>
  <c r="P1137" i="10"/>
  <c r="I1137" i="15" s="1"/>
  <c r="K1138" i="10"/>
  <c r="L1138" i="10"/>
  <c r="M1138" i="10"/>
  <c r="F1138" i="15" s="1"/>
  <c r="N1138" i="10"/>
  <c r="G1138" i="15" s="1"/>
  <c r="O1138" i="10"/>
  <c r="H1138" i="15" s="1"/>
  <c r="P1138" i="10"/>
  <c r="I1138" i="15" s="1"/>
  <c r="K1139" i="10"/>
  <c r="L1139" i="10"/>
  <c r="M1139" i="10"/>
  <c r="N1139" i="10"/>
  <c r="O1139" i="10"/>
  <c r="P1139" i="10"/>
  <c r="I1139" i="15" s="1"/>
  <c r="K1140" i="10"/>
  <c r="L1140" i="10"/>
  <c r="E1140" i="15" s="1"/>
  <c r="M1140" i="10"/>
  <c r="F1140" i="15" s="1"/>
  <c r="N1140" i="10"/>
  <c r="G1140" i="15" s="1"/>
  <c r="O1140" i="10"/>
  <c r="P1140" i="10"/>
  <c r="I1140" i="15" s="1"/>
  <c r="K1141" i="10"/>
  <c r="L1141" i="10"/>
  <c r="E1141" i="15" s="1"/>
  <c r="M1141" i="10"/>
  <c r="N1141" i="10"/>
  <c r="O1141" i="10"/>
  <c r="H1141" i="15" s="1"/>
  <c r="P1141" i="10"/>
  <c r="K1142" i="10"/>
  <c r="L1142" i="10"/>
  <c r="E1142" i="15" s="1"/>
  <c r="M1142" i="10"/>
  <c r="N1142" i="10"/>
  <c r="Q1142" i="10" s="1"/>
  <c r="O1142" i="10"/>
  <c r="H1142" i="15" s="1"/>
  <c r="P1142" i="10"/>
  <c r="I1142" i="15" s="1"/>
  <c r="K1143" i="10"/>
  <c r="D1143" i="15" s="1"/>
  <c r="L1143" i="10"/>
  <c r="E1143" i="15" s="1"/>
  <c r="M1143" i="10"/>
  <c r="N1143" i="10"/>
  <c r="G1143" i="15" s="1"/>
  <c r="O1143" i="10"/>
  <c r="H1143" i="15" s="1"/>
  <c r="P1143" i="10"/>
  <c r="I1143" i="15" s="1"/>
  <c r="K1144" i="10"/>
  <c r="D1144" i="15" s="1"/>
  <c r="L1144" i="10"/>
  <c r="E1144" i="15" s="1"/>
  <c r="M1144" i="10"/>
  <c r="F1144" i="15" s="1"/>
  <c r="N1144" i="10"/>
  <c r="O1144" i="10"/>
  <c r="P1144" i="10"/>
  <c r="K1145" i="10"/>
  <c r="L1145" i="10"/>
  <c r="E1145" i="15" s="1"/>
  <c r="M1145" i="10"/>
  <c r="F1145" i="15" s="1"/>
  <c r="N1145" i="10"/>
  <c r="G1145" i="15" s="1"/>
  <c r="O1145" i="10"/>
  <c r="H1145" i="15" s="1"/>
  <c r="P1145" i="10"/>
  <c r="I1145" i="15" s="1"/>
  <c r="K1146" i="10"/>
  <c r="L1146" i="10"/>
  <c r="M1146" i="10"/>
  <c r="N1146" i="10"/>
  <c r="G1146" i="15" s="1"/>
  <c r="O1146" i="10"/>
  <c r="H1146" i="15" s="1"/>
  <c r="P1146" i="10"/>
  <c r="I1146" i="15" s="1"/>
  <c r="K1147" i="10"/>
  <c r="L1147" i="10"/>
  <c r="M1147" i="10"/>
  <c r="N1147" i="10"/>
  <c r="G1147" i="15" s="1"/>
  <c r="O1147" i="10"/>
  <c r="P1147" i="10"/>
  <c r="I1147" i="15" s="1"/>
  <c r="K1148" i="10"/>
  <c r="D1148" i="15" s="1"/>
  <c r="L1148" i="10"/>
  <c r="E1148" i="15" s="1"/>
  <c r="M1148" i="10"/>
  <c r="F1148" i="15" s="1"/>
  <c r="N1148" i="10"/>
  <c r="G1148" i="15" s="1"/>
  <c r="O1148" i="10"/>
  <c r="P1148" i="10"/>
  <c r="I1148" i="15" s="1"/>
  <c r="K1149" i="10"/>
  <c r="D1149" i="15" s="1"/>
  <c r="L1149" i="10"/>
  <c r="E1149" i="15" s="1"/>
  <c r="M1149" i="10"/>
  <c r="F1149" i="15" s="1"/>
  <c r="N1149" i="10"/>
  <c r="G1149" i="15" s="1"/>
  <c r="O1149" i="10"/>
  <c r="H1149" i="15" s="1"/>
  <c r="P1149" i="10"/>
  <c r="K1150" i="10"/>
  <c r="L1150" i="10"/>
  <c r="E1150" i="15" s="1"/>
  <c r="M1150" i="10"/>
  <c r="F1150" i="15" s="1"/>
  <c r="N1150" i="10"/>
  <c r="G1150" i="15" s="1"/>
  <c r="O1150" i="10"/>
  <c r="H1150" i="15" s="1"/>
  <c r="P1150" i="10"/>
  <c r="K1151" i="10"/>
  <c r="D1151" i="15" s="1"/>
  <c r="L1151" i="10"/>
  <c r="E1151" i="15" s="1"/>
  <c r="M1151" i="10"/>
  <c r="N1151" i="10"/>
  <c r="G1151" i="15" s="1"/>
  <c r="O1151" i="10"/>
  <c r="P1151" i="10"/>
  <c r="I1151" i="15" s="1"/>
  <c r="K1152" i="10"/>
  <c r="L1152" i="10"/>
  <c r="M1152" i="10"/>
  <c r="N1152" i="10"/>
  <c r="G1152" i="15" s="1"/>
  <c r="O1152" i="10"/>
  <c r="H1152" i="15" s="1"/>
  <c r="P1152" i="10"/>
  <c r="I1152" i="15" s="1"/>
  <c r="K1153" i="10"/>
  <c r="L1153" i="10"/>
  <c r="E1153" i="15" s="1"/>
  <c r="M1153" i="10"/>
  <c r="F1153" i="15" s="1"/>
  <c r="N1153" i="10"/>
  <c r="G1153" i="15" s="1"/>
  <c r="O1153" i="10"/>
  <c r="H1153" i="15" s="1"/>
  <c r="P1153" i="10"/>
  <c r="I1153" i="15" s="1"/>
  <c r="K1154" i="10"/>
  <c r="L1154" i="10"/>
  <c r="Q1154" i="10" s="1"/>
  <c r="M1154" i="10"/>
  <c r="F1154" i="15" s="1"/>
  <c r="N1154" i="10"/>
  <c r="G1154" i="15" s="1"/>
  <c r="O1154" i="10"/>
  <c r="H1154" i="15" s="1"/>
  <c r="P1154" i="10"/>
  <c r="I1154" i="15" s="1"/>
  <c r="K1155" i="10"/>
  <c r="L1155" i="10"/>
  <c r="M1155" i="10"/>
  <c r="N1155" i="10"/>
  <c r="G1155" i="15" s="1"/>
  <c r="O1155" i="10"/>
  <c r="H1155" i="15" s="1"/>
  <c r="P1155" i="10"/>
  <c r="I1155" i="15" s="1"/>
  <c r="K1156" i="10"/>
  <c r="L1156" i="10"/>
  <c r="M1156" i="10"/>
  <c r="F1156" i="15" s="1"/>
  <c r="N1156" i="10"/>
  <c r="G1156" i="15" s="1"/>
  <c r="O1156" i="10"/>
  <c r="P1156" i="10"/>
  <c r="K1157" i="10"/>
  <c r="Q1157" i="10" s="1"/>
  <c r="L1157" i="10"/>
  <c r="M1157" i="10"/>
  <c r="N1157" i="10"/>
  <c r="O1157" i="10"/>
  <c r="P1157" i="10"/>
  <c r="K1158" i="10"/>
  <c r="L1158" i="10"/>
  <c r="E1158" i="15" s="1"/>
  <c r="M1158" i="10"/>
  <c r="F1158" i="15" s="1"/>
  <c r="N1158" i="10"/>
  <c r="G1158" i="15" s="1"/>
  <c r="O1158" i="10"/>
  <c r="H1158" i="15" s="1"/>
  <c r="P1158" i="10"/>
  <c r="I1158" i="15" s="1"/>
  <c r="K1159" i="10"/>
  <c r="D1159" i="15" s="1"/>
  <c r="L1159" i="10"/>
  <c r="E1159" i="15" s="1"/>
  <c r="M1159" i="10"/>
  <c r="N1159" i="10"/>
  <c r="G1159" i="15" s="1"/>
  <c r="O1159" i="10"/>
  <c r="H1159" i="15" s="1"/>
  <c r="P1159" i="10"/>
  <c r="I1159" i="15" s="1"/>
  <c r="K1160" i="10"/>
  <c r="Q1160" i="10" s="1"/>
  <c r="L1160" i="10"/>
  <c r="E1160" i="15" s="1"/>
  <c r="M1160" i="10"/>
  <c r="F1160" i="15" s="1"/>
  <c r="N1160" i="10"/>
  <c r="O1160" i="10"/>
  <c r="P1160" i="10"/>
  <c r="K1161" i="10"/>
  <c r="L1161" i="10"/>
  <c r="Q1161" i="10" s="1"/>
  <c r="M1161" i="10"/>
  <c r="N1161" i="10"/>
  <c r="G1161" i="15" s="1"/>
  <c r="O1161" i="10"/>
  <c r="H1161" i="15" s="1"/>
  <c r="P1161" i="10"/>
  <c r="I1161" i="15" s="1"/>
  <c r="K1162" i="10"/>
  <c r="L1162" i="10"/>
  <c r="E1162" i="15" s="1"/>
  <c r="M1162" i="10"/>
  <c r="F1162" i="15" s="1"/>
  <c r="N1162" i="10"/>
  <c r="O1162" i="10"/>
  <c r="H1162" i="15" s="1"/>
  <c r="P1162" i="10"/>
  <c r="I1162" i="15" s="1"/>
  <c r="K1163" i="10"/>
  <c r="D1163" i="15" s="1"/>
  <c r="L1163" i="10"/>
  <c r="M1163" i="10"/>
  <c r="N1163" i="10"/>
  <c r="G1163" i="15" s="1"/>
  <c r="O1163" i="10"/>
  <c r="P1163" i="10"/>
  <c r="I1163" i="15" s="1"/>
  <c r="K1164" i="10"/>
  <c r="D1164" i="15" s="1"/>
  <c r="L1164" i="10"/>
  <c r="E1164" i="15" s="1"/>
  <c r="M1164" i="10"/>
  <c r="F1164" i="15" s="1"/>
  <c r="N1164" i="10"/>
  <c r="G1164" i="15" s="1"/>
  <c r="O1164" i="10"/>
  <c r="P1164" i="10"/>
  <c r="I1164" i="15" s="1"/>
  <c r="K1165" i="10"/>
  <c r="L1165" i="10"/>
  <c r="E1165" i="15" s="1"/>
  <c r="M1165" i="10"/>
  <c r="F1165" i="15" s="1"/>
  <c r="N1165" i="10"/>
  <c r="G1165" i="15" s="1"/>
  <c r="O1165" i="10"/>
  <c r="H1165" i="15" s="1"/>
  <c r="P1165" i="10"/>
  <c r="K1166" i="10"/>
  <c r="L1166" i="10"/>
  <c r="M1166" i="10"/>
  <c r="N1166" i="10"/>
  <c r="G1166" i="15" s="1"/>
  <c r="O1166" i="10"/>
  <c r="H1166" i="15" s="1"/>
  <c r="P1166" i="10"/>
  <c r="I1166" i="15" s="1"/>
  <c r="K1167" i="10"/>
  <c r="D1167" i="15" s="1"/>
  <c r="L1167" i="10"/>
  <c r="E1167" i="15" s="1"/>
  <c r="M1167" i="10"/>
  <c r="N1167" i="10"/>
  <c r="G1167" i="15" s="1"/>
  <c r="O1167" i="10"/>
  <c r="H1167" i="15" s="1"/>
  <c r="P1167" i="10"/>
  <c r="I1167" i="15" s="1"/>
  <c r="K1168" i="10"/>
  <c r="D1168" i="15" s="1"/>
  <c r="L1168" i="10"/>
  <c r="E1168" i="15" s="1"/>
  <c r="M1168" i="10"/>
  <c r="N1168" i="10"/>
  <c r="O1168" i="10"/>
  <c r="P1168" i="10"/>
  <c r="K1169" i="10"/>
  <c r="L1169" i="10"/>
  <c r="E1169" i="15" s="1"/>
  <c r="M1169" i="10"/>
  <c r="N1169" i="10"/>
  <c r="O1169" i="10"/>
  <c r="H1169" i="15" s="1"/>
  <c r="P1169" i="10"/>
  <c r="I1169" i="15" s="1"/>
  <c r="K1170" i="10"/>
  <c r="L1170" i="10"/>
  <c r="M1170" i="10"/>
  <c r="F1170" i="15" s="1"/>
  <c r="N1170" i="10"/>
  <c r="G1170" i="15" s="1"/>
  <c r="O1170" i="10"/>
  <c r="H1170" i="15" s="1"/>
  <c r="P1170" i="10"/>
  <c r="I1170" i="15" s="1"/>
  <c r="K1171" i="10"/>
  <c r="D1171" i="15" s="1"/>
  <c r="L1171" i="10"/>
  <c r="M1171" i="10"/>
  <c r="N1171" i="10"/>
  <c r="G1171" i="15" s="1"/>
  <c r="O1171" i="10"/>
  <c r="H1171" i="15" s="1"/>
  <c r="P1171" i="10"/>
  <c r="I1171" i="15" s="1"/>
  <c r="K1172" i="10"/>
  <c r="L1172" i="10"/>
  <c r="M1172" i="10"/>
  <c r="F1172" i="15" s="1"/>
  <c r="N1172" i="10"/>
  <c r="G1172" i="15" s="1"/>
  <c r="O1172" i="10"/>
  <c r="P1172" i="10"/>
  <c r="K1173" i="10"/>
  <c r="L1173" i="10"/>
  <c r="E1173" i="15" s="1"/>
  <c r="M1173" i="10"/>
  <c r="F1173" i="15" s="1"/>
  <c r="N1173" i="10"/>
  <c r="G1173" i="15" s="1"/>
  <c r="O1173" i="10"/>
  <c r="H1173" i="15" s="1"/>
  <c r="P1173" i="10"/>
  <c r="I1173" i="15" s="1"/>
  <c r="K1174" i="10"/>
  <c r="D1174" i="15" s="1"/>
  <c r="L1174" i="10"/>
  <c r="E1174" i="15" s="1"/>
  <c r="M1174" i="10"/>
  <c r="N1174" i="10"/>
  <c r="G1174" i="15" s="1"/>
  <c r="O1174" i="10"/>
  <c r="P1174" i="10"/>
  <c r="K1175" i="10"/>
  <c r="D1175" i="15" s="1"/>
  <c r="L1175" i="10"/>
  <c r="E1175" i="15" s="1"/>
  <c r="M1175" i="10"/>
  <c r="N1175" i="10"/>
  <c r="G1175" i="15" s="1"/>
  <c r="O1175" i="10"/>
  <c r="H1175" i="15" s="1"/>
  <c r="P1175" i="10"/>
  <c r="I1175" i="15" s="1"/>
  <c r="K1176" i="10"/>
  <c r="D1176" i="15" s="1"/>
  <c r="L1176" i="10"/>
  <c r="E1176" i="15" s="1"/>
  <c r="M1176" i="10"/>
  <c r="F1176" i="15" s="1"/>
  <c r="N1176" i="10"/>
  <c r="O1176" i="10"/>
  <c r="P1176" i="10"/>
  <c r="I1176" i="15" s="1"/>
  <c r="K1177" i="10"/>
  <c r="D1177" i="15" s="1"/>
  <c r="L1177" i="10"/>
  <c r="E1177" i="15" s="1"/>
  <c r="M1177" i="10"/>
  <c r="N1177" i="10"/>
  <c r="O1177" i="10"/>
  <c r="H1177" i="15" s="1"/>
  <c r="P1177" i="10"/>
  <c r="I1177" i="15" s="1"/>
  <c r="K1178" i="10"/>
  <c r="L1178" i="10"/>
  <c r="Q1178" i="10" s="1"/>
  <c r="M1178" i="10"/>
  <c r="N1178" i="10"/>
  <c r="O1178" i="10"/>
  <c r="H1178" i="15" s="1"/>
  <c r="P1178" i="10"/>
  <c r="I1178" i="15" s="1"/>
  <c r="K1179" i="10"/>
  <c r="Q1179" i="10" s="1"/>
  <c r="L1179" i="10"/>
  <c r="M1179" i="10"/>
  <c r="N1179" i="10"/>
  <c r="G1179" i="15" s="1"/>
  <c r="O1179" i="10"/>
  <c r="H1179" i="15" s="1"/>
  <c r="P1179" i="10"/>
  <c r="I1179" i="15" s="1"/>
  <c r="K1180" i="10"/>
  <c r="D1180" i="15" s="1"/>
  <c r="L1180" i="10"/>
  <c r="E1180" i="15" s="1"/>
  <c r="M1180" i="10"/>
  <c r="F1180" i="15" s="1"/>
  <c r="N1180" i="10"/>
  <c r="G1180" i="15" s="1"/>
  <c r="O1180" i="10"/>
  <c r="P1180" i="10"/>
  <c r="K1181" i="10"/>
  <c r="Q1181" i="10" s="1"/>
  <c r="L1181" i="10"/>
  <c r="M1181" i="10"/>
  <c r="N1181" i="10"/>
  <c r="G1181" i="15" s="1"/>
  <c r="O1181" i="10"/>
  <c r="H1181" i="15" s="1"/>
  <c r="P1181" i="10"/>
  <c r="K1182" i="10"/>
  <c r="L1182" i="10"/>
  <c r="M1182" i="10"/>
  <c r="N1182" i="10"/>
  <c r="Q1182" i="10" s="1"/>
  <c r="O1182" i="10"/>
  <c r="P1182" i="10"/>
  <c r="I1182" i="15" s="1"/>
  <c r="K1183" i="10"/>
  <c r="L1183" i="10"/>
  <c r="E1183" i="15" s="1"/>
  <c r="M1183" i="10"/>
  <c r="N1183" i="10"/>
  <c r="G1183" i="15" s="1"/>
  <c r="O1183" i="10"/>
  <c r="H1183" i="15" s="1"/>
  <c r="P1183" i="10"/>
  <c r="I1183" i="15" s="1"/>
  <c r="K1184" i="10"/>
  <c r="L1184" i="10"/>
  <c r="E1184" i="15" s="1"/>
  <c r="M1184" i="10"/>
  <c r="F1184" i="15" s="1"/>
  <c r="N1184" i="10"/>
  <c r="O1184" i="10"/>
  <c r="P1184" i="10"/>
  <c r="I1184" i="15" s="1"/>
  <c r="K1185" i="10"/>
  <c r="L1185" i="10"/>
  <c r="E1185" i="15" s="1"/>
  <c r="M1185" i="10"/>
  <c r="N1185" i="10"/>
  <c r="O1185" i="10"/>
  <c r="H1185" i="15" s="1"/>
  <c r="P1185" i="10"/>
  <c r="I1185" i="15" s="1"/>
  <c r="K1186" i="10"/>
  <c r="L1186" i="10"/>
  <c r="M1186" i="10"/>
  <c r="F1186" i="15" s="1"/>
  <c r="N1186" i="10"/>
  <c r="G1186" i="15" s="1"/>
  <c r="O1186" i="10"/>
  <c r="H1186" i="15" s="1"/>
  <c r="P1186" i="10"/>
  <c r="I1186" i="15" s="1"/>
  <c r="K1187" i="10"/>
  <c r="Q1187" i="10" s="1"/>
  <c r="L1187" i="10"/>
  <c r="M1187" i="10"/>
  <c r="N1187" i="10"/>
  <c r="G1187" i="15" s="1"/>
  <c r="O1187" i="10"/>
  <c r="P1187" i="10"/>
  <c r="I1187" i="15" s="1"/>
  <c r="K1188" i="10"/>
  <c r="D1188" i="15" s="1"/>
  <c r="L1188" i="10"/>
  <c r="E1188" i="15" s="1"/>
  <c r="M1188" i="10"/>
  <c r="F1188" i="15" s="1"/>
  <c r="N1188" i="10"/>
  <c r="G1188" i="15" s="1"/>
  <c r="O1188" i="10"/>
  <c r="P1188" i="10"/>
  <c r="K1189" i="10"/>
  <c r="L1189" i="10"/>
  <c r="E1189" i="15" s="1"/>
  <c r="M1189" i="10"/>
  <c r="F1189" i="15" s="1"/>
  <c r="N1189" i="10"/>
  <c r="G1189" i="15" s="1"/>
  <c r="O1189" i="10"/>
  <c r="P1189" i="10"/>
  <c r="K1190" i="10"/>
  <c r="L1190" i="10"/>
  <c r="M1190" i="10"/>
  <c r="N1190" i="10"/>
  <c r="G1190" i="15" s="1"/>
  <c r="O1190" i="10"/>
  <c r="P1190" i="10"/>
  <c r="K1191" i="10"/>
  <c r="D1191" i="15" s="1"/>
  <c r="L1191" i="10"/>
  <c r="E1191" i="15" s="1"/>
  <c r="M1191" i="10"/>
  <c r="N1191" i="10"/>
  <c r="G1191" i="15" s="1"/>
  <c r="O1191" i="10"/>
  <c r="P1191" i="10"/>
  <c r="Q1191" i="10" s="1"/>
  <c r="K1192" i="10"/>
  <c r="D1192" i="15" s="1"/>
  <c r="L1192" i="10"/>
  <c r="E1192" i="15" s="1"/>
  <c r="M1192" i="10"/>
  <c r="F1192" i="15" s="1"/>
  <c r="N1192" i="10"/>
  <c r="O1192" i="10"/>
  <c r="P1192" i="10"/>
  <c r="I1192" i="15" s="1"/>
  <c r="K1193" i="10"/>
  <c r="D1193" i="15" s="1"/>
  <c r="L1193" i="10"/>
  <c r="Q1193" i="10" s="1"/>
  <c r="M1193" i="10"/>
  <c r="N1193" i="10"/>
  <c r="O1193" i="10"/>
  <c r="H1193" i="15" s="1"/>
  <c r="P1193" i="10"/>
  <c r="I1193" i="15" s="1"/>
  <c r="K1194" i="10"/>
  <c r="L1194" i="10"/>
  <c r="E1194" i="15" s="1"/>
  <c r="M1194" i="10"/>
  <c r="F1194" i="15" s="1"/>
  <c r="N1194" i="10"/>
  <c r="G1194" i="15" s="1"/>
  <c r="O1194" i="10"/>
  <c r="H1194" i="15" s="1"/>
  <c r="P1194" i="10"/>
  <c r="I1194" i="15" s="1"/>
  <c r="K1195" i="10"/>
  <c r="D1195" i="15" s="1"/>
  <c r="L1195" i="10"/>
  <c r="E1195" i="15" s="1"/>
  <c r="M1195" i="10"/>
  <c r="F1195" i="15" s="1"/>
  <c r="N1195" i="10"/>
  <c r="G1195" i="15" s="1"/>
  <c r="O1195" i="10"/>
  <c r="P1195" i="10"/>
  <c r="I1195" i="15" s="1"/>
  <c r="K1196" i="10"/>
  <c r="D1196" i="15" s="1"/>
  <c r="L1196" i="10"/>
  <c r="M1196" i="10"/>
  <c r="F1196" i="15" s="1"/>
  <c r="N1196" i="10"/>
  <c r="G1196" i="15" s="1"/>
  <c r="O1196" i="10"/>
  <c r="P1196" i="10"/>
  <c r="I1196" i="15" s="1"/>
  <c r="K1197" i="10"/>
  <c r="D1197" i="15" s="1"/>
  <c r="L1197" i="10"/>
  <c r="E1197" i="15" s="1"/>
  <c r="M1197" i="10"/>
  <c r="F1197" i="15" s="1"/>
  <c r="N1197" i="10"/>
  <c r="G1197" i="15" s="1"/>
  <c r="O1197" i="10"/>
  <c r="H1197" i="15" s="1"/>
  <c r="P1197" i="10"/>
  <c r="K1198" i="10"/>
  <c r="L1198" i="10"/>
  <c r="E1198" i="15" s="1"/>
  <c r="M1198" i="10"/>
  <c r="F1198" i="15" s="1"/>
  <c r="N1198" i="10"/>
  <c r="G1198" i="15" s="1"/>
  <c r="O1198" i="10"/>
  <c r="P1198" i="10"/>
  <c r="K1199" i="10"/>
  <c r="D1199" i="15" s="1"/>
  <c r="L1199" i="10"/>
  <c r="E1199" i="15" s="1"/>
  <c r="M1199" i="10"/>
  <c r="N1199" i="10"/>
  <c r="G1199" i="15" s="1"/>
  <c r="O1199" i="10"/>
  <c r="H1199" i="15" s="1"/>
  <c r="P1199" i="10"/>
  <c r="I1199" i="15" s="1"/>
  <c r="K1200" i="10"/>
  <c r="Q1200" i="10" s="1"/>
  <c r="L1200" i="10"/>
  <c r="E1200" i="15" s="1"/>
  <c r="M1200" i="10"/>
  <c r="F1200" i="15" s="1"/>
  <c r="N1200" i="10"/>
  <c r="O1200" i="10"/>
  <c r="P1200" i="10"/>
  <c r="I1200" i="15" s="1"/>
  <c r="K1201" i="10"/>
  <c r="D1201" i="15" s="1"/>
  <c r="L1201" i="10"/>
  <c r="E1201" i="15" s="1"/>
  <c r="M1201" i="10"/>
  <c r="F1201" i="15" s="1"/>
  <c r="N1201" i="10"/>
  <c r="G1201" i="15" s="1"/>
  <c r="O1201" i="10"/>
  <c r="H1201" i="15" s="1"/>
  <c r="P1201" i="10"/>
  <c r="I1201" i="15" s="1"/>
  <c r="K1202" i="10"/>
  <c r="L1202" i="10"/>
  <c r="Q1202" i="10" s="1"/>
  <c r="M1202" i="10"/>
  <c r="N1202" i="10"/>
  <c r="O1202" i="10"/>
  <c r="P1202" i="10"/>
  <c r="K1203" i="10"/>
  <c r="L1203" i="10"/>
  <c r="M1203" i="10"/>
  <c r="N1203" i="10"/>
  <c r="O1203" i="10"/>
  <c r="P1203" i="10"/>
  <c r="I1203" i="15" s="1"/>
  <c r="K1204" i="10"/>
  <c r="L1204" i="10"/>
  <c r="E1204" i="15" s="1"/>
  <c r="M1204" i="10"/>
  <c r="F1204" i="15" s="1"/>
  <c r="N1204" i="10"/>
  <c r="G1204" i="15" s="1"/>
  <c r="O1204" i="10"/>
  <c r="P1204" i="10"/>
  <c r="I1204" i="15" s="1"/>
  <c r="K1205" i="10"/>
  <c r="L1205" i="10"/>
  <c r="E1205" i="15" s="1"/>
  <c r="M1205" i="10"/>
  <c r="F1205" i="15" s="1"/>
  <c r="N1205" i="10"/>
  <c r="G1205" i="15" s="1"/>
  <c r="O1205" i="10"/>
  <c r="H1205" i="15" s="1"/>
  <c r="P1205" i="10"/>
  <c r="K1206" i="10"/>
  <c r="L1206" i="10"/>
  <c r="M1206" i="10"/>
  <c r="N1206" i="10"/>
  <c r="G1206" i="15" s="1"/>
  <c r="O1206" i="10"/>
  <c r="H1206" i="15" s="1"/>
  <c r="P1206" i="10"/>
  <c r="K1207" i="10"/>
  <c r="L1207" i="10"/>
  <c r="E1207" i="15" s="1"/>
  <c r="M1207" i="10"/>
  <c r="N1207" i="10"/>
  <c r="G1207" i="15" s="1"/>
  <c r="O1207" i="10"/>
  <c r="H1207" i="15" s="1"/>
  <c r="P1207" i="10"/>
  <c r="I1207" i="15" s="1"/>
  <c r="K1208" i="10"/>
  <c r="Q1208" i="10" s="1"/>
  <c r="L1208" i="10"/>
  <c r="M1208" i="10"/>
  <c r="F1208" i="15" s="1"/>
  <c r="N1208" i="10"/>
  <c r="O1208" i="10"/>
  <c r="P1208" i="10"/>
  <c r="I1208" i="15" s="1"/>
  <c r="K1209" i="10"/>
  <c r="D1209" i="15" s="1"/>
  <c r="L1209" i="10"/>
  <c r="E1209" i="15" s="1"/>
  <c r="M1209" i="10"/>
  <c r="F1209" i="15" s="1"/>
  <c r="N1209" i="10"/>
  <c r="O1209" i="10"/>
  <c r="H1209" i="15" s="1"/>
  <c r="P1209" i="10"/>
  <c r="I1209" i="15" s="1"/>
  <c r="K1210" i="10"/>
  <c r="L1210" i="10"/>
  <c r="E1210" i="15" s="1"/>
  <c r="M1210" i="10"/>
  <c r="F1210" i="15" s="1"/>
  <c r="N1210" i="10"/>
  <c r="G1210" i="15" s="1"/>
  <c r="O1210" i="10"/>
  <c r="H1210" i="15" s="1"/>
  <c r="P1210" i="10"/>
  <c r="I1210" i="15" s="1"/>
  <c r="K1211" i="10"/>
  <c r="D1211" i="15" s="1"/>
  <c r="L1211" i="10"/>
  <c r="M1211" i="10"/>
  <c r="N1211" i="10"/>
  <c r="O1211" i="10"/>
  <c r="H1211" i="15" s="1"/>
  <c r="P1211" i="10"/>
  <c r="I1211" i="15" s="1"/>
  <c r="K1212" i="10"/>
  <c r="D1212" i="15" s="1"/>
  <c r="L1212" i="10"/>
  <c r="M1212" i="10"/>
  <c r="F1212" i="15" s="1"/>
  <c r="N1212" i="10"/>
  <c r="G1212" i="15" s="1"/>
  <c r="O1212" i="10"/>
  <c r="P1212" i="10"/>
  <c r="K1213" i="10"/>
  <c r="L1213" i="10"/>
  <c r="E1213" i="15" s="1"/>
  <c r="M1213" i="10"/>
  <c r="F1213" i="15" s="1"/>
  <c r="N1213" i="10"/>
  <c r="G1213" i="15" s="1"/>
  <c r="O1213" i="10"/>
  <c r="H1213" i="15" s="1"/>
  <c r="P1213" i="10"/>
  <c r="K1214" i="10"/>
  <c r="L1214" i="10"/>
  <c r="M1214" i="10"/>
  <c r="F1214" i="15" s="1"/>
  <c r="N1214" i="10"/>
  <c r="Q1214" i="10" s="1"/>
  <c r="O1214" i="10"/>
  <c r="P1214" i="10"/>
  <c r="I1214" i="15" s="1"/>
  <c r="K1215" i="10"/>
  <c r="D1215" i="15" s="1"/>
  <c r="L1215" i="10"/>
  <c r="E1215" i="15" s="1"/>
  <c r="M1215" i="10"/>
  <c r="N1215" i="10"/>
  <c r="G1215" i="15" s="1"/>
  <c r="O1215" i="10"/>
  <c r="H1215" i="15" s="1"/>
  <c r="P1215" i="10"/>
  <c r="I1215" i="15" s="1"/>
  <c r="K1216" i="10"/>
  <c r="D1216" i="15" s="1"/>
  <c r="L1216" i="10"/>
  <c r="E1216" i="15" s="1"/>
  <c r="M1216" i="10"/>
  <c r="F1216" i="15" s="1"/>
  <c r="N1216" i="10"/>
  <c r="G1216" i="15" s="1"/>
  <c r="O1216" i="10"/>
  <c r="H1216" i="15" s="1"/>
  <c r="P1216" i="10"/>
  <c r="I1216" i="15" s="1"/>
  <c r="K1217" i="10"/>
  <c r="L1217" i="10"/>
  <c r="E1217" i="15" s="1"/>
  <c r="M1217" i="10"/>
  <c r="N1217" i="10"/>
  <c r="G1217" i="15" s="1"/>
  <c r="O1217" i="10"/>
  <c r="H1217" i="15" s="1"/>
  <c r="P1217" i="10"/>
  <c r="I1217" i="15" s="1"/>
  <c r="K1218" i="10"/>
  <c r="L1218" i="10"/>
  <c r="E1218" i="15" s="1"/>
  <c r="M1218" i="10"/>
  <c r="F1218" i="15" s="1"/>
  <c r="N1218" i="10"/>
  <c r="G1218" i="15" s="1"/>
  <c r="O1218" i="10"/>
  <c r="P1218" i="10"/>
  <c r="K1219" i="10"/>
  <c r="L1219" i="10"/>
  <c r="M1219" i="10"/>
  <c r="N1219" i="10"/>
  <c r="G1219" i="15" s="1"/>
  <c r="O1219" i="10"/>
  <c r="H1219" i="15" s="1"/>
  <c r="P1219" i="10"/>
  <c r="I1219" i="15" s="1"/>
  <c r="K1220" i="10"/>
  <c r="D1220" i="15" s="1"/>
  <c r="L1220" i="10"/>
  <c r="E1220" i="15" s="1"/>
  <c r="M1220" i="10"/>
  <c r="F1220" i="15" s="1"/>
  <c r="N1220" i="10"/>
  <c r="G1220" i="15" s="1"/>
  <c r="O1220" i="10"/>
  <c r="P1220" i="10"/>
  <c r="I1220" i="15" s="1"/>
  <c r="K1221" i="10"/>
  <c r="D1221" i="15" s="1"/>
  <c r="L1221" i="10"/>
  <c r="E1221" i="15" s="1"/>
  <c r="M1221" i="10"/>
  <c r="F1221" i="15" s="1"/>
  <c r="N1221" i="10"/>
  <c r="G1221" i="15" s="1"/>
  <c r="O1221" i="10"/>
  <c r="H1221" i="15" s="1"/>
  <c r="P1221" i="10"/>
  <c r="K1222" i="10"/>
  <c r="L1222" i="10"/>
  <c r="M1222" i="10"/>
  <c r="F1222" i="15" s="1"/>
  <c r="N1222" i="10"/>
  <c r="G1222" i="15" s="1"/>
  <c r="O1222" i="10"/>
  <c r="H1222" i="15" s="1"/>
  <c r="P1222" i="10"/>
  <c r="I1222" i="15" s="1"/>
  <c r="K1223" i="10"/>
  <c r="L1223" i="10"/>
  <c r="E1223" i="15" s="1"/>
  <c r="M1223" i="10"/>
  <c r="N1223" i="10"/>
  <c r="O1223" i="10"/>
  <c r="P1223" i="10"/>
  <c r="K1224" i="10"/>
  <c r="L1224" i="10"/>
  <c r="M1224" i="10"/>
  <c r="F1224" i="15" s="1"/>
  <c r="N1224" i="10"/>
  <c r="O1224" i="10"/>
  <c r="P1224" i="10"/>
  <c r="K1225" i="10"/>
  <c r="L1225" i="10"/>
  <c r="E1225" i="15" s="1"/>
  <c r="M1225" i="10"/>
  <c r="F1225" i="15" s="1"/>
  <c r="N1225" i="10"/>
  <c r="G1225" i="15" s="1"/>
  <c r="O1225" i="10"/>
  <c r="H1225" i="15" s="1"/>
  <c r="P1225" i="10"/>
  <c r="I1225" i="15" s="1"/>
  <c r="K1226" i="10"/>
  <c r="L1226" i="10"/>
  <c r="M1226" i="10"/>
  <c r="F1226" i="15" s="1"/>
  <c r="N1226" i="10"/>
  <c r="G1226" i="15" s="1"/>
  <c r="O1226" i="10"/>
  <c r="H1226" i="15" s="1"/>
  <c r="P1226" i="10"/>
  <c r="I1226" i="15" s="1"/>
  <c r="K1227" i="10"/>
  <c r="D1227" i="15" s="1"/>
  <c r="L1227" i="10"/>
  <c r="M1227" i="10"/>
  <c r="N1227" i="10"/>
  <c r="G1227" i="15" s="1"/>
  <c r="O1227" i="10"/>
  <c r="P1227" i="10"/>
  <c r="I1227" i="15" s="1"/>
  <c r="K1228" i="10"/>
  <c r="D1228" i="15" s="1"/>
  <c r="L1228" i="10"/>
  <c r="M1228" i="10"/>
  <c r="F1228" i="15" s="1"/>
  <c r="N1228" i="10"/>
  <c r="G1228" i="15" s="1"/>
  <c r="O1228" i="10"/>
  <c r="P1228" i="10"/>
  <c r="I1228" i="15" s="1"/>
  <c r="K1229" i="10"/>
  <c r="D1229" i="15" s="1"/>
  <c r="L1229" i="10"/>
  <c r="E1229" i="15" s="1"/>
  <c r="M1229" i="10"/>
  <c r="F1229" i="15" s="1"/>
  <c r="N1229" i="10"/>
  <c r="O1229" i="10"/>
  <c r="P1229" i="10"/>
  <c r="K1230" i="10"/>
  <c r="L1230" i="10"/>
  <c r="M1230" i="10"/>
  <c r="N1230" i="10"/>
  <c r="G1230" i="15" s="1"/>
  <c r="O1230" i="10"/>
  <c r="H1230" i="15" s="1"/>
  <c r="P1230" i="10"/>
  <c r="I1230" i="15" s="1"/>
  <c r="K1231" i="10"/>
  <c r="D1231" i="15" s="1"/>
  <c r="L1231" i="10"/>
  <c r="E1231" i="15" s="1"/>
  <c r="M1231" i="10"/>
  <c r="N1231" i="10"/>
  <c r="G1231" i="15" s="1"/>
  <c r="O1231" i="10"/>
  <c r="H1231" i="15" s="1"/>
  <c r="P1231" i="10"/>
  <c r="I1231" i="15" s="1"/>
  <c r="K1232" i="10"/>
  <c r="D1232" i="15" s="1"/>
  <c r="L1232" i="10"/>
  <c r="E1232" i="15" s="1"/>
  <c r="M1232" i="10"/>
  <c r="F1232" i="15" s="1"/>
  <c r="N1232" i="10"/>
  <c r="O1232" i="10"/>
  <c r="P1232" i="10"/>
  <c r="I1232" i="15" s="1"/>
  <c r="K1233" i="10"/>
  <c r="L1233" i="10"/>
  <c r="E1233" i="15" s="1"/>
  <c r="M1233" i="10"/>
  <c r="N1233" i="10"/>
  <c r="O1233" i="10"/>
  <c r="H1233" i="15" s="1"/>
  <c r="P1233" i="10"/>
  <c r="I1233" i="15" s="1"/>
  <c r="K1234" i="10"/>
  <c r="L1234" i="10"/>
  <c r="Q1234" i="10" s="1"/>
  <c r="M1234" i="10"/>
  <c r="N1234" i="10"/>
  <c r="O1234" i="10"/>
  <c r="P1234" i="10"/>
  <c r="I1234" i="15" s="1"/>
  <c r="K1235" i="10"/>
  <c r="D1235" i="15" s="1"/>
  <c r="L1235" i="10"/>
  <c r="M1235" i="10"/>
  <c r="N1235" i="10"/>
  <c r="G1235" i="15" s="1"/>
  <c r="O1235" i="10"/>
  <c r="H1235" i="15" s="1"/>
  <c r="P1235" i="10"/>
  <c r="I1235" i="15" s="1"/>
  <c r="K1236" i="10"/>
  <c r="D1236" i="15" s="1"/>
  <c r="L1236" i="10"/>
  <c r="E1236" i="15" s="1"/>
  <c r="M1236" i="10"/>
  <c r="F1236" i="15" s="1"/>
  <c r="N1236" i="10"/>
  <c r="G1236" i="15" s="1"/>
  <c r="O1236" i="10"/>
  <c r="P1236" i="10"/>
  <c r="I1236" i="15" s="1"/>
  <c r="K1237" i="10"/>
  <c r="D1237" i="15" s="1"/>
  <c r="L1237" i="10"/>
  <c r="Q1237" i="10" s="1"/>
  <c r="R1237" i="10" s="1"/>
  <c r="S1237" i="10" s="1"/>
  <c r="M1237" i="10"/>
  <c r="F1237" i="15" s="1"/>
  <c r="N1237" i="10"/>
  <c r="G1237" i="15" s="1"/>
  <c r="O1237" i="10"/>
  <c r="H1237" i="15" s="1"/>
  <c r="P1237" i="10"/>
  <c r="I1237" i="15" s="1"/>
  <c r="K1238" i="10"/>
  <c r="D1238" i="15" s="1"/>
  <c r="L1238" i="10"/>
  <c r="E1238" i="15" s="1"/>
  <c r="M1238" i="10"/>
  <c r="N1238" i="10"/>
  <c r="Q1238" i="10" s="1"/>
  <c r="R1238" i="10" s="1"/>
  <c r="S1238" i="10" s="1"/>
  <c r="O1238" i="10"/>
  <c r="P1238" i="10"/>
  <c r="K1239" i="10"/>
  <c r="D1239" i="15" s="1"/>
  <c r="L1239" i="10"/>
  <c r="E1239" i="15" s="1"/>
  <c r="M1239" i="10"/>
  <c r="N1239" i="10"/>
  <c r="G1239" i="15" s="1"/>
  <c r="O1239" i="10"/>
  <c r="H1239" i="15" s="1"/>
  <c r="P1239" i="10"/>
  <c r="I1239" i="15" s="1"/>
  <c r="K1240" i="10"/>
  <c r="L1240" i="10"/>
  <c r="E1240" i="15" s="1"/>
  <c r="M1240" i="10"/>
  <c r="F1240" i="15" s="1"/>
  <c r="N1240" i="10"/>
  <c r="O1240" i="10"/>
  <c r="P1240" i="10"/>
  <c r="I1240" i="15" s="1"/>
  <c r="K1241" i="10"/>
  <c r="D1241" i="15" s="1"/>
  <c r="L1241" i="10"/>
  <c r="E1241" i="15" s="1"/>
  <c r="M1241" i="10"/>
  <c r="N1241" i="10"/>
  <c r="O1241" i="10"/>
  <c r="H1241" i="15" s="1"/>
  <c r="P1241" i="10"/>
  <c r="I1241" i="15" s="1"/>
  <c r="K1242" i="10"/>
  <c r="L1242" i="10"/>
  <c r="E1242" i="15" s="1"/>
  <c r="M1242" i="10"/>
  <c r="F1242" i="15" s="1"/>
  <c r="N1242" i="10"/>
  <c r="G1242" i="15" s="1"/>
  <c r="O1242" i="10"/>
  <c r="H1242" i="15" s="1"/>
  <c r="P1242" i="10"/>
  <c r="I1242" i="15" s="1"/>
  <c r="K1243" i="10"/>
  <c r="D1243" i="15" s="1"/>
  <c r="L1243" i="10"/>
  <c r="M1243" i="10"/>
  <c r="N1243" i="10"/>
  <c r="G1243" i="15" s="1"/>
  <c r="O1243" i="10"/>
  <c r="H1243" i="15" s="1"/>
  <c r="P1243" i="10"/>
  <c r="I1243" i="15" s="1"/>
  <c r="K1244" i="10"/>
  <c r="L1244" i="10"/>
  <c r="E1244" i="15" s="1"/>
  <c r="M1244" i="10"/>
  <c r="F1244" i="15" s="1"/>
  <c r="N1244" i="10"/>
  <c r="G1244" i="15" s="1"/>
  <c r="O1244" i="10"/>
  <c r="P1244" i="10"/>
  <c r="K1245" i="10"/>
  <c r="L1245" i="10"/>
  <c r="M1245" i="10"/>
  <c r="N1245" i="10"/>
  <c r="O1245" i="10"/>
  <c r="P1245" i="10"/>
  <c r="K1246" i="10"/>
  <c r="L1246" i="10"/>
  <c r="M1246" i="10"/>
  <c r="N1246" i="10"/>
  <c r="G1246" i="15" s="1"/>
  <c r="O1246" i="10"/>
  <c r="H1246" i="15" s="1"/>
  <c r="P1246" i="10"/>
  <c r="I1246" i="15" s="1"/>
  <c r="K1247" i="10"/>
  <c r="D1247" i="15" s="1"/>
  <c r="L1247" i="10"/>
  <c r="E1247" i="15" s="1"/>
  <c r="M1247" i="10"/>
  <c r="N1247" i="10"/>
  <c r="G1247" i="15" s="1"/>
  <c r="O1247" i="10"/>
  <c r="H1247" i="15" s="1"/>
  <c r="P1247" i="10"/>
  <c r="I1247" i="15" s="1"/>
  <c r="K1248" i="10"/>
  <c r="L1248" i="10"/>
  <c r="E1248" i="15" s="1"/>
  <c r="M1248" i="10"/>
  <c r="F1248" i="15" s="1"/>
  <c r="N1248" i="10"/>
  <c r="O1248" i="10"/>
  <c r="P1248" i="10"/>
  <c r="K1249" i="10"/>
  <c r="L1249" i="10"/>
  <c r="E1249" i="15" s="1"/>
  <c r="M1249" i="10"/>
  <c r="N1249" i="10"/>
  <c r="O1249" i="10"/>
  <c r="H1249" i="15" s="1"/>
  <c r="P1249" i="10"/>
  <c r="I1249" i="15" s="1"/>
  <c r="K1250" i="10"/>
  <c r="L1250" i="10"/>
  <c r="M1250" i="10"/>
  <c r="F1250" i="15" s="1"/>
  <c r="N1250" i="10"/>
  <c r="G1250" i="15" s="1"/>
  <c r="O1250" i="10"/>
  <c r="P1250" i="10"/>
  <c r="I1250" i="15" s="1"/>
  <c r="K1251" i="10"/>
  <c r="L1251" i="10"/>
  <c r="M1251" i="10"/>
  <c r="N1251" i="10"/>
  <c r="O1251" i="10"/>
  <c r="H1251" i="15" s="1"/>
  <c r="P1251" i="10"/>
  <c r="I1251" i="15" s="1"/>
  <c r="K1252" i="10"/>
  <c r="D1252" i="15" s="1"/>
  <c r="L1252" i="10"/>
  <c r="E1252" i="15" s="1"/>
  <c r="M1252" i="10"/>
  <c r="F1252" i="15" s="1"/>
  <c r="N1252" i="10"/>
  <c r="G1252" i="15" s="1"/>
  <c r="O1252" i="10"/>
  <c r="P1252" i="10"/>
  <c r="I1252" i="15" s="1"/>
  <c r="K1253" i="10"/>
  <c r="D1253" i="15" s="1"/>
  <c r="L1253" i="10"/>
  <c r="E1253" i="15" s="1"/>
  <c r="M1253" i="10"/>
  <c r="F1253" i="15" s="1"/>
  <c r="N1253" i="10"/>
  <c r="G1253" i="15" s="1"/>
  <c r="O1253" i="10"/>
  <c r="H1253" i="15" s="1"/>
  <c r="P1253" i="10"/>
  <c r="K1254" i="10"/>
  <c r="L1254" i="10"/>
  <c r="M1254" i="10"/>
  <c r="F1254" i="15" s="1"/>
  <c r="N1254" i="10"/>
  <c r="G1254" i="15" s="1"/>
  <c r="O1254" i="10"/>
  <c r="P1254" i="10"/>
  <c r="K1255" i="10"/>
  <c r="L1255" i="10"/>
  <c r="E1255" i="15" s="1"/>
  <c r="M1255" i="10"/>
  <c r="N1255" i="10"/>
  <c r="O1255" i="10"/>
  <c r="H1255" i="15" s="1"/>
  <c r="P1255" i="10"/>
  <c r="I1255" i="15" s="1"/>
  <c r="K1256" i="10"/>
  <c r="D1256" i="15" s="1"/>
  <c r="L1256" i="10"/>
  <c r="E1256" i="15" s="1"/>
  <c r="M1256" i="10"/>
  <c r="F1256" i="15" s="1"/>
  <c r="N1256" i="10"/>
  <c r="O1256" i="10"/>
  <c r="P1256" i="10"/>
  <c r="K1257" i="10"/>
  <c r="L1257" i="10"/>
  <c r="E1257" i="15" s="1"/>
  <c r="M1257" i="10"/>
  <c r="N1257" i="10"/>
  <c r="O1257" i="10"/>
  <c r="H1257" i="15" s="1"/>
  <c r="P1257" i="10"/>
  <c r="I1257" i="15" s="1"/>
  <c r="K1258" i="10"/>
  <c r="L1258" i="10"/>
  <c r="M1258" i="10"/>
  <c r="F1258" i="15" s="1"/>
  <c r="N1258" i="10"/>
  <c r="G1258" i="15" s="1"/>
  <c r="O1258" i="10"/>
  <c r="H1258" i="15" s="1"/>
  <c r="P1258" i="10"/>
  <c r="I1258" i="15" s="1"/>
  <c r="K1259" i="10"/>
  <c r="L1259" i="10"/>
  <c r="M1259" i="10"/>
  <c r="N1259" i="10"/>
  <c r="O1259" i="10"/>
  <c r="P1259" i="10"/>
  <c r="I1259" i="15" s="1"/>
  <c r="K1260" i="10"/>
  <c r="D1260" i="15" s="1"/>
  <c r="L1260" i="10"/>
  <c r="E1260" i="15" s="1"/>
  <c r="M1260" i="10"/>
  <c r="F1260" i="15" s="1"/>
  <c r="N1260" i="10"/>
  <c r="G1260" i="15" s="1"/>
  <c r="O1260" i="10"/>
  <c r="P1260" i="10"/>
  <c r="K1261" i="10"/>
  <c r="L1261" i="10"/>
  <c r="E1261" i="15" s="1"/>
  <c r="M1261" i="10"/>
  <c r="N1261" i="10"/>
  <c r="G1261" i="15" s="1"/>
  <c r="O1261" i="10"/>
  <c r="H1261" i="15" s="1"/>
  <c r="P1261" i="10"/>
  <c r="K1262" i="10"/>
  <c r="L1262" i="10"/>
  <c r="M1262" i="10"/>
  <c r="N1262" i="10"/>
  <c r="G1262" i="15" s="1"/>
  <c r="O1262" i="10"/>
  <c r="P1262" i="10"/>
  <c r="L5" i="10"/>
  <c r="M5" i="10"/>
  <c r="N5" i="10"/>
  <c r="O5" i="10"/>
  <c r="P5" i="10"/>
  <c r="K5" i="10"/>
  <c r="D5" i="15" s="1"/>
  <c r="B1298" i="23" l="1"/>
  <c r="R1299" i="10"/>
  <c r="S1299" i="10" s="1"/>
  <c r="G758" i="15"/>
  <c r="Q758" i="10"/>
  <c r="G798" i="15"/>
  <c r="Q798" i="10"/>
  <c r="G1110" i="15"/>
  <c r="Q1110" i="10"/>
  <c r="E329" i="15"/>
  <c r="Q329" i="10"/>
  <c r="G310" i="15"/>
  <c r="Q310" i="10"/>
  <c r="E249" i="15"/>
  <c r="Q249" i="10"/>
  <c r="E681" i="15"/>
  <c r="Q681" i="10"/>
  <c r="E121" i="15"/>
  <c r="Q121" i="10"/>
  <c r="Q534" i="10"/>
  <c r="Q430" i="10"/>
  <c r="Q1139" i="10"/>
  <c r="D1067" i="15"/>
  <c r="Q1067" i="10"/>
  <c r="D971" i="15"/>
  <c r="Q971" i="10"/>
  <c r="D563" i="15"/>
  <c r="Q563" i="10"/>
  <c r="Q523" i="10"/>
  <c r="D227" i="15"/>
  <c r="Q227" i="10"/>
  <c r="D163" i="15"/>
  <c r="Q163" i="10"/>
  <c r="Q131" i="10"/>
  <c r="D131" i="15"/>
  <c r="Q1168" i="10"/>
  <c r="Q888" i="10"/>
  <c r="Q760" i="10"/>
  <c r="Q653" i="10"/>
  <c r="Q179" i="10"/>
  <c r="Q1322" i="10"/>
  <c r="R1322" i="10" s="1"/>
  <c r="S1322" i="10" s="1"/>
  <c r="G454" i="15"/>
  <c r="Q1240" i="10"/>
  <c r="R1240" i="10" s="1"/>
  <c r="S1240" i="10" s="1"/>
  <c r="D1240" i="15"/>
  <c r="Q1120" i="10"/>
  <c r="D1120" i="15"/>
  <c r="D1104" i="15"/>
  <c r="Q1104" i="10"/>
  <c r="Q968" i="10"/>
  <c r="Q952" i="10"/>
  <c r="Q608" i="10"/>
  <c r="D592" i="15"/>
  <c r="Q592" i="10"/>
  <c r="Q520" i="10"/>
  <c r="D520" i="15"/>
  <c r="D464" i="15"/>
  <c r="Q464" i="10"/>
  <c r="D288" i="15"/>
  <c r="Q288" i="10"/>
  <c r="D216" i="15"/>
  <c r="Q216" i="10"/>
  <c r="D144" i="15"/>
  <c r="Q144" i="10"/>
  <c r="D1268" i="15"/>
  <c r="Q1268" i="10"/>
  <c r="B1267" i="23" s="1"/>
  <c r="Q603" i="10"/>
  <c r="G894" i="15"/>
  <c r="Q894" i="10"/>
  <c r="Q965" i="10"/>
  <c r="Q809" i="10"/>
  <c r="Q293" i="10"/>
  <c r="Q1308" i="10"/>
  <c r="B1307" i="23" s="1"/>
  <c r="D984" i="15"/>
  <c r="Q984" i="10"/>
  <c r="Q848" i="10"/>
  <c r="D848" i="15"/>
  <c r="D640" i="15"/>
  <c r="Q640" i="10"/>
  <c r="D560" i="15"/>
  <c r="Q560" i="10"/>
  <c r="Q544" i="10"/>
  <c r="Q472" i="10"/>
  <c r="D472" i="15"/>
  <c r="Q456" i="10"/>
  <c r="D456" i="15"/>
  <c r="D408" i="15"/>
  <c r="Q408" i="10"/>
  <c r="D384" i="15"/>
  <c r="Q384" i="10"/>
  <c r="D336" i="15"/>
  <c r="Q336" i="10"/>
  <c r="D248" i="15"/>
  <c r="Q248" i="10"/>
  <c r="D104" i="15"/>
  <c r="Q104" i="10"/>
  <c r="D96" i="15"/>
  <c r="Q96" i="10"/>
  <c r="D80" i="15"/>
  <c r="Q80" i="10"/>
  <c r="Q665" i="10"/>
  <c r="B1263" i="23"/>
  <c r="R1264" i="10"/>
  <c r="S1264" i="10" s="1"/>
  <c r="I1075" i="15"/>
  <c r="Q1155" i="10"/>
  <c r="D1155" i="15"/>
  <c r="Q1035" i="10"/>
  <c r="Q891" i="10"/>
  <c r="Q883" i="10"/>
  <c r="D883" i="15"/>
  <c r="Q875" i="10"/>
  <c r="D739" i="15"/>
  <c r="Q739" i="10"/>
  <c r="D619" i="15"/>
  <c r="Q619" i="10"/>
  <c r="D539" i="15"/>
  <c r="Q539" i="10"/>
  <c r="D507" i="15"/>
  <c r="Q507" i="10"/>
  <c r="D387" i="15"/>
  <c r="Q387" i="10"/>
  <c r="D59" i="15"/>
  <c r="Q59" i="10"/>
  <c r="Q1319" i="10"/>
  <c r="Q1216" i="10"/>
  <c r="Q1021" i="10"/>
  <c r="Q889" i="10"/>
  <c r="Q733" i="10"/>
  <c r="Q552" i="10"/>
  <c r="Q317" i="10"/>
  <c r="Q630" i="10"/>
  <c r="Q395" i="10"/>
  <c r="Q14" i="10"/>
  <c r="D1184" i="15"/>
  <c r="Q1184" i="10"/>
  <c r="Q1128" i="10"/>
  <c r="D776" i="15"/>
  <c r="Q776" i="10"/>
  <c r="D736" i="15"/>
  <c r="Q736" i="10"/>
  <c r="D712" i="15"/>
  <c r="Q712" i="10"/>
  <c r="D680" i="15"/>
  <c r="Q680" i="10"/>
  <c r="Q352" i="10"/>
  <c r="D352" i="15"/>
  <c r="D328" i="15"/>
  <c r="Q328" i="10"/>
  <c r="D40" i="15"/>
  <c r="Q40" i="10"/>
  <c r="D1316" i="15"/>
  <c r="Q1316" i="10"/>
  <c r="B1315" i="23" s="1"/>
  <c r="Q838" i="10"/>
  <c r="Q13" i="10"/>
  <c r="G1238" i="15"/>
  <c r="E937" i="15"/>
  <c r="G662" i="15"/>
  <c r="Q662" i="10"/>
  <c r="Q1078" i="10"/>
  <c r="Q1027" i="10"/>
  <c r="Q587" i="10"/>
  <c r="Q219" i="10"/>
  <c r="B1314" i="23"/>
  <c r="R1315" i="10"/>
  <c r="S1315" i="10" s="1"/>
  <c r="Q1293" i="10"/>
  <c r="R1293" i="10" s="1"/>
  <c r="S1293" i="10" s="1"/>
  <c r="H1271" i="11"/>
  <c r="I1271" i="11" s="1"/>
  <c r="R1272" i="10"/>
  <c r="S1272" i="10" s="1"/>
  <c r="Q953" i="10"/>
  <c r="Q793" i="10"/>
  <c r="Q1198" i="10"/>
  <c r="Q1054" i="10"/>
  <c r="Q947" i="10"/>
  <c r="Q742" i="10"/>
  <c r="Q377" i="10"/>
  <c r="Q275" i="10"/>
  <c r="Q1246" i="10"/>
  <c r="R1246" i="10" s="1"/>
  <c r="S1246" i="10" s="1"/>
  <c r="G1214" i="15"/>
  <c r="G1182" i="15"/>
  <c r="G790" i="15"/>
  <c r="G734" i="15"/>
  <c r="G606" i="15"/>
  <c r="G110" i="15"/>
  <c r="Q1166" i="10"/>
  <c r="Q1030" i="10"/>
  <c r="Q638" i="10"/>
  <c r="Q1266" i="10"/>
  <c r="R1266" i="10" s="1"/>
  <c r="S1266" i="10" s="1"/>
  <c r="Q766" i="10"/>
  <c r="Q713" i="10"/>
  <c r="Q611" i="10"/>
  <c r="Q555" i="10"/>
  <c r="Q350" i="10"/>
  <c r="Q297" i="10"/>
  <c r="Q190" i="10"/>
  <c r="Q134" i="10"/>
  <c r="Q75" i="10"/>
  <c r="Q1219" i="10"/>
  <c r="Q1174" i="10"/>
  <c r="Q974" i="10"/>
  <c r="Q921" i="10"/>
  <c r="Q819" i="10"/>
  <c r="Q710" i="10"/>
  <c r="Q505" i="10"/>
  <c r="Q398" i="10"/>
  <c r="Q1269" i="10"/>
  <c r="R1269" i="10" s="1"/>
  <c r="S1269" i="10" s="1"/>
  <c r="E1193" i="15"/>
  <c r="G1046" i="15"/>
  <c r="Q1171" i="10"/>
  <c r="Q1123" i="10"/>
  <c r="Q1022" i="10"/>
  <c r="Q969" i="10"/>
  <c r="Q867" i="10"/>
  <c r="Q811" i="10"/>
  <c r="Q553" i="10"/>
  <c r="Q451" i="10"/>
  <c r="Q73" i="10"/>
  <c r="Q1241" i="10"/>
  <c r="R1241" i="10" s="1"/>
  <c r="S1241" i="10" s="1"/>
  <c r="Q1203" i="10"/>
  <c r="D1147" i="15"/>
  <c r="Q1147" i="10"/>
  <c r="D1107" i="15"/>
  <c r="Q1107" i="10"/>
  <c r="Q1019" i="10"/>
  <c r="D1011" i="15"/>
  <c r="Q1011" i="10"/>
  <c r="D835" i="15"/>
  <c r="Q835" i="10"/>
  <c r="Q763" i="10"/>
  <c r="D763" i="15"/>
  <c r="D659" i="15"/>
  <c r="Q659" i="10"/>
  <c r="Q643" i="10"/>
  <c r="Q627" i="10"/>
  <c r="D443" i="15"/>
  <c r="Q443" i="10"/>
  <c r="Q371" i="10"/>
  <c r="D371" i="15"/>
  <c r="D347" i="15"/>
  <c r="Q347" i="10"/>
  <c r="D307" i="15"/>
  <c r="Q307" i="10"/>
  <c r="Q267" i="10"/>
  <c r="D267" i="15"/>
  <c r="D187" i="15"/>
  <c r="Q187" i="10"/>
  <c r="D83" i="15"/>
  <c r="Q83" i="10"/>
  <c r="D1279" i="15"/>
  <c r="Q1279" i="10"/>
  <c r="H1278" i="11" s="1"/>
  <c r="I1278" i="11" s="1"/>
  <c r="Q1263" i="10"/>
  <c r="B1262" i="23" s="1"/>
  <c r="Q1096" i="10"/>
  <c r="Q966" i="10"/>
  <c r="Q840" i="10"/>
  <c r="Q787" i="10"/>
  <c r="Q654" i="10"/>
  <c r="Q475" i="10"/>
  <c r="Q294" i="10"/>
  <c r="Q238" i="10"/>
  <c r="Q128" i="10"/>
  <c r="Q72" i="10"/>
  <c r="Q1262" i="10"/>
  <c r="R1262" i="10" s="1"/>
  <c r="S1262" i="10" s="1"/>
  <c r="G982" i="15"/>
  <c r="D891" i="15"/>
  <c r="D851" i="15"/>
  <c r="D827" i="15"/>
  <c r="Q995" i="10"/>
  <c r="Q918" i="10"/>
  <c r="Q786" i="10"/>
  <c r="Q707" i="10"/>
  <c r="Q498" i="10"/>
  <c r="Q448" i="10"/>
  <c r="Q342" i="10"/>
  <c r="Q262" i="10"/>
  <c r="Q211" i="10"/>
  <c r="D1187" i="15"/>
  <c r="D875" i="15"/>
  <c r="G382" i="15"/>
  <c r="D331" i="15"/>
  <c r="Q1224" i="10"/>
  <c r="D1224" i="15"/>
  <c r="D1008" i="15"/>
  <c r="Q1008" i="10"/>
  <c r="D992" i="15"/>
  <c r="Q992" i="10"/>
  <c r="Q912" i="10"/>
  <c r="D872" i="15"/>
  <c r="Q872" i="10"/>
  <c r="Q864" i="10"/>
  <c r="D864" i="15"/>
  <c r="Q816" i="10"/>
  <c r="D816" i="15"/>
  <c r="D504" i="15"/>
  <c r="Q504" i="10"/>
  <c r="D424" i="15"/>
  <c r="Q424" i="10"/>
  <c r="D168" i="15"/>
  <c r="Q168" i="10"/>
  <c r="D88" i="15"/>
  <c r="Q88" i="10"/>
  <c r="Q1300" i="10"/>
  <c r="B1299" i="23" s="1"/>
  <c r="Q1284" i="10"/>
  <c r="B1283" i="23" s="1"/>
  <c r="D1284" i="15"/>
  <c r="Q1094" i="10"/>
  <c r="Q1065" i="10"/>
  <c r="Q1017" i="10"/>
  <c r="Q861" i="10"/>
  <c r="Q784" i="10"/>
  <c r="Q706" i="10"/>
  <c r="Q573" i="10"/>
  <c r="Q526" i="10"/>
  <c r="Q418" i="10"/>
  <c r="Q368" i="10"/>
  <c r="Q315" i="10"/>
  <c r="Q261" i="10"/>
  <c r="Q210" i="10"/>
  <c r="Q153" i="10"/>
  <c r="Q125" i="10"/>
  <c r="Q70" i="10"/>
  <c r="Q42" i="10"/>
  <c r="E777" i="15"/>
  <c r="Q777" i="10"/>
  <c r="Q1064" i="10"/>
  <c r="Q939" i="10"/>
  <c r="Q886" i="10"/>
  <c r="Q832" i="10"/>
  <c r="Q783" i="10"/>
  <c r="Q730" i="10"/>
  <c r="Q675" i="10"/>
  <c r="Q519" i="10"/>
  <c r="Q470" i="10"/>
  <c r="Q393" i="10"/>
  <c r="Q286" i="10"/>
  <c r="Q235" i="10"/>
  <c r="Q176" i="10"/>
  <c r="Q120" i="10"/>
  <c r="Q10" i="10"/>
  <c r="Q1281" i="10"/>
  <c r="R1281" i="10" s="1"/>
  <c r="S1281" i="10" s="1"/>
  <c r="D1263" i="15"/>
  <c r="G1014" i="15"/>
  <c r="H994" i="15"/>
  <c r="D952" i="15"/>
  <c r="G442" i="15"/>
  <c r="Q1245" i="10"/>
  <c r="R1245" i="10" s="1"/>
  <c r="S1245" i="10" s="1"/>
  <c r="D1245" i="15"/>
  <c r="D1085" i="15"/>
  <c r="Q1085" i="10"/>
  <c r="Q989" i="10"/>
  <c r="D949" i="15"/>
  <c r="Q949" i="10"/>
  <c r="D893" i="15"/>
  <c r="Q893" i="10"/>
  <c r="D853" i="15"/>
  <c r="Q853" i="10"/>
  <c r="Q813" i="10"/>
  <c r="D813" i="15"/>
  <c r="Q717" i="10"/>
  <c r="D637" i="15"/>
  <c r="Q637" i="10"/>
  <c r="D621" i="15"/>
  <c r="Q621" i="10"/>
  <c r="D525" i="15"/>
  <c r="Q525" i="10"/>
  <c r="Q485" i="10"/>
  <c r="D405" i="15"/>
  <c r="Q405" i="10"/>
  <c r="Q365" i="10"/>
  <c r="D309" i="15"/>
  <c r="Q309" i="10"/>
  <c r="Q301" i="10"/>
  <c r="D269" i="15"/>
  <c r="Q269" i="10"/>
  <c r="Q229" i="10"/>
  <c r="Q165" i="10"/>
  <c r="D165" i="15"/>
  <c r="D149" i="15"/>
  <c r="Q149" i="10"/>
  <c r="Q141" i="10"/>
  <c r="Q21" i="10"/>
  <c r="Q1265" i="10"/>
  <c r="R1265" i="10" s="1"/>
  <c r="S1265" i="10" s="1"/>
  <c r="Q1235" i="10"/>
  <c r="Q1162" i="10"/>
  <c r="Q1039" i="10"/>
  <c r="Q987" i="10"/>
  <c r="Q938" i="10"/>
  <c r="Q885" i="10"/>
  <c r="Q859" i="10"/>
  <c r="Q829" i="10"/>
  <c r="Q806" i="10"/>
  <c r="Q782" i="10"/>
  <c r="Q752" i="10"/>
  <c r="Q727" i="10"/>
  <c r="Q703" i="10"/>
  <c r="Q674" i="10"/>
  <c r="Q650" i="10"/>
  <c r="Q624" i="10"/>
  <c r="Q597" i="10"/>
  <c r="Q571" i="10"/>
  <c r="Q518" i="10"/>
  <c r="Q494" i="10"/>
  <c r="Q469" i="10"/>
  <c r="Q415" i="10"/>
  <c r="Q392" i="10"/>
  <c r="Q362" i="10"/>
  <c r="Q339" i="10"/>
  <c r="Q313" i="10"/>
  <c r="Q283" i="10"/>
  <c r="Q259" i="10"/>
  <c r="Q232" i="10"/>
  <c r="Q202" i="10"/>
  <c r="Q175" i="10"/>
  <c r="Q151" i="10"/>
  <c r="Q119" i="10"/>
  <c r="Q67" i="10"/>
  <c r="Q8" i="10"/>
  <c r="B1279" i="23"/>
  <c r="R1280" i="10"/>
  <c r="S1280" i="10" s="1"/>
  <c r="Q1257" i="10"/>
  <c r="R1257" i="10" s="1"/>
  <c r="S1257" i="10" s="1"/>
  <c r="E1277" i="15"/>
  <c r="D912" i="15"/>
  <c r="Q1258" i="10"/>
  <c r="R1258" i="10" s="1"/>
  <c r="S1258" i="10" s="1"/>
  <c r="E1258" i="15"/>
  <c r="E1250" i="15"/>
  <c r="Q1250" i="10"/>
  <c r="R1250" i="10" s="1"/>
  <c r="S1250" i="10" s="1"/>
  <c r="E1226" i="15"/>
  <c r="Q1226" i="10"/>
  <c r="E1090" i="15"/>
  <c r="Q1090" i="10"/>
  <c r="E1018" i="15"/>
  <c r="Q1018" i="10"/>
  <c r="Q1002" i="10"/>
  <c r="E954" i="15"/>
  <c r="Q954" i="10"/>
  <c r="Q930" i="10"/>
  <c r="E914" i="15"/>
  <c r="Q914" i="10"/>
  <c r="Q882" i="10"/>
  <c r="E882" i="15"/>
  <c r="E874" i="15"/>
  <c r="Q874" i="10"/>
  <c r="Q866" i="10"/>
  <c r="E866" i="15"/>
  <c r="Q818" i="10"/>
  <c r="Q762" i="10"/>
  <c r="E762" i="15"/>
  <c r="E658" i="15"/>
  <c r="Q658" i="10"/>
  <c r="Q610" i="10"/>
  <c r="E610" i="15"/>
  <c r="E602" i="15"/>
  <c r="Q602" i="10"/>
  <c r="E522" i="15"/>
  <c r="Q522" i="10"/>
  <c r="E426" i="15"/>
  <c r="Q426" i="10"/>
  <c r="Q290" i="10"/>
  <c r="I1271" i="15"/>
  <c r="G754" i="15"/>
  <c r="Q1210" i="10"/>
  <c r="Q1135" i="10"/>
  <c r="Q1037" i="10"/>
  <c r="Q983" i="10"/>
  <c r="Q936" i="10"/>
  <c r="Q880" i="10"/>
  <c r="Q750" i="10"/>
  <c r="Q701" i="10"/>
  <c r="Q622" i="10"/>
  <c r="Q569" i="10"/>
  <c r="Q516" i="10"/>
  <c r="Q467" i="10"/>
  <c r="Q390" i="10"/>
  <c r="Q334" i="10"/>
  <c r="Q281" i="10"/>
  <c r="Q256" i="10"/>
  <c r="Q198" i="10"/>
  <c r="Q147" i="10"/>
  <c r="Q90" i="10"/>
  <c r="Q34" i="10"/>
  <c r="E1106" i="15"/>
  <c r="E649" i="15"/>
  <c r="D523" i="15"/>
  <c r="E170" i="15"/>
  <c r="Q1231" i="10"/>
  <c r="Q1209" i="10"/>
  <c r="Q1159" i="10"/>
  <c r="Q1134" i="10"/>
  <c r="Q1112" i="10"/>
  <c r="Q1082" i="10"/>
  <c r="Q1060" i="10"/>
  <c r="Q1007" i="10"/>
  <c r="Q958" i="10"/>
  <c r="Q928" i="10"/>
  <c r="Q905" i="10"/>
  <c r="Q879" i="10"/>
  <c r="Q852" i="10"/>
  <c r="Q826" i="10"/>
  <c r="Q803" i="10"/>
  <c r="Q773" i="10"/>
  <c r="Q749" i="10"/>
  <c r="Q724" i="10"/>
  <c r="Q696" i="10"/>
  <c r="Q670" i="10"/>
  <c r="Q647" i="10"/>
  <c r="Q617" i="10"/>
  <c r="Q594" i="10"/>
  <c r="Q568" i="10"/>
  <c r="Q515" i="10"/>
  <c r="Q491" i="10"/>
  <c r="Q461" i="10"/>
  <c r="Q436" i="10"/>
  <c r="Q412" i="10"/>
  <c r="Q333" i="10"/>
  <c r="Q306" i="10"/>
  <c r="Q280" i="10"/>
  <c r="Q255" i="10"/>
  <c r="Q223" i="10"/>
  <c r="Q172" i="10"/>
  <c r="Q140" i="10"/>
  <c r="Q116" i="10"/>
  <c r="Q89" i="10"/>
  <c r="Q57" i="10"/>
  <c r="Q32" i="10"/>
  <c r="Q1276" i="10"/>
  <c r="B1275" i="23" s="1"/>
  <c r="H1286" i="15"/>
  <c r="E1237" i="15"/>
  <c r="D1160" i="15"/>
  <c r="E1154" i="15"/>
  <c r="D1128" i="15"/>
  <c r="D1019" i="15"/>
  <c r="D608" i="15"/>
  <c r="D301" i="15"/>
  <c r="D911" i="15"/>
  <c r="Q911" i="10"/>
  <c r="D855" i="15"/>
  <c r="Q855" i="10"/>
  <c r="D847" i="15"/>
  <c r="Q847" i="10"/>
  <c r="D831" i="15"/>
  <c r="Q831" i="10"/>
  <c r="D815" i="15"/>
  <c r="Q815" i="10"/>
  <c r="D775" i="15"/>
  <c r="Q775" i="10"/>
  <c r="D735" i="15"/>
  <c r="Q735" i="10"/>
  <c r="D719" i="15"/>
  <c r="Q719" i="10"/>
  <c r="D711" i="15"/>
  <c r="Q711" i="10"/>
  <c r="D695" i="15"/>
  <c r="Q695" i="10"/>
  <c r="D679" i="15"/>
  <c r="Q679" i="10"/>
  <c r="D639" i="15"/>
  <c r="Q639" i="10"/>
  <c r="D599" i="15"/>
  <c r="Q599" i="10"/>
  <c r="D591" i="15"/>
  <c r="Q591" i="10"/>
  <c r="D583" i="15"/>
  <c r="Q583" i="10"/>
  <c r="D575" i="15"/>
  <c r="Q575" i="10"/>
  <c r="D543" i="15"/>
  <c r="Q543" i="10"/>
  <c r="D503" i="15"/>
  <c r="Q503" i="10"/>
  <c r="D463" i="15"/>
  <c r="Q463" i="10"/>
  <c r="Q455" i="10"/>
  <c r="D455" i="15"/>
  <c r="Q439" i="10"/>
  <c r="D439" i="15"/>
  <c r="D407" i="15"/>
  <c r="Q407" i="10"/>
  <c r="Q383" i="10"/>
  <c r="D367" i="15"/>
  <c r="Q367" i="10"/>
  <c r="Q335" i="10"/>
  <c r="D335" i="15"/>
  <c r="D327" i="15"/>
  <c r="Q327" i="10"/>
  <c r="D319" i="15"/>
  <c r="Q319" i="10"/>
  <c r="D287" i="15"/>
  <c r="Q287" i="10"/>
  <c r="Q271" i="10"/>
  <c r="D263" i="15"/>
  <c r="Q263" i="10"/>
  <c r="D247" i="15"/>
  <c r="Q247" i="10"/>
  <c r="D207" i="15"/>
  <c r="Q207" i="10"/>
  <c r="Q199" i="10"/>
  <c r="D183" i="15"/>
  <c r="Q183" i="10"/>
  <c r="Q167" i="10"/>
  <c r="D167" i="15"/>
  <c r="Q143" i="10"/>
  <c r="D103" i="15"/>
  <c r="Q103" i="10"/>
  <c r="Q79" i="10"/>
  <c r="D79" i="15"/>
  <c r="D63" i="15"/>
  <c r="Q63" i="10"/>
  <c r="D39" i="15"/>
  <c r="Q39" i="10"/>
  <c r="Q1283" i="10"/>
  <c r="B1282" i="23" s="1"/>
  <c r="Q1267" i="10"/>
  <c r="B1266" i="23" s="1"/>
  <c r="D1267" i="15"/>
  <c r="Q1230" i="10"/>
  <c r="Q1180" i="10"/>
  <c r="Q1158" i="10"/>
  <c r="Q1133" i="10"/>
  <c r="Q1111" i="10"/>
  <c r="Q1081" i="10"/>
  <c r="Q1059" i="10"/>
  <c r="Q1033" i="10"/>
  <c r="Q1006" i="10"/>
  <c r="Q981" i="10"/>
  <c r="Q957" i="10"/>
  <c r="Q927" i="10"/>
  <c r="Q904" i="10"/>
  <c r="Q878" i="10"/>
  <c r="Q825" i="10"/>
  <c r="Q802" i="10"/>
  <c r="Q772" i="10"/>
  <c r="Q748" i="10"/>
  <c r="Q723" i="10"/>
  <c r="Q669" i="10"/>
  <c r="Q646" i="10"/>
  <c r="Q616" i="10"/>
  <c r="Q590" i="10"/>
  <c r="Q567" i="10"/>
  <c r="Q537" i="10"/>
  <c r="Q514" i="10"/>
  <c r="Q488" i="10"/>
  <c r="Q460" i="10"/>
  <c r="Q435" i="10"/>
  <c r="Q411" i="10"/>
  <c r="Q381" i="10"/>
  <c r="Q358" i="10"/>
  <c r="Q332" i="10"/>
  <c r="Q304" i="10"/>
  <c r="Q279" i="10"/>
  <c r="Q254" i="10"/>
  <c r="Q222" i="10"/>
  <c r="Q196" i="10"/>
  <c r="Q171" i="10"/>
  <c r="Q139" i="10"/>
  <c r="Q112" i="10"/>
  <c r="Q87" i="10"/>
  <c r="Q56" i="10"/>
  <c r="Q31" i="10"/>
  <c r="Q1321" i="10"/>
  <c r="R1321" i="10" s="1"/>
  <c r="S1321" i="10" s="1"/>
  <c r="Q1298" i="10"/>
  <c r="R1298" i="10" s="1"/>
  <c r="S1298" i="10" s="1"/>
  <c r="Q1275" i="10"/>
  <c r="B1274" i="22" s="1"/>
  <c r="Q1254" i="10"/>
  <c r="R1254" i="10" s="1"/>
  <c r="S1254" i="10" s="1"/>
  <c r="D1179" i="15"/>
  <c r="D1043" i="15"/>
  <c r="D956" i="15"/>
  <c r="G862" i="15"/>
  <c r="E633" i="15"/>
  <c r="D544" i="15"/>
  <c r="D365" i="15"/>
  <c r="D277" i="15"/>
  <c r="E185" i="15"/>
  <c r="Q185" i="10"/>
  <c r="E41" i="15"/>
  <c r="Q41" i="10"/>
  <c r="Q1227" i="10"/>
  <c r="Q1177" i="10"/>
  <c r="Q1003" i="10"/>
  <c r="Q822" i="10"/>
  <c r="Q715" i="10"/>
  <c r="Q510" i="10"/>
  <c r="Q457" i="10"/>
  <c r="Q355" i="10"/>
  <c r="Q299" i="10"/>
  <c r="Q25" i="10"/>
  <c r="G1142" i="15"/>
  <c r="G446" i="15"/>
  <c r="Q1249" i="10"/>
  <c r="R1249" i="10" s="1"/>
  <c r="S1249" i="10" s="1"/>
  <c r="Q1225" i="10"/>
  <c r="Q1145" i="10"/>
  <c r="Q345" i="10"/>
  <c r="Q1317" i="10"/>
  <c r="R1317" i="10" s="1"/>
  <c r="S1317" i="10" s="1"/>
  <c r="Q1129" i="10"/>
  <c r="Q923" i="10"/>
  <c r="Q870" i="10"/>
  <c r="Q635" i="10"/>
  <c r="Q243" i="10"/>
  <c r="G726" i="15"/>
  <c r="Q1222" i="10"/>
  <c r="Q1126" i="10"/>
  <c r="Q206" i="10"/>
  <c r="Q1282" i="10"/>
  <c r="R1282" i="10" s="1"/>
  <c r="S1282" i="10" s="1"/>
  <c r="Q1150" i="10"/>
  <c r="Q1099" i="10"/>
  <c r="Q1051" i="10"/>
  <c r="Q843" i="10"/>
  <c r="Q585" i="10"/>
  <c r="Q478" i="10"/>
  <c r="Q323" i="10"/>
  <c r="Q158" i="10"/>
  <c r="Q51" i="10"/>
  <c r="Q1243" i="10"/>
  <c r="R1243" i="10" s="1"/>
  <c r="S1243" i="10" s="1"/>
  <c r="G1290" i="15"/>
  <c r="Q998" i="10"/>
  <c r="Q686" i="10"/>
  <c r="Q531" i="10"/>
  <c r="Q214" i="10"/>
  <c r="Q105" i="10"/>
  <c r="Q22" i="10"/>
  <c r="E1285" i="15"/>
  <c r="Q1195" i="10"/>
  <c r="Q1097" i="10"/>
  <c r="Q841" i="10"/>
  <c r="Q579" i="10"/>
  <c r="Q374" i="10"/>
  <c r="Q265" i="10"/>
  <c r="D1259" i="15"/>
  <c r="Q1259" i="10"/>
  <c r="R1259" i="10" s="1"/>
  <c r="S1259" i="10" s="1"/>
  <c r="D1251" i="15"/>
  <c r="Q1251" i="10"/>
  <c r="R1251" i="10" s="1"/>
  <c r="S1251" i="10" s="1"/>
  <c r="Q1091" i="10"/>
  <c r="D931" i="15"/>
  <c r="Q931" i="10"/>
  <c r="Q899" i="10"/>
  <c r="D899" i="15"/>
  <c r="D795" i="15"/>
  <c r="Q795" i="10"/>
  <c r="Q779" i="10"/>
  <c r="D755" i="15"/>
  <c r="Q755" i="10"/>
  <c r="Q699" i="10"/>
  <c r="D483" i="15"/>
  <c r="Q483" i="10"/>
  <c r="D427" i="15"/>
  <c r="Q427" i="10"/>
  <c r="D403" i="15"/>
  <c r="Q403" i="10"/>
  <c r="D291" i="15"/>
  <c r="Q291" i="10"/>
  <c r="Q251" i="10"/>
  <c r="D251" i="15"/>
  <c r="D123" i="15"/>
  <c r="Q123" i="10"/>
  <c r="Q115" i="10"/>
  <c r="D115" i="15"/>
  <c r="D107" i="15"/>
  <c r="Q107" i="10"/>
  <c r="Q19" i="10"/>
  <c r="D19" i="15"/>
  <c r="Q11" i="10"/>
  <c r="D11" i="15"/>
  <c r="Q1311" i="10"/>
  <c r="H1310" i="11" s="1"/>
  <c r="I1310" i="11" s="1"/>
  <c r="Q1303" i="10"/>
  <c r="D1287" i="15"/>
  <c r="Q1287" i="10"/>
  <c r="H1286" i="11" s="1"/>
  <c r="I1286" i="11" s="1"/>
  <c r="Q1144" i="10"/>
  <c r="Q1072" i="10"/>
  <c r="Q942" i="10"/>
  <c r="Q761" i="10"/>
  <c r="Q499" i="10"/>
  <c r="Q264" i="10"/>
  <c r="Q155" i="10"/>
  <c r="Q99" i="10"/>
  <c r="Q1309" i="10"/>
  <c r="R1309" i="10" s="1"/>
  <c r="S1309" i="10" s="1"/>
  <c r="E1161" i="15"/>
  <c r="D907" i="15"/>
  <c r="Q1118" i="10"/>
  <c r="Q941" i="10"/>
  <c r="Q683" i="10"/>
  <c r="Q576" i="10"/>
  <c r="Q474" i="10"/>
  <c r="Q419" i="10"/>
  <c r="Q237" i="10"/>
  <c r="Q154" i="10"/>
  <c r="Q43" i="10"/>
  <c r="Q1261" i="10"/>
  <c r="R1261" i="10" s="1"/>
  <c r="S1261" i="10" s="1"/>
  <c r="G6" i="15"/>
  <c r="Q1248" i="10"/>
  <c r="R1248" i="10" s="1"/>
  <c r="S1248" i="10" s="1"/>
  <c r="D1248" i="15"/>
  <c r="Q1088" i="10"/>
  <c r="D1048" i="15"/>
  <c r="Q1048" i="10"/>
  <c r="D856" i="15"/>
  <c r="Q856" i="10"/>
  <c r="D728" i="15"/>
  <c r="Q728" i="10"/>
  <c r="Q656" i="10"/>
  <c r="D600" i="15"/>
  <c r="Q600" i="10"/>
  <c r="D224" i="15"/>
  <c r="Q224" i="10"/>
  <c r="D208" i="15"/>
  <c r="Q208" i="10"/>
  <c r="D200" i="15"/>
  <c r="Q200" i="10"/>
  <c r="D184" i="15"/>
  <c r="Q184" i="10"/>
  <c r="Q1192" i="10"/>
  <c r="Q1117" i="10"/>
  <c r="Q1042" i="10"/>
  <c r="Q808" i="10"/>
  <c r="Q731" i="10"/>
  <c r="Q682" i="10"/>
  <c r="Q629" i="10"/>
  <c r="Q550" i="10"/>
  <c r="Q496" i="10"/>
  <c r="Q394" i="10"/>
  <c r="Q341" i="10"/>
  <c r="Q178" i="10"/>
  <c r="Q94" i="10"/>
  <c r="D643" i="15"/>
  <c r="D627" i="15"/>
  <c r="Q1213" i="10"/>
  <c r="Q1141" i="10"/>
  <c r="Q1040" i="10"/>
  <c r="Q1016" i="10"/>
  <c r="Q963" i="10"/>
  <c r="Q909" i="10"/>
  <c r="Q807" i="10"/>
  <c r="Q651" i="10"/>
  <c r="Q598" i="10"/>
  <c r="Q549" i="10"/>
  <c r="Q495" i="10"/>
  <c r="Q363" i="10"/>
  <c r="Q314" i="10"/>
  <c r="Q203" i="10"/>
  <c r="Q152" i="10"/>
  <c r="Q93" i="10"/>
  <c r="Q37" i="10"/>
  <c r="Q1305" i="10"/>
  <c r="R1305" i="10" s="1"/>
  <c r="S1305" i="10" s="1"/>
  <c r="G1038" i="15"/>
  <c r="D1205" i="15"/>
  <c r="Q1205" i="10"/>
  <c r="Q1189" i="10"/>
  <c r="D1189" i="15"/>
  <c r="Q1173" i="10"/>
  <c r="D1165" i="15"/>
  <c r="Q1165" i="10"/>
  <c r="Q1053" i="10"/>
  <c r="D1053" i="15"/>
  <c r="Q1029" i="10"/>
  <c r="D837" i="15"/>
  <c r="Q837" i="10"/>
  <c r="Q797" i="10"/>
  <c r="D797" i="15"/>
  <c r="D661" i="15"/>
  <c r="Q661" i="10"/>
  <c r="D581" i="15"/>
  <c r="Q581" i="10"/>
  <c r="Q557" i="10"/>
  <c r="D541" i="15"/>
  <c r="Q541" i="10"/>
  <c r="D1091" i="15"/>
  <c r="E1122" i="15"/>
  <c r="Q1122" i="10"/>
  <c r="Q1066" i="10"/>
  <c r="E1066" i="15"/>
  <c r="Q1010" i="10"/>
  <c r="Q746" i="10"/>
  <c r="E746" i="15"/>
  <c r="Q626" i="10"/>
  <c r="E626" i="15"/>
  <c r="E562" i="15"/>
  <c r="Q562" i="10"/>
  <c r="Q506" i="10"/>
  <c r="E506" i="15"/>
  <c r="Q490" i="10"/>
  <c r="E490" i="15"/>
  <c r="E482" i="15"/>
  <c r="Q482" i="10"/>
  <c r="E466" i="15"/>
  <c r="Q466" i="10"/>
  <c r="Q386" i="10"/>
  <c r="E370" i="15"/>
  <c r="Q370" i="10"/>
  <c r="Q354" i="10"/>
  <c r="E354" i="15"/>
  <c r="E346" i="15"/>
  <c r="Q346" i="10"/>
  <c r="E266" i="15"/>
  <c r="Q266" i="10"/>
  <c r="E250" i="15"/>
  <c r="Q250" i="10"/>
  <c r="Q234" i="10"/>
  <c r="E234" i="15"/>
  <c r="E186" i="15"/>
  <c r="Q186" i="10"/>
  <c r="E162" i="15"/>
  <c r="Q162" i="10"/>
  <c r="Q146" i="10"/>
  <c r="E122" i="15"/>
  <c r="Q122" i="10"/>
  <c r="Q114" i="10"/>
  <c r="E114" i="15"/>
  <c r="Q98" i="10"/>
  <c r="Q82" i="10"/>
  <c r="E58" i="15"/>
  <c r="Q58" i="10"/>
  <c r="E50" i="15"/>
  <c r="Q50" i="10"/>
  <c r="E18" i="15"/>
  <c r="Q18" i="10"/>
  <c r="Q1318" i="10"/>
  <c r="R1318" i="10" s="1"/>
  <c r="S1318" i="10" s="1"/>
  <c r="Q1302" i="10"/>
  <c r="R1302" i="10" s="1"/>
  <c r="S1302" i="10" s="1"/>
  <c r="Q1211" i="10"/>
  <c r="Q1084" i="10"/>
  <c r="Q1062" i="10"/>
  <c r="Q986" i="10"/>
  <c r="Q960" i="10"/>
  <c r="Q884" i="10"/>
  <c r="Q858" i="10"/>
  <c r="Q828" i="10"/>
  <c r="Q702" i="10"/>
  <c r="Q672" i="10"/>
  <c r="Q623" i="10"/>
  <c r="Q596" i="10"/>
  <c r="Q547" i="10"/>
  <c r="Q517" i="10"/>
  <c r="Q468" i="10"/>
  <c r="Q440" i="10"/>
  <c r="Q414" i="10"/>
  <c r="Q391" i="10"/>
  <c r="Q361" i="10"/>
  <c r="Q338" i="10"/>
  <c r="Q312" i="10"/>
  <c r="Q282" i="10"/>
  <c r="Q258" i="10"/>
  <c r="Q231" i="10"/>
  <c r="Q201" i="10"/>
  <c r="Q174" i="10"/>
  <c r="Q150" i="10"/>
  <c r="Q118" i="10"/>
  <c r="Q91" i="10"/>
  <c r="Q66" i="10"/>
  <c r="Q35" i="10"/>
  <c r="Q7" i="10"/>
  <c r="Y22" i="10" s="1"/>
  <c r="Q1256" i="10"/>
  <c r="R1256" i="10" s="1"/>
  <c r="S1256" i="10" s="1"/>
  <c r="Q1294" i="10"/>
  <c r="R1294" i="10" s="1"/>
  <c r="S1294" i="10" s="1"/>
  <c r="Q1232" i="10"/>
  <c r="Q1113" i="10"/>
  <c r="Q1061" i="10"/>
  <c r="Q1013" i="10"/>
  <c r="Q906" i="10"/>
  <c r="Q857" i="10"/>
  <c r="Q778" i="10"/>
  <c r="Q725" i="10"/>
  <c r="Q595" i="10"/>
  <c r="Q546" i="10"/>
  <c r="Q492" i="10"/>
  <c r="Q437" i="10"/>
  <c r="Q413" i="10"/>
  <c r="Q360" i="10"/>
  <c r="Q311" i="10"/>
  <c r="Q230" i="10"/>
  <c r="Q173" i="10"/>
  <c r="Q117" i="10"/>
  <c r="Q64" i="10"/>
  <c r="E98" i="15"/>
  <c r="D1127" i="15"/>
  <c r="Q1127" i="10"/>
  <c r="D1047" i="15"/>
  <c r="Q1047" i="10"/>
  <c r="D967" i="15"/>
  <c r="Q967" i="10"/>
  <c r="D951" i="15"/>
  <c r="Q951" i="10"/>
  <c r="Q1229" i="10"/>
  <c r="Q1080" i="10"/>
  <c r="Q1032" i="10"/>
  <c r="Q1005" i="10"/>
  <c r="Q980" i="10"/>
  <c r="Q926" i="10"/>
  <c r="Q903" i="10"/>
  <c r="Q877" i="10"/>
  <c r="Q850" i="10"/>
  <c r="Q824" i="10"/>
  <c r="Q800" i="10"/>
  <c r="Q771" i="10"/>
  <c r="Q747" i="10"/>
  <c r="Q722" i="10"/>
  <c r="Q692" i="10"/>
  <c r="Q645" i="10"/>
  <c r="Q615" i="10"/>
  <c r="Q566" i="10"/>
  <c r="Q536" i="10"/>
  <c r="Q512" i="10"/>
  <c r="Q487" i="10"/>
  <c r="Q459" i="10"/>
  <c r="Q434" i="10"/>
  <c r="Q410" i="10"/>
  <c r="Q380" i="10"/>
  <c r="Q357" i="10"/>
  <c r="Q303" i="10"/>
  <c r="Q278" i="10"/>
  <c r="Q221" i="10"/>
  <c r="Q195" i="10"/>
  <c r="Q138" i="10"/>
  <c r="Q111" i="10"/>
  <c r="Q86" i="10"/>
  <c r="Q55" i="10"/>
  <c r="Q27" i="10"/>
  <c r="Q1320" i="10"/>
  <c r="H1319" i="11" s="1"/>
  <c r="I1319" i="11" s="1"/>
  <c r="Q1274" i="10"/>
  <c r="R1274" i="10" s="1"/>
  <c r="S1274" i="10" s="1"/>
  <c r="Q1253" i="10"/>
  <c r="R1253" i="10" s="1"/>
  <c r="S1253" i="10" s="1"/>
  <c r="D1322" i="15"/>
  <c r="D1200" i="15"/>
  <c r="D1139" i="15"/>
  <c r="D720" i="15"/>
  <c r="D648" i="15"/>
  <c r="D485" i="15"/>
  <c r="E386" i="15"/>
  <c r="E169" i="15"/>
  <c r="Q1163" i="10"/>
  <c r="Q416" i="10"/>
  <c r="Q1109" i="10"/>
  <c r="Q1069" i="10"/>
  <c r="D973" i="15"/>
  <c r="Q973" i="10"/>
  <c r="D933" i="15"/>
  <c r="Q933" i="10"/>
  <c r="D917" i="15"/>
  <c r="Q917" i="10"/>
  <c r="D757" i="15"/>
  <c r="Q757" i="10"/>
  <c r="Q677" i="10"/>
  <c r="D501" i="15"/>
  <c r="Q501" i="10"/>
  <c r="D445" i="15"/>
  <c r="Q445" i="10"/>
  <c r="D421" i="15"/>
  <c r="Q421" i="10"/>
  <c r="D389" i="15"/>
  <c r="Q389" i="10"/>
  <c r="Q285" i="10"/>
  <c r="D285" i="15"/>
  <c r="D205" i="15"/>
  <c r="Q205" i="10"/>
  <c r="D101" i="15"/>
  <c r="Q101" i="10"/>
  <c r="D69" i="15"/>
  <c r="Q69" i="10"/>
  <c r="D61" i="15"/>
  <c r="Q61" i="10"/>
  <c r="Q45" i="10"/>
  <c r="D45" i="15"/>
  <c r="D29" i="15"/>
  <c r="Q29" i="10"/>
  <c r="Q1313" i="10"/>
  <c r="R1313" i="10" s="1"/>
  <c r="S1313" i="10" s="1"/>
  <c r="D1313" i="15"/>
  <c r="Q1063" i="10"/>
  <c r="Q441" i="10"/>
  <c r="E1186" i="15"/>
  <c r="Q1186" i="10"/>
  <c r="Q1146" i="10"/>
  <c r="E1146" i="15"/>
  <c r="Q1138" i="10"/>
  <c r="E1138" i="15"/>
  <c r="E1050" i="15"/>
  <c r="Q1050" i="10"/>
  <c r="E970" i="15"/>
  <c r="Q970" i="10"/>
  <c r="Q834" i="10"/>
  <c r="E794" i="15"/>
  <c r="Q794" i="10"/>
  <c r="E738" i="15"/>
  <c r="Q738" i="10"/>
  <c r="Q698" i="10"/>
  <c r="E618" i="15"/>
  <c r="Q618" i="10"/>
  <c r="E226" i="15"/>
  <c r="Q226" i="10"/>
  <c r="Q1255" i="10"/>
  <c r="R1255" i="10" s="1"/>
  <c r="S1255" i="10" s="1"/>
  <c r="D1223" i="15"/>
  <c r="Q1223" i="10"/>
  <c r="D1207" i="15"/>
  <c r="Q1207" i="10"/>
  <c r="D1183" i="15"/>
  <c r="Q1183" i="10"/>
  <c r="D1103" i="15"/>
  <c r="Q1103" i="10"/>
  <c r="D1087" i="15"/>
  <c r="Q1087" i="10"/>
  <c r="D991" i="15"/>
  <c r="Q991" i="10"/>
  <c r="D935" i="15"/>
  <c r="Q935" i="10"/>
  <c r="Q1244" i="10"/>
  <c r="R1244" i="10" s="1"/>
  <c r="S1244" i="10" s="1"/>
  <c r="D1244" i="15"/>
  <c r="D1204" i="15"/>
  <c r="Q1204" i="10"/>
  <c r="Q1172" i="10"/>
  <c r="Q1164" i="10"/>
  <c r="Q1156" i="10"/>
  <c r="Q1108" i="10"/>
  <c r="D1068" i="15"/>
  <c r="Q1068" i="10"/>
  <c r="Q1052" i="10"/>
  <c r="Q1036" i="10"/>
  <c r="D1036" i="15"/>
  <c r="D1028" i="15"/>
  <c r="Q1028" i="10"/>
  <c r="D1012" i="15"/>
  <c r="Q1012" i="10"/>
  <c r="Q972" i="10"/>
  <c r="D932" i="15"/>
  <c r="Q932" i="10"/>
  <c r="Q916" i="10"/>
  <c r="D916" i="15"/>
  <c r="Q900" i="10"/>
  <c r="Q892" i="10"/>
  <c r="D836" i="15"/>
  <c r="Q836" i="10"/>
  <c r="D812" i="15"/>
  <c r="Q812" i="10"/>
  <c r="Q796" i="10"/>
  <c r="D796" i="15"/>
  <c r="Q780" i="10"/>
  <c r="D780" i="15"/>
  <c r="D756" i="15"/>
  <c r="Q756" i="10"/>
  <c r="D716" i="15"/>
  <c r="Q716" i="10"/>
  <c r="Q700" i="10"/>
  <c r="D676" i="15"/>
  <c r="Q676" i="10"/>
  <c r="D660" i="15"/>
  <c r="Q660" i="10"/>
  <c r="Q644" i="10"/>
  <c r="D620" i="15"/>
  <c r="Q620" i="10"/>
  <c r="Q580" i="10"/>
  <c r="D564" i="15"/>
  <c r="Q564" i="10"/>
  <c r="Q540" i="10"/>
  <c r="D540" i="15"/>
  <c r="Q524" i="10"/>
  <c r="D524" i="15"/>
  <c r="D484" i="15"/>
  <c r="Q484" i="10"/>
  <c r="D444" i="15"/>
  <c r="Q444" i="10"/>
  <c r="Q404" i="10"/>
  <c r="D404" i="15"/>
  <c r="D388" i="15"/>
  <c r="Q388" i="10"/>
  <c r="D364" i="15"/>
  <c r="Q364" i="10"/>
  <c r="D348" i="15"/>
  <c r="Q348" i="10"/>
  <c r="Q308" i="10"/>
  <c r="Q284" i="10"/>
  <c r="D284" i="15"/>
  <c r="Q268" i="10"/>
  <c r="D268" i="15"/>
  <c r="D244" i="15"/>
  <c r="Q244" i="10"/>
  <c r="D228" i="15"/>
  <c r="Q228" i="10"/>
  <c r="D204" i="15"/>
  <c r="Q204" i="10"/>
  <c r="D188" i="15"/>
  <c r="Q188" i="10"/>
  <c r="D164" i="15"/>
  <c r="Q164" i="10"/>
  <c r="D148" i="15"/>
  <c r="Q148" i="10"/>
  <c r="D132" i="15"/>
  <c r="Q132" i="10"/>
  <c r="D124" i="15"/>
  <c r="Q124" i="10"/>
  <c r="Q84" i="10"/>
  <c r="D60" i="15"/>
  <c r="Q60" i="10"/>
  <c r="D28" i="15"/>
  <c r="Q28" i="10"/>
  <c r="D20" i="15"/>
  <c r="Q20" i="10"/>
  <c r="Q12" i="10"/>
  <c r="D1296" i="15"/>
  <c r="Q1296" i="10"/>
  <c r="B1295" i="23" s="1"/>
  <c r="Q1288" i="10"/>
  <c r="D1288" i="15"/>
  <c r="Q1228" i="10"/>
  <c r="Q1131" i="10"/>
  <c r="Q1102" i="10"/>
  <c r="Q1079" i="10"/>
  <c r="Q1056" i="10"/>
  <c r="Q1031" i="10"/>
  <c r="Q1004" i="10"/>
  <c r="Q979" i="10"/>
  <c r="Q955" i="10"/>
  <c r="Q925" i="10"/>
  <c r="Q902" i="10"/>
  <c r="Q876" i="10"/>
  <c r="Q846" i="10"/>
  <c r="Q823" i="10"/>
  <c r="Q799" i="10"/>
  <c r="Q770" i="10"/>
  <c r="Q744" i="10"/>
  <c r="Q691" i="10"/>
  <c r="Q667" i="10"/>
  <c r="Q642" i="10"/>
  <c r="Q614" i="10"/>
  <c r="Q588" i="10"/>
  <c r="Q565" i="10"/>
  <c r="Q486" i="10"/>
  <c r="Q458" i="10"/>
  <c r="Q432" i="10"/>
  <c r="Q409" i="10"/>
  <c r="Q379" i="10"/>
  <c r="Q356" i="10"/>
  <c r="Q330" i="10"/>
  <c r="Q300" i="10"/>
  <c r="Q252" i="10"/>
  <c r="Q220" i="10"/>
  <c r="Q194" i="10"/>
  <c r="Q137" i="10"/>
  <c r="Q54" i="10"/>
  <c r="Q26" i="10"/>
  <c r="Q1295" i="10"/>
  <c r="B1294" i="23" s="1"/>
  <c r="Q1273" i="10"/>
  <c r="R1273" i="10" s="1"/>
  <c r="S1273" i="10" s="1"/>
  <c r="Q1252" i="10"/>
  <c r="R1252" i="10" s="1"/>
  <c r="S1252" i="10" s="1"/>
  <c r="E1302" i="15"/>
  <c r="D1088" i="15"/>
  <c r="D656" i="15"/>
  <c r="D801" i="15"/>
  <c r="Q801" i="10"/>
  <c r="Q785" i="10"/>
  <c r="D785" i="15"/>
  <c r="Q769" i="10"/>
  <c r="Q753" i="10"/>
  <c r="D753" i="15"/>
  <c r="Q745" i="10"/>
  <c r="D737" i="15"/>
  <c r="Q737" i="10"/>
  <c r="Q729" i="10"/>
  <c r="Q721" i="10"/>
  <c r="D721" i="15"/>
  <c r="Q705" i="10"/>
  <c r="D705" i="15"/>
  <c r="Q689" i="10"/>
  <c r="D689" i="15"/>
  <c r="D673" i="15"/>
  <c r="Q673" i="10"/>
  <c r="Q657" i="10"/>
  <c r="D657" i="15"/>
  <c r="Q641" i="10"/>
  <c r="D641" i="15"/>
  <c r="Q625" i="10"/>
  <c r="D625" i="15"/>
  <c r="D609" i="15"/>
  <c r="Q609" i="10"/>
  <c r="Q593" i="10"/>
  <c r="D593" i="15"/>
  <c r="Q577" i="10"/>
  <c r="D577" i="15"/>
  <c r="D561" i="15"/>
  <c r="Q561" i="10"/>
  <c r="D545" i="15"/>
  <c r="Q545" i="10"/>
  <c r="D529" i="15"/>
  <c r="Q529" i="10"/>
  <c r="Q513" i="10"/>
  <c r="D513" i="15"/>
  <c r="Q497" i="10"/>
  <c r="D497" i="15"/>
  <c r="Q489" i="10"/>
  <c r="D489" i="15"/>
  <c r="D481" i="15"/>
  <c r="Q481" i="10"/>
  <c r="Q473" i="10"/>
  <c r="Q465" i="10"/>
  <c r="Q449" i="10"/>
  <c r="D449" i="15"/>
  <c r="Q433" i="10"/>
  <c r="Q417" i="10"/>
  <c r="D417" i="15"/>
  <c r="Q401" i="10"/>
  <c r="D401" i="15"/>
  <c r="Q385" i="10"/>
  <c r="D385" i="15"/>
  <c r="D369" i="15"/>
  <c r="Q369" i="10"/>
  <c r="D353" i="15"/>
  <c r="Q353" i="10"/>
  <c r="Q337" i="10"/>
  <c r="D337" i="15"/>
  <c r="D321" i="15"/>
  <c r="Q321" i="10"/>
  <c r="Q305" i="10"/>
  <c r="D305" i="15"/>
  <c r="Q289" i="10"/>
  <c r="D289" i="15"/>
  <c r="Q273" i="10"/>
  <c r="D273" i="15"/>
  <c r="D257" i="15"/>
  <c r="Q257" i="10"/>
  <c r="Q241" i="10"/>
  <c r="Q233" i="10"/>
  <c r="D233" i="15"/>
  <c r="Q225" i="10"/>
  <c r="D225" i="15"/>
  <c r="D217" i="15"/>
  <c r="Q217" i="10"/>
  <c r="Q209" i="10"/>
  <c r="D193" i="15"/>
  <c r="Q193" i="10"/>
  <c r="D177" i="15"/>
  <c r="Q177" i="10"/>
  <c r="D161" i="15"/>
  <c r="Q161" i="10"/>
  <c r="D145" i="15"/>
  <c r="Q145" i="10"/>
  <c r="Q129" i="10"/>
  <c r="D129" i="15"/>
  <c r="D113" i="15"/>
  <c r="Q113" i="10"/>
  <c r="Q97" i="10"/>
  <c r="D81" i="15"/>
  <c r="Q81" i="10"/>
  <c r="Q65" i="10"/>
  <c r="D65" i="15"/>
  <c r="D49" i="15"/>
  <c r="Q49" i="10"/>
  <c r="D33" i="15"/>
  <c r="Q33" i="10"/>
  <c r="Q17" i="10"/>
  <c r="Q9" i="10"/>
  <c r="Q1301" i="10"/>
  <c r="R1301" i="10" s="1"/>
  <c r="S1301" i="10" s="1"/>
  <c r="Q1049" i="10"/>
  <c r="Q718" i="10"/>
  <c r="Q601" i="10"/>
  <c r="Q582" i="10"/>
  <c r="Q366" i="10"/>
  <c r="Q270" i="10"/>
  <c r="D729" i="15"/>
  <c r="E638" i="15"/>
  <c r="Q1233" i="10"/>
  <c r="Q1217" i="10"/>
  <c r="Q1185" i="10"/>
  <c r="Q1137" i="10"/>
  <c r="D1137" i="15"/>
  <c r="Q1121" i="10"/>
  <c r="Q1041" i="10"/>
  <c r="D1041" i="15"/>
  <c r="Q1001" i="10"/>
  <c r="Q977" i="10"/>
  <c r="Q897" i="10"/>
  <c r="D897" i="15"/>
  <c r="Q881" i="10"/>
  <c r="D881" i="15"/>
  <c r="Q849" i="10"/>
  <c r="Q833" i="10"/>
  <c r="D833" i="15"/>
  <c r="Q126" i="10"/>
  <c r="E30" i="15"/>
  <c r="Q30" i="10"/>
  <c r="Q990" i="10"/>
  <c r="Q873" i="10"/>
  <c r="Q854" i="10"/>
  <c r="Q542" i="10"/>
  <c r="Q521" i="10"/>
  <c r="Q502" i="10"/>
  <c r="Q425" i="10"/>
  <c r="Q406" i="10"/>
  <c r="Q142" i="10"/>
  <c r="Q102" i="10"/>
  <c r="E1222" i="15"/>
  <c r="D1001" i="15"/>
  <c r="D345" i="15"/>
  <c r="D209" i="15"/>
  <c r="E126" i="15"/>
  <c r="Q1201" i="10"/>
  <c r="Q1169" i="10"/>
  <c r="Q1153" i="10"/>
  <c r="Q1105" i="10"/>
  <c r="Q1089" i="10"/>
  <c r="D1089" i="15"/>
  <c r="Q1073" i="10"/>
  <c r="D1073" i="15"/>
  <c r="Q1057" i="10"/>
  <c r="D1057" i="15"/>
  <c r="Q1025" i="10"/>
  <c r="Q1009" i="10"/>
  <c r="D993" i="15"/>
  <c r="Q993" i="10"/>
  <c r="Q985" i="10"/>
  <c r="Q961" i="10"/>
  <c r="Q945" i="10"/>
  <c r="D929" i="15"/>
  <c r="Q929" i="10"/>
  <c r="Q913" i="10"/>
  <c r="D913" i="15"/>
  <c r="D865" i="15"/>
  <c r="Q865" i="10"/>
  <c r="Q817" i="10"/>
  <c r="Q1206" i="10"/>
  <c r="Q1190" i="10"/>
  <c r="Q1086" i="10"/>
  <c r="Q950" i="10"/>
  <c r="Q934" i="10"/>
  <c r="Q830" i="10"/>
  <c r="Q814" i="10"/>
  <c r="Q694" i="10"/>
  <c r="Q678" i="10"/>
  <c r="Q558" i="10"/>
  <c r="Q438" i="10"/>
  <c r="Q422" i="10"/>
  <c r="Q318" i="10"/>
  <c r="Q302" i="10"/>
  <c r="Q182" i="10"/>
  <c r="Q1314" i="10"/>
  <c r="R1314" i="10" s="1"/>
  <c r="S1314" i="10" s="1"/>
  <c r="Q910" i="10"/>
  <c r="Q774" i="10"/>
  <c r="Q697" i="10"/>
  <c r="Q462" i="10"/>
  <c r="Q326" i="10"/>
  <c r="Q246" i="10"/>
  <c r="Q78" i="10"/>
  <c r="Q38" i="10"/>
  <c r="D985" i="15"/>
  <c r="D769" i="15"/>
  <c r="Q1306" i="10"/>
  <c r="R1306" i="10" s="1"/>
  <c r="S1306" i="10" s="1"/>
  <c r="Q1070" i="10"/>
  <c r="Q166" i="10"/>
  <c r="Q46" i="10"/>
  <c r="D950" i="15"/>
  <c r="Q574" i="10"/>
  <c r="Q62" i="10"/>
  <c r="R1263" i="10"/>
  <c r="S1263" i="10" s="1"/>
  <c r="Z1317" i="15"/>
  <c r="AA1317" i="15" s="1"/>
  <c r="Z1279" i="15"/>
  <c r="AA1279" i="15" s="1"/>
  <c r="Z1303" i="15"/>
  <c r="AA1303" i="15" s="1"/>
  <c r="Z1308" i="15"/>
  <c r="AA1308" i="15" s="1"/>
  <c r="Z1284" i="15"/>
  <c r="AA1284" i="15" s="1"/>
  <c r="Z1293" i="15"/>
  <c r="AA1293" i="15" s="1"/>
  <c r="Z1287" i="15"/>
  <c r="AA1287" i="15" s="1"/>
  <c r="Z1300" i="15"/>
  <c r="AA1300" i="15" s="1"/>
  <c r="Z1313" i="15"/>
  <c r="AA1313" i="15" s="1"/>
  <c r="Z1281" i="15"/>
  <c r="AA1281" i="15" s="1"/>
  <c r="Z1295" i="15"/>
  <c r="AA1295" i="15" s="1"/>
  <c r="Z1273" i="15"/>
  <c r="AA1273" i="15" s="1"/>
  <c r="Z1301" i="15"/>
  <c r="AA1301" i="15" s="1"/>
  <c r="Z1285" i="15"/>
  <c r="AA1285" i="15" s="1"/>
  <c r="Z1319" i="15"/>
  <c r="AA1319" i="15" s="1"/>
  <c r="Z1316" i="15"/>
  <c r="AA1316" i="15" s="1"/>
  <c r="Z1286" i="15"/>
  <c r="AA1286" i="15" s="1"/>
  <c r="Z1294" i="15"/>
  <c r="AA1294" i="15" s="1"/>
  <c r="Z1270" i="15"/>
  <c r="AA1270" i="15" s="1"/>
  <c r="Z1315" i="15"/>
  <c r="AA1315" i="15" s="1"/>
  <c r="Z1291" i="15"/>
  <c r="AA1291" i="15" s="1"/>
  <c r="Z1283" i="15"/>
  <c r="AA1283" i="15" s="1"/>
  <c r="Z1275" i="15"/>
  <c r="AA1275" i="15" s="1"/>
  <c r="Z1267" i="15"/>
  <c r="AA1267" i="15" s="1"/>
  <c r="Z1304" i="15"/>
  <c r="AA1304" i="15" s="1"/>
  <c r="R1267" i="10"/>
  <c r="S1267" i="10" s="1"/>
  <c r="B1308" i="22"/>
  <c r="H1308" i="11"/>
  <c r="I1308" i="11" s="1"/>
  <c r="H1298" i="11"/>
  <c r="I1298" i="11" s="1"/>
  <c r="R1304" i="10"/>
  <c r="S1304" i="10" s="1"/>
  <c r="R1271" i="10"/>
  <c r="S1271" i="10" s="1"/>
  <c r="B1301" i="22"/>
  <c r="H1294" i="11"/>
  <c r="I1294" i="11" s="1"/>
  <c r="B1303" i="23"/>
  <c r="H1292" i="11"/>
  <c r="I1292" i="11" s="1"/>
  <c r="R1296" i="10"/>
  <c r="S1296" i="10" s="1"/>
  <c r="R1287" i="10"/>
  <c r="S1287" i="10" s="1"/>
  <c r="R1275" i="10"/>
  <c r="S1275" i="10" s="1"/>
  <c r="H1296" i="11"/>
  <c r="I1296" i="11" s="1"/>
  <c r="H1295" i="11"/>
  <c r="I1295" i="11" s="1"/>
  <c r="B1285" i="23"/>
  <c r="B1284" i="23"/>
  <c r="B1278" i="23"/>
  <c r="H1266" i="11"/>
  <c r="I1266" i="11" s="1"/>
  <c r="B1277" i="23"/>
  <c r="H1265" i="11"/>
  <c r="I1265" i="11" s="1"/>
  <c r="B1295" i="22"/>
  <c r="B1276" i="23"/>
  <c r="B1292" i="22"/>
  <c r="B1285" i="22"/>
  <c r="H1321" i="11"/>
  <c r="I1321" i="11" s="1"/>
  <c r="B1284" i="22"/>
  <c r="R1307" i="10"/>
  <c r="S1307" i="10" s="1"/>
  <c r="R1279" i="10"/>
  <c r="S1279" i="10" s="1"/>
  <c r="H1309" i="11"/>
  <c r="I1309" i="11" s="1"/>
  <c r="B1262" i="22"/>
  <c r="B1300" i="22"/>
  <c r="B1318" i="23"/>
  <c r="H1263" i="11"/>
  <c r="I1263" i="11" s="1"/>
  <c r="B1317" i="23"/>
  <c r="B1310" i="23"/>
  <c r="B1309" i="23"/>
  <c r="B1271" i="23"/>
  <c r="B1308" i="23"/>
  <c r="B1270" i="23"/>
  <c r="B1269" i="23"/>
  <c r="B1279" i="22"/>
  <c r="B1268" i="23"/>
  <c r="H1281" i="11"/>
  <c r="I1281" i="11" s="1"/>
  <c r="B1278" i="22"/>
  <c r="H1314" i="11"/>
  <c r="I1314" i="11" s="1"/>
  <c r="B1317" i="22"/>
  <c r="B1277" i="22"/>
  <c r="H1279" i="11"/>
  <c r="I1279" i="11" s="1"/>
  <c r="B1276" i="22"/>
  <c r="H1312" i="11"/>
  <c r="I1312" i="11" s="1"/>
  <c r="B1311" i="22"/>
  <c r="B1269" i="22"/>
  <c r="H1311" i="11"/>
  <c r="I1311" i="11" s="1"/>
  <c r="H1277" i="11"/>
  <c r="I1277" i="11" s="1"/>
  <c r="B1310" i="22"/>
  <c r="B1268" i="22"/>
  <c r="B1292" i="23"/>
  <c r="R1311" i="10"/>
  <c r="S1311" i="10" s="1"/>
  <c r="H1276" i="11"/>
  <c r="I1276" i="11" s="1"/>
  <c r="B1309" i="22"/>
  <c r="B1263" i="22"/>
  <c r="B1306" i="23"/>
  <c r="B1290" i="23"/>
  <c r="B1274" i="23"/>
  <c r="H1300" i="11"/>
  <c r="I1300" i="11" s="1"/>
  <c r="H1284" i="11"/>
  <c r="I1284" i="11" s="1"/>
  <c r="H1268" i="11"/>
  <c r="I1268" i="11" s="1"/>
  <c r="B1319" i="22"/>
  <c r="B1303" i="22"/>
  <c r="B1287" i="22"/>
  <c r="B1271" i="22"/>
  <c r="B1305" i="23"/>
  <c r="B1289" i="23"/>
  <c r="B1273" i="23"/>
  <c r="R1316" i="10"/>
  <c r="S1316" i="10" s="1"/>
  <c r="R1308" i="10"/>
  <c r="S1308" i="10" s="1"/>
  <c r="R1300" i="10"/>
  <c r="S1300" i="10" s="1"/>
  <c r="R1292" i="10"/>
  <c r="S1292" i="10" s="1"/>
  <c r="R1284" i="10"/>
  <c r="S1284" i="10" s="1"/>
  <c r="R1276" i="10"/>
  <c r="S1276" i="10" s="1"/>
  <c r="R1268" i="10"/>
  <c r="S1268" i="10" s="1"/>
  <c r="H1315" i="11"/>
  <c r="I1315" i="11" s="1"/>
  <c r="H1299" i="11"/>
  <c r="I1299" i="11" s="1"/>
  <c r="H1283" i="11"/>
  <c r="I1283" i="11" s="1"/>
  <c r="H1267" i="11"/>
  <c r="I1267" i="11" s="1"/>
  <c r="B1318" i="22"/>
  <c r="B1286" i="22"/>
  <c r="B1270" i="22"/>
  <c r="B1304" i="23"/>
  <c r="B1288" i="23"/>
  <c r="B1272" i="23"/>
  <c r="B1315" i="22"/>
  <c r="B1299" i="22"/>
  <c r="B1283" i="22"/>
  <c r="B1267" i="22"/>
  <c r="B1314" i="22"/>
  <c r="B1298" i="22"/>
  <c r="B1266" i="22"/>
  <c r="B1265" i="22"/>
  <c r="B1296" i="22"/>
  <c r="B1264" i="22"/>
  <c r="B1281" i="23"/>
  <c r="B1265" i="23"/>
  <c r="H1307" i="11"/>
  <c r="I1307" i="11" s="1"/>
  <c r="H1291" i="11"/>
  <c r="I1291" i="11" s="1"/>
  <c r="H1275" i="11"/>
  <c r="I1275" i="11" s="1"/>
  <c r="B1296" i="23"/>
  <c r="B1264" i="23"/>
  <c r="H1306" i="11"/>
  <c r="I1306" i="11" s="1"/>
  <c r="H1290" i="11"/>
  <c r="I1290" i="11" s="1"/>
  <c r="H1274" i="11"/>
  <c r="I1274" i="11" s="1"/>
  <c r="H1305" i="11"/>
  <c r="I1305" i="11" s="1"/>
  <c r="H1289" i="11"/>
  <c r="I1289" i="11" s="1"/>
  <c r="H1304" i="11"/>
  <c r="I1304" i="11" s="1"/>
  <c r="H1288" i="11"/>
  <c r="I1288" i="11" s="1"/>
  <c r="H1272" i="11"/>
  <c r="I1272" i="11" s="1"/>
  <c r="B1291" i="22"/>
  <c r="B1275" i="22"/>
  <c r="B1305" i="22"/>
  <c r="B1289" i="22"/>
  <c r="H1317" i="11"/>
  <c r="I1317" i="11" s="1"/>
  <c r="H1301" i="11"/>
  <c r="I1301" i="11" s="1"/>
  <c r="H1285" i="11"/>
  <c r="I1285" i="11" s="1"/>
  <c r="H1269" i="11"/>
  <c r="I1269" i="11" s="1"/>
  <c r="B1304" i="22"/>
  <c r="B1288" i="22"/>
  <c r="B1272" i="22"/>
  <c r="B1306" i="19"/>
  <c r="B1307" i="20" s="1"/>
  <c r="H1307" i="5"/>
  <c r="I1307" i="5" s="1"/>
  <c r="AA1303" i="2"/>
  <c r="J1302" i="15"/>
  <c r="Z1302" i="15" s="1"/>
  <c r="AA1302" i="15" s="1"/>
  <c r="J1277" i="15"/>
  <c r="Z1277" i="15" s="1"/>
  <c r="AA1277" i="15" s="1"/>
  <c r="AA1278" i="2"/>
  <c r="J1309" i="15"/>
  <c r="Z1309" i="15" s="1"/>
  <c r="AA1309" i="15" s="1"/>
  <c r="AA1310" i="2"/>
  <c r="AA1297" i="2"/>
  <c r="J1296" i="15"/>
  <c r="Z1296" i="15" s="1"/>
  <c r="AA1296" i="15" s="1"/>
  <c r="J1310" i="15"/>
  <c r="Z1310" i="15" s="1"/>
  <c r="AA1310" i="15" s="1"/>
  <c r="AA1311" i="2"/>
  <c r="L1278" i="15"/>
  <c r="Z1278" i="15" s="1"/>
  <c r="AA1278" i="15" s="1"/>
  <c r="AA1279" i="2"/>
  <c r="AA1321" i="2"/>
  <c r="AA1318" i="2"/>
  <c r="K1320" i="15"/>
  <c r="J1314" i="15"/>
  <c r="Z1314" i="15" s="1"/>
  <c r="AA1314" i="15" s="1"/>
  <c r="AA1289" i="2"/>
  <c r="J1288" i="15"/>
  <c r="Z1288" i="15" s="1"/>
  <c r="AA1288" i="15" s="1"/>
  <c r="J1320" i="15"/>
  <c r="Z1320" i="15" s="1"/>
  <c r="AA1320" i="15" s="1"/>
  <c r="J1313" i="15"/>
  <c r="K1292" i="15"/>
  <c r="Z1292" i="15" s="1"/>
  <c r="AA1292" i="15" s="1"/>
  <c r="AA1293" i="2"/>
  <c r="AA1275" i="2"/>
  <c r="J1274" i="15"/>
  <c r="Z1274" i="15" s="1"/>
  <c r="AA1274" i="15" s="1"/>
  <c r="B1283" i="19"/>
  <c r="B1284" i="20" s="1"/>
  <c r="H1284" i="5"/>
  <c r="I1284" i="5" s="1"/>
  <c r="H1312" i="5"/>
  <c r="I1312" i="5" s="1"/>
  <c r="K1263" i="15"/>
  <c r="Z1263" i="15" s="1"/>
  <c r="AA1263" i="15" s="1"/>
  <c r="AA1264" i="2"/>
  <c r="H1285" i="16"/>
  <c r="I1285" i="16" s="1"/>
  <c r="B1284" i="26"/>
  <c r="AA1283" i="2"/>
  <c r="J1282" i="15"/>
  <c r="Z1282" i="15" s="1"/>
  <c r="AA1282" i="15" s="1"/>
  <c r="J1273" i="15"/>
  <c r="AA1271" i="2"/>
  <c r="M1306" i="15"/>
  <c r="Z1306" i="15" s="1"/>
  <c r="AA1306" i="15" s="1"/>
  <c r="J1299" i="15"/>
  <c r="Z1299" i="15" s="1"/>
  <c r="AA1299" i="15" s="1"/>
  <c r="L1311" i="15"/>
  <c r="Z1311" i="15" s="1"/>
  <c r="AA1311" i="15" s="1"/>
  <c r="AA1312" i="2"/>
  <c r="AA1272" i="2"/>
  <c r="J1271" i="15"/>
  <c r="Z1271" i="15" s="1"/>
  <c r="AA1271" i="15" s="1"/>
  <c r="AA1298" i="2"/>
  <c r="J1297" i="15"/>
  <c r="Z1297" i="15" s="1"/>
  <c r="AA1297" i="15" s="1"/>
  <c r="AA1287" i="2"/>
  <c r="K1307" i="15"/>
  <c r="Z1307" i="15" s="1"/>
  <c r="AA1307" i="15" s="1"/>
  <c r="AA1284" i="2"/>
  <c r="AA1266" i="2"/>
  <c r="J1283" i="15"/>
  <c r="J1265" i="15"/>
  <c r="Z1265" i="15" s="1"/>
  <c r="AA1265" i="15" s="1"/>
  <c r="AA1281" i="2"/>
  <c r="J1280" i="15"/>
  <c r="Z1280" i="15" s="1"/>
  <c r="AA1280" i="15" s="1"/>
  <c r="J1286" i="15"/>
  <c r="J1268" i="15"/>
  <c r="Z1268" i="15" s="1"/>
  <c r="AA1268" i="15" s="1"/>
  <c r="AA1295" i="2"/>
  <c r="AA1291" i="2"/>
  <c r="J1290" i="15"/>
  <c r="Z1290" i="15" s="1"/>
  <c r="AA1290" i="15" s="1"/>
  <c r="AA1273" i="2"/>
  <c r="J1272" i="15"/>
  <c r="Z1272" i="15" s="1"/>
  <c r="AA1272" i="15" s="1"/>
  <c r="J1298" i="15"/>
  <c r="Z1298" i="15" s="1"/>
  <c r="AA1298" i="15" s="1"/>
  <c r="AA1288" i="2"/>
  <c r="AA1280" i="2"/>
  <c r="AK19" i="2"/>
  <c r="J1295" i="15"/>
  <c r="AA1296" i="2"/>
  <c r="AA1294" i="2"/>
  <c r="AA1292" i="2"/>
  <c r="AA1322" i="2"/>
  <c r="L1321" i="15"/>
  <c r="Z1321" i="15" s="1"/>
  <c r="AA1321" i="15" s="1"/>
  <c r="AA1323" i="2"/>
  <c r="AA1306" i="2"/>
  <c r="L1305" i="15"/>
  <c r="Z1305" i="15" s="1"/>
  <c r="AA1305" i="15" s="1"/>
  <c r="AA1308" i="2"/>
  <c r="AA1313" i="2"/>
  <c r="J1312" i="15"/>
  <c r="Z1312" i="15" s="1"/>
  <c r="AA1312" i="15" s="1"/>
  <c r="AA1302" i="2"/>
  <c r="AA1277" i="2"/>
  <c r="M1276" i="15"/>
  <c r="Z1276" i="15" s="1"/>
  <c r="AA1276" i="15" s="1"/>
  <c r="AA1276" i="2"/>
  <c r="AA1282" i="2"/>
  <c r="AA1270" i="2"/>
  <c r="AA1319" i="2"/>
  <c r="AA1307" i="2"/>
  <c r="J1266" i="15"/>
  <c r="Z1266" i="15" s="1"/>
  <c r="AA1266" i="15" s="1"/>
  <c r="AA1316" i="2"/>
  <c r="AA1304" i="2"/>
  <c r="AA1274" i="2"/>
  <c r="L1273" i="15"/>
  <c r="M1322" i="15"/>
  <c r="Z1322" i="15" s="1"/>
  <c r="AA1322" i="15" s="1"/>
  <c r="J1318" i="15"/>
  <c r="Z1318" i="15" s="1"/>
  <c r="AA1318" i="15" s="1"/>
  <c r="AA1320" i="2"/>
  <c r="AA1290" i="2"/>
  <c r="L1289" i="15"/>
  <c r="Z1289" i="15" s="1"/>
  <c r="AA1289" i="15" s="1"/>
  <c r="AA1268" i="2"/>
  <c r="J1269" i="15"/>
  <c r="Z1269" i="15" s="1"/>
  <c r="AA1269" i="15" s="1"/>
  <c r="AA1305" i="2"/>
  <c r="AA1265" i="2"/>
  <c r="J1264" i="15"/>
  <c r="Z1264" i="15" s="1"/>
  <c r="AA1264" i="15" s="1"/>
  <c r="S6" i="16"/>
  <c r="S6" i="11"/>
  <c r="S6" i="5"/>
  <c r="AF10" i="15"/>
  <c r="AF14" i="15"/>
  <c r="AH18" i="2"/>
  <c r="AH20" i="2"/>
  <c r="AH24" i="2"/>
  <c r="AH19" i="2"/>
  <c r="AH22" i="2"/>
  <c r="AA1267" i="2"/>
  <c r="AA1317" i="2"/>
  <c r="AA1301" i="2"/>
  <c r="AA1285" i="2"/>
  <c r="AA1269" i="2"/>
  <c r="AA1315" i="2"/>
  <c r="AA1299" i="2"/>
  <c r="AA1300" i="2"/>
  <c r="B1312" i="23" l="1"/>
  <c r="B1280" i="22"/>
  <c r="Y21" i="10"/>
  <c r="H1280" i="11"/>
  <c r="I1280" i="11" s="1"/>
  <c r="H1287" i="11"/>
  <c r="I1287" i="11" s="1"/>
  <c r="R1288" i="10"/>
  <c r="S1288" i="10" s="1"/>
  <c r="B1307" i="22"/>
  <c r="B1282" i="22"/>
  <c r="H1293" i="11"/>
  <c r="I1293" i="11" s="1"/>
  <c r="B1293" i="23"/>
  <c r="B1320" i="22"/>
  <c r="H1273" i="11"/>
  <c r="I1273" i="11" s="1"/>
  <c r="B1313" i="23"/>
  <c r="H1316" i="11"/>
  <c r="I1316" i="11" s="1"/>
  <c r="H1282" i="11"/>
  <c r="I1282" i="11" s="1"/>
  <c r="B1286" i="23"/>
  <c r="R1320" i="10"/>
  <c r="S1320" i="10" s="1"/>
  <c r="H1318" i="11"/>
  <c r="I1318" i="11" s="1"/>
  <c r="R1319" i="10"/>
  <c r="S1319" i="10" s="1"/>
  <c r="H1320" i="11"/>
  <c r="I1320" i="11" s="1"/>
  <c r="B1293" i="22"/>
  <c r="B1319" i="23"/>
  <c r="B1316" i="22"/>
  <c r="H1302" i="11"/>
  <c r="I1302" i="11" s="1"/>
  <c r="R1303" i="10"/>
  <c r="S1303" i="10" s="1"/>
  <c r="H1297" i="11"/>
  <c r="I1297" i="11" s="1"/>
  <c r="B1297" i="23"/>
  <c r="B1312" i="22"/>
  <c r="B1273" i="22"/>
  <c r="B1281" i="22"/>
  <c r="B1294" i="22"/>
  <c r="R1295" i="10"/>
  <c r="S1295" i="10" s="1"/>
  <c r="B1280" i="23"/>
  <c r="B1297" i="22"/>
  <c r="B1300" i="23"/>
  <c r="B1316" i="23"/>
  <c r="B1287" i="23"/>
  <c r="B1320" i="23"/>
  <c r="H1313" i="11"/>
  <c r="I1313" i="11" s="1"/>
  <c r="H1264" i="11"/>
  <c r="I1264" i="11" s="1"/>
  <c r="B1301" i="23"/>
  <c r="B1321" i="22"/>
  <c r="B1313" i="22"/>
  <c r="B1302" i="22"/>
  <c r="B1321" i="23"/>
  <c r="R1283" i="10"/>
  <c r="S1283" i="10" s="1"/>
  <c r="H1262" i="11"/>
  <c r="I1262" i="11" s="1"/>
  <c r="B1302" i="23"/>
  <c r="B1269" i="26"/>
  <c r="H1270" i="16"/>
  <c r="I1270" i="16" s="1"/>
  <c r="B1269" i="25"/>
  <c r="B1284" i="25"/>
  <c r="B1306" i="25"/>
  <c r="H1307" i="16"/>
  <c r="I1307" i="16" s="1"/>
  <c r="B1306" i="26"/>
  <c r="B1304" i="26"/>
  <c r="H1305" i="16"/>
  <c r="I1305" i="16" s="1"/>
  <c r="B1304" i="25"/>
  <c r="B1291" i="25"/>
  <c r="H1292" i="16"/>
  <c r="I1292" i="16" s="1"/>
  <c r="B1291" i="26"/>
  <c r="B1305" i="25"/>
  <c r="B1305" i="26"/>
  <c r="H1306" i="16"/>
  <c r="I1306" i="16" s="1"/>
  <c r="B1271" i="19"/>
  <c r="B1272" i="20" s="1"/>
  <c r="H1272" i="5"/>
  <c r="I1272" i="5" s="1"/>
  <c r="B1319" i="19"/>
  <c r="B1320" i="20" s="1"/>
  <c r="H1320" i="5"/>
  <c r="I1320" i="5" s="1"/>
  <c r="B1313" i="26"/>
  <c r="H1314" i="16"/>
  <c r="I1314" i="16" s="1"/>
  <c r="B1313" i="25"/>
  <c r="B1275" i="25"/>
  <c r="B1275" i="26"/>
  <c r="H1276" i="16"/>
  <c r="I1276" i="16" s="1"/>
  <c r="B1281" i="19"/>
  <c r="B1282" i="20" s="1"/>
  <c r="H1282" i="5"/>
  <c r="I1282" i="5" s="1"/>
  <c r="B1294" i="19"/>
  <c r="B1295" i="20" s="1"/>
  <c r="H1295" i="5"/>
  <c r="I1295" i="5" s="1"/>
  <c r="B1289" i="25"/>
  <c r="B1289" i="26"/>
  <c r="H1290" i="16"/>
  <c r="I1290" i="16" s="1"/>
  <c r="B1296" i="19"/>
  <c r="B1297" i="20" s="1"/>
  <c r="H1297" i="5"/>
  <c r="I1297" i="5" s="1"/>
  <c r="B1299" i="19"/>
  <c r="B1300" i="20" s="1"/>
  <c r="H1300" i="5"/>
  <c r="I1300" i="5" s="1"/>
  <c r="B1289" i="19"/>
  <c r="B1290" i="20" s="1"/>
  <c r="H1290" i="5"/>
  <c r="I1290" i="5" s="1"/>
  <c r="H1293" i="16"/>
  <c r="I1293" i="16" s="1"/>
  <c r="B1292" i="26"/>
  <c r="B1292" i="25"/>
  <c r="B1278" i="25"/>
  <c r="B1278" i="26"/>
  <c r="H1279" i="16"/>
  <c r="I1279" i="16" s="1"/>
  <c r="B1268" i="25"/>
  <c r="B1268" i="26"/>
  <c r="H1269" i="16"/>
  <c r="I1269" i="16" s="1"/>
  <c r="B1313" i="19"/>
  <c r="B1314" i="20" s="1"/>
  <c r="H1314" i="5"/>
  <c r="I1314" i="5" s="1"/>
  <c r="B1291" i="19"/>
  <c r="B1292" i="20" s="1"/>
  <c r="H1292" i="5"/>
  <c r="I1292" i="5" s="1"/>
  <c r="B1295" i="19"/>
  <c r="B1296" i="20" s="1"/>
  <c r="H1296" i="5"/>
  <c r="I1296" i="5" s="1"/>
  <c r="B1272" i="19"/>
  <c r="B1273" i="20" s="1"/>
  <c r="H1273" i="5"/>
  <c r="I1273" i="5" s="1"/>
  <c r="B1276" i="19"/>
  <c r="B1277" i="20" s="1"/>
  <c r="H1277" i="5"/>
  <c r="I1277" i="5" s="1"/>
  <c r="B1316" i="19"/>
  <c r="B1317" i="20" s="1"/>
  <c r="H1317" i="5"/>
  <c r="I1317" i="5" s="1"/>
  <c r="B1277" i="19"/>
  <c r="B1278" i="20" s="1"/>
  <c r="H1278" i="5"/>
  <c r="I1278" i="5" s="1"/>
  <c r="B1318" i="25"/>
  <c r="H1319" i="16"/>
  <c r="I1319" i="16" s="1"/>
  <c r="B1318" i="26"/>
  <c r="H1282" i="16"/>
  <c r="I1282" i="16" s="1"/>
  <c r="B1281" i="26"/>
  <c r="B1281" i="25"/>
  <c r="B1290" i="19"/>
  <c r="B1291" i="20" s="1"/>
  <c r="H1291" i="5"/>
  <c r="I1291" i="5" s="1"/>
  <c r="B1263" i="25"/>
  <c r="B1263" i="26"/>
  <c r="H1264" i="16"/>
  <c r="I1264" i="16" s="1"/>
  <c r="B1270" i="19"/>
  <c r="B1271" i="20" s="1"/>
  <c r="H1271" i="5"/>
  <c r="I1271" i="5" s="1"/>
  <c r="B1280" i="26"/>
  <c r="B1280" i="25"/>
  <c r="H1281" i="16"/>
  <c r="I1281" i="16" s="1"/>
  <c r="B1262" i="19"/>
  <c r="B1263" i="20" s="1"/>
  <c r="H1263" i="5"/>
  <c r="I1263" i="5" s="1"/>
  <c r="B1261" i="19"/>
  <c r="B1262" i="20" s="1"/>
  <c r="H1262" i="5"/>
  <c r="I1262" i="5" s="1"/>
  <c r="B1302" i="19"/>
  <c r="B1303" i="20" s="1"/>
  <c r="H1303" i="5"/>
  <c r="I1303" i="5" s="1"/>
  <c r="B1262" i="26"/>
  <c r="B1262" i="25"/>
  <c r="H1263" i="16"/>
  <c r="I1263" i="16" s="1"/>
  <c r="B1301" i="19"/>
  <c r="B1302" i="20" s="1"/>
  <c r="H1302" i="5"/>
  <c r="I1302" i="5" s="1"/>
  <c r="B1288" i="19"/>
  <c r="B1289" i="20" s="1"/>
  <c r="H1289" i="5"/>
  <c r="I1289" i="5" s="1"/>
  <c r="B1290" i="25"/>
  <c r="B1290" i="26"/>
  <c r="H1291" i="16"/>
  <c r="I1291" i="16" s="1"/>
  <c r="B1307" i="19"/>
  <c r="B1308" i="20" s="1"/>
  <c r="H1308" i="5"/>
  <c r="I1308" i="5" s="1"/>
  <c r="B1312" i="19"/>
  <c r="B1313" i="20" s="1"/>
  <c r="H1313" i="5"/>
  <c r="I1313" i="5" s="1"/>
  <c r="B1311" i="25"/>
  <c r="H1312" i="16"/>
  <c r="I1312" i="16" s="1"/>
  <c r="B1311" i="26"/>
  <c r="B1292" i="19"/>
  <c r="B1293" i="20" s="1"/>
  <c r="H1293" i="5"/>
  <c r="I1293" i="5" s="1"/>
  <c r="B1266" i="26"/>
  <c r="H1267" i="16"/>
  <c r="I1267" i="16" s="1"/>
  <c r="B1266" i="25"/>
  <c r="B1315" i="19"/>
  <c r="B1316" i="20" s="1"/>
  <c r="H1316" i="5"/>
  <c r="I1316" i="5" s="1"/>
  <c r="B1308" i="25"/>
  <c r="H1309" i="16"/>
  <c r="I1309" i="16" s="1"/>
  <c r="B1308" i="26"/>
  <c r="B1265" i="19"/>
  <c r="B1266" i="20" s="1"/>
  <c r="H1266" i="5"/>
  <c r="I1266" i="5" s="1"/>
  <c r="B1310" i="19"/>
  <c r="B1311" i="20" s="1"/>
  <c r="H1311" i="5"/>
  <c r="I1311" i="5" s="1"/>
  <c r="B1267" i="26"/>
  <c r="H1268" i="16"/>
  <c r="I1268" i="16" s="1"/>
  <c r="B1267" i="25"/>
  <c r="B1268" i="19"/>
  <c r="B1269" i="20" s="1"/>
  <c r="H1269" i="5"/>
  <c r="I1269" i="5" s="1"/>
  <c r="B1283" i="25"/>
  <c r="B1283" i="26"/>
  <c r="H1284" i="16"/>
  <c r="I1284" i="16" s="1"/>
  <c r="B1275" i="19"/>
  <c r="B1276" i="20" s="1"/>
  <c r="H1276" i="5"/>
  <c r="I1276" i="5" s="1"/>
  <c r="B1266" i="19"/>
  <c r="B1267" i="20" s="1"/>
  <c r="H1267" i="5"/>
  <c r="I1267" i="5" s="1"/>
  <c r="B1265" i="26"/>
  <c r="B1265" i="25"/>
  <c r="H1266" i="16"/>
  <c r="I1266" i="16" s="1"/>
  <c r="B1321" i="25"/>
  <c r="B1321" i="26"/>
  <c r="H1322" i="16"/>
  <c r="I1322" i="16" s="1"/>
  <c r="B1293" i="19"/>
  <c r="B1294" i="20" s="1"/>
  <c r="H1294" i="5"/>
  <c r="I1294" i="5" s="1"/>
  <c r="B1274" i="25"/>
  <c r="B1274" i="26"/>
  <c r="H1275" i="16"/>
  <c r="I1275" i="16" s="1"/>
  <c r="B1300" i="25"/>
  <c r="H1301" i="16"/>
  <c r="I1301" i="16" s="1"/>
  <c r="B1300" i="26"/>
  <c r="B1314" i="26"/>
  <c r="H1315" i="16"/>
  <c r="I1315" i="16" s="1"/>
  <c r="B1314" i="25"/>
  <c r="H1278" i="16"/>
  <c r="I1278" i="16" s="1"/>
  <c r="B1277" i="25"/>
  <c r="B1277" i="26"/>
  <c r="B1286" i="25"/>
  <c r="B1286" i="26"/>
  <c r="H1287" i="16"/>
  <c r="I1287" i="16" s="1"/>
  <c r="H1304" i="16"/>
  <c r="I1304" i="16" s="1"/>
  <c r="B1303" i="26"/>
  <c r="B1303" i="25"/>
  <c r="B1272" i="26"/>
  <c r="B1272" i="25"/>
  <c r="H1273" i="16"/>
  <c r="I1273" i="16" s="1"/>
  <c r="B1304" i="19"/>
  <c r="B1305" i="20" s="1"/>
  <c r="H1305" i="5"/>
  <c r="I1305" i="5" s="1"/>
  <c r="B1279" i="26"/>
  <c r="B1279" i="25"/>
  <c r="H1280" i="16"/>
  <c r="I1280" i="16" s="1"/>
  <c r="B1280" i="19"/>
  <c r="B1281" i="20" s="1"/>
  <c r="H1281" i="5"/>
  <c r="I1281" i="5" s="1"/>
  <c r="B1317" i="19"/>
  <c r="B1318" i="20" s="1"/>
  <c r="H1318" i="5"/>
  <c r="I1318" i="5" s="1"/>
  <c r="B1312" i="25"/>
  <c r="H1313" i="16"/>
  <c r="I1313" i="16" s="1"/>
  <c r="B1312" i="26"/>
  <c r="B1320" i="19"/>
  <c r="B1321" i="20" s="1"/>
  <c r="H1321" i="5"/>
  <c r="I1321" i="5" s="1"/>
  <c r="B1308" i="19"/>
  <c r="B1309" i="20" s="1"/>
  <c r="H1309" i="5"/>
  <c r="I1309" i="5" s="1"/>
  <c r="B1316" i="25"/>
  <c r="B1316" i="26"/>
  <c r="H1317" i="16"/>
  <c r="I1317" i="16" s="1"/>
  <c r="B1305" i="19"/>
  <c r="B1306" i="20" s="1"/>
  <c r="H1306" i="5"/>
  <c r="I1306" i="5" s="1"/>
  <c r="B1303" i="19"/>
  <c r="B1304" i="20" s="1"/>
  <c r="H1304" i="5"/>
  <c r="I1304" i="5" s="1"/>
  <c r="B1270" i="25"/>
  <c r="H1271" i="16"/>
  <c r="I1271" i="16" s="1"/>
  <c r="B1270" i="26"/>
  <c r="H1300" i="16"/>
  <c r="I1300" i="16" s="1"/>
  <c r="B1299" i="25"/>
  <c r="B1299" i="26"/>
  <c r="B1307" i="25"/>
  <c r="B1307" i="26"/>
  <c r="H1308" i="16"/>
  <c r="I1308" i="16" s="1"/>
  <c r="B1315" i="25"/>
  <c r="H1316" i="16"/>
  <c r="I1316" i="16" s="1"/>
  <c r="B1315" i="26"/>
  <c r="B1317" i="25"/>
  <c r="B1317" i="26"/>
  <c r="H1318" i="16"/>
  <c r="I1318" i="16" s="1"/>
  <c r="B1309" i="19"/>
  <c r="B1310" i="20" s="1"/>
  <c r="H1310" i="5"/>
  <c r="I1310" i="5" s="1"/>
  <c r="B1264" i="19"/>
  <c r="B1265" i="20" s="1"/>
  <c r="H1265" i="5"/>
  <c r="I1265" i="5" s="1"/>
  <c r="B1273" i="19"/>
  <c r="B1274" i="20" s="1"/>
  <c r="H1274" i="5"/>
  <c r="I1274" i="5" s="1"/>
  <c r="B1264" i="25"/>
  <c r="B1264" i="26"/>
  <c r="H1265" i="16"/>
  <c r="I1265" i="16" s="1"/>
  <c r="B1310" i="25"/>
  <c r="H1311" i="16"/>
  <c r="I1311" i="16" s="1"/>
  <c r="B1310" i="26"/>
  <c r="B1287" i="26"/>
  <c r="B1287" i="25"/>
  <c r="H1288" i="16"/>
  <c r="I1288" i="16" s="1"/>
  <c r="B1309" i="26"/>
  <c r="B1309" i="25"/>
  <c r="H1310" i="16"/>
  <c r="I1310" i="16" s="1"/>
  <c r="B1263" i="19"/>
  <c r="B1264" i="20" s="1"/>
  <c r="H1264" i="5"/>
  <c r="I1264" i="5" s="1"/>
  <c r="B1295" i="25"/>
  <c r="B1295" i="26"/>
  <c r="H1296" i="16"/>
  <c r="I1296" i="16" s="1"/>
  <c r="B1297" i="19"/>
  <c r="B1298" i="20" s="1"/>
  <c r="H1298" i="5"/>
  <c r="I1298" i="5" s="1"/>
  <c r="B1320" i="26"/>
  <c r="H1321" i="16"/>
  <c r="I1321" i="16" s="1"/>
  <c r="B1320" i="25"/>
  <c r="B1274" i="19"/>
  <c r="B1275" i="20" s="1"/>
  <c r="H1275" i="5"/>
  <c r="I1275" i="5" s="1"/>
  <c r="B1294" i="25"/>
  <c r="B1294" i="26"/>
  <c r="H1295" i="16"/>
  <c r="I1295" i="16" s="1"/>
  <c r="B1285" i="25"/>
  <c r="B1285" i="26"/>
  <c r="H1286" i="16"/>
  <c r="I1286" i="16" s="1"/>
  <c r="B1284" i="19"/>
  <c r="B1285" i="20" s="1"/>
  <c r="H1285" i="5"/>
  <c r="I1285" i="5" s="1"/>
  <c r="B1273" i="25"/>
  <c r="B1273" i="26"/>
  <c r="H1274" i="16"/>
  <c r="I1274" i="16" s="1"/>
  <c r="B1318" i="19"/>
  <c r="B1319" i="20" s="1"/>
  <c r="H1319" i="5"/>
  <c r="I1319" i="5" s="1"/>
  <c r="B1276" i="26"/>
  <c r="B1276" i="25"/>
  <c r="H1277" i="16"/>
  <c r="I1277" i="16" s="1"/>
  <c r="B1282" i="19"/>
  <c r="B1283" i="20" s="1"/>
  <c r="H1283" i="5"/>
  <c r="I1283" i="5" s="1"/>
  <c r="B1288" i="26"/>
  <c r="H1289" i="16"/>
  <c r="I1289" i="16" s="1"/>
  <c r="B1288" i="25"/>
  <c r="H1303" i="16"/>
  <c r="I1303" i="16" s="1"/>
  <c r="B1302" i="26"/>
  <c r="B1302" i="25"/>
  <c r="B1296" i="25"/>
  <c r="B1296" i="26"/>
  <c r="H1297" i="16"/>
  <c r="I1297" i="16" s="1"/>
  <c r="B1293" i="26"/>
  <c r="B1293" i="25"/>
  <c r="H1294" i="16"/>
  <c r="I1294" i="16" s="1"/>
  <c r="B1287" i="19"/>
  <c r="B1288" i="20" s="1"/>
  <c r="H1288" i="5"/>
  <c r="I1288" i="5" s="1"/>
  <c r="B1298" i="19"/>
  <c r="B1299" i="20" s="1"/>
  <c r="H1299" i="5"/>
  <c r="I1299" i="5" s="1"/>
  <c r="B1267" i="19"/>
  <c r="B1268" i="20" s="1"/>
  <c r="H1268" i="5"/>
  <c r="I1268" i="5" s="1"/>
  <c r="B1285" i="19"/>
  <c r="B1286" i="20" s="1"/>
  <c r="H1286" i="5"/>
  <c r="I1286" i="5" s="1"/>
  <c r="B1301" i="25"/>
  <c r="B1301" i="26"/>
  <c r="H1302" i="16"/>
  <c r="I1302" i="16" s="1"/>
  <c r="B1314" i="19"/>
  <c r="B1315" i="20" s="1"/>
  <c r="H1315" i="5"/>
  <c r="I1315" i="5" s="1"/>
  <c r="B1279" i="19"/>
  <c r="B1280" i="20" s="1"/>
  <c r="H1280" i="5"/>
  <c r="I1280" i="5" s="1"/>
  <c r="B1278" i="19"/>
  <c r="B1279" i="20" s="1"/>
  <c r="H1279" i="5"/>
  <c r="I1279" i="5" s="1"/>
  <c r="B1269" i="19"/>
  <c r="B1270" i="20" s="1"/>
  <c r="H1270" i="5"/>
  <c r="I1270" i="5" s="1"/>
  <c r="B1300" i="19"/>
  <c r="B1301" i="20" s="1"/>
  <c r="H1301" i="5"/>
  <c r="I1301" i="5" s="1"/>
  <c r="B1297" i="25"/>
  <c r="B1297" i="26"/>
  <c r="H1298" i="16"/>
  <c r="I1298" i="16" s="1"/>
  <c r="B1271" i="26"/>
  <c r="B1271" i="25"/>
  <c r="H1272" i="16"/>
  <c r="I1272" i="16" s="1"/>
  <c r="B1282" i="26"/>
  <c r="H1283" i="16"/>
  <c r="I1283" i="16" s="1"/>
  <c r="B1282" i="25"/>
  <c r="H1299" i="16"/>
  <c r="I1299" i="16" s="1"/>
  <c r="B1298" i="25"/>
  <c r="B1298" i="26"/>
  <c r="B1286" i="19"/>
  <c r="B1287" i="20" s="1"/>
  <c r="H1287" i="5"/>
  <c r="I1287" i="5" s="1"/>
  <c r="AI12" i="2"/>
  <c r="AJ12" i="2"/>
  <c r="AK12" i="2"/>
  <c r="AL12" i="2"/>
  <c r="AM12" i="2"/>
  <c r="AN12" i="2"/>
  <c r="AO12" i="2"/>
  <c r="AP12" i="2"/>
  <c r="AQ12" i="2"/>
  <c r="AR12" i="2"/>
  <c r="AH12" i="2"/>
  <c r="AB1312" i="2" l="1"/>
  <c r="AC1312" i="2" s="1"/>
  <c r="AB1279" i="2"/>
  <c r="AC1279" i="2" s="1"/>
  <c r="AB1293" i="2"/>
  <c r="AC1293" i="2" s="1"/>
  <c r="AB1264" i="2"/>
  <c r="AC1264" i="2" s="1"/>
  <c r="AB1309" i="2"/>
  <c r="AC1309" i="2" s="1"/>
  <c r="AB1295" i="2"/>
  <c r="AC1295" i="2" s="1"/>
  <c r="AB1284" i="2"/>
  <c r="AC1284" i="2" s="1"/>
  <c r="AB1303" i="2"/>
  <c r="AC1303" i="2" s="1"/>
  <c r="AB1287" i="2"/>
  <c r="AC1287" i="2" s="1"/>
  <c r="AB1318" i="2"/>
  <c r="AC1318" i="2" s="1"/>
  <c r="AB1271" i="2"/>
  <c r="AC1271" i="2" s="1"/>
  <c r="AB1304" i="2"/>
  <c r="AC1304" i="2" s="1"/>
  <c r="AB1292" i="2"/>
  <c r="AC1292" i="2" s="1"/>
  <c r="AB1288" i="2"/>
  <c r="AC1288" i="2" s="1"/>
  <c r="AB1290" i="2"/>
  <c r="AC1290" i="2" s="1"/>
  <c r="AB1267" i="2"/>
  <c r="AC1267" i="2" s="1"/>
  <c r="AB1277" i="2"/>
  <c r="AC1277" i="2" s="1"/>
  <c r="AB1315" i="2"/>
  <c r="AC1315" i="2" s="1"/>
  <c r="AB1298" i="2"/>
  <c r="AC1298" i="2" s="1"/>
  <c r="AB1306" i="2"/>
  <c r="AC1306" i="2" s="1"/>
  <c r="AB1266" i="2"/>
  <c r="AC1266" i="2" s="1"/>
  <c r="AB1319" i="2"/>
  <c r="AC1319" i="2" s="1"/>
  <c r="AB1299" i="2"/>
  <c r="AC1299" i="2" s="1"/>
  <c r="AB1301" i="2"/>
  <c r="AC1301" i="2" s="1"/>
  <c r="AB1322" i="2"/>
  <c r="AC1322" i="2" s="1"/>
  <c r="AB1311" i="2"/>
  <c r="AC1311" i="2" s="1"/>
  <c r="AB1294" i="2"/>
  <c r="AC1294" i="2" s="1"/>
  <c r="AB1313" i="2"/>
  <c r="AC1313" i="2" s="1"/>
  <c r="AB1302" i="2"/>
  <c r="AC1302" i="2" s="1"/>
  <c r="AB1316" i="2"/>
  <c r="AC1316" i="2" s="1"/>
  <c r="AB1320" i="2"/>
  <c r="AC1320" i="2" s="1"/>
  <c r="AB1305" i="2"/>
  <c r="AC1305" i="2" s="1"/>
  <c r="AB1286" i="2"/>
  <c r="AC1286" i="2" s="1"/>
  <c r="AB1321" i="2"/>
  <c r="AC1321" i="2" s="1"/>
  <c r="AB1270" i="2"/>
  <c r="AC1270" i="2" s="1"/>
  <c r="AB1272" i="2"/>
  <c r="AC1272" i="2" s="1"/>
  <c r="AB1278" i="2"/>
  <c r="AC1278" i="2" s="1"/>
  <c r="AB1269" i="2"/>
  <c r="AC1269" i="2" s="1"/>
  <c r="AB1275" i="2"/>
  <c r="AC1275" i="2" s="1"/>
  <c r="AB1282" i="2"/>
  <c r="AC1282" i="2" s="1"/>
  <c r="AB1308" i="2"/>
  <c r="AC1308" i="2" s="1"/>
  <c r="AB1296" i="2"/>
  <c r="AC1296" i="2" s="1"/>
  <c r="AB1323" i="2"/>
  <c r="AC1323" i="2" s="1"/>
  <c r="AB1297" i="2"/>
  <c r="AC1297" i="2" s="1"/>
  <c r="AB1283" i="2"/>
  <c r="AC1283" i="2" s="1"/>
  <c r="AB1281" i="2"/>
  <c r="AC1281" i="2" s="1"/>
  <c r="AB1310" i="2"/>
  <c r="AC1310" i="2" s="1"/>
  <c r="AB1285" i="2"/>
  <c r="AC1285" i="2" s="1"/>
  <c r="AB1280" i="2"/>
  <c r="AC1280" i="2" s="1"/>
  <c r="AB1276" i="2"/>
  <c r="AC1276" i="2" s="1"/>
  <c r="AB1274" i="2"/>
  <c r="AC1274" i="2" s="1"/>
  <c r="AB1273" i="2"/>
  <c r="AC1273" i="2" s="1"/>
  <c r="AB1317" i="2"/>
  <c r="AC1317" i="2" s="1"/>
  <c r="AB1265" i="2"/>
  <c r="AC1265" i="2" s="1"/>
  <c r="AB1307" i="2"/>
  <c r="AC1307" i="2" s="1"/>
  <c r="AB1291" i="2"/>
  <c r="AC1291" i="2" s="1"/>
  <c r="AB1289" i="2"/>
  <c r="AC1289" i="2" s="1"/>
  <c r="AB1314" i="2"/>
  <c r="AC1314" i="2" s="1"/>
  <c r="AB1268" i="2"/>
  <c r="AC1268" i="2" s="1"/>
  <c r="AB1300" i="2"/>
  <c r="AC1300" i="2" s="1"/>
  <c r="B1319" i="25"/>
  <c r="H1320" i="16"/>
  <c r="I1320" i="16" s="1"/>
  <c r="B1319" i="26"/>
  <c r="AF23" i="15" l="1"/>
  <c r="S8" i="5" l="1"/>
  <c r="Q3" i="5" s="1" a="1"/>
  <c r="Q3" i="5" s="1"/>
  <c r="S8" i="16"/>
  <c r="Q3" i="16" s="1" a="1"/>
  <c r="Q3" i="16" s="1"/>
  <c r="S8" i="11"/>
  <c r="Q3" i="11" s="1" a="1"/>
  <c r="Q3" i="11" s="1"/>
  <c r="AF17" i="15"/>
  <c r="J8" i="30" s="1"/>
  <c r="AF16" i="15"/>
  <c r="I9" i="30" l="1"/>
  <c r="J9" i="30"/>
  <c r="G9" i="30"/>
  <c r="F9" i="30"/>
  <c r="C9" i="30"/>
  <c r="D9" i="30"/>
  <c r="AQ23" i="15"/>
  <c r="AP23" i="15"/>
  <c r="AO23" i="15"/>
  <c r="AN23" i="15"/>
  <c r="AM23" i="15"/>
  <c r="AL23" i="15"/>
  <c r="AJ23" i="15"/>
  <c r="AI23" i="15"/>
  <c r="AH23" i="15"/>
  <c r="AG23" i="15" l="1"/>
  <c r="AK23" i="15"/>
  <c r="H4" i="23" l="1"/>
  <c r="H4" i="20"/>
  <c r="O5" i="4"/>
  <c r="Y14" i="10" l="1"/>
  <c r="G8" i="30" s="1"/>
  <c r="Y13" i="10"/>
  <c r="D8" i="30"/>
  <c r="G502" i="16" l="1"/>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G438" i="16"/>
  <c r="G437" i="16"/>
  <c r="G436" i="16"/>
  <c r="G435" i="16"/>
  <c r="G434" i="16"/>
  <c r="G433" i="16"/>
  <c r="G432" i="16"/>
  <c r="G431" i="16"/>
  <c r="G430" i="16"/>
  <c r="G429" i="16"/>
  <c r="G428" i="16"/>
  <c r="G427" i="16"/>
  <c r="G426" i="16"/>
  <c r="G425" i="16"/>
  <c r="G424" i="16"/>
  <c r="G423" i="16"/>
  <c r="G422" i="16"/>
  <c r="G421" i="16"/>
  <c r="G420" i="16"/>
  <c r="G419"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G253" i="16"/>
  <c r="G252" i="16"/>
  <c r="G251" i="16"/>
  <c r="G250" i="16"/>
  <c r="G249" i="16"/>
  <c r="G248" i="16"/>
  <c r="G247" i="16"/>
  <c r="G246" i="16"/>
  <c r="G245" i="16"/>
  <c r="G244" i="16"/>
  <c r="G243" i="16"/>
  <c r="G242" i="16"/>
  <c r="G241" i="16"/>
  <c r="G240" i="16"/>
  <c r="G239" i="16"/>
  <c r="G238" i="16"/>
  <c r="G237" i="16"/>
  <c r="G236" i="16"/>
  <c r="G235" i="16"/>
  <c r="G234" i="16"/>
  <c r="G233" i="16"/>
  <c r="G232"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G3" i="16"/>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G3" i="11"/>
  <c r="R1192" i="10"/>
  <c r="S1192" i="10" s="1"/>
  <c r="R712" i="10"/>
  <c r="S712" i="10" s="1"/>
  <c r="AI13" i="15" l="1"/>
  <c r="AI15" i="15" s="1"/>
  <c r="R33" i="10"/>
  <c r="S33" i="10" s="1"/>
  <c r="B32" i="23"/>
  <c r="B32" i="22"/>
  <c r="H32" i="11"/>
  <c r="I32" i="11" s="1"/>
  <c r="R49" i="10"/>
  <c r="S49" i="10" s="1"/>
  <c r="B48" i="23"/>
  <c r="B48" i="22"/>
  <c r="H48" i="11"/>
  <c r="I48" i="11" s="1"/>
  <c r="R65" i="10"/>
  <c r="S65" i="10" s="1"/>
  <c r="B64" i="23"/>
  <c r="B64" i="22"/>
  <c r="H64" i="11"/>
  <c r="I64" i="11" s="1"/>
  <c r="R73" i="10"/>
  <c r="S73" i="10" s="1"/>
  <c r="B72" i="23"/>
  <c r="B72" i="22"/>
  <c r="H72" i="11"/>
  <c r="I72" i="11" s="1"/>
  <c r="R81" i="10"/>
  <c r="S81" i="10" s="1"/>
  <c r="B80" i="23"/>
  <c r="B80" i="22"/>
  <c r="H80" i="11"/>
  <c r="I80" i="11" s="1"/>
  <c r="R89" i="10"/>
  <c r="S89" i="10" s="1"/>
  <c r="B88" i="23"/>
  <c r="B88" i="22"/>
  <c r="H88" i="11"/>
  <c r="I88" i="11" s="1"/>
  <c r="R97" i="10"/>
  <c r="S97" i="10" s="1"/>
  <c r="B96" i="23"/>
  <c r="B96" i="22"/>
  <c r="H96" i="11"/>
  <c r="I96" i="11" s="1"/>
  <c r="R105" i="10"/>
  <c r="S105" i="10" s="1"/>
  <c r="B104" i="23"/>
  <c r="B104" i="22"/>
  <c r="H104" i="11"/>
  <c r="I104" i="11" s="1"/>
  <c r="R113" i="10"/>
  <c r="S113" i="10" s="1"/>
  <c r="B112" i="23"/>
  <c r="B112" i="22"/>
  <c r="H112" i="11"/>
  <c r="I112" i="11" s="1"/>
  <c r="R121" i="10"/>
  <c r="S121" i="10" s="1"/>
  <c r="B120" i="23"/>
  <c r="B120" i="22"/>
  <c r="H120" i="11"/>
  <c r="I120" i="11" s="1"/>
  <c r="R129" i="10"/>
  <c r="S129" i="10" s="1"/>
  <c r="B128" i="23"/>
  <c r="B128" i="22"/>
  <c r="H128" i="11"/>
  <c r="I128" i="11" s="1"/>
  <c r="R137" i="10"/>
  <c r="S137" i="10" s="1"/>
  <c r="B136" i="23"/>
  <c r="B136" i="22"/>
  <c r="H136" i="11"/>
  <c r="I136" i="11" s="1"/>
  <c r="R145" i="10"/>
  <c r="S145" i="10" s="1"/>
  <c r="B144" i="23"/>
  <c r="B144" i="22"/>
  <c r="H144" i="11"/>
  <c r="I144" i="11" s="1"/>
  <c r="R153" i="10"/>
  <c r="S153" i="10" s="1"/>
  <c r="B152" i="23"/>
  <c r="B152" i="22"/>
  <c r="H152" i="11"/>
  <c r="I152" i="11" s="1"/>
  <c r="R161" i="10"/>
  <c r="S161" i="10" s="1"/>
  <c r="B160" i="23"/>
  <c r="B160" i="22"/>
  <c r="H160" i="11"/>
  <c r="I160" i="11" s="1"/>
  <c r="R169" i="10"/>
  <c r="S169" i="10" s="1"/>
  <c r="B168" i="23"/>
  <c r="B168" i="22"/>
  <c r="H168" i="11"/>
  <c r="I168" i="11" s="1"/>
  <c r="R177" i="10"/>
  <c r="S177" i="10" s="1"/>
  <c r="B176" i="23"/>
  <c r="B176" i="22"/>
  <c r="H176" i="11"/>
  <c r="I176" i="11" s="1"/>
  <c r="R185" i="10"/>
  <c r="S185" i="10" s="1"/>
  <c r="B184" i="23"/>
  <c r="B184" i="22"/>
  <c r="H184" i="11"/>
  <c r="I184" i="11" s="1"/>
  <c r="R193" i="10"/>
  <c r="S193" i="10" s="1"/>
  <c r="B192" i="23"/>
  <c r="B192" i="22"/>
  <c r="H192" i="11"/>
  <c r="I192" i="11" s="1"/>
  <c r="R201" i="10"/>
  <c r="S201" i="10" s="1"/>
  <c r="B200" i="23"/>
  <c r="B200" i="22"/>
  <c r="H200" i="11"/>
  <c r="I200" i="11" s="1"/>
  <c r="R209" i="10"/>
  <c r="S209" i="10" s="1"/>
  <c r="B208" i="23"/>
  <c r="B208" i="22"/>
  <c r="H208" i="11"/>
  <c r="I208" i="11" s="1"/>
  <c r="R217" i="10"/>
  <c r="S217" i="10" s="1"/>
  <c r="B216" i="23"/>
  <c r="B216" i="22"/>
  <c r="H216" i="11"/>
  <c r="I216" i="11" s="1"/>
  <c r="R225" i="10"/>
  <c r="S225" i="10" s="1"/>
  <c r="B224" i="23"/>
  <c r="B224" i="22"/>
  <c r="H224" i="11"/>
  <c r="I224" i="11" s="1"/>
  <c r="R233" i="10"/>
  <c r="S233" i="10" s="1"/>
  <c r="B232" i="23"/>
  <c r="B232" i="22"/>
  <c r="H232" i="11"/>
  <c r="I232" i="11" s="1"/>
  <c r="R241" i="10"/>
  <c r="S241" i="10" s="1"/>
  <c r="B240" i="23"/>
  <c r="B240" i="22"/>
  <c r="H240" i="11"/>
  <c r="I240" i="11" s="1"/>
  <c r="R249" i="10"/>
  <c r="S249" i="10" s="1"/>
  <c r="B248" i="23"/>
  <c r="B248" i="22"/>
  <c r="H248" i="11"/>
  <c r="I248" i="11" s="1"/>
  <c r="R257" i="10"/>
  <c r="S257" i="10" s="1"/>
  <c r="B256" i="23"/>
  <c r="B256" i="22"/>
  <c r="H256" i="11"/>
  <c r="I256" i="11" s="1"/>
  <c r="R265" i="10"/>
  <c r="S265" i="10" s="1"/>
  <c r="B264" i="23"/>
  <c r="B264" i="22"/>
  <c r="H264" i="11"/>
  <c r="I264" i="11" s="1"/>
  <c r="R273" i="10"/>
  <c r="S273" i="10" s="1"/>
  <c r="B272" i="23"/>
  <c r="B272" i="22"/>
  <c r="H272" i="11"/>
  <c r="I272" i="11" s="1"/>
  <c r="R281" i="10"/>
  <c r="S281" i="10" s="1"/>
  <c r="B280" i="23"/>
  <c r="B280" i="22"/>
  <c r="H280" i="11"/>
  <c r="I280" i="11" s="1"/>
  <c r="R289" i="10"/>
  <c r="S289" i="10" s="1"/>
  <c r="B288" i="23"/>
  <c r="B288" i="22"/>
  <c r="H288" i="11"/>
  <c r="I288" i="11" s="1"/>
  <c r="R297" i="10"/>
  <c r="S297" i="10" s="1"/>
  <c r="B296" i="23"/>
  <c r="B296" i="22"/>
  <c r="H296" i="11"/>
  <c r="I296" i="11" s="1"/>
  <c r="R305" i="10"/>
  <c r="S305" i="10" s="1"/>
  <c r="B304" i="23"/>
  <c r="B304" i="22"/>
  <c r="H304" i="11"/>
  <c r="I304" i="11" s="1"/>
  <c r="R313" i="10"/>
  <c r="S313" i="10" s="1"/>
  <c r="B312" i="23"/>
  <c r="B312" i="22"/>
  <c r="H312" i="11"/>
  <c r="I312" i="11" s="1"/>
  <c r="R321" i="10"/>
  <c r="S321" i="10" s="1"/>
  <c r="B320" i="23"/>
  <c r="B320" i="22"/>
  <c r="H320" i="11"/>
  <c r="I320" i="11" s="1"/>
  <c r="R329" i="10"/>
  <c r="S329" i="10" s="1"/>
  <c r="B328" i="23"/>
  <c r="B328" i="22"/>
  <c r="H328" i="11"/>
  <c r="I328" i="11" s="1"/>
  <c r="R337" i="10"/>
  <c r="S337" i="10" s="1"/>
  <c r="B336" i="23"/>
  <c r="B336" i="22"/>
  <c r="H336" i="11"/>
  <c r="I336" i="11" s="1"/>
  <c r="R345" i="10"/>
  <c r="S345" i="10" s="1"/>
  <c r="B344" i="23"/>
  <c r="B344" i="22"/>
  <c r="H344" i="11"/>
  <c r="I344" i="11" s="1"/>
  <c r="R353" i="10"/>
  <c r="S353" i="10" s="1"/>
  <c r="B352" i="23"/>
  <c r="B352" i="22"/>
  <c r="H352" i="11"/>
  <c r="I352" i="11" s="1"/>
  <c r="R361" i="10"/>
  <c r="S361" i="10" s="1"/>
  <c r="B360" i="23"/>
  <c r="B360" i="22"/>
  <c r="H360" i="11"/>
  <c r="I360" i="11" s="1"/>
  <c r="R369" i="10"/>
  <c r="S369" i="10" s="1"/>
  <c r="B368" i="23"/>
  <c r="B368" i="22"/>
  <c r="H368" i="11"/>
  <c r="I368" i="11" s="1"/>
  <c r="R377" i="10"/>
  <c r="S377" i="10" s="1"/>
  <c r="B376" i="23"/>
  <c r="B376" i="22"/>
  <c r="H376" i="11"/>
  <c r="I376" i="11" s="1"/>
  <c r="R385" i="10"/>
  <c r="S385" i="10" s="1"/>
  <c r="B384" i="23"/>
  <c r="B384" i="22"/>
  <c r="H384" i="11"/>
  <c r="I384" i="11" s="1"/>
  <c r="R393" i="10"/>
  <c r="S393" i="10" s="1"/>
  <c r="B392" i="23"/>
  <c r="B392" i="22"/>
  <c r="H392" i="11"/>
  <c r="I392" i="11" s="1"/>
  <c r="R401" i="10"/>
  <c r="S401" i="10" s="1"/>
  <c r="B400" i="23"/>
  <c r="B400" i="22"/>
  <c r="H400" i="11"/>
  <c r="I400" i="11" s="1"/>
  <c r="R409" i="10"/>
  <c r="S409" i="10" s="1"/>
  <c r="B408" i="23"/>
  <c r="B408" i="22"/>
  <c r="H408" i="11"/>
  <c r="I408" i="11" s="1"/>
  <c r="R417" i="10"/>
  <c r="S417" i="10" s="1"/>
  <c r="B416" i="23"/>
  <c r="B416" i="22"/>
  <c r="H416" i="11"/>
  <c r="I416" i="11" s="1"/>
  <c r="R425" i="10"/>
  <c r="S425" i="10" s="1"/>
  <c r="B424" i="23"/>
  <c r="B424" i="22"/>
  <c r="H424" i="11"/>
  <c r="I424" i="11" s="1"/>
  <c r="R433" i="10"/>
  <c r="S433" i="10" s="1"/>
  <c r="B432" i="23"/>
  <c r="B432" i="22"/>
  <c r="H432" i="11"/>
  <c r="I432" i="11" s="1"/>
  <c r="R441" i="10"/>
  <c r="S441" i="10" s="1"/>
  <c r="B440" i="23"/>
  <c r="B440" i="22"/>
  <c r="H440" i="11"/>
  <c r="I440" i="11" s="1"/>
  <c r="R449" i="10"/>
  <c r="S449" i="10" s="1"/>
  <c r="B448" i="23"/>
  <c r="B448" i="22"/>
  <c r="H448" i="11"/>
  <c r="I448" i="11" s="1"/>
  <c r="R457" i="10"/>
  <c r="S457" i="10" s="1"/>
  <c r="B456" i="23"/>
  <c r="B456" i="22"/>
  <c r="H456" i="11"/>
  <c r="I456" i="11" s="1"/>
  <c r="R465" i="10"/>
  <c r="S465" i="10" s="1"/>
  <c r="B464" i="23"/>
  <c r="B464" i="22"/>
  <c r="H464" i="11"/>
  <c r="I464" i="11" s="1"/>
  <c r="R473" i="10"/>
  <c r="S473" i="10" s="1"/>
  <c r="B472" i="23"/>
  <c r="B472" i="22"/>
  <c r="H472" i="11"/>
  <c r="I472" i="11" s="1"/>
  <c r="R481" i="10"/>
  <c r="S481" i="10" s="1"/>
  <c r="B480" i="23"/>
  <c r="B480" i="22"/>
  <c r="H480" i="11"/>
  <c r="I480" i="11" s="1"/>
  <c r="R489" i="10"/>
  <c r="S489" i="10" s="1"/>
  <c r="B488" i="23"/>
  <c r="B488" i="22"/>
  <c r="H488" i="11"/>
  <c r="I488" i="11" s="1"/>
  <c r="R497" i="10"/>
  <c r="S497" i="10" s="1"/>
  <c r="B496" i="23"/>
  <c r="B496" i="22"/>
  <c r="H496" i="11"/>
  <c r="I496" i="11" s="1"/>
  <c r="R505" i="10"/>
  <c r="S505" i="10" s="1"/>
  <c r="B504" i="23"/>
  <c r="B504" i="22"/>
  <c r="H504" i="11"/>
  <c r="I504" i="11" s="1"/>
  <c r="R513" i="10"/>
  <c r="S513" i="10" s="1"/>
  <c r="B512" i="23"/>
  <c r="B512" i="22"/>
  <c r="H512" i="11"/>
  <c r="I512" i="11" s="1"/>
  <c r="R521" i="10"/>
  <c r="S521" i="10" s="1"/>
  <c r="B520" i="23"/>
  <c r="B520" i="22"/>
  <c r="H520" i="11"/>
  <c r="I520" i="11" s="1"/>
  <c r="R529" i="10"/>
  <c r="S529" i="10" s="1"/>
  <c r="B528" i="23"/>
  <c r="B528" i="22"/>
  <c r="H528" i="11"/>
  <c r="I528" i="11" s="1"/>
  <c r="R537" i="10"/>
  <c r="S537" i="10" s="1"/>
  <c r="B536" i="23"/>
  <c r="B536" i="22"/>
  <c r="H536" i="11"/>
  <c r="I536" i="11" s="1"/>
  <c r="R545" i="10"/>
  <c r="S545" i="10" s="1"/>
  <c r="B544" i="23"/>
  <c r="B544" i="22"/>
  <c r="H544" i="11"/>
  <c r="I544" i="11" s="1"/>
  <c r="R553" i="10"/>
  <c r="S553" i="10" s="1"/>
  <c r="B552" i="23"/>
  <c r="B552" i="22"/>
  <c r="H552" i="11"/>
  <c r="I552" i="11" s="1"/>
  <c r="R561" i="10"/>
  <c r="S561" i="10" s="1"/>
  <c r="B560" i="23"/>
  <c r="B560" i="22"/>
  <c r="H560" i="11"/>
  <c r="I560" i="11" s="1"/>
  <c r="R569" i="10"/>
  <c r="S569" i="10" s="1"/>
  <c r="B568" i="23"/>
  <c r="B568" i="22"/>
  <c r="H568" i="11"/>
  <c r="I568" i="11" s="1"/>
  <c r="R577" i="10"/>
  <c r="S577" i="10" s="1"/>
  <c r="B576" i="23"/>
  <c r="B576" i="22"/>
  <c r="H576" i="11"/>
  <c r="I576" i="11" s="1"/>
  <c r="R585" i="10"/>
  <c r="S585" i="10" s="1"/>
  <c r="B584" i="23"/>
  <c r="B584" i="22"/>
  <c r="H584" i="11"/>
  <c r="R593" i="10"/>
  <c r="S593" i="10" s="1"/>
  <c r="B592" i="23"/>
  <c r="B592" i="22"/>
  <c r="H592" i="11"/>
  <c r="I592" i="11" s="1"/>
  <c r="R601" i="10"/>
  <c r="S601" i="10" s="1"/>
  <c r="B600" i="23"/>
  <c r="B600" i="22"/>
  <c r="H600" i="11"/>
  <c r="I600" i="11" s="1"/>
  <c r="R609" i="10"/>
  <c r="S609" i="10" s="1"/>
  <c r="B608" i="23"/>
  <c r="B608" i="22"/>
  <c r="H608" i="11"/>
  <c r="I608" i="11" s="1"/>
  <c r="R617" i="10"/>
  <c r="S617" i="10" s="1"/>
  <c r="B616" i="23"/>
  <c r="B616" i="22"/>
  <c r="H616" i="11"/>
  <c r="I616" i="11" s="1"/>
  <c r="R625" i="10"/>
  <c r="S625" i="10" s="1"/>
  <c r="B624" i="23"/>
  <c r="B624" i="22"/>
  <c r="H624" i="11"/>
  <c r="I624" i="11" s="1"/>
  <c r="R633" i="10"/>
  <c r="S633" i="10" s="1"/>
  <c r="B632" i="23"/>
  <c r="B632" i="22"/>
  <c r="H632" i="11"/>
  <c r="I632" i="11" s="1"/>
  <c r="R641" i="10"/>
  <c r="S641" i="10" s="1"/>
  <c r="B640" i="23"/>
  <c r="B640" i="22"/>
  <c r="H640" i="11"/>
  <c r="I640" i="11" s="1"/>
  <c r="R649" i="10"/>
  <c r="S649" i="10" s="1"/>
  <c r="B648" i="23"/>
  <c r="B648" i="22"/>
  <c r="H648" i="11"/>
  <c r="I648" i="11" s="1"/>
  <c r="R657" i="10"/>
  <c r="S657" i="10" s="1"/>
  <c r="B656" i="23"/>
  <c r="B656" i="22"/>
  <c r="H656" i="11"/>
  <c r="I656" i="11" s="1"/>
  <c r="R665" i="10"/>
  <c r="S665" i="10" s="1"/>
  <c r="B664" i="23"/>
  <c r="B664" i="22"/>
  <c r="H664" i="11"/>
  <c r="I664" i="11" s="1"/>
  <c r="R673" i="10"/>
  <c r="S673" i="10" s="1"/>
  <c r="B672" i="23"/>
  <c r="B672" i="22"/>
  <c r="H672" i="11"/>
  <c r="I672" i="11" s="1"/>
  <c r="R681" i="10"/>
  <c r="S681" i="10" s="1"/>
  <c r="B680" i="23"/>
  <c r="B680" i="22"/>
  <c r="H680" i="11"/>
  <c r="I680" i="11" s="1"/>
  <c r="R689" i="10"/>
  <c r="S689" i="10" s="1"/>
  <c r="B688" i="23"/>
  <c r="B688" i="22"/>
  <c r="H688" i="11"/>
  <c r="I688" i="11" s="1"/>
  <c r="R697" i="10"/>
  <c r="S697" i="10" s="1"/>
  <c r="B696" i="23"/>
  <c r="B696" i="22"/>
  <c r="H696" i="11"/>
  <c r="I696" i="11" s="1"/>
  <c r="R705" i="10"/>
  <c r="S705" i="10" s="1"/>
  <c r="B704" i="23"/>
  <c r="B704" i="22"/>
  <c r="H704" i="11"/>
  <c r="I704" i="11" s="1"/>
  <c r="R713" i="10"/>
  <c r="S713" i="10" s="1"/>
  <c r="B712" i="23"/>
  <c r="B712" i="22"/>
  <c r="H712" i="11"/>
  <c r="I712" i="11" s="1"/>
  <c r="R721" i="10"/>
  <c r="S721" i="10" s="1"/>
  <c r="B720" i="23"/>
  <c r="B720" i="22"/>
  <c r="H720" i="11"/>
  <c r="I720" i="11" s="1"/>
  <c r="R729" i="10"/>
  <c r="S729" i="10" s="1"/>
  <c r="B728" i="23"/>
  <c r="B728" i="22"/>
  <c r="H728" i="11"/>
  <c r="I728" i="11" s="1"/>
  <c r="R737" i="10"/>
  <c r="S737" i="10" s="1"/>
  <c r="B736" i="23"/>
  <c r="B736" i="22"/>
  <c r="H736" i="11"/>
  <c r="I736" i="11" s="1"/>
  <c r="R745" i="10"/>
  <c r="S745" i="10" s="1"/>
  <c r="B744" i="23"/>
  <c r="B744" i="22"/>
  <c r="H744" i="11"/>
  <c r="I744" i="11" s="1"/>
  <c r="R753" i="10"/>
  <c r="S753" i="10" s="1"/>
  <c r="B752" i="23"/>
  <c r="B752" i="22"/>
  <c r="H752" i="11"/>
  <c r="I752" i="11" s="1"/>
  <c r="R761" i="10"/>
  <c r="S761" i="10" s="1"/>
  <c r="B760" i="23"/>
  <c r="B760" i="22"/>
  <c r="H760" i="11"/>
  <c r="I760" i="11" s="1"/>
  <c r="R769" i="10"/>
  <c r="S769" i="10" s="1"/>
  <c r="B768" i="23"/>
  <c r="B768" i="22"/>
  <c r="H768" i="11"/>
  <c r="I768" i="11" s="1"/>
  <c r="R777" i="10"/>
  <c r="S777" i="10" s="1"/>
  <c r="B776" i="23"/>
  <c r="B776" i="22"/>
  <c r="H776" i="11"/>
  <c r="I776" i="11" s="1"/>
  <c r="R785" i="10"/>
  <c r="S785" i="10" s="1"/>
  <c r="B784" i="23"/>
  <c r="B784" i="22"/>
  <c r="H784" i="11"/>
  <c r="I784" i="11" s="1"/>
  <c r="R793" i="10"/>
  <c r="S793" i="10" s="1"/>
  <c r="B792" i="23"/>
  <c r="B792" i="22"/>
  <c r="H792" i="11"/>
  <c r="I792" i="11" s="1"/>
  <c r="R801" i="10"/>
  <c r="S801" i="10" s="1"/>
  <c r="B800" i="23"/>
  <c r="B800" i="22"/>
  <c r="H800" i="11"/>
  <c r="I800" i="11" s="1"/>
  <c r="R809" i="10"/>
  <c r="S809" i="10" s="1"/>
  <c r="B808" i="23"/>
  <c r="B808" i="22"/>
  <c r="H808" i="11"/>
  <c r="I808" i="11" s="1"/>
  <c r="R817" i="10"/>
  <c r="S817" i="10" s="1"/>
  <c r="B816" i="23"/>
  <c r="B816" i="22"/>
  <c r="H816" i="11"/>
  <c r="I816" i="11" s="1"/>
  <c r="R825" i="10"/>
  <c r="S825" i="10" s="1"/>
  <c r="B824" i="23"/>
  <c r="B824" i="22"/>
  <c r="H824" i="11"/>
  <c r="I824" i="11" s="1"/>
  <c r="R833" i="10"/>
  <c r="S833" i="10" s="1"/>
  <c r="B832" i="23"/>
  <c r="B832" i="22"/>
  <c r="H832" i="11"/>
  <c r="I832" i="11" s="1"/>
  <c r="R841" i="10"/>
  <c r="S841" i="10" s="1"/>
  <c r="B840" i="23"/>
  <c r="B840" i="22"/>
  <c r="H840" i="11"/>
  <c r="I840" i="11" s="1"/>
  <c r="R849" i="10"/>
  <c r="S849" i="10" s="1"/>
  <c r="B848" i="23"/>
  <c r="B848" i="22"/>
  <c r="H848" i="11"/>
  <c r="I848" i="11" s="1"/>
  <c r="R857" i="10"/>
  <c r="S857" i="10" s="1"/>
  <c r="B856" i="23"/>
  <c r="B856" i="22"/>
  <c r="H856" i="11"/>
  <c r="I856" i="11" s="1"/>
  <c r="R865" i="10"/>
  <c r="S865" i="10" s="1"/>
  <c r="B864" i="23"/>
  <c r="B864" i="22"/>
  <c r="H864" i="11"/>
  <c r="I864" i="11" s="1"/>
  <c r="R873" i="10"/>
  <c r="S873" i="10" s="1"/>
  <c r="B872" i="23"/>
  <c r="B872" i="22"/>
  <c r="H872" i="11"/>
  <c r="I872" i="11" s="1"/>
  <c r="R881" i="10"/>
  <c r="S881" i="10" s="1"/>
  <c r="B880" i="23"/>
  <c r="B880" i="22"/>
  <c r="H880" i="11"/>
  <c r="I880" i="11" s="1"/>
  <c r="R889" i="10"/>
  <c r="S889" i="10" s="1"/>
  <c r="B888" i="23"/>
  <c r="B888" i="22"/>
  <c r="H888" i="11"/>
  <c r="I888" i="11" s="1"/>
  <c r="R897" i="10"/>
  <c r="S897" i="10" s="1"/>
  <c r="B896" i="23"/>
  <c r="B896" i="22"/>
  <c r="H896" i="11"/>
  <c r="I896" i="11" s="1"/>
  <c r="R905" i="10"/>
  <c r="S905" i="10" s="1"/>
  <c r="B904" i="23"/>
  <c r="B904" i="22"/>
  <c r="H904" i="11"/>
  <c r="I904" i="11" s="1"/>
  <c r="R913" i="10"/>
  <c r="S913" i="10" s="1"/>
  <c r="B912" i="23"/>
  <c r="B912" i="22"/>
  <c r="H912" i="11"/>
  <c r="I912" i="11" s="1"/>
  <c r="R921" i="10"/>
  <c r="S921" i="10" s="1"/>
  <c r="B920" i="23"/>
  <c r="B920" i="22"/>
  <c r="H920" i="11"/>
  <c r="I920" i="11" s="1"/>
  <c r="R929" i="10"/>
  <c r="S929" i="10" s="1"/>
  <c r="B928" i="23"/>
  <c r="B928" i="22"/>
  <c r="H928" i="11"/>
  <c r="I928" i="11" s="1"/>
  <c r="R937" i="10"/>
  <c r="S937" i="10" s="1"/>
  <c r="B936" i="23"/>
  <c r="B936" i="22"/>
  <c r="H936" i="11"/>
  <c r="I936" i="11" s="1"/>
  <c r="R945" i="10"/>
  <c r="S945" i="10" s="1"/>
  <c r="B944" i="23"/>
  <c r="B944" i="22"/>
  <c r="H944" i="11"/>
  <c r="I944" i="11" s="1"/>
  <c r="R953" i="10"/>
  <c r="S953" i="10" s="1"/>
  <c r="B952" i="23"/>
  <c r="B952" i="22"/>
  <c r="H952" i="11"/>
  <c r="I952" i="11" s="1"/>
  <c r="R961" i="10"/>
  <c r="S961" i="10" s="1"/>
  <c r="B960" i="23"/>
  <c r="B960" i="22"/>
  <c r="H960" i="11"/>
  <c r="I960" i="11" s="1"/>
  <c r="R969" i="10"/>
  <c r="S969" i="10" s="1"/>
  <c r="B968" i="23"/>
  <c r="B968" i="22"/>
  <c r="H968" i="11"/>
  <c r="I968" i="11" s="1"/>
  <c r="R977" i="10"/>
  <c r="S977" i="10" s="1"/>
  <c r="B976" i="23"/>
  <c r="B976" i="22"/>
  <c r="H976" i="11"/>
  <c r="I976" i="11" s="1"/>
  <c r="R985" i="10"/>
  <c r="S985" i="10" s="1"/>
  <c r="B984" i="22"/>
  <c r="B984" i="23"/>
  <c r="H984" i="11"/>
  <c r="I984" i="11" s="1"/>
  <c r="R993" i="10"/>
  <c r="S993" i="10" s="1"/>
  <c r="B992" i="23"/>
  <c r="B992" i="22"/>
  <c r="H992" i="11"/>
  <c r="I992" i="11" s="1"/>
  <c r="R1001" i="10"/>
  <c r="S1001" i="10" s="1"/>
  <c r="B1000" i="23"/>
  <c r="B1000" i="22"/>
  <c r="H1000" i="11"/>
  <c r="I1000" i="11" s="1"/>
  <c r="R1009" i="10"/>
  <c r="S1009" i="10" s="1"/>
  <c r="B1008" i="23"/>
  <c r="B1008" i="22"/>
  <c r="H1008" i="11"/>
  <c r="I1008" i="11" s="1"/>
  <c r="R1017" i="10"/>
  <c r="S1017" i="10" s="1"/>
  <c r="B1016" i="23"/>
  <c r="B1016" i="22"/>
  <c r="H1016" i="11"/>
  <c r="I1016" i="11" s="1"/>
  <c r="R1025" i="10"/>
  <c r="S1025" i="10" s="1"/>
  <c r="B1024" i="23"/>
  <c r="B1024" i="22"/>
  <c r="H1024" i="11"/>
  <c r="I1024" i="11" s="1"/>
  <c r="R1033" i="10"/>
  <c r="S1033" i="10" s="1"/>
  <c r="B1032" i="23"/>
  <c r="B1032" i="22"/>
  <c r="H1032" i="11"/>
  <c r="I1032" i="11" s="1"/>
  <c r="R1041" i="10"/>
  <c r="S1041" i="10" s="1"/>
  <c r="B1040" i="23"/>
  <c r="B1040" i="22"/>
  <c r="H1040" i="11"/>
  <c r="I1040" i="11" s="1"/>
  <c r="R1049" i="10"/>
  <c r="S1049" i="10" s="1"/>
  <c r="B1048" i="22"/>
  <c r="B1048" i="23"/>
  <c r="H1048" i="11"/>
  <c r="I1048" i="11" s="1"/>
  <c r="R1057" i="10"/>
  <c r="S1057" i="10" s="1"/>
  <c r="B1056" i="23"/>
  <c r="B1056" i="22"/>
  <c r="H1056" i="11"/>
  <c r="I1056" i="11" s="1"/>
  <c r="R1065" i="10"/>
  <c r="S1065" i="10" s="1"/>
  <c r="B1064" i="23"/>
  <c r="B1064" i="22"/>
  <c r="H1064" i="11"/>
  <c r="I1064" i="11" s="1"/>
  <c r="R1073" i="10"/>
  <c r="S1073" i="10" s="1"/>
  <c r="B1072" i="23"/>
  <c r="B1072" i="22"/>
  <c r="H1072" i="11"/>
  <c r="I1072" i="11" s="1"/>
  <c r="R1081" i="10"/>
  <c r="S1081" i="10" s="1"/>
  <c r="B1080" i="23"/>
  <c r="B1080" i="22"/>
  <c r="H1080" i="11"/>
  <c r="I1080" i="11" s="1"/>
  <c r="R1089" i="10"/>
  <c r="S1089" i="10" s="1"/>
  <c r="B1088" i="23"/>
  <c r="B1088" i="22"/>
  <c r="H1088" i="11"/>
  <c r="I1088" i="11" s="1"/>
  <c r="R1097" i="10"/>
  <c r="S1097" i="10" s="1"/>
  <c r="B1096" i="23"/>
  <c r="B1096" i="22"/>
  <c r="H1096" i="11"/>
  <c r="I1096" i="11" s="1"/>
  <c r="R1105" i="10"/>
  <c r="S1105" i="10" s="1"/>
  <c r="B1104" i="23"/>
  <c r="B1104" i="22"/>
  <c r="H1104" i="11"/>
  <c r="I1104" i="11" s="1"/>
  <c r="R1113" i="10"/>
  <c r="S1113" i="10" s="1"/>
  <c r="B1112" i="22"/>
  <c r="B1112" i="23"/>
  <c r="H1112" i="11"/>
  <c r="I1112" i="11" s="1"/>
  <c r="R1121" i="10"/>
  <c r="S1121" i="10" s="1"/>
  <c r="B1120" i="23"/>
  <c r="B1120" i="22"/>
  <c r="H1120" i="11"/>
  <c r="I1120" i="11" s="1"/>
  <c r="R1129" i="10"/>
  <c r="S1129" i="10" s="1"/>
  <c r="B1128" i="23"/>
  <c r="B1128" i="22"/>
  <c r="H1128" i="11"/>
  <c r="I1128" i="11" s="1"/>
  <c r="R1137" i="10"/>
  <c r="S1137" i="10" s="1"/>
  <c r="B1136" i="23"/>
  <c r="B1136" i="22"/>
  <c r="H1136" i="11"/>
  <c r="I1136" i="11" s="1"/>
  <c r="R1145" i="10"/>
  <c r="S1145" i="10" s="1"/>
  <c r="B1144" i="23"/>
  <c r="B1144" i="22"/>
  <c r="H1144" i="11"/>
  <c r="I1144" i="11" s="1"/>
  <c r="R1153" i="10"/>
  <c r="S1153" i="10" s="1"/>
  <c r="B1152" i="23"/>
  <c r="B1152" i="22"/>
  <c r="H1152" i="11"/>
  <c r="I1152" i="11" s="1"/>
  <c r="R1161" i="10"/>
  <c r="S1161" i="10" s="1"/>
  <c r="B1160" i="23"/>
  <c r="B1160" i="22"/>
  <c r="H1160" i="11"/>
  <c r="I1160" i="11" s="1"/>
  <c r="R1169" i="10"/>
  <c r="S1169" i="10" s="1"/>
  <c r="B1168" i="23"/>
  <c r="B1168" i="22"/>
  <c r="H1168" i="11"/>
  <c r="I1168" i="11" s="1"/>
  <c r="R1177" i="10"/>
  <c r="S1177" i="10" s="1"/>
  <c r="B1176" i="22"/>
  <c r="B1176" i="23"/>
  <c r="H1176" i="11"/>
  <c r="I1176" i="11" s="1"/>
  <c r="R1185" i="10"/>
  <c r="S1185" i="10" s="1"/>
  <c r="B1184" i="23"/>
  <c r="B1184" i="22"/>
  <c r="H1184" i="11"/>
  <c r="I1184" i="11" s="1"/>
  <c r="R1193" i="10"/>
  <c r="S1193" i="10" s="1"/>
  <c r="B1192" i="23"/>
  <c r="B1192" i="22"/>
  <c r="H1192" i="11"/>
  <c r="I1192" i="11" s="1"/>
  <c r="R1201" i="10"/>
  <c r="S1201" i="10" s="1"/>
  <c r="B1200" i="23"/>
  <c r="B1200" i="22"/>
  <c r="H1200" i="11"/>
  <c r="I1200" i="11" s="1"/>
  <c r="R1209" i="10"/>
  <c r="S1209" i="10" s="1"/>
  <c r="B1208" i="23"/>
  <c r="B1208" i="22"/>
  <c r="H1208" i="11"/>
  <c r="I1208" i="11" s="1"/>
  <c r="R1217" i="10"/>
  <c r="S1217" i="10" s="1"/>
  <c r="B1216" i="23"/>
  <c r="B1216" i="22"/>
  <c r="H1216" i="11"/>
  <c r="I1216" i="11" s="1"/>
  <c r="R1225" i="10"/>
  <c r="S1225" i="10" s="1"/>
  <c r="B1224" i="23"/>
  <c r="B1224" i="22"/>
  <c r="H1224" i="11"/>
  <c r="I1224" i="11" s="1"/>
  <c r="R1233" i="10"/>
  <c r="S1233" i="10" s="1"/>
  <c r="B1232" i="23"/>
  <c r="B1232" i="22"/>
  <c r="H1232" i="11"/>
  <c r="I1232" i="11" s="1"/>
  <c r="B1240" i="23"/>
  <c r="B1240" i="22"/>
  <c r="H1240" i="11"/>
  <c r="I1240" i="11" s="1"/>
  <c r="B1248" i="23"/>
  <c r="B1248" i="22"/>
  <c r="H1248" i="11"/>
  <c r="I1248" i="11" s="1"/>
  <c r="B1256" i="23"/>
  <c r="B1256" i="22"/>
  <c r="H1256" i="11"/>
  <c r="I1256" i="11" s="1"/>
  <c r="R16" i="10"/>
  <c r="S16" i="10" s="1"/>
  <c r="B15" i="23"/>
  <c r="B15" i="22"/>
  <c r="H15" i="11"/>
  <c r="I15" i="11" s="1"/>
  <c r="R17" i="10"/>
  <c r="S17" i="10" s="1"/>
  <c r="B16" i="23"/>
  <c r="B16" i="22"/>
  <c r="H16" i="11"/>
  <c r="I16" i="11" s="1"/>
  <c r="R34" i="10"/>
  <c r="S34" i="10" s="1"/>
  <c r="B33" i="23"/>
  <c r="B33" i="22"/>
  <c r="H33" i="11"/>
  <c r="I33" i="11" s="1"/>
  <c r="R50" i="10"/>
  <c r="S50" i="10" s="1"/>
  <c r="B49" i="23"/>
  <c r="B49" i="22"/>
  <c r="H49" i="11"/>
  <c r="I49" i="11" s="1"/>
  <c r="R58" i="10"/>
  <c r="S58" i="10" s="1"/>
  <c r="B57" i="23"/>
  <c r="B57" i="22"/>
  <c r="H57" i="11"/>
  <c r="I57" i="11" s="1"/>
  <c r="R74" i="10"/>
  <c r="S74" i="10" s="1"/>
  <c r="B73" i="23"/>
  <c r="B73" i="22"/>
  <c r="H73" i="11"/>
  <c r="I73" i="11" s="1"/>
  <c r="R82" i="10"/>
  <c r="S82" i="10" s="1"/>
  <c r="B81" i="23"/>
  <c r="B81" i="22"/>
  <c r="H81" i="11"/>
  <c r="I81" i="11" s="1"/>
  <c r="R90" i="10"/>
  <c r="S90" i="10" s="1"/>
  <c r="B89" i="23"/>
  <c r="B89" i="22"/>
  <c r="H89" i="11"/>
  <c r="I89" i="11" s="1"/>
  <c r="R98" i="10"/>
  <c r="S98" i="10" s="1"/>
  <c r="B97" i="23"/>
  <c r="B97" i="22"/>
  <c r="H97" i="11"/>
  <c r="I97" i="11" s="1"/>
  <c r="B105" i="23"/>
  <c r="B105" i="22"/>
  <c r="H105" i="11"/>
  <c r="I105" i="11" s="1"/>
  <c r="R114" i="10"/>
  <c r="S114" i="10" s="1"/>
  <c r="B113" i="23"/>
  <c r="B113" i="22"/>
  <c r="H113" i="11"/>
  <c r="I113" i="11" s="1"/>
  <c r="R122" i="10"/>
  <c r="S122" i="10" s="1"/>
  <c r="B121" i="23"/>
  <c r="B121" i="22"/>
  <c r="H121" i="11"/>
  <c r="I121" i="11" s="1"/>
  <c r="R130" i="10"/>
  <c r="S130" i="10" s="1"/>
  <c r="B129" i="23"/>
  <c r="B129" i="22"/>
  <c r="H129" i="11"/>
  <c r="I129" i="11" s="1"/>
  <c r="R138" i="10"/>
  <c r="S138" i="10" s="1"/>
  <c r="B137" i="23"/>
  <c r="B137" i="22"/>
  <c r="H137" i="11"/>
  <c r="I137" i="11" s="1"/>
  <c r="R146" i="10"/>
  <c r="S146" i="10" s="1"/>
  <c r="B145" i="23"/>
  <c r="B145" i="22"/>
  <c r="H145" i="11"/>
  <c r="I145" i="11" s="1"/>
  <c r="R154" i="10"/>
  <c r="S154" i="10" s="1"/>
  <c r="B153" i="23"/>
  <c r="B153" i="22"/>
  <c r="H153" i="11"/>
  <c r="I153" i="11" s="1"/>
  <c r="R162" i="10"/>
  <c r="S162" i="10" s="1"/>
  <c r="B161" i="23"/>
  <c r="B161" i="22"/>
  <c r="H161" i="11"/>
  <c r="I161" i="11" s="1"/>
  <c r="R170" i="10"/>
  <c r="S170" i="10" s="1"/>
  <c r="B169" i="23"/>
  <c r="B169" i="22"/>
  <c r="H169" i="11"/>
  <c r="I169" i="11" s="1"/>
  <c r="R178" i="10"/>
  <c r="S178" i="10" s="1"/>
  <c r="B177" i="23"/>
  <c r="B177" i="22"/>
  <c r="H177" i="11"/>
  <c r="I177" i="11" s="1"/>
  <c r="R186" i="10"/>
  <c r="S186" i="10" s="1"/>
  <c r="B185" i="23"/>
  <c r="B185" i="22"/>
  <c r="H185" i="11"/>
  <c r="I185" i="11" s="1"/>
  <c r="R194" i="10"/>
  <c r="S194" i="10" s="1"/>
  <c r="B193" i="23"/>
  <c r="B193" i="22"/>
  <c r="H193" i="11"/>
  <c r="I193" i="11" s="1"/>
  <c r="R202" i="10"/>
  <c r="S202" i="10" s="1"/>
  <c r="B201" i="23"/>
  <c r="B201" i="22"/>
  <c r="H201" i="11"/>
  <c r="I201" i="11" s="1"/>
  <c r="R210" i="10"/>
  <c r="S210" i="10" s="1"/>
  <c r="B209" i="23"/>
  <c r="B209" i="22"/>
  <c r="H209" i="11"/>
  <c r="I209" i="11" s="1"/>
  <c r="R218" i="10"/>
  <c r="S218" i="10" s="1"/>
  <c r="B217" i="23"/>
  <c r="B217" i="22"/>
  <c r="H217" i="11"/>
  <c r="I217" i="11" s="1"/>
  <c r="R226" i="10"/>
  <c r="S226" i="10" s="1"/>
  <c r="B225" i="23"/>
  <c r="B225" i="22"/>
  <c r="H225" i="11"/>
  <c r="I225" i="11" s="1"/>
  <c r="R234" i="10"/>
  <c r="S234" i="10" s="1"/>
  <c r="B233" i="23"/>
  <c r="B233" i="22"/>
  <c r="H233" i="11"/>
  <c r="I233" i="11" s="1"/>
  <c r="R242" i="10"/>
  <c r="S242" i="10" s="1"/>
  <c r="B241" i="23"/>
  <c r="B241" i="22"/>
  <c r="H241" i="11"/>
  <c r="I241" i="11" s="1"/>
  <c r="R250" i="10"/>
  <c r="S250" i="10" s="1"/>
  <c r="B249" i="23"/>
  <c r="B249" i="22"/>
  <c r="H249" i="11"/>
  <c r="I249" i="11" s="1"/>
  <c r="R258" i="10"/>
  <c r="S258" i="10" s="1"/>
  <c r="B257" i="23"/>
  <c r="B257" i="22"/>
  <c r="H257" i="11"/>
  <c r="I257" i="11" s="1"/>
  <c r="R266" i="10"/>
  <c r="S266" i="10" s="1"/>
  <c r="B265" i="23"/>
  <c r="B265" i="22"/>
  <c r="H265" i="11"/>
  <c r="I265" i="11" s="1"/>
  <c r="R274" i="10"/>
  <c r="S274" i="10" s="1"/>
  <c r="B273" i="23"/>
  <c r="B273" i="22"/>
  <c r="H273" i="11"/>
  <c r="I273" i="11" s="1"/>
  <c r="R282" i="10"/>
  <c r="S282" i="10" s="1"/>
  <c r="B281" i="23"/>
  <c r="B281" i="22"/>
  <c r="H281" i="11"/>
  <c r="I281" i="11" s="1"/>
  <c r="R290" i="10"/>
  <c r="S290" i="10" s="1"/>
  <c r="B289" i="23"/>
  <c r="B289" i="22"/>
  <c r="H289" i="11"/>
  <c r="I289" i="11" s="1"/>
  <c r="R298" i="10"/>
  <c r="S298" i="10" s="1"/>
  <c r="B297" i="23"/>
  <c r="B297" i="22"/>
  <c r="H297" i="11"/>
  <c r="I297" i="11" s="1"/>
  <c r="R306" i="10"/>
  <c r="S306" i="10" s="1"/>
  <c r="B305" i="23"/>
  <c r="B305" i="22"/>
  <c r="H305" i="11"/>
  <c r="I305" i="11" s="1"/>
  <c r="R314" i="10"/>
  <c r="S314" i="10" s="1"/>
  <c r="B313" i="23"/>
  <c r="B313" i="22"/>
  <c r="H313" i="11"/>
  <c r="I313" i="11" s="1"/>
  <c r="R322" i="10"/>
  <c r="S322" i="10" s="1"/>
  <c r="B321" i="23"/>
  <c r="B321" i="22"/>
  <c r="H321" i="11"/>
  <c r="I321" i="11" s="1"/>
  <c r="R330" i="10"/>
  <c r="S330" i="10" s="1"/>
  <c r="B329" i="23"/>
  <c r="B329" i="22"/>
  <c r="H329" i="11"/>
  <c r="I329" i="11" s="1"/>
  <c r="R338" i="10"/>
  <c r="S338" i="10" s="1"/>
  <c r="B337" i="23"/>
  <c r="B337" i="22"/>
  <c r="H337" i="11"/>
  <c r="I337" i="11" s="1"/>
  <c r="R346" i="10"/>
  <c r="S346" i="10" s="1"/>
  <c r="B345" i="23"/>
  <c r="B345" i="22"/>
  <c r="H345" i="11"/>
  <c r="I345" i="11" s="1"/>
  <c r="R354" i="10"/>
  <c r="S354" i="10" s="1"/>
  <c r="B353" i="23"/>
  <c r="B353" i="22"/>
  <c r="H353" i="11"/>
  <c r="I353" i="11" s="1"/>
  <c r="R362" i="10"/>
  <c r="S362" i="10" s="1"/>
  <c r="B361" i="23"/>
  <c r="B361" i="22"/>
  <c r="H361" i="11"/>
  <c r="I361" i="11" s="1"/>
  <c r="R370" i="10"/>
  <c r="S370" i="10" s="1"/>
  <c r="B369" i="23"/>
  <c r="B369" i="22"/>
  <c r="H369" i="11"/>
  <c r="I369" i="11" s="1"/>
  <c r="R378" i="10"/>
  <c r="S378" i="10" s="1"/>
  <c r="B377" i="23"/>
  <c r="B377" i="22"/>
  <c r="H377" i="11"/>
  <c r="I377" i="11" s="1"/>
  <c r="R386" i="10"/>
  <c r="S386" i="10" s="1"/>
  <c r="B385" i="23"/>
  <c r="B385" i="22"/>
  <c r="H385" i="11"/>
  <c r="I385" i="11" s="1"/>
  <c r="R394" i="10"/>
  <c r="S394" i="10" s="1"/>
  <c r="B393" i="23"/>
  <c r="B393" i="22"/>
  <c r="H393" i="11"/>
  <c r="I393" i="11" s="1"/>
  <c r="R402" i="10"/>
  <c r="S402" i="10" s="1"/>
  <c r="B401" i="23"/>
  <c r="B401" i="22"/>
  <c r="H401" i="11"/>
  <c r="I401" i="11" s="1"/>
  <c r="R410" i="10"/>
  <c r="S410" i="10" s="1"/>
  <c r="B409" i="23"/>
  <c r="B409" i="22"/>
  <c r="H409" i="11"/>
  <c r="I409" i="11" s="1"/>
  <c r="R418" i="10"/>
  <c r="S418" i="10" s="1"/>
  <c r="B417" i="23"/>
  <c r="B417" i="22"/>
  <c r="H417" i="11"/>
  <c r="I417" i="11" s="1"/>
  <c r="R426" i="10"/>
  <c r="S426" i="10" s="1"/>
  <c r="B425" i="23"/>
  <c r="B425" i="22"/>
  <c r="H425" i="11"/>
  <c r="I425" i="11" s="1"/>
  <c r="R434" i="10"/>
  <c r="S434" i="10" s="1"/>
  <c r="B433" i="23"/>
  <c r="B433" i="22"/>
  <c r="H433" i="11"/>
  <c r="I433" i="11" s="1"/>
  <c r="R442" i="10"/>
  <c r="S442" i="10" s="1"/>
  <c r="B441" i="23"/>
  <c r="B441" i="22"/>
  <c r="H441" i="11"/>
  <c r="I441" i="11" s="1"/>
  <c r="R450" i="10"/>
  <c r="S450" i="10" s="1"/>
  <c r="B449" i="23"/>
  <c r="B449" i="22"/>
  <c r="H449" i="11"/>
  <c r="I449" i="11" s="1"/>
  <c r="R458" i="10"/>
  <c r="S458" i="10" s="1"/>
  <c r="B457" i="23"/>
  <c r="B457" i="22"/>
  <c r="H457" i="11"/>
  <c r="I457" i="11" s="1"/>
  <c r="R466" i="10"/>
  <c r="S466" i="10" s="1"/>
  <c r="B465" i="23"/>
  <c r="B465" i="22"/>
  <c r="H465" i="11"/>
  <c r="I465" i="11" s="1"/>
  <c r="R474" i="10"/>
  <c r="S474" i="10" s="1"/>
  <c r="B473" i="23"/>
  <c r="B473" i="22"/>
  <c r="H473" i="11"/>
  <c r="I473" i="11" s="1"/>
  <c r="R482" i="10"/>
  <c r="S482" i="10" s="1"/>
  <c r="B481" i="23"/>
  <c r="B481" i="22"/>
  <c r="H481" i="11"/>
  <c r="I481" i="11" s="1"/>
  <c r="R490" i="10"/>
  <c r="S490" i="10" s="1"/>
  <c r="B489" i="23"/>
  <c r="B489" i="22"/>
  <c r="H489" i="11"/>
  <c r="I489" i="11" s="1"/>
  <c r="R498" i="10"/>
  <c r="S498" i="10" s="1"/>
  <c r="B497" i="23"/>
  <c r="B497" i="22"/>
  <c r="H497" i="11"/>
  <c r="I497" i="11" s="1"/>
  <c r="R506" i="10"/>
  <c r="S506" i="10" s="1"/>
  <c r="B505" i="23"/>
  <c r="B505" i="22"/>
  <c r="H505" i="11"/>
  <c r="I505" i="11" s="1"/>
  <c r="R514" i="10"/>
  <c r="S514" i="10" s="1"/>
  <c r="B513" i="23"/>
  <c r="B513" i="22"/>
  <c r="H513" i="11"/>
  <c r="I513" i="11" s="1"/>
  <c r="R522" i="10"/>
  <c r="S522" i="10" s="1"/>
  <c r="B521" i="23"/>
  <c r="B521" i="22"/>
  <c r="H521" i="11"/>
  <c r="I521" i="11" s="1"/>
  <c r="R530" i="10"/>
  <c r="S530" i="10" s="1"/>
  <c r="B529" i="23"/>
  <c r="B529" i="22"/>
  <c r="H529" i="11"/>
  <c r="I529" i="11" s="1"/>
  <c r="R538" i="10"/>
  <c r="S538" i="10" s="1"/>
  <c r="B537" i="23"/>
  <c r="B537" i="22"/>
  <c r="H537" i="11"/>
  <c r="I537" i="11" s="1"/>
  <c r="R546" i="10"/>
  <c r="S546" i="10" s="1"/>
  <c r="B545" i="23"/>
  <c r="B545" i="22"/>
  <c r="H545" i="11"/>
  <c r="I545" i="11" s="1"/>
  <c r="R554" i="10"/>
  <c r="S554" i="10" s="1"/>
  <c r="B553" i="23"/>
  <c r="B553" i="22"/>
  <c r="H553" i="11"/>
  <c r="I553" i="11" s="1"/>
  <c r="R562" i="10"/>
  <c r="S562" i="10" s="1"/>
  <c r="B561" i="23"/>
  <c r="B561" i="22"/>
  <c r="H561" i="11"/>
  <c r="I561" i="11" s="1"/>
  <c r="R570" i="10"/>
  <c r="S570" i="10" s="1"/>
  <c r="B569" i="23"/>
  <c r="B569" i="22"/>
  <c r="H569" i="11"/>
  <c r="I569" i="11" s="1"/>
  <c r="R578" i="10"/>
  <c r="S578" i="10" s="1"/>
  <c r="B577" i="23"/>
  <c r="B577" i="22"/>
  <c r="H577" i="11"/>
  <c r="I577" i="11" s="1"/>
  <c r="R586" i="10"/>
  <c r="S586" i="10" s="1"/>
  <c r="B585" i="23"/>
  <c r="B585" i="22"/>
  <c r="H585" i="11"/>
  <c r="I585" i="11" s="1"/>
  <c r="R594" i="10"/>
  <c r="S594" i="10" s="1"/>
  <c r="B593" i="23"/>
  <c r="B593" i="22"/>
  <c r="H593" i="11"/>
  <c r="I593" i="11" s="1"/>
  <c r="R602" i="10"/>
  <c r="S602" i="10" s="1"/>
  <c r="B601" i="23"/>
  <c r="B601" i="22"/>
  <c r="H601" i="11"/>
  <c r="I601" i="11" s="1"/>
  <c r="R610" i="10"/>
  <c r="S610" i="10" s="1"/>
  <c r="B609" i="23"/>
  <c r="B609" i="22"/>
  <c r="H609" i="11"/>
  <c r="I609" i="11" s="1"/>
  <c r="R618" i="10"/>
  <c r="S618" i="10" s="1"/>
  <c r="B617" i="23"/>
  <c r="B617" i="22"/>
  <c r="H617" i="11"/>
  <c r="I617" i="11" s="1"/>
  <c r="R626" i="10"/>
  <c r="S626" i="10" s="1"/>
  <c r="B625" i="23"/>
  <c r="B625" i="22"/>
  <c r="H625" i="11"/>
  <c r="I625" i="11" s="1"/>
  <c r="R634" i="10"/>
  <c r="S634" i="10" s="1"/>
  <c r="B633" i="23"/>
  <c r="B633" i="22"/>
  <c r="H633" i="11"/>
  <c r="I633" i="11" s="1"/>
  <c r="R642" i="10"/>
  <c r="S642" i="10" s="1"/>
  <c r="B641" i="23"/>
  <c r="B641" i="22"/>
  <c r="H641" i="11"/>
  <c r="I641" i="11" s="1"/>
  <c r="R650" i="10"/>
  <c r="S650" i="10" s="1"/>
  <c r="B649" i="23"/>
  <c r="B649" i="22"/>
  <c r="H649" i="11"/>
  <c r="I649" i="11" s="1"/>
  <c r="R658" i="10"/>
  <c r="S658" i="10" s="1"/>
  <c r="B657" i="23"/>
  <c r="B657" i="22"/>
  <c r="H657" i="11"/>
  <c r="I657" i="11" s="1"/>
  <c r="R666" i="10"/>
  <c r="S666" i="10" s="1"/>
  <c r="B665" i="23"/>
  <c r="B665" i="22"/>
  <c r="H665" i="11"/>
  <c r="I665" i="11" s="1"/>
  <c r="R674" i="10"/>
  <c r="S674" i="10" s="1"/>
  <c r="B673" i="23"/>
  <c r="B673" i="22"/>
  <c r="H673" i="11"/>
  <c r="I673" i="11" s="1"/>
  <c r="R682" i="10"/>
  <c r="S682" i="10" s="1"/>
  <c r="B681" i="23"/>
  <c r="B681" i="22"/>
  <c r="H681" i="11"/>
  <c r="I681" i="11" s="1"/>
  <c r="R690" i="10"/>
  <c r="S690" i="10" s="1"/>
  <c r="B689" i="23"/>
  <c r="B689" i="22"/>
  <c r="H689" i="11"/>
  <c r="I689" i="11" s="1"/>
  <c r="R698" i="10"/>
  <c r="S698" i="10" s="1"/>
  <c r="B697" i="23"/>
  <c r="B697" i="22"/>
  <c r="H697" i="11"/>
  <c r="I697" i="11" s="1"/>
  <c r="R706" i="10"/>
  <c r="S706" i="10" s="1"/>
  <c r="B705" i="23"/>
  <c r="B705" i="22"/>
  <c r="H705" i="11"/>
  <c r="I705" i="11" s="1"/>
  <c r="R714" i="10"/>
  <c r="S714" i="10" s="1"/>
  <c r="B713" i="23"/>
  <c r="B713" i="22"/>
  <c r="H713" i="11"/>
  <c r="I713" i="11" s="1"/>
  <c r="R722" i="10"/>
  <c r="S722" i="10" s="1"/>
  <c r="B721" i="23"/>
  <c r="B721" i="22"/>
  <c r="H721" i="11"/>
  <c r="I721" i="11" s="1"/>
  <c r="R730" i="10"/>
  <c r="S730" i="10" s="1"/>
  <c r="B729" i="23"/>
  <c r="B729" i="22"/>
  <c r="H729" i="11"/>
  <c r="I729" i="11" s="1"/>
  <c r="R738" i="10"/>
  <c r="S738" i="10" s="1"/>
  <c r="B737" i="23"/>
  <c r="B737" i="22"/>
  <c r="H737" i="11"/>
  <c r="I737" i="11" s="1"/>
  <c r="R746" i="10"/>
  <c r="S746" i="10" s="1"/>
  <c r="B745" i="23"/>
  <c r="B745" i="22"/>
  <c r="H745" i="11"/>
  <c r="I745" i="11" s="1"/>
  <c r="R754" i="10"/>
  <c r="S754" i="10" s="1"/>
  <c r="B753" i="23"/>
  <c r="B753" i="22"/>
  <c r="H753" i="11"/>
  <c r="I753" i="11" s="1"/>
  <c r="R762" i="10"/>
  <c r="S762" i="10" s="1"/>
  <c r="B761" i="23"/>
  <c r="B761" i="22"/>
  <c r="H761" i="11"/>
  <c r="I761" i="11" s="1"/>
  <c r="R770" i="10"/>
  <c r="S770" i="10" s="1"/>
  <c r="B769" i="23"/>
  <c r="B769" i="22"/>
  <c r="H769" i="11"/>
  <c r="I769" i="11" s="1"/>
  <c r="R778" i="10"/>
  <c r="S778" i="10" s="1"/>
  <c r="B777" i="23"/>
  <c r="B777" i="22"/>
  <c r="H777" i="11"/>
  <c r="I777" i="11" s="1"/>
  <c r="R786" i="10"/>
  <c r="S786" i="10" s="1"/>
  <c r="B785" i="23"/>
  <c r="B785" i="22"/>
  <c r="H785" i="11"/>
  <c r="I785" i="11" s="1"/>
  <c r="R794" i="10"/>
  <c r="S794" i="10" s="1"/>
  <c r="B793" i="23"/>
  <c r="B793" i="22"/>
  <c r="H793" i="11"/>
  <c r="I793" i="11" s="1"/>
  <c r="R802" i="10"/>
  <c r="S802" i="10" s="1"/>
  <c r="B801" i="23"/>
  <c r="B801" i="22"/>
  <c r="H801" i="11"/>
  <c r="I801" i="11" s="1"/>
  <c r="R810" i="10"/>
  <c r="S810" i="10" s="1"/>
  <c r="B809" i="23"/>
  <c r="B809" i="22"/>
  <c r="H809" i="11"/>
  <c r="I809" i="11" s="1"/>
  <c r="R818" i="10"/>
  <c r="S818" i="10" s="1"/>
  <c r="B817" i="23"/>
  <c r="B817" i="22"/>
  <c r="H817" i="11"/>
  <c r="I817" i="11" s="1"/>
  <c r="R826" i="10"/>
  <c r="S826" i="10" s="1"/>
  <c r="B825" i="23"/>
  <c r="B825" i="22"/>
  <c r="H825" i="11"/>
  <c r="I825" i="11" s="1"/>
  <c r="R834" i="10"/>
  <c r="S834" i="10" s="1"/>
  <c r="B833" i="23"/>
  <c r="B833" i="22"/>
  <c r="H833" i="11"/>
  <c r="I833" i="11" s="1"/>
  <c r="R842" i="10"/>
  <c r="S842" i="10" s="1"/>
  <c r="B841" i="23"/>
  <c r="B841" i="22"/>
  <c r="H841" i="11"/>
  <c r="I841" i="11" s="1"/>
  <c r="R850" i="10"/>
  <c r="S850" i="10" s="1"/>
  <c r="B849" i="23"/>
  <c r="B849" i="22"/>
  <c r="H849" i="11"/>
  <c r="I849" i="11" s="1"/>
  <c r="R858" i="10"/>
  <c r="S858" i="10" s="1"/>
  <c r="B857" i="23"/>
  <c r="B857" i="22"/>
  <c r="H857" i="11"/>
  <c r="I857" i="11" s="1"/>
  <c r="R866" i="10"/>
  <c r="S866" i="10" s="1"/>
  <c r="B865" i="23"/>
  <c r="B865" i="22"/>
  <c r="H865" i="11"/>
  <c r="I865" i="11" s="1"/>
  <c r="R874" i="10"/>
  <c r="S874" i="10" s="1"/>
  <c r="B873" i="23"/>
  <c r="B873" i="22"/>
  <c r="H873" i="11"/>
  <c r="I873" i="11" s="1"/>
  <c r="R882" i="10"/>
  <c r="S882" i="10" s="1"/>
  <c r="B881" i="23"/>
  <c r="B881" i="22"/>
  <c r="H881" i="11"/>
  <c r="I881" i="11" s="1"/>
  <c r="R890" i="10"/>
  <c r="S890" i="10" s="1"/>
  <c r="B889" i="23"/>
  <c r="B889" i="22"/>
  <c r="H889" i="11"/>
  <c r="I889" i="11" s="1"/>
  <c r="R898" i="10"/>
  <c r="S898" i="10" s="1"/>
  <c r="B897" i="23"/>
  <c r="B897" i="22"/>
  <c r="H897" i="11"/>
  <c r="I897" i="11" s="1"/>
  <c r="R906" i="10"/>
  <c r="S906" i="10" s="1"/>
  <c r="B905" i="23"/>
  <c r="B905" i="22"/>
  <c r="H905" i="11"/>
  <c r="I905" i="11" s="1"/>
  <c r="R914" i="10"/>
  <c r="S914" i="10" s="1"/>
  <c r="B913" i="23"/>
  <c r="B913" i="22"/>
  <c r="H913" i="11"/>
  <c r="I913" i="11" s="1"/>
  <c r="R922" i="10"/>
  <c r="S922" i="10" s="1"/>
  <c r="B921" i="23"/>
  <c r="B921" i="22"/>
  <c r="H921" i="11"/>
  <c r="I921" i="11" s="1"/>
  <c r="R930" i="10"/>
  <c r="S930" i="10" s="1"/>
  <c r="B929" i="23"/>
  <c r="B929" i="22"/>
  <c r="H929" i="11"/>
  <c r="I929" i="11" s="1"/>
  <c r="R938" i="10"/>
  <c r="S938" i="10" s="1"/>
  <c r="B937" i="23"/>
  <c r="B937" i="22"/>
  <c r="H937" i="11"/>
  <c r="I937" i="11" s="1"/>
  <c r="R946" i="10"/>
  <c r="S946" i="10" s="1"/>
  <c r="B945" i="23"/>
  <c r="B945" i="22"/>
  <c r="H945" i="11"/>
  <c r="I945" i="11" s="1"/>
  <c r="R954" i="10"/>
  <c r="S954" i="10" s="1"/>
  <c r="B953" i="23"/>
  <c r="B953" i="22"/>
  <c r="H953" i="11"/>
  <c r="I953" i="11" s="1"/>
  <c r="R962" i="10"/>
  <c r="S962" i="10" s="1"/>
  <c r="B961" i="23"/>
  <c r="B961" i="22"/>
  <c r="H961" i="11"/>
  <c r="I961" i="11" s="1"/>
  <c r="R970" i="10"/>
  <c r="S970" i="10" s="1"/>
  <c r="B969" i="23"/>
  <c r="B969" i="22"/>
  <c r="H969" i="11"/>
  <c r="I969" i="11" s="1"/>
  <c r="R978" i="10"/>
  <c r="S978" i="10" s="1"/>
  <c r="B977" i="23"/>
  <c r="B977" i="22"/>
  <c r="H977" i="11"/>
  <c r="I977" i="11" s="1"/>
  <c r="R986" i="10"/>
  <c r="S986" i="10" s="1"/>
  <c r="B985" i="23"/>
  <c r="B985" i="22"/>
  <c r="H985" i="11"/>
  <c r="I985" i="11" s="1"/>
  <c r="R994" i="10"/>
  <c r="S994" i="10" s="1"/>
  <c r="B993" i="23"/>
  <c r="B993" i="22"/>
  <c r="H993" i="11"/>
  <c r="I993" i="11" s="1"/>
  <c r="R1002" i="10"/>
  <c r="S1002" i="10" s="1"/>
  <c r="B1001" i="23"/>
  <c r="B1001" i="22"/>
  <c r="H1001" i="11"/>
  <c r="I1001" i="11" s="1"/>
  <c r="R1010" i="10"/>
  <c r="S1010" i="10" s="1"/>
  <c r="B1009" i="23"/>
  <c r="B1009" i="22"/>
  <c r="H1009" i="11"/>
  <c r="I1009" i="11" s="1"/>
  <c r="R1018" i="10"/>
  <c r="S1018" i="10" s="1"/>
  <c r="B1017" i="23"/>
  <c r="B1017" i="22"/>
  <c r="H1017" i="11"/>
  <c r="I1017" i="11" s="1"/>
  <c r="R1026" i="10"/>
  <c r="S1026" i="10" s="1"/>
  <c r="B1025" i="23"/>
  <c r="B1025" i="22"/>
  <c r="H1025" i="11"/>
  <c r="I1025" i="11" s="1"/>
  <c r="R1034" i="10"/>
  <c r="S1034" i="10" s="1"/>
  <c r="B1033" i="23"/>
  <c r="B1033" i="22"/>
  <c r="H1033" i="11"/>
  <c r="I1033" i="11" s="1"/>
  <c r="R1042" i="10"/>
  <c r="S1042" i="10" s="1"/>
  <c r="B1041" i="23"/>
  <c r="B1041" i="22"/>
  <c r="H1041" i="11"/>
  <c r="I1041" i="11" s="1"/>
  <c r="R1050" i="10"/>
  <c r="S1050" i="10" s="1"/>
  <c r="B1049" i="23"/>
  <c r="B1049" i="22"/>
  <c r="H1049" i="11"/>
  <c r="I1049" i="11" s="1"/>
  <c r="R1058" i="10"/>
  <c r="S1058" i="10" s="1"/>
  <c r="B1057" i="23"/>
  <c r="B1057" i="22"/>
  <c r="H1057" i="11"/>
  <c r="I1057" i="11" s="1"/>
  <c r="R1066" i="10"/>
  <c r="S1066" i="10" s="1"/>
  <c r="B1065" i="23"/>
  <c r="B1065" i="22"/>
  <c r="H1065" i="11"/>
  <c r="I1065" i="11" s="1"/>
  <c r="R1074" i="10"/>
  <c r="S1074" i="10" s="1"/>
  <c r="B1073" i="23"/>
  <c r="B1073" i="22"/>
  <c r="H1073" i="11"/>
  <c r="I1073" i="11" s="1"/>
  <c r="R1082" i="10"/>
  <c r="S1082" i="10" s="1"/>
  <c r="B1081" i="23"/>
  <c r="B1081" i="22"/>
  <c r="H1081" i="11"/>
  <c r="I1081" i="11" s="1"/>
  <c r="R1090" i="10"/>
  <c r="S1090" i="10" s="1"/>
  <c r="B1089" i="23"/>
  <c r="B1089" i="22"/>
  <c r="H1089" i="11"/>
  <c r="I1089" i="11" s="1"/>
  <c r="R1098" i="10"/>
  <c r="S1098" i="10" s="1"/>
  <c r="B1097" i="23"/>
  <c r="B1097" i="22"/>
  <c r="H1097" i="11"/>
  <c r="I1097" i="11" s="1"/>
  <c r="R1106" i="10"/>
  <c r="S1106" i="10" s="1"/>
  <c r="B1105" i="23"/>
  <c r="B1105" i="22"/>
  <c r="H1105" i="11"/>
  <c r="I1105" i="11" s="1"/>
  <c r="R1114" i="10"/>
  <c r="S1114" i="10" s="1"/>
  <c r="B1113" i="23"/>
  <c r="B1113" i="22"/>
  <c r="H1113" i="11"/>
  <c r="I1113" i="11" s="1"/>
  <c r="R1122" i="10"/>
  <c r="S1122" i="10" s="1"/>
  <c r="B1121" i="23"/>
  <c r="B1121" i="22"/>
  <c r="H1121" i="11"/>
  <c r="I1121" i="11" s="1"/>
  <c r="R1130" i="10"/>
  <c r="S1130" i="10" s="1"/>
  <c r="B1129" i="23"/>
  <c r="B1129" i="22"/>
  <c r="H1129" i="11"/>
  <c r="I1129" i="11" s="1"/>
  <c r="R1138" i="10"/>
  <c r="S1138" i="10" s="1"/>
  <c r="B1137" i="23"/>
  <c r="B1137" i="22"/>
  <c r="H1137" i="11"/>
  <c r="I1137" i="11" s="1"/>
  <c r="R1146" i="10"/>
  <c r="S1146" i="10" s="1"/>
  <c r="B1145" i="23"/>
  <c r="B1145" i="22"/>
  <c r="H1145" i="11"/>
  <c r="I1145" i="11" s="1"/>
  <c r="R1154" i="10"/>
  <c r="S1154" i="10" s="1"/>
  <c r="B1153" i="23"/>
  <c r="B1153" i="22"/>
  <c r="H1153" i="11"/>
  <c r="I1153" i="11" s="1"/>
  <c r="R1162" i="10"/>
  <c r="S1162" i="10" s="1"/>
  <c r="B1161" i="23"/>
  <c r="B1161" i="22"/>
  <c r="H1161" i="11"/>
  <c r="I1161" i="11" s="1"/>
  <c r="R1170" i="10"/>
  <c r="S1170" i="10" s="1"/>
  <c r="B1169" i="23"/>
  <c r="B1169" i="22"/>
  <c r="H1169" i="11"/>
  <c r="I1169" i="11" s="1"/>
  <c r="R1178" i="10"/>
  <c r="S1178" i="10" s="1"/>
  <c r="B1177" i="23"/>
  <c r="B1177" i="22"/>
  <c r="H1177" i="11"/>
  <c r="I1177" i="11" s="1"/>
  <c r="R1186" i="10"/>
  <c r="S1186" i="10" s="1"/>
  <c r="B1185" i="23"/>
  <c r="B1185" i="22"/>
  <c r="H1185" i="11"/>
  <c r="I1185" i="11" s="1"/>
  <c r="R1194" i="10"/>
  <c r="S1194" i="10" s="1"/>
  <c r="B1193" i="23"/>
  <c r="B1193" i="22"/>
  <c r="H1193" i="11"/>
  <c r="I1193" i="11" s="1"/>
  <c r="R1202" i="10"/>
  <c r="S1202" i="10" s="1"/>
  <c r="B1201" i="23"/>
  <c r="B1201" i="22"/>
  <c r="H1201" i="11"/>
  <c r="I1201" i="11" s="1"/>
  <c r="R1210" i="10"/>
  <c r="S1210" i="10" s="1"/>
  <c r="B1209" i="23"/>
  <c r="B1209" i="22"/>
  <c r="H1209" i="11"/>
  <c r="I1209" i="11" s="1"/>
  <c r="R1218" i="10"/>
  <c r="S1218" i="10" s="1"/>
  <c r="B1217" i="23"/>
  <c r="B1217" i="22"/>
  <c r="H1217" i="11"/>
  <c r="I1217" i="11" s="1"/>
  <c r="R1226" i="10"/>
  <c r="S1226" i="10" s="1"/>
  <c r="B1225" i="23"/>
  <c r="B1225" i="22"/>
  <c r="H1225" i="11"/>
  <c r="I1225" i="11" s="1"/>
  <c r="R1234" i="10"/>
  <c r="S1234" i="10" s="1"/>
  <c r="B1233" i="23"/>
  <c r="B1233" i="22"/>
  <c r="H1233" i="11"/>
  <c r="I1233" i="11" s="1"/>
  <c r="B1241" i="23"/>
  <c r="B1241" i="22"/>
  <c r="H1241" i="11"/>
  <c r="I1241" i="11" s="1"/>
  <c r="B1249" i="23"/>
  <c r="B1249" i="22"/>
  <c r="H1249" i="11"/>
  <c r="I1249" i="11" s="1"/>
  <c r="B1257" i="23"/>
  <c r="B1257" i="22"/>
  <c r="H1257" i="11"/>
  <c r="I1257" i="11" s="1"/>
  <c r="R8" i="10"/>
  <c r="S8" i="10" s="1"/>
  <c r="B7" i="23"/>
  <c r="B7" i="22"/>
  <c r="H7" i="11"/>
  <c r="I7" i="11" s="1"/>
  <c r="R9" i="10"/>
  <c r="S9" i="10" s="1"/>
  <c r="B8" i="23"/>
  <c r="B8" i="22"/>
  <c r="H8" i="11"/>
  <c r="I8" i="11" s="1"/>
  <c r="R25" i="10"/>
  <c r="S25" i="10" s="1"/>
  <c r="B24" i="23"/>
  <c r="B24" i="22"/>
  <c r="H24" i="11"/>
  <c r="I24" i="11" s="1"/>
  <c r="R41" i="10"/>
  <c r="S41" i="10" s="1"/>
  <c r="B40" i="23"/>
  <c r="B40" i="22"/>
  <c r="H40" i="11"/>
  <c r="I40" i="11" s="1"/>
  <c r="R57" i="10"/>
  <c r="S57" i="10" s="1"/>
  <c r="B56" i="23"/>
  <c r="B56" i="22"/>
  <c r="H56" i="11"/>
  <c r="I56" i="11" s="1"/>
  <c r="R10" i="10"/>
  <c r="S10" i="10" s="1"/>
  <c r="B9" i="23"/>
  <c r="B9" i="22"/>
  <c r="H9" i="11"/>
  <c r="I9" i="11" s="1"/>
  <c r="R18" i="10"/>
  <c r="S18" i="10" s="1"/>
  <c r="B17" i="23"/>
  <c r="B17" i="22"/>
  <c r="H17" i="11"/>
  <c r="I17" i="11" s="1"/>
  <c r="R26" i="10"/>
  <c r="S26" i="10" s="1"/>
  <c r="B25" i="23"/>
  <c r="B25" i="22"/>
  <c r="H25" i="11"/>
  <c r="I25" i="11" s="1"/>
  <c r="R42" i="10"/>
  <c r="S42" i="10" s="1"/>
  <c r="B41" i="23"/>
  <c r="B41" i="22"/>
  <c r="H41" i="11"/>
  <c r="I41" i="11" s="1"/>
  <c r="R66" i="10"/>
  <c r="S66" i="10" s="1"/>
  <c r="B65" i="23"/>
  <c r="B65" i="22"/>
  <c r="H65" i="11"/>
  <c r="I65" i="11" s="1"/>
  <c r="R11" i="10"/>
  <c r="S11" i="10" s="1"/>
  <c r="B10" i="22"/>
  <c r="B10" i="23"/>
  <c r="H10" i="11"/>
  <c r="I10" i="11" s="1"/>
  <c r="R19" i="10"/>
  <c r="S19" i="10" s="1"/>
  <c r="B18" i="23"/>
  <c r="B18" i="22"/>
  <c r="H18" i="11"/>
  <c r="I18" i="11" s="1"/>
  <c r="R27" i="10"/>
  <c r="S27" i="10" s="1"/>
  <c r="B26" i="22"/>
  <c r="B26" i="23"/>
  <c r="H26" i="11"/>
  <c r="I26" i="11" s="1"/>
  <c r="R35" i="10"/>
  <c r="S35" i="10" s="1"/>
  <c r="B34" i="22"/>
  <c r="B34" i="23"/>
  <c r="H34" i="11"/>
  <c r="I34" i="11" s="1"/>
  <c r="R43" i="10"/>
  <c r="S43" i="10" s="1"/>
  <c r="B42" i="23"/>
  <c r="B42" i="22"/>
  <c r="H42" i="11"/>
  <c r="I42" i="11" s="1"/>
  <c r="R51" i="10"/>
  <c r="S51" i="10" s="1"/>
  <c r="B50" i="22"/>
  <c r="B50" i="23"/>
  <c r="H50" i="11"/>
  <c r="I50" i="11" s="1"/>
  <c r="R59" i="10"/>
  <c r="S59" i="10" s="1"/>
  <c r="B58" i="23"/>
  <c r="B58" i="22"/>
  <c r="H58" i="11"/>
  <c r="I58" i="11" s="1"/>
  <c r="R67" i="10"/>
  <c r="S67" i="10" s="1"/>
  <c r="B66" i="22"/>
  <c r="B66" i="23"/>
  <c r="H66" i="11"/>
  <c r="I66" i="11" s="1"/>
  <c r="R75" i="10"/>
  <c r="S75" i="10" s="1"/>
  <c r="B74" i="23"/>
  <c r="B74" i="22"/>
  <c r="H74" i="11"/>
  <c r="I74" i="11" s="1"/>
  <c r="R83" i="10"/>
  <c r="S83" i="10" s="1"/>
  <c r="B82" i="23"/>
  <c r="B82" i="22"/>
  <c r="H82" i="11"/>
  <c r="I82" i="11" s="1"/>
  <c r="R91" i="10"/>
  <c r="S91" i="10" s="1"/>
  <c r="B90" i="22"/>
  <c r="B90" i="23"/>
  <c r="H90" i="11"/>
  <c r="I90" i="11" s="1"/>
  <c r="R99" i="10"/>
  <c r="S99" i="10" s="1"/>
  <c r="B98" i="22"/>
  <c r="B98" i="23"/>
  <c r="H98" i="11"/>
  <c r="I98" i="11" s="1"/>
  <c r="R107" i="10"/>
  <c r="S107" i="10" s="1"/>
  <c r="B106" i="23"/>
  <c r="B106" i="22"/>
  <c r="H106" i="11"/>
  <c r="I106" i="11" s="1"/>
  <c r="R115" i="10"/>
  <c r="S115" i="10" s="1"/>
  <c r="B114" i="23"/>
  <c r="B114" i="22"/>
  <c r="H114" i="11"/>
  <c r="I114" i="11" s="1"/>
  <c r="R123" i="10"/>
  <c r="S123" i="10" s="1"/>
  <c r="B122" i="23"/>
  <c r="B122" i="22"/>
  <c r="H122" i="11"/>
  <c r="I122" i="11" s="1"/>
  <c r="R131" i="10"/>
  <c r="S131" i="10" s="1"/>
  <c r="B130" i="23"/>
  <c r="B130" i="22"/>
  <c r="H130" i="11"/>
  <c r="I130" i="11" s="1"/>
  <c r="R139" i="10"/>
  <c r="S139" i="10" s="1"/>
  <c r="B138" i="23"/>
  <c r="B138" i="22"/>
  <c r="H138" i="11"/>
  <c r="I138" i="11" s="1"/>
  <c r="R147" i="10"/>
  <c r="S147" i="10" s="1"/>
  <c r="B146" i="23"/>
  <c r="B146" i="22"/>
  <c r="H146" i="11"/>
  <c r="I146" i="11" s="1"/>
  <c r="R155" i="10"/>
  <c r="S155" i="10" s="1"/>
  <c r="B154" i="23"/>
  <c r="B154" i="22"/>
  <c r="H154" i="11"/>
  <c r="I154" i="11" s="1"/>
  <c r="R163" i="10"/>
  <c r="S163" i="10" s="1"/>
  <c r="B162" i="23"/>
  <c r="B162" i="22"/>
  <c r="H162" i="11"/>
  <c r="I162" i="11" s="1"/>
  <c r="R171" i="10"/>
  <c r="S171" i="10" s="1"/>
  <c r="B170" i="23"/>
  <c r="B170" i="22"/>
  <c r="H170" i="11"/>
  <c r="I170" i="11" s="1"/>
  <c r="R179" i="10"/>
  <c r="S179" i="10" s="1"/>
  <c r="B178" i="23"/>
  <c r="B178" i="22"/>
  <c r="H178" i="11"/>
  <c r="I178" i="11" s="1"/>
  <c r="R187" i="10"/>
  <c r="S187" i="10" s="1"/>
  <c r="B186" i="23"/>
  <c r="B186" i="22"/>
  <c r="H186" i="11"/>
  <c r="I186" i="11" s="1"/>
  <c r="R195" i="10"/>
  <c r="S195" i="10" s="1"/>
  <c r="B194" i="23"/>
  <c r="B194" i="22"/>
  <c r="H194" i="11"/>
  <c r="I194" i="11" s="1"/>
  <c r="R203" i="10"/>
  <c r="S203" i="10" s="1"/>
  <c r="B202" i="23"/>
  <c r="B202" i="22"/>
  <c r="H202" i="11"/>
  <c r="I202" i="11" s="1"/>
  <c r="R211" i="10"/>
  <c r="S211" i="10" s="1"/>
  <c r="B210" i="23"/>
  <c r="B210" i="22"/>
  <c r="H210" i="11"/>
  <c r="I210" i="11" s="1"/>
  <c r="R219" i="10"/>
  <c r="S219" i="10" s="1"/>
  <c r="B218" i="23"/>
  <c r="B218" i="22"/>
  <c r="H218" i="11"/>
  <c r="I218" i="11" s="1"/>
  <c r="R227" i="10"/>
  <c r="S227" i="10" s="1"/>
  <c r="B226" i="23"/>
  <c r="B226" i="22"/>
  <c r="H226" i="11"/>
  <c r="I226" i="11" s="1"/>
  <c r="R235" i="10"/>
  <c r="S235" i="10" s="1"/>
  <c r="B234" i="23"/>
  <c r="B234" i="22"/>
  <c r="H234" i="11"/>
  <c r="I234" i="11" s="1"/>
  <c r="R243" i="10"/>
  <c r="S243" i="10" s="1"/>
  <c r="B242" i="22"/>
  <c r="B242" i="23"/>
  <c r="H242" i="11"/>
  <c r="I242" i="11" s="1"/>
  <c r="R251" i="10"/>
  <c r="S251" i="10" s="1"/>
  <c r="B250" i="23"/>
  <c r="B250" i="22"/>
  <c r="H250" i="11"/>
  <c r="I250" i="11" s="1"/>
  <c r="R259" i="10"/>
  <c r="S259" i="10" s="1"/>
  <c r="B258" i="23"/>
  <c r="B258" i="22"/>
  <c r="H258" i="11"/>
  <c r="I258" i="11" s="1"/>
  <c r="R267" i="10"/>
  <c r="S267" i="10" s="1"/>
  <c r="B266" i="23"/>
  <c r="B266" i="22"/>
  <c r="H266" i="11"/>
  <c r="I266" i="11" s="1"/>
  <c r="R275" i="10"/>
  <c r="S275" i="10" s="1"/>
  <c r="B274" i="23"/>
  <c r="B274" i="22"/>
  <c r="H274" i="11"/>
  <c r="I274" i="11" s="1"/>
  <c r="R283" i="10"/>
  <c r="S283" i="10" s="1"/>
  <c r="B282" i="23"/>
  <c r="B282" i="22"/>
  <c r="H282" i="11"/>
  <c r="I282" i="11" s="1"/>
  <c r="R291" i="10"/>
  <c r="S291" i="10" s="1"/>
  <c r="B290" i="23"/>
  <c r="B290" i="22"/>
  <c r="H290" i="11"/>
  <c r="I290" i="11" s="1"/>
  <c r="R299" i="10"/>
  <c r="S299" i="10" s="1"/>
  <c r="B298" i="23"/>
  <c r="B298" i="22"/>
  <c r="H298" i="11"/>
  <c r="I298" i="11" s="1"/>
  <c r="R307" i="10"/>
  <c r="S307" i="10" s="1"/>
  <c r="B306" i="22"/>
  <c r="B306" i="23"/>
  <c r="H306" i="11"/>
  <c r="I306" i="11" s="1"/>
  <c r="R315" i="10"/>
  <c r="S315" i="10" s="1"/>
  <c r="B314" i="23"/>
  <c r="B314" i="22"/>
  <c r="H314" i="11"/>
  <c r="I314" i="11" s="1"/>
  <c r="R323" i="10"/>
  <c r="S323" i="10" s="1"/>
  <c r="B322" i="23"/>
  <c r="B322" i="22"/>
  <c r="H322" i="11"/>
  <c r="I322" i="11" s="1"/>
  <c r="R331" i="10"/>
  <c r="S331" i="10" s="1"/>
  <c r="B330" i="23"/>
  <c r="B330" i="22"/>
  <c r="H330" i="11"/>
  <c r="I330" i="11" s="1"/>
  <c r="R339" i="10"/>
  <c r="S339" i="10" s="1"/>
  <c r="B338" i="23"/>
  <c r="B338" i="22"/>
  <c r="H338" i="11"/>
  <c r="I338" i="11" s="1"/>
  <c r="R347" i="10"/>
  <c r="S347" i="10" s="1"/>
  <c r="B346" i="23"/>
  <c r="B346" i="22"/>
  <c r="H346" i="11"/>
  <c r="I346" i="11" s="1"/>
  <c r="R355" i="10"/>
  <c r="S355" i="10" s="1"/>
  <c r="B354" i="23"/>
  <c r="B354" i="22"/>
  <c r="H354" i="11"/>
  <c r="I354" i="11" s="1"/>
  <c r="R363" i="10"/>
  <c r="S363" i="10" s="1"/>
  <c r="B362" i="23"/>
  <c r="B362" i="22"/>
  <c r="H362" i="11"/>
  <c r="I362" i="11" s="1"/>
  <c r="R371" i="10"/>
  <c r="S371" i="10" s="1"/>
  <c r="B370" i="22"/>
  <c r="B370" i="23"/>
  <c r="H370" i="11"/>
  <c r="I370" i="11" s="1"/>
  <c r="R379" i="10"/>
  <c r="S379" i="10" s="1"/>
  <c r="B378" i="23"/>
  <c r="B378" i="22"/>
  <c r="H378" i="11"/>
  <c r="I378" i="11" s="1"/>
  <c r="R387" i="10"/>
  <c r="S387" i="10" s="1"/>
  <c r="B386" i="23"/>
  <c r="B386" i="22"/>
  <c r="H386" i="11"/>
  <c r="I386" i="11" s="1"/>
  <c r="R395" i="10"/>
  <c r="S395" i="10" s="1"/>
  <c r="B394" i="23"/>
  <c r="B394" i="22"/>
  <c r="H394" i="11"/>
  <c r="I394" i="11" s="1"/>
  <c r="R403" i="10"/>
  <c r="S403" i="10" s="1"/>
  <c r="B402" i="23"/>
  <c r="B402" i="22"/>
  <c r="H402" i="11"/>
  <c r="I402" i="11" s="1"/>
  <c r="R411" i="10"/>
  <c r="S411" i="10" s="1"/>
  <c r="B410" i="23"/>
  <c r="B410" i="22"/>
  <c r="H410" i="11"/>
  <c r="I410" i="11" s="1"/>
  <c r="R419" i="10"/>
  <c r="S419" i="10" s="1"/>
  <c r="B418" i="23"/>
  <c r="B418" i="22"/>
  <c r="H418" i="11"/>
  <c r="I418" i="11" s="1"/>
  <c r="R427" i="10"/>
  <c r="S427" i="10" s="1"/>
  <c r="B426" i="23"/>
  <c r="B426" i="22"/>
  <c r="H426" i="11"/>
  <c r="I426" i="11" s="1"/>
  <c r="R435" i="10"/>
  <c r="S435" i="10" s="1"/>
  <c r="B434" i="23"/>
  <c r="B434" i="22"/>
  <c r="H434" i="11"/>
  <c r="I434" i="11" s="1"/>
  <c r="R443" i="10"/>
  <c r="S443" i="10" s="1"/>
  <c r="B442" i="23"/>
  <c r="B442" i="22"/>
  <c r="H442" i="11"/>
  <c r="I442" i="11" s="1"/>
  <c r="R451" i="10"/>
  <c r="S451" i="10" s="1"/>
  <c r="B450" i="23"/>
  <c r="B450" i="22"/>
  <c r="H450" i="11"/>
  <c r="I450" i="11" s="1"/>
  <c r="R459" i="10"/>
  <c r="S459" i="10" s="1"/>
  <c r="B458" i="23"/>
  <c r="B458" i="22"/>
  <c r="H458" i="11"/>
  <c r="I458" i="11" s="1"/>
  <c r="R467" i="10"/>
  <c r="S467" i="10" s="1"/>
  <c r="B466" i="23"/>
  <c r="B466" i="22"/>
  <c r="H466" i="11"/>
  <c r="I466" i="11" s="1"/>
  <c r="R475" i="10"/>
  <c r="S475" i="10" s="1"/>
  <c r="B474" i="23"/>
  <c r="B474" i="22"/>
  <c r="H474" i="11"/>
  <c r="I474" i="11" s="1"/>
  <c r="R483" i="10"/>
  <c r="S483" i="10" s="1"/>
  <c r="B482" i="23"/>
  <c r="B482" i="22"/>
  <c r="H482" i="11"/>
  <c r="I482" i="11" s="1"/>
  <c r="R491" i="10"/>
  <c r="S491" i="10" s="1"/>
  <c r="B490" i="23"/>
  <c r="B490" i="22"/>
  <c r="H490" i="11"/>
  <c r="I490" i="11" s="1"/>
  <c r="R499" i="10"/>
  <c r="S499" i="10" s="1"/>
  <c r="B498" i="23"/>
  <c r="B498" i="22"/>
  <c r="H498" i="11"/>
  <c r="I498" i="11" s="1"/>
  <c r="R507" i="10"/>
  <c r="S507" i="10" s="1"/>
  <c r="B506" i="23"/>
  <c r="B506" i="22"/>
  <c r="H506" i="11"/>
  <c r="I506" i="11" s="1"/>
  <c r="R515" i="10"/>
  <c r="S515" i="10" s="1"/>
  <c r="B514" i="23"/>
  <c r="B514" i="22"/>
  <c r="H514" i="11"/>
  <c r="I514" i="11" s="1"/>
  <c r="R523" i="10"/>
  <c r="S523" i="10" s="1"/>
  <c r="B522" i="23"/>
  <c r="B522" i="22"/>
  <c r="H522" i="11"/>
  <c r="I522" i="11" s="1"/>
  <c r="R531" i="10"/>
  <c r="S531" i="10" s="1"/>
  <c r="B530" i="23"/>
  <c r="B530" i="22"/>
  <c r="H530" i="11"/>
  <c r="I530" i="11" s="1"/>
  <c r="R539" i="10"/>
  <c r="S539" i="10" s="1"/>
  <c r="B538" i="23"/>
  <c r="B538" i="22"/>
  <c r="H538" i="11"/>
  <c r="I538" i="11" s="1"/>
  <c r="R547" i="10"/>
  <c r="S547" i="10" s="1"/>
  <c r="B546" i="23"/>
  <c r="B546" i="22"/>
  <c r="H546" i="11"/>
  <c r="I546" i="11" s="1"/>
  <c r="R555" i="10"/>
  <c r="S555" i="10" s="1"/>
  <c r="B554" i="23"/>
  <c r="B554" i="22"/>
  <c r="H554" i="11"/>
  <c r="I554" i="11" s="1"/>
  <c r="R563" i="10"/>
  <c r="S563" i="10" s="1"/>
  <c r="B562" i="22"/>
  <c r="B562" i="23"/>
  <c r="H562" i="11"/>
  <c r="I562" i="11" s="1"/>
  <c r="R571" i="10"/>
  <c r="S571" i="10" s="1"/>
  <c r="B570" i="23"/>
  <c r="B570" i="22"/>
  <c r="H570" i="11"/>
  <c r="I570" i="11" s="1"/>
  <c r="R579" i="10"/>
  <c r="S579" i="10" s="1"/>
  <c r="B578" i="23"/>
  <c r="B578" i="22"/>
  <c r="H578" i="11"/>
  <c r="I578" i="11" s="1"/>
  <c r="R587" i="10"/>
  <c r="S587" i="10" s="1"/>
  <c r="B586" i="23"/>
  <c r="B586" i="22"/>
  <c r="H586" i="11"/>
  <c r="I586" i="11" s="1"/>
  <c r="R595" i="10"/>
  <c r="S595" i="10" s="1"/>
  <c r="B594" i="23"/>
  <c r="B594" i="22"/>
  <c r="H594" i="11"/>
  <c r="I594" i="11" s="1"/>
  <c r="R603" i="10"/>
  <c r="S603" i="10" s="1"/>
  <c r="B602" i="23"/>
  <c r="B602" i="22"/>
  <c r="H602" i="11"/>
  <c r="I602" i="11" s="1"/>
  <c r="R611" i="10"/>
  <c r="S611" i="10" s="1"/>
  <c r="B610" i="23"/>
  <c r="B610" i="22"/>
  <c r="H610" i="11"/>
  <c r="I610" i="11" s="1"/>
  <c r="R619" i="10"/>
  <c r="S619" i="10" s="1"/>
  <c r="B618" i="23"/>
  <c r="B618" i="22"/>
  <c r="H618" i="11"/>
  <c r="I618" i="11" s="1"/>
  <c r="R627" i="10"/>
  <c r="S627" i="10" s="1"/>
  <c r="B626" i="23"/>
  <c r="B626" i="22"/>
  <c r="H626" i="11"/>
  <c r="I626" i="11" s="1"/>
  <c r="R635" i="10"/>
  <c r="S635" i="10" s="1"/>
  <c r="B634" i="23"/>
  <c r="B634" i="22"/>
  <c r="H634" i="11"/>
  <c r="I634" i="11" s="1"/>
  <c r="R643" i="10"/>
  <c r="S643" i="10" s="1"/>
  <c r="B642" i="23"/>
  <c r="B642" i="22"/>
  <c r="H642" i="11"/>
  <c r="I642" i="11" s="1"/>
  <c r="R651" i="10"/>
  <c r="S651" i="10" s="1"/>
  <c r="B650" i="23"/>
  <c r="B650" i="22"/>
  <c r="H650" i="11"/>
  <c r="I650" i="11" s="1"/>
  <c r="R659" i="10"/>
  <c r="S659" i="10" s="1"/>
  <c r="B658" i="23"/>
  <c r="B658" i="22"/>
  <c r="H658" i="11"/>
  <c r="I658" i="11" s="1"/>
  <c r="R667" i="10"/>
  <c r="S667" i="10" s="1"/>
  <c r="B666" i="23"/>
  <c r="B666" i="22"/>
  <c r="H666" i="11"/>
  <c r="I666" i="11" s="1"/>
  <c r="R675" i="10"/>
  <c r="S675" i="10" s="1"/>
  <c r="B674" i="23"/>
  <c r="B674" i="22"/>
  <c r="H674" i="11"/>
  <c r="I674" i="11" s="1"/>
  <c r="R683" i="10"/>
  <c r="S683" i="10" s="1"/>
  <c r="B682" i="23"/>
  <c r="B682" i="22"/>
  <c r="H682" i="11"/>
  <c r="I682" i="11" s="1"/>
  <c r="R691" i="10"/>
  <c r="S691" i="10" s="1"/>
  <c r="B690" i="23"/>
  <c r="B690" i="22"/>
  <c r="H690" i="11"/>
  <c r="I690" i="11" s="1"/>
  <c r="R699" i="10"/>
  <c r="S699" i="10" s="1"/>
  <c r="B698" i="23"/>
  <c r="B698" i="22"/>
  <c r="H698" i="11"/>
  <c r="I698" i="11" s="1"/>
  <c r="R707" i="10"/>
  <c r="S707" i="10" s="1"/>
  <c r="B706" i="23"/>
  <c r="B706" i="22"/>
  <c r="H706" i="11"/>
  <c r="I706" i="11" s="1"/>
  <c r="R715" i="10"/>
  <c r="S715" i="10" s="1"/>
  <c r="B714" i="23"/>
  <c r="B714" i="22"/>
  <c r="H714" i="11"/>
  <c r="I714" i="11" s="1"/>
  <c r="R723" i="10"/>
  <c r="S723" i="10" s="1"/>
  <c r="B722" i="23"/>
  <c r="B722" i="22"/>
  <c r="H722" i="11"/>
  <c r="I722" i="11" s="1"/>
  <c r="R731" i="10"/>
  <c r="S731" i="10" s="1"/>
  <c r="B730" i="23"/>
  <c r="B730" i="22"/>
  <c r="H730" i="11"/>
  <c r="I730" i="11" s="1"/>
  <c r="R739" i="10"/>
  <c r="S739" i="10" s="1"/>
  <c r="B738" i="23"/>
  <c r="B738" i="22"/>
  <c r="H738" i="11"/>
  <c r="I738" i="11" s="1"/>
  <c r="R747" i="10"/>
  <c r="S747" i="10" s="1"/>
  <c r="B746" i="23"/>
  <c r="B746" i="22"/>
  <c r="H746" i="11"/>
  <c r="I746" i="11" s="1"/>
  <c r="R755" i="10"/>
  <c r="S755" i="10" s="1"/>
  <c r="B754" i="22"/>
  <c r="B754" i="23"/>
  <c r="H754" i="11"/>
  <c r="I754" i="11" s="1"/>
  <c r="R763" i="10"/>
  <c r="S763" i="10" s="1"/>
  <c r="B762" i="23"/>
  <c r="B762" i="22"/>
  <c r="H762" i="11"/>
  <c r="I762" i="11" s="1"/>
  <c r="R771" i="10"/>
  <c r="S771" i="10" s="1"/>
  <c r="B770" i="23"/>
  <c r="B770" i="22"/>
  <c r="H770" i="11"/>
  <c r="I770" i="11" s="1"/>
  <c r="R779" i="10"/>
  <c r="S779" i="10" s="1"/>
  <c r="B778" i="23"/>
  <c r="B778" i="22"/>
  <c r="H778" i="11"/>
  <c r="I778" i="11" s="1"/>
  <c r="R787" i="10"/>
  <c r="S787" i="10" s="1"/>
  <c r="B786" i="23"/>
  <c r="B786" i="22"/>
  <c r="H786" i="11"/>
  <c r="I786" i="11" s="1"/>
  <c r="R795" i="10"/>
  <c r="S795" i="10" s="1"/>
  <c r="B794" i="23"/>
  <c r="B794" i="22"/>
  <c r="H794" i="11"/>
  <c r="I794" i="11" s="1"/>
  <c r="R803" i="10"/>
  <c r="S803" i="10" s="1"/>
  <c r="B802" i="23"/>
  <c r="B802" i="22"/>
  <c r="H802" i="11"/>
  <c r="I802" i="11" s="1"/>
  <c r="R811" i="10"/>
  <c r="S811" i="10" s="1"/>
  <c r="B810" i="23"/>
  <c r="B810" i="22"/>
  <c r="H810" i="11"/>
  <c r="I810" i="11" s="1"/>
  <c r="R819" i="10"/>
  <c r="S819" i="10" s="1"/>
  <c r="B818" i="22"/>
  <c r="B818" i="23"/>
  <c r="H818" i="11"/>
  <c r="I818" i="11" s="1"/>
  <c r="R827" i="10"/>
  <c r="S827" i="10" s="1"/>
  <c r="B826" i="23"/>
  <c r="B826" i="22"/>
  <c r="H826" i="11"/>
  <c r="I826" i="11" s="1"/>
  <c r="R835" i="10"/>
  <c r="S835" i="10" s="1"/>
  <c r="B834" i="23"/>
  <c r="B834" i="22"/>
  <c r="H834" i="11"/>
  <c r="I834" i="11" s="1"/>
  <c r="R843" i="10"/>
  <c r="S843" i="10" s="1"/>
  <c r="B842" i="23"/>
  <c r="B842" i="22"/>
  <c r="H842" i="11"/>
  <c r="I842" i="11" s="1"/>
  <c r="R851" i="10"/>
  <c r="S851" i="10" s="1"/>
  <c r="B850" i="23"/>
  <c r="B850" i="22"/>
  <c r="H850" i="11"/>
  <c r="I850" i="11" s="1"/>
  <c r="R859" i="10"/>
  <c r="S859" i="10" s="1"/>
  <c r="B858" i="23"/>
  <c r="B858" i="22"/>
  <c r="H858" i="11"/>
  <c r="I858" i="11" s="1"/>
  <c r="R867" i="10"/>
  <c r="S867" i="10" s="1"/>
  <c r="B866" i="23"/>
  <c r="B866" i="22"/>
  <c r="H866" i="11"/>
  <c r="I866" i="11" s="1"/>
  <c r="R875" i="10"/>
  <c r="S875" i="10" s="1"/>
  <c r="B874" i="23"/>
  <c r="B874" i="22"/>
  <c r="H874" i="11"/>
  <c r="I874" i="11" s="1"/>
  <c r="R883" i="10"/>
  <c r="S883" i="10" s="1"/>
  <c r="B882" i="23"/>
  <c r="B882" i="22"/>
  <c r="H882" i="11"/>
  <c r="I882" i="11" s="1"/>
  <c r="R891" i="10"/>
  <c r="S891" i="10" s="1"/>
  <c r="B890" i="23"/>
  <c r="B890" i="22"/>
  <c r="H890" i="11"/>
  <c r="I890" i="11" s="1"/>
  <c r="R899" i="10"/>
  <c r="S899" i="10" s="1"/>
  <c r="B898" i="23"/>
  <c r="B898" i="22"/>
  <c r="H898" i="11"/>
  <c r="I898" i="11" s="1"/>
  <c r="R907" i="10"/>
  <c r="S907" i="10" s="1"/>
  <c r="B906" i="23"/>
  <c r="B906" i="22"/>
  <c r="H906" i="11"/>
  <c r="I906" i="11" s="1"/>
  <c r="R915" i="10"/>
  <c r="S915" i="10" s="1"/>
  <c r="B914" i="23"/>
  <c r="B914" i="22"/>
  <c r="H914" i="11"/>
  <c r="I914" i="11" s="1"/>
  <c r="R923" i="10"/>
  <c r="S923" i="10" s="1"/>
  <c r="B922" i="23"/>
  <c r="B922" i="22"/>
  <c r="H922" i="11"/>
  <c r="I922" i="11" s="1"/>
  <c r="R931" i="10"/>
  <c r="S931" i="10" s="1"/>
  <c r="B930" i="23"/>
  <c r="B930" i="22"/>
  <c r="H930" i="11"/>
  <c r="I930" i="11" s="1"/>
  <c r="R939" i="10"/>
  <c r="S939" i="10" s="1"/>
  <c r="B938" i="23"/>
  <c r="B938" i="22"/>
  <c r="H938" i="11"/>
  <c r="I938" i="11" s="1"/>
  <c r="R947" i="10"/>
  <c r="S947" i="10" s="1"/>
  <c r="B946" i="22"/>
  <c r="B946" i="23"/>
  <c r="H946" i="11"/>
  <c r="I946" i="11" s="1"/>
  <c r="R955" i="10"/>
  <c r="S955" i="10" s="1"/>
  <c r="B954" i="23"/>
  <c r="B954" i="22"/>
  <c r="H954" i="11"/>
  <c r="I954" i="11" s="1"/>
  <c r="R963" i="10"/>
  <c r="S963" i="10" s="1"/>
  <c r="B962" i="23"/>
  <c r="B962" i="22"/>
  <c r="H962" i="11"/>
  <c r="I962" i="11" s="1"/>
  <c r="R971" i="10"/>
  <c r="S971" i="10" s="1"/>
  <c r="B970" i="23"/>
  <c r="B970" i="22"/>
  <c r="H970" i="11"/>
  <c r="I970" i="11" s="1"/>
  <c r="R979" i="10"/>
  <c r="S979" i="10" s="1"/>
  <c r="B978" i="23"/>
  <c r="B978" i="22"/>
  <c r="H978" i="11"/>
  <c r="I978" i="11" s="1"/>
  <c r="R987" i="10"/>
  <c r="S987" i="10" s="1"/>
  <c r="B986" i="23"/>
  <c r="B986" i="22"/>
  <c r="H986" i="11"/>
  <c r="I986" i="11" s="1"/>
  <c r="R995" i="10"/>
  <c r="S995" i="10" s="1"/>
  <c r="B994" i="23"/>
  <c r="B994" i="22"/>
  <c r="H994" i="11"/>
  <c r="I994" i="11" s="1"/>
  <c r="R1003" i="10"/>
  <c r="S1003" i="10" s="1"/>
  <c r="B1002" i="23"/>
  <c r="B1002" i="22"/>
  <c r="H1002" i="11"/>
  <c r="I1002" i="11" s="1"/>
  <c r="R1011" i="10"/>
  <c r="S1011" i="10" s="1"/>
  <c r="B1010" i="22"/>
  <c r="B1010" i="23"/>
  <c r="H1010" i="11"/>
  <c r="I1010" i="11" s="1"/>
  <c r="R1019" i="10"/>
  <c r="S1019" i="10" s="1"/>
  <c r="B1018" i="23"/>
  <c r="B1018" i="22"/>
  <c r="H1018" i="11"/>
  <c r="I1018" i="11" s="1"/>
  <c r="R1027" i="10"/>
  <c r="S1027" i="10" s="1"/>
  <c r="B1026" i="23"/>
  <c r="B1026" i="22"/>
  <c r="H1026" i="11"/>
  <c r="I1026" i="11" s="1"/>
  <c r="R1035" i="10"/>
  <c r="S1035" i="10" s="1"/>
  <c r="B1034" i="23"/>
  <c r="B1034" i="22"/>
  <c r="H1034" i="11"/>
  <c r="I1034" i="11" s="1"/>
  <c r="R1043" i="10"/>
  <c r="S1043" i="10" s="1"/>
  <c r="B1042" i="23"/>
  <c r="B1042" i="22"/>
  <c r="H1042" i="11"/>
  <c r="I1042" i="11" s="1"/>
  <c r="R1051" i="10"/>
  <c r="S1051" i="10" s="1"/>
  <c r="B1050" i="23"/>
  <c r="B1050" i="22"/>
  <c r="H1050" i="11"/>
  <c r="I1050" i="11" s="1"/>
  <c r="R1059" i="10"/>
  <c r="S1059" i="10" s="1"/>
  <c r="B1058" i="23"/>
  <c r="B1058" i="22"/>
  <c r="H1058" i="11"/>
  <c r="I1058" i="11" s="1"/>
  <c r="R1067" i="10"/>
  <c r="S1067" i="10" s="1"/>
  <c r="B1066" i="23"/>
  <c r="B1066" i="22"/>
  <c r="H1066" i="11"/>
  <c r="I1066" i="11" s="1"/>
  <c r="R1075" i="10"/>
  <c r="S1075" i="10" s="1"/>
  <c r="B1074" i="23"/>
  <c r="B1074" i="22"/>
  <c r="H1074" i="11"/>
  <c r="I1074" i="11" s="1"/>
  <c r="R1083" i="10"/>
  <c r="S1083" i="10" s="1"/>
  <c r="B1082" i="23"/>
  <c r="B1082" i="22"/>
  <c r="H1082" i="11"/>
  <c r="I1082" i="11" s="1"/>
  <c r="R1091" i="10"/>
  <c r="S1091" i="10" s="1"/>
  <c r="B1090" i="23"/>
  <c r="B1090" i="22"/>
  <c r="H1090" i="11"/>
  <c r="I1090" i="11" s="1"/>
  <c r="R1099" i="10"/>
  <c r="S1099" i="10" s="1"/>
  <c r="B1098" i="23"/>
  <c r="B1098" i="22"/>
  <c r="H1098" i="11"/>
  <c r="I1098" i="11" s="1"/>
  <c r="R1107" i="10"/>
  <c r="S1107" i="10" s="1"/>
  <c r="B1106" i="23"/>
  <c r="B1106" i="22"/>
  <c r="H1106" i="11"/>
  <c r="I1106" i="11" s="1"/>
  <c r="R1115" i="10"/>
  <c r="S1115" i="10" s="1"/>
  <c r="B1114" i="23"/>
  <c r="B1114" i="22"/>
  <c r="H1114" i="11"/>
  <c r="I1114" i="11" s="1"/>
  <c r="R1123" i="10"/>
  <c r="S1123" i="10" s="1"/>
  <c r="B1122" i="23"/>
  <c r="B1122" i="22"/>
  <c r="H1122" i="11"/>
  <c r="I1122" i="11" s="1"/>
  <c r="R1131" i="10"/>
  <c r="S1131" i="10" s="1"/>
  <c r="B1130" i="23"/>
  <c r="B1130" i="22"/>
  <c r="H1130" i="11"/>
  <c r="I1130" i="11" s="1"/>
  <c r="R1139" i="10"/>
  <c r="S1139" i="10" s="1"/>
  <c r="B1138" i="23"/>
  <c r="B1138" i="22"/>
  <c r="H1138" i="11"/>
  <c r="I1138" i="11" s="1"/>
  <c r="R1147" i="10"/>
  <c r="S1147" i="10" s="1"/>
  <c r="B1146" i="23"/>
  <c r="B1146" i="22"/>
  <c r="H1146" i="11"/>
  <c r="I1146" i="11" s="1"/>
  <c r="R1155" i="10"/>
  <c r="S1155" i="10" s="1"/>
  <c r="B1154" i="23"/>
  <c r="B1154" i="22"/>
  <c r="H1154" i="11"/>
  <c r="I1154" i="11" s="1"/>
  <c r="R1163" i="10"/>
  <c r="S1163" i="10" s="1"/>
  <c r="B1162" i="23"/>
  <c r="B1162" i="22"/>
  <c r="H1162" i="11"/>
  <c r="I1162" i="11" s="1"/>
  <c r="R1171" i="10"/>
  <c r="S1171" i="10" s="1"/>
  <c r="B1170" i="23"/>
  <c r="B1170" i="22"/>
  <c r="H1170" i="11"/>
  <c r="I1170" i="11" s="1"/>
  <c r="R1179" i="10"/>
  <c r="S1179" i="10" s="1"/>
  <c r="B1178" i="23"/>
  <c r="B1178" i="22"/>
  <c r="H1178" i="11"/>
  <c r="I1178" i="11" s="1"/>
  <c r="R1187" i="10"/>
  <c r="S1187" i="10" s="1"/>
  <c r="B1186" i="23"/>
  <c r="B1186" i="22"/>
  <c r="H1186" i="11"/>
  <c r="I1186" i="11" s="1"/>
  <c r="R1195" i="10"/>
  <c r="S1195" i="10" s="1"/>
  <c r="B1194" i="23"/>
  <c r="B1194" i="22"/>
  <c r="H1194" i="11"/>
  <c r="I1194" i="11" s="1"/>
  <c r="R1203" i="10"/>
  <c r="S1203" i="10" s="1"/>
  <c r="B1202" i="22"/>
  <c r="B1202" i="23"/>
  <c r="H1202" i="11"/>
  <c r="I1202" i="11" s="1"/>
  <c r="R1211" i="10"/>
  <c r="S1211" i="10" s="1"/>
  <c r="B1210" i="23"/>
  <c r="B1210" i="22"/>
  <c r="H1210" i="11"/>
  <c r="I1210" i="11" s="1"/>
  <c r="R1219" i="10"/>
  <c r="S1219" i="10" s="1"/>
  <c r="B1218" i="23"/>
  <c r="B1218" i="22"/>
  <c r="H1218" i="11"/>
  <c r="I1218" i="11" s="1"/>
  <c r="R1227" i="10"/>
  <c r="S1227" i="10" s="1"/>
  <c r="B1226" i="23"/>
  <c r="B1226" i="22"/>
  <c r="H1226" i="11"/>
  <c r="I1226" i="11" s="1"/>
  <c r="R1235" i="10"/>
  <c r="S1235" i="10" s="1"/>
  <c r="B1234" i="23"/>
  <c r="B1234" i="22"/>
  <c r="H1234" i="11"/>
  <c r="I1234" i="11" s="1"/>
  <c r="B1242" i="23"/>
  <c r="B1242" i="22"/>
  <c r="H1242" i="11"/>
  <c r="I1242" i="11" s="1"/>
  <c r="B1250" i="23"/>
  <c r="B1250" i="22"/>
  <c r="H1250" i="11"/>
  <c r="I1250" i="11" s="1"/>
  <c r="B1258" i="23"/>
  <c r="B1258" i="22"/>
  <c r="H1258" i="11"/>
  <c r="I1258" i="11" s="1"/>
  <c r="R36" i="10"/>
  <c r="S36" i="10" s="1"/>
  <c r="B35" i="23"/>
  <c r="B35" i="22"/>
  <c r="H35" i="11"/>
  <c r="I35" i="11" s="1"/>
  <c r="R44" i="10"/>
  <c r="S44" i="10" s="1"/>
  <c r="B43" i="23"/>
  <c r="B43" i="22"/>
  <c r="H43" i="11"/>
  <c r="I43" i="11" s="1"/>
  <c r="R52" i="10"/>
  <c r="S52" i="10" s="1"/>
  <c r="B51" i="23"/>
  <c r="B51" i="22"/>
  <c r="H51" i="11"/>
  <c r="I51" i="11" s="1"/>
  <c r="R60" i="10"/>
  <c r="S60" i="10" s="1"/>
  <c r="B59" i="23"/>
  <c r="B59" i="22"/>
  <c r="H59" i="11"/>
  <c r="I59" i="11" s="1"/>
  <c r="R68" i="10"/>
  <c r="S68" i="10" s="1"/>
  <c r="B67" i="23"/>
  <c r="B67" i="22"/>
  <c r="H67" i="11"/>
  <c r="I67" i="11" s="1"/>
  <c r="R76" i="10"/>
  <c r="S76" i="10" s="1"/>
  <c r="B75" i="23"/>
  <c r="B75" i="22"/>
  <c r="H75" i="11"/>
  <c r="I75" i="11" s="1"/>
  <c r="R84" i="10"/>
  <c r="S84" i="10" s="1"/>
  <c r="B83" i="23"/>
  <c r="B83" i="22"/>
  <c r="H83" i="11"/>
  <c r="I83" i="11" s="1"/>
  <c r="R92" i="10"/>
  <c r="S92" i="10" s="1"/>
  <c r="B91" i="23"/>
  <c r="B91" i="22"/>
  <c r="H91" i="11"/>
  <c r="I91" i="11" s="1"/>
  <c r="R100" i="10"/>
  <c r="S100" i="10" s="1"/>
  <c r="B99" i="23"/>
  <c r="B99" i="22"/>
  <c r="H99" i="11"/>
  <c r="I99" i="11" s="1"/>
  <c r="R108" i="10"/>
  <c r="S108" i="10" s="1"/>
  <c r="B107" i="23"/>
  <c r="B107" i="22"/>
  <c r="H107" i="11"/>
  <c r="I107" i="11" s="1"/>
  <c r="R116" i="10"/>
  <c r="S116" i="10" s="1"/>
  <c r="B115" i="23"/>
  <c r="B115" i="22"/>
  <c r="H115" i="11"/>
  <c r="I115" i="11" s="1"/>
  <c r="R124" i="10"/>
  <c r="S124" i="10" s="1"/>
  <c r="B123" i="23"/>
  <c r="B123" i="22"/>
  <c r="H123" i="11"/>
  <c r="I123" i="11" s="1"/>
  <c r="R132" i="10"/>
  <c r="S132" i="10" s="1"/>
  <c r="B131" i="23"/>
  <c r="B131" i="22"/>
  <c r="H131" i="11"/>
  <c r="I131" i="11" s="1"/>
  <c r="R140" i="10"/>
  <c r="S140" i="10" s="1"/>
  <c r="B139" i="23"/>
  <c r="B139" i="22"/>
  <c r="H139" i="11"/>
  <c r="I139" i="11" s="1"/>
  <c r="R148" i="10"/>
  <c r="S148" i="10" s="1"/>
  <c r="B147" i="23"/>
  <c r="B147" i="22"/>
  <c r="H147" i="11"/>
  <c r="I147" i="11" s="1"/>
  <c r="R156" i="10"/>
  <c r="S156" i="10" s="1"/>
  <c r="B155" i="23"/>
  <c r="B155" i="22"/>
  <c r="H155" i="11"/>
  <c r="I155" i="11" s="1"/>
  <c r="R164" i="10"/>
  <c r="S164" i="10" s="1"/>
  <c r="B163" i="23"/>
  <c r="B163" i="22"/>
  <c r="H163" i="11"/>
  <c r="I163" i="11" s="1"/>
  <c r="R172" i="10"/>
  <c r="S172" i="10" s="1"/>
  <c r="B171" i="23"/>
  <c r="B171" i="22"/>
  <c r="H171" i="11"/>
  <c r="I171" i="11" s="1"/>
  <c r="R180" i="10"/>
  <c r="S180" i="10" s="1"/>
  <c r="B179" i="23"/>
  <c r="B179" i="22"/>
  <c r="H179" i="11"/>
  <c r="I179" i="11" s="1"/>
  <c r="R188" i="10"/>
  <c r="S188" i="10" s="1"/>
  <c r="B187" i="23"/>
  <c r="B187" i="22"/>
  <c r="H187" i="11"/>
  <c r="I187" i="11" s="1"/>
  <c r="R196" i="10"/>
  <c r="S196" i="10" s="1"/>
  <c r="B195" i="23"/>
  <c r="B195" i="22"/>
  <c r="H195" i="11"/>
  <c r="I195" i="11" s="1"/>
  <c r="R204" i="10"/>
  <c r="S204" i="10" s="1"/>
  <c r="B203" i="23"/>
  <c r="B203" i="22"/>
  <c r="H203" i="11"/>
  <c r="I203" i="11" s="1"/>
  <c r="R212" i="10"/>
  <c r="S212" i="10" s="1"/>
  <c r="B211" i="23"/>
  <c r="B211" i="22"/>
  <c r="H211" i="11"/>
  <c r="I211" i="11" s="1"/>
  <c r="R220" i="10"/>
  <c r="S220" i="10" s="1"/>
  <c r="B219" i="23"/>
  <c r="B219" i="22"/>
  <c r="H219" i="11"/>
  <c r="I219" i="11" s="1"/>
  <c r="R228" i="10"/>
  <c r="S228" i="10" s="1"/>
  <c r="B227" i="23"/>
  <c r="B227" i="22"/>
  <c r="H227" i="11"/>
  <c r="I227" i="11" s="1"/>
  <c r="R236" i="10"/>
  <c r="S236" i="10" s="1"/>
  <c r="B235" i="23"/>
  <c r="B235" i="22"/>
  <c r="H235" i="11"/>
  <c r="I235" i="11" s="1"/>
  <c r="R244" i="10"/>
  <c r="S244" i="10" s="1"/>
  <c r="B243" i="23"/>
  <c r="B243" i="22"/>
  <c r="H243" i="11"/>
  <c r="I243" i="11" s="1"/>
  <c r="R252" i="10"/>
  <c r="S252" i="10" s="1"/>
  <c r="B251" i="23"/>
  <c r="B251" i="22"/>
  <c r="H251" i="11"/>
  <c r="I251" i="11" s="1"/>
  <c r="R260" i="10"/>
  <c r="S260" i="10" s="1"/>
  <c r="B259" i="23"/>
  <c r="B259" i="22"/>
  <c r="H259" i="11"/>
  <c r="I259" i="11" s="1"/>
  <c r="R268" i="10"/>
  <c r="S268" i="10" s="1"/>
  <c r="B267" i="23"/>
  <c r="B267" i="22"/>
  <c r="H267" i="11"/>
  <c r="I267" i="11" s="1"/>
  <c r="R276" i="10"/>
  <c r="S276" i="10" s="1"/>
  <c r="B275" i="23"/>
  <c r="B275" i="22"/>
  <c r="H275" i="11"/>
  <c r="I275" i="11" s="1"/>
  <c r="R284" i="10"/>
  <c r="S284" i="10" s="1"/>
  <c r="B283" i="23"/>
  <c r="B283" i="22"/>
  <c r="H283" i="11"/>
  <c r="I283" i="11" s="1"/>
  <c r="R292" i="10"/>
  <c r="S292" i="10" s="1"/>
  <c r="B291" i="23"/>
  <c r="B291" i="22"/>
  <c r="H291" i="11"/>
  <c r="I291" i="11" s="1"/>
  <c r="R300" i="10"/>
  <c r="S300" i="10" s="1"/>
  <c r="B299" i="23"/>
  <c r="B299" i="22"/>
  <c r="H299" i="11"/>
  <c r="I299" i="11" s="1"/>
  <c r="R308" i="10"/>
  <c r="S308" i="10" s="1"/>
  <c r="B307" i="23"/>
  <c r="B307" i="22"/>
  <c r="H307" i="11"/>
  <c r="I307" i="11" s="1"/>
  <c r="R316" i="10"/>
  <c r="S316" i="10" s="1"/>
  <c r="B315" i="23"/>
  <c r="B315" i="22"/>
  <c r="H315" i="11"/>
  <c r="I315" i="11" s="1"/>
  <c r="R324" i="10"/>
  <c r="S324" i="10" s="1"/>
  <c r="B323" i="23"/>
  <c r="B323" i="22"/>
  <c r="H323" i="11"/>
  <c r="I323" i="11" s="1"/>
  <c r="R332" i="10"/>
  <c r="S332" i="10" s="1"/>
  <c r="B331" i="23"/>
  <c r="B331" i="22"/>
  <c r="H331" i="11"/>
  <c r="I331" i="11" s="1"/>
  <c r="R340" i="10"/>
  <c r="S340" i="10" s="1"/>
  <c r="B339" i="23"/>
  <c r="B339" i="22"/>
  <c r="H339" i="11"/>
  <c r="I339" i="11" s="1"/>
  <c r="R348" i="10"/>
  <c r="S348" i="10" s="1"/>
  <c r="B347" i="23"/>
  <c r="B347" i="22"/>
  <c r="H347" i="11"/>
  <c r="I347" i="11" s="1"/>
  <c r="R356" i="10"/>
  <c r="S356" i="10" s="1"/>
  <c r="B355" i="23"/>
  <c r="B355" i="22"/>
  <c r="H355" i="11"/>
  <c r="I355" i="11" s="1"/>
  <c r="R364" i="10"/>
  <c r="S364" i="10" s="1"/>
  <c r="B363" i="23"/>
  <c r="B363" i="22"/>
  <c r="H363" i="11"/>
  <c r="I363" i="11" s="1"/>
  <c r="R372" i="10"/>
  <c r="S372" i="10" s="1"/>
  <c r="B371" i="23"/>
  <c r="B371" i="22"/>
  <c r="H371" i="11"/>
  <c r="I371" i="11" s="1"/>
  <c r="R380" i="10"/>
  <c r="S380" i="10" s="1"/>
  <c r="B379" i="23"/>
  <c r="B379" i="22"/>
  <c r="H379" i="11"/>
  <c r="I379" i="11" s="1"/>
  <c r="R388" i="10"/>
  <c r="S388" i="10" s="1"/>
  <c r="B387" i="23"/>
  <c r="B387" i="22"/>
  <c r="H387" i="11"/>
  <c r="I387" i="11" s="1"/>
  <c r="R396" i="10"/>
  <c r="S396" i="10" s="1"/>
  <c r="B395" i="23"/>
  <c r="B395" i="22"/>
  <c r="H395" i="11"/>
  <c r="I395" i="11" s="1"/>
  <c r="R404" i="10"/>
  <c r="S404" i="10" s="1"/>
  <c r="B403" i="23"/>
  <c r="B403" i="22"/>
  <c r="H403" i="11"/>
  <c r="I403" i="11" s="1"/>
  <c r="R412" i="10"/>
  <c r="S412" i="10" s="1"/>
  <c r="B411" i="23"/>
  <c r="B411" i="22"/>
  <c r="H411" i="11"/>
  <c r="I411" i="11" s="1"/>
  <c r="R420" i="10"/>
  <c r="S420" i="10" s="1"/>
  <c r="B419" i="23"/>
  <c r="B419" i="22"/>
  <c r="H419" i="11"/>
  <c r="I419" i="11" s="1"/>
  <c r="R428" i="10"/>
  <c r="S428" i="10" s="1"/>
  <c r="B427" i="23"/>
  <c r="B427" i="22"/>
  <c r="H427" i="11"/>
  <c r="I427" i="11" s="1"/>
  <c r="R436" i="10"/>
  <c r="S436" i="10" s="1"/>
  <c r="B435" i="23"/>
  <c r="B435" i="22"/>
  <c r="H435" i="11"/>
  <c r="I435" i="11" s="1"/>
  <c r="R444" i="10"/>
  <c r="S444" i="10" s="1"/>
  <c r="B443" i="23"/>
  <c r="B443" i="22"/>
  <c r="H443" i="11"/>
  <c r="I443" i="11" s="1"/>
  <c r="R452" i="10"/>
  <c r="S452" i="10" s="1"/>
  <c r="B451" i="23"/>
  <c r="B451" i="22"/>
  <c r="H451" i="11"/>
  <c r="I451" i="11" s="1"/>
  <c r="R460" i="10"/>
  <c r="S460" i="10" s="1"/>
  <c r="B459" i="23"/>
  <c r="B459" i="22"/>
  <c r="H459" i="11"/>
  <c r="I459" i="11" s="1"/>
  <c r="R468" i="10"/>
  <c r="S468" i="10" s="1"/>
  <c r="B467" i="23"/>
  <c r="B467" i="22"/>
  <c r="H467" i="11"/>
  <c r="I467" i="11" s="1"/>
  <c r="R476" i="10"/>
  <c r="S476" i="10" s="1"/>
  <c r="B475" i="23"/>
  <c r="B475" i="22"/>
  <c r="H475" i="11"/>
  <c r="I475" i="11" s="1"/>
  <c r="R484" i="10"/>
  <c r="S484" i="10" s="1"/>
  <c r="B483" i="23"/>
  <c r="B483" i="22"/>
  <c r="H483" i="11"/>
  <c r="I483" i="11" s="1"/>
  <c r="R492" i="10"/>
  <c r="S492" i="10" s="1"/>
  <c r="B491" i="23"/>
  <c r="B491" i="22"/>
  <c r="H491" i="11"/>
  <c r="I491" i="11" s="1"/>
  <c r="R500" i="10"/>
  <c r="S500" i="10" s="1"/>
  <c r="B499" i="23"/>
  <c r="B499" i="22"/>
  <c r="H499" i="11"/>
  <c r="I499" i="11" s="1"/>
  <c r="R508" i="10"/>
  <c r="S508" i="10" s="1"/>
  <c r="B507" i="23"/>
  <c r="B507" i="22"/>
  <c r="H507" i="11"/>
  <c r="I507" i="11" s="1"/>
  <c r="R516" i="10"/>
  <c r="S516" i="10" s="1"/>
  <c r="B515" i="23"/>
  <c r="B515" i="22"/>
  <c r="H515" i="11"/>
  <c r="I515" i="11" s="1"/>
  <c r="R524" i="10"/>
  <c r="S524" i="10" s="1"/>
  <c r="B523" i="23"/>
  <c r="B523" i="22"/>
  <c r="H523" i="11"/>
  <c r="I523" i="11" s="1"/>
  <c r="R532" i="10"/>
  <c r="S532" i="10" s="1"/>
  <c r="B531" i="23"/>
  <c r="B531" i="22"/>
  <c r="H531" i="11"/>
  <c r="I531" i="11" s="1"/>
  <c r="R540" i="10"/>
  <c r="S540" i="10" s="1"/>
  <c r="B539" i="23"/>
  <c r="B539" i="22"/>
  <c r="H539" i="11"/>
  <c r="I539" i="11" s="1"/>
  <c r="R548" i="10"/>
  <c r="S548" i="10" s="1"/>
  <c r="B547" i="23"/>
  <c r="B547" i="22"/>
  <c r="H547" i="11"/>
  <c r="I547" i="11" s="1"/>
  <c r="R556" i="10"/>
  <c r="S556" i="10" s="1"/>
  <c r="B555" i="23"/>
  <c r="B555" i="22"/>
  <c r="H555" i="11"/>
  <c r="I555" i="11" s="1"/>
  <c r="R564" i="10"/>
  <c r="S564" i="10" s="1"/>
  <c r="B563" i="23"/>
  <c r="B563" i="22"/>
  <c r="H563" i="11"/>
  <c r="I563" i="11" s="1"/>
  <c r="R572" i="10"/>
  <c r="S572" i="10" s="1"/>
  <c r="B571" i="23"/>
  <c r="B571" i="22"/>
  <c r="H571" i="11"/>
  <c r="I571" i="11" s="1"/>
  <c r="R580" i="10"/>
  <c r="S580" i="10" s="1"/>
  <c r="B579" i="23"/>
  <c r="B579" i="22"/>
  <c r="H579" i="11"/>
  <c r="I579" i="11" s="1"/>
  <c r="R588" i="10"/>
  <c r="S588" i="10" s="1"/>
  <c r="B587" i="23"/>
  <c r="B587" i="22"/>
  <c r="H587" i="11"/>
  <c r="I587" i="11" s="1"/>
  <c r="R596" i="10"/>
  <c r="S596" i="10" s="1"/>
  <c r="B595" i="23"/>
  <c r="B595" i="22"/>
  <c r="H595" i="11"/>
  <c r="I595" i="11" s="1"/>
  <c r="R604" i="10"/>
  <c r="S604" i="10" s="1"/>
  <c r="B603" i="23"/>
  <c r="B603" i="22"/>
  <c r="H603" i="11"/>
  <c r="I603" i="11" s="1"/>
  <c r="R612" i="10"/>
  <c r="S612" i="10" s="1"/>
  <c r="B611" i="23"/>
  <c r="B611" i="22"/>
  <c r="H611" i="11"/>
  <c r="I611" i="11" s="1"/>
  <c r="R620" i="10"/>
  <c r="S620" i="10" s="1"/>
  <c r="B619" i="23"/>
  <c r="B619" i="22"/>
  <c r="H619" i="11"/>
  <c r="I619" i="11" s="1"/>
  <c r="R628" i="10"/>
  <c r="S628" i="10" s="1"/>
  <c r="B627" i="23"/>
  <c r="B627" i="22"/>
  <c r="H627" i="11"/>
  <c r="I627" i="11" s="1"/>
  <c r="R636" i="10"/>
  <c r="S636" i="10" s="1"/>
  <c r="B635" i="23"/>
  <c r="B635" i="22"/>
  <c r="H635" i="11"/>
  <c r="I635" i="11" s="1"/>
  <c r="R644" i="10"/>
  <c r="S644" i="10" s="1"/>
  <c r="B643" i="23"/>
  <c r="B643" i="22"/>
  <c r="H643" i="11"/>
  <c r="I643" i="11" s="1"/>
  <c r="R652" i="10"/>
  <c r="S652" i="10" s="1"/>
  <c r="B651" i="23"/>
  <c r="B651" i="22"/>
  <c r="H651" i="11"/>
  <c r="I651" i="11" s="1"/>
  <c r="R660" i="10"/>
  <c r="S660" i="10" s="1"/>
  <c r="B659" i="23"/>
  <c r="B659" i="22"/>
  <c r="H659" i="11"/>
  <c r="I659" i="11" s="1"/>
  <c r="R668" i="10"/>
  <c r="S668" i="10" s="1"/>
  <c r="B667" i="23"/>
  <c r="B667" i="22"/>
  <c r="H667" i="11"/>
  <c r="I667" i="11" s="1"/>
  <c r="R676" i="10"/>
  <c r="S676" i="10" s="1"/>
  <c r="B675" i="23"/>
  <c r="B675" i="22"/>
  <c r="H675" i="11"/>
  <c r="I675" i="11" s="1"/>
  <c r="R684" i="10"/>
  <c r="S684" i="10" s="1"/>
  <c r="B683" i="23"/>
  <c r="B683" i="22"/>
  <c r="H683" i="11"/>
  <c r="I683" i="11" s="1"/>
  <c r="R692" i="10"/>
  <c r="S692" i="10" s="1"/>
  <c r="B691" i="23"/>
  <c r="B691" i="22"/>
  <c r="H691" i="11"/>
  <c r="I691" i="11" s="1"/>
  <c r="R700" i="10"/>
  <c r="S700" i="10" s="1"/>
  <c r="B699" i="23"/>
  <c r="B699" i="22"/>
  <c r="H699" i="11"/>
  <c r="I699" i="11" s="1"/>
  <c r="R708" i="10"/>
  <c r="S708" i="10" s="1"/>
  <c r="B707" i="23"/>
  <c r="B707" i="22"/>
  <c r="H707" i="11"/>
  <c r="I707" i="11" s="1"/>
  <c r="R716" i="10"/>
  <c r="S716" i="10" s="1"/>
  <c r="B715" i="23"/>
  <c r="B715" i="22"/>
  <c r="H715" i="11"/>
  <c r="I715" i="11" s="1"/>
  <c r="R724" i="10"/>
  <c r="S724" i="10" s="1"/>
  <c r="B723" i="23"/>
  <c r="B723" i="22"/>
  <c r="H723" i="11"/>
  <c r="I723" i="11" s="1"/>
  <c r="R732" i="10"/>
  <c r="S732" i="10" s="1"/>
  <c r="B731" i="23"/>
  <c r="B731" i="22"/>
  <c r="H731" i="11"/>
  <c r="I731" i="11" s="1"/>
  <c r="R740" i="10"/>
  <c r="S740" i="10" s="1"/>
  <c r="B739" i="23"/>
  <c r="B739" i="22"/>
  <c r="H739" i="11"/>
  <c r="I739" i="11" s="1"/>
  <c r="R748" i="10"/>
  <c r="S748" i="10" s="1"/>
  <c r="B747" i="23"/>
  <c r="B747" i="22"/>
  <c r="H747" i="11"/>
  <c r="I747" i="11" s="1"/>
  <c r="R756" i="10"/>
  <c r="S756" i="10" s="1"/>
  <c r="B755" i="23"/>
  <c r="B755" i="22"/>
  <c r="H755" i="11"/>
  <c r="I755" i="11" s="1"/>
  <c r="R764" i="10"/>
  <c r="S764" i="10" s="1"/>
  <c r="B763" i="23"/>
  <c r="B763" i="22"/>
  <c r="H763" i="11"/>
  <c r="I763" i="11" s="1"/>
  <c r="R772" i="10"/>
  <c r="S772" i="10" s="1"/>
  <c r="B771" i="23"/>
  <c r="B771" i="22"/>
  <c r="H771" i="11"/>
  <c r="I771" i="11" s="1"/>
  <c r="R780" i="10"/>
  <c r="S780" i="10" s="1"/>
  <c r="B779" i="23"/>
  <c r="B779" i="22"/>
  <c r="H779" i="11"/>
  <c r="I779" i="11" s="1"/>
  <c r="R788" i="10"/>
  <c r="S788" i="10" s="1"/>
  <c r="B787" i="23"/>
  <c r="B787" i="22"/>
  <c r="H787" i="11"/>
  <c r="I787" i="11" s="1"/>
  <c r="R796" i="10"/>
  <c r="S796" i="10" s="1"/>
  <c r="B795" i="23"/>
  <c r="B795" i="22"/>
  <c r="H795" i="11"/>
  <c r="I795" i="11" s="1"/>
  <c r="R804" i="10"/>
  <c r="S804" i="10" s="1"/>
  <c r="B803" i="23"/>
  <c r="B803" i="22"/>
  <c r="H803" i="11"/>
  <c r="I803" i="11" s="1"/>
  <c r="R812" i="10"/>
  <c r="S812" i="10" s="1"/>
  <c r="B811" i="23"/>
  <c r="B811" i="22"/>
  <c r="H811" i="11"/>
  <c r="I811" i="11" s="1"/>
  <c r="R820" i="10"/>
  <c r="S820" i="10" s="1"/>
  <c r="B819" i="23"/>
  <c r="B819" i="22"/>
  <c r="H819" i="11"/>
  <c r="I819" i="11" s="1"/>
  <c r="R828" i="10"/>
  <c r="S828" i="10" s="1"/>
  <c r="B827" i="23"/>
  <c r="B827" i="22"/>
  <c r="H827" i="11"/>
  <c r="I827" i="11" s="1"/>
  <c r="R836" i="10"/>
  <c r="S836" i="10" s="1"/>
  <c r="B835" i="23"/>
  <c r="B835" i="22"/>
  <c r="H835" i="11"/>
  <c r="I835" i="11" s="1"/>
  <c r="R844" i="10"/>
  <c r="S844" i="10" s="1"/>
  <c r="B843" i="23"/>
  <c r="B843" i="22"/>
  <c r="H843" i="11"/>
  <c r="I843" i="11" s="1"/>
  <c r="R852" i="10"/>
  <c r="S852" i="10" s="1"/>
  <c r="B851" i="23"/>
  <c r="B851" i="22"/>
  <c r="H851" i="11"/>
  <c r="I851" i="11" s="1"/>
  <c r="R860" i="10"/>
  <c r="S860" i="10" s="1"/>
  <c r="B859" i="23"/>
  <c r="B859" i="22"/>
  <c r="H859" i="11"/>
  <c r="I859" i="11" s="1"/>
  <c r="R868" i="10"/>
  <c r="S868" i="10" s="1"/>
  <c r="B867" i="23"/>
  <c r="B867" i="22"/>
  <c r="H867" i="11"/>
  <c r="I867" i="11" s="1"/>
  <c r="R876" i="10"/>
  <c r="S876" i="10" s="1"/>
  <c r="B875" i="23"/>
  <c r="B875" i="22"/>
  <c r="H875" i="11"/>
  <c r="I875" i="11" s="1"/>
  <c r="R884" i="10"/>
  <c r="S884" i="10" s="1"/>
  <c r="B883" i="23"/>
  <c r="B883" i="22"/>
  <c r="H883" i="11"/>
  <c r="I883" i="11" s="1"/>
  <c r="R892" i="10"/>
  <c r="S892" i="10" s="1"/>
  <c r="B891" i="23"/>
  <c r="B891" i="22"/>
  <c r="H891" i="11"/>
  <c r="I891" i="11" s="1"/>
  <c r="R900" i="10"/>
  <c r="S900" i="10" s="1"/>
  <c r="B899" i="23"/>
  <c r="B899" i="22"/>
  <c r="H899" i="11"/>
  <c r="I899" i="11" s="1"/>
  <c r="R908" i="10"/>
  <c r="S908" i="10" s="1"/>
  <c r="B907" i="23"/>
  <c r="B907" i="22"/>
  <c r="H907" i="11"/>
  <c r="I907" i="11" s="1"/>
  <c r="R916" i="10"/>
  <c r="S916" i="10" s="1"/>
  <c r="B915" i="23"/>
  <c r="B915" i="22"/>
  <c r="H915" i="11"/>
  <c r="I915" i="11" s="1"/>
  <c r="R924" i="10"/>
  <c r="S924" i="10" s="1"/>
  <c r="B923" i="23"/>
  <c r="B923" i="22"/>
  <c r="H923" i="11"/>
  <c r="I923" i="11" s="1"/>
  <c r="R932" i="10"/>
  <c r="S932" i="10" s="1"/>
  <c r="B931" i="23"/>
  <c r="B931" i="22"/>
  <c r="H931" i="11"/>
  <c r="I931" i="11" s="1"/>
  <c r="R940" i="10"/>
  <c r="S940" i="10" s="1"/>
  <c r="B939" i="23"/>
  <c r="B939" i="22"/>
  <c r="H939" i="11"/>
  <c r="I939" i="11" s="1"/>
  <c r="R948" i="10"/>
  <c r="S948" i="10" s="1"/>
  <c r="B947" i="23"/>
  <c r="B947" i="22"/>
  <c r="H947" i="11"/>
  <c r="I947" i="11" s="1"/>
  <c r="R956" i="10"/>
  <c r="S956" i="10" s="1"/>
  <c r="B955" i="23"/>
  <c r="B955" i="22"/>
  <c r="H955" i="11"/>
  <c r="I955" i="11" s="1"/>
  <c r="R964" i="10"/>
  <c r="S964" i="10" s="1"/>
  <c r="B963" i="23"/>
  <c r="B963" i="22"/>
  <c r="H963" i="11"/>
  <c r="I963" i="11" s="1"/>
  <c r="R972" i="10"/>
  <c r="S972" i="10" s="1"/>
  <c r="B971" i="23"/>
  <c r="B971" i="22"/>
  <c r="H971" i="11"/>
  <c r="I971" i="11" s="1"/>
  <c r="R980" i="10"/>
  <c r="S980" i="10" s="1"/>
  <c r="B979" i="23"/>
  <c r="B979" i="22"/>
  <c r="H979" i="11"/>
  <c r="I979" i="11" s="1"/>
  <c r="R988" i="10"/>
  <c r="S988" i="10" s="1"/>
  <c r="B987" i="23"/>
  <c r="B987" i="22"/>
  <c r="H987" i="11"/>
  <c r="I987" i="11" s="1"/>
  <c r="R996" i="10"/>
  <c r="S996" i="10" s="1"/>
  <c r="B995" i="23"/>
  <c r="B995" i="22"/>
  <c r="H995" i="11"/>
  <c r="I995" i="11" s="1"/>
  <c r="R1004" i="10"/>
  <c r="S1004" i="10" s="1"/>
  <c r="B1003" i="23"/>
  <c r="B1003" i="22"/>
  <c r="H1003" i="11"/>
  <c r="I1003" i="11" s="1"/>
  <c r="R1012" i="10"/>
  <c r="S1012" i="10" s="1"/>
  <c r="B1011" i="23"/>
  <c r="B1011" i="22"/>
  <c r="H1011" i="11"/>
  <c r="I1011" i="11" s="1"/>
  <c r="R1020" i="10"/>
  <c r="S1020" i="10" s="1"/>
  <c r="B1019" i="23"/>
  <c r="B1019" i="22"/>
  <c r="H1019" i="11"/>
  <c r="I1019" i="11" s="1"/>
  <c r="R1028" i="10"/>
  <c r="S1028" i="10" s="1"/>
  <c r="B1027" i="23"/>
  <c r="B1027" i="22"/>
  <c r="H1027" i="11"/>
  <c r="I1027" i="11" s="1"/>
  <c r="R1036" i="10"/>
  <c r="S1036" i="10" s="1"/>
  <c r="B1035" i="23"/>
  <c r="B1035" i="22"/>
  <c r="H1035" i="11"/>
  <c r="I1035" i="11" s="1"/>
  <c r="R1044" i="10"/>
  <c r="S1044" i="10" s="1"/>
  <c r="B1043" i="23"/>
  <c r="B1043" i="22"/>
  <c r="H1043" i="11"/>
  <c r="I1043" i="11" s="1"/>
  <c r="R1052" i="10"/>
  <c r="S1052" i="10" s="1"/>
  <c r="B1051" i="23"/>
  <c r="B1051" i="22"/>
  <c r="H1051" i="11"/>
  <c r="I1051" i="11" s="1"/>
  <c r="R1060" i="10"/>
  <c r="S1060" i="10" s="1"/>
  <c r="B1059" i="23"/>
  <c r="B1059" i="22"/>
  <c r="H1059" i="11"/>
  <c r="I1059" i="11" s="1"/>
  <c r="R1068" i="10"/>
  <c r="S1068" i="10" s="1"/>
  <c r="B1067" i="23"/>
  <c r="B1067" i="22"/>
  <c r="H1067" i="11"/>
  <c r="I1067" i="11" s="1"/>
  <c r="R1076" i="10"/>
  <c r="S1076" i="10" s="1"/>
  <c r="B1075" i="23"/>
  <c r="B1075" i="22"/>
  <c r="H1075" i="11"/>
  <c r="I1075" i="11" s="1"/>
  <c r="R1084" i="10"/>
  <c r="S1084" i="10" s="1"/>
  <c r="B1083" i="23"/>
  <c r="B1083" i="22"/>
  <c r="H1083" i="11"/>
  <c r="I1083" i="11" s="1"/>
  <c r="R1092" i="10"/>
  <c r="S1092" i="10" s="1"/>
  <c r="B1091" i="23"/>
  <c r="B1091" i="22"/>
  <c r="H1091" i="11"/>
  <c r="I1091" i="11" s="1"/>
  <c r="R1100" i="10"/>
  <c r="S1100" i="10" s="1"/>
  <c r="B1099" i="23"/>
  <c r="B1099" i="22"/>
  <c r="H1099" i="11"/>
  <c r="I1099" i="11" s="1"/>
  <c r="R1108" i="10"/>
  <c r="S1108" i="10" s="1"/>
  <c r="B1107" i="23"/>
  <c r="B1107" i="22"/>
  <c r="H1107" i="11"/>
  <c r="I1107" i="11" s="1"/>
  <c r="R1116" i="10"/>
  <c r="S1116" i="10" s="1"/>
  <c r="B1115" i="23"/>
  <c r="B1115" i="22"/>
  <c r="H1115" i="11"/>
  <c r="I1115" i="11" s="1"/>
  <c r="R1124" i="10"/>
  <c r="S1124" i="10" s="1"/>
  <c r="B1123" i="23"/>
  <c r="B1123" i="22"/>
  <c r="H1123" i="11"/>
  <c r="I1123" i="11" s="1"/>
  <c r="R1132" i="10"/>
  <c r="S1132" i="10" s="1"/>
  <c r="B1131" i="23"/>
  <c r="B1131" i="22"/>
  <c r="H1131" i="11"/>
  <c r="I1131" i="11" s="1"/>
  <c r="R1140" i="10"/>
  <c r="S1140" i="10" s="1"/>
  <c r="B1139" i="23"/>
  <c r="B1139" i="22"/>
  <c r="H1139" i="11"/>
  <c r="I1139" i="11" s="1"/>
  <c r="R1148" i="10"/>
  <c r="S1148" i="10" s="1"/>
  <c r="B1147" i="23"/>
  <c r="B1147" i="22"/>
  <c r="H1147" i="11"/>
  <c r="I1147" i="11" s="1"/>
  <c r="R1156" i="10"/>
  <c r="S1156" i="10" s="1"/>
  <c r="B1155" i="23"/>
  <c r="B1155" i="22"/>
  <c r="H1155" i="11"/>
  <c r="I1155" i="11" s="1"/>
  <c r="R1164" i="10"/>
  <c r="S1164" i="10" s="1"/>
  <c r="B1163" i="23"/>
  <c r="B1163" i="22"/>
  <c r="H1163" i="11"/>
  <c r="I1163" i="11" s="1"/>
  <c r="R1172" i="10"/>
  <c r="S1172" i="10" s="1"/>
  <c r="B1171" i="23"/>
  <c r="B1171" i="22"/>
  <c r="H1171" i="11"/>
  <c r="I1171" i="11" s="1"/>
  <c r="R1180" i="10"/>
  <c r="S1180" i="10" s="1"/>
  <c r="B1179" i="23"/>
  <c r="B1179" i="22"/>
  <c r="H1179" i="11"/>
  <c r="I1179" i="11" s="1"/>
  <c r="R1188" i="10"/>
  <c r="S1188" i="10" s="1"/>
  <c r="B1187" i="23"/>
  <c r="B1187" i="22"/>
  <c r="H1187" i="11"/>
  <c r="I1187" i="11" s="1"/>
  <c r="R1196" i="10"/>
  <c r="S1196" i="10" s="1"/>
  <c r="B1195" i="23"/>
  <c r="B1195" i="22"/>
  <c r="H1195" i="11"/>
  <c r="I1195" i="11" s="1"/>
  <c r="R1204" i="10"/>
  <c r="S1204" i="10" s="1"/>
  <c r="B1203" i="23"/>
  <c r="B1203" i="22"/>
  <c r="H1203" i="11"/>
  <c r="I1203" i="11" s="1"/>
  <c r="R1212" i="10"/>
  <c r="S1212" i="10" s="1"/>
  <c r="B1211" i="23"/>
  <c r="B1211" i="22"/>
  <c r="H1211" i="11"/>
  <c r="I1211" i="11" s="1"/>
  <c r="R1220" i="10"/>
  <c r="S1220" i="10" s="1"/>
  <c r="B1219" i="23"/>
  <c r="B1219" i="22"/>
  <c r="H1219" i="11"/>
  <c r="I1219" i="11" s="1"/>
  <c r="R1228" i="10"/>
  <c r="S1228" i="10" s="1"/>
  <c r="B1227" i="23"/>
  <c r="B1227" i="22"/>
  <c r="H1227" i="11"/>
  <c r="I1227" i="11" s="1"/>
  <c r="R1236" i="10"/>
  <c r="S1236" i="10" s="1"/>
  <c r="B1235" i="23"/>
  <c r="B1235" i="22"/>
  <c r="H1235" i="11"/>
  <c r="I1235" i="11" s="1"/>
  <c r="B1243" i="23"/>
  <c r="B1243" i="22"/>
  <c r="H1243" i="11"/>
  <c r="I1243" i="11" s="1"/>
  <c r="B1251" i="23"/>
  <c r="B1251" i="22"/>
  <c r="H1251" i="11"/>
  <c r="I1251" i="11" s="1"/>
  <c r="B1259" i="23"/>
  <c r="B1259" i="22"/>
  <c r="H1259" i="11"/>
  <c r="I1259" i="11" s="1"/>
  <c r="R28" i="10"/>
  <c r="S28" i="10" s="1"/>
  <c r="B27" i="23"/>
  <c r="B27" i="22"/>
  <c r="H27" i="11"/>
  <c r="I27" i="11" s="1"/>
  <c r="R13" i="10"/>
  <c r="S13" i="10" s="1"/>
  <c r="B12" i="23"/>
  <c r="B12" i="22"/>
  <c r="H12" i="11"/>
  <c r="I12" i="11" s="1"/>
  <c r="R21" i="10"/>
  <c r="S21" i="10" s="1"/>
  <c r="B20" i="23"/>
  <c r="B20" i="22"/>
  <c r="H20" i="11"/>
  <c r="I20" i="11" s="1"/>
  <c r="R29" i="10"/>
  <c r="S29" i="10" s="1"/>
  <c r="B28" i="23"/>
  <c r="B28" i="22"/>
  <c r="H28" i="11"/>
  <c r="I28" i="11" s="1"/>
  <c r="R37" i="10"/>
  <c r="S37" i="10" s="1"/>
  <c r="B36" i="23"/>
  <c r="B36" i="22"/>
  <c r="H36" i="11"/>
  <c r="I36" i="11" s="1"/>
  <c r="R45" i="10"/>
  <c r="S45" i="10" s="1"/>
  <c r="B44" i="23"/>
  <c r="B44" i="22"/>
  <c r="H44" i="11"/>
  <c r="I44" i="11" s="1"/>
  <c r="R53" i="10"/>
  <c r="S53" i="10" s="1"/>
  <c r="B52" i="23"/>
  <c r="B52" i="22"/>
  <c r="H52" i="11"/>
  <c r="I52" i="11" s="1"/>
  <c r="R61" i="10"/>
  <c r="S61" i="10" s="1"/>
  <c r="B60" i="23"/>
  <c r="B60" i="22"/>
  <c r="H60" i="11"/>
  <c r="I60" i="11" s="1"/>
  <c r="R69" i="10"/>
  <c r="S69" i="10" s="1"/>
  <c r="B68" i="23"/>
  <c r="B68" i="22"/>
  <c r="H68" i="11"/>
  <c r="I68" i="11" s="1"/>
  <c r="R77" i="10"/>
  <c r="S77" i="10" s="1"/>
  <c r="B76" i="23"/>
  <c r="B76" i="22"/>
  <c r="H76" i="11"/>
  <c r="I76" i="11" s="1"/>
  <c r="R85" i="10"/>
  <c r="S85" i="10" s="1"/>
  <c r="B84" i="23"/>
  <c r="B84" i="22"/>
  <c r="H84" i="11"/>
  <c r="I84" i="11" s="1"/>
  <c r="R93" i="10"/>
  <c r="S93" i="10" s="1"/>
  <c r="B92" i="23"/>
  <c r="B92" i="22"/>
  <c r="H92" i="11"/>
  <c r="I92" i="11" s="1"/>
  <c r="R101" i="10"/>
  <c r="S101" i="10" s="1"/>
  <c r="B100" i="23"/>
  <c r="B100" i="22"/>
  <c r="H100" i="11"/>
  <c r="I100" i="11" s="1"/>
  <c r="R109" i="10"/>
  <c r="S109" i="10" s="1"/>
  <c r="B108" i="23"/>
  <c r="B108" i="22"/>
  <c r="H108" i="11"/>
  <c r="I108" i="11" s="1"/>
  <c r="R117" i="10"/>
  <c r="S117" i="10" s="1"/>
  <c r="B116" i="23"/>
  <c r="B116" i="22"/>
  <c r="H116" i="11"/>
  <c r="I116" i="11" s="1"/>
  <c r="R125" i="10"/>
  <c r="S125" i="10" s="1"/>
  <c r="B124" i="23"/>
  <c r="B124" i="22"/>
  <c r="H124" i="11"/>
  <c r="I124" i="11" s="1"/>
  <c r="R133" i="10"/>
  <c r="S133" i="10" s="1"/>
  <c r="B132" i="23"/>
  <c r="B132" i="22"/>
  <c r="H132" i="11"/>
  <c r="I132" i="11" s="1"/>
  <c r="R141" i="10"/>
  <c r="S141" i="10" s="1"/>
  <c r="B140" i="23"/>
  <c r="B140" i="22"/>
  <c r="H140" i="11"/>
  <c r="I140" i="11" s="1"/>
  <c r="R149" i="10"/>
  <c r="S149" i="10" s="1"/>
  <c r="B148" i="23"/>
  <c r="B148" i="22"/>
  <c r="H148" i="11"/>
  <c r="I148" i="11" s="1"/>
  <c r="R157" i="10"/>
  <c r="S157" i="10" s="1"/>
  <c r="B156" i="23"/>
  <c r="B156" i="22"/>
  <c r="H156" i="11"/>
  <c r="I156" i="11" s="1"/>
  <c r="R165" i="10"/>
  <c r="S165" i="10" s="1"/>
  <c r="B164" i="23"/>
  <c r="B164" i="22"/>
  <c r="H164" i="11"/>
  <c r="I164" i="11" s="1"/>
  <c r="R173" i="10"/>
  <c r="S173" i="10" s="1"/>
  <c r="B172" i="23"/>
  <c r="B172" i="22"/>
  <c r="H172" i="11"/>
  <c r="I172" i="11" s="1"/>
  <c r="R181" i="10"/>
  <c r="S181" i="10" s="1"/>
  <c r="B180" i="23"/>
  <c r="B180" i="22"/>
  <c r="H180" i="11"/>
  <c r="I180" i="11" s="1"/>
  <c r="R189" i="10"/>
  <c r="S189" i="10" s="1"/>
  <c r="B188" i="23"/>
  <c r="B188" i="22"/>
  <c r="H188" i="11"/>
  <c r="I188" i="11" s="1"/>
  <c r="R197" i="10"/>
  <c r="S197" i="10" s="1"/>
  <c r="B196" i="23"/>
  <c r="B196" i="22"/>
  <c r="H196" i="11"/>
  <c r="I196" i="11" s="1"/>
  <c r="R205" i="10"/>
  <c r="S205" i="10" s="1"/>
  <c r="B204" i="23"/>
  <c r="B204" i="22"/>
  <c r="H204" i="11"/>
  <c r="I204" i="11" s="1"/>
  <c r="R213" i="10"/>
  <c r="S213" i="10" s="1"/>
  <c r="B212" i="23"/>
  <c r="B212" i="22"/>
  <c r="H212" i="11"/>
  <c r="I212" i="11" s="1"/>
  <c r="R221" i="10"/>
  <c r="S221" i="10" s="1"/>
  <c r="B220" i="23"/>
  <c r="B220" i="22"/>
  <c r="H220" i="11"/>
  <c r="I220" i="11" s="1"/>
  <c r="R229" i="10"/>
  <c r="S229" i="10" s="1"/>
  <c r="B228" i="23"/>
  <c r="B228" i="22"/>
  <c r="H228" i="11"/>
  <c r="I228" i="11" s="1"/>
  <c r="R237" i="10"/>
  <c r="S237" i="10" s="1"/>
  <c r="B236" i="23"/>
  <c r="B236" i="22"/>
  <c r="H236" i="11"/>
  <c r="I236" i="11" s="1"/>
  <c r="R245" i="10"/>
  <c r="S245" i="10" s="1"/>
  <c r="B244" i="23"/>
  <c r="B244" i="22"/>
  <c r="H244" i="11"/>
  <c r="I244" i="11" s="1"/>
  <c r="R253" i="10"/>
  <c r="S253" i="10" s="1"/>
  <c r="B252" i="23"/>
  <c r="B252" i="22"/>
  <c r="H252" i="11"/>
  <c r="I252" i="11" s="1"/>
  <c r="R261" i="10"/>
  <c r="S261" i="10" s="1"/>
  <c r="B260" i="23"/>
  <c r="B260" i="22"/>
  <c r="H260" i="11"/>
  <c r="I260" i="11" s="1"/>
  <c r="R269" i="10"/>
  <c r="S269" i="10" s="1"/>
  <c r="B268" i="23"/>
  <c r="B268" i="22"/>
  <c r="H268" i="11"/>
  <c r="I268" i="11" s="1"/>
  <c r="R277" i="10"/>
  <c r="S277" i="10" s="1"/>
  <c r="B276" i="23"/>
  <c r="B276" i="22"/>
  <c r="H276" i="11"/>
  <c r="I276" i="11" s="1"/>
  <c r="R285" i="10"/>
  <c r="S285" i="10" s="1"/>
  <c r="B284" i="23"/>
  <c r="B284" i="22"/>
  <c r="H284" i="11"/>
  <c r="I284" i="11" s="1"/>
  <c r="R293" i="10"/>
  <c r="S293" i="10" s="1"/>
  <c r="B292" i="23"/>
  <c r="B292" i="22"/>
  <c r="H292" i="11"/>
  <c r="I292" i="11" s="1"/>
  <c r="R301" i="10"/>
  <c r="S301" i="10" s="1"/>
  <c r="B300" i="23"/>
  <c r="B300" i="22"/>
  <c r="H300" i="11"/>
  <c r="I300" i="11" s="1"/>
  <c r="R309" i="10"/>
  <c r="S309" i="10" s="1"/>
  <c r="B308" i="23"/>
  <c r="B308" i="22"/>
  <c r="H308" i="11"/>
  <c r="I308" i="11" s="1"/>
  <c r="R317" i="10"/>
  <c r="S317" i="10" s="1"/>
  <c r="B316" i="23"/>
  <c r="B316" i="22"/>
  <c r="H316" i="11"/>
  <c r="I316" i="11" s="1"/>
  <c r="R325" i="10"/>
  <c r="S325" i="10" s="1"/>
  <c r="B324" i="23"/>
  <c r="B324" i="22"/>
  <c r="H324" i="11"/>
  <c r="I324" i="11" s="1"/>
  <c r="R333" i="10"/>
  <c r="S333" i="10" s="1"/>
  <c r="B332" i="23"/>
  <c r="B332" i="22"/>
  <c r="H332" i="11"/>
  <c r="I332" i="11" s="1"/>
  <c r="R341" i="10"/>
  <c r="S341" i="10" s="1"/>
  <c r="B340" i="23"/>
  <c r="B340" i="22"/>
  <c r="H340" i="11"/>
  <c r="I340" i="11" s="1"/>
  <c r="R349" i="10"/>
  <c r="S349" i="10" s="1"/>
  <c r="B348" i="23"/>
  <c r="B348" i="22"/>
  <c r="H348" i="11"/>
  <c r="I348" i="11" s="1"/>
  <c r="R357" i="10"/>
  <c r="S357" i="10" s="1"/>
  <c r="B356" i="23"/>
  <c r="B356" i="22"/>
  <c r="H356" i="11"/>
  <c r="I356" i="11" s="1"/>
  <c r="R365" i="10"/>
  <c r="S365" i="10" s="1"/>
  <c r="B364" i="23"/>
  <c r="B364" i="22"/>
  <c r="H364" i="11"/>
  <c r="I364" i="11" s="1"/>
  <c r="R373" i="10"/>
  <c r="S373" i="10" s="1"/>
  <c r="B372" i="23"/>
  <c r="B372" i="22"/>
  <c r="H372" i="11"/>
  <c r="I372" i="11" s="1"/>
  <c r="R381" i="10"/>
  <c r="S381" i="10" s="1"/>
  <c r="B380" i="23"/>
  <c r="B380" i="22"/>
  <c r="H380" i="11"/>
  <c r="I380" i="11" s="1"/>
  <c r="R389" i="10"/>
  <c r="S389" i="10" s="1"/>
  <c r="B388" i="23"/>
  <c r="B388" i="22"/>
  <c r="H388" i="11"/>
  <c r="I388" i="11" s="1"/>
  <c r="R397" i="10"/>
  <c r="S397" i="10" s="1"/>
  <c r="B396" i="23"/>
  <c r="B396" i="22"/>
  <c r="H396" i="11"/>
  <c r="I396" i="11" s="1"/>
  <c r="R405" i="10"/>
  <c r="S405" i="10" s="1"/>
  <c r="B404" i="23"/>
  <c r="B404" i="22"/>
  <c r="H404" i="11"/>
  <c r="I404" i="11" s="1"/>
  <c r="R413" i="10"/>
  <c r="S413" i="10" s="1"/>
  <c r="B412" i="23"/>
  <c r="B412" i="22"/>
  <c r="H412" i="11"/>
  <c r="I412" i="11" s="1"/>
  <c r="R421" i="10"/>
  <c r="S421" i="10" s="1"/>
  <c r="B420" i="23"/>
  <c r="B420" i="22"/>
  <c r="H420" i="11"/>
  <c r="I420" i="11" s="1"/>
  <c r="R429" i="10"/>
  <c r="S429" i="10" s="1"/>
  <c r="B428" i="23"/>
  <c r="B428" i="22"/>
  <c r="H428" i="11"/>
  <c r="I428" i="11" s="1"/>
  <c r="R437" i="10"/>
  <c r="S437" i="10" s="1"/>
  <c r="B436" i="23"/>
  <c r="B436" i="22"/>
  <c r="H436" i="11"/>
  <c r="I436" i="11" s="1"/>
  <c r="R445" i="10"/>
  <c r="S445" i="10" s="1"/>
  <c r="B444" i="23"/>
  <c r="B444" i="22"/>
  <c r="H444" i="11"/>
  <c r="I444" i="11" s="1"/>
  <c r="R453" i="10"/>
  <c r="S453" i="10" s="1"/>
  <c r="B452" i="23"/>
  <c r="B452" i="22"/>
  <c r="H452" i="11"/>
  <c r="I452" i="11" s="1"/>
  <c r="R461" i="10"/>
  <c r="S461" i="10" s="1"/>
  <c r="B460" i="23"/>
  <c r="B460" i="22"/>
  <c r="H460" i="11"/>
  <c r="I460" i="11" s="1"/>
  <c r="R469" i="10"/>
  <c r="S469" i="10" s="1"/>
  <c r="B468" i="23"/>
  <c r="B468" i="22"/>
  <c r="H468" i="11"/>
  <c r="I468" i="11" s="1"/>
  <c r="R477" i="10"/>
  <c r="S477" i="10" s="1"/>
  <c r="B476" i="23"/>
  <c r="B476" i="22"/>
  <c r="H476" i="11"/>
  <c r="I476" i="11" s="1"/>
  <c r="R485" i="10"/>
  <c r="S485" i="10" s="1"/>
  <c r="B484" i="23"/>
  <c r="B484" i="22"/>
  <c r="H484" i="11"/>
  <c r="I484" i="11" s="1"/>
  <c r="R493" i="10"/>
  <c r="S493" i="10" s="1"/>
  <c r="B492" i="23"/>
  <c r="B492" i="22"/>
  <c r="H492" i="11"/>
  <c r="I492" i="11" s="1"/>
  <c r="R501" i="10"/>
  <c r="S501" i="10" s="1"/>
  <c r="B500" i="23"/>
  <c r="B500" i="22"/>
  <c r="H500" i="11"/>
  <c r="I500" i="11" s="1"/>
  <c r="R509" i="10"/>
  <c r="S509" i="10" s="1"/>
  <c r="B508" i="23"/>
  <c r="B508" i="22"/>
  <c r="H508" i="11"/>
  <c r="I508" i="11" s="1"/>
  <c r="R517" i="10"/>
  <c r="S517" i="10" s="1"/>
  <c r="B516" i="23"/>
  <c r="B516" i="22"/>
  <c r="H516" i="11"/>
  <c r="I516" i="11" s="1"/>
  <c r="R525" i="10"/>
  <c r="S525" i="10" s="1"/>
  <c r="B524" i="23"/>
  <c r="B524" i="22"/>
  <c r="H524" i="11"/>
  <c r="I524" i="11" s="1"/>
  <c r="R533" i="10"/>
  <c r="S533" i="10" s="1"/>
  <c r="B532" i="23"/>
  <c r="B532" i="22"/>
  <c r="H532" i="11"/>
  <c r="I532" i="11" s="1"/>
  <c r="R541" i="10"/>
  <c r="S541" i="10" s="1"/>
  <c r="B540" i="23"/>
  <c r="B540" i="22"/>
  <c r="H540" i="11"/>
  <c r="I540" i="11" s="1"/>
  <c r="R549" i="10"/>
  <c r="S549" i="10" s="1"/>
  <c r="B548" i="23"/>
  <c r="B548" i="22"/>
  <c r="H548" i="11"/>
  <c r="I548" i="11" s="1"/>
  <c r="R557" i="10"/>
  <c r="S557" i="10" s="1"/>
  <c r="B556" i="23"/>
  <c r="B556" i="22"/>
  <c r="H556" i="11"/>
  <c r="I556" i="11" s="1"/>
  <c r="R565" i="10"/>
  <c r="S565" i="10" s="1"/>
  <c r="B564" i="23"/>
  <c r="B564" i="22"/>
  <c r="H564" i="11"/>
  <c r="I564" i="11" s="1"/>
  <c r="R573" i="10"/>
  <c r="S573" i="10" s="1"/>
  <c r="B572" i="23"/>
  <c r="B572" i="22"/>
  <c r="H572" i="11"/>
  <c r="I572" i="11" s="1"/>
  <c r="R581" i="10"/>
  <c r="S581" i="10" s="1"/>
  <c r="B580" i="23"/>
  <c r="B580" i="22"/>
  <c r="H580" i="11"/>
  <c r="I580" i="11" s="1"/>
  <c r="R589" i="10"/>
  <c r="S589" i="10" s="1"/>
  <c r="B588" i="23"/>
  <c r="B588" i="22"/>
  <c r="H588" i="11"/>
  <c r="I588" i="11" s="1"/>
  <c r="R597" i="10"/>
  <c r="S597" i="10" s="1"/>
  <c r="B596" i="23"/>
  <c r="B596" i="22"/>
  <c r="H596" i="11"/>
  <c r="I596" i="11" s="1"/>
  <c r="R605" i="10"/>
  <c r="S605" i="10" s="1"/>
  <c r="B604" i="23"/>
  <c r="B604" i="22"/>
  <c r="H604" i="11"/>
  <c r="I604" i="11" s="1"/>
  <c r="R613" i="10"/>
  <c r="S613" i="10" s="1"/>
  <c r="B612" i="23"/>
  <c r="B612" i="22"/>
  <c r="H612" i="11"/>
  <c r="I612" i="11" s="1"/>
  <c r="R621" i="10"/>
  <c r="S621" i="10" s="1"/>
  <c r="B620" i="23"/>
  <c r="B620" i="22"/>
  <c r="H620" i="11"/>
  <c r="I620" i="11" s="1"/>
  <c r="R629" i="10"/>
  <c r="S629" i="10" s="1"/>
  <c r="B628" i="23"/>
  <c r="B628" i="22"/>
  <c r="H628" i="11"/>
  <c r="I628" i="11" s="1"/>
  <c r="R637" i="10"/>
  <c r="S637" i="10" s="1"/>
  <c r="B636" i="23"/>
  <c r="B636" i="22"/>
  <c r="H636" i="11"/>
  <c r="I636" i="11" s="1"/>
  <c r="R645" i="10"/>
  <c r="S645" i="10" s="1"/>
  <c r="B644" i="23"/>
  <c r="B644" i="22"/>
  <c r="H644" i="11"/>
  <c r="I644" i="11" s="1"/>
  <c r="R653" i="10"/>
  <c r="S653" i="10" s="1"/>
  <c r="B652" i="23"/>
  <c r="B652" i="22"/>
  <c r="H652" i="11"/>
  <c r="I652" i="11" s="1"/>
  <c r="R661" i="10"/>
  <c r="S661" i="10" s="1"/>
  <c r="B660" i="23"/>
  <c r="B660" i="22"/>
  <c r="H660" i="11"/>
  <c r="I660" i="11" s="1"/>
  <c r="R669" i="10"/>
  <c r="S669" i="10" s="1"/>
  <c r="B668" i="23"/>
  <c r="B668" i="22"/>
  <c r="H668" i="11"/>
  <c r="I668" i="11" s="1"/>
  <c r="R677" i="10"/>
  <c r="S677" i="10" s="1"/>
  <c r="B676" i="23"/>
  <c r="B676" i="22"/>
  <c r="H676" i="11"/>
  <c r="I676" i="11" s="1"/>
  <c r="R685" i="10"/>
  <c r="S685" i="10" s="1"/>
  <c r="B684" i="23"/>
  <c r="B684" i="22"/>
  <c r="H684" i="11"/>
  <c r="I684" i="11" s="1"/>
  <c r="R693" i="10"/>
  <c r="S693" i="10" s="1"/>
  <c r="B692" i="23"/>
  <c r="B692" i="22"/>
  <c r="H692" i="11"/>
  <c r="I692" i="11" s="1"/>
  <c r="R701" i="10"/>
  <c r="S701" i="10" s="1"/>
  <c r="B700" i="23"/>
  <c r="B700" i="22"/>
  <c r="H700" i="11"/>
  <c r="I700" i="11" s="1"/>
  <c r="R709" i="10"/>
  <c r="S709" i="10" s="1"/>
  <c r="B708" i="23"/>
  <c r="B708" i="22"/>
  <c r="H708" i="11"/>
  <c r="I708" i="11" s="1"/>
  <c r="R717" i="10"/>
  <c r="S717" i="10" s="1"/>
  <c r="B716" i="23"/>
  <c r="B716" i="22"/>
  <c r="H716" i="11"/>
  <c r="I716" i="11" s="1"/>
  <c r="R725" i="10"/>
  <c r="S725" i="10" s="1"/>
  <c r="B724" i="23"/>
  <c r="B724" i="22"/>
  <c r="H724" i="11"/>
  <c r="I724" i="11" s="1"/>
  <c r="R733" i="10"/>
  <c r="S733" i="10" s="1"/>
  <c r="B732" i="23"/>
  <c r="B732" i="22"/>
  <c r="H732" i="11"/>
  <c r="I732" i="11" s="1"/>
  <c r="R741" i="10"/>
  <c r="S741" i="10" s="1"/>
  <c r="B740" i="23"/>
  <c r="B740" i="22"/>
  <c r="H740" i="11"/>
  <c r="I740" i="11" s="1"/>
  <c r="R749" i="10"/>
  <c r="S749" i="10" s="1"/>
  <c r="B748" i="23"/>
  <c r="B748" i="22"/>
  <c r="H748" i="11"/>
  <c r="I748" i="11" s="1"/>
  <c r="R757" i="10"/>
  <c r="S757" i="10" s="1"/>
  <c r="B756" i="23"/>
  <c r="B756" i="22"/>
  <c r="H756" i="11"/>
  <c r="I756" i="11" s="1"/>
  <c r="R765" i="10"/>
  <c r="S765" i="10" s="1"/>
  <c r="B764" i="23"/>
  <c r="B764" i="22"/>
  <c r="H764" i="11"/>
  <c r="I764" i="11" s="1"/>
  <c r="R773" i="10"/>
  <c r="S773" i="10" s="1"/>
  <c r="B772" i="23"/>
  <c r="B772" i="22"/>
  <c r="H772" i="11"/>
  <c r="I772" i="11" s="1"/>
  <c r="R781" i="10"/>
  <c r="S781" i="10" s="1"/>
  <c r="B780" i="23"/>
  <c r="B780" i="22"/>
  <c r="H780" i="11"/>
  <c r="I780" i="11" s="1"/>
  <c r="R789" i="10"/>
  <c r="S789" i="10" s="1"/>
  <c r="B788" i="23"/>
  <c r="B788" i="22"/>
  <c r="H788" i="11"/>
  <c r="I788" i="11" s="1"/>
  <c r="R797" i="10"/>
  <c r="S797" i="10" s="1"/>
  <c r="B796" i="23"/>
  <c r="B796" i="22"/>
  <c r="H796" i="11"/>
  <c r="I796" i="11" s="1"/>
  <c r="R805" i="10"/>
  <c r="S805" i="10" s="1"/>
  <c r="B804" i="23"/>
  <c r="B804" i="22"/>
  <c r="H804" i="11"/>
  <c r="I804" i="11" s="1"/>
  <c r="R813" i="10"/>
  <c r="S813" i="10" s="1"/>
  <c r="B812" i="23"/>
  <c r="B812" i="22"/>
  <c r="H812" i="11"/>
  <c r="I812" i="11" s="1"/>
  <c r="R821" i="10"/>
  <c r="S821" i="10" s="1"/>
  <c r="B820" i="23"/>
  <c r="B820" i="22"/>
  <c r="H820" i="11"/>
  <c r="I820" i="11" s="1"/>
  <c r="R829" i="10"/>
  <c r="S829" i="10" s="1"/>
  <c r="B828" i="23"/>
  <c r="B828" i="22"/>
  <c r="H828" i="11"/>
  <c r="I828" i="11" s="1"/>
  <c r="R837" i="10"/>
  <c r="S837" i="10" s="1"/>
  <c r="B836" i="23"/>
  <c r="B836" i="22"/>
  <c r="H836" i="11"/>
  <c r="I836" i="11" s="1"/>
  <c r="R845" i="10"/>
  <c r="S845" i="10" s="1"/>
  <c r="B844" i="23"/>
  <c r="B844" i="22"/>
  <c r="H844" i="11"/>
  <c r="I844" i="11" s="1"/>
  <c r="R853" i="10"/>
  <c r="S853" i="10" s="1"/>
  <c r="B852" i="23"/>
  <c r="B852" i="22"/>
  <c r="H852" i="11"/>
  <c r="I852" i="11" s="1"/>
  <c r="R861" i="10"/>
  <c r="S861" i="10" s="1"/>
  <c r="B860" i="23"/>
  <c r="B860" i="22"/>
  <c r="H860" i="11"/>
  <c r="I860" i="11" s="1"/>
  <c r="R869" i="10"/>
  <c r="S869" i="10" s="1"/>
  <c r="B868" i="23"/>
  <c r="B868" i="22"/>
  <c r="H868" i="11"/>
  <c r="I868" i="11" s="1"/>
  <c r="R877" i="10"/>
  <c r="S877" i="10" s="1"/>
  <c r="B876" i="23"/>
  <c r="B876" i="22"/>
  <c r="H876" i="11"/>
  <c r="I876" i="11" s="1"/>
  <c r="R885" i="10"/>
  <c r="S885" i="10" s="1"/>
  <c r="B884" i="23"/>
  <c r="B884" i="22"/>
  <c r="H884" i="11"/>
  <c r="I884" i="11" s="1"/>
  <c r="R893" i="10"/>
  <c r="S893" i="10" s="1"/>
  <c r="B892" i="23"/>
  <c r="B892" i="22"/>
  <c r="H892" i="11"/>
  <c r="I892" i="11" s="1"/>
  <c r="R901" i="10"/>
  <c r="S901" i="10" s="1"/>
  <c r="B900" i="23"/>
  <c r="B900" i="22"/>
  <c r="H900" i="11"/>
  <c r="I900" i="11" s="1"/>
  <c r="R909" i="10"/>
  <c r="S909" i="10" s="1"/>
  <c r="B908" i="23"/>
  <c r="B908" i="22"/>
  <c r="H908" i="11"/>
  <c r="I908" i="11" s="1"/>
  <c r="R917" i="10"/>
  <c r="S917" i="10" s="1"/>
  <c r="B916" i="23"/>
  <c r="B916" i="22"/>
  <c r="H916" i="11"/>
  <c r="I916" i="11" s="1"/>
  <c r="R925" i="10"/>
  <c r="S925" i="10" s="1"/>
  <c r="B924" i="23"/>
  <c r="B924" i="22"/>
  <c r="H924" i="11"/>
  <c r="I924" i="11" s="1"/>
  <c r="R933" i="10"/>
  <c r="S933" i="10" s="1"/>
  <c r="B932" i="23"/>
  <c r="B932" i="22"/>
  <c r="H932" i="11"/>
  <c r="I932" i="11" s="1"/>
  <c r="R941" i="10"/>
  <c r="S941" i="10" s="1"/>
  <c r="B940" i="23"/>
  <c r="B940" i="22"/>
  <c r="H940" i="11"/>
  <c r="I940" i="11" s="1"/>
  <c r="R949" i="10"/>
  <c r="S949" i="10" s="1"/>
  <c r="B948" i="23"/>
  <c r="B948" i="22"/>
  <c r="H948" i="11"/>
  <c r="I948" i="11" s="1"/>
  <c r="R957" i="10"/>
  <c r="S957" i="10" s="1"/>
  <c r="B956" i="23"/>
  <c r="B956" i="22"/>
  <c r="H956" i="11"/>
  <c r="I956" i="11" s="1"/>
  <c r="R965" i="10"/>
  <c r="S965" i="10" s="1"/>
  <c r="B964" i="23"/>
  <c r="B964" i="22"/>
  <c r="H964" i="11"/>
  <c r="I964" i="11" s="1"/>
  <c r="R973" i="10"/>
  <c r="S973" i="10" s="1"/>
  <c r="B972" i="23"/>
  <c r="B972" i="22"/>
  <c r="H972" i="11"/>
  <c r="I972" i="11" s="1"/>
  <c r="R981" i="10"/>
  <c r="S981" i="10" s="1"/>
  <c r="B980" i="23"/>
  <c r="B980" i="22"/>
  <c r="H980" i="11"/>
  <c r="I980" i="11" s="1"/>
  <c r="R989" i="10"/>
  <c r="S989" i="10" s="1"/>
  <c r="B988" i="23"/>
  <c r="B988" i="22"/>
  <c r="H988" i="11"/>
  <c r="I988" i="11" s="1"/>
  <c r="R997" i="10"/>
  <c r="S997" i="10" s="1"/>
  <c r="B996" i="22"/>
  <c r="B996" i="23"/>
  <c r="H996" i="11"/>
  <c r="I996" i="11" s="1"/>
  <c r="R1005" i="10"/>
  <c r="S1005" i="10" s="1"/>
  <c r="B1004" i="23"/>
  <c r="B1004" i="22"/>
  <c r="H1004" i="11"/>
  <c r="I1004" i="11" s="1"/>
  <c r="R1013" i="10"/>
  <c r="S1013" i="10" s="1"/>
  <c r="B1012" i="23"/>
  <c r="B1012" i="22"/>
  <c r="H1012" i="11"/>
  <c r="I1012" i="11" s="1"/>
  <c r="R1021" i="10"/>
  <c r="S1021" i="10" s="1"/>
  <c r="B1020" i="23"/>
  <c r="B1020" i="22"/>
  <c r="H1020" i="11"/>
  <c r="I1020" i="11" s="1"/>
  <c r="R1029" i="10"/>
  <c r="S1029" i="10" s="1"/>
  <c r="B1028" i="23"/>
  <c r="B1028" i="22"/>
  <c r="H1028" i="11"/>
  <c r="I1028" i="11" s="1"/>
  <c r="R1037" i="10"/>
  <c r="S1037" i="10" s="1"/>
  <c r="B1036" i="23"/>
  <c r="B1036" i="22"/>
  <c r="H1036" i="11"/>
  <c r="I1036" i="11" s="1"/>
  <c r="R1045" i="10"/>
  <c r="S1045" i="10" s="1"/>
  <c r="B1044" i="23"/>
  <c r="B1044" i="22"/>
  <c r="H1044" i="11"/>
  <c r="I1044" i="11" s="1"/>
  <c r="R1053" i="10"/>
  <c r="S1053" i="10" s="1"/>
  <c r="B1052" i="23"/>
  <c r="B1052" i="22"/>
  <c r="H1052" i="11"/>
  <c r="I1052" i="11" s="1"/>
  <c r="R1061" i="10"/>
  <c r="S1061" i="10" s="1"/>
  <c r="B1060" i="22"/>
  <c r="B1060" i="23"/>
  <c r="H1060" i="11"/>
  <c r="I1060" i="11" s="1"/>
  <c r="R1069" i="10"/>
  <c r="S1069" i="10" s="1"/>
  <c r="B1068" i="23"/>
  <c r="B1068" i="22"/>
  <c r="H1068" i="11"/>
  <c r="I1068" i="11" s="1"/>
  <c r="R1077" i="10"/>
  <c r="S1077" i="10" s="1"/>
  <c r="B1076" i="23"/>
  <c r="B1076" i="22"/>
  <c r="H1076" i="11"/>
  <c r="I1076" i="11" s="1"/>
  <c r="R1085" i="10"/>
  <c r="S1085" i="10" s="1"/>
  <c r="B1084" i="23"/>
  <c r="B1084" i="22"/>
  <c r="H1084" i="11"/>
  <c r="I1084" i="11" s="1"/>
  <c r="R1093" i="10"/>
  <c r="S1093" i="10" s="1"/>
  <c r="B1092" i="23"/>
  <c r="B1092" i="22"/>
  <c r="H1092" i="11"/>
  <c r="I1092" i="11" s="1"/>
  <c r="R1101" i="10"/>
  <c r="S1101" i="10" s="1"/>
  <c r="B1100" i="23"/>
  <c r="B1100" i="22"/>
  <c r="H1100" i="11"/>
  <c r="I1100" i="11" s="1"/>
  <c r="R1109" i="10"/>
  <c r="S1109" i="10" s="1"/>
  <c r="B1108" i="23"/>
  <c r="B1108" i="22"/>
  <c r="H1108" i="11"/>
  <c r="I1108" i="11" s="1"/>
  <c r="R1117" i="10"/>
  <c r="S1117" i="10" s="1"/>
  <c r="B1116" i="23"/>
  <c r="B1116" i="22"/>
  <c r="H1116" i="11"/>
  <c r="I1116" i="11" s="1"/>
  <c r="R1125" i="10"/>
  <c r="S1125" i="10" s="1"/>
  <c r="B1124" i="23"/>
  <c r="B1124" i="22"/>
  <c r="H1124" i="11"/>
  <c r="I1124" i="11" s="1"/>
  <c r="R1133" i="10"/>
  <c r="S1133" i="10" s="1"/>
  <c r="B1132" i="23"/>
  <c r="B1132" i="22"/>
  <c r="H1132" i="11"/>
  <c r="I1132" i="11" s="1"/>
  <c r="R1141" i="10"/>
  <c r="S1141" i="10" s="1"/>
  <c r="B1140" i="23"/>
  <c r="B1140" i="22"/>
  <c r="H1140" i="11"/>
  <c r="I1140" i="11" s="1"/>
  <c r="R1149" i="10"/>
  <c r="S1149" i="10" s="1"/>
  <c r="B1148" i="23"/>
  <c r="B1148" i="22"/>
  <c r="H1148" i="11"/>
  <c r="I1148" i="11" s="1"/>
  <c r="R1157" i="10"/>
  <c r="S1157" i="10" s="1"/>
  <c r="B1156" i="23"/>
  <c r="B1156" i="22"/>
  <c r="H1156" i="11"/>
  <c r="I1156" i="11" s="1"/>
  <c r="R1165" i="10"/>
  <c r="S1165" i="10" s="1"/>
  <c r="B1164" i="23"/>
  <c r="B1164" i="22"/>
  <c r="H1164" i="11"/>
  <c r="I1164" i="11" s="1"/>
  <c r="R1173" i="10"/>
  <c r="S1173" i="10" s="1"/>
  <c r="B1172" i="23"/>
  <c r="B1172" i="22"/>
  <c r="H1172" i="11"/>
  <c r="I1172" i="11" s="1"/>
  <c r="R1181" i="10"/>
  <c r="S1181" i="10" s="1"/>
  <c r="B1180" i="23"/>
  <c r="B1180" i="22"/>
  <c r="H1180" i="11"/>
  <c r="I1180" i="11" s="1"/>
  <c r="R1189" i="10"/>
  <c r="S1189" i="10" s="1"/>
  <c r="B1188" i="23"/>
  <c r="B1188" i="22"/>
  <c r="H1188" i="11"/>
  <c r="I1188" i="11" s="1"/>
  <c r="R1197" i="10"/>
  <c r="S1197" i="10" s="1"/>
  <c r="B1196" i="23"/>
  <c r="B1196" i="22"/>
  <c r="H1196" i="11"/>
  <c r="I1196" i="11" s="1"/>
  <c r="R1205" i="10"/>
  <c r="S1205" i="10" s="1"/>
  <c r="B1204" i="23"/>
  <c r="B1204" i="22"/>
  <c r="H1204" i="11"/>
  <c r="I1204" i="11" s="1"/>
  <c r="R1213" i="10"/>
  <c r="S1213" i="10" s="1"/>
  <c r="B1212" i="23"/>
  <c r="B1212" i="22"/>
  <c r="H1212" i="11"/>
  <c r="I1212" i="11" s="1"/>
  <c r="R1221" i="10"/>
  <c r="S1221" i="10" s="1"/>
  <c r="B1220" i="23"/>
  <c r="B1220" i="22"/>
  <c r="H1220" i="11"/>
  <c r="I1220" i="11" s="1"/>
  <c r="R1229" i="10"/>
  <c r="S1229" i="10" s="1"/>
  <c r="B1228" i="23"/>
  <c r="B1228" i="22"/>
  <c r="H1228" i="11"/>
  <c r="I1228" i="11" s="1"/>
  <c r="B1236" i="23"/>
  <c r="B1236" i="22"/>
  <c r="H1236" i="11"/>
  <c r="I1236" i="11" s="1"/>
  <c r="B1244" i="23"/>
  <c r="B1244" i="22"/>
  <c r="H1244" i="11"/>
  <c r="I1244" i="11" s="1"/>
  <c r="B1252" i="22"/>
  <c r="B1252" i="23"/>
  <c r="H1252" i="11"/>
  <c r="I1252" i="11" s="1"/>
  <c r="B1260" i="23"/>
  <c r="B1260" i="22"/>
  <c r="H1260" i="11"/>
  <c r="I1260" i="11" s="1"/>
  <c r="R12" i="10"/>
  <c r="S12" i="10" s="1"/>
  <c r="B11" i="23"/>
  <c r="B11" i="22"/>
  <c r="H11" i="11"/>
  <c r="I11" i="11" s="1"/>
  <c r="R22" i="10"/>
  <c r="S22" i="10" s="1"/>
  <c r="B21" i="23"/>
  <c r="B21" i="22"/>
  <c r="H21" i="11"/>
  <c r="I21" i="11" s="1"/>
  <c r="R38" i="10"/>
  <c r="S38" i="10" s="1"/>
  <c r="B37" i="23"/>
  <c r="B37" i="22"/>
  <c r="H37" i="11"/>
  <c r="I37" i="11" s="1"/>
  <c r="R46" i="10"/>
  <c r="S46" i="10" s="1"/>
  <c r="B45" i="23"/>
  <c r="B45" i="22"/>
  <c r="H45" i="11"/>
  <c r="I45" i="11" s="1"/>
  <c r="R54" i="10"/>
  <c r="S54" i="10" s="1"/>
  <c r="B53" i="23"/>
  <c r="B53" i="22"/>
  <c r="H53" i="11"/>
  <c r="I53" i="11" s="1"/>
  <c r="R62" i="10"/>
  <c r="S62" i="10" s="1"/>
  <c r="B61" i="23"/>
  <c r="B61" i="22"/>
  <c r="H61" i="11"/>
  <c r="I61" i="11" s="1"/>
  <c r="R70" i="10"/>
  <c r="S70" i="10" s="1"/>
  <c r="B69" i="23"/>
  <c r="B69" i="22"/>
  <c r="H69" i="11"/>
  <c r="I69" i="11" s="1"/>
  <c r="R78" i="10"/>
  <c r="S78" i="10" s="1"/>
  <c r="B77" i="23"/>
  <c r="B77" i="22"/>
  <c r="H77" i="11"/>
  <c r="I77" i="11" s="1"/>
  <c r="R86" i="10"/>
  <c r="S86" i="10" s="1"/>
  <c r="B85" i="23"/>
  <c r="B85" i="22"/>
  <c r="H85" i="11"/>
  <c r="I85" i="11" s="1"/>
  <c r="R94" i="10"/>
  <c r="S94" i="10" s="1"/>
  <c r="B93" i="23"/>
  <c r="B93" i="22"/>
  <c r="H93" i="11"/>
  <c r="I93" i="11" s="1"/>
  <c r="R102" i="10"/>
  <c r="S102" i="10" s="1"/>
  <c r="B101" i="23"/>
  <c r="B101" i="22"/>
  <c r="H101" i="11"/>
  <c r="I101" i="11" s="1"/>
  <c r="R110" i="10"/>
  <c r="S110" i="10" s="1"/>
  <c r="B109" i="23"/>
  <c r="B109" i="22"/>
  <c r="H109" i="11"/>
  <c r="I109" i="11" s="1"/>
  <c r="R118" i="10"/>
  <c r="S118" i="10" s="1"/>
  <c r="B117" i="23"/>
  <c r="B117" i="22"/>
  <c r="H117" i="11"/>
  <c r="I117" i="11" s="1"/>
  <c r="R126" i="10"/>
  <c r="S126" i="10" s="1"/>
  <c r="B125" i="23"/>
  <c r="B125" i="22"/>
  <c r="H125" i="11"/>
  <c r="I125" i="11" s="1"/>
  <c r="R134" i="10"/>
  <c r="S134" i="10" s="1"/>
  <c r="B133" i="23"/>
  <c r="B133" i="22"/>
  <c r="H133" i="11"/>
  <c r="I133" i="11" s="1"/>
  <c r="R142" i="10"/>
  <c r="S142" i="10" s="1"/>
  <c r="B141" i="23"/>
  <c r="B141" i="22"/>
  <c r="H141" i="11"/>
  <c r="I141" i="11" s="1"/>
  <c r="R150" i="10"/>
  <c r="S150" i="10" s="1"/>
  <c r="B149" i="23"/>
  <c r="B149" i="22"/>
  <c r="H149" i="11"/>
  <c r="I149" i="11" s="1"/>
  <c r="R158" i="10"/>
  <c r="S158" i="10" s="1"/>
  <c r="B157" i="23"/>
  <c r="B157" i="22"/>
  <c r="H157" i="11"/>
  <c r="I157" i="11" s="1"/>
  <c r="R166" i="10"/>
  <c r="S166" i="10" s="1"/>
  <c r="B165" i="23"/>
  <c r="B165" i="22"/>
  <c r="H165" i="11"/>
  <c r="I165" i="11" s="1"/>
  <c r="R174" i="10"/>
  <c r="S174" i="10" s="1"/>
  <c r="B173" i="23"/>
  <c r="B173" i="22"/>
  <c r="H173" i="11"/>
  <c r="I173" i="11" s="1"/>
  <c r="R182" i="10"/>
  <c r="S182" i="10" s="1"/>
  <c r="B181" i="23"/>
  <c r="B181" i="22"/>
  <c r="H181" i="11"/>
  <c r="I181" i="11" s="1"/>
  <c r="R190" i="10"/>
  <c r="S190" i="10" s="1"/>
  <c r="B189" i="23"/>
  <c r="B189" i="22"/>
  <c r="H189" i="11"/>
  <c r="I189" i="11" s="1"/>
  <c r="R198" i="10"/>
  <c r="S198" i="10" s="1"/>
  <c r="B197" i="23"/>
  <c r="B197" i="22"/>
  <c r="H197" i="11"/>
  <c r="I197" i="11" s="1"/>
  <c r="R206" i="10"/>
  <c r="S206" i="10" s="1"/>
  <c r="B205" i="23"/>
  <c r="B205" i="22"/>
  <c r="H205" i="11"/>
  <c r="I205" i="11" s="1"/>
  <c r="R214" i="10"/>
  <c r="S214" i="10" s="1"/>
  <c r="B213" i="23"/>
  <c r="B213" i="22"/>
  <c r="H213" i="11"/>
  <c r="I213" i="11" s="1"/>
  <c r="R222" i="10"/>
  <c r="S222" i="10" s="1"/>
  <c r="B221" i="23"/>
  <c r="B221" i="22"/>
  <c r="H221" i="11"/>
  <c r="I221" i="11" s="1"/>
  <c r="R230" i="10"/>
  <c r="S230" i="10" s="1"/>
  <c r="B229" i="23"/>
  <c r="B229" i="22"/>
  <c r="H229" i="11"/>
  <c r="I229" i="11" s="1"/>
  <c r="R238" i="10"/>
  <c r="S238" i="10" s="1"/>
  <c r="B237" i="23"/>
  <c r="B237" i="22"/>
  <c r="H237" i="11"/>
  <c r="I237" i="11" s="1"/>
  <c r="R246" i="10"/>
  <c r="S246" i="10" s="1"/>
  <c r="B245" i="23"/>
  <c r="B245" i="22"/>
  <c r="H245" i="11"/>
  <c r="I245" i="11" s="1"/>
  <c r="R254" i="10"/>
  <c r="S254" i="10" s="1"/>
  <c r="B253" i="23"/>
  <c r="B253" i="22"/>
  <c r="H253" i="11"/>
  <c r="I253" i="11" s="1"/>
  <c r="R262" i="10"/>
  <c r="S262" i="10" s="1"/>
  <c r="B261" i="23"/>
  <c r="B261" i="22"/>
  <c r="H261" i="11"/>
  <c r="I261" i="11" s="1"/>
  <c r="R270" i="10"/>
  <c r="S270" i="10" s="1"/>
  <c r="B269" i="23"/>
  <c r="B269" i="22"/>
  <c r="H269" i="11"/>
  <c r="I269" i="11" s="1"/>
  <c r="R278" i="10"/>
  <c r="S278" i="10" s="1"/>
  <c r="B277" i="23"/>
  <c r="B277" i="22"/>
  <c r="H277" i="11"/>
  <c r="I277" i="11" s="1"/>
  <c r="R286" i="10"/>
  <c r="S286" i="10" s="1"/>
  <c r="B285" i="23"/>
  <c r="B285" i="22"/>
  <c r="H285" i="11"/>
  <c r="I285" i="11" s="1"/>
  <c r="R294" i="10"/>
  <c r="S294" i="10" s="1"/>
  <c r="B293" i="23"/>
  <c r="B293" i="22"/>
  <c r="H293" i="11"/>
  <c r="I293" i="11" s="1"/>
  <c r="R302" i="10"/>
  <c r="S302" i="10" s="1"/>
  <c r="B301" i="23"/>
  <c r="B301" i="22"/>
  <c r="H301" i="11"/>
  <c r="I301" i="11" s="1"/>
  <c r="R310" i="10"/>
  <c r="S310" i="10" s="1"/>
  <c r="B309" i="23"/>
  <c r="B309" i="22"/>
  <c r="H309" i="11"/>
  <c r="I309" i="11" s="1"/>
  <c r="R318" i="10"/>
  <c r="S318" i="10" s="1"/>
  <c r="B317" i="23"/>
  <c r="B317" i="22"/>
  <c r="H317" i="11"/>
  <c r="I317" i="11" s="1"/>
  <c r="R326" i="10"/>
  <c r="S326" i="10" s="1"/>
  <c r="B325" i="23"/>
  <c r="B325" i="22"/>
  <c r="H325" i="11"/>
  <c r="I325" i="11" s="1"/>
  <c r="R334" i="10"/>
  <c r="S334" i="10" s="1"/>
  <c r="B333" i="23"/>
  <c r="B333" i="22"/>
  <c r="H333" i="11"/>
  <c r="I333" i="11" s="1"/>
  <c r="R342" i="10"/>
  <c r="S342" i="10" s="1"/>
  <c r="B341" i="23"/>
  <c r="B341" i="22"/>
  <c r="H341" i="11"/>
  <c r="I341" i="11" s="1"/>
  <c r="R350" i="10"/>
  <c r="S350" i="10" s="1"/>
  <c r="B349" i="23"/>
  <c r="B349" i="22"/>
  <c r="H349" i="11"/>
  <c r="I349" i="11" s="1"/>
  <c r="R358" i="10"/>
  <c r="S358" i="10" s="1"/>
  <c r="B357" i="23"/>
  <c r="B357" i="22"/>
  <c r="H357" i="11"/>
  <c r="I357" i="11" s="1"/>
  <c r="R366" i="10"/>
  <c r="S366" i="10" s="1"/>
  <c r="B365" i="23"/>
  <c r="B365" i="22"/>
  <c r="H365" i="11"/>
  <c r="I365" i="11" s="1"/>
  <c r="R374" i="10"/>
  <c r="S374" i="10" s="1"/>
  <c r="B373" i="23"/>
  <c r="B373" i="22"/>
  <c r="H373" i="11"/>
  <c r="I373" i="11" s="1"/>
  <c r="R382" i="10"/>
  <c r="S382" i="10" s="1"/>
  <c r="B381" i="23"/>
  <c r="B381" i="22"/>
  <c r="H381" i="11"/>
  <c r="I381" i="11" s="1"/>
  <c r="R390" i="10"/>
  <c r="S390" i="10" s="1"/>
  <c r="B389" i="23"/>
  <c r="B389" i="22"/>
  <c r="H389" i="11"/>
  <c r="I389" i="11" s="1"/>
  <c r="R398" i="10"/>
  <c r="S398" i="10" s="1"/>
  <c r="B397" i="23"/>
  <c r="B397" i="22"/>
  <c r="H397" i="11"/>
  <c r="I397" i="11" s="1"/>
  <c r="R406" i="10"/>
  <c r="S406" i="10" s="1"/>
  <c r="B405" i="23"/>
  <c r="B405" i="22"/>
  <c r="H405" i="11"/>
  <c r="I405" i="11" s="1"/>
  <c r="R414" i="10"/>
  <c r="S414" i="10" s="1"/>
  <c r="B413" i="23"/>
  <c r="B413" i="22"/>
  <c r="H413" i="11"/>
  <c r="I413" i="11" s="1"/>
  <c r="R422" i="10"/>
  <c r="S422" i="10" s="1"/>
  <c r="B421" i="23"/>
  <c r="B421" i="22"/>
  <c r="H421" i="11"/>
  <c r="I421" i="11" s="1"/>
  <c r="R430" i="10"/>
  <c r="S430" i="10" s="1"/>
  <c r="B429" i="23"/>
  <c r="B429" i="22"/>
  <c r="H429" i="11"/>
  <c r="I429" i="11" s="1"/>
  <c r="R438" i="10"/>
  <c r="S438" i="10" s="1"/>
  <c r="B437" i="23"/>
  <c r="B437" i="22"/>
  <c r="H437" i="11"/>
  <c r="I437" i="11" s="1"/>
  <c r="R446" i="10"/>
  <c r="S446" i="10" s="1"/>
  <c r="B445" i="23"/>
  <c r="B445" i="22"/>
  <c r="H445" i="11"/>
  <c r="I445" i="11" s="1"/>
  <c r="R454" i="10"/>
  <c r="S454" i="10" s="1"/>
  <c r="B453" i="23"/>
  <c r="B453" i="22"/>
  <c r="H453" i="11"/>
  <c r="I453" i="11" s="1"/>
  <c r="R462" i="10"/>
  <c r="S462" i="10" s="1"/>
  <c r="B461" i="23"/>
  <c r="B461" i="22"/>
  <c r="H461" i="11"/>
  <c r="I461" i="11" s="1"/>
  <c r="R470" i="10"/>
  <c r="S470" i="10" s="1"/>
  <c r="B469" i="23"/>
  <c r="B469" i="22"/>
  <c r="H469" i="11"/>
  <c r="I469" i="11" s="1"/>
  <c r="R478" i="10"/>
  <c r="S478" i="10" s="1"/>
  <c r="B477" i="23"/>
  <c r="B477" i="22"/>
  <c r="H477" i="11"/>
  <c r="I477" i="11" s="1"/>
  <c r="R486" i="10"/>
  <c r="S486" i="10" s="1"/>
  <c r="B485" i="23"/>
  <c r="B485" i="22"/>
  <c r="H485" i="11"/>
  <c r="I485" i="11" s="1"/>
  <c r="R494" i="10"/>
  <c r="S494" i="10" s="1"/>
  <c r="B493" i="23"/>
  <c r="B493" i="22"/>
  <c r="H493" i="11"/>
  <c r="I493" i="11" s="1"/>
  <c r="R502" i="10"/>
  <c r="S502" i="10" s="1"/>
  <c r="B501" i="23"/>
  <c r="B501" i="22"/>
  <c r="H501" i="11"/>
  <c r="I501" i="11" s="1"/>
  <c r="R510" i="10"/>
  <c r="S510" i="10" s="1"/>
  <c r="B509" i="23"/>
  <c r="B509" i="22"/>
  <c r="H509" i="11"/>
  <c r="I509" i="11" s="1"/>
  <c r="R518" i="10"/>
  <c r="S518" i="10" s="1"/>
  <c r="B517" i="23"/>
  <c r="B517" i="22"/>
  <c r="H517" i="11"/>
  <c r="I517" i="11" s="1"/>
  <c r="R526" i="10"/>
  <c r="S526" i="10" s="1"/>
  <c r="B525" i="23"/>
  <c r="B525" i="22"/>
  <c r="H525" i="11"/>
  <c r="I525" i="11" s="1"/>
  <c r="R534" i="10"/>
  <c r="S534" i="10" s="1"/>
  <c r="B533" i="23"/>
  <c r="B533" i="22"/>
  <c r="H533" i="11"/>
  <c r="I533" i="11" s="1"/>
  <c r="R542" i="10"/>
  <c r="S542" i="10" s="1"/>
  <c r="B541" i="23"/>
  <c r="B541" i="22"/>
  <c r="H541" i="11"/>
  <c r="I541" i="11" s="1"/>
  <c r="R550" i="10"/>
  <c r="S550" i="10" s="1"/>
  <c r="B549" i="23"/>
  <c r="B549" i="22"/>
  <c r="H549" i="11"/>
  <c r="I549" i="11" s="1"/>
  <c r="R558" i="10"/>
  <c r="S558" i="10" s="1"/>
  <c r="B557" i="23"/>
  <c r="B557" i="22"/>
  <c r="H557" i="11"/>
  <c r="I557" i="11" s="1"/>
  <c r="R566" i="10"/>
  <c r="S566" i="10" s="1"/>
  <c r="B565" i="23"/>
  <c r="B565" i="22"/>
  <c r="H565" i="11"/>
  <c r="I565" i="11" s="1"/>
  <c r="R574" i="10"/>
  <c r="S574" i="10" s="1"/>
  <c r="B573" i="23"/>
  <c r="B573" i="22"/>
  <c r="H573" i="11"/>
  <c r="I573" i="11" s="1"/>
  <c r="R582" i="10"/>
  <c r="S582" i="10" s="1"/>
  <c r="B581" i="23"/>
  <c r="B581" i="22"/>
  <c r="H581" i="11"/>
  <c r="I581" i="11" s="1"/>
  <c r="R590" i="10"/>
  <c r="S590" i="10" s="1"/>
  <c r="B589" i="23"/>
  <c r="B589" i="22"/>
  <c r="H589" i="11"/>
  <c r="I589" i="11" s="1"/>
  <c r="R598" i="10"/>
  <c r="S598" i="10" s="1"/>
  <c r="B597" i="23"/>
  <c r="B597" i="22"/>
  <c r="H597" i="11"/>
  <c r="I597" i="11" s="1"/>
  <c r="R606" i="10"/>
  <c r="S606" i="10" s="1"/>
  <c r="B605" i="23"/>
  <c r="B605" i="22"/>
  <c r="H605" i="11"/>
  <c r="I605" i="11" s="1"/>
  <c r="R614" i="10"/>
  <c r="S614" i="10" s="1"/>
  <c r="B613" i="23"/>
  <c r="B613" i="22"/>
  <c r="H613" i="11"/>
  <c r="I613" i="11" s="1"/>
  <c r="R622" i="10"/>
  <c r="S622" i="10" s="1"/>
  <c r="B621" i="23"/>
  <c r="B621" i="22"/>
  <c r="H621" i="11"/>
  <c r="I621" i="11" s="1"/>
  <c r="R630" i="10"/>
  <c r="S630" i="10" s="1"/>
  <c r="B629" i="23"/>
  <c r="B629" i="22"/>
  <c r="H629" i="11"/>
  <c r="I629" i="11" s="1"/>
  <c r="R638" i="10"/>
  <c r="S638" i="10" s="1"/>
  <c r="B637" i="23"/>
  <c r="B637" i="22"/>
  <c r="H637" i="11"/>
  <c r="I637" i="11" s="1"/>
  <c r="R646" i="10"/>
  <c r="S646" i="10" s="1"/>
  <c r="B645" i="23"/>
  <c r="B645" i="22"/>
  <c r="H645" i="11"/>
  <c r="I645" i="11" s="1"/>
  <c r="R654" i="10"/>
  <c r="S654" i="10" s="1"/>
  <c r="B653" i="23"/>
  <c r="B653" i="22"/>
  <c r="H653" i="11"/>
  <c r="I653" i="11" s="1"/>
  <c r="R662" i="10"/>
  <c r="S662" i="10" s="1"/>
  <c r="B661" i="23"/>
  <c r="B661" i="22"/>
  <c r="H661" i="11"/>
  <c r="I661" i="11" s="1"/>
  <c r="R670" i="10"/>
  <c r="S670" i="10" s="1"/>
  <c r="B669" i="23"/>
  <c r="B669" i="22"/>
  <c r="H669" i="11"/>
  <c r="I669" i="11" s="1"/>
  <c r="R678" i="10"/>
  <c r="S678" i="10" s="1"/>
  <c r="B677" i="23"/>
  <c r="B677" i="22"/>
  <c r="H677" i="11"/>
  <c r="I677" i="11" s="1"/>
  <c r="R686" i="10"/>
  <c r="S686" i="10" s="1"/>
  <c r="B685" i="23"/>
  <c r="B685" i="22"/>
  <c r="H685" i="11"/>
  <c r="I685" i="11" s="1"/>
  <c r="R694" i="10"/>
  <c r="S694" i="10" s="1"/>
  <c r="B693" i="23"/>
  <c r="B693" i="22"/>
  <c r="H693" i="11"/>
  <c r="I693" i="11" s="1"/>
  <c r="R702" i="10"/>
  <c r="S702" i="10" s="1"/>
  <c r="B701" i="23"/>
  <c r="B701" i="22"/>
  <c r="H701" i="11"/>
  <c r="I701" i="11" s="1"/>
  <c r="R710" i="10"/>
  <c r="S710" i="10" s="1"/>
  <c r="B709" i="23"/>
  <c r="B709" i="22"/>
  <c r="H709" i="11"/>
  <c r="I709" i="11" s="1"/>
  <c r="R718" i="10"/>
  <c r="S718" i="10" s="1"/>
  <c r="B717" i="23"/>
  <c r="B717" i="22"/>
  <c r="H717" i="11"/>
  <c r="I717" i="11" s="1"/>
  <c r="R726" i="10"/>
  <c r="S726" i="10" s="1"/>
  <c r="B725" i="23"/>
  <c r="B725" i="22"/>
  <c r="H725" i="11"/>
  <c r="I725" i="11" s="1"/>
  <c r="R734" i="10"/>
  <c r="S734" i="10" s="1"/>
  <c r="B733" i="23"/>
  <c r="B733" i="22"/>
  <c r="H733" i="11"/>
  <c r="I733" i="11" s="1"/>
  <c r="R742" i="10"/>
  <c r="S742" i="10" s="1"/>
  <c r="B741" i="23"/>
  <c r="B741" i="22"/>
  <c r="H741" i="11"/>
  <c r="I741" i="11" s="1"/>
  <c r="R750" i="10"/>
  <c r="S750" i="10" s="1"/>
  <c r="B749" i="23"/>
  <c r="B749" i="22"/>
  <c r="H749" i="11"/>
  <c r="I749" i="11" s="1"/>
  <c r="R758" i="10"/>
  <c r="S758" i="10" s="1"/>
  <c r="B757" i="23"/>
  <c r="B757" i="22"/>
  <c r="H757" i="11"/>
  <c r="I757" i="11" s="1"/>
  <c r="R766" i="10"/>
  <c r="S766" i="10" s="1"/>
  <c r="B765" i="23"/>
  <c r="B765" i="22"/>
  <c r="H765" i="11"/>
  <c r="I765" i="11" s="1"/>
  <c r="R774" i="10"/>
  <c r="S774" i="10" s="1"/>
  <c r="B773" i="23"/>
  <c r="B773" i="22"/>
  <c r="H773" i="11"/>
  <c r="I773" i="11" s="1"/>
  <c r="R782" i="10"/>
  <c r="S782" i="10" s="1"/>
  <c r="B781" i="23"/>
  <c r="B781" i="22"/>
  <c r="H781" i="11"/>
  <c r="I781" i="11" s="1"/>
  <c r="R790" i="10"/>
  <c r="S790" i="10" s="1"/>
  <c r="B789" i="23"/>
  <c r="B789" i="22"/>
  <c r="H789" i="11"/>
  <c r="I789" i="11" s="1"/>
  <c r="R798" i="10"/>
  <c r="S798" i="10" s="1"/>
  <c r="B797" i="23"/>
  <c r="B797" i="22"/>
  <c r="H797" i="11"/>
  <c r="I797" i="11" s="1"/>
  <c r="R806" i="10"/>
  <c r="S806" i="10" s="1"/>
  <c r="B805" i="23"/>
  <c r="B805" i="22"/>
  <c r="H805" i="11"/>
  <c r="I805" i="11" s="1"/>
  <c r="R814" i="10"/>
  <c r="S814" i="10" s="1"/>
  <c r="B813" i="23"/>
  <c r="B813" i="22"/>
  <c r="H813" i="11"/>
  <c r="I813" i="11" s="1"/>
  <c r="R822" i="10"/>
  <c r="S822" i="10" s="1"/>
  <c r="B821" i="23"/>
  <c r="B821" i="22"/>
  <c r="H821" i="11"/>
  <c r="I821" i="11" s="1"/>
  <c r="R830" i="10"/>
  <c r="S830" i="10" s="1"/>
  <c r="B829" i="23"/>
  <c r="B829" i="22"/>
  <c r="H829" i="11"/>
  <c r="I829" i="11" s="1"/>
  <c r="R838" i="10"/>
  <c r="S838" i="10" s="1"/>
  <c r="B837" i="23"/>
  <c r="B837" i="22"/>
  <c r="H837" i="11"/>
  <c r="I837" i="11" s="1"/>
  <c r="R846" i="10"/>
  <c r="S846" i="10" s="1"/>
  <c r="B845" i="23"/>
  <c r="B845" i="22"/>
  <c r="H845" i="11"/>
  <c r="I845" i="11" s="1"/>
  <c r="R854" i="10"/>
  <c r="S854" i="10" s="1"/>
  <c r="B853" i="23"/>
  <c r="B853" i="22"/>
  <c r="H853" i="11"/>
  <c r="I853" i="11" s="1"/>
  <c r="R862" i="10"/>
  <c r="S862" i="10" s="1"/>
  <c r="B861" i="23"/>
  <c r="B861" i="22"/>
  <c r="H861" i="11"/>
  <c r="I861" i="11" s="1"/>
  <c r="R870" i="10"/>
  <c r="S870" i="10" s="1"/>
  <c r="B869" i="23"/>
  <c r="B869" i="22"/>
  <c r="H869" i="11"/>
  <c r="I869" i="11" s="1"/>
  <c r="R878" i="10"/>
  <c r="S878" i="10" s="1"/>
  <c r="B877" i="23"/>
  <c r="B877" i="22"/>
  <c r="H877" i="11"/>
  <c r="I877" i="11" s="1"/>
  <c r="R886" i="10"/>
  <c r="S886" i="10" s="1"/>
  <c r="B885" i="23"/>
  <c r="B885" i="22"/>
  <c r="H885" i="11"/>
  <c r="I885" i="11" s="1"/>
  <c r="R894" i="10"/>
  <c r="S894" i="10" s="1"/>
  <c r="B893" i="23"/>
  <c r="B893" i="22"/>
  <c r="H893" i="11"/>
  <c r="I893" i="11" s="1"/>
  <c r="R902" i="10"/>
  <c r="S902" i="10" s="1"/>
  <c r="B901" i="23"/>
  <c r="B901" i="22"/>
  <c r="H901" i="11"/>
  <c r="I901" i="11" s="1"/>
  <c r="R910" i="10"/>
  <c r="S910" i="10" s="1"/>
  <c r="B909" i="23"/>
  <c r="B909" i="22"/>
  <c r="H909" i="11"/>
  <c r="I909" i="11" s="1"/>
  <c r="R918" i="10"/>
  <c r="S918" i="10" s="1"/>
  <c r="B917" i="23"/>
  <c r="B917" i="22"/>
  <c r="H917" i="11"/>
  <c r="I917" i="11" s="1"/>
  <c r="R926" i="10"/>
  <c r="S926" i="10" s="1"/>
  <c r="B925" i="23"/>
  <c r="B925" i="22"/>
  <c r="H925" i="11"/>
  <c r="I925" i="11" s="1"/>
  <c r="R934" i="10"/>
  <c r="S934" i="10" s="1"/>
  <c r="B933" i="23"/>
  <c r="B933" i="22"/>
  <c r="H933" i="11"/>
  <c r="I933" i="11" s="1"/>
  <c r="R942" i="10"/>
  <c r="S942" i="10" s="1"/>
  <c r="B941" i="23"/>
  <c r="B941" i="22"/>
  <c r="H941" i="11"/>
  <c r="I941" i="11" s="1"/>
  <c r="R950" i="10"/>
  <c r="S950" i="10" s="1"/>
  <c r="B949" i="23"/>
  <c r="B949" i="22"/>
  <c r="H949" i="11"/>
  <c r="I949" i="11" s="1"/>
  <c r="R958" i="10"/>
  <c r="S958" i="10" s="1"/>
  <c r="B957" i="23"/>
  <c r="B957" i="22"/>
  <c r="H957" i="11"/>
  <c r="I957" i="11" s="1"/>
  <c r="R966" i="10"/>
  <c r="S966" i="10" s="1"/>
  <c r="B965" i="23"/>
  <c r="B965" i="22"/>
  <c r="H965" i="11"/>
  <c r="I965" i="11" s="1"/>
  <c r="R974" i="10"/>
  <c r="S974" i="10" s="1"/>
  <c r="B973" i="23"/>
  <c r="B973" i="22"/>
  <c r="H973" i="11"/>
  <c r="I973" i="11" s="1"/>
  <c r="R982" i="10"/>
  <c r="S982" i="10" s="1"/>
  <c r="B981" i="23"/>
  <c r="B981" i="22"/>
  <c r="H981" i="11"/>
  <c r="I981" i="11" s="1"/>
  <c r="R990" i="10"/>
  <c r="S990" i="10" s="1"/>
  <c r="B989" i="23"/>
  <c r="B989" i="22"/>
  <c r="H989" i="11"/>
  <c r="I989" i="11" s="1"/>
  <c r="R998" i="10"/>
  <c r="S998" i="10" s="1"/>
  <c r="B997" i="23"/>
  <c r="B997" i="22"/>
  <c r="H997" i="11"/>
  <c r="I997" i="11" s="1"/>
  <c r="R1006" i="10"/>
  <c r="S1006" i="10" s="1"/>
  <c r="B1005" i="23"/>
  <c r="B1005" i="22"/>
  <c r="H1005" i="11"/>
  <c r="I1005" i="11" s="1"/>
  <c r="R1014" i="10"/>
  <c r="S1014" i="10" s="1"/>
  <c r="B1013" i="23"/>
  <c r="B1013" i="22"/>
  <c r="H1013" i="11"/>
  <c r="I1013" i="11" s="1"/>
  <c r="R1022" i="10"/>
  <c r="S1022" i="10" s="1"/>
  <c r="B1021" i="23"/>
  <c r="B1021" i="22"/>
  <c r="H1021" i="11"/>
  <c r="I1021" i="11" s="1"/>
  <c r="R1030" i="10"/>
  <c r="S1030" i="10" s="1"/>
  <c r="B1029" i="23"/>
  <c r="B1029" i="22"/>
  <c r="H1029" i="11"/>
  <c r="I1029" i="11" s="1"/>
  <c r="R1038" i="10"/>
  <c r="S1038" i="10" s="1"/>
  <c r="B1037" i="23"/>
  <c r="B1037" i="22"/>
  <c r="H1037" i="11"/>
  <c r="I1037" i="11" s="1"/>
  <c r="R1046" i="10"/>
  <c r="S1046" i="10" s="1"/>
  <c r="B1045" i="23"/>
  <c r="B1045" i="22"/>
  <c r="H1045" i="11"/>
  <c r="I1045" i="11" s="1"/>
  <c r="R1054" i="10"/>
  <c r="S1054" i="10" s="1"/>
  <c r="B1053" i="23"/>
  <c r="B1053" i="22"/>
  <c r="H1053" i="11"/>
  <c r="I1053" i="11" s="1"/>
  <c r="R1062" i="10"/>
  <c r="S1062" i="10" s="1"/>
  <c r="B1061" i="23"/>
  <c r="B1061" i="22"/>
  <c r="H1061" i="11"/>
  <c r="I1061" i="11" s="1"/>
  <c r="R1070" i="10"/>
  <c r="S1070" i="10" s="1"/>
  <c r="B1069" i="23"/>
  <c r="B1069" i="22"/>
  <c r="H1069" i="11"/>
  <c r="I1069" i="11" s="1"/>
  <c r="R1078" i="10"/>
  <c r="S1078" i="10" s="1"/>
  <c r="B1077" i="23"/>
  <c r="B1077" i="22"/>
  <c r="H1077" i="11"/>
  <c r="I1077" i="11" s="1"/>
  <c r="R1086" i="10"/>
  <c r="S1086" i="10" s="1"/>
  <c r="B1085" i="22"/>
  <c r="B1085" i="23"/>
  <c r="H1085" i="11"/>
  <c r="I1085" i="11" s="1"/>
  <c r="R1094" i="10"/>
  <c r="S1094" i="10" s="1"/>
  <c r="B1093" i="23"/>
  <c r="B1093" i="22"/>
  <c r="H1093" i="11"/>
  <c r="I1093" i="11" s="1"/>
  <c r="R1102" i="10"/>
  <c r="S1102" i="10" s="1"/>
  <c r="B1101" i="23"/>
  <c r="B1101" i="22"/>
  <c r="H1101" i="11"/>
  <c r="I1101" i="11" s="1"/>
  <c r="R1110" i="10"/>
  <c r="S1110" i="10" s="1"/>
  <c r="B1109" i="23"/>
  <c r="B1109" i="22"/>
  <c r="H1109" i="11"/>
  <c r="I1109" i="11" s="1"/>
  <c r="R1118" i="10"/>
  <c r="S1118" i="10" s="1"/>
  <c r="B1117" i="23"/>
  <c r="B1117" i="22"/>
  <c r="H1117" i="11"/>
  <c r="I1117" i="11" s="1"/>
  <c r="R1126" i="10"/>
  <c r="S1126" i="10" s="1"/>
  <c r="B1125" i="23"/>
  <c r="B1125" i="22"/>
  <c r="H1125" i="11"/>
  <c r="I1125" i="11" s="1"/>
  <c r="R1134" i="10"/>
  <c r="S1134" i="10" s="1"/>
  <c r="B1133" i="23"/>
  <c r="B1133" i="22"/>
  <c r="H1133" i="11"/>
  <c r="I1133" i="11" s="1"/>
  <c r="R1142" i="10"/>
  <c r="S1142" i="10" s="1"/>
  <c r="B1141" i="23"/>
  <c r="B1141" i="22"/>
  <c r="H1141" i="11"/>
  <c r="I1141" i="11" s="1"/>
  <c r="R1150" i="10"/>
  <c r="S1150" i="10" s="1"/>
  <c r="B1149" i="22"/>
  <c r="B1149" i="23"/>
  <c r="H1149" i="11"/>
  <c r="I1149" i="11" s="1"/>
  <c r="R1158" i="10"/>
  <c r="S1158" i="10" s="1"/>
  <c r="B1157" i="23"/>
  <c r="B1157" i="22"/>
  <c r="H1157" i="11"/>
  <c r="I1157" i="11" s="1"/>
  <c r="R1166" i="10"/>
  <c r="S1166" i="10" s="1"/>
  <c r="B1165" i="23"/>
  <c r="B1165" i="22"/>
  <c r="H1165" i="11"/>
  <c r="I1165" i="11" s="1"/>
  <c r="R1174" i="10"/>
  <c r="S1174" i="10" s="1"/>
  <c r="B1173" i="23"/>
  <c r="B1173" i="22"/>
  <c r="H1173" i="11"/>
  <c r="I1173" i="11" s="1"/>
  <c r="R1182" i="10"/>
  <c r="S1182" i="10" s="1"/>
  <c r="B1181" i="23"/>
  <c r="B1181" i="22"/>
  <c r="H1181" i="11"/>
  <c r="I1181" i="11" s="1"/>
  <c r="R1190" i="10"/>
  <c r="S1190" i="10" s="1"/>
  <c r="B1189" i="23"/>
  <c r="B1189" i="22"/>
  <c r="H1189" i="11"/>
  <c r="I1189" i="11" s="1"/>
  <c r="R1198" i="10"/>
  <c r="S1198" i="10" s="1"/>
  <c r="B1197" i="23"/>
  <c r="B1197" i="22"/>
  <c r="H1197" i="11"/>
  <c r="I1197" i="11" s="1"/>
  <c r="R1206" i="10"/>
  <c r="S1206" i="10" s="1"/>
  <c r="B1205" i="23"/>
  <c r="B1205" i="22"/>
  <c r="H1205" i="11"/>
  <c r="I1205" i="11" s="1"/>
  <c r="R1214" i="10"/>
  <c r="S1214" i="10" s="1"/>
  <c r="B1213" i="22"/>
  <c r="B1213" i="23"/>
  <c r="H1213" i="11"/>
  <c r="I1213" i="11" s="1"/>
  <c r="R1222" i="10"/>
  <c r="S1222" i="10" s="1"/>
  <c r="B1221" i="23"/>
  <c r="B1221" i="22"/>
  <c r="H1221" i="11"/>
  <c r="I1221" i="11" s="1"/>
  <c r="R1230" i="10"/>
  <c r="S1230" i="10" s="1"/>
  <c r="B1229" i="23"/>
  <c r="B1229" i="22"/>
  <c r="H1229" i="11"/>
  <c r="I1229" i="11" s="1"/>
  <c r="B1237" i="23"/>
  <c r="B1237" i="22"/>
  <c r="H1237" i="11"/>
  <c r="I1237" i="11" s="1"/>
  <c r="B1245" i="23"/>
  <c r="B1245" i="22"/>
  <c r="H1245" i="11"/>
  <c r="I1245" i="11" s="1"/>
  <c r="B1253" i="23"/>
  <c r="B1253" i="22"/>
  <c r="H1253" i="11"/>
  <c r="I1253" i="11" s="1"/>
  <c r="R106" i="10"/>
  <c r="S106" i="10" s="1"/>
  <c r="R20" i="10"/>
  <c r="S20" i="10" s="1"/>
  <c r="B19" i="23"/>
  <c r="B19" i="22"/>
  <c r="H19" i="11"/>
  <c r="I19" i="11" s="1"/>
  <c r="S5" i="10"/>
  <c r="U5" i="10" s="1"/>
  <c r="B4" i="23"/>
  <c r="B4" i="22"/>
  <c r="Y23" i="10"/>
  <c r="Y24" i="10" s="1"/>
  <c r="Y25" i="10"/>
  <c r="H4" i="11"/>
  <c r="I4" i="11" s="1"/>
  <c r="R6" i="10"/>
  <c r="S6" i="10" s="1"/>
  <c r="B5" i="23"/>
  <c r="B5" i="22"/>
  <c r="H5" i="11"/>
  <c r="I5" i="11" s="1"/>
  <c r="R14" i="10"/>
  <c r="S14" i="10" s="1"/>
  <c r="B13" i="23"/>
  <c r="B13" i="22"/>
  <c r="H13" i="11"/>
  <c r="I13" i="11" s="1"/>
  <c r="R30" i="10"/>
  <c r="S30" i="10" s="1"/>
  <c r="B29" i="23"/>
  <c r="B29" i="22"/>
  <c r="H29" i="11"/>
  <c r="I29" i="11" s="1"/>
  <c r="R7" i="10"/>
  <c r="S7" i="10" s="1"/>
  <c r="B6" i="23"/>
  <c r="B6" i="22"/>
  <c r="H6" i="11"/>
  <c r="I6" i="11" s="1"/>
  <c r="R15" i="10"/>
  <c r="S15" i="10" s="1"/>
  <c r="B14" i="23"/>
  <c r="B14" i="22"/>
  <c r="H14" i="11"/>
  <c r="I14" i="11" s="1"/>
  <c r="R23" i="10"/>
  <c r="S23" i="10" s="1"/>
  <c r="B22" i="23"/>
  <c r="B22" i="22"/>
  <c r="H22" i="11"/>
  <c r="I22" i="11" s="1"/>
  <c r="R31" i="10"/>
  <c r="S31" i="10" s="1"/>
  <c r="B30" i="23"/>
  <c r="B30" i="22"/>
  <c r="H30" i="11"/>
  <c r="I30" i="11" s="1"/>
  <c r="R39" i="10"/>
  <c r="S39" i="10" s="1"/>
  <c r="B38" i="23"/>
  <c r="B38" i="22"/>
  <c r="H38" i="11"/>
  <c r="I38" i="11" s="1"/>
  <c r="R47" i="10"/>
  <c r="S47" i="10" s="1"/>
  <c r="B46" i="23"/>
  <c r="B46" i="22"/>
  <c r="H46" i="11"/>
  <c r="I46" i="11" s="1"/>
  <c r="R55" i="10"/>
  <c r="S55" i="10" s="1"/>
  <c r="B54" i="23"/>
  <c r="B54" i="22"/>
  <c r="H54" i="11"/>
  <c r="I54" i="11" s="1"/>
  <c r="R63" i="10"/>
  <c r="S63" i="10" s="1"/>
  <c r="B62" i="23"/>
  <c r="B62" i="22"/>
  <c r="H62" i="11"/>
  <c r="I62" i="11" s="1"/>
  <c r="R71" i="10"/>
  <c r="S71" i="10" s="1"/>
  <c r="B70" i="23"/>
  <c r="B70" i="22"/>
  <c r="H70" i="11"/>
  <c r="I70" i="11" s="1"/>
  <c r="R79" i="10"/>
  <c r="S79" i="10" s="1"/>
  <c r="B78" i="23"/>
  <c r="B78" i="22"/>
  <c r="H78" i="11"/>
  <c r="I78" i="11" s="1"/>
  <c r="R87" i="10"/>
  <c r="S87" i="10" s="1"/>
  <c r="B86" i="23"/>
  <c r="B86" i="22"/>
  <c r="H86" i="11"/>
  <c r="I86" i="11" s="1"/>
  <c r="R95" i="10"/>
  <c r="S95" i="10" s="1"/>
  <c r="B94" i="23"/>
  <c r="B94" i="22"/>
  <c r="H94" i="11"/>
  <c r="I94" i="11" s="1"/>
  <c r="R103" i="10"/>
  <c r="S103" i="10" s="1"/>
  <c r="B102" i="23"/>
  <c r="B102" i="22"/>
  <c r="H102" i="11"/>
  <c r="I102" i="11" s="1"/>
  <c r="R111" i="10"/>
  <c r="S111" i="10" s="1"/>
  <c r="B110" i="23"/>
  <c r="B110" i="22"/>
  <c r="H110" i="11"/>
  <c r="I110" i="11" s="1"/>
  <c r="R119" i="10"/>
  <c r="S119" i="10" s="1"/>
  <c r="B118" i="23"/>
  <c r="B118" i="22"/>
  <c r="H118" i="11"/>
  <c r="I118" i="11" s="1"/>
  <c r="R127" i="10"/>
  <c r="S127" i="10" s="1"/>
  <c r="B126" i="23"/>
  <c r="B126" i="22"/>
  <c r="H126" i="11"/>
  <c r="I126" i="11" s="1"/>
  <c r="R135" i="10"/>
  <c r="S135" i="10" s="1"/>
  <c r="B134" i="23"/>
  <c r="B134" i="22"/>
  <c r="H134" i="11"/>
  <c r="I134" i="11" s="1"/>
  <c r="R143" i="10"/>
  <c r="S143" i="10" s="1"/>
  <c r="B142" i="23"/>
  <c r="B142" i="22"/>
  <c r="H142" i="11"/>
  <c r="I142" i="11" s="1"/>
  <c r="R151" i="10"/>
  <c r="S151" i="10" s="1"/>
  <c r="B150" i="23"/>
  <c r="B150" i="22"/>
  <c r="H150" i="11"/>
  <c r="I150" i="11" s="1"/>
  <c r="R159" i="10"/>
  <c r="S159" i="10" s="1"/>
  <c r="B158" i="23"/>
  <c r="B158" i="22"/>
  <c r="H158" i="11"/>
  <c r="I158" i="11" s="1"/>
  <c r="R167" i="10"/>
  <c r="S167" i="10" s="1"/>
  <c r="B166" i="23"/>
  <c r="B166" i="22"/>
  <c r="H166" i="11"/>
  <c r="I166" i="11" s="1"/>
  <c r="R175" i="10"/>
  <c r="S175" i="10" s="1"/>
  <c r="B174" i="23"/>
  <c r="B174" i="22"/>
  <c r="H174" i="11"/>
  <c r="I174" i="11" s="1"/>
  <c r="R183" i="10"/>
  <c r="S183" i="10" s="1"/>
  <c r="B182" i="23"/>
  <c r="B182" i="22"/>
  <c r="H182" i="11"/>
  <c r="I182" i="11" s="1"/>
  <c r="R191" i="10"/>
  <c r="S191" i="10" s="1"/>
  <c r="B190" i="23"/>
  <c r="B190" i="22"/>
  <c r="H190" i="11"/>
  <c r="I190" i="11" s="1"/>
  <c r="R199" i="10"/>
  <c r="S199" i="10" s="1"/>
  <c r="B198" i="23"/>
  <c r="B198" i="22"/>
  <c r="H198" i="11"/>
  <c r="I198" i="11" s="1"/>
  <c r="R207" i="10"/>
  <c r="S207" i="10" s="1"/>
  <c r="B206" i="23"/>
  <c r="B206" i="22"/>
  <c r="H206" i="11"/>
  <c r="I206" i="11" s="1"/>
  <c r="R215" i="10"/>
  <c r="S215" i="10" s="1"/>
  <c r="B214" i="23"/>
  <c r="B214" i="22"/>
  <c r="H214" i="11"/>
  <c r="I214" i="11" s="1"/>
  <c r="R223" i="10"/>
  <c r="S223" i="10" s="1"/>
  <c r="B222" i="23"/>
  <c r="B222" i="22"/>
  <c r="H222" i="11"/>
  <c r="I222" i="11" s="1"/>
  <c r="R231" i="10"/>
  <c r="S231" i="10" s="1"/>
  <c r="B230" i="23"/>
  <c r="B230" i="22"/>
  <c r="H230" i="11"/>
  <c r="I230" i="11" s="1"/>
  <c r="R239" i="10"/>
  <c r="S239" i="10" s="1"/>
  <c r="B238" i="23"/>
  <c r="B238" i="22"/>
  <c r="H238" i="11"/>
  <c r="I238" i="11" s="1"/>
  <c r="R247" i="10"/>
  <c r="S247" i="10" s="1"/>
  <c r="B246" i="23"/>
  <c r="B246" i="22"/>
  <c r="H246" i="11"/>
  <c r="I246" i="11" s="1"/>
  <c r="R255" i="10"/>
  <c r="S255" i="10" s="1"/>
  <c r="B254" i="23"/>
  <c r="B254" i="22"/>
  <c r="H254" i="11"/>
  <c r="I254" i="11" s="1"/>
  <c r="R263" i="10"/>
  <c r="S263" i="10" s="1"/>
  <c r="B262" i="23"/>
  <c r="B262" i="22"/>
  <c r="H262" i="11"/>
  <c r="I262" i="11" s="1"/>
  <c r="R271" i="10"/>
  <c r="S271" i="10" s="1"/>
  <c r="B270" i="23"/>
  <c r="B270" i="22"/>
  <c r="H270" i="11"/>
  <c r="I270" i="11" s="1"/>
  <c r="R279" i="10"/>
  <c r="S279" i="10" s="1"/>
  <c r="B278" i="23"/>
  <c r="B278" i="22"/>
  <c r="H278" i="11"/>
  <c r="I278" i="11" s="1"/>
  <c r="R287" i="10"/>
  <c r="S287" i="10" s="1"/>
  <c r="B286" i="23"/>
  <c r="B286" i="22"/>
  <c r="H286" i="11"/>
  <c r="I286" i="11" s="1"/>
  <c r="R295" i="10"/>
  <c r="S295" i="10" s="1"/>
  <c r="B294" i="23"/>
  <c r="B294" i="22"/>
  <c r="H294" i="11"/>
  <c r="I294" i="11" s="1"/>
  <c r="R303" i="10"/>
  <c r="S303" i="10" s="1"/>
  <c r="B302" i="23"/>
  <c r="B302" i="22"/>
  <c r="H302" i="11"/>
  <c r="I302" i="11" s="1"/>
  <c r="R311" i="10"/>
  <c r="S311" i="10" s="1"/>
  <c r="B310" i="23"/>
  <c r="B310" i="22"/>
  <c r="H310" i="11"/>
  <c r="I310" i="11" s="1"/>
  <c r="R319" i="10"/>
  <c r="S319" i="10" s="1"/>
  <c r="B318" i="23"/>
  <c r="B318" i="22"/>
  <c r="H318" i="11"/>
  <c r="I318" i="11" s="1"/>
  <c r="R327" i="10"/>
  <c r="S327" i="10" s="1"/>
  <c r="B326" i="23"/>
  <c r="B326" i="22"/>
  <c r="H326" i="11"/>
  <c r="I326" i="11" s="1"/>
  <c r="R335" i="10"/>
  <c r="S335" i="10" s="1"/>
  <c r="B334" i="23"/>
  <c r="B334" i="22"/>
  <c r="H334" i="11"/>
  <c r="I334" i="11" s="1"/>
  <c r="R343" i="10"/>
  <c r="S343" i="10" s="1"/>
  <c r="B342" i="23"/>
  <c r="B342" i="22"/>
  <c r="H342" i="11"/>
  <c r="I342" i="11" s="1"/>
  <c r="R351" i="10"/>
  <c r="S351" i="10" s="1"/>
  <c r="B350" i="23"/>
  <c r="B350" i="22"/>
  <c r="H350" i="11"/>
  <c r="I350" i="11" s="1"/>
  <c r="R359" i="10"/>
  <c r="S359" i="10" s="1"/>
  <c r="B358" i="23"/>
  <c r="B358" i="22"/>
  <c r="H358" i="11"/>
  <c r="I358" i="11" s="1"/>
  <c r="R367" i="10"/>
  <c r="S367" i="10" s="1"/>
  <c r="B366" i="23"/>
  <c r="B366" i="22"/>
  <c r="H366" i="11"/>
  <c r="I366" i="11" s="1"/>
  <c r="R375" i="10"/>
  <c r="S375" i="10" s="1"/>
  <c r="B374" i="23"/>
  <c r="B374" i="22"/>
  <c r="H374" i="11"/>
  <c r="I374" i="11" s="1"/>
  <c r="R383" i="10"/>
  <c r="S383" i="10" s="1"/>
  <c r="B382" i="23"/>
  <c r="B382" i="22"/>
  <c r="H382" i="11"/>
  <c r="I382" i="11" s="1"/>
  <c r="R391" i="10"/>
  <c r="S391" i="10" s="1"/>
  <c r="B390" i="23"/>
  <c r="B390" i="22"/>
  <c r="H390" i="11"/>
  <c r="I390" i="11" s="1"/>
  <c r="R399" i="10"/>
  <c r="S399" i="10" s="1"/>
  <c r="B398" i="23"/>
  <c r="B398" i="22"/>
  <c r="H398" i="11"/>
  <c r="I398" i="11" s="1"/>
  <c r="R407" i="10"/>
  <c r="S407" i="10" s="1"/>
  <c r="B406" i="23"/>
  <c r="B406" i="22"/>
  <c r="H406" i="11"/>
  <c r="I406" i="11" s="1"/>
  <c r="R415" i="10"/>
  <c r="S415" i="10" s="1"/>
  <c r="B414" i="23"/>
  <c r="B414" i="22"/>
  <c r="H414" i="11"/>
  <c r="I414" i="11" s="1"/>
  <c r="R423" i="10"/>
  <c r="S423" i="10" s="1"/>
  <c r="B422" i="23"/>
  <c r="B422" i="22"/>
  <c r="H422" i="11"/>
  <c r="I422" i="11" s="1"/>
  <c r="R431" i="10"/>
  <c r="S431" i="10" s="1"/>
  <c r="B430" i="23"/>
  <c r="B430" i="22"/>
  <c r="H430" i="11"/>
  <c r="I430" i="11" s="1"/>
  <c r="R439" i="10"/>
  <c r="S439" i="10" s="1"/>
  <c r="B438" i="23"/>
  <c r="B438" i="22"/>
  <c r="H438" i="11"/>
  <c r="I438" i="11" s="1"/>
  <c r="R447" i="10"/>
  <c r="S447" i="10" s="1"/>
  <c r="B446" i="23"/>
  <c r="B446" i="22"/>
  <c r="H446" i="11"/>
  <c r="I446" i="11" s="1"/>
  <c r="R455" i="10"/>
  <c r="S455" i="10" s="1"/>
  <c r="B454" i="23"/>
  <c r="B454" i="22"/>
  <c r="H454" i="11"/>
  <c r="I454" i="11" s="1"/>
  <c r="R463" i="10"/>
  <c r="S463" i="10" s="1"/>
  <c r="B462" i="23"/>
  <c r="B462" i="22"/>
  <c r="H462" i="11"/>
  <c r="I462" i="11" s="1"/>
  <c r="R471" i="10"/>
  <c r="S471" i="10" s="1"/>
  <c r="B470" i="23"/>
  <c r="B470" i="22"/>
  <c r="H470" i="11"/>
  <c r="I470" i="11" s="1"/>
  <c r="R479" i="10"/>
  <c r="S479" i="10" s="1"/>
  <c r="B478" i="23"/>
  <c r="B478" i="22"/>
  <c r="H478" i="11"/>
  <c r="I478" i="11" s="1"/>
  <c r="R487" i="10"/>
  <c r="S487" i="10" s="1"/>
  <c r="B486" i="23"/>
  <c r="B486" i="22"/>
  <c r="H486" i="11"/>
  <c r="I486" i="11" s="1"/>
  <c r="R495" i="10"/>
  <c r="S495" i="10" s="1"/>
  <c r="B494" i="23"/>
  <c r="B494" i="22"/>
  <c r="H494" i="11"/>
  <c r="I494" i="11" s="1"/>
  <c r="R503" i="10"/>
  <c r="S503" i="10" s="1"/>
  <c r="B502" i="23"/>
  <c r="B502" i="22"/>
  <c r="H502" i="11"/>
  <c r="I502" i="11" s="1"/>
  <c r="R511" i="10"/>
  <c r="S511" i="10" s="1"/>
  <c r="B510" i="23"/>
  <c r="B510" i="22"/>
  <c r="H510" i="11"/>
  <c r="I510" i="11" s="1"/>
  <c r="R519" i="10"/>
  <c r="S519" i="10" s="1"/>
  <c r="B518" i="23"/>
  <c r="B518" i="22"/>
  <c r="H518" i="11"/>
  <c r="I518" i="11" s="1"/>
  <c r="R527" i="10"/>
  <c r="S527" i="10" s="1"/>
  <c r="B526" i="23"/>
  <c r="B526" i="22"/>
  <c r="H526" i="11"/>
  <c r="I526" i="11" s="1"/>
  <c r="R535" i="10"/>
  <c r="S535" i="10" s="1"/>
  <c r="B534" i="23"/>
  <c r="B534" i="22"/>
  <c r="H534" i="11"/>
  <c r="I534" i="11" s="1"/>
  <c r="R543" i="10"/>
  <c r="S543" i="10" s="1"/>
  <c r="B542" i="23"/>
  <c r="B542" i="22"/>
  <c r="H542" i="11"/>
  <c r="I542" i="11" s="1"/>
  <c r="R551" i="10"/>
  <c r="S551" i="10" s="1"/>
  <c r="B550" i="23"/>
  <c r="B550" i="22"/>
  <c r="H550" i="11"/>
  <c r="I550" i="11" s="1"/>
  <c r="R559" i="10"/>
  <c r="S559" i="10" s="1"/>
  <c r="B558" i="23"/>
  <c r="B558" i="22"/>
  <c r="H558" i="11"/>
  <c r="I558" i="11" s="1"/>
  <c r="R567" i="10"/>
  <c r="S567" i="10" s="1"/>
  <c r="B566" i="23"/>
  <c r="B566" i="22"/>
  <c r="H566" i="11"/>
  <c r="I566" i="11" s="1"/>
  <c r="R575" i="10"/>
  <c r="S575" i="10" s="1"/>
  <c r="B574" i="23"/>
  <c r="B574" i="22"/>
  <c r="H574" i="11"/>
  <c r="I574" i="11" s="1"/>
  <c r="R583" i="10"/>
  <c r="S583" i="10" s="1"/>
  <c r="B582" i="23"/>
  <c r="B582" i="22"/>
  <c r="H582" i="11"/>
  <c r="I582" i="11" s="1"/>
  <c r="R591" i="10"/>
  <c r="S591" i="10" s="1"/>
  <c r="B590" i="23"/>
  <c r="B590" i="22"/>
  <c r="H590" i="11"/>
  <c r="I590" i="11" s="1"/>
  <c r="R599" i="10"/>
  <c r="S599" i="10" s="1"/>
  <c r="B598" i="23"/>
  <c r="B598" i="22"/>
  <c r="H598" i="11"/>
  <c r="I598" i="11" s="1"/>
  <c r="R607" i="10"/>
  <c r="S607" i="10" s="1"/>
  <c r="B606" i="23"/>
  <c r="B606" i="22"/>
  <c r="H606" i="11"/>
  <c r="I606" i="11" s="1"/>
  <c r="R615" i="10"/>
  <c r="S615" i="10" s="1"/>
  <c r="B614" i="23"/>
  <c r="B614" i="22"/>
  <c r="H614" i="11"/>
  <c r="I614" i="11" s="1"/>
  <c r="R623" i="10"/>
  <c r="S623" i="10" s="1"/>
  <c r="B622" i="23"/>
  <c r="B622" i="22"/>
  <c r="H622" i="11"/>
  <c r="I622" i="11" s="1"/>
  <c r="R631" i="10"/>
  <c r="S631" i="10" s="1"/>
  <c r="B630" i="23"/>
  <c r="B630" i="22"/>
  <c r="H630" i="11"/>
  <c r="I630" i="11" s="1"/>
  <c r="R639" i="10"/>
  <c r="S639" i="10" s="1"/>
  <c r="B638" i="23"/>
  <c r="B638" i="22"/>
  <c r="H638" i="11"/>
  <c r="I638" i="11" s="1"/>
  <c r="R647" i="10"/>
  <c r="S647" i="10" s="1"/>
  <c r="B646" i="23"/>
  <c r="B646" i="22"/>
  <c r="H646" i="11"/>
  <c r="I646" i="11" s="1"/>
  <c r="R655" i="10"/>
  <c r="S655" i="10" s="1"/>
  <c r="B654" i="23"/>
  <c r="B654" i="22"/>
  <c r="H654" i="11"/>
  <c r="I654" i="11" s="1"/>
  <c r="R663" i="10"/>
  <c r="S663" i="10" s="1"/>
  <c r="B662" i="23"/>
  <c r="B662" i="22"/>
  <c r="H662" i="11"/>
  <c r="I662" i="11" s="1"/>
  <c r="R671" i="10"/>
  <c r="S671" i="10" s="1"/>
  <c r="B670" i="23"/>
  <c r="B670" i="22"/>
  <c r="H670" i="11"/>
  <c r="I670" i="11" s="1"/>
  <c r="R679" i="10"/>
  <c r="S679" i="10" s="1"/>
  <c r="B678" i="23"/>
  <c r="B678" i="22"/>
  <c r="H678" i="11"/>
  <c r="I678" i="11" s="1"/>
  <c r="R687" i="10"/>
  <c r="S687" i="10" s="1"/>
  <c r="B686" i="23"/>
  <c r="B686" i="22"/>
  <c r="H686" i="11"/>
  <c r="I686" i="11" s="1"/>
  <c r="R695" i="10"/>
  <c r="S695" i="10" s="1"/>
  <c r="B694" i="23"/>
  <c r="B694" i="22"/>
  <c r="H694" i="11"/>
  <c r="I694" i="11" s="1"/>
  <c r="R703" i="10"/>
  <c r="S703" i="10" s="1"/>
  <c r="B702" i="23"/>
  <c r="B702" i="22"/>
  <c r="H702" i="11"/>
  <c r="I702" i="11" s="1"/>
  <c r="R711" i="10"/>
  <c r="S711" i="10" s="1"/>
  <c r="B710" i="23"/>
  <c r="B710" i="22"/>
  <c r="H710" i="11"/>
  <c r="I710" i="11" s="1"/>
  <c r="R719" i="10"/>
  <c r="S719" i="10" s="1"/>
  <c r="B718" i="23"/>
  <c r="B718" i="22"/>
  <c r="H718" i="11"/>
  <c r="I718" i="11" s="1"/>
  <c r="R727" i="10"/>
  <c r="S727" i="10" s="1"/>
  <c r="B726" i="23"/>
  <c r="B726" i="22"/>
  <c r="H726" i="11"/>
  <c r="I726" i="11" s="1"/>
  <c r="R735" i="10"/>
  <c r="S735" i="10" s="1"/>
  <c r="B734" i="23"/>
  <c r="B734" i="22"/>
  <c r="H734" i="11"/>
  <c r="I734" i="11" s="1"/>
  <c r="R743" i="10"/>
  <c r="S743" i="10" s="1"/>
  <c r="B742" i="23"/>
  <c r="B742" i="22"/>
  <c r="H742" i="11"/>
  <c r="I742" i="11" s="1"/>
  <c r="R751" i="10"/>
  <c r="S751" i="10" s="1"/>
  <c r="B750" i="23"/>
  <c r="B750" i="22"/>
  <c r="H750" i="11"/>
  <c r="I750" i="11" s="1"/>
  <c r="R759" i="10"/>
  <c r="S759" i="10" s="1"/>
  <c r="B758" i="23"/>
  <c r="B758" i="22"/>
  <c r="H758" i="11"/>
  <c r="I758" i="11" s="1"/>
  <c r="R767" i="10"/>
  <c r="S767" i="10" s="1"/>
  <c r="B766" i="23"/>
  <c r="B766" i="22"/>
  <c r="H766" i="11"/>
  <c r="I766" i="11" s="1"/>
  <c r="R775" i="10"/>
  <c r="S775" i="10" s="1"/>
  <c r="B774" i="23"/>
  <c r="B774" i="22"/>
  <c r="H774" i="11"/>
  <c r="I774" i="11" s="1"/>
  <c r="R783" i="10"/>
  <c r="S783" i="10" s="1"/>
  <c r="B782" i="23"/>
  <c r="B782" i="22"/>
  <c r="H782" i="11"/>
  <c r="I782" i="11" s="1"/>
  <c r="R791" i="10"/>
  <c r="S791" i="10" s="1"/>
  <c r="B790" i="23"/>
  <c r="B790" i="22"/>
  <c r="H790" i="11"/>
  <c r="I790" i="11" s="1"/>
  <c r="R799" i="10"/>
  <c r="S799" i="10" s="1"/>
  <c r="B798" i="23"/>
  <c r="B798" i="22"/>
  <c r="H798" i="11"/>
  <c r="I798" i="11" s="1"/>
  <c r="R807" i="10"/>
  <c r="S807" i="10" s="1"/>
  <c r="B806" i="23"/>
  <c r="B806" i="22"/>
  <c r="H806" i="11"/>
  <c r="I806" i="11" s="1"/>
  <c r="R815" i="10"/>
  <c r="S815" i="10" s="1"/>
  <c r="B814" i="23"/>
  <c r="B814" i="22"/>
  <c r="H814" i="11"/>
  <c r="I814" i="11" s="1"/>
  <c r="R823" i="10"/>
  <c r="S823" i="10" s="1"/>
  <c r="B822" i="23"/>
  <c r="B822" i="22"/>
  <c r="H822" i="11"/>
  <c r="I822" i="11" s="1"/>
  <c r="R831" i="10"/>
  <c r="S831" i="10" s="1"/>
  <c r="B830" i="23"/>
  <c r="B830" i="22"/>
  <c r="H830" i="11"/>
  <c r="I830" i="11" s="1"/>
  <c r="R839" i="10"/>
  <c r="S839" i="10" s="1"/>
  <c r="B838" i="23"/>
  <c r="B838" i="22"/>
  <c r="H838" i="11"/>
  <c r="I838" i="11" s="1"/>
  <c r="R847" i="10"/>
  <c r="S847" i="10" s="1"/>
  <c r="B846" i="23"/>
  <c r="B846" i="22"/>
  <c r="H846" i="11"/>
  <c r="I846" i="11" s="1"/>
  <c r="R855" i="10"/>
  <c r="S855" i="10" s="1"/>
  <c r="B854" i="23"/>
  <c r="B854" i="22"/>
  <c r="H854" i="11"/>
  <c r="I854" i="11" s="1"/>
  <c r="R863" i="10"/>
  <c r="S863" i="10" s="1"/>
  <c r="B862" i="23"/>
  <c r="B862" i="22"/>
  <c r="H862" i="11"/>
  <c r="I862" i="11" s="1"/>
  <c r="R871" i="10"/>
  <c r="S871" i="10" s="1"/>
  <c r="B870" i="23"/>
  <c r="B870" i="22"/>
  <c r="H870" i="11"/>
  <c r="I870" i="11" s="1"/>
  <c r="R879" i="10"/>
  <c r="S879" i="10" s="1"/>
  <c r="B878" i="23"/>
  <c r="B878" i="22"/>
  <c r="H878" i="11"/>
  <c r="I878" i="11" s="1"/>
  <c r="R887" i="10"/>
  <c r="S887" i="10" s="1"/>
  <c r="B886" i="23"/>
  <c r="B886" i="22"/>
  <c r="H886" i="11"/>
  <c r="I886" i="11" s="1"/>
  <c r="R895" i="10"/>
  <c r="S895" i="10" s="1"/>
  <c r="B894" i="23"/>
  <c r="B894" i="22"/>
  <c r="H894" i="11"/>
  <c r="I894" i="11" s="1"/>
  <c r="R903" i="10"/>
  <c r="S903" i="10" s="1"/>
  <c r="B902" i="23"/>
  <c r="B902" i="22"/>
  <c r="H902" i="11"/>
  <c r="I902" i="11" s="1"/>
  <c r="R911" i="10"/>
  <c r="S911" i="10" s="1"/>
  <c r="B910" i="23"/>
  <c r="B910" i="22"/>
  <c r="H910" i="11"/>
  <c r="I910" i="11" s="1"/>
  <c r="R919" i="10"/>
  <c r="S919" i="10" s="1"/>
  <c r="B918" i="23"/>
  <c r="B918" i="22"/>
  <c r="H918" i="11"/>
  <c r="I918" i="11" s="1"/>
  <c r="R927" i="10"/>
  <c r="S927" i="10" s="1"/>
  <c r="B926" i="23"/>
  <c r="B926" i="22"/>
  <c r="H926" i="11"/>
  <c r="I926" i="11" s="1"/>
  <c r="R935" i="10"/>
  <c r="S935" i="10" s="1"/>
  <c r="B934" i="23"/>
  <c r="B934" i="22"/>
  <c r="H934" i="11"/>
  <c r="I934" i="11" s="1"/>
  <c r="R943" i="10"/>
  <c r="S943" i="10" s="1"/>
  <c r="B942" i="23"/>
  <c r="B942" i="22"/>
  <c r="H942" i="11"/>
  <c r="I942" i="11" s="1"/>
  <c r="R951" i="10"/>
  <c r="S951" i="10" s="1"/>
  <c r="B950" i="23"/>
  <c r="B950" i="22"/>
  <c r="H950" i="11"/>
  <c r="I950" i="11" s="1"/>
  <c r="R959" i="10"/>
  <c r="S959" i="10" s="1"/>
  <c r="B958" i="23"/>
  <c r="B958" i="22"/>
  <c r="H958" i="11"/>
  <c r="I958" i="11" s="1"/>
  <c r="R967" i="10"/>
  <c r="S967" i="10" s="1"/>
  <c r="B966" i="23"/>
  <c r="B966" i="22"/>
  <c r="H966" i="11"/>
  <c r="I966" i="11" s="1"/>
  <c r="R975" i="10"/>
  <c r="S975" i="10" s="1"/>
  <c r="B974" i="23"/>
  <c r="B974" i="22"/>
  <c r="H974" i="11"/>
  <c r="I974" i="11" s="1"/>
  <c r="R983" i="10"/>
  <c r="S983" i="10" s="1"/>
  <c r="B982" i="23"/>
  <c r="B982" i="22"/>
  <c r="H982" i="11"/>
  <c r="I982" i="11" s="1"/>
  <c r="R991" i="10"/>
  <c r="S991" i="10" s="1"/>
  <c r="B990" i="23"/>
  <c r="B990" i="22"/>
  <c r="H990" i="11"/>
  <c r="I990" i="11" s="1"/>
  <c r="R999" i="10"/>
  <c r="S999" i="10" s="1"/>
  <c r="B998" i="23"/>
  <c r="B998" i="22"/>
  <c r="H998" i="11"/>
  <c r="I998" i="11" s="1"/>
  <c r="R1007" i="10"/>
  <c r="S1007" i="10" s="1"/>
  <c r="B1006" i="23"/>
  <c r="B1006" i="22"/>
  <c r="H1006" i="11"/>
  <c r="I1006" i="11" s="1"/>
  <c r="R1015" i="10"/>
  <c r="S1015" i="10" s="1"/>
  <c r="B1014" i="23"/>
  <c r="B1014" i="22"/>
  <c r="H1014" i="11"/>
  <c r="I1014" i="11" s="1"/>
  <c r="R1023" i="10"/>
  <c r="S1023" i="10" s="1"/>
  <c r="B1022" i="23"/>
  <c r="B1022" i="22"/>
  <c r="H1022" i="11"/>
  <c r="I1022" i="11" s="1"/>
  <c r="R1031" i="10"/>
  <c r="S1031" i="10" s="1"/>
  <c r="B1030" i="23"/>
  <c r="B1030" i="22"/>
  <c r="H1030" i="11"/>
  <c r="I1030" i="11" s="1"/>
  <c r="R1039" i="10"/>
  <c r="S1039" i="10" s="1"/>
  <c r="B1038" i="23"/>
  <c r="B1038" i="22"/>
  <c r="H1038" i="11"/>
  <c r="I1038" i="11" s="1"/>
  <c r="R1047" i="10"/>
  <c r="S1047" i="10" s="1"/>
  <c r="B1046" i="23"/>
  <c r="B1046" i="22"/>
  <c r="H1046" i="11"/>
  <c r="I1046" i="11" s="1"/>
  <c r="R1055" i="10"/>
  <c r="S1055" i="10" s="1"/>
  <c r="B1054" i="23"/>
  <c r="B1054" i="22"/>
  <c r="H1054" i="11"/>
  <c r="I1054" i="11" s="1"/>
  <c r="R1063" i="10"/>
  <c r="S1063" i="10" s="1"/>
  <c r="B1062" i="23"/>
  <c r="B1062" i="22"/>
  <c r="H1062" i="11"/>
  <c r="I1062" i="11" s="1"/>
  <c r="R1071" i="10"/>
  <c r="S1071" i="10" s="1"/>
  <c r="B1070" i="23"/>
  <c r="B1070" i="22"/>
  <c r="H1070" i="11"/>
  <c r="I1070" i="11" s="1"/>
  <c r="R1079" i="10"/>
  <c r="S1079" i="10" s="1"/>
  <c r="B1078" i="23"/>
  <c r="B1078" i="22"/>
  <c r="H1078" i="11"/>
  <c r="I1078" i="11" s="1"/>
  <c r="R1087" i="10"/>
  <c r="S1087" i="10" s="1"/>
  <c r="B1086" i="23"/>
  <c r="B1086" i="22"/>
  <c r="H1086" i="11"/>
  <c r="I1086" i="11" s="1"/>
  <c r="R1095" i="10"/>
  <c r="S1095" i="10" s="1"/>
  <c r="B1094" i="23"/>
  <c r="B1094" i="22"/>
  <c r="H1094" i="11"/>
  <c r="I1094" i="11" s="1"/>
  <c r="R1103" i="10"/>
  <c r="S1103" i="10" s="1"/>
  <c r="B1102" i="23"/>
  <c r="B1102" i="22"/>
  <c r="H1102" i="11"/>
  <c r="I1102" i="11" s="1"/>
  <c r="R1111" i="10"/>
  <c r="S1111" i="10" s="1"/>
  <c r="B1110" i="23"/>
  <c r="B1110" i="22"/>
  <c r="H1110" i="11"/>
  <c r="I1110" i="11" s="1"/>
  <c r="R1119" i="10"/>
  <c r="S1119" i="10" s="1"/>
  <c r="B1118" i="23"/>
  <c r="B1118" i="22"/>
  <c r="H1118" i="11"/>
  <c r="I1118" i="11" s="1"/>
  <c r="R1127" i="10"/>
  <c r="S1127" i="10" s="1"/>
  <c r="B1126" i="23"/>
  <c r="B1126" i="22"/>
  <c r="H1126" i="11"/>
  <c r="I1126" i="11" s="1"/>
  <c r="R1135" i="10"/>
  <c r="S1135" i="10" s="1"/>
  <c r="B1134" i="23"/>
  <c r="B1134" i="22"/>
  <c r="H1134" i="11"/>
  <c r="I1134" i="11" s="1"/>
  <c r="R1143" i="10"/>
  <c r="S1143" i="10" s="1"/>
  <c r="B1142" i="23"/>
  <c r="B1142" i="22"/>
  <c r="H1142" i="11"/>
  <c r="I1142" i="11" s="1"/>
  <c r="R1151" i="10"/>
  <c r="S1151" i="10" s="1"/>
  <c r="B1150" i="23"/>
  <c r="B1150" i="22"/>
  <c r="H1150" i="11"/>
  <c r="I1150" i="11" s="1"/>
  <c r="R1159" i="10"/>
  <c r="S1159" i="10" s="1"/>
  <c r="B1158" i="23"/>
  <c r="B1158" i="22"/>
  <c r="H1158" i="11"/>
  <c r="I1158" i="11" s="1"/>
  <c r="R1167" i="10"/>
  <c r="S1167" i="10" s="1"/>
  <c r="B1166" i="23"/>
  <c r="B1166" i="22"/>
  <c r="H1166" i="11"/>
  <c r="I1166" i="11" s="1"/>
  <c r="R1175" i="10"/>
  <c r="S1175" i="10" s="1"/>
  <c r="B1174" i="23"/>
  <c r="B1174" i="22"/>
  <c r="H1174" i="11"/>
  <c r="I1174" i="11" s="1"/>
  <c r="R1183" i="10"/>
  <c r="S1183" i="10" s="1"/>
  <c r="B1182" i="23"/>
  <c r="B1182" i="22"/>
  <c r="H1182" i="11"/>
  <c r="I1182" i="11" s="1"/>
  <c r="R1191" i="10"/>
  <c r="S1191" i="10" s="1"/>
  <c r="B1190" i="23"/>
  <c r="B1190" i="22"/>
  <c r="H1190" i="11"/>
  <c r="I1190" i="11" s="1"/>
  <c r="R1199" i="10"/>
  <c r="S1199" i="10" s="1"/>
  <c r="B1198" i="23"/>
  <c r="B1198" i="22"/>
  <c r="H1198" i="11"/>
  <c r="I1198" i="11" s="1"/>
  <c r="R1207" i="10"/>
  <c r="S1207" i="10" s="1"/>
  <c r="B1206" i="23"/>
  <c r="B1206" i="22"/>
  <c r="H1206" i="11"/>
  <c r="I1206" i="11" s="1"/>
  <c r="R1215" i="10"/>
  <c r="S1215" i="10" s="1"/>
  <c r="B1214" i="23"/>
  <c r="B1214" i="22"/>
  <c r="H1214" i="11"/>
  <c r="I1214" i="11" s="1"/>
  <c r="R1223" i="10"/>
  <c r="S1223" i="10" s="1"/>
  <c r="B1222" i="23"/>
  <c r="B1222" i="22"/>
  <c r="H1222" i="11"/>
  <c r="I1222" i="11" s="1"/>
  <c r="R1231" i="10"/>
  <c r="S1231" i="10" s="1"/>
  <c r="B1230" i="23"/>
  <c r="B1230" i="22"/>
  <c r="H1230" i="11"/>
  <c r="I1230" i="11" s="1"/>
  <c r="B1238" i="23"/>
  <c r="B1238" i="22"/>
  <c r="H1238" i="11"/>
  <c r="I1238" i="11" s="1"/>
  <c r="B1246" i="23"/>
  <c r="B1246" i="22"/>
  <c r="H1246" i="11"/>
  <c r="I1246" i="11" s="1"/>
  <c r="B1254" i="23"/>
  <c r="B1254" i="22"/>
  <c r="H1254" i="11"/>
  <c r="I1254" i="11" s="1"/>
  <c r="R24" i="10"/>
  <c r="S24" i="10" s="1"/>
  <c r="B23" i="23"/>
  <c r="B23" i="22"/>
  <c r="H23" i="11"/>
  <c r="I23" i="11" s="1"/>
  <c r="R32" i="10"/>
  <c r="S32" i="10" s="1"/>
  <c r="B31" i="23"/>
  <c r="B31" i="22"/>
  <c r="H31" i="11"/>
  <c r="I31" i="11" s="1"/>
  <c r="R40" i="10"/>
  <c r="S40" i="10" s="1"/>
  <c r="B39" i="23"/>
  <c r="B39" i="22"/>
  <c r="H39" i="11"/>
  <c r="I39" i="11" s="1"/>
  <c r="R48" i="10"/>
  <c r="S48" i="10" s="1"/>
  <c r="B47" i="23"/>
  <c r="B47" i="22"/>
  <c r="H47" i="11"/>
  <c r="I47" i="11" s="1"/>
  <c r="R56" i="10"/>
  <c r="S56" i="10" s="1"/>
  <c r="B55" i="23"/>
  <c r="B55" i="22"/>
  <c r="H55" i="11"/>
  <c r="I55" i="11" s="1"/>
  <c r="R64" i="10"/>
  <c r="S64" i="10" s="1"/>
  <c r="B63" i="23"/>
  <c r="B63" i="22"/>
  <c r="H63" i="11"/>
  <c r="I63" i="11" s="1"/>
  <c r="R72" i="10"/>
  <c r="S72" i="10" s="1"/>
  <c r="B71" i="23"/>
  <c r="B71" i="22"/>
  <c r="H71" i="11"/>
  <c r="I71" i="11" s="1"/>
  <c r="R80" i="10"/>
  <c r="S80" i="10" s="1"/>
  <c r="B79" i="23"/>
  <c r="B79" i="22"/>
  <c r="H79" i="11"/>
  <c r="I79" i="11" s="1"/>
  <c r="R88" i="10"/>
  <c r="S88" i="10" s="1"/>
  <c r="B87" i="23"/>
  <c r="B87" i="22"/>
  <c r="H87" i="11"/>
  <c r="I87" i="11" s="1"/>
  <c r="R96" i="10"/>
  <c r="S96" i="10" s="1"/>
  <c r="B95" i="23"/>
  <c r="B95" i="22"/>
  <c r="H95" i="11"/>
  <c r="I95" i="11" s="1"/>
  <c r="R104" i="10"/>
  <c r="S104" i="10" s="1"/>
  <c r="B103" i="23"/>
  <c r="B103" i="22"/>
  <c r="H103" i="11"/>
  <c r="I103" i="11" s="1"/>
  <c r="R112" i="10"/>
  <c r="S112" i="10" s="1"/>
  <c r="B111" i="23"/>
  <c r="B111" i="22"/>
  <c r="H111" i="11"/>
  <c r="I111" i="11" s="1"/>
  <c r="R120" i="10"/>
  <c r="S120" i="10" s="1"/>
  <c r="B119" i="23"/>
  <c r="B119" i="22"/>
  <c r="H119" i="11"/>
  <c r="I119" i="11" s="1"/>
  <c r="R128" i="10"/>
  <c r="S128" i="10" s="1"/>
  <c r="B127" i="23"/>
  <c r="B127" i="22"/>
  <c r="H127" i="11"/>
  <c r="I127" i="11" s="1"/>
  <c r="R136" i="10"/>
  <c r="S136" i="10" s="1"/>
  <c r="B135" i="23"/>
  <c r="B135" i="22"/>
  <c r="H135" i="11"/>
  <c r="I135" i="11" s="1"/>
  <c r="R144" i="10"/>
  <c r="S144" i="10" s="1"/>
  <c r="B143" i="23"/>
  <c r="B143" i="22"/>
  <c r="H143" i="11"/>
  <c r="I143" i="11" s="1"/>
  <c r="R152" i="10"/>
  <c r="S152" i="10" s="1"/>
  <c r="B151" i="23"/>
  <c r="B151" i="22"/>
  <c r="H151" i="11"/>
  <c r="I151" i="11" s="1"/>
  <c r="R160" i="10"/>
  <c r="S160" i="10" s="1"/>
  <c r="B159" i="23"/>
  <c r="B159" i="22"/>
  <c r="H159" i="11"/>
  <c r="I159" i="11" s="1"/>
  <c r="R168" i="10"/>
  <c r="S168" i="10" s="1"/>
  <c r="B167" i="23"/>
  <c r="B167" i="22"/>
  <c r="H167" i="11"/>
  <c r="I167" i="11" s="1"/>
  <c r="R176" i="10"/>
  <c r="S176" i="10" s="1"/>
  <c r="B175" i="23"/>
  <c r="B175" i="22"/>
  <c r="H175" i="11"/>
  <c r="I175" i="11" s="1"/>
  <c r="R184" i="10"/>
  <c r="S184" i="10" s="1"/>
  <c r="B183" i="23"/>
  <c r="B183" i="22"/>
  <c r="H183" i="11"/>
  <c r="I183" i="11" s="1"/>
  <c r="R192" i="10"/>
  <c r="S192" i="10" s="1"/>
  <c r="B191" i="23"/>
  <c r="B191" i="22"/>
  <c r="H191" i="11"/>
  <c r="I191" i="11" s="1"/>
  <c r="R200" i="10"/>
  <c r="S200" i="10" s="1"/>
  <c r="B199" i="23"/>
  <c r="B199" i="22"/>
  <c r="H199" i="11"/>
  <c r="I199" i="11" s="1"/>
  <c r="R208" i="10"/>
  <c r="S208" i="10" s="1"/>
  <c r="B207" i="23"/>
  <c r="B207" i="22"/>
  <c r="H207" i="11"/>
  <c r="I207" i="11" s="1"/>
  <c r="R216" i="10"/>
  <c r="S216" i="10" s="1"/>
  <c r="B215" i="23"/>
  <c r="B215" i="22"/>
  <c r="H215" i="11"/>
  <c r="I215" i="11" s="1"/>
  <c r="R224" i="10"/>
  <c r="S224" i="10" s="1"/>
  <c r="B223" i="23"/>
  <c r="B223" i="22"/>
  <c r="H223" i="11"/>
  <c r="I223" i="11" s="1"/>
  <c r="R232" i="10"/>
  <c r="S232" i="10" s="1"/>
  <c r="B231" i="23"/>
  <c r="B231" i="22"/>
  <c r="H231" i="11"/>
  <c r="I231" i="11" s="1"/>
  <c r="R240" i="10"/>
  <c r="S240" i="10" s="1"/>
  <c r="B239" i="23"/>
  <c r="B239" i="22"/>
  <c r="H239" i="11"/>
  <c r="I239" i="11" s="1"/>
  <c r="R248" i="10"/>
  <c r="S248" i="10" s="1"/>
  <c r="B247" i="23"/>
  <c r="B247" i="22"/>
  <c r="H247" i="11"/>
  <c r="I247" i="11" s="1"/>
  <c r="R256" i="10"/>
  <c r="S256" i="10" s="1"/>
  <c r="B255" i="23"/>
  <c r="B255" i="22"/>
  <c r="H255" i="11"/>
  <c r="I255" i="11" s="1"/>
  <c r="R264" i="10"/>
  <c r="S264" i="10" s="1"/>
  <c r="B263" i="23"/>
  <c r="B263" i="22"/>
  <c r="H263" i="11"/>
  <c r="I263" i="11" s="1"/>
  <c r="R272" i="10"/>
  <c r="S272" i="10" s="1"/>
  <c r="B271" i="23"/>
  <c r="B271" i="22"/>
  <c r="H271" i="11"/>
  <c r="I271" i="11" s="1"/>
  <c r="R280" i="10"/>
  <c r="S280" i="10" s="1"/>
  <c r="B279" i="23"/>
  <c r="B279" i="22"/>
  <c r="H279" i="11"/>
  <c r="I279" i="11" s="1"/>
  <c r="R288" i="10"/>
  <c r="S288" i="10" s="1"/>
  <c r="B287" i="23"/>
  <c r="B287" i="22"/>
  <c r="H287" i="11"/>
  <c r="I287" i="11" s="1"/>
  <c r="R296" i="10"/>
  <c r="S296" i="10" s="1"/>
  <c r="B295" i="23"/>
  <c r="B295" i="22"/>
  <c r="H295" i="11"/>
  <c r="I295" i="11" s="1"/>
  <c r="R304" i="10"/>
  <c r="S304" i="10" s="1"/>
  <c r="B303" i="23"/>
  <c r="B303" i="22"/>
  <c r="H303" i="11"/>
  <c r="I303" i="11" s="1"/>
  <c r="R312" i="10"/>
  <c r="S312" i="10" s="1"/>
  <c r="B311" i="23"/>
  <c r="B311" i="22"/>
  <c r="H311" i="11"/>
  <c r="I311" i="11" s="1"/>
  <c r="R320" i="10"/>
  <c r="S320" i="10" s="1"/>
  <c r="B319" i="23"/>
  <c r="B319" i="22"/>
  <c r="H319" i="11"/>
  <c r="I319" i="11" s="1"/>
  <c r="R328" i="10"/>
  <c r="S328" i="10" s="1"/>
  <c r="B327" i="23"/>
  <c r="B327" i="22"/>
  <c r="H327" i="11"/>
  <c r="I327" i="11" s="1"/>
  <c r="R336" i="10"/>
  <c r="S336" i="10" s="1"/>
  <c r="B335" i="23"/>
  <c r="B335" i="22"/>
  <c r="H335" i="11"/>
  <c r="I335" i="11" s="1"/>
  <c r="R344" i="10"/>
  <c r="S344" i="10" s="1"/>
  <c r="B343" i="23"/>
  <c r="B343" i="22"/>
  <c r="H343" i="11"/>
  <c r="I343" i="11" s="1"/>
  <c r="R352" i="10"/>
  <c r="S352" i="10" s="1"/>
  <c r="B351" i="23"/>
  <c r="B351" i="22"/>
  <c r="H351" i="11"/>
  <c r="I351" i="11" s="1"/>
  <c r="R360" i="10"/>
  <c r="S360" i="10" s="1"/>
  <c r="B359" i="23"/>
  <c r="B359" i="22"/>
  <c r="H359" i="11"/>
  <c r="I359" i="11" s="1"/>
  <c r="R368" i="10"/>
  <c r="S368" i="10" s="1"/>
  <c r="B367" i="23"/>
  <c r="B367" i="22"/>
  <c r="H367" i="11"/>
  <c r="I367" i="11" s="1"/>
  <c r="R376" i="10"/>
  <c r="S376" i="10" s="1"/>
  <c r="B375" i="23"/>
  <c r="B375" i="22"/>
  <c r="H375" i="11"/>
  <c r="I375" i="11" s="1"/>
  <c r="R384" i="10"/>
  <c r="S384" i="10" s="1"/>
  <c r="B383" i="23"/>
  <c r="B383" i="22"/>
  <c r="H383" i="11"/>
  <c r="I383" i="11" s="1"/>
  <c r="R392" i="10"/>
  <c r="S392" i="10" s="1"/>
  <c r="B391" i="23"/>
  <c r="B391" i="22"/>
  <c r="H391" i="11"/>
  <c r="I391" i="11" s="1"/>
  <c r="R400" i="10"/>
  <c r="S400" i="10" s="1"/>
  <c r="B399" i="23"/>
  <c r="B399" i="22"/>
  <c r="H399" i="11"/>
  <c r="I399" i="11" s="1"/>
  <c r="R408" i="10"/>
  <c r="S408" i="10" s="1"/>
  <c r="B407" i="23"/>
  <c r="B407" i="22"/>
  <c r="H407" i="11"/>
  <c r="I407" i="11" s="1"/>
  <c r="R416" i="10"/>
  <c r="S416" i="10" s="1"/>
  <c r="B415" i="23"/>
  <c r="B415" i="22"/>
  <c r="H415" i="11"/>
  <c r="I415" i="11" s="1"/>
  <c r="R424" i="10"/>
  <c r="S424" i="10" s="1"/>
  <c r="B423" i="23"/>
  <c r="B423" i="22"/>
  <c r="H423" i="11"/>
  <c r="I423" i="11" s="1"/>
  <c r="R432" i="10"/>
  <c r="S432" i="10" s="1"/>
  <c r="B431" i="23"/>
  <c r="B431" i="22"/>
  <c r="H431" i="11"/>
  <c r="I431" i="11" s="1"/>
  <c r="R440" i="10"/>
  <c r="S440" i="10" s="1"/>
  <c r="B439" i="23"/>
  <c r="B439" i="22"/>
  <c r="H439" i="11"/>
  <c r="I439" i="11" s="1"/>
  <c r="R448" i="10"/>
  <c r="S448" i="10" s="1"/>
  <c r="B447" i="23"/>
  <c r="B447" i="22"/>
  <c r="H447" i="11"/>
  <c r="I447" i="11" s="1"/>
  <c r="R456" i="10"/>
  <c r="S456" i="10" s="1"/>
  <c r="B455" i="23"/>
  <c r="B455" i="22"/>
  <c r="H455" i="11"/>
  <c r="I455" i="11" s="1"/>
  <c r="R464" i="10"/>
  <c r="S464" i="10" s="1"/>
  <c r="B463" i="23"/>
  <c r="B463" i="22"/>
  <c r="H463" i="11"/>
  <c r="I463" i="11" s="1"/>
  <c r="R472" i="10"/>
  <c r="S472" i="10" s="1"/>
  <c r="B471" i="23"/>
  <c r="B471" i="22"/>
  <c r="H471" i="11"/>
  <c r="I471" i="11" s="1"/>
  <c r="R480" i="10"/>
  <c r="S480" i="10" s="1"/>
  <c r="B479" i="23"/>
  <c r="B479" i="22"/>
  <c r="H479" i="11"/>
  <c r="I479" i="11" s="1"/>
  <c r="R488" i="10"/>
  <c r="S488" i="10" s="1"/>
  <c r="B487" i="23"/>
  <c r="B487" i="22"/>
  <c r="H487" i="11"/>
  <c r="I487" i="11" s="1"/>
  <c r="R496" i="10"/>
  <c r="S496" i="10" s="1"/>
  <c r="B495" i="23"/>
  <c r="B495" i="22"/>
  <c r="H495" i="11"/>
  <c r="I495" i="11" s="1"/>
  <c r="R504" i="10"/>
  <c r="S504" i="10" s="1"/>
  <c r="B503" i="23"/>
  <c r="B503" i="22"/>
  <c r="H503" i="11"/>
  <c r="I503" i="11" s="1"/>
  <c r="R512" i="10"/>
  <c r="S512" i="10" s="1"/>
  <c r="B511" i="23"/>
  <c r="B511" i="22"/>
  <c r="H511" i="11"/>
  <c r="I511" i="11" s="1"/>
  <c r="R520" i="10"/>
  <c r="S520" i="10" s="1"/>
  <c r="B519" i="23"/>
  <c r="B519" i="22"/>
  <c r="H519" i="11"/>
  <c r="I519" i="11" s="1"/>
  <c r="R528" i="10"/>
  <c r="S528" i="10" s="1"/>
  <c r="B527" i="23"/>
  <c r="B527" i="22"/>
  <c r="H527" i="11"/>
  <c r="I527" i="11" s="1"/>
  <c r="R536" i="10"/>
  <c r="S536" i="10" s="1"/>
  <c r="B535" i="23"/>
  <c r="B535" i="22"/>
  <c r="H535" i="11"/>
  <c r="I535" i="11" s="1"/>
  <c r="R544" i="10"/>
  <c r="S544" i="10" s="1"/>
  <c r="B543" i="23"/>
  <c r="B543" i="22"/>
  <c r="H543" i="11"/>
  <c r="I543" i="11" s="1"/>
  <c r="R552" i="10"/>
  <c r="S552" i="10" s="1"/>
  <c r="B551" i="23"/>
  <c r="B551" i="22"/>
  <c r="H551" i="11"/>
  <c r="I551" i="11" s="1"/>
  <c r="R560" i="10"/>
  <c r="S560" i="10" s="1"/>
  <c r="B559" i="23"/>
  <c r="B559" i="22"/>
  <c r="H559" i="11"/>
  <c r="I559" i="11" s="1"/>
  <c r="R568" i="10"/>
  <c r="S568" i="10" s="1"/>
  <c r="B567" i="23"/>
  <c r="B567" i="22"/>
  <c r="H567" i="11"/>
  <c r="I567" i="11" s="1"/>
  <c r="R576" i="10"/>
  <c r="S576" i="10" s="1"/>
  <c r="B575" i="23"/>
  <c r="B575" i="22"/>
  <c r="H575" i="11"/>
  <c r="I575" i="11" s="1"/>
  <c r="R584" i="10"/>
  <c r="S584" i="10" s="1"/>
  <c r="B583" i="23"/>
  <c r="B583" i="22"/>
  <c r="H583" i="11"/>
  <c r="I583" i="11" s="1"/>
  <c r="R592" i="10"/>
  <c r="S592" i="10" s="1"/>
  <c r="B591" i="23"/>
  <c r="B591" i="22"/>
  <c r="H591" i="11"/>
  <c r="I591" i="11" s="1"/>
  <c r="R600" i="10"/>
  <c r="S600" i="10" s="1"/>
  <c r="B599" i="23"/>
  <c r="B599" i="22"/>
  <c r="H599" i="11"/>
  <c r="I599" i="11" s="1"/>
  <c r="R608" i="10"/>
  <c r="S608" i="10" s="1"/>
  <c r="B607" i="23"/>
  <c r="B607" i="22"/>
  <c r="H607" i="11"/>
  <c r="I607" i="11" s="1"/>
  <c r="R616" i="10"/>
  <c r="S616" i="10" s="1"/>
  <c r="B615" i="23"/>
  <c r="B615" i="22"/>
  <c r="H615" i="11"/>
  <c r="I615" i="11" s="1"/>
  <c r="R624" i="10"/>
  <c r="S624" i="10" s="1"/>
  <c r="B623" i="23"/>
  <c r="B623" i="22"/>
  <c r="H623" i="11"/>
  <c r="I623" i="11" s="1"/>
  <c r="R632" i="10"/>
  <c r="S632" i="10" s="1"/>
  <c r="B631" i="23"/>
  <c r="B631" i="22"/>
  <c r="H631" i="11"/>
  <c r="I631" i="11" s="1"/>
  <c r="R640" i="10"/>
  <c r="S640" i="10" s="1"/>
  <c r="B639" i="23"/>
  <c r="B639" i="22"/>
  <c r="H639" i="11"/>
  <c r="I639" i="11" s="1"/>
  <c r="R648" i="10"/>
  <c r="S648" i="10" s="1"/>
  <c r="B647" i="23"/>
  <c r="B647" i="22"/>
  <c r="H647" i="11"/>
  <c r="I647" i="11" s="1"/>
  <c r="R656" i="10"/>
  <c r="S656" i="10" s="1"/>
  <c r="B655" i="23"/>
  <c r="B655" i="22"/>
  <c r="H655" i="11"/>
  <c r="I655" i="11" s="1"/>
  <c r="R664" i="10"/>
  <c r="S664" i="10" s="1"/>
  <c r="B663" i="23"/>
  <c r="B663" i="22"/>
  <c r="H663" i="11"/>
  <c r="I663" i="11" s="1"/>
  <c r="R672" i="10"/>
  <c r="S672" i="10" s="1"/>
  <c r="B671" i="23"/>
  <c r="B671" i="22"/>
  <c r="H671" i="11"/>
  <c r="I671" i="11" s="1"/>
  <c r="R680" i="10"/>
  <c r="S680" i="10" s="1"/>
  <c r="B679" i="23"/>
  <c r="B679" i="22"/>
  <c r="H679" i="11"/>
  <c r="I679" i="11" s="1"/>
  <c r="R688" i="10"/>
  <c r="S688" i="10" s="1"/>
  <c r="B687" i="23"/>
  <c r="B687" i="22"/>
  <c r="H687" i="11"/>
  <c r="I687" i="11" s="1"/>
  <c r="R696" i="10"/>
  <c r="S696" i="10" s="1"/>
  <c r="B695" i="23"/>
  <c r="B695" i="22"/>
  <c r="H695" i="11"/>
  <c r="I695" i="11" s="1"/>
  <c r="R704" i="10"/>
  <c r="S704" i="10" s="1"/>
  <c r="B703" i="23"/>
  <c r="B703" i="22"/>
  <c r="H703" i="11"/>
  <c r="I703" i="11" s="1"/>
  <c r="B711" i="23"/>
  <c r="B711" i="22"/>
  <c r="H711" i="11"/>
  <c r="I711" i="11" s="1"/>
  <c r="R720" i="10"/>
  <c r="S720" i="10" s="1"/>
  <c r="B719" i="23"/>
  <c r="B719" i="22"/>
  <c r="H719" i="11"/>
  <c r="I719" i="11" s="1"/>
  <c r="R728" i="10"/>
  <c r="S728" i="10" s="1"/>
  <c r="B727" i="23"/>
  <c r="B727" i="22"/>
  <c r="H727" i="11"/>
  <c r="I727" i="11" s="1"/>
  <c r="R736" i="10"/>
  <c r="S736" i="10" s="1"/>
  <c r="B735" i="23"/>
  <c r="B735" i="22"/>
  <c r="H735" i="11"/>
  <c r="I735" i="11" s="1"/>
  <c r="R744" i="10"/>
  <c r="S744" i="10" s="1"/>
  <c r="B743" i="23"/>
  <c r="B743" i="22"/>
  <c r="H743" i="11"/>
  <c r="I743" i="11" s="1"/>
  <c r="R752" i="10"/>
  <c r="S752" i="10" s="1"/>
  <c r="B751" i="23"/>
  <c r="B751" i="22"/>
  <c r="H751" i="11"/>
  <c r="I751" i="11" s="1"/>
  <c r="R760" i="10"/>
  <c r="S760" i="10" s="1"/>
  <c r="B759" i="23"/>
  <c r="B759" i="22"/>
  <c r="H759" i="11"/>
  <c r="I759" i="11" s="1"/>
  <c r="R768" i="10"/>
  <c r="S768" i="10" s="1"/>
  <c r="B767" i="23"/>
  <c r="B767" i="22"/>
  <c r="H767" i="11"/>
  <c r="I767" i="11" s="1"/>
  <c r="R776" i="10"/>
  <c r="S776" i="10" s="1"/>
  <c r="B775" i="23"/>
  <c r="B775" i="22"/>
  <c r="H775" i="11"/>
  <c r="I775" i="11" s="1"/>
  <c r="R784" i="10"/>
  <c r="S784" i="10" s="1"/>
  <c r="B783" i="23"/>
  <c r="B783" i="22"/>
  <c r="H783" i="11"/>
  <c r="I783" i="11" s="1"/>
  <c r="R792" i="10"/>
  <c r="S792" i="10" s="1"/>
  <c r="B791" i="23"/>
  <c r="B791" i="22"/>
  <c r="H791" i="11"/>
  <c r="I791" i="11" s="1"/>
  <c r="R800" i="10"/>
  <c r="S800" i="10" s="1"/>
  <c r="B799" i="23"/>
  <c r="B799" i="22"/>
  <c r="H799" i="11"/>
  <c r="I799" i="11" s="1"/>
  <c r="R808" i="10"/>
  <c r="S808" i="10" s="1"/>
  <c r="B807" i="23"/>
  <c r="B807" i="22"/>
  <c r="H807" i="11"/>
  <c r="I807" i="11" s="1"/>
  <c r="R816" i="10"/>
  <c r="S816" i="10" s="1"/>
  <c r="B815" i="23"/>
  <c r="B815" i="22"/>
  <c r="H815" i="11"/>
  <c r="I815" i="11" s="1"/>
  <c r="R824" i="10"/>
  <c r="S824" i="10" s="1"/>
  <c r="B823" i="23"/>
  <c r="B823" i="22"/>
  <c r="H823" i="11"/>
  <c r="I823" i="11" s="1"/>
  <c r="R832" i="10"/>
  <c r="S832" i="10" s="1"/>
  <c r="B831" i="23"/>
  <c r="B831" i="22"/>
  <c r="H831" i="11"/>
  <c r="I831" i="11" s="1"/>
  <c r="R840" i="10"/>
  <c r="S840" i="10" s="1"/>
  <c r="B839" i="23"/>
  <c r="B839" i="22"/>
  <c r="H839" i="11"/>
  <c r="I839" i="11" s="1"/>
  <c r="R848" i="10"/>
  <c r="S848" i="10" s="1"/>
  <c r="B847" i="23"/>
  <c r="B847" i="22"/>
  <c r="H847" i="11"/>
  <c r="I847" i="11" s="1"/>
  <c r="R856" i="10"/>
  <c r="S856" i="10" s="1"/>
  <c r="B855" i="23"/>
  <c r="B855" i="22"/>
  <c r="H855" i="11"/>
  <c r="I855" i="11" s="1"/>
  <c r="R864" i="10"/>
  <c r="S864" i="10" s="1"/>
  <c r="B863" i="23"/>
  <c r="B863" i="22"/>
  <c r="H863" i="11"/>
  <c r="I863" i="11" s="1"/>
  <c r="R872" i="10"/>
  <c r="S872" i="10" s="1"/>
  <c r="B871" i="23"/>
  <c r="B871" i="22"/>
  <c r="H871" i="11"/>
  <c r="I871" i="11" s="1"/>
  <c r="R880" i="10"/>
  <c r="S880" i="10" s="1"/>
  <c r="B879" i="23"/>
  <c r="B879" i="22"/>
  <c r="H879" i="11"/>
  <c r="I879" i="11" s="1"/>
  <c r="R888" i="10"/>
  <c r="S888" i="10" s="1"/>
  <c r="B887" i="23"/>
  <c r="B887" i="22"/>
  <c r="H887" i="11"/>
  <c r="I887" i="11" s="1"/>
  <c r="R896" i="10"/>
  <c r="S896" i="10" s="1"/>
  <c r="B895" i="23"/>
  <c r="B895" i="22"/>
  <c r="H895" i="11"/>
  <c r="I895" i="11" s="1"/>
  <c r="R904" i="10"/>
  <c r="S904" i="10" s="1"/>
  <c r="B903" i="23"/>
  <c r="B903" i="22"/>
  <c r="H903" i="11"/>
  <c r="I903" i="11" s="1"/>
  <c r="R912" i="10"/>
  <c r="S912" i="10" s="1"/>
  <c r="B911" i="23"/>
  <c r="B911" i="22"/>
  <c r="H911" i="11"/>
  <c r="I911" i="11" s="1"/>
  <c r="R920" i="10"/>
  <c r="S920" i="10" s="1"/>
  <c r="B919" i="23"/>
  <c r="B919" i="22"/>
  <c r="H919" i="11"/>
  <c r="I919" i="11" s="1"/>
  <c r="R928" i="10"/>
  <c r="S928" i="10" s="1"/>
  <c r="B927" i="23"/>
  <c r="B927" i="22"/>
  <c r="H927" i="11"/>
  <c r="I927" i="11" s="1"/>
  <c r="R936" i="10"/>
  <c r="S936" i="10" s="1"/>
  <c r="B935" i="23"/>
  <c r="B935" i="22"/>
  <c r="H935" i="11"/>
  <c r="I935" i="11" s="1"/>
  <c r="R944" i="10"/>
  <c r="S944" i="10" s="1"/>
  <c r="B943" i="23"/>
  <c r="B943" i="22"/>
  <c r="H943" i="11"/>
  <c r="I943" i="11" s="1"/>
  <c r="R952" i="10"/>
  <c r="S952" i="10" s="1"/>
  <c r="B951" i="23"/>
  <c r="B951" i="22"/>
  <c r="H951" i="11"/>
  <c r="I951" i="11" s="1"/>
  <c r="R960" i="10"/>
  <c r="S960" i="10" s="1"/>
  <c r="B959" i="23"/>
  <c r="B959" i="22"/>
  <c r="H959" i="11"/>
  <c r="I959" i="11" s="1"/>
  <c r="R968" i="10"/>
  <c r="S968" i="10" s="1"/>
  <c r="B967" i="23"/>
  <c r="B967" i="22"/>
  <c r="H967" i="11"/>
  <c r="I967" i="11" s="1"/>
  <c r="R976" i="10"/>
  <c r="S976" i="10" s="1"/>
  <c r="B975" i="23"/>
  <c r="B975" i="22"/>
  <c r="H975" i="11"/>
  <c r="I975" i="11" s="1"/>
  <c r="R984" i="10"/>
  <c r="S984" i="10" s="1"/>
  <c r="B983" i="23"/>
  <c r="B983" i="22"/>
  <c r="H983" i="11"/>
  <c r="I983" i="11" s="1"/>
  <c r="R992" i="10"/>
  <c r="S992" i="10" s="1"/>
  <c r="B991" i="23"/>
  <c r="B991" i="22"/>
  <c r="H991" i="11"/>
  <c r="I991" i="11" s="1"/>
  <c r="R1000" i="10"/>
  <c r="S1000" i="10" s="1"/>
  <c r="B999" i="23"/>
  <c r="B999" i="22"/>
  <c r="H999" i="11"/>
  <c r="I999" i="11" s="1"/>
  <c r="R1008" i="10"/>
  <c r="S1008" i="10" s="1"/>
  <c r="B1007" i="23"/>
  <c r="B1007" i="22"/>
  <c r="H1007" i="11"/>
  <c r="I1007" i="11" s="1"/>
  <c r="R1016" i="10"/>
  <c r="S1016" i="10" s="1"/>
  <c r="B1015" i="23"/>
  <c r="B1015" i="22"/>
  <c r="H1015" i="11"/>
  <c r="I1015" i="11" s="1"/>
  <c r="R1024" i="10"/>
  <c r="S1024" i="10" s="1"/>
  <c r="B1023" i="23"/>
  <c r="B1023" i="22"/>
  <c r="H1023" i="11"/>
  <c r="I1023" i="11" s="1"/>
  <c r="R1032" i="10"/>
  <c r="S1032" i="10" s="1"/>
  <c r="B1031" i="23"/>
  <c r="B1031" i="22"/>
  <c r="H1031" i="11"/>
  <c r="I1031" i="11" s="1"/>
  <c r="R1040" i="10"/>
  <c r="S1040" i="10" s="1"/>
  <c r="B1039" i="23"/>
  <c r="B1039" i="22"/>
  <c r="H1039" i="11"/>
  <c r="I1039" i="11" s="1"/>
  <c r="R1048" i="10"/>
  <c r="S1048" i="10" s="1"/>
  <c r="B1047" i="23"/>
  <c r="B1047" i="22"/>
  <c r="H1047" i="11"/>
  <c r="I1047" i="11" s="1"/>
  <c r="R1056" i="10"/>
  <c r="S1056" i="10" s="1"/>
  <c r="B1055" i="23"/>
  <c r="B1055" i="22"/>
  <c r="H1055" i="11"/>
  <c r="I1055" i="11" s="1"/>
  <c r="R1064" i="10"/>
  <c r="S1064" i="10" s="1"/>
  <c r="B1063" i="23"/>
  <c r="B1063" i="22"/>
  <c r="H1063" i="11"/>
  <c r="I1063" i="11" s="1"/>
  <c r="R1072" i="10"/>
  <c r="S1072" i="10" s="1"/>
  <c r="B1071" i="23"/>
  <c r="B1071" i="22"/>
  <c r="H1071" i="11"/>
  <c r="I1071" i="11" s="1"/>
  <c r="R1080" i="10"/>
  <c r="S1080" i="10" s="1"/>
  <c r="B1079" i="23"/>
  <c r="B1079" i="22"/>
  <c r="H1079" i="11"/>
  <c r="I1079" i="11" s="1"/>
  <c r="R1088" i="10"/>
  <c r="S1088" i="10" s="1"/>
  <c r="B1087" i="23"/>
  <c r="B1087" i="22"/>
  <c r="H1087" i="11"/>
  <c r="I1087" i="11" s="1"/>
  <c r="B1095" i="23"/>
  <c r="B1095" i="22"/>
  <c r="H1095" i="11"/>
  <c r="I1095" i="11" s="1"/>
  <c r="R1104" i="10"/>
  <c r="S1104" i="10" s="1"/>
  <c r="B1103" i="23"/>
  <c r="B1103" i="22"/>
  <c r="H1103" i="11"/>
  <c r="I1103" i="11" s="1"/>
  <c r="R1112" i="10"/>
  <c r="S1112" i="10" s="1"/>
  <c r="B1111" i="23"/>
  <c r="B1111" i="22"/>
  <c r="H1111" i="11"/>
  <c r="I1111" i="11" s="1"/>
  <c r="R1120" i="10"/>
  <c r="S1120" i="10" s="1"/>
  <c r="B1119" i="23"/>
  <c r="B1119" i="22"/>
  <c r="H1119" i="11"/>
  <c r="I1119" i="11" s="1"/>
  <c r="R1128" i="10"/>
  <c r="S1128" i="10" s="1"/>
  <c r="B1127" i="23"/>
  <c r="B1127" i="22"/>
  <c r="H1127" i="11"/>
  <c r="I1127" i="11" s="1"/>
  <c r="R1136" i="10"/>
  <c r="S1136" i="10" s="1"/>
  <c r="B1135" i="23"/>
  <c r="B1135" i="22"/>
  <c r="H1135" i="11"/>
  <c r="I1135" i="11" s="1"/>
  <c r="R1144" i="10"/>
  <c r="S1144" i="10" s="1"/>
  <c r="B1143" i="23"/>
  <c r="B1143" i="22"/>
  <c r="H1143" i="11"/>
  <c r="I1143" i="11" s="1"/>
  <c r="R1152" i="10"/>
  <c r="S1152" i="10" s="1"/>
  <c r="B1151" i="23"/>
  <c r="B1151" i="22"/>
  <c r="H1151" i="11"/>
  <c r="I1151" i="11" s="1"/>
  <c r="R1160" i="10"/>
  <c r="S1160" i="10" s="1"/>
  <c r="B1159" i="23"/>
  <c r="B1159" i="22"/>
  <c r="H1159" i="11"/>
  <c r="I1159" i="11" s="1"/>
  <c r="R1168" i="10"/>
  <c r="S1168" i="10" s="1"/>
  <c r="B1167" i="23"/>
  <c r="B1167" i="22"/>
  <c r="H1167" i="11"/>
  <c r="I1167" i="11" s="1"/>
  <c r="R1176" i="10"/>
  <c r="S1176" i="10" s="1"/>
  <c r="B1175" i="23"/>
  <c r="B1175" i="22"/>
  <c r="H1175" i="11"/>
  <c r="I1175" i="11" s="1"/>
  <c r="R1184" i="10"/>
  <c r="S1184" i="10" s="1"/>
  <c r="B1183" i="23"/>
  <c r="B1183" i="22"/>
  <c r="H1183" i="11"/>
  <c r="I1183" i="11" s="1"/>
  <c r="B1191" i="23"/>
  <c r="B1191" i="22"/>
  <c r="H1191" i="11"/>
  <c r="I1191" i="11" s="1"/>
  <c r="R1200" i="10"/>
  <c r="S1200" i="10" s="1"/>
  <c r="B1199" i="23"/>
  <c r="B1199" i="22"/>
  <c r="H1199" i="11"/>
  <c r="I1199" i="11" s="1"/>
  <c r="R1208" i="10"/>
  <c r="S1208" i="10" s="1"/>
  <c r="B1207" i="23"/>
  <c r="B1207" i="22"/>
  <c r="H1207" i="11"/>
  <c r="I1207" i="11" s="1"/>
  <c r="R1216" i="10"/>
  <c r="S1216" i="10" s="1"/>
  <c r="B1215" i="23"/>
  <c r="B1215" i="22"/>
  <c r="H1215" i="11"/>
  <c r="I1215" i="11" s="1"/>
  <c r="R1224" i="10"/>
  <c r="S1224" i="10" s="1"/>
  <c r="B1223" i="23"/>
  <c r="B1223" i="22"/>
  <c r="H1223" i="11"/>
  <c r="I1223" i="11" s="1"/>
  <c r="R1232" i="10"/>
  <c r="S1232" i="10" s="1"/>
  <c r="B1231" i="23"/>
  <c r="B1231" i="22"/>
  <c r="H1231" i="11"/>
  <c r="I1231" i="11" s="1"/>
  <c r="B1239" i="23"/>
  <c r="B1239" i="22"/>
  <c r="H1239" i="11"/>
  <c r="I1239" i="11" s="1"/>
  <c r="B1247" i="23"/>
  <c r="B1247" i="22"/>
  <c r="H1247" i="11"/>
  <c r="I1247" i="11" s="1"/>
  <c r="B1255" i="23"/>
  <c r="B1255" i="22"/>
  <c r="H1255" i="11"/>
  <c r="I1255" i="11" s="1"/>
  <c r="R1096" i="10"/>
  <c r="S1096" i="10" s="1"/>
  <c r="B1261" i="23"/>
  <c r="B1261" i="22"/>
  <c r="H1261" i="11"/>
  <c r="I1261" i="11" s="1"/>
  <c r="H4" i="16"/>
  <c r="I4" i="16" s="1"/>
  <c r="I584" i="11"/>
  <c r="J1302" i="11" l="1"/>
  <c r="J1270" i="11"/>
  <c r="J1277" i="11"/>
  <c r="J1292" i="11"/>
  <c r="J1300" i="11"/>
  <c r="J1268" i="11"/>
  <c r="J1307" i="11"/>
  <c r="J1275" i="11"/>
  <c r="J1306" i="11"/>
  <c r="J1321" i="11"/>
  <c r="J1289" i="11"/>
  <c r="J1303" i="11"/>
  <c r="J1272" i="11"/>
  <c r="J1291" i="11"/>
  <c r="J1265" i="11"/>
  <c r="J1293" i="11"/>
  <c r="J1309" i="11"/>
  <c r="J1264" i="11"/>
  <c r="J1281" i="11"/>
  <c r="J1297" i="11"/>
  <c r="J1313" i="11"/>
  <c r="J1263" i="11"/>
  <c r="J1269" i="11"/>
  <c r="J1285" i="11"/>
  <c r="J1301" i="11"/>
  <c r="J1317" i="11"/>
  <c r="J1262" i="11"/>
  <c r="J1273" i="11"/>
  <c r="J1299" i="11"/>
  <c r="J1266" i="11"/>
  <c r="J1311" i="11"/>
  <c r="J1279" i="11"/>
  <c r="J1296" i="11"/>
  <c r="J1319" i="11"/>
  <c r="J1287" i="11"/>
  <c r="J1294" i="11"/>
  <c r="J1290" i="11"/>
  <c r="J1305" i="11"/>
  <c r="J1288" i="11"/>
  <c r="J1315" i="11"/>
  <c r="J1310" i="11"/>
  <c r="J1278" i="11"/>
  <c r="J1314" i="11"/>
  <c r="J1283" i="11"/>
  <c r="J1284" i="11"/>
  <c r="J1286" i="11"/>
  <c r="J1267" i="11"/>
  <c r="J1274" i="11"/>
  <c r="J1295" i="11"/>
  <c r="J1320" i="11"/>
  <c r="J1280" i="11"/>
  <c r="J1308" i="11"/>
  <c r="J1282" i="11"/>
  <c r="J1298" i="11"/>
  <c r="J1276" i="11"/>
  <c r="J1312" i="11"/>
  <c r="J1304" i="11"/>
  <c r="J1318" i="11"/>
  <c r="J1316" i="11"/>
  <c r="J1271" i="11"/>
  <c r="M4" i="22"/>
  <c r="L4" i="22"/>
  <c r="K4" i="22"/>
  <c r="E4" i="22"/>
  <c r="D4" i="22"/>
  <c r="E4" i="23"/>
  <c r="G4" i="23"/>
  <c r="D4" i="23"/>
  <c r="F4" i="23"/>
  <c r="AI14" i="15"/>
  <c r="AI16" i="15" s="1"/>
  <c r="I8" i="30" s="1"/>
  <c r="Y26" i="10"/>
  <c r="J503" i="11"/>
  <c r="J504" i="11"/>
  <c r="U6" i="10"/>
  <c r="U7" i="10" s="1"/>
  <c r="U8" i="10" s="1"/>
  <c r="U9" i="10" s="1"/>
  <c r="U10" i="10" s="1"/>
  <c r="U11" i="10" s="1"/>
  <c r="U12" i="10" s="1"/>
  <c r="U13" i="10" s="1"/>
  <c r="U14" i="10" s="1"/>
  <c r="U15" i="10" s="1"/>
  <c r="U16" i="10" s="1"/>
  <c r="U17" i="10" s="1"/>
  <c r="U18" i="10" s="1"/>
  <c r="U19" i="10" s="1"/>
  <c r="U20" i="10" s="1"/>
  <c r="U21" i="10" s="1"/>
  <c r="U22" i="10" s="1"/>
  <c r="U23" i="10" s="1"/>
  <c r="U24" i="10" s="1"/>
  <c r="U25" i="10" s="1"/>
  <c r="U26" i="10" s="1"/>
  <c r="U27" i="10" s="1"/>
  <c r="U28" i="10" s="1"/>
  <c r="U29" i="10" s="1"/>
  <c r="U30" i="10" s="1"/>
  <c r="U31" i="10" s="1"/>
  <c r="U32" i="10" s="1"/>
  <c r="U33" i="10" s="1"/>
  <c r="U34" i="10" s="1"/>
  <c r="U35" i="10" s="1"/>
  <c r="U36" i="10" s="1"/>
  <c r="U37" i="10" s="1"/>
  <c r="U38" i="10" s="1"/>
  <c r="U39" i="10" s="1"/>
  <c r="U40" i="10" s="1"/>
  <c r="U41" i="10" s="1"/>
  <c r="U42" i="10" s="1"/>
  <c r="U43" i="10" s="1"/>
  <c r="U44" i="10" s="1"/>
  <c r="U45" i="10" s="1"/>
  <c r="U46" i="10" s="1"/>
  <c r="U47" i="10" s="1"/>
  <c r="U48" i="10" s="1"/>
  <c r="U49" i="10" s="1"/>
  <c r="U50" i="10" s="1"/>
  <c r="U51" i="10" s="1"/>
  <c r="U52" i="10" s="1"/>
  <c r="U53" i="10" s="1"/>
  <c r="U54" i="10" s="1"/>
  <c r="U55" i="10" s="1"/>
  <c r="U56" i="10" s="1"/>
  <c r="U57" i="10" s="1"/>
  <c r="U58" i="10" s="1"/>
  <c r="U59" i="10" s="1"/>
  <c r="U60" i="10" s="1"/>
  <c r="U61" i="10" s="1"/>
  <c r="U62" i="10" s="1"/>
  <c r="U63" i="10" s="1"/>
  <c r="U64" i="10" s="1"/>
  <c r="U65" i="10" s="1"/>
  <c r="U66" i="10" s="1"/>
  <c r="U67" i="10" s="1"/>
  <c r="U68" i="10" s="1"/>
  <c r="U69" i="10" s="1"/>
  <c r="U70" i="10" s="1"/>
  <c r="U71" i="10" s="1"/>
  <c r="U72" i="10" s="1"/>
  <c r="U73" i="10" s="1"/>
  <c r="U74" i="10" s="1"/>
  <c r="U75" i="10" s="1"/>
  <c r="U76" i="10" s="1"/>
  <c r="U77" i="10" s="1"/>
  <c r="U78" i="10" s="1"/>
  <c r="U79" i="10" s="1"/>
  <c r="U80" i="10" s="1"/>
  <c r="U81" i="10" s="1"/>
  <c r="U82" i="10" s="1"/>
  <c r="U83" i="10" s="1"/>
  <c r="U84" i="10" s="1"/>
  <c r="U85" i="10" s="1"/>
  <c r="U86" i="10" s="1"/>
  <c r="U87" i="10" s="1"/>
  <c r="U88" i="10" s="1"/>
  <c r="U89" i="10" s="1"/>
  <c r="U90" i="10" s="1"/>
  <c r="U91" i="10" s="1"/>
  <c r="U92" i="10" s="1"/>
  <c r="U93" i="10" s="1"/>
  <c r="U94" i="10" s="1"/>
  <c r="U95" i="10" s="1"/>
  <c r="U96" i="10" s="1"/>
  <c r="U97" i="10" s="1"/>
  <c r="U98" i="10" s="1"/>
  <c r="U99" i="10" s="1"/>
  <c r="U100" i="10" s="1"/>
  <c r="U101" i="10" s="1"/>
  <c r="U102" i="10" s="1"/>
  <c r="U103" i="10" s="1"/>
  <c r="U104" i="10" s="1"/>
  <c r="U105" i="10" s="1"/>
  <c r="U106" i="10" s="1"/>
  <c r="U107" i="10" s="1"/>
  <c r="U108" i="10" s="1"/>
  <c r="U109" i="10" s="1"/>
  <c r="U110" i="10" s="1"/>
  <c r="U111" i="10" s="1"/>
  <c r="U112" i="10" s="1"/>
  <c r="U113" i="10" s="1"/>
  <c r="U114" i="10" s="1"/>
  <c r="U115" i="10" s="1"/>
  <c r="U116" i="10" s="1"/>
  <c r="U117" i="10" s="1"/>
  <c r="U118" i="10" s="1"/>
  <c r="U119" i="10" s="1"/>
  <c r="U120" i="10" s="1"/>
  <c r="U121" i="10" s="1"/>
  <c r="U122" i="10" s="1"/>
  <c r="U123" i="10" s="1"/>
  <c r="U124" i="10" s="1"/>
  <c r="U125" i="10" s="1"/>
  <c r="U126" i="10" s="1"/>
  <c r="U127" i="10" s="1"/>
  <c r="U128" i="10" s="1"/>
  <c r="U129" i="10" s="1"/>
  <c r="U130" i="10" s="1"/>
  <c r="U131" i="10" s="1"/>
  <c r="U132" i="10" s="1"/>
  <c r="U133" i="10" s="1"/>
  <c r="U134" i="10" s="1"/>
  <c r="U135" i="10" s="1"/>
  <c r="U136" i="10" s="1"/>
  <c r="U137" i="10" s="1"/>
  <c r="U138" i="10" s="1"/>
  <c r="U139" i="10" s="1"/>
  <c r="U140" i="10" s="1"/>
  <c r="U141" i="10" s="1"/>
  <c r="U142" i="10" s="1"/>
  <c r="U143" i="10" s="1"/>
  <c r="U144" i="10" s="1"/>
  <c r="U145" i="10" s="1"/>
  <c r="U146" i="10" s="1"/>
  <c r="U147" i="10" s="1"/>
  <c r="U148" i="10" s="1"/>
  <c r="U149" i="10" s="1"/>
  <c r="U150" i="10" s="1"/>
  <c r="U151" i="10" s="1"/>
  <c r="U152" i="10" s="1"/>
  <c r="U153" i="10" s="1"/>
  <c r="U154" i="10" s="1"/>
  <c r="U155" i="10" s="1"/>
  <c r="U156" i="10" s="1"/>
  <c r="U157" i="10" s="1"/>
  <c r="U158" i="10" s="1"/>
  <c r="U159" i="10" s="1"/>
  <c r="U160" i="10" s="1"/>
  <c r="U161" i="10" s="1"/>
  <c r="U162" i="10" s="1"/>
  <c r="U163" i="10" s="1"/>
  <c r="U164" i="10" s="1"/>
  <c r="U165" i="10" s="1"/>
  <c r="U166" i="10" s="1"/>
  <c r="U167" i="10" s="1"/>
  <c r="U168" i="10" s="1"/>
  <c r="U169" i="10" s="1"/>
  <c r="U170" i="10" s="1"/>
  <c r="U171" i="10" s="1"/>
  <c r="U172" i="10" s="1"/>
  <c r="U173" i="10" s="1"/>
  <c r="U174" i="10" s="1"/>
  <c r="U175" i="10" s="1"/>
  <c r="U176" i="10" s="1"/>
  <c r="U177" i="10" s="1"/>
  <c r="U178" i="10" s="1"/>
  <c r="U179" i="10" s="1"/>
  <c r="U180" i="10" s="1"/>
  <c r="U181" i="10" s="1"/>
  <c r="U182" i="10" s="1"/>
  <c r="U183" i="10" s="1"/>
  <c r="U184" i="10" s="1"/>
  <c r="U185" i="10" s="1"/>
  <c r="U186" i="10" s="1"/>
  <c r="U187" i="10" s="1"/>
  <c r="U188" i="10" s="1"/>
  <c r="U189" i="10" s="1"/>
  <c r="U190" i="10" s="1"/>
  <c r="U191" i="10" s="1"/>
  <c r="U192" i="10" s="1"/>
  <c r="U193" i="10" s="1"/>
  <c r="U194" i="10" s="1"/>
  <c r="U195" i="10" s="1"/>
  <c r="U196" i="10" s="1"/>
  <c r="U197" i="10" s="1"/>
  <c r="U198" i="10" s="1"/>
  <c r="U199" i="10" s="1"/>
  <c r="U200" i="10" s="1"/>
  <c r="U201" i="10" s="1"/>
  <c r="U202" i="10" s="1"/>
  <c r="U203" i="10" s="1"/>
  <c r="U204" i="10" s="1"/>
  <c r="U205" i="10" s="1"/>
  <c r="U206" i="10" s="1"/>
  <c r="U207" i="10" s="1"/>
  <c r="U208" i="10" s="1"/>
  <c r="U209" i="10" s="1"/>
  <c r="U210" i="10" s="1"/>
  <c r="U211" i="10" s="1"/>
  <c r="U212" i="10" s="1"/>
  <c r="U213" i="10" s="1"/>
  <c r="U214" i="10" s="1"/>
  <c r="U215" i="10" s="1"/>
  <c r="U216" i="10" s="1"/>
  <c r="U217" i="10" s="1"/>
  <c r="U218" i="10" s="1"/>
  <c r="U219" i="10" s="1"/>
  <c r="U220" i="10" s="1"/>
  <c r="U221" i="10" s="1"/>
  <c r="U222" i="10" s="1"/>
  <c r="U223" i="10" s="1"/>
  <c r="U224" i="10" s="1"/>
  <c r="U225" i="10" s="1"/>
  <c r="U226" i="10" s="1"/>
  <c r="U227" i="10" s="1"/>
  <c r="U228" i="10" s="1"/>
  <c r="U229" i="10" s="1"/>
  <c r="U230" i="10" s="1"/>
  <c r="U231" i="10" s="1"/>
  <c r="U232" i="10" s="1"/>
  <c r="U233" i="10" s="1"/>
  <c r="U234" i="10" s="1"/>
  <c r="U235" i="10" s="1"/>
  <c r="U236" i="10" s="1"/>
  <c r="U237" i="10" s="1"/>
  <c r="U238" i="10" s="1"/>
  <c r="U239" i="10" s="1"/>
  <c r="U240" i="10" s="1"/>
  <c r="U241" i="10" s="1"/>
  <c r="U242" i="10" s="1"/>
  <c r="U243" i="10" s="1"/>
  <c r="U244" i="10" s="1"/>
  <c r="U245" i="10" s="1"/>
  <c r="U246" i="10" s="1"/>
  <c r="U247" i="10" s="1"/>
  <c r="U248" i="10" s="1"/>
  <c r="U249" i="10" s="1"/>
  <c r="U250" i="10" s="1"/>
  <c r="U251" i="10" s="1"/>
  <c r="U252" i="10" s="1"/>
  <c r="U253" i="10" s="1"/>
  <c r="U254" i="10" s="1"/>
  <c r="U255" i="10" s="1"/>
  <c r="U256" i="10" s="1"/>
  <c r="U257" i="10" s="1"/>
  <c r="U258" i="10" s="1"/>
  <c r="U259" i="10" s="1"/>
  <c r="U260" i="10" s="1"/>
  <c r="U261" i="10" s="1"/>
  <c r="U262" i="10" s="1"/>
  <c r="U263" i="10" s="1"/>
  <c r="U264" i="10" s="1"/>
  <c r="U265" i="10" s="1"/>
  <c r="U266" i="10" s="1"/>
  <c r="U267" i="10" s="1"/>
  <c r="U268" i="10" s="1"/>
  <c r="U269" i="10" s="1"/>
  <c r="U270" i="10" s="1"/>
  <c r="U271" i="10" s="1"/>
  <c r="U272" i="10" s="1"/>
  <c r="U273" i="10" s="1"/>
  <c r="U274" i="10" s="1"/>
  <c r="U275" i="10" s="1"/>
  <c r="U276" i="10" s="1"/>
  <c r="U277" i="10" s="1"/>
  <c r="U278" i="10" s="1"/>
  <c r="U279" i="10" s="1"/>
  <c r="U280" i="10" s="1"/>
  <c r="U281" i="10" s="1"/>
  <c r="U282" i="10" s="1"/>
  <c r="U283" i="10" s="1"/>
  <c r="U284" i="10" s="1"/>
  <c r="U285" i="10" s="1"/>
  <c r="U286" i="10" s="1"/>
  <c r="U287" i="10" s="1"/>
  <c r="U288" i="10" s="1"/>
  <c r="U289" i="10" s="1"/>
  <c r="U290" i="10" s="1"/>
  <c r="U291" i="10" s="1"/>
  <c r="U292" i="10" s="1"/>
  <c r="U293" i="10" s="1"/>
  <c r="U294" i="10" s="1"/>
  <c r="U295" i="10" s="1"/>
  <c r="U296" i="10" s="1"/>
  <c r="U297" i="10" s="1"/>
  <c r="U298" i="10" s="1"/>
  <c r="U299" i="10" s="1"/>
  <c r="U300" i="10" s="1"/>
  <c r="U301" i="10" s="1"/>
  <c r="U302" i="10" s="1"/>
  <c r="U303" i="10" s="1"/>
  <c r="U304" i="10" s="1"/>
  <c r="U305" i="10" s="1"/>
  <c r="U306" i="10" s="1"/>
  <c r="U307" i="10" s="1"/>
  <c r="U308" i="10" s="1"/>
  <c r="U309" i="10" s="1"/>
  <c r="U310" i="10" s="1"/>
  <c r="U311" i="10" s="1"/>
  <c r="U312" i="10" s="1"/>
  <c r="U313" i="10" s="1"/>
  <c r="U314" i="10" s="1"/>
  <c r="U315" i="10" s="1"/>
  <c r="U316" i="10" s="1"/>
  <c r="U317" i="10" s="1"/>
  <c r="U318" i="10" s="1"/>
  <c r="U319" i="10" s="1"/>
  <c r="U320" i="10" s="1"/>
  <c r="U321" i="10" s="1"/>
  <c r="U322" i="10" s="1"/>
  <c r="U323" i="10" s="1"/>
  <c r="U324" i="10" s="1"/>
  <c r="U325" i="10" s="1"/>
  <c r="U326" i="10" s="1"/>
  <c r="U327" i="10" s="1"/>
  <c r="U328" i="10" s="1"/>
  <c r="U329" i="10" s="1"/>
  <c r="U330" i="10" s="1"/>
  <c r="U331" i="10" s="1"/>
  <c r="U332" i="10" s="1"/>
  <c r="U333" i="10" s="1"/>
  <c r="U334" i="10" s="1"/>
  <c r="U335" i="10" s="1"/>
  <c r="U336" i="10" s="1"/>
  <c r="U337" i="10" s="1"/>
  <c r="U338" i="10" s="1"/>
  <c r="U339" i="10" s="1"/>
  <c r="U340" i="10" s="1"/>
  <c r="U341" i="10" s="1"/>
  <c r="U342" i="10" s="1"/>
  <c r="U343" i="10" s="1"/>
  <c r="U344" i="10" s="1"/>
  <c r="U345" i="10" s="1"/>
  <c r="U346" i="10" s="1"/>
  <c r="U347" i="10" s="1"/>
  <c r="U348" i="10" s="1"/>
  <c r="U349" i="10" s="1"/>
  <c r="U350" i="10" s="1"/>
  <c r="U351" i="10" s="1"/>
  <c r="U352" i="10" s="1"/>
  <c r="U353" i="10" s="1"/>
  <c r="U354" i="10" s="1"/>
  <c r="U355" i="10" s="1"/>
  <c r="U356" i="10" s="1"/>
  <c r="U357" i="10" s="1"/>
  <c r="U358" i="10" s="1"/>
  <c r="U359" i="10" s="1"/>
  <c r="U360" i="10" s="1"/>
  <c r="U361" i="10" s="1"/>
  <c r="U362" i="10" s="1"/>
  <c r="U363" i="10" s="1"/>
  <c r="U364" i="10" s="1"/>
  <c r="U365" i="10" s="1"/>
  <c r="U366" i="10" s="1"/>
  <c r="U367" i="10" s="1"/>
  <c r="U368" i="10" s="1"/>
  <c r="U369" i="10" s="1"/>
  <c r="U370" i="10" s="1"/>
  <c r="U371" i="10" s="1"/>
  <c r="U372" i="10" s="1"/>
  <c r="U373" i="10" s="1"/>
  <c r="U374" i="10" s="1"/>
  <c r="U375" i="10" s="1"/>
  <c r="U376" i="10" s="1"/>
  <c r="U377" i="10" s="1"/>
  <c r="U378" i="10" s="1"/>
  <c r="U379" i="10" s="1"/>
  <c r="U380" i="10" s="1"/>
  <c r="U381" i="10" s="1"/>
  <c r="U382" i="10" s="1"/>
  <c r="U383" i="10" s="1"/>
  <c r="U384" i="10" s="1"/>
  <c r="U385" i="10" s="1"/>
  <c r="U386" i="10" s="1"/>
  <c r="U387" i="10" s="1"/>
  <c r="U388" i="10" s="1"/>
  <c r="U389" i="10" s="1"/>
  <c r="U390" i="10" s="1"/>
  <c r="U391" i="10" s="1"/>
  <c r="U392" i="10" s="1"/>
  <c r="U393" i="10" s="1"/>
  <c r="U394" i="10" s="1"/>
  <c r="U395" i="10" s="1"/>
  <c r="U396" i="10" s="1"/>
  <c r="U397" i="10" s="1"/>
  <c r="U398" i="10" s="1"/>
  <c r="U399" i="10" s="1"/>
  <c r="U400" i="10" s="1"/>
  <c r="U401" i="10" s="1"/>
  <c r="U402" i="10" s="1"/>
  <c r="U403" i="10" s="1"/>
  <c r="U404" i="10" s="1"/>
  <c r="U405" i="10" s="1"/>
  <c r="U406" i="10" s="1"/>
  <c r="U407" i="10" s="1"/>
  <c r="U408" i="10" s="1"/>
  <c r="U409" i="10" s="1"/>
  <c r="U410" i="10" s="1"/>
  <c r="U411" i="10" s="1"/>
  <c r="U412" i="10" s="1"/>
  <c r="U413" i="10" s="1"/>
  <c r="U414" i="10" s="1"/>
  <c r="U415" i="10" s="1"/>
  <c r="U416" i="10" s="1"/>
  <c r="U417" i="10" s="1"/>
  <c r="U418" i="10" s="1"/>
  <c r="U419" i="10" s="1"/>
  <c r="U420" i="10" s="1"/>
  <c r="U421" i="10" s="1"/>
  <c r="U422" i="10" s="1"/>
  <c r="U423" i="10" s="1"/>
  <c r="U424" i="10" s="1"/>
  <c r="U425" i="10" s="1"/>
  <c r="U426" i="10" s="1"/>
  <c r="U427" i="10" s="1"/>
  <c r="U428" i="10" s="1"/>
  <c r="U429" i="10" s="1"/>
  <c r="U430" i="10" s="1"/>
  <c r="U431" i="10" s="1"/>
  <c r="U432" i="10" s="1"/>
  <c r="U433" i="10" s="1"/>
  <c r="U434" i="10" s="1"/>
  <c r="U435" i="10" s="1"/>
  <c r="U436" i="10" s="1"/>
  <c r="U437" i="10" s="1"/>
  <c r="U438" i="10" s="1"/>
  <c r="U439" i="10" s="1"/>
  <c r="U440" i="10" s="1"/>
  <c r="U441" i="10" s="1"/>
  <c r="U442" i="10" s="1"/>
  <c r="U443" i="10" s="1"/>
  <c r="U444" i="10" s="1"/>
  <c r="U445" i="10" s="1"/>
  <c r="U446" i="10" s="1"/>
  <c r="U447" i="10" s="1"/>
  <c r="U448" i="10" s="1"/>
  <c r="U449" i="10" s="1"/>
  <c r="U450" i="10" s="1"/>
  <c r="U451" i="10" s="1"/>
  <c r="U452" i="10" s="1"/>
  <c r="U453" i="10" s="1"/>
  <c r="U454" i="10" s="1"/>
  <c r="U455" i="10" s="1"/>
  <c r="U456" i="10" s="1"/>
  <c r="U457" i="10" s="1"/>
  <c r="U458" i="10" s="1"/>
  <c r="U459" i="10" s="1"/>
  <c r="U460" i="10" s="1"/>
  <c r="U461" i="10" s="1"/>
  <c r="U462" i="10" s="1"/>
  <c r="U463" i="10" s="1"/>
  <c r="U464" i="10" s="1"/>
  <c r="U465" i="10" s="1"/>
  <c r="U466" i="10" s="1"/>
  <c r="U467" i="10" s="1"/>
  <c r="U468" i="10" s="1"/>
  <c r="U469" i="10" s="1"/>
  <c r="U470" i="10" s="1"/>
  <c r="U471" i="10" s="1"/>
  <c r="U472" i="10" s="1"/>
  <c r="U473" i="10" s="1"/>
  <c r="U474" i="10" s="1"/>
  <c r="U475" i="10" s="1"/>
  <c r="U476" i="10" s="1"/>
  <c r="U477" i="10" s="1"/>
  <c r="U478" i="10" s="1"/>
  <c r="U479" i="10" s="1"/>
  <c r="U480" i="10" s="1"/>
  <c r="U481" i="10" s="1"/>
  <c r="U482" i="10" s="1"/>
  <c r="U483" i="10" s="1"/>
  <c r="U484" i="10" s="1"/>
  <c r="U485" i="10" s="1"/>
  <c r="U486" i="10" s="1"/>
  <c r="U487" i="10" s="1"/>
  <c r="U488" i="10" s="1"/>
  <c r="U489" i="10" s="1"/>
  <c r="U490" i="10" s="1"/>
  <c r="U491" i="10" s="1"/>
  <c r="U492" i="10" s="1"/>
  <c r="U493" i="10" s="1"/>
  <c r="U494" i="10" s="1"/>
  <c r="U495" i="10" s="1"/>
  <c r="U496" i="10" s="1"/>
  <c r="U497" i="10" s="1"/>
  <c r="U498" i="10" s="1"/>
  <c r="U499" i="10" s="1"/>
  <c r="U500" i="10" s="1"/>
  <c r="U501" i="10" s="1"/>
  <c r="U502" i="10" s="1"/>
  <c r="U503" i="10" s="1"/>
  <c r="U504" i="10" s="1"/>
  <c r="U505" i="10" s="1"/>
  <c r="U506" i="10" s="1"/>
  <c r="U507" i="10" s="1"/>
  <c r="U508" i="10" s="1"/>
  <c r="U509" i="10" s="1"/>
  <c r="U510" i="10" s="1"/>
  <c r="U511" i="10" s="1"/>
  <c r="U512" i="10" s="1"/>
  <c r="U513" i="10" s="1"/>
  <c r="U514" i="10" s="1"/>
  <c r="U515" i="10" s="1"/>
  <c r="U516" i="10" s="1"/>
  <c r="U517" i="10" s="1"/>
  <c r="U518" i="10" s="1"/>
  <c r="U519" i="10" s="1"/>
  <c r="U520" i="10" s="1"/>
  <c r="U521" i="10" s="1"/>
  <c r="U522" i="10" s="1"/>
  <c r="U523" i="10" s="1"/>
  <c r="U524" i="10" s="1"/>
  <c r="U525" i="10" s="1"/>
  <c r="U526" i="10" s="1"/>
  <c r="U527" i="10" s="1"/>
  <c r="U528" i="10" s="1"/>
  <c r="U529" i="10" s="1"/>
  <c r="U530" i="10" s="1"/>
  <c r="U531" i="10" s="1"/>
  <c r="U532" i="10" s="1"/>
  <c r="U533" i="10" s="1"/>
  <c r="U534" i="10" s="1"/>
  <c r="U535" i="10" s="1"/>
  <c r="U536" i="10" s="1"/>
  <c r="U537" i="10" s="1"/>
  <c r="U538" i="10" s="1"/>
  <c r="U539" i="10" s="1"/>
  <c r="U540" i="10" s="1"/>
  <c r="U541" i="10" s="1"/>
  <c r="U542" i="10" s="1"/>
  <c r="U543" i="10" s="1"/>
  <c r="U544" i="10" s="1"/>
  <c r="U545" i="10" s="1"/>
  <c r="U546" i="10" s="1"/>
  <c r="U547" i="10" s="1"/>
  <c r="U548" i="10" s="1"/>
  <c r="U549" i="10" s="1"/>
  <c r="U550" i="10" s="1"/>
  <c r="U551" i="10" s="1"/>
  <c r="U552" i="10" s="1"/>
  <c r="U553" i="10" s="1"/>
  <c r="U554" i="10" s="1"/>
  <c r="U555" i="10" s="1"/>
  <c r="U556" i="10" s="1"/>
  <c r="U557" i="10" s="1"/>
  <c r="U558" i="10" s="1"/>
  <c r="U559" i="10" s="1"/>
  <c r="U560" i="10" s="1"/>
  <c r="U561" i="10" s="1"/>
  <c r="U562" i="10" s="1"/>
  <c r="U563" i="10" s="1"/>
  <c r="U564" i="10" s="1"/>
  <c r="U565" i="10" s="1"/>
  <c r="U566" i="10" s="1"/>
  <c r="U567" i="10" s="1"/>
  <c r="U568" i="10" s="1"/>
  <c r="U569" i="10" s="1"/>
  <c r="U570" i="10" s="1"/>
  <c r="U571" i="10" s="1"/>
  <c r="U572" i="10" s="1"/>
  <c r="U573" i="10" s="1"/>
  <c r="U574" i="10" s="1"/>
  <c r="U575" i="10" s="1"/>
  <c r="U576" i="10" s="1"/>
  <c r="U577" i="10" s="1"/>
  <c r="U578" i="10" s="1"/>
  <c r="U579" i="10" s="1"/>
  <c r="U580" i="10" s="1"/>
  <c r="U581" i="10" s="1"/>
  <c r="U582" i="10" s="1"/>
  <c r="U583" i="10" s="1"/>
  <c r="U584" i="10" s="1"/>
  <c r="U585" i="10" s="1"/>
  <c r="U586" i="10" s="1"/>
  <c r="U587" i="10" s="1"/>
  <c r="U588" i="10" s="1"/>
  <c r="U589" i="10" s="1"/>
  <c r="U590" i="10" s="1"/>
  <c r="U591" i="10" s="1"/>
  <c r="U592" i="10" s="1"/>
  <c r="U593" i="10" s="1"/>
  <c r="U594" i="10" s="1"/>
  <c r="U595" i="10" s="1"/>
  <c r="U596" i="10" s="1"/>
  <c r="U597" i="10" s="1"/>
  <c r="U598" i="10" s="1"/>
  <c r="U599" i="10" s="1"/>
  <c r="U600" i="10" s="1"/>
  <c r="U601" i="10" s="1"/>
  <c r="U602" i="10" s="1"/>
  <c r="U603" i="10" s="1"/>
  <c r="U604" i="10" s="1"/>
  <c r="U605" i="10" s="1"/>
  <c r="U606" i="10" s="1"/>
  <c r="U607" i="10" s="1"/>
  <c r="U608" i="10" s="1"/>
  <c r="U609" i="10" s="1"/>
  <c r="U610" i="10" s="1"/>
  <c r="U611" i="10" s="1"/>
  <c r="U612" i="10" s="1"/>
  <c r="U613" i="10" s="1"/>
  <c r="U614" i="10" s="1"/>
  <c r="U615" i="10" s="1"/>
  <c r="U616" i="10" s="1"/>
  <c r="U617" i="10" s="1"/>
  <c r="U618" i="10" s="1"/>
  <c r="U619" i="10" s="1"/>
  <c r="U620" i="10" s="1"/>
  <c r="U621" i="10" s="1"/>
  <c r="U622" i="10" s="1"/>
  <c r="U623" i="10" s="1"/>
  <c r="U624" i="10" s="1"/>
  <c r="U625" i="10" s="1"/>
  <c r="U626" i="10" s="1"/>
  <c r="U627" i="10" s="1"/>
  <c r="U628" i="10" s="1"/>
  <c r="U629" i="10" s="1"/>
  <c r="U630" i="10" s="1"/>
  <c r="U631" i="10" s="1"/>
  <c r="U632" i="10" s="1"/>
  <c r="U633" i="10" s="1"/>
  <c r="U634" i="10" s="1"/>
  <c r="U635" i="10" s="1"/>
  <c r="U636" i="10" s="1"/>
  <c r="U637" i="10" s="1"/>
  <c r="U638" i="10" s="1"/>
  <c r="U639" i="10" s="1"/>
  <c r="U640" i="10" s="1"/>
  <c r="U641" i="10" s="1"/>
  <c r="U642" i="10" s="1"/>
  <c r="U643" i="10" s="1"/>
  <c r="U644" i="10" s="1"/>
  <c r="U645" i="10" s="1"/>
  <c r="U646" i="10" s="1"/>
  <c r="U647" i="10" s="1"/>
  <c r="U648" i="10" s="1"/>
  <c r="U649" i="10" s="1"/>
  <c r="U650" i="10" s="1"/>
  <c r="U651" i="10" s="1"/>
  <c r="U652" i="10" s="1"/>
  <c r="U653" i="10" s="1"/>
  <c r="U654" i="10" s="1"/>
  <c r="U655" i="10" s="1"/>
  <c r="U656" i="10" s="1"/>
  <c r="U657" i="10" s="1"/>
  <c r="U658" i="10" s="1"/>
  <c r="U659" i="10" s="1"/>
  <c r="U660" i="10" s="1"/>
  <c r="U661" i="10" s="1"/>
  <c r="U662" i="10" s="1"/>
  <c r="U663" i="10" s="1"/>
  <c r="U664" i="10" s="1"/>
  <c r="U665" i="10" s="1"/>
  <c r="U666" i="10" s="1"/>
  <c r="U667" i="10" s="1"/>
  <c r="U668" i="10" s="1"/>
  <c r="U669" i="10" s="1"/>
  <c r="U670" i="10" s="1"/>
  <c r="U671" i="10" s="1"/>
  <c r="U672" i="10" s="1"/>
  <c r="U673" i="10" s="1"/>
  <c r="U674" i="10" s="1"/>
  <c r="U675" i="10" s="1"/>
  <c r="U676" i="10" s="1"/>
  <c r="U677" i="10" s="1"/>
  <c r="U678" i="10" s="1"/>
  <c r="U679" i="10" s="1"/>
  <c r="U680" i="10" s="1"/>
  <c r="U681" i="10" s="1"/>
  <c r="U682" i="10" s="1"/>
  <c r="U683" i="10" s="1"/>
  <c r="U684" i="10" s="1"/>
  <c r="U685" i="10" s="1"/>
  <c r="U686" i="10" s="1"/>
  <c r="U687" i="10" s="1"/>
  <c r="U688" i="10" s="1"/>
  <c r="U689" i="10" s="1"/>
  <c r="U690" i="10" s="1"/>
  <c r="U691" i="10" s="1"/>
  <c r="U692" i="10" s="1"/>
  <c r="U693" i="10" s="1"/>
  <c r="U694" i="10" s="1"/>
  <c r="U695" i="10" s="1"/>
  <c r="U696" i="10" s="1"/>
  <c r="U697" i="10" s="1"/>
  <c r="U698" i="10" s="1"/>
  <c r="U699" i="10" s="1"/>
  <c r="U700" i="10" s="1"/>
  <c r="U701" i="10" s="1"/>
  <c r="U702" i="10" s="1"/>
  <c r="U703" i="10" s="1"/>
  <c r="U704" i="10" s="1"/>
  <c r="U705" i="10" s="1"/>
  <c r="U706" i="10" s="1"/>
  <c r="U707" i="10" s="1"/>
  <c r="U708" i="10" s="1"/>
  <c r="U709" i="10" s="1"/>
  <c r="U710" i="10" s="1"/>
  <c r="U711" i="10" s="1"/>
  <c r="U712" i="10" s="1"/>
  <c r="U713" i="10" s="1"/>
  <c r="U714" i="10" s="1"/>
  <c r="U715" i="10" s="1"/>
  <c r="U716" i="10" s="1"/>
  <c r="U717" i="10" s="1"/>
  <c r="U718" i="10" s="1"/>
  <c r="U719" i="10" s="1"/>
  <c r="U720" i="10" s="1"/>
  <c r="U721" i="10" s="1"/>
  <c r="U722" i="10" s="1"/>
  <c r="U723" i="10" s="1"/>
  <c r="U724" i="10" s="1"/>
  <c r="U725" i="10" s="1"/>
  <c r="U726" i="10" s="1"/>
  <c r="U727" i="10" s="1"/>
  <c r="U728" i="10" s="1"/>
  <c r="U729" i="10" s="1"/>
  <c r="U730" i="10" s="1"/>
  <c r="U731" i="10" s="1"/>
  <c r="U732" i="10" s="1"/>
  <c r="U733" i="10" s="1"/>
  <c r="U734" i="10" s="1"/>
  <c r="U735" i="10" s="1"/>
  <c r="U736" i="10" s="1"/>
  <c r="U737" i="10" s="1"/>
  <c r="U738" i="10" s="1"/>
  <c r="U739" i="10" s="1"/>
  <c r="U740" i="10" s="1"/>
  <c r="U741" i="10" s="1"/>
  <c r="U742" i="10" s="1"/>
  <c r="U743" i="10" s="1"/>
  <c r="U744" i="10" s="1"/>
  <c r="U745" i="10" s="1"/>
  <c r="U746" i="10" s="1"/>
  <c r="U747" i="10" s="1"/>
  <c r="U748" i="10" s="1"/>
  <c r="U749" i="10" s="1"/>
  <c r="U750" i="10" s="1"/>
  <c r="U751" i="10" s="1"/>
  <c r="U752" i="10" s="1"/>
  <c r="U753" i="10" s="1"/>
  <c r="U754" i="10" s="1"/>
  <c r="U755" i="10" s="1"/>
  <c r="U756" i="10" s="1"/>
  <c r="U757" i="10" s="1"/>
  <c r="U758" i="10" s="1"/>
  <c r="U759" i="10" s="1"/>
  <c r="U760" i="10" s="1"/>
  <c r="U761" i="10" s="1"/>
  <c r="U762" i="10" s="1"/>
  <c r="U763" i="10" s="1"/>
  <c r="U764" i="10" s="1"/>
  <c r="U765" i="10" s="1"/>
  <c r="U766" i="10" s="1"/>
  <c r="U767" i="10" s="1"/>
  <c r="U768" i="10" s="1"/>
  <c r="U769" i="10" s="1"/>
  <c r="U770" i="10" s="1"/>
  <c r="U771" i="10" s="1"/>
  <c r="U772" i="10" s="1"/>
  <c r="U773" i="10" s="1"/>
  <c r="U774" i="10" s="1"/>
  <c r="U775" i="10" s="1"/>
  <c r="U776" i="10" s="1"/>
  <c r="U777" i="10" s="1"/>
  <c r="U778" i="10" s="1"/>
  <c r="U779" i="10" s="1"/>
  <c r="U780" i="10" s="1"/>
  <c r="U781" i="10" s="1"/>
  <c r="U782" i="10" s="1"/>
  <c r="U783" i="10" s="1"/>
  <c r="U784" i="10" s="1"/>
  <c r="U785" i="10" s="1"/>
  <c r="U786" i="10" s="1"/>
  <c r="U787" i="10" s="1"/>
  <c r="U788" i="10" s="1"/>
  <c r="U789" i="10" s="1"/>
  <c r="U790" i="10" s="1"/>
  <c r="U791" i="10" s="1"/>
  <c r="U792" i="10" s="1"/>
  <c r="U793" i="10" s="1"/>
  <c r="U794" i="10" s="1"/>
  <c r="U795" i="10" s="1"/>
  <c r="U796" i="10" s="1"/>
  <c r="U797" i="10" s="1"/>
  <c r="U798" i="10" s="1"/>
  <c r="U799" i="10" s="1"/>
  <c r="U800" i="10" s="1"/>
  <c r="U801" i="10" s="1"/>
  <c r="U802" i="10" s="1"/>
  <c r="U803" i="10" s="1"/>
  <c r="U804" i="10" s="1"/>
  <c r="U805" i="10" s="1"/>
  <c r="U806" i="10" s="1"/>
  <c r="U807" i="10" s="1"/>
  <c r="U808" i="10" s="1"/>
  <c r="U809" i="10" s="1"/>
  <c r="U810" i="10" s="1"/>
  <c r="U811" i="10" s="1"/>
  <c r="U812" i="10" s="1"/>
  <c r="U813" i="10" s="1"/>
  <c r="U814" i="10" s="1"/>
  <c r="U815" i="10" s="1"/>
  <c r="U816" i="10" s="1"/>
  <c r="U817" i="10" s="1"/>
  <c r="U818" i="10" s="1"/>
  <c r="U819" i="10" s="1"/>
  <c r="U820" i="10" s="1"/>
  <c r="U821" i="10" s="1"/>
  <c r="U822" i="10" s="1"/>
  <c r="U823" i="10" s="1"/>
  <c r="U824" i="10" s="1"/>
  <c r="U825" i="10" s="1"/>
  <c r="U826" i="10" s="1"/>
  <c r="U827" i="10" s="1"/>
  <c r="U828" i="10" s="1"/>
  <c r="U829" i="10" s="1"/>
  <c r="U830" i="10" s="1"/>
  <c r="U831" i="10" s="1"/>
  <c r="U832" i="10" s="1"/>
  <c r="U833" i="10" s="1"/>
  <c r="U834" i="10" s="1"/>
  <c r="U835" i="10" s="1"/>
  <c r="U836" i="10" s="1"/>
  <c r="U837" i="10" s="1"/>
  <c r="U838" i="10" s="1"/>
  <c r="U839" i="10" s="1"/>
  <c r="U840" i="10" s="1"/>
  <c r="U841" i="10" s="1"/>
  <c r="U842" i="10" s="1"/>
  <c r="U843" i="10" s="1"/>
  <c r="U844" i="10" s="1"/>
  <c r="U845" i="10" s="1"/>
  <c r="U846" i="10" s="1"/>
  <c r="U847" i="10" s="1"/>
  <c r="U848" i="10" s="1"/>
  <c r="U849" i="10" s="1"/>
  <c r="U850" i="10" s="1"/>
  <c r="U851" i="10" s="1"/>
  <c r="U852" i="10" s="1"/>
  <c r="U853" i="10" s="1"/>
  <c r="U854" i="10" s="1"/>
  <c r="U855" i="10" s="1"/>
  <c r="U856" i="10" s="1"/>
  <c r="U857" i="10" s="1"/>
  <c r="U858" i="10" s="1"/>
  <c r="U859" i="10" s="1"/>
  <c r="U860" i="10" s="1"/>
  <c r="U861" i="10" s="1"/>
  <c r="U862" i="10" s="1"/>
  <c r="U863" i="10" s="1"/>
  <c r="U864" i="10" s="1"/>
  <c r="U865" i="10" s="1"/>
  <c r="U866" i="10" s="1"/>
  <c r="U867" i="10" s="1"/>
  <c r="U868" i="10" s="1"/>
  <c r="U869" i="10" s="1"/>
  <c r="U870" i="10" s="1"/>
  <c r="U871" i="10" s="1"/>
  <c r="U872" i="10" s="1"/>
  <c r="U873" i="10" s="1"/>
  <c r="U874" i="10" s="1"/>
  <c r="U875" i="10" s="1"/>
  <c r="U876" i="10" s="1"/>
  <c r="U877" i="10" s="1"/>
  <c r="U878" i="10" s="1"/>
  <c r="U879" i="10" s="1"/>
  <c r="U880" i="10" s="1"/>
  <c r="U881" i="10" s="1"/>
  <c r="U882" i="10" s="1"/>
  <c r="U883" i="10" s="1"/>
  <c r="U884" i="10" s="1"/>
  <c r="U885" i="10" s="1"/>
  <c r="U886" i="10" s="1"/>
  <c r="U887" i="10" s="1"/>
  <c r="U888" i="10" s="1"/>
  <c r="U889" i="10" s="1"/>
  <c r="U890" i="10" s="1"/>
  <c r="U891" i="10" s="1"/>
  <c r="U892" i="10" s="1"/>
  <c r="U893" i="10" s="1"/>
  <c r="U894" i="10" s="1"/>
  <c r="U895" i="10" s="1"/>
  <c r="U896" i="10" s="1"/>
  <c r="U897" i="10" s="1"/>
  <c r="U898" i="10" s="1"/>
  <c r="U899" i="10" s="1"/>
  <c r="U900" i="10" s="1"/>
  <c r="U901" i="10" s="1"/>
  <c r="U902" i="10" s="1"/>
  <c r="U903" i="10" s="1"/>
  <c r="U904" i="10" s="1"/>
  <c r="U905" i="10" s="1"/>
  <c r="U906" i="10" s="1"/>
  <c r="U907" i="10" s="1"/>
  <c r="U908" i="10" s="1"/>
  <c r="U909" i="10" s="1"/>
  <c r="U910" i="10" s="1"/>
  <c r="U911" i="10" s="1"/>
  <c r="U912" i="10" s="1"/>
  <c r="U913" i="10" s="1"/>
  <c r="U914" i="10" s="1"/>
  <c r="U915" i="10" s="1"/>
  <c r="U916" i="10" s="1"/>
  <c r="U917" i="10" s="1"/>
  <c r="U918" i="10" s="1"/>
  <c r="U919" i="10" s="1"/>
  <c r="U920" i="10" s="1"/>
  <c r="U921" i="10" s="1"/>
  <c r="U922" i="10" s="1"/>
  <c r="U923" i="10" s="1"/>
  <c r="U924" i="10" s="1"/>
  <c r="U925" i="10" s="1"/>
  <c r="U926" i="10" s="1"/>
  <c r="U927" i="10" s="1"/>
  <c r="U928" i="10" s="1"/>
  <c r="U929" i="10" s="1"/>
  <c r="U930" i="10" s="1"/>
  <c r="U931" i="10" s="1"/>
  <c r="U932" i="10" s="1"/>
  <c r="U933" i="10" s="1"/>
  <c r="U934" i="10" s="1"/>
  <c r="U935" i="10" s="1"/>
  <c r="U936" i="10" s="1"/>
  <c r="U937" i="10" s="1"/>
  <c r="U938" i="10" s="1"/>
  <c r="U939" i="10" s="1"/>
  <c r="U940" i="10" s="1"/>
  <c r="U941" i="10" s="1"/>
  <c r="U942" i="10" s="1"/>
  <c r="U943" i="10" s="1"/>
  <c r="U944" i="10" s="1"/>
  <c r="U945" i="10" s="1"/>
  <c r="U946" i="10" s="1"/>
  <c r="U947" i="10" s="1"/>
  <c r="U948" i="10" s="1"/>
  <c r="U949" i="10" s="1"/>
  <c r="U950" i="10" s="1"/>
  <c r="U951" i="10" s="1"/>
  <c r="U952" i="10" s="1"/>
  <c r="U953" i="10" s="1"/>
  <c r="U954" i="10" s="1"/>
  <c r="U955" i="10" s="1"/>
  <c r="U956" i="10" s="1"/>
  <c r="U957" i="10" s="1"/>
  <c r="U958" i="10" s="1"/>
  <c r="U959" i="10" s="1"/>
  <c r="U960" i="10" s="1"/>
  <c r="U961" i="10" s="1"/>
  <c r="U962" i="10" s="1"/>
  <c r="U963" i="10" s="1"/>
  <c r="U964" i="10" s="1"/>
  <c r="U965" i="10" s="1"/>
  <c r="U966" i="10" s="1"/>
  <c r="U967" i="10" s="1"/>
  <c r="U968" i="10" s="1"/>
  <c r="U969" i="10" s="1"/>
  <c r="U970" i="10" s="1"/>
  <c r="U971" i="10" s="1"/>
  <c r="U972" i="10" s="1"/>
  <c r="U973" i="10" s="1"/>
  <c r="U974" i="10" s="1"/>
  <c r="U975" i="10" s="1"/>
  <c r="U976" i="10" s="1"/>
  <c r="U977" i="10" s="1"/>
  <c r="U978" i="10" s="1"/>
  <c r="U979" i="10" s="1"/>
  <c r="U980" i="10" s="1"/>
  <c r="U981" i="10" s="1"/>
  <c r="U982" i="10" s="1"/>
  <c r="U983" i="10" s="1"/>
  <c r="U984" i="10" s="1"/>
  <c r="U985" i="10" s="1"/>
  <c r="U986" i="10" s="1"/>
  <c r="U987" i="10" s="1"/>
  <c r="U988" i="10" s="1"/>
  <c r="U989" i="10" s="1"/>
  <c r="U990" i="10" s="1"/>
  <c r="U991" i="10" s="1"/>
  <c r="U992" i="10" s="1"/>
  <c r="U993" i="10" s="1"/>
  <c r="U994" i="10" s="1"/>
  <c r="U995" i="10" s="1"/>
  <c r="U996" i="10" s="1"/>
  <c r="U997" i="10" s="1"/>
  <c r="U998" i="10" s="1"/>
  <c r="U999" i="10" s="1"/>
  <c r="U1000" i="10" s="1"/>
  <c r="U1001" i="10" s="1"/>
  <c r="U1002" i="10" s="1"/>
  <c r="U1003" i="10" s="1"/>
  <c r="U1004" i="10" s="1"/>
  <c r="U1005" i="10" s="1"/>
  <c r="U1006" i="10" s="1"/>
  <c r="U1007" i="10" s="1"/>
  <c r="U1008" i="10" s="1"/>
  <c r="U1009" i="10" s="1"/>
  <c r="U1010" i="10" s="1"/>
  <c r="U1011" i="10" s="1"/>
  <c r="U1012" i="10" s="1"/>
  <c r="U1013" i="10" s="1"/>
  <c r="U1014" i="10" s="1"/>
  <c r="U1015" i="10" s="1"/>
  <c r="U1016" i="10" s="1"/>
  <c r="U1017" i="10" s="1"/>
  <c r="U1018" i="10" s="1"/>
  <c r="U1019" i="10" s="1"/>
  <c r="U1020" i="10" s="1"/>
  <c r="U1021" i="10" s="1"/>
  <c r="U1022" i="10" s="1"/>
  <c r="U1023" i="10" s="1"/>
  <c r="U1024" i="10" s="1"/>
  <c r="U1025" i="10" s="1"/>
  <c r="U1026" i="10" s="1"/>
  <c r="U1027" i="10" s="1"/>
  <c r="U1028" i="10" s="1"/>
  <c r="U1029" i="10" s="1"/>
  <c r="U1030" i="10" s="1"/>
  <c r="U1031" i="10" s="1"/>
  <c r="U1032" i="10" s="1"/>
  <c r="U1033" i="10" s="1"/>
  <c r="U1034" i="10" s="1"/>
  <c r="U1035" i="10" s="1"/>
  <c r="U1036" i="10" s="1"/>
  <c r="U1037" i="10" s="1"/>
  <c r="U1038" i="10" s="1"/>
  <c r="U1039" i="10" s="1"/>
  <c r="U1040" i="10" s="1"/>
  <c r="U1041" i="10" s="1"/>
  <c r="U1042" i="10" s="1"/>
  <c r="U1043" i="10" s="1"/>
  <c r="U1044" i="10" s="1"/>
  <c r="U1045" i="10" s="1"/>
  <c r="U1046" i="10" s="1"/>
  <c r="U1047" i="10" s="1"/>
  <c r="U1048" i="10" s="1"/>
  <c r="U1049" i="10" s="1"/>
  <c r="U1050" i="10" s="1"/>
  <c r="U1051" i="10" s="1"/>
  <c r="U1052" i="10" s="1"/>
  <c r="U1053" i="10" s="1"/>
  <c r="U1054" i="10" s="1"/>
  <c r="U1055" i="10" s="1"/>
  <c r="U1056" i="10" s="1"/>
  <c r="U1057" i="10" s="1"/>
  <c r="U1058" i="10" s="1"/>
  <c r="U1059" i="10" s="1"/>
  <c r="U1060" i="10" s="1"/>
  <c r="U1061" i="10" s="1"/>
  <c r="U1062" i="10" s="1"/>
  <c r="U1063" i="10" s="1"/>
  <c r="U1064" i="10" s="1"/>
  <c r="U1065" i="10" s="1"/>
  <c r="U1066" i="10" s="1"/>
  <c r="U1067" i="10" s="1"/>
  <c r="U1068" i="10" s="1"/>
  <c r="U1069" i="10" s="1"/>
  <c r="U1070" i="10" s="1"/>
  <c r="U1071" i="10" s="1"/>
  <c r="U1072" i="10" s="1"/>
  <c r="U1073" i="10" s="1"/>
  <c r="U1074" i="10" s="1"/>
  <c r="U1075" i="10" s="1"/>
  <c r="U1076" i="10" s="1"/>
  <c r="U1077" i="10" s="1"/>
  <c r="U1078" i="10" s="1"/>
  <c r="U1079" i="10" s="1"/>
  <c r="U1080" i="10" s="1"/>
  <c r="U1081" i="10" s="1"/>
  <c r="U1082" i="10" s="1"/>
  <c r="U1083" i="10" s="1"/>
  <c r="U1084" i="10" s="1"/>
  <c r="U1085" i="10" s="1"/>
  <c r="U1086" i="10" s="1"/>
  <c r="U1087" i="10" s="1"/>
  <c r="U1088" i="10" s="1"/>
  <c r="U1089" i="10" s="1"/>
  <c r="U1090" i="10" s="1"/>
  <c r="U1091" i="10" s="1"/>
  <c r="U1092" i="10" s="1"/>
  <c r="U1093" i="10" s="1"/>
  <c r="U1094" i="10" s="1"/>
  <c r="U1095" i="10" s="1"/>
  <c r="U1096" i="10" s="1"/>
  <c r="U1097" i="10" s="1"/>
  <c r="U1098" i="10" s="1"/>
  <c r="U1099" i="10" s="1"/>
  <c r="U1100" i="10" s="1"/>
  <c r="U1101" i="10" s="1"/>
  <c r="U1102" i="10" s="1"/>
  <c r="U1103" i="10" s="1"/>
  <c r="U1104" i="10" s="1"/>
  <c r="U1105" i="10" s="1"/>
  <c r="U1106" i="10" s="1"/>
  <c r="U1107" i="10" s="1"/>
  <c r="U1108" i="10" s="1"/>
  <c r="U1109" i="10" s="1"/>
  <c r="U1110" i="10" s="1"/>
  <c r="U1111" i="10" s="1"/>
  <c r="U1112" i="10" s="1"/>
  <c r="U1113" i="10" s="1"/>
  <c r="U1114" i="10" s="1"/>
  <c r="U1115" i="10" s="1"/>
  <c r="U1116" i="10" s="1"/>
  <c r="U1117" i="10" s="1"/>
  <c r="U1118" i="10" s="1"/>
  <c r="U1119" i="10" s="1"/>
  <c r="U1120" i="10" s="1"/>
  <c r="U1121" i="10" s="1"/>
  <c r="U1122" i="10" s="1"/>
  <c r="U1123" i="10" s="1"/>
  <c r="U1124" i="10" s="1"/>
  <c r="U1125" i="10" s="1"/>
  <c r="U1126" i="10" s="1"/>
  <c r="U1127" i="10" s="1"/>
  <c r="U1128" i="10" s="1"/>
  <c r="U1129" i="10" s="1"/>
  <c r="U1130" i="10" s="1"/>
  <c r="U1131" i="10" s="1"/>
  <c r="U1132" i="10" s="1"/>
  <c r="U1133" i="10" s="1"/>
  <c r="U1134" i="10" s="1"/>
  <c r="U1135" i="10" s="1"/>
  <c r="U1136" i="10" s="1"/>
  <c r="U1137" i="10" s="1"/>
  <c r="U1138" i="10" s="1"/>
  <c r="U1139" i="10" s="1"/>
  <c r="U1140" i="10" s="1"/>
  <c r="U1141" i="10" s="1"/>
  <c r="U1142" i="10" s="1"/>
  <c r="U1143" i="10" s="1"/>
  <c r="U1144" i="10" s="1"/>
  <c r="U1145" i="10" s="1"/>
  <c r="U1146" i="10" s="1"/>
  <c r="U1147" i="10" s="1"/>
  <c r="U1148" i="10" s="1"/>
  <c r="U1149" i="10" s="1"/>
  <c r="U1150" i="10" s="1"/>
  <c r="U1151" i="10" s="1"/>
  <c r="U1152" i="10" s="1"/>
  <c r="U1153" i="10" s="1"/>
  <c r="U1154" i="10" s="1"/>
  <c r="U1155" i="10" s="1"/>
  <c r="U1156" i="10" s="1"/>
  <c r="U1157" i="10" s="1"/>
  <c r="U1158" i="10" s="1"/>
  <c r="U1159" i="10" s="1"/>
  <c r="U1160" i="10" s="1"/>
  <c r="U1161" i="10" s="1"/>
  <c r="U1162" i="10" s="1"/>
  <c r="U1163" i="10" s="1"/>
  <c r="U1164" i="10" s="1"/>
  <c r="U1165" i="10" s="1"/>
  <c r="U1166" i="10" s="1"/>
  <c r="U1167" i="10" s="1"/>
  <c r="U1168" i="10" s="1"/>
  <c r="U1169" i="10" s="1"/>
  <c r="U1170" i="10" s="1"/>
  <c r="U1171" i="10" s="1"/>
  <c r="U1172" i="10" s="1"/>
  <c r="U1173" i="10" s="1"/>
  <c r="U1174" i="10" s="1"/>
  <c r="U1175" i="10" s="1"/>
  <c r="U1176" i="10" s="1"/>
  <c r="U1177" i="10" s="1"/>
  <c r="U1178" i="10" s="1"/>
  <c r="U1179" i="10" s="1"/>
  <c r="U1180" i="10" s="1"/>
  <c r="U1181" i="10" s="1"/>
  <c r="U1182" i="10" s="1"/>
  <c r="U1183" i="10" s="1"/>
  <c r="U1184" i="10" s="1"/>
  <c r="U1185" i="10" s="1"/>
  <c r="U1186" i="10" s="1"/>
  <c r="U1187" i="10" s="1"/>
  <c r="U1188" i="10" s="1"/>
  <c r="U1189" i="10" s="1"/>
  <c r="U1190" i="10" s="1"/>
  <c r="U1191" i="10" s="1"/>
  <c r="U1192" i="10" s="1"/>
  <c r="U1193" i="10" s="1"/>
  <c r="U1194" i="10" s="1"/>
  <c r="U1195" i="10" s="1"/>
  <c r="U1196" i="10" s="1"/>
  <c r="U1197" i="10" s="1"/>
  <c r="U1198" i="10" s="1"/>
  <c r="U1199" i="10" s="1"/>
  <c r="U1200" i="10" s="1"/>
  <c r="U1201" i="10" s="1"/>
  <c r="U1202" i="10" s="1"/>
  <c r="U1203" i="10" s="1"/>
  <c r="U1204" i="10" s="1"/>
  <c r="U1205" i="10" s="1"/>
  <c r="U1206" i="10" s="1"/>
  <c r="U1207" i="10" s="1"/>
  <c r="U1208" i="10" s="1"/>
  <c r="U1209" i="10" s="1"/>
  <c r="U1210" i="10" s="1"/>
  <c r="U1211" i="10" s="1"/>
  <c r="U1212" i="10" s="1"/>
  <c r="U1213" i="10" s="1"/>
  <c r="U1214" i="10" s="1"/>
  <c r="U1215" i="10" s="1"/>
  <c r="U1216" i="10" s="1"/>
  <c r="U1217" i="10" s="1"/>
  <c r="U1218" i="10" s="1"/>
  <c r="U1219" i="10" s="1"/>
  <c r="U1220" i="10" s="1"/>
  <c r="U1221" i="10" s="1"/>
  <c r="U1222" i="10" s="1"/>
  <c r="U1223" i="10" s="1"/>
  <c r="U1224" i="10" s="1"/>
  <c r="U1225" i="10" s="1"/>
  <c r="U1226" i="10" s="1"/>
  <c r="U1227" i="10" s="1"/>
  <c r="U1228" i="10" s="1"/>
  <c r="U1229" i="10" s="1"/>
  <c r="U1230" i="10" s="1"/>
  <c r="U1231" i="10" s="1"/>
  <c r="U1232" i="10" s="1"/>
  <c r="U1233" i="10" s="1"/>
  <c r="U1234" i="10" s="1"/>
  <c r="U1235" i="10" s="1"/>
  <c r="U1236" i="10" s="1"/>
  <c r="U1237" i="10" s="1"/>
  <c r="U1238" i="10" s="1"/>
  <c r="U1239" i="10" s="1"/>
  <c r="U1240" i="10" s="1"/>
  <c r="U1241" i="10" s="1"/>
  <c r="U1242" i="10" s="1"/>
  <c r="U1243" i="10" s="1"/>
  <c r="U1244" i="10" s="1"/>
  <c r="U1245" i="10" s="1"/>
  <c r="U1246" i="10" s="1"/>
  <c r="U1247" i="10" s="1"/>
  <c r="U1248" i="10" s="1"/>
  <c r="U1249" i="10" s="1"/>
  <c r="U1250" i="10" s="1"/>
  <c r="U1251" i="10" s="1"/>
  <c r="U1252" i="10" s="1"/>
  <c r="U1253" i="10" s="1"/>
  <c r="U1254" i="10" s="1"/>
  <c r="U1255" i="10" s="1"/>
  <c r="U1256" i="10" s="1"/>
  <c r="U1257" i="10" s="1"/>
  <c r="U1258" i="10" s="1"/>
  <c r="U1259" i="10" s="1"/>
  <c r="U1260" i="10" s="1"/>
  <c r="U1261" i="10" s="1"/>
  <c r="U1262" i="10" s="1"/>
  <c r="U1263" i="10" s="1"/>
  <c r="U1264" i="10" s="1"/>
  <c r="U1265" i="10" s="1"/>
  <c r="U1266" i="10" s="1"/>
  <c r="U1267" i="10" s="1"/>
  <c r="U1268" i="10" s="1"/>
  <c r="U1269" i="10" s="1"/>
  <c r="U1270" i="10" s="1"/>
  <c r="U1271" i="10" s="1"/>
  <c r="U1272" i="10" s="1"/>
  <c r="U1273" i="10" s="1"/>
  <c r="U1274" i="10" s="1"/>
  <c r="U1275" i="10" s="1"/>
  <c r="U1276" i="10" s="1"/>
  <c r="U1277" i="10" s="1"/>
  <c r="U1278" i="10" s="1"/>
  <c r="U1279" i="10" s="1"/>
  <c r="U1280" i="10" s="1"/>
  <c r="U1281" i="10" s="1"/>
  <c r="U1282" i="10" s="1"/>
  <c r="U1283" i="10" s="1"/>
  <c r="U1284" i="10" s="1"/>
  <c r="U1285" i="10" s="1"/>
  <c r="U1286" i="10" s="1"/>
  <c r="U1287" i="10" s="1"/>
  <c r="U1288" i="10" s="1"/>
  <c r="U1289" i="10" s="1"/>
  <c r="U1290" i="10" s="1"/>
  <c r="U1291" i="10" s="1"/>
  <c r="U1292" i="10" s="1"/>
  <c r="U1293" i="10" s="1"/>
  <c r="U1294" i="10" s="1"/>
  <c r="U1295" i="10" s="1"/>
  <c r="U1296" i="10" s="1"/>
  <c r="U1297" i="10" s="1"/>
  <c r="U1298" i="10" s="1"/>
  <c r="U1299" i="10" s="1"/>
  <c r="U1300" i="10" s="1"/>
  <c r="U1301" i="10" s="1"/>
  <c r="U1302" i="10" s="1"/>
  <c r="U1303" i="10" s="1"/>
  <c r="U1304" i="10" s="1"/>
  <c r="U1305" i="10" s="1"/>
  <c r="U1306" i="10" s="1"/>
  <c r="U1307" i="10" s="1"/>
  <c r="U1308" i="10" s="1"/>
  <c r="U1309" i="10" s="1"/>
  <c r="U1310" i="10" s="1"/>
  <c r="U1311" i="10" s="1"/>
  <c r="U1312" i="10" s="1"/>
  <c r="U1313" i="10" s="1"/>
  <c r="U1314" i="10" s="1"/>
  <c r="U1315" i="10" s="1"/>
  <c r="U1316" i="10" s="1"/>
  <c r="U1317" i="10" s="1"/>
  <c r="U1318" i="10" s="1"/>
  <c r="U1319" i="10" s="1"/>
  <c r="U1320" i="10" s="1"/>
  <c r="U1321" i="10" s="1"/>
  <c r="U1322" i="10" s="1"/>
  <c r="J1202" i="11"/>
  <c r="J1229" i="11"/>
  <c r="J1261" i="11"/>
  <c r="J1245" i="11"/>
  <c r="J1102" i="11"/>
  <c r="J1239" i="11"/>
  <c r="J1082" i="11"/>
  <c r="J1015" i="11"/>
  <c r="J1230" i="11"/>
  <c r="J1090" i="11"/>
  <c r="J1126" i="11"/>
  <c r="J1050" i="11"/>
  <c r="J1042" i="11"/>
  <c r="J1030" i="11"/>
  <c r="J1238" i="11"/>
  <c r="J1175" i="11"/>
  <c r="J1170" i="11"/>
  <c r="J977" i="11"/>
  <c r="J1207" i="11"/>
  <c r="J1178" i="11"/>
  <c r="J978" i="11"/>
  <c r="J1258" i="11"/>
  <c r="J1135" i="11"/>
  <c r="J1162" i="11"/>
  <c r="J1145" i="11"/>
  <c r="J1061" i="11"/>
  <c r="J673" i="11"/>
  <c r="J1190" i="11"/>
  <c r="J1226" i="11"/>
  <c r="J1224" i="11"/>
  <c r="J1225" i="11"/>
  <c r="J1185" i="11"/>
  <c r="J1184" i="11"/>
  <c r="J1191" i="11"/>
  <c r="J1119" i="11"/>
  <c r="J1117" i="11"/>
  <c r="J1121" i="11"/>
  <c r="J1116" i="11"/>
  <c r="J1024" i="11"/>
  <c r="J1075" i="11"/>
  <c r="J1013" i="11"/>
  <c r="J1001" i="11"/>
  <c r="J1129" i="11"/>
  <c r="J1124" i="11"/>
  <c r="J1128" i="11"/>
  <c r="J1125" i="11"/>
  <c r="J1047" i="11"/>
  <c r="J1046" i="11"/>
  <c r="J1049" i="11"/>
  <c r="J1154" i="11"/>
  <c r="J1155" i="11"/>
  <c r="J1051" i="11"/>
  <c r="J820" i="11"/>
  <c r="J505" i="11"/>
  <c r="J733" i="11"/>
  <c r="J755" i="11"/>
  <c r="J865" i="11"/>
  <c r="J985" i="11"/>
  <c r="J624" i="11"/>
  <c r="J1160" i="11"/>
  <c r="J1183" i="11"/>
  <c r="J1017" i="11"/>
  <c r="J1107" i="11"/>
  <c r="J1068" i="11"/>
  <c r="J1118" i="11"/>
  <c r="J1164" i="11"/>
  <c r="J1165" i="11"/>
  <c r="J1122" i="11"/>
  <c r="J1080" i="11"/>
  <c r="J1081" i="11"/>
  <c r="J1079" i="11"/>
  <c r="J1078" i="11"/>
  <c r="J1076" i="11"/>
  <c r="J1182" i="11"/>
  <c r="J634" i="11"/>
  <c r="J1026" i="11"/>
  <c r="J957" i="11"/>
  <c r="J656" i="11"/>
  <c r="J748" i="11"/>
  <c r="J971" i="11"/>
  <c r="J1197" i="11"/>
  <c r="J1195" i="11"/>
  <c r="J1196" i="11"/>
  <c r="J1058" i="11"/>
  <c r="J1007" i="11"/>
  <c r="J1006" i="11"/>
  <c r="J786" i="11"/>
  <c r="J1223" i="11"/>
  <c r="J1242" i="11"/>
  <c r="J1240" i="11"/>
  <c r="J1241" i="11"/>
  <c r="J1236" i="11"/>
  <c r="J1235" i="11"/>
  <c r="J1073" i="11"/>
  <c r="J1072" i="11"/>
  <c r="J1071" i="11"/>
  <c r="J1070" i="11"/>
  <c r="J1157" i="11"/>
  <c r="J1257" i="11"/>
  <c r="J1252" i="11"/>
  <c r="J1249" i="11"/>
  <c r="J1244" i="11"/>
  <c r="J1255" i="11"/>
  <c r="J1247" i="11"/>
  <c r="J1248" i="11"/>
  <c r="J1256" i="11"/>
  <c r="J1259" i="11"/>
  <c r="J1243" i="11"/>
  <c r="J1251" i="11"/>
  <c r="J1260" i="11"/>
  <c r="J1156" i="11"/>
  <c r="J1174" i="11"/>
  <c r="J1211" i="11"/>
  <c r="J1213" i="11"/>
  <c r="J1212" i="11"/>
  <c r="J1218" i="11"/>
  <c r="J1217" i="11"/>
  <c r="J1216" i="11"/>
  <c r="J1176" i="11"/>
  <c r="J1177" i="11"/>
  <c r="J1100" i="11"/>
  <c r="J1205" i="11"/>
  <c r="J1204" i="11"/>
  <c r="J1203" i="11"/>
  <c r="J1113" i="11"/>
  <c r="J1108" i="11"/>
  <c r="J1111" i="11"/>
  <c r="J1109" i="11"/>
  <c r="J1112" i="11"/>
  <c r="J1110" i="11"/>
  <c r="J1039" i="11"/>
  <c r="J1038" i="11"/>
  <c r="J506" i="11"/>
  <c r="J887" i="11"/>
  <c r="J801" i="11"/>
  <c r="J830" i="11"/>
  <c r="J726" i="11"/>
  <c r="J905" i="11"/>
  <c r="J944" i="11"/>
  <c r="J1192" i="11"/>
  <c r="J1193" i="11"/>
  <c r="J1171" i="11"/>
  <c r="J1029" i="11"/>
  <c r="J1025" i="11"/>
  <c r="J1067" i="11"/>
  <c r="J979" i="11"/>
  <c r="J1253" i="11"/>
  <c r="J1210" i="11"/>
  <c r="J1208" i="11"/>
  <c r="J1209" i="11"/>
  <c r="J1232" i="11"/>
  <c r="J1227" i="11"/>
  <c r="J1233" i="11"/>
  <c r="J1228" i="11"/>
  <c r="J1167" i="11"/>
  <c r="J1105" i="11"/>
  <c r="J1104" i="11"/>
  <c r="J1103" i="11"/>
  <c r="J1008" i="11"/>
  <c r="J1059" i="11"/>
  <c r="J1234" i="11"/>
  <c r="J1035" i="11"/>
  <c r="J1033" i="11"/>
  <c r="J1036" i="11"/>
  <c r="J1034" i="11"/>
  <c r="J1074" i="11"/>
  <c r="J1032" i="11"/>
  <c r="J1031" i="11"/>
  <c r="J924" i="11"/>
  <c r="J722" i="11"/>
  <c r="J612" i="11"/>
  <c r="J1044" i="11"/>
  <c r="J681" i="11"/>
  <c r="J894" i="11"/>
  <c r="J1011" i="11"/>
  <c r="J1161" i="11"/>
  <c r="J592" i="11"/>
  <c r="J900" i="11"/>
  <c r="J1179" i="11"/>
  <c r="J1180" i="11"/>
  <c r="J1181" i="11"/>
  <c r="J1254" i="11"/>
  <c r="J1246" i="11"/>
  <c r="J1250" i="11"/>
  <c r="J1201" i="11"/>
  <c r="J1200" i="11"/>
  <c r="J1198" i="11"/>
  <c r="J1158" i="11"/>
  <c r="J1066" i="11"/>
  <c r="J970" i="11"/>
  <c r="J1133" i="11"/>
  <c r="J1130" i="11"/>
  <c r="J1132" i="11"/>
  <c r="J1131" i="11"/>
  <c r="J1091" i="11"/>
  <c r="J1020" i="11"/>
  <c r="J1018" i="11"/>
  <c r="J1019" i="11"/>
  <c r="J1127" i="11"/>
  <c r="J1169" i="11"/>
  <c r="J1168" i="11"/>
  <c r="J1106" i="11"/>
  <c r="J1065" i="11"/>
  <c r="J1062" i="11"/>
  <c r="J1063" i="11"/>
  <c r="J1064" i="11"/>
  <c r="J1060" i="11"/>
  <c r="J1022" i="11"/>
  <c r="J1099" i="11"/>
  <c r="J1098" i="11"/>
  <c r="J1188" i="11"/>
  <c r="J1187" i="11"/>
  <c r="J1186" i="11"/>
  <c r="J1189" i="11"/>
  <c r="J875" i="11"/>
  <c r="J600" i="11"/>
  <c r="J524" i="11"/>
  <c r="J1146" i="11"/>
  <c r="J1139" i="11"/>
  <c r="J1138" i="11"/>
  <c r="J1134" i="11"/>
  <c r="J1148" i="11"/>
  <c r="J1144" i="11"/>
  <c r="J1147" i="11"/>
  <c r="J1142" i="11"/>
  <c r="J1140" i="11"/>
  <c r="J1136" i="11"/>
  <c r="J1149" i="11"/>
  <c r="J1141" i="11"/>
  <c r="J700" i="11"/>
  <c r="J864" i="11"/>
  <c r="J1237" i="11"/>
  <c r="J1199" i="11"/>
  <c r="J1194" i="11"/>
  <c r="J1222" i="11"/>
  <c r="J1153" i="11"/>
  <c r="J1152" i="11"/>
  <c r="J1056" i="11"/>
  <c r="J1057" i="11"/>
  <c r="J1054" i="11"/>
  <c r="J1055" i="11"/>
  <c r="J1052" i="11"/>
  <c r="J930" i="11"/>
  <c r="J1084" i="11"/>
  <c r="J1215" i="11"/>
  <c r="J1004" i="11"/>
  <c r="J616" i="11"/>
  <c r="J565" i="11"/>
  <c r="J773" i="11"/>
  <c r="J632" i="11"/>
  <c r="J516" i="11"/>
  <c r="J643" i="11"/>
  <c r="J567" i="11"/>
  <c r="J581" i="11"/>
  <c r="J532" i="11"/>
  <c r="J712" i="11"/>
  <c r="J571" i="11"/>
  <c r="J528" i="11"/>
  <c r="J949" i="11"/>
  <c r="J614" i="11"/>
  <c r="J742" i="11"/>
  <c r="J988" i="11"/>
  <c r="J851" i="11"/>
  <c r="J962" i="11"/>
  <c r="J958" i="11"/>
  <c r="J918" i="11"/>
  <c r="J932" i="11"/>
  <c r="J855" i="11"/>
  <c r="J969" i="11"/>
  <c r="J961" i="11"/>
  <c r="J953" i="11"/>
  <c r="J852" i="11"/>
  <c r="J881" i="11"/>
  <c r="J853" i="11"/>
  <c r="J802" i="11"/>
  <c r="J834" i="11"/>
  <c r="J810" i="11"/>
  <c r="J747" i="11"/>
  <c r="J717" i="11"/>
  <c r="J740" i="11"/>
  <c r="J662" i="11"/>
  <c r="J685" i="11"/>
  <c r="J756" i="11"/>
  <c r="J725" i="11"/>
  <c r="J529" i="11"/>
  <c r="J703" i="11"/>
  <c r="J846" i="11"/>
  <c r="J568" i="11"/>
  <c r="J959" i="11"/>
  <c r="J560" i="11"/>
  <c r="J636" i="11"/>
  <c r="J807" i="11"/>
  <c r="J708" i="11"/>
  <c r="J719" i="11"/>
  <c r="J874" i="11"/>
  <c r="J983" i="11"/>
  <c r="J557" i="11"/>
  <c r="J631" i="11"/>
  <c r="J823" i="11"/>
  <c r="J980" i="11"/>
  <c r="J641" i="11"/>
  <c r="J676" i="11"/>
  <c r="J564" i="11"/>
  <c r="J698" i="11"/>
  <c r="J945" i="11"/>
  <c r="J604" i="11"/>
  <c r="J683" i="11"/>
  <c r="J805" i="11"/>
  <c r="J1000" i="11"/>
  <c r="J789" i="11"/>
  <c r="J512" i="11"/>
  <c r="J800" i="11"/>
  <c r="J646" i="11"/>
  <c r="J523" i="11"/>
  <c r="J797" i="11"/>
  <c r="J590" i="11"/>
  <c r="J611" i="11"/>
  <c r="J541" i="11"/>
  <c r="J715" i="11"/>
  <c r="J605" i="11"/>
  <c r="J559" i="11"/>
  <c r="J975" i="11"/>
  <c r="J617" i="11"/>
  <c r="J806" i="11"/>
  <c r="J540" i="11"/>
  <c r="J915" i="11"/>
  <c r="J1003" i="11"/>
  <c r="J960" i="11"/>
  <c r="J956" i="11"/>
  <c r="J896" i="11"/>
  <c r="J849" i="11"/>
  <c r="J937" i="11"/>
  <c r="J904" i="11"/>
  <c r="J910" i="11"/>
  <c r="J848" i="11"/>
  <c r="J963" i="11"/>
  <c r="J827" i="11"/>
  <c r="J779" i="11"/>
  <c r="J826" i="11"/>
  <c r="J794" i="11"/>
  <c r="J868" i="11"/>
  <c r="J693" i="11"/>
  <c r="J729" i="11"/>
  <c r="J658" i="11"/>
  <c r="J672" i="11"/>
  <c r="J739" i="11"/>
  <c r="J705" i="11"/>
  <c r="J538" i="11"/>
  <c r="J718" i="11"/>
  <c r="J858" i="11"/>
  <c r="J623" i="11"/>
  <c r="J981" i="11"/>
  <c r="J566" i="11"/>
  <c r="J642" i="11"/>
  <c r="J822" i="11"/>
  <c r="J760" i="11"/>
  <c r="J734" i="11"/>
  <c r="J883" i="11"/>
  <c r="J989" i="11"/>
  <c r="J537" i="11"/>
  <c r="J609" i="11"/>
  <c r="J649" i="11"/>
  <c r="J838" i="11"/>
  <c r="J996" i="11"/>
  <c r="J714" i="11"/>
  <c r="J570" i="11"/>
  <c r="J735" i="11"/>
  <c r="J610" i="11"/>
  <c r="J711" i="11"/>
  <c r="J839" i="11"/>
  <c r="J816" i="11"/>
  <c r="J539" i="11"/>
  <c r="J907" i="11"/>
  <c r="J533" i="11"/>
  <c r="J544" i="11"/>
  <c r="J931" i="11"/>
  <c r="J597" i="11"/>
  <c r="J637" i="11"/>
  <c r="J574" i="11"/>
  <c r="J731" i="11"/>
  <c r="J645" i="11"/>
  <c r="J586" i="11"/>
  <c r="J997" i="11"/>
  <c r="J620" i="11"/>
  <c r="J809" i="11"/>
  <c r="J577" i="11"/>
  <c r="J965" i="11"/>
  <c r="J994" i="11"/>
  <c r="J954" i="11"/>
  <c r="J950" i="11"/>
  <c r="J878" i="11"/>
  <c r="J847" i="11"/>
  <c r="J928" i="11"/>
  <c r="J886" i="11"/>
  <c r="J908" i="11"/>
  <c r="J942" i="11"/>
  <c r="J929" i="11"/>
  <c r="J819" i="11"/>
  <c r="J772" i="11"/>
  <c r="J818" i="11"/>
  <c r="J780" i="11"/>
  <c r="J803" i="11"/>
  <c r="J738" i="11"/>
  <c r="J704" i="11"/>
  <c r="J654" i="11"/>
  <c r="J668" i="11"/>
  <c r="J710" i="11"/>
  <c r="J696" i="11"/>
  <c r="J575" i="11"/>
  <c r="J724" i="11"/>
  <c r="J895" i="11"/>
  <c r="J644" i="11"/>
  <c r="J558" i="11"/>
  <c r="J569" i="11"/>
  <c r="J679" i="11"/>
  <c r="J825" i="11"/>
  <c r="J545" i="11"/>
  <c r="J783" i="11"/>
  <c r="J911" i="11"/>
  <c r="J999" i="11"/>
  <c r="J522" i="11"/>
  <c r="J621" i="11"/>
  <c r="J695" i="11"/>
  <c r="J841" i="11"/>
  <c r="J536" i="11"/>
  <c r="J530" i="11"/>
  <c r="J607" i="11"/>
  <c r="J750" i="11"/>
  <c r="J613" i="11"/>
  <c r="J732" i="11"/>
  <c r="J866" i="11"/>
  <c r="J829" i="11"/>
  <c r="J576" i="11"/>
  <c r="J923" i="11"/>
  <c r="J622" i="11"/>
  <c r="J573" i="11"/>
  <c r="J509" i="11"/>
  <c r="J707" i="11"/>
  <c r="J651" i="11"/>
  <c r="J608" i="11"/>
  <c r="J832" i="11"/>
  <c r="J675" i="11"/>
  <c r="J687" i="11"/>
  <c r="J626" i="11"/>
  <c r="J812" i="11"/>
  <c r="J638" i="11"/>
  <c r="J991" i="11"/>
  <c r="J952" i="11"/>
  <c r="J990" i="11"/>
  <c r="J995" i="11"/>
  <c r="J876" i="11"/>
  <c r="J920" i="11"/>
  <c r="J884" i="11"/>
  <c r="J901" i="11"/>
  <c r="J921" i="11"/>
  <c r="J916" i="11"/>
  <c r="J799" i="11"/>
  <c r="J770" i="11"/>
  <c r="J811" i="11"/>
  <c r="J778" i="11"/>
  <c r="J787" i="11"/>
  <c r="J709" i="11"/>
  <c r="J697" i="11"/>
  <c r="J650" i="11"/>
  <c r="J664" i="11"/>
  <c r="J888" i="11"/>
  <c r="J689" i="11"/>
  <c r="J593" i="11"/>
  <c r="J767" i="11"/>
  <c r="J922" i="11"/>
  <c r="J723" i="11"/>
  <c r="J572" i="11"/>
  <c r="J694" i="11"/>
  <c r="J828" i="11"/>
  <c r="J563" i="11"/>
  <c r="J792" i="11"/>
  <c r="J941" i="11"/>
  <c r="J580" i="11"/>
  <c r="J682" i="11"/>
  <c r="J713" i="11"/>
  <c r="J844" i="11"/>
  <c r="J548" i="11"/>
  <c r="J582" i="11"/>
  <c r="J625" i="11"/>
  <c r="J814" i="11"/>
  <c r="J549" i="11"/>
  <c r="J619" i="11"/>
  <c r="J775" i="11"/>
  <c r="J840" i="11"/>
  <c r="J583" i="11"/>
  <c r="J599" i="11"/>
  <c r="J629" i="11"/>
  <c r="J584" i="11"/>
  <c r="J520" i="11"/>
  <c r="J757" i="11"/>
  <c r="J667" i="11"/>
  <c r="J531" i="11"/>
  <c r="J835" i="11"/>
  <c r="J765" i="11"/>
  <c r="J769" i="11"/>
  <c r="J663" i="11"/>
  <c r="J882" i="11"/>
  <c r="J653" i="11"/>
  <c r="J998" i="11"/>
  <c r="J943" i="11"/>
  <c r="J987" i="11"/>
  <c r="J946" i="11"/>
  <c r="J986" i="11"/>
  <c r="J869" i="11"/>
  <c r="J902" i="11"/>
  <c r="J917" i="11"/>
  <c r="J877" i="11"/>
  <c r="J897" i="11"/>
  <c r="J912" i="11"/>
  <c r="J909" i="11"/>
  <c r="J759" i="11"/>
  <c r="J763" i="11"/>
  <c r="J795" i="11"/>
  <c r="J771" i="11"/>
  <c r="J752" i="11"/>
  <c r="J702" i="11"/>
  <c r="J688" i="11"/>
  <c r="J737" i="11"/>
  <c r="J660" i="11"/>
  <c r="J745" i="11"/>
  <c r="J680" i="11"/>
  <c r="J596" i="11"/>
  <c r="J782" i="11"/>
  <c r="J781" i="11"/>
  <c r="J578" i="11"/>
  <c r="J706" i="11"/>
  <c r="J871" i="11"/>
  <c r="J591" i="11"/>
  <c r="J798" i="11"/>
  <c r="J951" i="11"/>
  <c r="J659" i="11"/>
  <c r="J521" i="11"/>
  <c r="J716" i="11"/>
  <c r="J850" i="11"/>
  <c r="J554" i="11"/>
  <c r="J588" i="11"/>
  <c r="J628" i="11"/>
  <c r="J817" i="11"/>
  <c r="J555" i="11"/>
  <c r="J647" i="11"/>
  <c r="J784" i="11"/>
  <c r="J903" i="11"/>
  <c r="J993" i="11"/>
  <c r="J938" i="11"/>
  <c r="J843" i="11"/>
  <c r="J635" i="11"/>
  <c r="J515" i="11"/>
  <c r="J699" i="11"/>
  <c r="J587" i="11"/>
  <c r="J547" i="11"/>
  <c r="J791" i="11"/>
  <c r="J768" i="11"/>
  <c r="J552" i="11"/>
  <c r="J507" i="11"/>
  <c r="J776" i="11"/>
  <c r="J824" i="11"/>
  <c r="J553" i="11"/>
  <c r="J678" i="11"/>
  <c r="J919" i="11"/>
  <c r="J766" i="11"/>
  <c r="J859" i="11"/>
  <c r="J669" i="11"/>
  <c r="J579" i="11"/>
  <c r="J837" i="11"/>
  <c r="J603" i="11"/>
  <c r="J534" i="11"/>
  <c r="J808" i="11"/>
  <c r="J821" i="11"/>
  <c r="J615" i="11"/>
  <c r="J518" i="11"/>
  <c r="J899" i="11"/>
  <c r="J836" i="11"/>
  <c r="J556" i="11"/>
  <c r="J690" i="11"/>
  <c r="J940" i="11"/>
  <c r="J815" i="11"/>
  <c r="J535" i="11"/>
  <c r="J982" i="11"/>
  <c r="J925" i="11"/>
  <c r="J966" i="11"/>
  <c r="J1002" i="11"/>
  <c r="J934" i="11"/>
  <c r="J863" i="11"/>
  <c r="J893" i="11"/>
  <c r="J880" i="11"/>
  <c r="J862" i="11"/>
  <c r="J860" i="11"/>
  <c r="J892" i="11"/>
  <c r="J872" i="11"/>
  <c r="J741" i="11"/>
  <c r="J753" i="11"/>
  <c r="J744" i="11"/>
  <c r="J762" i="11"/>
  <c r="J936" i="11"/>
  <c r="J686" i="11"/>
  <c r="J670" i="11"/>
  <c r="J721" i="11"/>
  <c r="J652" i="11"/>
  <c r="J730" i="11"/>
  <c r="J511" i="11"/>
  <c r="J639" i="11"/>
  <c r="J788" i="11"/>
  <c r="J845" i="11"/>
  <c r="J508" i="11"/>
  <c r="J630" i="11"/>
  <c r="J758" i="11"/>
  <c r="J935" i="11"/>
  <c r="J546" i="11"/>
  <c r="J627" i="11"/>
  <c r="J804" i="11"/>
  <c r="J967" i="11"/>
  <c r="J527" i="11"/>
  <c r="J585" i="11"/>
  <c r="J774" i="11"/>
  <c r="J914" i="11"/>
  <c r="J510" i="11"/>
  <c r="J618" i="11"/>
  <c r="J543" i="11"/>
  <c r="J671" i="11"/>
  <c r="J890" i="11"/>
  <c r="J598" i="11"/>
  <c r="J674" i="11"/>
  <c r="J793" i="11"/>
  <c r="J939" i="11"/>
  <c r="J976" i="11"/>
  <c r="J749" i="11"/>
  <c r="J606" i="11"/>
  <c r="J867" i="11"/>
  <c r="J640" i="11"/>
  <c r="J551" i="11"/>
  <c r="J517" i="11"/>
  <c r="J891" i="11"/>
  <c r="J661" i="11"/>
  <c r="J525" i="11"/>
  <c r="J992" i="11"/>
  <c r="J879" i="11"/>
  <c r="J562" i="11"/>
  <c r="J727" i="11"/>
  <c r="J972" i="11"/>
  <c r="J833" i="11"/>
  <c r="J550" i="11"/>
  <c r="J968" i="11"/>
  <c r="J964" i="11"/>
  <c r="J926" i="11"/>
  <c r="J955" i="11"/>
  <c r="J857" i="11"/>
  <c r="J889" i="11"/>
  <c r="J974" i="11"/>
  <c r="J854" i="11"/>
  <c r="J856" i="11"/>
  <c r="J885" i="11"/>
  <c r="J861" i="11"/>
  <c r="J870" i="11"/>
  <c r="J746" i="11"/>
  <c r="J842" i="11"/>
  <c r="J754" i="11"/>
  <c r="J720" i="11"/>
  <c r="J684" i="11"/>
  <c r="J666" i="11"/>
  <c r="J701" i="11"/>
  <c r="J648" i="11"/>
  <c r="J728" i="11"/>
  <c r="J526" i="11"/>
  <c r="J657" i="11"/>
  <c r="J831" i="11"/>
  <c r="J513" i="11"/>
  <c r="J906" i="11"/>
  <c r="J514" i="11"/>
  <c r="J633" i="11"/>
  <c r="J761" i="11"/>
  <c r="J947" i="11"/>
  <c r="J589" i="11"/>
  <c r="J691" i="11"/>
  <c r="J813" i="11"/>
  <c r="J973" i="11"/>
  <c r="J542" i="11"/>
  <c r="J594" i="11"/>
  <c r="J777" i="11"/>
  <c r="J948" i="11"/>
  <c r="J595" i="11"/>
  <c r="J655" i="11"/>
  <c r="J561" i="11"/>
  <c r="J692" i="11"/>
  <c r="J927" i="11"/>
  <c r="J601" i="11"/>
  <c r="J677" i="11"/>
  <c r="J796" i="11"/>
  <c r="J984" i="11"/>
  <c r="J1120" i="11"/>
  <c r="J1097" i="11"/>
  <c r="J1092" i="11"/>
  <c r="J1096" i="11"/>
  <c r="J1095" i="11"/>
  <c r="J1093" i="11"/>
  <c r="J1094" i="11"/>
  <c r="J1016" i="11"/>
  <c r="J1083" i="11"/>
  <c r="J790" i="11"/>
  <c r="J519" i="11"/>
  <c r="J751" i="11"/>
  <c r="J898" i="11"/>
  <c r="J785" i="11"/>
  <c r="J736" i="11"/>
  <c r="J873" i="11"/>
  <c r="J933" i="11"/>
  <c r="J1214" i="11"/>
  <c r="J1219" i="11"/>
  <c r="J1221" i="11"/>
  <c r="J1220" i="11"/>
  <c r="J1206" i="11"/>
  <c r="J1231" i="11"/>
  <c r="J1089" i="11"/>
  <c r="J1087" i="11"/>
  <c r="J1086" i="11"/>
  <c r="J1088" i="11"/>
  <c r="J1123" i="11"/>
  <c r="J1166" i="11"/>
  <c r="J1045" i="11"/>
  <c r="J1077" i="11"/>
  <c r="J1151" i="11"/>
  <c r="J1150" i="11"/>
  <c r="J1009" i="11"/>
  <c r="J1172" i="11"/>
  <c r="J1173" i="11"/>
  <c r="J665" i="11"/>
  <c r="J1163" i="11"/>
  <c r="J1101" i="11"/>
  <c r="J743" i="11"/>
  <c r="J602" i="11"/>
  <c r="J764" i="11"/>
  <c r="J913" i="11"/>
  <c r="J1048" i="11"/>
  <c r="J1115" i="11"/>
  <c r="J1043" i="11"/>
  <c r="J1114" i="11"/>
  <c r="J1143" i="11"/>
  <c r="J1037" i="11"/>
  <c r="J1027" i="11"/>
  <c r="J1137" i="11"/>
  <c r="J1012" i="11"/>
  <c r="J1069" i="11"/>
  <c r="J1040" i="11"/>
  <c r="J1028" i="11"/>
  <c r="J1085" i="11"/>
  <c r="J1010" i="11"/>
  <c r="J1053" i="11"/>
  <c r="J1159" i="11"/>
  <c r="J1014" i="11"/>
  <c r="J1005" i="11"/>
  <c r="J1023" i="11"/>
  <c r="J1041" i="11"/>
  <c r="J1021" i="11"/>
  <c r="K1285" i="11" l="1"/>
  <c r="L1285" i="11" s="1"/>
  <c r="K1284" i="11"/>
  <c r="L1284" i="11" s="1"/>
  <c r="K1274" i="11"/>
  <c r="L1274" i="11" s="1"/>
  <c r="K1276" i="11"/>
  <c r="L1276" i="11" s="1"/>
  <c r="K1317" i="11"/>
  <c r="L1317" i="11" s="1"/>
  <c r="K1263" i="11"/>
  <c r="L1263" i="11" s="1"/>
  <c r="K1319" i="11"/>
  <c r="L1319" i="11" s="1"/>
  <c r="K1279" i="11"/>
  <c r="L1279" i="11" s="1"/>
  <c r="K1318" i="11"/>
  <c r="L1318" i="11" s="1"/>
  <c r="K1275" i="11"/>
  <c r="L1275" i="11" s="1"/>
  <c r="K1292" i="11"/>
  <c r="L1292" i="11" s="1"/>
  <c r="K1301" i="11"/>
  <c r="L1301" i="11" s="1"/>
  <c r="K1270" i="11"/>
  <c r="L1270" i="11" s="1"/>
  <c r="K1296" i="11"/>
  <c r="L1296" i="11" s="1"/>
  <c r="K1028" i="11"/>
  <c r="L1028" i="11" s="1"/>
  <c r="K1010" i="11"/>
  <c r="L1010" i="11" s="1"/>
  <c r="K1215" i="11"/>
  <c r="L1215" i="11" s="1"/>
  <c r="K1098" i="11"/>
  <c r="L1098" i="11" s="1"/>
  <c r="K814" i="11"/>
  <c r="L814" i="11" s="1"/>
  <c r="K685" i="11"/>
  <c r="L685" i="11" s="1"/>
  <c r="K969" i="11"/>
  <c r="L969" i="11" s="1"/>
  <c r="K750" i="11"/>
  <c r="L750" i="11" s="1"/>
  <c r="K805" i="11"/>
  <c r="L805" i="11" s="1"/>
  <c r="K937" i="11"/>
  <c r="L937" i="11" s="1"/>
  <c r="K983" i="11"/>
  <c r="L983" i="11" s="1"/>
  <c r="K670" i="11"/>
  <c r="L670" i="11" s="1"/>
  <c r="K636" i="11"/>
  <c r="L636" i="11" s="1"/>
  <c r="K952" i="11"/>
  <c r="L952" i="11" s="1"/>
  <c r="K772" i="11"/>
  <c r="L772" i="11" s="1"/>
  <c r="K654" i="11"/>
  <c r="K620" i="11"/>
  <c r="L620" i="11" s="1"/>
  <c r="K724" i="11"/>
  <c r="L724" i="11" s="1"/>
  <c r="K922" i="11"/>
  <c r="L922" i="11" s="1"/>
  <c r="K652" i="11"/>
  <c r="L652" i="11" s="1"/>
  <c r="K696" i="11"/>
  <c r="L696" i="11" s="1"/>
  <c r="K711" i="11"/>
  <c r="L711" i="11" s="1"/>
  <c r="K879" i="11"/>
  <c r="L879" i="11" s="1"/>
  <c r="K545" i="11"/>
  <c r="L545" i="11" s="1"/>
  <c r="K990" i="11"/>
  <c r="L990" i="11" s="1"/>
  <c r="K730" i="11"/>
  <c r="L730" i="11" s="1"/>
  <c r="K1004" i="11"/>
  <c r="L1004" i="11" s="1"/>
  <c r="K513" i="11"/>
  <c r="L513" i="11" s="1"/>
  <c r="K875" i="11"/>
  <c r="L875" i="11" s="1"/>
  <c r="K718" i="11"/>
  <c r="L718" i="11" s="1"/>
  <c r="K852" i="11"/>
  <c r="L852" i="11" s="1"/>
  <c r="K617" i="11"/>
  <c r="L617" i="11" s="1"/>
  <c r="K865" i="11"/>
  <c r="L865" i="11" s="1"/>
  <c r="K876" i="11"/>
  <c r="L876" i="11" s="1"/>
  <c r="K1128" i="11"/>
  <c r="L1128" i="11" s="1"/>
  <c r="K1247" i="11"/>
  <c r="L1247" i="11" s="1"/>
  <c r="K1033" i="11"/>
  <c r="L1033" i="11" s="1"/>
  <c r="K1233" i="11"/>
  <c r="L1233" i="11" s="1"/>
  <c r="K802" i="11"/>
  <c r="L802" i="11" s="1"/>
  <c r="K1177" i="11"/>
  <c r="L1177" i="11" s="1"/>
  <c r="K1256" i="11"/>
  <c r="L1256" i="11" s="1"/>
  <c r="K787" i="11"/>
  <c r="L787" i="11" s="1"/>
  <c r="K1080" i="11"/>
  <c r="L1080" i="11" s="1"/>
  <c r="K734" i="11"/>
  <c r="L734" i="11" s="1"/>
  <c r="K1025" i="11"/>
  <c r="L1025" i="11" s="1"/>
  <c r="K1136" i="11"/>
  <c r="L1136" i="11" s="1"/>
  <c r="K1083" i="11"/>
  <c r="L1083" i="11" s="1"/>
  <c r="K1280" i="11"/>
  <c r="L1280" i="11" s="1"/>
  <c r="K1038" i="11"/>
  <c r="L1038" i="11" s="1"/>
  <c r="K1151" i="11"/>
  <c r="L1151" i="11" s="1"/>
  <c r="K934" i="11"/>
  <c r="K1121" i="11"/>
  <c r="L1121" i="11" s="1"/>
  <c r="K692" i="11"/>
  <c r="L692" i="11" s="1"/>
  <c r="K721" i="11"/>
  <c r="L721" i="11" s="1"/>
  <c r="K551" i="11"/>
  <c r="L551" i="11" s="1"/>
  <c r="K977" i="11"/>
  <c r="L977" i="11" s="1"/>
  <c r="K628" i="11"/>
  <c r="L628" i="11" s="1"/>
  <c r="K763" i="11"/>
  <c r="L763" i="11" s="1"/>
  <c r="K536" i="11"/>
  <c r="L536" i="11" s="1"/>
  <c r="K860" i="11"/>
  <c r="L860" i="11" s="1"/>
  <c r="K844" i="11"/>
  <c r="L844" i="11" s="1"/>
  <c r="K799" i="11"/>
  <c r="L799" i="11" s="1"/>
  <c r="K1042" i="11"/>
  <c r="L1042" i="11" s="1"/>
  <c r="K1115" i="11"/>
  <c r="L1115" i="11" s="1"/>
  <c r="K1078" i="11"/>
  <c r="L1078" i="11" s="1"/>
  <c r="K737" i="11"/>
  <c r="L737" i="11" s="1"/>
  <c r="K1304" i="11"/>
  <c r="L1304" i="11" s="1"/>
  <c r="K1267" i="11"/>
  <c r="L1267" i="11" s="1"/>
  <c r="K1308" i="11"/>
  <c r="L1308" i="11" s="1"/>
  <c r="K1278" i="11"/>
  <c r="L1278" i="11" s="1"/>
  <c r="K1300" i="11"/>
  <c r="L1300" i="11" s="1"/>
  <c r="K1299" i="11"/>
  <c r="L1299" i="11" s="1"/>
  <c r="K1312" i="11"/>
  <c r="L1312" i="11" s="1"/>
  <c r="K1310" i="11"/>
  <c r="L1310" i="11" s="1"/>
  <c r="K1320" i="11"/>
  <c r="L1320" i="11" s="1"/>
  <c r="K1321" i="11"/>
  <c r="L1321" i="11" s="1"/>
  <c r="K1265" i="11"/>
  <c r="L1265" i="11" s="1"/>
  <c r="K1269" i="11"/>
  <c r="L1269" i="11" s="1"/>
  <c r="K1281" i="11"/>
  <c r="L1281" i="11" s="1"/>
  <c r="K1307" i="11"/>
  <c r="L1307" i="11" s="1"/>
  <c r="K1266" i="11"/>
  <c r="L1266" i="11" s="1"/>
  <c r="K1271" i="11"/>
  <c r="L1271" i="11" s="1"/>
  <c r="K1282" i="11"/>
  <c r="L1282" i="11" s="1"/>
  <c r="K1287" i="11"/>
  <c r="L1287" i="11" s="1"/>
  <c r="K1293" i="11"/>
  <c r="L1293" i="11" s="1"/>
  <c r="K1298" i="11"/>
  <c r="L1298" i="11" s="1"/>
  <c r="K1303" i="11"/>
  <c r="L1303" i="11" s="1"/>
  <c r="K1289" i="11"/>
  <c r="L1289" i="11" s="1"/>
  <c r="K1290" i="11"/>
  <c r="L1290" i="11" s="1"/>
  <c r="K1272" i="11"/>
  <c r="L1272" i="11" s="1"/>
  <c r="K1311" i="11"/>
  <c r="L1311" i="11" s="1"/>
  <c r="K1268" i="11"/>
  <c r="L1268" i="11" s="1"/>
  <c r="K1286" i="11"/>
  <c r="L1286" i="11" s="1"/>
  <c r="K1011" i="11"/>
  <c r="L1011" i="11" s="1"/>
  <c r="K1088" i="11"/>
  <c r="L1088" i="11" s="1"/>
  <c r="K832" i="11"/>
  <c r="L832" i="11" s="1"/>
  <c r="K662" i="11"/>
  <c r="L662" i="11" s="1"/>
  <c r="K640" i="11"/>
  <c r="L640" i="11" s="1"/>
  <c r="K616" i="11"/>
  <c r="L616" i="11" s="1"/>
  <c r="K681" i="11"/>
  <c r="L681" i="11" s="1"/>
  <c r="K521" i="11"/>
  <c r="L521" i="11" s="1"/>
  <c r="K639" i="11"/>
  <c r="L639" i="11" s="1"/>
  <c r="K570" i="11"/>
  <c r="L570" i="11" s="1"/>
  <c r="K587" i="11"/>
  <c r="L587" i="11" s="1"/>
  <c r="K911" i="11"/>
  <c r="L911" i="11" s="1"/>
  <c r="K677" i="11"/>
  <c r="L677" i="11" s="1"/>
  <c r="K962" i="11"/>
  <c r="L962" i="11" s="1"/>
  <c r="K1149" i="11"/>
  <c r="L1149" i="11" s="1"/>
  <c r="K971" i="11"/>
  <c r="L971" i="11" s="1"/>
  <c r="K1104" i="11"/>
  <c r="L1104" i="11" s="1"/>
  <c r="K1109" i="11"/>
  <c r="L1109" i="11" s="1"/>
  <c r="K1074" i="11"/>
  <c r="L1074" i="11" s="1"/>
  <c r="K1018" i="11"/>
  <c r="L1018" i="11" s="1"/>
  <c r="K1126" i="11"/>
  <c r="L1126" i="11" s="1"/>
  <c r="K1225" i="11"/>
  <c r="L1225" i="11" s="1"/>
  <c r="K1031" i="11"/>
  <c r="L1031" i="11" s="1"/>
  <c r="K504" i="11"/>
  <c r="L504" i="11" s="1"/>
  <c r="K1264" i="11"/>
  <c r="L1264" i="11" s="1"/>
  <c r="K1277" i="11"/>
  <c r="L1277" i="11" s="1"/>
  <c r="K1086" i="11"/>
  <c r="L1086" i="11" s="1"/>
  <c r="K744" i="11"/>
  <c r="L744" i="11" s="1"/>
  <c r="K1090" i="11"/>
  <c r="L1090" i="11" s="1"/>
  <c r="K1017" i="11"/>
  <c r="L1017" i="11" s="1"/>
  <c r="K596" i="11"/>
  <c r="L596" i="11" s="1"/>
  <c r="K658" i="11"/>
  <c r="L658" i="11" s="1"/>
  <c r="K975" i="11"/>
  <c r="L975" i="11" s="1"/>
  <c r="K892" i="11"/>
  <c r="L892" i="11" s="1"/>
  <c r="K511" i="11"/>
  <c r="L511" i="11" s="1"/>
  <c r="K512" i="11"/>
  <c r="L512" i="11" s="1"/>
  <c r="K894" i="11"/>
  <c r="L894" i="11" s="1"/>
  <c r="K822" i="11"/>
  <c r="L822" i="11" s="1"/>
  <c r="K769" i="11"/>
  <c r="L769" i="11" s="1"/>
  <c r="K589" i="11"/>
  <c r="L589" i="11" s="1"/>
  <c r="K746" i="11"/>
  <c r="L746" i="11" s="1"/>
  <c r="K870" i="11"/>
  <c r="L870" i="11" s="1"/>
  <c r="K585" i="11"/>
  <c r="L585" i="11" s="1"/>
  <c r="K942" i="11"/>
  <c r="L942" i="11" s="1"/>
  <c r="K788" i="11"/>
  <c r="L788" i="11" s="1"/>
  <c r="K813" i="11"/>
  <c r="L813" i="11" s="1"/>
  <c r="K614" i="11"/>
  <c r="L614" i="11" s="1"/>
  <c r="K559" i="11"/>
  <c r="L559" i="11" s="1"/>
  <c r="K930" i="11"/>
  <c r="L930" i="11" s="1"/>
  <c r="K646" i="11"/>
  <c r="L646" i="11" s="1"/>
  <c r="K715" i="11"/>
  <c r="L715" i="11" s="1"/>
  <c r="K1315" i="11"/>
  <c r="L1315" i="11" s="1"/>
  <c r="K1294" i="11"/>
  <c r="L1294" i="11" s="1"/>
  <c r="K1273" i="11"/>
  <c r="L1273" i="11" s="1"/>
  <c r="K1305" i="11"/>
  <c r="L1305" i="11" s="1"/>
  <c r="K1302" i="11"/>
  <c r="L1302" i="11" s="1"/>
  <c r="K1313" i="11"/>
  <c r="L1313" i="11" s="1"/>
  <c r="K1316" i="11"/>
  <c r="L1316" i="11" s="1"/>
  <c r="K603" i="11"/>
  <c r="L603" i="11" s="1"/>
  <c r="K1084" i="11"/>
  <c r="L1084" i="11" s="1"/>
  <c r="K656" i="11"/>
  <c r="L656" i="11" s="1"/>
  <c r="K855" i="11"/>
  <c r="L855" i="11" s="1"/>
  <c r="K619" i="11"/>
  <c r="L619" i="11" s="1"/>
  <c r="K881" i="11"/>
  <c r="L881" i="11" s="1"/>
  <c r="K553" i="11"/>
  <c r="L553" i="11" s="1"/>
  <c r="K629" i="11"/>
  <c r="L629" i="11" s="1"/>
  <c r="K903" i="11"/>
  <c r="L903" i="11" s="1"/>
  <c r="K581" i="11"/>
  <c r="L581" i="11" s="1"/>
  <c r="K710" i="11"/>
  <c r="L710" i="11" s="1"/>
  <c r="K733" i="11"/>
  <c r="L733" i="11" s="1"/>
  <c r="K820" i="11"/>
  <c r="L820" i="11" s="1"/>
  <c r="K571" i="11"/>
  <c r="L571" i="11" s="1"/>
  <c r="K859" i="11"/>
  <c r="L859" i="11" s="1"/>
  <c r="K542" i="11"/>
  <c r="L542" i="11" s="1"/>
  <c r="K704" i="11"/>
  <c r="L704" i="11" s="1"/>
  <c r="K582" i="11"/>
  <c r="L582" i="11" s="1"/>
  <c r="K1057" i="11"/>
  <c r="L1057" i="11" s="1"/>
  <c r="K1065" i="11"/>
  <c r="L1065" i="11" s="1"/>
  <c r="K895" i="11"/>
  <c r="L895" i="11" s="1"/>
  <c r="K1172" i="11"/>
  <c r="L1172" i="11" s="1"/>
  <c r="K657" i="11"/>
  <c r="L657" i="11" s="1"/>
  <c r="K1138" i="11"/>
  <c r="L1138" i="11" s="1"/>
  <c r="K1173" i="11"/>
  <c r="L1173" i="11" s="1"/>
  <c r="K1220" i="11"/>
  <c r="L1220" i="11" s="1"/>
  <c r="K1093" i="11"/>
  <c r="L1093" i="11" s="1"/>
  <c r="K974" i="11"/>
  <c r="L974" i="11" s="1"/>
  <c r="K667" i="11"/>
  <c r="L667" i="11" s="1"/>
  <c r="K965" i="11"/>
  <c r="L965" i="11" s="1"/>
  <c r="K607" i="11"/>
  <c r="L607" i="11" s="1"/>
  <c r="K968" i="11"/>
  <c r="L968" i="11" s="1"/>
  <c r="K687" i="11"/>
  <c r="L687" i="11" s="1"/>
  <c r="K926" i="11"/>
  <c r="L926" i="11" s="1"/>
  <c r="K580" i="11"/>
  <c r="L580" i="11" s="1"/>
  <c r="K516" i="11"/>
  <c r="L516" i="11" s="1"/>
  <c r="K660" i="11"/>
  <c r="L660" i="11" s="1"/>
  <c r="K753" i="11"/>
  <c r="L753" i="11" s="1"/>
  <c r="K999" i="11"/>
  <c r="L999" i="11" s="1"/>
  <c r="K776" i="11"/>
  <c r="L776" i="11" s="1"/>
  <c r="K573" i="11"/>
  <c r="L573" i="11" s="1"/>
  <c r="K917" i="11"/>
  <c r="L917" i="11" s="1"/>
  <c r="K609" i="11"/>
  <c r="L609" i="11" s="1"/>
  <c r="K842" i="11"/>
  <c r="L842" i="11" s="1"/>
  <c r="K697" i="11"/>
  <c r="L697" i="11" s="1"/>
  <c r="K848" i="11"/>
  <c r="L848" i="11" s="1"/>
  <c r="K932" i="11"/>
  <c r="L932" i="11" s="1"/>
  <c r="K538" i="11"/>
  <c r="L538" i="11" s="1"/>
  <c r="K659" i="11"/>
  <c r="L659" i="11" s="1"/>
  <c r="K961" i="11"/>
  <c r="L961" i="11" s="1"/>
  <c r="K801" i="11"/>
  <c r="L801" i="11" s="1"/>
  <c r="K984" i="11"/>
  <c r="L984" i="11" s="1"/>
  <c r="K741" i="11"/>
  <c r="L741" i="11" s="1"/>
  <c r="K963" i="11"/>
  <c r="L963" i="11" s="1"/>
  <c r="K566" i="11"/>
  <c r="L566" i="11" s="1"/>
  <c r="K1238" i="11"/>
  <c r="L1238" i="11" s="1"/>
  <c r="K601" i="11"/>
  <c r="L601" i="11" s="1"/>
  <c r="K1170" i="11"/>
  <c r="L1170" i="11" s="1"/>
  <c r="K1251" i="11"/>
  <c r="L1251" i="11" s="1"/>
  <c r="K1032" i="11"/>
  <c r="L1032" i="11" s="1"/>
  <c r="K1228" i="11"/>
  <c r="L1228" i="11" s="1"/>
  <c r="K831" i="11"/>
  <c r="L831" i="11" s="1"/>
  <c r="K1178" i="11"/>
  <c r="L1178" i="11" s="1"/>
  <c r="K1248" i="11"/>
  <c r="L1248" i="11" s="1"/>
  <c r="K1224" i="11"/>
  <c r="L1224" i="11" s="1"/>
  <c r="K1079" i="11"/>
  <c r="L1079" i="11" s="1"/>
  <c r="K756" i="11"/>
  <c r="L756" i="11" s="1"/>
  <c r="K1076" i="11"/>
  <c r="L1076" i="11" s="1"/>
  <c r="K1163" i="11"/>
  <c r="L1163" i="11" s="1"/>
  <c r="K1016" i="11"/>
  <c r="L1016" i="11" s="1"/>
  <c r="K1165" i="11"/>
  <c r="L1165" i="11" s="1"/>
  <c r="K796" i="11"/>
  <c r="L796" i="11" s="1"/>
  <c r="K883" i="11"/>
  <c r="L883" i="11" s="1"/>
  <c r="K550" i="11"/>
  <c r="L550" i="11" s="1"/>
  <c r="K923" i="11"/>
  <c r="L923" i="11" s="1"/>
  <c r="K902" i="11"/>
  <c r="L902" i="11" s="1"/>
  <c r="K708" i="11"/>
  <c r="L708" i="11" s="1"/>
  <c r="K622" i="11"/>
  <c r="L622" i="11" s="1"/>
  <c r="K669" i="11"/>
  <c r="L669" i="11" s="1"/>
  <c r="K951" i="11"/>
  <c r="L951" i="11" s="1"/>
  <c r="K534" i="11"/>
  <c r="L534" i="11" s="1"/>
  <c r="K884" i="11"/>
  <c r="L884" i="11" s="1"/>
  <c r="K694" i="11"/>
  <c r="L694" i="11" s="1"/>
  <c r="K916" i="11"/>
  <c r="L916" i="11" s="1"/>
  <c r="K790" i="11"/>
  <c r="L790" i="11" s="1"/>
  <c r="K720" i="11"/>
  <c r="L720" i="11" s="1"/>
  <c r="K748" i="11"/>
  <c r="L748" i="11" s="1"/>
  <c r="K989" i="11"/>
  <c r="L989" i="11" s="1"/>
  <c r="K1005" i="11"/>
  <c r="L1005" i="11" s="1"/>
  <c r="K701" i="11"/>
  <c r="L701" i="11" s="1"/>
  <c r="K1190" i="11"/>
  <c r="L1190" i="11" s="1"/>
  <c r="K1020" i="11"/>
  <c r="L1020" i="11" s="1"/>
  <c r="K1255" i="11"/>
  <c r="L1255" i="11" s="1"/>
  <c r="K1075" i="11"/>
  <c r="L1075" i="11" s="1"/>
  <c r="K1210" i="11"/>
  <c r="L1210" i="11" s="1"/>
  <c r="K888" i="11"/>
  <c r="L888" i="11" s="1"/>
  <c r="K1217" i="11"/>
  <c r="L1217" i="11" s="1"/>
  <c r="K1245" i="11"/>
  <c r="L1245" i="11" s="1"/>
  <c r="K1007" i="11"/>
  <c r="L1007" i="11" s="1"/>
  <c r="K1082" i="11"/>
  <c r="L1082" i="11" s="1"/>
  <c r="K506" i="11"/>
  <c r="L506" i="11" s="1"/>
  <c r="K1117" i="11"/>
  <c r="L1117" i="11" s="1"/>
  <c r="K1259" i="11"/>
  <c r="L1259" i="11" s="1"/>
  <c r="K1240" i="11"/>
  <c r="L1240" i="11" s="1"/>
  <c r="K1306" i="11"/>
  <c r="L1306" i="11" s="1"/>
  <c r="K1022" i="11"/>
  <c r="L1022" i="11" s="1"/>
  <c r="K1144" i="11"/>
  <c r="L1144" i="11" s="1"/>
  <c r="K1152" i="11"/>
  <c r="L1152" i="11" s="1"/>
  <c r="K874" i="11"/>
  <c r="L874" i="11" s="1"/>
  <c r="K985" i="11"/>
  <c r="L985" i="11" s="1"/>
  <c r="K590" i="11"/>
  <c r="L590" i="11" s="1"/>
  <c r="K755" i="11"/>
  <c r="L755" i="11" s="1"/>
  <c r="K834" i="11"/>
  <c r="L834" i="11" s="1"/>
  <c r="K940" i="11"/>
  <c r="L940" i="11" s="1"/>
  <c r="K547" i="11"/>
  <c r="L547" i="11" s="1"/>
  <c r="K745" i="11"/>
  <c r="L745" i="11" s="1"/>
  <c r="K816" i="11"/>
  <c r="L816" i="11" s="1"/>
  <c r="K767" i="11"/>
  <c r="L767" i="11" s="1"/>
  <c r="K939" i="11"/>
  <c r="L939" i="11" s="1"/>
  <c r="K592" i="11"/>
  <c r="L592" i="11" s="1"/>
  <c r="K764" i="11"/>
  <c r="L764" i="11" s="1"/>
  <c r="K664" i="11"/>
  <c r="L664" i="11" s="1"/>
  <c r="K815" i="11"/>
  <c r="L815" i="11" s="1"/>
  <c r="K768" i="11"/>
  <c r="L768" i="11" s="1"/>
  <c r="K885" i="11"/>
  <c r="L885" i="11" s="1"/>
  <c r="K510" i="11"/>
  <c r="L510" i="11" s="1"/>
  <c r="K523" i="11"/>
  <c r="L523" i="11" s="1"/>
  <c r="K655" i="11"/>
  <c r="L655" i="11" s="1"/>
  <c r="K955" i="11"/>
  <c r="L955" i="11" s="1"/>
  <c r="K908" i="11"/>
  <c r="L908" i="11" s="1"/>
  <c r="K735" i="11"/>
  <c r="L735" i="11" s="1"/>
  <c r="K869" i="11"/>
  <c r="L869" i="11" s="1"/>
  <c r="K541" i="11"/>
  <c r="L541" i="11" s="1"/>
  <c r="K1001" i="11"/>
  <c r="L1001" i="11" s="1"/>
  <c r="K709" i="11"/>
  <c r="L709" i="11" s="1"/>
  <c r="K811" i="11"/>
  <c r="L811" i="11" s="1"/>
  <c r="K743" i="11"/>
  <c r="L743" i="11" s="1"/>
  <c r="K1216" i="11"/>
  <c r="L1216" i="11" s="1"/>
  <c r="K1142" i="11"/>
  <c r="L1142" i="11" s="1"/>
  <c r="K1187" i="11"/>
  <c r="L1187" i="11" s="1"/>
  <c r="K1019" i="11"/>
  <c r="L1019" i="11" s="1"/>
  <c r="K1182" i="11"/>
  <c r="L1182" i="11" s="1"/>
  <c r="K1035" i="11"/>
  <c r="L1035" i="11" s="1"/>
  <c r="K1209" i="11"/>
  <c r="L1209" i="11" s="1"/>
  <c r="K507" i="11"/>
  <c r="L507" i="11" s="1"/>
  <c r="K1218" i="11"/>
  <c r="L1218" i="11" s="1"/>
  <c r="K1250" i="11"/>
  <c r="L1250" i="11" s="1"/>
  <c r="K1008" i="11"/>
  <c r="L1008" i="11" s="1"/>
  <c r="K1081" i="11"/>
  <c r="L1081" i="11" s="1"/>
  <c r="K821" i="11"/>
  <c r="L821" i="11" s="1"/>
  <c r="K1122" i="11"/>
  <c r="L1122" i="11" s="1"/>
  <c r="K979" i="11"/>
  <c r="L979" i="11" s="1"/>
  <c r="K1103" i="11"/>
  <c r="L1103" i="11" s="1"/>
  <c r="K797" i="11"/>
  <c r="L797" i="11" s="1"/>
  <c r="K948" i="11"/>
  <c r="L948" i="11" s="1"/>
  <c r="K843" i="11"/>
  <c r="L843" i="11" s="1"/>
  <c r="K973" i="11"/>
  <c r="L973" i="11" s="1"/>
  <c r="K794" i="11"/>
  <c r="L794" i="11" s="1"/>
  <c r="K936" i="11"/>
  <c r="L936" i="11" s="1"/>
  <c r="K754" i="11"/>
  <c r="L754" i="11" s="1"/>
  <c r="K941" i="11"/>
  <c r="L941" i="11" s="1"/>
  <c r="K920" i="11"/>
  <c r="L920" i="11" s="1"/>
  <c r="K994" i="11"/>
  <c r="L994" i="11" s="1"/>
  <c r="K872" i="11"/>
  <c r="L872" i="11" s="1"/>
  <c r="K760" i="11"/>
  <c r="L760" i="11" s="1"/>
  <c r="K770" i="11"/>
  <c r="L770" i="11" s="1"/>
  <c r="K626" i="11"/>
  <c r="L626" i="11" s="1"/>
  <c r="K594" i="11"/>
  <c r="L594" i="11" s="1"/>
  <c r="K921" i="11"/>
  <c r="L921" i="11" s="1"/>
  <c r="K574" i="11"/>
  <c r="L574" i="11" s="1"/>
  <c r="K1000" i="11"/>
  <c r="L1000" i="11" s="1"/>
  <c r="K705" i="11"/>
  <c r="L705" i="11" s="1"/>
  <c r="K995" i="11"/>
  <c r="L995" i="11" s="1"/>
  <c r="K540" i="11"/>
  <c r="L540" i="11" s="1"/>
  <c r="K761" i="11"/>
  <c r="L761" i="11" s="1"/>
  <c r="K795" i="11"/>
  <c r="L795" i="11" s="1"/>
  <c r="K807" i="11"/>
  <c r="L807" i="11" s="1"/>
  <c r="K806" i="11"/>
  <c r="L806" i="11" s="1"/>
  <c r="K808" i="11"/>
  <c r="L808" i="11" s="1"/>
  <c r="K835" i="11"/>
  <c r="L835" i="11" s="1"/>
  <c r="K615" i="11"/>
  <c r="L615" i="11" s="1"/>
  <c r="K1085" i="11"/>
  <c r="L1085" i="11" s="1"/>
  <c r="K1150" i="11"/>
  <c r="L1150" i="11" s="1"/>
  <c r="K1188" i="11"/>
  <c r="L1188" i="11" s="1"/>
  <c r="K1021" i="11"/>
  <c r="L1021" i="11" s="1"/>
  <c r="K1181" i="11"/>
  <c r="L1181" i="11" s="1"/>
  <c r="K1037" i="11"/>
  <c r="L1037" i="11" s="1"/>
  <c r="K1211" i="11"/>
  <c r="L1211" i="11" s="1"/>
  <c r="K1039" i="11"/>
  <c r="L1039" i="11" s="1"/>
  <c r="K1219" i="11"/>
  <c r="L1219" i="11" s="1"/>
  <c r="K1253" i="11"/>
  <c r="L1253" i="11" s="1"/>
  <c r="K1059" i="11"/>
  <c r="L1059" i="11" s="1"/>
  <c r="K1123" i="11"/>
  <c r="L1123" i="11" s="1"/>
  <c r="K1052" i="11"/>
  <c r="L1052" i="11" s="1"/>
  <c r="K1118" i="11"/>
  <c r="L1118" i="11" s="1"/>
  <c r="K1179" i="11"/>
  <c r="L1179" i="11" s="1"/>
  <c r="K1246" i="11"/>
  <c r="L1246" i="11" s="1"/>
  <c r="K1024" i="11"/>
  <c r="L1024" i="11" s="1"/>
  <c r="K1044" i="11"/>
  <c r="L1044" i="11" s="1"/>
  <c r="K1046" i="11"/>
  <c r="L1046" i="11" s="1"/>
  <c r="K786" i="11"/>
  <c r="L786" i="11" s="1"/>
  <c r="K678" i="11"/>
  <c r="L678" i="11" s="1"/>
  <c r="K762" i="11"/>
  <c r="L762" i="11" s="1"/>
  <c r="K747" i="11"/>
  <c r="L747" i="11" s="1"/>
  <c r="K728" i="11"/>
  <c r="L728" i="11" s="1"/>
  <c r="K675" i="11"/>
  <c r="L675" i="11" s="1"/>
  <c r="K759" i="11"/>
  <c r="L759" i="11" s="1"/>
  <c r="K742" i="11"/>
  <c r="L742" i="11" s="1"/>
  <c r="K691" i="11"/>
  <c r="L691" i="11" s="1"/>
  <c r="K679" i="11"/>
  <c r="L679" i="11" s="1"/>
  <c r="K904" i="11"/>
  <c r="L904" i="11" s="1"/>
  <c r="K707" i="11"/>
  <c r="L707" i="11" s="1"/>
  <c r="K910" i="11"/>
  <c r="L910" i="11" s="1"/>
  <c r="K766" i="11"/>
  <c r="L766" i="11" s="1"/>
  <c r="K583" i="11"/>
  <c r="L583" i="11" s="1"/>
  <c r="K690" i="11"/>
  <c r="L690" i="11" s="1"/>
  <c r="K877" i="11"/>
  <c r="L877" i="11" s="1"/>
  <c r="K623" i="11"/>
  <c r="L623" i="11" s="1"/>
  <c r="K912" i="11"/>
  <c r="L912" i="11" s="1"/>
  <c r="K739" i="11"/>
  <c r="L739" i="11" s="1"/>
  <c r="K966" i="11"/>
  <c r="L966" i="11" s="1"/>
  <c r="K817" i="11"/>
  <c r="L817" i="11" s="1"/>
  <c r="K823" i="11"/>
  <c r="L823" i="11" s="1"/>
  <c r="K827" i="11"/>
  <c r="L827" i="11" s="1"/>
  <c r="K618" i="11"/>
  <c r="L618" i="11" s="1"/>
  <c r="K684" i="11"/>
  <c r="L684" i="11" s="1"/>
  <c r="K637" i="11"/>
  <c r="L637" i="11" s="1"/>
  <c r="K803" i="11"/>
  <c r="L803" i="11" s="1"/>
  <c r="K950" i="11"/>
  <c r="L950" i="11" s="1"/>
  <c r="K931" i="11"/>
  <c r="L931" i="11" s="1"/>
  <c r="K1137" i="11"/>
  <c r="L1137" i="11" s="1"/>
  <c r="K1189" i="11"/>
  <c r="L1189" i="11" s="1"/>
  <c r="K1092" i="11"/>
  <c r="L1092" i="11" s="1"/>
  <c r="K1180" i="11"/>
  <c r="L1180" i="11" s="1"/>
  <c r="K1034" i="11"/>
  <c r="L1034" i="11" s="1"/>
  <c r="K1254" i="11"/>
  <c r="L1254" i="11" s="1"/>
  <c r="K1040" i="11"/>
  <c r="L1040" i="11" s="1"/>
  <c r="K1213" i="11"/>
  <c r="L1213" i="11" s="1"/>
  <c r="K1258" i="11"/>
  <c r="L1258" i="11" s="1"/>
  <c r="K1197" i="11"/>
  <c r="L1197" i="11" s="1"/>
  <c r="K1166" i="11"/>
  <c r="L1166" i="11" s="1"/>
  <c r="K1156" i="11"/>
  <c r="L1156" i="11" s="1"/>
  <c r="K1120" i="11"/>
  <c r="L1120" i="11" s="1"/>
  <c r="K1208" i="11"/>
  <c r="L1208" i="11" s="1"/>
  <c r="K1262" i="11"/>
  <c r="L1262" i="11" s="1"/>
  <c r="K1006" i="11"/>
  <c r="L1006" i="11" s="1"/>
  <c r="K1116" i="11"/>
  <c r="L1116" i="11" s="1"/>
  <c r="K1167" i="11"/>
  <c r="L1167" i="11" s="1"/>
  <c r="K899" i="11"/>
  <c r="L899" i="11" s="1"/>
  <c r="K602" i="11"/>
  <c r="L602" i="11" s="1"/>
  <c r="K634" i="11"/>
  <c r="L634" i="11" s="1"/>
  <c r="K871" i="11"/>
  <c r="L871" i="11" s="1"/>
  <c r="K563" i="11"/>
  <c r="L563" i="11" s="1"/>
  <c r="K599" i="11"/>
  <c r="L599" i="11" s="1"/>
  <c r="K631" i="11"/>
  <c r="L631" i="11" s="1"/>
  <c r="K873" i="11"/>
  <c r="L873" i="11" s="1"/>
  <c r="K557" i="11"/>
  <c r="L557" i="11" s="1"/>
  <c r="K554" i="11"/>
  <c r="L554" i="11" s="1"/>
  <c r="K785" i="11"/>
  <c r="L785" i="11" s="1"/>
  <c r="K579" i="11"/>
  <c r="L579" i="11" s="1"/>
  <c r="K913" i="11"/>
  <c r="L913" i="11" s="1"/>
  <c r="K836" i="11"/>
  <c r="L836" i="11" s="1"/>
  <c r="K549" i="11"/>
  <c r="L549" i="11" s="1"/>
  <c r="K612" i="11"/>
  <c r="L612" i="11" s="1"/>
  <c r="K530" i="11"/>
  <c r="L530" i="11" s="1"/>
  <c r="K568" i="11"/>
  <c r="L568" i="11" s="1"/>
  <c r="K1064" i="11"/>
  <c r="L1064" i="11" s="1"/>
  <c r="K682" i="11"/>
  <c r="L682" i="11" s="1"/>
  <c r="K1194" i="11"/>
  <c r="L1194" i="11" s="1"/>
  <c r="K1252" i="11"/>
  <c r="L1252" i="11" s="1"/>
  <c r="K1184" i="11"/>
  <c r="L1184" i="11" s="1"/>
  <c r="K1129" i="11"/>
  <c r="L1129" i="11" s="1"/>
  <c r="K1227" i="11"/>
  <c r="L1227" i="11" s="1"/>
  <c r="K1043" i="11"/>
  <c r="L1043" i="11" s="1"/>
  <c r="K1283" i="11"/>
  <c r="L1283" i="11" s="1"/>
  <c r="K1314" i="11"/>
  <c r="L1314" i="11" s="1"/>
  <c r="K1102" i="11"/>
  <c r="L1102" i="11" s="1"/>
  <c r="K1095" i="11"/>
  <c r="L1095" i="11" s="1"/>
  <c r="K527" i="11"/>
  <c r="L527" i="11" s="1"/>
  <c r="K915" i="11"/>
  <c r="L915" i="11" s="1"/>
  <c r="K864" i="11"/>
  <c r="L864" i="11" s="1"/>
  <c r="K792" i="11"/>
  <c r="L792" i="11" s="1"/>
  <c r="K661" i="11"/>
  <c r="L661" i="11" s="1"/>
  <c r="K793" i="11"/>
  <c r="L793" i="11" s="1"/>
  <c r="K627" i="11"/>
  <c r="L627" i="11" s="1"/>
  <c r="K943" i="11"/>
  <c r="L943" i="11" s="1"/>
  <c r="K997" i="11"/>
  <c r="L997" i="11" s="1"/>
  <c r="K591" i="11"/>
  <c r="L591" i="11" s="1"/>
  <c r="K726" i="11"/>
  <c r="L726" i="11" s="1"/>
  <c r="K1154" i="11"/>
  <c r="L1154" i="11" s="1"/>
  <c r="K1063" i="11"/>
  <c r="L1063" i="11" s="1"/>
  <c r="K1045" i="11"/>
  <c r="L1045" i="11" s="1"/>
  <c r="K1193" i="11"/>
  <c r="L1193" i="11" s="1"/>
  <c r="K1244" i="11"/>
  <c r="L1244" i="11" s="1"/>
  <c r="K1027" i="11"/>
  <c r="L1027" i="11" s="1"/>
  <c r="K1161" i="11"/>
  <c r="L1161" i="11" s="1"/>
  <c r="K1125" i="11"/>
  <c r="L1125" i="11" s="1"/>
  <c r="K1191" i="11"/>
  <c r="L1191" i="11" s="1"/>
  <c r="K1051" i="11"/>
  <c r="L1051" i="11" s="1"/>
  <c r="K1309" i="11"/>
  <c r="L1309" i="11" s="1"/>
  <c r="K1295" i="11"/>
  <c r="L1295" i="11" s="1"/>
  <c r="K1041" i="11"/>
  <c r="L1041" i="11" s="1"/>
  <c r="K1164" i="11"/>
  <c r="L1164" i="11" s="1"/>
  <c r="K1207" i="11"/>
  <c r="L1207" i="11" s="1"/>
  <c r="K1094" i="11"/>
  <c r="L1094" i="11" s="1"/>
  <c r="K778" i="11"/>
  <c r="L778" i="11" s="1"/>
  <c r="K729" i="11"/>
  <c r="L729" i="11" s="1"/>
  <c r="K858" i="11"/>
  <c r="L858" i="11" s="1"/>
  <c r="K552" i="11"/>
  <c r="L552" i="11" s="1"/>
  <c r="K775" i="11"/>
  <c r="L775" i="11" s="1"/>
  <c r="K653" i="11"/>
  <c r="L653" i="11" s="1"/>
  <c r="K935" i="11"/>
  <c r="L935" i="11" s="1"/>
  <c r="K535" i="11"/>
  <c r="L535" i="11" s="1"/>
  <c r="K548" i="11"/>
  <c r="L548" i="11" s="1"/>
  <c r="K851" i="11"/>
  <c r="L851" i="11" s="1"/>
  <c r="K738" i="11"/>
  <c r="L738" i="11" s="1"/>
  <c r="K947" i="11"/>
  <c r="L947" i="11" s="1"/>
  <c r="K1288" i="11"/>
  <c r="L1288" i="11" s="1"/>
  <c r="K719" i="11"/>
  <c r="L719" i="11" s="1"/>
  <c r="K905" i="11"/>
  <c r="L905" i="11" s="1"/>
  <c r="K642" i="11"/>
  <c r="L642" i="11" s="1"/>
  <c r="K970" i="11"/>
  <c r="L970" i="11" s="1"/>
  <c r="K1153" i="11"/>
  <c r="L1153" i="11" s="1"/>
  <c r="K1135" i="11"/>
  <c r="L1135" i="11" s="1"/>
  <c r="K1067" i="11"/>
  <c r="L1067" i="11" s="1"/>
  <c r="K1105" i="11"/>
  <c r="L1105" i="11" s="1"/>
  <c r="K1114" i="11"/>
  <c r="L1114" i="11" s="1"/>
  <c r="K1236" i="11"/>
  <c r="L1236" i="11" s="1"/>
  <c r="K958" i="11"/>
  <c r="L958" i="11" s="1"/>
  <c r="K1291" i="11"/>
  <c r="L1291" i="11" s="1"/>
  <c r="K1029" i="11"/>
  <c r="L1029" i="11" s="1"/>
  <c r="K1232" i="11"/>
  <c r="L1232" i="11" s="1"/>
  <c r="K949" i="11"/>
  <c r="L949" i="11" s="1"/>
  <c r="K890" i="11"/>
  <c r="L890" i="11" s="1"/>
  <c r="K518" i="11"/>
  <c r="L518" i="11" s="1"/>
  <c r="K731" i="11"/>
  <c r="L731" i="11" s="1"/>
  <c r="K809" i="11"/>
  <c r="L809" i="11" s="1"/>
  <c r="K555" i="11"/>
  <c r="L555" i="11" s="1"/>
  <c r="K987" i="11"/>
  <c r="L987" i="11" s="1"/>
  <c r="K630" i="11"/>
  <c r="L630" i="11" s="1"/>
  <c r="K779" i="11"/>
  <c r="L779" i="11" s="1"/>
  <c r="K751" i="11"/>
  <c r="L751" i="11" s="1"/>
  <c r="K645" i="11"/>
  <c r="L645" i="11" s="1"/>
  <c r="K732" i="11"/>
  <c r="L732" i="11" s="1"/>
  <c r="K539" i="11"/>
  <c r="L539" i="11" s="1"/>
  <c r="K938" i="11"/>
  <c r="L938" i="11" s="1"/>
  <c r="K981" i="11"/>
  <c r="L981" i="11" s="1"/>
  <c r="K856" i="11"/>
  <c r="L856" i="11" s="1"/>
  <c r="K644" i="11"/>
  <c r="L644" i="11" s="1"/>
  <c r="K1139" i="11"/>
  <c r="L1139" i="11" s="1"/>
  <c r="K1159" i="11"/>
  <c r="L1159" i="11" s="1"/>
  <c r="K1106" i="11"/>
  <c r="L1106" i="11" s="1"/>
  <c r="K1204" i="11"/>
  <c r="L1204" i="11" s="1"/>
  <c r="K1237" i="11"/>
  <c r="L1237" i="11" s="1"/>
  <c r="K1013" i="11"/>
  <c r="L1013" i="11" s="1"/>
  <c r="K1174" i="11"/>
  <c r="L1174" i="11" s="1"/>
  <c r="K1222" i="11"/>
  <c r="L1222" i="11" s="1"/>
  <c r="K1097" i="11"/>
  <c r="L1097" i="11" s="1"/>
  <c r="K543" i="11"/>
  <c r="L543" i="11" s="1"/>
  <c r="K702" i="11"/>
  <c r="L702" i="11" s="1"/>
  <c r="K927" i="11"/>
  <c r="L927" i="11" s="1"/>
  <c r="K868" i="11"/>
  <c r="L868" i="11" s="1"/>
  <c r="K528" i="11"/>
  <c r="L528" i="11" s="1"/>
  <c r="K671" i="11"/>
  <c r="L671" i="11" s="1"/>
  <c r="K967" i="11"/>
  <c r="L967" i="11" s="1"/>
  <c r="K838" i="11"/>
  <c r="L838" i="11" s="1"/>
  <c r="K700" i="11"/>
  <c r="L700" i="11" s="1"/>
  <c r="K522" i="11"/>
  <c r="L522" i="11" s="1"/>
  <c r="K703" i="11"/>
  <c r="L703" i="11" s="1"/>
  <c r="K944" i="11"/>
  <c r="L944" i="11" s="1"/>
  <c r="K841" i="11"/>
  <c r="L841" i="11" s="1"/>
  <c r="K695" i="11"/>
  <c r="L695" i="11" s="1"/>
  <c r="K800" i="11"/>
  <c r="L800" i="11" s="1"/>
  <c r="K833" i="11"/>
  <c r="L833" i="11" s="1"/>
  <c r="K537" i="11"/>
  <c r="L537" i="11" s="1"/>
  <c r="K576" i="11"/>
  <c r="L576" i="11" s="1"/>
  <c r="K929" i="11"/>
  <c r="L929" i="11" s="1"/>
  <c r="K598" i="11"/>
  <c r="L598" i="11" s="1"/>
  <c r="K610" i="11"/>
  <c r="L610" i="11" s="1"/>
  <c r="K673" i="11"/>
  <c r="L673" i="11" s="1"/>
  <c r="K957" i="11"/>
  <c r="L957" i="11" s="1"/>
  <c r="K647" i="11"/>
  <c r="L647" i="11" s="1"/>
  <c r="K558" i="11"/>
  <c r="L558" i="11" s="1"/>
  <c r="K663" i="11"/>
  <c r="L663" i="11" s="1"/>
  <c r="K959" i="11"/>
  <c r="L959" i="11" s="1"/>
  <c r="K774" i="11"/>
  <c r="L774" i="11" s="1"/>
  <c r="K1200" i="11"/>
  <c r="L1200" i="11" s="1"/>
  <c r="K525" i="11"/>
  <c r="L525" i="11" s="1"/>
  <c r="K1169" i="11"/>
  <c r="L1169" i="11" s="1"/>
  <c r="K1202" i="11"/>
  <c r="L1202" i="11" s="1"/>
  <c r="K925" i="11"/>
  <c r="L925" i="11" s="1"/>
  <c r="K1234" i="11"/>
  <c r="L1234" i="11" s="1"/>
  <c r="K727" i="11"/>
  <c r="L727" i="11" s="1"/>
  <c r="K1101" i="11"/>
  <c r="L1101" i="11" s="1"/>
  <c r="K1249" i="11"/>
  <c r="L1249" i="11" s="1"/>
  <c r="K1243" i="11"/>
  <c r="L1243" i="11" s="1"/>
  <c r="K1077" i="11"/>
  <c r="L1077" i="11" s="1"/>
  <c r="K866" i="11"/>
  <c r="L866" i="11" s="1"/>
  <c r="K1014" i="11"/>
  <c r="L1014" i="11" s="1"/>
  <c r="K1146" i="11"/>
  <c r="L1146" i="11" s="1"/>
  <c r="K1231" i="11"/>
  <c r="L1231" i="11" s="1"/>
  <c r="K889" i="11"/>
  <c r="L889" i="11" s="1"/>
  <c r="K924" i="11"/>
  <c r="L924" i="11" s="1"/>
  <c r="K804" i="11"/>
  <c r="L804" i="11" s="1"/>
  <c r="K840" i="11"/>
  <c r="L840" i="11" s="1"/>
  <c r="K643" i="11"/>
  <c r="L643" i="11" s="1"/>
  <c r="K976" i="11"/>
  <c r="L976" i="11" s="1"/>
  <c r="K561" i="11"/>
  <c r="L561" i="11" s="1"/>
  <c r="K529" i="11"/>
  <c r="L529" i="11" s="1"/>
  <c r="K1053" i="11"/>
  <c r="L1053" i="11" s="1"/>
  <c r="K1099" i="11"/>
  <c r="L1099" i="11" s="1"/>
  <c r="K901" i="11"/>
  <c r="L901" i="11" s="1"/>
  <c r="K980" i="11"/>
  <c r="L980" i="11" s="1"/>
  <c r="K1214" i="11"/>
  <c r="L1214" i="11" s="1"/>
  <c r="K1158" i="11"/>
  <c r="L1158" i="11" s="1"/>
  <c r="K1192" i="11"/>
  <c r="L1192" i="11" s="1"/>
  <c r="K978" i="11"/>
  <c r="L978" i="11" s="1"/>
  <c r="K1230" i="11"/>
  <c r="L1230" i="11" s="1"/>
  <c r="K1015" i="11"/>
  <c r="L1015" i="11" s="1"/>
  <c r="K1049" i="11"/>
  <c r="L1049" i="11" s="1"/>
  <c r="K752" i="11"/>
  <c r="L752" i="11" s="1"/>
  <c r="K515" i="11"/>
  <c r="L515" i="11" s="1"/>
  <c r="K880" i="11"/>
  <c r="L880" i="11" s="1"/>
  <c r="K509" i="11"/>
  <c r="L509" i="11" s="1"/>
  <c r="K893" i="11"/>
  <c r="L893" i="11" s="1"/>
  <c r="K825" i="11"/>
  <c r="L825" i="11" s="1"/>
  <c r="K782" i="11"/>
  <c r="L782" i="11" s="1"/>
  <c r="K532" i="11"/>
  <c r="L532" i="11" s="1"/>
  <c r="K845" i="11"/>
  <c r="L845" i="11" s="1"/>
  <c r="K991" i="11"/>
  <c r="L991" i="11" s="1"/>
  <c r="K546" i="11"/>
  <c r="L546" i="11" s="1"/>
  <c r="K781" i="11"/>
  <c r="L781" i="11" s="1"/>
  <c r="K712" i="11"/>
  <c r="L712" i="11" s="1"/>
  <c r="K828" i="11"/>
  <c r="L828" i="11" s="1"/>
  <c r="K946" i="11"/>
  <c r="L946" i="11" s="1"/>
  <c r="K960" i="11"/>
  <c r="L960" i="11" s="1"/>
  <c r="K572" i="11"/>
  <c r="L572" i="11" s="1"/>
  <c r="K1143" i="11"/>
  <c r="L1143" i="11" s="1"/>
  <c r="K1100" i="11"/>
  <c r="L1100" i="11" s="1"/>
  <c r="K593" i="11"/>
  <c r="L593" i="11" s="1"/>
  <c r="K1113" i="11"/>
  <c r="L1113" i="11" s="1"/>
  <c r="K1071" i="11"/>
  <c r="L1071" i="11" s="1"/>
  <c r="K1119" i="11"/>
  <c r="L1119" i="11" s="1"/>
  <c r="K1185" i="11"/>
  <c r="L1185" i="11" s="1"/>
  <c r="K1203" i="11"/>
  <c r="L1203" i="11" s="1"/>
  <c r="K1160" i="11"/>
  <c r="L1160" i="11" s="1"/>
  <c r="K1089" i="11"/>
  <c r="L1089" i="11" s="1"/>
  <c r="K693" i="11"/>
  <c r="L693" i="11" s="1"/>
  <c r="K907" i="11"/>
  <c r="L907" i="11" s="1"/>
  <c r="K886" i="11"/>
  <c r="L886" i="11" s="1"/>
  <c r="K993" i="11"/>
  <c r="L993" i="11" s="1"/>
  <c r="K672" i="11"/>
  <c r="L672" i="11" s="1"/>
  <c r="K846" i="11"/>
  <c r="L846" i="11" s="1"/>
  <c r="K861" i="11"/>
  <c r="L861" i="11" s="1"/>
  <c r="K900" i="11"/>
  <c r="L900" i="11" s="1"/>
  <c r="K777" i="11"/>
  <c r="L777" i="11" s="1"/>
  <c r="K556" i="11"/>
  <c r="L556" i="11" s="1"/>
  <c r="K783" i="11"/>
  <c r="L783" i="11" s="1"/>
  <c r="K878" i="11"/>
  <c r="L878" i="11" s="1"/>
  <c r="K668" i="11"/>
  <c r="L668" i="11" s="1"/>
  <c r="K714" i="11"/>
  <c r="L714" i="11" s="1"/>
  <c r="K651" i="11"/>
  <c r="L651" i="11" s="1"/>
  <c r="K953" i="11"/>
  <c r="L953" i="11" s="1"/>
  <c r="K830" i="11"/>
  <c r="L830" i="11" s="1"/>
  <c r="K826" i="11"/>
  <c r="L826" i="11" s="1"/>
  <c r="K819" i="11"/>
  <c r="L819" i="11" s="1"/>
  <c r="K621" i="11"/>
  <c r="L621" i="11" s="1"/>
  <c r="K611" i="11"/>
  <c r="L611" i="11" s="1"/>
  <c r="K982" i="11"/>
  <c r="L982" i="11" s="1"/>
  <c r="K964" i="11"/>
  <c r="L964" i="11" s="1"/>
  <c r="K606" i="11"/>
  <c r="L606" i="11" s="1"/>
  <c r="K699" i="11"/>
  <c r="L699" i="11" s="1"/>
  <c r="K569" i="11"/>
  <c r="L569" i="11" s="1"/>
  <c r="K853" i="11"/>
  <c r="L853" i="11" s="1"/>
  <c r="K713" i="11"/>
  <c r="L713" i="11" s="1"/>
  <c r="K1055" i="11"/>
  <c r="L1055" i="11" s="1"/>
  <c r="K1148" i="11"/>
  <c r="L1148" i="11" s="1"/>
  <c r="K1023" i="11"/>
  <c r="L1023" i="11" s="1"/>
  <c r="K1131" i="11"/>
  <c r="L1131" i="11" s="1"/>
  <c r="K1162" i="11"/>
  <c r="L1162" i="11" s="1"/>
  <c r="K1060" i="11"/>
  <c r="L1060" i="11" s="1"/>
  <c r="K1026" i="11"/>
  <c r="L1026" i="11" s="1"/>
  <c r="K1110" i="11"/>
  <c r="L1110" i="11" s="1"/>
  <c r="K1175" i="11"/>
  <c r="L1175" i="11" s="1"/>
  <c r="K1072" i="11"/>
  <c r="L1072" i="11" s="1"/>
  <c r="K972" i="11"/>
  <c r="L972" i="11" s="1"/>
  <c r="K1069" i="11"/>
  <c r="L1069" i="11" s="1"/>
  <c r="K1047" i="11"/>
  <c r="L1047" i="11" s="1"/>
  <c r="K1186" i="11"/>
  <c r="L1186" i="11" s="1"/>
  <c r="K1176" i="11"/>
  <c r="L1176" i="11" s="1"/>
  <c r="K996" i="11"/>
  <c r="L996" i="11" s="1"/>
  <c r="K784" i="11"/>
  <c r="L784" i="11" s="1"/>
  <c r="K578" i="11"/>
  <c r="L578" i="11" s="1"/>
  <c r="K780" i="11"/>
  <c r="L780" i="11" s="1"/>
  <c r="K605" i="11"/>
  <c r="L605" i="11" s="1"/>
  <c r="K854" i="11"/>
  <c r="L854" i="11" s="1"/>
  <c r="K1141" i="11"/>
  <c r="L1141" i="11" s="1"/>
  <c r="K1132" i="11"/>
  <c r="L1132" i="11" s="1"/>
  <c r="K1036" i="11"/>
  <c r="L1036" i="11" s="1"/>
  <c r="K1111" i="11"/>
  <c r="L1111" i="11" s="1"/>
  <c r="K1196" i="11"/>
  <c r="L1196" i="11" s="1"/>
  <c r="K1155" i="11"/>
  <c r="L1155" i="11" s="1"/>
  <c r="K1124" i="11"/>
  <c r="L1124" i="11" s="1"/>
  <c r="K928" i="11"/>
  <c r="L928" i="11" s="1"/>
  <c r="K862" i="11"/>
  <c r="L862" i="11" s="1"/>
  <c r="K891" i="11"/>
  <c r="L891" i="11" s="1"/>
  <c r="K837" i="11"/>
  <c r="L837" i="11" s="1"/>
  <c r="K648" i="11"/>
  <c r="L648" i="11" s="1"/>
  <c r="K898" i="11"/>
  <c r="L898" i="11" s="1"/>
  <c r="K665" i="11"/>
  <c r="L665" i="11" s="1"/>
  <c r="K577" i="11"/>
  <c r="L577" i="11" s="1"/>
  <c r="K810" i="11"/>
  <c r="L810" i="11" s="1"/>
  <c r="K567" i="11"/>
  <c r="L567" i="11" s="1"/>
  <c r="K560" i="11"/>
  <c r="L560" i="11" s="1"/>
  <c r="K882" i="11"/>
  <c r="L882" i="11" s="1"/>
  <c r="K1056" i="11"/>
  <c r="L1056" i="11" s="1"/>
  <c r="K1133" i="11"/>
  <c r="L1133" i="11" s="1"/>
  <c r="K1235" i="11"/>
  <c r="L1235" i="11" s="1"/>
  <c r="K1068" i="11"/>
  <c r="L1068" i="11" s="1"/>
  <c r="K1212" i="11"/>
  <c r="L1212" i="11" s="1"/>
  <c r="K1198" i="11"/>
  <c r="L1198" i="11" s="1"/>
  <c r="K1050" i="11"/>
  <c r="L1050" i="11" s="1"/>
  <c r="K1171" i="11"/>
  <c r="L1171" i="11" s="1"/>
  <c r="K914" i="11"/>
  <c r="L914" i="11" s="1"/>
  <c r="K520" i="11"/>
  <c r="L520" i="11" s="1"/>
  <c r="K1054" i="11"/>
  <c r="L1054" i="11" s="1"/>
  <c r="K765" i="11"/>
  <c r="L765" i="11" s="1"/>
  <c r="K1087" i="11"/>
  <c r="L1087" i="11" s="1"/>
  <c r="K791" i="11"/>
  <c r="L791" i="11" s="1"/>
  <c r="K562" i="11"/>
  <c r="L562" i="11" s="1"/>
  <c r="K514" i="11"/>
  <c r="L514" i="11" s="1"/>
  <c r="K857" i="11"/>
  <c r="L857" i="11" s="1"/>
  <c r="K526" i="11"/>
  <c r="L526" i="11" s="1"/>
  <c r="K544" i="11"/>
  <c r="L544" i="11" s="1"/>
  <c r="K789" i="11"/>
  <c r="L789" i="11" s="1"/>
  <c r="K863" i="11"/>
  <c r="L863" i="11" s="1"/>
  <c r="K519" i="11"/>
  <c r="L519" i="11" s="1"/>
  <c r="K508" i="11"/>
  <c r="L508" i="11" s="1"/>
  <c r="K818" i="11"/>
  <c r="L818" i="11" s="1"/>
  <c r="K597" i="11"/>
  <c r="L597" i="11" s="1"/>
  <c r="K918" i="11"/>
  <c r="L918" i="11" s="1"/>
  <c r="K758" i="11"/>
  <c r="L758" i="11" s="1"/>
  <c r="K683" i="11"/>
  <c r="L683" i="11" s="1"/>
  <c r="K698" i="11"/>
  <c r="L698" i="11" s="1"/>
  <c r="K992" i="11"/>
  <c r="L992" i="11" s="1"/>
  <c r="K867" i="11"/>
  <c r="L867" i="11" s="1"/>
  <c r="K680" i="11"/>
  <c r="L680" i="11" s="1"/>
  <c r="K773" i="11"/>
  <c r="L773" i="11" s="1"/>
  <c r="K998" i="11"/>
  <c r="L998" i="11" s="1"/>
  <c r="K736" i="11"/>
  <c r="L736" i="11" s="1"/>
  <c r="K624" i="11"/>
  <c r="L624" i="11" s="1"/>
  <c r="K849" i="11"/>
  <c r="L849" i="11" s="1"/>
  <c r="K716" i="11"/>
  <c r="L716" i="11" s="1"/>
  <c r="K565" i="11"/>
  <c r="L565" i="11" s="1"/>
  <c r="K847" i="11"/>
  <c r="L847" i="11" s="1"/>
  <c r="K954" i="11"/>
  <c r="L954" i="11" s="1"/>
  <c r="K533" i="11"/>
  <c r="L533" i="11" s="1"/>
  <c r="K1058" i="11"/>
  <c r="L1058" i="11" s="1"/>
  <c r="K1145" i="11"/>
  <c r="L1145" i="11" s="1"/>
  <c r="K1061" i="11"/>
  <c r="L1061" i="11" s="1"/>
  <c r="K1134" i="11"/>
  <c r="L1134" i="11" s="1"/>
  <c r="K1012" i="11"/>
  <c r="L1012" i="11" s="1"/>
  <c r="K1009" i="11"/>
  <c r="L1009" i="11" s="1"/>
  <c r="K1030" i="11"/>
  <c r="L1030" i="11" s="1"/>
  <c r="K1112" i="11"/>
  <c r="L1112" i="11" s="1"/>
  <c r="K1157" i="11"/>
  <c r="L1157" i="11" s="1"/>
  <c r="K1073" i="11"/>
  <c r="L1073" i="11" s="1"/>
  <c r="K749" i="11"/>
  <c r="L749" i="11" s="1"/>
  <c r="K1108" i="11"/>
  <c r="L1108" i="11" s="1"/>
  <c r="K1048" i="11"/>
  <c r="L1048" i="11" s="1"/>
  <c r="K1226" i="11"/>
  <c r="L1226" i="11" s="1"/>
  <c r="K1239" i="11"/>
  <c r="L1239" i="11" s="1"/>
  <c r="K505" i="11"/>
  <c r="L505" i="11" s="1"/>
  <c r="K600" i="11"/>
  <c r="L600" i="11" s="1"/>
  <c r="K564" i="11"/>
  <c r="L564" i="11" s="1"/>
  <c r="K812" i="11"/>
  <c r="L812" i="11" s="1"/>
  <c r="K688" i="11"/>
  <c r="L688" i="11" s="1"/>
  <c r="K608" i="11"/>
  <c r="L608" i="11" s="1"/>
  <c r="K896" i="11"/>
  <c r="L896" i="11" s="1"/>
  <c r="K909" i="11"/>
  <c r="L909" i="11" s="1"/>
  <c r="K575" i="11"/>
  <c r="L575" i="11" s="1"/>
  <c r="K839" i="11"/>
  <c r="L839" i="11" s="1"/>
  <c r="K706" i="11"/>
  <c r="L706" i="11" s="1"/>
  <c r="K850" i="11"/>
  <c r="L850" i="11" s="1"/>
  <c r="K798" i="11"/>
  <c r="L798" i="11" s="1"/>
  <c r="K824" i="11"/>
  <c r="L824" i="11" s="1"/>
  <c r="K757" i="11"/>
  <c r="L757" i="11" s="1"/>
  <c r="K933" i="11"/>
  <c r="L933" i="11" s="1"/>
  <c r="K517" i="11"/>
  <c r="L517" i="11" s="1"/>
  <c r="K1223" i="11"/>
  <c r="L1223" i="11" s="1"/>
  <c r="K1140" i="11"/>
  <c r="L1140" i="11" s="1"/>
  <c r="K1066" i="11"/>
  <c r="L1066" i="11" s="1"/>
  <c r="K1199" i="11"/>
  <c r="L1199" i="11" s="1"/>
  <c r="K613" i="11"/>
  <c r="L613" i="11" s="1"/>
  <c r="K1168" i="11"/>
  <c r="L1168" i="11" s="1"/>
  <c r="K945" i="11"/>
  <c r="L945" i="11" s="1"/>
  <c r="K1205" i="11"/>
  <c r="L1205" i="11" s="1"/>
  <c r="K1260" i="11"/>
  <c r="L1260" i="11" s="1"/>
  <c r="K1242" i="11"/>
  <c r="L1242" i="11" s="1"/>
  <c r="K635" i="11"/>
  <c r="L635" i="11" s="1"/>
  <c r="K625" i="11"/>
  <c r="L625" i="11" s="1"/>
  <c r="K1130" i="11"/>
  <c r="L1130" i="11" s="1"/>
  <c r="K674" i="11"/>
  <c r="L674" i="11" s="1"/>
  <c r="K1127" i="11"/>
  <c r="L1127" i="11" s="1"/>
  <c r="K1297" i="11"/>
  <c r="L1297" i="11" s="1"/>
  <c r="K1070" i="11"/>
  <c r="L1070" i="11" s="1"/>
  <c r="K666" i="11"/>
  <c r="L666" i="11" s="1"/>
  <c r="K1221" i="11"/>
  <c r="L1221" i="11" s="1"/>
  <c r="K1096" i="11"/>
  <c r="L1096" i="11" s="1"/>
  <c r="K595" i="11"/>
  <c r="L595" i="11" s="1"/>
  <c r="K649" i="11"/>
  <c r="L649" i="11" s="1"/>
  <c r="K956" i="11"/>
  <c r="L956" i="11" s="1"/>
  <c r="K641" i="11"/>
  <c r="L641" i="11" s="1"/>
  <c r="K586" i="11"/>
  <c r="L586" i="11" s="1"/>
  <c r="K722" i="11"/>
  <c r="L722" i="11" s="1"/>
  <c r="K1003" i="11"/>
  <c r="L1003" i="11" s="1"/>
  <c r="K604" i="11"/>
  <c r="L604" i="11" s="1"/>
  <c r="K588" i="11"/>
  <c r="L588" i="11" s="1"/>
  <c r="K717" i="11"/>
  <c r="L717" i="11" s="1"/>
  <c r="K689" i="11"/>
  <c r="L689" i="11" s="1"/>
  <c r="K988" i="11"/>
  <c r="L988" i="11" s="1"/>
  <c r="K584" i="11"/>
  <c r="L584" i="11" s="1"/>
  <c r="K829" i="11"/>
  <c r="L829" i="11" s="1"/>
  <c r="K771" i="11"/>
  <c r="L771" i="11" s="1"/>
  <c r="K676" i="11"/>
  <c r="L676" i="11" s="1"/>
  <c r="K531" i="11"/>
  <c r="L531" i="11" s="1"/>
  <c r="K725" i="11"/>
  <c r="L725" i="11" s="1"/>
  <c r="K887" i="11"/>
  <c r="L887" i="11" s="1"/>
  <c r="K638" i="11"/>
  <c r="L638" i="11" s="1"/>
  <c r="K650" i="11"/>
  <c r="L650" i="11" s="1"/>
  <c r="K740" i="11"/>
  <c r="L740" i="11" s="1"/>
  <c r="K897" i="11"/>
  <c r="L897" i="11" s="1"/>
  <c r="K524" i="11"/>
  <c r="L524" i="11" s="1"/>
  <c r="K632" i="11"/>
  <c r="L632" i="11" s="1"/>
  <c r="K686" i="11"/>
  <c r="L686" i="11" s="1"/>
  <c r="K919" i="11"/>
  <c r="L919" i="11" s="1"/>
  <c r="K633" i="11"/>
  <c r="L633" i="11" s="1"/>
  <c r="K1195" i="11"/>
  <c r="L1195" i="11" s="1"/>
  <c r="K1147" i="11"/>
  <c r="L1147" i="11" s="1"/>
  <c r="K1107" i="11"/>
  <c r="L1107" i="11" s="1"/>
  <c r="K1201" i="11"/>
  <c r="L1201" i="11" s="1"/>
  <c r="K723" i="11"/>
  <c r="L723" i="11" s="1"/>
  <c r="K1229" i="11"/>
  <c r="L1229" i="11" s="1"/>
  <c r="K906" i="11"/>
  <c r="L906" i="11" s="1"/>
  <c r="K1206" i="11"/>
  <c r="L1206" i="11" s="1"/>
  <c r="K1257" i="11"/>
  <c r="L1257" i="11" s="1"/>
  <c r="K1241" i="11"/>
  <c r="L1241" i="11" s="1"/>
  <c r="K1183" i="11"/>
  <c r="L1183" i="11" s="1"/>
  <c r="K986" i="11"/>
  <c r="L986" i="11" s="1"/>
  <c r="K1002" i="11"/>
  <c r="L1002" i="11" s="1"/>
  <c r="K1062" i="11"/>
  <c r="L1062" i="11" s="1"/>
  <c r="K1091" i="11"/>
  <c r="L1091" i="11" s="1"/>
  <c r="K1261" i="11"/>
  <c r="L1261" i="11" s="1"/>
  <c r="H4" i="22"/>
  <c r="G10" i="30" s="1"/>
  <c r="F4" i="22"/>
  <c r="G4" i="22" s="1"/>
  <c r="F10" i="30" s="1"/>
  <c r="P4" i="22"/>
  <c r="G11" i="30" s="1"/>
  <c r="N4" i="22"/>
  <c r="O4" i="22" s="1"/>
  <c r="F11" i="30" s="1"/>
  <c r="I4" i="23"/>
  <c r="L654" i="11"/>
  <c r="L934" i="11"/>
  <c r="J4" i="23" l="1"/>
  <c r="F12" i="30" s="1"/>
  <c r="AM5" i="4"/>
  <c r="P5" i="4" l="1"/>
  <c r="Q5" i="4"/>
  <c r="R5" i="4"/>
  <c r="S5" i="4"/>
  <c r="T5" i="4"/>
  <c r="U5" i="4"/>
  <c r="V5" i="4"/>
  <c r="W5" i="4"/>
  <c r="X5" i="4"/>
  <c r="Y5" i="4"/>
  <c r="O6" i="4"/>
  <c r="P6" i="4"/>
  <c r="Q6" i="4"/>
  <c r="R6" i="4"/>
  <c r="S6" i="4"/>
  <c r="T6" i="4"/>
  <c r="U6" i="4"/>
  <c r="V6" i="4"/>
  <c r="W6" i="4"/>
  <c r="X6" i="4"/>
  <c r="Y6" i="4"/>
  <c r="O7" i="4"/>
  <c r="P7" i="4"/>
  <c r="Q7" i="4"/>
  <c r="R7" i="4"/>
  <c r="S7" i="4"/>
  <c r="T7" i="4"/>
  <c r="U7" i="4"/>
  <c r="V7" i="4"/>
  <c r="W7" i="4"/>
  <c r="X7" i="4"/>
  <c r="Y7" i="4"/>
  <c r="O8" i="4"/>
  <c r="P8" i="4"/>
  <c r="Q8" i="4"/>
  <c r="R8" i="4"/>
  <c r="S8" i="4"/>
  <c r="T8" i="4"/>
  <c r="U8" i="4"/>
  <c r="V8" i="4"/>
  <c r="W8" i="4"/>
  <c r="X8" i="4"/>
  <c r="Y8" i="4"/>
  <c r="AB6" i="4" l="1"/>
  <c r="AB4" i="4"/>
  <c r="AH4" i="4"/>
  <c r="AF4" i="4"/>
  <c r="AL4" i="4"/>
  <c r="AJ4" i="4"/>
  <c r="AK4" i="4"/>
  <c r="AC4" i="4"/>
  <c r="AI4" i="4"/>
  <c r="AG4" i="4"/>
  <c r="AE4" i="4"/>
  <c r="AD4" i="4"/>
  <c r="P1263" i="2" l="1"/>
  <c r="J1262" i="15" s="1"/>
  <c r="Q1263" i="2"/>
  <c r="K1262" i="15" s="1"/>
  <c r="R1263" i="2"/>
  <c r="L1262" i="15" s="1"/>
  <c r="S1263" i="2"/>
  <c r="M1262" i="15" s="1"/>
  <c r="T1263" i="2"/>
  <c r="N1262" i="15" s="1"/>
  <c r="U1263" i="2"/>
  <c r="O1262" i="15" s="1"/>
  <c r="V1263" i="2"/>
  <c r="P1262" i="15" s="1"/>
  <c r="W1263" i="2"/>
  <c r="Q1262" i="15" s="1"/>
  <c r="X1263" i="2"/>
  <c r="R1262" i="15" s="1"/>
  <c r="Y1263" i="2"/>
  <c r="S1262" i="15" s="1"/>
  <c r="Z1263" i="2"/>
  <c r="T1262" i="15" s="1"/>
  <c r="Z1262" i="15" l="1"/>
  <c r="AA1262" i="15" s="1"/>
  <c r="AB10" i="10"/>
  <c r="Y7" i="10"/>
  <c r="AH15" i="2"/>
  <c r="AA1263" i="2"/>
  <c r="AB12" i="10" l="1"/>
  <c r="AB13" i="10" s="1"/>
  <c r="F8" i="30" s="1"/>
  <c r="AB11" i="10"/>
  <c r="B1261" i="25"/>
  <c r="H1262" i="16"/>
  <c r="I1262" i="16" s="1"/>
  <c r="AK21" i="2"/>
  <c r="C8" i="30" s="1"/>
  <c r="H1261" i="5"/>
  <c r="B1260" i="19"/>
  <c r="B1261" i="20" s="1"/>
  <c r="B1261" i="26"/>
  <c r="G3" i="5"/>
  <c r="I1261" i="5" l="1"/>
  <c r="P6" i="2"/>
  <c r="J5" i="15" s="1"/>
  <c r="Q6" i="2"/>
  <c r="K5" i="15" s="1"/>
  <c r="R6" i="2"/>
  <c r="L5" i="15" s="1"/>
  <c r="S6" i="2"/>
  <c r="M5" i="15" s="1"/>
  <c r="T6" i="2"/>
  <c r="N5" i="15" s="1"/>
  <c r="U6" i="2"/>
  <c r="O5" i="15" s="1"/>
  <c r="V6" i="2"/>
  <c r="P5" i="15" s="1"/>
  <c r="W6" i="2"/>
  <c r="Q5" i="15" s="1"/>
  <c r="X6" i="2"/>
  <c r="R5" i="15" s="1"/>
  <c r="Y6" i="2"/>
  <c r="S5" i="15" s="1"/>
  <c r="Z6" i="2"/>
  <c r="T5" i="15" s="1"/>
  <c r="P7" i="2"/>
  <c r="J6" i="15" s="1"/>
  <c r="Q7" i="2"/>
  <c r="K6" i="15" s="1"/>
  <c r="R7" i="2"/>
  <c r="L6" i="15" s="1"/>
  <c r="S7" i="2"/>
  <c r="M6" i="15" s="1"/>
  <c r="T7" i="2"/>
  <c r="N6" i="15" s="1"/>
  <c r="U7" i="2"/>
  <c r="O6" i="15" s="1"/>
  <c r="V7" i="2"/>
  <c r="P6" i="15" s="1"/>
  <c r="W7" i="2"/>
  <c r="Q6" i="15" s="1"/>
  <c r="X7" i="2"/>
  <c r="R6" i="15" s="1"/>
  <c r="Y7" i="2"/>
  <c r="S6" i="15" s="1"/>
  <c r="Z7" i="2"/>
  <c r="T6" i="15" s="1"/>
  <c r="P8" i="2"/>
  <c r="J7" i="15" s="1"/>
  <c r="Q8" i="2"/>
  <c r="K7" i="15" s="1"/>
  <c r="R8" i="2"/>
  <c r="L7" i="15" s="1"/>
  <c r="S8" i="2"/>
  <c r="M7" i="15" s="1"/>
  <c r="T8" i="2"/>
  <c r="N7" i="15" s="1"/>
  <c r="U8" i="2"/>
  <c r="O7" i="15" s="1"/>
  <c r="V8" i="2"/>
  <c r="P7" i="15" s="1"/>
  <c r="W8" i="2"/>
  <c r="Q7" i="15" s="1"/>
  <c r="X8" i="2"/>
  <c r="R7" i="15" s="1"/>
  <c r="Y8" i="2"/>
  <c r="S7" i="15" s="1"/>
  <c r="Z8" i="2"/>
  <c r="T7" i="15" s="1"/>
  <c r="P9" i="2"/>
  <c r="J8" i="15" s="1"/>
  <c r="Q9" i="2"/>
  <c r="K8" i="15" s="1"/>
  <c r="R9" i="2"/>
  <c r="L8" i="15" s="1"/>
  <c r="S9" i="2"/>
  <c r="M8" i="15" s="1"/>
  <c r="T9" i="2"/>
  <c r="N8" i="15" s="1"/>
  <c r="U9" i="2"/>
  <c r="O8" i="15" s="1"/>
  <c r="V9" i="2"/>
  <c r="P8" i="15" s="1"/>
  <c r="W9" i="2"/>
  <c r="Q8" i="15" s="1"/>
  <c r="X9" i="2"/>
  <c r="R8" i="15" s="1"/>
  <c r="Y9" i="2"/>
  <c r="S8" i="15" s="1"/>
  <c r="Z9" i="2"/>
  <c r="T8" i="15" s="1"/>
  <c r="P10" i="2"/>
  <c r="J9" i="15" s="1"/>
  <c r="Q10" i="2"/>
  <c r="K9" i="15" s="1"/>
  <c r="R10" i="2"/>
  <c r="L9" i="15" s="1"/>
  <c r="S10" i="2"/>
  <c r="M9" i="15" s="1"/>
  <c r="T10" i="2"/>
  <c r="N9" i="15" s="1"/>
  <c r="U10" i="2"/>
  <c r="O9" i="15" s="1"/>
  <c r="V10" i="2"/>
  <c r="P9" i="15" s="1"/>
  <c r="W10" i="2"/>
  <c r="Q9" i="15" s="1"/>
  <c r="X10" i="2"/>
  <c r="R9" i="15" s="1"/>
  <c r="Y10" i="2"/>
  <c r="S9" i="15" s="1"/>
  <c r="Z10" i="2"/>
  <c r="T9" i="15" s="1"/>
  <c r="P11" i="2"/>
  <c r="J10" i="15" s="1"/>
  <c r="Q11" i="2"/>
  <c r="K10" i="15" s="1"/>
  <c r="R11" i="2"/>
  <c r="L10" i="15" s="1"/>
  <c r="S11" i="2"/>
  <c r="M10" i="15" s="1"/>
  <c r="T11" i="2"/>
  <c r="N10" i="15" s="1"/>
  <c r="U11" i="2"/>
  <c r="O10" i="15" s="1"/>
  <c r="V11" i="2"/>
  <c r="P10" i="15" s="1"/>
  <c r="W11" i="2"/>
  <c r="Q10" i="15" s="1"/>
  <c r="X11" i="2"/>
  <c r="R10" i="15" s="1"/>
  <c r="Y11" i="2"/>
  <c r="S10" i="15" s="1"/>
  <c r="Z11" i="2"/>
  <c r="T10" i="15" s="1"/>
  <c r="P12" i="2"/>
  <c r="J11" i="15" s="1"/>
  <c r="Q12" i="2"/>
  <c r="K11" i="15" s="1"/>
  <c r="R12" i="2"/>
  <c r="L11" i="15" s="1"/>
  <c r="S12" i="2"/>
  <c r="M11" i="15" s="1"/>
  <c r="T12" i="2"/>
  <c r="N11" i="15" s="1"/>
  <c r="U12" i="2"/>
  <c r="O11" i="15" s="1"/>
  <c r="V12" i="2"/>
  <c r="P11" i="15" s="1"/>
  <c r="W12" i="2"/>
  <c r="Q11" i="15" s="1"/>
  <c r="X12" i="2"/>
  <c r="R11" i="15" s="1"/>
  <c r="Y12" i="2"/>
  <c r="S11" i="15" s="1"/>
  <c r="Z12" i="2"/>
  <c r="T11" i="15" s="1"/>
  <c r="P13" i="2"/>
  <c r="J12" i="15" s="1"/>
  <c r="Q13" i="2"/>
  <c r="K12" i="15" s="1"/>
  <c r="R13" i="2"/>
  <c r="L12" i="15" s="1"/>
  <c r="S13" i="2"/>
  <c r="M12" i="15" s="1"/>
  <c r="T13" i="2"/>
  <c r="N12" i="15" s="1"/>
  <c r="U13" i="2"/>
  <c r="O12" i="15" s="1"/>
  <c r="V13" i="2"/>
  <c r="P12" i="15" s="1"/>
  <c r="W13" i="2"/>
  <c r="Q12" i="15" s="1"/>
  <c r="X13" i="2"/>
  <c r="R12" i="15" s="1"/>
  <c r="Y13" i="2"/>
  <c r="S12" i="15" s="1"/>
  <c r="Z13" i="2"/>
  <c r="T12" i="15" s="1"/>
  <c r="P14" i="2"/>
  <c r="J13" i="15" s="1"/>
  <c r="Q14" i="2"/>
  <c r="K13" i="15" s="1"/>
  <c r="R14" i="2"/>
  <c r="L13" i="15" s="1"/>
  <c r="S14" i="2"/>
  <c r="M13" i="15" s="1"/>
  <c r="T14" i="2"/>
  <c r="N13" i="15" s="1"/>
  <c r="U14" i="2"/>
  <c r="O13" i="15" s="1"/>
  <c r="V14" i="2"/>
  <c r="P13" i="15" s="1"/>
  <c r="W14" i="2"/>
  <c r="Q13" i="15" s="1"/>
  <c r="X14" i="2"/>
  <c r="R13" i="15" s="1"/>
  <c r="Y14" i="2"/>
  <c r="S13" i="15" s="1"/>
  <c r="Z14" i="2"/>
  <c r="T13" i="15" s="1"/>
  <c r="P15" i="2"/>
  <c r="J14" i="15" s="1"/>
  <c r="Q15" i="2"/>
  <c r="K14" i="15" s="1"/>
  <c r="R15" i="2"/>
  <c r="L14" i="15" s="1"/>
  <c r="S15" i="2"/>
  <c r="M14" i="15" s="1"/>
  <c r="T15" i="2"/>
  <c r="N14" i="15" s="1"/>
  <c r="U15" i="2"/>
  <c r="O14" i="15" s="1"/>
  <c r="V15" i="2"/>
  <c r="P14" i="15" s="1"/>
  <c r="W15" i="2"/>
  <c r="Q14" i="15" s="1"/>
  <c r="X15" i="2"/>
  <c r="R14" i="15" s="1"/>
  <c r="Y15" i="2"/>
  <c r="S14" i="15" s="1"/>
  <c r="Z15" i="2"/>
  <c r="T14" i="15" s="1"/>
  <c r="P16" i="2"/>
  <c r="J15" i="15" s="1"/>
  <c r="Z15" i="15" s="1"/>
  <c r="AA15" i="15" s="1"/>
  <c r="Q16" i="2"/>
  <c r="K15" i="15" s="1"/>
  <c r="R16" i="2"/>
  <c r="L15" i="15" s="1"/>
  <c r="S16" i="2"/>
  <c r="M15" i="15" s="1"/>
  <c r="T16" i="2"/>
  <c r="N15" i="15" s="1"/>
  <c r="U16" i="2"/>
  <c r="O15" i="15" s="1"/>
  <c r="V16" i="2"/>
  <c r="P15" i="15" s="1"/>
  <c r="W16" i="2"/>
  <c r="Q15" i="15" s="1"/>
  <c r="X16" i="2"/>
  <c r="R15" i="15" s="1"/>
  <c r="Y16" i="2"/>
  <c r="S15" i="15" s="1"/>
  <c r="Z16" i="2"/>
  <c r="T15" i="15" s="1"/>
  <c r="P17" i="2"/>
  <c r="J16" i="15" s="1"/>
  <c r="Q17" i="2"/>
  <c r="K16" i="15" s="1"/>
  <c r="R17" i="2"/>
  <c r="L16" i="15" s="1"/>
  <c r="S17" i="2"/>
  <c r="M16" i="15" s="1"/>
  <c r="T17" i="2"/>
  <c r="N16" i="15" s="1"/>
  <c r="U17" i="2"/>
  <c r="O16" i="15" s="1"/>
  <c r="V17" i="2"/>
  <c r="P16" i="15" s="1"/>
  <c r="W17" i="2"/>
  <c r="Q16" i="15" s="1"/>
  <c r="X17" i="2"/>
  <c r="R16" i="15" s="1"/>
  <c r="Y17" i="2"/>
  <c r="S16" i="15" s="1"/>
  <c r="Z17" i="2"/>
  <c r="T16" i="15" s="1"/>
  <c r="P18" i="2"/>
  <c r="J17" i="15" s="1"/>
  <c r="Q18" i="2"/>
  <c r="K17" i="15" s="1"/>
  <c r="R18" i="2"/>
  <c r="L17" i="15" s="1"/>
  <c r="S18" i="2"/>
  <c r="M17" i="15" s="1"/>
  <c r="T18" i="2"/>
  <c r="N17" i="15" s="1"/>
  <c r="U18" i="2"/>
  <c r="O17" i="15" s="1"/>
  <c r="V18" i="2"/>
  <c r="P17" i="15" s="1"/>
  <c r="W18" i="2"/>
  <c r="Q17" i="15" s="1"/>
  <c r="X18" i="2"/>
  <c r="R17" i="15" s="1"/>
  <c r="Y18" i="2"/>
  <c r="S17" i="15" s="1"/>
  <c r="Z18" i="2"/>
  <c r="T17" i="15" s="1"/>
  <c r="P19" i="2"/>
  <c r="J18" i="15" s="1"/>
  <c r="Q19" i="2"/>
  <c r="K18" i="15" s="1"/>
  <c r="R19" i="2"/>
  <c r="L18" i="15" s="1"/>
  <c r="S19" i="2"/>
  <c r="M18" i="15" s="1"/>
  <c r="T19" i="2"/>
  <c r="N18" i="15" s="1"/>
  <c r="U19" i="2"/>
  <c r="O18" i="15" s="1"/>
  <c r="V19" i="2"/>
  <c r="P18" i="15" s="1"/>
  <c r="W19" i="2"/>
  <c r="Q18" i="15" s="1"/>
  <c r="X19" i="2"/>
  <c r="R18" i="15" s="1"/>
  <c r="Y19" i="2"/>
  <c r="S18" i="15" s="1"/>
  <c r="Z19" i="2"/>
  <c r="T18" i="15" s="1"/>
  <c r="P20" i="2"/>
  <c r="J19" i="15" s="1"/>
  <c r="Q20" i="2"/>
  <c r="K19" i="15" s="1"/>
  <c r="R20" i="2"/>
  <c r="L19" i="15" s="1"/>
  <c r="S20" i="2"/>
  <c r="M19" i="15" s="1"/>
  <c r="T20" i="2"/>
  <c r="N19" i="15" s="1"/>
  <c r="U20" i="2"/>
  <c r="O19" i="15" s="1"/>
  <c r="V20" i="2"/>
  <c r="P19" i="15" s="1"/>
  <c r="W20" i="2"/>
  <c r="Q19" i="15" s="1"/>
  <c r="X20" i="2"/>
  <c r="R19" i="15" s="1"/>
  <c r="Y20" i="2"/>
  <c r="S19" i="15" s="1"/>
  <c r="Z20" i="2"/>
  <c r="T19" i="15" s="1"/>
  <c r="P21" i="2"/>
  <c r="J20" i="15" s="1"/>
  <c r="Q21" i="2"/>
  <c r="K20" i="15" s="1"/>
  <c r="R21" i="2"/>
  <c r="L20" i="15" s="1"/>
  <c r="S21" i="2"/>
  <c r="M20" i="15" s="1"/>
  <c r="T21" i="2"/>
  <c r="N20" i="15" s="1"/>
  <c r="U21" i="2"/>
  <c r="O20" i="15" s="1"/>
  <c r="V21" i="2"/>
  <c r="P20" i="15" s="1"/>
  <c r="W21" i="2"/>
  <c r="Q20" i="15" s="1"/>
  <c r="X21" i="2"/>
  <c r="R20" i="15" s="1"/>
  <c r="Y21" i="2"/>
  <c r="S20" i="15" s="1"/>
  <c r="Z21" i="2"/>
  <c r="T20" i="15" s="1"/>
  <c r="P22" i="2"/>
  <c r="J21" i="15" s="1"/>
  <c r="Q22" i="2"/>
  <c r="K21" i="15" s="1"/>
  <c r="R22" i="2"/>
  <c r="L21" i="15" s="1"/>
  <c r="S22" i="2"/>
  <c r="M21" i="15" s="1"/>
  <c r="T22" i="2"/>
  <c r="N21" i="15" s="1"/>
  <c r="U22" i="2"/>
  <c r="O21" i="15" s="1"/>
  <c r="V22" i="2"/>
  <c r="P21" i="15" s="1"/>
  <c r="W22" i="2"/>
  <c r="Q21" i="15" s="1"/>
  <c r="X22" i="2"/>
  <c r="R21" i="15" s="1"/>
  <c r="Y22" i="2"/>
  <c r="S21" i="15" s="1"/>
  <c r="Z22" i="2"/>
  <c r="T21" i="15" s="1"/>
  <c r="P23" i="2"/>
  <c r="J22" i="15" s="1"/>
  <c r="Q23" i="2"/>
  <c r="K22" i="15" s="1"/>
  <c r="R23" i="2"/>
  <c r="L22" i="15" s="1"/>
  <c r="S23" i="2"/>
  <c r="M22" i="15" s="1"/>
  <c r="T23" i="2"/>
  <c r="N22" i="15" s="1"/>
  <c r="U23" i="2"/>
  <c r="O22" i="15" s="1"/>
  <c r="V23" i="2"/>
  <c r="P22" i="15" s="1"/>
  <c r="W23" i="2"/>
  <c r="Q22" i="15" s="1"/>
  <c r="X23" i="2"/>
  <c r="R22" i="15" s="1"/>
  <c r="Y23" i="2"/>
  <c r="S22" i="15" s="1"/>
  <c r="Z23" i="2"/>
  <c r="T22" i="15" s="1"/>
  <c r="P24" i="2"/>
  <c r="J23" i="15" s="1"/>
  <c r="Q24" i="2"/>
  <c r="K23" i="15" s="1"/>
  <c r="R24" i="2"/>
  <c r="L23" i="15" s="1"/>
  <c r="S24" i="2"/>
  <c r="M23" i="15" s="1"/>
  <c r="T24" i="2"/>
  <c r="N23" i="15" s="1"/>
  <c r="U24" i="2"/>
  <c r="O23" i="15" s="1"/>
  <c r="V24" i="2"/>
  <c r="P23" i="15" s="1"/>
  <c r="W24" i="2"/>
  <c r="Q23" i="15" s="1"/>
  <c r="X24" i="2"/>
  <c r="R23" i="15" s="1"/>
  <c r="Y24" i="2"/>
  <c r="S23" i="15" s="1"/>
  <c r="Z24" i="2"/>
  <c r="T23" i="15" s="1"/>
  <c r="P25" i="2"/>
  <c r="J24" i="15" s="1"/>
  <c r="Q25" i="2"/>
  <c r="K24" i="15" s="1"/>
  <c r="R25" i="2"/>
  <c r="L24" i="15" s="1"/>
  <c r="S25" i="2"/>
  <c r="M24" i="15" s="1"/>
  <c r="T25" i="2"/>
  <c r="N24" i="15" s="1"/>
  <c r="U25" i="2"/>
  <c r="O24" i="15" s="1"/>
  <c r="V25" i="2"/>
  <c r="P24" i="15" s="1"/>
  <c r="W25" i="2"/>
  <c r="Q24" i="15" s="1"/>
  <c r="X25" i="2"/>
  <c r="R24" i="15" s="1"/>
  <c r="Y25" i="2"/>
  <c r="S24" i="15" s="1"/>
  <c r="Z25" i="2"/>
  <c r="T24" i="15" s="1"/>
  <c r="P26" i="2"/>
  <c r="J25" i="15" s="1"/>
  <c r="Q26" i="2"/>
  <c r="K25" i="15" s="1"/>
  <c r="R26" i="2"/>
  <c r="L25" i="15" s="1"/>
  <c r="S26" i="2"/>
  <c r="M25" i="15" s="1"/>
  <c r="T26" i="2"/>
  <c r="N25" i="15" s="1"/>
  <c r="U26" i="2"/>
  <c r="O25" i="15" s="1"/>
  <c r="V26" i="2"/>
  <c r="P25" i="15" s="1"/>
  <c r="W26" i="2"/>
  <c r="Q25" i="15" s="1"/>
  <c r="X26" i="2"/>
  <c r="R25" i="15" s="1"/>
  <c r="Y26" i="2"/>
  <c r="S25" i="15" s="1"/>
  <c r="Z26" i="2"/>
  <c r="T25" i="15" s="1"/>
  <c r="P27" i="2"/>
  <c r="J26" i="15" s="1"/>
  <c r="Q27" i="2"/>
  <c r="K26" i="15" s="1"/>
  <c r="R27" i="2"/>
  <c r="L26" i="15" s="1"/>
  <c r="S27" i="2"/>
  <c r="M26" i="15" s="1"/>
  <c r="T27" i="2"/>
  <c r="N26" i="15" s="1"/>
  <c r="U27" i="2"/>
  <c r="O26" i="15" s="1"/>
  <c r="V27" i="2"/>
  <c r="P26" i="15" s="1"/>
  <c r="W27" i="2"/>
  <c r="Q26" i="15" s="1"/>
  <c r="X27" i="2"/>
  <c r="R26" i="15" s="1"/>
  <c r="Y27" i="2"/>
  <c r="S26" i="15" s="1"/>
  <c r="Z27" i="2"/>
  <c r="T26" i="15" s="1"/>
  <c r="P28" i="2"/>
  <c r="J27" i="15" s="1"/>
  <c r="Q28" i="2"/>
  <c r="K27" i="15" s="1"/>
  <c r="R28" i="2"/>
  <c r="L27" i="15" s="1"/>
  <c r="S28" i="2"/>
  <c r="M27" i="15" s="1"/>
  <c r="T28" i="2"/>
  <c r="N27" i="15" s="1"/>
  <c r="U28" i="2"/>
  <c r="O27" i="15" s="1"/>
  <c r="V28" i="2"/>
  <c r="P27" i="15" s="1"/>
  <c r="W28" i="2"/>
  <c r="Q27" i="15" s="1"/>
  <c r="X28" i="2"/>
  <c r="R27" i="15" s="1"/>
  <c r="Y28" i="2"/>
  <c r="S27" i="15" s="1"/>
  <c r="Z28" i="2"/>
  <c r="T27" i="15" s="1"/>
  <c r="P29" i="2"/>
  <c r="J28" i="15" s="1"/>
  <c r="Q29" i="2"/>
  <c r="K28" i="15" s="1"/>
  <c r="R29" i="2"/>
  <c r="L28" i="15" s="1"/>
  <c r="S29" i="2"/>
  <c r="M28" i="15" s="1"/>
  <c r="T29" i="2"/>
  <c r="N28" i="15" s="1"/>
  <c r="U29" i="2"/>
  <c r="O28" i="15" s="1"/>
  <c r="V29" i="2"/>
  <c r="P28" i="15" s="1"/>
  <c r="W29" i="2"/>
  <c r="Q28" i="15" s="1"/>
  <c r="X29" i="2"/>
  <c r="R28" i="15" s="1"/>
  <c r="Y29" i="2"/>
  <c r="S28" i="15" s="1"/>
  <c r="Z29" i="2"/>
  <c r="T28" i="15" s="1"/>
  <c r="P30" i="2"/>
  <c r="J29" i="15" s="1"/>
  <c r="Q30" i="2"/>
  <c r="K29" i="15" s="1"/>
  <c r="R30" i="2"/>
  <c r="L29" i="15" s="1"/>
  <c r="S30" i="2"/>
  <c r="M29" i="15" s="1"/>
  <c r="T30" i="2"/>
  <c r="N29" i="15" s="1"/>
  <c r="U30" i="2"/>
  <c r="O29" i="15" s="1"/>
  <c r="V30" i="2"/>
  <c r="P29" i="15" s="1"/>
  <c r="W30" i="2"/>
  <c r="Q29" i="15" s="1"/>
  <c r="X30" i="2"/>
  <c r="R29" i="15" s="1"/>
  <c r="Y30" i="2"/>
  <c r="S29" i="15" s="1"/>
  <c r="Z30" i="2"/>
  <c r="T29" i="15" s="1"/>
  <c r="P31" i="2"/>
  <c r="J30" i="15" s="1"/>
  <c r="Q31" i="2"/>
  <c r="K30" i="15" s="1"/>
  <c r="R31" i="2"/>
  <c r="L30" i="15" s="1"/>
  <c r="S31" i="2"/>
  <c r="M30" i="15" s="1"/>
  <c r="T31" i="2"/>
  <c r="N30" i="15" s="1"/>
  <c r="U31" i="2"/>
  <c r="O30" i="15" s="1"/>
  <c r="V31" i="2"/>
  <c r="P30" i="15" s="1"/>
  <c r="W31" i="2"/>
  <c r="Q30" i="15" s="1"/>
  <c r="X31" i="2"/>
  <c r="R30" i="15" s="1"/>
  <c r="Y31" i="2"/>
  <c r="S30" i="15" s="1"/>
  <c r="Z31" i="2"/>
  <c r="T30" i="15" s="1"/>
  <c r="P32" i="2"/>
  <c r="J31" i="15" s="1"/>
  <c r="Z31" i="15" s="1"/>
  <c r="AA31" i="15" s="1"/>
  <c r="Q32" i="2"/>
  <c r="K31" i="15" s="1"/>
  <c r="R32" i="2"/>
  <c r="L31" i="15" s="1"/>
  <c r="S32" i="2"/>
  <c r="M31" i="15" s="1"/>
  <c r="T32" i="2"/>
  <c r="N31" i="15" s="1"/>
  <c r="U32" i="2"/>
  <c r="O31" i="15" s="1"/>
  <c r="V32" i="2"/>
  <c r="P31" i="15" s="1"/>
  <c r="W32" i="2"/>
  <c r="Q31" i="15" s="1"/>
  <c r="X32" i="2"/>
  <c r="R31" i="15" s="1"/>
  <c r="Y32" i="2"/>
  <c r="S31" i="15" s="1"/>
  <c r="Z32" i="2"/>
  <c r="T31" i="15" s="1"/>
  <c r="P33" i="2"/>
  <c r="J32" i="15" s="1"/>
  <c r="Q33" i="2"/>
  <c r="K32" i="15" s="1"/>
  <c r="R33" i="2"/>
  <c r="L32" i="15" s="1"/>
  <c r="S33" i="2"/>
  <c r="M32" i="15" s="1"/>
  <c r="T33" i="2"/>
  <c r="N32" i="15" s="1"/>
  <c r="U33" i="2"/>
  <c r="O32" i="15" s="1"/>
  <c r="V33" i="2"/>
  <c r="P32" i="15" s="1"/>
  <c r="W33" i="2"/>
  <c r="Q32" i="15" s="1"/>
  <c r="X33" i="2"/>
  <c r="R32" i="15" s="1"/>
  <c r="Y33" i="2"/>
  <c r="S32" i="15" s="1"/>
  <c r="Z33" i="2"/>
  <c r="T32" i="15" s="1"/>
  <c r="P34" i="2"/>
  <c r="J33" i="15" s="1"/>
  <c r="Q34" i="2"/>
  <c r="K33" i="15" s="1"/>
  <c r="R34" i="2"/>
  <c r="L33" i="15" s="1"/>
  <c r="S34" i="2"/>
  <c r="M33" i="15" s="1"/>
  <c r="T34" i="2"/>
  <c r="N33" i="15" s="1"/>
  <c r="U34" i="2"/>
  <c r="O33" i="15" s="1"/>
  <c r="V34" i="2"/>
  <c r="P33" i="15" s="1"/>
  <c r="W34" i="2"/>
  <c r="Q33" i="15" s="1"/>
  <c r="X34" i="2"/>
  <c r="R33" i="15" s="1"/>
  <c r="Y34" i="2"/>
  <c r="S33" i="15" s="1"/>
  <c r="Z34" i="2"/>
  <c r="T33" i="15" s="1"/>
  <c r="P35" i="2"/>
  <c r="J34" i="15" s="1"/>
  <c r="Q35" i="2"/>
  <c r="K34" i="15" s="1"/>
  <c r="R35" i="2"/>
  <c r="L34" i="15" s="1"/>
  <c r="S35" i="2"/>
  <c r="M34" i="15" s="1"/>
  <c r="T35" i="2"/>
  <c r="N34" i="15" s="1"/>
  <c r="U35" i="2"/>
  <c r="O34" i="15" s="1"/>
  <c r="V35" i="2"/>
  <c r="P34" i="15" s="1"/>
  <c r="W35" i="2"/>
  <c r="Q34" i="15" s="1"/>
  <c r="X35" i="2"/>
  <c r="R34" i="15" s="1"/>
  <c r="Y35" i="2"/>
  <c r="S34" i="15" s="1"/>
  <c r="Z35" i="2"/>
  <c r="T34" i="15" s="1"/>
  <c r="P36" i="2"/>
  <c r="J35" i="15" s="1"/>
  <c r="Q36" i="2"/>
  <c r="K35" i="15" s="1"/>
  <c r="R36" i="2"/>
  <c r="L35" i="15" s="1"/>
  <c r="S36" i="2"/>
  <c r="M35" i="15" s="1"/>
  <c r="T36" i="2"/>
  <c r="N35" i="15" s="1"/>
  <c r="U36" i="2"/>
  <c r="O35" i="15" s="1"/>
  <c r="V36" i="2"/>
  <c r="P35" i="15" s="1"/>
  <c r="W36" i="2"/>
  <c r="Q35" i="15" s="1"/>
  <c r="X36" i="2"/>
  <c r="R35" i="15" s="1"/>
  <c r="Y36" i="2"/>
  <c r="S35" i="15" s="1"/>
  <c r="Z36" i="2"/>
  <c r="T35" i="15" s="1"/>
  <c r="P37" i="2"/>
  <c r="J36" i="15" s="1"/>
  <c r="Q37" i="2"/>
  <c r="K36" i="15" s="1"/>
  <c r="R37" i="2"/>
  <c r="L36" i="15" s="1"/>
  <c r="S37" i="2"/>
  <c r="M36" i="15" s="1"/>
  <c r="T37" i="2"/>
  <c r="N36" i="15" s="1"/>
  <c r="U37" i="2"/>
  <c r="O36" i="15" s="1"/>
  <c r="V37" i="2"/>
  <c r="P36" i="15" s="1"/>
  <c r="W37" i="2"/>
  <c r="Q36" i="15" s="1"/>
  <c r="X37" i="2"/>
  <c r="R36" i="15" s="1"/>
  <c r="Y37" i="2"/>
  <c r="S36" i="15" s="1"/>
  <c r="Z37" i="2"/>
  <c r="T36" i="15" s="1"/>
  <c r="P38" i="2"/>
  <c r="J37" i="15" s="1"/>
  <c r="Q38" i="2"/>
  <c r="K37" i="15" s="1"/>
  <c r="R38" i="2"/>
  <c r="L37" i="15" s="1"/>
  <c r="S38" i="2"/>
  <c r="M37" i="15" s="1"/>
  <c r="T38" i="2"/>
  <c r="N37" i="15" s="1"/>
  <c r="U38" i="2"/>
  <c r="O37" i="15" s="1"/>
  <c r="V38" i="2"/>
  <c r="P37" i="15" s="1"/>
  <c r="W38" i="2"/>
  <c r="Q37" i="15" s="1"/>
  <c r="X38" i="2"/>
  <c r="R37" i="15" s="1"/>
  <c r="Y38" i="2"/>
  <c r="S37" i="15" s="1"/>
  <c r="Z38" i="2"/>
  <c r="T37" i="15" s="1"/>
  <c r="P39" i="2"/>
  <c r="J38" i="15" s="1"/>
  <c r="Q39" i="2"/>
  <c r="K38" i="15" s="1"/>
  <c r="R39" i="2"/>
  <c r="L38" i="15" s="1"/>
  <c r="S39" i="2"/>
  <c r="M38" i="15" s="1"/>
  <c r="T39" i="2"/>
  <c r="N38" i="15" s="1"/>
  <c r="U39" i="2"/>
  <c r="O38" i="15" s="1"/>
  <c r="V39" i="2"/>
  <c r="P38" i="15" s="1"/>
  <c r="W39" i="2"/>
  <c r="Q38" i="15" s="1"/>
  <c r="X39" i="2"/>
  <c r="R38" i="15" s="1"/>
  <c r="Y39" i="2"/>
  <c r="S38" i="15" s="1"/>
  <c r="Z39" i="2"/>
  <c r="T38" i="15" s="1"/>
  <c r="P40" i="2"/>
  <c r="J39" i="15" s="1"/>
  <c r="Q40" i="2"/>
  <c r="K39" i="15" s="1"/>
  <c r="R40" i="2"/>
  <c r="L39" i="15" s="1"/>
  <c r="S40" i="2"/>
  <c r="M39" i="15" s="1"/>
  <c r="T40" i="2"/>
  <c r="N39" i="15" s="1"/>
  <c r="U40" i="2"/>
  <c r="O39" i="15" s="1"/>
  <c r="V40" i="2"/>
  <c r="P39" i="15" s="1"/>
  <c r="W40" i="2"/>
  <c r="Q39" i="15" s="1"/>
  <c r="X40" i="2"/>
  <c r="R39" i="15" s="1"/>
  <c r="Y40" i="2"/>
  <c r="S39" i="15" s="1"/>
  <c r="Z40" i="2"/>
  <c r="T39" i="15" s="1"/>
  <c r="P41" i="2"/>
  <c r="J40" i="15" s="1"/>
  <c r="Q41" i="2"/>
  <c r="K40" i="15" s="1"/>
  <c r="R41" i="2"/>
  <c r="L40" i="15" s="1"/>
  <c r="S41" i="2"/>
  <c r="M40" i="15" s="1"/>
  <c r="T41" i="2"/>
  <c r="N40" i="15" s="1"/>
  <c r="U41" i="2"/>
  <c r="O40" i="15" s="1"/>
  <c r="V41" i="2"/>
  <c r="P40" i="15" s="1"/>
  <c r="W41" i="2"/>
  <c r="Q40" i="15" s="1"/>
  <c r="X41" i="2"/>
  <c r="R40" i="15" s="1"/>
  <c r="Y41" i="2"/>
  <c r="S40" i="15" s="1"/>
  <c r="Z41" i="2"/>
  <c r="T40" i="15" s="1"/>
  <c r="P42" i="2"/>
  <c r="J41" i="15" s="1"/>
  <c r="Q42" i="2"/>
  <c r="K41" i="15" s="1"/>
  <c r="R42" i="2"/>
  <c r="L41" i="15" s="1"/>
  <c r="S42" i="2"/>
  <c r="M41" i="15" s="1"/>
  <c r="T42" i="2"/>
  <c r="N41" i="15" s="1"/>
  <c r="U42" i="2"/>
  <c r="O41" i="15" s="1"/>
  <c r="V42" i="2"/>
  <c r="P41" i="15" s="1"/>
  <c r="W42" i="2"/>
  <c r="Q41" i="15" s="1"/>
  <c r="X42" i="2"/>
  <c r="R41" i="15" s="1"/>
  <c r="Y42" i="2"/>
  <c r="S41" i="15" s="1"/>
  <c r="Z42" i="2"/>
  <c r="T41" i="15" s="1"/>
  <c r="P43" i="2"/>
  <c r="J42" i="15" s="1"/>
  <c r="Q43" i="2"/>
  <c r="K42" i="15" s="1"/>
  <c r="R43" i="2"/>
  <c r="L42" i="15" s="1"/>
  <c r="S43" i="2"/>
  <c r="M42" i="15" s="1"/>
  <c r="T43" i="2"/>
  <c r="N42" i="15" s="1"/>
  <c r="U43" i="2"/>
  <c r="O42" i="15" s="1"/>
  <c r="V43" i="2"/>
  <c r="P42" i="15" s="1"/>
  <c r="W43" i="2"/>
  <c r="Q42" i="15" s="1"/>
  <c r="X43" i="2"/>
  <c r="R42" i="15" s="1"/>
  <c r="Y43" i="2"/>
  <c r="S42" i="15" s="1"/>
  <c r="Z43" i="2"/>
  <c r="T42" i="15" s="1"/>
  <c r="P44" i="2"/>
  <c r="J43" i="15" s="1"/>
  <c r="Q44" i="2"/>
  <c r="K43" i="15" s="1"/>
  <c r="R44" i="2"/>
  <c r="L43" i="15" s="1"/>
  <c r="S44" i="2"/>
  <c r="M43" i="15" s="1"/>
  <c r="T44" i="2"/>
  <c r="N43" i="15" s="1"/>
  <c r="U44" i="2"/>
  <c r="O43" i="15" s="1"/>
  <c r="V44" i="2"/>
  <c r="P43" i="15" s="1"/>
  <c r="W44" i="2"/>
  <c r="Q43" i="15" s="1"/>
  <c r="X44" i="2"/>
  <c r="R43" i="15" s="1"/>
  <c r="Y44" i="2"/>
  <c r="S43" i="15" s="1"/>
  <c r="Z44" i="2"/>
  <c r="T43" i="15" s="1"/>
  <c r="P45" i="2"/>
  <c r="J44" i="15" s="1"/>
  <c r="Q45" i="2"/>
  <c r="K44" i="15" s="1"/>
  <c r="R45" i="2"/>
  <c r="L44" i="15" s="1"/>
  <c r="S45" i="2"/>
  <c r="M44" i="15" s="1"/>
  <c r="T45" i="2"/>
  <c r="N44" i="15" s="1"/>
  <c r="U45" i="2"/>
  <c r="O44" i="15" s="1"/>
  <c r="V45" i="2"/>
  <c r="P44" i="15" s="1"/>
  <c r="W45" i="2"/>
  <c r="Q44" i="15" s="1"/>
  <c r="X45" i="2"/>
  <c r="R44" i="15" s="1"/>
  <c r="Y45" i="2"/>
  <c r="S44" i="15" s="1"/>
  <c r="Z45" i="2"/>
  <c r="T44" i="15" s="1"/>
  <c r="P46" i="2"/>
  <c r="J45" i="15" s="1"/>
  <c r="Q46" i="2"/>
  <c r="K45" i="15" s="1"/>
  <c r="R46" i="2"/>
  <c r="L45" i="15" s="1"/>
  <c r="S46" i="2"/>
  <c r="M45" i="15" s="1"/>
  <c r="T46" i="2"/>
  <c r="N45" i="15" s="1"/>
  <c r="U46" i="2"/>
  <c r="O45" i="15" s="1"/>
  <c r="V46" i="2"/>
  <c r="P45" i="15" s="1"/>
  <c r="W46" i="2"/>
  <c r="Q45" i="15" s="1"/>
  <c r="X46" i="2"/>
  <c r="R45" i="15" s="1"/>
  <c r="Y46" i="2"/>
  <c r="S45" i="15" s="1"/>
  <c r="Z46" i="2"/>
  <c r="T45" i="15" s="1"/>
  <c r="P47" i="2"/>
  <c r="J46" i="15" s="1"/>
  <c r="Q47" i="2"/>
  <c r="K46" i="15" s="1"/>
  <c r="R47" i="2"/>
  <c r="L46" i="15" s="1"/>
  <c r="S47" i="2"/>
  <c r="M46" i="15" s="1"/>
  <c r="T47" i="2"/>
  <c r="N46" i="15" s="1"/>
  <c r="U47" i="2"/>
  <c r="O46" i="15" s="1"/>
  <c r="V47" i="2"/>
  <c r="P46" i="15" s="1"/>
  <c r="W47" i="2"/>
  <c r="Q46" i="15" s="1"/>
  <c r="X47" i="2"/>
  <c r="R46" i="15" s="1"/>
  <c r="Y47" i="2"/>
  <c r="S46" i="15" s="1"/>
  <c r="Z47" i="2"/>
  <c r="T46" i="15" s="1"/>
  <c r="P48" i="2"/>
  <c r="J47" i="15" s="1"/>
  <c r="Z47" i="15" s="1"/>
  <c r="AA47" i="15" s="1"/>
  <c r="Q48" i="2"/>
  <c r="K47" i="15" s="1"/>
  <c r="R48" i="2"/>
  <c r="L47" i="15" s="1"/>
  <c r="S48" i="2"/>
  <c r="M47" i="15" s="1"/>
  <c r="T48" i="2"/>
  <c r="N47" i="15" s="1"/>
  <c r="U48" i="2"/>
  <c r="O47" i="15" s="1"/>
  <c r="V48" i="2"/>
  <c r="P47" i="15" s="1"/>
  <c r="W48" i="2"/>
  <c r="Q47" i="15" s="1"/>
  <c r="X48" i="2"/>
  <c r="R47" i="15" s="1"/>
  <c r="Y48" i="2"/>
  <c r="S47" i="15" s="1"/>
  <c r="Z48" i="2"/>
  <c r="T47" i="15" s="1"/>
  <c r="P49" i="2"/>
  <c r="J48" i="15" s="1"/>
  <c r="Q49" i="2"/>
  <c r="K48" i="15" s="1"/>
  <c r="R49" i="2"/>
  <c r="L48" i="15" s="1"/>
  <c r="S49" i="2"/>
  <c r="M48" i="15" s="1"/>
  <c r="T49" i="2"/>
  <c r="N48" i="15" s="1"/>
  <c r="U49" i="2"/>
  <c r="O48" i="15" s="1"/>
  <c r="V49" i="2"/>
  <c r="P48" i="15" s="1"/>
  <c r="W49" i="2"/>
  <c r="Q48" i="15" s="1"/>
  <c r="X49" i="2"/>
  <c r="R48" i="15" s="1"/>
  <c r="Y49" i="2"/>
  <c r="S48" i="15" s="1"/>
  <c r="Z49" i="2"/>
  <c r="T48" i="15" s="1"/>
  <c r="P50" i="2"/>
  <c r="J49" i="15" s="1"/>
  <c r="Q50" i="2"/>
  <c r="K49" i="15" s="1"/>
  <c r="R50" i="2"/>
  <c r="L49" i="15" s="1"/>
  <c r="S50" i="2"/>
  <c r="M49" i="15" s="1"/>
  <c r="T50" i="2"/>
  <c r="N49" i="15" s="1"/>
  <c r="U50" i="2"/>
  <c r="O49" i="15" s="1"/>
  <c r="V50" i="2"/>
  <c r="P49" i="15" s="1"/>
  <c r="W50" i="2"/>
  <c r="Q49" i="15" s="1"/>
  <c r="X50" i="2"/>
  <c r="R49" i="15" s="1"/>
  <c r="Y50" i="2"/>
  <c r="S49" i="15" s="1"/>
  <c r="Z50" i="2"/>
  <c r="T49" i="15" s="1"/>
  <c r="P51" i="2"/>
  <c r="J50" i="15" s="1"/>
  <c r="Q51" i="2"/>
  <c r="K50" i="15" s="1"/>
  <c r="R51" i="2"/>
  <c r="L50" i="15" s="1"/>
  <c r="S51" i="2"/>
  <c r="M50" i="15" s="1"/>
  <c r="T51" i="2"/>
  <c r="N50" i="15" s="1"/>
  <c r="U51" i="2"/>
  <c r="O50" i="15" s="1"/>
  <c r="V51" i="2"/>
  <c r="P50" i="15" s="1"/>
  <c r="W51" i="2"/>
  <c r="Q50" i="15" s="1"/>
  <c r="X51" i="2"/>
  <c r="R50" i="15" s="1"/>
  <c r="Y51" i="2"/>
  <c r="S50" i="15" s="1"/>
  <c r="Z51" i="2"/>
  <c r="T50" i="15" s="1"/>
  <c r="P52" i="2"/>
  <c r="J51" i="15" s="1"/>
  <c r="Q52" i="2"/>
  <c r="K51" i="15" s="1"/>
  <c r="R52" i="2"/>
  <c r="L51" i="15" s="1"/>
  <c r="S52" i="2"/>
  <c r="M51" i="15" s="1"/>
  <c r="T52" i="2"/>
  <c r="N51" i="15" s="1"/>
  <c r="U52" i="2"/>
  <c r="O51" i="15" s="1"/>
  <c r="V52" i="2"/>
  <c r="P51" i="15" s="1"/>
  <c r="W52" i="2"/>
  <c r="Q51" i="15" s="1"/>
  <c r="X52" i="2"/>
  <c r="R51" i="15" s="1"/>
  <c r="Y52" i="2"/>
  <c r="S51" i="15" s="1"/>
  <c r="Z52" i="2"/>
  <c r="T51" i="15" s="1"/>
  <c r="P53" i="2"/>
  <c r="J52" i="15" s="1"/>
  <c r="Q53" i="2"/>
  <c r="K52" i="15" s="1"/>
  <c r="R53" i="2"/>
  <c r="L52" i="15" s="1"/>
  <c r="S53" i="2"/>
  <c r="M52" i="15" s="1"/>
  <c r="T53" i="2"/>
  <c r="N52" i="15" s="1"/>
  <c r="U53" i="2"/>
  <c r="O52" i="15" s="1"/>
  <c r="V53" i="2"/>
  <c r="P52" i="15" s="1"/>
  <c r="W53" i="2"/>
  <c r="Q52" i="15" s="1"/>
  <c r="X53" i="2"/>
  <c r="R52" i="15" s="1"/>
  <c r="Y53" i="2"/>
  <c r="S52" i="15" s="1"/>
  <c r="Z53" i="2"/>
  <c r="T52" i="15" s="1"/>
  <c r="P54" i="2"/>
  <c r="J53" i="15" s="1"/>
  <c r="Q54" i="2"/>
  <c r="K53" i="15" s="1"/>
  <c r="R54" i="2"/>
  <c r="L53" i="15" s="1"/>
  <c r="S54" i="2"/>
  <c r="M53" i="15" s="1"/>
  <c r="T54" i="2"/>
  <c r="N53" i="15" s="1"/>
  <c r="U54" i="2"/>
  <c r="O53" i="15" s="1"/>
  <c r="V54" i="2"/>
  <c r="P53" i="15" s="1"/>
  <c r="W54" i="2"/>
  <c r="Q53" i="15" s="1"/>
  <c r="X54" i="2"/>
  <c r="R53" i="15" s="1"/>
  <c r="Y54" i="2"/>
  <c r="S53" i="15" s="1"/>
  <c r="Z54" i="2"/>
  <c r="T53" i="15" s="1"/>
  <c r="P55" i="2"/>
  <c r="J54" i="15" s="1"/>
  <c r="Q55" i="2"/>
  <c r="K54" i="15" s="1"/>
  <c r="R55" i="2"/>
  <c r="L54" i="15" s="1"/>
  <c r="S55" i="2"/>
  <c r="M54" i="15" s="1"/>
  <c r="T55" i="2"/>
  <c r="N54" i="15" s="1"/>
  <c r="U55" i="2"/>
  <c r="O54" i="15" s="1"/>
  <c r="V55" i="2"/>
  <c r="P54" i="15" s="1"/>
  <c r="W55" i="2"/>
  <c r="Q54" i="15" s="1"/>
  <c r="X55" i="2"/>
  <c r="R54" i="15" s="1"/>
  <c r="Y55" i="2"/>
  <c r="S54" i="15" s="1"/>
  <c r="Z55" i="2"/>
  <c r="T54" i="15" s="1"/>
  <c r="P56" i="2"/>
  <c r="J55" i="15" s="1"/>
  <c r="Q56" i="2"/>
  <c r="K55" i="15" s="1"/>
  <c r="R56" i="2"/>
  <c r="L55" i="15" s="1"/>
  <c r="S56" i="2"/>
  <c r="M55" i="15" s="1"/>
  <c r="T56" i="2"/>
  <c r="N55" i="15" s="1"/>
  <c r="U56" i="2"/>
  <c r="O55" i="15" s="1"/>
  <c r="V56" i="2"/>
  <c r="P55" i="15" s="1"/>
  <c r="W56" i="2"/>
  <c r="Q55" i="15" s="1"/>
  <c r="X56" i="2"/>
  <c r="R55" i="15" s="1"/>
  <c r="Y56" i="2"/>
  <c r="S55" i="15" s="1"/>
  <c r="Z56" i="2"/>
  <c r="T55" i="15" s="1"/>
  <c r="P57" i="2"/>
  <c r="J56" i="15" s="1"/>
  <c r="Q57" i="2"/>
  <c r="K56" i="15" s="1"/>
  <c r="R57" i="2"/>
  <c r="L56" i="15" s="1"/>
  <c r="S57" i="2"/>
  <c r="M56" i="15" s="1"/>
  <c r="T57" i="2"/>
  <c r="N56" i="15" s="1"/>
  <c r="U57" i="2"/>
  <c r="O56" i="15" s="1"/>
  <c r="V57" i="2"/>
  <c r="P56" i="15" s="1"/>
  <c r="W57" i="2"/>
  <c r="Q56" i="15" s="1"/>
  <c r="X57" i="2"/>
  <c r="R56" i="15" s="1"/>
  <c r="Y57" i="2"/>
  <c r="S56" i="15" s="1"/>
  <c r="Z57" i="2"/>
  <c r="T56" i="15" s="1"/>
  <c r="P58" i="2"/>
  <c r="J57" i="15" s="1"/>
  <c r="Q58" i="2"/>
  <c r="K57" i="15" s="1"/>
  <c r="R58" i="2"/>
  <c r="L57" i="15" s="1"/>
  <c r="S58" i="2"/>
  <c r="M57" i="15" s="1"/>
  <c r="T58" i="2"/>
  <c r="N57" i="15" s="1"/>
  <c r="U58" i="2"/>
  <c r="O57" i="15" s="1"/>
  <c r="V58" i="2"/>
  <c r="P57" i="15" s="1"/>
  <c r="W58" i="2"/>
  <c r="Q57" i="15" s="1"/>
  <c r="X58" i="2"/>
  <c r="R57" i="15" s="1"/>
  <c r="Y58" i="2"/>
  <c r="S57" i="15" s="1"/>
  <c r="Z58" i="2"/>
  <c r="T57" i="15" s="1"/>
  <c r="P59" i="2"/>
  <c r="J58" i="15" s="1"/>
  <c r="Q59" i="2"/>
  <c r="K58" i="15" s="1"/>
  <c r="R59" i="2"/>
  <c r="L58" i="15" s="1"/>
  <c r="S59" i="2"/>
  <c r="M58" i="15" s="1"/>
  <c r="T59" i="2"/>
  <c r="N58" i="15" s="1"/>
  <c r="U59" i="2"/>
  <c r="O58" i="15" s="1"/>
  <c r="V59" i="2"/>
  <c r="P58" i="15" s="1"/>
  <c r="W59" i="2"/>
  <c r="Q58" i="15" s="1"/>
  <c r="X59" i="2"/>
  <c r="R58" i="15" s="1"/>
  <c r="Y59" i="2"/>
  <c r="S58" i="15" s="1"/>
  <c r="Z59" i="2"/>
  <c r="T58" i="15" s="1"/>
  <c r="P60" i="2"/>
  <c r="J59" i="15" s="1"/>
  <c r="Q60" i="2"/>
  <c r="K59" i="15" s="1"/>
  <c r="R60" i="2"/>
  <c r="L59" i="15" s="1"/>
  <c r="S60" i="2"/>
  <c r="M59" i="15" s="1"/>
  <c r="T60" i="2"/>
  <c r="N59" i="15" s="1"/>
  <c r="U60" i="2"/>
  <c r="O59" i="15" s="1"/>
  <c r="V60" i="2"/>
  <c r="P59" i="15" s="1"/>
  <c r="W60" i="2"/>
  <c r="Q59" i="15" s="1"/>
  <c r="X60" i="2"/>
  <c r="R59" i="15" s="1"/>
  <c r="Y60" i="2"/>
  <c r="S59" i="15" s="1"/>
  <c r="Z60" i="2"/>
  <c r="T59" i="15" s="1"/>
  <c r="P61" i="2"/>
  <c r="J60" i="15" s="1"/>
  <c r="Q61" i="2"/>
  <c r="K60" i="15" s="1"/>
  <c r="R61" i="2"/>
  <c r="L60" i="15" s="1"/>
  <c r="S61" i="2"/>
  <c r="M60" i="15" s="1"/>
  <c r="T61" i="2"/>
  <c r="N60" i="15" s="1"/>
  <c r="U61" i="2"/>
  <c r="O60" i="15" s="1"/>
  <c r="V61" i="2"/>
  <c r="P60" i="15" s="1"/>
  <c r="W61" i="2"/>
  <c r="Q60" i="15" s="1"/>
  <c r="X61" i="2"/>
  <c r="R60" i="15" s="1"/>
  <c r="Y61" i="2"/>
  <c r="S60" i="15" s="1"/>
  <c r="Z61" i="2"/>
  <c r="T60" i="15" s="1"/>
  <c r="P62" i="2"/>
  <c r="J61" i="15" s="1"/>
  <c r="Q62" i="2"/>
  <c r="K61" i="15" s="1"/>
  <c r="R62" i="2"/>
  <c r="L61" i="15" s="1"/>
  <c r="S62" i="2"/>
  <c r="M61" i="15" s="1"/>
  <c r="T62" i="2"/>
  <c r="N61" i="15" s="1"/>
  <c r="U62" i="2"/>
  <c r="O61" i="15" s="1"/>
  <c r="V62" i="2"/>
  <c r="P61" i="15" s="1"/>
  <c r="W62" i="2"/>
  <c r="Q61" i="15" s="1"/>
  <c r="X62" i="2"/>
  <c r="R61" i="15" s="1"/>
  <c r="Y62" i="2"/>
  <c r="S61" i="15" s="1"/>
  <c r="Z62" i="2"/>
  <c r="T61" i="15" s="1"/>
  <c r="P63" i="2"/>
  <c r="J62" i="15" s="1"/>
  <c r="Q63" i="2"/>
  <c r="K62" i="15" s="1"/>
  <c r="R63" i="2"/>
  <c r="L62" i="15" s="1"/>
  <c r="S63" i="2"/>
  <c r="M62" i="15" s="1"/>
  <c r="T63" i="2"/>
  <c r="N62" i="15" s="1"/>
  <c r="U63" i="2"/>
  <c r="O62" i="15" s="1"/>
  <c r="V63" i="2"/>
  <c r="P62" i="15" s="1"/>
  <c r="W63" i="2"/>
  <c r="Q62" i="15" s="1"/>
  <c r="X63" i="2"/>
  <c r="R62" i="15" s="1"/>
  <c r="Y63" i="2"/>
  <c r="S62" i="15" s="1"/>
  <c r="Z63" i="2"/>
  <c r="T62" i="15" s="1"/>
  <c r="P64" i="2"/>
  <c r="J63" i="15" s="1"/>
  <c r="Z63" i="15" s="1"/>
  <c r="AA63" i="15" s="1"/>
  <c r="Q64" i="2"/>
  <c r="K63" i="15" s="1"/>
  <c r="R64" i="2"/>
  <c r="L63" i="15" s="1"/>
  <c r="S64" i="2"/>
  <c r="M63" i="15" s="1"/>
  <c r="T64" i="2"/>
  <c r="N63" i="15" s="1"/>
  <c r="U64" i="2"/>
  <c r="O63" i="15" s="1"/>
  <c r="V64" i="2"/>
  <c r="P63" i="15" s="1"/>
  <c r="W64" i="2"/>
  <c r="Q63" i="15" s="1"/>
  <c r="X64" i="2"/>
  <c r="R63" i="15" s="1"/>
  <c r="Y64" i="2"/>
  <c r="S63" i="15" s="1"/>
  <c r="Z64" i="2"/>
  <c r="T63" i="15" s="1"/>
  <c r="P65" i="2"/>
  <c r="J64" i="15" s="1"/>
  <c r="Q65" i="2"/>
  <c r="K64" i="15" s="1"/>
  <c r="R65" i="2"/>
  <c r="L64" i="15" s="1"/>
  <c r="S65" i="2"/>
  <c r="M64" i="15" s="1"/>
  <c r="T65" i="2"/>
  <c r="N64" i="15" s="1"/>
  <c r="U65" i="2"/>
  <c r="O64" i="15" s="1"/>
  <c r="V65" i="2"/>
  <c r="P64" i="15" s="1"/>
  <c r="W65" i="2"/>
  <c r="Q64" i="15" s="1"/>
  <c r="X65" i="2"/>
  <c r="R64" i="15" s="1"/>
  <c r="Y65" i="2"/>
  <c r="S64" i="15" s="1"/>
  <c r="Z65" i="2"/>
  <c r="T64" i="15" s="1"/>
  <c r="P66" i="2"/>
  <c r="J65" i="15" s="1"/>
  <c r="Q66" i="2"/>
  <c r="K65" i="15" s="1"/>
  <c r="R66" i="2"/>
  <c r="L65" i="15" s="1"/>
  <c r="S66" i="2"/>
  <c r="M65" i="15" s="1"/>
  <c r="T66" i="2"/>
  <c r="N65" i="15" s="1"/>
  <c r="U66" i="2"/>
  <c r="O65" i="15" s="1"/>
  <c r="V66" i="2"/>
  <c r="P65" i="15" s="1"/>
  <c r="W66" i="2"/>
  <c r="Q65" i="15" s="1"/>
  <c r="X66" i="2"/>
  <c r="R65" i="15" s="1"/>
  <c r="Y66" i="2"/>
  <c r="S65" i="15" s="1"/>
  <c r="Z66" i="2"/>
  <c r="T65" i="15" s="1"/>
  <c r="P67" i="2"/>
  <c r="J66" i="15" s="1"/>
  <c r="Q67" i="2"/>
  <c r="K66" i="15" s="1"/>
  <c r="R67" i="2"/>
  <c r="L66" i="15" s="1"/>
  <c r="S67" i="2"/>
  <c r="M66" i="15" s="1"/>
  <c r="T67" i="2"/>
  <c r="N66" i="15" s="1"/>
  <c r="U67" i="2"/>
  <c r="O66" i="15" s="1"/>
  <c r="V67" i="2"/>
  <c r="P66" i="15" s="1"/>
  <c r="W67" i="2"/>
  <c r="Q66" i="15" s="1"/>
  <c r="X67" i="2"/>
  <c r="R66" i="15" s="1"/>
  <c r="Y67" i="2"/>
  <c r="S66" i="15" s="1"/>
  <c r="Z67" i="2"/>
  <c r="T66" i="15" s="1"/>
  <c r="P68" i="2"/>
  <c r="J67" i="15" s="1"/>
  <c r="Q68" i="2"/>
  <c r="K67" i="15" s="1"/>
  <c r="R68" i="2"/>
  <c r="L67" i="15" s="1"/>
  <c r="S68" i="2"/>
  <c r="M67" i="15" s="1"/>
  <c r="T68" i="2"/>
  <c r="N67" i="15" s="1"/>
  <c r="U68" i="2"/>
  <c r="O67" i="15" s="1"/>
  <c r="V68" i="2"/>
  <c r="P67" i="15" s="1"/>
  <c r="W68" i="2"/>
  <c r="Q67" i="15" s="1"/>
  <c r="X68" i="2"/>
  <c r="R67" i="15" s="1"/>
  <c r="Y68" i="2"/>
  <c r="S67" i="15" s="1"/>
  <c r="Z68" i="2"/>
  <c r="T67" i="15" s="1"/>
  <c r="P69" i="2"/>
  <c r="J68" i="15" s="1"/>
  <c r="Q69" i="2"/>
  <c r="K68" i="15" s="1"/>
  <c r="R69" i="2"/>
  <c r="L68" i="15" s="1"/>
  <c r="S69" i="2"/>
  <c r="M68" i="15" s="1"/>
  <c r="T69" i="2"/>
  <c r="N68" i="15" s="1"/>
  <c r="U69" i="2"/>
  <c r="O68" i="15" s="1"/>
  <c r="V69" i="2"/>
  <c r="P68" i="15" s="1"/>
  <c r="W69" i="2"/>
  <c r="Q68" i="15" s="1"/>
  <c r="X69" i="2"/>
  <c r="R68" i="15" s="1"/>
  <c r="Y69" i="2"/>
  <c r="S68" i="15" s="1"/>
  <c r="Z69" i="2"/>
  <c r="T68" i="15" s="1"/>
  <c r="P70" i="2"/>
  <c r="J69" i="15" s="1"/>
  <c r="Q70" i="2"/>
  <c r="K69" i="15" s="1"/>
  <c r="R70" i="2"/>
  <c r="L69" i="15" s="1"/>
  <c r="S70" i="2"/>
  <c r="M69" i="15" s="1"/>
  <c r="T70" i="2"/>
  <c r="N69" i="15" s="1"/>
  <c r="U70" i="2"/>
  <c r="O69" i="15" s="1"/>
  <c r="V70" i="2"/>
  <c r="P69" i="15" s="1"/>
  <c r="W70" i="2"/>
  <c r="Q69" i="15" s="1"/>
  <c r="X70" i="2"/>
  <c r="R69" i="15" s="1"/>
  <c r="Y70" i="2"/>
  <c r="S69" i="15" s="1"/>
  <c r="Z70" i="2"/>
  <c r="T69" i="15" s="1"/>
  <c r="P71" i="2"/>
  <c r="J70" i="15" s="1"/>
  <c r="Q71" i="2"/>
  <c r="K70" i="15" s="1"/>
  <c r="R71" i="2"/>
  <c r="L70" i="15" s="1"/>
  <c r="S71" i="2"/>
  <c r="M70" i="15" s="1"/>
  <c r="T71" i="2"/>
  <c r="N70" i="15" s="1"/>
  <c r="U71" i="2"/>
  <c r="O70" i="15" s="1"/>
  <c r="V71" i="2"/>
  <c r="P70" i="15" s="1"/>
  <c r="W71" i="2"/>
  <c r="Q70" i="15" s="1"/>
  <c r="X71" i="2"/>
  <c r="R70" i="15" s="1"/>
  <c r="Y71" i="2"/>
  <c r="S70" i="15" s="1"/>
  <c r="Z71" i="2"/>
  <c r="T70" i="15" s="1"/>
  <c r="P72" i="2"/>
  <c r="J71" i="15" s="1"/>
  <c r="Q72" i="2"/>
  <c r="K71" i="15" s="1"/>
  <c r="R72" i="2"/>
  <c r="L71" i="15" s="1"/>
  <c r="S72" i="2"/>
  <c r="M71" i="15" s="1"/>
  <c r="T72" i="2"/>
  <c r="N71" i="15" s="1"/>
  <c r="U72" i="2"/>
  <c r="O71" i="15" s="1"/>
  <c r="V72" i="2"/>
  <c r="P71" i="15" s="1"/>
  <c r="W72" i="2"/>
  <c r="Q71" i="15" s="1"/>
  <c r="X72" i="2"/>
  <c r="R71" i="15" s="1"/>
  <c r="Y72" i="2"/>
  <c r="S71" i="15" s="1"/>
  <c r="Z72" i="2"/>
  <c r="T71" i="15" s="1"/>
  <c r="P73" i="2"/>
  <c r="J72" i="15" s="1"/>
  <c r="Q73" i="2"/>
  <c r="K72" i="15" s="1"/>
  <c r="R73" i="2"/>
  <c r="L72" i="15" s="1"/>
  <c r="S73" i="2"/>
  <c r="M72" i="15" s="1"/>
  <c r="T73" i="2"/>
  <c r="N72" i="15" s="1"/>
  <c r="U73" i="2"/>
  <c r="O72" i="15" s="1"/>
  <c r="V73" i="2"/>
  <c r="P72" i="15" s="1"/>
  <c r="W73" i="2"/>
  <c r="Q72" i="15" s="1"/>
  <c r="X73" i="2"/>
  <c r="R72" i="15" s="1"/>
  <c r="Y73" i="2"/>
  <c r="S72" i="15" s="1"/>
  <c r="Z73" i="2"/>
  <c r="T72" i="15" s="1"/>
  <c r="P74" i="2"/>
  <c r="J73" i="15" s="1"/>
  <c r="Q74" i="2"/>
  <c r="K73" i="15" s="1"/>
  <c r="R74" i="2"/>
  <c r="L73" i="15" s="1"/>
  <c r="S74" i="2"/>
  <c r="M73" i="15" s="1"/>
  <c r="T74" i="2"/>
  <c r="N73" i="15" s="1"/>
  <c r="U74" i="2"/>
  <c r="O73" i="15" s="1"/>
  <c r="V74" i="2"/>
  <c r="P73" i="15" s="1"/>
  <c r="W74" i="2"/>
  <c r="Q73" i="15" s="1"/>
  <c r="X74" i="2"/>
  <c r="R73" i="15" s="1"/>
  <c r="Y74" i="2"/>
  <c r="S73" i="15" s="1"/>
  <c r="Z74" i="2"/>
  <c r="T73" i="15" s="1"/>
  <c r="P75" i="2"/>
  <c r="J74" i="15" s="1"/>
  <c r="Q75" i="2"/>
  <c r="K74" i="15" s="1"/>
  <c r="R75" i="2"/>
  <c r="L74" i="15" s="1"/>
  <c r="S75" i="2"/>
  <c r="M74" i="15" s="1"/>
  <c r="T75" i="2"/>
  <c r="N74" i="15" s="1"/>
  <c r="U75" i="2"/>
  <c r="O74" i="15" s="1"/>
  <c r="V75" i="2"/>
  <c r="P74" i="15" s="1"/>
  <c r="W75" i="2"/>
  <c r="Q74" i="15" s="1"/>
  <c r="X75" i="2"/>
  <c r="R74" i="15" s="1"/>
  <c r="Y75" i="2"/>
  <c r="S74" i="15" s="1"/>
  <c r="Z75" i="2"/>
  <c r="T74" i="15" s="1"/>
  <c r="P76" i="2"/>
  <c r="J75" i="15" s="1"/>
  <c r="Q76" i="2"/>
  <c r="K75" i="15" s="1"/>
  <c r="R76" i="2"/>
  <c r="L75" i="15" s="1"/>
  <c r="S76" i="2"/>
  <c r="M75" i="15" s="1"/>
  <c r="T76" i="2"/>
  <c r="N75" i="15" s="1"/>
  <c r="U76" i="2"/>
  <c r="O75" i="15" s="1"/>
  <c r="V76" i="2"/>
  <c r="P75" i="15" s="1"/>
  <c r="W76" i="2"/>
  <c r="Q75" i="15" s="1"/>
  <c r="X76" i="2"/>
  <c r="R75" i="15" s="1"/>
  <c r="Y76" i="2"/>
  <c r="S75" i="15" s="1"/>
  <c r="Z76" i="2"/>
  <c r="T75" i="15" s="1"/>
  <c r="P77" i="2"/>
  <c r="J76" i="15" s="1"/>
  <c r="Q77" i="2"/>
  <c r="K76" i="15" s="1"/>
  <c r="R77" i="2"/>
  <c r="L76" i="15" s="1"/>
  <c r="S77" i="2"/>
  <c r="M76" i="15" s="1"/>
  <c r="T77" i="2"/>
  <c r="N76" i="15" s="1"/>
  <c r="U77" i="2"/>
  <c r="O76" i="15" s="1"/>
  <c r="V77" i="2"/>
  <c r="P76" i="15" s="1"/>
  <c r="W77" i="2"/>
  <c r="Q76" i="15" s="1"/>
  <c r="X77" i="2"/>
  <c r="R76" i="15" s="1"/>
  <c r="Y77" i="2"/>
  <c r="S76" i="15" s="1"/>
  <c r="Z77" i="2"/>
  <c r="T76" i="15" s="1"/>
  <c r="P78" i="2"/>
  <c r="J77" i="15" s="1"/>
  <c r="Q78" i="2"/>
  <c r="K77" i="15" s="1"/>
  <c r="R78" i="2"/>
  <c r="L77" i="15" s="1"/>
  <c r="S78" i="2"/>
  <c r="M77" i="15" s="1"/>
  <c r="T78" i="2"/>
  <c r="N77" i="15" s="1"/>
  <c r="U78" i="2"/>
  <c r="O77" i="15" s="1"/>
  <c r="V78" i="2"/>
  <c r="P77" i="15" s="1"/>
  <c r="W78" i="2"/>
  <c r="Q77" i="15" s="1"/>
  <c r="X78" i="2"/>
  <c r="R77" i="15" s="1"/>
  <c r="Y78" i="2"/>
  <c r="S77" i="15" s="1"/>
  <c r="Z78" i="2"/>
  <c r="T77" i="15" s="1"/>
  <c r="P79" i="2"/>
  <c r="J78" i="15" s="1"/>
  <c r="Q79" i="2"/>
  <c r="K78" i="15" s="1"/>
  <c r="R79" i="2"/>
  <c r="L78" i="15" s="1"/>
  <c r="S79" i="2"/>
  <c r="M78" i="15" s="1"/>
  <c r="T79" i="2"/>
  <c r="N78" i="15" s="1"/>
  <c r="U79" i="2"/>
  <c r="O78" i="15" s="1"/>
  <c r="V79" i="2"/>
  <c r="P78" i="15" s="1"/>
  <c r="W79" i="2"/>
  <c r="Q78" i="15" s="1"/>
  <c r="X79" i="2"/>
  <c r="R78" i="15" s="1"/>
  <c r="Y79" i="2"/>
  <c r="S78" i="15" s="1"/>
  <c r="Z79" i="2"/>
  <c r="T78" i="15" s="1"/>
  <c r="P80" i="2"/>
  <c r="J79" i="15" s="1"/>
  <c r="Z79" i="15" s="1"/>
  <c r="AA79" i="15" s="1"/>
  <c r="Q80" i="2"/>
  <c r="K79" i="15" s="1"/>
  <c r="R80" i="2"/>
  <c r="L79" i="15" s="1"/>
  <c r="S80" i="2"/>
  <c r="M79" i="15" s="1"/>
  <c r="T80" i="2"/>
  <c r="N79" i="15" s="1"/>
  <c r="U80" i="2"/>
  <c r="O79" i="15" s="1"/>
  <c r="V80" i="2"/>
  <c r="P79" i="15" s="1"/>
  <c r="W80" i="2"/>
  <c r="Q79" i="15" s="1"/>
  <c r="X80" i="2"/>
  <c r="R79" i="15" s="1"/>
  <c r="Y80" i="2"/>
  <c r="S79" i="15" s="1"/>
  <c r="Z80" i="2"/>
  <c r="T79" i="15" s="1"/>
  <c r="P81" i="2"/>
  <c r="J80" i="15" s="1"/>
  <c r="Q81" i="2"/>
  <c r="K80" i="15" s="1"/>
  <c r="R81" i="2"/>
  <c r="L80" i="15" s="1"/>
  <c r="S81" i="2"/>
  <c r="M80" i="15" s="1"/>
  <c r="T81" i="2"/>
  <c r="N80" i="15" s="1"/>
  <c r="U81" i="2"/>
  <c r="O80" i="15" s="1"/>
  <c r="V81" i="2"/>
  <c r="P80" i="15" s="1"/>
  <c r="W81" i="2"/>
  <c r="Q80" i="15" s="1"/>
  <c r="X81" i="2"/>
  <c r="R80" i="15" s="1"/>
  <c r="Y81" i="2"/>
  <c r="S80" i="15" s="1"/>
  <c r="Z81" i="2"/>
  <c r="T80" i="15" s="1"/>
  <c r="P82" i="2"/>
  <c r="J81" i="15" s="1"/>
  <c r="Q82" i="2"/>
  <c r="K81" i="15" s="1"/>
  <c r="R82" i="2"/>
  <c r="L81" i="15" s="1"/>
  <c r="S82" i="2"/>
  <c r="M81" i="15" s="1"/>
  <c r="T82" i="2"/>
  <c r="N81" i="15" s="1"/>
  <c r="U82" i="2"/>
  <c r="O81" i="15" s="1"/>
  <c r="V82" i="2"/>
  <c r="P81" i="15" s="1"/>
  <c r="W82" i="2"/>
  <c r="Q81" i="15" s="1"/>
  <c r="X82" i="2"/>
  <c r="R81" i="15" s="1"/>
  <c r="Y82" i="2"/>
  <c r="S81" i="15" s="1"/>
  <c r="Z82" i="2"/>
  <c r="T81" i="15" s="1"/>
  <c r="P83" i="2"/>
  <c r="J82" i="15" s="1"/>
  <c r="Q83" i="2"/>
  <c r="K82" i="15" s="1"/>
  <c r="R83" i="2"/>
  <c r="L82" i="15" s="1"/>
  <c r="S83" i="2"/>
  <c r="M82" i="15" s="1"/>
  <c r="T83" i="2"/>
  <c r="N82" i="15" s="1"/>
  <c r="U83" i="2"/>
  <c r="O82" i="15" s="1"/>
  <c r="V83" i="2"/>
  <c r="P82" i="15" s="1"/>
  <c r="W83" i="2"/>
  <c r="Q82" i="15" s="1"/>
  <c r="X83" i="2"/>
  <c r="R82" i="15" s="1"/>
  <c r="Y83" i="2"/>
  <c r="S82" i="15" s="1"/>
  <c r="Z83" i="2"/>
  <c r="T82" i="15" s="1"/>
  <c r="P84" i="2"/>
  <c r="J83" i="15" s="1"/>
  <c r="Q84" i="2"/>
  <c r="K83" i="15" s="1"/>
  <c r="R84" i="2"/>
  <c r="L83" i="15" s="1"/>
  <c r="S84" i="2"/>
  <c r="M83" i="15" s="1"/>
  <c r="T84" i="2"/>
  <c r="N83" i="15" s="1"/>
  <c r="U84" i="2"/>
  <c r="O83" i="15" s="1"/>
  <c r="V84" i="2"/>
  <c r="P83" i="15" s="1"/>
  <c r="W84" i="2"/>
  <c r="Q83" i="15" s="1"/>
  <c r="X84" i="2"/>
  <c r="R83" i="15" s="1"/>
  <c r="Y84" i="2"/>
  <c r="S83" i="15" s="1"/>
  <c r="Z84" i="2"/>
  <c r="T83" i="15" s="1"/>
  <c r="P85" i="2"/>
  <c r="J84" i="15" s="1"/>
  <c r="Q85" i="2"/>
  <c r="K84" i="15" s="1"/>
  <c r="R85" i="2"/>
  <c r="L84" i="15" s="1"/>
  <c r="S85" i="2"/>
  <c r="M84" i="15" s="1"/>
  <c r="T85" i="2"/>
  <c r="N84" i="15" s="1"/>
  <c r="U85" i="2"/>
  <c r="O84" i="15" s="1"/>
  <c r="V85" i="2"/>
  <c r="P84" i="15" s="1"/>
  <c r="W85" i="2"/>
  <c r="Q84" i="15" s="1"/>
  <c r="X85" i="2"/>
  <c r="R84" i="15" s="1"/>
  <c r="Y85" i="2"/>
  <c r="S84" i="15" s="1"/>
  <c r="Z85" i="2"/>
  <c r="T84" i="15" s="1"/>
  <c r="P86" i="2"/>
  <c r="J85" i="15" s="1"/>
  <c r="Q86" i="2"/>
  <c r="K85" i="15" s="1"/>
  <c r="R86" i="2"/>
  <c r="L85" i="15" s="1"/>
  <c r="S86" i="2"/>
  <c r="M85" i="15" s="1"/>
  <c r="T86" i="2"/>
  <c r="N85" i="15" s="1"/>
  <c r="U86" i="2"/>
  <c r="O85" i="15" s="1"/>
  <c r="V86" i="2"/>
  <c r="P85" i="15" s="1"/>
  <c r="W86" i="2"/>
  <c r="Q85" i="15" s="1"/>
  <c r="X86" i="2"/>
  <c r="R85" i="15" s="1"/>
  <c r="Y86" i="2"/>
  <c r="S85" i="15" s="1"/>
  <c r="Z86" i="2"/>
  <c r="T85" i="15" s="1"/>
  <c r="P87" i="2"/>
  <c r="J86" i="15" s="1"/>
  <c r="Q87" i="2"/>
  <c r="K86" i="15" s="1"/>
  <c r="R87" i="2"/>
  <c r="L86" i="15" s="1"/>
  <c r="S87" i="2"/>
  <c r="M86" i="15" s="1"/>
  <c r="T87" i="2"/>
  <c r="N86" i="15" s="1"/>
  <c r="U87" i="2"/>
  <c r="O86" i="15" s="1"/>
  <c r="V87" i="2"/>
  <c r="P86" i="15" s="1"/>
  <c r="W87" i="2"/>
  <c r="Q86" i="15" s="1"/>
  <c r="X87" i="2"/>
  <c r="R86" i="15" s="1"/>
  <c r="Y87" i="2"/>
  <c r="S86" i="15" s="1"/>
  <c r="Z87" i="2"/>
  <c r="T86" i="15" s="1"/>
  <c r="P88" i="2"/>
  <c r="J87" i="15" s="1"/>
  <c r="Q88" i="2"/>
  <c r="K87" i="15" s="1"/>
  <c r="R88" i="2"/>
  <c r="L87" i="15" s="1"/>
  <c r="S88" i="2"/>
  <c r="M87" i="15" s="1"/>
  <c r="T88" i="2"/>
  <c r="N87" i="15" s="1"/>
  <c r="U88" i="2"/>
  <c r="O87" i="15" s="1"/>
  <c r="V88" i="2"/>
  <c r="P87" i="15" s="1"/>
  <c r="W88" i="2"/>
  <c r="Q87" i="15" s="1"/>
  <c r="X88" i="2"/>
  <c r="R87" i="15" s="1"/>
  <c r="Y88" i="2"/>
  <c r="S87" i="15" s="1"/>
  <c r="Z88" i="2"/>
  <c r="T87" i="15" s="1"/>
  <c r="P89" i="2"/>
  <c r="J88" i="15" s="1"/>
  <c r="Q89" i="2"/>
  <c r="K88" i="15" s="1"/>
  <c r="R89" i="2"/>
  <c r="L88" i="15" s="1"/>
  <c r="S89" i="2"/>
  <c r="M88" i="15" s="1"/>
  <c r="T89" i="2"/>
  <c r="N88" i="15" s="1"/>
  <c r="U89" i="2"/>
  <c r="O88" i="15" s="1"/>
  <c r="V89" i="2"/>
  <c r="P88" i="15" s="1"/>
  <c r="W89" i="2"/>
  <c r="Q88" i="15" s="1"/>
  <c r="X89" i="2"/>
  <c r="R88" i="15" s="1"/>
  <c r="Y89" i="2"/>
  <c r="S88" i="15" s="1"/>
  <c r="Z89" i="2"/>
  <c r="T88" i="15" s="1"/>
  <c r="P90" i="2"/>
  <c r="J89" i="15" s="1"/>
  <c r="Q90" i="2"/>
  <c r="K89" i="15" s="1"/>
  <c r="R90" i="2"/>
  <c r="L89" i="15" s="1"/>
  <c r="S90" i="2"/>
  <c r="M89" i="15" s="1"/>
  <c r="T90" i="2"/>
  <c r="N89" i="15" s="1"/>
  <c r="U90" i="2"/>
  <c r="O89" i="15" s="1"/>
  <c r="V90" i="2"/>
  <c r="P89" i="15" s="1"/>
  <c r="W90" i="2"/>
  <c r="Q89" i="15" s="1"/>
  <c r="X90" i="2"/>
  <c r="R89" i="15" s="1"/>
  <c r="Y90" i="2"/>
  <c r="S89" i="15" s="1"/>
  <c r="Z90" i="2"/>
  <c r="T89" i="15" s="1"/>
  <c r="P91" i="2"/>
  <c r="J90" i="15" s="1"/>
  <c r="Q91" i="2"/>
  <c r="K90" i="15" s="1"/>
  <c r="R91" i="2"/>
  <c r="L90" i="15" s="1"/>
  <c r="S91" i="2"/>
  <c r="M90" i="15" s="1"/>
  <c r="T91" i="2"/>
  <c r="N90" i="15" s="1"/>
  <c r="U91" i="2"/>
  <c r="O90" i="15" s="1"/>
  <c r="V91" i="2"/>
  <c r="P90" i="15" s="1"/>
  <c r="W91" i="2"/>
  <c r="Q90" i="15" s="1"/>
  <c r="X91" i="2"/>
  <c r="R90" i="15" s="1"/>
  <c r="Y91" i="2"/>
  <c r="S90" i="15" s="1"/>
  <c r="Z91" i="2"/>
  <c r="T90" i="15" s="1"/>
  <c r="P92" i="2"/>
  <c r="J91" i="15" s="1"/>
  <c r="Q92" i="2"/>
  <c r="K91" i="15" s="1"/>
  <c r="R92" i="2"/>
  <c r="L91" i="15" s="1"/>
  <c r="S92" i="2"/>
  <c r="M91" i="15" s="1"/>
  <c r="T92" i="2"/>
  <c r="N91" i="15" s="1"/>
  <c r="U92" i="2"/>
  <c r="O91" i="15" s="1"/>
  <c r="V92" i="2"/>
  <c r="P91" i="15" s="1"/>
  <c r="W92" i="2"/>
  <c r="Q91" i="15" s="1"/>
  <c r="X92" i="2"/>
  <c r="R91" i="15" s="1"/>
  <c r="Y92" i="2"/>
  <c r="S91" i="15" s="1"/>
  <c r="Z92" i="2"/>
  <c r="T91" i="15" s="1"/>
  <c r="P93" i="2"/>
  <c r="J92" i="15" s="1"/>
  <c r="Q93" i="2"/>
  <c r="K92" i="15" s="1"/>
  <c r="R93" i="2"/>
  <c r="L92" i="15" s="1"/>
  <c r="S93" i="2"/>
  <c r="M92" i="15" s="1"/>
  <c r="T93" i="2"/>
  <c r="N92" i="15" s="1"/>
  <c r="U93" i="2"/>
  <c r="O92" i="15" s="1"/>
  <c r="V93" i="2"/>
  <c r="P92" i="15" s="1"/>
  <c r="W93" i="2"/>
  <c r="Q92" i="15" s="1"/>
  <c r="X93" i="2"/>
  <c r="R92" i="15" s="1"/>
  <c r="Y93" i="2"/>
  <c r="S92" i="15" s="1"/>
  <c r="Z93" i="2"/>
  <c r="T92" i="15" s="1"/>
  <c r="P94" i="2"/>
  <c r="J93" i="15" s="1"/>
  <c r="Q94" i="2"/>
  <c r="K93" i="15" s="1"/>
  <c r="R94" i="2"/>
  <c r="L93" i="15" s="1"/>
  <c r="S94" i="2"/>
  <c r="M93" i="15" s="1"/>
  <c r="T94" i="2"/>
  <c r="N93" i="15" s="1"/>
  <c r="U94" i="2"/>
  <c r="O93" i="15" s="1"/>
  <c r="V94" i="2"/>
  <c r="P93" i="15" s="1"/>
  <c r="W94" i="2"/>
  <c r="Q93" i="15" s="1"/>
  <c r="X94" i="2"/>
  <c r="R93" i="15" s="1"/>
  <c r="Y94" i="2"/>
  <c r="S93" i="15" s="1"/>
  <c r="Z94" i="2"/>
  <c r="T93" i="15" s="1"/>
  <c r="P95" i="2"/>
  <c r="J94" i="15" s="1"/>
  <c r="Q95" i="2"/>
  <c r="K94" i="15" s="1"/>
  <c r="R95" i="2"/>
  <c r="L94" i="15" s="1"/>
  <c r="S95" i="2"/>
  <c r="M94" i="15" s="1"/>
  <c r="T95" i="2"/>
  <c r="N94" i="15" s="1"/>
  <c r="U95" i="2"/>
  <c r="O94" i="15" s="1"/>
  <c r="V95" i="2"/>
  <c r="P94" i="15" s="1"/>
  <c r="W95" i="2"/>
  <c r="Q94" i="15" s="1"/>
  <c r="X95" i="2"/>
  <c r="R94" i="15" s="1"/>
  <c r="Y95" i="2"/>
  <c r="S94" i="15" s="1"/>
  <c r="Z95" i="2"/>
  <c r="T94" i="15" s="1"/>
  <c r="P96" i="2"/>
  <c r="J95" i="15" s="1"/>
  <c r="Z95" i="15" s="1"/>
  <c r="AA95" i="15" s="1"/>
  <c r="Q96" i="2"/>
  <c r="K95" i="15" s="1"/>
  <c r="R96" i="2"/>
  <c r="L95" i="15" s="1"/>
  <c r="S96" i="2"/>
  <c r="M95" i="15" s="1"/>
  <c r="T96" i="2"/>
  <c r="N95" i="15" s="1"/>
  <c r="U96" i="2"/>
  <c r="O95" i="15" s="1"/>
  <c r="V96" i="2"/>
  <c r="P95" i="15" s="1"/>
  <c r="W96" i="2"/>
  <c r="Q95" i="15" s="1"/>
  <c r="X96" i="2"/>
  <c r="R95" i="15" s="1"/>
  <c r="Y96" i="2"/>
  <c r="S95" i="15" s="1"/>
  <c r="Z96" i="2"/>
  <c r="T95" i="15" s="1"/>
  <c r="P97" i="2"/>
  <c r="J96" i="15" s="1"/>
  <c r="Q97" i="2"/>
  <c r="K96" i="15" s="1"/>
  <c r="R97" i="2"/>
  <c r="L96" i="15" s="1"/>
  <c r="S97" i="2"/>
  <c r="M96" i="15" s="1"/>
  <c r="T97" i="2"/>
  <c r="N96" i="15" s="1"/>
  <c r="U97" i="2"/>
  <c r="O96" i="15" s="1"/>
  <c r="V97" i="2"/>
  <c r="P96" i="15" s="1"/>
  <c r="W97" i="2"/>
  <c r="Q96" i="15" s="1"/>
  <c r="X97" i="2"/>
  <c r="R96" i="15" s="1"/>
  <c r="Y97" i="2"/>
  <c r="S96" i="15" s="1"/>
  <c r="Z97" i="2"/>
  <c r="T96" i="15" s="1"/>
  <c r="P98" i="2"/>
  <c r="J97" i="15" s="1"/>
  <c r="Q98" i="2"/>
  <c r="K97" i="15" s="1"/>
  <c r="R98" i="2"/>
  <c r="L97" i="15" s="1"/>
  <c r="S98" i="2"/>
  <c r="M97" i="15" s="1"/>
  <c r="T98" i="2"/>
  <c r="N97" i="15" s="1"/>
  <c r="U98" i="2"/>
  <c r="O97" i="15" s="1"/>
  <c r="V98" i="2"/>
  <c r="P97" i="15" s="1"/>
  <c r="W98" i="2"/>
  <c r="Q97" i="15" s="1"/>
  <c r="X98" i="2"/>
  <c r="R97" i="15" s="1"/>
  <c r="Y98" i="2"/>
  <c r="S97" i="15" s="1"/>
  <c r="Z98" i="2"/>
  <c r="T97" i="15" s="1"/>
  <c r="P99" i="2"/>
  <c r="J98" i="15" s="1"/>
  <c r="Q99" i="2"/>
  <c r="K98" i="15" s="1"/>
  <c r="R99" i="2"/>
  <c r="L98" i="15" s="1"/>
  <c r="S99" i="2"/>
  <c r="M98" i="15" s="1"/>
  <c r="T99" i="2"/>
  <c r="N98" i="15" s="1"/>
  <c r="U99" i="2"/>
  <c r="O98" i="15" s="1"/>
  <c r="V99" i="2"/>
  <c r="P98" i="15" s="1"/>
  <c r="W99" i="2"/>
  <c r="Q98" i="15" s="1"/>
  <c r="X99" i="2"/>
  <c r="R98" i="15" s="1"/>
  <c r="Y99" i="2"/>
  <c r="S98" i="15" s="1"/>
  <c r="Z99" i="2"/>
  <c r="T98" i="15" s="1"/>
  <c r="P100" i="2"/>
  <c r="J99" i="15" s="1"/>
  <c r="Q100" i="2"/>
  <c r="K99" i="15" s="1"/>
  <c r="R100" i="2"/>
  <c r="L99" i="15" s="1"/>
  <c r="S100" i="2"/>
  <c r="M99" i="15" s="1"/>
  <c r="T100" i="2"/>
  <c r="N99" i="15" s="1"/>
  <c r="U100" i="2"/>
  <c r="O99" i="15" s="1"/>
  <c r="V100" i="2"/>
  <c r="P99" i="15" s="1"/>
  <c r="W100" i="2"/>
  <c r="Q99" i="15" s="1"/>
  <c r="X100" i="2"/>
  <c r="R99" i="15" s="1"/>
  <c r="Y100" i="2"/>
  <c r="S99" i="15" s="1"/>
  <c r="Z100" i="2"/>
  <c r="T99" i="15" s="1"/>
  <c r="P101" i="2"/>
  <c r="J100" i="15" s="1"/>
  <c r="Q101" i="2"/>
  <c r="K100" i="15" s="1"/>
  <c r="R101" i="2"/>
  <c r="L100" i="15" s="1"/>
  <c r="S101" i="2"/>
  <c r="M100" i="15" s="1"/>
  <c r="T101" i="2"/>
  <c r="N100" i="15" s="1"/>
  <c r="U101" i="2"/>
  <c r="O100" i="15" s="1"/>
  <c r="V101" i="2"/>
  <c r="P100" i="15" s="1"/>
  <c r="W101" i="2"/>
  <c r="Q100" i="15" s="1"/>
  <c r="X101" i="2"/>
  <c r="R100" i="15" s="1"/>
  <c r="Y101" i="2"/>
  <c r="S100" i="15" s="1"/>
  <c r="Z101" i="2"/>
  <c r="T100" i="15" s="1"/>
  <c r="P102" i="2"/>
  <c r="J101" i="15" s="1"/>
  <c r="Q102" i="2"/>
  <c r="K101" i="15" s="1"/>
  <c r="R102" i="2"/>
  <c r="L101" i="15" s="1"/>
  <c r="S102" i="2"/>
  <c r="M101" i="15" s="1"/>
  <c r="T102" i="2"/>
  <c r="N101" i="15" s="1"/>
  <c r="U102" i="2"/>
  <c r="O101" i="15" s="1"/>
  <c r="V102" i="2"/>
  <c r="P101" i="15" s="1"/>
  <c r="W102" i="2"/>
  <c r="Q101" i="15" s="1"/>
  <c r="X102" i="2"/>
  <c r="R101" i="15" s="1"/>
  <c r="Y102" i="2"/>
  <c r="S101" i="15" s="1"/>
  <c r="Z102" i="2"/>
  <c r="T101" i="15" s="1"/>
  <c r="P103" i="2"/>
  <c r="J102" i="15" s="1"/>
  <c r="Q103" i="2"/>
  <c r="K102" i="15" s="1"/>
  <c r="R103" i="2"/>
  <c r="L102" i="15" s="1"/>
  <c r="S103" i="2"/>
  <c r="M102" i="15" s="1"/>
  <c r="T103" i="2"/>
  <c r="N102" i="15" s="1"/>
  <c r="U103" i="2"/>
  <c r="O102" i="15" s="1"/>
  <c r="V103" i="2"/>
  <c r="P102" i="15" s="1"/>
  <c r="W103" i="2"/>
  <c r="Q102" i="15" s="1"/>
  <c r="X103" i="2"/>
  <c r="R102" i="15" s="1"/>
  <c r="Y103" i="2"/>
  <c r="S102" i="15" s="1"/>
  <c r="Z103" i="2"/>
  <c r="T102" i="15" s="1"/>
  <c r="P104" i="2"/>
  <c r="J103" i="15" s="1"/>
  <c r="Q104" i="2"/>
  <c r="K103" i="15" s="1"/>
  <c r="R104" i="2"/>
  <c r="L103" i="15" s="1"/>
  <c r="S104" i="2"/>
  <c r="M103" i="15" s="1"/>
  <c r="T104" i="2"/>
  <c r="N103" i="15" s="1"/>
  <c r="U104" i="2"/>
  <c r="O103" i="15" s="1"/>
  <c r="V104" i="2"/>
  <c r="P103" i="15" s="1"/>
  <c r="W104" i="2"/>
  <c r="Q103" i="15" s="1"/>
  <c r="X104" i="2"/>
  <c r="R103" i="15" s="1"/>
  <c r="Y104" i="2"/>
  <c r="S103" i="15" s="1"/>
  <c r="Z104" i="2"/>
  <c r="T103" i="15" s="1"/>
  <c r="P105" i="2"/>
  <c r="J104" i="15" s="1"/>
  <c r="Q105" i="2"/>
  <c r="K104" i="15" s="1"/>
  <c r="R105" i="2"/>
  <c r="L104" i="15" s="1"/>
  <c r="S105" i="2"/>
  <c r="M104" i="15" s="1"/>
  <c r="T105" i="2"/>
  <c r="N104" i="15" s="1"/>
  <c r="U105" i="2"/>
  <c r="O104" i="15" s="1"/>
  <c r="V105" i="2"/>
  <c r="P104" i="15" s="1"/>
  <c r="W105" i="2"/>
  <c r="Q104" i="15" s="1"/>
  <c r="X105" i="2"/>
  <c r="R104" i="15" s="1"/>
  <c r="Y105" i="2"/>
  <c r="S104" i="15" s="1"/>
  <c r="Z105" i="2"/>
  <c r="T104" i="15" s="1"/>
  <c r="P106" i="2"/>
  <c r="J105" i="15" s="1"/>
  <c r="Q106" i="2"/>
  <c r="K105" i="15" s="1"/>
  <c r="R106" i="2"/>
  <c r="L105" i="15" s="1"/>
  <c r="S106" i="2"/>
  <c r="M105" i="15" s="1"/>
  <c r="T106" i="2"/>
  <c r="N105" i="15" s="1"/>
  <c r="U106" i="2"/>
  <c r="O105" i="15" s="1"/>
  <c r="V106" i="2"/>
  <c r="P105" i="15" s="1"/>
  <c r="W106" i="2"/>
  <c r="Q105" i="15" s="1"/>
  <c r="X106" i="2"/>
  <c r="R105" i="15" s="1"/>
  <c r="Y106" i="2"/>
  <c r="S105" i="15" s="1"/>
  <c r="Z106" i="2"/>
  <c r="T105" i="15" s="1"/>
  <c r="P107" i="2"/>
  <c r="J106" i="15" s="1"/>
  <c r="Q107" i="2"/>
  <c r="K106" i="15" s="1"/>
  <c r="R107" i="2"/>
  <c r="L106" i="15" s="1"/>
  <c r="S107" i="2"/>
  <c r="M106" i="15" s="1"/>
  <c r="T107" i="2"/>
  <c r="N106" i="15" s="1"/>
  <c r="U107" i="2"/>
  <c r="O106" i="15" s="1"/>
  <c r="V107" i="2"/>
  <c r="P106" i="15" s="1"/>
  <c r="W107" i="2"/>
  <c r="Q106" i="15" s="1"/>
  <c r="X107" i="2"/>
  <c r="R106" i="15" s="1"/>
  <c r="Y107" i="2"/>
  <c r="S106" i="15" s="1"/>
  <c r="Z107" i="2"/>
  <c r="T106" i="15" s="1"/>
  <c r="P108" i="2"/>
  <c r="J107" i="15" s="1"/>
  <c r="Q108" i="2"/>
  <c r="K107" i="15" s="1"/>
  <c r="R108" i="2"/>
  <c r="L107" i="15" s="1"/>
  <c r="S108" i="2"/>
  <c r="M107" i="15" s="1"/>
  <c r="T108" i="2"/>
  <c r="N107" i="15" s="1"/>
  <c r="U108" i="2"/>
  <c r="O107" i="15" s="1"/>
  <c r="V108" i="2"/>
  <c r="P107" i="15" s="1"/>
  <c r="W108" i="2"/>
  <c r="Q107" i="15" s="1"/>
  <c r="X108" i="2"/>
  <c r="R107" i="15" s="1"/>
  <c r="Y108" i="2"/>
  <c r="S107" i="15" s="1"/>
  <c r="Z108" i="2"/>
  <c r="T107" i="15" s="1"/>
  <c r="P109" i="2"/>
  <c r="J108" i="15" s="1"/>
  <c r="Q109" i="2"/>
  <c r="K108" i="15" s="1"/>
  <c r="R109" i="2"/>
  <c r="L108" i="15" s="1"/>
  <c r="S109" i="2"/>
  <c r="M108" i="15" s="1"/>
  <c r="T109" i="2"/>
  <c r="N108" i="15" s="1"/>
  <c r="U109" i="2"/>
  <c r="O108" i="15" s="1"/>
  <c r="V109" i="2"/>
  <c r="P108" i="15" s="1"/>
  <c r="W109" i="2"/>
  <c r="Q108" i="15" s="1"/>
  <c r="X109" i="2"/>
  <c r="R108" i="15" s="1"/>
  <c r="Y109" i="2"/>
  <c r="S108" i="15" s="1"/>
  <c r="Z109" i="2"/>
  <c r="T108" i="15" s="1"/>
  <c r="P110" i="2"/>
  <c r="J109" i="15" s="1"/>
  <c r="Q110" i="2"/>
  <c r="K109" i="15" s="1"/>
  <c r="R110" i="2"/>
  <c r="L109" i="15" s="1"/>
  <c r="S110" i="2"/>
  <c r="M109" i="15" s="1"/>
  <c r="T110" i="2"/>
  <c r="N109" i="15" s="1"/>
  <c r="U110" i="2"/>
  <c r="O109" i="15" s="1"/>
  <c r="V110" i="2"/>
  <c r="P109" i="15" s="1"/>
  <c r="W110" i="2"/>
  <c r="Q109" i="15" s="1"/>
  <c r="X110" i="2"/>
  <c r="R109" i="15" s="1"/>
  <c r="Y110" i="2"/>
  <c r="S109" i="15" s="1"/>
  <c r="Z110" i="2"/>
  <c r="T109" i="15" s="1"/>
  <c r="P111" i="2"/>
  <c r="J110" i="15" s="1"/>
  <c r="Q111" i="2"/>
  <c r="K110" i="15" s="1"/>
  <c r="R111" i="2"/>
  <c r="L110" i="15" s="1"/>
  <c r="S111" i="2"/>
  <c r="M110" i="15" s="1"/>
  <c r="T111" i="2"/>
  <c r="N110" i="15" s="1"/>
  <c r="U111" i="2"/>
  <c r="O110" i="15" s="1"/>
  <c r="V111" i="2"/>
  <c r="P110" i="15" s="1"/>
  <c r="W111" i="2"/>
  <c r="Q110" i="15" s="1"/>
  <c r="X111" i="2"/>
  <c r="R110" i="15" s="1"/>
  <c r="Y111" i="2"/>
  <c r="S110" i="15" s="1"/>
  <c r="Z111" i="2"/>
  <c r="T110" i="15" s="1"/>
  <c r="P112" i="2"/>
  <c r="J111" i="15" s="1"/>
  <c r="Z111" i="15" s="1"/>
  <c r="AA111" i="15" s="1"/>
  <c r="Q112" i="2"/>
  <c r="K111" i="15" s="1"/>
  <c r="R112" i="2"/>
  <c r="L111" i="15" s="1"/>
  <c r="S112" i="2"/>
  <c r="M111" i="15" s="1"/>
  <c r="T112" i="2"/>
  <c r="N111" i="15" s="1"/>
  <c r="U112" i="2"/>
  <c r="O111" i="15" s="1"/>
  <c r="V112" i="2"/>
  <c r="P111" i="15" s="1"/>
  <c r="W112" i="2"/>
  <c r="Q111" i="15" s="1"/>
  <c r="X112" i="2"/>
  <c r="R111" i="15" s="1"/>
  <c r="Y112" i="2"/>
  <c r="S111" i="15" s="1"/>
  <c r="Z112" i="2"/>
  <c r="T111" i="15" s="1"/>
  <c r="P113" i="2"/>
  <c r="J112" i="15" s="1"/>
  <c r="Q113" i="2"/>
  <c r="K112" i="15" s="1"/>
  <c r="R113" i="2"/>
  <c r="L112" i="15" s="1"/>
  <c r="S113" i="2"/>
  <c r="M112" i="15" s="1"/>
  <c r="T113" i="2"/>
  <c r="N112" i="15" s="1"/>
  <c r="U113" i="2"/>
  <c r="O112" i="15" s="1"/>
  <c r="V113" i="2"/>
  <c r="P112" i="15" s="1"/>
  <c r="W113" i="2"/>
  <c r="Q112" i="15" s="1"/>
  <c r="X113" i="2"/>
  <c r="R112" i="15" s="1"/>
  <c r="Y113" i="2"/>
  <c r="S112" i="15" s="1"/>
  <c r="Z113" i="2"/>
  <c r="T112" i="15" s="1"/>
  <c r="P114" i="2"/>
  <c r="J113" i="15" s="1"/>
  <c r="Q114" i="2"/>
  <c r="K113" i="15" s="1"/>
  <c r="R114" i="2"/>
  <c r="L113" i="15" s="1"/>
  <c r="S114" i="2"/>
  <c r="M113" i="15" s="1"/>
  <c r="T114" i="2"/>
  <c r="N113" i="15" s="1"/>
  <c r="U114" i="2"/>
  <c r="O113" i="15" s="1"/>
  <c r="V114" i="2"/>
  <c r="P113" i="15" s="1"/>
  <c r="W114" i="2"/>
  <c r="Q113" i="15" s="1"/>
  <c r="X114" i="2"/>
  <c r="R113" i="15" s="1"/>
  <c r="Y114" i="2"/>
  <c r="S113" i="15" s="1"/>
  <c r="Z114" i="2"/>
  <c r="T113" i="15" s="1"/>
  <c r="P115" i="2"/>
  <c r="J114" i="15" s="1"/>
  <c r="Q115" i="2"/>
  <c r="K114" i="15" s="1"/>
  <c r="R115" i="2"/>
  <c r="L114" i="15" s="1"/>
  <c r="S115" i="2"/>
  <c r="M114" i="15" s="1"/>
  <c r="T115" i="2"/>
  <c r="N114" i="15" s="1"/>
  <c r="U115" i="2"/>
  <c r="O114" i="15" s="1"/>
  <c r="V115" i="2"/>
  <c r="P114" i="15" s="1"/>
  <c r="W115" i="2"/>
  <c r="Q114" i="15" s="1"/>
  <c r="X115" i="2"/>
  <c r="R114" i="15" s="1"/>
  <c r="Y115" i="2"/>
  <c r="S114" i="15" s="1"/>
  <c r="Z115" i="2"/>
  <c r="T114" i="15" s="1"/>
  <c r="P116" i="2"/>
  <c r="J115" i="15" s="1"/>
  <c r="Q116" i="2"/>
  <c r="K115" i="15" s="1"/>
  <c r="R116" i="2"/>
  <c r="L115" i="15" s="1"/>
  <c r="S116" i="2"/>
  <c r="M115" i="15" s="1"/>
  <c r="T116" i="2"/>
  <c r="N115" i="15" s="1"/>
  <c r="U116" i="2"/>
  <c r="O115" i="15" s="1"/>
  <c r="V116" i="2"/>
  <c r="P115" i="15" s="1"/>
  <c r="W116" i="2"/>
  <c r="Q115" i="15" s="1"/>
  <c r="X116" i="2"/>
  <c r="R115" i="15" s="1"/>
  <c r="Y116" i="2"/>
  <c r="S115" i="15" s="1"/>
  <c r="Z116" i="2"/>
  <c r="T115" i="15" s="1"/>
  <c r="P117" i="2"/>
  <c r="J116" i="15" s="1"/>
  <c r="Q117" i="2"/>
  <c r="K116" i="15" s="1"/>
  <c r="R117" i="2"/>
  <c r="L116" i="15" s="1"/>
  <c r="S117" i="2"/>
  <c r="M116" i="15" s="1"/>
  <c r="T117" i="2"/>
  <c r="N116" i="15" s="1"/>
  <c r="U117" i="2"/>
  <c r="O116" i="15" s="1"/>
  <c r="V117" i="2"/>
  <c r="P116" i="15" s="1"/>
  <c r="W117" i="2"/>
  <c r="Q116" i="15" s="1"/>
  <c r="X117" i="2"/>
  <c r="R116" i="15" s="1"/>
  <c r="Y117" i="2"/>
  <c r="S116" i="15" s="1"/>
  <c r="Z117" i="2"/>
  <c r="T116" i="15" s="1"/>
  <c r="P118" i="2"/>
  <c r="J117" i="15" s="1"/>
  <c r="Q118" i="2"/>
  <c r="K117" i="15" s="1"/>
  <c r="R118" i="2"/>
  <c r="L117" i="15" s="1"/>
  <c r="S118" i="2"/>
  <c r="M117" i="15" s="1"/>
  <c r="T118" i="2"/>
  <c r="N117" i="15" s="1"/>
  <c r="U118" i="2"/>
  <c r="O117" i="15" s="1"/>
  <c r="V118" i="2"/>
  <c r="P117" i="15" s="1"/>
  <c r="W118" i="2"/>
  <c r="Q117" i="15" s="1"/>
  <c r="X118" i="2"/>
  <c r="R117" i="15" s="1"/>
  <c r="Y118" i="2"/>
  <c r="S117" i="15" s="1"/>
  <c r="Z118" i="2"/>
  <c r="T117" i="15" s="1"/>
  <c r="P119" i="2"/>
  <c r="J118" i="15" s="1"/>
  <c r="Q119" i="2"/>
  <c r="K118" i="15" s="1"/>
  <c r="R119" i="2"/>
  <c r="L118" i="15" s="1"/>
  <c r="S119" i="2"/>
  <c r="M118" i="15" s="1"/>
  <c r="T119" i="2"/>
  <c r="N118" i="15" s="1"/>
  <c r="U119" i="2"/>
  <c r="O118" i="15" s="1"/>
  <c r="V119" i="2"/>
  <c r="P118" i="15" s="1"/>
  <c r="W119" i="2"/>
  <c r="Q118" i="15" s="1"/>
  <c r="X119" i="2"/>
  <c r="R118" i="15" s="1"/>
  <c r="Y119" i="2"/>
  <c r="S118" i="15" s="1"/>
  <c r="Z119" i="2"/>
  <c r="T118" i="15" s="1"/>
  <c r="P120" i="2"/>
  <c r="J119" i="15" s="1"/>
  <c r="Q120" i="2"/>
  <c r="K119" i="15" s="1"/>
  <c r="R120" i="2"/>
  <c r="L119" i="15" s="1"/>
  <c r="S120" i="2"/>
  <c r="M119" i="15" s="1"/>
  <c r="T120" i="2"/>
  <c r="N119" i="15" s="1"/>
  <c r="U120" i="2"/>
  <c r="O119" i="15" s="1"/>
  <c r="V120" i="2"/>
  <c r="P119" i="15" s="1"/>
  <c r="W120" i="2"/>
  <c r="Q119" i="15" s="1"/>
  <c r="X120" i="2"/>
  <c r="R119" i="15" s="1"/>
  <c r="Y120" i="2"/>
  <c r="S119" i="15" s="1"/>
  <c r="Z120" i="2"/>
  <c r="T119" i="15" s="1"/>
  <c r="P121" i="2"/>
  <c r="J120" i="15" s="1"/>
  <c r="Q121" i="2"/>
  <c r="K120" i="15" s="1"/>
  <c r="R121" i="2"/>
  <c r="L120" i="15" s="1"/>
  <c r="S121" i="2"/>
  <c r="M120" i="15" s="1"/>
  <c r="T121" i="2"/>
  <c r="N120" i="15" s="1"/>
  <c r="U121" i="2"/>
  <c r="O120" i="15" s="1"/>
  <c r="V121" i="2"/>
  <c r="P120" i="15" s="1"/>
  <c r="W121" i="2"/>
  <c r="Q120" i="15" s="1"/>
  <c r="X121" i="2"/>
  <c r="R120" i="15" s="1"/>
  <c r="Y121" i="2"/>
  <c r="S120" i="15" s="1"/>
  <c r="Z121" i="2"/>
  <c r="T120" i="15" s="1"/>
  <c r="P122" i="2"/>
  <c r="J121" i="15" s="1"/>
  <c r="Q122" i="2"/>
  <c r="K121" i="15" s="1"/>
  <c r="R122" i="2"/>
  <c r="L121" i="15" s="1"/>
  <c r="S122" i="2"/>
  <c r="M121" i="15" s="1"/>
  <c r="T122" i="2"/>
  <c r="N121" i="15" s="1"/>
  <c r="U122" i="2"/>
  <c r="O121" i="15" s="1"/>
  <c r="V122" i="2"/>
  <c r="P121" i="15" s="1"/>
  <c r="W122" i="2"/>
  <c r="Q121" i="15" s="1"/>
  <c r="X122" i="2"/>
  <c r="R121" i="15" s="1"/>
  <c r="Y122" i="2"/>
  <c r="S121" i="15" s="1"/>
  <c r="Z122" i="2"/>
  <c r="T121" i="15" s="1"/>
  <c r="P123" i="2"/>
  <c r="J122" i="15" s="1"/>
  <c r="Q123" i="2"/>
  <c r="K122" i="15" s="1"/>
  <c r="R123" i="2"/>
  <c r="L122" i="15" s="1"/>
  <c r="S123" i="2"/>
  <c r="M122" i="15" s="1"/>
  <c r="T123" i="2"/>
  <c r="N122" i="15" s="1"/>
  <c r="U123" i="2"/>
  <c r="O122" i="15" s="1"/>
  <c r="V123" i="2"/>
  <c r="P122" i="15" s="1"/>
  <c r="W123" i="2"/>
  <c r="Q122" i="15" s="1"/>
  <c r="X123" i="2"/>
  <c r="R122" i="15" s="1"/>
  <c r="Y123" i="2"/>
  <c r="S122" i="15" s="1"/>
  <c r="Z123" i="2"/>
  <c r="T122" i="15" s="1"/>
  <c r="P124" i="2"/>
  <c r="J123" i="15" s="1"/>
  <c r="Q124" i="2"/>
  <c r="K123" i="15" s="1"/>
  <c r="R124" i="2"/>
  <c r="L123" i="15" s="1"/>
  <c r="S124" i="2"/>
  <c r="M123" i="15" s="1"/>
  <c r="T124" i="2"/>
  <c r="N123" i="15" s="1"/>
  <c r="U124" i="2"/>
  <c r="O123" i="15" s="1"/>
  <c r="V124" i="2"/>
  <c r="P123" i="15" s="1"/>
  <c r="W124" i="2"/>
  <c r="Q123" i="15" s="1"/>
  <c r="X124" i="2"/>
  <c r="R123" i="15" s="1"/>
  <c r="Y124" i="2"/>
  <c r="S123" i="15" s="1"/>
  <c r="Z124" i="2"/>
  <c r="T123" i="15" s="1"/>
  <c r="P125" i="2"/>
  <c r="J124" i="15" s="1"/>
  <c r="Q125" i="2"/>
  <c r="K124" i="15" s="1"/>
  <c r="R125" i="2"/>
  <c r="L124" i="15" s="1"/>
  <c r="S125" i="2"/>
  <c r="M124" i="15" s="1"/>
  <c r="T125" i="2"/>
  <c r="N124" i="15" s="1"/>
  <c r="U125" i="2"/>
  <c r="O124" i="15" s="1"/>
  <c r="V125" i="2"/>
  <c r="P124" i="15" s="1"/>
  <c r="W125" i="2"/>
  <c r="Q124" i="15" s="1"/>
  <c r="X125" i="2"/>
  <c r="R124" i="15" s="1"/>
  <c r="Y125" i="2"/>
  <c r="S124" i="15" s="1"/>
  <c r="Z125" i="2"/>
  <c r="T124" i="15" s="1"/>
  <c r="P126" i="2"/>
  <c r="J125" i="15" s="1"/>
  <c r="Q126" i="2"/>
  <c r="K125" i="15" s="1"/>
  <c r="R126" i="2"/>
  <c r="L125" i="15" s="1"/>
  <c r="S126" i="2"/>
  <c r="M125" i="15" s="1"/>
  <c r="T126" i="2"/>
  <c r="N125" i="15" s="1"/>
  <c r="U126" i="2"/>
  <c r="O125" i="15" s="1"/>
  <c r="V126" i="2"/>
  <c r="P125" i="15" s="1"/>
  <c r="W126" i="2"/>
  <c r="Q125" i="15" s="1"/>
  <c r="X126" i="2"/>
  <c r="R125" i="15" s="1"/>
  <c r="Y126" i="2"/>
  <c r="S125" i="15" s="1"/>
  <c r="Z126" i="2"/>
  <c r="T125" i="15" s="1"/>
  <c r="P127" i="2"/>
  <c r="J126" i="15" s="1"/>
  <c r="Q127" i="2"/>
  <c r="K126" i="15" s="1"/>
  <c r="R127" i="2"/>
  <c r="L126" i="15" s="1"/>
  <c r="S127" i="2"/>
  <c r="M126" i="15" s="1"/>
  <c r="T127" i="2"/>
  <c r="N126" i="15" s="1"/>
  <c r="U127" i="2"/>
  <c r="O126" i="15" s="1"/>
  <c r="V127" i="2"/>
  <c r="P126" i="15" s="1"/>
  <c r="W127" i="2"/>
  <c r="Q126" i="15" s="1"/>
  <c r="X127" i="2"/>
  <c r="R126" i="15" s="1"/>
  <c r="Y127" i="2"/>
  <c r="S126" i="15" s="1"/>
  <c r="Z127" i="2"/>
  <c r="T126" i="15" s="1"/>
  <c r="P128" i="2"/>
  <c r="J127" i="15" s="1"/>
  <c r="Z127" i="15" s="1"/>
  <c r="AA127" i="15" s="1"/>
  <c r="Q128" i="2"/>
  <c r="K127" i="15" s="1"/>
  <c r="R128" i="2"/>
  <c r="L127" i="15" s="1"/>
  <c r="S128" i="2"/>
  <c r="M127" i="15" s="1"/>
  <c r="T128" i="2"/>
  <c r="N127" i="15" s="1"/>
  <c r="U128" i="2"/>
  <c r="O127" i="15" s="1"/>
  <c r="V128" i="2"/>
  <c r="P127" i="15" s="1"/>
  <c r="W128" i="2"/>
  <c r="Q127" i="15" s="1"/>
  <c r="X128" i="2"/>
  <c r="R127" i="15" s="1"/>
  <c r="Y128" i="2"/>
  <c r="S127" i="15" s="1"/>
  <c r="Z128" i="2"/>
  <c r="T127" i="15" s="1"/>
  <c r="P129" i="2"/>
  <c r="J128" i="15" s="1"/>
  <c r="Q129" i="2"/>
  <c r="K128" i="15" s="1"/>
  <c r="R129" i="2"/>
  <c r="L128" i="15" s="1"/>
  <c r="S129" i="2"/>
  <c r="M128" i="15" s="1"/>
  <c r="T129" i="2"/>
  <c r="N128" i="15" s="1"/>
  <c r="U129" i="2"/>
  <c r="O128" i="15" s="1"/>
  <c r="V129" i="2"/>
  <c r="P128" i="15" s="1"/>
  <c r="W129" i="2"/>
  <c r="Q128" i="15" s="1"/>
  <c r="X129" i="2"/>
  <c r="R128" i="15" s="1"/>
  <c r="Y129" i="2"/>
  <c r="S128" i="15" s="1"/>
  <c r="Z129" i="2"/>
  <c r="T128" i="15" s="1"/>
  <c r="P130" i="2"/>
  <c r="J129" i="15" s="1"/>
  <c r="Q130" i="2"/>
  <c r="K129" i="15" s="1"/>
  <c r="R130" i="2"/>
  <c r="L129" i="15" s="1"/>
  <c r="S130" i="2"/>
  <c r="M129" i="15" s="1"/>
  <c r="T130" i="2"/>
  <c r="N129" i="15" s="1"/>
  <c r="U130" i="2"/>
  <c r="O129" i="15" s="1"/>
  <c r="V130" i="2"/>
  <c r="P129" i="15" s="1"/>
  <c r="W130" i="2"/>
  <c r="Q129" i="15" s="1"/>
  <c r="X130" i="2"/>
  <c r="R129" i="15" s="1"/>
  <c r="Y130" i="2"/>
  <c r="S129" i="15" s="1"/>
  <c r="Z130" i="2"/>
  <c r="T129" i="15" s="1"/>
  <c r="P131" i="2"/>
  <c r="J130" i="15" s="1"/>
  <c r="Q131" i="2"/>
  <c r="K130" i="15" s="1"/>
  <c r="R131" i="2"/>
  <c r="L130" i="15" s="1"/>
  <c r="S131" i="2"/>
  <c r="M130" i="15" s="1"/>
  <c r="T131" i="2"/>
  <c r="N130" i="15" s="1"/>
  <c r="U131" i="2"/>
  <c r="O130" i="15" s="1"/>
  <c r="V131" i="2"/>
  <c r="P130" i="15" s="1"/>
  <c r="W131" i="2"/>
  <c r="Q130" i="15" s="1"/>
  <c r="X131" i="2"/>
  <c r="R130" i="15" s="1"/>
  <c r="Y131" i="2"/>
  <c r="S130" i="15" s="1"/>
  <c r="Z131" i="2"/>
  <c r="T130" i="15" s="1"/>
  <c r="P132" i="2"/>
  <c r="J131" i="15" s="1"/>
  <c r="Q132" i="2"/>
  <c r="K131" i="15" s="1"/>
  <c r="R132" i="2"/>
  <c r="L131" i="15" s="1"/>
  <c r="S132" i="2"/>
  <c r="M131" i="15" s="1"/>
  <c r="T132" i="2"/>
  <c r="N131" i="15" s="1"/>
  <c r="U132" i="2"/>
  <c r="O131" i="15" s="1"/>
  <c r="V132" i="2"/>
  <c r="P131" i="15" s="1"/>
  <c r="W132" i="2"/>
  <c r="Q131" i="15" s="1"/>
  <c r="X132" i="2"/>
  <c r="R131" i="15" s="1"/>
  <c r="Y132" i="2"/>
  <c r="S131" i="15" s="1"/>
  <c r="Z132" i="2"/>
  <c r="T131" i="15" s="1"/>
  <c r="P133" i="2"/>
  <c r="J132" i="15" s="1"/>
  <c r="Q133" i="2"/>
  <c r="K132" i="15" s="1"/>
  <c r="R133" i="2"/>
  <c r="L132" i="15" s="1"/>
  <c r="S133" i="2"/>
  <c r="M132" i="15" s="1"/>
  <c r="T133" i="2"/>
  <c r="N132" i="15" s="1"/>
  <c r="U133" i="2"/>
  <c r="O132" i="15" s="1"/>
  <c r="V133" i="2"/>
  <c r="P132" i="15" s="1"/>
  <c r="W133" i="2"/>
  <c r="Q132" i="15" s="1"/>
  <c r="X133" i="2"/>
  <c r="R132" i="15" s="1"/>
  <c r="Y133" i="2"/>
  <c r="S132" i="15" s="1"/>
  <c r="Z133" i="2"/>
  <c r="T132" i="15" s="1"/>
  <c r="P134" i="2"/>
  <c r="J133" i="15" s="1"/>
  <c r="Q134" i="2"/>
  <c r="K133" i="15" s="1"/>
  <c r="R134" i="2"/>
  <c r="L133" i="15" s="1"/>
  <c r="S134" i="2"/>
  <c r="M133" i="15" s="1"/>
  <c r="T134" i="2"/>
  <c r="N133" i="15" s="1"/>
  <c r="U134" i="2"/>
  <c r="O133" i="15" s="1"/>
  <c r="V134" i="2"/>
  <c r="P133" i="15" s="1"/>
  <c r="W134" i="2"/>
  <c r="Q133" i="15" s="1"/>
  <c r="X134" i="2"/>
  <c r="R133" i="15" s="1"/>
  <c r="Y134" i="2"/>
  <c r="S133" i="15" s="1"/>
  <c r="Z134" i="2"/>
  <c r="T133" i="15" s="1"/>
  <c r="P135" i="2"/>
  <c r="J134" i="15" s="1"/>
  <c r="Q135" i="2"/>
  <c r="K134" i="15" s="1"/>
  <c r="R135" i="2"/>
  <c r="L134" i="15" s="1"/>
  <c r="S135" i="2"/>
  <c r="M134" i="15" s="1"/>
  <c r="T135" i="2"/>
  <c r="N134" i="15" s="1"/>
  <c r="U135" i="2"/>
  <c r="O134" i="15" s="1"/>
  <c r="V135" i="2"/>
  <c r="P134" i="15" s="1"/>
  <c r="W135" i="2"/>
  <c r="Q134" i="15" s="1"/>
  <c r="X135" i="2"/>
  <c r="R134" i="15" s="1"/>
  <c r="Y135" i="2"/>
  <c r="S134" i="15" s="1"/>
  <c r="Z135" i="2"/>
  <c r="T134" i="15" s="1"/>
  <c r="P136" i="2"/>
  <c r="J135" i="15" s="1"/>
  <c r="Q136" i="2"/>
  <c r="K135" i="15" s="1"/>
  <c r="R136" i="2"/>
  <c r="L135" i="15" s="1"/>
  <c r="S136" i="2"/>
  <c r="M135" i="15" s="1"/>
  <c r="T136" i="2"/>
  <c r="N135" i="15" s="1"/>
  <c r="U136" i="2"/>
  <c r="O135" i="15" s="1"/>
  <c r="V136" i="2"/>
  <c r="P135" i="15" s="1"/>
  <c r="W136" i="2"/>
  <c r="Q135" i="15" s="1"/>
  <c r="X136" i="2"/>
  <c r="R135" i="15" s="1"/>
  <c r="Y136" i="2"/>
  <c r="S135" i="15" s="1"/>
  <c r="Z136" i="2"/>
  <c r="T135" i="15" s="1"/>
  <c r="P137" i="2"/>
  <c r="J136" i="15" s="1"/>
  <c r="Q137" i="2"/>
  <c r="K136" i="15" s="1"/>
  <c r="R137" i="2"/>
  <c r="L136" i="15" s="1"/>
  <c r="S137" i="2"/>
  <c r="M136" i="15" s="1"/>
  <c r="T137" i="2"/>
  <c r="N136" i="15" s="1"/>
  <c r="U137" i="2"/>
  <c r="O136" i="15" s="1"/>
  <c r="V137" i="2"/>
  <c r="P136" i="15" s="1"/>
  <c r="W137" i="2"/>
  <c r="Q136" i="15" s="1"/>
  <c r="X137" i="2"/>
  <c r="R136" i="15" s="1"/>
  <c r="Y137" i="2"/>
  <c r="S136" i="15" s="1"/>
  <c r="Z137" i="2"/>
  <c r="T136" i="15" s="1"/>
  <c r="P138" i="2"/>
  <c r="J137" i="15" s="1"/>
  <c r="Q138" i="2"/>
  <c r="K137" i="15" s="1"/>
  <c r="R138" i="2"/>
  <c r="L137" i="15" s="1"/>
  <c r="S138" i="2"/>
  <c r="M137" i="15" s="1"/>
  <c r="T138" i="2"/>
  <c r="N137" i="15" s="1"/>
  <c r="U138" i="2"/>
  <c r="O137" i="15" s="1"/>
  <c r="V138" i="2"/>
  <c r="P137" i="15" s="1"/>
  <c r="W138" i="2"/>
  <c r="Q137" i="15" s="1"/>
  <c r="X138" i="2"/>
  <c r="R137" i="15" s="1"/>
  <c r="Y138" i="2"/>
  <c r="S137" i="15" s="1"/>
  <c r="Z138" i="2"/>
  <c r="T137" i="15" s="1"/>
  <c r="P139" i="2"/>
  <c r="J138" i="15" s="1"/>
  <c r="Q139" i="2"/>
  <c r="K138" i="15" s="1"/>
  <c r="R139" i="2"/>
  <c r="L138" i="15" s="1"/>
  <c r="S139" i="2"/>
  <c r="M138" i="15" s="1"/>
  <c r="T139" i="2"/>
  <c r="N138" i="15" s="1"/>
  <c r="U139" i="2"/>
  <c r="O138" i="15" s="1"/>
  <c r="V139" i="2"/>
  <c r="P138" i="15" s="1"/>
  <c r="W139" i="2"/>
  <c r="Q138" i="15" s="1"/>
  <c r="X139" i="2"/>
  <c r="R138" i="15" s="1"/>
  <c r="Y139" i="2"/>
  <c r="S138" i="15" s="1"/>
  <c r="Z139" i="2"/>
  <c r="T138" i="15" s="1"/>
  <c r="P140" i="2"/>
  <c r="J139" i="15" s="1"/>
  <c r="Q140" i="2"/>
  <c r="K139" i="15" s="1"/>
  <c r="R140" i="2"/>
  <c r="L139" i="15" s="1"/>
  <c r="S140" i="2"/>
  <c r="M139" i="15" s="1"/>
  <c r="T140" i="2"/>
  <c r="N139" i="15" s="1"/>
  <c r="U140" i="2"/>
  <c r="O139" i="15" s="1"/>
  <c r="V140" i="2"/>
  <c r="P139" i="15" s="1"/>
  <c r="W140" i="2"/>
  <c r="Q139" i="15" s="1"/>
  <c r="X140" i="2"/>
  <c r="R139" i="15" s="1"/>
  <c r="Y140" i="2"/>
  <c r="S139" i="15" s="1"/>
  <c r="Z140" i="2"/>
  <c r="T139" i="15" s="1"/>
  <c r="P141" i="2"/>
  <c r="J140" i="15" s="1"/>
  <c r="Q141" i="2"/>
  <c r="K140" i="15" s="1"/>
  <c r="R141" i="2"/>
  <c r="L140" i="15" s="1"/>
  <c r="S141" i="2"/>
  <c r="M140" i="15" s="1"/>
  <c r="T141" i="2"/>
  <c r="N140" i="15" s="1"/>
  <c r="U141" i="2"/>
  <c r="O140" i="15" s="1"/>
  <c r="V141" i="2"/>
  <c r="P140" i="15" s="1"/>
  <c r="W141" i="2"/>
  <c r="Q140" i="15" s="1"/>
  <c r="X141" i="2"/>
  <c r="R140" i="15" s="1"/>
  <c r="Y141" i="2"/>
  <c r="S140" i="15" s="1"/>
  <c r="Z141" i="2"/>
  <c r="T140" i="15" s="1"/>
  <c r="P142" i="2"/>
  <c r="J141" i="15" s="1"/>
  <c r="Q142" i="2"/>
  <c r="K141" i="15" s="1"/>
  <c r="R142" i="2"/>
  <c r="L141" i="15" s="1"/>
  <c r="S142" i="2"/>
  <c r="M141" i="15" s="1"/>
  <c r="T142" i="2"/>
  <c r="N141" i="15" s="1"/>
  <c r="U142" i="2"/>
  <c r="O141" i="15" s="1"/>
  <c r="V142" i="2"/>
  <c r="P141" i="15" s="1"/>
  <c r="W142" i="2"/>
  <c r="Q141" i="15" s="1"/>
  <c r="X142" i="2"/>
  <c r="R141" i="15" s="1"/>
  <c r="Y142" i="2"/>
  <c r="S141" i="15" s="1"/>
  <c r="Z142" i="2"/>
  <c r="T141" i="15" s="1"/>
  <c r="P143" i="2"/>
  <c r="J142" i="15" s="1"/>
  <c r="Q143" i="2"/>
  <c r="K142" i="15" s="1"/>
  <c r="R143" i="2"/>
  <c r="L142" i="15" s="1"/>
  <c r="S143" i="2"/>
  <c r="M142" i="15" s="1"/>
  <c r="T143" i="2"/>
  <c r="N142" i="15" s="1"/>
  <c r="U143" i="2"/>
  <c r="O142" i="15" s="1"/>
  <c r="V143" i="2"/>
  <c r="P142" i="15" s="1"/>
  <c r="W143" i="2"/>
  <c r="Q142" i="15" s="1"/>
  <c r="X143" i="2"/>
  <c r="R142" i="15" s="1"/>
  <c r="Y143" i="2"/>
  <c r="S142" i="15" s="1"/>
  <c r="Z143" i="2"/>
  <c r="T142" i="15" s="1"/>
  <c r="P144" i="2"/>
  <c r="J143" i="15" s="1"/>
  <c r="Z143" i="15" s="1"/>
  <c r="AA143" i="15" s="1"/>
  <c r="Q144" i="2"/>
  <c r="K143" i="15" s="1"/>
  <c r="R144" i="2"/>
  <c r="L143" i="15" s="1"/>
  <c r="S144" i="2"/>
  <c r="M143" i="15" s="1"/>
  <c r="T144" i="2"/>
  <c r="N143" i="15" s="1"/>
  <c r="U144" i="2"/>
  <c r="O143" i="15" s="1"/>
  <c r="V144" i="2"/>
  <c r="P143" i="15" s="1"/>
  <c r="W144" i="2"/>
  <c r="Q143" i="15" s="1"/>
  <c r="X144" i="2"/>
  <c r="R143" i="15" s="1"/>
  <c r="Y144" i="2"/>
  <c r="S143" i="15" s="1"/>
  <c r="Z144" i="2"/>
  <c r="T143" i="15" s="1"/>
  <c r="P145" i="2"/>
  <c r="J144" i="15" s="1"/>
  <c r="Q145" i="2"/>
  <c r="K144" i="15" s="1"/>
  <c r="R145" i="2"/>
  <c r="L144" i="15" s="1"/>
  <c r="S145" i="2"/>
  <c r="M144" i="15" s="1"/>
  <c r="T145" i="2"/>
  <c r="N144" i="15" s="1"/>
  <c r="U145" i="2"/>
  <c r="O144" i="15" s="1"/>
  <c r="V145" i="2"/>
  <c r="P144" i="15" s="1"/>
  <c r="W145" i="2"/>
  <c r="Q144" i="15" s="1"/>
  <c r="X145" i="2"/>
  <c r="R144" i="15" s="1"/>
  <c r="Y145" i="2"/>
  <c r="S144" i="15" s="1"/>
  <c r="Z145" i="2"/>
  <c r="T144" i="15" s="1"/>
  <c r="P146" i="2"/>
  <c r="J145" i="15" s="1"/>
  <c r="Q146" i="2"/>
  <c r="K145" i="15" s="1"/>
  <c r="R146" i="2"/>
  <c r="L145" i="15" s="1"/>
  <c r="S146" i="2"/>
  <c r="M145" i="15" s="1"/>
  <c r="T146" i="2"/>
  <c r="N145" i="15" s="1"/>
  <c r="U146" i="2"/>
  <c r="O145" i="15" s="1"/>
  <c r="V146" i="2"/>
  <c r="P145" i="15" s="1"/>
  <c r="W146" i="2"/>
  <c r="Q145" i="15" s="1"/>
  <c r="X146" i="2"/>
  <c r="R145" i="15" s="1"/>
  <c r="Y146" i="2"/>
  <c r="S145" i="15" s="1"/>
  <c r="Z146" i="2"/>
  <c r="T145" i="15" s="1"/>
  <c r="P147" i="2"/>
  <c r="J146" i="15" s="1"/>
  <c r="Q147" i="2"/>
  <c r="K146" i="15" s="1"/>
  <c r="R147" i="2"/>
  <c r="L146" i="15" s="1"/>
  <c r="S147" i="2"/>
  <c r="M146" i="15" s="1"/>
  <c r="T147" i="2"/>
  <c r="N146" i="15" s="1"/>
  <c r="U147" i="2"/>
  <c r="O146" i="15" s="1"/>
  <c r="V147" i="2"/>
  <c r="P146" i="15" s="1"/>
  <c r="W147" i="2"/>
  <c r="Q146" i="15" s="1"/>
  <c r="X147" i="2"/>
  <c r="R146" i="15" s="1"/>
  <c r="Y147" i="2"/>
  <c r="S146" i="15" s="1"/>
  <c r="Z147" i="2"/>
  <c r="T146" i="15" s="1"/>
  <c r="P148" i="2"/>
  <c r="J147" i="15" s="1"/>
  <c r="Q148" i="2"/>
  <c r="K147" i="15" s="1"/>
  <c r="R148" i="2"/>
  <c r="L147" i="15" s="1"/>
  <c r="S148" i="2"/>
  <c r="M147" i="15" s="1"/>
  <c r="T148" i="2"/>
  <c r="N147" i="15" s="1"/>
  <c r="U148" i="2"/>
  <c r="O147" i="15" s="1"/>
  <c r="V148" i="2"/>
  <c r="P147" i="15" s="1"/>
  <c r="W148" i="2"/>
  <c r="Q147" i="15" s="1"/>
  <c r="X148" i="2"/>
  <c r="R147" i="15" s="1"/>
  <c r="Y148" i="2"/>
  <c r="S147" i="15" s="1"/>
  <c r="Z148" i="2"/>
  <c r="T147" i="15" s="1"/>
  <c r="P149" i="2"/>
  <c r="J148" i="15" s="1"/>
  <c r="Q149" i="2"/>
  <c r="K148" i="15" s="1"/>
  <c r="R149" i="2"/>
  <c r="L148" i="15" s="1"/>
  <c r="S149" i="2"/>
  <c r="M148" i="15" s="1"/>
  <c r="T149" i="2"/>
  <c r="N148" i="15" s="1"/>
  <c r="U149" i="2"/>
  <c r="O148" i="15" s="1"/>
  <c r="V149" i="2"/>
  <c r="P148" i="15" s="1"/>
  <c r="W149" i="2"/>
  <c r="Q148" i="15" s="1"/>
  <c r="X149" i="2"/>
  <c r="R148" i="15" s="1"/>
  <c r="Y149" i="2"/>
  <c r="S148" i="15" s="1"/>
  <c r="Z149" i="2"/>
  <c r="T148" i="15" s="1"/>
  <c r="P150" i="2"/>
  <c r="J149" i="15" s="1"/>
  <c r="Q150" i="2"/>
  <c r="K149" i="15" s="1"/>
  <c r="R150" i="2"/>
  <c r="L149" i="15" s="1"/>
  <c r="S150" i="2"/>
  <c r="M149" i="15" s="1"/>
  <c r="T150" i="2"/>
  <c r="N149" i="15" s="1"/>
  <c r="U150" i="2"/>
  <c r="O149" i="15" s="1"/>
  <c r="V150" i="2"/>
  <c r="P149" i="15" s="1"/>
  <c r="W150" i="2"/>
  <c r="Q149" i="15" s="1"/>
  <c r="X150" i="2"/>
  <c r="R149" i="15" s="1"/>
  <c r="Y150" i="2"/>
  <c r="S149" i="15" s="1"/>
  <c r="Z150" i="2"/>
  <c r="T149" i="15" s="1"/>
  <c r="P151" i="2"/>
  <c r="J150" i="15" s="1"/>
  <c r="Q151" i="2"/>
  <c r="K150" i="15" s="1"/>
  <c r="R151" i="2"/>
  <c r="L150" i="15" s="1"/>
  <c r="S151" i="2"/>
  <c r="M150" i="15" s="1"/>
  <c r="T151" i="2"/>
  <c r="N150" i="15" s="1"/>
  <c r="U151" i="2"/>
  <c r="O150" i="15" s="1"/>
  <c r="V151" i="2"/>
  <c r="P150" i="15" s="1"/>
  <c r="W151" i="2"/>
  <c r="Q150" i="15" s="1"/>
  <c r="X151" i="2"/>
  <c r="R150" i="15" s="1"/>
  <c r="Y151" i="2"/>
  <c r="S150" i="15" s="1"/>
  <c r="Z151" i="2"/>
  <c r="T150" i="15" s="1"/>
  <c r="P152" i="2"/>
  <c r="J151" i="15" s="1"/>
  <c r="Q152" i="2"/>
  <c r="K151" i="15" s="1"/>
  <c r="R152" i="2"/>
  <c r="L151" i="15" s="1"/>
  <c r="S152" i="2"/>
  <c r="M151" i="15" s="1"/>
  <c r="T152" i="2"/>
  <c r="N151" i="15" s="1"/>
  <c r="U152" i="2"/>
  <c r="O151" i="15" s="1"/>
  <c r="V152" i="2"/>
  <c r="P151" i="15" s="1"/>
  <c r="W152" i="2"/>
  <c r="Q151" i="15" s="1"/>
  <c r="X152" i="2"/>
  <c r="R151" i="15" s="1"/>
  <c r="Y152" i="2"/>
  <c r="S151" i="15" s="1"/>
  <c r="Z152" i="2"/>
  <c r="T151" i="15" s="1"/>
  <c r="P153" i="2"/>
  <c r="J152" i="15" s="1"/>
  <c r="Q153" i="2"/>
  <c r="K152" i="15" s="1"/>
  <c r="R153" i="2"/>
  <c r="L152" i="15" s="1"/>
  <c r="S153" i="2"/>
  <c r="M152" i="15" s="1"/>
  <c r="T153" i="2"/>
  <c r="N152" i="15" s="1"/>
  <c r="U153" i="2"/>
  <c r="O152" i="15" s="1"/>
  <c r="V153" i="2"/>
  <c r="P152" i="15" s="1"/>
  <c r="W153" i="2"/>
  <c r="Q152" i="15" s="1"/>
  <c r="X153" i="2"/>
  <c r="R152" i="15" s="1"/>
  <c r="Y153" i="2"/>
  <c r="S152" i="15" s="1"/>
  <c r="Z153" i="2"/>
  <c r="T152" i="15" s="1"/>
  <c r="P154" i="2"/>
  <c r="J153" i="15" s="1"/>
  <c r="Q154" i="2"/>
  <c r="K153" i="15" s="1"/>
  <c r="R154" i="2"/>
  <c r="L153" i="15" s="1"/>
  <c r="S154" i="2"/>
  <c r="M153" i="15" s="1"/>
  <c r="T154" i="2"/>
  <c r="N153" i="15" s="1"/>
  <c r="U154" i="2"/>
  <c r="O153" i="15" s="1"/>
  <c r="V154" i="2"/>
  <c r="P153" i="15" s="1"/>
  <c r="W154" i="2"/>
  <c r="Q153" i="15" s="1"/>
  <c r="X154" i="2"/>
  <c r="R153" i="15" s="1"/>
  <c r="Y154" i="2"/>
  <c r="S153" i="15" s="1"/>
  <c r="Z154" i="2"/>
  <c r="T153" i="15" s="1"/>
  <c r="P155" i="2"/>
  <c r="J154" i="15" s="1"/>
  <c r="Q155" i="2"/>
  <c r="K154" i="15" s="1"/>
  <c r="R155" i="2"/>
  <c r="L154" i="15" s="1"/>
  <c r="S155" i="2"/>
  <c r="M154" i="15" s="1"/>
  <c r="T155" i="2"/>
  <c r="N154" i="15" s="1"/>
  <c r="U155" i="2"/>
  <c r="O154" i="15" s="1"/>
  <c r="V155" i="2"/>
  <c r="P154" i="15" s="1"/>
  <c r="W155" i="2"/>
  <c r="Q154" i="15" s="1"/>
  <c r="X155" i="2"/>
  <c r="R154" i="15" s="1"/>
  <c r="Y155" i="2"/>
  <c r="S154" i="15" s="1"/>
  <c r="Z155" i="2"/>
  <c r="T154" i="15" s="1"/>
  <c r="P156" i="2"/>
  <c r="J155" i="15" s="1"/>
  <c r="Q156" i="2"/>
  <c r="K155" i="15" s="1"/>
  <c r="R156" i="2"/>
  <c r="L155" i="15" s="1"/>
  <c r="S156" i="2"/>
  <c r="M155" i="15" s="1"/>
  <c r="T156" i="2"/>
  <c r="N155" i="15" s="1"/>
  <c r="U156" i="2"/>
  <c r="O155" i="15" s="1"/>
  <c r="V156" i="2"/>
  <c r="P155" i="15" s="1"/>
  <c r="W156" i="2"/>
  <c r="Q155" i="15" s="1"/>
  <c r="X156" i="2"/>
  <c r="R155" i="15" s="1"/>
  <c r="Y156" i="2"/>
  <c r="S155" i="15" s="1"/>
  <c r="Z156" i="2"/>
  <c r="T155" i="15" s="1"/>
  <c r="P157" i="2"/>
  <c r="J156" i="15" s="1"/>
  <c r="Q157" i="2"/>
  <c r="K156" i="15" s="1"/>
  <c r="R157" i="2"/>
  <c r="L156" i="15" s="1"/>
  <c r="S157" i="2"/>
  <c r="M156" i="15" s="1"/>
  <c r="T157" i="2"/>
  <c r="N156" i="15" s="1"/>
  <c r="U157" i="2"/>
  <c r="O156" i="15" s="1"/>
  <c r="V157" i="2"/>
  <c r="P156" i="15" s="1"/>
  <c r="W157" i="2"/>
  <c r="Q156" i="15" s="1"/>
  <c r="X157" i="2"/>
  <c r="R156" i="15" s="1"/>
  <c r="Y157" i="2"/>
  <c r="S156" i="15" s="1"/>
  <c r="Z157" i="2"/>
  <c r="T156" i="15" s="1"/>
  <c r="P158" i="2"/>
  <c r="J157" i="15" s="1"/>
  <c r="Q158" i="2"/>
  <c r="K157" i="15" s="1"/>
  <c r="R158" i="2"/>
  <c r="L157" i="15" s="1"/>
  <c r="S158" i="2"/>
  <c r="M157" i="15" s="1"/>
  <c r="T158" i="2"/>
  <c r="N157" i="15" s="1"/>
  <c r="U158" i="2"/>
  <c r="O157" i="15" s="1"/>
  <c r="V158" i="2"/>
  <c r="P157" i="15" s="1"/>
  <c r="W158" i="2"/>
  <c r="Q157" i="15" s="1"/>
  <c r="X158" i="2"/>
  <c r="R157" i="15" s="1"/>
  <c r="Y158" i="2"/>
  <c r="S157" i="15" s="1"/>
  <c r="Z158" i="2"/>
  <c r="T157" i="15" s="1"/>
  <c r="P159" i="2"/>
  <c r="J158" i="15" s="1"/>
  <c r="Q159" i="2"/>
  <c r="K158" i="15" s="1"/>
  <c r="R159" i="2"/>
  <c r="L158" i="15" s="1"/>
  <c r="S159" i="2"/>
  <c r="M158" i="15" s="1"/>
  <c r="T159" i="2"/>
  <c r="N158" i="15" s="1"/>
  <c r="U159" i="2"/>
  <c r="O158" i="15" s="1"/>
  <c r="V159" i="2"/>
  <c r="P158" i="15" s="1"/>
  <c r="W159" i="2"/>
  <c r="Q158" i="15" s="1"/>
  <c r="X159" i="2"/>
  <c r="R158" i="15" s="1"/>
  <c r="Y159" i="2"/>
  <c r="S158" i="15" s="1"/>
  <c r="Z159" i="2"/>
  <c r="T158" i="15" s="1"/>
  <c r="P160" i="2"/>
  <c r="J159" i="15" s="1"/>
  <c r="Z159" i="15" s="1"/>
  <c r="AA159" i="15" s="1"/>
  <c r="Q160" i="2"/>
  <c r="K159" i="15" s="1"/>
  <c r="R160" i="2"/>
  <c r="L159" i="15" s="1"/>
  <c r="S160" i="2"/>
  <c r="M159" i="15" s="1"/>
  <c r="T160" i="2"/>
  <c r="N159" i="15" s="1"/>
  <c r="U160" i="2"/>
  <c r="O159" i="15" s="1"/>
  <c r="V160" i="2"/>
  <c r="P159" i="15" s="1"/>
  <c r="W160" i="2"/>
  <c r="Q159" i="15" s="1"/>
  <c r="X160" i="2"/>
  <c r="R159" i="15" s="1"/>
  <c r="Y160" i="2"/>
  <c r="S159" i="15" s="1"/>
  <c r="Z160" i="2"/>
  <c r="T159" i="15" s="1"/>
  <c r="P161" i="2"/>
  <c r="J160" i="15" s="1"/>
  <c r="Q161" i="2"/>
  <c r="K160" i="15" s="1"/>
  <c r="R161" i="2"/>
  <c r="L160" i="15" s="1"/>
  <c r="S161" i="2"/>
  <c r="M160" i="15" s="1"/>
  <c r="T161" i="2"/>
  <c r="N160" i="15" s="1"/>
  <c r="U161" i="2"/>
  <c r="O160" i="15" s="1"/>
  <c r="V161" i="2"/>
  <c r="P160" i="15" s="1"/>
  <c r="W161" i="2"/>
  <c r="Q160" i="15" s="1"/>
  <c r="X161" i="2"/>
  <c r="R160" i="15" s="1"/>
  <c r="Y161" i="2"/>
  <c r="S160" i="15" s="1"/>
  <c r="Z161" i="2"/>
  <c r="T160" i="15" s="1"/>
  <c r="P162" i="2"/>
  <c r="J161" i="15" s="1"/>
  <c r="Q162" i="2"/>
  <c r="K161" i="15" s="1"/>
  <c r="R162" i="2"/>
  <c r="L161" i="15" s="1"/>
  <c r="S162" i="2"/>
  <c r="M161" i="15" s="1"/>
  <c r="T162" i="2"/>
  <c r="N161" i="15" s="1"/>
  <c r="U162" i="2"/>
  <c r="O161" i="15" s="1"/>
  <c r="V162" i="2"/>
  <c r="P161" i="15" s="1"/>
  <c r="W162" i="2"/>
  <c r="Q161" i="15" s="1"/>
  <c r="X162" i="2"/>
  <c r="R161" i="15" s="1"/>
  <c r="Y162" i="2"/>
  <c r="S161" i="15" s="1"/>
  <c r="Z162" i="2"/>
  <c r="T161" i="15" s="1"/>
  <c r="P163" i="2"/>
  <c r="J162" i="15" s="1"/>
  <c r="Q163" i="2"/>
  <c r="K162" i="15" s="1"/>
  <c r="R163" i="2"/>
  <c r="L162" i="15" s="1"/>
  <c r="S163" i="2"/>
  <c r="M162" i="15" s="1"/>
  <c r="T163" i="2"/>
  <c r="N162" i="15" s="1"/>
  <c r="U163" i="2"/>
  <c r="O162" i="15" s="1"/>
  <c r="V163" i="2"/>
  <c r="P162" i="15" s="1"/>
  <c r="W163" i="2"/>
  <c r="Q162" i="15" s="1"/>
  <c r="X163" i="2"/>
  <c r="R162" i="15" s="1"/>
  <c r="Y163" i="2"/>
  <c r="S162" i="15" s="1"/>
  <c r="Z163" i="2"/>
  <c r="T162" i="15" s="1"/>
  <c r="P164" i="2"/>
  <c r="J163" i="15" s="1"/>
  <c r="Q164" i="2"/>
  <c r="K163" i="15" s="1"/>
  <c r="R164" i="2"/>
  <c r="L163" i="15" s="1"/>
  <c r="S164" i="2"/>
  <c r="M163" i="15" s="1"/>
  <c r="T164" i="2"/>
  <c r="N163" i="15" s="1"/>
  <c r="U164" i="2"/>
  <c r="O163" i="15" s="1"/>
  <c r="V164" i="2"/>
  <c r="P163" i="15" s="1"/>
  <c r="W164" i="2"/>
  <c r="Q163" i="15" s="1"/>
  <c r="X164" i="2"/>
  <c r="R163" i="15" s="1"/>
  <c r="Y164" i="2"/>
  <c r="S163" i="15" s="1"/>
  <c r="Z164" i="2"/>
  <c r="T163" i="15" s="1"/>
  <c r="P165" i="2"/>
  <c r="J164" i="15" s="1"/>
  <c r="Q165" i="2"/>
  <c r="K164" i="15" s="1"/>
  <c r="R165" i="2"/>
  <c r="L164" i="15" s="1"/>
  <c r="S165" i="2"/>
  <c r="M164" i="15" s="1"/>
  <c r="T165" i="2"/>
  <c r="N164" i="15" s="1"/>
  <c r="U165" i="2"/>
  <c r="O164" i="15" s="1"/>
  <c r="V165" i="2"/>
  <c r="P164" i="15" s="1"/>
  <c r="W165" i="2"/>
  <c r="Q164" i="15" s="1"/>
  <c r="X165" i="2"/>
  <c r="R164" i="15" s="1"/>
  <c r="Y165" i="2"/>
  <c r="S164" i="15" s="1"/>
  <c r="Z165" i="2"/>
  <c r="T164" i="15" s="1"/>
  <c r="P166" i="2"/>
  <c r="J165" i="15" s="1"/>
  <c r="Q166" i="2"/>
  <c r="K165" i="15" s="1"/>
  <c r="R166" i="2"/>
  <c r="L165" i="15" s="1"/>
  <c r="S166" i="2"/>
  <c r="M165" i="15" s="1"/>
  <c r="T166" i="2"/>
  <c r="N165" i="15" s="1"/>
  <c r="U166" i="2"/>
  <c r="O165" i="15" s="1"/>
  <c r="V166" i="2"/>
  <c r="P165" i="15" s="1"/>
  <c r="W166" i="2"/>
  <c r="Q165" i="15" s="1"/>
  <c r="X166" i="2"/>
  <c r="R165" i="15" s="1"/>
  <c r="Y166" i="2"/>
  <c r="S165" i="15" s="1"/>
  <c r="Z166" i="2"/>
  <c r="T165" i="15" s="1"/>
  <c r="P167" i="2"/>
  <c r="J166" i="15" s="1"/>
  <c r="Q167" i="2"/>
  <c r="K166" i="15" s="1"/>
  <c r="R167" i="2"/>
  <c r="L166" i="15" s="1"/>
  <c r="S167" i="2"/>
  <c r="M166" i="15" s="1"/>
  <c r="T167" i="2"/>
  <c r="N166" i="15" s="1"/>
  <c r="U167" i="2"/>
  <c r="O166" i="15" s="1"/>
  <c r="V167" i="2"/>
  <c r="P166" i="15" s="1"/>
  <c r="W167" i="2"/>
  <c r="Q166" i="15" s="1"/>
  <c r="X167" i="2"/>
  <c r="R166" i="15" s="1"/>
  <c r="Y167" i="2"/>
  <c r="S166" i="15" s="1"/>
  <c r="Z167" i="2"/>
  <c r="T166" i="15" s="1"/>
  <c r="P168" i="2"/>
  <c r="J167" i="15" s="1"/>
  <c r="Q168" i="2"/>
  <c r="K167" i="15" s="1"/>
  <c r="R168" i="2"/>
  <c r="L167" i="15" s="1"/>
  <c r="S168" i="2"/>
  <c r="M167" i="15" s="1"/>
  <c r="T168" i="2"/>
  <c r="N167" i="15" s="1"/>
  <c r="U168" i="2"/>
  <c r="O167" i="15" s="1"/>
  <c r="V168" i="2"/>
  <c r="P167" i="15" s="1"/>
  <c r="W168" i="2"/>
  <c r="Q167" i="15" s="1"/>
  <c r="X168" i="2"/>
  <c r="R167" i="15" s="1"/>
  <c r="Y168" i="2"/>
  <c r="S167" i="15" s="1"/>
  <c r="Z168" i="2"/>
  <c r="T167" i="15" s="1"/>
  <c r="P169" i="2"/>
  <c r="J168" i="15" s="1"/>
  <c r="Q169" i="2"/>
  <c r="K168" i="15" s="1"/>
  <c r="R169" i="2"/>
  <c r="L168" i="15" s="1"/>
  <c r="S169" i="2"/>
  <c r="M168" i="15" s="1"/>
  <c r="T169" i="2"/>
  <c r="N168" i="15" s="1"/>
  <c r="U169" i="2"/>
  <c r="O168" i="15" s="1"/>
  <c r="V169" i="2"/>
  <c r="P168" i="15" s="1"/>
  <c r="W169" i="2"/>
  <c r="Q168" i="15" s="1"/>
  <c r="X169" i="2"/>
  <c r="R168" i="15" s="1"/>
  <c r="Y169" i="2"/>
  <c r="S168" i="15" s="1"/>
  <c r="Z169" i="2"/>
  <c r="T168" i="15" s="1"/>
  <c r="P170" i="2"/>
  <c r="J169" i="15" s="1"/>
  <c r="Q170" i="2"/>
  <c r="K169" i="15" s="1"/>
  <c r="R170" i="2"/>
  <c r="L169" i="15" s="1"/>
  <c r="S170" i="2"/>
  <c r="M169" i="15" s="1"/>
  <c r="T170" i="2"/>
  <c r="N169" i="15" s="1"/>
  <c r="U170" i="2"/>
  <c r="O169" i="15" s="1"/>
  <c r="V170" i="2"/>
  <c r="P169" i="15" s="1"/>
  <c r="W170" i="2"/>
  <c r="Q169" i="15" s="1"/>
  <c r="X170" i="2"/>
  <c r="R169" i="15" s="1"/>
  <c r="Y170" i="2"/>
  <c r="S169" i="15" s="1"/>
  <c r="Z170" i="2"/>
  <c r="T169" i="15" s="1"/>
  <c r="P171" i="2"/>
  <c r="J170" i="15" s="1"/>
  <c r="Q171" i="2"/>
  <c r="K170" i="15" s="1"/>
  <c r="R171" i="2"/>
  <c r="L170" i="15" s="1"/>
  <c r="S171" i="2"/>
  <c r="M170" i="15" s="1"/>
  <c r="T171" i="2"/>
  <c r="N170" i="15" s="1"/>
  <c r="U171" i="2"/>
  <c r="O170" i="15" s="1"/>
  <c r="V171" i="2"/>
  <c r="P170" i="15" s="1"/>
  <c r="W171" i="2"/>
  <c r="Q170" i="15" s="1"/>
  <c r="X171" i="2"/>
  <c r="R170" i="15" s="1"/>
  <c r="Y171" i="2"/>
  <c r="S170" i="15" s="1"/>
  <c r="Z171" i="2"/>
  <c r="T170" i="15" s="1"/>
  <c r="P172" i="2"/>
  <c r="J171" i="15" s="1"/>
  <c r="Q172" i="2"/>
  <c r="K171" i="15" s="1"/>
  <c r="R172" i="2"/>
  <c r="L171" i="15" s="1"/>
  <c r="S172" i="2"/>
  <c r="M171" i="15" s="1"/>
  <c r="T172" i="2"/>
  <c r="N171" i="15" s="1"/>
  <c r="U172" i="2"/>
  <c r="O171" i="15" s="1"/>
  <c r="V172" i="2"/>
  <c r="P171" i="15" s="1"/>
  <c r="W172" i="2"/>
  <c r="Q171" i="15" s="1"/>
  <c r="X172" i="2"/>
  <c r="R171" i="15" s="1"/>
  <c r="Y172" i="2"/>
  <c r="S171" i="15" s="1"/>
  <c r="Z172" i="2"/>
  <c r="T171" i="15" s="1"/>
  <c r="P173" i="2"/>
  <c r="J172" i="15" s="1"/>
  <c r="Q173" i="2"/>
  <c r="K172" i="15" s="1"/>
  <c r="R173" i="2"/>
  <c r="L172" i="15" s="1"/>
  <c r="S173" i="2"/>
  <c r="M172" i="15" s="1"/>
  <c r="T173" i="2"/>
  <c r="N172" i="15" s="1"/>
  <c r="U173" i="2"/>
  <c r="O172" i="15" s="1"/>
  <c r="V173" i="2"/>
  <c r="P172" i="15" s="1"/>
  <c r="W173" i="2"/>
  <c r="Q172" i="15" s="1"/>
  <c r="X173" i="2"/>
  <c r="R172" i="15" s="1"/>
  <c r="Y173" i="2"/>
  <c r="S172" i="15" s="1"/>
  <c r="Z173" i="2"/>
  <c r="T172" i="15" s="1"/>
  <c r="P174" i="2"/>
  <c r="J173" i="15" s="1"/>
  <c r="Q174" i="2"/>
  <c r="K173" i="15" s="1"/>
  <c r="R174" i="2"/>
  <c r="L173" i="15" s="1"/>
  <c r="S174" i="2"/>
  <c r="M173" i="15" s="1"/>
  <c r="T174" i="2"/>
  <c r="N173" i="15" s="1"/>
  <c r="U174" i="2"/>
  <c r="O173" i="15" s="1"/>
  <c r="V174" i="2"/>
  <c r="P173" i="15" s="1"/>
  <c r="W174" i="2"/>
  <c r="Q173" i="15" s="1"/>
  <c r="X174" i="2"/>
  <c r="R173" i="15" s="1"/>
  <c r="Y174" i="2"/>
  <c r="S173" i="15" s="1"/>
  <c r="Z174" i="2"/>
  <c r="T173" i="15" s="1"/>
  <c r="P175" i="2"/>
  <c r="J174" i="15" s="1"/>
  <c r="Q175" i="2"/>
  <c r="K174" i="15" s="1"/>
  <c r="R175" i="2"/>
  <c r="L174" i="15" s="1"/>
  <c r="S175" i="2"/>
  <c r="M174" i="15" s="1"/>
  <c r="T175" i="2"/>
  <c r="N174" i="15" s="1"/>
  <c r="U175" i="2"/>
  <c r="O174" i="15" s="1"/>
  <c r="V175" i="2"/>
  <c r="P174" i="15" s="1"/>
  <c r="W175" i="2"/>
  <c r="Q174" i="15" s="1"/>
  <c r="X175" i="2"/>
  <c r="R174" i="15" s="1"/>
  <c r="Y175" i="2"/>
  <c r="S174" i="15" s="1"/>
  <c r="Z175" i="2"/>
  <c r="T174" i="15" s="1"/>
  <c r="P176" i="2"/>
  <c r="J175" i="15" s="1"/>
  <c r="Z175" i="15" s="1"/>
  <c r="AA175" i="15" s="1"/>
  <c r="Q176" i="2"/>
  <c r="K175" i="15" s="1"/>
  <c r="R176" i="2"/>
  <c r="L175" i="15" s="1"/>
  <c r="S176" i="2"/>
  <c r="M175" i="15" s="1"/>
  <c r="T176" i="2"/>
  <c r="N175" i="15" s="1"/>
  <c r="U176" i="2"/>
  <c r="O175" i="15" s="1"/>
  <c r="V176" i="2"/>
  <c r="P175" i="15" s="1"/>
  <c r="W176" i="2"/>
  <c r="Q175" i="15" s="1"/>
  <c r="X176" i="2"/>
  <c r="R175" i="15" s="1"/>
  <c r="Y176" i="2"/>
  <c r="S175" i="15" s="1"/>
  <c r="Z176" i="2"/>
  <c r="T175" i="15" s="1"/>
  <c r="P177" i="2"/>
  <c r="J176" i="15" s="1"/>
  <c r="Q177" i="2"/>
  <c r="K176" i="15" s="1"/>
  <c r="R177" i="2"/>
  <c r="L176" i="15" s="1"/>
  <c r="S177" i="2"/>
  <c r="M176" i="15" s="1"/>
  <c r="T177" i="2"/>
  <c r="N176" i="15" s="1"/>
  <c r="U177" i="2"/>
  <c r="O176" i="15" s="1"/>
  <c r="V177" i="2"/>
  <c r="P176" i="15" s="1"/>
  <c r="W177" i="2"/>
  <c r="Q176" i="15" s="1"/>
  <c r="X177" i="2"/>
  <c r="R176" i="15" s="1"/>
  <c r="Y177" i="2"/>
  <c r="S176" i="15" s="1"/>
  <c r="Z177" i="2"/>
  <c r="T176" i="15" s="1"/>
  <c r="P178" i="2"/>
  <c r="J177" i="15" s="1"/>
  <c r="Q178" i="2"/>
  <c r="K177" i="15" s="1"/>
  <c r="R178" i="2"/>
  <c r="L177" i="15" s="1"/>
  <c r="S178" i="2"/>
  <c r="M177" i="15" s="1"/>
  <c r="T178" i="2"/>
  <c r="N177" i="15" s="1"/>
  <c r="U178" i="2"/>
  <c r="O177" i="15" s="1"/>
  <c r="V178" i="2"/>
  <c r="P177" i="15" s="1"/>
  <c r="W178" i="2"/>
  <c r="Q177" i="15" s="1"/>
  <c r="X178" i="2"/>
  <c r="R177" i="15" s="1"/>
  <c r="Y178" i="2"/>
  <c r="S177" i="15" s="1"/>
  <c r="Z178" i="2"/>
  <c r="T177" i="15" s="1"/>
  <c r="P179" i="2"/>
  <c r="J178" i="15" s="1"/>
  <c r="Q179" i="2"/>
  <c r="K178" i="15" s="1"/>
  <c r="R179" i="2"/>
  <c r="L178" i="15" s="1"/>
  <c r="S179" i="2"/>
  <c r="M178" i="15" s="1"/>
  <c r="T179" i="2"/>
  <c r="N178" i="15" s="1"/>
  <c r="U179" i="2"/>
  <c r="O178" i="15" s="1"/>
  <c r="V179" i="2"/>
  <c r="P178" i="15" s="1"/>
  <c r="W179" i="2"/>
  <c r="Q178" i="15" s="1"/>
  <c r="X179" i="2"/>
  <c r="R178" i="15" s="1"/>
  <c r="Y179" i="2"/>
  <c r="S178" i="15" s="1"/>
  <c r="Z179" i="2"/>
  <c r="T178" i="15" s="1"/>
  <c r="P180" i="2"/>
  <c r="J179" i="15" s="1"/>
  <c r="Q180" i="2"/>
  <c r="K179" i="15" s="1"/>
  <c r="R180" i="2"/>
  <c r="L179" i="15" s="1"/>
  <c r="S180" i="2"/>
  <c r="M179" i="15" s="1"/>
  <c r="T180" i="2"/>
  <c r="N179" i="15" s="1"/>
  <c r="U180" i="2"/>
  <c r="O179" i="15" s="1"/>
  <c r="V180" i="2"/>
  <c r="P179" i="15" s="1"/>
  <c r="W180" i="2"/>
  <c r="Q179" i="15" s="1"/>
  <c r="X180" i="2"/>
  <c r="R179" i="15" s="1"/>
  <c r="Y180" i="2"/>
  <c r="S179" i="15" s="1"/>
  <c r="Z180" i="2"/>
  <c r="T179" i="15" s="1"/>
  <c r="P181" i="2"/>
  <c r="J180" i="15" s="1"/>
  <c r="Q181" i="2"/>
  <c r="K180" i="15" s="1"/>
  <c r="R181" i="2"/>
  <c r="L180" i="15" s="1"/>
  <c r="S181" i="2"/>
  <c r="M180" i="15" s="1"/>
  <c r="T181" i="2"/>
  <c r="N180" i="15" s="1"/>
  <c r="U181" i="2"/>
  <c r="O180" i="15" s="1"/>
  <c r="V181" i="2"/>
  <c r="P180" i="15" s="1"/>
  <c r="W181" i="2"/>
  <c r="Q180" i="15" s="1"/>
  <c r="X181" i="2"/>
  <c r="R180" i="15" s="1"/>
  <c r="Y181" i="2"/>
  <c r="S180" i="15" s="1"/>
  <c r="Z181" i="2"/>
  <c r="T180" i="15" s="1"/>
  <c r="P182" i="2"/>
  <c r="J181" i="15" s="1"/>
  <c r="Q182" i="2"/>
  <c r="K181" i="15" s="1"/>
  <c r="R182" i="2"/>
  <c r="L181" i="15" s="1"/>
  <c r="S182" i="2"/>
  <c r="M181" i="15" s="1"/>
  <c r="T182" i="2"/>
  <c r="N181" i="15" s="1"/>
  <c r="U182" i="2"/>
  <c r="O181" i="15" s="1"/>
  <c r="V182" i="2"/>
  <c r="P181" i="15" s="1"/>
  <c r="W182" i="2"/>
  <c r="Q181" i="15" s="1"/>
  <c r="X182" i="2"/>
  <c r="R181" i="15" s="1"/>
  <c r="Y182" i="2"/>
  <c r="S181" i="15" s="1"/>
  <c r="Z182" i="2"/>
  <c r="T181" i="15" s="1"/>
  <c r="P183" i="2"/>
  <c r="J182" i="15" s="1"/>
  <c r="Q183" i="2"/>
  <c r="K182" i="15" s="1"/>
  <c r="R183" i="2"/>
  <c r="L182" i="15" s="1"/>
  <c r="S183" i="2"/>
  <c r="M182" i="15" s="1"/>
  <c r="T183" i="2"/>
  <c r="N182" i="15" s="1"/>
  <c r="U183" i="2"/>
  <c r="O182" i="15" s="1"/>
  <c r="V183" i="2"/>
  <c r="P182" i="15" s="1"/>
  <c r="W183" i="2"/>
  <c r="Q182" i="15" s="1"/>
  <c r="X183" i="2"/>
  <c r="R182" i="15" s="1"/>
  <c r="Y183" i="2"/>
  <c r="S182" i="15" s="1"/>
  <c r="Z183" i="2"/>
  <c r="T182" i="15" s="1"/>
  <c r="P184" i="2"/>
  <c r="J183" i="15" s="1"/>
  <c r="Q184" i="2"/>
  <c r="K183" i="15" s="1"/>
  <c r="R184" i="2"/>
  <c r="L183" i="15" s="1"/>
  <c r="S184" i="2"/>
  <c r="M183" i="15" s="1"/>
  <c r="T184" i="2"/>
  <c r="N183" i="15" s="1"/>
  <c r="U184" i="2"/>
  <c r="O183" i="15" s="1"/>
  <c r="V184" i="2"/>
  <c r="P183" i="15" s="1"/>
  <c r="W184" i="2"/>
  <c r="Q183" i="15" s="1"/>
  <c r="X184" i="2"/>
  <c r="R183" i="15" s="1"/>
  <c r="Y184" i="2"/>
  <c r="S183" i="15" s="1"/>
  <c r="Z184" i="2"/>
  <c r="T183" i="15" s="1"/>
  <c r="P185" i="2"/>
  <c r="J184" i="15" s="1"/>
  <c r="Q185" i="2"/>
  <c r="K184" i="15" s="1"/>
  <c r="R185" i="2"/>
  <c r="L184" i="15" s="1"/>
  <c r="S185" i="2"/>
  <c r="M184" i="15" s="1"/>
  <c r="T185" i="2"/>
  <c r="N184" i="15" s="1"/>
  <c r="U185" i="2"/>
  <c r="O184" i="15" s="1"/>
  <c r="V185" i="2"/>
  <c r="P184" i="15" s="1"/>
  <c r="W185" i="2"/>
  <c r="Q184" i="15" s="1"/>
  <c r="X185" i="2"/>
  <c r="R184" i="15" s="1"/>
  <c r="Y185" i="2"/>
  <c r="S184" i="15" s="1"/>
  <c r="Z185" i="2"/>
  <c r="T184" i="15" s="1"/>
  <c r="P186" i="2"/>
  <c r="J185" i="15" s="1"/>
  <c r="Q186" i="2"/>
  <c r="K185" i="15" s="1"/>
  <c r="R186" i="2"/>
  <c r="L185" i="15" s="1"/>
  <c r="S186" i="2"/>
  <c r="M185" i="15" s="1"/>
  <c r="T186" i="2"/>
  <c r="N185" i="15" s="1"/>
  <c r="U186" i="2"/>
  <c r="O185" i="15" s="1"/>
  <c r="V186" i="2"/>
  <c r="P185" i="15" s="1"/>
  <c r="W186" i="2"/>
  <c r="Q185" i="15" s="1"/>
  <c r="X186" i="2"/>
  <c r="R185" i="15" s="1"/>
  <c r="Y186" i="2"/>
  <c r="S185" i="15" s="1"/>
  <c r="Z186" i="2"/>
  <c r="T185" i="15" s="1"/>
  <c r="P187" i="2"/>
  <c r="J186" i="15" s="1"/>
  <c r="Q187" i="2"/>
  <c r="K186" i="15" s="1"/>
  <c r="R187" i="2"/>
  <c r="L186" i="15" s="1"/>
  <c r="S187" i="2"/>
  <c r="M186" i="15" s="1"/>
  <c r="T187" i="2"/>
  <c r="N186" i="15" s="1"/>
  <c r="U187" i="2"/>
  <c r="O186" i="15" s="1"/>
  <c r="V187" i="2"/>
  <c r="P186" i="15" s="1"/>
  <c r="W187" i="2"/>
  <c r="Q186" i="15" s="1"/>
  <c r="X187" i="2"/>
  <c r="R186" i="15" s="1"/>
  <c r="Y187" i="2"/>
  <c r="S186" i="15" s="1"/>
  <c r="Z187" i="2"/>
  <c r="T186" i="15" s="1"/>
  <c r="P188" i="2"/>
  <c r="J187" i="15" s="1"/>
  <c r="Q188" i="2"/>
  <c r="K187" i="15" s="1"/>
  <c r="R188" i="2"/>
  <c r="L187" i="15" s="1"/>
  <c r="S188" i="2"/>
  <c r="M187" i="15" s="1"/>
  <c r="T188" i="2"/>
  <c r="N187" i="15" s="1"/>
  <c r="U188" i="2"/>
  <c r="O187" i="15" s="1"/>
  <c r="V188" i="2"/>
  <c r="P187" i="15" s="1"/>
  <c r="W188" i="2"/>
  <c r="Q187" i="15" s="1"/>
  <c r="X188" i="2"/>
  <c r="R187" i="15" s="1"/>
  <c r="Y188" i="2"/>
  <c r="S187" i="15" s="1"/>
  <c r="Z188" i="2"/>
  <c r="T187" i="15" s="1"/>
  <c r="P189" i="2"/>
  <c r="J188" i="15" s="1"/>
  <c r="Q189" i="2"/>
  <c r="K188" i="15" s="1"/>
  <c r="R189" i="2"/>
  <c r="L188" i="15" s="1"/>
  <c r="S189" i="2"/>
  <c r="M188" i="15" s="1"/>
  <c r="T189" i="2"/>
  <c r="N188" i="15" s="1"/>
  <c r="U189" i="2"/>
  <c r="O188" i="15" s="1"/>
  <c r="V189" i="2"/>
  <c r="P188" i="15" s="1"/>
  <c r="W189" i="2"/>
  <c r="Q188" i="15" s="1"/>
  <c r="X189" i="2"/>
  <c r="R188" i="15" s="1"/>
  <c r="Y189" i="2"/>
  <c r="S188" i="15" s="1"/>
  <c r="Z189" i="2"/>
  <c r="T188" i="15" s="1"/>
  <c r="P190" i="2"/>
  <c r="J189" i="15" s="1"/>
  <c r="Q190" i="2"/>
  <c r="K189" i="15" s="1"/>
  <c r="R190" i="2"/>
  <c r="L189" i="15" s="1"/>
  <c r="S190" i="2"/>
  <c r="M189" i="15" s="1"/>
  <c r="T190" i="2"/>
  <c r="N189" i="15" s="1"/>
  <c r="U190" i="2"/>
  <c r="O189" i="15" s="1"/>
  <c r="V190" i="2"/>
  <c r="P189" i="15" s="1"/>
  <c r="W190" i="2"/>
  <c r="Q189" i="15" s="1"/>
  <c r="X190" i="2"/>
  <c r="R189" i="15" s="1"/>
  <c r="Y190" i="2"/>
  <c r="S189" i="15" s="1"/>
  <c r="Z190" i="2"/>
  <c r="T189" i="15" s="1"/>
  <c r="P191" i="2"/>
  <c r="J190" i="15" s="1"/>
  <c r="Q191" i="2"/>
  <c r="K190" i="15" s="1"/>
  <c r="R191" i="2"/>
  <c r="L190" i="15" s="1"/>
  <c r="S191" i="2"/>
  <c r="M190" i="15" s="1"/>
  <c r="T191" i="2"/>
  <c r="N190" i="15" s="1"/>
  <c r="U191" i="2"/>
  <c r="O190" i="15" s="1"/>
  <c r="V191" i="2"/>
  <c r="P190" i="15" s="1"/>
  <c r="W191" i="2"/>
  <c r="Q190" i="15" s="1"/>
  <c r="X191" i="2"/>
  <c r="R190" i="15" s="1"/>
  <c r="Y191" i="2"/>
  <c r="S190" i="15" s="1"/>
  <c r="Z191" i="2"/>
  <c r="T190" i="15" s="1"/>
  <c r="P192" i="2"/>
  <c r="J191" i="15" s="1"/>
  <c r="Z191" i="15" s="1"/>
  <c r="AA191" i="15" s="1"/>
  <c r="Q192" i="2"/>
  <c r="K191" i="15" s="1"/>
  <c r="R192" i="2"/>
  <c r="L191" i="15" s="1"/>
  <c r="S192" i="2"/>
  <c r="M191" i="15" s="1"/>
  <c r="T192" i="2"/>
  <c r="N191" i="15" s="1"/>
  <c r="U192" i="2"/>
  <c r="O191" i="15" s="1"/>
  <c r="V192" i="2"/>
  <c r="P191" i="15" s="1"/>
  <c r="W192" i="2"/>
  <c r="Q191" i="15" s="1"/>
  <c r="X192" i="2"/>
  <c r="R191" i="15" s="1"/>
  <c r="Y192" i="2"/>
  <c r="S191" i="15" s="1"/>
  <c r="Z192" i="2"/>
  <c r="T191" i="15" s="1"/>
  <c r="P193" i="2"/>
  <c r="J192" i="15" s="1"/>
  <c r="Q193" i="2"/>
  <c r="K192" i="15" s="1"/>
  <c r="R193" i="2"/>
  <c r="L192" i="15" s="1"/>
  <c r="S193" i="2"/>
  <c r="M192" i="15" s="1"/>
  <c r="T193" i="2"/>
  <c r="N192" i="15" s="1"/>
  <c r="U193" i="2"/>
  <c r="O192" i="15" s="1"/>
  <c r="V193" i="2"/>
  <c r="P192" i="15" s="1"/>
  <c r="W193" i="2"/>
  <c r="Q192" i="15" s="1"/>
  <c r="X193" i="2"/>
  <c r="R192" i="15" s="1"/>
  <c r="Y193" i="2"/>
  <c r="S192" i="15" s="1"/>
  <c r="Z193" i="2"/>
  <c r="T192" i="15" s="1"/>
  <c r="P194" i="2"/>
  <c r="J193" i="15" s="1"/>
  <c r="Q194" i="2"/>
  <c r="K193" i="15" s="1"/>
  <c r="R194" i="2"/>
  <c r="L193" i="15" s="1"/>
  <c r="S194" i="2"/>
  <c r="M193" i="15" s="1"/>
  <c r="T194" i="2"/>
  <c r="N193" i="15" s="1"/>
  <c r="U194" i="2"/>
  <c r="O193" i="15" s="1"/>
  <c r="V194" i="2"/>
  <c r="P193" i="15" s="1"/>
  <c r="W194" i="2"/>
  <c r="Q193" i="15" s="1"/>
  <c r="X194" i="2"/>
  <c r="R193" i="15" s="1"/>
  <c r="Y194" i="2"/>
  <c r="S193" i="15" s="1"/>
  <c r="Z194" i="2"/>
  <c r="T193" i="15" s="1"/>
  <c r="P195" i="2"/>
  <c r="J194" i="15" s="1"/>
  <c r="Q195" i="2"/>
  <c r="K194" i="15" s="1"/>
  <c r="R195" i="2"/>
  <c r="L194" i="15" s="1"/>
  <c r="S195" i="2"/>
  <c r="M194" i="15" s="1"/>
  <c r="T195" i="2"/>
  <c r="N194" i="15" s="1"/>
  <c r="U195" i="2"/>
  <c r="O194" i="15" s="1"/>
  <c r="V195" i="2"/>
  <c r="P194" i="15" s="1"/>
  <c r="W195" i="2"/>
  <c r="Q194" i="15" s="1"/>
  <c r="X195" i="2"/>
  <c r="R194" i="15" s="1"/>
  <c r="Y195" i="2"/>
  <c r="S194" i="15" s="1"/>
  <c r="Z195" i="2"/>
  <c r="T194" i="15" s="1"/>
  <c r="P196" i="2"/>
  <c r="J195" i="15" s="1"/>
  <c r="Q196" i="2"/>
  <c r="K195" i="15" s="1"/>
  <c r="R196" i="2"/>
  <c r="L195" i="15" s="1"/>
  <c r="S196" i="2"/>
  <c r="M195" i="15" s="1"/>
  <c r="T196" i="2"/>
  <c r="N195" i="15" s="1"/>
  <c r="U196" i="2"/>
  <c r="O195" i="15" s="1"/>
  <c r="V196" i="2"/>
  <c r="P195" i="15" s="1"/>
  <c r="W196" i="2"/>
  <c r="Q195" i="15" s="1"/>
  <c r="X196" i="2"/>
  <c r="R195" i="15" s="1"/>
  <c r="Y196" i="2"/>
  <c r="S195" i="15" s="1"/>
  <c r="Z196" i="2"/>
  <c r="T195" i="15" s="1"/>
  <c r="P197" i="2"/>
  <c r="J196" i="15" s="1"/>
  <c r="Q197" i="2"/>
  <c r="K196" i="15" s="1"/>
  <c r="R197" i="2"/>
  <c r="L196" i="15" s="1"/>
  <c r="S197" i="2"/>
  <c r="M196" i="15" s="1"/>
  <c r="T197" i="2"/>
  <c r="N196" i="15" s="1"/>
  <c r="U197" i="2"/>
  <c r="O196" i="15" s="1"/>
  <c r="V197" i="2"/>
  <c r="P196" i="15" s="1"/>
  <c r="W197" i="2"/>
  <c r="Q196" i="15" s="1"/>
  <c r="X197" i="2"/>
  <c r="R196" i="15" s="1"/>
  <c r="Y197" i="2"/>
  <c r="S196" i="15" s="1"/>
  <c r="Z197" i="2"/>
  <c r="T196" i="15" s="1"/>
  <c r="P198" i="2"/>
  <c r="J197" i="15" s="1"/>
  <c r="Q198" i="2"/>
  <c r="K197" i="15" s="1"/>
  <c r="R198" i="2"/>
  <c r="L197" i="15" s="1"/>
  <c r="S198" i="2"/>
  <c r="M197" i="15" s="1"/>
  <c r="T198" i="2"/>
  <c r="N197" i="15" s="1"/>
  <c r="U198" i="2"/>
  <c r="O197" i="15" s="1"/>
  <c r="V198" i="2"/>
  <c r="P197" i="15" s="1"/>
  <c r="W198" i="2"/>
  <c r="Q197" i="15" s="1"/>
  <c r="X198" i="2"/>
  <c r="R197" i="15" s="1"/>
  <c r="Y198" i="2"/>
  <c r="S197" i="15" s="1"/>
  <c r="Z198" i="2"/>
  <c r="T197" i="15" s="1"/>
  <c r="P199" i="2"/>
  <c r="J198" i="15" s="1"/>
  <c r="Q199" i="2"/>
  <c r="K198" i="15" s="1"/>
  <c r="R199" i="2"/>
  <c r="L198" i="15" s="1"/>
  <c r="S199" i="2"/>
  <c r="M198" i="15" s="1"/>
  <c r="T199" i="2"/>
  <c r="N198" i="15" s="1"/>
  <c r="U199" i="2"/>
  <c r="O198" i="15" s="1"/>
  <c r="V199" i="2"/>
  <c r="P198" i="15" s="1"/>
  <c r="W199" i="2"/>
  <c r="Q198" i="15" s="1"/>
  <c r="X199" i="2"/>
  <c r="R198" i="15" s="1"/>
  <c r="Y199" i="2"/>
  <c r="S198" i="15" s="1"/>
  <c r="Z199" i="2"/>
  <c r="T198" i="15" s="1"/>
  <c r="P200" i="2"/>
  <c r="J199" i="15" s="1"/>
  <c r="Q200" i="2"/>
  <c r="K199" i="15" s="1"/>
  <c r="R200" i="2"/>
  <c r="L199" i="15" s="1"/>
  <c r="S200" i="2"/>
  <c r="M199" i="15" s="1"/>
  <c r="T200" i="2"/>
  <c r="N199" i="15" s="1"/>
  <c r="U200" i="2"/>
  <c r="O199" i="15" s="1"/>
  <c r="V200" i="2"/>
  <c r="P199" i="15" s="1"/>
  <c r="W200" i="2"/>
  <c r="Q199" i="15" s="1"/>
  <c r="X200" i="2"/>
  <c r="R199" i="15" s="1"/>
  <c r="Y200" i="2"/>
  <c r="S199" i="15" s="1"/>
  <c r="Z200" i="2"/>
  <c r="T199" i="15" s="1"/>
  <c r="P201" i="2"/>
  <c r="J200" i="15" s="1"/>
  <c r="Q201" i="2"/>
  <c r="K200" i="15" s="1"/>
  <c r="R201" i="2"/>
  <c r="L200" i="15" s="1"/>
  <c r="S201" i="2"/>
  <c r="M200" i="15" s="1"/>
  <c r="T201" i="2"/>
  <c r="N200" i="15" s="1"/>
  <c r="U201" i="2"/>
  <c r="O200" i="15" s="1"/>
  <c r="V201" i="2"/>
  <c r="P200" i="15" s="1"/>
  <c r="W201" i="2"/>
  <c r="Q200" i="15" s="1"/>
  <c r="X201" i="2"/>
  <c r="R200" i="15" s="1"/>
  <c r="Y201" i="2"/>
  <c r="S200" i="15" s="1"/>
  <c r="Z201" i="2"/>
  <c r="T200" i="15" s="1"/>
  <c r="P202" i="2"/>
  <c r="J201" i="15" s="1"/>
  <c r="Q202" i="2"/>
  <c r="K201" i="15" s="1"/>
  <c r="R202" i="2"/>
  <c r="L201" i="15" s="1"/>
  <c r="S202" i="2"/>
  <c r="M201" i="15" s="1"/>
  <c r="T202" i="2"/>
  <c r="N201" i="15" s="1"/>
  <c r="U202" i="2"/>
  <c r="O201" i="15" s="1"/>
  <c r="V202" i="2"/>
  <c r="P201" i="15" s="1"/>
  <c r="W202" i="2"/>
  <c r="Q201" i="15" s="1"/>
  <c r="X202" i="2"/>
  <c r="R201" i="15" s="1"/>
  <c r="Y202" i="2"/>
  <c r="S201" i="15" s="1"/>
  <c r="Z202" i="2"/>
  <c r="T201" i="15" s="1"/>
  <c r="P203" i="2"/>
  <c r="J202" i="15" s="1"/>
  <c r="Q203" i="2"/>
  <c r="K202" i="15" s="1"/>
  <c r="R203" i="2"/>
  <c r="L202" i="15" s="1"/>
  <c r="S203" i="2"/>
  <c r="M202" i="15" s="1"/>
  <c r="T203" i="2"/>
  <c r="N202" i="15" s="1"/>
  <c r="U203" i="2"/>
  <c r="O202" i="15" s="1"/>
  <c r="V203" i="2"/>
  <c r="P202" i="15" s="1"/>
  <c r="W203" i="2"/>
  <c r="Q202" i="15" s="1"/>
  <c r="X203" i="2"/>
  <c r="R202" i="15" s="1"/>
  <c r="Y203" i="2"/>
  <c r="S202" i="15" s="1"/>
  <c r="Z203" i="2"/>
  <c r="T202" i="15" s="1"/>
  <c r="P204" i="2"/>
  <c r="J203" i="15" s="1"/>
  <c r="Q204" i="2"/>
  <c r="K203" i="15" s="1"/>
  <c r="R204" i="2"/>
  <c r="L203" i="15" s="1"/>
  <c r="S204" i="2"/>
  <c r="M203" i="15" s="1"/>
  <c r="T204" i="2"/>
  <c r="N203" i="15" s="1"/>
  <c r="U204" i="2"/>
  <c r="O203" i="15" s="1"/>
  <c r="V204" i="2"/>
  <c r="P203" i="15" s="1"/>
  <c r="W204" i="2"/>
  <c r="Q203" i="15" s="1"/>
  <c r="X204" i="2"/>
  <c r="R203" i="15" s="1"/>
  <c r="Y204" i="2"/>
  <c r="S203" i="15" s="1"/>
  <c r="Z204" i="2"/>
  <c r="T203" i="15" s="1"/>
  <c r="P205" i="2"/>
  <c r="J204" i="15" s="1"/>
  <c r="Q205" i="2"/>
  <c r="K204" i="15" s="1"/>
  <c r="R205" i="2"/>
  <c r="L204" i="15" s="1"/>
  <c r="S205" i="2"/>
  <c r="M204" i="15" s="1"/>
  <c r="T205" i="2"/>
  <c r="N204" i="15" s="1"/>
  <c r="U205" i="2"/>
  <c r="O204" i="15" s="1"/>
  <c r="V205" i="2"/>
  <c r="P204" i="15" s="1"/>
  <c r="W205" i="2"/>
  <c r="Q204" i="15" s="1"/>
  <c r="X205" i="2"/>
  <c r="R204" i="15" s="1"/>
  <c r="Y205" i="2"/>
  <c r="S204" i="15" s="1"/>
  <c r="Z205" i="2"/>
  <c r="T204" i="15" s="1"/>
  <c r="P206" i="2"/>
  <c r="J205" i="15" s="1"/>
  <c r="Q206" i="2"/>
  <c r="K205" i="15" s="1"/>
  <c r="R206" i="2"/>
  <c r="L205" i="15" s="1"/>
  <c r="S206" i="2"/>
  <c r="M205" i="15" s="1"/>
  <c r="T206" i="2"/>
  <c r="N205" i="15" s="1"/>
  <c r="U206" i="2"/>
  <c r="O205" i="15" s="1"/>
  <c r="V206" i="2"/>
  <c r="P205" i="15" s="1"/>
  <c r="W206" i="2"/>
  <c r="Q205" i="15" s="1"/>
  <c r="X206" i="2"/>
  <c r="R205" i="15" s="1"/>
  <c r="Y206" i="2"/>
  <c r="S205" i="15" s="1"/>
  <c r="Z206" i="2"/>
  <c r="T205" i="15" s="1"/>
  <c r="P207" i="2"/>
  <c r="J206" i="15" s="1"/>
  <c r="Q207" i="2"/>
  <c r="K206" i="15" s="1"/>
  <c r="R207" i="2"/>
  <c r="L206" i="15" s="1"/>
  <c r="S207" i="2"/>
  <c r="M206" i="15" s="1"/>
  <c r="T207" i="2"/>
  <c r="N206" i="15" s="1"/>
  <c r="U207" i="2"/>
  <c r="O206" i="15" s="1"/>
  <c r="V207" i="2"/>
  <c r="P206" i="15" s="1"/>
  <c r="W207" i="2"/>
  <c r="Q206" i="15" s="1"/>
  <c r="X207" i="2"/>
  <c r="R206" i="15" s="1"/>
  <c r="Y207" i="2"/>
  <c r="S206" i="15" s="1"/>
  <c r="Z207" i="2"/>
  <c r="T206" i="15" s="1"/>
  <c r="P208" i="2"/>
  <c r="J207" i="15" s="1"/>
  <c r="Z207" i="15" s="1"/>
  <c r="AA207" i="15" s="1"/>
  <c r="Q208" i="2"/>
  <c r="K207" i="15" s="1"/>
  <c r="R208" i="2"/>
  <c r="L207" i="15" s="1"/>
  <c r="S208" i="2"/>
  <c r="M207" i="15" s="1"/>
  <c r="T208" i="2"/>
  <c r="N207" i="15" s="1"/>
  <c r="U208" i="2"/>
  <c r="O207" i="15" s="1"/>
  <c r="V208" i="2"/>
  <c r="P207" i="15" s="1"/>
  <c r="W208" i="2"/>
  <c r="Q207" i="15" s="1"/>
  <c r="X208" i="2"/>
  <c r="R207" i="15" s="1"/>
  <c r="Y208" i="2"/>
  <c r="S207" i="15" s="1"/>
  <c r="Z208" i="2"/>
  <c r="T207" i="15" s="1"/>
  <c r="P209" i="2"/>
  <c r="J208" i="15" s="1"/>
  <c r="Q209" i="2"/>
  <c r="K208" i="15" s="1"/>
  <c r="R209" i="2"/>
  <c r="L208" i="15" s="1"/>
  <c r="S209" i="2"/>
  <c r="M208" i="15" s="1"/>
  <c r="T209" i="2"/>
  <c r="N208" i="15" s="1"/>
  <c r="U209" i="2"/>
  <c r="O208" i="15" s="1"/>
  <c r="V209" i="2"/>
  <c r="P208" i="15" s="1"/>
  <c r="W209" i="2"/>
  <c r="Q208" i="15" s="1"/>
  <c r="X209" i="2"/>
  <c r="R208" i="15" s="1"/>
  <c r="Y209" i="2"/>
  <c r="S208" i="15" s="1"/>
  <c r="Z209" i="2"/>
  <c r="T208" i="15" s="1"/>
  <c r="P210" i="2"/>
  <c r="J209" i="15" s="1"/>
  <c r="Q210" i="2"/>
  <c r="K209" i="15" s="1"/>
  <c r="R210" i="2"/>
  <c r="L209" i="15" s="1"/>
  <c r="S210" i="2"/>
  <c r="M209" i="15" s="1"/>
  <c r="T210" i="2"/>
  <c r="N209" i="15" s="1"/>
  <c r="U210" i="2"/>
  <c r="O209" i="15" s="1"/>
  <c r="V210" i="2"/>
  <c r="P209" i="15" s="1"/>
  <c r="W210" i="2"/>
  <c r="Q209" i="15" s="1"/>
  <c r="X210" i="2"/>
  <c r="R209" i="15" s="1"/>
  <c r="Y210" i="2"/>
  <c r="S209" i="15" s="1"/>
  <c r="Z210" i="2"/>
  <c r="T209" i="15" s="1"/>
  <c r="P211" i="2"/>
  <c r="J210" i="15" s="1"/>
  <c r="Q211" i="2"/>
  <c r="K210" i="15" s="1"/>
  <c r="R211" i="2"/>
  <c r="L210" i="15" s="1"/>
  <c r="S211" i="2"/>
  <c r="M210" i="15" s="1"/>
  <c r="T211" i="2"/>
  <c r="N210" i="15" s="1"/>
  <c r="U211" i="2"/>
  <c r="O210" i="15" s="1"/>
  <c r="V211" i="2"/>
  <c r="P210" i="15" s="1"/>
  <c r="W211" i="2"/>
  <c r="Q210" i="15" s="1"/>
  <c r="X211" i="2"/>
  <c r="R210" i="15" s="1"/>
  <c r="Y211" i="2"/>
  <c r="S210" i="15" s="1"/>
  <c r="Z211" i="2"/>
  <c r="T210" i="15" s="1"/>
  <c r="P212" i="2"/>
  <c r="J211" i="15" s="1"/>
  <c r="Q212" i="2"/>
  <c r="K211" i="15" s="1"/>
  <c r="R212" i="2"/>
  <c r="L211" i="15" s="1"/>
  <c r="S212" i="2"/>
  <c r="M211" i="15" s="1"/>
  <c r="T212" i="2"/>
  <c r="N211" i="15" s="1"/>
  <c r="U212" i="2"/>
  <c r="O211" i="15" s="1"/>
  <c r="V212" i="2"/>
  <c r="P211" i="15" s="1"/>
  <c r="W212" i="2"/>
  <c r="Q211" i="15" s="1"/>
  <c r="X212" i="2"/>
  <c r="R211" i="15" s="1"/>
  <c r="Y212" i="2"/>
  <c r="S211" i="15" s="1"/>
  <c r="Z212" i="2"/>
  <c r="T211" i="15" s="1"/>
  <c r="P213" i="2"/>
  <c r="J212" i="15" s="1"/>
  <c r="Q213" i="2"/>
  <c r="K212" i="15" s="1"/>
  <c r="R213" i="2"/>
  <c r="L212" i="15" s="1"/>
  <c r="S213" i="2"/>
  <c r="M212" i="15" s="1"/>
  <c r="T213" i="2"/>
  <c r="N212" i="15" s="1"/>
  <c r="U213" i="2"/>
  <c r="O212" i="15" s="1"/>
  <c r="V213" i="2"/>
  <c r="P212" i="15" s="1"/>
  <c r="W213" i="2"/>
  <c r="Q212" i="15" s="1"/>
  <c r="X213" i="2"/>
  <c r="R212" i="15" s="1"/>
  <c r="Y213" i="2"/>
  <c r="S212" i="15" s="1"/>
  <c r="Z213" i="2"/>
  <c r="T212" i="15" s="1"/>
  <c r="P214" i="2"/>
  <c r="J213" i="15" s="1"/>
  <c r="Q214" i="2"/>
  <c r="K213" i="15" s="1"/>
  <c r="R214" i="2"/>
  <c r="L213" i="15" s="1"/>
  <c r="S214" i="2"/>
  <c r="M213" i="15" s="1"/>
  <c r="T214" i="2"/>
  <c r="N213" i="15" s="1"/>
  <c r="U214" i="2"/>
  <c r="O213" i="15" s="1"/>
  <c r="V214" i="2"/>
  <c r="P213" i="15" s="1"/>
  <c r="W214" i="2"/>
  <c r="Q213" i="15" s="1"/>
  <c r="X214" i="2"/>
  <c r="R213" i="15" s="1"/>
  <c r="Y214" i="2"/>
  <c r="S213" i="15" s="1"/>
  <c r="Z214" i="2"/>
  <c r="T213" i="15" s="1"/>
  <c r="P215" i="2"/>
  <c r="J214" i="15" s="1"/>
  <c r="Q215" i="2"/>
  <c r="K214" i="15" s="1"/>
  <c r="R215" i="2"/>
  <c r="L214" i="15" s="1"/>
  <c r="S215" i="2"/>
  <c r="M214" i="15" s="1"/>
  <c r="T215" i="2"/>
  <c r="N214" i="15" s="1"/>
  <c r="U215" i="2"/>
  <c r="O214" i="15" s="1"/>
  <c r="V215" i="2"/>
  <c r="P214" i="15" s="1"/>
  <c r="W215" i="2"/>
  <c r="Q214" i="15" s="1"/>
  <c r="X215" i="2"/>
  <c r="R214" i="15" s="1"/>
  <c r="Y215" i="2"/>
  <c r="S214" i="15" s="1"/>
  <c r="Z215" i="2"/>
  <c r="T214" i="15" s="1"/>
  <c r="P216" i="2"/>
  <c r="J215" i="15" s="1"/>
  <c r="Q216" i="2"/>
  <c r="K215" i="15" s="1"/>
  <c r="R216" i="2"/>
  <c r="L215" i="15" s="1"/>
  <c r="S216" i="2"/>
  <c r="M215" i="15" s="1"/>
  <c r="T216" i="2"/>
  <c r="N215" i="15" s="1"/>
  <c r="U216" i="2"/>
  <c r="O215" i="15" s="1"/>
  <c r="V216" i="2"/>
  <c r="P215" i="15" s="1"/>
  <c r="W216" i="2"/>
  <c r="Q215" i="15" s="1"/>
  <c r="X216" i="2"/>
  <c r="R215" i="15" s="1"/>
  <c r="Y216" i="2"/>
  <c r="S215" i="15" s="1"/>
  <c r="Z216" i="2"/>
  <c r="T215" i="15" s="1"/>
  <c r="P217" i="2"/>
  <c r="J216" i="15" s="1"/>
  <c r="Q217" i="2"/>
  <c r="K216" i="15" s="1"/>
  <c r="R217" i="2"/>
  <c r="L216" i="15" s="1"/>
  <c r="S217" i="2"/>
  <c r="M216" i="15" s="1"/>
  <c r="T217" i="2"/>
  <c r="N216" i="15" s="1"/>
  <c r="U217" i="2"/>
  <c r="O216" i="15" s="1"/>
  <c r="V217" i="2"/>
  <c r="P216" i="15" s="1"/>
  <c r="W217" i="2"/>
  <c r="Q216" i="15" s="1"/>
  <c r="X217" i="2"/>
  <c r="R216" i="15" s="1"/>
  <c r="Y217" i="2"/>
  <c r="S216" i="15" s="1"/>
  <c r="Z217" i="2"/>
  <c r="T216" i="15" s="1"/>
  <c r="P218" i="2"/>
  <c r="J217" i="15" s="1"/>
  <c r="Q218" i="2"/>
  <c r="K217" i="15" s="1"/>
  <c r="R218" i="2"/>
  <c r="L217" i="15" s="1"/>
  <c r="S218" i="2"/>
  <c r="M217" i="15" s="1"/>
  <c r="T218" i="2"/>
  <c r="N217" i="15" s="1"/>
  <c r="U218" i="2"/>
  <c r="O217" i="15" s="1"/>
  <c r="V218" i="2"/>
  <c r="P217" i="15" s="1"/>
  <c r="W218" i="2"/>
  <c r="Q217" i="15" s="1"/>
  <c r="X218" i="2"/>
  <c r="R217" i="15" s="1"/>
  <c r="Y218" i="2"/>
  <c r="S217" i="15" s="1"/>
  <c r="Z218" i="2"/>
  <c r="T217" i="15" s="1"/>
  <c r="P219" i="2"/>
  <c r="J218" i="15" s="1"/>
  <c r="Q219" i="2"/>
  <c r="K218" i="15" s="1"/>
  <c r="R219" i="2"/>
  <c r="L218" i="15" s="1"/>
  <c r="S219" i="2"/>
  <c r="M218" i="15" s="1"/>
  <c r="T219" i="2"/>
  <c r="N218" i="15" s="1"/>
  <c r="U219" i="2"/>
  <c r="O218" i="15" s="1"/>
  <c r="V219" i="2"/>
  <c r="P218" i="15" s="1"/>
  <c r="W219" i="2"/>
  <c r="Q218" i="15" s="1"/>
  <c r="X219" i="2"/>
  <c r="R218" i="15" s="1"/>
  <c r="Y219" i="2"/>
  <c r="S218" i="15" s="1"/>
  <c r="Z219" i="2"/>
  <c r="T218" i="15" s="1"/>
  <c r="P220" i="2"/>
  <c r="J219" i="15" s="1"/>
  <c r="Q220" i="2"/>
  <c r="K219" i="15" s="1"/>
  <c r="R220" i="2"/>
  <c r="L219" i="15" s="1"/>
  <c r="S220" i="2"/>
  <c r="M219" i="15" s="1"/>
  <c r="T220" i="2"/>
  <c r="N219" i="15" s="1"/>
  <c r="U220" i="2"/>
  <c r="O219" i="15" s="1"/>
  <c r="V220" i="2"/>
  <c r="P219" i="15" s="1"/>
  <c r="W220" i="2"/>
  <c r="Q219" i="15" s="1"/>
  <c r="X220" i="2"/>
  <c r="R219" i="15" s="1"/>
  <c r="Y220" i="2"/>
  <c r="S219" i="15" s="1"/>
  <c r="Z220" i="2"/>
  <c r="T219" i="15" s="1"/>
  <c r="P221" i="2"/>
  <c r="J220" i="15" s="1"/>
  <c r="Q221" i="2"/>
  <c r="K220" i="15" s="1"/>
  <c r="R221" i="2"/>
  <c r="L220" i="15" s="1"/>
  <c r="S221" i="2"/>
  <c r="M220" i="15" s="1"/>
  <c r="T221" i="2"/>
  <c r="N220" i="15" s="1"/>
  <c r="U221" i="2"/>
  <c r="O220" i="15" s="1"/>
  <c r="V221" i="2"/>
  <c r="P220" i="15" s="1"/>
  <c r="W221" i="2"/>
  <c r="Q220" i="15" s="1"/>
  <c r="X221" i="2"/>
  <c r="R220" i="15" s="1"/>
  <c r="Y221" i="2"/>
  <c r="S220" i="15" s="1"/>
  <c r="Z221" i="2"/>
  <c r="T220" i="15" s="1"/>
  <c r="P222" i="2"/>
  <c r="J221" i="15" s="1"/>
  <c r="Q222" i="2"/>
  <c r="K221" i="15" s="1"/>
  <c r="R222" i="2"/>
  <c r="L221" i="15" s="1"/>
  <c r="S222" i="2"/>
  <c r="M221" i="15" s="1"/>
  <c r="T222" i="2"/>
  <c r="N221" i="15" s="1"/>
  <c r="U222" i="2"/>
  <c r="O221" i="15" s="1"/>
  <c r="V222" i="2"/>
  <c r="P221" i="15" s="1"/>
  <c r="W222" i="2"/>
  <c r="Q221" i="15" s="1"/>
  <c r="X222" i="2"/>
  <c r="R221" i="15" s="1"/>
  <c r="Y222" i="2"/>
  <c r="S221" i="15" s="1"/>
  <c r="Z222" i="2"/>
  <c r="T221" i="15" s="1"/>
  <c r="P223" i="2"/>
  <c r="J222" i="15" s="1"/>
  <c r="Q223" i="2"/>
  <c r="K222" i="15" s="1"/>
  <c r="R223" i="2"/>
  <c r="L222" i="15" s="1"/>
  <c r="S223" i="2"/>
  <c r="M222" i="15" s="1"/>
  <c r="T223" i="2"/>
  <c r="N222" i="15" s="1"/>
  <c r="U223" i="2"/>
  <c r="O222" i="15" s="1"/>
  <c r="V223" i="2"/>
  <c r="P222" i="15" s="1"/>
  <c r="W223" i="2"/>
  <c r="Q222" i="15" s="1"/>
  <c r="X223" i="2"/>
  <c r="R222" i="15" s="1"/>
  <c r="Y223" i="2"/>
  <c r="S222" i="15" s="1"/>
  <c r="Z223" i="2"/>
  <c r="T222" i="15" s="1"/>
  <c r="P224" i="2"/>
  <c r="J223" i="15" s="1"/>
  <c r="Z223" i="15" s="1"/>
  <c r="AA223" i="15" s="1"/>
  <c r="Q224" i="2"/>
  <c r="K223" i="15" s="1"/>
  <c r="R224" i="2"/>
  <c r="L223" i="15" s="1"/>
  <c r="S224" i="2"/>
  <c r="M223" i="15" s="1"/>
  <c r="T224" i="2"/>
  <c r="N223" i="15" s="1"/>
  <c r="U224" i="2"/>
  <c r="O223" i="15" s="1"/>
  <c r="V224" i="2"/>
  <c r="P223" i="15" s="1"/>
  <c r="W224" i="2"/>
  <c r="Q223" i="15" s="1"/>
  <c r="X224" i="2"/>
  <c r="R223" i="15" s="1"/>
  <c r="Y224" i="2"/>
  <c r="S223" i="15" s="1"/>
  <c r="Z224" i="2"/>
  <c r="T223" i="15" s="1"/>
  <c r="P225" i="2"/>
  <c r="J224" i="15" s="1"/>
  <c r="Q225" i="2"/>
  <c r="K224" i="15" s="1"/>
  <c r="R225" i="2"/>
  <c r="L224" i="15" s="1"/>
  <c r="S225" i="2"/>
  <c r="M224" i="15" s="1"/>
  <c r="T225" i="2"/>
  <c r="N224" i="15" s="1"/>
  <c r="U225" i="2"/>
  <c r="O224" i="15" s="1"/>
  <c r="V225" i="2"/>
  <c r="P224" i="15" s="1"/>
  <c r="W225" i="2"/>
  <c r="Q224" i="15" s="1"/>
  <c r="X225" i="2"/>
  <c r="R224" i="15" s="1"/>
  <c r="Y225" i="2"/>
  <c r="S224" i="15" s="1"/>
  <c r="Z225" i="2"/>
  <c r="T224" i="15" s="1"/>
  <c r="P226" i="2"/>
  <c r="J225" i="15" s="1"/>
  <c r="Q226" i="2"/>
  <c r="K225" i="15" s="1"/>
  <c r="R226" i="2"/>
  <c r="L225" i="15" s="1"/>
  <c r="S226" i="2"/>
  <c r="M225" i="15" s="1"/>
  <c r="T226" i="2"/>
  <c r="N225" i="15" s="1"/>
  <c r="U226" i="2"/>
  <c r="O225" i="15" s="1"/>
  <c r="V226" i="2"/>
  <c r="P225" i="15" s="1"/>
  <c r="W226" i="2"/>
  <c r="Q225" i="15" s="1"/>
  <c r="X226" i="2"/>
  <c r="R225" i="15" s="1"/>
  <c r="Y226" i="2"/>
  <c r="S225" i="15" s="1"/>
  <c r="Z226" i="2"/>
  <c r="T225" i="15" s="1"/>
  <c r="P227" i="2"/>
  <c r="J226" i="15" s="1"/>
  <c r="Q227" i="2"/>
  <c r="K226" i="15" s="1"/>
  <c r="R227" i="2"/>
  <c r="L226" i="15" s="1"/>
  <c r="S227" i="2"/>
  <c r="M226" i="15" s="1"/>
  <c r="T227" i="2"/>
  <c r="N226" i="15" s="1"/>
  <c r="U227" i="2"/>
  <c r="O226" i="15" s="1"/>
  <c r="V227" i="2"/>
  <c r="P226" i="15" s="1"/>
  <c r="W227" i="2"/>
  <c r="Q226" i="15" s="1"/>
  <c r="X227" i="2"/>
  <c r="R226" i="15" s="1"/>
  <c r="Y227" i="2"/>
  <c r="S226" i="15" s="1"/>
  <c r="Z227" i="2"/>
  <c r="T226" i="15" s="1"/>
  <c r="P228" i="2"/>
  <c r="J227" i="15" s="1"/>
  <c r="Q228" i="2"/>
  <c r="K227" i="15" s="1"/>
  <c r="R228" i="2"/>
  <c r="L227" i="15" s="1"/>
  <c r="S228" i="2"/>
  <c r="M227" i="15" s="1"/>
  <c r="T228" i="2"/>
  <c r="N227" i="15" s="1"/>
  <c r="U228" i="2"/>
  <c r="O227" i="15" s="1"/>
  <c r="V228" i="2"/>
  <c r="P227" i="15" s="1"/>
  <c r="W228" i="2"/>
  <c r="Q227" i="15" s="1"/>
  <c r="X228" i="2"/>
  <c r="R227" i="15" s="1"/>
  <c r="Y228" i="2"/>
  <c r="S227" i="15" s="1"/>
  <c r="Z228" i="2"/>
  <c r="T227" i="15" s="1"/>
  <c r="P229" i="2"/>
  <c r="J228" i="15" s="1"/>
  <c r="Q229" i="2"/>
  <c r="K228" i="15" s="1"/>
  <c r="R229" i="2"/>
  <c r="L228" i="15" s="1"/>
  <c r="S229" i="2"/>
  <c r="M228" i="15" s="1"/>
  <c r="T229" i="2"/>
  <c r="N228" i="15" s="1"/>
  <c r="U229" i="2"/>
  <c r="O228" i="15" s="1"/>
  <c r="V229" i="2"/>
  <c r="P228" i="15" s="1"/>
  <c r="W229" i="2"/>
  <c r="Q228" i="15" s="1"/>
  <c r="X229" i="2"/>
  <c r="R228" i="15" s="1"/>
  <c r="Y229" i="2"/>
  <c r="S228" i="15" s="1"/>
  <c r="Z229" i="2"/>
  <c r="T228" i="15" s="1"/>
  <c r="P230" i="2"/>
  <c r="J229" i="15" s="1"/>
  <c r="Q230" i="2"/>
  <c r="K229" i="15" s="1"/>
  <c r="R230" i="2"/>
  <c r="L229" i="15" s="1"/>
  <c r="S230" i="2"/>
  <c r="M229" i="15" s="1"/>
  <c r="T230" i="2"/>
  <c r="N229" i="15" s="1"/>
  <c r="U230" i="2"/>
  <c r="O229" i="15" s="1"/>
  <c r="V230" i="2"/>
  <c r="P229" i="15" s="1"/>
  <c r="W230" i="2"/>
  <c r="Q229" i="15" s="1"/>
  <c r="X230" i="2"/>
  <c r="R229" i="15" s="1"/>
  <c r="Y230" i="2"/>
  <c r="S229" i="15" s="1"/>
  <c r="Z230" i="2"/>
  <c r="T229" i="15" s="1"/>
  <c r="P231" i="2"/>
  <c r="J230" i="15" s="1"/>
  <c r="Q231" i="2"/>
  <c r="K230" i="15" s="1"/>
  <c r="R231" i="2"/>
  <c r="L230" i="15" s="1"/>
  <c r="S231" i="2"/>
  <c r="M230" i="15" s="1"/>
  <c r="T231" i="2"/>
  <c r="N230" i="15" s="1"/>
  <c r="U231" i="2"/>
  <c r="O230" i="15" s="1"/>
  <c r="V231" i="2"/>
  <c r="P230" i="15" s="1"/>
  <c r="W231" i="2"/>
  <c r="Q230" i="15" s="1"/>
  <c r="X231" i="2"/>
  <c r="R230" i="15" s="1"/>
  <c r="Y231" i="2"/>
  <c r="S230" i="15" s="1"/>
  <c r="Z231" i="2"/>
  <c r="T230" i="15" s="1"/>
  <c r="P232" i="2"/>
  <c r="J231" i="15" s="1"/>
  <c r="Q232" i="2"/>
  <c r="K231" i="15" s="1"/>
  <c r="R232" i="2"/>
  <c r="L231" i="15" s="1"/>
  <c r="S232" i="2"/>
  <c r="M231" i="15" s="1"/>
  <c r="T232" i="2"/>
  <c r="N231" i="15" s="1"/>
  <c r="U232" i="2"/>
  <c r="O231" i="15" s="1"/>
  <c r="V232" i="2"/>
  <c r="P231" i="15" s="1"/>
  <c r="W232" i="2"/>
  <c r="Q231" i="15" s="1"/>
  <c r="X232" i="2"/>
  <c r="R231" i="15" s="1"/>
  <c r="Y232" i="2"/>
  <c r="S231" i="15" s="1"/>
  <c r="Z232" i="2"/>
  <c r="T231" i="15" s="1"/>
  <c r="P233" i="2"/>
  <c r="J232" i="15" s="1"/>
  <c r="Q233" i="2"/>
  <c r="K232" i="15" s="1"/>
  <c r="R233" i="2"/>
  <c r="L232" i="15" s="1"/>
  <c r="S233" i="2"/>
  <c r="M232" i="15" s="1"/>
  <c r="T233" i="2"/>
  <c r="N232" i="15" s="1"/>
  <c r="U233" i="2"/>
  <c r="O232" i="15" s="1"/>
  <c r="V233" i="2"/>
  <c r="P232" i="15" s="1"/>
  <c r="W233" i="2"/>
  <c r="Q232" i="15" s="1"/>
  <c r="X233" i="2"/>
  <c r="R232" i="15" s="1"/>
  <c r="Y233" i="2"/>
  <c r="S232" i="15" s="1"/>
  <c r="Z233" i="2"/>
  <c r="T232" i="15" s="1"/>
  <c r="P234" i="2"/>
  <c r="J233" i="15" s="1"/>
  <c r="Q234" i="2"/>
  <c r="K233" i="15" s="1"/>
  <c r="R234" i="2"/>
  <c r="L233" i="15" s="1"/>
  <c r="S234" i="2"/>
  <c r="M233" i="15" s="1"/>
  <c r="T234" i="2"/>
  <c r="N233" i="15" s="1"/>
  <c r="U234" i="2"/>
  <c r="O233" i="15" s="1"/>
  <c r="V234" i="2"/>
  <c r="P233" i="15" s="1"/>
  <c r="W234" i="2"/>
  <c r="Q233" i="15" s="1"/>
  <c r="X234" i="2"/>
  <c r="R233" i="15" s="1"/>
  <c r="Y234" i="2"/>
  <c r="S233" i="15" s="1"/>
  <c r="Z234" i="2"/>
  <c r="T233" i="15" s="1"/>
  <c r="P235" i="2"/>
  <c r="J234" i="15" s="1"/>
  <c r="Q235" i="2"/>
  <c r="K234" i="15" s="1"/>
  <c r="R235" i="2"/>
  <c r="L234" i="15" s="1"/>
  <c r="S235" i="2"/>
  <c r="M234" i="15" s="1"/>
  <c r="T235" i="2"/>
  <c r="N234" i="15" s="1"/>
  <c r="U235" i="2"/>
  <c r="O234" i="15" s="1"/>
  <c r="V235" i="2"/>
  <c r="P234" i="15" s="1"/>
  <c r="W235" i="2"/>
  <c r="Q234" i="15" s="1"/>
  <c r="X235" i="2"/>
  <c r="R234" i="15" s="1"/>
  <c r="Y235" i="2"/>
  <c r="S234" i="15" s="1"/>
  <c r="Z235" i="2"/>
  <c r="T234" i="15" s="1"/>
  <c r="P236" i="2"/>
  <c r="J235" i="15" s="1"/>
  <c r="Q236" i="2"/>
  <c r="K235" i="15" s="1"/>
  <c r="R236" i="2"/>
  <c r="L235" i="15" s="1"/>
  <c r="S236" i="2"/>
  <c r="M235" i="15" s="1"/>
  <c r="T236" i="2"/>
  <c r="N235" i="15" s="1"/>
  <c r="U236" i="2"/>
  <c r="O235" i="15" s="1"/>
  <c r="V236" i="2"/>
  <c r="P235" i="15" s="1"/>
  <c r="W236" i="2"/>
  <c r="Q235" i="15" s="1"/>
  <c r="X236" i="2"/>
  <c r="R235" i="15" s="1"/>
  <c r="Y236" i="2"/>
  <c r="S235" i="15" s="1"/>
  <c r="Z236" i="2"/>
  <c r="T235" i="15" s="1"/>
  <c r="P237" i="2"/>
  <c r="J236" i="15" s="1"/>
  <c r="Q237" i="2"/>
  <c r="K236" i="15" s="1"/>
  <c r="R237" i="2"/>
  <c r="L236" i="15" s="1"/>
  <c r="S237" i="2"/>
  <c r="M236" i="15" s="1"/>
  <c r="T237" i="2"/>
  <c r="N236" i="15" s="1"/>
  <c r="U237" i="2"/>
  <c r="O236" i="15" s="1"/>
  <c r="V237" i="2"/>
  <c r="P236" i="15" s="1"/>
  <c r="W237" i="2"/>
  <c r="Q236" i="15" s="1"/>
  <c r="X237" i="2"/>
  <c r="R236" i="15" s="1"/>
  <c r="Y237" i="2"/>
  <c r="S236" i="15" s="1"/>
  <c r="Z237" i="2"/>
  <c r="T236" i="15" s="1"/>
  <c r="P238" i="2"/>
  <c r="J237" i="15" s="1"/>
  <c r="Q238" i="2"/>
  <c r="K237" i="15" s="1"/>
  <c r="R238" i="2"/>
  <c r="L237" i="15" s="1"/>
  <c r="S238" i="2"/>
  <c r="M237" i="15" s="1"/>
  <c r="T238" i="2"/>
  <c r="N237" i="15" s="1"/>
  <c r="U238" i="2"/>
  <c r="O237" i="15" s="1"/>
  <c r="V238" i="2"/>
  <c r="P237" i="15" s="1"/>
  <c r="W238" i="2"/>
  <c r="Q237" i="15" s="1"/>
  <c r="X238" i="2"/>
  <c r="R237" i="15" s="1"/>
  <c r="Y238" i="2"/>
  <c r="S237" i="15" s="1"/>
  <c r="Z238" i="2"/>
  <c r="T237" i="15" s="1"/>
  <c r="P239" i="2"/>
  <c r="J238" i="15" s="1"/>
  <c r="Q239" i="2"/>
  <c r="K238" i="15" s="1"/>
  <c r="R239" i="2"/>
  <c r="L238" i="15" s="1"/>
  <c r="S239" i="2"/>
  <c r="M238" i="15" s="1"/>
  <c r="T239" i="2"/>
  <c r="N238" i="15" s="1"/>
  <c r="U239" i="2"/>
  <c r="O238" i="15" s="1"/>
  <c r="V239" i="2"/>
  <c r="P238" i="15" s="1"/>
  <c r="W239" i="2"/>
  <c r="Q238" i="15" s="1"/>
  <c r="X239" i="2"/>
  <c r="R238" i="15" s="1"/>
  <c r="Y239" i="2"/>
  <c r="S238" i="15" s="1"/>
  <c r="Z239" i="2"/>
  <c r="T238" i="15" s="1"/>
  <c r="P240" i="2"/>
  <c r="J239" i="15" s="1"/>
  <c r="Z239" i="15" s="1"/>
  <c r="AA239" i="15" s="1"/>
  <c r="Q240" i="2"/>
  <c r="K239" i="15" s="1"/>
  <c r="R240" i="2"/>
  <c r="L239" i="15" s="1"/>
  <c r="S240" i="2"/>
  <c r="M239" i="15" s="1"/>
  <c r="T240" i="2"/>
  <c r="N239" i="15" s="1"/>
  <c r="U240" i="2"/>
  <c r="O239" i="15" s="1"/>
  <c r="V240" i="2"/>
  <c r="P239" i="15" s="1"/>
  <c r="W240" i="2"/>
  <c r="Q239" i="15" s="1"/>
  <c r="X240" i="2"/>
  <c r="R239" i="15" s="1"/>
  <c r="Y240" i="2"/>
  <c r="S239" i="15" s="1"/>
  <c r="Z240" i="2"/>
  <c r="T239" i="15" s="1"/>
  <c r="P241" i="2"/>
  <c r="J240" i="15" s="1"/>
  <c r="Q241" i="2"/>
  <c r="K240" i="15" s="1"/>
  <c r="R241" i="2"/>
  <c r="L240" i="15" s="1"/>
  <c r="S241" i="2"/>
  <c r="M240" i="15" s="1"/>
  <c r="T241" i="2"/>
  <c r="N240" i="15" s="1"/>
  <c r="U241" i="2"/>
  <c r="O240" i="15" s="1"/>
  <c r="V241" i="2"/>
  <c r="P240" i="15" s="1"/>
  <c r="W241" i="2"/>
  <c r="Q240" i="15" s="1"/>
  <c r="X241" i="2"/>
  <c r="R240" i="15" s="1"/>
  <c r="Y241" i="2"/>
  <c r="S240" i="15" s="1"/>
  <c r="Z241" i="2"/>
  <c r="T240" i="15" s="1"/>
  <c r="P242" i="2"/>
  <c r="J241" i="15" s="1"/>
  <c r="Q242" i="2"/>
  <c r="K241" i="15" s="1"/>
  <c r="R242" i="2"/>
  <c r="L241" i="15" s="1"/>
  <c r="S242" i="2"/>
  <c r="M241" i="15" s="1"/>
  <c r="T242" i="2"/>
  <c r="N241" i="15" s="1"/>
  <c r="U242" i="2"/>
  <c r="O241" i="15" s="1"/>
  <c r="V242" i="2"/>
  <c r="P241" i="15" s="1"/>
  <c r="W242" i="2"/>
  <c r="Q241" i="15" s="1"/>
  <c r="X242" i="2"/>
  <c r="R241" i="15" s="1"/>
  <c r="Y242" i="2"/>
  <c r="S241" i="15" s="1"/>
  <c r="Z242" i="2"/>
  <c r="T241" i="15" s="1"/>
  <c r="P243" i="2"/>
  <c r="J242" i="15" s="1"/>
  <c r="Q243" i="2"/>
  <c r="K242" i="15" s="1"/>
  <c r="R243" i="2"/>
  <c r="L242" i="15" s="1"/>
  <c r="S243" i="2"/>
  <c r="M242" i="15" s="1"/>
  <c r="T243" i="2"/>
  <c r="N242" i="15" s="1"/>
  <c r="U243" i="2"/>
  <c r="O242" i="15" s="1"/>
  <c r="V243" i="2"/>
  <c r="P242" i="15" s="1"/>
  <c r="W243" i="2"/>
  <c r="Q242" i="15" s="1"/>
  <c r="X243" i="2"/>
  <c r="R242" i="15" s="1"/>
  <c r="Y243" i="2"/>
  <c r="S242" i="15" s="1"/>
  <c r="Z243" i="2"/>
  <c r="T242" i="15" s="1"/>
  <c r="P244" i="2"/>
  <c r="J243" i="15" s="1"/>
  <c r="Q244" i="2"/>
  <c r="K243" i="15" s="1"/>
  <c r="R244" i="2"/>
  <c r="L243" i="15" s="1"/>
  <c r="S244" i="2"/>
  <c r="M243" i="15" s="1"/>
  <c r="T244" i="2"/>
  <c r="N243" i="15" s="1"/>
  <c r="U244" i="2"/>
  <c r="O243" i="15" s="1"/>
  <c r="V244" i="2"/>
  <c r="P243" i="15" s="1"/>
  <c r="W244" i="2"/>
  <c r="Q243" i="15" s="1"/>
  <c r="X244" i="2"/>
  <c r="R243" i="15" s="1"/>
  <c r="Y244" i="2"/>
  <c r="S243" i="15" s="1"/>
  <c r="Z244" i="2"/>
  <c r="T243" i="15" s="1"/>
  <c r="P245" i="2"/>
  <c r="J244" i="15" s="1"/>
  <c r="Q245" i="2"/>
  <c r="K244" i="15" s="1"/>
  <c r="R245" i="2"/>
  <c r="L244" i="15" s="1"/>
  <c r="S245" i="2"/>
  <c r="M244" i="15" s="1"/>
  <c r="T245" i="2"/>
  <c r="N244" i="15" s="1"/>
  <c r="U245" i="2"/>
  <c r="O244" i="15" s="1"/>
  <c r="V245" i="2"/>
  <c r="P244" i="15" s="1"/>
  <c r="W245" i="2"/>
  <c r="Q244" i="15" s="1"/>
  <c r="X245" i="2"/>
  <c r="R244" i="15" s="1"/>
  <c r="Y245" i="2"/>
  <c r="S244" i="15" s="1"/>
  <c r="Z245" i="2"/>
  <c r="T244" i="15" s="1"/>
  <c r="P246" i="2"/>
  <c r="J245" i="15" s="1"/>
  <c r="Q246" i="2"/>
  <c r="K245" i="15" s="1"/>
  <c r="R246" i="2"/>
  <c r="L245" i="15" s="1"/>
  <c r="S246" i="2"/>
  <c r="M245" i="15" s="1"/>
  <c r="T246" i="2"/>
  <c r="N245" i="15" s="1"/>
  <c r="U246" i="2"/>
  <c r="O245" i="15" s="1"/>
  <c r="V246" i="2"/>
  <c r="P245" i="15" s="1"/>
  <c r="W246" i="2"/>
  <c r="Q245" i="15" s="1"/>
  <c r="X246" i="2"/>
  <c r="R245" i="15" s="1"/>
  <c r="Y246" i="2"/>
  <c r="S245" i="15" s="1"/>
  <c r="Z246" i="2"/>
  <c r="T245" i="15" s="1"/>
  <c r="P247" i="2"/>
  <c r="J246" i="15" s="1"/>
  <c r="Q247" i="2"/>
  <c r="K246" i="15" s="1"/>
  <c r="R247" i="2"/>
  <c r="L246" i="15" s="1"/>
  <c r="S247" i="2"/>
  <c r="M246" i="15" s="1"/>
  <c r="T247" i="2"/>
  <c r="N246" i="15" s="1"/>
  <c r="U247" i="2"/>
  <c r="O246" i="15" s="1"/>
  <c r="V247" i="2"/>
  <c r="P246" i="15" s="1"/>
  <c r="W247" i="2"/>
  <c r="Q246" i="15" s="1"/>
  <c r="X247" i="2"/>
  <c r="R246" i="15" s="1"/>
  <c r="Y247" i="2"/>
  <c r="S246" i="15" s="1"/>
  <c r="Z247" i="2"/>
  <c r="T246" i="15" s="1"/>
  <c r="P248" i="2"/>
  <c r="J247" i="15" s="1"/>
  <c r="Q248" i="2"/>
  <c r="K247" i="15" s="1"/>
  <c r="R248" i="2"/>
  <c r="L247" i="15" s="1"/>
  <c r="S248" i="2"/>
  <c r="M247" i="15" s="1"/>
  <c r="T248" i="2"/>
  <c r="N247" i="15" s="1"/>
  <c r="U248" i="2"/>
  <c r="O247" i="15" s="1"/>
  <c r="V248" i="2"/>
  <c r="P247" i="15" s="1"/>
  <c r="W248" i="2"/>
  <c r="Q247" i="15" s="1"/>
  <c r="X248" i="2"/>
  <c r="R247" i="15" s="1"/>
  <c r="Y248" i="2"/>
  <c r="S247" i="15" s="1"/>
  <c r="Z248" i="2"/>
  <c r="T247" i="15" s="1"/>
  <c r="P249" i="2"/>
  <c r="J248" i="15" s="1"/>
  <c r="Q249" i="2"/>
  <c r="K248" i="15" s="1"/>
  <c r="R249" i="2"/>
  <c r="L248" i="15" s="1"/>
  <c r="S249" i="2"/>
  <c r="M248" i="15" s="1"/>
  <c r="T249" i="2"/>
  <c r="N248" i="15" s="1"/>
  <c r="U249" i="2"/>
  <c r="O248" i="15" s="1"/>
  <c r="V249" i="2"/>
  <c r="P248" i="15" s="1"/>
  <c r="W249" i="2"/>
  <c r="Q248" i="15" s="1"/>
  <c r="X249" i="2"/>
  <c r="R248" i="15" s="1"/>
  <c r="Y249" i="2"/>
  <c r="S248" i="15" s="1"/>
  <c r="Z249" i="2"/>
  <c r="T248" i="15" s="1"/>
  <c r="P250" i="2"/>
  <c r="J249" i="15" s="1"/>
  <c r="Q250" i="2"/>
  <c r="K249" i="15" s="1"/>
  <c r="R250" i="2"/>
  <c r="L249" i="15" s="1"/>
  <c r="S250" i="2"/>
  <c r="M249" i="15" s="1"/>
  <c r="T250" i="2"/>
  <c r="N249" i="15" s="1"/>
  <c r="U250" i="2"/>
  <c r="O249" i="15" s="1"/>
  <c r="V250" i="2"/>
  <c r="P249" i="15" s="1"/>
  <c r="W250" i="2"/>
  <c r="Q249" i="15" s="1"/>
  <c r="X250" i="2"/>
  <c r="R249" i="15" s="1"/>
  <c r="Y250" i="2"/>
  <c r="S249" i="15" s="1"/>
  <c r="Z250" i="2"/>
  <c r="T249" i="15" s="1"/>
  <c r="P251" i="2"/>
  <c r="J250" i="15" s="1"/>
  <c r="Q251" i="2"/>
  <c r="K250" i="15" s="1"/>
  <c r="R251" i="2"/>
  <c r="L250" i="15" s="1"/>
  <c r="S251" i="2"/>
  <c r="M250" i="15" s="1"/>
  <c r="T251" i="2"/>
  <c r="N250" i="15" s="1"/>
  <c r="U251" i="2"/>
  <c r="O250" i="15" s="1"/>
  <c r="V251" i="2"/>
  <c r="P250" i="15" s="1"/>
  <c r="W251" i="2"/>
  <c r="Q250" i="15" s="1"/>
  <c r="X251" i="2"/>
  <c r="R250" i="15" s="1"/>
  <c r="Y251" i="2"/>
  <c r="S250" i="15" s="1"/>
  <c r="Z251" i="2"/>
  <c r="T250" i="15" s="1"/>
  <c r="P252" i="2"/>
  <c r="J251" i="15" s="1"/>
  <c r="Q252" i="2"/>
  <c r="K251" i="15" s="1"/>
  <c r="R252" i="2"/>
  <c r="L251" i="15" s="1"/>
  <c r="S252" i="2"/>
  <c r="M251" i="15" s="1"/>
  <c r="T252" i="2"/>
  <c r="N251" i="15" s="1"/>
  <c r="U252" i="2"/>
  <c r="O251" i="15" s="1"/>
  <c r="V252" i="2"/>
  <c r="P251" i="15" s="1"/>
  <c r="W252" i="2"/>
  <c r="Q251" i="15" s="1"/>
  <c r="X252" i="2"/>
  <c r="R251" i="15" s="1"/>
  <c r="Y252" i="2"/>
  <c r="S251" i="15" s="1"/>
  <c r="Z252" i="2"/>
  <c r="T251" i="15" s="1"/>
  <c r="P253" i="2"/>
  <c r="J252" i="15" s="1"/>
  <c r="Q253" i="2"/>
  <c r="K252" i="15" s="1"/>
  <c r="R253" i="2"/>
  <c r="L252" i="15" s="1"/>
  <c r="S253" i="2"/>
  <c r="M252" i="15" s="1"/>
  <c r="T253" i="2"/>
  <c r="N252" i="15" s="1"/>
  <c r="U253" i="2"/>
  <c r="O252" i="15" s="1"/>
  <c r="V253" i="2"/>
  <c r="P252" i="15" s="1"/>
  <c r="W253" i="2"/>
  <c r="Q252" i="15" s="1"/>
  <c r="X253" i="2"/>
  <c r="R252" i="15" s="1"/>
  <c r="Y253" i="2"/>
  <c r="S252" i="15" s="1"/>
  <c r="Z253" i="2"/>
  <c r="T252" i="15" s="1"/>
  <c r="P254" i="2"/>
  <c r="J253" i="15" s="1"/>
  <c r="Q254" i="2"/>
  <c r="K253" i="15" s="1"/>
  <c r="R254" i="2"/>
  <c r="L253" i="15" s="1"/>
  <c r="S254" i="2"/>
  <c r="M253" i="15" s="1"/>
  <c r="T254" i="2"/>
  <c r="N253" i="15" s="1"/>
  <c r="U254" i="2"/>
  <c r="O253" i="15" s="1"/>
  <c r="V254" i="2"/>
  <c r="P253" i="15" s="1"/>
  <c r="W254" i="2"/>
  <c r="Q253" i="15" s="1"/>
  <c r="X254" i="2"/>
  <c r="R253" i="15" s="1"/>
  <c r="Y254" i="2"/>
  <c r="S253" i="15" s="1"/>
  <c r="Z254" i="2"/>
  <c r="T253" i="15" s="1"/>
  <c r="P255" i="2"/>
  <c r="J254" i="15" s="1"/>
  <c r="Q255" i="2"/>
  <c r="K254" i="15" s="1"/>
  <c r="R255" i="2"/>
  <c r="L254" i="15" s="1"/>
  <c r="S255" i="2"/>
  <c r="M254" i="15" s="1"/>
  <c r="T255" i="2"/>
  <c r="N254" i="15" s="1"/>
  <c r="U255" i="2"/>
  <c r="O254" i="15" s="1"/>
  <c r="V255" i="2"/>
  <c r="P254" i="15" s="1"/>
  <c r="W255" i="2"/>
  <c r="Q254" i="15" s="1"/>
  <c r="X255" i="2"/>
  <c r="R254" i="15" s="1"/>
  <c r="Y255" i="2"/>
  <c r="S254" i="15" s="1"/>
  <c r="Z255" i="2"/>
  <c r="T254" i="15" s="1"/>
  <c r="P256" i="2"/>
  <c r="J255" i="15" s="1"/>
  <c r="Z255" i="15" s="1"/>
  <c r="AA255" i="15" s="1"/>
  <c r="Q256" i="2"/>
  <c r="K255" i="15" s="1"/>
  <c r="R256" i="2"/>
  <c r="L255" i="15" s="1"/>
  <c r="S256" i="2"/>
  <c r="M255" i="15" s="1"/>
  <c r="T256" i="2"/>
  <c r="N255" i="15" s="1"/>
  <c r="U256" i="2"/>
  <c r="O255" i="15" s="1"/>
  <c r="V256" i="2"/>
  <c r="P255" i="15" s="1"/>
  <c r="W256" i="2"/>
  <c r="Q255" i="15" s="1"/>
  <c r="X256" i="2"/>
  <c r="R255" i="15" s="1"/>
  <c r="Y256" i="2"/>
  <c r="S255" i="15" s="1"/>
  <c r="Z256" i="2"/>
  <c r="T255" i="15" s="1"/>
  <c r="P257" i="2"/>
  <c r="J256" i="15" s="1"/>
  <c r="Q257" i="2"/>
  <c r="K256" i="15" s="1"/>
  <c r="R257" i="2"/>
  <c r="L256" i="15" s="1"/>
  <c r="S257" i="2"/>
  <c r="M256" i="15" s="1"/>
  <c r="T257" i="2"/>
  <c r="N256" i="15" s="1"/>
  <c r="U257" i="2"/>
  <c r="O256" i="15" s="1"/>
  <c r="V257" i="2"/>
  <c r="P256" i="15" s="1"/>
  <c r="W257" i="2"/>
  <c r="Q256" i="15" s="1"/>
  <c r="X257" i="2"/>
  <c r="R256" i="15" s="1"/>
  <c r="Y257" i="2"/>
  <c r="S256" i="15" s="1"/>
  <c r="Z257" i="2"/>
  <c r="T256" i="15" s="1"/>
  <c r="P258" i="2"/>
  <c r="J257" i="15" s="1"/>
  <c r="Q258" i="2"/>
  <c r="K257" i="15" s="1"/>
  <c r="R258" i="2"/>
  <c r="L257" i="15" s="1"/>
  <c r="S258" i="2"/>
  <c r="M257" i="15" s="1"/>
  <c r="T258" i="2"/>
  <c r="N257" i="15" s="1"/>
  <c r="U258" i="2"/>
  <c r="O257" i="15" s="1"/>
  <c r="V258" i="2"/>
  <c r="P257" i="15" s="1"/>
  <c r="W258" i="2"/>
  <c r="Q257" i="15" s="1"/>
  <c r="X258" i="2"/>
  <c r="R257" i="15" s="1"/>
  <c r="Y258" i="2"/>
  <c r="S257" i="15" s="1"/>
  <c r="Z258" i="2"/>
  <c r="T257" i="15" s="1"/>
  <c r="P259" i="2"/>
  <c r="J258" i="15" s="1"/>
  <c r="Q259" i="2"/>
  <c r="K258" i="15" s="1"/>
  <c r="R259" i="2"/>
  <c r="L258" i="15" s="1"/>
  <c r="S259" i="2"/>
  <c r="M258" i="15" s="1"/>
  <c r="T259" i="2"/>
  <c r="N258" i="15" s="1"/>
  <c r="U259" i="2"/>
  <c r="O258" i="15" s="1"/>
  <c r="V259" i="2"/>
  <c r="P258" i="15" s="1"/>
  <c r="W259" i="2"/>
  <c r="Q258" i="15" s="1"/>
  <c r="X259" i="2"/>
  <c r="R258" i="15" s="1"/>
  <c r="Y259" i="2"/>
  <c r="S258" i="15" s="1"/>
  <c r="Z259" i="2"/>
  <c r="T258" i="15" s="1"/>
  <c r="P260" i="2"/>
  <c r="J259" i="15" s="1"/>
  <c r="Q260" i="2"/>
  <c r="K259" i="15" s="1"/>
  <c r="R260" i="2"/>
  <c r="L259" i="15" s="1"/>
  <c r="S260" i="2"/>
  <c r="M259" i="15" s="1"/>
  <c r="T260" i="2"/>
  <c r="N259" i="15" s="1"/>
  <c r="U260" i="2"/>
  <c r="O259" i="15" s="1"/>
  <c r="V260" i="2"/>
  <c r="P259" i="15" s="1"/>
  <c r="W260" i="2"/>
  <c r="Q259" i="15" s="1"/>
  <c r="X260" i="2"/>
  <c r="R259" i="15" s="1"/>
  <c r="Y260" i="2"/>
  <c r="S259" i="15" s="1"/>
  <c r="Z260" i="2"/>
  <c r="T259" i="15" s="1"/>
  <c r="P261" i="2"/>
  <c r="J260" i="15" s="1"/>
  <c r="Q261" i="2"/>
  <c r="K260" i="15" s="1"/>
  <c r="R261" i="2"/>
  <c r="L260" i="15" s="1"/>
  <c r="S261" i="2"/>
  <c r="M260" i="15" s="1"/>
  <c r="T261" i="2"/>
  <c r="N260" i="15" s="1"/>
  <c r="U261" i="2"/>
  <c r="O260" i="15" s="1"/>
  <c r="V261" i="2"/>
  <c r="P260" i="15" s="1"/>
  <c r="W261" i="2"/>
  <c r="Q260" i="15" s="1"/>
  <c r="X261" i="2"/>
  <c r="R260" i="15" s="1"/>
  <c r="Y261" i="2"/>
  <c r="S260" i="15" s="1"/>
  <c r="Z261" i="2"/>
  <c r="T260" i="15" s="1"/>
  <c r="P262" i="2"/>
  <c r="J261" i="15" s="1"/>
  <c r="Q262" i="2"/>
  <c r="K261" i="15" s="1"/>
  <c r="R262" i="2"/>
  <c r="L261" i="15" s="1"/>
  <c r="S262" i="2"/>
  <c r="M261" i="15" s="1"/>
  <c r="T262" i="2"/>
  <c r="N261" i="15" s="1"/>
  <c r="U262" i="2"/>
  <c r="O261" i="15" s="1"/>
  <c r="V262" i="2"/>
  <c r="P261" i="15" s="1"/>
  <c r="W262" i="2"/>
  <c r="Q261" i="15" s="1"/>
  <c r="X262" i="2"/>
  <c r="R261" i="15" s="1"/>
  <c r="Y262" i="2"/>
  <c r="S261" i="15" s="1"/>
  <c r="Z262" i="2"/>
  <c r="T261" i="15" s="1"/>
  <c r="P263" i="2"/>
  <c r="J262" i="15" s="1"/>
  <c r="Q263" i="2"/>
  <c r="K262" i="15" s="1"/>
  <c r="R263" i="2"/>
  <c r="L262" i="15" s="1"/>
  <c r="S263" i="2"/>
  <c r="M262" i="15" s="1"/>
  <c r="T263" i="2"/>
  <c r="N262" i="15" s="1"/>
  <c r="U263" i="2"/>
  <c r="O262" i="15" s="1"/>
  <c r="V263" i="2"/>
  <c r="P262" i="15" s="1"/>
  <c r="W263" i="2"/>
  <c r="Q262" i="15" s="1"/>
  <c r="X263" i="2"/>
  <c r="R262" i="15" s="1"/>
  <c r="Y263" i="2"/>
  <c r="S262" i="15" s="1"/>
  <c r="Z263" i="2"/>
  <c r="T262" i="15" s="1"/>
  <c r="P264" i="2"/>
  <c r="J263" i="15" s="1"/>
  <c r="Q264" i="2"/>
  <c r="K263" i="15" s="1"/>
  <c r="R264" i="2"/>
  <c r="L263" i="15" s="1"/>
  <c r="S264" i="2"/>
  <c r="M263" i="15" s="1"/>
  <c r="T264" i="2"/>
  <c r="N263" i="15" s="1"/>
  <c r="U264" i="2"/>
  <c r="O263" i="15" s="1"/>
  <c r="V264" i="2"/>
  <c r="P263" i="15" s="1"/>
  <c r="W264" i="2"/>
  <c r="Q263" i="15" s="1"/>
  <c r="X264" i="2"/>
  <c r="R263" i="15" s="1"/>
  <c r="Y264" i="2"/>
  <c r="S263" i="15" s="1"/>
  <c r="Z264" i="2"/>
  <c r="T263" i="15" s="1"/>
  <c r="P265" i="2"/>
  <c r="J264" i="15" s="1"/>
  <c r="Q265" i="2"/>
  <c r="K264" i="15" s="1"/>
  <c r="R265" i="2"/>
  <c r="L264" i="15" s="1"/>
  <c r="S265" i="2"/>
  <c r="M264" i="15" s="1"/>
  <c r="T265" i="2"/>
  <c r="N264" i="15" s="1"/>
  <c r="U265" i="2"/>
  <c r="O264" i="15" s="1"/>
  <c r="V265" i="2"/>
  <c r="P264" i="15" s="1"/>
  <c r="W265" i="2"/>
  <c r="Q264" i="15" s="1"/>
  <c r="X265" i="2"/>
  <c r="R264" i="15" s="1"/>
  <c r="Y265" i="2"/>
  <c r="S264" i="15" s="1"/>
  <c r="Z265" i="2"/>
  <c r="T264" i="15" s="1"/>
  <c r="P266" i="2"/>
  <c r="J265" i="15" s="1"/>
  <c r="Q266" i="2"/>
  <c r="K265" i="15" s="1"/>
  <c r="R266" i="2"/>
  <c r="L265" i="15" s="1"/>
  <c r="S266" i="2"/>
  <c r="M265" i="15" s="1"/>
  <c r="T266" i="2"/>
  <c r="N265" i="15" s="1"/>
  <c r="U266" i="2"/>
  <c r="O265" i="15" s="1"/>
  <c r="V266" i="2"/>
  <c r="P265" i="15" s="1"/>
  <c r="W266" i="2"/>
  <c r="Q265" i="15" s="1"/>
  <c r="X266" i="2"/>
  <c r="R265" i="15" s="1"/>
  <c r="Y266" i="2"/>
  <c r="S265" i="15" s="1"/>
  <c r="Z266" i="2"/>
  <c r="T265" i="15" s="1"/>
  <c r="P267" i="2"/>
  <c r="J266" i="15" s="1"/>
  <c r="Q267" i="2"/>
  <c r="K266" i="15" s="1"/>
  <c r="R267" i="2"/>
  <c r="L266" i="15" s="1"/>
  <c r="S267" i="2"/>
  <c r="M266" i="15" s="1"/>
  <c r="T267" i="2"/>
  <c r="N266" i="15" s="1"/>
  <c r="U267" i="2"/>
  <c r="O266" i="15" s="1"/>
  <c r="V267" i="2"/>
  <c r="P266" i="15" s="1"/>
  <c r="W267" i="2"/>
  <c r="Q266" i="15" s="1"/>
  <c r="X267" i="2"/>
  <c r="R266" i="15" s="1"/>
  <c r="Y267" i="2"/>
  <c r="S266" i="15" s="1"/>
  <c r="Z267" i="2"/>
  <c r="T266" i="15" s="1"/>
  <c r="P268" i="2"/>
  <c r="J267" i="15" s="1"/>
  <c r="Q268" i="2"/>
  <c r="K267" i="15" s="1"/>
  <c r="R268" i="2"/>
  <c r="L267" i="15" s="1"/>
  <c r="S268" i="2"/>
  <c r="M267" i="15" s="1"/>
  <c r="T268" i="2"/>
  <c r="N267" i="15" s="1"/>
  <c r="U268" i="2"/>
  <c r="O267" i="15" s="1"/>
  <c r="V268" i="2"/>
  <c r="P267" i="15" s="1"/>
  <c r="W268" i="2"/>
  <c r="Q267" i="15" s="1"/>
  <c r="X268" i="2"/>
  <c r="R267" i="15" s="1"/>
  <c r="Y268" i="2"/>
  <c r="S267" i="15" s="1"/>
  <c r="Z268" i="2"/>
  <c r="T267" i="15" s="1"/>
  <c r="P269" i="2"/>
  <c r="J268" i="15" s="1"/>
  <c r="Q269" i="2"/>
  <c r="K268" i="15" s="1"/>
  <c r="R269" i="2"/>
  <c r="L268" i="15" s="1"/>
  <c r="S269" i="2"/>
  <c r="M268" i="15" s="1"/>
  <c r="T269" i="2"/>
  <c r="N268" i="15" s="1"/>
  <c r="U269" i="2"/>
  <c r="O268" i="15" s="1"/>
  <c r="V269" i="2"/>
  <c r="P268" i="15" s="1"/>
  <c r="W269" i="2"/>
  <c r="Q268" i="15" s="1"/>
  <c r="X269" i="2"/>
  <c r="R268" i="15" s="1"/>
  <c r="Y269" i="2"/>
  <c r="S268" i="15" s="1"/>
  <c r="Z269" i="2"/>
  <c r="T268" i="15" s="1"/>
  <c r="P270" i="2"/>
  <c r="J269" i="15" s="1"/>
  <c r="Q270" i="2"/>
  <c r="K269" i="15" s="1"/>
  <c r="R270" i="2"/>
  <c r="L269" i="15" s="1"/>
  <c r="S270" i="2"/>
  <c r="M269" i="15" s="1"/>
  <c r="T270" i="2"/>
  <c r="N269" i="15" s="1"/>
  <c r="U270" i="2"/>
  <c r="O269" i="15" s="1"/>
  <c r="V270" i="2"/>
  <c r="P269" i="15" s="1"/>
  <c r="W270" i="2"/>
  <c r="Q269" i="15" s="1"/>
  <c r="X270" i="2"/>
  <c r="R269" i="15" s="1"/>
  <c r="Y270" i="2"/>
  <c r="S269" i="15" s="1"/>
  <c r="Z270" i="2"/>
  <c r="T269" i="15" s="1"/>
  <c r="P271" i="2"/>
  <c r="J270" i="15" s="1"/>
  <c r="Q271" i="2"/>
  <c r="K270" i="15" s="1"/>
  <c r="R271" i="2"/>
  <c r="L270" i="15" s="1"/>
  <c r="S271" i="2"/>
  <c r="M270" i="15" s="1"/>
  <c r="T271" i="2"/>
  <c r="N270" i="15" s="1"/>
  <c r="U271" i="2"/>
  <c r="O270" i="15" s="1"/>
  <c r="V271" i="2"/>
  <c r="P270" i="15" s="1"/>
  <c r="W271" i="2"/>
  <c r="Q270" i="15" s="1"/>
  <c r="X271" i="2"/>
  <c r="R270" i="15" s="1"/>
  <c r="Y271" i="2"/>
  <c r="S270" i="15" s="1"/>
  <c r="Z271" i="2"/>
  <c r="T270" i="15" s="1"/>
  <c r="P272" i="2"/>
  <c r="J271" i="15" s="1"/>
  <c r="Z271" i="15" s="1"/>
  <c r="AA271" i="15" s="1"/>
  <c r="Q272" i="2"/>
  <c r="K271" i="15" s="1"/>
  <c r="R272" i="2"/>
  <c r="L271" i="15" s="1"/>
  <c r="S272" i="2"/>
  <c r="M271" i="15" s="1"/>
  <c r="T272" i="2"/>
  <c r="N271" i="15" s="1"/>
  <c r="U272" i="2"/>
  <c r="O271" i="15" s="1"/>
  <c r="V272" i="2"/>
  <c r="P271" i="15" s="1"/>
  <c r="W272" i="2"/>
  <c r="Q271" i="15" s="1"/>
  <c r="X272" i="2"/>
  <c r="R271" i="15" s="1"/>
  <c r="Y272" i="2"/>
  <c r="S271" i="15" s="1"/>
  <c r="Z272" i="2"/>
  <c r="T271" i="15" s="1"/>
  <c r="P273" i="2"/>
  <c r="J272" i="15" s="1"/>
  <c r="Q273" i="2"/>
  <c r="K272" i="15" s="1"/>
  <c r="R273" i="2"/>
  <c r="L272" i="15" s="1"/>
  <c r="S273" i="2"/>
  <c r="M272" i="15" s="1"/>
  <c r="T273" i="2"/>
  <c r="N272" i="15" s="1"/>
  <c r="U273" i="2"/>
  <c r="O272" i="15" s="1"/>
  <c r="V273" i="2"/>
  <c r="P272" i="15" s="1"/>
  <c r="W273" i="2"/>
  <c r="Q272" i="15" s="1"/>
  <c r="X273" i="2"/>
  <c r="R272" i="15" s="1"/>
  <c r="Y273" i="2"/>
  <c r="S272" i="15" s="1"/>
  <c r="Z273" i="2"/>
  <c r="T272" i="15" s="1"/>
  <c r="P274" i="2"/>
  <c r="J273" i="15" s="1"/>
  <c r="Q274" i="2"/>
  <c r="K273" i="15" s="1"/>
  <c r="R274" i="2"/>
  <c r="L273" i="15" s="1"/>
  <c r="S274" i="2"/>
  <c r="M273" i="15" s="1"/>
  <c r="T274" i="2"/>
  <c r="N273" i="15" s="1"/>
  <c r="U274" i="2"/>
  <c r="O273" i="15" s="1"/>
  <c r="V274" i="2"/>
  <c r="P273" i="15" s="1"/>
  <c r="W274" i="2"/>
  <c r="Q273" i="15" s="1"/>
  <c r="X274" i="2"/>
  <c r="R273" i="15" s="1"/>
  <c r="Y274" i="2"/>
  <c r="S273" i="15" s="1"/>
  <c r="Z274" i="2"/>
  <c r="T273" i="15" s="1"/>
  <c r="P275" i="2"/>
  <c r="J274" i="15" s="1"/>
  <c r="Q275" i="2"/>
  <c r="K274" i="15" s="1"/>
  <c r="R275" i="2"/>
  <c r="L274" i="15" s="1"/>
  <c r="S275" i="2"/>
  <c r="M274" i="15" s="1"/>
  <c r="T275" i="2"/>
  <c r="N274" i="15" s="1"/>
  <c r="U275" i="2"/>
  <c r="O274" i="15" s="1"/>
  <c r="V275" i="2"/>
  <c r="P274" i="15" s="1"/>
  <c r="W275" i="2"/>
  <c r="Q274" i="15" s="1"/>
  <c r="X275" i="2"/>
  <c r="R274" i="15" s="1"/>
  <c r="Y275" i="2"/>
  <c r="S274" i="15" s="1"/>
  <c r="Z275" i="2"/>
  <c r="T274" i="15" s="1"/>
  <c r="P276" i="2"/>
  <c r="J275" i="15" s="1"/>
  <c r="Q276" i="2"/>
  <c r="K275" i="15" s="1"/>
  <c r="R276" i="2"/>
  <c r="L275" i="15" s="1"/>
  <c r="S276" i="2"/>
  <c r="M275" i="15" s="1"/>
  <c r="T276" i="2"/>
  <c r="N275" i="15" s="1"/>
  <c r="U276" i="2"/>
  <c r="O275" i="15" s="1"/>
  <c r="V276" i="2"/>
  <c r="P275" i="15" s="1"/>
  <c r="W276" i="2"/>
  <c r="Q275" i="15" s="1"/>
  <c r="X276" i="2"/>
  <c r="R275" i="15" s="1"/>
  <c r="Y276" i="2"/>
  <c r="S275" i="15" s="1"/>
  <c r="Z276" i="2"/>
  <c r="T275" i="15" s="1"/>
  <c r="P277" i="2"/>
  <c r="J276" i="15" s="1"/>
  <c r="Q277" i="2"/>
  <c r="K276" i="15" s="1"/>
  <c r="R277" i="2"/>
  <c r="L276" i="15" s="1"/>
  <c r="S277" i="2"/>
  <c r="M276" i="15" s="1"/>
  <c r="T277" i="2"/>
  <c r="N276" i="15" s="1"/>
  <c r="U277" i="2"/>
  <c r="O276" i="15" s="1"/>
  <c r="V277" i="2"/>
  <c r="P276" i="15" s="1"/>
  <c r="W277" i="2"/>
  <c r="Q276" i="15" s="1"/>
  <c r="X277" i="2"/>
  <c r="R276" i="15" s="1"/>
  <c r="Y277" i="2"/>
  <c r="S276" i="15" s="1"/>
  <c r="Z277" i="2"/>
  <c r="T276" i="15" s="1"/>
  <c r="P278" i="2"/>
  <c r="J277" i="15" s="1"/>
  <c r="Q278" i="2"/>
  <c r="K277" i="15" s="1"/>
  <c r="R278" i="2"/>
  <c r="L277" i="15" s="1"/>
  <c r="S278" i="2"/>
  <c r="M277" i="15" s="1"/>
  <c r="T278" i="2"/>
  <c r="N277" i="15" s="1"/>
  <c r="U278" i="2"/>
  <c r="O277" i="15" s="1"/>
  <c r="V278" i="2"/>
  <c r="P277" i="15" s="1"/>
  <c r="W278" i="2"/>
  <c r="Q277" i="15" s="1"/>
  <c r="X278" i="2"/>
  <c r="R277" i="15" s="1"/>
  <c r="Y278" i="2"/>
  <c r="S277" i="15" s="1"/>
  <c r="Z278" i="2"/>
  <c r="T277" i="15" s="1"/>
  <c r="P279" i="2"/>
  <c r="J278" i="15" s="1"/>
  <c r="Q279" i="2"/>
  <c r="K278" i="15" s="1"/>
  <c r="R279" i="2"/>
  <c r="L278" i="15" s="1"/>
  <c r="S279" i="2"/>
  <c r="M278" i="15" s="1"/>
  <c r="T279" i="2"/>
  <c r="N278" i="15" s="1"/>
  <c r="U279" i="2"/>
  <c r="O278" i="15" s="1"/>
  <c r="V279" i="2"/>
  <c r="P278" i="15" s="1"/>
  <c r="W279" i="2"/>
  <c r="Q278" i="15" s="1"/>
  <c r="X279" i="2"/>
  <c r="R278" i="15" s="1"/>
  <c r="Y279" i="2"/>
  <c r="S278" i="15" s="1"/>
  <c r="Z279" i="2"/>
  <c r="T278" i="15" s="1"/>
  <c r="P280" i="2"/>
  <c r="J279" i="15" s="1"/>
  <c r="Q280" i="2"/>
  <c r="K279" i="15" s="1"/>
  <c r="R280" i="2"/>
  <c r="L279" i="15" s="1"/>
  <c r="S280" i="2"/>
  <c r="M279" i="15" s="1"/>
  <c r="T280" i="2"/>
  <c r="N279" i="15" s="1"/>
  <c r="U280" i="2"/>
  <c r="O279" i="15" s="1"/>
  <c r="V280" i="2"/>
  <c r="P279" i="15" s="1"/>
  <c r="W280" i="2"/>
  <c r="Q279" i="15" s="1"/>
  <c r="X280" i="2"/>
  <c r="R279" i="15" s="1"/>
  <c r="Y280" i="2"/>
  <c r="S279" i="15" s="1"/>
  <c r="Z280" i="2"/>
  <c r="T279" i="15" s="1"/>
  <c r="P281" i="2"/>
  <c r="J280" i="15" s="1"/>
  <c r="Q281" i="2"/>
  <c r="K280" i="15" s="1"/>
  <c r="R281" i="2"/>
  <c r="L280" i="15" s="1"/>
  <c r="S281" i="2"/>
  <c r="M280" i="15" s="1"/>
  <c r="T281" i="2"/>
  <c r="N280" i="15" s="1"/>
  <c r="U281" i="2"/>
  <c r="O280" i="15" s="1"/>
  <c r="V281" i="2"/>
  <c r="P280" i="15" s="1"/>
  <c r="W281" i="2"/>
  <c r="Q280" i="15" s="1"/>
  <c r="X281" i="2"/>
  <c r="R280" i="15" s="1"/>
  <c r="Y281" i="2"/>
  <c r="S280" i="15" s="1"/>
  <c r="Z281" i="2"/>
  <c r="T280" i="15" s="1"/>
  <c r="P282" i="2"/>
  <c r="J281" i="15" s="1"/>
  <c r="Q282" i="2"/>
  <c r="K281" i="15" s="1"/>
  <c r="R282" i="2"/>
  <c r="L281" i="15" s="1"/>
  <c r="S282" i="2"/>
  <c r="M281" i="15" s="1"/>
  <c r="T282" i="2"/>
  <c r="N281" i="15" s="1"/>
  <c r="U282" i="2"/>
  <c r="O281" i="15" s="1"/>
  <c r="V282" i="2"/>
  <c r="P281" i="15" s="1"/>
  <c r="W282" i="2"/>
  <c r="Q281" i="15" s="1"/>
  <c r="X282" i="2"/>
  <c r="R281" i="15" s="1"/>
  <c r="Y282" i="2"/>
  <c r="S281" i="15" s="1"/>
  <c r="Z282" i="2"/>
  <c r="T281" i="15" s="1"/>
  <c r="P283" i="2"/>
  <c r="J282" i="15" s="1"/>
  <c r="Q283" i="2"/>
  <c r="K282" i="15" s="1"/>
  <c r="R283" i="2"/>
  <c r="L282" i="15" s="1"/>
  <c r="S283" i="2"/>
  <c r="M282" i="15" s="1"/>
  <c r="T283" i="2"/>
  <c r="N282" i="15" s="1"/>
  <c r="U283" i="2"/>
  <c r="O282" i="15" s="1"/>
  <c r="V283" i="2"/>
  <c r="P282" i="15" s="1"/>
  <c r="W283" i="2"/>
  <c r="Q282" i="15" s="1"/>
  <c r="X283" i="2"/>
  <c r="R282" i="15" s="1"/>
  <c r="Y283" i="2"/>
  <c r="S282" i="15" s="1"/>
  <c r="Z283" i="2"/>
  <c r="T282" i="15" s="1"/>
  <c r="P284" i="2"/>
  <c r="J283" i="15" s="1"/>
  <c r="Q284" i="2"/>
  <c r="K283" i="15" s="1"/>
  <c r="R284" i="2"/>
  <c r="L283" i="15" s="1"/>
  <c r="S284" i="2"/>
  <c r="M283" i="15" s="1"/>
  <c r="T284" i="2"/>
  <c r="N283" i="15" s="1"/>
  <c r="U284" i="2"/>
  <c r="O283" i="15" s="1"/>
  <c r="V284" i="2"/>
  <c r="P283" i="15" s="1"/>
  <c r="W284" i="2"/>
  <c r="Q283" i="15" s="1"/>
  <c r="X284" i="2"/>
  <c r="R283" i="15" s="1"/>
  <c r="Y284" i="2"/>
  <c r="S283" i="15" s="1"/>
  <c r="Z284" i="2"/>
  <c r="T283" i="15" s="1"/>
  <c r="P285" i="2"/>
  <c r="J284" i="15" s="1"/>
  <c r="Q285" i="2"/>
  <c r="K284" i="15" s="1"/>
  <c r="R285" i="2"/>
  <c r="L284" i="15" s="1"/>
  <c r="S285" i="2"/>
  <c r="M284" i="15" s="1"/>
  <c r="T285" i="2"/>
  <c r="N284" i="15" s="1"/>
  <c r="U285" i="2"/>
  <c r="O284" i="15" s="1"/>
  <c r="V285" i="2"/>
  <c r="P284" i="15" s="1"/>
  <c r="W285" i="2"/>
  <c r="Q284" i="15" s="1"/>
  <c r="X285" i="2"/>
  <c r="R284" i="15" s="1"/>
  <c r="Y285" i="2"/>
  <c r="S284" i="15" s="1"/>
  <c r="Z285" i="2"/>
  <c r="T284" i="15" s="1"/>
  <c r="P286" i="2"/>
  <c r="J285" i="15" s="1"/>
  <c r="Q286" i="2"/>
  <c r="K285" i="15" s="1"/>
  <c r="R286" i="2"/>
  <c r="L285" i="15" s="1"/>
  <c r="S286" i="2"/>
  <c r="M285" i="15" s="1"/>
  <c r="T286" i="2"/>
  <c r="N285" i="15" s="1"/>
  <c r="U286" i="2"/>
  <c r="O285" i="15" s="1"/>
  <c r="V286" i="2"/>
  <c r="P285" i="15" s="1"/>
  <c r="W286" i="2"/>
  <c r="Q285" i="15" s="1"/>
  <c r="X286" i="2"/>
  <c r="R285" i="15" s="1"/>
  <c r="Y286" i="2"/>
  <c r="S285" i="15" s="1"/>
  <c r="Z286" i="2"/>
  <c r="T285" i="15" s="1"/>
  <c r="P287" i="2"/>
  <c r="J286" i="15" s="1"/>
  <c r="Q287" i="2"/>
  <c r="K286" i="15" s="1"/>
  <c r="R287" i="2"/>
  <c r="L286" i="15" s="1"/>
  <c r="S287" i="2"/>
  <c r="M286" i="15" s="1"/>
  <c r="T287" i="2"/>
  <c r="N286" i="15" s="1"/>
  <c r="U287" i="2"/>
  <c r="O286" i="15" s="1"/>
  <c r="V287" i="2"/>
  <c r="P286" i="15" s="1"/>
  <c r="W287" i="2"/>
  <c r="Q286" i="15" s="1"/>
  <c r="X287" i="2"/>
  <c r="R286" i="15" s="1"/>
  <c r="Y287" i="2"/>
  <c r="S286" i="15" s="1"/>
  <c r="Z287" i="2"/>
  <c r="T286" i="15" s="1"/>
  <c r="P288" i="2"/>
  <c r="J287" i="15" s="1"/>
  <c r="Z287" i="15" s="1"/>
  <c r="AA287" i="15" s="1"/>
  <c r="Q288" i="2"/>
  <c r="K287" i="15" s="1"/>
  <c r="R288" i="2"/>
  <c r="L287" i="15" s="1"/>
  <c r="S288" i="2"/>
  <c r="M287" i="15" s="1"/>
  <c r="T288" i="2"/>
  <c r="N287" i="15" s="1"/>
  <c r="U288" i="2"/>
  <c r="O287" i="15" s="1"/>
  <c r="V288" i="2"/>
  <c r="P287" i="15" s="1"/>
  <c r="W288" i="2"/>
  <c r="Q287" i="15" s="1"/>
  <c r="X288" i="2"/>
  <c r="R287" i="15" s="1"/>
  <c r="Y288" i="2"/>
  <c r="S287" i="15" s="1"/>
  <c r="Z288" i="2"/>
  <c r="T287" i="15" s="1"/>
  <c r="P289" i="2"/>
  <c r="J288" i="15" s="1"/>
  <c r="Q289" i="2"/>
  <c r="K288" i="15" s="1"/>
  <c r="R289" i="2"/>
  <c r="L288" i="15" s="1"/>
  <c r="S289" i="2"/>
  <c r="M288" i="15" s="1"/>
  <c r="T289" i="2"/>
  <c r="N288" i="15" s="1"/>
  <c r="U289" i="2"/>
  <c r="O288" i="15" s="1"/>
  <c r="V289" i="2"/>
  <c r="P288" i="15" s="1"/>
  <c r="W289" i="2"/>
  <c r="Q288" i="15" s="1"/>
  <c r="X289" i="2"/>
  <c r="R288" i="15" s="1"/>
  <c r="Y289" i="2"/>
  <c r="S288" i="15" s="1"/>
  <c r="Z289" i="2"/>
  <c r="T288" i="15" s="1"/>
  <c r="P290" i="2"/>
  <c r="J289" i="15" s="1"/>
  <c r="Q290" i="2"/>
  <c r="K289" i="15" s="1"/>
  <c r="R290" i="2"/>
  <c r="L289" i="15" s="1"/>
  <c r="S290" i="2"/>
  <c r="M289" i="15" s="1"/>
  <c r="T290" i="2"/>
  <c r="N289" i="15" s="1"/>
  <c r="U290" i="2"/>
  <c r="O289" i="15" s="1"/>
  <c r="V290" i="2"/>
  <c r="P289" i="15" s="1"/>
  <c r="W290" i="2"/>
  <c r="Q289" i="15" s="1"/>
  <c r="X290" i="2"/>
  <c r="R289" i="15" s="1"/>
  <c r="Y290" i="2"/>
  <c r="S289" i="15" s="1"/>
  <c r="Z290" i="2"/>
  <c r="T289" i="15" s="1"/>
  <c r="P291" i="2"/>
  <c r="J290" i="15" s="1"/>
  <c r="Q291" i="2"/>
  <c r="K290" i="15" s="1"/>
  <c r="R291" i="2"/>
  <c r="L290" i="15" s="1"/>
  <c r="S291" i="2"/>
  <c r="M290" i="15" s="1"/>
  <c r="T291" i="2"/>
  <c r="N290" i="15" s="1"/>
  <c r="U291" i="2"/>
  <c r="O290" i="15" s="1"/>
  <c r="V291" i="2"/>
  <c r="P290" i="15" s="1"/>
  <c r="W291" i="2"/>
  <c r="Q290" i="15" s="1"/>
  <c r="X291" i="2"/>
  <c r="R290" i="15" s="1"/>
  <c r="Y291" i="2"/>
  <c r="S290" i="15" s="1"/>
  <c r="Z291" i="2"/>
  <c r="T290" i="15" s="1"/>
  <c r="P292" i="2"/>
  <c r="J291" i="15" s="1"/>
  <c r="Q292" i="2"/>
  <c r="K291" i="15" s="1"/>
  <c r="R292" i="2"/>
  <c r="L291" i="15" s="1"/>
  <c r="S292" i="2"/>
  <c r="M291" i="15" s="1"/>
  <c r="T292" i="2"/>
  <c r="N291" i="15" s="1"/>
  <c r="U292" i="2"/>
  <c r="O291" i="15" s="1"/>
  <c r="V292" i="2"/>
  <c r="P291" i="15" s="1"/>
  <c r="W292" i="2"/>
  <c r="Q291" i="15" s="1"/>
  <c r="X292" i="2"/>
  <c r="R291" i="15" s="1"/>
  <c r="Y292" i="2"/>
  <c r="S291" i="15" s="1"/>
  <c r="Z292" i="2"/>
  <c r="T291" i="15" s="1"/>
  <c r="P293" i="2"/>
  <c r="J292" i="15" s="1"/>
  <c r="Q293" i="2"/>
  <c r="K292" i="15" s="1"/>
  <c r="R293" i="2"/>
  <c r="L292" i="15" s="1"/>
  <c r="S293" i="2"/>
  <c r="M292" i="15" s="1"/>
  <c r="T293" i="2"/>
  <c r="N292" i="15" s="1"/>
  <c r="U293" i="2"/>
  <c r="O292" i="15" s="1"/>
  <c r="V293" i="2"/>
  <c r="P292" i="15" s="1"/>
  <c r="W293" i="2"/>
  <c r="Q292" i="15" s="1"/>
  <c r="X293" i="2"/>
  <c r="R292" i="15" s="1"/>
  <c r="Y293" i="2"/>
  <c r="S292" i="15" s="1"/>
  <c r="Z293" i="2"/>
  <c r="T292" i="15" s="1"/>
  <c r="P294" i="2"/>
  <c r="J293" i="15" s="1"/>
  <c r="Q294" i="2"/>
  <c r="K293" i="15" s="1"/>
  <c r="R294" i="2"/>
  <c r="L293" i="15" s="1"/>
  <c r="S294" i="2"/>
  <c r="M293" i="15" s="1"/>
  <c r="T294" i="2"/>
  <c r="N293" i="15" s="1"/>
  <c r="U294" i="2"/>
  <c r="O293" i="15" s="1"/>
  <c r="V294" i="2"/>
  <c r="P293" i="15" s="1"/>
  <c r="W294" i="2"/>
  <c r="Q293" i="15" s="1"/>
  <c r="X294" i="2"/>
  <c r="R293" i="15" s="1"/>
  <c r="Y294" i="2"/>
  <c r="S293" i="15" s="1"/>
  <c r="Z294" i="2"/>
  <c r="T293" i="15" s="1"/>
  <c r="P295" i="2"/>
  <c r="J294" i="15" s="1"/>
  <c r="Q295" i="2"/>
  <c r="K294" i="15" s="1"/>
  <c r="R295" i="2"/>
  <c r="L294" i="15" s="1"/>
  <c r="S295" i="2"/>
  <c r="M294" i="15" s="1"/>
  <c r="T295" i="2"/>
  <c r="N294" i="15" s="1"/>
  <c r="U295" i="2"/>
  <c r="O294" i="15" s="1"/>
  <c r="V295" i="2"/>
  <c r="P294" i="15" s="1"/>
  <c r="W295" i="2"/>
  <c r="Q294" i="15" s="1"/>
  <c r="X295" i="2"/>
  <c r="R294" i="15" s="1"/>
  <c r="Y295" i="2"/>
  <c r="S294" i="15" s="1"/>
  <c r="Z295" i="2"/>
  <c r="T294" i="15" s="1"/>
  <c r="P296" i="2"/>
  <c r="J295" i="15" s="1"/>
  <c r="Q296" i="2"/>
  <c r="K295" i="15" s="1"/>
  <c r="R296" i="2"/>
  <c r="L295" i="15" s="1"/>
  <c r="S296" i="2"/>
  <c r="M295" i="15" s="1"/>
  <c r="T296" i="2"/>
  <c r="N295" i="15" s="1"/>
  <c r="U296" i="2"/>
  <c r="O295" i="15" s="1"/>
  <c r="V296" i="2"/>
  <c r="P295" i="15" s="1"/>
  <c r="W296" i="2"/>
  <c r="Q295" i="15" s="1"/>
  <c r="X296" i="2"/>
  <c r="R295" i="15" s="1"/>
  <c r="Y296" i="2"/>
  <c r="S295" i="15" s="1"/>
  <c r="Z296" i="2"/>
  <c r="T295" i="15" s="1"/>
  <c r="P297" i="2"/>
  <c r="J296" i="15" s="1"/>
  <c r="Q297" i="2"/>
  <c r="K296" i="15" s="1"/>
  <c r="R297" i="2"/>
  <c r="L296" i="15" s="1"/>
  <c r="S297" i="2"/>
  <c r="M296" i="15" s="1"/>
  <c r="T297" i="2"/>
  <c r="N296" i="15" s="1"/>
  <c r="U297" i="2"/>
  <c r="O296" i="15" s="1"/>
  <c r="V297" i="2"/>
  <c r="P296" i="15" s="1"/>
  <c r="W297" i="2"/>
  <c r="Q296" i="15" s="1"/>
  <c r="X297" i="2"/>
  <c r="R296" i="15" s="1"/>
  <c r="Y297" i="2"/>
  <c r="S296" i="15" s="1"/>
  <c r="Z297" i="2"/>
  <c r="T296" i="15" s="1"/>
  <c r="P298" i="2"/>
  <c r="J297" i="15" s="1"/>
  <c r="Q298" i="2"/>
  <c r="K297" i="15" s="1"/>
  <c r="R298" i="2"/>
  <c r="L297" i="15" s="1"/>
  <c r="S298" i="2"/>
  <c r="M297" i="15" s="1"/>
  <c r="T298" i="2"/>
  <c r="N297" i="15" s="1"/>
  <c r="U298" i="2"/>
  <c r="O297" i="15" s="1"/>
  <c r="V298" i="2"/>
  <c r="P297" i="15" s="1"/>
  <c r="W298" i="2"/>
  <c r="Q297" i="15" s="1"/>
  <c r="X298" i="2"/>
  <c r="R297" i="15" s="1"/>
  <c r="Y298" i="2"/>
  <c r="S297" i="15" s="1"/>
  <c r="Z298" i="2"/>
  <c r="T297" i="15" s="1"/>
  <c r="P299" i="2"/>
  <c r="J298" i="15" s="1"/>
  <c r="Q299" i="2"/>
  <c r="K298" i="15" s="1"/>
  <c r="R299" i="2"/>
  <c r="L298" i="15" s="1"/>
  <c r="S299" i="2"/>
  <c r="M298" i="15" s="1"/>
  <c r="T299" i="2"/>
  <c r="N298" i="15" s="1"/>
  <c r="U299" i="2"/>
  <c r="O298" i="15" s="1"/>
  <c r="V299" i="2"/>
  <c r="P298" i="15" s="1"/>
  <c r="W299" i="2"/>
  <c r="Q298" i="15" s="1"/>
  <c r="X299" i="2"/>
  <c r="R298" i="15" s="1"/>
  <c r="Y299" i="2"/>
  <c r="S298" i="15" s="1"/>
  <c r="Z299" i="2"/>
  <c r="T298" i="15" s="1"/>
  <c r="P300" i="2"/>
  <c r="J299" i="15" s="1"/>
  <c r="Q300" i="2"/>
  <c r="K299" i="15" s="1"/>
  <c r="R300" i="2"/>
  <c r="L299" i="15" s="1"/>
  <c r="S300" i="2"/>
  <c r="M299" i="15" s="1"/>
  <c r="T300" i="2"/>
  <c r="N299" i="15" s="1"/>
  <c r="U300" i="2"/>
  <c r="O299" i="15" s="1"/>
  <c r="V300" i="2"/>
  <c r="P299" i="15" s="1"/>
  <c r="W300" i="2"/>
  <c r="Q299" i="15" s="1"/>
  <c r="X300" i="2"/>
  <c r="R299" i="15" s="1"/>
  <c r="Y300" i="2"/>
  <c r="S299" i="15" s="1"/>
  <c r="Z300" i="2"/>
  <c r="T299" i="15" s="1"/>
  <c r="P301" i="2"/>
  <c r="J300" i="15" s="1"/>
  <c r="Q301" i="2"/>
  <c r="K300" i="15" s="1"/>
  <c r="R301" i="2"/>
  <c r="L300" i="15" s="1"/>
  <c r="S301" i="2"/>
  <c r="M300" i="15" s="1"/>
  <c r="T301" i="2"/>
  <c r="N300" i="15" s="1"/>
  <c r="U301" i="2"/>
  <c r="O300" i="15" s="1"/>
  <c r="V301" i="2"/>
  <c r="P300" i="15" s="1"/>
  <c r="W301" i="2"/>
  <c r="Q300" i="15" s="1"/>
  <c r="X301" i="2"/>
  <c r="R300" i="15" s="1"/>
  <c r="Y301" i="2"/>
  <c r="S300" i="15" s="1"/>
  <c r="Z301" i="2"/>
  <c r="T300" i="15" s="1"/>
  <c r="P302" i="2"/>
  <c r="J301" i="15" s="1"/>
  <c r="Q302" i="2"/>
  <c r="K301" i="15" s="1"/>
  <c r="R302" i="2"/>
  <c r="L301" i="15" s="1"/>
  <c r="S302" i="2"/>
  <c r="M301" i="15" s="1"/>
  <c r="T302" i="2"/>
  <c r="N301" i="15" s="1"/>
  <c r="U302" i="2"/>
  <c r="O301" i="15" s="1"/>
  <c r="V302" i="2"/>
  <c r="P301" i="15" s="1"/>
  <c r="W302" i="2"/>
  <c r="Q301" i="15" s="1"/>
  <c r="X302" i="2"/>
  <c r="R301" i="15" s="1"/>
  <c r="Y302" i="2"/>
  <c r="S301" i="15" s="1"/>
  <c r="Z302" i="2"/>
  <c r="T301" i="15" s="1"/>
  <c r="P303" i="2"/>
  <c r="J302" i="15" s="1"/>
  <c r="Q303" i="2"/>
  <c r="K302" i="15" s="1"/>
  <c r="R303" i="2"/>
  <c r="L302" i="15" s="1"/>
  <c r="S303" i="2"/>
  <c r="M302" i="15" s="1"/>
  <c r="T303" i="2"/>
  <c r="N302" i="15" s="1"/>
  <c r="U303" i="2"/>
  <c r="O302" i="15" s="1"/>
  <c r="V303" i="2"/>
  <c r="P302" i="15" s="1"/>
  <c r="W303" i="2"/>
  <c r="Q302" i="15" s="1"/>
  <c r="X303" i="2"/>
  <c r="R302" i="15" s="1"/>
  <c r="Y303" i="2"/>
  <c r="S302" i="15" s="1"/>
  <c r="Z303" i="2"/>
  <c r="T302" i="15" s="1"/>
  <c r="P304" i="2"/>
  <c r="J303" i="15" s="1"/>
  <c r="Z303" i="15" s="1"/>
  <c r="AA303" i="15" s="1"/>
  <c r="Q304" i="2"/>
  <c r="K303" i="15" s="1"/>
  <c r="R304" i="2"/>
  <c r="L303" i="15" s="1"/>
  <c r="S304" i="2"/>
  <c r="M303" i="15" s="1"/>
  <c r="T304" i="2"/>
  <c r="N303" i="15" s="1"/>
  <c r="U304" i="2"/>
  <c r="O303" i="15" s="1"/>
  <c r="V304" i="2"/>
  <c r="P303" i="15" s="1"/>
  <c r="W304" i="2"/>
  <c r="Q303" i="15" s="1"/>
  <c r="X304" i="2"/>
  <c r="R303" i="15" s="1"/>
  <c r="Y304" i="2"/>
  <c r="S303" i="15" s="1"/>
  <c r="Z304" i="2"/>
  <c r="T303" i="15" s="1"/>
  <c r="P305" i="2"/>
  <c r="J304" i="15" s="1"/>
  <c r="Q305" i="2"/>
  <c r="K304" i="15" s="1"/>
  <c r="R305" i="2"/>
  <c r="L304" i="15" s="1"/>
  <c r="S305" i="2"/>
  <c r="M304" i="15" s="1"/>
  <c r="T305" i="2"/>
  <c r="N304" i="15" s="1"/>
  <c r="U305" i="2"/>
  <c r="O304" i="15" s="1"/>
  <c r="V305" i="2"/>
  <c r="P304" i="15" s="1"/>
  <c r="W305" i="2"/>
  <c r="Q304" i="15" s="1"/>
  <c r="X305" i="2"/>
  <c r="R304" i="15" s="1"/>
  <c r="Y305" i="2"/>
  <c r="S304" i="15" s="1"/>
  <c r="Z305" i="2"/>
  <c r="T304" i="15" s="1"/>
  <c r="P306" i="2"/>
  <c r="J305" i="15" s="1"/>
  <c r="Q306" i="2"/>
  <c r="K305" i="15" s="1"/>
  <c r="R306" i="2"/>
  <c r="L305" i="15" s="1"/>
  <c r="S306" i="2"/>
  <c r="M305" i="15" s="1"/>
  <c r="T306" i="2"/>
  <c r="N305" i="15" s="1"/>
  <c r="U306" i="2"/>
  <c r="O305" i="15" s="1"/>
  <c r="V306" i="2"/>
  <c r="P305" i="15" s="1"/>
  <c r="W306" i="2"/>
  <c r="Q305" i="15" s="1"/>
  <c r="X306" i="2"/>
  <c r="R305" i="15" s="1"/>
  <c r="Y306" i="2"/>
  <c r="S305" i="15" s="1"/>
  <c r="Z306" i="2"/>
  <c r="T305" i="15" s="1"/>
  <c r="P307" i="2"/>
  <c r="J306" i="15" s="1"/>
  <c r="Q307" i="2"/>
  <c r="K306" i="15" s="1"/>
  <c r="R307" i="2"/>
  <c r="L306" i="15" s="1"/>
  <c r="S307" i="2"/>
  <c r="M306" i="15" s="1"/>
  <c r="T307" i="2"/>
  <c r="N306" i="15" s="1"/>
  <c r="U307" i="2"/>
  <c r="O306" i="15" s="1"/>
  <c r="V307" i="2"/>
  <c r="P306" i="15" s="1"/>
  <c r="W307" i="2"/>
  <c r="Q306" i="15" s="1"/>
  <c r="X307" i="2"/>
  <c r="R306" i="15" s="1"/>
  <c r="Y307" i="2"/>
  <c r="S306" i="15" s="1"/>
  <c r="Z307" i="2"/>
  <c r="T306" i="15" s="1"/>
  <c r="P308" i="2"/>
  <c r="J307" i="15" s="1"/>
  <c r="Q308" i="2"/>
  <c r="K307" i="15" s="1"/>
  <c r="R308" i="2"/>
  <c r="L307" i="15" s="1"/>
  <c r="S308" i="2"/>
  <c r="M307" i="15" s="1"/>
  <c r="T308" i="2"/>
  <c r="N307" i="15" s="1"/>
  <c r="U308" i="2"/>
  <c r="O307" i="15" s="1"/>
  <c r="V308" i="2"/>
  <c r="P307" i="15" s="1"/>
  <c r="W308" i="2"/>
  <c r="Q307" i="15" s="1"/>
  <c r="X308" i="2"/>
  <c r="R307" i="15" s="1"/>
  <c r="Y308" i="2"/>
  <c r="S307" i="15" s="1"/>
  <c r="Z308" i="2"/>
  <c r="T307" i="15" s="1"/>
  <c r="P309" i="2"/>
  <c r="J308" i="15" s="1"/>
  <c r="Q309" i="2"/>
  <c r="K308" i="15" s="1"/>
  <c r="R309" i="2"/>
  <c r="L308" i="15" s="1"/>
  <c r="S309" i="2"/>
  <c r="M308" i="15" s="1"/>
  <c r="T309" i="2"/>
  <c r="N308" i="15" s="1"/>
  <c r="U309" i="2"/>
  <c r="O308" i="15" s="1"/>
  <c r="V309" i="2"/>
  <c r="P308" i="15" s="1"/>
  <c r="W309" i="2"/>
  <c r="Q308" i="15" s="1"/>
  <c r="X309" i="2"/>
  <c r="R308" i="15" s="1"/>
  <c r="Y309" i="2"/>
  <c r="S308" i="15" s="1"/>
  <c r="Z309" i="2"/>
  <c r="T308" i="15" s="1"/>
  <c r="P310" i="2"/>
  <c r="J309" i="15" s="1"/>
  <c r="Q310" i="2"/>
  <c r="K309" i="15" s="1"/>
  <c r="R310" i="2"/>
  <c r="L309" i="15" s="1"/>
  <c r="S310" i="2"/>
  <c r="M309" i="15" s="1"/>
  <c r="T310" i="2"/>
  <c r="N309" i="15" s="1"/>
  <c r="U310" i="2"/>
  <c r="O309" i="15" s="1"/>
  <c r="V310" i="2"/>
  <c r="P309" i="15" s="1"/>
  <c r="W310" i="2"/>
  <c r="Q309" i="15" s="1"/>
  <c r="X310" i="2"/>
  <c r="R309" i="15" s="1"/>
  <c r="Y310" i="2"/>
  <c r="S309" i="15" s="1"/>
  <c r="Z310" i="2"/>
  <c r="T309" i="15" s="1"/>
  <c r="P311" i="2"/>
  <c r="J310" i="15" s="1"/>
  <c r="Q311" i="2"/>
  <c r="K310" i="15" s="1"/>
  <c r="R311" i="2"/>
  <c r="L310" i="15" s="1"/>
  <c r="S311" i="2"/>
  <c r="M310" i="15" s="1"/>
  <c r="T311" i="2"/>
  <c r="N310" i="15" s="1"/>
  <c r="U311" i="2"/>
  <c r="O310" i="15" s="1"/>
  <c r="V311" i="2"/>
  <c r="P310" i="15" s="1"/>
  <c r="W311" i="2"/>
  <c r="Q310" i="15" s="1"/>
  <c r="X311" i="2"/>
  <c r="R310" i="15" s="1"/>
  <c r="Y311" i="2"/>
  <c r="S310" i="15" s="1"/>
  <c r="Z311" i="2"/>
  <c r="T310" i="15" s="1"/>
  <c r="P312" i="2"/>
  <c r="J311" i="15" s="1"/>
  <c r="Q312" i="2"/>
  <c r="K311" i="15" s="1"/>
  <c r="R312" i="2"/>
  <c r="L311" i="15" s="1"/>
  <c r="S312" i="2"/>
  <c r="M311" i="15" s="1"/>
  <c r="T312" i="2"/>
  <c r="N311" i="15" s="1"/>
  <c r="U312" i="2"/>
  <c r="O311" i="15" s="1"/>
  <c r="V312" i="2"/>
  <c r="P311" i="15" s="1"/>
  <c r="W312" i="2"/>
  <c r="Q311" i="15" s="1"/>
  <c r="X312" i="2"/>
  <c r="R311" i="15" s="1"/>
  <c r="Y312" i="2"/>
  <c r="S311" i="15" s="1"/>
  <c r="Z312" i="2"/>
  <c r="T311" i="15" s="1"/>
  <c r="P313" i="2"/>
  <c r="J312" i="15" s="1"/>
  <c r="Q313" i="2"/>
  <c r="K312" i="15" s="1"/>
  <c r="R313" i="2"/>
  <c r="L312" i="15" s="1"/>
  <c r="S313" i="2"/>
  <c r="M312" i="15" s="1"/>
  <c r="T313" i="2"/>
  <c r="N312" i="15" s="1"/>
  <c r="U313" i="2"/>
  <c r="O312" i="15" s="1"/>
  <c r="V313" i="2"/>
  <c r="P312" i="15" s="1"/>
  <c r="W313" i="2"/>
  <c r="Q312" i="15" s="1"/>
  <c r="X313" i="2"/>
  <c r="R312" i="15" s="1"/>
  <c r="Y313" i="2"/>
  <c r="S312" i="15" s="1"/>
  <c r="Z313" i="2"/>
  <c r="T312" i="15" s="1"/>
  <c r="P314" i="2"/>
  <c r="J313" i="15" s="1"/>
  <c r="Q314" i="2"/>
  <c r="K313" i="15" s="1"/>
  <c r="R314" i="2"/>
  <c r="L313" i="15" s="1"/>
  <c r="S314" i="2"/>
  <c r="M313" i="15" s="1"/>
  <c r="T314" i="2"/>
  <c r="N313" i="15" s="1"/>
  <c r="U314" i="2"/>
  <c r="O313" i="15" s="1"/>
  <c r="V314" i="2"/>
  <c r="P313" i="15" s="1"/>
  <c r="W314" i="2"/>
  <c r="Q313" i="15" s="1"/>
  <c r="X314" i="2"/>
  <c r="R313" i="15" s="1"/>
  <c r="Y314" i="2"/>
  <c r="S313" i="15" s="1"/>
  <c r="Z314" i="2"/>
  <c r="T313" i="15" s="1"/>
  <c r="P315" i="2"/>
  <c r="J314" i="15" s="1"/>
  <c r="Q315" i="2"/>
  <c r="K314" i="15" s="1"/>
  <c r="R315" i="2"/>
  <c r="L314" i="15" s="1"/>
  <c r="S315" i="2"/>
  <c r="M314" i="15" s="1"/>
  <c r="T315" i="2"/>
  <c r="N314" i="15" s="1"/>
  <c r="U315" i="2"/>
  <c r="O314" i="15" s="1"/>
  <c r="V315" i="2"/>
  <c r="P314" i="15" s="1"/>
  <c r="W315" i="2"/>
  <c r="Q314" i="15" s="1"/>
  <c r="X315" i="2"/>
  <c r="R314" i="15" s="1"/>
  <c r="Y315" i="2"/>
  <c r="S314" i="15" s="1"/>
  <c r="Z315" i="2"/>
  <c r="T314" i="15" s="1"/>
  <c r="P316" i="2"/>
  <c r="J315" i="15" s="1"/>
  <c r="Q316" i="2"/>
  <c r="K315" i="15" s="1"/>
  <c r="R316" i="2"/>
  <c r="L315" i="15" s="1"/>
  <c r="S316" i="2"/>
  <c r="M315" i="15" s="1"/>
  <c r="T316" i="2"/>
  <c r="N315" i="15" s="1"/>
  <c r="U316" i="2"/>
  <c r="O315" i="15" s="1"/>
  <c r="V316" i="2"/>
  <c r="P315" i="15" s="1"/>
  <c r="W316" i="2"/>
  <c r="Q315" i="15" s="1"/>
  <c r="X316" i="2"/>
  <c r="R315" i="15" s="1"/>
  <c r="Y316" i="2"/>
  <c r="S315" i="15" s="1"/>
  <c r="Z316" i="2"/>
  <c r="T315" i="15" s="1"/>
  <c r="P317" i="2"/>
  <c r="J316" i="15" s="1"/>
  <c r="Q317" i="2"/>
  <c r="K316" i="15" s="1"/>
  <c r="R317" i="2"/>
  <c r="L316" i="15" s="1"/>
  <c r="S317" i="2"/>
  <c r="M316" i="15" s="1"/>
  <c r="T317" i="2"/>
  <c r="N316" i="15" s="1"/>
  <c r="U317" i="2"/>
  <c r="O316" i="15" s="1"/>
  <c r="V317" i="2"/>
  <c r="P316" i="15" s="1"/>
  <c r="W317" i="2"/>
  <c r="Q316" i="15" s="1"/>
  <c r="X317" i="2"/>
  <c r="R316" i="15" s="1"/>
  <c r="Y317" i="2"/>
  <c r="S316" i="15" s="1"/>
  <c r="Z317" i="2"/>
  <c r="T316" i="15" s="1"/>
  <c r="P318" i="2"/>
  <c r="J317" i="15" s="1"/>
  <c r="Q318" i="2"/>
  <c r="K317" i="15" s="1"/>
  <c r="R318" i="2"/>
  <c r="L317" i="15" s="1"/>
  <c r="S318" i="2"/>
  <c r="M317" i="15" s="1"/>
  <c r="T318" i="2"/>
  <c r="N317" i="15" s="1"/>
  <c r="U318" i="2"/>
  <c r="O317" i="15" s="1"/>
  <c r="V318" i="2"/>
  <c r="P317" i="15" s="1"/>
  <c r="W318" i="2"/>
  <c r="Q317" i="15" s="1"/>
  <c r="X318" i="2"/>
  <c r="R317" i="15" s="1"/>
  <c r="Y318" i="2"/>
  <c r="S317" i="15" s="1"/>
  <c r="Z318" i="2"/>
  <c r="T317" i="15" s="1"/>
  <c r="P319" i="2"/>
  <c r="J318" i="15" s="1"/>
  <c r="Q319" i="2"/>
  <c r="K318" i="15" s="1"/>
  <c r="R319" i="2"/>
  <c r="L318" i="15" s="1"/>
  <c r="S319" i="2"/>
  <c r="M318" i="15" s="1"/>
  <c r="T319" i="2"/>
  <c r="N318" i="15" s="1"/>
  <c r="U319" i="2"/>
  <c r="O318" i="15" s="1"/>
  <c r="V319" i="2"/>
  <c r="P318" i="15" s="1"/>
  <c r="W319" i="2"/>
  <c r="Q318" i="15" s="1"/>
  <c r="X319" i="2"/>
  <c r="R318" i="15" s="1"/>
  <c r="Y319" i="2"/>
  <c r="S318" i="15" s="1"/>
  <c r="Z319" i="2"/>
  <c r="T318" i="15" s="1"/>
  <c r="P320" i="2"/>
  <c r="J319" i="15" s="1"/>
  <c r="Z319" i="15" s="1"/>
  <c r="AA319" i="15" s="1"/>
  <c r="Q320" i="2"/>
  <c r="K319" i="15" s="1"/>
  <c r="R320" i="2"/>
  <c r="L319" i="15" s="1"/>
  <c r="S320" i="2"/>
  <c r="M319" i="15" s="1"/>
  <c r="T320" i="2"/>
  <c r="N319" i="15" s="1"/>
  <c r="U320" i="2"/>
  <c r="O319" i="15" s="1"/>
  <c r="V320" i="2"/>
  <c r="P319" i="15" s="1"/>
  <c r="W320" i="2"/>
  <c r="Q319" i="15" s="1"/>
  <c r="X320" i="2"/>
  <c r="R319" i="15" s="1"/>
  <c r="Y320" i="2"/>
  <c r="S319" i="15" s="1"/>
  <c r="Z320" i="2"/>
  <c r="T319" i="15" s="1"/>
  <c r="P321" i="2"/>
  <c r="J320" i="15" s="1"/>
  <c r="Q321" i="2"/>
  <c r="K320" i="15" s="1"/>
  <c r="R321" i="2"/>
  <c r="L320" i="15" s="1"/>
  <c r="S321" i="2"/>
  <c r="M320" i="15" s="1"/>
  <c r="T321" i="2"/>
  <c r="N320" i="15" s="1"/>
  <c r="U321" i="2"/>
  <c r="O320" i="15" s="1"/>
  <c r="V321" i="2"/>
  <c r="P320" i="15" s="1"/>
  <c r="W321" i="2"/>
  <c r="Q320" i="15" s="1"/>
  <c r="X321" i="2"/>
  <c r="R320" i="15" s="1"/>
  <c r="Y321" i="2"/>
  <c r="S320" i="15" s="1"/>
  <c r="Z321" i="2"/>
  <c r="T320" i="15" s="1"/>
  <c r="P322" i="2"/>
  <c r="J321" i="15" s="1"/>
  <c r="Q322" i="2"/>
  <c r="K321" i="15" s="1"/>
  <c r="R322" i="2"/>
  <c r="L321" i="15" s="1"/>
  <c r="S322" i="2"/>
  <c r="M321" i="15" s="1"/>
  <c r="T322" i="2"/>
  <c r="N321" i="15" s="1"/>
  <c r="U322" i="2"/>
  <c r="O321" i="15" s="1"/>
  <c r="V322" i="2"/>
  <c r="P321" i="15" s="1"/>
  <c r="W322" i="2"/>
  <c r="Q321" i="15" s="1"/>
  <c r="X322" i="2"/>
  <c r="R321" i="15" s="1"/>
  <c r="Y322" i="2"/>
  <c r="S321" i="15" s="1"/>
  <c r="Z322" i="2"/>
  <c r="T321" i="15" s="1"/>
  <c r="P323" i="2"/>
  <c r="J322" i="15" s="1"/>
  <c r="Q323" i="2"/>
  <c r="K322" i="15" s="1"/>
  <c r="R323" i="2"/>
  <c r="L322" i="15" s="1"/>
  <c r="S323" i="2"/>
  <c r="M322" i="15" s="1"/>
  <c r="T323" i="2"/>
  <c r="N322" i="15" s="1"/>
  <c r="U323" i="2"/>
  <c r="O322" i="15" s="1"/>
  <c r="V323" i="2"/>
  <c r="P322" i="15" s="1"/>
  <c r="W323" i="2"/>
  <c r="Q322" i="15" s="1"/>
  <c r="X323" i="2"/>
  <c r="R322" i="15" s="1"/>
  <c r="Y323" i="2"/>
  <c r="S322" i="15" s="1"/>
  <c r="Z323" i="2"/>
  <c r="T322" i="15" s="1"/>
  <c r="P324" i="2"/>
  <c r="J323" i="15" s="1"/>
  <c r="Q324" i="2"/>
  <c r="K323" i="15" s="1"/>
  <c r="R324" i="2"/>
  <c r="L323" i="15" s="1"/>
  <c r="S324" i="2"/>
  <c r="M323" i="15" s="1"/>
  <c r="T324" i="2"/>
  <c r="N323" i="15" s="1"/>
  <c r="U324" i="2"/>
  <c r="O323" i="15" s="1"/>
  <c r="V324" i="2"/>
  <c r="P323" i="15" s="1"/>
  <c r="W324" i="2"/>
  <c r="Q323" i="15" s="1"/>
  <c r="X324" i="2"/>
  <c r="R323" i="15" s="1"/>
  <c r="Y324" i="2"/>
  <c r="S323" i="15" s="1"/>
  <c r="Z324" i="2"/>
  <c r="T323" i="15" s="1"/>
  <c r="P325" i="2"/>
  <c r="J324" i="15" s="1"/>
  <c r="Q325" i="2"/>
  <c r="K324" i="15" s="1"/>
  <c r="R325" i="2"/>
  <c r="L324" i="15" s="1"/>
  <c r="S325" i="2"/>
  <c r="M324" i="15" s="1"/>
  <c r="T325" i="2"/>
  <c r="N324" i="15" s="1"/>
  <c r="U325" i="2"/>
  <c r="O324" i="15" s="1"/>
  <c r="V325" i="2"/>
  <c r="P324" i="15" s="1"/>
  <c r="W325" i="2"/>
  <c r="Q324" i="15" s="1"/>
  <c r="X325" i="2"/>
  <c r="R324" i="15" s="1"/>
  <c r="Y325" i="2"/>
  <c r="S324" i="15" s="1"/>
  <c r="Z325" i="2"/>
  <c r="T324" i="15" s="1"/>
  <c r="P326" i="2"/>
  <c r="J325" i="15" s="1"/>
  <c r="Q326" i="2"/>
  <c r="K325" i="15" s="1"/>
  <c r="R326" i="2"/>
  <c r="L325" i="15" s="1"/>
  <c r="S326" i="2"/>
  <c r="M325" i="15" s="1"/>
  <c r="T326" i="2"/>
  <c r="N325" i="15" s="1"/>
  <c r="U326" i="2"/>
  <c r="O325" i="15" s="1"/>
  <c r="V326" i="2"/>
  <c r="P325" i="15" s="1"/>
  <c r="W326" i="2"/>
  <c r="Q325" i="15" s="1"/>
  <c r="X326" i="2"/>
  <c r="R325" i="15" s="1"/>
  <c r="Y326" i="2"/>
  <c r="S325" i="15" s="1"/>
  <c r="Z326" i="2"/>
  <c r="T325" i="15" s="1"/>
  <c r="P327" i="2"/>
  <c r="J326" i="15" s="1"/>
  <c r="Q327" i="2"/>
  <c r="K326" i="15" s="1"/>
  <c r="R327" i="2"/>
  <c r="L326" i="15" s="1"/>
  <c r="S327" i="2"/>
  <c r="M326" i="15" s="1"/>
  <c r="T327" i="2"/>
  <c r="N326" i="15" s="1"/>
  <c r="U327" i="2"/>
  <c r="O326" i="15" s="1"/>
  <c r="V327" i="2"/>
  <c r="P326" i="15" s="1"/>
  <c r="W327" i="2"/>
  <c r="Q326" i="15" s="1"/>
  <c r="X327" i="2"/>
  <c r="R326" i="15" s="1"/>
  <c r="Y327" i="2"/>
  <c r="S326" i="15" s="1"/>
  <c r="Z327" i="2"/>
  <c r="T326" i="15" s="1"/>
  <c r="P328" i="2"/>
  <c r="J327" i="15" s="1"/>
  <c r="Q328" i="2"/>
  <c r="K327" i="15" s="1"/>
  <c r="R328" i="2"/>
  <c r="L327" i="15" s="1"/>
  <c r="S328" i="2"/>
  <c r="M327" i="15" s="1"/>
  <c r="T328" i="2"/>
  <c r="N327" i="15" s="1"/>
  <c r="U328" i="2"/>
  <c r="O327" i="15" s="1"/>
  <c r="V328" i="2"/>
  <c r="P327" i="15" s="1"/>
  <c r="W328" i="2"/>
  <c r="Q327" i="15" s="1"/>
  <c r="X328" i="2"/>
  <c r="R327" i="15" s="1"/>
  <c r="Y328" i="2"/>
  <c r="S327" i="15" s="1"/>
  <c r="Z328" i="2"/>
  <c r="T327" i="15" s="1"/>
  <c r="P329" i="2"/>
  <c r="J328" i="15" s="1"/>
  <c r="Q329" i="2"/>
  <c r="K328" i="15" s="1"/>
  <c r="R329" i="2"/>
  <c r="L328" i="15" s="1"/>
  <c r="S329" i="2"/>
  <c r="M328" i="15" s="1"/>
  <c r="T329" i="2"/>
  <c r="N328" i="15" s="1"/>
  <c r="U329" i="2"/>
  <c r="O328" i="15" s="1"/>
  <c r="V329" i="2"/>
  <c r="P328" i="15" s="1"/>
  <c r="W329" i="2"/>
  <c r="Q328" i="15" s="1"/>
  <c r="X329" i="2"/>
  <c r="R328" i="15" s="1"/>
  <c r="Y329" i="2"/>
  <c r="S328" i="15" s="1"/>
  <c r="Z329" i="2"/>
  <c r="T328" i="15" s="1"/>
  <c r="P330" i="2"/>
  <c r="J329" i="15" s="1"/>
  <c r="Q330" i="2"/>
  <c r="K329" i="15" s="1"/>
  <c r="R330" i="2"/>
  <c r="L329" i="15" s="1"/>
  <c r="S330" i="2"/>
  <c r="M329" i="15" s="1"/>
  <c r="T330" i="2"/>
  <c r="N329" i="15" s="1"/>
  <c r="U330" i="2"/>
  <c r="O329" i="15" s="1"/>
  <c r="V330" i="2"/>
  <c r="P329" i="15" s="1"/>
  <c r="W330" i="2"/>
  <c r="Q329" i="15" s="1"/>
  <c r="X330" i="2"/>
  <c r="R329" i="15" s="1"/>
  <c r="Y330" i="2"/>
  <c r="S329" i="15" s="1"/>
  <c r="Z330" i="2"/>
  <c r="T329" i="15" s="1"/>
  <c r="P331" i="2"/>
  <c r="J330" i="15" s="1"/>
  <c r="Q331" i="2"/>
  <c r="K330" i="15" s="1"/>
  <c r="R331" i="2"/>
  <c r="L330" i="15" s="1"/>
  <c r="S331" i="2"/>
  <c r="M330" i="15" s="1"/>
  <c r="T331" i="2"/>
  <c r="N330" i="15" s="1"/>
  <c r="U331" i="2"/>
  <c r="O330" i="15" s="1"/>
  <c r="V331" i="2"/>
  <c r="P330" i="15" s="1"/>
  <c r="W331" i="2"/>
  <c r="Q330" i="15" s="1"/>
  <c r="X331" i="2"/>
  <c r="R330" i="15" s="1"/>
  <c r="Y331" i="2"/>
  <c r="S330" i="15" s="1"/>
  <c r="Z331" i="2"/>
  <c r="T330" i="15" s="1"/>
  <c r="P332" i="2"/>
  <c r="J331" i="15" s="1"/>
  <c r="Q332" i="2"/>
  <c r="K331" i="15" s="1"/>
  <c r="R332" i="2"/>
  <c r="L331" i="15" s="1"/>
  <c r="S332" i="2"/>
  <c r="M331" i="15" s="1"/>
  <c r="T332" i="2"/>
  <c r="N331" i="15" s="1"/>
  <c r="U332" i="2"/>
  <c r="O331" i="15" s="1"/>
  <c r="V332" i="2"/>
  <c r="P331" i="15" s="1"/>
  <c r="W332" i="2"/>
  <c r="Q331" i="15" s="1"/>
  <c r="X332" i="2"/>
  <c r="R331" i="15" s="1"/>
  <c r="Y332" i="2"/>
  <c r="S331" i="15" s="1"/>
  <c r="Z332" i="2"/>
  <c r="T331" i="15" s="1"/>
  <c r="P333" i="2"/>
  <c r="J332" i="15" s="1"/>
  <c r="Q333" i="2"/>
  <c r="K332" i="15" s="1"/>
  <c r="R333" i="2"/>
  <c r="L332" i="15" s="1"/>
  <c r="S333" i="2"/>
  <c r="M332" i="15" s="1"/>
  <c r="T333" i="2"/>
  <c r="N332" i="15" s="1"/>
  <c r="U333" i="2"/>
  <c r="O332" i="15" s="1"/>
  <c r="V333" i="2"/>
  <c r="P332" i="15" s="1"/>
  <c r="W333" i="2"/>
  <c r="Q332" i="15" s="1"/>
  <c r="X333" i="2"/>
  <c r="R332" i="15" s="1"/>
  <c r="Y333" i="2"/>
  <c r="S332" i="15" s="1"/>
  <c r="Z333" i="2"/>
  <c r="T332" i="15" s="1"/>
  <c r="P334" i="2"/>
  <c r="J333" i="15" s="1"/>
  <c r="Q334" i="2"/>
  <c r="K333" i="15" s="1"/>
  <c r="R334" i="2"/>
  <c r="L333" i="15" s="1"/>
  <c r="S334" i="2"/>
  <c r="M333" i="15" s="1"/>
  <c r="T334" i="2"/>
  <c r="N333" i="15" s="1"/>
  <c r="U334" i="2"/>
  <c r="O333" i="15" s="1"/>
  <c r="V334" i="2"/>
  <c r="P333" i="15" s="1"/>
  <c r="W334" i="2"/>
  <c r="Q333" i="15" s="1"/>
  <c r="X334" i="2"/>
  <c r="R333" i="15" s="1"/>
  <c r="Y334" i="2"/>
  <c r="S333" i="15" s="1"/>
  <c r="Z334" i="2"/>
  <c r="T333" i="15" s="1"/>
  <c r="P335" i="2"/>
  <c r="J334" i="15" s="1"/>
  <c r="Q335" i="2"/>
  <c r="K334" i="15" s="1"/>
  <c r="R335" i="2"/>
  <c r="L334" i="15" s="1"/>
  <c r="S335" i="2"/>
  <c r="M334" i="15" s="1"/>
  <c r="T335" i="2"/>
  <c r="N334" i="15" s="1"/>
  <c r="U335" i="2"/>
  <c r="O334" i="15" s="1"/>
  <c r="V335" i="2"/>
  <c r="P334" i="15" s="1"/>
  <c r="W335" i="2"/>
  <c r="Q334" i="15" s="1"/>
  <c r="X335" i="2"/>
  <c r="R334" i="15" s="1"/>
  <c r="Y335" i="2"/>
  <c r="S334" i="15" s="1"/>
  <c r="Z335" i="2"/>
  <c r="T334" i="15" s="1"/>
  <c r="P336" i="2"/>
  <c r="J335" i="15" s="1"/>
  <c r="Z335" i="15" s="1"/>
  <c r="AA335" i="15" s="1"/>
  <c r="Q336" i="2"/>
  <c r="K335" i="15" s="1"/>
  <c r="R336" i="2"/>
  <c r="L335" i="15" s="1"/>
  <c r="S336" i="2"/>
  <c r="M335" i="15" s="1"/>
  <c r="T336" i="2"/>
  <c r="N335" i="15" s="1"/>
  <c r="U336" i="2"/>
  <c r="O335" i="15" s="1"/>
  <c r="V336" i="2"/>
  <c r="P335" i="15" s="1"/>
  <c r="W336" i="2"/>
  <c r="Q335" i="15" s="1"/>
  <c r="X336" i="2"/>
  <c r="R335" i="15" s="1"/>
  <c r="Y336" i="2"/>
  <c r="S335" i="15" s="1"/>
  <c r="Z336" i="2"/>
  <c r="T335" i="15" s="1"/>
  <c r="P337" i="2"/>
  <c r="J336" i="15" s="1"/>
  <c r="Q337" i="2"/>
  <c r="K336" i="15" s="1"/>
  <c r="R337" i="2"/>
  <c r="L336" i="15" s="1"/>
  <c r="S337" i="2"/>
  <c r="M336" i="15" s="1"/>
  <c r="T337" i="2"/>
  <c r="N336" i="15" s="1"/>
  <c r="U337" i="2"/>
  <c r="O336" i="15" s="1"/>
  <c r="V337" i="2"/>
  <c r="P336" i="15" s="1"/>
  <c r="W337" i="2"/>
  <c r="Q336" i="15" s="1"/>
  <c r="X337" i="2"/>
  <c r="R336" i="15" s="1"/>
  <c r="Y337" i="2"/>
  <c r="S336" i="15" s="1"/>
  <c r="Z337" i="2"/>
  <c r="T336" i="15" s="1"/>
  <c r="P338" i="2"/>
  <c r="J337" i="15" s="1"/>
  <c r="Q338" i="2"/>
  <c r="K337" i="15" s="1"/>
  <c r="R338" i="2"/>
  <c r="L337" i="15" s="1"/>
  <c r="S338" i="2"/>
  <c r="M337" i="15" s="1"/>
  <c r="T338" i="2"/>
  <c r="N337" i="15" s="1"/>
  <c r="U338" i="2"/>
  <c r="O337" i="15" s="1"/>
  <c r="V338" i="2"/>
  <c r="P337" i="15" s="1"/>
  <c r="W338" i="2"/>
  <c r="Q337" i="15" s="1"/>
  <c r="X338" i="2"/>
  <c r="R337" i="15" s="1"/>
  <c r="Y338" i="2"/>
  <c r="S337" i="15" s="1"/>
  <c r="Z338" i="2"/>
  <c r="T337" i="15" s="1"/>
  <c r="P339" i="2"/>
  <c r="J338" i="15" s="1"/>
  <c r="Q339" i="2"/>
  <c r="K338" i="15" s="1"/>
  <c r="R339" i="2"/>
  <c r="L338" i="15" s="1"/>
  <c r="S339" i="2"/>
  <c r="M338" i="15" s="1"/>
  <c r="T339" i="2"/>
  <c r="N338" i="15" s="1"/>
  <c r="U339" i="2"/>
  <c r="O338" i="15" s="1"/>
  <c r="V339" i="2"/>
  <c r="P338" i="15" s="1"/>
  <c r="W339" i="2"/>
  <c r="Q338" i="15" s="1"/>
  <c r="X339" i="2"/>
  <c r="R338" i="15" s="1"/>
  <c r="Y339" i="2"/>
  <c r="S338" i="15" s="1"/>
  <c r="Z339" i="2"/>
  <c r="T338" i="15" s="1"/>
  <c r="P340" i="2"/>
  <c r="J339" i="15" s="1"/>
  <c r="Q340" i="2"/>
  <c r="K339" i="15" s="1"/>
  <c r="R340" i="2"/>
  <c r="L339" i="15" s="1"/>
  <c r="S340" i="2"/>
  <c r="M339" i="15" s="1"/>
  <c r="T340" i="2"/>
  <c r="N339" i="15" s="1"/>
  <c r="U340" i="2"/>
  <c r="O339" i="15" s="1"/>
  <c r="V340" i="2"/>
  <c r="P339" i="15" s="1"/>
  <c r="W340" i="2"/>
  <c r="Q339" i="15" s="1"/>
  <c r="X340" i="2"/>
  <c r="R339" i="15" s="1"/>
  <c r="Y340" i="2"/>
  <c r="S339" i="15" s="1"/>
  <c r="Z340" i="2"/>
  <c r="T339" i="15" s="1"/>
  <c r="P341" i="2"/>
  <c r="J340" i="15" s="1"/>
  <c r="Q341" i="2"/>
  <c r="K340" i="15" s="1"/>
  <c r="R341" i="2"/>
  <c r="L340" i="15" s="1"/>
  <c r="S341" i="2"/>
  <c r="M340" i="15" s="1"/>
  <c r="T341" i="2"/>
  <c r="N340" i="15" s="1"/>
  <c r="U341" i="2"/>
  <c r="O340" i="15" s="1"/>
  <c r="V341" i="2"/>
  <c r="P340" i="15" s="1"/>
  <c r="W341" i="2"/>
  <c r="Q340" i="15" s="1"/>
  <c r="X341" i="2"/>
  <c r="R340" i="15" s="1"/>
  <c r="Y341" i="2"/>
  <c r="S340" i="15" s="1"/>
  <c r="Z341" i="2"/>
  <c r="T340" i="15" s="1"/>
  <c r="P342" i="2"/>
  <c r="J341" i="15" s="1"/>
  <c r="Q342" i="2"/>
  <c r="K341" i="15" s="1"/>
  <c r="R342" i="2"/>
  <c r="L341" i="15" s="1"/>
  <c r="S342" i="2"/>
  <c r="M341" i="15" s="1"/>
  <c r="T342" i="2"/>
  <c r="N341" i="15" s="1"/>
  <c r="U342" i="2"/>
  <c r="O341" i="15" s="1"/>
  <c r="V342" i="2"/>
  <c r="P341" i="15" s="1"/>
  <c r="W342" i="2"/>
  <c r="Q341" i="15" s="1"/>
  <c r="X342" i="2"/>
  <c r="R341" i="15" s="1"/>
  <c r="Y342" i="2"/>
  <c r="S341" i="15" s="1"/>
  <c r="Z342" i="2"/>
  <c r="T341" i="15" s="1"/>
  <c r="P343" i="2"/>
  <c r="J342" i="15" s="1"/>
  <c r="Q343" i="2"/>
  <c r="K342" i="15" s="1"/>
  <c r="R343" i="2"/>
  <c r="L342" i="15" s="1"/>
  <c r="S343" i="2"/>
  <c r="M342" i="15" s="1"/>
  <c r="T343" i="2"/>
  <c r="N342" i="15" s="1"/>
  <c r="U343" i="2"/>
  <c r="O342" i="15" s="1"/>
  <c r="V343" i="2"/>
  <c r="P342" i="15" s="1"/>
  <c r="W343" i="2"/>
  <c r="Q342" i="15" s="1"/>
  <c r="X343" i="2"/>
  <c r="R342" i="15" s="1"/>
  <c r="Y343" i="2"/>
  <c r="S342" i="15" s="1"/>
  <c r="Z343" i="2"/>
  <c r="T342" i="15" s="1"/>
  <c r="P344" i="2"/>
  <c r="J343" i="15" s="1"/>
  <c r="Q344" i="2"/>
  <c r="K343" i="15" s="1"/>
  <c r="R344" i="2"/>
  <c r="L343" i="15" s="1"/>
  <c r="S344" i="2"/>
  <c r="M343" i="15" s="1"/>
  <c r="T344" i="2"/>
  <c r="N343" i="15" s="1"/>
  <c r="U344" i="2"/>
  <c r="O343" i="15" s="1"/>
  <c r="V344" i="2"/>
  <c r="P343" i="15" s="1"/>
  <c r="W344" i="2"/>
  <c r="Q343" i="15" s="1"/>
  <c r="X344" i="2"/>
  <c r="R343" i="15" s="1"/>
  <c r="Y344" i="2"/>
  <c r="S343" i="15" s="1"/>
  <c r="Z344" i="2"/>
  <c r="T343" i="15" s="1"/>
  <c r="P345" i="2"/>
  <c r="J344" i="15" s="1"/>
  <c r="Q345" i="2"/>
  <c r="K344" i="15" s="1"/>
  <c r="R345" i="2"/>
  <c r="L344" i="15" s="1"/>
  <c r="S345" i="2"/>
  <c r="M344" i="15" s="1"/>
  <c r="T345" i="2"/>
  <c r="N344" i="15" s="1"/>
  <c r="U345" i="2"/>
  <c r="O344" i="15" s="1"/>
  <c r="V345" i="2"/>
  <c r="P344" i="15" s="1"/>
  <c r="W345" i="2"/>
  <c r="Q344" i="15" s="1"/>
  <c r="X345" i="2"/>
  <c r="R344" i="15" s="1"/>
  <c r="Y345" i="2"/>
  <c r="S344" i="15" s="1"/>
  <c r="Z345" i="2"/>
  <c r="T344" i="15" s="1"/>
  <c r="P346" i="2"/>
  <c r="J345" i="15" s="1"/>
  <c r="Q346" i="2"/>
  <c r="K345" i="15" s="1"/>
  <c r="R346" i="2"/>
  <c r="L345" i="15" s="1"/>
  <c r="S346" i="2"/>
  <c r="M345" i="15" s="1"/>
  <c r="T346" i="2"/>
  <c r="N345" i="15" s="1"/>
  <c r="U346" i="2"/>
  <c r="O345" i="15" s="1"/>
  <c r="V346" i="2"/>
  <c r="P345" i="15" s="1"/>
  <c r="W346" i="2"/>
  <c r="Q345" i="15" s="1"/>
  <c r="X346" i="2"/>
  <c r="R345" i="15" s="1"/>
  <c r="Y346" i="2"/>
  <c r="S345" i="15" s="1"/>
  <c r="Z346" i="2"/>
  <c r="T345" i="15" s="1"/>
  <c r="P347" i="2"/>
  <c r="J346" i="15" s="1"/>
  <c r="Q347" i="2"/>
  <c r="K346" i="15" s="1"/>
  <c r="R347" i="2"/>
  <c r="L346" i="15" s="1"/>
  <c r="S347" i="2"/>
  <c r="M346" i="15" s="1"/>
  <c r="T347" i="2"/>
  <c r="N346" i="15" s="1"/>
  <c r="U347" i="2"/>
  <c r="O346" i="15" s="1"/>
  <c r="V347" i="2"/>
  <c r="P346" i="15" s="1"/>
  <c r="W347" i="2"/>
  <c r="Q346" i="15" s="1"/>
  <c r="X347" i="2"/>
  <c r="R346" i="15" s="1"/>
  <c r="Y347" i="2"/>
  <c r="S346" i="15" s="1"/>
  <c r="Z347" i="2"/>
  <c r="T346" i="15" s="1"/>
  <c r="P348" i="2"/>
  <c r="J347" i="15" s="1"/>
  <c r="Q348" i="2"/>
  <c r="K347" i="15" s="1"/>
  <c r="R348" i="2"/>
  <c r="L347" i="15" s="1"/>
  <c r="S348" i="2"/>
  <c r="M347" i="15" s="1"/>
  <c r="T348" i="2"/>
  <c r="N347" i="15" s="1"/>
  <c r="U348" i="2"/>
  <c r="O347" i="15" s="1"/>
  <c r="V348" i="2"/>
  <c r="P347" i="15" s="1"/>
  <c r="W348" i="2"/>
  <c r="Q347" i="15" s="1"/>
  <c r="X348" i="2"/>
  <c r="R347" i="15" s="1"/>
  <c r="Y348" i="2"/>
  <c r="S347" i="15" s="1"/>
  <c r="Z348" i="2"/>
  <c r="T347" i="15" s="1"/>
  <c r="P349" i="2"/>
  <c r="J348" i="15" s="1"/>
  <c r="Q349" i="2"/>
  <c r="K348" i="15" s="1"/>
  <c r="R349" i="2"/>
  <c r="L348" i="15" s="1"/>
  <c r="S349" i="2"/>
  <c r="M348" i="15" s="1"/>
  <c r="T349" i="2"/>
  <c r="N348" i="15" s="1"/>
  <c r="U349" i="2"/>
  <c r="O348" i="15" s="1"/>
  <c r="V349" i="2"/>
  <c r="P348" i="15" s="1"/>
  <c r="W349" i="2"/>
  <c r="Q348" i="15" s="1"/>
  <c r="X349" i="2"/>
  <c r="R348" i="15" s="1"/>
  <c r="Y349" i="2"/>
  <c r="S348" i="15" s="1"/>
  <c r="Z349" i="2"/>
  <c r="T348" i="15" s="1"/>
  <c r="P350" i="2"/>
  <c r="J349" i="15" s="1"/>
  <c r="Q350" i="2"/>
  <c r="K349" i="15" s="1"/>
  <c r="R350" i="2"/>
  <c r="L349" i="15" s="1"/>
  <c r="S350" i="2"/>
  <c r="M349" i="15" s="1"/>
  <c r="T350" i="2"/>
  <c r="N349" i="15" s="1"/>
  <c r="U350" i="2"/>
  <c r="O349" i="15" s="1"/>
  <c r="V350" i="2"/>
  <c r="P349" i="15" s="1"/>
  <c r="W350" i="2"/>
  <c r="Q349" i="15" s="1"/>
  <c r="X350" i="2"/>
  <c r="R349" i="15" s="1"/>
  <c r="Y350" i="2"/>
  <c r="S349" i="15" s="1"/>
  <c r="Z350" i="2"/>
  <c r="T349" i="15" s="1"/>
  <c r="P351" i="2"/>
  <c r="J350" i="15" s="1"/>
  <c r="Q351" i="2"/>
  <c r="K350" i="15" s="1"/>
  <c r="R351" i="2"/>
  <c r="L350" i="15" s="1"/>
  <c r="S351" i="2"/>
  <c r="M350" i="15" s="1"/>
  <c r="T351" i="2"/>
  <c r="N350" i="15" s="1"/>
  <c r="U351" i="2"/>
  <c r="O350" i="15" s="1"/>
  <c r="V351" i="2"/>
  <c r="P350" i="15" s="1"/>
  <c r="W351" i="2"/>
  <c r="Q350" i="15" s="1"/>
  <c r="X351" i="2"/>
  <c r="R350" i="15" s="1"/>
  <c r="Y351" i="2"/>
  <c r="S350" i="15" s="1"/>
  <c r="Z351" i="2"/>
  <c r="T350" i="15" s="1"/>
  <c r="P352" i="2"/>
  <c r="J351" i="15" s="1"/>
  <c r="Z351" i="15" s="1"/>
  <c r="AA351" i="15" s="1"/>
  <c r="Q352" i="2"/>
  <c r="K351" i="15" s="1"/>
  <c r="R352" i="2"/>
  <c r="L351" i="15" s="1"/>
  <c r="S352" i="2"/>
  <c r="M351" i="15" s="1"/>
  <c r="T352" i="2"/>
  <c r="N351" i="15" s="1"/>
  <c r="U352" i="2"/>
  <c r="O351" i="15" s="1"/>
  <c r="V352" i="2"/>
  <c r="P351" i="15" s="1"/>
  <c r="W352" i="2"/>
  <c r="Q351" i="15" s="1"/>
  <c r="X352" i="2"/>
  <c r="R351" i="15" s="1"/>
  <c r="Y352" i="2"/>
  <c r="S351" i="15" s="1"/>
  <c r="Z352" i="2"/>
  <c r="T351" i="15" s="1"/>
  <c r="P353" i="2"/>
  <c r="J352" i="15" s="1"/>
  <c r="Q353" i="2"/>
  <c r="K352" i="15" s="1"/>
  <c r="R353" i="2"/>
  <c r="L352" i="15" s="1"/>
  <c r="S353" i="2"/>
  <c r="M352" i="15" s="1"/>
  <c r="T353" i="2"/>
  <c r="N352" i="15" s="1"/>
  <c r="U353" i="2"/>
  <c r="O352" i="15" s="1"/>
  <c r="V353" i="2"/>
  <c r="P352" i="15" s="1"/>
  <c r="W353" i="2"/>
  <c r="Q352" i="15" s="1"/>
  <c r="X353" i="2"/>
  <c r="R352" i="15" s="1"/>
  <c r="Y353" i="2"/>
  <c r="S352" i="15" s="1"/>
  <c r="Z353" i="2"/>
  <c r="T352" i="15" s="1"/>
  <c r="P354" i="2"/>
  <c r="J353" i="15" s="1"/>
  <c r="Q354" i="2"/>
  <c r="K353" i="15" s="1"/>
  <c r="R354" i="2"/>
  <c r="L353" i="15" s="1"/>
  <c r="S354" i="2"/>
  <c r="M353" i="15" s="1"/>
  <c r="T354" i="2"/>
  <c r="N353" i="15" s="1"/>
  <c r="U354" i="2"/>
  <c r="O353" i="15" s="1"/>
  <c r="V354" i="2"/>
  <c r="P353" i="15" s="1"/>
  <c r="W354" i="2"/>
  <c r="Q353" i="15" s="1"/>
  <c r="X354" i="2"/>
  <c r="R353" i="15" s="1"/>
  <c r="Y354" i="2"/>
  <c r="S353" i="15" s="1"/>
  <c r="Z354" i="2"/>
  <c r="T353" i="15" s="1"/>
  <c r="P355" i="2"/>
  <c r="J354" i="15" s="1"/>
  <c r="Q355" i="2"/>
  <c r="K354" i="15" s="1"/>
  <c r="R355" i="2"/>
  <c r="L354" i="15" s="1"/>
  <c r="S355" i="2"/>
  <c r="M354" i="15" s="1"/>
  <c r="T355" i="2"/>
  <c r="N354" i="15" s="1"/>
  <c r="U355" i="2"/>
  <c r="O354" i="15" s="1"/>
  <c r="V355" i="2"/>
  <c r="P354" i="15" s="1"/>
  <c r="W355" i="2"/>
  <c r="Q354" i="15" s="1"/>
  <c r="X355" i="2"/>
  <c r="R354" i="15" s="1"/>
  <c r="Y355" i="2"/>
  <c r="S354" i="15" s="1"/>
  <c r="Z355" i="2"/>
  <c r="T354" i="15" s="1"/>
  <c r="P356" i="2"/>
  <c r="J355" i="15" s="1"/>
  <c r="Q356" i="2"/>
  <c r="K355" i="15" s="1"/>
  <c r="R356" i="2"/>
  <c r="L355" i="15" s="1"/>
  <c r="S356" i="2"/>
  <c r="M355" i="15" s="1"/>
  <c r="T356" i="2"/>
  <c r="N355" i="15" s="1"/>
  <c r="U356" i="2"/>
  <c r="O355" i="15" s="1"/>
  <c r="V356" i="2"/>
  <c r="P355" i="15" s="1"/>
  <c r="W356" i="2"/>
  <c r="Q355" i="15" s="1"/>
  <c r="X356" i="2"/>
  <c r="R355" i="15" s="1"/>
  <c r="Y356" i="2"/>
  <c r="S355" i="15" s="1"/>
  <c r="Z356" i="2"/>
  <c r="T355" i="15" s="1"/>
  <c r="P357" i="2"/>
  <c r="J356" i="15" s="1"/>
  <c r="Q357" i="2"/>
  <c r="K356" i="15" s="1"/>
  <c r="R357" i="2"/>
  <c r="L356" i="15" s="1"/>
  <c r="S357" i="2"/>
  <c r="M356" i="15" s="1"/>
  <c r="T357" i="2"/>
  <c r="N356" i="15" s="1"/>
  <c r="U357" i="2"/>
  <c r="O356" i="15" s="1"/>
  <c r="V357" i="2"/>
  <c r="P356" i="15" s="1"/>
  <c r="W357" i="2"/>
  <c r="Q356" i="15" s="1"/>
  <c r="X357" i="2"/>
  <c r="R356" i="15" s="1"/>
  <c r="Y357" i="2"/>
  <c r="S356" i="15" s="1"/>
  <c r="Z357" i="2"/>
  <c r="T356" i="15" s="1"/>
  <c r="P358" i="2"/>
  <c r="J357" i="15" s="1"/>
  <c r="Q358" i="2"/>
  <c r="K357" i="15" s="1"/>
  <c r="R358" i="2"/>
  <c r="L357" i="15" s="1"/>
  <c r="S358" i="2"/>
  <c r="M357" i="15" s="1"/>
  <c r="T358" i="2"/>
  <c r="N357" i="15" s="1"/>
  <c r="U358" i="2"/>
  <c r="O357" i="15" s="1"/>
  <c r="V358" i="2"/>
  <c r="P357" i="15" s="1"/>
  <c r="W358" i="2"/>
  <c r="Q357" i="15" s="1"/>
  <c r="X358" i="2"/>
  <c r="R357" i="15" s="1"/>
  <c r="Y358" i="2"/>
  <c r="S357" i="15" s="1"/>
  <c r="Z358" i="2"/>
  <c r="T357" i="15" s="1"/>
  <c r="P359" i="2"/>
  <c r="J358" i="15" s="1"/>
  <c r="Q359" i="2"/>
  <c r="K358" i="15" s="1"/>
  <c r="R359" i="2"/>
  <c r="L358" i="15" s="1"/>
  <c r="S359" i="2"/>
  <c r="M358" i="15" s="1"/>
  <c r="T359" i="2"/>
  <c r="N358" i="15" s="1"/>
  <c r="U359" i="2"/>
  <c r="O358" i="15" s="1"/>
  <c r="V359" i="2"/>
  <c r="P358" i="15" s="1"/>
  <c r="W359" i="2"/>
  <c r="Q358" i="15" s="1"/>
  <c r="X359" i="2"/>
  <c r="R358" i="15" s="1"/>
  <c r="Y359" i="2"/>
  <c r="S358" i="15" s="1"/>
  <c r="Z359" i="2"/>
  <c r="T358" i="15" s="1"/>
  <c r="P360" i="2"/>
  <c r="J359" i="15" s="1"/>
  <c r="Q360" i="2"/>
  <c r="K359" i="15" s="1"/>
  <c r="R360" i="2"/>
  <c r="L359" i="15" s="1"/>
  <c r="S360" i="2"/>
  <c r="M359" i="15" s="1"/>
  <c r="T360" i="2"/>
  <c r="N359" i="15" s="1"/>
  <c r="U360" i="2"/>
  <c r="O359" i="15" s="1"/>
  <c r="V360" i="2"/>
  <c r="P359" i="15" s="1"/>
  <c r="W360" i="2"/>
  <c r="Q359" i="15" s="1"/>
  <c r="X360" i="2"/>
  <c r="R359" i="15" s="1"/>
  <c r="Y360" i="2"/>
  <c r="S359" i="15" s="1"/>
  <c r="Z360" i="2"/>
  <c r="T359" i="15" s="1"/>
  <c r="P361" i="2"/>
  <c r="J360" i="15" s="1"/>
  <c r="Q361" i="2"/>
  <c r="K360" i="15" s="1"/>
  <c r="R361" i="2"/>
  <c r="L360" i="15" s="1"/>
  <c r="S361" i="2"/>
  <c r="M360" i="15" s="1"/>
  <c r="T361" i="2"/>
  <c r="N360" i="15" s="1"/>
  <c r="U361" i="2"/>
  <c r="O360" i="15" s="1"/>
  <c r="V361" i="2"/>
  <c r="P360" i="15" s="1"/>
  <c r="W361" i="2"/>
  <c r="Q360" i="15" s="1"/>
  <c r="X361" i="2"/>
  <c r="R360" i="15" s="1"/>
  <c r="Y361" i="2"/>
  <c r="S360" i="15" s="1"/>
  <c r="Z361" i="2"/>
  <c r="T360" i="15" s="1"/>
  <c r="P362" i="2"/>
  <c r="J361" i="15" s="1"/>
  <c r="Q362" i="2"/>
  <c r="K361" i="15" s="1"/>
  <c r="R362" i="2"/>
  <c r="L361" i="15" s="1"/>
  <c r="S362" i="2"/>
  <c r="M361" i="15" s="1"/>
  <c r="T362" i="2"/>
  <c r="N361" i="15" s="1"/>
  <c r="U362" i="2"/>
  <c r="O361" i="15" s="1"/>
  <c r="V362" i="2"/>
  <c r="P361" i="15" s="1"/>
  <c r="W362" i="2"/>
  <c r="Q361" i="15" s="1"/>
  <c r="X362" i="2"/>
  <c r="R361" i="15" s="1"/>
  <c r="Y362" i="2"/>
  <c r="S361" i="15" s="1"/>
  <c r="Z362" i="2"/>
  <c r="T361" i="15" s="1"/>
  <c r="P363" i="2"/>
  <c r="J362" i="15" s="1"/>
  <c r="Q363" i="2"/>
  <c r="K362" i="15" s="1"/>
  <c r="R363" i="2"/>
  <c r="L362" i="15" s="1"/>
  <c r="S363" i="2"/>
  <c r="M362" i="15" s="1"/>
  <c r="T363" i="2"/>
  <c r="N362" i="15" s="1"/>
  <c r="U363" i="2"/>
  <c r="O362" i="15" s="1"/>
  <c r="V363" i="2"/>
  <c r="P362" i="15" s="1"/>
  <c r="W363" i="2"/>
  <c r="Q362" i="15" s="1"/>
  <c r="X363" i="2"/>
  <c r="R362" i="15" s="1"/>
  <c r="Y363" i="2"/>
  <c r="S362" i="15" s="1"/>
  <c r="Z363" i="2"/>
  <c r="T362" i="15" s="1"/>
  <c r="P364" i="2"/>
  <c r="J363" i="15" s="1"/>
  <c r="Q364" i="2"/>
  <c r="K363" i="15" s="1"/>
  <c r="R364" i="2"/>
  <c r="L363" i="15" s="1"/>
  <c r="S364" i="2"/>
  <c r="M363" i="15" s="1"/>
  <c r="T364" i="2"/>
  <c r="N363" i="15" s="1"/>
  <c r="U364" i="2"/>
  <c r="O363" i="15" s="1"/>
  <c r="V364" i="2"/>
  <c r="P363" i="15" s="1"/>
  <c r="W364" i="2"/>
  <c r="Q363" i="15" s="1"/>
  <c r="X364" i="2"/>
  <c r="R363" i="15" s="1"/>
  <c r="Y364" i="2"/>
  <c r="S363" i="15" s="1"/>
  <c r="Z364" i="2"/>
  <c r="T363" i="15" s="1"/>
  <c r="P365" i="2"/>
  <c r="J364" i="15" s="1"/>
  <c r="Q365" i="2"/>
  <c r="K364" i="15" s="1"/>
  <c r="R365" i="2"/>
  <c r="L364" i="15" s="1"/>
  <c r="S365" i="2"/>
  <c r="M364" i="15" s="1"/>
  <c r="T365" i="2"/>
  <c r="N364" i="15" s="1"/>
  <c r="U365" i="2"/>
  <c r="O364" i="15" s="1"/>
  <c r="V365" i="2"/>
  <c r="P364" i="15" s="1"/>
  <c r="W365" i="2"/>
  <c r="Q364" i="15" s="1"/>
  <c r="X365" i="2"/>
  <c r="R364" i="15" s="1"/>
  <c r="Y365" i="2"/>
  <c r="S364" i="15" s="1"/>
  <c r="Z365" i="2"/>
  <c r="T364" i="15" s="1"/>
  <c r="P366" i="2"/>
  <c r="J365" i="15" s="1"/>
  <c r="Q366" i="2"/>
  <c r="K365" i="15" s="1"/>
  <c r="R366" i="2"/>
  <c r="L365" i="15" s="1"/>
  <c r="S366" i="2"/>
  <c r="M365" i="15" s="1"/>
  <c r="T366" i="2"/>
  <c r="N365" i="15" s="1"/>
  <c r="U366" i="2"/>
  <c r="O365" i="15" s="1"/>
  <c r="V366" i="2"/>
  <c r="P365" i="15" s="1"/>
  <c r="W366" i="2"/>
  <c r="Q365" i="15" s="1"/>
  <c r="X366" i="2"/>
  <c r="R365" i="15" s="1"/>
  <c r="Y366" i="2"/>
  <c r="S365" i="15" s="1"/>
  <c r="Z366" i="2"/>
  <c r="T365" i="15" s="1"/>
  <c r="P367" i="2"/>
  <c r="J366" i="15" s="1"/>
  <c r="Q367" i="2"/>
  <c r="K366" i="15" s="1"/>
  <c r="R367" i="2"/>
  <c r="L366" i="15" s="1"/>
  <c r="S367" i="2"/>
  <c r="M366" i="15" s="1"/>
  <c r="T367" i="2"/>
  <c r="N366" i="15" s="1"/>
  <c r="U367" i="2"/>
  <c r="O366" i="15" s="1"/>
  <c r="V367" i="2"/>
  <c r="P366" i="15" s="1"/>
  <c r="W367" i="2"/>
  <c r="Q366" i="15" s="1"/>
  <c r="X367" i="2"/>
  <c r="R366" i="15" s="1"/>
  <c r="Y367" i="2"/>
  <c r="S366" i="15" s="1"/>
  <c r="Z367" i="2"/>
  <c r="T366" i="15" s="1"/>
  <c r="P368" i="2"/>
  <c r="J367" i="15" s="1"/>
  <c r="Z367" i="15" s="1"/>
  <c r="AA367" i="15" s="1"/>
  <c r="Q368" i="2"/>
  <c r="K367" i="15" s="1"/>
  <c r="R368" i="2"/>
  <c r="L367" i="15" s="1"/>
  <c r="S368" i="2"/>
  <c r="M367" i="15" s="1"/>
  <c r="T368" i="2"/>
  <c r="N367" i="15" s="1"/>
  <c r="U368" i="2"/>
  <c r="O367" i="15" s="1"/>
  <c r="V368" i="2"/>
  <c r="P367" i="15" s="1"/>
  <c r="W368" i="2"/>
  <c r="Q367" i="15" s="1"/>
  <c r="X368" i="2"/>
  <c r="R367" i="15" s="1"/>
  <c r="Y368" i="2"/>
  <c r="S367" i="15" s="1"/>
  <c r="Z368" i="2"/>
  <c r="T367" i="15" s="1"/>
  <c r="P369" i="2"/>
  <c r="J368" i="15" s="1"/>
  <c r="Q369" i="2"/>
  <c r="K368" i="15" s="1"/>
  <c r="R369" i="2"/>
  <c r="L368" i="15" s="1"/>
  <c r="S369" i="2"/>
  <c r="M368" i="15" s="1"/>
  <c r="T369" i="2"/>
  <c r="N368" i="15" s="1"/>
  <c r="U369" i="2"/>
  <c r="O368" i="15" s="1"/>
  <c r="V369" i="2"/>
  <c r="P368" i="15" s="1"/>
  <c r="W369" i="2"/>
  <c r="Q368" i="15" s="1"/>
  <c r="X369" i="2"/>
  <c r="R368" i="15" s="1"/>
  <c r="Y369" i="2"/>
  <c r="S368" i="15" s="1"/>
  <c r="Z369" i="2"/>
  <c r="T368" i="15" s="1"/>
  <c r="P370" i="2"/>
  <c r="J369" i="15" s="1"/>
  <c r="Q370" i="2"/>
  <c r="K369" i="15" s="1"/>
  <c r="R370" i="2"/>
  <c r="L369" i="15" s="1"/>
  <c r="S370" i="2"/>
  <c r="M369" i="15" s="1"/>
  <c r="T370" i="2"/>
  <c r="N369" i="15" s="1"/>
  <c r="U370" i="2"/>
  <c r="O369" i="15" s="1"/>
  <c r="V370" i="2"/>
  <c r="P369" i="15" s="1"/>
  <c r="W370" i="2"/>
  <c r="Q369" i="15" s="1"/>
  <c r="X370" i="2"/>
  <c r="R369" i="15" s="1"/>
  <c r="Y370" i="2"/>
  <c r="S369" i="15" s="1"/>
  <c r="Z370" i="2"/>
  <c r="T369" i="15" s="1"/>
  <c r="P371" i="2"/>
  <c r="J370" i="15" s="1"/>
  <c r="Q371" i="2"/>
  <c r="K370" i="15" s="1"/>
  <c r="R371" i="2"/>
  <c r="L370" i="15" s="1"/>
  <c r="S371" i="2"/>
  <c r="M370" i="15" s="1"/>
  <c r="T371" i="2"/>
  <c r="N370" i="15" s="1"/>
  <c r="U371" i="2"/>
  <c r="O370" i="15" s="1"/>
  <c r="V371" i="2"/>
  <c r="P370" i="15" s="1"/>
  <c r="W371" i="2"/>
  <c r="Q370" i="15" s="1"/>
  <c r="X371" i="2"/>
  <c r="R370" i="15" s="1"/>
  <c r="Y371" i="2"/>
  <c r="S370" i="15" s="1"/>
  <c r="Z371" i="2"/>
  <c r="T370" i="15" s="1"/>
  <c r="P372" i="2"/>
  <c r="J371" i="15" s="1"/>
  <c r="Q372" i="2"/>
  <c r="K371" i="15" s="1"/>
  <c r="R372" i="2"/>
  <c r="L371" i="15" s="1"/>
  <c r="S372" i="2"/>
  <c r="M371" i="15" s="1"/>
  <c r="T372" i="2"/>
  <c r="N371" i="15" s="1"/>
  <c r="U372" i="2"/>
  <c r="O371" i="15" s="1"/>
  <c r="V372" i="2"/>
  <c r="P371" i="15" s="1"/>
  <c r="W372" i="2"/>
  <c r="Q371" i="15" s="1"/>
  <c r="X372" i="2"/>
  <c r="R371" i="15" s="1"/>
  <c r="Y372" i="2"/>
  <c r="S371" i="15" s="1"/>
  <c r="Z372" i="2"/>
  <c r="T371" i="15" s="1"/>
  <c r="P373" i="2"/>
  <c r="J372" i="15" s="1"/>
  <c r="Q373" i="2"/>
  <c r="K372" i="15" s="1"/>
  <c r="R373" i="2"/>
  <c r="L372" i="15" s="1"/>
  <c r="S373" i="2"/>
  <c r="M372" i="15" s="1"/>
  <c r="T373" i="2"/>
  <c r="N372" i="15" s="1"/>
  <c r="U373" i="2"/>
  <c r="O372" i="15" s="1"/>
  <c r="V373" i="2"/>
  <c r="P372" i="15" s="1"/>
  <c r="W373" i="2"/>
  <c r="Q372" i="15" s="1"/>
  <c r="X373" i="2"/>
  <c r="R372" i="15" s="1"/>
  <c r="Y373" i="2"/>
  <c r="S372" i="15" s="1"/>
  <c r="Z373" i="2"/>
  <c r="T372" i="15" s="1"/>
  <c r="P374" i="2"/>
  <c r="J373" i="15" s="1"/>
  <c r="Q374" i="2"/>
  <c r="K373" i="15" s="1"/>
  <c r="R374" i="2"/>
  <c r="L373" i="15" s="1"/>
  <c r="S374" i="2"/>
  <c r="M373" i="15" s="1"/>
  <c r="T374" i="2"/>
  <c r="N373" i="15" s="1"/>
  <c r="U374" i="2"/>
  <c r="O373" i="15" s="1"/>
  <c r="V374" i="2"/>
  <c r="P373" i="15" s="1"/>
  <c r="W374" i="2"/>
  <c r="Q373" i="15" s="1"/>
  <c r="X374" i="2"/>
  <c r="R373" i="15" s="1"/>
  <c r="Y374" i="2"/>
  <c r="S373" i="15" s="1"/>
  <c r="Z374" i="2"/>
  <c r="T373" i="15" s="1"/>
  <c r="P375" i="2"/>
  <c r="J374" i="15" s="1"/>
  <c r="Q375" i="2"/>
  <c r="K374" i="15" s="1"/>
  <c r="R375" i="2"/>
  <c r="L374" i="15" s="1"/>
  <c r="S375" i="2"/>
  <c r="M374" i="15" s="1"/>
  <c r="T375" i="2"/>
  <c r="N374" i="15" s="1"/>
  <c r="U375" i="2"/>
  <c r="O374" i="15" s="1"/>
  <c r="V375" i="2"/>
  <c r="P374" i="15" s="1"/>
  <c r="W375" i="2"/>
  <c r="Q374" i="15" s="1"/>
  <c r="X375" i="2"/>
  <c r="R374" i="15" s="1"/>
  <c r="Y375" i="2"/>
  <c r="S374" i="15" s="1"/>
  <c r="Z375" i="2"/>
  <c r="T374" i="15" s="1"/>
  <c r="P376" i="2"/>
  <c r="J375" i="15" s="1"/>
  <c r="Q376" i="2"/>
  <c r="K375" i="15" s="1"/>
  <c r="R376" i="2"/>
  <c r="L375" i="15" s="1"/>
  <c r="S376" i="2"/>
  <c r="M375" i="15" s="1"/>
  <c r="T376" i="2"/>
  <c r="N375" i="15" s="1"/>
  <c r="U376" i="2"/>
  <c r="O375" i="15" s="1"/>
  <c r="V376" i="2"/>
  <c r="P375" i="15" s="1"/>
  <c r="W376" i="2"/>
  <c r="Q375" i="15" s="1"/>
  <c r="X376" i="2"/>
  <c r="R375" i="15" s="1"/>
  <c r="Y376" i="2"/>
  <c r="S375" i="15" s="1"/>
  <c r="Z376" i="2"/>
  <c r="T375" i="15" s="1"/>
  <c r="P377" i="2"/>
  <c r="J376" i="15" s="1"/>
  <c r="Q377" i="2"/>
  <c r="K376" i="15" s="1"/>
  <c r="R377" i="2"/>
  <c r="L376" i="15" s="1"/>
  <c r="S377" i="2"/>
  <c r="M376" i="15" s="1"/>
  <c r="T377" i="2"/>
  <c r="N376" i="15" s="1"/>
  <c r="U377" i="2"/>
  <c r="O376" i="15" s="1"/>
  <c r="V377" i="2"/>
  <c r="P376" i="15" s="1"/>
  <c r="W377" i="2"/>
  <c r="Q376" i="15" s="1"/>
  <c r="X377" i="2"/>
  <c r="R376" i="15" s="1"/>
  <c r="Y377" i="2"/>
  <c r="S376" i="15" s="1"/>
  <c r="Z377" i="2"/>
  <c r="T376" i="15" s="1"/>
  <c r="P378" i="2"/>
  <c r="J377" i="15" s="1"/>
  <c r="Q378" i="2"/>
  <c r="K377" i="15" s="1"/>
  <c r="R378" i="2"/>
  <c r="L377" i="15" s="1"/>
  <c r="S378" i="2"/>
  <c r="M377" i="15" s="1"/>
  <c r="T378" i="2"/>
  <c r="N377" i="15" s="1"/>
  <c r="U378" i="2"/>
  <c r="O377" i="15" s="1"/>
  <c r="V378" i="2"/>
  <c r="P377" i="15" s="1"/>
  <c r="W378" i="2"/>
  <c r="Q377" i="15" s="1"/>
  <c r="X378" i="2"/>
  <c r="R377" i="15" s="1"/>
  <c r="Y378" i="2"/>
  <c r="S377" i="15" s="1"/>
  <c r="Z378" i="2"/>
  <c r="T377" i="15" s="1"/>
  <c r="P379" i="2"/>
  <c r="J378" i="15" s="1"/>
  <c r="Q379" i="2"/>
  <c r="K378" i="15" s="1"/>
  <c r="R379" i="2"/>
  <c r="L378" i="15" s="1"/>
  <c r="S379" i="2"/>
  <c r="M378" i="15" s="1"/>
  <c r="T379" i="2"/>
  <c r="N378" i="15" s="1"/>
  <c r="U379" i="2"/>
  <c r="O378" i="15" s="1"/>
  <c r="V379" i="2"/>
  <c r="P378" i="15" s="1"/>
  <c r="W379" i="2"/>
  <c r="Q378" i="15" s="1"/>
  <c r="X379" i="2"/>
  <c r="R378" i="15" s="1"/>
  <c r="Y379" i="2"/>
  <c r="S378" i="15" s="1"/>
  <c r="Z379" i="2"/>
  <c r="T378" i="15" s="1"/>
  <c r="P380" i="2"/>
  <c r="J379" i="15" s="1"/>
  <c r="Q380" i="2"/>
  <c r="K379" i="15" s="1"/>
  <c r="R380" i="2"/>
  <c r="L379" i="15" s="1"/>
  <c r="S380" i="2"/>
  <c r="M379" i="15" s="1"/>
  <c r="T380" i="2"/>
  <c r="N379" i="15" s="1"/>
  <c r="U380" i="2"/>
  <c r="O379" i="15" s="1"/>
  <c r="V380" i="2"/>
  <c r="P379" i="15" s="1"/>
  <c r="W380" i="2"/>
  <c r="Q379" i="15" s="1"/>
  <c r="X380" i="2"/>
  <c r="R379" i="15" s="1"/>
  <c r="Y380" i="2"/>
  <c r="S379" i="15" s="1"/>
  <c r="Z380" i="2"/>
  <c r="T379" i="15" s="1"/>
  <c r="P381" i="2"/>
  <c r="J380" i="15" s="1"/>
  <c r="Q381" i="2"/>
  <c r="K380" i="15" s="1"/>
  <c r="R381" i="2"/>
  <c r="L380" i="15" s="1"/>
  <c r="S381" i="2"/>
  <c r="M380" i="15" s="1"/>
  <c r="T381" i="2"/>
  <c r="N380" i="15" s="1"/>
  <c r="U381" i="2"/>
  <c r="O380" i="15" s="1"/>
  <c r="V381" i="2"/>
  <c r="P380" i="15" s="1"/>
  <c r="W381" i="2"/>
  <c r="Q380" i="15" s="1"/>
  <c r="X381" i="2"/>
  <c r="R380" i="15" s="1"/>
  <c r="Y381" i="2"/>
  <c r="S380" i="15" s="1"/>
  <c r="Z381" i="2"/>
  <c r="T380" i="15" s="1"/>
  <c r="P382" i="2"/>
  <c r="J381" i="15" s="1"/>
  <c r="Q382" i="2"/>
  <c r="K381" i="15" s="1"/>
  <c r="R382" i="2"/>
  <c r="L381" i="15" s="1"/>
  <c r="S382" i="2"/>
  <c r="M381" i="15" s="1"/>
  <c r="T382" i="2"/>
  <c r="N381" i="15" s="1"/>
  <c r="U382" i="2"/>
  <c r="O381" i="15" s="1"/>
  <c r="V382" i="2"/>
  <c r="P381" i="15" s="1"/>
  <c r="W382" i="2"/>
  <c r="Q381" i="15" s="1"/>
  <c r="X382" i="2"/>
  <c r="R381" i="15" s="1"/>
  <c r="Y382" i="2"/>
  <c r="S381" i="15" s="1"/>
  <c r="Z382" i="2"/>
  <c r="T381" i="15" s="1"/>
  <c r="P383" i="2"/>
  <c r="J382" i="15" s="1"/>
  <c r="Q383" i="2"/>
  <c r="K382" i="15" s="1"/>
  <c r="R383" i="2"/>
  <c r="L382" i="15" s="1"/>
  <c r="S383" i="2"/>
  <c r="M382" i="15" s="1"/>
  <c r="T383" i="2"/>
  <c r="N382" i="15" s="1"/>
  <c r="U383" i="2"/>
  <c r="O382" i="15" s="1"/>
  <c r="V383" i="2"/>
  <c r="P382" i="15" s="1"/>
  <c r="W383" i="2"/>
  <c r="Q382" i="15" s="1"/>
  <c r="X383" i="2"/>
  <c r="R382" i="15" s="1"/>
  <c r="Y383" i="2"/>
  <c r="S382" i="15" s="1"/>
  <c r="Z383" i="2"/>
  <c r="T382" i="15" s="1"/>
  <c r="P384" i="2"/>
  <c r="J383" i="15" s="1"/>
  <c r="Z383" i="15" s="1"/>
  <c r="AA383" i="15" s="1"/>
  <c r="Q384" i="2"/>
  <c r="K383" i="15" s="1"/>
  <c r="R384" i="2"/>
  <c r="L383" i="15" s="1"/>
  <c r="S384" i="2"/>
  <c r="M383" i="15" s="1"/>
  <c r="T384" i="2"/>
  <c r="N383" i="15" s="1"/>
  <c r="U384" i="2"/>
  <c r="O383" i="15" s="1"/>
  <c r="V384" i="2"/>
  <c r="P383" i="15" s="1"/>
  <c r="W384" i="2"/>
  <c r="Q383" i="15" s="1"/>
  <c r="X384" i="2"/>
  <c r="R383" i="15" s="1"/>
  <c r="Y384" i="2"/>
  <c r="S383" i="15" s="1"/>
  <c r="Z384" i="2"/>
  <c r="T383" i="15" s="1"/>
  <c r="P385" i="2"/>
  <c r="J384" i="15" s="1"/>
  <c r="Q385" i="2"/>
  <c r="K384" i="15" s="1"/>
  <c r="R385" i="2"/>
  <c r="L384" i="15" s="1"/>
  <c r="S385" i="2"/>
  <c r="M384" i="15" s="1"/>
  <c r="T385" i="2"/>
  <c r="N384" i="15" s="1"/>
  <c r="U385" i="2"/>
  <c r="O384" i="15" s="1"/>
  <c r="V385" i="2"/>
  <c r="P384" i="15" s="1"/>
  <c r="W385" i="2"/>
  <c r="Q384" i="15" s="1"/>
  <c r="X385" i="2"/>
  <c r="R384" i="15" s="1"/>
  <c r="Y385" i="2"/>
  <c r="S384" i="15" s="1"/>
  <c r="Z385" i="2"/>
  <c r="T384" i="15" s="1"/>
  <c r="P386" i="2"/>
  <c r="J385" i="15" s="1"/>
  <c r="Q386" i="2"/>
  <c r="K385" i="15" s="1"/>
  <c r="R386" i="2"/>
  <c r="L385" i="15" s="1"/>
  <c r="S386" i="2"/>
  <c r="M385" i="15" s="1"/>
  <c r="T386" i="2"/>
  <c r="N385" i="15" s="1"/>
  <c r="U386" i="2"/>
  <c r="O385" i="15" s="1"/>
  <c r="V386" i="2"/>
  <c r="P385" i="15" s="1"/>
  <c r="W386" i="2"/>
  <c r="Q385" i="15" s="1"/>
  <c r="X386" i="2"/>
  <c r="R385" i="15" s="1"/>
  <c r="Y386" i="2"/>
  <c r="S385" i="15" s="1"/>
  <c r="Z386" i="2"/>
  <c r="T385" i="15" s="1"/>
  <c r="P387" i="2"/>
  <c r="J386" i="15" s="1"/>
  <c r="Q387" i="2"/>
  <c r="K386" i="15" s="1"/>
  <c r="R387" i="2"/>
  <c r="L386" i="15" s="1"/>
  <c r="S387" i="2"/>
  <c r="M386" i="15" s="1"/>
  <c r="T387" i="2"/>
  <c r="N386" i="15" s="1"/>
  <c r="U387" i="2"/>
  <c r="O386" i="15" s="1"/>
  <c r="V387" i="2"/>
  <c r="P386" i="15" s="1"/>
  <c r="W387" i="2"/>
  <c r="Q386" i="15" s="1"/>
  <c r="X387" i="2"/>
  <c r="R386" i="15" s="1"/>
  <c r="Y387" i="2"/>
  <c r="S386" i="15" s="1"/>
  <c r="Z387" i="2"/>
  <c r="T386" i="15" s="1"/>
  <c r="P388" i="2"/>
  <c r="J387" i="15" s="1"/>
  <c r="Q388" i="2"/>
  <c r="K387" i="15" s="1"/>
  <c r="R388" i="2"/>
  <c r="L387" i="15" s="1"/>
  <c r="S388" i="2"/>
  <c r="M387" i="15" s="1"/>
  <c r="T388" i="2"/>
  <c r="N387" i="15" s="1"/>
  <c r="U388" i="2"/>
  <c r="O387" i="15" s="1"/>
  <c r="V388" i="2"/>
  <c r="P387" i="15" s="1"/>
  <c r="W388" i="2"/>
  <c r="Q387" i="15" s="1"/>
  <c r="X388" i="2"/>
  <c r="R387" i="15" s="1"/>
  <c r="Y388" i="2"/>
  <c r="S387" i="15" s="1"/>
  <c r="Z388" i="2"/>
  <c r="T387" i="15" s="1"/>
  <c r="P389" i="2"/>
  <c r="J388" i="15" s="1"/>
  <c r="Q389" i="2"/>
  <c r="K388" i="15" s="1"/>
  <c r="R389" i="2"/>
  <c r="L388" i="15" s="1"/>
  <c r="S389" i="2"/>
  <c r="M388" i="15" s="1"/>
  <c r="T389" i="2"/>
  <c r="N388" i="15" s="1"/>
  <c r="U389" i="2"/>
  <c r="O388" i="15" s="1"/>
  <c r="V389" i="2"/>
  <c r="P388" i="15" s="1"/>
  <c r="W389" i="2"/>
  <c r="Q388" i="15" s="1"/>
  <c r="X389" i="2"/>
  <c r="R388" i="15" s="1"/>
  <c r="Y389" i="2"/>
  <c r="S388" i="15" s="1"/>
  <c r="Z389" i="2"/>
  <c r="T388" i="15" s="1"/>
  <c r="P390" i="2"/>
  <c r="J389" i="15" s="1"/>
  <c r="Q390" i="2"/>
  <c r="K389" i="15" s="1"/>
  <c r="R390" i="2"/>
  <c r="L389" i="15" s="1"/>
  <c r="S390" i="2"/>
  <c r="M389" i="15" s="1"/>
  <c r="T390" i="2"/>
  <c r="N389" i="15" s="1"/>
  <c r="U390" i="2"/>
  <c r="O389" i="15" s="1"/>
  <c r="V390" i="2"/>
  <c r="P389" i="15" s="1"/>
  <c r="W390" i="2"/>
  <c r="Q389" i="15" s="1"/>
  <c r="X390" i="2"/>
  <c r="R389" i="15" s="1"/>
  <c r="Y390" i="2"/>
  <c r="S389" i="15" s="1"/>
  <c r="Z390" i="2"/>
  <c r="T389" i="15" s="1"/>
  <c r="P391" i="2"/>
  <c r="J390" i="15" s="1"/>
  <c r="Q391" i="2"/>
  <c r="K390" i="15" s="1"/>
  <c r="R391" i="2"/>
  <c r="L390" i="15" s="1"/>
  <c r="S391" i="2"/>
  <c r="M390" i="15" s="1"/>
  <c r="T391" i="2"/>
  <c r="N390" i="15" s="1"/>
  <c r="U391" i="2"/>
  <c r="O390" i="15" s="1"/>
  <c r="V391" i="2"/>
  <c r="P390" i="15" s="1"/>
  <c r="W391" i="2"/>
  <c r="Q390" i="15" s="1"/>
  <c r="X391" i="2"/>
  <c r="R390" i="15" s="1"/>
  <c r="Y391" i="2"/>
  <c r="S390" i="15" s="1"/>
  <c r="Z391" i="2"/>
  <c r="T390" i="15" s="1"/>
  <c r="P392" i="2"/>
  <c r="J391" i="15" s="1"/>
  <c r="Q392" i="2"/>
  <c r="K391" i="15" s="1"/>
  <c r="R392" i="2"/>
  <c r="L391" i="15" s="1"/>
  <c r="S392" i="2"/>
  <c r="M391" i="15" s="1"/>
  <c r="T392" i="2"/>
  <c r="N391" i="15" s="1"/>
  <c r="U392" i="2"/>
  <c r="O391" i="15" s="1"/>
  <c r="V392" i="2"/>
  <c r="P391" i="15" s="1"/>
  <c r="W392" i="2"/>
  <c r="Q391" i="15" s="1"/>
  <c r="X392" i="2"/>
  <c r="R391" i="15" s="1"/>
  <c r="Y392" i="2"/>
  <c r="S391" i="15" s="1"/>
  <c r="Z392" i="2"/>
  <c r="T391" i="15" s="1"/>
  <c r="P393" i="2"/>
  <c r="J392" i="15" s="1"/>
  <c r="Q393" i="2"/>
  <c r="K392" i="15" s="1"/>
  <c r="R393" i="2"/>
  <c r="L392" i="15" s="1"/>
  <c r="S393" i="2"/>
  <c r="M392" i="15" s="1"/>
  <c r="T393" i="2"/>
  <c r="N392" i="15" s="1"/>
  <c r="U393" i="2"/>
  <c r="O392" i="15" s="1"/>
  <c r="V393" i="2"/>
  <c r="P392" i="15" s="1"/>
  <c r="W393" i="2"/>
  <c r="Q392" i="15" s="1"/>
  <c r="X393" i="2"/>
  <c r="R392" i="15" s="1"/>
  <c r="Y393" i="2"/>
  <c r="S392" i="15" s="1"/>
  <c r="Z393" i="2"/>
  <c r="T392" i="15" s="1"/>
  <c r="P394" i="2"/>
  <c r="J393" i="15" s="1"/>
  <c r="Q394" i="2"/>
  <c r="K393" i="15" s="1"/>
  <c r="R394" i="2"/>
  <c r="L393" i="15" s="1"/>
  <c r="S394" i="2"/>
  <c r="M393" i="15" s="1"/>
  <c r="T394" i="2"/>
  <c r="N393" i="15" s="1"/>
  <c r="U394" i="2"/>
  <c r="O393" i="15" s="1"/>
  <c r="V394" i="2"/>
  <c r="P393" i="15" s="1"/>
  <c r="W394" i="2"/>
  <c r="Q393" i="15" s="1"/>
  <c r="X394" i="2"/>
  <c r="R393" i="15" s="1"/>
  <c r="Y394" i="2"/>
  <c r="S393" i="15" s="1"/>
  <c r="Z394" i="2"/>
  <c r="T393" i="15" s="1"/>
  <c r="P395" i="2"/>
  <c r="J394" i="15" s="1"/>
  <c r="Q395" i="2"/>
  <c r="K394" i="15" s="1"/>
  <c r="R395" i="2"/>
  <c r="L394" i="15" s="1"/>
  <c r="S395" i="2"/>
  <c r="M394" i="15" s="1"/>
  <c r="T395" i="2"/>
  <c r="N394" i="15" s="1"/>
  <c r="U395" i="2"/>
  <c r="O394" i="15" s="1"/>
  <c r="V395" i="2"/>
  <c r="P394" i="15" s="1"/>
  <c r="W395" i="2"/>
  <c r="Q394" i="15" s="1"/>
  <c r="X395" i="2"/>
  <c r="R394" i="15" s="1"/>
  <c r="Y395" i="2"/>
  <c r="S394" i="15" s="1"/>
  <c r="Z395" i="2"/>
  <c r="T394" i="15" s="1"/>
  <c r="P396" i="2"/>
  <c r="J395" i="15" s="1"/>
  <c r="Q396" i="2"/>
  <c r="K395" i="15" s="1"/>
  <c r="R396" i="2"/>
  <c r="L395" i="15" s="1"/>
  <c r="S396" i="2"/>
  <c r="M395" i="15" s="1"/>
  <c r="T396" i="2"/>
  <c r="N395" i="15" s="1"/>
  <c r="U396" i="2"/>
  <c r="O395" i="15" s="1"/>
  <c r="V396" i="2"/>
  <c r="P395" i="15" s="1"/>
  <c r="W396" i="2"/>
  <c r="Q395" i="15" s="1"/>
  <c r="X396" i="2"/>
  <c r="R395" i="15" s="1"/>
  <c r="Y396" i="2"/>
  <c r="S395" i="15" s="1"/>
  <c r="Z396" i="2"/>
  <c r="T395" i="15" s="1"/>
  <c r="P397" i="2"/>
  <c r="J396" i="15" s="1"/>
  <c r="Q397" i="2"/>
  <c r="K396" i="15" s="1"/>
  <c r="R397" i="2"/>
  <c r="L396" i="15" s="1"/>
  <c r="S397" i="2"/>
  <c r="M396" i="15" s="1"/>
  <c r="T397" i="2"/>
  <c r="N396" i="15" s="1"/>
  <c r="U397" i="2"/>
  <c r="O396" i="15" s="1"/>
  <c r="V397" i="2"/>
  <c r="P396" i="15" s="1"/>
  <c r="W397" i="2"/>
  <c r="Q396" i="15" s="1"/>
  <c r="X397" i="2"/>
  <c r="R396" i="15" s="1"/>
  <c r="Y397" i="2"/>
  <c r="S396" i="15" s="1"/>
  <c r="Z397" i="2"/>
  <c r="T396" i="15" s="1"/>
  <c r="P398" i="2"/>
  <c r="J397" i="15" s="1"/>
  <c r="Q398" i="2"/>
  <c r="K397" i="15" s="1"/>
  <c r="R398" i="2"/>
  <c r="L397" i="15" s="1"/>
  <c r="S398" i="2"/>
  <c r="M397" i="15" s="1"/>
  <c r="T398" i="2"/>
  <c r="N397" i="15" s="1"/>
  <c r="U398" i="2"/>
  <c r="O397" i="15" s="1"/>
  <c r="V398" i="2"/>
  <c r="P397" i="15" s="1"/>
  <c r="W398" i="2"/>
  <c r="Q397" i="15" s="1"/>
  <c r="X398" i="2"/>
  <c r="R397" i="15" s="1"/>
  <c r="Y398" i="2"/>
  <c r="S397" i="15" s="1"/>
  <c r="Z398" i="2"/>
  <c r="T397" i="15" s="1"/>
  <c r="P399" i="2"/>
  <c r="J398" i="15" s="1"/>
  <c r="Q399" i="2"/>
  <c r="K398" i="15" s="1"/>
  <c r="R399" i="2"/>
  <c r="L398" i="15" s="1"/>
  <c r="S399" i="2"/>
  <c r="M398" i="15" s="1"/>
  <c r="T399" i="2"/>
  <c r="N398" i="15" s="1"/>
  <c r="U399" i="2"/>
  <c r="O398" i="15" s="1"/>
  <c r="V399" i="2"/>
  <c r="P398" i="15" s="1"/>
  <c r="W399" i="2"/>
  <c r="Q398" i="15" s="1"/>
  <c r="X399" i="2"/>
  <c r="R398" i="15" s="1"/>
  <c r="Y399" i="2"/>
  <c r="S398" i="15" s="1"/>
  <c r="Z399" i="2"/>
  <c r="T398" i="15" s="1"/>
  <c r="P400" i="2"/>
  <c r="J399" i="15" s="1"/>
  <c r="Z399" i="15" s="1"/>
  <c r="AA399" i="15" s="1"/>
  <c r="Q400" i="2"/>
  <c r="K399" i="15" s="1"/>
  <c r="R400" i="2"/>
  <c r="L399" i="15" s="1"/>
  <c r="S400" i="2"/>
  <c r="M399" i="15" s="1"/>
  <c r="T400" i="2"/>
  <c r="N399" i="15" s="1"/>
  <c r="U400" i="2"/>
  <c r="O399" i="15" s="1"/>
  <c r="V400" i="2"/>
  <c r="P399" i="15" s="1"/>
  <c r="W400" i="2"/>
  <c r="Q399" i="15" s="1"/>
  <c r="X400" i="2"/>
  <c r="R399" i="15" s="1"/>
  <c r="Y400" i="2"/>
  <c r="S399" i="15" s="1"/>
  <c r="Z400" i="2"/>
  <c r="T399" i="15" s="1"/>
  <c r="P401" i="2"/>
  <c r="J400" i="15" s="1"/>
  <c r="Q401" i="2"/>
  <c r="K400" i="15" s="1"/>
  <c r="R401" i="2"/>
  <c r="L400" i="15" s="1"/>
  <c r="S401" i="2"/>
  <c r="M400" i="15" s="1"/>
  <c r="T401" i="2"/>
  <c r="N400" i="15" s="1"/>
  <c r="U401" i="2"/>
  <c r="O400" i="15" s="1"/>
  <c r="V401" i="2"/>
  <c r="P400" i="15" s="1"/>
  <c r="W401" i="2"/>
  <c r="Q400" i="15" s="1"/>
  <c r="X401" i="2"/>
  <c r="R400" i="15" s="1"/>
  <c r="Y401" i="2"/>
  <c r="S400" i="15" s="1"/>
  <c r="Z401" i="2"/>
  <c r="T400" i="15" s="1"/>
  <c r="P402" i="2"/>
  <c r="J401" i="15" s="1"/>
  <c r="Q402" i="2"/>
  <c r="K401" i="15" s="1"/>
  <c r="R402" i="2"/>
  <c r="L401" i="15" s="1"/>
  <c r="S402" i="2"/>
  <c r="M401" i="15" s="1"/>
  <c r="T402" i="2"/>
  <c r="N401" i="15" s="1"/>
  <c r="U402" i="2"/>
  <c r="O401" i="15" s="1"/>
  <c r="V402" i="2"/>
  <c r="P401" i="15" s="1"/>
  <c r="W402" i="2"/>
  <c r="Q401" i="15" s="1"/>
  <c r="X402" i="2"/>
  <c r="R401" i="15" s="1"/>
  <c r="Y402" i="2"/>
  <c r="S401" i="15" s="1"/>
  <c r="Z402" i="2"/>
  <c r="T401" i="15" s="1"/>
  <c r="P403" i="2"/>
  <c r="J402" i="15" s="1"/>
  <c r="Q403" i="2"/>
  <c r="K402" i="15" s="1"/>
  <c r="R403" i="2"/>
  <c r="L402" i="15" s="1"/>
  <c r="S403" i="2"/>
  <c r="M402" i="15" s="1"/>
  <c r="T403" i="2"/>
  <c r="N402" i="15" s="1"/>
  <c r="U403" i="2"/>
  <c r="O402" i="15" s="1"/>
  <c r="V403" i="2"/>
  <c r="P402" i="15" s="1"/>
  <c r="W403" i="2"/>
  <c r="Q402" i="15" s="1"/>
  <c r="X403" i="2"/>
  <c r="R402" i="15" s="1"/>
  <c r="Y403" i="2"/>
  <c r="S402" i="15" s="1"/>
  <c r="Z403" i="2"/>
  <c r="T402" i="15" s="1"/>
  <c r="P404" i="2"/>
  <c r="J403" i="15" s="1"/>
  <c r="Q404" i="2"/>
  <c r="K403" i="15" s="1"/>
  <c r="R404" i="2"/>
  <c r="L403" i="15" s="1"/>
  <c r="S404" i="2"/>
  <c r="M403" i="15" s="1"/>
  <c r="T404" i="2"/>
  <c r="N403" i="15" s="1"/>
  <c r="U404" i="2"/>
  <c r="O403" i="15" s="1"/>
  <c r="V404" i="2"/>
  <c r="P403" i="15" s="1"/>
  <c r="W404" i="2"/>
  <c r="Q403" i="15" s="1"/>
  <c r="X404" i="2"/>
  <c r="R403" i="15" s="1"/>
  <c r="Y404" i="2"/>
  <c r="S403" i="15" s="1"/>
  <c r="Z404" i="2"/>
  <c r="T403" i="15" s="1"/>
  <c r="P405" i="2"/>
  <c r="J404" i="15" s="1"/>
  <c r="Q405" i="2"/>
  <c r="K404" i="15" s="1"/>
  <c r="R405" i="2"/>
  <c r="L404" i="15" s="1"/>
  <c r="S405" i="2"/>
  <c r="M404" i="15" s="1"/>
  <c r="T405" i="2"/>
  <c r="N404" i="15" s="1"/>
  <c r="U405" i="2"/>
  <c r="O404" i="15" s="1"/>
  <c r="V405" i="2"/>
  <c r="P404" i="15" s="1"/>
  <c r="W405" i="2"/>
  <c r="Q404" i="15" s="1"/>
  <c r="X405" i="2"/>
  <c r="R404" i="15" s="1"/>
  <c r="Y405" i="2"/>
  <c r="S404" i="15" s="1"/>
  <c r="Z405" i="2"/>
  <c r="T404" i="15" s="1"/>
  <c r="P406" i="2"/>
  <c r="J405" i="15" s="1"/>
  <c r="Q406" i="2"/>
  <c r="K405" i="15" s="1"/>
  <c r="R406" i="2"/>
  <c r="L405" i="15" s="1"/>
  <c r="S406" i="2"/>
  <c r="M405" i="15" s="1"/>
  <c r="T406" i="2"/>
  <c r="N405" i="15" s="1"/>
  <c r="U406" i="2"/>
  <c r="O405" i="15" s="1"/>
  <c r="V406" i="2"/>
  <c r="P405" i="15" s="1"/>
  <c r="W406" i="2"/>
  <c r="Q405" i="15" s="1"/>
  <c r="X406" i="2"/>
  <c r="R405" i="15" s="1"/>
  <c r="Y406" i="2"/>
  <c r="S405" i="15" s="1"/>
  <c r="Z406" i="2"/>
  <c r="T405" i="15" s="1"/>
  <c r="P407" i="2"/>
  <c r="J406" i="15" s="1"/>
  <c r="Q407" i="2"/>
  <c r="K406" i="15" s="1"/>
  <c r="R407" i="2"/>
  <c r="L406" i="15" s="1"/>
  <c r="S407" i="2"/>
  <c r="M406" i="15" s="1"/>
  <c r="T407" i="2"/>
  <c r="N406" i="15" s="1"/>
  <c r="U407" i="2"/>
  <c r="O406" i="15" s="1"/>
  <c r="V407" i="2"/>
  <c r="P406" i="15" s="1"/>
  <c r="W407" i="2"/>
  <c r="Q406" i="15" s="1"/>
  <c r="X407" i="2"/>
  <c r="R406" i="15" s="1"/>
  <c r="Y407" i="2"/>
  <c r="S406" i="15" s="1"/>
  <c r="Z407" i="2"/>
  <c r="T406" i="15" s="1"/>
  <c r="P408" i="2"/>
  <c r="J407" i="15" s="1"/>
  <c r="Q408" i="2"/>
  <c r="K407" i="15" s="1"/>
  <c r="R408" i="2"/>
  <c r="L407" i="15" s="1"/>
  <c r="S408" i="2"/>
  <c r="M407" i="15" s="1"/>
  <c r="T408" i="2"/>
  <c r="N407" i="15" s="1"/>
  <c r="U408" i="2"/>
  <c r="O407" i="15" s="1"/>
  <c r="V408" i="2"/>
  <c r="P407" i="15" s="1"/>
  <c r="W408" i="2"/>
  <c r="Q407" i="15" s="1"/>
  <c r="X408" i="2"/>
  <c r="R407" i="15" s="1"/>
  <c r="Y408" i="2"/>
  <c r="S407" i="15" s="1"/>
  <c r="Z408" i="2"/>
  <c r="T407" i="15" s="1"/>
  <c r="P409" i="2"/>
  <c r="J408" i="15" s="1"/>
  <c r="Q409" i="2"/>
  <c r="K408" i="15" s="1"/>
  <c r="R409" i="2"/>
  <c r="L408" i="15" s="1"/>
  <c r="S409" i="2"/>
  <c r="M408" i="15" s="1"/>
  <c r="T409" i="2"/>
  <c r="N408" i="15" s="1"/>
  <c r="U409" i="2"/>
  <c r="O408" i="15" s="1"/>
  <c r="V409" i="2"/>
  <c r="P408" i="15" s="1"/>
  <c r="W409" i="2"/>
  <c r="Q408" i="15" s="1"/>
  <c r="X409" i="2"/>
  <c r="R408" i="15" s="1"/>
  <c r="Y409" i="2"/>
  <c r="S408" i="15" s="1"/>
  <c r="Z409" i="2"/>
  <c r="T408" i="15" s="1"/>
  <c r="P410" i="2"/>
  <c r="J409" i="15" s="1"/>
  <c r="Q410" i="2"/>
  <c r="K409" i="15" s="1"/>
  <c r="R410" i="2"/>
  <c r="L409" i="15" s="1"/>
  <c r="S410" i="2"/>
  <c r="M409" i="15" s="1"/>
  <c r="T410" i="2"/>
  <c r="N409" i="15" s="1"/>
  <c r="U410" i="2"/>
  <c r="O409" i="15" s="1"/>
  <c r="V410" i="2"/>
  <c r="P409" i="15" s="1"/>
  <c r="W410" i="2"/>
  <c r="Q409" i="15" s="1"/>
  <c r="X410" i="2"/>
  <c r="R409" i="15" s="1"/>
  <c r="Y410" i="2"/>
  <c r="S409" i="15" s="1"/>
  <c r="Z410" i="2"/>
  <c r="T409" i="15" s="1"/>
  <c r="P411" i="2"/>
  <c r="J410" i="15" s="1"/>
  <c r="Q411" i="2"/>
  <c r="K410" i="15" s="1"/>
  <c r="R411" i="2"/>
  <c r="L410" i="15" s="1"/>
  <c r="S411" i="2"/>
  <c r="M410" i="15" s="1"/>
  <c r="T411" i="2"/>
  <c r="N410" i="15" s="1"/>
  <c r="U411" i="2"/>
  <c r="O410" i="15" s="1"/>
  <c r="V411" i="2"/>
  <c r="P410" i="15" s="1"/>
  <c r="W411" i="2"/>
  <c r="Q410" i="15" s="1"/>
  <c r="X411" i="2"/>
  <c r="R410" i="15" s="1"/>
  <c r="Y411" i="2"/>
  <c r="S410" i="15" s="1"/>
  <c r="Z411" i="2"/>
  <c r="T410" i="15" s="1"/>
  <c r="P412" i="2"/>
  <c r="J411" i="15" s="1"/>
  <c r="Q412" i="2"/>
  <c r="K411" i="15" s="1"/>
  <c r="R412" i="2"/>
  <c r="L411" i="15" s="1"/>
  <c r="S412" i="2"/>
  <c r="M411" i="15" s="1"/>
  <c r="T412" i="2"/>
  <c r="N411" i="15" s="1"/>
  <c r="U412" i="2"/>
  <c r="O411" i="15" s="1"/>
  <c r="V412" i="2"/>
  <c r="P411" i="15" s="1"/>
  <c r="W412" i="2"/>
  <c r="Q411" i="15" s="1"/>
  <c r="X412" i="2"/>
  <c r="R411" i="15" s="1"/>
  <c r="Y412" i="2"/>
  <c r="S411" i="15" s="1"/>
  <c r="Z412" i="2"/>
  <c r="T411" i="15" s="1"/>
  <c r="P413" i="2"/>
  <c r="J412" i="15" s="1"/>
  <c r="Q413" i="2"/>
  <c r="K412" i="15" s="1"/>
  <c r="R413" i="2"/>
  <c r="L412" i="15" s="1"/>
  <c r="S413" i="2"/>
  <c r="M412" i="15" s="1"/>
  <c r="T413" i="2"/>
  <c r="N412" i="15" s="1"/>
  <c r="U413" i="2"/>
  <c r="O412" i="15" s="1"/>
  <c r="V413" i="2"/>
  <c r="P412" i="15" s="1"/>
  <c r="W413" i="2"/>
  <c r="Q412" i="15" s="1"/>
  <c r="X413" i="2"/>
  <c r="R412" i="15" s="1"/>
  <c r="Y413" i="2"/>
  <c r="S412" i="15" s="1"/>
  <c r="Z413" i="2"/>
  <c r="T412" i="15" s="1"/>
  <c r="P414" i="2"/>
  <c r="J413" i="15" s="1"/>
  <c r="Q414" i="2"/>
  <c r="K413" i="15" s="1"/>
  <c r="R414" i="2"/>
  <c r="L413" i="15" s="1"/>
  <c r="S414" i="2"/>
  <c r="M413" i="15" s="1"/>
  <c r="T414" i="2"/>
  <c r="N413" i="15" s="1"/>
  <c r="U414" i="2"/>
  <c r="O413" i="15" s="1"/>
  <c r="V414" i="2"/>
  <c r="P413" i="15" s="1"/>
  <c r="W414" i="2"/>
  <c r="Q413" i="15" s="1"/>
  <c r="X414" i="2"/>
  <c r="R413" i="15" s="1"/>
  <c r="Y414" i="2"/>
  <c r="S413" i="15" s="1"/>
  <c r="Z414" i="2"/>
  <c r="T413" i="15" s="1"/>
  <c r="P415" i="2"/>
  <c r="J414" i="15" s="1"/>
  <c r="Q415" i="2"/>
  <c r="K414" i="15" s="1"/>
  <c r="R415" i="2"/>
  <c r="L414" i="15" s="1"/>
  <c r="S415" i="2"/>
  <c r="M414" i="15" s="1"/>
  <c r="T415" i="2"/>
  <c r="N414" i="15" s="1"/>
  <c r="U415" i="2"/>
  <c r="O414" i="15" s="1"/>
  <c r="V415" i="2"/>
  <c r="P414" i="15" s="1"/>
  <c r="W415" i="2"/>
  <c r="Q414" i="15" s="1"/>
  <c r="X415" i="2"/>
  <c r="R414" i="15" s="1"/>
  <c r="Y415" i="2"/>
  <c r="S414" i="15" s="1"/>
  <c r="Z415" i="2"/>
  <c r="T414" i="15" s="1"/>
  <c r="P416" i="2"/>
  <c r="J415" i="15" s="1"/>
  <c r="Z415" i="15" s="1"/>
  <c r="AA415" i="15" s="1"/>
  <c r="Q416" i="2"/>
  <c r="K415" i="15" s="1"/>
  <c r="R416" i="2"/>
  <c r="L415" i="15" s="1"/>
  <c r="S416" i="2"/>
  <c r="M415" i="15" s="1"/>
  <c r="T416" i="2"/>
  <c r="N415" i="15" s="1"/>
  <c r="U416" i="2"/>
  <c r="O415" i="15" s="1"/>
  <c r="V416" i="2"/>
  <c r="P415" i="15" s="1"/>
  <c r="W416" i="2"/>
  <c r="Q415" i="15" s="1"/>
  <c r="X416" i="2"/>
  <c r="R415" i="15" s="1"/>
  <c r="Y416" i="2"/>
  <c r="S415" i="15" s="1"/>
  <c r="Z416" i="2"/>
  <c r="T415" i="15" s="1"/>
  <c r="P417" i="2"/>
  <c r="J416" i="15" s="1"/>
  <c r="Q417" i="2"/>
  <c r="K416" i="15" s="1"/>
  <c r="R417" i="2"/>
  <c r="L416" i="15" s="1"/>
  <c r="S417" i="2"/>
  <c r="M416" i="15" s="1"/>
  <c r="T417" i="2"/>
  <c r="N416" i="15" s="1"/>
  <c r="U417" i="2"/>
  <c r="O416" i="15" s="1"/>
  <c r="V417" i="2"/>
  <c r="P416" i="15" s="1"/>
  <c r="W417" i="2"/>
  <c r="Q416" i="15" s="1"/>
  <c r="X417" i="2"/>
  <c r="R416" i="15" s="1"/>
  <c r="Y417" i="2"/>
  <c r="S416" i="15" s="1"/>
  <c r="Z417" i="2"/>
  <c r="T416" i="15" s="1"/>
  <c r="P418" i="2"/>
  <c r="J417" i="15" s="1"/>
  <c r="Q418" i="2"/>
  <c r="K417" i="15" s="1"/>
  <c r="R418" i="2"/>
  <c r="L417" i="15" s="1"/>
  <c r="S418" i="2"/>
  <c r="M417" i="15" s="1"/>
  <c r="T418" i="2"/>
  <c r="N417" i="15" s="1"/>
  <c r="U418" i="2"/>
  <c r="O417" i="15" s="1"/>
  <c r="V418" i="2"/>
  <c r="P417" i="15" s="1"/>
  <c r="W418" i="2"/>
  <c r="Q417" i="15" s="1"/>
  <c r="X418" i="2"/>
  <c r="R417" i="15" s="1"/>
  <c r="Y418" i="2"/>
  <c r="S417" i="15" s="1"/>
  <c r="Z418" i="2"/>
  <c r="T417" i="15" s="1"/>
  <c r="P419" i="2"/>
  <c r="J418" i="15" s="1"/>
  <c r="Q419" i="2"/>
  <c r="K418" i="15" s="1"/>
  <c r="R419" i="2"/>
  <c r="L418" i="15" s="1"/>
  <c r="S419" i="2"/>
  <c r="M418" i="15" s="1"/>
  <c r="T419" i="2"/>
  <c r="N418" i="15" s="1"/>
  <c r="U419" i="2"/>
  <c r="O418" i="15" s="1"/>
  <c r="V419" i="2"/>
  <c r="P418" i="15" s="1"/>
  <c r="W419" i="2"/>
  <c r="Q418" i="15" s="1"/>
  <c r="X419" i="2"/>
  <c r="R418" i="15" s="1"/>
  <c r="Y419" i="2"/>
  <c r="S418" i="15" s="1"/>
  <c r="Z419" i="2"/>
  <c r="T418" i="15" s="1"/>
  <c r="P420" i="2"/>
  <c r="J419" i="15" s="1"/>
  <c r="Q420" i="2"/>
  <c r="K419" i="15" s="1"/>
  <c r="R420" i="2"/>
  <c r="L419" i="15" s="1"/>
  <c r="S420" i="2"/>
  <c r="M419" i="15" s="1"/>
  <c r="T420" i="2"/>
  <c r="N419" i="15" s="1"/>
  <c r="U420" i="2"/>
  <c r="O419" i="15" s="1"/>
  <c r="V420" i="2"/>
  <c r="P419" i="15" s="1"/>
  <c r="W420" i="2"/>
  <c r="Q419" i="15" s="1"/>
  <c r="X420" i="2"/>
  <c r="R419" i="15" s="1"/>
  <c r="Y420" i="2"/>
  <c r="S419" i="15" s="1"/>
  <c r="Z420" i="2"/>
  <c r="T419" i="15" s="1"/>
  <c r="P421" i="2"/>
  <c r="J420" i="15" s="1"/>
  <c r="Q421" i="2"/>
  <c r="K420" i="15" s="1"/>
  <c r="R421" i="2"/>
  <c r="L420" i="15" s="1"/>
  <c r="S421" i="2"/>
  <c r="M420" i="15" s="1"/>
  <c r="T421" i="2"/>
  <c r="N420" i="15" s="1"/>
  <c r="U421" i="2"/>
  <c r="O420" i="15" s="1"/>
  <c r="V421" i="2"/>
  <c r="P420" i="15" s="1"/>
  <c r="W421" i="2"/>
  <c r="Q420" i="15" s="1"/>
  <c r="X421" i="2"/>
  <c r="R420" i="15" s="1"/>
  <c r="Y421" i="2"/>
  <c r="S420" i="15" s="1"/>
  <c r="Z421" i="2"/>
  <c r="T420" i="15" s="1"/>
  <c r="P422" i="2"/>
  <c r="J421" i="15" s="1"/>
  <c r="Q422" i="2"/>
  <c r="K421" i="15" s="1"/>
  <c r="R422" i="2"/>
  <c r="L421" i="15" s="1"/>
  <c r="S422" i="2"/>
  <c r="M421" i="15" s="1"/>
  <c r="T422" i="2"/>
  <c r="N421" i="15" s="1"/>
  <c r="U422" i="2"/>
  <c r="O421" i="15" s="1"/>
  <c r="V422" i="2"/>
  <c r="P421" i="15" s="1"/>
  <c r="W422" i="2"/>
  <c r="Q421" i="15" s="1"/>
  <c r="X422" i="2"/>
  <c r="R421" i="15" s="1"/>
  <c r="Y422" i="2"/>
  <c r="S421" i="15" s="1"/>
  <c r="Z422" i="2"/>
  <c r="T421" i="15" s="1"/>
  <c r="P423" i="2"/>
  <c r="J422" i="15" s="1"/>
  <c r="Q423" i="2"/>
  <c r="K422" i="15" s="1"/>
  <c r="R423" i="2"/>
  <c r="L422" i="15" s="1"/>
  <c r="S423" i="2"/>
  <c r="M422" i="15" s="1"/>
  <c r="T423" i="2"/>
  <c r="N422" i="15" s="1"/>
  <c r="U423" i="2"/>
  <c r="O422" i="15" s="1"/>
  <c r="V423" i="2"/>
  <c r="P422" i="15" s="1"/>
  <c r="W423" i="2"/>
  <c r="Q422" i="15" s="1"/>
  <c r="X423" i="2"/>
  <c r="R422" i="15" s="1"/>
  <c r="Y423" i="2"/>
  <c r="S422" i="15" s="1"/>
  <c r="Z423" i="2"/>
  <c r="T422" i="15" s="1"/>
  <c r="P424" i="2"/>
  <c r="J423" i="15" s="1"/>
  <c r="Q424" i="2"/>
  <c r="K423" i="15" s="1"/>
  <c r="R424" i="2"/>
  <c r="L423" i="15" s="1"/>
  <c r="S424" i="2"/>
  <c r="M423" i="15" s="1"/>
  <c r="T424" i="2"/>
  <c r="N423" i="15" s="1"/>
  <c r="U424" i="2"/>
  <c r="O423" i="15" s="1"/>
  <c r="V424" i="2"/>
  <c r="P423" i="15" s="1"/>
  <c r="W424" i="2"/>
  <c r="Q423" i="15" s="1"/>
  <c r="X424" i="2"/>
  <c r="R423" i="15" s="1"/>
  <c r="Y424" i="2"/>
  <c r="S423" i="15" s="1"/>
  <c r="Z424" i="2"/>
  <c r="T423" i="15" s="1"/>
  <c r="P425" i="2"/>
  <c r="J424" i="15" s="1"/>
  <c r="Q425" i="2"/>
  <c r="K424" i="15" s="1"/>
  <c r="R425" i="2"/>
  <c r="L424" i="15" s="1"/>
  <c r="S425" i="2"/>
  <c r="M424" i="15" s="1"/>
  <c r="T425" i="2"/>
  <c r="N424" i="15" s="1"/>
  <c r="U425" i="2"/>
  <c r="O424" i="15" s="1"/>
  <c r="V425" i="2"/>
  <c r="P424" i="15" s="1"/>
  <c r="W425" i="2"/>
  <c r="Q424" i="15" s="1"/>
  <c r="X425" i="2"/>
  <c r="R424" i="15" s="1"/>
  <c r="Y425" i="2"/>
  <c r="S424" i="15" s="1"/>
  <c r="Z425" i="2"/>
  <c r="T424" i="15" s="1"/>
  <c r="P426" i="2"/>
  <c r="J425" i="15" s="1"/>
  <c r="Q426" i="2"/>
  <c r="K425" i="15" s="1"/>
  <c r="R426" i="2"/>
  <c r="L425" i="15" s="1"/>
  <c r="S426" i="2"/>
  <c r="M425" i="15" s="1"/>
  <c r="T426" i="2"/>
  <c r="N425" i="15" s="1"/>
  <c r="U426" i="2"/>
  <c r="O425" i="15" s="1"/>
  <c r="V426" i="2"/>
  <c r="P425" i="15" s="1"/>
  <c r="W426" i="2"/>
  <c r="Q425" i="15" s="1"/>
  <c r="X426" i="2"/>
  <c r="R425" i="15" s="1"/>
  <c r="Y426" i="2"/>
  <c r="S425" i="15" s="1"/>
  <c r="Z426" i="2"/>
  <c r="T425" i="15" s="1"/>
  <c r="P427" i="2"/>
  <c r="J426" i="15" s="1"/>
  <c r="Q427" i="2"/>
  <c r="K426" i="15" s="1"/>
  <c r="R427" i="2"/>
  <c r="L426" i="15" s="1"/>
  <c r="S427" i="2"/>
  <c r="M426" i="15" s="1"/>
  <c r="T427" i="2"/>
  <c r="N426" i="15" s="1"/>
  <c r="U427" i="2"/>
  <c r="O426" i="15" s="1"/>
  <c r="V427" i="2"/>
  <c r="P426" i="15" s="1"/>
  <c r="W427" i="2"/>
  <c r="Q426" i="15" s="1"/>
  <c r="X427" i="2"/>
  <c r="R426" i="15" s="1"/>
  <c r="Y427" i="2"/>
  <c r="S426" i="15" s="1"/>
  <c r="Z427" i="2"/>
  <c r="T426" i="15" s="1"/>
  <c r="P428" i="2"/>
  <c r="J427" i="15" s="1"/>
  <c r="Q428" i="2"/>
  <c r="K427" i="15" s="1"/>
  <c r="R428" i="2"/>
  <c r="L427" i="15" s="1"/>
  <c r="S428" i="2"/>
  <c r="M427" i="15" s="1"/>
  <c r="T428" i="2"/>
  <c r="N427" i="15" s="1"/>
  <c r="U428" i="2"/>
  <c r="O427" i="15" s="1"/>
  <c r="V428" i="2"/>
  <c r="P427" i="15" s="1"/>
  <c r="W428" i="2"/>
  <c r="Q427" i="15" s="1"/>
  <c r="X428" i="2"/>
  <c r="R427" i="15" s="1"/>
  <c r="Y428" i="2"/>
  <c r="S427" i="15" s="1"/>
  <c r="Z428" i="2"/>
  <c r="T427" i="15" s="1"/>
  <c r="P429" i="2"/>
  <c r="J428" i="15" s="1"/>
  <c r="Q429" i="2"/>
  <c r="K428" i="15" s="1"/>
  <c r="R429" i="2"/>
  <c r="L428" i="15" s="1"/>
  <c r="S429" i="2"/>
  <c r="M428" i="15" s="1"/>
  <c r="T429" i="2"/>
  <c r="N428" i="15" s="1"/>
  <c r="U429" i="2"/>
  <c r="O428" i="15" s="1"/>
  <c r="V429" i="2"/>
  <c r="P428" i="15" s="1"/>
  <c r="W429" i="2"/>
  <c r="Q428" i="15" s="1"/>
  <c r="X429" i="2"/>
  <c r="R428" i="15" s="1"/>
  <c r="Y429" i="2"/>
  <c r="S428" i="15" s="1"/>
  <c r="Z429" i="2"/>
  <c r="T428" i="15" s="1"/>
  <c r="P430" i="2"/>
  <c r="J429" i="15" s="1"/>
  <c r="Q430" i="2"/>
  <c r="K429" i="15" s="1"/>
  <c r="R430" i="2"/>
  <c r="L429" i="15" s="1"/>
  <c r="S430" i="2"/>
  <c r="M429" i="15" s="1"/>
  <c r="T430" i="2"/>
  <c r="N429" i="15" s="1"/>
  <c r="U430" i="2"/>
  <c r="O429" i="15" s="1"/>
  <c r="V430" i="2"/>
  <c r="P429" i="15" s="1"/>
  <c r="W430" i="2"/>
  <c r="Q429" i="15" s="1"/>
  <c r="X430" i="2"/>
  <c r="R429" i="15" s="1"/>
  <c r="Y430" i="2"/>
  <c r="S429" i="15" s="1"/>
  <c r="Z430" i="2"/>
  <c r="T429" i="15" s="1"/>
  <c r="P431" i="2"/>
  <c r="J430" i="15" s="1"/>
  <c r="Q431" i="2"/>
  <c r="K430" i="15" s="1"/>
  <c r="R431" i="2"/>
  <c r="L430" i="15" s="1"/>
  <c r="S431" i="2"/>
  <c r="M430" i="15" s="1"/>
  <c r="T431" i="2"/>
  <c r="N430" i="15" s="1"/>
  <c r="U431" i="2"/>
  <c r="O430" i="15" s="1"/>
  <c r="V431" i="2"/>
  <c r="P430" i="15" s="1"/>
  <c r="W431" i="2"/>
  <c r="Q430" i="15" s="1"/>
  <c r="X431" i="2"/>
  <c r="R430" i="15" s="1"/>
  <c r="Y431" i="2"/>
  <c r="S430" i="15" s="1"/>
  <c r="Z431" i="2"/>
  <c r="T430" i="15" s="1"/>
  <c r="P432" i="2"/>
  <c r="J431" i="15" s="1"/>
  <c r="Z431" i="15" s="1"/>
  <c r="AA431" i="15" s="1"/>
  <c r="Q432" i="2"/>
  <c r="K431" i="15" s="1"/>
  <c r="R432" i="2"/>
  <c r="L431" i="15" s="1"/>
  <c r="S432" i="2"/>
  <c r="M431" i="15" s="1"/>
  <c r="T432" i="2"/>
  <c r="N431" i="15" s="1"/>
  <c r="U432" i="2"/>
  <c r="O431" i="15" s="1"/>
  <c r="V432" i="2"/>
  <c r="P431" i="15" s="1"/>
  <c r="W432" i="2"/>
  <c r="Q431" i="15" s="1"/>
  <c r="X432" i="2"/>
  <c r="R431" i="15" s="1"/>
  <c r="Y432" i="2"/>
  <c r="S431" i="15" s="1"/>
  <c r="Z432" i="2"/>
  <c r="T431" i="15" s="1"/>
  <c r="P433" i="2"/>
  <c r="J432" i="15" s="1"/>
  <c r="Q433" i="2"/>
  <c r="K432" i="15" s="1"/>
  <c r="R433" i="2"/>
  <c r="L432" i="15" s="1"/>
  <c r="S433" i="2"/>
  <c r="M432" i="15" s="1"/>
  <c r="T433" i="2"/>
  <c r="N432" i="15" s="1"/>
  <c r="U433" i="2"/>
  <c r="O432" i="15" s="1"/>
  <c r="V433" i="2"/>
  <c r="P432" i="15" s="1"/>
  <c r="W433" i="2"/>
  <c r="Q432" i="15" s="1"/>
  <c r="X433" i="2"/>
  <c r="R432" i="15" s="1"/>
  <c r="Y433" i="2"/>
  <c r="S432" i="15" s="1"/>
  <c r="Z433" i="2"/>
  <c r="T432" i="15" s="1"/>
  <c r="P434" i="2"/>
  <c r="J433" i="15" s="1"/>
  <c r="Q434" i="2"/>
  <c r="K433" i="15" s="1"/>
  <c r="R434" i="2"/>
  <c r="L433" i="15" s="1"/>
  <c r="S434" i="2"/>
  <c r="M433" i="15" s="1"/>
  <c r="T434" i="2"/>
  <c r="N433" i="15" s="1"/>
  <c r="U434" i="2"/>
  <c r="O433" i="15" s="1"/>
  <c r="V434" i="2"/>
  <c r="P433" i="15" s="1"/>
  <c r="W434" i="2"/>
  <c r="Q433" i="15" s="1"/>
  <c r="X434" i="2"/>
  <c r="R433" i="15" s="1"/>
  <c r="Y434" i="2"/>
  <c r="S433" i="15" s="1"/>
  <c r="Z434" i="2"/>
  <c r="T433" i="15" s="1"/>
  <c r="P435" i="2"/>
  <c r="J434" i="15" s="1"/>
  <c r="Q435" i="2"/>
  <c r="K434" i="15" s="1"/>
  <c r="R435" i="2"/>
  <c r="L434" i="15" s="1"/>
  <c r="S435" i="2"/>
  <c r="M434" i="15" s="1"/>
  <c r="T435" i="2"/>
  <c r="N434" i="15" s="1"/>
  <c r="U435" i="2"/>
  <c r="O434" i="15" s="1"/>
  <c r="V435" i="2"/>
  <c r="P434" i="15" s="1"/>
  <c r="W435" i="2"/>
  <c r="Q434" i="15" s="1"/>
  <c r="X435" i="2"/>
  <c r="R434" i="15" s="1"/>
  <c r="Y435" i="2"/>
  <c r="S434" i="15" s="1"/>
  <c r="Z435" i="2"/>
  <c r="T434" i="15" s="1"/>
  <c r="P436" i="2"/>
  <c r="J435" i="15" s="1"/>
  <c r="Q436" i="2"/>
  <c r="K435" i="15" s="1"/>
  <c r="R436" i="2"/>
  <c r="L435" i="15" s="1"/>
  <c r="S436" i="2"/>
  <c r="M435" i="15" s="1"/>
  <c r="T436" i="2"/>
  <c r="N435" i="15" s="1"/>
  <c r="U436" i="2"/>
  <c r="O435" i="15" s="1"/>
  <c r="V436" i="2"/>
  <c r="P435" i="15" s="1"/>
  <c r="W436" i="2"/>
  <c r="Q435" i="15" s="1"/>
  <c r="X436" i="2"/>
  <c r="R435" i="15" s="1"/>
  <c r="Y436" i="2"/>
  <c r="S435" i="15" s="1"/>
  <c r="Z436" i="2"/>
  <c r="T435" i="15" s="1"/>
  <c r="P437" i="2"/>
  <c r="J436" i="15" s="1"/>
  <c r="Q437" i="2"/>
  <c r="K436" i="15" s="1"/>
  <c r="R437" i="2"/>
  <c r="L436" i="15" s="1"/>
  <c r="S437" i="2"/>
  <c r="M436" i="15" s="1"/>
  <c r="T437" i="2"/>
  <c r="N436" i="15" s="1"/>
  <c r="U437" i="2"/>
  <c r="O436" i="15" s="1"/>
  <c r="V437" i="2"/>
  <c r="P436" i="15" s="1"/>
  <c r="W437" i="2"/>
  <c r="Q436" i="15" s="1"/>
  <c r="X437" i="2"/>
  <c r="R436" i="15" s="1"/>
  <c r="Y437" i="2"/>
  <c r="S436" i="15" s="1"/>
  <c r="Z437" i="2"/>
  <c r="T436" i="15" s="1"/>
  <c r="P438" i="2"/>
  <c r="J437" i="15" s="1"/>
  <c r="Q438" i="2"/>
  <c r="K437" i="15" s="1"/>
  <c r="R438" i="2"/>
  <c r="L437" i="15" s="1"/>
  <c r="S438" i="2"/>
  <c r="M437" i="15" s="1"/>
  <c r="T438" i="2"/>
  <c r="N437" i="15" s="1"/>
  <c r="U438" i="2"/>
  <c r="O437" i="15" s="1"/>
  <c r="V438" i="2"/>
  <c r="P437" i="15" s="1"/>
  <c r="W438" i="2"/>
  <c r="Q437" i="15" s="1"/>
  <c r="X438" i="2"/>
  <c r="R437" i="15" s="1"/>
  <c r="Y438" i="2"/>
  <c r="S437" i="15" s="1"/>
  <c r="Z438" i="2"/>
  <c r="T437" i="15" s="1"/>
  <c r="P439" i="2"/>
  <c r="J438" i="15" s="1"/>
  <c r="Q439" i="2"/>
  <c r="K438" i="15" s="1"/>
  <c r="R439" i="2"/>
  <c r="L438" i="15" s="1"/>
  <c r="S439" i="2"/>
  <c r="M438" i="15" s="1"/>
  <c r="T439" i="2"/>
  <c r="N438" i="15" s="1"/>
  <c r="U439" i="2"/>
  <c r="O438" i="15" s="1"/>
  <c r="V439" i="2"/>
  <c r="P438" i="15" s="1"/>
  <c r="W439" i="2"/>
  <c r="Q438" i="15" s="1"/>
  <c r="X439" i="2"/>
  <c r="R438" i="15" s="1"/>
  <c r="Y439" i="2"/>
  <c r="S438" i="15" s="1"/>
  <c r="Z439" i="2"/>
  <c r="T438" i="15" s="1"/>
  <c r="P440" i="2"/>
  <c r="J439" i="15" s="1"/>
  <c r="Q440" i="2"/>
  <c r="K439" i="15" s="1"/>
  <c r="R440" i="2"/>
  <c r="L439" i="15" s="1"/>
  <c r="S440" i="2"/>
  <c r="M439" i="15" s="1"/>
  <c r="T440" i="2"/>
  <c r="N439" i="15" s="1"/>
  <c r="U440" i="2"/>
  <c r="O439" i="15" s="1"/>
  <c r="V440" i="2"/>
  <c r="P439" i="15" s="1"/>
  <c r="W440" i="2"/>
  <c r="Q439" i="15" s="1"/>
  <c r="X440" i="2"/>
  <c r="R439" i="15" s="1"/>
  <c r="Y440" i="2"/>
  <c r="S439" i="15" s="1"/>
  <c r="Z440" i="2"/>
  <c r="T439" i="15" s="1"/>
  <c r="P441" i="2"/>
  <c r="J440" i="15" s="1"/>
  <c r="Q441" i="2"/>
  <c r="K440" i="15" s="1"/>
  <c r="R441" i="2"/>
  <c r="L440" i="15" s="1"/>
  <c r="S441" i="2"/>
  <c r="M440" i="15" s="1"/>
  <c r="T441" i="2"/>
  <c r="N440" i="15" s="1"/>
  <c r="U441" i="2"/>
  <c r="O440" i="15" s="1"/>
  <c r="V441" i="2"/>
  <c r="P440" i="15" s="1"/>
  <c r="W441" i="2"/>
  <c r="Q440" i="15" s="1"/>
  <c r="X441" i="2"/>
  <c r="R440" i="15" s="1"/>
  <c r="Y441" i="2"/>
  <c r="S440" i="15" s="1"/>
  <c r="Z441" i="2"/>
  <c r="T440" i="15" s="1"/>
  <c r="P442" i="2"/>
  <c r="J441" i="15" s="1"/>
  <c r="Q442" i="2"/>
  <c r="K441" i="15" s="1"/>
  <c r="R442" i="2"/>
  <c r="L441" i="15" s="1"/>
  <c r="S442" i="2"/>
  <c r="M441" i="15" s="1"/>
  <c r="T442" i="2"/>
  <c r="N441" i="15" s="1"/>
  <c r="U442" i="2"/>
  <c r="O441" i="15" s="1"/>
  <c r="V442" i="2"/>
  <c r="P441" i="15" s="1"/>
  <c r="W442" i="2"/>
  <c r="Q441" i="15" s="1"/>
  <c r="X442" i="2"/>
  <c r="R441" i="15" s="1"/>
  <c r="Y442" i="2"/>
  <c r="S441" i="15" s="1"/>
  <c r="Z442" i="2"/>
  <c r="T441" i="15" s="1"/>
  <c r="P443" i="2"/>
  <c r="J442" i="15" s="1"/>
  <c r="Q443" i="2"/>
  <c r="K442" i="15" s="1"/>
  <c r="R443" i="2"/>
  <c r="L442" i="15" s="1"/>
  <c r="S443" i="2"/>
  <c r="M442" i="15" s="1"/>
  <c r="T443" i="2"/>
  <c r="N442" i="15" s="1"/>
  <c r="U443" i="2"/>
  <c r="O442" i="15" s="1"/>
  <c r="V443" i="2"/>
  <c r="P442" i="15" s="1"/>
  <c r="W443" i="2"/>
  <c r="Q442" i="15" s="1"/>
  <c r="X443" i="2"/>
  <c r="R442" i="15" s="1"/>
  <c r="Y443" i="2"/>
  <c r="S442" i="15" s="1"/>
  <c r="Z443" i="2"/>
  <c r="T442" i="15" s="1"/>
  <c r="P444" i="2"/>
  <c r="J443" i="15" s="1"/>
  <c r="Q444" i="2"/>
  <c r="K443" i="15" s="1"/>
  <c r="R444" i="2"/>
  <c r="L443" i="15" s="1"/>
  <c r="S444" i="2"/>
  <c r="M443" i="15" s="1"/>
  <c r="T444" i="2"/>
  <c r="N443" i="15" s="1"/>
  <c r="U444" i="2"/>
  <c r="O443" i="15" s="1"/>
  <c r="V444" i="2"/>
  <c r="P443" i="15" s="1"/>
  <c r="W444" i="2"/>
  <c r="Q443" i="15" s="1"/>
  <c r="X444" i="2"/>
  <c r="R443" i="15" s="1"/>
  <c r="Y444" i="2"/>
  <c r="S443" i="15" s="1"/>
  <c r="Z444" i="2"/>
  <c r="T443" i="15" s="1"/>
  <c r="P445" i="2"/>
  <c r="J444" i="15" s="1"/>
  <c r="Q445" i="2"/>
  <c r="K444" i="15" s="1"/>
  <c r="R445" i="2"/>
  <c r="L444" i="15" s="1"/>
  <c r="S445" i="2"/>
  <c r="M444" i="15" s="1"/>
  <c r="T445" i="2"/>
  <c r="N444" i="15" s="1"/>
  <c r="U445" i="2"/>
  <c r="O444" i="15" s="1"/>
  <c r="V445" i="2"/>
  <c r="P444" i="15" s="1"/>
  <c r="W445" i="2"/>
  <c r="Q444" i="15" s="1"/>
  <c r="X445" i="2"/>
  <c r="R444" i="15" s="1"/>
  <c r="Y445" i="2"/>
  <c r="S444" i="15" s="1"/>
  <c r="Z445" i="2"/>
  <c r="T444" i="15" s="1"/>
  <c r="P446" i="2"/>
  <c r="J445" i="15" s="1"/>
  <c r="Q446" i="2"/>
  <c r="K445" i="15" s="1"/>
  <c r="R446" i="2"/>
  <c r="L445" i="15" s="1"/>
  <c r="S446" i="2"/>
  <c r="M445" i="15" s="1"/>
  <c r="T446" i="2"/>
  <c r="N445" i="15" s="1"/>
  <c r="U446" i="2"/>
  <c r="O445" i="15" s="1"/>
  <c r="V446" i="2"/>
  <c r="P445" i="15" s="1"/>
  <c r="W446" i="2"/>
  <c r="Q445" i="15" s="1"/>
  <c r="X446" i="2"/>
  <c r="R445" i="15" s="1"/>
  <c r="Y446" i="2"/>
  <c r="S445" i="15" s="1"/>
  <c r="Z446" i="2"/>
  <c r="T445" i="15" s="1"/>
  <c r="P447" i="2"/>
  <c r="J446" i="15" s="1"/>
  <c r="Q447" i="2"/>
  <c r="K446" i="15" s="1"/>
  <c r="R447" i="2"/>
  <c r="L446" i="15" s="1"/>
  <c r="S447" i="2"/>
  <c r="M446" i="15" s="1"/>
  <c r="T447" i="2"/>
  <c r="N446" i="15" s="1"/>
  <c r="U447" i="2"/>
  <c r="O446" i="15" s="1"/>
  <c r="V447" i="2"/>
  <c r="P446" i="15" s="1"/>
  <c r="W447" i="2"/>
  <c r="Q446" i="15" s="1"/>
  <c r="X447" i="2"/>
  <c r="R446" i="15" s="1"/>
  <c r="Y447" i="2"/>
  <c r="S446" i="15" s="1"/>
  <c r="Z447" i="2"/>
  <c r="T446" i="15" s="1"/>
  <c r="P448" i="2"/>
  <c r="J447" i="15" s="1"/>
  <c r="Z447" i="15" s="1"/>
  <c r="AA447" i="15" s="1"/>
  <c r="Q448" i="2"/>
  <c r="K447" i="15" s="1"/>
  <c r="R448" i="2"/>
  <c r="L447" i="15" s="1"/>
  <c r="S448" i="2"/>
  <c r="M447" i="15" s="1"/>
  <c r="T448" i="2"/>
  <c r="N447" i="15" s="1"/>
  <c r="U448" i="2"/>
  <c r="O447" i="15" s="1"/>
  <c r="V448" i="2"/>
  <c r="P447" i="15" s="1"/>
  <c r="W448" i="2"/>
  <c r="Q447" i="15" s="1"/>
  <c r="X448" i="2"/>
  <c r="R447" i="15" s="1"/>
  <c r="Y448" i="2"/>
  <c r="S447" i="15" s="1"/>
  <c r="Z448" i="2"/>
  <c r="T447" i="15" s="1"/>
  <c r="P449" i="2"/>
  <c r="J448" i="15" s="1"/>
  <c r="Q449" i="2"/>
  <c r="K448" i="15" s="1"/>
  <c r="R449" i="2"/>
  <c r="L448" i="15" s="1"/>
  <c r="S449" i="2"/>
  <c r="M448" i="15" s="1"/>
  <c r="T449" i="2"/>
  <c r="N448" i="15" s="1"/>
  <c r="U449" i="2"/>
  <c r="O448" i="15" s="1"/>
  <c r="V449" i="2"/>
  <c r="P448" i="15" s="1"/>
  <c r="W449" i="2"/>
  <c r="Q448" i="15" s="1"/>
  <c r="X449" i="2"/>
  <c r="R448" i="15" s="1"/>
  <c r="Y449" i="2"/>
  <c r="S448" i="15" s="1"/>
  <c r="Z449" i="2"/>
  <c r="T448" i="15" s="1"/>
  <c r="P450" i="2"/>
  <c r="J449" i="15" s="1"/>
  <c r="Q450" i="2"/>
  <c r="K449" i="15" s="1"/>
  <c r="R450" i="2"/>
  <c r="L449" i="15" s="1"/>
  <c r="S450" i="2"/>
  <c r="M449" i="15" s="1"/>
  <c r="T450" i="2"/>
  <c r="N449" i="15" s="1"/>
  <c r="U450" i="2"/>
  <c r="O449" i="15" s="1"/>
  <c r="V450" i="2"/>
  <c r="P449" i="15" s="1"/>
  <c r="W450" i="2"/>
  <c r="Q449" i="15" s="1"/>
  <c r="X450" i="2"/>
  <c r="R449" i="15" s="1"/>
  <c r="Y450" i="2"/>
  <c r="S449" i="15" s="1"/>
  <c r="Z450" i="2"/>
  <c r="T449" i="15" s="1"/>
  <c r="P451" i="2"/>
  <c r="J450" i="15" s="1"/>
  <c r="Q451" i="2"/>
  <c r="K450" i="15" s="1"/>
  <c r="R451" i="2"/>
  <c r="L450" i="15" s="1"/>
  <c r="S451" i="2"/>
  <c r="M450" i="15" s="1"/>
  <c r="T451" i="2"/>
  <c r="N450" i="15" s="1"/>
  <c r="U451" i="2"/>
  <c r="O450" i="15" s="1"/>
  <c r="V451" i="2"/>
  <c r="P450" i="15" s="1"/>
  <c r="W451" i="2"/>
  <c r="Q450" i="15" s="1"/>
  <c r="X451" i="2"/>
  <c r="R450" i="15" s="1"/>
  <c r="Y451" i="2"/>
  <c r="S450" i="15" s="1"/>
  <c r="Z451" i="2"/>
  <c r="T450" i="15" s="1"/>
  <c r="P452" i="2"/>
  <c r="J451" i="15" s="1"/>
  <c r="Q452" i="2"/>
  <c r="K451" i="15" s="1"/>
  <c r="R452" i="2"/>
  <c r="L451" i="15" s="1"/>
  <c r="S452" i="2"/>
  <c r="M451" i="15" s="1"/>
  <c r="T452" i="2"/>
  <c r="N451" i="15" s="1"/>
  <c r="U452" i="2"/>
  <c r="O451" i="15" s="1"/>
  <c r="V452" i="2"/>
  <c r="P451" i="15" s="1"/>
  <c r="W452" i="2"/>
  <c r="Q451" i="15" s="1"/>
  <c r="X452" i="2"/>
  <c r="R451" i="15" s="1"/>
  <c r="Y452" i="2"/>
  <c r="S451" i="15" s="1"/>
  <c r="Z452" i="2"/>
  <c r="T451" i="15" s="1"/>
  <c r="P453" i="2"/>
  <c r="J452" i="15" s="1"/>
  <c r="Q453" i="2"/>
  <c r="K452" i="15" s="1"/>
  <c r="R453" i="2"/>
  <c r="L452" i="15" s="1"/>
  <c r="S453" i="2"/>
  <c r="M452" i="15" s="1"/>
  <c r="T453" i="2"/>
  <c r="N452" i="15" s="1"/>
  <c r="U453" i="2"/>
  <c r="O452" i="15" s="1"/>
  <c r="V453" i="2"/>
  <c r="P452" i="15" s="1"/>
  <c r="W453" i="2"/>
  <c r="Q452" i="15" s="1"/>
  <c r="X453" i="2"/>
  <c r="R452" i="15" s="1"/>
  <c r="Y453" i="2"/>
  <c r="S452" i="15" s="1"/>
  <c r="Z453" i="2"/>
  <c r="T452" i="15" s="1"/>
  <c r="P454" i="2"/>
  <c r="J453" i="15" s="1"/>
  <c r="Q454" i="2"/>
  <c r="K453" i="15" s="1"/>
  <c r="R454" i="2"/>
  <c r="L453" i="15" s="1"/>
  <c r="S454" i="2"/>
  <c r="M453" i="15" s="1"/>
  <c r="T454" i="2"/>
  <c r="N453" i="15" s="1"/>
  <c r="U454" i="2"/>
  <c r="O453" i="15" s="1"/>
  <c r="V454" i="2"/>
  <c r="P453" i="15" s="1"/>
  <c r="W454" i="2"/>
  <c r="Q453" i="15" s="1"/>
  <c r="X454" i="2"/>
  <c r="R453" i="15" s="1"/>
  <c r="Y454" i="2"/>
  <c r="S453" i="15" s="1"/>
  <c r="Z454" i="2"/>
  <c r="T453" i="15" s="1"/>
  <c r="P455" i="2"/>
  <c r="J454" i="15" s="1"/>
  <c r="Q455" i="2"/>
  <c r="K454" i="15" s="1"/>
  <c r="R455" i="2"/>
  <c r="L454" i="15" s="1"/>
  <c r="S455" i="2"/>
  <c r="M454" i="15" s="1"/>
  <c r="T455" i="2"/>
  <c r="N454" i="15" s="1"/>
  <c r="U455" i="2"/>
  <c r="O454" i="15" s="1"/>
  <c r="V455" i="2"/>
  <c r="P454" i="15" s="1"/>
  <c r="W455" i="2"/>
  <c r="Q454" i="15" s="1"/>
  <c r="X455" i="2"/>
  <c r="R454" i="15" s="1"/>
  <c r="Y455" i="2"/>
  <c r="S454" i="15" s="1"/>
  <c r="Z455" i="2"/>
  <c r="T454" i="15" s="1"/>
  <c r="P456" i="2"/>
  <c r="J455" i="15" s="1"/>
  <c r="Q456" i="2"/>
  <c r="K455" i="15" s="1"/>
  <c r="R456" i="2"/>
  <c r="L455" i="15" s="1"/>
  <c r="S456" i="2"/>
  <c r="M455" i="15" s="1"/>
  <c r="T456" i="2"/>
  <c r="N455" i="15" s="1"/>
  <c r="U456" i="2"/>
  <c r="O455" i="15" s="1"/>
  <c r="V456" i="2"/>
  <c r="P455" i="15" s="1"/>
  <c r="W456" i="2"/>
  <c r="Q455" i="15" s="1"/>
  <c r="X456" i="2"/>
  <c r="R455" i="15" s="1"/>
  <c r="Y456" i="2"/>
  <c r="S455" i="15" s="1"/>
  <c r="Z456" i="2"/>
  <c r="T455" i="15" s="1"/>
  <c r="P457" i="2"/>
  <c r="J456" i="15" s="1"/>
  <c r="Q457" i="2"/>
  <c r="K456" i="15" s="1"/>
  <c r="R457" i="2"/>
  <c r="L456" i="15" s="1"/>
  <c r="S457" i="2"/>
  <c r="M456" i="15" s="1"/>
  <c r="T457" i="2"/>
  <c r="N456" i="15" s="1"/>
  <c r="U457" i="2"/>
  <c r="O456" i="15" s="1"/>
  <c r="V457" i="2"/>
  <c r="P456" i="15" s="1"/>
  <c r="W457" i="2"/>
  <c r="Q456" i="15" s="1"/>
  <c r="X457" i="2"/>
  <c r="R456" i="15" s="1"/>
  <c r="Y457" i="2"/>
  <c r="S456" i="15" s="1"/>
  <c r="Z457" i="2"/>
  <c r="T456" i="15" s="1"/>
  <c r="P458" i="2"/>
  <c r="J457" i="15" s="1"/>
  <c r="Q458" i="2"/>
  <c r="K457" i="15" s="1"/>
  <c r="R458" i="2"/>
  <c r="L457" i="15" s="1"/>
  <c r="S458" i="2"/>
  <c r="M457" i="15" s="1"/>
  <c r="T458" i="2"/>
  <c r="N457" i="15" s="1"/>
  <c r="U458" i="2"/>
  <c r="O457" i="15" s="1"/>
  <c r="V458" i="2"/>
  <c r="P457" i="15" s="1"/>
  <c r="W458" i="2"/>
  <c r="Q457" i="15" s="1"/>
  <c r="X458" i="2"/>
  <c r="R457" i="15" s="1"/>
  <c r="Y458" i="2"/>
  <c r="S457" i="15" s="1"/>
  <c r="Z458" i="2"/>
  <c r="T457" i="15" s="1"/>
  <c r="P459" i="2"/>
  <c r="J458" i="15" s="1"/>
  <c r="Q459" i="2"/>
  <c r="K458" i="15" s="1"/>
  <c r="R459" i="2"/>
  <c r="L458" i="15" s="1"/>
  <c r="S459" i="2"/>
  <c r="M458" i="15" s="1"/>
  <c r="T459" i="2"/>
  <c r="N458" i="15" s="1"/>
  <c r="U459" i="2"/>
  <c r="O458" i="15" s="1"/>
  <c r="V459" i="2"/>
  <c r="P458" i="15" s="1"/>
  <c r="W459" i="2"/>
  <c r="Q458" i="15" s="1"/>
  <c r="X459" i="2"/>
  <c r="R458" i="15" s="1"/>
  <c r="Y459" i="2"/>
  <c r="S458" i="15" s="1"/>
  <c r="Z459" i="2"/>
  <c r="T458" i="15" s="1"/>
  <c r="P460" i="2"/>
  <c r="J459" i="15" s="1"/>
  <c r="Q460" i="2"/>
  <c r="K459" i="15" s="1"/>
  <c r="R460" i="2"/>
  <c r="L459" i="15" s="1"/>
  <c r="S460" i="2"/>
  <c r="M459" i="15" s="1"/>
  <c r="T460" i="2"/>
  <c r="N459" i="15" s="1"/>
  <c r="U460" i="2"/>
  <c r="O459" i="15" s="1"/>
  <c r="V460" i="2"/>
  <c r="P459" i="15" s="1"/>
  <c r="W460" i="2"/>
  <c r="Q459" i="15" s="1"/>
  <c r="X460" i="2"/>
  <c r="R459" i="15" s="1"/>
  <c r="Y460" i="2"/>
  <c r="S459" i="15" s="1"/>
  <c r="Z460" i="2"/>
  <c r="T459" i="15" s="1"/>
  <c r="P461" i="2"/>
  <c r="J460" i="15" s="1"/>
  <c r="Q461" i="2"/>
  <c r="K460" i="15" s="1"/>
  <c r="R461" i="2"/>
  <c r="L460" i="15" s="1"/>
  <c r="S461" i="2"/>
  <c r="M460" i="15" s="1"/>
  <c r="T461" i="2"/>
  <c r="N460" i="15" s="1"/>
  <c r="U461" i="2"/>
  <c r="O460" i="15" s="1"/>
  <c r="V461" i="2"/>
  <c r="P460" i="15" s="1"/>
  <c r="W461" i="2"/>
  <c r="Q460" i="15" s="1"/>
  <c r="X461" i="2"/>
  <c r="R460" i="15" s="1"/>
  <c r="Y461" i="2"/>
  <c r="S460" i="15" s="1"/>
  <c r="Z461" i="2"/>
  <c r="T460" i="15" s="1"/>
  <c r="P462" i="2"/>
  <c r="J461" i="15" s="1"/>
  <c r="Q462" i="2"/>
  <c r="K461" i="15" s="1"/>
  <c r="R462" i="2"/>
  <c r="L461" i="15" s="1"/>
  <c r="S462" i="2"/>
  <c r="M461" i="15" s="1"/>
  <c r="T462" i="2"/>
  <c r="N461" i="15" s="1"/>
  <c r="U462" i="2"/>
  <c r="O461" i="15" s="1"/>
  <c r="V462" i="2"/>
  <c r="P461" i="15" s="1"/>
  <c r="W462" i="2"/>
  <c r="Q461" i="15" s="1"/>
  <c r="X462" i="2"/>
  <c r="R461" i="15" s="1"/>
  <c r="Y462" i="2"/>
  <c r="S461" i="15" s="1"/>
  <c r="Z462" i="2"/>
  <c r="T461" i="15" s="1"/>
  <c r="P463" i="2"/>
  <c r="J462" i="15" s="1"/>
  <c r="Q463" i="2"/>
  <c r="K462" i="15" s="1"/>
  <c r="R463" i="2"/>
  <c r="L462" i="15" s="1"/>
  <c r="S463" i="2"/>
  <c r="M462" i="15" s="1"/>
  <c r="T463" i="2"/>
  <c r="N462" i="15" s="1"/>
  <c r="U463" i="2"/>
  <c r="O462" i="15" s="1"/>
  <c r="V463" i="2"/>
  <c r="P462" i="15" s="1"/>
  <c r="W463" i="2"/>
  <c r="Q462" i="15" s="1"/>
  <c r="X463" i="2"/>
  <c r="R462" i="15" s="1"/>
  <c r="Y463" i="2"/>
  <c r="S462" i="15" s="1"/>
  <c r="Z463" i="2"/>
  <c r="T462" i="15" s="1"/>
  <c r="P464" i="2"/>
  <c r="J463" i="15" s="1"/>
  <c r="Z463" i="15" s="1"/>
  <c r="AA463" i="15" s="1"/>
  <c r="Q464" i="2"/>
  <c r="K463" i="15" s="1"/>
  <c r="R464" i="2"/>
  <c r="L463" i="15" s="1"/>
  <c r="S464" i="2"/>
  <c r="M463" i="15" s="1"/>
  <c r="T464" i="2"/>
  <c r="N463" i="15" s="1"/>
  <c r="U464" i="2"/>
  <c r="O463" i="15" s="1"/>
  <c r="V464" i="2"/>
  <c r="P463" i="15" s="1"/>
  <c r="W464" i="2"/>
  <c r="Q463" i="15" s="1"/>
  <c r="X464" i="2"/>
  <c r="R463" i="15" s="1"/>
  <c r="Y464" i="2"/>
  <c r="S463" i="15" s="1"/>
  <c r="Z464" i="2"/>
  <c r="T463" i="15" s="1"/>
  <c r="P465" i="2"/>
  <c r="J464" i="15" s="1"/>
  <c r="Q465" i="2"/>
  <c r="K464" i="15" s="1"/>
  <c r="R465" i="2"/>
  <c r="L464" i="15" s="1"/>
  <c r="S465" i="2"/>
  <c r="M464" i="15" s="1"/>
  <c r="T465" i="2"/>
  <c r="N464" i="15" s="1"/>
  <c r="U465" i="2"/>
  <c r="O464" i="15" s="1"/>
  <c r="V465" i="2"/>
  <c r="P464" i="15" s="1"/>
  <c r="W465" i="2"/>
  <c r="Q464" i="15" s="1"/>
  <c r="X465" i="2"/>
  <c r="R464" i="15" s="1"/>
  <c r="Y465" i="2"/>
  <c r="S464" i="15" s="1"/>
  <c r="Z465" i="2"/>
  <c r="T464" i="15" s="1"/>
  <c r="P466" i="2"/>
  <c r="J465" i="15" s="1"/>
  <c r="Q466" i="2"/>
  <c r="K465" i="15" s="1"/>
  <c r="R466" i="2"/>
  <c r="L465" i="15" s="1"/>
  <c r="S466" i="2"/>
  <c r="M465" i="15" s="1"/>
  <c r="T466" i="2"/>
  <c r="N465" i="15" s="1"/>
  <c r="U466" i="2"/>
  <c r="O465" i="15" s="1"/>
  <c r="V466" i="2"/>
  <c r="P465" i="15" s="1"/>
  <c r="W466" i="2"/>
  <c r="Q465" i="15" s="1"/>
  <c r="X466" i="2"/>
  <c r="R465" i="15" s="1"/>
  <c r="Y466" i="2"/>
  <c r="S465" i="15" s="1"/>
  <c r="Z466" i="2"/>
  <c r="T465" i="15" s="1"/>
  <c r="P467" i="2"/>
  <c r="J466" i="15" s="1"/>
  <c r="Q467" i="2"/>
  <c r="K466" i="15" s="1"/>
  <c r="R467" i="2"/>
  <c r="L466" i="15" s="1"/>
  <c r="S467" i="2"/>
  <c r="M466" i="15" s="1"/>
  <c r="T467" i="2"/>
  <c r="N466" i="15" s="1"/>
  <c r="U467" i="2"/>
  <c r="O466" i="15" s="1"/>
  <c r="V467" i="2"/>
  <c r="P466" i="15" s="1"/>
  <c r="W467" i="2"/>
  <c r="Q466" i="15" s="1"/>
  <c r="X467" i="2"/>
  <c r="R466" i="15" s="1"/>
  <c r="Y467" i="2"/>
  <c r="S466" i="15" s="1"/>
  <c r="Z467" i="2"/>
  <c r="T466" i="15" s="1"/>
  <c r="P468" i="2"/>
  <c r="J467" i="15" s="1"/>
  <c r="Q468" i="2"/>
  <c r="K467" i="15" s="1"/>
  <c r="R468" i="2"/>
  <c r="L467" i="15" s="1"/>
  <c r="S468" i="2"/>
  <c r="M467" i="15" s="1"/>
  <c r="T468" i="2"/>
  <c r="N467" i="15" s="1"/>
  <c r="U468" i="2"/>
  <c r="O467" i="15" s="1"/>
  <c r="V468" i="2"/>
  <c r="P467" i="15" s="1"/>
  <c r="W468" i="2"/>
  <c r="Q467" i="15" s="1"/>
  <c r="X468" i="2"/>
  <c r="R467" i="15" s="1"/>
  <c r="Y468" i="2"/>
  <c r="S467" i="15" s="1"/>
  <c r="Z468" i="2"/>
  <c r="T467" i="15" s="1"/>
  <c r="P469" i="2"/>
  <c r="J468" i="15" s="1"/>
  <c r="Q469" i="2"/>
  <c r="K468" i="15" s="1"/>
  <c r="R469" i="2"/>
  <c r="L468" i="15" s="1"/>
  <c r="S469" i="2"/>
  <c r="M468" i="15" s="1"/>
  <c r="T469" i="2"/>
  <c r="N468" i="15" s="1"/>
  <c r="U469" i="2"/>
  <c r="O468" i="15" s="1"/>
  <c r="V469" i="2"/>
  <c r="P468" i="15" s="1"/>
  <c r="W469" i="2"/>
  <c r="Q468" i="15" s="1"/>
  <c r="X469" i="2"/>
  <c r="R468" i="15" s="1"/>
  <c r="Y469" i="2"/>
  <c r="S468" i="15" s="1"/>
  <c r="Z469" i="2"/>
  <c r="T468" i="15" s="1"/>
  <c r="P470" i="2"/>
  <c r="J469" i="15" s="1"/>
  <c r="Q470" i="2"/>
  <c r="K469" i="15" s="1"/>
  <c r="R470" i="2"/>
  <c r="L469" i="15" s="1"/>
  <c r="S470" i="2"/>
  <c r="M469" i="15" s="1"/>
  <c r="T470" i="2"/>
  <c r="N469" i="15" s="1"/>
  <c r="U470" i="2"/>
  <c r="O469" i="15" s="1"/>
  <c r="V470" i="2"/>
  <c r="P469" i="15" s="1"/>
  <c r="W470" i="2"/>
  <c r="Q469" i="15" s="1"/>
  <c r="X470" i="2"/>
  <c r="R469" i="15" s="1"/>
  <c r="Y470" i="2"/>
  <c r="S469" i="15" s="1"/>
  <c r="Z470" i="2"/>
  <c r="T469" i="15" s="1"/>
  <c r="P471" i="2"/>
  <c r="J470" i="15" s="1"/>
  <c r="Q471" i="2"/>
  <c r="K470" i="15" s="1"/>
  <c r="R471" i="2"/>
  <c r="L470" i="15" s="1"/>
  <c r="S471" i="2"/>
  <c r="M470" i="15" s="1"/>
  <c r="T471" i="2"/>
  <c r="N470" i="15" s="1"/>
  <c r="U471" i="2"/>
  <c r="O470" i="15" s="1"/>
  <c r="V471" i="2"/>
  <c r="P470" i="15" s="1"/>
  <c r="W471" i="2"/>
  <c r="Q470" i="15" s="1"/>
  <c r="X471" i="2"/>
  <c r="R470" i="15" s="1"/>
  <c r="Y471" i="2"/>
  <c r="S470" i="15" s="1"/>
  <c r="Z471" i="2"/>
  <c r="T470" i="15" s="1"/>
  <c r="P472" i="2"/>
  <c r="J471" i="15" s="1"/>
  <c r="Q472" i="2"/>
  <c r="K471" i="15" s="1"/>
  <c r="R472" i="2"/>
  <c r="L471" i="15" s="1"/>
  <c r="S472" i="2"/>
  <c r="M471" i="15" s="1"/>
  <c r="T472" i="2"/>
  <c r="N471" i="15" s="1"/>
  <c r="U472" i="2"/>
  <c r="O471" i="15" s="1"/>
  <c r="V472" i="2"/>
  <c r="P471" i="15" s="1"/>
  <c r="W472" i="2"/>
  <c r="Q471" i="15" s="1"/>
  <c r="X472" i="2"/>
  <c r="R471" i="15" s="1"/>
  <c r="Y472" i="2"/>
  <c r="S471" i="15" s="1"/>
  <c r="Z472" i="2"/>
  <c r="T471" i="15" s="1"/>
  <c r="P473" i="2"/>
  <c r="J472" i="15" s="1"/>
  <c r="Q473" i="2"/>
  <c r="K472" i="15" s="1"/>
  <c r="R473" i="2"/>
  <c r="L472" i="15" s="1"/>
  <c r="S473" i="2"/>
  <c r="M472" i="15" s="1"/>
  <c r="T473" i="2"/>
  <c r="N472" i="15" s="1"/>
  <c r="U473" i="2"/>
  <c r="O472" i="15" s="1"/>
  <c r="V473" i="2"/>
  <c r="P472" i="15" s="1"/>
  <c r="W473" i="2"/>
  <c r="Q472" i="15" s="1"/>
  <c r="X473" i="2"/>
  <c r="R472" i="15" s="1"/>
  <c r="Y473" i="2"/>
  <c r="S472" i="15" s="1"/>
  <c r="Z473" i="2"/>
  <c r="T472" i="15" s="1"/>
  <c r="P474" i="2"/>
  <c r="J473" i="15" s="1"/>
  <c r="Q474" i="2"/>
  <c r="K473" i="15" s="1"/>
  <c r="R474" i="2"/>
  <c r="L473" i="15" s="1"/>
  <c r="S474" i="2"/>
  <c r="M473" i="15" s="1"/>
  <c r="T474" i="2"/>
  <c r="N473" i="15" s="1"/>
  <c r="U474" i="2"/>
  <c r="O473" i="15" s="1"/>
  <c r="V474" i="2"/>
  <c r="P473" i="15" s="1"/>
  <c r="W474" i="2"/>
  <c r="Q473" i="15" s="1"/>
  <c r="X474" i="2"/>
  <c r="R473" i="15" s="1"/>
  <c r="Y474" i="2"/>
  <c r="S473" i="15" s="1"/>
  <c r="Z474" i="2"/>
  <c r="T473" i="15" s="1"/>
  <c r="P475" i="2"/>
  <c r="J474" i="15" s="1"/>
  <c r="Q475" i="2"/>
  <c r="K474" i="15" s="1"/>
  <c r="R475" i="2"/>
  <c r="L474" i="15" s="1"/>
  <c r="S475" i="2"/>
  <c r="M474" i="15" s="1"/>
  <c r="T475" i="2"/>
  <c r="N474" i="15" s="1"/>
  <c r="U475" i="2"/>
  <c r="O474" i="15" s="1"/>
  <c r="V475" i="2"/>
  <c r="P474" i="15" s="1"/>
  <c r="W475" i="2"/>
  <c r="Q474" i="15" s="1"/>
  <c r="X475" i="2"/>
  <c r="R474" i="15" s="1"/>
  <c r="Y475" i="2"/>
  <c r="S474" i="15" s="1"/>
  <c r="Z475" i="2"/>
  <c r="T474" i="15" s="1"/>
  <c r="P476" i="2"/>
  <c r="J475" i="15" s="1"/>
  <c r="Q476" i="2"/>
  <c r="K475" i="15" s="1"/>
  <c r="R476" i="2"/>
  <c r="L475" i="15" s="1"/>
  <c r="S476" i="2"/>
  <c r="M475" i="15" s="1"/>
  <c r="T476" i="2"/>
  <c r="N475" i="15" s="1"/>
  <c r="U476" i="2"/>
  <c r="O475" i="15" s="1"/>
  <c r="V476" i="2"/>
  <c r="P475" i="15" s="1"/>
  <c r="W476" i="2"/>
  <c r="Q475" i="15" s="1"/>
  <c r="X476" i="2"/>
  <c r="R475" i="15" s="1"/>
  <c r="Y476" i="2"/>
  <c r="S475" i="15" s="1"/>
  <c r="Z476" i="2"/>
  <c r="T475" i="15" s="1"/>
  <c r="P477" i="2"/>
  <c r="J476" i="15" s="1"/>
  <c r="Q477" i="2"/>
  <c r="K476" i="15" s="1"/>
  <c r="R477" i="2"/>
  <c r="L476" i="15" s="1"/>
  <c r="S477" i="2"/>
  <c r="M476" i="15" s="1"/>
  <c r="T477" i="2"/>
  <c r="N476" i="15" s="1"/>
  <c r="U477" i="2"/>
  <c r="O476" i="15" s="1"/>
  <c r="V477" i="2"/>
  <c r="P476" i="15" s="1"/>
  <c r="W477" i="2"/>
  <c r="Q476" i="15" s="1"/>
  <c r="X477" i="2"/>
  <c r="R476" i="15" s="1"/>
  <c r="Y477" i="2"/>
  <c r="S476" i="15" s="1"/>
  <c r="Z477" i="2"/>
  <c r="T476" i="15" s="1"/>
  <c r="P478" i="2"/>
  <c r="J477" i="15" s="1"/>
  <c r="Q478" i="2"/>
  <c r="K477" i="15" s="1"/>
  <c r="R478" i="2"/>
  <c r="L477" i="15" s="1"/>
  <c r="S478" i="2"/>
  <c r="M477" i="15" s="1"/>
  <c r="T478" i="2"/>
  <c r="N477" i="15" s="1"/>
  <c r="U478" i="2"/>
  <c r="O477" i="15" s="1"/>
  <c r="V478" i="2"/>
  <c r="P477" i="15" s="1"/>
  <c r="W478" i="2"/>
  <c r="Q477" i="15" s="1"/>
  <c r="X478" i="2"/>
  <c r="R477" i="15" s="1"/>
  <c r="Y478" i="2"/>
  <c r="S477" i="15" s="1"/>
  <c r="Z478" i="2"/>
  <c r="T477" i="15" s="1"/>
  <c r="P479" i="2"/>
  <c r="J478" i="15" s="1"/>
  <c r="Q479" i="2"/>
  <c r="K478" i="15" s="1"/>
  <c r="R479" i="2"/>
  <c r="L478" i="15" s="1"/>
  <c r="S479" i="2"/>
  <c r="M478" i="15" s="1"/>
  <c r="T479" i="2"/>
  <c r="N478" i="15" s="1"/>
  <c r="U479" i="2"/>
  <c r="O478" i="15" s="1"/>
  <c r="V479" i="2"/>
  <c r="P478" i="15" s="1"/>
  <c r="W479" i="2"/>
  <c r="Q478" i="15" s="1"/>
  <c r="X479" i="2"/>
  <c r="R478" i="15" s="1"/>
  <c r="Y479" i="2"/>
  <c r="S478" i="15" s="1"/>
  <c r="Z479" i="2"/>
  <c r="T478" i="15" s="1"/>
  <c r="P480" i="2"/>
  <c r="J479" i="15" s="1"/>
  <c r="Z479" i="15" s="1"/>
  <c r="AA479" i="15" s="1"/>
  <c r="Q480" i="2"/>
  <c r="K479" i="15" s="1"/>
  <c r="R480" i="2"/>
  <c r="L479" i="15" s="1"/>
  <c r="S480" i="2"/>
  <c r="M479" i="15" s="1"/>
  <c r="T480" i="2"/>
  <c r="N479" i="15" s="1"/>
  <c r="U480" i="2"/>
  <c r="O479" i="15" s="1"/>
  <c r="V480" i="2"/>
  <c r="P479" i="15" s="1"/>
  <c r="W480" i="2"/>
  <c r="Q479" i="15" s="1"/>
  <c r="X480" i="2"/>
  <c r="R479" i="15" s="1"/>
  <c r="Y480" i="2"/>
  <c r="S479" i="15" s="1"/>
  <c r="Z480" i="2"/>
  <c r="T479" i="15" s="1"/>
  <c r="P481" i="2"/>
  <c r="J480" i="15" s="1"/>
  <c r="Q481" i="2"/>
  <c r="K480" i="15" s="1"/>
  <c r="R481" i="2"/>
  <c r="L480" i="15" s="1"/>
  <c r="S481" i="2"/>
  <c r="M480" i="15" s="1"/>
  <c r="T481" i="2"/>
  <c r="N480" i="15" s="1"/>
  <c r="U481" i="2"/>
  <c r="O480" i="15" s="1"/>
  <c r="V481" i="2"/>
  <c r="P480" i="15" s="1"/>
  <c r="W481" i="2"/>
  <c r="Q480" i="15" s="1"/>
  <c r="X481" i="2"/>
  <c r="R480" i="15" s="1"/>
  <c r="Y481" i="2"/>
  <c r="S480" i="15" s="1"/>
  <c r="Z481" i="2"/>
  <c r="T480" i="15" s="1"/>
  <c r="P482" i="2"/>
  <c r="J481" i="15" s="1"/>
  <c r="Q482" i="2"/>
  <c r="K481" i="15" s="1"/>
  <c r="R482" i="2"/>
  <c r="L481" i="15" s="1"/>
  <c r="S482" i="2"/>
  <c r="M481" i="15" s="1"/>
  <c r="T482" i="2"/>
  <c r="N481" i="15" s="1"/>
  <c r="U482" i="2"/>
  <c r="O481" i="15" s="1"/>
  <c r="V482" i="2"/>
  <c r="P481" i="15" s="1"/>
  <c r="W482" i="2"/>
  <c r="Q481" i="15" s="1"/>
  <c r="X482" i="2"/>
  <c r="R481" i="15" s="1"/>
  <c r="Y482" i="2"/>
  <c r="S481" i="15" s="1"/>
  <c r="Z482" i="2"/>
  <c r="T481" i="15" s="1"/>
  <c r="P483" i="2"/>
  <c r="J482" i="15" s="1"/>
  <c r="Q483" i="2"/>
  <c r="K482" i="15" s="1"/>
  <c r="R483" i="2"/>
  <c r="L482" i="15" s="1"/>
  <c r="S483" i="2"/>
  <c r="M482" i="15" s="1"/>
  <c r="T483" i="2"/>
  <c r="N482" i="15" s="1"/>
  <c r="U483" i="2"/>
  <c r="O482" i="15" s="1"/>
  <c r="V483" i="2"/>
  <c r="P482" i="15" s="1"/>
  <c r="W483" i="2"/>
  <c r="Q482" i="15" s="1"/>
  <c r="X483" i="2"/>
  <c r="R482" i="15" s="1"/>
  <c r="Y483" i="2"/>
  <c r="S482" i="15" s="1"/>
  <c r="Z483" i="2"/>
  <c r="T482" i="15" s="1"/>
  <c r="P484" i="2"/>
  <c r="J483" i="15" s="1"/>
  <c r="Q484" i="2"/>
  <c r="K483" i="15" s="1"/>
  <c r="R484" i="2"/>
  <c r="L483" i="15" s="1"/>
  <c r="S484" i="2"/>
  <c r="M483" i="15" s="1"/>
  <c r="T484" i="2"/>
  <c r="N483" i="15" s="1"/>
  <c r="U484" i="2"/>
  <c r="O483" i="15" s="1"/>
  <c r="V484" i="2"/>
  <c r="P483" i="15" s="1"/>
  <c r="W484" i="2"/>
  <c r="Q483" i="15" s="1"/>
  <c r="X484" i="2"/>
  <c r="R483" i="15" s="1"/>
  <c r="Y484" i="2"/>
  <c r="S483" i="15" s="1"/>
  <c r="Z484" i="2"/>
  <c r="T483" i="15" s="1"/>
  <c r="P485" i="2"/>
  <c r="J484" i="15" s="1"/>
  <c r="Q485" i="2"/>
  <c r="K484" i="15" s="1"/>
  <c r="R485" i="2"/>
  <c r="L484" i="15" s="1"/>
  <c r="S485" i="2"/>
  <c r="M484" i="15" s="1"/>
  <c r="T485" i="2"/>
  <c r="N484" i="15" s="1"/>
  <c r="U485" i="2"/>
  <c r="O484" i="15" s="1"/>
  <c r="V485" i="2"/>
  <c r="P484" i="15" s="1"/>
  <c r="W485" i="2"/>
  <c r="Q484" i="15" s="1"/>
  <c r="X485" i="2"/>
  <c r="R484" i="15" s="1"/>
  <c r="Y485" i="2"/>
  <c r="S484" i="15" s="1"/>
  <c r="Z485" i="2"/>
  <c r="T484" i="15" s="1"/>
  <c r="P486" i="2"/>
  <c r="J485" i="15" s="1"/>
  <c r="Q486" i="2"/>
  <c r="K485" i="15" s="1"/>
  <c r="R486" i="2"/>
  <c r="L485" i="15" s="1"/>
  <c r="S486" i="2"/>
  <c r="M485" i="15" s="1"/>
  <c r="T486" i="2"/>
  <c r="N485" i="15" s="1"/>
  <c r="U486" i="2"/>
  <c r="O485" i="15" s="1"/>
  <c r="V486" i="2"/>
  <c r="P485" i="15" s="1"/>
  <c r="W486" i="2"/>
  <c r="Q485" i="15" s="1"/>
  <c r="X486" i="2"/>
  <c r="R485" i="15" s="1"/>
  <c r="Y486" i="2"/>
  <c r="S485" i="15" s="1"/>
  <c r="Z486" i="2"/>
  <c r="T485" i="15" s="1"/>
  <c r="P487" i="2"/>
  <c r="J486" i="15" s="1"/>
  <c r="Q487" i="2"/>
  <c r="K486" i="15" s="1"/>
  <c r="R487" i="2"/>
  <c r="L486" i="15" s="1"/>
  <c r="S487" i="2"/>
  <c r="M486" i="15" s="1"/>
  <c r="T487" i="2"/>
  <c r="N486" i="15" s="1"/>
  <c r="U487" i="2"/>
  <c r="O486" i="15" s="1"/>
  <c r="V487" i="2"/>
  <c r="P486" i="15" s="1"/>
  <c r="W487" i="2"/>
  <c r="Q486" i="15" s="1"/>
  <c r="X487" i="2"/>
  <c r="R486" i="15" s="1"/>
  <c r="Y487" i="2"/>
  <c r="S486" i="15" s="1"/>
  <c r="Z487" i="2"/>
  <c r="T486" i="15" s="1"/>
  <c r="P488" i="2"/>
  <c r="J487" i="15" s="1"/>
  <c r="Q488" i="2"/>
  <c r="K487" i="15" s="1"/>
  <c r="R488" i="2"/>
  <c r="L487" i="15" s="1"/>
  <c r="S488" i="2"/>
  <c r="M487" i="15" s="1"/>
  <c r="T488" i="2"/>
  <c r="N487" i="15" s="1"/>
  <c r="U488" i="2"/>
  <c r="O487" i="15" s="1"/>
  <c r="V488" i="2"/>
  <c r="P487" i="15" s="1"/>
  <c r="W488" i="2"/>
  <c r="Q487" i="15" s="1"/>
  <c r="X488" i="2"/>
  <c r="R487" i="15" s="1"/>
  <c r="Y488" i="2"/>
  <c r="S487" i="15" s="1"/>
  <c r="Z488" i="2"/>
  <c r="T487" i="15" s="1"/>
  <c r="P489" i="2"/>
  <c r="J488" i="15" s="1"/>
  <c r="Q489" i="2"/>
  <c r="K488" i="15" s="1"/>
  <c r="R489" i="2"/>
  <c r="L488" i="15" s="1"/>
  <c r="S489" i="2"/>
  <c r="M488" i="15" s="1"/>
  <c r="T489" i="2"/>
  <c r="N488" i="15" s="1"/>
  <c r="U489" i="2"/>
  <c r="O488" i="15" s="1"/>
  <c r="V489" i="2"/>
  <c r="P488" i="15" s="1"/>
  <c r="W489" i="2"/>
  <c r="Q488" i="15" s="1"/>
  <c r="X489" i="2"/>
  <c r="R488" i="15" s="1"/>
  <c r="Y489" i="2"/>
  <c r="S488" i="15" s="1"/>
  <c r="Z489" i="2"/>
  <c r="T488" i="15" s="1"/>
  <c r="P490" i="2"/>
  <c r="J489" i="15" s="1"/>
  <c r="Q490" i="2"/>
  <c r="K489" i="15" s="1"/>
  <c r="R490" i="2"/>
  <c r="L489" i="15" s="1"/>
  <c r="S490" i="2"/>
  <c r="M489" i="15" s="1"/>
  <c r="T490" i="2"/>
  <c r="N489" i="15" s="1"/>
  <c r="U490" i="2"/>
  <c r="O489" i="15" s="1"/>
  <c r="V490" i="2"/>
  <c r="P489" i="15" s="1"/>
  <c r="W490" i="2"/>
  <c r="Q489" i="15" s="1"/>
  <c r="X490" i="2"/>
  <c r="R489" i="15" s="1"/>
  <c r="Y490" i="2"/>
  <c r="S489" i="15" s="1"/>
  <c r="Z490" i="2"/>
  <c r="T489" i="15" s="1"/>
  <c r="P491" i="2"/>
  <c r="J490" i="15" s="1"/>
  <c r="Q491" i="2"/>
  <c r="K490" i="15" s="1"/>
  <c r="R491" i="2"/>
  <c r="L490" i="15" s="1"/>
  <c r="S491" i="2"/>
  <c r="M490" i="15" s="1"/>
  <c r="T491" i="2"/>
  <c r="N490" i="15" s="1"/>
  <c r="U491" i="2"/>
  <c r="O490" i="15" s="1"/>
  <c r="V491" i="2"/>
  <c r="P490" i="15" s="1"/>
  <c r="W491" i="2"/>
  <c r="Q490" i="15" s="1"/>
  <c r="X491" i="2"/>
  <c r="R490" i="15" s="1"/>
  <c r="Y491" i="2"/>
  <c r="S490" i="15" s="1"/>
  <c r="Z491" i="2"/>
  <c r="T490" i="15" s="1"/>
  <c r="P492" i="2"/>
  <c r="J491" i="15" s="1"/>
  <c r="Q492" i="2"/>
  <c r="K491" i="15" s="1"/>
  <c r="R492" i="2"/>
  <c r="L491" i="15" s="1"/>
  <c r="S492" i="2"/>
  <c r="M491" i="15" s="1"/>
  <c r="T492" i="2"/>
  <c r="N491" i="15" s="1"/>
  <c r="U492" i="2"/>
  <c r="O491" i="15" s="1"/>
  <c r="V492" i="2"/>
  <c r="P491" i="15" s="1"/>
  <c r="W492" i="2"/>
  <c r="Q491" i="15" s="1"/>
  <c r="X492" i="2"/>
  <c r="R491" i="15" s="1"/>
  <c r="Y492" i="2"/>
  <c r="S491" i="15" s="1"/>
  <c r="Z492" i="2"/>
  <c r="T491" i="15" s="1"/>
  <c r="P493" i="2"/>
  <c r="J492" i="15" s="1"/>
  <c r="Q493" i="2"/>
  <c r="K492" i="15" s="1"/>
  <c r="R493" i="2"/>
  <c r="L492" i="15" s="1"/>
  <c r="S493" i="2"/>
  <c r="M492" i="15" s="1"/>
  <c r="T493" i="2"/>
  <c r="N492" i="15" s="1"/>
  <c r="U493" i="2"/>
  <c r="O492" i="15" s="1"/>
  <c r="V493" i="2"/>
  <c r="P492" i="15" s="1"/>
  <c r="W493" i="2"/>
  <c r="Q492" i="15" s="1"/>
  <c r="X493" i="2"/>
  <c r="R492" i="15" s="1"/>
  <c r="Y493" i="2"/>
  <c r="S492" i="15" s="1"/>
  <c r="Z493" i="2"/>
  <c r="T492" i="15" s="1"/>
  <c r="P494" i="2"/>
  <c r="J493" i="15" s="1"/>
  <c r="Q494" i="2"/>
  <c r="K493" i="15" s="1"/>
  <c r="R494" i="2"/>
  <c r="L493" i="15" s="1"/>
  <c r="S494" i="2"/>
  <c r="M493" i="15" s="1"/>
  <c r="T494" i="2"/>
  <c r="N493" i="15" s="1"/>
  <c r="U494" i="2"/>
  <c r="O493" i="15" s="1"/>
  <c r="V494" i="2"/>
  <c r="P493" i="15" s="1"/>
  <c r="W494" i="2"/>
  <c r="Q493" i="15" s="1"/>
  <c r="X494" i="2"/>
  <c r="R493" i="15" s="1"/>
  <c r="Y494" i="2"/>
  <c r="S493" i="15" s="1"/>
  <c r="Z494" i="2"/>
  <c r="T493" i="15" s="1"/>
  <c r="P495" i="2"/>
  <c r="J494" i="15" s="1"/>
  <c r="Q495" i="2"/>
  <c r="K494" i="15" s="1"/>
  <c r="R495" i="2"/>
  <c r="L494" i="15" s="1"/>
  <c r="S495" i="2"/>
  <c r="M494" i="15" s="1"/>
  <c r="T495" i="2"/>
  <c r="N494" i="15" s="1"/>
  <c r="U495" i="2"/>
  <c r="O494" i="15" s="1"/>
  <c r="V495" i="2"/>
  <c r="P494" i="15" s="1"/>
  <c r="W495" i="2"/>
  <c r="Q494" i="15" s="1"/>
  <c r="X495" i="2"/>
  <c r="R494" i="15" s="1"/>
  <c r="Y495" i="2"/>
  <c r="S494" i="15" s="1"/>
  <c r="Z495" i="2"/>
  <c r="T494" i="15" s="1"/>
  <c r="P496" i="2"/>
  <c r="J495" i="15" s="1"/>
  <c r="Z495" i="15" s="1"/>
  <c r="AA495" i="15" s="1"/>
  <c r="Q496" i="2"/>
  <c r="K495" i="15" s="1"/>
  <c r="R496" i="2"/>
  <c r="L495" i="15" s="1"/>
  <c r="S496" i="2"/>
  <c r="M495" i="15" s="1"/>
  <c r="T496" i="2"/>
  <c r="N495" i="15" s="1"/>
  <c r="U496" i="2"/>
  <c r="O495" i="15" s="1"/>
  <c r="V496" i="2"/>
  <c r="P495" i="15" s="1"/>
  <c r="W496" i="2"/>
  <c r="Q495" i="15" s="1"/>
  <c r="X496" i="2"/>
  <c r="R495" i="15" s="1"/>
  <c r="Y496" i="2"/>
  <c r="S495" i="15" s="1"/>
  <c r="Z496" i="2"/>
  <c r="T495" i="15" s="1"/>
  <c r="P497" i="2"/>
  <c r="J496" i="15" s="1"/>
  <c r="Q497" i="2"/>
  <c r="K496" i="15" s="1"/>
  <c r="R497" i="2"/>
  <c r="L496" i="15" s="1"/>
  <c r="S497" i="2"/>
  <c r="M496" i="15" s="1"/>
  <c r="T497" i="2"/>
  <c r="N496" i="15" s="1"/>
  <c r="U497" i="2"/>
  <c r="O496" i="15" s="1"/>
  <c r="V497" i="2"/>
  <c r="P496" i="15" s="1"/>
  <c r="W497" i="2"/>
  <c r="Q496" i="15" s="1"/>
  <c r="X497" i="2"/>
  <c r="R496" i="15" s="1"/>
  <c r="Y497" i="2"/>
  <c r="S496" i="15" s="1"/>
  <c r="Z497" i="2"/>
  <c r="T496" i="15" s="1"/>
  <c r="P498" i="2"/>
  <c r="J497" i="15" s="1"/>
  <c r="Q498" i="2"/>
  <c r="K497" i="15" s="1"/>
  <c r="R498" i="2"/>
  <c r="L497" i="15" s="1"/>
  <c r="S498" i="2"/>
  <c r="M497" i="15" s="1"/>
  <c r="T498" i="2"/>
  <c r="N497" i="15" s="1"/>
  <c r="U498" i="2"/>
  <c r="O497" i="15" s="1"/>
  <c r="V498" i="2"/>
  <c r="P497" i="15" s="1"/>
  <c r="W498" i="2"/>
  <c r="Q497" i="15" s="1"/>
  <c r="X498" i="2"/>
  <c r="R497" i="15" s="1"/>
  <c r="Y498" i="2"/>
  <c r="S497" i="15" s="1"/>
  <c r="Z498" i="2"/>
  <c r="T497" i="15" s="1"/>
  <c r="P499" i="2"/>
  <c r="J498" i="15" s="1"/>
  <c r="Q499" i="2"/>
  <c r="K498" i="15" s="1"/>
  <c r="R499" i="2"/>
  <c r="L498" i="15" s="1"/>
  <c r="S499" i="2"/>
  <c r="M498" i="15" s="1"/>
  <c r="T499" i="2"/>
  <c r="N498" i="15" s="1"/>
  <c r="U499" i="2"/>
  <c r="O498" i="15" s="1"/>
  <c r="V499" i="2"/>
  <c r="P498" i="15" s="1"/>
  <c r="W499" i="2"/>
  <c r="Q498" i="15" s="1"/>
  <c r="X499" i="2"/>
  <c r="R498" i="15" s="1"/>
  <c r="Y499" i="2"/>
  <c r="S498" i="15" s="1"/>
  <c r="Z499" i="2"/>
  <c r="T498" i="15" s="1"/>
  <c r="P500" i="2"/>
  <c r="J499" i="15" s="1"/>
  <c r="Q500" i="2"/>
  <c r="K499" i="15" s="1"/>
  <c r="R500" i="2"/>
  <c r="L499" i="15" s="1"/>
  <c r="S500" i="2"/>
  <c r="M499" i="15" s="1"/>
  <c r="T500" i="2"/>
  <c r="N499" i="15" s="1"/>
  <c r="U500" i="2"/>
  <c r="O499" i="15" s="1"/>
  <c r="V500" i="2"/>
  <c r="P499" i="15" s="1"/>
  <c r="W500" i="2"/>
  <c r="Q499" i="15" s="1"/>
  <c r="X500" i="2"/>
  <c r="R499" i="15" s="1"/>
  <c r="Y500" i="2"/>
  <c r="S499" i="15" s="1"/>
  <c r="Z500" i="2"/>
  <c r="T499" i="15" s="1"/>
  <c r="P501" i="2"/>
  <c r="J500" i="15" s="1"/>
  <c r="Q501" i="2"/>
  <c r="K500" i="15" s="1"/>
  <c r="R501" i="2"/>
  <c r="L500" i="15" s="1"/>
  <c r="S501" i="2"/>
  <c r="M500" i="15" s="1"/>
  <c r="T501" i="2"/>
  <c r="N500" i="15" s="1"/>
  <c r="U501" i="2"/>
  <c r="O500" i="15" s="1"/>
  <c r="V501" i="2"/>
  <c r="P500" i="15" s="1"/>
  <c r="W501" i="2"/>
  <c r="Q500" i="15" s="1"/>
  <c r="X501" i="2"/>
  <c r="R500" i="15" s="1"/>
  <c r="Y501" i="2"/>
  <c r="S500" i="15" s="1"/>
  <c r="Z501" i="2"/>
  <c r="T500" i="15" s="1"/>
  <c r="P502" i="2"/>
  <c r="J501" i="15" s="1"/>
  <c r="Q502" i="2"/>
  <c r="K501" i="15" s="1"/>
  <c r="R502" i="2"/>
  <c r="L501" i="15" s="1"/>
  <c r="S502" i="2"/>
  <c r="M501" i="15" s="1"/>
  <c r="T502" i="2"/>
  <c r="N501" i="15" s="1"/>
  <c r="U502" i="2"/>
  <c r="O501" i="15" s="1"/>
  <c r="V502" i="2"/>
  <c r="P501" i="15" s="1"/>
  <c r="W502" i="2"/>
  <c r="Q501" i="15" s="1"/>
  <c r="X502" i="2"/>
  <c r="R501" i="15" s="1"/>
  <c r="Y502" i="2"/>
  <c r="S501" i="15" s="1"/>
  <c r="Z502" i="2"/>
  <c r="T501" i="15" s="1"/>
  <c r="P503" i="2"/>
  <c r="J502" i="15" s="1"/>
  <c r="Q503" i="2"/>
  <c r="K502" i="15" s="1"/>
  <c r="R503" i="2"/>
  <c r="L502" i="15" s="1"/>
  <c r="S503" i="2"/>
  <c r="M502" i="15" s="1"/>
  <c r="T503" i="2"/>
  <c r="N502" i="15" s="1"/>
  <c r="U503" i="2"/>
  <c r="O502" i="15" s="1"/>
  <c r="V503" i="2"/>
  <c r="P502" i="15" s="1"/>
  <c r="W503" i="2"/>
  <c r="Q502" i="15" s="1"/>
  <c r="X503" i="2"/>
  <c r="R502" i="15" s="1"/>
  <c r="Y503" i="2"/>
  <c r="S502" i="15" s="1"/>
  <c r="Z503" i="2"/>
  <c r="T502" i="15" s="1"/>
  <c r="P504" i="2"/>
  <c r="J503" i="15" s="1"/>
  <c r="Q504" i="2"/>
  <c r="K503" i="15" s="1"/>
  <c r="R504" i="2"/>
  <c r="L503" i="15" s="1"/>
  <c r="S504" i="2"/>
  <c r="M503" i="15" s="1"/>
  <c r="T504" i="2"/>
  <c r="N503" i="15" s="1"/>
  <c r="U504" i="2"/>
  <c r="O503" i="15" s="1"/>
  <c r="V504" i="2"/>
  <c r="P503" i="15" s="1"/>
  <c r="W504" i="2"/>
  <c r="Q503" i="15" s="1"/>
  <c r="X504" i="2"/>
  <c r="R503" i="15" s="1"/>
  <c r="Y504" i="2"/>
  <c r="S503" i="15" s="1"/>
  <c r="Z504" i="2"/>
  <c r="T503" i="15" s="1"/>
  <c r="P505" i="2"/>
  <c r="J504" i="15" s="1"/>
  <c r="Q505" i="2"/>
  <c r="K504" i="15" s="1"/>
  <c r="R505" i="2"/>
  <c r="L504" i="15" s="1"/>
  <c r="S505" i="2"/>
  <c r="M504" i="15" s="1"/>
  <c r="T505" i="2"/>
  <c r="N504" i="15" s="1"/>
  <c r="U505" i="2"/>
  <c r="O504" i="15" s="1"/>
  <c r="V505" i="2"/>
  <c r="P504" i="15" s="1"/>
  <c r="W505" i="2"/>
  <c r="Q504" i="15" s="1"/>
  <c r="X505" i="2"/>
  <c r="R504" i="15" s="1"/>
  <c r="Y505" i="2"/>
  <c r="S504" i="15" s="1"/>
  <c r="Z505" i="2"/>
  <c r="T504" i="15" s="1"/>
  <c r="P506" i="2"/>
  <c r="J505" i="15" s="1"/>
  <c r="Q506" i="2"/>
  <c r="K505" i="15" s="1"/>
  <c r="R506" i="2"/>
  <c r="L505" i="15" s="1"/>
  <c r="S506" i="2"/>
  <c r="M505" i="15" s="1"/>
  <c r="T506" i="2"/>
  <c r="N505" i="15" s="1"/>
  <c r="U506" i="2"/>
  <c r="O505" i="15" s="1"/>
  <c r="V506" i="2"/>
  <c r="P505" i="15" s="1"/>
  <c r="W506" i="2"/>
  <c r="Q505" i="15" s="1"/>
  <c r="X506" i="2"/>
  <c r="R505" i="15" s="1"/>
  <c r="Y506" i="2"/>
  <c r="S505" i="15" s="1"/>
  <c r="Z506" i="2"/>
  <c r="T505" i="15" s="1"/>
  <c r="P507" i="2"/>
  <c r="J506" i="15" s="1"/>
  <c r="Q507" i="2"/>
  <c r="K506" i="15" s="1"/>
  <c r="R507" i="2"/>
  <c r="L506" i="15" s="1"/>
  <c r="S507" i="2"/>
  <c r="M506" i="15" s="1"/>
  <c r="T507" i="2"/>
  <c r="N506" i="15" s="1"/>
  <c r="U507" i="2"/>
  <c r="O506" i="15" s="1"/>
  <c r="V507" i="2"/>
  <c r="P506" i="15" s="1"/>
  <c r="W507" i="2"/>
  <c r="Q506" i="15" s="1"/>
  <c r="X507" i="2"/>
  <c r="R506" i="15" s="1"/>
  <c r="Y507" i="2"/>
  <c r="S506" i="15" s="1"/>
  <c r="Z507" i="2"/>
  <c r="T506" i="15" s="1"/>
  <c r="P508" i="2"/>
  <c r="J507" i="15" s="1"/>
  <c r="Q508" i="2"/>
  <c r="K507" i="15" s="1"/>
  <c r="R508" i="2"/>
  <c r="L507" i="15" s="1"/>
  <c r="S508" i="2"/>
  <c r="M507" i="15" s="1"/>
  <c r="T508" i="2"/>
  <c r="N507" i="15" s="1"/>
  <c r="U508" i="2"/>
  <c r="O507" i="15" s="1"/>
  <c r="V508" i="2"/>
  <c r="P507" i="15" s="1"/>
  <c r="W508" i="2"/>
  <c r="Q507" i="15" s="1"/>
  <c r="X508" i="2"/>
  <c r="R507" i="15" s="1"/>
  <c r="Y508" i="2"/>
  <c r="S507" i="15" s="1"/>
  <c r="Z508" i="2"/>
  <c r="T507" i="15" s="1"/>
  <c r="P509" i="2"/>
  <c r="J508" i="15" s="1"/>
  <c r="Q509" i="2"/>
  <c r="K508" i="15" s="1"/>
  <c r="R509" i="2"/>
  <c r="L508" i="15" s="1"/>
  <c r="S509" i="2"/>
  <c r="M508" i="15" s="1"/>
  <c r="T509" i="2"/>
  <c r="N508" i="15" s="1"/>
  <c r="U509" i="2"/>
  <c r="O508" i="15" s="1"/>
  <c r="V509" i="2"/>
  <c r="P508" i="15" s="1"/>
  <c r="W509" i="2"/>
  <c r="Q508" i="15" s="1"/>
  <c r="X509" i="2"/>
  <c r="R508" i="15" s="1"/>
  <c r="Y509" i="2"/>
  <c r="S508" i="15" s="1"/>
  <c r="Z509" i="2"/>
  <c r="T508" i="15" s="1"/>
  <c r="P510" i="2"/>
  <c r="J509" i="15" s="1"/>
  <c r="Q510" i="2"/>
  <c r="K509" i="15" s="1"/>
  <c r="R510" i="2"/>
  <c r="L509" i="15" s="1"/>
  <c r="S510" i="2"/>
  <c r="M509" i="15" s="1"/>
  <c r="T510" i="2"/>
  <c r="N509" i="15" s="1"/>
  <c r="U510" i="2"/>
  <c r="O509" i="15" s="1"/>
  <c r="V510" i="2"/>
  <c r="P509" i="15" s="1"/>
  <c r="W510" i="2"/>
  <c r="Q509" i="15" s="1"/>
  <c r="X510" i="2"/>
  <c r="R509" i="15" s="1"/>
  <c r="Y510" i="2"/>
  <c r="S509" i="15" s="1"/>
  <c r="Z510" i="2"/>
  <c r="T509" i="15" s="1"/>
  <c r="P511" i="2"/>
  <c r="J510" i="15" s="1"/>
  <c r="Q511" i="2"/>
  <c r="K510" i="15" s="1"/>
  <c r="R511" i="2"/>
  <c r="L510" i="15" s="1"/>
  <c r="S511" i="2"/>
  <c r="M510" i="15" s="1"/>
  <c r="T511" i="2"/>
  <c r="N510" i="15" s="1"/>
  <c r="U511" i="2"/>
  <c r="O510" i="15" s="1"/>
  <c r="V511" i="2"/>
  <c r="P510" i="15" s="1"/>
  <c r="W511" i="2"/>
  <c r="Q510" i="15" s="1"/>
  <c r="X511" i="2"/>
  <c r="R510" i="15" s="1"/>
  <c r="Y511" i="2"/>
  <c r="S510" i="15" s="1"/>
  <c r="Z511" i="2"/>
  <c r="T510" i="15" s="1"/>
  <c r="P512" i="2"/>
  <c r="J511" i="15" s="1"/>
  <c r="Z511" i="15" s="1"/>
  <c r="AA511" i="15" s="1"/>
  <c r="Q512" i="2"/>
  <c r="K511" i="15" s="1"/>
  <c r="R512" i="2"/>
  <c r="L511" i="15" s="1"/>
  <c r="S512" i="2"/>
  <c r="M511" i="15" s="1"/>
  <c r="T512" i="2"/>
  <c r="N511" i="15" s="1"/>
  <c r="U512" i="2"/>
  <c r="O511" i="15" s="1"/>
  <c r="V512" i="2"/>
  <c r="P511" i="15" s="1"/>
  <c r="W512" i="2"/>
  <c r="Q511" i="15" s="1"/>
  <c r="X512" i="2"/>
  <c r="R511" i="15" s="1"/>
  <c r="Y512" i="2"/>
  <c r="S511" i="15" s="1"/>
  <c r="Z512" i="2"/>
  <c r="T511" i="15" s="1"/>
  <c r="P513" i="2"/>
  <c r="J512" i="15" s="1"/>
  <c r="Q513" i="2"/>
  <c r="K512" i="15" s="1"/>
  <c r="R513" i="2"/>
  <c r="L512" i="15" s="1"/>
  <c r="S513" i="2"/>
  <c r="M512" i="15" s="1"/>
  <c r="T513" i="2"/>
  <c r="N512" i="15" s="1"/>
  <c r="U513" i="2"/>
  <c r="O512" i="15" s="1"/>
  <c r="V513" i="2"/>
  <c r="P512" i="15" s="1"/>
  <c r="W513" i="2"/>
  <c r="Q512" i="15" s="1"/>
  <c r="X513" i="2"/>
  <c r="R512" i="15" s="1"/>
  <c r="Y513" i="2"/>
  <c r="S512" i="15" s="1"/>
  <c r="Z513" i="2"/>
  <c r="T512" i="15" s="1"/>
  <c r="P514" i="2"/>
  <c r="J513" i="15" s="1"/>
  <c r="Q514" i="2"/>
  <c r="K513" i="15" s="1"/>
  <c r="R514" i="2"/>
  <c r="L513" i="15" s="1"/>
  <c r="S514" i="2"/>
  <c r="M513" i="15" s="1"/>
  <c r="T514" i="2"/>
  <c r="N513" i="15" s="1"/>
  <c r="U514" i="2"/>
  <c r="O513" i="15" s="1"/>
  <c r="V514" i="2"/>
  <c r="P513" i="15" s="1"/>
  <c r="W514" i="2"/>
  <c r="Q513" i="15" s="1"/>
  <c r="X514" i="2"/>
  <c r="R513" i="15" s="1"/>
  <c r="Y514" i="2"/>
  <c r="S513" i="15" s="1"/>
  <c r="Z514" i="2"/>
  <c r="T513" i="15" s="1"/>
  <c r="P515" i="2"/>
  <c r="J514" i="15" s="1"/>
  <c r="Q515" i="2"/>
  <c r="K514" i="15" s="1"/>
  <c r="R515" i="2"/>
  <c r="L514" i="15" s="1"/>
  <c r="S515" i="2"/>
  <c r="M514" i="15" s="1"/>
  <c r="T515" i="2"/>
  <c r="N514" i="15" s="1"/>
  <c r="U515" i="2"/>
  <c r="O514" i="15" s="1"/>
  <c r="V515" i="2"/>
  <c r="P514" i="15" s="1"/>
  <c r="W515" i="2"/>
  <c r="Q514" i="15" s="1"/>
  <c r="X515" i="2"/>
  <c r="R514" i="15" s="1"/>
  <c r="Y515" i="2"/>
  <c r="S514" i="15" s="1"/>
  <c r="Z515" i="2"/>
  <c r="T514" i="15" s="1"/>
  <c r="P516" i="2"/>
  <c r="J515" i="15" s="1"/>
  <c r="Q516" i="2"/>
  <c r="K515" i="15" s="1"/>
  <c r="R516" i="2"/>
  <c r="L515" i="15" s="1"/>
  <c r="S516" i="2"/>
  <c r="M515" i="15" s="1"/>
  <c r="T516" i="2"/>
  <c r="N515" i="15" s="1"/>
  <c r="U516" i="2"/>
  <c r="O515" i="15" s="1"/>
  <c r="V516" i="2"/>
  <c r="P515" i="15" s="1"/>
  <c r="W516" i="2"/>
  <c r="Q515" i="15" s="1"/>
  <c r="X516" i="2"/>
  <c r="R515" i="15" s="1"/>
  <c r="Y516" i="2"/>
  <c r="S515" i="15" s="1"/>
  <c r="Z516" i="2"/>
  <c r="T515" i="15" s="1"/>
  <c r="P517" i="2"/>
  <c r="J516" i="15" s="1"/>
  <c r="Q517" i="2"/>
  <c r="K516" i="15" s="1"/>
  <c r="R517" i="2"/>
  <c r="L516" i="15" s="1"/>
  <c r="S517" i="2"/>
  <c r="M516" i="15" s="1"/>
  <c r="T517" i="2"/>
  <c r="N516" i="15" s="1"/>
  <c r="U517" i="2"/>
  <c r="O516" i="15" s="1"/>
  <c r="V517" i="2"/>
  <c r="P516" i="15" s="1"/>
  <c r="W517" i="2"/>
  <c r="Q516" i="15" s="1"/>
  <c r="X517" i="2"/>
  <c r="R516" i="15" s="1"/>
  <c r="Y517" i="2"/>
  <c r="S516" i="15" s="1"/>
  <c r="Z517" i="2"/>
  <c r="T516" i="15" s="1"/>
  <c r="P518" i="2"/>
  <c r="J517" i="15" s="1"/>
  <c r="Q518" i="2"/>
  <c r="K517" i="15" s="1"/>
  <c r="R518" i="2"/>
  <c r="L517" i="15" s="1"/>
  <c r="S518" i="2"/>
  <c r="M517" i="15" s="1"/>
  <c r="T518" i="2"/>
  <c r="N517" i="15" s="1"/>
  <c r="U518" i="2"/>
  <c r="O517" i="15" s="1"/>
  <c r="V518" i="2"/>
  <c r="P517" i="15" s="1"/>
  <c r="W518" i="2"/>
  <c r="Q517" i="15" s="1"/>
  <c r="X518" i="2"/>
  <c r="R517" i="15" s="1"/>
  <c r="Y518" i="2"/>
  <c r="S517" i="15" s="1"/>
  <c r="Z518" i="2"/>
  <c r="T517" i="15" s="1"/>
  <c r="P519" i="2"/>
  <c r="J518" i="15" s="1"/>
  <c r="Q519" i="2"/>
  <c r="K518" i="15" s="1"/>
  <c r="R519" i="2"/>
  <c r="L518" i="15" s="1"/>
  <c r="S519" i="2"/>
  <c r="M518" i="15" s="1"/>
  <c r="T519" i="2"/>
  <c r="N518" i="15" s="1"/>
  <c r="U519" i="2"/>
  <c r="O518" i="15" s="1"/>
  <c r="V519" i="2"/>
  <c r="P518" i="15" s="1"/>
  <c r="W519" i="2"/>
  <c r="Q518" i="15" s="1"/>
  <c r="X519" i="2"/>
  <c r="R518" i="15" s="1"/>
  <c r="Y519" i="2"/>
  <c r="S518" i="15" s="1"/>
  <c r="Z519" i="2"/>
  <c r="T518" i="15" s="1"/>
  <c r="P520" i="2"/>
  <c r="J519" i="15" s="1"/>
  <c r="Q520" i="2"/>
  <c r="K519" i="15" s="1"/>
  <c r="R520" i="2"/>
  <c r="L519" i="15" s="1"/>
  <c r="S520" i="2"/>
  <c r="M519" i="15" s="1"/>
  <c r="T520" i="2"/>
  <c r="N519" i="15" s="1"/>
  <c r="U520" i="2"/>
  <c r="O519" i="15" s="1"/>
  <c r="V520" i="2"/>
  <c r="P519" i="15" s="1"/>
  <c r="W520" i="2"/>
  <c r="Q519" i="15" s="1"/>
  <c r="X520" i="2"/>
  <c r="R519" i="15" s="1"/>
  <c r="Y520" i="2"/>
  <c r="S519" i="15" s="1"/>
  <c r="Z520" i="2"/>
  <c r="T519" i="15" s="1"/>
  <c r="P521" i="2"/>
  <c r="J520" i="15" s="1"/>
  <c r="Q521" i="2"/>
  <c r="K520" i="15" s="1"/>
  <c r="R521" i="2"/>
  <c r="L520" i="15" s="1"/>
  <c r="S521" i="2"/>
  <c r="M520" i="15" s="1"/>
  <c r="T521" i="2"/>
  <c r="N520" i="15" s="1"/>
  <c r="U521" i="2"/>
  <c r="O520" i="15" s="1"/>
  <c r="V521" i="2"/>
  <c r="P520" i="15" s="1"/>
  <c r="W521" i="2"/>
  <c r="Q520" i="15" s="1"/>
  <c r="X521" i="2"/>
  <c r="R520" i="15" s="1"/>
  <c r="Y521" i="2"/>
  <c r="S520" i="15" s="1"/>
  <c r="Z521" i="2"/>
  <c r="T520" i="15" s="1"/>
  <c r="P522" i="2"/>
  <c r="J521" i="15" s="1"/>
  <c r="Q522" i="2"/>
  <c r="K521" i="15" s="1"/>
  <c r="R522" i="2"/>
  <c r="L521" i="15" s="1"/>
  <c r="S522" i="2"/>
  <c r="M521" i="15" s="1"/>
  <c r="T522" i="2"/>
  <c r="N521" i="15" s="1"/>
  <c r="U522" i="2"/>
  <c r="O521" i="15" s="1"/>
  <c r="V522" i="2"/>
  <c r="P521" i="15" s="1"/>
  <c r="W522" i="2"/>
  <c r="Q521" i="15" s="1"/>
  <c r="X522" i="2"/>
  <c r="R521" i="15" s="1"/>
  <c r="Y522" i="2"/>
  <c r="S521" i="15" s="1"/>
  <c r="Z522" i="2"/>
  <c r="T521" i="15" s="1"/>
  <c r="P523" i="2"/>
  <c r="J522" i="15" s="1"/>
  <c r="Q523" i="2"/>
  <c r="K522" i="15" s="1"/>
  <c r="R523" i="2"/>
  <c r="L522" i="15" s="1"/>
  <c r="S523" i="2"/>
  <c r="M522" i="15" s="1"/>
  <c r="T523" i="2"/>
  <c r="N522" i="15" s="1"/>
  <c r="U523" i="2"/>
  <c r="O522" i="15" s="1"/>
  <c r="V523" i="2"/>
  <c r="P522" i="15" s="1"/>
  <c r="W523" i="2"/>
  <c r="Q522" i="15" s="1"/>
  <c r="X523" i="2"/>
  <c r="R522" i="15" s="1"/>
  <c r="Y523" i="2"/>
  <c r="S522" i="15" s="1"/>
  <c r="Z523" i="2"/>
  <c r="T522" i="15" s="1"/>
  <c r="P524" i="2"/>
  <c r="J523" i="15" s="1"/>
  <c r="Q524" i="2"/>
  <c r="K523" i="15" s="1"/>
  <c r="R524" i="2"/>
  <c r="L523" i="15" s="1"/>
  <c r="S524" i="2"/>
  <c r="M523" i="15" s="1"/>
  <c r="T524" i="2"/>
  <c r="N523" i="15" s="1"/>
  <c r="U524" i="2"/>
  <c r="O523" i="15" s="1"/>
  <c r="V524" i="2"/>
  <c r="P523" i="15" s="1"/>
  <c r="W524" i="2"/>
  <c r="Q523" i="15" s="1"/>
  <c r="X524" i="2"/>
  <c r="R523" i="15" s="1"/>
  <c r="Y524" i="2"/>
  <c r="S523" i="15" s="1"/>
  <c r="Z524" i="2"/>
  <c r="T523" i="15" s="1"/>
  <c r="P525" i="2"/>
  <c r="J524" i="15" s="1"/>
  <c r="Q525" i="2"/>
  <c r="K524" i="15" s="1"/>
  <c r="R525" i="2"/>
  <c r="L524" i="15" s="1"/>
  <c r="S525" i="2"/>
  <c r="M524" i="15" s="1"/>
  <c r="T525" i="2"/>
  <c r="N524" i="15" s="1"/>
  <c r="U525" i="2"/>
  <c r="O524" i="15" s="1"/>
  <c r="V525" i="2"/>
  <c r="P524" i="15" s="1"/>
  <c r="W525" i="2"/>
  <c r="Q524" i="15" s="1"/>
  <c r="X525" i="2"/>
  <c r="R524" i="15" s="1"/>
  <c r="Y525" i="2"/>
  <c r="S524" i="15" s="1"/>
  <c r="Z525" i="2"/>
  <c r="T524" i="15" s="1"/>
  <c r="P526" i="2"/>
  <c r="J525" i="15" s="1"/>
  <c r="Q526" i="2"/>
  <c r="K525" i="15" s="1"/>
  <c r="R526" i="2"/>
  <c r="L525" i="15" s="1"/>
  <c r="S526" i="2"/>
  <c r="M525" i="15" s="1"/>
  <c r="T526" i="2"/>
  <c r="N525" i="15" s="1"/>
  <c r="U526" i="2"/>
  <c r="O525" i="15" s="1"/>
  <c r="V526" i="2"/>
  <c r="P525" i="15" s="1"/>
  <c r="W526" i="2"/>
  <c r="Q525" i="15" s="1"/>
  <c r="X526" i="2"/>
  <c r="R525" i="15" s="1"/>
  <c r="Y526" i="2"/>
  <c r="S525" i="15" s="1"/>
  <c r="Z526" i="2"/>
  <c r="T525" i="15" s="1"/>
  <c r="P527" i="2"/>
  <c r="J526" i="15" s="1"/>
  <c r="Q527" i="2"/>
  <c r="K526" i="15" s="1"/>
  <c r="R527" i="2"/>
  <c r="L526" i="15" s="1"/>
  <c r="S527" i="2"/>
  <c r="M526" i="15" s="1"/>
  <c r="T527" i="2"/>
  <c r="N526" i="15" s="1"/>
  <c r="U527" i="2"/>
  <c r="O526" i="15" s="1"/>
  <c r="V527" i="2"/>
  <c r="P526" i="15" s="1"/>
  <c r="W527" i="2"/>
  <c r="Q526" i="15" s="1"/>
  <c r="X527" i="2"/>
  <c r="R526" i="15" s="1"/>
  <c r="Y527" i="2"/>
  <c r="S526" i="15" s="1"/>
  <c r="Z527" i="2"/>
  <c r="T526" i="15" s="1"/>
  <c r="P528" i="2"/>
  <c r="J527" i="15" s="1"/>
  <c r="Z527" i="15" s="1"/>
  <c r="AA527" i="15" s="1"/>
  <c r="Q528" i="2"/>
  <c r="K527" i="15" s="1"/>
  <c r="R528" i="2"/>
  <c r="L527" i="15" s="1"/>
  <c r="S528" i="2"/>
  <c r="M527" i="15" s="1"/>
  <c r="T528" i="2"/>
  <c r="N527" i="15" s="1"/>
  <c r="U528" i="2"/>
  <c r="O527" i="15" s="1"/>
  <c r="V528" i="2"/>
  <c r="P527" i="15" s="1"/>
  <c r="W528" i="2"/>
  <c r="Q527" i="15" s="1"/>
  <c r="X528" i="2"/>
  <c r="R527" i="15" s="1"/>
  <c r="Y528" i="2"/>
  <c r="S527" i="15" s="1"/>
  <c r="Z528" i="2"/>
  <c r="T527" i="15" s="1"/>
  <c r="P529" i="2"/>
  <c r="J528" i="15" s="1"/>
  <c r="Q529" i="2"/>
  <c r="K528" i="15" s="1"/>
  <c r="R529" i="2"/>
  <c r="L528" i="15" s="1"/>
  <c r="S529" i="2"/>
  <c r="M528" i="15" s="1"/>
  <c r="T529" i="2"/>
  <c r="N528" i="15" s="1"/>
  <c r="U529" i="2"/>
  <c r="O528" i="15" s="1"/>
  <c r="V529" i="2"/>
  <c r="P528" i="15" s="1"/>
  <c r="W529" i="2"/>
  <c r="Q528" i="15" s="1"/>
  <c r="X529" i="2"/>
  <c r="R528" i="15" s="1"/>
  <c r="Y529" i="2"/>
  <c r="S528" i="15" s="1"/>
  <c r="Z529" i="2"/>
  <c r="T528" i="15" s="1"/>
  <c r="P530" i="2"/>
  <c r="J529" i="15" s="1"/>
  <c r="Q530" i="2"/>
  <c r="K529" i="15" s="1"/>
  <c r="R530" i="2"/>
  <c r="L529" i="15" s="1"/>
  <c r="S530" i="2"/>
  <c r="M529" i="15" s="1"/>
  <c r="T530" i="2"/>
  <c r="N529" i="15" s="1"/>
  <c r="U530" i="2"/>
  <c r="O529" i="15" s="1"/>
  <c r="V530" i="2"/>
  <c r="P529" i="15" s="1"/>
  <c r="W530" i="2"/>
  <c r="Q529" i="15" s="1"/>
  <c r="X530" i="2"/>
  <c r="R529" i="15" s="1"/>
  <c r="Y530" i="2"/>
  <c r="S529" i="15" s="1"/>
  <c r="Z530" i="2"/>
  <c r="T529" i="15" s="1"/>
  <c r="P531" i="2"/>
  <c r="J530" i="15" s="1"/>
  <c r="Q531" i="2"/>
  <c r="K530" i="15" s="1"/>
  <c r="R531" i="2"/>
  <c r="L530" i="15" s="1"/>
  <c r="S531" i="2"/>
  <c r="M530" i="15" s="1"/>
  <c r="T531" i="2"/>
  <c r="N530" i="15" s="1"/>
  <c r="U531" i="2"/>
  <c r="O530" i="15" s="1"/>
  <c r="V531" i="2"/>
  <c r="P530" i="15" s="1"/>
  <c r="W531" i="2"/>
  <c r="Q530" i="15" s="1"/>
  <c r="X531" i="2"/>
  <c r="R530" i="15" s="1"/>
  <c r="Y531" i="2"/>
  <c r="S530" i="15" s="1"/>
  <c r="Z531" i="2"/>
  <c r="T530" i="15" s="1"/>
  <c r="P532" i="2"/>
  <c r="J531" i="15" s="1"/>
  <c r="Q532" i="2"/>
  <c r="K531" i="15" s="1"/>
  <c r="R532" i="2"/>
  <c r="L531" i="15" s="1"/>
  <c r="S532" i="2"/>
  <c r="M531" i="15" s="1"/>
  <c r="T532" i="2"/>
  <c r="N531" i="15" s="1"/>
  <c r="U532" i="2"/>
  <c r="O531" i="15" s="1"/>
  <c r="V532" i="2"/>
  <c r="P531" i="15" s="1"/>
  <c r="W532" i="2"/>
  <c r="Q531" i="15" s="1"/>
  <c r="X532" i="2"/>
  <c r="R531" i="15" s="1"/>
  <c r="Y532" i="2"/>
  <c r="S531" i="15" s="1"/>
  <c r="Z532" i="2"/>
  <c r="T531" i="15" s="1"/>
  <c r="P533" i="2"/>
  <c r="J532" i="15" s="1"/>
  <c r="Q533" i="2"/>
  <c r="K532" i="15" s="1"/>
  <c r="R533" i="2"/>
  <c r="L532" i="15" s="1"/>
  <c r="S533" i="2"/>
  <c r="M532" i="15" s="1"/>
  <c r="T533" i="2"/>
  <c r="N532" i="15" s="1"/>
  <c r="U533" i="2"/>
  <c r="O532" i="15" s="1"/>
  <c r="V533" i="2"/>
  <c r="P532" i="15" s="1"/>
  <c r="W533" i="2"/>
  <c r="Q532" i="15" s="1"/>
  <c r="X533" i="2"/>
  <c r="R532" i="15" s="1"/>
  <c r="Y533" i="2"/>
  <c r="S532" i="15" s="1"/>
  <c r="Z533" i="2"/>
  <c r="T532" i="15" s="1"/>
  <c r="P534" i="2"/>
  <c r="J533" i="15" s="1"/>
  <c r="Q534" i="2"/>
  <c r="K533" i="15" s="1"/>
  <c r="R534" i="2"/>
  <c r="L533" i="15" s="1"/>
  <c r="S534" i="2"/>
  <c r="M533" i="15" s="1"/>
  <c r="T534" i="2"/>
  <c r="N533" i="15" s="1"/>
  <c r="U534" i="2"/>
  <c r="O533" i="15" s="1"/>
  <c r="V534" i="2"/>
  <c r="P533" i="15" s="1"/>
  <c r="W534" i="2"/>
  <c r="Q533" i="15" s="1"/>
  <c r="X534" i="2"/>
  <c r="R533" i="15" s="1"/>
  <c r="Y534" i="2"/>
  <c r="S533" i="15" s="1"/>
  <c r="Z534" i="2"/>
  <c r="T533" i="15" s="1"/>
  <c r="P535" i="2"/>
  <c r="J534" i="15" s="1"/>
  <c r="Q535" i="2"/>
  <c r="K534" i="15" s="1"/>
  <c r="R535" i="2"/>
  <c r="L534" i="15" s="1"/>
  <c r="S535" i="2"/>
  <c r="M534" i="15" s="1"/>
  <c r="T535" i="2"/>
  <c r="N534" i="15" s="1"/>
  <c r="U535" i="2"/>
  <c r="O534" i="15" s="1"/>
  <c r="V535" i="2"/>
  <c r="P534" i="15" s="1"/>
  <c r="W535" i="2"/>
  <c r="Q534" i="15" s="1"/>
  <c r="X535" i="2"/>
  <c r="R534" i="15" s="1"/>
  <c r="Y535" i="2"/>
  <c r="S534" i="15" s="1"/>
  <c r="Z535" i="2"/>
  <c r="T534" i="15" s="1"/>
  <c r="P536" i="2"/>
  <c r="J535" i="15" s="1"/>
  <c r="Q536" i="2"/>
  <c r="K535" i="15" s="1"/>
  <c r="R536" i="2"/>
  <c r="L535" i="15" s="1"/>
  <c r="S536" i="2"/>
  <c r="M535" i="15" s="1"/>
  <c r="T536" i="2"/>
  <c r="N535" i="15" s="1"/>
  <c r="U536" i="2"/>
  <c r="O535" i="15" s="1"/>
  <c r="V536" i="2"/>
  <c r="P535" i="15" s="1"/>
  <c r="W536" i="2"/>
  <c r="Q535" i="15" s="1"/>
  <c r="X536" i="2"/>
  <c r="R535" i="15" s="1"/>
  <c r="Y536" i="2"/>
  <c r="S535" i="15" s="1"/>
  <c r="Z536" i="2"/>
  <c r="T535" i="15" s="1"/>
  <c r="P537" i="2"/>
  <c r="J536" i="15" s="1"/>
  <c r="Q537" i="2"/>
  <c r="K536" i="15" s="1"/>
  <c r="R537" i="2"/>
  <c r="L536" i="15" s="1"/>
  <c r="S537" i="2"/>
  <c r="M536" i="15" s="1"/>
  <c r="T537" i="2"/>
  <c r="N536" i="15" s="1"/>
  <c r="U537" i="2"/>
  <c r="O536" i="15" s="1"/>
  <c r="V537" i="2"/>
  <c r="P536" i="15" s="1"/>
  <c r="W537" i="2"/>
  <c r="Q536" i="15" s="1"/>
  <c r="X537" i="2"/>
  <c r="R536" i="15" s="1"/>
  <c r="Y537" i="2"/>
  <c r="S536" i="15" s="1"/>
  <c r="Z537" i="2"/>
  <c r="T536" i="15" s="1"/>
  <c r="P538" i="2"/>
  <c r="J537" i="15" s="1"/>
  <c r="Q538" i="2"/>
  <c r="K537" i="15" s="1"/>
  <c r="R538" i="2"/>
  <c r="L537" i="15" s="1"/>
  <c r="S538" i="2"/>
  <c r="M537" i="15" s="1"/>
  <c r="T538" i="2"/>
  <c r="N537" i="15" s="1"/>
  <c r="U538" i="2"/>
  <c r="O537" i="15" s="1"/>
  <c r="V538" i="2"/>
  <c r="P537" i="15" s="1"/>
  <c r="W538" i="2"/>
  <c r="Q537" i="15" s="1"/>
  <c r="X538" i="2"/>
  <c r="R537" i="15" s="1"/>
  <c r="Y538" i="2"/>
  <c r="S537" i="15" s="1"/>
  <c r="Z538" i="2"/>
  <c r="T537" i="15" s="1"/>
  <c r="P539" i="2"/>
  <c r="J538" i="15" s="1"/>
  <c r="Q539" i="2"/>
  <c r="K538" i="15" s="1"/>
  <c r="R539" i="2"/>
  <c r="L538" i="15" s="1"/>
  <c r="S539" i="2"/>
  <c r="M538" i="15" s="1"/>
  <c r="T539" i="2"/>
  <c r="N538" i="15" s="1"/>
  <c r="U539" i="2"/>
  <c r="O538" i="15" s="1"/>
  <c r="V539" i="2"/>
  <c r="P538" i="15" s="1"/>
  <c r="W539" i="2"/>
  <c r="Q538" i="15" s="1"/>
  <c r="X539" i="2"/>
  <c r="R538" i="15" s="1"/>
  <c r="Y539" i="2"/>
  <c r="S538" i="15" s="1"/>
  <c r="Z539" i="2"/>
  <c r="T538" i="15" s="1"/>
  <c r="P540" i="2"/>
  <c r="J539" i="15" s="1"/>
  <c r="Q540" i="2"/>
  <c r="K539" i="15" s="1"/>
  <c r="R540" i="2"/>
  <c r="L539" i="15" s="1"/>
  <c r="S540" i="2"/>
  <c r="M539" i="15" s="1"/>
  <c r="T540" i="2"/>
  <c r="N539" i="15" s="1"/>
  <c r="U540" i="2"/>
  <c r="O539" i="15" s="1"/>
  <c r="V540" i="2"/>
  <c r="P539" i="15" s="1"/>
  <c r="W540" i="2"/>
  <c r="Q539" i="15" s="1"/>
  <c r="X540" i="2"/>
  <c r="R539" i="15" s="1"/>
  <c r="Y540" i="2"/>
  <c r="S539" i="15" s="1"/>
  <c r="Z540" i="2"/>
  <c r="T539" i="15" s="1"/>
  <c r="P541" i="2"/>
  <c r="J540" i="15" s="1"/>
  <c r="Q541" i="2"/>
  <c r="K540" i="15" s="1"/>
  <c r="R541" i="2"/>
  <c r="L540" i="15" s="1"/>
  <c r="S541" i="2"/>
  <c r="M540" i="15" s="1"/>
  <c r="T541" i="2"/>
  <c r="N540" i="15" s="1"/>
  <c r="U541" i="2"/>
  <c r="O540" i="15" s="1"/>
  <c r="V541" i="2"/>
  <c r="P540" i="15" s="1"/>
  <c r="W541" i="2"/>
  <c r="Q540" i="15" s="1"/>
  <c r="X541" i="2"/>
  <c r="R540" i="15" s="1"/>
  <c r="Y541" i="2"/>
  <c r="S540" i="15" s="1"/>
  <c r="Z541" i="2"/>
  <c r="T540" i="15" s="1"/>
  <c r="P542" i="2"/>
  <c r="J541" i="15" s="1"/>
  <c r="Q542" i="2"/>
  <c r="K541" i="15" s="1"/>
  <c r="R542" i="2"/>
  <c r="L541" i="15" s="1"/>
  <c r="S542" i="2"/>
  <c r="M541" i="15" s="1"/>
  <c r="T542" i="2"/>
  <c r="N541" i="15" s="1"/>
  <c r="U542" i="2"/>
  <c r="O541" i="15" s="1"/>
  <c r="V542" i="2"/>
  <c r="P541" i="15" s="1"/>
  <c r="W542" i="2"/>
  <c r="Q541" i="15" s="1"/>
  <c r="X542" i="2"/>
  <c r="R541" i="15" s="1"/>
  <c r="Y542" i="2"/>
  <c r="S541" i="15" s="1"/>
  <c r="Z542" i="2"/>
  <c r="T541" i="15" s="1"/>
  <c r="P543" i="2"/>
  <c r="J542" i="15" s="1"/>
  <c r="Q543" i="2"/>
  <c r="K542" i="15" s="1"/>
  <c r="R543" i="2"/>
  <c r="L542" i="15" s="1"/>
  <c r="S543" i="2"/>
  <c r="M542" i="15" s="1"/>
  <c r="T543" i="2"/>
  <c r="N542" i="15" s="1"/>
  <c r="U543" i="2"/>
  <c r="O542" i="15" s="1"/>
  <c r="V543" i="2"/>
  <c r="P542" i="15" s="1"/>
  <c r="W543" i="2"/>
  <c r="Q542" i="15" s="1"/>
  <c r="X543" i="2"/>
  <c r="R542" i="15" s="1"/>
  <c r="Y543" i="2"/>
  <c r="S542" i="15" s="1"/>
  <c r="Z543" i="2"/>
  <c r="T542" i="15" s="1"/>
  <c r="P544" i="2"/>
  <c r="J543" i="15" s="1"/>
  <c r="Z543" i="15" s="1"/>
  <c r="AA543" i="15" s="1"/>
  <c r="Q544" i="2"/>
  <c r="K543" i="15" s="1"/>
  <c r="R544" i="2"/>
  <c r="L543" i="15" s="1"/>
  <c r="S544" i="2"/>
  <c r="M543" i="15" s="1"/>
  <c r="T544" i="2"/>
  <c r="N543" i="15" s="1"/>
  <c r="U544" i="2"/>
  <c r="O543" i="15" s="1"/>
  <c r="V544" i="2"/>
  <c r="P543" i="15" s="1"/>
  <c r="W544" i="2"/>
  <c r="Q543" i="15" s="1"/>
  <c r="X544" i="2"/>
  <c r="R543" i="15" s="1"/>
  <c r="Y544" i="2"/>
  <c r="S543" i="15" s="1"/>
  <c r="Z544" i="2"/>
  <c r="T543" i="15" s="1"/>
  <c r="P545" i="2"/>
  <c r="J544" i="15" s="1"/>
  <c r="Q545" i="2"/>
  <c r="K544" i="15" s="1"/>
  <c r="R545" i="2"/>
  <c r="L544" i="15" s="1"/>
  <c r="S545" i="2"/>
  <c r="M544" i="15" s="1"/>
  <c r="T545" i="2"/>
  <c r="N544" i="15" s="1"/>
  <c r="U545" i="2"/>
  <c r="O544" i="15" s="1"/>
  <c r="V545" i="2"/>
  <c r="P544" i="15" s="1"/>
  <c r="W545" i="2"/>
  <c r="Q544" i="15" s="1"/>
  <c r="X545" i="2"/>
  <c r="R544" i="15" s="1"/>
  <c r="Y545" i="2"/>
  <c r="S544" i="15" s="1"/>
  <c r="Z545" i="2"/>
  <c r="T544" i="15" s="1"/>
  <c r="P546" i="2"/>
  <c r="J545" i="15" s="1"/>
  <c r="Q546" i="2"/>
  <c r="K545" i="15" s="1"/>
  <c r="R546" i="2"/>
  <c r="L545" i="15" s="1"/>
  <c r="S546" i="2"/>
  <c r="M545" i="15" s="1"/>
  <c r="T546" i="2"/>
  <c r="N545" i="15" s="1"/>
  <c r="U546" i="2"/>
  <c r="O545" i="15" s="1"/>
  <c r="V546" i="2"/>
  <c r="P545" i="15" s="1"/>
  <c r="W546" i="2"/>
  <c r="Q545" i="15" s="1"/>
  <c r="X546" i="2"/>
  <c r="R545" i="15" s="1"/>
  <c r="Y546" i="2"/>
  <c r="S545" i="15" s="1"/>
  <c r="Z546" i="2"/>
  <c r="T545" i="15" s="1"/>
  <c r="P547" i="2"/>
  <c r="J546" i="15" s="1"/>
  <c r="Q547" i="2"/>
  <c r="K546" i="15" s="1"/>
  <c r="R547" i="2"/>
  <c r="L546" i="15" s="1"/>
  <c r="S547" i="2"/>
  <c r="M546" i="15" s="1"/>
  <c r="T547" i="2"/>
  <c r="N546" i="15" s="1"/>
  <c r="U547" i="2"/>
  <c r="O546" i="15" s="1"/>
  <c r="V547" i="2"/>
  <c r="P546" i="15" s="1"/>
  <c r="W547" i="2"/>
  <c r="Q546" i="15" s="1"/>
  <c r="X547" i="2"/>
  <c r="R546" i="15" s="1"/>
  <c r="Y547" i="2"/>
  <c r="S546" i="15" s="1"/>
  <c r="Z547" i="2"/>
  <c r="T546" i="15" s="1"/>
  <c r="P548" i="2"/>
  <c r="J547" i="15" s="1"/>
  <c r="Q548" i="2"/>
  <c r="K547" i="15" s="1"/>
  <c r="R548" i="2"/>
  <c r="L547" i="15" s="1"/>
  <c r="S548" i="2"/>
  <c r="M547" i="15" s="1"/>
  <c r="T548" i="2"/>
  <c r="N547" i="15" s="1"/>
  <c r="U548" i="2"/>
  <c r="O547" i="15" s="1"/>
  <c r="V548" i="2"/>
  <c r="P547" i="15" s="1"/>
  <c r="W548" i="2"/>
  <c r="Q547" i="15" s="1"/>
  <c r="X548" i="2"/>
  <c r="R547" i="15" s="1"/>
  <c r="Y548" i="2"/>
  <c r="S547" i="15" s="1"/>
  <c r="Z548" i="2"/>
  <c r="T547" i="15" s="1"/>
  <c r="P549" i="2"/>
  <c r="J548" i="15" s="1"/>
  <c r="Q549" i="2"/>
  <c r="K548" i="15" s="1"/>
  <c r="R549" i="2"/>
  <c r="L548" i="15" s="1"/>
  <c r="S549" i="2"/>
  <c r="M548" i="15" s="1"/>
  <c r="T549" i="2"/>
  <c r="N548" i="15" s="1"/>
  <c r="U549" i="2"/>
  <c r="O548" i="15" s="1"/>
  <c r="V549" i="2"/>
  <c r="P548" i="15" s="1"/>
  <c r="W549" i="2"/>
  <c r="Q548" i="15" s="1"/>
  <c r="X549" i="2"/>
  <c r="R548" i="15" s="1"/>
  <c r="Y549" i="2"/>
  <c r="S548" i="15" s="1"/>
  <c r="Z549" i="2"/>
  <c r="T548" i="15" s="1"/>
  <c r="P550" i="2"/>
  <c r="J549" i="15" s="1"/>
  <c r="Q550" i="2"/>
  <c r="K549" i="15" s="1"/>
  <c r="R550" i="2"/>
  <c r="L549" i="15" s="1"/>
  <c r="S550" i="2"/>
  <c r="M549" i="15" s="1"/>
  <c r="T550" i="2"/>
  <c r="N549" i="15" s="1"/>
  <c r="U550" i="2"/>
  <c r="O549" i="15" s="1"/>
  <c r="V550" i="2"/>
  <c r="P549" i="15" s="1"/>
  <c r="W550" i="2"/>
  <c r="Q549" i="15" s="1"/>
  <c r="X550" i="2"/>
  <c r="R549" i="15" s="1"/>
  <c r="Y550" i="2"/>
  <c r="S549" i="15" s="1"/>
  <c r="Z550" i="2"/>
  <c r="T549" i="15" s="1"/>
  <c r="P551" i="2"/>
  <c r="J550" i="15" s="1"/>
  <c r="Q551" i="2"/>
  <c r="K550" i="15" s="1"/>
  <c r="R551" i="2"/>
  <c r="L550" i="15" s="1"/>
  <c r="S551" i="2"/>
  <c r="M550" i="15" s="1"/>
  <c r="T551" i="2"/>
  <c r="N550" i="15" s="1"/>
  <c r="U551" i="2"/>
  <c r="O550" i="15" s="1"/>
  <c r="V551" i="2"/>
  <c r="P550" i="15" s="1"/>
  <c r="W551" i="2"/>
  <c r="Q550" i="15" s="1"/>
  <c r="X551" i="2"/>
  <c r="R550" i="15" s="1"/>
  <c r="Y551" i="2"/>
  <c r="S550" i="15" s="1"/>
  <c r="Z551" i="2"/>
  <c r="T550" i="15" s="1"/>
  <c r="P552" i="2"/>
  <c r="J551" i="15" s="1"/>
  <c r="Q552" i="2"/>
  <c r="K551" i="15" s="1"/>
  <c r="R552" i="2"/>
  <c r="L551" i="15" s="1"/>
  <c r="S552" i="2"/>
  <c r="M551" i="15" s="1"/>
  <c r="T552" i="2"/>
  <c r="N551" i="15" s="1"/>
  <c r="U552" i="2"/>
  <c r="O551" i="15" s="1"/>
  <c r="V552" i="2"/>
  <c r="P551" i="15" s="1"/>
  <c r="W552" i="2"/>
  <c r="Q551" i="15" s="1"/>
  <c r="X552" i="2"/>
  <c r="R551" i="15" s="1"/>
  <c r="Y552" i="2"/>
  <c r="S551" i="15" s="1"/>
  <c r="Z552" i="2"/>
  <c r="T551" i="15" s="1"/>
  <c r="P553" i="2"/>
  <c r="J552" i="15" s="1"/>
  <c r="Q553" i="2"/>
  <c r="K552" i="15" s="1"/>
  <c r="R553" i="2"/>
  <c r="L552" i="15" s="1"/>
  <c r="S553" i="2"/>
  <c r="M552" i="15" s="1"/>
  <c r="T553" i="2"/>
  <c r="N552" i="15" s="1"/>
  <c r="U553" i="2"/>
  <c r="O552" i="15" s="1"/>
  <c r="V553" i="2"/>
  <c r="P552" i="15" s="1"/>
  <c r="W553" i="2"/>
  <c r="Q552" i="15" s="1"/>
  <c r="X553" i="2"/>
  <c r="R552" i="15" s="1"/>
  <c r="Y553" i="2"/>
  <c r="S552" i="15" s="1"/>
  <c r="Z553" i="2"/>
  <c r="T552" i="15" s="1"/>
  <c r="P554" i="2"/>
  <c r="J553" i="15" s="1"/>
  <c r="Q554" i="2"/>
  <c r="K553" i="15" s="1"/>
  <c r="R554" i="2"/>
  <c r="L553" i="15" s="1"/>
  <c r="S554" i="2"/>
  <c r="M553" i="15" s="1"/>
  <c r="T554" i="2"/>
  <c r="N553" i="15" s="1"/>
  <c r="U554" i="2"/>
  <c r="O553" i="15" s="1"/>
  <c r="V554" i="2"/>
  <c r="P553" i="15" s="1"/>
  <c r="W554" i="2"/>
  <c r="Q553" i="15" s="1"/>
  <c r="X554" i="2"/>
  <c r="R553" i="15" s="1"/>
  <c r="Y554" i="2"/>
  <c r="S553" i="15" s="1"/>
  <c r="Z554" i="2"/>
  <c r="T553" i="15" s="1"/>
  <c r="P555" i="2"/>
  <c r="J554" i="15" s="1"/>
  <c r="Q555" i="2"/>
  <c r="K554" i="15" s="1"/>
  <c r="R555" i="2"/>
  <c r="L554" i="15" s="1"/>
  <c r="S555" i="2"/>
  <c r="M554" i="15" s="1"/>
  <c r="T555" i="2"/>
  <c r="N554" i="15" s="1"/>
  <c r="U555" i="2"/>
  <c r="O554" i="15" s="1"/>
  <c r="V555" i="2"/>
  <c r="P554" i="15" s="1"/>
  <c r="W555" i="2"/>
  <c r="Q554" i="15" s="1"/>
  <c r="X555" i="2"/>
  <c r="R554" i="15" s="1"/>
  <c r="Y555" i="2"/>
  <c r="S554" i="15" s="1"/>
  <c r="Z555" i="2"/>
  <c r="T554" i="15" s="1"/>
  <c r="P556" i="2"/>
  <c r="J555" i="15" s="1"/>
  <c r="Q556" i="2"/>
  <c r="K555" i="15" s="1"/>
  <c r="R556" i="2"/>
  <c r="L555" i="15" s="1"/>
  <c r="S556" i="2"/>
  <c r="M555" i="15" s="1"/>
  <c r="T556" i="2"/>
  <c r="N555" i="15" s="1"/>
  <c r="U556" i="2"/>
  <c r="O555" i="15" s="1"/>
  <c r="V556" i="2"/>
  <c r="P555" i="15" s="1"/>
  <c r="W556" i="2"/>
  <c r="Q555" i="15" s="1"/>
  <c r="X556" i="2"/>
  <c r="R555" i="15" s="1"/>
  <c r="Y556" i="2"/>
  <c r="S555" i="15" s="1"/>
  <c r="Z556" i="2"/>
  <c r="T555" i="15" s="1"/>
  <c r="P557" i="2"/>
  <c r="J556" i="15" s="1"/>
  <c r="Q557" i="2"/>
  <c r="K556" i="15" s="1"/>
  <c r="R557" i="2"/>
  <c r="L556" i="15" s="1"/>
  <c r="S557" i="2"/>
  <c r="M556" i="15" s="1"/>
  <c r="T557" i="2"/>
  <c r="N556" i="15" s="1"/>
  <c r="U557" i="2"/>
  <c r="O556" i="15" s="1"/>
  <c r="V557" i="2"/>
  <c r="P556" i="15" s="1"/>
  <c r="W557" i="2"/>
  <c r="Q556" i="15" s="1"/>
  <c r="X557" i="2"/>
  <c r="R556" i="15" s="1"/>
  <c r="Y557" i="2"/>
  <c r="S556" i="15" s="1"/>
  <c r="Z557" i="2"/>
  <c r="T556" i="15" s="1"/>
  <c r="P558" i="2"/>
  <c r="J557" i="15" s="1"/>
  <c r="Q558" i="2"/>
  <c r="K557" i="15" s="1"/>
  <c r="R558" i="2"/>
  <c r="L557" i="15" s="1"/>
  <c r="S558" i="2"/>
  <c r="M557" i="15" s="1"/>
  <c r="T558" i="2"/>
  <c r="N557" i="15" s="1"/>
  <c r="U558" i="2"/>
  <c r="O557" i="15" s="1"/>
  <c r="V558" i="2"/>
  <c r="P557" i="15" s="1"/>
  <c r="W558" i="2"/>
  <c r="Q557" i="15" s="1"/>
  <c r="X558" i="2"/>
  <c r="R557" i="15" s="1"/>
  <c r="Y558" i="2"/>
  <c r="S557" i="15" s="1"/>
  <c r="Z558" i="2"/>
  <c r="T557" i="15" s="1"/>
  <c r="P559" i="2"/>
  <c r="J558" i="15" s="1"/>
  <c r="Q559" i="2"/>
  <c r="K558" i="15" s="1"/>
  <c r="R559" i="2"/>
  <c r="L558" i="15" s="1"/>
  <c r="S559" i="2"/>
  <c r="M558" i="15" s="1"/>
  <c r="T559" i="2"/>
  <c r="N558" i="15" s="1"/>
  <c r="U559" i="2"/>
  <c r="O558" i="15" s="1"/>
  <c r="V559" i="2"/>
  <c r="P558" i="15" s="1"/>
  <c r="W559" i="2"/>
  <c r="Q558" i="15" s="1"/>
  <c r="X559" i="2"/>
  <c r="R558" i="15" s="1"/>
  <c r="Y559" i="2"/>
  <c r="S558" i="15" s="1"/>
  <c r="Z559" i="2"/>
  <c r="T558" i="15" s="1"/>
  <c r="P560" i="2"/>
  <c r="J559" i="15" s="1"/>
  <c r="Z559" i="15" s="1"/>
  <c r="AA559" i="15" s="1"/>
  <c r="Q560" i="2"/>
  <c r="K559" i="15" s="1"/>
  <c r="R560" i="2"/>
  <c r="L559" i="15" s="1"/>
  <c r="S560" i="2"/>
  <c r="M559" i="15" s="1"/>
  <c r="T560" i="2"/>
  <c r="N559" i="15" s="1"/>
  <c r="U560" i="2"/>
  <c r="O559" i="15" s="1"/>
  <c r="V560" i="2"/>
  <c r="P559" i="15" s="1"/>
  <c r="W560" i="2"/>
  <c r="Q559" i="15" s="1"/>
  <c r="X560" i="2"/>
  <c r="R559" i="15" s="1"/>
  <c r="Y560" i="2"/>
  <c r="S559" i="15" s="1"/>
  <c r="Z560" i="2"/>
  <c r="T559" i="15" s="1"/>
  <c r="P561" i="2"/>
  <c r="J560" i="15" s="1"/>
  <c r="Q561" i="2"/>
  <c r="K560" i="15" s="1"/>
  <c r="R561" i="2"/>
  <c r="L560" i="15" s="1"/>
  <c r="S561" i="2"/>
  <c r="M560" i="15" s="1"/>
  <c r="T561" i="2"/>
  <c r="N560" i="15" s="1"/>
  <c r="U561" i="2"/>
  <c r="O560" i="15" s="1"/>
  <c r="V561" i="2"/>
  <c r="P560" i="15" s="1"/>
  <c r="W561" i="2"/>
  <c r="Q560" i="15" s="1"/>
  <c r="X561" i="2"/>
  <c r="R560" i="15" s="1"/>
  <c r="Y561" i="2"/>
  <c r="S560" i="15" s="1"/>
  <c r="Z561" i="2"/>
  <c r="T560" i="15" s="1"/>
  <c r="P562" i="2"/>
  <c r="J561" i="15" s="1"/>
  <c r="Q562" i="2"/>
  <c r="K561" i="15" s="1"/>
  <c r="R562" i="2"/>
  <c r="L561" i="15" s="1"/>
  <c r="S562" i="2"/>
  <c r="M561" i="15" s="1"/>
  <c r="T562" i="2"/>
  <c r="N561" i="15" s="1"/>
  <c r="U562" i="2"/>
  <c r="O561" i="15" s="1"/>
  <c r="V562" i="2"/>
  <c r="P561" i="15" s="1"/>
  <c r="W562" i="2"/>
  <c r="Q561" i="15" s="1"/>
  <c r="X562" i="2"/>
  <c r="R561" i="15" s="1"/>
  <c r="Y562" i="2"/>
  <c r="S561" i="15" s="1"/>
  <c r="Z562" i="2"/>
  <c r="T561" i="15" s="1"/>
  <c r="P563" i="2"/>
  <c r="J562" i="15" s="1"/>
  <c r="Q563" i="2"/>
  <c r="K562" i="15" s="1"/>
  <c r="R563" i="2"/>
  <c r="L562" i="15" s="1"/>
  <c r="S563" i="2"/>
  <c r="M562" i="15" s="1"/>
  <c r="T563" i="2"/>
  <c r="N562" i="15" s="1"/>
  <c r="U563" i="2"/>
  <c r="O562" i="15" s="1"/>
  <c r="V563" i="2"/>
  <c r="P562" i="15" s="1"/>
  <c r="W563" i="2"/>
  <c r="Q562" i="15" s="1"/>
  <c r="X563" i="2"/>
  <c r="R562" i="15" s="1"/>
  <c r="Y563" i="2"/>
  <c r="S562" i="15" s="1"/>
  <c r="Z563" i="2"/>
  <c r="T562" i="15" s="1"/>
  <c r="P564" i="2"/>
  <c r="J563" i="15" s="1"/>
  <c r="Q564" i="2"/>
  <c r="K563" i="15" s="1"/>
  <c r="R564" i="2"/>
  <c r="L563" i="15" s="1"/>
  <c r="S564" i="2"/>
  <c r="M563" i="15" s="1"/>
  <c r="T564" i="2"/>
  <c r="N563" i="15" s="1"/>
  <c r="U564" i="2"/>
  <c r="O563" i="15" s="1"/>
  <c r="V564" i="2"/>
  <c r="P563" i="15" s="1"/>
  <c r="W564" i="2"/>
  <c r="Q563" i="15" s="1"/>
  <c r="X564" i="2"/>
  <c r="R563" i="15" s="1"/>
  <c r="Y564" i="2"/>
  <c r="S563" i="15" s="1"/>
  <c r="Z564" i="2"/>
  <c r="T563" i="15" s="1"/>
  <c r="P565" i="2"/>
  <c r="J564" i="15" s="1"/>
  <c r="Q565" i="2"/>
  <c r="K564" i="15" s="1"/>
  <c r="R565" i="2"/>
  <c r="L564" i="15" s="1"/>
  <c r="S565" i="2"/>
  <c r="M564" i="15" s="1"/>
  <c r="T565" i="2"/>
  <c r="N564" i="15" s="1"/>
  <c r="U565" i="2"/>
  <c r="O564" i="15" s="1"/>
  <c r="V565" i="2"/>
  <c r="P564" i="15" s="1"/>
  <c r="W565" i="2"/>
  <c r="Q564" i="15" s="1"/>
  <c r="X565" i="2"/>
  <c r="R564" i="15" s="1"/>
  <c r="Y565" i="2"/>
  <c r="S564" i="15" s="1"/>
  <c r="Z565" i="2"/>
  <c r="T564" i="15" s="1"/>
  <c r="P566" i="2"/>
  <c r="J565" i="15" s="1"/>
  <c r="Q566" i="2"/>
  <c r="K565" i="15" s="1"/>
  <c r="R566" i="2"/>
  <c r="L565" i="15" s="1"/>
  <c r="S566" i="2"/>
  <c r="M565" i="15" s="1"/>
  <c r="T566" i="2"/>
  <c r="N565" i="15" s="1"/>
  <c r="U566" i="2"/>
  <c r="O565" i="15" s="1"/>
  <c r="V566" i="2"/>
  <c r="P565" i="15" s="1"/>
  <c r="W566" i="2"/>
  <c r="Q565" i="15" s="1"/>
  <c r="X566" i="2"/>
  <c r="R565" i="15" s="1"/>
  <c r="Y566" i="2"/>
  <c r="S565" i="15" s="1"/>
  <c r="Z566" i="2"/>
  <c r="T565" i="15" s="1"/>
  <c r="P567" i="2"/>
  <c r="J566" i="15" s="1"/>
  <c r="Q567" i="2"/>
  <c r="K566" i="15" s="1"/>
  <c r="R567" i="2"/>
  <c r="L566" i="15" s="1"/>
  <c r="S567" i="2"/>
  <c r="M566" i="15" s="1"/>
  <c r="T567" i="2"/>
  <c r="N566" i="15" s="1"/>
  <c r="U567" i="2"/>
  <c r="O566" i="15" s="1"/>
  <c r="V567" i="2"/>
  <c r="P566" i="15" s="1"/>
  <c r="W567" i="2"/>
  <c r="Q566" i="15" s="1"/>
  <c r="X567" i="2"/>
  <c r="R566" i="15" s="1"/>
  <c r="Y567" i="2"/>
  <c r="S566" i="15" s="1"/>
  <c r="Z567" i="2"/>
  <c r="T566" i="15" s="1"/>
  <c r="P568" i="2"/>
  <c r="J567" i="15" s="1"/>
  <c r="Q568" i="2"/>
  <c r="K567" i="15" s="1"/>
  <c r="R568" i="2"/>
  <c r="L567" i="15" s="1"/>
  <c r="S568" i="2"/>
  <c r="M567" i="15" s="1"/>
  <c r="T568" i="2"/>
  <c r="N567" i="15" s="1"/>
  <c r="U568" i="2"/>
  <c r="O567" i="15" s="1"/>
  <c r="V568" i="2"/>
  <c r="P567" i="15" s="1"/>
  <c r="W568" i="2"/>
  <c r="Q567" i="15" s="1"/>
  <c r="X568" i="2"/>
  <c r="R567" i="15" s="1"/>
  <c r="Y568" i="2"/>
  <c r="S567" i="15" s="1"/>
  <c r="Z568" i="2"/>
  <c r="T567" i="15" s="1"/>
  <c r="P569" i="2"/>
  <c r="J568" i="15" s="1"/>
  <c r="Q569" i="2"/>
  <c r="K568" i="15" s="1"/>
  <c r="R569" i="2"/>
  <c r="L568" i="15" s="1"/>
  <c r="S569" i="2"/>
  <c r="M568" i="15" s="1"/>
  <c r="T569" i="2"/>
  <c r="N568" i="15" s="1"/>
  <c r="U569" i="2"/>
  <c r="O568" i="15" s="1"/>
  <c r="V569" i="2"/>
  <c r="P568" i="15" s="1"/>
  <c r="W569" i="2"/>
  <c r="Q568" i="15" s="1"/>
  <c r="X569" i="2"/>
  <c r="R568" i="15" s="1"/>
  <c r="Y569" i="2"/>
  <c r="S568" i="15" s="1"/>
  <c r="Z569" i="2"/>
  <c r="T568" i="15" s="1"/>
  <c r="P570" i="2"/>
  <c r="J569" i="15" s="1"/>
  <c r="Q570" i="2"/>
  <c r="K569" i="15" s="1"/>
  <c r="R570" i="2"/>
  <c r="L569" i="15" s="1"/>
  <c r="S570" i="2"/>
  <c r="M569" i="15" s="1"/>
  <c r="T570" i="2"/>
  <c r="N569" i="15" s="1"/>
  <c r="U570" i="2"/>
  <c r="O569" i="15" s="1"/>
  <c r="V570" i="2"/>
  <c r="P569" i="15" s="1"/>
  <c r="W570" i="2"/>
  <c r="Q569" i="15" s="1"/>
  <c r="X570" i="2"/>
  <c r="R569" i="15" s="1"/>
  <c r="Y570" i="2"/>
  <c r="S569" i="15" s="1"/>
  <c r="Z570" i="2"/>
  <c r="T569" i="15" s="1"/>
  <c r="P571" i="2"/>
  <c r="J570" i="15" s="1"/>
  <c r="Q571" i="2"/>
  <c r="K570" i="15" s="1"/>
  <c r="R571" i="2"/>
  <c r="L570" i="15" s="1"/>
  <c r="S571" i="2"/>
  <c r="M570" i="15" s="1"/>
  <c r="T571" i="2"/>
  <c r="N570" i="15" s="1"/>
  <c r="U571" i="2"/>
  <c r="O570" i="15" s="1"/>
  <c r="V571" i="2"/>
  <c r="P570" i="15" s="1"/>
  <c r="W571" i="2"/>
  <c r="Q570" i="15" s="1"/>
  <c r="X571" i="2"/>
  <c r="R570" i="15" s="1"/>
  <c r="Y571" i="2"/>
  <c r="S570" i="15" s="1"/>
  <c r="Z571" i="2"/>
  <c r="T570" i="15" s="1"/>
  <c r="P572" i="2"/>
  <c r="J571" i="15" s="1"/>
  <c r="Q572" i="2"/>
  <c r="K571" i="15" s="1"/>
  <c r="R572" i="2"/>
  <c r="L571" i="15" s="1"/>
  <c r="S572" i="2"/>
  <c r="M571" i="15" s="1"/>
  <c r="T572" i="2"/>
  <c r="N571" i="15" s="1"/>
  <c r="U572" i="2"/>
  <c r="O571" i="15" s="1"/>
  <c r="V572" i="2"/>
  <c r="P571" i="15" s="1"/>
  <c r="W572" i="2"/>
  <c r="Q571" i="15" s="1"/>
  <c r="X572" i="2"/>
  <c r="R571" i="15" s="1"/>
  <c r="Y572" i="2"/>
  <c r="S571" i="15" s="1"/>
  <c r="Z572" i="2"/>
  <c r="T571" i="15" s="1"/>
  <c r="P573" i="2"/>
  <c r="J572" i="15" s="1"/>
  <c r="Q573" i="2"/>
  <c r="K572" i="15" s="1"/>
  <c r="R573" i="2"/>
  <c r="L572" i="15" s="1"/>
  <c r="S573" i="2"/>
  <c r="M572" i="15" s="1"/>
  <c r="T573" i="2"/>
  <c r="N572" i="15" s="1"/>
  <c r="U573" i="2"/>
  <c r="O572" i="15" s="1"/>
  <c r="V573" i="2"/>
  <c r="P572" i="15" s="1"/>
  <c r="W573" i="2"/>
  <c r="Q572" i="15" s="1"/>
  <c r="X573" i="2"/>
  <c r="R572" i="15" s="1"/>
  <c r="Y573" i="2"/>
  <c r="S572" i="15" s="1"/>
  <c r="Z573" i="2"/>
  <c r="T572" i="15" s="1"/>
  <c r="P574" i="2"/>
  <c r="J573" i="15" s="1"/>
  <c r="Q574" i="2"/>
  <c r="K573" i="15" s="1"/>
  <c r="R574" i="2"/>
  <c r="L573" i="15" s="1"/>
  <c r="S574" i="2"/>
  <c r="M573" i="15" s="1"/>
  <c r="T574" i="2"/>
  <c r="N573" i="15" s="1"/>
  <c r="U574" i="2"/>
  <c r="O573" i="15" s="1"/>
  <c r="V574" i="2"/>
  <c r="P573" i="15" s="1"/>
  <c r="W574" i="2"/>
  <c r="Q573" i="15" s="1"/>
  <c r="X574" i="2"/>
  <c r="R573" i="15" s="1"/>
  <c r="Y574" i="2"/>
  <c r="S573" i="15" s="1"/>
  <c r="Z574" i="2"/>
  <c r="T573" i="15" s="1"/>
  <c r="P575" i="2"/>
  <c r="J574" i="15" s="1"/>
  <c r="Q575" i="2"/>
  <c r="K574" i="15" s="1"/>
  <c r="R575" i="2"/>
  <c r="L574" i="15" s="1"/>
  <c r="S575" i="2"/>
  <c r="M574" i="15" s="1"/>
  <c r="T575" i="2"/>
  <c r="N574" i="15" s="1"/>
  <c r="U575" i="2"/>
  <c r="O574" i="15" s="1"/>
  <c r="V575" i="2"/>
  <c r="P574" i="15" s="1"/>
  <c r="W575" i="2"/>
  <c r="Q574" i="15" s="1"/>
  <c r="X575" i="2"/>
  <c r="R574" i="15" s="1"/>
  <c r="Y575" i="2"/>
  <c r="S574" i="15" s="1"/>
  <c r="Z575" i="2"/>
  <c r="T574" i="15" s="1"/>
  <c r="P576" i="2"/>
  <c r="J575" i="15" s="1"/>
  <c r="Z575" i="15" s="1"/>
  <c r="AA575" i="15" s="1"/>
  <c r="Q576" i="2"/>
  <c r="K575" i="15" s="1"/>
  <c r="R576" i="2"/>
  <c r="L575" i="15" s="1"/>
  <c r="S576" i="2"/>
  <c r="M575" i="15" s="1"/>
  <c r="T576" i="2"/>
  <c r="N575" i="15" s="1"/>
  <c r="U576" i="2"/>
  <c r="O575" i="15" s="1"/>
  <c r="V576" i="2"/>
  <c r="P575" i="15" s="1"/>
  <c r="W576" i="2"/>
  <c r="Q575" i="15" s="1"/>
  <c r="X576" i="2"/>
  <c r="R575" i="15" s="1"/>
  <c r="Y576" i="2"/>
  <c r="S575" i="15" s="1"/>
  <c r="Z576" i="2"/>
  <c r="T575" i="15" s="1"/>
  <c r="P577" i="2"/>
  <c r="J576" i="15" s="1"/>
  <c r="Q577" i="2"/>
  <c r="K576" i="15" s="1"/>
  <c r="R577" i="2"/>
  <c r="L576" i="15" s="1"/>
  <c r="S577" i="2"/>
  <c r="M576" i="15" s="1"/>
  <c r="T577" i="2"/>
  <c r="N576" i="15" s="1"/>
  <c r="U577" i="2"/>
  <c r="O576" i="15" s="1"/>
  <c r="V577" i="2"/>
  <c r="P576" i="15" s="1"/>
  <c r="W577" i="2"/>
  <c r="Q576" i="15" s="1"/>
  <c r="X577" i="2"/>
  <c r="R576" i="15" s="1"/>
  <c r="Y577" i="2"/>
  <c r="S576" i="15" s="1"/>
  <c r="Z577" i="2"/>
  <c r="T576" i="15" s="1"/>
  <c r="P578" i="2"/>
  <c r="J577" i="15" s="1"/>
  <c r="Q578" i="2"/>
  <c r="K577" i="15" s="1"/>
  <c r="R578" i="2"/>
  <c r="L577" i="15" s="1"/>
  <c r="S578" i="2"/>
  <c r="M577" i="15" s="1"/>
  <c r="T578" i="2"/>
  <c r="N577" i="15" s="1"/>
  <c r="U578" i="2"/>
  <c r="O577" i="15" s="1"/>
  <c r="V578" i="2"/>
  <c r="P577" i="15" s="1"/>
  <c r="W578" i="2"/>
  <c r="Q577" i="15" s="1"/>
  <c r="X578" i="2"/>
  <c r="R577" i="15" s="1"/>
  <c r="Y578" i="2"/>
  <c r="S577" i="15" s="1"/>
  <c r="Z578" i="2"/>
  <c r="T577" i="15" s="1"/>
  <c r="P579" i="2"/>
  <c r="J578" i="15" s="1"/>
  <c r="Q579" i="2"/>
  <c r="K578" i="15" s="1"/>
  <c r="R579" i="2"/>
  <c r="L578" i="15" s="1"/>
  <c r="S579" i="2"/>
  <c r="M578" i="15" s="1"/>
  <c r="T579" i="2"/>
  <c r="N578" i="15" s="1"/>
  <c r="U579" i="2"/>
  <c r="O578" i="15" s="1"/>
  <c r="V579" i="2"/>
  <c r="P578" i="15" s="1"/>
  <c r="W579" i="2"/>
  <c r="Q578" i="15" s="1"/>
  <c r="X579" i="2"/>
  <c r="R578" i="15" s="1"/>
  <c r="Y579" i="2"/>
  <c r="S578" i="15" s="1"/>
  <c r="Z579" i="2"/>
  <c r="T578" i="15" s="1"/>
  <c r="P580" i="2"/>
  <c r="J579" i="15" s="1"/>
  <c r="Q580" i="2"/>
  <c r="K579" i="15" s="1"/>
  <c r="R580" i="2"/>
  <c r="L579" i="15" s="1"/>
  <c r="S580" i="2"/>
  <c r="M579" i="15" s="1"/>
  <c r="T580" i="2"/>
  <c r="N579" i="15" s="1"/>
  <c r="U580" i="2"/>
  <c r="O579" i="15" s="1"/>
  <c r="V580" i="2"/>
  <c r="P579" i="15" s="1"/>
  <c r="W580" i="2"/>
  <c r="Q579" i="15" s="1"/>
  <c r="X580" i="2"/>
  <c r="R579" i="15" s="1"/>
  <c r="Y580" i="2"/>
  <c r="S579" i="15" s="1"/>
  <c r="Z580" i="2"/>
  <c r="T579" i="15" s="1"/>
  <c r="P581" i="2"/>
  <c r="J580" i="15" s="1"/>
  <c r="Q581" i="2"/>
  <c r="K580" i="15" s="1"/>
  <c r="R581" i="2"/>
  <c r="L580" i="15" s="1"/>
  <c r="S581" i="2"/>
  <c r="M580" i="15" s="1"/>
  <c r="T581" i="2"/>
  <c r="N580" i="15" s="1"/>
  <c r="U581" i="2"/>
  <c r="O580" i="15" s="1"/>
  <c r="V581" i="2"/>
  <c r="P580" i="15" s="1"/>
  <c r="W581" i="2"/>
  <c r="Q580" i="15" s="1"/>
  <c r="X581" i="2"/>
  <c r="R580" i="15" s="1"/>
  <c r="Y581" i="2"/>
  <c r="S580" i="15" s="1"/>
  <c r="Z581" i="2"/>
  <c r="T580" i="15" s="1"/>
  <c r="P582" i="2"/>
  <c r="J581" i="15" s="1"/>
  <c r="Q582" i="2"/>
  <c r="K581" i="15" s="1"/>
  <c r="R582" i="2"/>
  <c r="L581" i="15" s="1"/>
  <c r="S582" i="2"/>
  <c r="M581" i="15" s="1"/>
  <c r="T582" i="2"/>
  <c r="N581" i="15" s="1"/>
  <c r="U582" i="2"/>
  <c r="O581" i="15" s="1"/>
  <c r="V582" i="2"/>
  <c r="P581" i="15" s="1"/>
  <c r="W582" i="2"/>
  <c r="Q581" i="15" s="1"/>
  <c r="X582" i="2"/>
  <c r="R581" i="15" s="1"/>
  <c r="Y582" i="2"/>
  <c r="S581" i="15" s="1"/>
  <c r="Z582" i="2"/>
  <c r="T581" i="15" s="1"/>
  <c r="P583" i="2"/>
  <c r="J582" i="15" s="1"/>
  <c r="Q583" i="2"/>
  <c r="K582" i="15" s="1"/>
  <c r="R583" i="2"/>
  <c r="L582" i="15" s="1"/>
  <c r="S583" i="2"/>
  <c r="M582" i="15" s="1"/>
  <c r="T583" i="2"/>
  <c r="N582" i="15" s="1"/>
  <c r="U583" i="2"/>
  <c r="O582" i="15" s="1"/>
  <c r="V583" i="2"/>
  <c r="P582" i="15" s="1"/>
  <c r="W583" i="2"/>
  <c r="Q582" i="15" s="1"/>
  <c r="X583" i="2"/>
  <c r="R582" i="15" s="1"/>
  <c r="Y583" i="2"/>
  <c r="S582" i="15" s="1"/>
  <c r="Z583" i="2"/>
  <c r="T582" i="15" s="1"/>
  <c r="P584" i="2"/>
  <c r="J583" i="15" s="1"/>
  <c r="Q584" i="2"/>
  <c r="K583" i="15" s="1"/>
  <c r="R584" i="2"/>
  <c r="L583" i="15" s="1"/>
  <c r="S584" i="2"/>
  <c r="M583" i="15" s="1"/>
  <c r="T584" i="2"/>
  <c r="N583" i="15" s="1"/>
  <c r="U584" i="2"/>
  <c r="O583" i="15" s="1"/>
  <c r="V584" i="2"/>
  <c r="P583" i="15" s="1"/>
  <c r="W584" i="2"/>
  <c r="Q583" i="15" s="1"/>
  <c r="X584" i="2"/>
  <c r="R583" i="15" s="1"/>
  <c r="Y584" i="2"/>
  <c r="S583" i="15" s="1"/>
  <c r="Z584" i="2"/>
  <c r="T583" i="15" s="1"/>
  <c r="P585" i="2"/>
  <c r="J584" i="15" s="1"/>
  <c r="Q585" i="2"/>
  <c r="K584" i="15" s="1"/>
  <c r="R585" i="2"/>
  <c r="L584" i="15" s="1"/>
  <c r="S585" i="2"/>
  <c r="M584" i="15" s="1"/>
  <c r="T585" i="2"/>
  <c r="N584" i="15" s="1"/>
  <c r="U585" i="2"/>
  <c r="O584" i="15" s="1"/>
  <c r="V585" i="2"/>
  <c r="P584" i="15" s="1"/>
  <c r="W585" i="2"/>
  <c r="Q584" i="15" s="1"/>
  <c r="X585" i="2"/>
  <c r="R584" i="15" s="1"/>
  <c r="Y585" i="2"/>
  <c r="S584" i="15" s="1"/>
  <c r="Z585" i="2"/>
  <c r="T584" i="15" s="1"/>
  <c r="P586" i="2"/>
  <c r="J585" i="15" s="1"/>
  <c r="Q586" i="2"/>
  <c r="K585" i="15" s="1"/>
  <c r="R586" i="2"/>
  <c r="L585" i="15" s="1"/>
  <c r="S586" i="2"/>
  <c r="M585" i="15" s="1"/>
  <c r="T586" i="2"/>
  <c r="N585" i="15" s="1"/>
  <c r="U586" i="2"/>
  <c r="O585" i="15" s="1"/>
  <c r="V586" i="2"/>
  <c r="P585" i="15" s="1"/>
  <c r="W586" i="2"/>
  <c r="Q585" i="15" s="1"/>
  <c r="X586" i="2"/>
  <c r="R585" i="15" s="1"/>
  <c r="Y586" i="2"/>
  <c r="S585" i="15" s="1"/>
  <c r="Z586" i="2"/>
  <c r="T585" i="15" s="1"/>
  <c r="P587" i="2"/>
  <c r="J586" i="15" s="1"/>
  <c r="Q587" i="2"/>
  <c r="K586" i="15" s="1"/>
  <c r="R587" i="2"/>
  <c r="L586" i="15" s="1"/>
  <c r="S587" i="2"/>
  <c r="M586" i="15" s="1"/>
  <c r="T587" i="2"/>
  <c r="N586" i="15" s="1"/>
  <c r="U587" i="2"/>
  <c r="O586" i="15" s="1"/>
  <c r="V587" i="2"/>
  <c r="P586" i="15" s="1"/>
  <c r="W587" i="2"/>
  <c r="Q586" i="15" s="1"/>
  <c r="X587" i="2"/>
  <c r="R586" i="15" s="1"/>
  <c r="Y587" i="2"/>
  <c r="S586" i="15" s="1"/>
  <c r="Z587" i="2"/>
  <c r="T586" i="15" s="1"/>
  <c r="P588" i="2"/>
  <c r="J587" i="15" s="1"/>
  <c r="Q588" i="2"/>
  <c r="K587" i="15" s="1"/>
  <c r="R588" i="2"/>
  <c r="L587" i="15" s="1"/>
  <c r="S588" i="2"/>
  <c r="M587" i="15" s="1"/>
  <c r="T588" i="2"/>
  <c r="N587" i="15" s="1"/>
  <c r="U588" i="2"/>
  <c r="O587" i="15" s="1"/>
  <c r="V588" i="2"/>
  <c r="P587" i="15" s="1"/>
  <c r="W588" i="2"/>
  <c r="Q587" i="15" s="1"/>
  <c r="X588" i="2"/>
  <c r="R587" i="15" s="1"/>
  <c r="Y588" i="2"/>
  <c r="S587" i="15" s="1"/>
  <c r="Z588" i="2"/>
  <c r="T587" i="15" s="1"/>
  <c r="P589" i="2"/>
  <c r="J588" i="15" s="1"/>
  <c r="Q589" i="2"/>
  <c r="K588" i="15" s="1"/>
  <c r="R589" i="2"/>
  <c r="L588" i="15" s="1"/>
  <c r="S589" i="2"/>
  <c r="M588" i="15" s="1"/>
  <c r="T589" i="2"/>
  <c r="N588" i="15" s="1"/>
  <c r="U589" i="2"/>
  <c r="O588" i="15" s="1"/>
  <c r="V589" i="2"/>
  <c r="P588" i="15" s="1"/>
  <c r="W589" i="2"/>
  <c r="Q588" i="15" s="1"/>
  <c r="X589" i="2"/>
  <c r="R588" i="15" s="1"/>
  <c r="Y589" i="2"/>
  <c r="S588" i="15" s="1"/>
  <c r="Z589" i="2"/>
  <c r="T588" i="15" s="1"/>
  <c r="P590" i="2"/>
  <c r="J589" i="15" s="1"/>
  <c r="Q590" i="2"/>
  <c r="K589" i="15" s="1"/>
  <c r="R590" i="2"/>
  <c r="L589" i="15" s="1"/>
  <c r="S590" i="2"/>
  <c r="M589" i="15" s="1"/>
  <c r="T590" i="2"/>
  <c r="N589" i="15" s="1"/>
  <c r="U590" i="2"/>
  <c r="O589" i="15" s="1"/>
  <c r="V590" i="2"/>
  <c r="P589" i="15" s="1"/>
  <c r="W590" i="2"/>
  <c r="Q589" i="15" s="1"/>
  <c r="X590" i="2"/>
  <c r="R589" i="15" s="1"/>
  <c r="Y590" i="2"/>
  <c r="S589" i="15" s="1"/>
  <c r="Z590" i="2"/>
  <c r="T589" i="15" s="1"/>
  <c r="P591" i="2"/>
  <c r="J590" i="15" s="1"/>
  <c r="Q591" i="2"/>
  <c r="K590" i="15" s="1"/>
  <c r="R591" i="2"/>
  <c r="L590" i="15" s="1"/>
  <c r="S591" i="2"/>
  <c r="M590" i="15" s="1"/>
  <c r="T591" i="2"/>
  <c r="N590" i="15" s="1"/>
  <c r="U591" i="2"/>
  <c r="O590" i="15" s="1"/>
  <c r="V591" i="2"/>
  <c r="P590" i="15" s="1"/>
  <c r="W591" i="2"/>
  <c r="Q590" i="15" s="1"/>
  <c r="X591" i="2"/>
  <c r="R590" i="15" s="1"/>
  <c r="Y591" i="2"/>
  <c r="S590" i="15" s="1"/>
  <c r="Z591" i="2"/>
  <c r="T590" i="15" s="1"/>
  <c r="P592" i="2"/>
  <c r="J591" i="15" s="1"/>
  <c r="Z591" i="15" s="1"/>
  <c r="AA591" i="15" s="1"/>
  <c r="Q592" i="2"/>
  <c r="K591" i="15" s="1"/>
  <c r="R592" i="2"/>
  <c r="L591" i="15" s="1"/>
  <c r="S592" i="2"/>
  <c r="M591" i="15" s="1"/>
  <c r="T592" i="2"/>
  <c r="N591" i="15" s="1"/>
  <c r="U592" i="2"/>
  <c r="O591" i="15" s="1"/>
  <c r="V592" i="2"/>
  <c r="P591" i="15" s="1"/>
  <c r="W592" i="2"/>
  <c r="Q591" i="15" s="1"/>
  <c r="X592" i="2"/>
  <c r="R591" i="15" s="1"/>
  <c r="Y592" i="2"/>
  <c r="S591" i="15" s="1"/>
  <c r="Z592" i="2"/>
  <c r="T591" i="15" s="1"/>
  <c r="P593" i="2"/>
  <c r="J592" i="15" s="1"/>
  <c r="Q593" i="2"/>
  <c r="K592" i="15" s="1"/>
  <c r="R593" i="2"/>
  <c r="L592" i="15" s="1"/>
  <c r="S593" i="2"/>
  <c r="M592" i="15" s="1"/>
  <c r="T593" i="2"/>
  <c r="N592" i="15" s="1"/>
  <c r="U593" i="2"/>
  <c r="O592" i="15" s="1"/>
  <c r="V593" i="2"/>
  <c r="P592" i="15" s="1"/>
  <c r="W593" i="2"/>
  <c r="Q592" i="15" s="1"/>
  <c r="X593" i="2"/>
  <c r="R592" i="15" s="1"/>
  <c r="Y593" i="2"/>
  <c r="S592" i="15" s="1"/>
  <c r="Z593" i="2"/>
  <c r="T592" i="15" s="1"/>
  <c r="P594" i="2"/>
  <c r="J593" i="15" s="1"/>
  <c r="Q594" i="2"/>
  <c r="K593" i="15" s="1"/>
  <c r="R594" i="2"/>
  <c r="L593" i="15" s="1"/>
  <c r="S594" i="2"/>
  <c r="M593" i="15" s="1"/>
  <c r="T594" i="2"/>
  <c r="N593" i="15" s="1"/>
  <c r="U594" i="2"/>
  <c r="O593" i="15" s="1"/>
  <c r="V594" i="2"/>
  <c r="P593" i="15" s="1"/>
  <c r="W594" i="2"/>
  <c r="Q593" i="15" s="1"/>
  <c r="X594" i="2"/>
  <c r="R593" i="15" s="1"/>
  <c r="Y594" i="2"/>
  <c r="S593" i="15" s="1"/>
  <c r="Z594" i="2"/>
  <c r="T593" i="15" s="1"/>
  <c r="P595" i="2"/>
  <c r="J594" i="15" s="1"/>
  <c r="Q595" i="2"/>
  <c r="K594" i="15" s="1"/>
  <c r="R595" i="2"/>
  <c r="L594" i="15" s="1"/>
  <c r="S595" i="2"/>
  <c r="M594" i="15" s="1"/>
  <c r="T595" i="2"/>
  <c r="N594" i="15" s="1"/>
  <c r="U595" i="2"/>
  <c r="O594" i="15" s="1"/>
  <c r="V595" i="2"/>
  <c r="P594" i="15" s="1"/>
  <c r="W595" i="2"/>
  <c r="Q594" i="15" s="1"/>
  <c r="X595" i="2"/>
  <c r="R594" i="15" s="1"/>
  <c r="Y595" i="2"/>
  <c r="S594" i="15" s="1"/>
  <c r="Z595" i="2"/>
  <c r="T594" i="15" s="1"/>
  <c r="P596" i="2"/>
  <c r="J595" i="15" s="1"/>
  <c r="Q596" i="2"/>
  <c r="K595" i="15" s="1"/>
  <c r="R596" i="2"/>
  <c r="L595" i="15" s="1"/>
  <c r="S596" i="2"/>
  <c r="M595" i="15" s="1"/>
  <c r="T596" i="2"/>
  <c r="N595" i="15" s="1"/>
  <c r="U596" i="2"/>
  <c r="O595" i="15" s="1"/>
  <c r="V596" i="2"/>
  <c r="P595" i="15" s="1"/>
  <c r="W596" i="2"/>
  <c r="Q595" i="15" s="1"/>
  <c r="X596" i="2"/>
  <c r="R595" i="15" s="1"/>
  <c r="Y596" i="2"/>
  <c r="S595" i="15" s="1"/>
  <c r="Z596" i="2"/>
  <c r="T595" i="15" s="1"/>
  <c r="P597" i="2"/>
  <c r="J596" i="15" s="1"/>
  <c r="Q597" i="2"/>
  <c r="K596" i="15" s="1"/>
  <c r="R597" i="2"/>
  <c r="L596" i="15" s="1"/>
  <c r="S597" i="2"/>
  <c r="M596" i="15" s="1"/>
  <c r="T597" i="2"/>
  <c r="N596" i="15" s="1"/>
  <c r="U597" i="2"/>
  <c r="O596" i="15" s="1"/>
  <c r="V597" i="2"/>
  <c r="P596" i="15" s="1"/>
  <c r="W597" i="2"/>
  <c r="Q596" i="15" s="1"/>
  <c r="X597" i="2"/>
  <c r="R596" i="15" s="1"/>
  <c r="Y597" i="2"/>
  <c r="S596" i="15" s="1"/>
  <c r="Z597" i="2"/>
  <c r="T596" i="15" s="1"/>
  <c r="P598" i="2"/>
  <c r="J597" i="15" s="1"/>
  <c r="Q598" i="2"/>
  <c r="K597" i="15" s="1"/>
  <c r="R598" i="2"/>
  <c r="L597" i="15" s="1"/>
  <c r="S598" i="2"/>
  <c r="M597" i="15" s="1"/>
  <c r="T598" i="2"/>
  <c r="N597" i="15" s="1"/>
  <c r="U598" i="2"/>
  <c r="O597" i="15" s="1"/>
  <c r="V598" i="2"/>
  <c r="P597" i="15" s="1"/>
  <c r="W598" i="2"/>
  <c r="Q597" i="15" s="1"/>
  <c r="X598" i="2"/>
  <c r="R597" i="15" s="1"/>
  <c r="Y598" i="2"/>
  <c r="S597" i="15" s="1"/>
  <c r="Z598" i="2"/>
  <c r="T597" i="15" s="1"/>
  <c r="P599" i="2"/>
  <c r="J598" i="15" s="1"/>
  <c r="Q599" i="2"/>
  <c r="K598" i="15" s="1"/>
  <c r="R599" i="2"/>
  <c r="L598" i="15" s="1"/>
  <c r="S599" i="2"/>
  <c r="M598" i="15" s="1"/>
  <c r="T599" i="2"/>
  <c r="N598" i="15" s="1"/>
  <c r="U599" i="2"/>
  <c r="O598" i="15" s="1"/>
  <c r="V599" i="2"/>
  <c r="P598" i="15" s="1"/>
  <c r="W599" i="2"/>
  <c r="Q598" i="15" s="1"/>
  <c r="X599" i="2"/>
  <c r="R598" i="15" s="1"/>
  <c r="Y599" i="2"/>
  <c r="S598" i="15" s="1"/>
  <c r="Z599" i="2"/>
  <c r="T598" i="15" s="1"/>
  <c r="P600" i="2"/>
  <c r="J599" i="15" s="1"/>
  <c r="Q600" i="2"/>
  <c r="K599" i="15" s="1"/>
  <c r="R600" i="2"/>
  <c r="L599" i="15" s="1"/>
  <c r="S600" i="2"/>
  <c r="M599" i="15" s="1"/>
  <c r="T600" i="2"/>
  <c r="N599" i="15" s="1"/>
  <c r="U600" i="2"/>
  <c r="O599" i="15" s="1"/>
  <c r="V600" i="2"/>
  <c r="P599" i="15" s="1"/>
  <c r="W600" i="2"/>
  <c r="Q599" i="15" s="1"/>
  <c r="X600" i="2"/>
  <c r="R599" i="15" s="1"/>
  <c r="Y600" i="2"/>
  <c r="S599" i="15" s="1"/>
  <c r="Z600" i="2"/>
  <c r="T599" i="15" s="1"/>
  <c r="P601" i="2"/>
  <c r="J600" i="15" s="1"/>
  <c r="Q601" i="2"/>
  <c r="K600" i="15" s="1"/>
  <c r="R601" i="2"/>
  <c r="L600" i="15" s="1"/>
  <c r="S601" i="2"/>
  <c r="M600" i="15" s="1"/>
  <c r="T601" i="2"/>
  <c r="N600" i="15" s="1"/>
  <c r="U601" i="2"/>
  <c r="O600" i="15" s="1"/>
  <c r="V601" i="2"/>
  <c r="P600" i="15" s="1"/>
  <c r="W601" i="2"/>
  <c r="Q600" i="15" s="1"/>
  <c r="X601" i="2"/>
  <c r="R600" i="15" s="1"/>
  <c r="Y601" i="2"/>
  <c r="S600" i="15" s="1"/>
  <c r="Z601" i="2"/>
  <c r="T600" i="15" s="1"/>
  <c r="P602" i="2"/>
  <c r="J601" i="15" s="1"/>
  <c r="Q602" i="2"/>
  <c r="K601" i="15" s="1"/>
  <c r="R602" i="2"/>
  <c r="L601" i="15" s="1"/>
  <c r="S602" i="2"/>
  <c r="M601" i="15" s="1"/>
  <c r="T602" i="2"/>
  <c r="N601" i="15" s="1"/>
  <c r="U602" i="2"/>
  <c r="O601" i="15" s="1"/>
  <c r="V602" i="2"/>
  <c r="P601" i="15" s="1"/>
  <c r="W602" i="2"/>
  <c r="Q601" i="15" s="1"/>
  <c r="X602" i="2"/>
  <c r="R601" i="15" s="1"/>
  <c r="Y602" i="2"/>
  <c r="S601" i="15" s="1"/>
  <c r="Z602" i="2"/>
  <c r="T601" i="15" s="1"/>
  <c r="P603" i="2"/>
  <c r="J602" i="15" s="1"/>
  <c r="Q603" i="2"/>
  <c r="K602" i="15" s="1"/>
  <c r="R603" i="2"/>
  <c r="L602" i="15" s="1"/>
  <c r="S603" i="2"/>
  <c r="M602" i="15" s="1"/>
  <c r="T603" i="2"/>
  <c r="N602" i="15" s="1"/>
  <c r="U603" i="2"/>
  <c r="O602" i="15" s="1"/>
  <c r="V603" i="2"/>
  <c r="P602" i="15" s="1"/>
  <c r="W603" i="2"/>
  <c r="Q602" i="15" s="1"/>
  <c r="X603" i="2"/>
  <c r="R602" i="15" s="1"/>
  <c r="Y603" i="2"/>
  <c r="S602" i="15" s="1"/>
  <c r="Z603" i="2"/>
  <c r="T602" i="15" s="1"/>
  <c r="P604" i="2"/>
  <c r="J603" i="15" s="1"/>
  <c r="Q604" i="2"/>
  <c r="K603" i="15" s="1"/>
  <c r="R604" i="2"/>
  <c r="L603" i="15" s="1"/>
  <c r="S604" i="2"/>
  <c r="M603" i="15" s="1"/>
  <c r="T604" i="2"/>
  <c r="N603" i="15" s="1"/>
  <c r="U604" i="2"/>
  <c r="O603" i="15" s="1"/>
  <c r="V604" i="2"/>
  <c r="P603" i="15" s="1"/>
  <c r="W604" i="2"/>
  <c r="Q603" i="15" s="1"/>
  <c r="X604" i="2"/>
  <c r="R603" i="15" s="1"/>
  <c r="Y604" i="2"/>
  <c r="S603" i="15" s="1"/>
  <c r="Z604" i="2"/>
  <c r="T603" i="15" s="1"/>
  <c r="P605" i="2"/>
  <c r="J604" i="15" s="1"/>
  <c r="Q605" i="2"/>
  <c r="K604" i="15" s="1"/>
  <c r="R605" i="2"/>
  <c r="L604" i="15" s="1"/>
  <c r="S605" i="2"/>
  <c r="M604" i="15" s="1"/>
  <c r="T605" i="2"/>
  <c r="N604" i="15" s="1"/>
  <c r="U605" i="2"/>
  <c r="O604" i="15" s="1"/>
  <c r="V605" i="2"/>
  <c r="P604" i="15" s="1"/>
  <c r="W605" i="2"/>
  <c r="Q604" i="15" s="1"/>
  <c r="X605" i="2"/>
  <c r="R604" i="15" s="1"/>
  <c r="Y605" i="2"/>
  <c r="S604" i="15" s="1"/>
  <c r="Z605" i="2"/>
  <c r="T604" i="15" s="1"/>
  <c r="P606" i="2"/>
  <c r="J605" i="15" s="1"/>
  <c r="Q606" i="2"/>
  <c r="K605" i="15" s="1"/>
  <c r="R606" i="2"/>
  <c r="L605" i="15" s="1"/>
  <c r="S606" i="2"/>
  <c r="M605" i="15" s="1"/>
  <c r="T606" i="2"/>
  <c r="N605" i="15" s="1"/>
  <c r="U606" i="2"/>
  <c r="O605" i="15" s="1"/>
  <c r="V606" i="2"/>
  <c r="P605" i="15" s="1"/>
  <c r="W606" i="2"/>
  <c r="Q605" i="15" s="1"/>
  <c r="X606" i="2"/>
  <c r="R605" i="15" s="1"/>
  <c r="Y606" i="2"/>
  <c r="S605" i="15" s="1"/>
  <c r="Z606" i="2"/>
  <c r="T605" i="15" s="1"/>
  <c r="P607" i="2"/>
  <c r="J606" i="15" s="1"/>
  <c r="Q607" i="2"/>
  <c r="K606" i="15" s="1"/>
  <c r="R607" i="2"/>
  <c r="L606" i="15" s="1"/>
  <c r="S607" i="2"/>
  <c r="M606" i="15" s="1"/>
  <c r="T607" i="2"/>
  <c r="N606" i="15" s="1"/>
  <c r="U607" i="2"/>
  <c r="O606" i="15" s="1"/>
  <c r="V607" i="2"/>
  <c r="P606" i="15" s="1"/>
  <c r="W607" i="2"/>
  <c r="Q606" i="15" s="1"/>
  <c r="X607" i="2"/>
  <c r="R606" i="15" s="1"/>
  <c r="Y607" i="2"/>
  <c r="S606" i="15" s="1"/>
  <c r="Z607" i="2"/>
  <c r="T606" i="15" s="1"/>
  <c r="P608" i="2"/>
  <c r="J607" i="15" s="1"/>
  <c r="Z607" i="15" s="1"/>
  <c r="AA607" i="15" s="1"/>
  <c r="Q608" i="2"/>
  <c r="K607" i="15" s="1"/>
  <c r="R608" i="2"/>
  <c r="L607" i="15" s="1"/>
  <c r="S608" i="2"/>
  <c r="M607" i="15" s="1"/>
  <c r="T608" i="2"/>
  <c r="N607" i="15" s="1"/>
  <c r="U608" i="2"/>
  <c r="O607" i="15" s="1"/>
  <c r="V608" i="2"/>
  <c r="P607" i="15" s="1"/>
  <c r="W608" i="2"/>
  <c r="Q607" i="15" s="1"/>
  <c r="X608" i="2"/>
  <c r="R607" i="15" s="1"/>
  <c r="Y608" i="2"/>
  <c r="S607" i="15" s="1"/>
  <c r="Z608" i="2"/>
  <c r="T607" i="15" s="1"/>
  <c r="P609" i="2"/>
  <c r="J608" i="15" s="1"/>
  <c r="Q609" i="2"/>
  <c r="K608" i="15" s="1"/>
  <c r="R609" i="2"/>
  <c r="L608" i="15" s="1"/>
  <c r="S609" i="2"/>
  <c r="M608" i="15" s="1"/>
  <c r="T609" i="2"/>
  <c r="N608" i="15" s="1"/>
  <c r="U609" i="2"/>
  <c r="O608" i="15" s="1"/>
  <c r="V609" i="2"/>
  <c r="P608" i="15" s="1"/>
  <c r="W609" i="2"/>
  <c r="Q608" i="15" s="1"/>
  <c r="X609" i="2"/>
  <c r="R608" i="15" s="1"/>
  <c r="Y609" i="2"/>
  <c r="S608" i="15" s="1"/>
  <c r="Z609" i="2"/>
  <c r="T608" i="15" s="1"/>
  <c r="P610" i="2"/>
  <c r="J609" i="15" s="1"/>
  <c r="Q610" i="2"/>
  <c r="K609" i="15" s="1"/>
  <c r="R610" i="2"/>
  <c r="L609" i="15" s="1"/>
  <c r="S610" i="2"/>
  <c r="M609" i="15" s="1"/>
  <c r="T610" i="2"/>
  <c r="N609" i="15" s="1"/>
  <c r="U610" i="2"/>
  <c r="O609" i="15" s="1"/>
  <c r="V610" i="2"/>
  <c r="P609" i="15" s="1"/>
  <c r="W610" i="2"/>
  <c r="Q609" i="15" s="1"/>
  <c r="X610" i="2"/>
  <c r="R609" i="15" s="1"/>
  <c r="Y610" i="2"/>
  <c r="S609" i="15" s="1"/>
  <c r="Z610" i="2"/>
  <c r="T609" i="15" s="1"/>
  <c r="P611" i="2"/>
  <c r="J610" i="15" s="1"/>
  <c r="Q611" i="2"/>
  <c r="K610" i="15" s="1"/>
  <c r="R611" i="2"/>
  <c r="L610" i="15" s="1"/>
  <c r="S611" i="2"/>
  <c r="M610" i="15" s="1"/>
  <c r="T611" i="2"/>
  <c r="N610" i="15" s="1"/>
  <c r="U611" i="2"/>
  <c r="O610" i="15" s="1"/>
  <c r="V611" i="2"/>
  <c r="P610" i="15" s="1"/>
  <c r="W611" i="2"/>
  <c r="Q610" i="15" s="1"/>
  <c r="X611" i="2"/>
  <c r="R610" i="15" s="1"/>
  <c r="Y611" i="2"/>
  <c r="S610" i="15" s="1"/>
  <c r="Z611" i="2"/>
  <c r="T610" i="15" s="1"/>
  <c r="P612" i="2"/>
  <c r="J611" i="15" s="1"/>
  <c r="Q612" i="2"/>
  <c r="K611" i="15" s="1"/>
  <c r="R612" i="2"/>
  <c r="L611" i="15" s="1"/>
  <c r="S612" i="2"/>
  <c r="M611" i="15" s="1"/>
  <c r="T612" i="2"/>
  <c r="N611" i="15" s="1"/>
  <c r="U612" i="2"/>
  <c r="O611" i="15" s="1"/>
  <c r="V612" i="2"/>
  <c r="P611" i="15" s="1"/>
  <c r="W612" i="2"/>
  <c r="Q611" i="15" s="1"/>
  <c r="X612" i="2"/>
  <c r="R611" i="15" s="1"/>
  <c r="Y612" i="2"/>
  <c r="S611" i="15" s="1"/>
  <c r="Z612" i="2"/>
  <c r="T611" i="15" s="1"/>
  <c r="P613" i="2"/>
  <c r="J612" i="15" s="1"/>
  <c r="Q613" i="2"/>
  <c r="K612" i="15" s="1"/>
  <c r="R613" i="2"/>
  <c r="L612" i="15" s="1"/>
  <c r="S613" i="2"/>
  <c r="M612" i="15" s="1"/>
  <c r="T613" i="2"/>
  <c r="N612" i="15" s="1"/>
  <c r="U613" i="2"/>
  <c r="O612" i="15" s="1"/>
  <c r="V613" i="2"/>
  <c r="P612" i="15" s="1"/>
  <c r="W613" i="2"/>
  <c r="Q612" i="15" s="1"/>
  <c r="X613" i="2"/>
  <c r="R612" i="15" s="1"/>
  <c r="Y613" i="2"/>
  <c r="S612" i="15" s="1"/>
  <c r="Z613" i="2"/>
  <c r="T612" i="15" s="1"/>
  <c r="P614" i="2"/>
  <c r="J613" i="15" s="1"/>
  <c r="Q614" i="2"/>
  <c r="K613" i="15" s="1"/>
  <c r="R614" i="2"/>
  <c r="L613" i="15" s="1"/>
  <c r="S614" i="2"/>
  <c r="M613" i="15" s="1"/>
  <c r="T614" i="2"/>
  <c r="N613" i="15" s="1"/>
  <c r="U614" i="2"/>
  <c r="O613" i="15" s="1"/>
  <c r="V614" i="2"/>
  <c r="P613" i="15" s="1"/>
  <c r="W614" i="2"/>
  <c r="Q613" i="15" s="1"/>
  <c r="X614" i="2"/>
  <c r="R613" i="15" s="1"/>
  <c r="Y614" i="2"/>
  <c r="S613" i="15" s="1"/>
  <c r="Z614" i="2"/>
  <c r="T613" i="15" s="1"/>
  <c r="P615" i="2"/>
  <c r="J614" i="15" s="1"/>
  <c r="Q615" i="2"/>
  <c r="K614" i="15" s="1"/>
  <c r="R615" i="2"/>
  <c r="L614" i="15" s="1"/>
  <c r="S615" i="2"/>
  <c r="M614" i="15" s="1"/>
  <c r="T615" i="2"/>
  <c r="N614" i="15" s="1"/>
  <c r="U615" i="2"/>
  <c r="O614" i="15" s="1"/>
  <c r="V615" i="2"/>
  <c r="P614" i="15" s="1"/>
  <c r="W615" i="2"/>
  <c r="Q614" i="15" s="1"/>
  <c r="X615" i="2"/>
  <c r="R614" i="15" s="1"/>
  <c r="Y615" i="2"/>
  <c r="S614" i="15" s="1"/>
  <c r="Z615" i="2"/>
  <c r="T614" i="15" s="1"/>
  <c r="P616" i="2"/>
  <c r="J615" i="15" s="1"/>
  <c r="Q616" i="2"/>
  <c r="K615" i="15" s="1"/>
  <c r="R616" i="2"/>
  <c r="L615" i="15" s="1"/>
  <c r="S616" i="2"/>
  <c r="M615" i="15" s="1"/>
  <c r="T616" i="2"/>
  <c r="N615" i="15" s="1"/>
  <c r="U616" i="2"/>
  <c r="O615" i="15" s="1"/>
  <c r="V616" i="2"/>
  <c r="P615" i="15" s="1"/>
  <c r="W616" i="2"/>
  <c r="Q615" i="15" s="1"/>
  <c r="X616" i="2"/>
  <c r="R615" i="15" s="1"/>
  <c r="Y616" i="2"/>
  <c r="S615" i="15" s="1"/>
  <c r="Z616" i="2"/>
  <c r="T615" i="15" s="1"/>
  <c r="P617" i="2"/>
  <c r="J616" i="15" s="1"/>
  <c r="Q617" i="2"/>
  <c r="K616" i="15" s="1"/>
  <c r="R617" i="2"/>
  <c r="L616" i="15" s="1"/>
  <c r="S617" i="2"/>
  <c r="M616" i="15" s="1"/>
  <c r="T617" i="2"/>
  <c r="N616" i="15" s="1"/>
  <c r="U617" i="2"/>
  <c r="O616" i="15" s="1"/>
  <c r="V617" i="2"/>
  <c r="P616" i="15" s="1"/>
  <c r="W617" i="2"/>
  <c r="Q616" i="15" s="1"/>
  <c r="X617" i="2"/>
  <c r="R616" i="15" s="1"/>
  <c r="Y617" i="2"/>
  <c r="S616" i="15" s="1"/>
  <c r="Z617" i="2"/>
  <c r="T616" i="15" s="1"/>
  <c r="P618" i="2"/>
  <c r="J617" i="15" s="1"/>
  <c r="Q618" i="2"/>
  <c r="K617" i="15" s="1"/>
  <c r="R618" i="2"/>
  <c r="L617" i="15" s="1"/>
  <c r="S618" i="2"/>
  <c r="M617" i="15" s="1"/>
  <c r="T618" i="2"/>
  <c r="N617" i="15" s="1"/>
  <c r="U618" i="2"/>
  <c r="O617" i="15" s="1"/>
  <c r="V618" i="2"/>
  <c r="P617" i="15" s="1"/>
  <c r="W618" i="2"/>
  <c r="Q617" i="15" s="1"/>
  <c r="X618" i="2"/>
  <c r="R617" i="15" s="1"/>
  <c r="Y618" i="2"/>
  <c r="S617" i="15" s="1"/>
  <c r="Z618" i="2"/>
  <c r="T617" i="15" s="1"/>
  <c r="P619" i="2"/>
  <c r="J618" i="15" s="1"/>
  <c r="Q619" i="2"/>
  <c r="K618" i="15" s="1"/>
  <c r="R619" i="2"/>
  <c r="L618" i="15" s="1"/>
  <c r="S619" i="2"/>
  <c r="M618" i="15" s="1"/>
  <c r="T619" i="2"/>
  <c r="N618" i="15" s="1"/>
  <c r="U619" i="2"/>
  <c r="O618" i="15" s="1"/>
  <c r="V619" i="2"/>
  <c r="P618" i="15" s="1"/>
  <c r="W619" i="2"/>
  <c r="Q618" i="15" s="1"/>
  <c r="X619" i="2"/>
  <c r="R618" i="15" s="1"/>
  <c r="Y619" i="2"/>
  <c r="S618" i="15" s="1"/>
  <c r="Z619" i="2"/>
  <c r="T618" i="15" s="1"/>
  <c r="P620" i="2"/>
  <c r="J619" i="15" s="1"/>
  <c r="Q620" i="2"/>
  <c r="K619" i="15" s="1"/>
  <c r="R620" i="2"/>
  <c r="L619" i="15" s="1"/>
  <c r="S620" i="2"/>
  <c r="M619" i="15" s="1"/>
  <c r="T620" i="2"/>
  <c r="N619" i="15" s="1"/>
  <c r="U620" i="2"/>
  <c r="O619" i="15" s="1"/>
  <c r="V620" i="2"/>
  <c r="P619" i="15" s="1"/>
  <c r="W620" i="2"/>
  <c r="Q619" i="15" s="1"/>
  <c r="X620" i="2"/>
  <c r="R619" i="15" s="1"/>
  <c r="Y620" i="2"/>
  <c r="S619" i="15" s="1"/>
  <c r="Z620" i="2"/>
  <c r="T619" i="15" s="1"/>
  <c r="P621" i="2"/>
  <c r="J620" i="15" s="1"/>
  <c r="Q621" i="2"/>
  <c r="K620" i="15" s="1"/>
  <c r="R621" i="2"/>
  <c r="L620" i="15" s="1"/>
  <c r="S621" i="2"/>
  <c r="M620" i="15" s="1"/>
  <c r="T621" i="2"/>
  <c r="N620" i="15" s="1"/>
  <c r="U621" i="2"/>
  <c r="O620" i="15" s="1"/>
  <c r="V621" i="2"/>
  <c r="P620" i="15" s="1"/>
  <c r="W621" i="2"/>
  <c r="Q620" i="15" s="1"/>
  <c r="X621" i="2"/>
  <c r="R620" i="15" s="1"/>
  <c r="Y621" i="2"/>
  <c r="S620" i="15" s="1"/>
  <c r="Z621" i="2"/>
  <c r="T620" i="15" s="1"/>
  <c r="P622" i="2"/>
  <c r="J621" i="15" s="1"/>
  <c r="Q622" i="2"/>
  <c r="K621" i="15" s="1"/>
  <c r="R622" i="2"/>
  <c r="L621" i="15" s="1"/>
  <c r="S622" i="2"/>
  <c r="M621" i="15" s="1"/>
  <c r="T622" i="2"/>
  <c r="N621" i="15" s="1"/>
  <c r="U622" i="2"/>
  <c r="O621" i="15" s="1"/>
  <c r="V622" i="2"/>
  <c r="P621" i="15" s="1"/>
  <c r="W622" i="2"/>
  <c r="Q621" i="15" s="1"/>
  <c r="X622" i="2"/>
  <c r="R621" i="15" s="1"/>
  <c r="Y622" i="2"/>
  <c r="S621" i="15" s="1"/>
  <c r="Z622" i="2"/>
  <c r="T621" i="15" s="1"/>
  <c r="P623" i="2"/>
  <c r="J622" i="15" s="1"/>
  <c r="Q623" i="2"/>
  <c r="K622" i="15" s="1"/>
  <c r="R623" i="2"/>
  <c r="L622" i="15" s="1"/>
  <c r="S623" i="2"/>
  <c r="M622" i="15" s="1"/>
  <c r="T623" i="2"/>
  <c r="N622" i="15" s="1"/>
  <c r="U623" i="2"/>
  <c r="O622" i="15" s="1"/>
  <c r="V623" i="2"/>
  <c r="P622" i="15" s="1"/>
  <c r="W623" i="2"/>
  <c r="Q622" i="15" s="1"/>
  <c r="X623" i="2"/>
  <c r="R622" i="15" s="1"/>
  <c r="Y623" i="2"/>
  <c r="S622" i="15" s="1"/>
  <c r="Z623" i="2"/>
  <c r="T622" i="15" s="1"/>
  <c r="P624" i="2"/>
  <c r="J623" i="15" s="1"/>
  <c r="Z623" i="15" s="1"/>
  <c r="AA623" i="15" s="1"/>
  <c r="Q624" i="2"/>
  <c r="K623" i="15" s="1"/>
  <c r="R624" i="2"/>
  <c r="L623" i="15" s="1"/>
  <c r="S624" i="2"/>
  <c r="M623" i="15" s="1"/>
  <c r="T624" i="2"/>
  <c r="N623" i="15" s="1"/>
  <c r="U624" i="2"/>
  <c r="O623" i="15" s="1"/>
  <c r="V624" i="2"/>
  <c r="P623" i="15" s="1"/>
  <c r="W624" i="2"/>
  <c r="Q623" i="15" s="1"/>
  <c r="X624" i="2"/>
  <c r="R623" i="15" s="1"/>
  <c r="Y624" i="2"/>
  <c r="S623" i="15" s="1"/>
  <c r="Z624" i="2"/>
  <c r="T623" i="15" s="1"/>
  <c r="P625" i="2"/>
  <c r="J624" i="15" s="1"/>
  <c r="Q625" i="2"/>
  <c r="K624" i="15" s="1"/>
  <c r="R625" i="2"/>
  <c r="L624" i="15" s="1"/>
  <c r="S625" i="2"/>
  <c r="M624" i="15" s="1"/>
  <c r="T625" i="2"/>
  <c r="N624" i="15" s="1"/>
  <c r="U625" i="2"/>
  <c r="O624" i="15" s="1"/>
  <c r="V625" i="2"/>
  <c r="P624" i="15" s="1"/>
  <c r="W625" i="2"/>
  <c r="Q624" i="15" s="1"/>
  <c r="X625" i="2"/>
  <c r="R624" i="15" s="1"/>
  <c r="Y625" i="2"/>
  <c r="S624" i="15" s="1"/>
  <c r="Z625" i="2"/>
  <c r="T624" i="15" s="1"/>
  <c r="P626" i="2"/>
  <c r="J625" i="15" s="1"/>
  <c r="Q626" i="2"/>
  <c r="K625" i="15" s="1"/>
  <c r="R626" i="2"/>
  <c r="L625" i="15" s="1"/>
  <c r="S626" i="2"/>
  <c r="M625" i="15" s="1"/>
  <c r="T626" i="2"/>
  <c r="N625" i="15" s="1"/>
  <c r="U626" i="2"/>
  <c r="O625" i="15" s="1"/>
  <c r="V626" i="2"/>
  <c r="P625" i="15" s="1"/>
  <c r="W626" i="2"/>
  <c r="Q625" i="15" s="1"/>
  <c r="X626" i="2"/>
  <c r="R625" i="15" s="1"/>
  <c r="Y626" i="2"/>
  <c r="S625" i="15" s="1"/>
  <c r="Z626" i="2"/>
  <c r="T625" i="15" s="1"/>
  <c r="P627" i="2"/>
  <c r="J626" i="15" s="1"/>
  <c r="Q627" i="2"/>
  <c r="K626" i="15" s="1"/>
  <c r="R627" i="2"/>
  <c r="L626" i="15" s="1"/>
  <c r="S627" i="2"/>
  <c r="M626" i="15" s="1"/>
  <c r="T627" i="2"/>
  <c r="N626" i="15" s="1"/>
  <c r="U627" i="2"/>
  <c r="O626" i="15" s="1"/>
  <c r="V627" i="2"/>
  <c r="P626" i="15" s="1"/>
  <c r="W627" i="2"/>
  <c r="Q626" i="15" s="1"/>
  <c r="X627" i="2"/>
  <c r="R626" i="15" s="1"/>
  <c r="Y627" i="2"/>
  <c r="S626" i="15" s="1"/>
  <c r="Z627" i="2"/>
  <c r="T626" i="15" s="1"/>
  <c r="P628" i="2"/>
  <c r="J627" i="15" s="1"/>
  <c r="Q628" i="2"/>
  <c r="K627" i="15" s="1"/>
  <c r="R628" i="2"/>
  <c r="L627" i="15" s="1"/>
  <c r="S628" i="2"/>
  <c r="M627" i="15" s="1"/>
  <c r="T628" i="2"/>
  <c r="N627" i="15" s="1"/>
  <c r="U628" i="2"/>
  <c r="O627" i="15" s="1"/>
  <c r="V628" i="2"/>
  <c r="P627" i="15" s="1"/>
  <c r="W628" i="2"/>
  <c r="Q627" i="15" s="1"/>
  <c r="X628" i="2"/>
  <c r="R627" i="15" s="1"/>
  <c r="Y628" i="2"/>
  <c r="S627" i="15" s="1"/>
  <c r="Z628" i="2"/>
  <c r="T627" i="15" s="1"/>
  <c r="P629" i="2"/>
  <c r="J628" i="15" s="1"/>
  <c r="Q629" i="2"/>
  <c r="K628" i="15" s="1"/>
  <c r="R629" i="2"/>
  <c r="L628" i="15" s="1"/>
  <c r="S629" i="2"/>
  <c r="M628" i="15" s="1"/>
  <c r="T629" i="2"/>
  <c r="N628" i="15" s="1"/>
  <c r="U629" i="2"/>
  <c r="O628" i="15" s="1"/>
  <c r="V629" i="2"/>
  <c r="P628" i="15" s="1"/>
  <c r="W629" i="2"/>
  <c r="Q628" i="15" s="1"/>
  <c r="X629" i="2"/>
  <c r="R628" i="15" s="1"/>
  <c r="Y629" i="2"/>
  <c r="S628" i="15" s="1"/>
  <c r="Z629" i="2"/>
  <c r="T628" i="15" s="1"/>
  <c r="P630" i="2"/>
  <c r="J629" i="15" s="1"/>
  <c r="Q630" i="2"/>
  <c r="K629" i="15" s="1"/>
  <c r="R630" i="2"/>
  <c r="L629" i="15" s="1"/>
  <c r="S630" i="2"/>
  <c r="M629" i="15" s="1"/>
  <c r="T630" i="2"/>
  <c r="N629" i="15" s="1"/>
  <c r="U630" i="2"/>
  <c r="O629" i="15" s="1"/>
  <c r="V630" i="2"/>
  <c r="P629" i="15" s="1"/>
  <c r="W630" i="2"/>
  <c r="Q629" i="15" s="1"/>
  <c r="X630" i="2"/>
  <c r="R629" i="15" s="1"/>
  <c r="Y630" i="2"/>
  <c r="S629" i="15" s="1"/>
  <c r="Z630" i="2"/>
  <c r="T629" i="15" s="1"/>
  <c r="P631" i="2"/>
  <c r="J630" i="15" s="1"/>
  <c r="Q631" i="2"/>
  <c r="K630" i="15" s="1"/>
  <c r="R631" i="2"/>
  <c r="L630" i="15" s="1"/>
  <c r="S631" i="2"/>
  <c r="M630" i="15" s="1"/>
  <c r="T631" i="2"/>
  <c r="N630" i="15" s="1"/>
  <c r="U631" i="2"/>
  <c r="O630" i="15" s="1"/>
  <c r="V631" i="2"/>
  <c r="P630" i="15" s="1"/>
  <c r="W631" i="2"/>
  <c r="Q630" i="15" s="1"/>
  <c r="X631" i="2"/>
  <c r="R630" i="15" s="1"/>
  <c r="Y631" i="2"/>
  <c r="S630" i="15" s="1"/>
  <c r="Z631" i="2"/>
  <c r="T630" i="15" s="1"/>
  <c r="P632" i="2"/>
  <c r="J631" i="15" s="1"/>
  <c r="Q632" i="2"/>
  <c r="K631" i="15" s="1"/>
  <c r="R632" i="2"/>
  <c r="L631" i="15" s="1"/>
  <c r="S632" i="2"/>
  <c r="M631" i="15" s="1"/>
  <c r="T632" i="2"/>
  <c r="N631" i="15" s="1"/>
  <c r="U632" i="2"/>
  <c r="O631" i="15" s="1"/>
  <c r="V632" i="2"/>
  <c r="P631" i="15" s="1"/>
  <c r="W632" i="2"/>
  <c r="Q631" i="15" s="1"/>
  <c r="X632" i="2"/>
  <c r="R631" i="15" s="1"/>
  <c r="Y632" i="2"/>
  <c r="S631" i="15" s="1"/>
  <c r="Z632" i="2"/>
  <c r="T631" i="15" s="1"/>
  <c r="P633" i="2"/>
  <c r="J632" i="15" s="1"/>
  <c r="Q633" i="2"/>
  <c r="K632" i="15" s="1"/>
  <c r="R633" i="2"/>
  <c r="L632" i="15" s="1"/>
  <c r="S633" i="2"/>
  <c r="M632" i="15" s="1"/>
  <c r="T633" i="2"/>
  <c r="N632" i="15" s="1"/>
  <c r="U633" i="2"/>
  <c r="O632" i="15" s="1"/>
  <c r="V633" i="2"/>
  <c r="P632" i="15" s="1"/>
  <c r="W633" i="2"/>
  <c r="Q632" i="15" s="1"/>
  <c r="X633" i="2"/>
  <c r="R632" i="15" s="1"/>
  <c r="Y633" i="2"/>
  <c r="S632" i="15" s="1"/>
  <c r="Z633" i="2"/>
  <c r="T632" i="15" s="1"/>
  <c r="P634" i="2"/>
  <c r="J633" i="15" s="1"/>
  <c r="Q634" i="2"/>
  <c r="K633" i="15" s="1"/>
  <c r="R634" i="2"/>
  <c r="L633" i="15" s="1"/>
  <c r="S634" i="2"/>
  <c r="M633" i="15" s="1"/>
  <c r="T634" i="2"/>
  <c r="N633" i="15" s="1"/>
  <c r="U634" i="2"/>
  <c r="O633" i="15" s="1"/>
  <c r="V634" i="2"/>
  <c r="P633" i="15" s="1"/>
  <c r="W634" i="2"/>
  <c r="Q633" i="15" s="1"/>
  <c r="X634" i="2"/>
  <c r="R633" i="15" s="1"/>
  <c r="Y634" i="2"/>
  <c r="S633" i="15" s="1"/>
  <c r="Z634" i="2"/>
  <c r="T633" i="15" s="1"/>
  <c r="P635" i="2"/>
  <c r="J634" i="15" s="1"/>
  <c r="Q635" i="2"/>
  <c r="K634" i="15" s="1"/>
  <c r="R635" i="2"/>
  <c r="L634" i="15" s="1"/>
  <c r="S635" i="2"/>
  <c r="M634" i="15" s="1"/>
  <c r="T635" i="2"/>
  <c r="N634" i="15" s="1"/>
  <c r="U635" i="2"/>
  <c r="O634" i="15" s="1"/>
  <c r="V635" i="2"/>
  <c r="P634" i="15" s="1"/>
  <c r="W635" i="2"/>
  <c r="Q634" i="15" s="1"/>
  <c r="X635" i="2"/>
  <c r="R634" i="15" s="1"/>
  <c r="Y635" i="2"/>
  <c r="S634" i="15" s="1"/>
  <c r="Z635" i="2"/>
  <c r="T634" i="15" s="1"/>
  <c r="P636" i="2"/>
  <c r="J635" i="15" s="1"/>
  <c r="Q636" i="2"/>
  <c r="K635" i="15" s="1"/>
  <c r="R636" i="2"/>
  <c r="L635" i="15" s="1"/>
  <c r="S636" i="2"/>
  <c r="M635" i="15" s="1"/>
  <c r="T636" i="2"/>
  <c r="N635" i="15" s="1"/>
  <c r="U636" i="2"/>
  <c r="O635" i="15" s="1"/>
  <c r="V636" i="2"/>
  <c r="P635" i="15" s="1"/>
  <c r="W636" i="2"/>
  <c r="Q635" i="15" s="1"/>
  <c r="X636" i="2"/>
  <c r="R635" i="15" s="1"/>
  <c r="Y636" i="2"/>
  <c r="S635" i="15" s="1"/>
  <c r="Z636" i="2"/>
  <c r="T635" i="15" s="1"/>
  <c r="P637" i="2"/>
  <c r="J636" i="15" s="1"/>
  <c r="Q637" i="2"/>
  <c r="K636" i="15" s="1"/>
  <c r="R637" i="2"/>
  <c r="L636" i="15" s="1"/>
  <c r="S637" i="2"/>
  <c r="M636" i="15" s="1"/>
  <c r="T637" i="2"/>
  <c r="N636" i="15" s="1"/>
  <c r="U637" i="2"/>
  <c r="O636" i="15" s="1"/>
  <c r="V637" i="2"/>
  <c r="P636" i="15" s="1"/>
  <c r="W637" i="2"/>
  <c r="Q636" i="15" s="1"/>
  <c r="X637" i="2"/>
  <c r="R636" i="15" s="1"/>
  <c r="Y637" i="2"/>
  <c r="S636" i="15" s="1"/>
  <c r="Z637" i="2"/>
  <c r="T636" i="15" s="1"/>
  <c r="P638" i="2"/>
  <c r="J637" i="15" s="1"/>
  <c r="Q638" i="2"/>
  <c r="K637" i="15" s="1"/>
  <c r="R638" i="2"/>
  <c r="L637" i="15" s="1"/>
  <c r="S638" i="2"/>
  <c r="M637" i="15" s="1"/>
  <c r="T638" i="2"/>
  <c r="N637" i="15" s="1"/>
  <c r="U638" i="2"/>
  <c r="O637" i="15" s="1"/>
  <c r="V638" i="2"/>
  <c r="P637" i="15" s="1"/>
  <c r="W638" i="2"/>
  <c r="Q637" i="15" s="1"/>
  <c r="X638" i="2"/>
  <c r="R637" i="15" s="1"/>
  <c r="Y638" i="2"/>
  <c r="S637" i="15" s="1"/>
  <c r="Z638" i="2"/>
  <c r="T637" i="15" s="1"/>
  <c r="P639" i="2"/>
  <c r="J638" i="15" s="1"/>
  <c r="Q639" i="2"/>
  <c r="K638" i="15" s="1"/>
  <c r="R639" i="2"/>
  <c r="L638" i="15" s="1"/>
  <c r="S639" i="2"/>
  <c r="M638" i="15" s="1"/>
  <c r="T639" i="2"/>
  <c r="N638" i="15" s="1"/>
  <c r="U639" i="2"/>
  <c r="O638" i="15" s="1"/>
  <c r="V639" i="2"/>
  <c r="P638" i="15" s="1"/>
  <c r="W639" i="2"/>
  <c r="Q638" i="15" s="1"/>
  <c r="X639" i="2"/>
  <c r="R638" i="15" s="1"/>
  <c r="Y639" i="2"/>
  <c r="S638" i="15" s="1"/>
  <c r="Z639" i="2"/>
  <c r="T638" i="15" s="1"/>
  <c r="P640" i="2"/>
  <c r="J639" i="15" s="1"/>
  <c r="Z639" i="15" s="1"/>
  <c r="AA639" i="15" s="1"/>
  <c r="Q640" i="2"/>
  <c r="K639" i="15" s="1"/>
  <c r="R640" i="2"/>
  <c r="L639" i="15" s="1"/>
  <c r="S640" i="2"/>
  <c r="M639" i="15" s="1"/>
  <c r="T640" i="2"/>
  <c r="N639" i="15" s="1"/>
  <c r="U640" i="2"/>
  <c r="O639" i="15" s="1"/>
  <c r="V640" i="2"/>
  <c r="P639" i="15" s="1"/>
  <c r="W640" i="2"/>
  <c r="Q639" i="15" s="1"/>
  <c r="X640" i="2"/>
  <c r="R639" i="15" s="1"/>
  <c r="Y640" i="2"/>
  <c r="S639" i="15" s="1"/>
  <c r="Z640" i="2"/>
  <c r="T639" i="15" s="1"/>
  <c r="P641" i="2"/>
  <c r="J640" i="15" s="1"/>
  <c r="Q641" i="2"/>
  <c r="K640" i="15" s="1"/>
  <c r="R641" i="2"/>
  <c r="L640" i="15" s="1"/>
  <c r="S641" i="2"/>
  <c r="M640" i="15" s="1"/>
  <c r="T641" i="2"/>
  <c r="N640" i="15" s="1"/>
  <c r="U641" i="2"/>
  <c r="O640" i="15" s="1"/>
  <c r="V641" i="2"/>
  <c r="P640" i="15" s="1"/>
  <c r="W641" i="2"/>
  <c r="Q640" i="15" s="1"/>
  <c r="X641" i="2"/>
  <c r="R640" i="15" s="1"/>
  <c r="Y641" i="2"/>
  <c r="S640" i="15" s="1"/>
  <c r="Z641" i="2"/>
  <c r="T640" i="15" s="1"/>
  <c r="P642" i="2"/>
  <c r="J641" i="15" s="1"/>
  <c r="Q642" i="2"/>
  <c r="K641" i="15" s="1"/>
  <c r="R642" i="2"/>
  <c r="L641" i="15" s="1"/>
  <c r="S642" i="2"/>
  <c r="M641" i="15" s="1"/>
  <c r="T642" i="2"/>
  <c r="N641" i="15" s="1"/>
  <c r="U642" i="2"/>
  <c r="O641" i="15" s="1"/>
  <c r="V642" i="2"/>
  <c r="P641" i="15" s="1"/>
  <c r="W642" i="2"/>
  <c r="Q641" i="15" s="1"/>
  <c r="X642" i="2"/>
  <c r="R641" i="15" s="1"/>
  <c r="Y642" i="2"/>
  <c r="S641" i="15" s="1"/>
  <c r="Z642" i="2"/>
  <c r="T641" i="15" s="1"/>
  <c r="P643" i="2"/>
  <c r="J642" i="15" s="1"/>
  <c r="Q643" i="2"/>
  <c r="K642" i="15" s="1"/>
  <c r="R643" i="2"/>
  <c r="L642" i="15" s="1"/>
  <c r="S643" i="2"/>
  <c r="M642" i="15" s="1"/>
  <c r="T643" i="2"/>
  <c r="N642" i="15" s="1"/>
  <c r="U643" i="2"/>
  <c r="O642" i="15" s="1"/>
  <c r="V643" i="2"/>
  <c r="P642" i="15" s="1"/>
  <c r="W643" i="2"/>
  <c r="Q642" i="15" s="1"/>
  <c r="X643" i="2"/>
  <c r="R642" i="15" s="1"/>
  <c r="Y643" i="2"/>
  <c r="S642" i="15" s="1"/>
  <c r="Z643" i="2"/>
  <c r="T642" i="15" s="1"/>
  <c r="P644" i="2"/>
  <c r="J643" i="15" s="1"/>
  <c r="Q644" i="2"/>
  <c r="K643" i="15" s="1"/>
  <c r="R644" i="2"/>
  <c r="L643" i="15" s="1"/>
  <c r="S644" i="2"/>
  <c r="M643" i="15" s="1"/>
  <c r="T644" i="2"/>
  <c r="N643" i="15" s="1"/>
  <c r="U644" i="2"/>
  <c r="O643" i="15" s="1"/>
  <c r="V644" i="2"/>
  <c r="P643" i="15" s="1"/>
  <c r="W644" i="2"/>
  <c r="Q643" i="15" s="1"/>
  <c r="X644" i="2"/>
  <c r="R643" i="15" s="1"/>
  <c r="Y644" i="2"/>
  <c r="S643" i="15" s="1"/>
  <c r="Z644" i="2"/>
  <c r="T643" i="15" s="1"/>
  <c r="P645" i="2"/>
  <c r="J644" i="15" s="1"/>
  <c r="Q645" i="2"/>
  <c r="K644" i="15" s="1"/>
  <c r="R645" i="2"/>
  <c r="L644" i="15" s="1"/>
  <c r="S645" i="2"/>
  <c r="M644" i="15" s="1"/>
  <c r="T645" i="2"/>
  <c r="N644" i="15" s="1"/>
  <c r="U645" i="2"/>
  <c r="O644" i="15" s="1"/>
  <c r="V645" i="2"/>
  <c r="P644" i="15" s="1"/>
  <c r="W645" i="2"/>
  <c r="Q644" i="15" s="1"/>
  <c r="X645" i="2"/>
  <c r="R644" i="15" s="1"/>
  <c r="Y645" i="2"/>
  <c r="S644" i="15" s="1"/>
  <c r="Z645" i="2"/>
  <c r="T644" i="15" s="1"/>
  <c r="P646" i="2"/>
  <c r="J645" i="15" s="1"/>
  <c r="Q646" i="2"/>
  <c r="K645" i="15" s="1"/>
  <c r="R646" i="2"/>
  <c r="L645" i="15" s="1"/>
  <c r="S646" i="2"/>
  <c r="M645" i="15" s="1"/>
  <c r="T646" i="2"/>
  <c r="N645" i="15" s="1"/>
  <c r="U646" i="2"/>
  <c r="O645" i="15" s="1"/>
  <c r="V646" i="2"/>
  <c r="P645" i="15" s="1"/>
  <c r="W646" i="2"/>
  <c r="Q645" i="15" s="1"/>
  <c r="X646" i="2"/>
  <c r="R645" i="15" s="1"/>
  <c r="Y646" i="2"/>
  <c r="S645" i="15" s="1"/>
  <c r="Z646" i="2"/>
  <c r="T645" i="15" s="1"/>
  <c r="P647" i="2"/>
  <c r="J646" i="15" s="1"/>
  <c r="Q647" i="2"/>
  <c r="K646" i="15" s="1"/>
  <c r="R647" i="2"/>
  <c r="L646" i="15" s="1"/>
  <c r="S647" i="2"/>
  <c r="M646" i="15" s="1"/>
  <c r="T647" i="2"/>
  <c r="N646" i="15" s="1"/>
  <c r="U647" i="2"/>
  <c r="O646" i="15" s="1"/>
  <c r="V647" i="2"/>
  <c r="P646" i="15" s="1"/>
  <c r="W647" i="2"/>
  <c r="Q646" i="15" s="1"/>
  <c r="X647" i="2"/>
  <c r="R646" i="15" s="1"/>
  <c r="Y647" i="2"/>
  <c r="S646" i="15" s="1"/>
  <c r="Z647" i="2"/>
  <c r="T646" i="15" s="1"/>
  <c r="P648" i="2"/>
  <c r="J647" i="15" s="1"/>
  <c r="Q648" i="2"/>
  <c r="K647" i="15" s="1"/>
  <c r="R648" i="2"/>
  <c r="L647" i="15" s="1"/>
  <c r="S648" i="2"/>
  <c r="M647" i="15" s="1"/>
  <c r="T648" i="2"/>
  <c r="N647" i="15" s="1"/>
  <c r="U648" i="2"/>
  <c r="O647" i="15" s="1"/>
  <c r="V648" i="2"/>
  <c r="P647" i="15" s="1"/>
  <c r="W648" i="2"/>
  <c r="Q647" i="15" s="1"/>
  <c r="X648" i="2"/>
  <c r="R647" i="15" s="1"/>
  <c r="Y648" i="2"/>
  <c r="S647" i="15" s="1"/>
  <c r="Z648" i="2"/>
  <c r="T647" i="15" s="1"/>
  <c r="P649" i="2"/>
  <c r="J648" i="15" s="1"/>
  <c r="Q649" i="2"/>
  <c r="K648" i="15" s="1"/>
  <c r="R649" i="2"/>
  <c r="L648" i="15" s="1"/>
  <c r="S649" i="2"/>
  <c r="M648" i="15" s="1"/>
  <c r="T649" i="2"/>
  <c r="N648" i="15" s="1"/>
  <c r="U649" i="2"/>
  <c r="O648" i="15" s="1"/>
  <c r="V649" i="2"/>
  <c r="P648" i="15" s="1"/>
  <c r="W649" i="2"/>
  <c r="Q648" i="15" s="1"/>
  <c r="X649" i="2"/>
  <c r="R648" i="15" s="1"/>
  <c r="Y649" i="2"/>
  <c r="S648" i="15" s="1"/>
  <c r="Z649" i="2"/>
  <c r="T648" i="15" s="1"/>
  <c r="P650" i="2"/>
  <c r="J649" i="15" s="1"/>
  <c r="Q650" i="2"/>
  <c r="K649" i="15" s="1"/>
  <c r="R650" i="2"/>
  <c r="L649" i="15" s="1"/>
  <c r="S650" i="2"/>
  <c r="M649" i="15" s="1"/>
  <c r="T650" i="2"/>
  <c r="N649" i="15" s="1"/>
  <c r="U650" i="2"/>
  <c r="O649" i="15" s="1"/>
  <c r="V650" i="2"/>
  <c r="P649" i="15" s="1"/>
  <c r="W650" i="2"/>
  <c r="Q649" i="15" s="1"/>
  <c r="X650" i="2"/>
  <c r="R649" i="15" s="1"/>
  <c r="Y650" i="2"/>
  <c r="S649" i="15" s="1"/>
  <c r="Z650" i="2"/>
  <c r="T649" i="15" s="1"/>
  <c r="P651" i="2"/>
  <c r="J650" i="15" s="1"/>
  <c r="Q651" i="2"/>
  <c r="K650" i="15" s="1"/>
  <c r="R651" i="2"/>
  <c r="L650" i="15" s="1"/>
  <c r="S651" i="2"/>
  <c r="M650" i="15" s="1"/>
  <c r="T651" i="2"/>
  <c r="N650" i="15" s="1"/>
  <c r="U651" i="2"/>
  <c r="O650" i="15" s="1"/>
  <c r="V651" i="2"/>
  <c r="P650" i="15" s="1"/>
  <c r="W651" i="2"/>
  <c r="Q650" i="15" s="1"/>
  <c r="X651" i="2"/>
  <c r="R650" i="15" s="1"/>
  <c r="Y651" i="2"/>
  <c r="S650" i="15" s="1"/>
  <c r="Z651" i="2"/>
  <c r="T650" i="15" s="1"/>
  <c r="P652" i="2"/>
  <c r="J651" i="15" s="1"/>
  <c r="Q652" i="2"/>
  <c r="K651" i="15" s="1"/>
  <c r="R652" i="2"/>
  <c r="L651" i="15" s="1"/>
  <c r="S652" i="2"/>
  <c r="M651" i="15" s="1"/>
  <c r="T652" i="2"/>
  <c r="N651" i="15" s="1"/>
  <c r="U652" i="2"/>
  <c r="O651" i="15" s="1"/>
  <c r="V652" i="2"/>
  <c r="P651" i="15" s="1"/>
  <c r="W652" i="2"/>
  <c r="Q651" i="15" s="1"/>
  <c r="X652" i="2"/>
  <c r="R651" i="15" s="1"/>
  <c r="Y652" i="2"/>
  <c r="S651" i="15" s="1"/>
  <c r="Z652" i="2"/>
  <c r="T651" i="15" s="1"/>
  <c r="P653" i="2"/>
  <c r="J652" i="15" s="1"/>
  <c r="Q653" i="2"/>
  <c r="K652" i="15" s="1"/>
  <c r="R653" i="2"/>
  <c r="L652" i="15" s="1"/>
  <c r="S653" i="2"/>
  <c r="M652" i="15" s="1"/>
  <c r="T653" i="2"/>
  <c r="N652" i="15" s="1"/>
  <c r="U653" i="2"/>
  <c r="O652" i="15" s="1"/>
  <c r="V653" i="2"/>
  <c r="P652" i="15" s="1"/>
  <c r="W653" i="2"/>
  <c r="Q652" i="15" s="1"/>
  <c r="X653" i="2"/>
  <c r="R652" i="15" s="1"/>
  <c r="Y653" i="2"/>
  <c r="S652" i="15" s="1"/>
  <c r="Z653" i="2"/>
  <c r="T652" i="15" s="1"/>
  <c r="P654" i="2"/>
  <c r="J653" i="15" s="1"/>
  <c r="Q654" i="2"/>
  <c r="K653" i="15" s="1"/>
  <c r="R654" i="2"/>
  <c r="L653" i="15" s="1"/>
  <c r="S654" i="2"/>
  <c r="M653" i="15" s="1"/>
  <c r="T654" i="2"/>
  <c r="N653" i="15" s="1"/>
  <c r="U654" i="2"/>
  <c r="O653" i="15" s="1"/>
  <c r="V654" i="2"/>
  <c r="P653" i="15" s="1"/>
  <c r="W654" i="2"/>
  <c r="Q653" i="15" s="1"/>
  <c r="X654" i="2"/>
  <c r="R653" i="15" s="1"/>
  <c r="Y654" i="2"/>
  <c r="S653" i="15" s="1"/>
  <c r="Z654" i="2"/>
  <c r="T653" i="15" s="1"/>
  <c r="P655" i="2"/>
  <c r="J654" i="15" s="1"/>
  <c r="Q655" i="2"/>
  <c r="K654" i="15" s="1"/>
  <c r="R655" i="2"/>
  <c r="L654" i="15" s="1"/>
  <c r="S655" i="2"/>
  <c r="M654" i="15" s="1"/>
  <c r="T655" i="2"/>
  <c r="N654" i="15" s="1"/>
  <c r="U655" i="2"/>
  <c r="O654" i="15" s="1"/>
  <c r="V655" i="2"/>
  <c r="P654" i="15" s="1"/>
  <c r="W655" i="2"/>
  <c r="Q654" i="15" s="1"/>
  <c r="X655" i="2"/>
  <c r="R654" i="15" s="1"/>
  <c r="Y655" i="2"/>
  <c r="S654" i="15" s="1"/>
  <c r="Z655" i="2"/>
  <c r="T654" i="15" s="1"/>
  <c r="P656" i="2"/>
  <c r="J655" i="15" s="1"/>
  <c r="Z655" i="15" s="1"/>
  <c r="AA655" i="15" s="1"/>
  <c r="Q656" i="2"/>
  <c r="K655" i="15" s="1"/>
  <c r="R656" i="2"/>
  <c r="L655" i="15" s="1"/>
  <c r="S656" i="2"/>
  <c r="M655" i="15" s="1"/>
  <c r="T656" i="2"/>
  <c r="N655" i="15" s="1"/>
  <c r="U656" i="2"/>
  <c r="O655" i="15" s="1"/>
  <c r="V656" i="2"/>
  <c r="P655" i="15" s="1"/>
  <c r="W656" i="2"/>
  <c r="Q655" i="15" s="1"/>
  <c r="X656" i="2"/>
  <c r="R655" i="15" s="1"/>
  <c r="Y656" i="2"/>
  <c r="S655" i="15" s="1"/>
  <c r="Z656" i="2"/>
  <c r="T655" i="15" s="1"/>
  <c r="P657" i="2"/>
  <c r="J656" i="15" s="1"/>
  <c r="Q657" i="2"/>
  <c r="K656" i="15" s="1"/>
  <c r="R657" i="2"/>
  <c r="L656" i="15" s="1"/>
  <c r="S657" i="2"/>
  <c r="M656" i="15" s="1"/>
  <c r="T657" i="2"/>
  <c r="N656" i="15" s="1"/>
  <c r="U657" i="2"/>
  <c r="O656" i="15" s="1"/>
  <c r="V657" i="2"/>
  <c r="P656" i="15" s="1"/>
  <c r="W657" i="2"/>
  <c r="Q656" i="15" s="1"/>
  <c r="X657" i="2"/>
  <c r="R656" i="15" s="1"/>
  <c r="Y657" i="2"/>
  <c r="S656" i="15" s="1"/>
  <c r="Z657" i="2"/>
  <c r="T656" i="15" s="1"/>
  <c r="P658" i="2"/>
  <c r="J657" i="15" s="1"/>
  <c r="Q658" i="2"/>
  <c r="K657" i="15" s="1"/>
  <c r="R658" i="2"/>
  <c r="L657" i="15" s="1"/>
  <c r="S658" i="2"/>
  <c r="M657" i="15" s="1"/>
  <c r="T658" i="2"/>
  <c r="N657" i="15" s="1"/>
  <c r="U658" i="2"/>
  <c r="O657" i="15" s="1"/>
  <c r="V658" i="2"/>
  <c r="P657" i="15" s="1"/>
  <c r="W658" i="2"/>
  <c r="Q657" i="15" s="1"/>
  <c r="X658" i="2"/>
  <c r="R657" i="15" s="1"/>
  <c r="Y658" i="2"/>
  <c r="S657" i="15" s="1"/>
  <c r="Z658" i="2"/>
  <c r="T657" i="15" s="1"/>
  <c r="P659" i="2"/>
  <c r="J658" i="15" s="1"/>
  <c r="Q659" i="2"/>
  <c r="K658" i="15" s="1"/>
  <c r="R659" i="2"/>
  <c r="L658" i="15" s="1"/>
  <c r="S659" i="2"/>
  <c r="M658" i="15" s="1"/>
  <c r="T659" i="2"/>
  <c r="N658" i="15" s="1"/>
  <c r="U659" i="2"/>
  <c r="O658" i="15" s="1"/>
  <c r="V659" i="2"/>
  <c r="P658" i="15" s="1"/>
  <c r="W659" i="2"/>
  <c r="Q658" i="15" s="1"/>
  <c r="X659" i="2"/>
  <c r="R658" i="15" s="1"/>
  <c r="Y659" i="2"/>
  <c r="S658" i="15" s="1"/>
  <c r="Z659" i="2"/>
  <c r="T658" i="15" s="1"/>
  <c r="P660" i="2"/>
  <c r="J659" i="15" s="1"/>
  <c r="Q660" i="2"/>
  <c r="K659" i="15" s="1"/>
  <c r="R660" i="2"/>
  <c r="L659" i="15" s="1"/>
  <c r="S660" i="2"/>
  <c r="M659" i="15" s="1"/>
  <c r="T660" i="2"/>
  <c r="N659" i="15" s="1"/>
  <c r="U660" i="2"/>
  <c r="O659" i="15" s="1"/>
  <c r="V660" i="2"/>
  <c r="P659" i="15" s="1"/>
  <c r="W660" i="2"/>
  <c r="Q659" i="15" s="1"/>
  <c r="X660" i="2"/>
  <c r="R659" i="15" s="1"/>
  <c r="Y660" i="2"/>
  <c r="S659" i="15" s="1"/>
  <c r="Z660" i="2"/>
  <c r="T659" i="15" s="1"/>
  <c r="P661" i="2"/>
  <c r="J660" i="15" s="1"/>
  <c r="Q661" i="2"/>
  <c r="K660" i="15" s="1"/>
  <c r="R661" i="2"/>
  <c r="L660" i="15" s="1"/>
  <c r="S661" i="2"/>
  <c r="M660" i="15" s="1"/>
  <c r="T661" i="2"/>
  <c r="N660" i="15" s="1"/>
  <c r="U661" i="2"/>
  <c r="O660" i="15" s="1"/>
  <c r="V661" i="2"/>
  <c r="P660" i="15" s="1"/>
  <c r="W661" i="2"/>
  <c r="Q660" i="15" s="1"/>
  <c r="X661" i="2"/>
  <c r="R660" i="15" s="1"/>
  <c r="Y661" i="2"/>
  <c r="S660" i="15" s="1"/>
  <c r="Z661" i="2"/>
  <c r="T660" i="15" s="1"/>
  <c r="P662" i="2"/>
  <c r="J661" i="15" s="1"/>
  <c r="Q662" i="2"/>
  <c r="K661" i="15" s="1"/>
  <c r="R662" i="2"/>
  <c r="L661" i="15" s="1"/>
  <c r="S662" i="2"/>
  <c r="M661" i="15" s="1"/>
  <c r="T662" i="2"/>
  <c r="N661" i="15" s="1"/>
  <c r="U662" i="2"/>
  <c r="O661" i="15" s="1"/>
  <c r="V662" i="2"/>
  <c r="P661" i="15" s="1"/>
  <c r="W662" i="2"/>
  <c r="Q661" i="15" s="1"/>
  <c r="X662" i="2"/>
  <c r="R661" i="15" s="1"/>
  <c r="Y662" i="2"/>
  <c r="S661" i="15" s="1"/>
  <c r="Z662" i="2"/>
  <c r="T661" i="15" s="1"/>
  <c r="P663" i="2"/>
  <c r="J662" i="15" s="1"/>
  <c r="Q663" i="2"/>
  <c r="K662" i="15" s="1"/>
  <c r="R663" i="2"/>
  <c r="L662" i="15" s="1"/>
  <c r="S663" i="2"/>
  <c r="M662" i="15" s="1"/>
  <c r="T663" i="2"/>
  <c r="N662" i="15" s="1"/>
  <c r="U663" i="2"/>
  <c r="O662" i="15" s="1"/>
  <c r="V663" i="2"/>
  <c r="P662" i="15" s="1"/>
  <c r="W663" i="2"/>
  <c r="Q662" i="15" s="1"/>
  <c r="X663" i="2"/>
  <c r="R662" i="15" s="1"/>
  <c r="Y663" i="2"/>
  <c r="S662" i="15" s="1"/>
  <c r="Z663" i="2"/>
  <c r="T662" i="15" s="1"/>
  <c r="P664" i="2"/>
  <c r="J663" i="15" s="1"/>
  <c r="Q664" i="2"/>
  <c r="K663" i="15" s="1"/>
  <c r="R664" i="2"/>
  <c r="L663" i="15" s="1"/>
  <c r="S664" i="2"/>
  <c r="M663" i="15" s="1"/>
  <c r="T664" i="2"/>
  <c r="N663" i="15" s="1"/>
  <c r="U664" i="2"/>
  <c r="O663" i="15" s="1"/>
  <c r="V664" i="2"/>
  <c r="P663" i="15" s="1"/>
  <c r="W664" i="2"/>
  <c r="Q663" i="15" s="1"/>
  <c r="X664" i="2"/>
  <c r="R663" i="15" s="1"/>
  <c r="Y664" i="2"/>
  <c r="S663" i="15" s="1"/>
  <c r="Z664" i="2"/>
  <c r="T663" i="15" s="1"/>
  <c r="P665" i="2"/>
  <c r="J664" i="15" s="1"/>
  <c r="Q665" i="2"/>
  <c r="K664" i="15" s="1"/>
  <c r="R665" i="2"/>
  <c r="L664" i="15" s="1"/>
  <c r="S665" i="2"/>
  <c r="M664" i="15" s="1"/>
  <c r="T665" i="2"/>
  <c r="N664" i="15" s="1"/>
  <c r="U665" i="2"/>
  <c r="O664" i="15" s="1"/>
  <c r="V665" i="2"/>
  <c r="P664" i="15" s="1"/>
  <c r="W665" i="2"/>
  <c r="Q664" i="15" s="1"/>
  <c r="X665" i="2"/>
  <c r="R664" i="15" s="1"/>
  <c r="Y665" i="2"/>
  <c r="S664" i="15" s="1"/>
  <c r="Z665" i="2"/>
  <c r="T664" i="15" s="1"/>
  <c r="P666" i="2"/>
  <c r="J665" i="15" s="1"/>
  <c r="Q666" i="2"/>
  <c r="K665" i="15" s="1"/>
  <c r="R666" i="2"/>
  <c r="L665" i="15" s="1"/>
  <c r="S666" i="2"/>
  <c r="M665" i="15" s="1"/>
  <c r="T666" i="2"/>
  <c r="N665" i="15" s="1"/>
  <c r="U666" i="2"/>
  <c r="O665" i="15" s="1"/>
  <c r="V666" i="2"/>
  <c r="P665" i="15" s="1"/>
  <c r="W666" i="2"/>
  <c r="Q665" i="15" s="1"/>
  <c r="X666" i="2"/>
  <c r="R665" i="15" s="1"/>
  <c r="Y666" i="2"/>
  <c r="S665" i="15" s="1"/>
  <c r="Z666" i="2"/>
  <c r="T665" i="15" s="1"/>
  <c r="P667" i="2"/>
  <c r="J666" i="15" s="1"/>
  <c r="Q667" i="2"/>
  <c r="K666" i="15" s="1"/>
  <c r="R667" i="2"/>
  <c r="L666" i="15" s="1"/>
  <c r="S667" i="2"/>
  <c r="M666" i="15" s="1"/>
  <c r="T667" i="2"/>
  <c r="N666" i="15" s="1"/>
  <c r="U667" i="2"/>
  <c r="O666" i="15" s="1"/>
  <c r="V667" i="2"/>
  <c r="P666" i="15" s="1"/>
  <c r="W667" i="2"/>
  <c r="Q666" i="15" s="1"/>
  <c r="X667" i="2"/>
  <c r="R666" i="15" s="1"/>
  <c r="Y667" i="2"/>
  <c r="S666" i="15" s="1"/>
  <c r="Z667" i="2"/>
  <c r="T666" i="15" s="1"/>
  <c r="P668" i="2"/>
  <c r="J667" i="15" s="1"/>
  <c r="Q668" i="2"/>
  <c r="K667" i="15" s="1"/>
  <c r="R668" i="2"/>
  <c r="L667" i="15" s="1"/>
  <c r="S668" i="2"/>
  <c r="M667" i="15" s="1"/>
  <c r="T668" i="2"/>
  <c r="N667" i="15" s="1"/>
  <c r="U668" i="2"/>
  <c r="O667" i="15" s="1"/>
  <c r="V668" i="2"/>
  <c r="P667" i="15" s="1"/>
  <c r="W668" i="2"/>
  <c r="Q667" i="15" s="1"/>
  <c r="X668" i="2"/>
  <c r="R667" i="15" s="1"/>
  <c r="Y668" i="2"/>
  <c r="S667" i="15" s="1"/>
  <c r="Z668" i="2"/>
  <c r="T667" i="15" s="1"/>
  <c r="P669" i="2"/>
  <c r="J668" i="15" s="1"/>
  <c r="Q669" i="2"/>
  <c r="K668" i="15" s="1"/>
  <c r="R669" i="2"/>
  <c r="L668" i="15" s="1"/>
  <c r="S669" i="2"/>
  <c r="M668" i="15" s="1"/>
  <c r="T669" i="2"/>
  <c r="N668" i="15" s="1"/>
  <c r="U669" i="2"/>
  <c r="O668" i="15" s="1"/>
  <c r="V669" i="2"/>
  <c r="P668" i="15" s="1"/>
  <c r="W669" i="2"/>
  <c r="Q668" i="15" s="1"/>
  <c r="X669" i="2"/>
  <c r="R668" i="15" s="1"/>
  <c r="Y669" i="2"/>
  <c r="S668" i="15" s="1"/>
  <c r="Z669" i="2"/>
  <c r="T668" i="15" s="1"/>
  <c r="P670" i="2"/>
  <c r="J669" i="15" s="1"/>
  <c r="Q670" i="2"/>
  <c r="K669" i="15" s="1"/>
  <c r="R670" i="2"/>
  <c r="L669" i="15" s="1"/>
  <c r="S670" i="2"/>
  <c r="M669" i="15" s="1"/>
  <c r="T670" i="2"/>
  <c r="N669" i="15" s="1"/>
  <c r="U670" i="2"/>
  <c r="O669" i="15" s="1"/>
  <c r="V670" i="2"/>
  <c r="P669" i="15" s="1"/>
  <c r="W670" i="2"/>
  <c r="Q669" i="15" s="1"/>
  <c r="X670" i="2"/>
  <c r="R669" i="15" s="1"/>
  <c r="Y670" i="2"/>
  <c r="S669" i="15" s="1"/>
  <c r="Z670" i="2"/>
  <c r="T669" i="15" s="1"/>
  <c r="P671" i="2"/>
  <c r="J670" i="15" s="1"/>
  <c r="Q671" i="2"/>
  <c r="K670" i="15" s="1"/>
  <c r="R671" i="2"/>
  <c r="L670" i="15" s="1"/>
  <c r="S671" i="2"/>
  <c r="M670" i="15" s="1"/>
  <c r="T671" i="2"/>
  <c r="N670" i="15" s="1"/>
  <c r="U671" i="2"/>
  <c r="O670" i="15" s="1"/>
  <c r="V671" i="2"/>
  <c r="P670" i="15" s="1"/>
  <c r="W671" i="2"/>
  <c r="Q670" i="15" s="1"/>
  <c r="X671" i="2"/>
  <c r="R670" i="15" s="1"/>
  <c r="Y671" i="2"/>
  <c r="S670" i="15" s="1"/>
  <c r="Z671" i="2"/>
  <c r="T670" i="15" s="1"/>
  <c r="P672" i="2"/>
  <c r="J671" i="15" s="1"/>
  <c r="Z671" i="15" s="1"/>
  <c r="AA671" i="15" s="1"/>
  <c r="Q672" i="2"/>
  <c r="K671" i="15" s="1"/>
  <c r="R672" i="2"/>
  <c r="L671" i="15" s="1"/>
  <c r="S672" i="2"/>
  <c r="M671" i="15" s="1"/>
  <c r="T672" i="2"/>
  <c r="N671" i="15" s="1"/>
  <c r="U672" i="2"/>
  <c r="O671" i="15" s="1"/>
  <c r="V672" i="2"/>
  <c r="P671" i="15" s="1"/>
  <c r="W672" i="2"/>
  <c r="Q671" i="15" s="1"/>
  <c r="X672" i="2"/>
  <c r="R671" i="15" s="1"/>
  <c r="Y672" i="2"/>
  <c r="S671" i="15" s="1"/>
  <c r="Z672" i="2"/>
  <c r="T671" i="15" s="1"/>
  <c r="P673" i="2"/>
  <c r="J672" i="15" s="1"/>
  <c r="Q673" i="2"/>
  <c r="K672" i="15" s="1"/>
  <c r="R673" i="2"/>
  <c r="L672" i="15" s="1"/>
  <c r="S673" i="2"/>
  <c r="M672" i="15" s="1"/>
  <c r="T673" i="2"/>
  <c r="N672" i="15" s="1"/>
  <c r="U673" i="2"/>
  <c r="O672" i="15" s="1"/>
  <c r="V673" i="2"/>
  <c r="P672" i="15" s="1"/>
  <c r="W673" i="2"/>
  <c r="Q672" i="15" s="1"/>
  <c r="X673" i="2"/>
  <c r="R672" i="15" s="1"/>
  <c r="Y673" i="2"/>
  <c r="S672" i="15" s="1"/>
  <c r="Z673" i="2"/>
  <c r="T672" i="15" s="1"/>
  <c r="P674" i="2"/>
  <c r="J673" i="15" s="1"/>
  <c r="Q674" i="2"/>
  <c r="K673" i="15" s="1"/>
  <c r="R674" i="2"/>
  <c r="L673" i="15" s="1"/>
  <c r="S674" i="2"/>
  <c r="M673" i="15" s="1"/>
  <c r="T674" i="2"/>
  <c r="N673" i="15" s="1"/>
  <c r="U674" i="2"/>
  <c r="O673" i="15" s="1"/>
  <c r="V674" i="2"/>
  <c r="P673" i="15" s="1"/>
  <c r="W674" i="2"/>
  <c r="Q673" i="15" s="1"/>
  <c r="X674" i="2"/>
  <c r="R673" i="15" s="1"/>
  <c r="Y674" i="2"/>
  <c r="S673" i="15" s="1"/>
  <c r="Z674" i="2"/>
  <c r="T673" i="15" s="1"/>
  <c r="P675" i="2"/>
  <c r="J674" i="15" s="1"/>
  <c r="Q675" i="2"/>
  <c r="K674" i="15" s="1"/>
  <c r="R675" i="2"/>
  <c r="L674" i="15" s="1"/>
  <c r="S675" i="2"/>
  <c r="M674" i="15" s="1"/>
  <c r="T675" i="2"/>
  <c r="N674" i="15" s="1"/>
  <c r="U675" i="2"/>
  <c r="O674" i="15" s="1"/>
  <c r="V675" i="2"/>
  <c r="P674" i="15" s="1"/>
  <c r="W675" i="2"/>
  <c r="Q674" i="15" s="1"/>
  <c r="X675" i="2"/>
  <c r="R674" i="15" s="1"/>
  <c r="Y675" i="2"/>
  <c r="S674" i="15" s="1"/>
  <c r="Z675" i="2"/>
  <c r="T674" i="15" s="1"/>
  <c r="P676" i="2"/>
  <c r="J675" i="15" s="1"/>
  <c r="Q676" i="2"/>
  <c r="K675" i="15" s="1"/>
  <c r="R676" i="2"/>
  <c r="L675" i="15" s="1"/>
  <c r="S676" i="2"/>
  <c r="M675" i="15" s="1"/>
  <c r="T676" i="2"/>
  <c r="N675" i="15" s="1"/>
  <c r="U676" i="2"/>
  <c r="O675" i="15" s="1"/>
  <c r="V676" i="2"/>
  <c r="P675" i="15" s="1"/>
  <c r="W676" i="2"/>
  <c r="Q675" i="15" s="1"/>
  <c r="X676" i="2"/>
  <c r="R675" i="15" s="1"/>
  <c r="Y676" i="2"/>
  <c r="S675" i="15" s="1"/>
  <c r="Z676" i="2"/>
  <c r="T675" i="15" s="1"/>
  <c r="P677" i="2"/>
  <c r="J676" i="15" s="1"/>
  <c r="Q677" i="2"/>
  <c r="K676" i="15" s="1"/>
  <c r="R677" i="2"/>
  <c r="L676" i="15" s="1"/>
  <c r="S677" i="2"/>
  <c r="M676" i="15" s="1"/>
  <c r="T677" i="2"/>
  <c r="N676" i="15" s="1"/>
  <c r="U677" i="2"/>
  <c r="O676" i="15" s="1"/>
  <c r="V677" i="2"/>
  <c r="P676" i="15" s="1"/>
  <c r="W677" i="2"/>
  <c r="Q676" i="15" s="1"/>
  <c r="X677" i="2"/>
  <c r="R676" i="15" s="1"/>
  <c r="Y677" i="2"/>
  <c r="S676" i="15" s="1"/>
  <c r="Z677" i="2"/>
  <c r="T676" i="15" s="1"/>
  <c r="P678" i="2"/>
  <c r="J677" i="15" s="1"/>
  <c r="Q678" i="2"/>
  <c r="K677" i="15" s="1"/>
  <c r="R678" i="2"/>
  <c r="L677" i="15" s="1"/>
  <c r="S678" i="2"/>
  <c r="M677" i="15" s="1"/>
  <c r="T678" i="2"/>
  <c r="N677" i="15" s="1"/>
  <c r="U678" i="2"/>
  <c r="O677" i="15" s="1"/>
  <c r="V678" i="2"/>
  <c r="P677" i="15" s="1"/>
  <c r="W678" i="2"/>
  <c r="Q677" i="15" s="1"/>
  <c r="X678" i="2"/>
  <c r="R677" i="15" s="1"/>
  <c r="Y678" i="2"/>
  <c r="S677" i="15" s="1"/>
  <c r="Z678" i="2"/>
  <c r="T677" i="15" s="1"/>
  <c r="P679" i="2"/>
  <c r="J678" i="15" s="1"/>
  <c r="Q679" i="2"/>
  <c r="K678" i="15" s="1"/>
  <c r="R679" i="2"/>
  <c r="L678" i="15" s="1"/>
  <c r="S679" i="2"/>
  <c r="M678" i="15" s="1"/>
  <c r="T679" i="2"/>
  <c r="N678" i="15" s="1"/>
  <c r="U679" i="2"/>
  <c r="O678" i="15" s="1"/>
  <c r="V679" i="2"/>
  <c r="P678" i="15" s="1"/>
  <c r="W679" i="2"/>
  <c r="Q678" i="15" s="1"/>
  <c r="X679" i="2"/>
  <c r="R678" i="15" s="1"/>
  <c r="Y679" i="2"/>
  <c r="S678" i="15" s="1"/>
  <c r="Z679" i="2"/>
  <c r="T678" i="15" s="1"/>
  <c r="P680" i="2"/>
  <c r="J679" i="15" s="1"/>
  <c r="Q680" i="2"/>
  <c r="K679" i="15" s="1"/>
  <c r="R680" i="2"/>
  <c r="L679" i="15" s="1"/>
  <c r="S680" i="2"/>
  <c r="M679" i="15" s="1"/>
  <c r="T680" i="2"/>
  <c r="N679" i="15" s="1"/>
  <c r="U680" i="2"/>
  <c r="O679" i="15" s="1"/>
  <c r="V680" i="2"/>
  <c r="P679" i="15" s="1"/>
  <c r="W680" i="2"/>
  <c r="Q679" i="15" s="1"/>
  <c r="X680" i="2"/>
  <c r="R679" i="15" s="1"/>
  <c r="Y680" i="2"/>
  <c r="S679" i="15" s="1"/>
  <c r="Z680" i="2"/>
  <c r="T679" i="15" s="1"/>
  <c r="P681" i="2"/>
  <c r="J680" i="15" s="1"/>
  <c r="Q681" i="2"/>
  <c r="K680" i="15" s="1"/>
  <c r="R681" i="2"/>
  <c r="L680" i="15" s="1"/>
  <c r="S681" i="2"/>
  <c r="M680" i="15" s="1"/>
  <c r="T681" i="2"/>
  <c r="N680" i="15" s="1"/>
  <c r="U681" i="2"/>
  <c r="O680" i="15" s="1"/>
  <c r="V681" i="2"/>
  <c r="P680" i="15" s="1"/>
  <c r="W681" i="2"/>
  <c r="Q680" i="15" s="1"/>
  <c r="X681" i="2"/>
  <c r="R680" i="15" s="1"/>
  <c r="Y681" i="2"/>
  <c r="S680" i="15" s="1"/>
  <c r="Z681" i="2"/>
  <c r="T680" i="15" s="1"/>
  <c r="P682" i="2"/>
  <c r="J681" i="15" s="1"/>
  <c r="Q682" i="2"/>
  <c r="K681" i="15" s="1"/>
  <c r="R682" i="2"/>
  <c r="L681" i="15" s="1"/>
  <c r="S682" i="2"/>
  <c r="M681" i="15" s="1"/>
  <c r="T682" i="2"/>
  <c r="N681" i="15" s="1"/>
  <c r="U682" i="2"/>
  <c r="O681" i="15" s="1"/>
  <c r="V682" i="2"/>
  <c r="P681" i="15" s="1"/>
  <c r="W682" i="2"/>
  <c r="Q681" i="15" s="1"/>
  <c r="X682" i="2"/>
  <c r="R681" i="15" s="1"/>
  <c r="Y682" i="2"/>
  <c r="S681" i="15" s="1"/>
  <c r="Z682" i="2"/>
  <c r="T681" i="15" s="1"/>
  <c r="P683" i="2"/>
  <c r="J682" i="15" s="1"/>
  <c r="Q683" i="2"/>
  <c r="K682" i="15" s="1"/>
  <c r="R683" i="2"/>
  <c r="L682" i="15" s="1"/>
  <c r="S683" i="2"/>
  <c r="M682" i="15" s="1"/>
  <c r="T683" i="2"/>
  <c r="N682" i="15" s="1"/>
  <c r="U683" i="2"/>
  <c r="O682" i="15" s="1"/>
  <c r="V683" i="2"/>
  <c r="P682" i="15" s="1"/>
  <c r="W683" i="2"/>
  <c r="Q682" i="15" s="1"/>
  <c r="X683" i="2"/>
  <c r="R682" i="15" s="1"/>
  <c r="Y683" i="2"/>
  <c r="S682" i="15" s="1"/>
  <c r="Z683" i="2"/>
  <c r="T682" i="15" s="1"/>
  <c r="P684" i="2"/>
  <c r="J683" i="15" s="1"/>
  <c r="Q684" i="2"/>
  <c r="K683" i="15" s="1"/>
  <c r="R684" i="2"/>
  <c r="L683" i="15" s="1"/>
  <c r="S684" i="2"/>
  <c r="M683" i="15" s="1"/>
  <c r="T684" i="2"/>
  <c r="N683" i="15" s="1"/>
  <c r="U684" i="2"/>
  <c r="O683" i="15" s="1"/>
  <c r="V684" i="2"/>
  <c r="P683" i="15" s="1"/>
  <c r="W684" i="2"/>
  <c r="Q683" i="15" s="1"/>
  <c r="X684" i="2"/>
  <c r="R683" i="15" s="1"/>
  <c r="Y684" i="2"/>
  <c r="S683" i="15" s="1"/>
  <c r="Z684" i="2"/>
  <c r="T683" i="15" s="1"/>
  <c r="P685" i="2"/>
  <c r="J684" i="15" s="1"/>
  <c r="Q685" i="2"/>
  <c r="K684" i="15" s="1"/>
  <c r="R685" i="2"/>
  <c r="L684" i="15" s="1"/>
  <c r="S685" i="2"/>
  <c r="M684" i="15" s="1"/>
  <c r="T685" i="2"/>
  <c r="N684" i="15" s="1"/>
  <c r="U685" i="2"/>
  <c r="O684" i="15" s="1"/>
  <c r="V685" i="2"/>
  <c r="P684" i="15" s="1"/>
  <c r="W685" i="2"/>
  <c r="Q684" i="15" s="1"/>
  <c r="X685" i="2"/>
  <c r="R684" i="15" s="1"/>
  <c r="Y685" i="2"/>
  <c r="S684" i="15" s="1"/>
  <c r="Z685" i="2"/>
  <c r="T684" i="15" s="1"/>
  <c r="P686" i="2"/>
  <c r="J685" i="15" s="1"/>
  <c r="Q686" i="2"/>
  <c r="K685" i="15" s="1"/>
  <c r="R686" i="2"/>
  <c r="L685" i="15" s="1"/>
  <c r="S686" i="2"/>
  <c r="M685" i="15" s="1"/>
  <c r="T686" i="2"/>
  <c r="N685" i="15" s="1"/>
  <c r="U686" i="2"/>
  <c r="O685" i="15" s="1"/>
  <c r="V686" i="2"/>
  <c r="P685" i="15" s="1"/>
  <c r="W686" i="2"/>
  <c r="Q685" i="15" s="1"/>
  <c r="X686" i="2"/>
  <c r="R685" i="15" s="1"/>
  <c r="Y686" i="2"/>
  <c r="S685" i="15" s="1"/>
  <c r="Z686" i="2"/>
  <c r="T685" i="15" s="1"/>
  <c r="P687" i="2"/>
  <c r="J686" i="15" s="1"/>
  <c r="Q687" i="2"/>
  <c r="K686" i="15" s="1"/>
  <c r="R687" i="2"/>
  <c r="L686" i="15" s="1"/>
  <c r="S687" i="2"/>
  <c r="M686" i="15" s="1"/>
  <c r="T687" i="2"/>
  <c r="N686" i="15" s="1"/>
  <c r="U687" i="2"/>
  <c r="O686" i="15" s="1"/>
  <c r="V687" i="2"/>
  <c r="P686" i="15" s="1"/>
  <c r="W687" i="2"/>
  <c r="Q686" i="15" s="1"/>
  <c r="X687" i="2"/>
  <c r="R686" i="15" s="1"/>
  <c r="Y687" i="2"/>
  <c r="S686" i="15" s="1"/>
  <c r="Z687" i="2"/>
  <c r="T686" i="15" s="1"/>
  <c r="P688" i="2"/>
  <c r="J687" i="15" s="1"/>
  <c r="Z687" i="15" s="1"/>
  <c r="AA687" i="15" s="1"/>
  <c r="Q688" i="2"/>
  <c r="K687" i="15" s="1"/>
  <c r="R688" i="2"/>
  <c r="L687" i="15" s="1"/>
  <c r="S688" i="2"/>
  <c r="M687" i="15" s="1"/>
  <c r="T688" i="2"/>
  <c r="N687" i="15" s="1"/>
  <c r="U688" i="2"/>
  <c r="O687" i="15" s="1"/>
  <c r="V688" i="2"/>
  <c r="P687" i="15" s="1"/>
  <c r="W688" i="2"/>
  <c r="Q687" i="15" s="1"/>
  <c r="X688" i="2"/>
  <c r="R687" i="15" s="1"/>
  <c r="Y688" i="2"/>
  <c r="S687" i="15" s="1"/>
  <c r="Z688" i="2"/>
  <c r="T687" i="15" s="1"/>
  <c r="P689" i="2"/>
  <c r="J688" i="15" s="1"/>
  <c r="Q689" i="2"/>
  <c r="K688" i="15" s="1"/>
  <c r="R689" i="2"/>
  <c r="L688" i="15" s="1"/>
  <c r="S689" i="2"/>
  <c r="M688" i="15" s="1"/>
  <c r="T689" i="2"/>
  <c r="N688" i="15" s="1"/>
  <c r="U689" i="2"/>
  <c r="O688" i="15" s="1"/>
  <c r="V689" i="2"/>
  <c r="P688" i="15" s="1"/>
  <c r="W689" i="2"/>
  <c r="Q688" i="15" s="1"/>
  <c r="X689" i="2"/>
  <c r="R688" i="15" s="1"/>
  <c r="Y689" i="2"/>
  <c r="S688" i="15" s="1"/>
  <c r="Z689" i="2"/>
  <c r="T688" i="15" s="1"/>
  <c r="P690" i="2"/>
  <c r="J689" i="15" s="1"/>
  <c r="Q690" i="2"/>
  <c r="K689" i="15" s="1"/>
  <c r="R690" i="2"/>
  <c r="L689" i="15" s="1"/>
  <c r="S690" i="2"/>
  <c r="M689" i="15" s="1"/>
  <c r="T690" i="2"/>
  <c r="N689" i="15" s="1"/>
  <c r="U690" i="2"/>
  <c r="O689" i="15" s="1"/>
  <c r="V690" i="2"/>
  <c r="P689" i="15" s="1"/>
  <c r="W690" i="2"/>
  <c r="Q689" i="15" s="1"/>
  <c r="X690" i="2"/>
  <c r="R689" i="15" s="1"/>
  <c r="Y690" i="2"/>
  <c r="S689" i="15" s="1"/>
  <c r="Z690" i="2"/>
  <c r="T689" i="15" s="1"/>
  <c r="P691" i="2"/>
  <c r="J690" i="15" s="1"/>
  <c r="Q691" i="2"/>
  <c r="K690" i="15" s="1"/>
  <c r="R691" i="2"/>
  <c r="L690" i="15" s="1"/>
  <c r="S691" i="2"/>
  <c r="M690" i="15" s="1"/>
  <c r="T691" i="2"/>
  <c r="N690" i="15" s="1"/>
  <c r="U691" i="2"/>
  <c r="O690" i="15" s="1"/>
  <c r="V691" i="2"/>
  <c r="P690" i="15" s="1"/>
  <c r="W691" i="2"/>
  <c r="Q690" i="15" s="1"/>
  <c r="X691" i="2"/>
  <c r="R690" i="15" s="1"/>
  <c r="Y691" i="2"/>
  <c r="S690" i="15" s="1"/>
  <c r="Z691" i="2"/>
  <c r="T690" i="15" s="1"/>
  <c r="P692" i="2"/>
  <c r="J691" i="15" s="1"/>
  <c r="Q692" i="2"/>
  <c r="K691" i="15" s="1"/>
  <c r="R692" i="2"/>
  <c r="L691" i="15" s="1"/>
  <c r="S692" i="2"/>
  <c r="M691" i="15" s="1"/>
  <c r="T692" i="2"/>
  <c r="N691" i="15" s="1"/>
  <c r="U692" i="2"/>
  <c r="O691" i="15" s="1"/>
  <c r="V692" i="2"/>
  <c r="P691" i="15" s="1"/>
  <c r="W692" i="2"/>
  <c r="Q691" i="15" s="1"/>
  <c r="X692" i="2"/>
  <c r="R691" i="15" s="1"/>
  <c r="Y692" i="2"/>
  <c r="S691" i="15" s="1"/>
  <c r="Z692" i="2"/>
  <c r="T691" i="15" s="1"/>
  <c r="P693" i="2"/>
  <c r="J692" i="15" s="1"/>
  <c r="Q693" i="2"/>
  <c r="K692" i="15" s="1"/>
  <c r="R693" i="2"/>
  <c r="L692" i="15" s="1"/>
  <c r="S693" i="2"/>
  <c r="M692" i="15" s="1"/>
  <c r="T693" i="2"/>
  <c r="N692" i="15" s="1"/>
  <c r="U693" i="2"/>
  <c r="O692" i="15" s="1"/>
  <c r="V693" i="2"/>
  <c r="P692" i="15" s="1"/>
  <c r="W693" i="2"/>
  <c r="Q692" i="15" s="1"/>
  <c r="X693" i="2"/>
  <c r="R692" i="15" s="1"/>
  <c r="Y693" i="2"/>
  <c r="S692" i="15" s="1"/>
  <c r="Z693" i="2"/>
  <c r="T692" i="15" s="1"/>
  <c r="P694" i="2"/>
  <c r="J693" i="15" s="1"/>
  <c r="Q694" i="2"/>
  <c r="K693" i="15" s="1"/>
  <c r="R694" i="2"/>
  <c r="L693" i="15" s="1"/>
  <c r="S694" i="2"/>
  <c r="M693" i="15" s="1"/>
  <c r="T694" i="2"/>
  <c r="N693" i="15" s="1"/>
  <c r="U694" i="2"/>
  <c r="O693" i="15" s="1"/>
  <c r="V694" i="2"/>
  <c r="P693" i="15" s="1"/>
  <c r="W694" i="2"/>
  <c r="Q693" i="15" s="1"/>
  <c r="X694" i="2"/>
  <c r="R693" i="15" s="1"/>
  <c r="Y694" i="2"/>
  <c r="S693" i="15" s="1"/>
  <c r="Z694" i="2"/>
  <c r="T693" i="15" s="1"/>
  <c r="P695" i="2"/>
  <c r="J694" i="15" s="1"/>
  <c r="Q695" i="2"/>
  <c r="K694" i="15" s="1"/>
  <c r="R695" i="2"/>
  <c r="L694" i="15" s="1"/>
  <c r="S695" i="2"/>
  <c r="M694" i="15" s="1"/>
  <c r="T695" i="2"/>
  <c r="N694" i="15" s="1"/>
  <c r="U695" i="2"/>
  <c r="O694" i="15" s="1"/>
  <c r="V695" i="2"/>
  <c r="P694" i="15" s="1"/>
  <c r="W695" i="2"/>
  <c r="Q694" i="15" s="1"/>
  <c r="X695" i="2"/>
  <c r="R694" i="15" s="1"/>
  <c r="Y695" i="2"/>
  <c r="S694" i="15" s="1"/>
  <c r="Z695" i="2"/>
  <c r="T694" i="15" s="1"/>
  <c r="P696" i="2"/>
  <c r="J695" i="15" s="1"/>
  <c r="Q696" i="2"/>
  <c r="K695" i="15" s="1"/>
  <c r="R696" i="2"/>
  <c r="L695" i="15" s="1"/>
  <c r="S696" i="2"/>
  <c r="M695" i="15" s="1"/>
  <c r="T696" i="2"/>
  <c r="N695" i="15" s="1"/>
  <c r="U696" i="2"/>
  <c r="O695" i="15" s="1"/>
  <c r="V696" i="2"/>
  <c r="P695" i="15" s="1"/>
  <c r="W696" i="2"/>
  <c r="Q695" i="15" s="1"/>
  <c r="X696" i="2"/>
  <c r="R695" i="15" s="1"/>
  <c r="Y696" i="2"/>
  <c r="S695" i="15" s="1"/>
  <c r="Z696" i="2"/>
  <c r="T695" i="15" s="1"/>
  <c r="P697" i="2"/>
  <c r="J696" i="15" s="1"/>
  <c r="Q697" i="2"/>
  <c r="K696" i="15" s="1"/>
  <c r="R697" i="2"/>
  <c r="L696" i="15" s="1"/>
  <c r="S697" i="2"/>
  <c r="M696" i="15" s="1"/>
  <c r="T697" i="2"/>
  <c r="N696" i="15" s="1"/>
  <c r="U697" i="2"/>
  <c r="O696" i="15" s="1"/>
  <c r="V697" i="2"/>
  <c r="P696" i="15" s="1"/>
  <c r="W697" i="2"/>
  <c r="Q696" i="15" s="1"/>
  <c r="X697" i="2"/>
  <c r="R696" i="15" s="1"/>
  <c r="Y697" i="2"/>
  <c r="S696" i="15" s="1"/>
  <c r="Z697" i="2"/>
  <c r="T696" i="15" s="1"/>
  <c r="P698" i="2"/>
  <c r="J697" i="15" s="1"/>
  <c r="Q698" i="2"/>
  <c r="K697" i="15" s="1"/>
  <c r="R698" i="2"/>
  <c r="L697" i="15" s="1"/>
  <c r="S698" i="2"/>
  <c r="M697" i="15" s="1"/>
  <c r="T698" i="2"/>
  <c r="N697" i="15" s="1"/>
  <c r="U698" i="2"/>
  <c r="O697" i="15" s="1"/>
  <c r="V698" i="2"/>
  <c r="P697" i="15" s="1"/>
  <c r="W698" i="2"/>
  <c r="Q697" i="15" s="1"/>
  <c r="X698" i="2"/>
  <c r="R697" i="15" s="1"/>
  <c r="Y698" i="2"/>
  <c r="S697" i="15" s="1"/>
  <c r="Z698" i="2"/>
  <c r="T697" i="15" s="1"/>
  <c r="P699" i="2"/>
  <c r="J698" i="15" s="1"/>
  <c r="Q699" i="2"/>
  <c r="K698" i="15" s="1"/>
  <c r="R699" i="2"/>
  <c r="L698" i="15" s="1"/>
  <c r="S699" i="2"/>
  <c r="M698" i="15" s="1"/>
  <c r="T699" i="2"/>
  <c r="N698" i="15" s="1"/>
  <c r="U699" i="2"/>
  <c r="O698" i="15" s="1"/>
  <c r="V699" i="2"/>
  <c r="P698" i="15" s="1"/>
  <c r="W699" i="2"/>
  <c r="Q698" i="15" s="1"/>
  <c r="X699" i="2"/>
  <c r="R698" i="15" s="1"/>
  <c r="Y699" i="2"/>
  <c r="S698" i="15" s="1"/>
  <c r="Z699" i="2"/>
  <c r="T698" i="15" s="1"/>
  <c r="P700" i="2"/>
  <c r="J699" i="15" s="1"/>
  <c r="Q700" i="2"/>
  <c r="K699" i="15" s="1"/>
  <c r="R700" i="2"/>
  <c r="L699" i="15" s="1"/>
  <c r="S700" i="2"/>
  <c r="M699" i="15" s="1"/>
  <c r="T700" i="2"/>
  <c r="N699" i="15" s="1"/>
  <c r="U700" i="2"/>
  <c r="O699" i="15" s="1"/>
  <c r="V700" i="2"/>
  <c r="P699" i="15" s="1"/>
  <c r="W700" i="2"/>
  <c r="Q699" i="15" s="1"/>
  <c r="X700" i="2"/>
  <c r="R699" i="15" s="1"/>
  <c r="Y700" i="2"/>
  <c r="S699" i="15" s="1"/>
  <c r="Z700" i="2"/>
  <c r="T699" i="15" s="1"/>
  <c r="P701" i="2"/>
  <c r="J700" i="15" s="1"/>
  <c r="Q701" i="2"/>
  <c r="K700" i="15" s="1"/>
  <c r="R701" i="2"/>
  <c r="L700" i="15" s="1"/>
  <c r="S701" i="2"/>
  <c r="M700" i="15" s="1"/>
  <c r="T701" i="2"/>
  <c r="N700" i="15" s="1"/>
  <c r="U701" i="2"/>
  <c r="O700" i="15" s="1"/>
  <c r="V701" i="2"/>
  <c r="P700" i="15" s="1"/>
  <c r="W701" i="2"/>
  <c r="Q700" i="15" s="1"/>
  <c r="X701" i="2"/>
  <c r="R700" i="15" s="1"/>
  <c r="Y701" i="2"/>
  <c r="S700" i="15" s="1"/>
  <c r="Z701" i="2"/>
  <c r="T700" i="15" s="1"/>
  <c r="P702" i="2"/>
  <c r="J701" i="15" s="1"/>
  <c r="Q702" i="2"/>
  <c r="K701" i="15" s="1"/>
  <c r="R702" i="2"/>
  <c r="L701" i="15" s="1"/>
  <c r="S702" i="2"/>
  <c r="M701" i="15" s="1"/>
  <c r="T702" i="2"/>
  <c r="N701" i="15" s="1"/>
  <c r="U702" i="2"/>
  <c r="O701" i="15" s="1"/>
  <c r="V702" i="2"/>
  <c r="P701" i="15" s="1"/>
  <c r="W702" i="2"/>
  <c r="Q701" i="15" s="1"/>
  <c r="X702" i="2"/>
  <c r="R701" i="15" s="1"/>
  <c r="Y702" i="2"/>
  <c r="S701" i="15" s="1"/>
  <c r="Z702" i="2"/>
  <c r="T701" i="15" s="1"/>
  <c r="P703" i="2"/>
  <c r="J702" i="15" s="1"/>
  <c r="Q703" i="2"/>
  <c r="K702" i="15" s="1"/>
  <c r="R703" i="2"/>
  <c r="L702" i="15" s="1"/>
  <c r="S703" i="2"/>
  <c r="M702" i="15" s="1"/>
  <c r="T703" i="2"/>
  <c r="N702" i="15" s="1"/>
  <c r="U703" i="2"/>
  <c r="O702" i="15" s="1"/>
  <c r="V703" i="2"/>
  <c r="P702" i="15" s="1"/>
  <c r="W703" i="2"/>
  <c r="Q702" i="15" s="1"/>
  <c r="X703" i="2"/>
  <c r="R702" i="15" s="1"/>
  <c r="Y703" i="2"/>
  <c r="S702" i="15" s="1"/>
  <c r="Z703" i="2"/>
  <c r="T702" i="15" s="1"/>
  <c r="P704" i="2"/>
  <c r="J703" i="15" s="1"/>
  <c r="Z703" i="15" s="1"/>
  <c r="AA703" i="15" s="1"/>
  <c r="Q704" i="2"/>
  <c r="K703" i="15" s="1"/>
  <c r="R704" i="2"/>
  <c r="L703" i="15" s="1"/>
  <c r="S704" i="2"/>
  <c r="M703" i="15" s="1"/>
  <c r="T704" i="2"/>
  <c r="N703" i="15" s="1"/>
  <c r="U704" i="2"/>
  <c r="O703" i="15" s="1"/>
  <c r="V704" i="2"/>
  <c r="P703" i="15" s="1"/>
  <c r="W704" i="2"/>
  <c r="Q703" i="15" s="1"/>
  <c r="X704" i="2"/>
  <c r="R703" i="15" s="1"/>
  <c r="Y704" i="2"/>
  <c r="S703" i="15" s="1"/>
  <c r="Z704" i="2"/>
  <c r="T703" i="15" s="1"/>
  <c r="P705" i="2"/>
  <c r="J704" i="15" s="1"/>
  <c r="Q705" i="2"/>
  <c r="K704" i="15" s="1"/>
  <c r="R705" i="2"/>
  <c r="L704" i="15" s="1"/>
  <c r="S705" i="2"/>
  <c r="M704" i="15" s="1"/>
  <c r="T705" i="2"/>
  <c r="N704" i="15" s="1"/>
  <c r="U705" i="2"/>
  <c r="O704" i="15" s="1"/>
  <c r="V705" i="2"/>
  <c r="P704" i="15" s="1"/>
  <c r="W705" i="2"/>
  <c r="Q704" i="15" s="1"/>
  <c r="X705" i="2"/>
  <c r="R704" i="15" s="1"/>
  <c r="Y705" i="2"/>
  <c r="S704" i="15" s="1"/>
  <c r="Z705" i="2"/>
  <c r="T704" i="15" s="1"/>
  <c r="P706" i="2"/>
  <c r="J705" i="15" s="1"/>
  <c r="Q706" i="2"/>
  <c r="K705" i="15" s="1"/>
  <c r="R706" i="2"/>
  <c r="L705" i="15" s="1"/>
  <c r="S706" i="2"/>
  <c r="M705" i="15" s="1"/>
  <c r="T706" i="2"/>
  <c r="N705" i="15" s="1"/>
  <c r="U706" i="2"/>
  <c r="O705" i="15" s="1"/>
  <c r="V706" i="2"/>
  <c r="P705" i="15" s="1"/>
  <c r="W706" i="2"/>
  <c r="Q705" i="15" s="1"/>
  <c r="X706" i="2"/>
  <c r="R705" i="15" s="1"/>
  <c r="Y706" i="2"/>
  <c r="S705" i="15" s="1"/>
  <c r="Z706" i="2"/>
  <c r="T705" i="15" s="1"/>
  <c r="P707" i="2"/>
  <c r="J706" i="15" s="1"/>
  <c r="Q707" i="2"/>
  <c r="K706" i="15" s="1"/>
  <c r="R707" i="2"/>
  <c r="L706" i="15" s="1"/>
  <c r="S707" i="2"/>
  <c r="M706" i="15" s="1"/>
  <c r="T707" i="2"/>
  <c r="N706" i="15" s="1"/>
  <c r="U707" i="2"/>
  <c r="O706" i="15" s="1"/>
  <c r="V707" i="2"/>
  <c r="P706" i="15" s="1"/>
  <c r="W707" i="2"/>
  <c r="Q706" i="15" s="1"/>
  <c r="X707" i="2"/>
  <c r="R706" i="15" s="1"/>
  <c r="Y707" i="2"/>
  <c r="S706" i="15" s="1"/>
  <c r="Z707" i="2"/>
  <c r="T706" i="15" s="1"/>
  <c r="P708" i="2"/>
  <c r="J707" i="15" s="1"/>
  <c r="Q708" i="2"/>
  <c r="K707" i="15" s="1"/>
  <c r="R708" i="2"/>
  <c r="L707" i="15" s="1"/>
  <c r="S708" i="2"/>
  <c r="M707" i="15" s="1"/>
  <c r="T708" i="2"/>
  <c r="N707" i="15" s="1"/>
  <c r="U708" i="2"/>
  <c r="O707" i="15" s="1"/>
  <c r="V708" i="2"/>
  <c r="P707" i="15" s="1"/>
  <c r="W708" i="2"/>
  <c r="Q707" i="15" s="1"/>
  <c r="X708" i="2"/>
  <c r="R707" i="15" s="1"/>
  <c r="Y708" i="2"/>
  <c r="S707" i="15" s="1"/>
  <c r="Z708" i="2"/>
  <c r="T707" i="15" s="1"/>
  <c r="P709" i="2"/>
  <c r="J708" i="15" s="1"/>
  <c r="Q709" i="2"/>
  <c r="K708" i="15" s="1"/>
  <c r="R709" i="2"/>
  <c r="L708" i="15" s="1"/>
  <c r="S709" i="2"/>
  <c r="M708" i="15" s="1"/>
  <c r="T709" i="2"/>
  <c r="N708" i="15" s="1"/>
  <c r="U709" i="2"/>
  <c r="O708" i="15" s="1"/>
  <c r="V709" i="2"/>
  <c r="P708" i="15" s="1"/>
  <c r="W709" i="2"/>
  <c r="Q708" i="15" s="1"/>
  <c r="X709" i="2"/>
  <c r="R708" i="15" s="1"/>
  <c r="Y709" i="2"/>
  <c r="S708" i="15" s="1"/>
  <c r="Z709" i="2"/>
  <c r="T708" i="15" s="1"/>
  <c r="P710" i="2"/>
  <c r="J709" i="15" s="1"/>
  <c r="Q710" i="2"/>
  <c r="K709" i="15" s="1"/>
  <c r="R710" i="2"/>
  <c r="L709" i="15" s="1"/>
  <c r="S710" i="2"/>
  <c r="M709" i="15" s="1"/>
  <c r="T710" i="2"/>
  <c r="N709" i="15" s="1"/>
  <c r="U710" i="2"/>
  <c r="O709" i="15" s="1"/>
  <c r="V710" i="2"/>
  <c r="P709" i="15" s="1"/>
  <c r="W710" i="2"/>
  <c r="Q709" i="15" s="1"/>
  <c r="X710" i="2"/>
  <c r="R709" i="15" s="1"/>
  <c r="Y710" i="2"/>
  <c r="S709" i="15" s="1"/>
  <c r="Z710" i="2"/>
  <c r="T709" i="15" s="1"/>
  <c r="P711" i="2"/>
  <c r="J710" i="15" s="1"/>
  <c r="Q711" i="2"/>
  <c r="K710" i="15" s="1"/>
  <c r="R711" i="2"/>
  <c r="L710" i="15" s="1"/>
  <c r="S711" i="2"/>
  <c r="M710" i="15" s="1"/>
  <c r="T711" i="2"/>
  <c r="N710" i="15" s="1"/>
  <c r="U711" i="2"/>
  <c r="O710" i="15" s="1"/>
  <c r="V711" i="2"/>
  <c r="P710" i="15" s="1"/>
  <c r="W711" i="2"/>
  <c r="Q710" i="15" s="1"/>
  <c r="X711" i="2"/>
  <c r="R710" i="15" s="1"/>
  <c r="Y711" i="2"/>
  <c r="S710" i="15" s="1"/>
  <c r="Z711" i="2"/>
  <c r="T710" i="15" s="1"/>
  <c r="P712" i="2"/>
  <c r="J711" i="15" s="1"/>
  <c r="Q712" i="2"/>
  <c r="K711" i="15" s="1"/>
  <c r="R712" i="2"/>
  <c r="L711" i="15" s="1"/>
  <c r="S712" i="2"/>
  <c r="M711" i="15" s="1"/>
  <c r="T712" i="2"/>
  <c r="N711" i="15" s="1"/>
  <c r="U712" i="2"/>
  <c r="O711" i="15" s="1"/>
  <c r="V712" i="2"/>
  <c r="P711" i="15" s="1"/>
  <c r="W712" i="2"/>
  <c r="Q711" i="15" s="1"/>
  <c r="X712" i="2"/>
  <c r="R711" i="15" s="1"/>
  <c r="Y712" i="2"/>
  <c r="S711" i="15" s="1"/>
  <c r="Z712" i="2"/>
  <c r="T711" i="15" s="1"/>
  <c r="P713" i="2"/>
  <c r="J712" i="15" s="1"/>
  <c r="Q713" i="2"/>
  <c r="K712" i="15" s="1"/>
  <c r="R713" i="2"/>
  <c r="L712" i="15" s="1"/>
  <c r="S713" i="2"/>
  <c r="M712" i="15" s="1"/>
  <c r="T713" i="2"/>
  <c r="N712" i="15" s="1"/>
  <c r="U713" i="2"/>
  <c r="O712" i="15" s="1"/>
  <c r="V713" i="2"/>
  <c r="P712" i="15" s="1"/>
  <c r="W713" i="2"/>
  <c r="Q712" i="15" s="1"/>
  <c r="X713" i="2"/>
  <c r="R712" i="15" s="1"/>
  <c r="Y713" i="2"/>
  <c r="S712" i="15" s="1"/>
  <c r="Z713" i="2"/>
  <c r="T712" i="15" s="1"/>
  <c r="P714" i="2"/>
  <c r="J713" i="15" s="1"/>
  <c r="Q714" i="2"/>
  <c r="K713" i="15" s="1"/>
  <c r="R714" i="2"/>
  <c r="L713" i="15" s="1"/>
  <c r="S714" i="2"/>
  <c r="M713" i="15" s="1"/>
  <c r="T714" i="2"/>
  <c r="N713" i="15" s="1"/>
  <c r="U714" i="2"/>
  <c r="O713" i="15" s="1"/>
  <c r="V714" i="2"/>
  <c r="P713" i="15" s="1"/>
  <c r="W714" i="2"/>
  <c r="Q713" i="15" s="1"/>
  <c r="X714" i="2"/>
  <c r="R713" i="15" s="1"/>
  <c r="Y714" i="2"/>
  <c r="S713" i="15" s="1"/>
  <c r="Z714" i="2"/>
  <c r="T713" i="15" s="1"/>
  <c r="P715" i="2"/>
  <c r="J714" i="15" s="1"/>
  <c r="Q715" i="2"/>
  <c r="K714" i="15" s="1"/>
  <c r="R715" i="2"/>
  <c r="L714" i="15" s="1"/>
  <c r="S715" i="2"/>
  <c r="M714" i="15" s="1"/>
  <c r="T715" i="2"/>
  <c r="N714" i="15" s="1"/>
  <c r="U715" i="2"/>
  <c r="O714" i="15" s="1"/>
  <c r="V715" i="2"/>
  <c r="P714" i="15" s="1"/>
  <c r="W715" i="2"/>
  <c r="Q714" i="15" s="1"/>
  <c r="X715" i="2"/>
  <c r="R714" i="15" s="1"/>
  <c r="Y715" i="2"/>
  <c r="S714" i="15" s="1"/>
  <c r="Z715" i="2"/>
  <c r="T714" i="15" s="1"/>
  <c r="P716" i="2"/>
  <c r="J715" i="15" s="1"/>
  <c r="Q716" i="2"/>
  <c r="K715" i="15" s="1"/>
  <c r="R716" i="2"/>
  <c r="L715" i="15" s="1"/>
  <c r="S716" i="2"/>
  <c r="M715" i="15" s="1"/>
  <c r="T716" i="2"/>
  <c r="N715" i="15" s="1"/>
  <c r="U716" i="2"/>
  <c r="O715" i="15" s="1"/>
  <c r="V716" i="2"/>
  <c r="P715" i="15" s="1"/>
  <c r="W716" i="2"/>
  <c r="Q715" i="15" s="1"/>
  <c r="X716" i="2"/>
  <c r="R715" i="15" s="1"/>
  <c r="Y716" i="2"/>
  <c r="S715" i="15" s="1"/>
  <c r="Z716" i="2"/>
  <c r="T715" i="15" s="1"/>
  <c r="P717" i="2"/>
  <c r="J716" i="15" s="1"/>
  <c r="Q717" i="2"/>
  <c r="K716" i="15" s="1"/>
  <c r="R717" i="2"/>
  <c r="L716" i="15" s="1"/>
  <c r="S717" i="2"/>
  <c r="M716" i="15" s="1"/>
  <c r="T717" i="2"/>
  <c r="N716" i="15" s="1"/>
  <c r="U717" i="2"/>
  <c r="O716" i="15" s="1"/>
  <c r="V717" i="2"/>
  <c r="P716" i="15" s="1"/>
  <c r="W717" i="2"/>
  <c r="Q716" i="15" s="1"/>
  <c r="X717" i="2"/>
  <c r="R716" i="15" s="1"/>
  <c r="Y717" i="2"/>
  <c r="S716" i="15" s="1"/>
  <c r="Z717" i="2"/>
  <c r="T716" i="15" s="1"/>
  <c r="P718" i="2"/>
  <c r="J717" i="15" s="1"/>
  <c r="Q718" i="2"/>
  <c r="K717" i="15" s="1"/>
  <c r="R718" i="2"/>
  <c r="L717" i="15" s="1"/>
  <c r="S718" i="2"/>
  <c r="M717" i="15" s="1"/>
  <c r="T718" i="2"/>
  <c r="N717" i="15" s="1"/>
  <c r="U718" i="2"/>
  <c r="O717" i="15" s="1"/>
  <c r="V718" i="2"/>
  <c r="P717" i="15" s="1"/>
  <c r="W718" i="2"/>
  <c r="Q717" i="15" s="1"/>
  <c r="X718" i="2"/>
  <c r="R717" i="15" s="1"/>
  <c r="Y718" i="2"/>
  <c r="S717" i="15" s="1"/>
  <c r="Z718" i="2"/>
  <c r="T717" i="15" s="1"/>
  <c r="P719" i="2"/>
  <c r="J718" i="15" s="1"/>
  <c r="Q719" i="2"/>
  <c r="K718" i="15" s="1"/>
  <c r="R719" i="2"/>
  <c r="L718" i="15" s="1"/>
  <c r="S719" i="2"/>
  <c r="M718" i="15" s="1"/>
  <c r="T719" i="2"/>
  <c r="N718" i="15" s="1"/>
  <c r="U719" i="2"/>
  <c r="O718" i="15" s="1"/>
  <c r="V719" i="2"/>
  <c r="P718" i="15" s="1"/>
  <c r="W719" i="2"/>
  <c r="Q718" i="15" s="1"/>
  <c r="X719" i="2"/>
  <c r="R718" i="15" s="1"/>
  <c r="Y719" i="2"/>
  <c r="S718" i="15" s="1"/>
  <c r="Z719" i="2"/>
  <c r="T718" i="15" s="1"/>
  <c r="P720" i="2"/>
  <c r="J719" i="15" s="1"/>
  <c r="Z719" i="15" s="1"/>
  <c r="AA719" i="15" s="1"/>
  <c r="Q720" i="2"/>
  <c r="K719" i="15" s="1"/>
  <c r="R720" i="2"/>
  <c r="L719" i="15" s="1"/>
  <c r="S720" i="2"/>
  <c r="M719" i="15" s="1"/>
  <c r="T720" i="2"/>
  <c r="N719" i="15" s="1"/>
  <c r="U720" i="2"/>
  <c r="O719" i="15" s="1"/>
  <c r="V720" i="2"/>
  <c r="P719" i="15" s="1"/>
  <c r="W720" i="2"/>
  <c r="Q719" i="15" s="1"/>
  <c r="X720" i="2"/>
  <c r="R719" i="15" s="1"/>
  <c r="Y720" i="2"/>
  <c r="S719" i="15" s="1"/>
  <c r="Z720" i="2"/>
  <c r="T719" i="15" s="1"/>
  <c r="P721" i="2"/>
  <c r="J720" i="15" s="1"/>
  <c r="Q721" i="2"/>
  <c r="K720" i="15" s="1"/>
  <c r="R721" i="2"/>
  <c r="L720" i="15" s="1"/>
  <c r="S721" i="2"/>
  <c r="M720" i="15" s="1"/>
  <c r="T721" i="2"/>
  <c r="N720" i="15" s="1"/>
  <c r="U721" i="2"/>
  <c r="O720" i="15" s="1"/>
  <c r="V721" i="2"/>
  <c r="P720" i="15" s="1"/>
  <c r="W721" i="2"/>
  <c r="Q720" i="15" s="1"/>
  <c r="X721" i="2"/>
  <c r="R720" i="15" s="1"/>
  <c r="Y721" i="2"/>
  <c r="S720" i="15" s="1"/>
  <c r="Z721" i="2"/>
  <c r="T720" i="15" s="1"/>
  <c r="P722" i="2"/>
  <c r="J721" i="15" s="1"/>
  <c r="Q722" i="2"/>
  <c r="K721" i="15" s="1"/>
  <c r="R722" i="2"/>
  <c r="L721" i="15" s="1"/>
  <c r="S722" i="2"/>
  <c r="M721" i="15" s="1"/>
  <c r="T722" i="2"/>
  <c r="N721" i="15" s="1"/>
  <c r="U722" i="2"/>
  <c r="O721" i="15" s="1"/>
  <c r="V722" i="2"/>
  <c r="P721" i="15" s="1"/>
  <c r="W722" i="2"/>
  <c r="Q721" i="15" s="1"/>
  <c r="X722" i="2"/>
  <c r="R721" i="15" s="1"/>
  <c r="Y722" i="2"/>
  <c r="S721" i="15" s="1"/>
  <c r="Z722" i="2"/>
  <c r="T721" i="15" s="1"/>
  <c r="P723" i="2"/>
  <c r="J722" i="15" s="1"/>
  <c r="Q723" i="2"/>
  <c r="K722" i="15" s="1"/>
  <c r="R723" i="2"/>
  <c r="L722" i="15" s="1"/>
  <c r="S723" i="2"/>
  <c r="M722" i="15" s="1"/>
  <c r="T723" i="2"/>
  <c r="N722" i="15" s="1"/>
  <c r="U723" i="2"/>
  <c r="O722" i="15" s="1"/>
  <c r="V723" i="2"/>
  <c r="P722" i="15" s="1"/>
  <c r="W723" i="2"/>
  <c r="Q722" i="15" s="1"/>
  <c r="X723" i="2"/>
  <c r="R722" i="15" s="1"/>
  <c r="Y723" i="2"/>
  <c r="S722" i="15" s="1"/>
  <c r="Z723" i="2"/>
  <c r="T722" i="15" s="1"/>
  <c r="P724" i="2"/>
  <c r="J723" i="15" s="1"/>
  <c r="Q724" i="2"/>
  <c r="K723" i="15" s="1"/>
  <c r="R724" i="2"/>
  <c r="L723" i="15" s="1"/>
  <c r="S724" i="2"/>
  <c r="M723" i="15" s="1"/>
  <c r="T724" i="2"/>
  <c r="N723" i="15" s="1"/>
  <c r="U724" i="2"/>
  <c r="O723" i="15" s="1"/>
  <c r="V724" i="2"/>
  <c r="P723" i="15" s="1"/>
  <c r="W724" i="2"/>
  <c r="Q723" i="15" s="1"/>
  <c r="X724" i="2"/>
  <c r="R723" i="15" s="1"/>
  <c r="Y724" i="2"/>
  <c r="S723" i="15" s="1"/>
  <c r="Z724" i="2"/>
  <c r="T723" i="15" s="1"/>
  <c r="P725" i="2"/>
  <c r="J724" i="15" s="1"/>
  <c r="Q725" i="2"/>
  <c r="K724" i="15" s="1"/>
  <c r="R725" i="2"/>
  <c r="L724" i="15" s="1"/>
  <c r="S725" i="2"/>
  <c r="M724" i="15" s="1"/>
  <c r="T725" i="2"/>
  <c r="N724" i="15" s="1"/>
  <c r="U725" i="2"/>
  <c r="O724" i="15" s="1"/>
  <c r="V725" i="2"/>
  <c r="P724" i="15" s="1"/>
  <c r="W725" i="2"/>
  <c r="Q724" i="15" s="1"/>
  <c r="X725" i="2"/>
  <c r="R724" i="15" s="1"/>
  <c r="Y725" i="2"/>
  <c r="S724" i="15" s="1"/>
  <c r="Z725" i="2"/>
  <c r="T724" i="15" s="1"/>
  <c r="P726" i="2"/>
  <c r="J725" i="15" s="1"/>
  <c r="Q726" i="2"/>
  <c r="K725" i="15" s="1"/>
  <c r="R726" i="2"/>
  <c r="L725" i="15" s="1"/>
  <c r="S726" i="2"/>
  <c r="M725" i="15" s="1"/>
  <c r="T726" i="2"/>
  <c r="N725" i="15" s="1"/>
  <c r="U726" i="2"/>
  <c r="O725" i="15" s="1"/>
  <c r="V726" i="2"/>
  <c r="P725" i="15" s="1"/>
  <c r="W726" i="2"/>
  <c r="Q725" i="15" s="1"/>
  <c r="X726" i="2"/>
  <c r="R725" i="15" s="1"/>
  <c r="Y726" i="2"/>
  <c r="S725" i="15" s="1"/>
  <c r="Z726" i="2"/>
  <c r="T725" i="15" s="1"/>
  <c r="P727" i="2"/>
  <c r="J726" i="15" s="1"/>
  <c r="Q727" i="2"/>
  <c r="K726" i="15" s="1"/>
  <c r="R727" i="2"/>
  <c r="L726" i="15" s="1"/>
  <c r="S727" i="2"/>
  <c r="M726" i="15" s="1"/>
  <c r="T727" i="2"/>
  <c r="N726" i="15" s="1"/>
  <c r="U727" i="2"/>
  <c r="O726" i="15" s="1"/>
  <c r="V727" i="2"/>
  <c r="P726" i="15" s="1"/>
  <c r="W727" i="2"/>
  <c r="Q726" i="15" s="1"/>
  <c r="X727" i="2"/>
  <c r="R726" i="15" s="1"/>
  <c r="Y727" i="2"/>
  <c r="S726" i="15" s="1"/>
  <c r="Z727" i="2"/>
  <c r="T726" i="15" s="1"/>
  <c r="P728" i="2"/>
  <c r="J727" i="15" s="1"/>
  <c r="Q728" i="2"/>
  <c r="K727" i="15" s="1"/>
  <c r="R728" i="2"/>
  <c r="L727" i="15" s="1"/>
  <c r="S728" i="2"/>
  <c r="M727" i="15" s="1"/>
  <c r="T728" i="2"/>
  <c r="N727" i="15" s="1"/>
  <c r="U728" i="2"/>
  <c r="O727" i="15" s="1"/>
  <c r="V728" i="2"/>
  <c r="P727" i="15" s="1"/>
  <c r="W728" i="2"/>
  <c r="Q727" i="15" s="1"/>
  <c r="X728" i="2"/>
  <c r="R727" i="15" s="1"/>
  <c r="Y728" i="2"/>
  <c r="S727" i="15" s="1"/>
  <c r="Z728" i="2"/>
  <c r="T727" i="15" s="1"/>
  <c r="P729" i="2"/>
  <c r="J728" i="15" s="1"/>
  <c r="Q729" i="2"/>
  <c r="K728" i="15" s="1"/>
  <c r="R729" i="2"/>
  <c r="L728" i="15" s="1"/>
  <c r="S729" i="2"/>
  <c r="M728" i="15" s="1"/>
  <c r="T729" i="2"/>
  <c r="N728" i="15" s="1"/>
  <c r="U729" i="2"/>
  <c r="O728" i="15" s="1"/>
  <c r="V729" i="2"/>
  <c r="P728" i="15" s="1"/>
  <c r="W729" i="2"/>
  <c r="Q728" i="15" s="1"/>
  <c r="X729" i="2"/>
  <c r="R728" i="15" s="1"/>
  <c r="Y729" i="2"/>
  <c r="S728" i="15" s="1"/>
  <c r="Z729" i="2"/>
  <c r="T728" i="15" s="1"/>
  <c r="P730" i="2"/>
  <c r="J729" i="15" s="1"/>
  <c r="Q730" i="2"/>
  <c r="K729" i="15" s="1"/>
  <c r="R730" i="2"/>
  <c r="L729" i="15" s="1"/>
  <c r="S730" i="2"/>
  <c r="M729" i="15" s="1"/>
  <c r="T730" i="2"/>
  <c r="N729" i="15" s="1"/>
  <c r="U730" i="2"/>
  <c r="O729" i="15" s="1"/>
  <c r="V730" i="2"/>
  <c r="P729" i="15" s="1"/>
  <c r="W730" i="2"/>
  <c r="Q729" i="15" s="1"/>
  <c r="X730" i="2"/>
  <c r="R729" i="15" s="1"/>
  <c r="Y730" i="2"/>
  <c r="S729" i="15" s="1"/>
  <c r="Z730" i="2"/>
  <c r="T729" i="15" s="1"/>
  <c r="P731" i="2"/>
  <c r="J730" i="15" s="1"/>
  <c r="Q731" i="2"/>
  <c r="K730" i="15" s="1"/>
  <c r="R731" i="2"/>
  <c r="L730" i="15" s="1"/>
  <c r="S731" i="2"/>
  <c r="M730" i="15" s="1"/>
  <c r="T731" i="2"/>
  <c r="N730" i="15" s="1"/>
  <c r="U731" i="2"/>
  <c r="O730" i="15" s="1"/>
  <c r="V731" i="2"/>
  <c r="P730" i="15" s="1"/>
  <c r="W731" i="2"/>
  <c r="Q730" i="15" s="1"/>
  <c r="X731" i="2"/>
  <c r="R730" i="15" s="1"/>
  <c r="Y731" i="2"/>
  <c r="S730" i="15" s="1"/>
  <c r="Z731" i="2"/>
  <c r="T730" i="15" s="1"/>
  <c r="P732" i="2"/>
  <c r="J731" i="15" s="1"/>
  <c r="Q732" i="2"/>
  <c r="K731" i="15" s="1"/>
  <c r="R732" i="2"/>
  <c r="L731" i="15" s="1"/>
  <c r="S732" i="2"/>
  <c r="M731" i="15" s="1"/>
  <c r="T732" i="2"/>
  <c r="N731" i="15" s="1"/>
  <c r="U732" i="2"/>
  <c r="O731" i="15" s="1"/>
  <c r="V732" i="2"/>
  <c r="P731" i="15" s="1"/>
  <c r="W732" i="2"/>
  <c r="Q731" i="15" s="1"/>
  <c r="X732" i="2"/>
  <c r="R731" i="15" s="1"/>
  <c r="Y732" i="2"/>
  <c r="S731" i="15" s="1"/>
  <c r="Z732" i="2"/>
  <c r="T731" i="15" s="1"/>
  <c r="P733" i="2"/>
  <c r="J732" i="15" s="1"/>
  <c r="Q733" i="2"/>
  <c r="K732" i="15" s="1"/>
  <c r="R733" i="2"/>
  <c r="L732" i="15" s="1"/>
  <c r="S733" i="2"/>
  <c r="M732" i="15" s="1"/>
  <c r="T733" i="2"/>
  <c r="N732" i="15" s="1"/>
  <c r="U733" i="2"/>
  <c r="O732" i="15" s="1"/>
  <c r="V733" i="2"/>
  <c r="P732" i="15" s="1"/>
  <c r="W733" i="2"/>
  <c r="Q732" i="15" s="1"/>
  <c r="X733" i="2"/>
  <c r="R732" i="15" s="1"/>
  <c r="Y733" i="2"/>
  <c r="S732" i="15" s="1"/>
  <c r="Z733" i="2"/>
  <c r="T732" i="15" s="1"/>
  <c r="P734" i="2"/>
  <c r="J733" i="15" s="1"/>
  <c r="Q734" i="2"/>
  <c r="K733" i="15" s="1"/>
  <c r="R734" i="2"/>
  <c r="L733" i="15" s="1"/>
  <c r="S734" i="2"/>
  <c r="M733" i="15" s="1"/>
  <c r="T734" i="2"/>
  <c r="N733" i="15" s="1"/>
  <c r="U734" i="2"/>
  <c r="O733" i="15" s="1"/>
  <c r="V734" i="2"/>
  <c r="P733" i="15" s="1"/>
  <c r="W734" i="2"/>
  <c r="Q733" i="15" s="1"/>
  <c r="X734" i="2"/>
  <c r="R733" i="15" s="1"/>
  <c r="Y734" i="2"/>
  <c r="S733" i="15" s="1"/>
  <c r="Z734" i="2"/>
  <c r="T733" i="15" s="1"/>
  <c r="P735" i="2"/>
  <c r="J734" i="15" s="1"/>
  <c r="Q735" i="2"/>
  <c r="K734" i="15" s="1"/>
  <c r="R735" i="2"/>
  <c r="L734" i="15" s="1"/>
  <c r="S735" i="2"/>
  <c r="M734" i="15" s="1"/>
  <c r="T735" i="2"/>
  <c r="N734" i="15" s="1"/>
  <c r="U735" i="2"/>
  <c r="O734" i="15" s="1"/>
  <c r="V735" i="2"/>
  <c r="P734" i="15" s="1"/>
  <c r="W735" i="2"/>
  <c r="Q734" i="15" s="1"/>
  <c r="X735" i="2"/>
  <c r="R734" i="15" s="1"/>
  <c r="Y735" i="2"/>
  <c r="S734" i="15" s="1"/>
  <c r="Z735" i="2"/>
  <c r="T734" i="15" s="1"/>
  <c r="P736" i="2"/>
  <c r="J735" i="15" s="1"/>
  <c r="Z735" i="15" s="1"/>
  <c r="AA735" i="15" s="1"/>
  <c r="Q736" i="2"/>
  <c r="K735" i="15" s="1"/>
  <c r="R736" i="2"/>
  <c r="L735" i="15" s="1"/>
  <c r="S736" i="2"/>
  <c r="M735" i="15" s="1"/>
  <c r="T736" i="2"/>
  <c r="N735" i="15" s="1"/>
  <c r="U736" i="2"/>
  <c r="O735" i="15" s="1"/>
  <c r="V736" i="2"/>
  <c r="P735" i="15" s="1"/>
  <c r="W736" i="2"/>
  <c r="Q735" i="15" s="1"/>
  <c r="X736" i="2"/>
  <c r="R735" i="15" s="1"/>
  <c r="Y736" i="2"/>
  <c r="S735" i="15" s="1"/>
  <c r="Z736" i="2"/>
  <c r="T735" i="15" s="1"/>
  <c r="P737" i="2"/>
  <c r="J736" i="15" s="1"/>
  <c r="Q737" i="2"/>
  <c r="K736" i="15" s="1"/>
  <c r="R737" i="2"/>
  <c r="L736" i="15" s="1"/>
  <c r="S737" i="2"/>
  <c r="M736" i="15" s="1"/>
  <c r="T737" i="2"/>
  <c r="N736" i="15" s="1"/>
  <c r="U737" i="2"/>
  <c r="O736" i="15" s="1"/>
  <c r="V737" i="2"/>
  <c r="P736" i="15" s="1"/>
  <c r="W737" i="2"/>
  <c r="Q736" i="15" s="1"/>
  <c r="X737" i="2"/>
  <c r="R736" i="15" s="1"/>
  <c r="Y737" i="2"/>
  <c r="S736" i="15" s="1"/>
  <c r="Z737" i="2"/>
  <c r="T736" i="15" s="1"/>
  <c r="P738" i="2"/>
  <c r="J737" i="15" s="1"/>
  <c r="Q738" i="2"/>
  <c r="K737" i="15" s="1"/>
  <c r="R738" i="2"/>
  <c r="L737" i="15" s="1"/>
  <c r="S738" i="2"/>
  <c r="M737" i="15" s="1"/>
  <c r="T738" i="2"/>
  <c r="N737" i="15" s="1"/>
  <c r="U738" i="2"/>
  <c r="O737" i="15" s="1"/>
  <c r="V738" i="2"/>
  <c r="P737" i="15" s="1"/>
  <c r="W738" i="2"/>
  <c r="Q737" i="15" s="1"/>
  <c r="X738" i="2"/>
  <c r="R737" i="15" s="1"/>
  <c r="Y738" i="2"/>
  <c r="S737" i="15" s="1"/>
  <c r="Z738" i="2"/>
  <c r="T737" i="15" s="1"/>
  <c r="P739" i="2"/>
  <c r="J738" i="15" s="1"/>
  <c r="Q739" i="2"/>
  <c r="K738" i="15" s="1"/>
  <c r="R739" i="2"/>
  <c r="L738" i="15" s="1"/>
  <c r="S739" i="2"/>
  <c r="M738" i="15" s="1"/>
  <c r="T739" i="2"/>
  <c r="N738" i="15" s="1"/>
  <c r="U739" i="2"/>
  <c r="O738" i="15" s="1"/>
  <c r="V739" i="2"/>
  <c r="P738" i="15" s="1"/>
  <c r="W739" i="2"/>
  <c r="Q738" i="15" s="1"/>
  <c r="X739" i="2"/>
  <c r="R738" i="15" s="1"/>
  <c r="Y739" i="2"/>
  <c r="S738" i="15" s="1"/>
  <c r="Z739" i="2"/>
  <c r="T738" i="15" s="1"/>
  <c r="P740" i="2"/>
  <c r="J739" i="15" s="1"/>
  <c r="Q740" i="2"/>
  <c r="K739" i="15" s="1"/>
  <c r="R740" i="2"/>
  <c r="L739" i="15" s="1"/>
  <c r="S740" i="2"/>
  <c r="M739" i="15" s="1"/>
  <c r="T740" i="2"/>
  <c r="N739" i="15" s="1"/>
  <c r="U740" i="2"/>
  <c r="O739" i="15" s="1"/>
  <c r="V740" i="2"/>
  <c r="P739" i="15" s="1"/>
  <c r="W740" i="2"/>
  <c r="Q739" i="15" s="1"/>
  <c r="X740" i="2"/>
  <c r="R739" i="15" s="1"/>
  <c r="Y740" i="2"/>
  <c r="S739" i="15" s="1"/>
  <c r="Z740" i="2"/>
  <c r="T739" i="15" s="1"/>
  <c r="P741" i="2"/>
  <c r="J740" i="15" s="1"/>
  <c r="Q741" i="2"/>
  <c r="K740" i="15" s="1"/>
  <c r="R741" i="2"/>
  <c r="L740" i="15" s="1"/>
  <c r="S741" i="2"/>
  <c r="M740" i="15" s="1"/>
  <c r="T741" i="2"/>
  <c r="N740" i="15" s="1"/>
  <c r="U741" i="2"/>
  <c r="O740" i="15" s="1"/>
  <c r="V741" i="2"/>
  <c r="P740" i="15" s="1"/>
  <c r="W741" i="2"/>
  <c r="Q740" i="15" s="1"/>
  <c r="X741" i="2"/>
  <c r="R740" i="15" s="1"/>
  <c r="Y741" i="2"/>
  <c r="S740" i="15" s="1"/>
  <c r="Z741" i="2"/>
  <c r="T740" i="15" s="1"/>
  <c r="P742" i="2"/>
  <c r="J741" i="15" s="1"/>
  <c r="Q742" i="2"/>
  <c r="K741" i="15" s="1"/>
  <c r="R742" i="2"/>
  <c r="L741" i="15" s="1"/>
  <c r="S742" i="2"/>
  <c r="M741" i="15" s="1"/>
  <c r="T742" i="2"/>
  <c r="N741" i="15" s="1"/>
  <c r="U742" i="2"/>
  <c r="O741" i="15" s="1"/>
  <c r="V742" i="2"/>
  <c r="P741" i="15" s="1"/>
  <c r="W742" i="2"/>
  <c r="Q741" i="15" s="1"/>
  <c r="X742" i="2"/>
  <c r="R741" i="15" s="1"/>
  <c r="Y742" i="2"/>
  <c r="S741" i="15" s="1"/>
  <c r="Z742" i="2"/>
  <c r="T741" i="15" s="1"/>
  <c r="P743" i="2"/>
  <c r="J742" i="15" s="1"/>
  <c r="Q743" i="2"/>
  <c r="K742" i="15" s="1"/>
  <c r="R743" i="2"/>
  <c r="L742" i="15" s="1"/>
  <c r="S743" i="2"/>
  <c r="M742" i="15" s="1"/>
  <c r="T743" i="2"/>
  <c r="N742" i="15" s="1"/>
  <c r="U743" i="2"/>
  <c r="O742" i="15" s="1"/>
  <c r="V743" i="2"/>
  <c r="P742" i="15" s="1"/>
  <c r="W743" i="2"/>
  <c r="Q742" i="15" s="1"/>
  <c r="X743" i="2"/>
  <c r="R742" i="15" s="1"/>
  <c r="Y743" i="2"/>
  <c r="S742" i="15" s="1"/>
  <c r="Z743" i="2"/>
  <c r="T742" i="15" s="1"/>
  <c r="P744" i="2"/>
  <c r="J743" i="15" s="1"/>
  <c r="Q744" i="2"/>
  <c r="K743" i="15" s="1"/>
  <c r="R744" i="2"/>
  <c r="L743" i="15" s="1"/>
  <c r="S744" i="2"/>
  <c r="M743" i="15" s="1"/>
  <c r="T744" i="2"/>
  <c r="N743" i="15" s="1"/>
  <c r="U744" i="2"/>
  <c r="O743" i="15" s="1"/>
  <c r="V744" i="2"/>
  <c r="P743" i="15" s="1"/>
  <c r="W744" i="2"/>
  <c r="Q743" i="15" s="1"/>
  <c r="X744" i="2"/>
  <c r="R743" i="15" s="1"/>
  <c r="Y744" i="2"/>
  <c r="S743" i="15" s="1"/>
  <c r="Z744" i="2"/>
  <c r="T743" i="15" s="1"/>
  <c r="P745" i="2"/>
  <c r="J744" i="15" s="1"/>
  <c r="Q745" i="2"/>
  <c r="K744" i="15" s="1"/>
  <c r="R745" i="2"/>
  <c r="L744" i="15" s="1"/>
  <c r="S745" i="2"/>
  <c r="M744" i="15" s="1"/>
  <c r="T745" i="2"/>
  <c r="N744" i="15" s="1"/>
  <c r="U745" i="2"/>
  <c r="O744" i="15" s="1"/>
  <c r="V745" i="2"/>
  <c r="P744" i="15" s="1"/>
  <c r="W745" i="2"/>
  <c r="Q744" i="15" s="1"/>
  <c r="X745" i="2"/>
  <c r="R744" i="15" s="1"/>
  <c r="Y745" i="2"/>
  <c r="S744" i="15" s="1"/>
  <c r="Z745" i="2"/>
  <c r="T744" i="15" s="1"/>
  <c r="P746" i="2"/>
  <c r="J745" i="15" s="1"/>
  <c r="Q746" i="2"/>
  <c r="K745" i="15" s="1"/>
  <c r="R746" i="2"/>
  <c r="L745" i="15" s="1"/>
  <c r="S746" i="2"/>
  <c r="M745" i="15" s="1"/>
  <c r="T746" i="2"/>
  <c r="N745" i="15" s="1"/>
  <c r="U746" i="2"/>
  <c r="O745" i="15" s="1"/>
  <c r="V746" i="2"/>
  <c r="P745" i="15" s="1"/>
  <c r="W746" i="2"/>
  <c r="Q745" i="15" s="1"/>
  <c r="X746" i="2"/>
  <c r="R745" i="15" s="1"/>
  <c r="Y746" i="2"/>
  <c r="S745" i="15" s="1"/>
  <c r="Z746" i="2"/>
  <c r="T745" i="15" s="1"/>
  <c r="P747" i="2"/>
  <c r="J746" i="15" s="1"/>
  <c r="Q747" i="2"/>
  <c r="K746" i="15" s="1"/>
  <c r="R747" i="2"/>
  <c r="L746" i="15" s="1"/>
  <c r="S747" i="2"/>
  <c r="M746" i="15" s="1"/>
  <c r="T747" i="2"/>
  <c r="N746" i="15" s="1"/>
  <c r="U747" i="2"/>
  <c r="O746" i="15" s="1"/>
  <c r="V747" i="2"/>
  <c r="P746" i="15" s="1"/>
  <c r="W747" i="2"/>
  <c r="Q746" i="15" s="1"/>
  <c r="X747" i="2"/>
  <c r="R746" i="15" s="1"/>
  <c r="Y747" i="2"/>
  <c r="S746" i="15" s="1"/>
  <c r="Z747" i="2"/>
  <c r="T746" i="15" s="1"/>
  <c r="P748" i="2"/>
  <c r="J747" i="15" s="1"/>
  <c r="Q748" i="2"/>
  <c r="K747" i="15" s="1"/>
  <c r="R748" i="2"/>
  <c r="L747" i="15" s="1"/>
  <c r="S748" i="2"/>
  <c r="M747" i="15" s="1"/>
  <c r="T748" i="2"/>
  <c r="N747" i="15" s="1"/>
  <c r="U748" i="2"/>
  <c r="O747" i="15" s="1"/>
  <c r="V748" i="2"/>
  <c r="P747" i="15" s="1"/>
  <c r="W748" i="2"/>
  <c r="Q747" i="15" s="1"/>
  <c r="X748" i="2"/>
  <c r="R747" i="15" s="1"/>
  <c r="Y748" i="2"/>
  <c r="S747" i="15" s="1"/>
  <c r="Z748" i="2"/>
  <c r="T747" i="15" s="1"/>
  <c r="P749" i="2"/>
  <c r="J748" i="15" s="1"/>
  <c r="Q749" i="2"/>
  <c r="K748" i="15" s="1"/>
  <c r="R749" i="2"/>
  <c r="L748" i="15" s="1"/>
  <c r="S749" i="2"/>
  <c r="M748" i="15" s="1"/>
  <c r="T749" i="2"/>
  <c r="N748" i="15" s="1"/>
  <c r="U749" i="2"/>
  <c r="O748" i="15" s="1"/>
  <c r="V749" i="2"/>
  <c r="P748" i="15" s="1"/>
  <c r="W749" i="2"/>
  <c r="Q748" i="15" s="1"/>
  <c r="X749" i="2"/>
  <c r="R748" i="15" s="1"/>
  <c r="Y749" i="2"/>
  <c r="S748" i="15" s="1"/>
  <c r="Z749" i="2"/>
  <c r="T748" i="15" s="1"/>
  <c r="P750" i="2"/>
  <c r="J749" i="15" s="1"/>
  <c r="Q750" i="2"/>
  <c r="K749" i="15" s="1"/>
  <c r="R750" i="2"/>
  <c r="L749" i="15" s="1"/>
  <c r="S750" i="2"/>
  <c r="M749" i="15" s="1"/>
  <c r="T750" i="2"/>
  <c r="N749" i="15" s="1"/>
  <c r="U750" i="2"/>
  <c r="O749" i="15" s="1"/>
  <c r="V750" i="2"/>
  <c r="P749" i="15" s="1"/>
  <c r="W750" i="2"/>
  <c r="Q749" i="15" s="1"/>
  <c r="X750" i="2"/>
  <c r="R749" i="15" s="1"/>
  <c r="Y750" i="2"/>
  <c r="S749" i="15" s="1"/>
  <c r="Z750" i="2"/>
  <c r="T749" i="15" s="1"/>
  <c r="P751" i="2"/>
  <c r="J750" i="15" s="1"/>
  <c r="Q751" i="2"/>
  <c r="K750" i="15" s="1"/>
  <c r="R751" i="2"/>
  <c r="L750" i="15" s="1"/>
  <c r="S751" i="2"/>
  <c r="M750" i="15" s="1"/>
  <c r="T751" i="2"/>
  <c r="N750" i="15" s="1"/>
  <c r="U751" i="2"/>
  <c r="O750" i="15" s="1"/>
  <c r="V751" i="2"/>
  <c r="P750" i="15" s="1"/>
  <c r="W751" i="2"/>
  <c r="Q750" i="15" s="1"/>
  <c r="X751" i="2"/>
  <c r="R750" i="15" s="1"/>
  <c r="Y751" i="2"/>
  <c r="S750" i="15" s="1"/>
  <c r="Z751" i="2"/>
  <c r="T750" i="15" s="1"/>
  <c r="P752" i="2"/>
  <c r="J751" i="15" s="1"/>
  <c r="Z751" i="15" s="1"/>
  <c r="AA751" i="15" s="1"/>
  <c r="Q752" i="2"/>
  <c r="K751" i="15" s="1"/>
  <c r="R752" i="2"/>
  <c r="L751" i="15" s="1"/>
  <c r="S752" i="2"/>
  <c r="M751" i="15" s="1"/>
  <c r="T752" i="2"/>
  <c r="N751" i="15" s="1"/>
  <c r="U752" i="2"/>
  <c r="O751" i="15" s="1"/>
  <c r="V752" i="2"/>
  <c r="P751" i="15" s="1"/>
  <c r="W752" i="2"/>
  <c r="Q751" i="15" s="1"/>
  <c r="X752" i="2"/>
  <c r="R751" i="15" s="1"/>
  <c r="Y752" i="2"/>
  <c r="S751" i="15" s="1"/>
  <c r="Z752" i="2"/>
  <c r="T751" i="15" s="1"/>
  <c r="P753" i="2"/>
  <c r="J752" i="15" s="1"/>
  <c r="Q753" i="2"/>
  <c r="K752" i="15" s="1"/>
  <c r="R753" i="2"/>
  <c r="L752" i="15" s="1"/>
  <c r="S753" i="2"/>
  <c r="M752" i="15" s="1"/>
  <c r="T753" i="2"/>
  <c r="N752" i="15" s="1"/>
  <c r="U753" i="2"/>
  <c r="O752" i="15" s="1"/>
  <c r="V753" i="2"/>
  <c r="P752" i="15" s="1"/>
  <c r="W753" i="2"/>
  <c r="Q752" i="15" s="1"/>
  <c r="X753" i="2"/>
  <c r="R752" i="15" s="1"/>
  <c r="Y753" i="2"/>
  <c r="S752" i="15" s="1"/>
  <c r="Z753" i="2"/>
  <c r="T752" i="15" s="1"/>
  <c r="P754" i="2"/>
  <c r="J753" i="15" s="1"/>
  <c r="Q754" i="2"/>
  <c r="K753" i="15" s="1"/>
  <c r="R754" i="2"/>
  <c r="L753" i="15" s="1"/>
  <c r="S754" i="2"/>
  <c r="M753" i="15" s="1"/>
  <c r="T754" i="2"/>
  <c r="N753" i="15" s="1"/>
  <c r="U754" i="2"/>
  <c r="O753" i="15" s="1"/>
  <c r="V754" i="2"/>
  <c r="P753" i="15" s="1"/>
  <c r="W754" i="2"/>
  <c r="Q753" i="15" s="1"/>
  <c r="X754" i="2"/>
  <c r="R753" i="15" s="1"/>
  <c r="Y754" i="2"/>
  <c r="S753" i="15" s="1"/>
  <c r="Z754" i="2"/>
  <c r="T753" i="15" s="1"/>
  <c r="P755" i="2"/>
  <c r="J754" i="15" s="1"/>
  <c r="Q755" i="2"/>
  <c r="K754" i="15" s="1"/>
  <c r="R755" i="2"/>
  <c r="L754" i="15" s="1"/>
  <c r="S755" i="2"/>
  <c r="M754" i="15" s="1"/>
  <c r="T755" i="2"/>
  <c r="N754" i="15" s="1"/>
  <c r="U755" i="2"/>
  <c r="O754" i="15" s="1"/>
  <c r="V755" i="2"/>
  <c r="P754" i="15" s="1"/>
  <c r="W755" i="2"/>
  <c r="Q754" i="15" s="1"/>
  <c r="X755" i="2"/>
  <c r="R754" i="15" s="1"/>
  <c r="Y755" i="2"/>
  <c r="S754" i="15" s="1"/>
  <c r="Z755" i="2"/>
  <c r="T754" i="15" s="1"/>
  <c r="P756" i="2"/>
  <c r="J755" i="15" s="1"/>
  <c r="Q756" i="2"/>
  <c r="K755" i="15" s="1"/>
  <c r="R756" i="2"/>
  <c r="L755" i="15" s="1"/>
  <c r="S756" i="2"/>
  <c r="M755" i="15" s="1"/>
  <c r="T756" i="2"/>
  <c r="N755" i="15" s="1"/>
  <c r="U756" i="2"/>
  <c r="O755" i="15" s="1"/>
  <c r="V756" i="2"/>
  <c r="P755" i="15" s="1"/>
  <c r="W756" i="2"/>
  <c r="Q755" i="15" s="1"/>
  <c r="X756" i="2"/>
  <c r="R755" i="15" s="1"/>
  <c r="Y756" i="2"/>
  <c r="S755" i="15" s="1"/>
  <c r="Z756" i="2"/>
  <c r="T755" i="15" s="1"/>
  <c r="P757" i="2"/>
  <c r="J756" i="15" s="1"/>
  <c r="Q757" i="2"/>
  <c r="K756" i="15" s="1"/>
  <c r="R757" i="2"/>
  <c r="L756" i="15" s="1"/>
  <c r="S757" i="2"/>
  <c r="M756" i="15" s="1"/>
  <c r="T757" i="2"/>
  <c r="N756" i="15" s="1"/>
  <c r="U757" i="2"/>
  <c r="O756" i="15" s="1"/>
  <c r="V757" i="2"/>
  <c r="P756" i="15" s="1"/>
  <c r="W757" i="2"/>
  <c r="Q756" i="15" s="1"/>
  <c r="X757" i="2"/>
  <c r="R756" i="15" s="1"/>
  <c r="Y757" i="2"/>
  <c r="S756" i="15" s="1"/>
  <c r="Z757" i="2"/>
  <c r="T756" i="15" s="1"/>
  <c r="P758" i="2"/>
  <c r="J757" i="15" s="1"/>
  <c r="Q758" i="2"/>
  <c r="K757" i="15" s="1"/>
  <c r="R758" i="2"/>
  <c r="L757" i="15" s="1"/>
  <c r="S758" i="2"/>
  <c r="M757" i="15" s="1"/>
  <c r="T758" i="2"/>
  <c r="N757" i="15" s="1"/>
  <c r="U758" i="2"/>
  <c r="O757" i="15" s="1"/>
  <c r="V758" i="2"/>
  <c r="P757" i="15" s="1"/>
  <c r="W758" i="2"/>
  <c r="Q757" i="15" s="1"/>
  <c r="X758" i="2"/>
  <c r="R757" i="15" s="1"/>
  <c r="Y758" i="2"/>
  <c r="S757" i="15" s="1"/>
  <c r="Z758" i="2"/>
  <c r="T757" i="15" s="1"/>
  <c r="P759" i="2"/>
  <c r="J758" i="15" s="1"/>
  <c r="Q759" i="2"/>
  <c r="K758" i="15" s="1"/>
  <c r="R759" i="2"/>
  <c r="L758" i="15" s="1"/>
  <c r="S759" i="2"/>
  <c r="M758" i="15" s="1"/>
  <c r="T759" i="2"/>
  <c r="N758" i="15" s="1"/>
  <c r="U759" i="2"/>
  <c r="O758" i="15" s="1"/>
  <c r="V759" i="2"/>
  <c r="P758" i="15" s="1"/>
  <c r="W759" i="2"/>
  <c r="Q758" i="15" s="1"/>
  <c r="X759" i="2"/>
  <c r="R758" i="15" s="1"/>
  <c r="Y759" i="2"/>
  <c r="S758" i="15" s="1"/>
  <c r="Z759" i="2"/>
  <c r="T758" i="15" s="1"/>
  <c r="P760" i="2"/>
  <c r="J759" i="15" s="1"/>
  <c r="Q760" i="2"/>
  <c r="K759" i="15" s="1"/>
  <c r="R760" i="2"/>
  <c r="L759" i="15" s="1"/>
  <c r="S760" i="2"/>
  <c r="M759" i="15" s="1"/>
  <c r="T760" i="2"/>
  <c r="N759" i="15" s="1"/>
  <c r="U760" i="2"/>
  <c r="O759" i="15" s="1"/>
  <c r="V760" i="2"/>
  <c r="P759" i="15" s="1"/>
  <c r="W760" i="2"/>
  <c r="Q759" i="15" s="1"/>
  <c r="X760" i="2"/>
  <c r="R759" i="15" s="1"/>
  <c r="Y760" i="2"/>
  <c r="S759" i="15" s="1"/>
  <c r="Z760" i="2"/>
  <c r="T759" i="15" s="1"/>
  <c r="P761" i="2"/>
  <c r="J760" i="15" s="1"/>
  <c r="Q761" i="2"/>
  <c r="K760" i="15" s="1"/>
  <c r="R761" i="2"/>
  <c r="L760" i="15" s="1"/>
  <c r="S761" i="2"/>
  <c r="M760" i="15" s="1"/>
  <c r="T761" i="2"/>
  <c r="N760" i="15" s="1"/>
  <c r="U761" i="2"/>
  <c r="O760" i="15" s="1"/>
  <c r="V761" i="2"/>
  <c r="P760" i="15" s="1"/>
  <c r="W761" i="2"/>
  <c r="Q760" i="15" s="1"/>
  <c r="X761" i="2"/>
  <c r="R760" i="15" s="1"/>
  <c r="Y761" i="2"/>
  <c r="S760" i="15" s="1"/>
  <c r="Z761" i="2"/>
  <c r="T760" i="15" s="1"/>
  <c r="P762" i="2"/>
  <c r="J761" i="15" s="1"/>
  <c r="Q762" i="2"/>
  <c r="K761" i="15" s="1"/>
  <c r="R762" i="2"/>
  <c r="L761" i="15" s="1"/>
  <c r="S762" i="2"/>
  <c r="M761" i="15" s="1"/>
  <c r="T762" i="2"/>
  <c r="N761" i="15" s="1"/>
  <c r="U762" i="2"/>
  <c r="O761" i="15" s="1"/>
  <c r="V762" i="2"/>
  <c r="P761" i="15" s="1"/>
  <c r="W762" i="2"/>
  <c r="Q761" i="15" s="1"/>
  <c r="X762" i="2"/>
  <c r="R761" i="15" s="1"/>
  <c r="Y762" i="2"/>
  <c r="S761" i="15" s="1"/>
  <c r="Z762" i="2"/>
  <c r="T761" i="15" s="1"/>
  <c r="P763" i="2"/>
  <c r="J762" i="15" s="1"/>
  <c r="Q763" i="2"/>
  <c r="K762" i="15" s="1"/>
  <c r="R763" i="2"/>
  <c r="L762" i="15" s="1"/>
  <c r="S763" i="2"/>
  <c r="M762" i="15" s="1"/>
  <c r="T763" i="2"/>
  <c r="N762" i="15" s="1"/>
  <c r="U763" i="2"/>
  <c r="O762" i="15" s="1"/>
  <c r="V763" i="2"/>
  <c r="P762" i="15" s="1"/>
  <c r="W763" i="2"/>
  <c r="Q762" i="15" s="1"/>
  <c r="X763" i="2"/>
  <c r="R762" i="15" s="1"/>
  <c r="Y763" i="2"/>
  <c r="S762" i="15" s="1"/>
  <c r="Z763" i="2"/>
  <c r="T762" i="15" s="1"/>
  <c r="P764" i="2"/>
  <c r="J763" i="15" s="1"/>
  <c r="Q764" i="2"/>
  <c r="K763" i="15" s="1"/>
  <c r="R764" i="2"/>
  <c r="L763" i="15" s="1"/>
  <c r="S764" i="2"/>
  <c r="M763" i="15" s="1"/>
  <c r="T764" i="2"/>
  <c r="N763" i="15" s="1"/>
  <c r="U764" i="2"/>
  <c r="O763" i="15" s="1"/>
  <c r="V764" i="2"/>
  <c r="P763" i="15" s="1"/>
  <c r="W764" i="2"/>
  <c r="Q763" i="15" s="1"/>
  <c r="X764" i="2"/>
  <c r="R763" i="15" s="1"/>
  <c r="Y764" i="2"/>
  <c r="S763" i="15" s="1"/>
  <c r="Z764" i="2"/>
  <c r="T763" i="15" s="1"/>
  <c r="P765" i="2"/>
  <c r="J764" i="15" s="1"/>
  <c r="Q765" i="2"/>
  <c r="K764" i="15" s="1"/>
  <c r="R765" i="2"/>
  <c r="L764" i="15" s="1"/>
  <c r="S765" i="2"/>
  <c r="M764" i="15" s="1"/>
  <c r="T765" i="2"/>
  <c r="N764" i="15" s="1"/>
  <c r="U765" i="2"/>
  <c r="O764" i="15" s="1"/>
  <c r="V765" i="2"/>
  <c r="P764" i="15" s="1"/>
  <c r="W765" i="2"/>
  <c r="Q764" i="15" s="1"/>
  <c r="X765" i="2"/>
  <c r="R764" i="15" s="1"/>
  <c r="Y765" i="2"/>
  <c r="S764" i="15" s="1"/>
  <c r="Z765" i="2"/>
  <c r="T764" i="15" s="1"/>
  <c r="P766" i="2"/>
  <c r="J765" i="15" s="1"/>
  <c r="Q766" i="2"/>
  <c r="K765" i="15" s="1"/>
  <c r="R766" i="2"/>
  <c r="L765" i="15" s="1"/>
  <c r="S766" i="2"/>
  <c r="M765" i="15" s="1"/>
  <c r="T766" i="2"/>
  <c r="N765" i="15" s="1"/>
  <c r="U766" i="2"/>
  <c r="O765" i="15" s="1"/>
  <c r="V766" i="2"/>
  <c r="P765" i="15" s="1"/>
  <c r="W766" i="2"/>
  <c r="Q765" i="15" s="1"/>
  <c r="X766" i="2"/>
  <c r="R765" i="15" s="1"/>
  <c r="Y766" i="2"/>
  <c r="S765" i="15" s="1"/>
  <c r="Z766" i="2"/>
  <c r="T765" i="15" s="1"/>
  <c r="P767" i="2"/>
  <c r="J766" i="15" s="1"/>
  <c r="Q767" i="2"/>
  <c r="K766" i="15" s="1"/>
  <c r="R767" i="2"/>
  <c r="L766" i="15" s="1"/>
  <c r="S767" i="2"/>
  <c r="M766" i="15" s="1"/>
  <c r="T767" i="2"/>
  <c r="N766" i="15" s="1"/>
  <c r="U767" i="2"/>
  <c r="O766" i="15" s="1"/>
  <c r="V767" i="2"/>
  <c r="P766" i="15" s="1"/>
  <c r="W767" i="2"/>
  <c r="Q766" i="15" s="1"/>
  <c r="X767" i="2"/>
  <c r="R766" i="15" s="1"/>
  <c r="Y767" i="2"/>
  <c r="S766" i="15" s="1"/>
  <c r="Z767" i="2"/>
  <c r="T766" i="15" s="1"/>
  <c r="P768" i="2"/>
  <c r="J767" i="15" s="1"/>
  <c r="Z767" i="15" s="1"/>
  <c r="AA767" i="15" s="1"/>
  <c r="Q768" i="2"/>
  <c r="K767" i="15" s="1"/>
  <c r="R768" i="2"/>
  <c r="L767" i="15" s="1"/>
  <c r="S768" i="2"/>
  <c r="M767" i="15" s="1"/>
  <c r="T768" i="2"/>
  <c r="N767" i="15" s="1"/>
  <c r="U768" i="2"/>
  <c r="O767" i="15" s="1"/>
  <c r="V768" i="2"/>
  <c r="P767" i="15" s="1"/>
  <c r="W768" i="2"/>
  <c r="Q767" i="15" s="1"/>
  <c r="X768" i="2"/>
  <c r="R767" i="15" s="1"/>
  <c r="Y768" i="2"/>
  <c r="S767" i="15" s="1"/>
  <c r="Z768" i="2"/>
  <c r="T767" i="15" s="1"/>
  <c r="P769" i="2"/>
  <c r="J768" i="15" s="1"/>
  <c r="Q769" i="2"/>
  <c r="K768" i="15" s="1"/>
  <c r="R769" i="2"/>
  <c r="L768" i="15" s="1"/>
  <c r="S769" i="2"/>
  <c r="M768" i="15" s="1"/>
  <c r="T769" i="2"/>
  <c r="N768" i="15" s="1"/>
  <c r="U769" i="2"/>
  <c r="O768" i="15" s="1"/>
  <c r="V769" i="2"/>
  <c r="P768" i="15" s="1"/>
  <c r="W769" i="2"/>
  <c r="Q768" i="15" s="1"/>
  <c r="X769" i="2"/>
  <c r="R768" i="15" s="1"/>
  <c r="Y769" i="2"/>
  <c r="S768" i="15" s="1"/>
  <c r="Z769" i="2"/>
  <c r="T768" i="15" s="1"/>
  <c r="P770" i="2"/>
  <c r="J769" i="15" s="1"/>
  <c r="Q770" i="2"/>
  <c r="K769" i="15" s="1"/>
  <c r="R770" i="2"/>
  <c r="L769" i="15" s="1"/>
  <c r="S770" i="2"/>
  <c r="M769" i="15" s="1"/>
  <c r="T770" i="2"/>
  <c r="N769" i="15" s="1"/>
  <c r="U770" i="2"/>
  <c r="O769" i="15" s="1"/>
  <c r="V770" i="2"/>
  <c r="P769" i="15" s="1"/>
  <c r="W770" i="2"/>
  <c r="Q769" i="15" s="1"/>
  <c r="X770" i="2"/>
  <c r="R769" i="15" s="1"/>
  <c r="Y770" i="2"/>
  <c r="S769" i="15" s="1"/>
  <c r="Z770" i="2"/>
  <c r="T769" i="15" s="1"/>
  <c r="P771" i="2"/>
  <c r="J770" i="15" s="1"/>
  <c r="Q771" i="2"/>
  <c r="K770" i="15" s="1"/>
  <c r="R771" i="2"/>
  <c r="L770" i="15" s="1"/>
  <c r="S771" i="2"/>
  <c r="M770" i="15" s="1"/>
  <c r="T771" i="2"/>
  <c r="N770" i="15" s="1"/>
  <c r="U771" i="2"/>
  <c r="O770" i="15" s="1"/>
  <c r="V771" i="2"/>
  <c r="P770" i="15" s="1"/>
  <c r="W771" i="2"/>
  <c r="Q770" i="15" s="1"/>
  <c r="X771" i="2"/>
  <c r="R770" i="15" s="1"/>
  <c r="Y771" i="2"/>
  <c r="S770" i="15" s="1"/>
  <c r="Z771" i="2"/>
  <c r="T770" i="15" s="1"/>
  <c r="P772" i="2"/>
  <c r="J771" i="15" s="1"/>
  <c r="Q772" i="2"/>
  <c r="K771" i="15" s="1"/>
  <c r="R772" i="2"/>
  <c r="L771" i="15" s="1"/>
  <c r="S772" i="2"/>
  <c r="M771" i="15" s="1"/>
  <c r="T772" i="2"/>
  <c r="N771" i="15" s="1"/>
  <c r="U772" i="2"/>
  <c r="O771" i="15" s="1"/>
  <c r="V772" i="2"/>
  <c r="P771" i="15" s="1"/>
  <c r="W772" i="2"/>
  <c r="Q771" i="15" s="1"/>
  <c r="X772" i="2"/>
  <c r="R771" i="15" s="1"/>
  <c r="Y772" i="2"/>
  <c r="S771" i="15" s="1"/>
  <c r="Z772" i="2"/>
  <c r="T771" i="15" s="1"/>
  <c r="P773" i="2"/>
  <c r="J772" i="15" s="1"/>
  <c r="Q773" i="2"/>
  <c r="K772" i="15" s="1"/>
  <c r="R773" i="2"/>
  <c r="L772" i="15" s="1"/>
  <c r="S773" i="2"/>
  <c r="M772" i="15" s="1"/>
  <c r="T773" i="2"/>
  <c r="N772" i="15" s="1"/>
  <c r="U773" i="2"/>
  <c r="O772" i="15" s="1"/>
  <c r="V773" i="2"/>
  <c r="P772" i="15" s="1"/>
  <c r="W773" i="2"/>
  <c r="Q772" i="15" s="1"/>
  <c r="X773" i="2"/>
  <c r="R772" i="15" s="1"/>
  <c r="Y773" i="2"/>
  <c r="S772" i="15" s="1"/>
  <c r="Z773" i="2"/>
  <c r="T772" i="15" s="1"/>
  <c r="P774" i="2"/>
  <c r="J773" i="15" s="1"/>
  <c r="Q774" i="2"/>
  <c r="K773" i="15" s="1"/>
  <c r="R774" i="2"/>
  <c r="L773" i="15" s="1"/>
  <c r="S774" i="2"/>
  <c r="M773" i="15" s="1"/>
  <c r="T774" i="2"/>
  <c r="N773" i="15" s="1"/>
  <c r="U774" i="2"/>
  <c r="O773" i="15" s="1"/>
  <c r="V774" i="2"/>
  <c r="P773" i="15" s="1"/>
  <c r="W774" i="2"/>
  <c r="Q773" i="15" s="1"/>
  <c r="X774" i="2"/>
  <c r="R773" i="15" s="1"/>
  <c r="Y774" i="2"/>
  <c r="S773" i="15" s="1"/>
  <c r="Z774" i="2"/>
  <c r="T773" i="15" s="1"/>
  <c r="P775" i="2"/>
  <c r="J774" i="15" s="1"/>
  <c r="Q775" i="2"/>
  <c r="K774" i="15" s="1"/>
  <c r="R775" i="2"/>
  <c r="L774" i="15" s="1"/>
  <c r="S775" i="2"/>
  <c r="M774" i="15" s="1"/>
  <c r="T775" i="2"/>
  <c r="N774" i="15" s="1"/>
  <c r="U775" i="2"/>
  <c r="O774" i="15" s="1"/>
  <c r="V775" i="2"/>
  <c r="P774" i="15" s="1"/>
  <c r="W775" i="2"/>
  <c r="Q774" i="15" s="1"/>
  <c r="X775" i="2"/>
  <c r="R774" i="15" s="1"/>
  <c r="Y775" i="2"/>
  <c r="S774" i="15" s="1"/>
  <c r="Z775" i="2"/>
  <c r="T774" i="15" s="1"/>
  <c r="P776" i="2"/>
  <c r="J775" i="15" s="1"/>
  <c r="Q776" i="2"/>
  <c r="K775" i="15" s="1"/>
  <c r="R776" i="2"/>
  <c r="L775" i="15" s="1"/>
  <c r="S776" i="2"/>
  <c r="M775" i="15" s="1"/>
  <c r="T776" i="2"/>
  <c r="N775" i="15" s="1"/>
  <c r="U776" i="2"/>
  <c r="O775" i="15" s="1"/>
  <c r="V776" i="2"/>
  <c r="P775" i="15" s="1"/>
  <c r="W776" i="2"/>
  <c r="Q775" i="15" s="1"/>
  <c r="X776" i="2"/>
  <c r="R775" i="15" s="1"/>
  <c r="Y776" i="2"/>
  <c r="S775" i="15" s="1"/>
  <c r="Z776" i="2"/>
  <c r="T775" i="15" s="1"/>
  <c r="P777" i="2"/>
  <c r="J776" i="15" s="1"/>
  <c r="Q777" i="2"/>
  <c r="K776" i="15" s="1"/>
  <c r="R777" i="2"/>
  <c r="L776" i="15" s="1"/>
  <c r="S777" i="2"/>
  <c r="M776" i="15" s="1"/>
  <c r="T777" i="2"/>
  <c r="N776" i="15" s="1"/>
  <c r="U777" i="2"/>
  <c r="O776" i="15" s="1"/>
  <c r="V777" i="2"/>
  <c r="P776" i="15" s="1"/>
  <c r="W777" i="2"/>
  <c r="Q776" i="15" s="1"/>
  <c r="X777" i="2"/>
  <c r="R776" i="15" s="1"/>
  <c r="Y777" i="2"/>
  <c r="S776" i="15" s="1"/>
  <c r="Z777" i="2"/>
  <c r="T776" i="15" s="1"/>
  <c r="P778" i="2"/>
  <c r="J777" i="15" s="1"/>
  <c r="Q778" i="2"/>
  <c r="K777" i="15" s="1"/>
  <c r="R778" i="2"/>
  <c r="L777" i="15" s="1"/>
  <c r="S778" i="2"/>
  <c r="M777" i="15" s="1"/>
  <c r="T778" i="2"/>
  <c r="N777" i="15" s="1"/>
  <c r="U778" i="2"/>
  <c r="O777" i="15" s="1"/>
  <c r="V778" i="2"/>
  <c r="P777" i="15" s="1"/>
  <c r="W778" i="2"/>
  <c r="Q777" i="15" s="1"/>
  <c r="X778" i="2"/>
  <c r="R777" i="15" s="1"/>
  <c r="Y778" i="2"/>
  <c r="S777" i="15" s="1"/>
  <c r="Z778" i="2"/>
  <c r="T777" i="15" s="1"/>
  <c r="P779" i="2"/>
  <c r="J778" i="15" s="1"/>
  <c r="Q779" i="2"/>
  <c r="K778" i="15" s="1"/>
  <c r="R779" i="2"/>
  <c r="L778" i="15" s="1"/>
  <c r="S779" i="2"/>
  <c r="M778" i="15" s="1"/>
  <c r="T779" i="2"/>
  <c r="N778" i="15" s="1"/>
  <c r="U779" i="2"/>
  <c r="O778" i="15" s="1"/>
  <c r="V779" i="2"/>
  <c r="P778" i="15" s="1"/>
  <c r="W779" i="2"/>
  <c r="Q778" i="15" s="1"/>
  <c r="X779" i="2"/>
  <c r="R778" i="15" s="1"/>
  <c r="Y779" i="2"/>
  <c r="S778" i="15" s="1"/>
  <c r="Z779" i="2"/>
  <c r="T778" i="15" s="1"/>
  <c r="P780" i="2"/>
  <c r="J779" i="15" s="1"/>
  <c r="Q780" i="2"/>
  <c r="K779" i="15" s="1"/>
  <c r="R780" i="2"/>
  <c r="L779" i="15" s="1"/>
  <c r="S780" i="2"/>
  <c r="M779" i="15" s="1"/>
  <c r="T780" i="2"/>
  <c r="N779" i="15" s="1"/>
  <c r="U780" i="2"/>
  <c r="O779" i="15" s="1"/>
  <c r="V780" i="2"/>
  <c r="P779" i="15" s="1"/>
  <c r="W780" i="2"/>
  <c r="Q779" i="15" s="1"/>
  <c r="X780" i="2"/>
  <c r="R779" i="15" s="1"/>
  <c r="Y780" i="2"/>
  <c r="S779" i="15" s="1"/>
  <c r="Z780" i="2"/>
  <c r="T779" i="15" s="1"/>
  <c r="P781" i="2"/>
  <c r="J780" i="15" s="1"/>
  <c r="Q781" i="2"/>
  <c r="K780" i="15" s="1"/>
  <c r="R781" i="2"/>
  <c r="L780" i="15" s="1"/>
  <c r="S781" i="2"/>
  <c r="M780" i="15" s="1"/>
  <c r="T781" i="2"/>
  <c r="N780" i="15" s="1"/>
  <c r="U781" i="2"/>
  <c r="O780" i="15" s="1"/>
  <c r="V781" i="2"/>
  <c r="P780" i="15" s="1"/>
  <c r="W781" i="2"/>
  <c r="Q780" i="15" s="1"/>
  <c r="X781" i="2"/>
  <c r="R780" i="15" s="1"/>
  <c r="Y781" i="2"/>
  <c r="S780" i="15" s="1"/>
  <c r="Z781" i="2"/>
  <c r="T780" i="15" s="1"/>
  <c r="P782" i="2"/>
  <c r="J781" i="15" s="1"/>
  <c r="Q782" i="2"/>
  <c r="K781" i="15" s="1"/>
  <c r="R782" i="2"/>
  <c r="L781" i="15" s="1"/>
  <c r="S782" i="2"/>
  <c r="M781" i="15" s="1"/>
  <c r="T782" i="2"/>
  <c r="N781" i="15" s="1"/>
  <c r="U782" i="2"/>
  <c r="O781" i="15" s="1"/>
  <c r="V782" i="2"/>
  <c r="P781" i="15" s="1"/>
  <c r="W782" i="2"/>
  <c r="Q781" i="15" s="1"/>
  <c r="X782" i="2"/>
  <c r="R781" i="15" s="1"/>
  <c r="Y782" i="2"/>
  <c r="S781" i="15" s="1"/>
  <c r="Z782" i="2"/>
  <c r="T781" i="15" s="1"/>
  <c r="P783" i="2"/>
  <c r="J782" i="15" s="1"/>
  <c r="Q783" i="2"/>
  <c r="K782" i="15" s="1"/>
  <c r="R783" i="2"/>
  <c r="L782" i="15" s="1"/>
  <c r="S783" i="2"/>
  <c r="M782" i="15" s="1"/>
  <c r="T783" i="2"/>
  <c r="N782" i="15" s="1"/>
  <c r="U783" i="2"/>
  <c r="O782" i="15" s="1"/>
  <c r="V783" i="2"/>
  <c r="P782" i="15" s="1"/>
  <c r="W783" i="2"/>
  <c r="Q782" i="15" s="1"/>
  <c r="X783" i="2"/>
  <c r="R782" i="15" s="1"/>
  <c r="Y783" i="2"/>
  <c r="S782" i="15" s="1"/>
  <c r="Z783" i="2"/>
  <c r="T782" i="15" s="1"/>
  <c r="P784" i="2"/>
  <c r="J783" i="15" s="1"/>
  <c r="Z783" i="15" s="1"/>
  <c r="AA783" i="15" s="1"/>
  <c r="Q784" i="2"/>
  <c r="K783" i="15" s="1"/>
  <c r="R784" i="2"/>
  <c r="L783" i="15" s="1"/>
  <c r="S784" i="2"/>
  <c r="M783" i="15" s="1"/>
  <c r="T784" i="2"/>
  <c r="N783" i="15" s="1"/>
  <c r="U784" i="2"/>
  <c r="O783" i="15" s="1"/>
  <c r="V784" i="2"/>
  <c r="P783" i="15" s="1"/>
  <c r="W784" i="2"/>
  <c r="Q783" i="15" s="1"/>
  <c r="X784" i="2"/>
  <c r="R783" i="15" s="1"/>
  <c r="Y784" i="2"/>
  <c r="S783" i="15" s="1"/>
  <c r="Z784" i="2"/>
  <c r="T783" i="15" s="1"/>
  <c r="P785" i="2"/>
  <c r="J784" i="15" s="1"/>
  <c r="Q785" i="2"/>
  <c r="K784" i="15" s="1"/>
  <c r="R785" i="2"/>
  <c r="L784" i="15" s="1"/>
  <c r="S785" i="2"/>
  <c r="M784" i="15" s="1"/>
  <c r="T785" i="2"/>
  <c r="N784" i="15" s="1"/>
  <c r="U785" i="2"/>
  <c r="O784" i="15" s="1"/>
  <c r="V785" i="2"/>
  <c r="P784" i="15" s="1"/>
  <c r="W785" i="2"/>
  <c r="Q784" i="15" s="1"/>
  <c r="X785" i="2"/>
  <c r="R784" i="15" s="1"/>
  <c r="Y785" i="2"/>
  <c r="S784" i="15" s="1"/>
  <c r="Z785" i="2"/>
  <c r="T784" i="15" s="1"/>
  <c r="P786" i="2"/>
  <c r="J785" i="15" s="1"/>
  <c r="Q786" i="2"/>
  <c r="K785" i="15" s="1"/>
  <c r="R786" i="2"/>
  <c r="L785" i="15" s="1"/>
  <c r="S786" i="2"/>
  <c r="M785" i="15" s="1"/>
  <c r="T786" i="2"/>
  <c r="N785" i="15" s="1"/>
  <c r="U786" i="2"/>
  <c r="O785" i="15" s="1"/>
  <c r="V786" i="2"/>
  <c r="P785" i="15" s="1"/>
  <c r="W786" i="2"/>
  <c r="Q785" i="15" s="1"/>
  <c r="X786" i="2"/>
  <c r="R785" i="15" s="1"/>
  <c r="Y786" i="2"/>
  <c r="S785" i="15" s="1"/>
  <c r="Z786" i="2"/>
  <c r="T785" i="15" s="1"/>
  <c r="P787" i="2"/>
  <c r="J786" i="15" s="1"/>
  <c r="Q787" i="2"/>
  <c r="K786" i="15" s="1"/>
  <c r="R787" i="2"/>
  <c r="L786" i="15" s="1"/>
  <c r="S787" i="2"/>
  <c r="M786" i="15" s="1"/>
  <c r="T787" i="2"/>
  <c r="N786" i="15" s="1"/>
  <c r="U787" i="2"/>
  <c r="O786" i="15" s="1"/>
  <c r="V787" i="2"/>
  <c r="P786" i="15" s="1"/>
  <c r="W787" i="2"/>
  <c r="Q786" i="15" s="1"/>
  <c r="X787" i="2"/>
  <c r="R786" i="15" s="1"/>
  <c r="Y787" i="2"/>
  <c r="S786" i="15" s="1"/>
  <c r="Z787" i="2"/>
  <c r="T786" i="15" s="1"/>
  <c r="P788" i="2"/>
  <c r="J787" i="15" s="1"/>
  <c r="Q788" i="2"/>
  <c r="K787" i="15" s="1"/>
  <c r="R788" i="2"/>
  <c r="L787" i="15" s="1"/>
  <c r="S788" i="2"/>
  <c r="M787" i="15" s="1"/>
  <c r="T788" i="2"/>
  <c r="N787" i="15" s="1"/>
  <c r="U788" i="2"/>
  <c r="O787" i="15" s="1"/>
  <c r="V788" i="2"/>
  <c r="P787" i="15" s="1"/>
  <c r="W788" i="2"/>
  <c r="Q787" i="15" s="1"/>
  <c r="X788" i="2"/>
  <c r="R787" i="15" s="1"/>
  <c r="Y788" i="2"/>
  <c r="S787" i="15" s="1"/>
  <c r="Z788" i="2"/>
  <c r="T787" i="15" s="1"/>
  <c r="P789" i="2"/>
  <c r="J788" i="15" s="1"/>
  <c r="Q789" i="2"/>
  <c r="K788" i="15" s="1"/>
  <c r="R789" i="2"/>
  <c r="L788" i="15" s="1"/>
  <c r="S789" i="2"/>
  <c r="M788" i="15" s="1"/>
  <c r="T789" i="2"/>
  <c r="N788" i="15" s="1"/>
  <c r="U789" i="2"/>
  <c r="O788" i="15" s="1"/>
  <c r="V789" i="2"/>
  <c r="P788" i="15" s="1"/>
  <c r="W789" i="2"/>
  <c r="Q788" i="15" s="1"/>
  <c r="X789" i="2"/>
  <c r="R788" i="15" s="1"/>
  <c r="Y789" i="2"/>
  <c r="S788" i="15" s="1"/>
  <c r="Z789" i="2"/>
  <c r="T788" i="15" s="1"/>
  <c r="P790" i="2"/>
  <c r="J789" i="15" s="1"/>
  <c r="Q790" i="2"/>
  <c r="K789" i="15" s="1"/>
  <c r="R790" i="2"/>
  <c r="L789" i="15" s="1"/>
  <c r="S790" i="2"/>
  <c r="M789" i="15" s="1"/>
  <c r="T790" i="2"/>
  <c r="N789" i="15" s="1"/>
  <c r="U790" i="2"/>
  <c r="O789" i="15" s="1"/>
  <c r="V790" i="2"/>
  <c r="P789" i="15" s="1"/>
  <c r="W790" i="2"/>
  <c r="Q789" i="15" s="1"/>
  <c r="X790" i="2"/>
  <c r="R789" i="15" s="1"/>
  <c r="Y790" i="2"/>
  <c r="S789" i="15" s="1"/>
  <c r="Z790" i="2"/>
  <c r="T789" i="15" s="1"/>
  <c r="P791" i="2"/>
  <c r="J790" i="15" s="1"/>
  <c r="Q791" i="2"/>
  <c r="K790" i="15" s="1"/>
  <c r="R791" i="2"/>
  <c r="L790" i="15" s="1"/>
  <c r="S791" i="2"/>
  <c r="M790" i="15" s="1"/>
  <c r="T791" i="2"/>
  <c r="N790" i="15" s="1"/>
  <c r="U791" i="2"/>
  <c r="O790" i="15" s="1"/>
  <c r="V791" i="2"/>
  <c r="P790" i="15" s="1"/>
  <c r="W791" i="2"/>
  <c r="Q790" i="15" s="1"/>
  <c r="X791" i="2"/>
  <c r="R790" i="15" s="1"/>
  <c r="Y791" i="2"/>
  <c r="S790" i="15" s="1"/>
  <c r="Z791" i="2"/>
  <c r="T790" i="15" s="1"/>
  <c r="P792" i="2"/>
  <c r="J791" i="15" s="1"/>
  <c r="Q792" i="2"/>
  <c r="K791" i="15" s="1"/>
  <c r="R792" i="2"/>
  <c r="L791" i="15" s="1"/>
  <c r="S792" i="2"/>
  <c r="M791" i="15" s="1"/>
  <c r="T792" i="2"/>
  <c r="N791" i="15" s="1"/>
  <c r="U792" i="2"/>
  <c r="O791" i="15" s="1"/>
  <c r="V792" i="2"/>
  <c r="P791" i="15" s="1"/>
  <c r="W792" i="2"/>
  <c r="Q791" i="15" s="1"/>
  <c r="X792" i="2"/>
  <c r="R791" i="15" s="1"/>
  <c r="Y792" i="2"/>
  <c r="S791" i="15" s="1"/>
  <c r="Z792" i="2"/>
  <c r="T791" i="15" s="1"/>
  <c r="P793" i="2"/>
  <c r="J792" i="15" s="1"/>
  <c r="Q793" i="2"/>
  <c r="K792" i="15" s="1"/>
  <c r="R793" i="2"/>
  <c r="L792" i="15" s="1"/>
  <c r="S793" i="2"/>
  <c r="M792" i="15" s="1"/>
  <c r="T793" i="2"/>
  <c r="N792" i="15" s="1"/>
  <c r="U793" i="2"/>
  <c r="O792" i="15" s="1"/>
  <c r="V793" i="2"/>
  <c r="P792" i="15" s="1"/>
  <c r="W793" i="2"/>
  <c r="Q792" i="15" s="1"/>
  <c r="X793" i="2"/>
  <c r="R792" i="15" s="1"/>
  <c r="Y793" i="2"/>
  <c r="S792" i="15" s="1"/>
  <c r="Z793" i="2"/>
  <c r="T792" i="15" s="1"/>
  <c r="P794" i="2"/>
  <c r="J793" i="15" s="1"/>
  <c r="Q794" i="2"/>
  <c r="K793" i="15" s="1"/>
  <c r="R794" i="2"/>
  <c r="L793" i="15" s="1"/>
  <c r="S794" i="2"/>
  <c r="M793" i="15" s="1"/>
  <c r="T794" i="2"/>
  <c r="N793" i="15" s="1"/>
  <c r="U794" i="2"/>
  <c r="O793" i="15" s="1"/>
  <c r="V794" i="2"/>
  <c r="P793" i="15" s="1"/>
  <c r="W794" i="2"/>
  <c r="Q793" i="15" s="1"/>
  <c r="X794" i="2"/>
  <c r="R793" i="15" s="1"/>
  <c r="Y794" i="2"/>
  <c r="S793" i="15" s="1"/>
  <c r="Z794" i="2"/>
  <c r="T793" i="15" s="1"/>
  <c r="P795" i="2"/>
  <c r="J794" i="15" s="1"/>
  <c r="Q795" i="2"/>
  <c r="K794" i="15" s="1"/>
  <c r="R795" i="2"/>
  <c r="L794" i="15" s="1"/>
  <c r="S795" i="2"/>
  <c r="M794" i="15" s="1"/>
  <c r="T795" i="2"/>
  <c r="N794" i="15" s="1"/>
  <c r="U795" i="2"/>
  <c r="O794" i="15" s="1"/>
  <c r="V795" i="2"/>
  <c r="P794" i="15" s="1"/>
  <c r="W795" i="2"/>
  <c r="Q794" i="15" s="1"/>
  <c r="X795" i="2"/>
  <c r="R794" i="15" s="1"/>
  <c r="Y795" i="2"/>
  <c r="S794" i="15" s="1"/>
  <c r="Z795" i="2"/>
  <c r="T794" i="15" s="1"/>
  <c r="P796" i="2"/>
  <c r="J795" i="15" s="1"/>
  <c r="Q796" i="2"/>
  <c r="K795" i="15" s="1"/>
  <c r="R796" i="2"/>
  <c r="L795" i="15" s="1"/>
  <c r="S796" i="2"/>
  <c r="M795" i="15" s="1"/>
  <c r="T796" i="2"/>
  <c r="N795" i="15" s="1"/>
  <c r="U796" i="2"/>
  <c r="O795" i="15" s="1"/>
  <c r="V796" i="2"/>
  <c r="P795" i="15" s="1"/>
  <c r="W796" i="2"/>
  <c r="Q795" i="15" s="1"/>
  <c r="X796" i="2"/>
  <c r="R795" i="15" s="1"/>
  <c r="Y796" i="2"/>
  <c r="S795" i="15" s="1"/>
  <c r="Z796" i="2"/>
  <c r="T795" i="15" s="1"/>
  <c r="P797" i="2"/>
  <c r="J796" i="15" s="1"/>
  <c r="Q797" i="2"/>
  <c r="K796" i="15" s="1"/>
  <c r="R797" i="2"/>
  <c r="L796" i="15" s="1"/>
  <c r="S797" i="2"/>
  <c r="M796" i="15" s="1"/>
  <c r="T797" i="2"/>
  <c r="N796" i="15" s="1"/>
  <c r="U797" i="2"/>
  <c r="O796" i="15" s="1"/>
  <c r="V797" i="2"/>
  <c r="P796" i="15" s="1"/>
  <c r="W797" i="2"/>
  <c r="Q796" i="15" s="1"/>
  <c r="X797" i="2"/>
  <c r="R796" i="15" s="1"/>
  <c r="Y797" i="2"/>
  <c r="S796" i="15" s="1"/>
  <c r="Z797" i="2"/>
  <c r="T796" i="15" s="1"/>
  <c r="P798" i="2"/>
  <c r="J797" i="15" s="1"/>
  <c r="Q798" i="2"/>
  <c r="K797" i="15" s="1"/>
  <c r="R798" i="2"/>
  <c r="L797" i="15" s="1"/>
  <c r="S798" i="2"/>
  <c r="M797" i="15" s="1"/>
  <c r="T798" i="2"/>
  <c r="N797" i="15" s="1"/>
  <c r="U798" i="2"/>
  <c r="O797" i="15" s="1"/>
  <c r="V798" i="2"/>
  <c r="P797" i="15" s="1"/>
  <c r="W798" i="2"/>
  <c r="Q797" i="15" s="1"/>
  <c r="X798" i="2"/>
  <c r="R797" i="15" s="1"/>
  <c r="Y798" i="2"/>
  <c r="S797" i="15" s="1"/>
  <c r="Z798" i="2"/>
  <c r="T797" i="15" s="1"/>
  <c r="P799" i="2"/>
  <c r="J798" i="15" s="1"/>
  <c r="Q799" i="2"/>
  <c r="K798" i="15" s="1"/>
  <c r="R799" i="2"/>
  <c r="L798" i="15" s="1"/>
  <c r="S799" i="2"/>
  <c r="M798" i="15" s="1"/>
  <c r="T799" i="2"/>
  <c r="N798" i="15" s="1"/>
  <c r="U799" i="2"/>
  <c r="O798" i="15" s="1"/>
  <c r="V799" i="2"/>
  <c r="P798" i="15" s="1"/>
  <c r="W799" i="2"/>
  <c r="Q798" i="15" s="1"/>
  <c r="X799" i="2"/>
  <c r="R798" i="15" s="1"/>
  <c r="Y799" i="2"/>
  <c r="S798" i="15" s="1"/>
  <c r="Z799" i="2"/>
  <c r="T798" i="15" s="1"/>
  <c r="P800" i="2"/>
  <c r="J799" i="15" s="1"/>
  <c r="Z799" i="15" s="1"/>
  <c r="AA799" i="15" s="1"/>
  <c r="Q800" i="2"/>
  <c r="K799" i="15" s="1"/>
  <c r="R800" i="2"/>
  <c r="L799" i="15" s="1"/>
  <c r="S800" i="2"/>
  <c r="M799" i="15" s="1"/>
  <c r="T800" i="2"/>
  <c r="N799" i="15" s="1"/>
  <c r="U800" i="2"/>
  <c r="O799" i="15" s="1"/>
  <c r="V800" i="2"/>
  <c r="P799" i="15" s="1"/>
  <c r="W800" i="2"/>
  <c r="Q799" i="15" s="1"/>
  <c r="X800" i="2"/>
  <c r="R799" i="15" s="1"/>
  <c r="Y800" i="2"/>
  <c r="S799" i="15" s="1"/>
  <c r="Z800" i="2"/>
  <c r="T799" i="15" s="1"/>
  <c r="P801" i="2"/>
  <c r="J800" i="15" s="1"/>
  <c r="Q801" i="2"/>
  <c r="K800" i="15" s="1"/>
  <c r="R801" i="2"/>
  <c r="L800" i="15" s="1"/>
  <c r="S801" i="2"/>
  <c r="M800" i="15" s="1"/>
  <c r="T801" i="2"/>
  <c r="N800" i="15" s="1"/>
  <c r="U801" i="2"/>
  <c r="O800" i="15" s="1"/>
  <c r="V801" i="2"/>
  <c r="P800" i="15" s="1"/>
  <c r="W801" i="2"/>
  <c r="Q800" i="15" s="1"/>
  <c r="X801" i="2"/>
  <c r="R800" i="15" s="1"/>
  <c r="Y801" i="2"/>
  <c r="S800" i="15" s="1"/>
  <c r="Z801" i="2"/>
  <c r="T800" i="15" s="1"/>
  <c r="P802" i="2"/>
  <c r="J801" i="15" s="1"/>
  <c r="Q802" i="2"/>
  <c r="K801" i="15" s="1"/>
  <c r="R802" i="2"/>
  <c r="L801" i="15" s="1"/>
  <c r="S802" i="2"/>
  <c r="M801" i="15" s="1"/>
  <c r="T802" i="2"/>
  <c r="N801" i="15" s="1"/>
  <c r="U802" i="2"/>
  <c r="O801" i="15" s="1"/>
  <c r="V802" i="2"/>
  <c r="P801" i="15" s="1"/>
  <c r="W802" i="2"/>
  <c r="Q801" i="15" s="1"/>
  <c r="X802" i="2"/>
  <c r="R801" i="15" s="1"/>
  <c r="Y802" i="2"/>
  <c r="S801" i="15" s="1"/>
  <c r="Z802" i="2"/>
  <c r="T801" i="15" s="1"/>
  <c r="P803" i="2"/>
  <c r="J802" i="15" s="1"/>
  <c r="Q803" i="2"/>
  <c r="K802" i="15" s="1"/>
  <c r="R803" i="2"/>
  <c r="L802" i="15" s="1"/>
  <c r="S803" i="2"/>
  <c r="M802" i="15" s="1"/>
  <c r="T803" i="2"/>
  <c r="N802" i="15" s="1"/>
  <c r="U803" i="2"/>
  <c r="O802" i="15" s="1"/>
  <c r="V803" i="2"/>
  <c r="P802" i="15" s="1"/>
  <c r="W803" i="2"/>
  <c r="Q802" i="15" s="1"/>
  <c r="X803" i="2"/>
  <c r="R802" i="15" s="1"/>
  <c r="Y803" i="2"/>
  <c r="S802" i="15" s="1"/>
  <c r="Z803" i="2"/>
  <c r="T802" i="15" s="1"/>
  <c r="P804" i="2"/>
  <c r="J803" i="15" s="1"/>
  <c r="Q804" i="2"/>
  <c r="K803" i="15" s="1"/>
  <c r="R804" i="2"/>
  <c r="L803" i="15" s="1"/>
  <c r="S804" i="2"/>
  <c r="M803" i="15" s="1"/>
  <c r="T804" i="2"/>
  <c r="N803" i="15" s="1"/>
  <c r="U804" i="2"/>
  <c r="O803" i="15" s="1"/>
  <c r="V804" i="2"/>
  <c r="P803" i="15" s="1"/>
  <c r="W804" i="2"/>
  <c r="Q803" i="15" s="1"/>
  <c r="X804" i="2"/>
  <c r="R803" i="15" s="1"/>
  <c r="Y804" i="2"/>
  <c r="S803" i="15" s="1"/>
  <c r="Z804" i="2"/>
  <c r="T803" i="15" s="1"/>
  <c r="P805" i="2"/>
  <c r="J804" i="15" s="1"/>
  <c r="Q805" i="2"/>
  <c r="K804" i="15" s="1"/>
  <c r="R805" i="2"/>
  <c r="L804" i="15" s="1"/>
  <c r="S805" i="2"/>
  <c r="M804" i="15" s="1"/>
  <c r="T805" i="2"/>
  <c r="N804" i="15" s="1"/>
  <c r="U805" i="2"/>
  <c r="O804" i="15" s="1"/>
  <c r="V805" i="2"/>
  <c r="P804" i="15" s="1"/>
  <c r="W805" i="2"/>
  <c r="Q804" i="15" s="1"/>
  <c r="X805" i="2"/>
  <c r="R804" i="15" s="1"/>
  <c r="Y805" i="2"/>
  <c r="S804" i="15" s="1"/>
  <c r="Z805" i="2"/>
  <c r="T804" i="15" s="1"/>
  <c r="P806" i="2"/>
  <c r="J805" i="15" s="1"/>
  <c r="Q806" i="2"/>
  <c r="K805" i="15" s="1"/>
  <c r="R806" i="2"/>
  <c r="L805" i="15" s="1"/>
  <c r="S806" i="2"/>
  <c r="M805" i="15" s="1"/>
  <c r="T806" i="2"/>
  <c r="N805" i="15" s="1"/>
  <c r="U806" i="2"/>
  <c r="O805" i="15" s="1"/>
  <c r="V806" i="2"/>
  <c r="P805" i="15" s="1"/>
  <c r="W806" i="2"/>
  <c r="Q805" i="15" s="1"/>
  <c r="X806" i="2"/>
  <c r="R805" i="15" s="1"/>
  <c r="Y806" i="2"/>
  <c r="S805" i="15" s="1"/>
  <c r="Z806" i="2"/>
  <c r="T805" i="15" s="1"/>
  <c r="P807" i="2"/>
  <c r="J806" i="15" s="1"/>
  <c r="Q807" i="2"/>
  <c r="K806" i="15" s="1"/>
  <c r="R807" i="2"/>
  <c r="L806" i="15" s="1"/>
  <c r="S807" i="2"/>
  <c r="M806" i="15" s="1"/>
  <c r="T807" i="2"/>
  <c r="N806" i="15" s="1"/>
  <c r="U807" i="2"/>
  <c r="O806" i="15" s="1"/>
  <c r="V807" i="2"/>
  <c r="P806" i="15" s="1"/>
  <c r="W807" i="2"/>
  <c r="Q806" i="15" s="1"/>
  <c r="X807" i="2"/>
  <c r="R806" i="15" s="1"/>
  <c r="Y807" i="2"/>
  <c r="S806" i="15" s="1"/>
  <c r="Z807" i="2"/>
  <c r="T806" i="15" s="1"/>
  <c r="P808" i="2"/>
  <c r="J807" i="15" s="1"/>
  <c r="Q808" i="2"/>
  <c r="K807" i="15" s="1"/>
  <c r="R808" i="2"/>
  <c r="L807" i="15" s="1"/>
  <c r="S808" i="2"/>
  <c r="M807" i="15" s="1"/>
  <c r="T808" i="2"/>
  <c r="N807" i="15" s="1"/>
  <c r="U808" i="2"/>
  <c r="O807" i="15" s="1"/>
  <c r="V808" i="2"/>
  <c r="P807" i="15" s="1"/>
  <c r="W808" i="2"/>
  <c r="Q807" i="15" s="1"/>
  <c r="X808" i="2"/>
  <c r="R807" i="15" s="1"/>
  <c r="Y808" i="2"/>
  <c r="S807" i="15" s="1"/>
  <c r="Z808" i="2"/>
  <c r="T807" i="15" s="1"/>
  <c r="P809" i="2"/>
  <c r="J808" i="15" s="1"/>
  <c r="Q809" i="2"/>
  <c r="K808" i="15" s="1"/>
  <c r="R809" i="2"/>
  <c r="L808" i="15" s="1"/>
  <c r="S809" i="2"/>
  <c r="M808" i="15" s="1"/>
  <c r="T809" i="2"/>
  <c r="N808" i="15" s="1"/>
  <c r="U809" i="2"/>
  <c r="O808" i="15" s="1"/>
  <c r="V809" i="2"/>
  <c r="P808" i="15" s="1"/>
  <c r="W809" i="2"/>
  <c r="Q808" i="15" s="1"/>
  <c r="X809" i="2"/>
  <c r="R808" i="15" s="1"/>
  <c r="Y809" i="2"/>
  <c r="S808" i="15" s="1"/>
  <c r="Z809" i="2"/>
  <c r="T808" i="15" s="1"/>
  <c r="P810" i="2"/>
  <c r="J809" i="15" s="1"/>
  <c r="Q810" i="2"/>
  <c r="K809" i="15" s="1"/>
  <c r="R810" i="2"/>
  <c r="L809" i="15" s="1"/>
  <c r="S810" i="2"/>
  <c r="M809" i="15" s="1"/>
  <c r="T810" i="2"/>
  <c r="N809" i="15" s="1"/>
  <c r="U810" i="2"/>
  <c r="O809" i="15" s="1"/>
  <c r="V810" i="2"/>
  <c r="P809" i="15" s="1"/>
  <c r="W810" i="2"/>
  <c r="Q809" i="15" s="1"/>
  <c r="X810" i="2"/>
  <c r="R809" i="15" s="1"/>
  <c r="Y810" i="2"/>
  <c r="S809" i="15" s="1"/>
  <c r="Z810" i="2"/>
  <c r="T809" i="15" s="1"/>
  <c r="P811" i="2"/>
  <c r="J810" i="15" s="1"/>
  <c r="Q811" i="2"/>
  <c r="K810" i="15" s="1"/>
  <c r="R811" i="2"/>
  <c r="L810" i="15" s="1"/>
  <c r="S811" i="2"/>
  <c r="M810" i="15" s="1"/>
  <c r="T811" i="2"/>
  <c r="N810" i="15" s="1"/>
  <c r="U811" i="2"/>
  <c r="O810" i="15" s="1"/>
  <c r="V811" i="2"/>
  <c r="P810" i="15" s="1"/>
  <c r="W811" i="2"/>
  <c r="Q810" i="15" s="1"/>
  <c r="X811" i="2"/>
  <c r="R810" i="15" s="1"/>
  <c r="Y811" i="2"/>
  <c r="S810" i="15" s="1"/>
  <c r="Z811" i="2"/>
  <c r="T810" i="15" s="1"/>
  <c r="P812" i="2"/>
  <c r="J811" i="15" s="1"/>
  <c r="Q812" i="2"/>
  <c r="K811" i="15" s="1"/>
  <c r="R812" i="2"/>
  <c r="L811" i="15" s="1"/>
  <c r="S812" i="2"/>
  <c r="M811" i="15" s="1"/>
  <c r="T812" i="2"/>
  <c r="N811" i="15" s="1"/>
  <c r="U812" i="2"/>
  <c r="O811" i="15" s="1"/>
  <c r="V812" i="2"/>
  <c r="P811" i="15" s="1"/>
  <c r="W812" i="2"/>
  <c r="Q811" i="15" s="1"/>
  <c r="X812" i="2"/>
  <c r="R811" i="15" s="1"/>
  <c r="Y812" i="2"/>
  <c r="S811" i="15" s="1"/>
  <c r="Z812" i="2"/>
  <c r="T811" i="15" s="1"/>
  <c r="P813" i="2"/>
  <c r="J812" i="15" s="1"/>
  <c r="Q813" i="2"/>
  <c r="K812" i="15" s="1"/>
  <c r="R813" i="2"/>
  <c r="L812" i="15" s="1"/>
  <c r="S813" i="2"/>
  <c r="M812" i="15" s="1"/>
  <c r="T813" i="2"/>
  <c r="N812" i="15" s="1"/>
  <c r="U813" i="2"/>
  <c r="O812" i="15" s="1"/>
  <c r="V813" i="2"/>
  <c r="P812" i="15" s="1"/>
  <c r="W813" i="2"/>
  <c r="Q812" i="15" s="1"/>
  <c r="X813" i="2"/>
  <c r="R812" i="15" s="1"/>
  <c r="Y813" i="2"/>
  <c r="S812" i="15" s="1"/>
  <c r="Z813" i="2"/>
  <c r="T812" i="15" s="1"/>
  <c r="P814" i="2"/>
  <c r="J813" i="15" s="1"/>
  <c r="Q814" i="2"/>
  <c r="K813" i="15" s="1"/>
  <c r="R814" i="2"/>
  <c r="L813" i="15" s="1"/>
  <c r="S814" i="2"/>
  <c r="M813" i="15" s="1"/>
  <c r="T814" i="2"/>
  <c r="N813" i="15" s="1"/>
  <c r="U814" i="2"/>
  <c r="O813" i="15" s="1"/>
  <c r="V814" i="2"/>
  <c r="P813" i="15" s="1"/>
  <c r="W814" i="2"/>
  <c r="Q813" i="15" s="1"/>
  <c r="X814" i="2"/>
  <c r="R813" i="15" s="1"/>
  <c r="Y814" i="2"/>
  <c r="S813" i="15" s="1"/>
  <c r="Z814" i="2"/>
  <c r="T813" i="15" s="1"/>
  <c r="P815" i="2"/>
  <c r="J814" i="15" s="1"/>
  <c r="Q815" i="2"/>
  <c r="K814" i="15" s="1"/>
  <c r="R815" i="2"/>
  <c r="L814" i="15" s="1"/>
  <c r="S815" i="2"/>
  <c r="M814" i="15" s="1"/>
  <c r="T815" i="2"/>
  <c r="N814" i="15" s="1"/>
  <c r="U815" i="2"/>
  <c r="O814" i="15" s="1"/>
  <c r="V815" i="2"/>
  <c r="P814" i="15" s="1"/>
  <c r="W815" i="2"/>
  <c r="Q814" i="15" s="1"/>
  <c r="X815" i="2"/>
  <c r="R814" i="15" s="1"/>
  <c r="Y815" i="2"/>
  <c r="S814" i="15" s="1"/>
  <c r="Z815" i="2"/>
  <c r="T814" i="15" s="1"/>
  <c r="P816" i="2"/>
  <c r="J815" i="15" s="1"/>
  <c r="Z815" i="15" s="1"/>
  <c r="AA815" i="15" s="1"/>
  <c r="Q816" i="2"/>
  <c r="K815" i="15" s="1"/>
  <c r="R816" i="2"/>
  <c r="L815" i="15" s="1"/>
  <c r="S816" i="2"/>
  <c r="M815" i="15" s="1"/>
  <c r="T816" i="2"/>
  <c r="N815" i="15" s="1"/>
  <c r="U816" i="2"/>
  <c r="O815" i="15" s="1"/>
  <c r="V816" i="2"/>
  <c r="P815" i="15" s="1"/>
  <c r="W816" i="2"/>
  <c r="Q815" i="15" s="1"/>
  <c r="X816" i="2"/>
  <c r="R815" i="15" s="1"/>
  <c r="Y816" i="2"/>
  <c r="S815" i="15" s="1"/>
  <c r="Z816" i="2"/>
  <c r="T815" i="15" s="1"/>
  <c r="P817" i="2"/>
  <c r="J816" i="15" s="1"/>
  <c r="Q817" i="2"/>
  <c r="K816" i="15" s="1"/>
  <c r="R817" i="2"/>
  <c r="L816" i="15" s="1"/>
  <c r="S817" i="2"/>
  <c r="M816" i="15" s="1"/>
  <c r="T817" i="2"/>
  <c r="N816" i="15" s="1"/>
  <c r="U817" i="2"/>
  <c r="O816" i="15" s="1"/>
  <c r="V817" i="2"/>
  <c r="P816" i="15" s="1"/>
  <c r="W817" i="2"/>
  <c r="Q816" i="15" s="1"/>
  <c r="X817" i="2"/>
  <c r="R816" i="15" s="1"/>
  <c r="Y817" i="2"/>
  <c r="S816" i="15" s="1"/>
  <c r="Z817" i="2"/>
  <c r="T816" i="15" s="1"/>
  <c r="P818" i="2"/>
  <c r="J817" i="15" s="1"/>
  <c r="Q818" i="2"/>
  <c r="K817" i="15" s="1"/>
  <c r="R818" i="2"/>
  <c r="L817" i="15" s="1"/>
  <c r="S818" i="2"/>
  <c r="M817" i="15" s="1"/>
  <c r="T818" i="2"/>
  <c r="N817" i="15" s="1"/>
  <c r="U818" i="2"/>
  <c r="O817" i="15" s="1"/>
  <c r="V818" i="2"/>
  <c r="P817" i="15" s="1"/>
  <c r="W818" i="2"/>
  <c r="Q817" i="15" s="1"/>
  <c r="X818" i="2"/>
  <c r="R817" i="15" s="1"/>
  <c r="Y818" i="2"/>
  <c r="S817" i="15" s="1"/>
  <c r="Z818" i="2"/>
  <c r="T817" i="15" s="1"/>
  <c r="P819" i="2"/>
  <c r="J818" i="15" s="1"/>
  <c r="Q819" i="2"/>
  <c r="K818" i="15" s="1"/>
  <c r="R819" i="2"/>
  <c r="L818" i="15" s="1"/>
  <c r="S819" i="2"/>
  <c r="M818" i="15" s="1"/>
  <c r="T819" i="2"/>
  <c r="N818" i="15" s="1"/>
  <c r="U819" i="2"/>
  <c r="O818" i="15" s="1"/>
  <c r="V819" i="2"/>
  <c r="P818" i="15" s="1"/>
  <c r="W819" i="2"/>
  <c r="Q818" i="15" s="1"/>
  <c r="X819" i="2"/>
  <c r="R818" i="15" s="1"/>
  <c r="Y819" i="2"/>
  <c r="S818" i="15" s="1"/>
  <c r="Z819" i="2"/>
  <c r="T818" i="15" s="1"/>
  <c r="P820" i="2"/>
  <c r="J819" i="15" s="1"/>
  <c r="Q820" i="2"/>
  <c r="K819" i="15" s="1"/>
  <c r="R820" i="2"/>
  <c r="L819" i="15" s="1"/>
  <c r="S820" i="2"/>
  <c r="M819" i="15" s="1"/>
  <c r="T820" i="2"/>
  <c r="N819" i="15" s="1"/>
  <c r="U820" i="2"/>
  <c r="O819" i="15" s="1"/>
  <c r="V820" i="2"/>
  <c r="P819" i="15" s="1"/>
  <c r="W820" i="2"/>
  <c r="Q819" i="15" s="1"/>
  <c r="X820" i="2"/>
  <c r="R819" i="15" s="1"/>
  <c r="Y820" i="2"/>
  <c r="S819" i="15" s="1"/>
  <c r="Z820" i="2"/>
  <c r="T819" i="15" s="1"/>
  <c r="P821" i="2"/>
  <c r="J820" i="15" s="1"/>
  <c r="Q821" i="2"/>
  <c r="K820" i="15" s="1"/>
  <c r="R821" i="2"/>
  <c r="L820" i="15" s="1"/>
  <c r="S821" i="2"/>
  <c r="M820" i="15" s="1"/>
  <c r="T821" i="2"/>
  <c r="N820" i="15" s="1"/>
  <c r="U821" i="2"/>
  <c r="O820" i="15" s="1"/>
  <c r="V821" i="2"/>
  <c r="P820" i="15" s="1"/>
  <c r="W821" i="2"/>
  <c r="Q820" i="15" s="1"/>
  <c r="X821" i="2"/>
  <c r="R820" i="15" s="1"/>
  <c r="Y821" i="2"/>
  <c r="S820" i="15" s="1"/>
  <c r="Z821" i="2"/>
  <c r="T820" i="15" s="1"/>
  <c r="P822" i="2"/>
  <c r="J821" i="15" s="1"/>
  <c r="Q822" i="2"/>
  <c r="K821" i="15" s="1"/>
  <c r="R822" i="2"/>
  <c r="L821" i="15" s="1"/>
  <c r="S822" i="2"/>
  <c r="M821" i="15" s="1"/>
  <c r="T822" i="2"/>
  <c r="N821" i="15" s="1"/>
  <c r="U822" i="2"/>
  <c r="O821" i="15" s="1"/>
  <c r="V822" i="2"/>
  <c r="P821" i="15" s="1"/>
  <c r="W822" i="2"/>
  <c r="Q821" i="15" s="1"/>
  <c r="X822" i="2"/>
  <c r="R821" i="15" s="1"/>
  <c r="Y822" i="2"/>
  <c r="S821" i="15" s="1"/>
  <c r="Z822" i="2"/>
  <c r="T821" i="15" s="1"/>
  <c r="P823" i="2"/>
  <c r="J822" i="15" s="1"/>
  <c r="Q823" i="2"/>
  <c r="K822" i="15" s="1"/>
  <c r="R823" i="2"/>
  <c r="L822" i="15" s="1"/>
  <c r="S823" i="2"/>
  <c r="M822" i="15" s="1"/>
  <c r="T823" i="2"/>
  <c r="N822" i="15" s="1"/>
  <c r="U823" i="2"/>
  <c r="O822" i="15" s="1"/>
  <c r="V823" i="2"/>
  <c r="P822" i="15" s="1"/>
  <c r="W823" i="2"/>
  <c r="Q822" i="15" s="1"/>
  <c r="X823" i="2"/>
  <c r="R822" i="15" s="1"/>
  <c r="Y823" i="2"/>
  <c r="S822" i="15" s="1"/>
  <c r="Z823" i="2"/>
  <c r="T822" i="15" s="1"/>
  <c r="P824" i="2"/>
  <c r="J823" i="15" s="1"/>
  <c r="Q824" i="2"/>
  <c r="K823" i="15" s="1"/>
  <c r="R824" i="2"/>
  <c r="L823" i="15" s="1"/>
  <c r="S824" i="2"/>
  <c r="M823" i="15" s="1"/>
  <c r="T824" i="2"/>
  <c r="N823" i="15" s="1"/>
  <c r="U824" i="2"/>
  <c r="O823" i="15" s="1"/>
  <c r="V824" i="2"/>
  <c r="P823" i="15" s="1"/>
  <c r="W824" i="2"/>
  <c r="Q823" i="15" s="1"/>
  <c r="X824" i="2"/>
  <c r="R823" i="15" s="1"/>
  <c r="Y824" i="2"/>
  <c r="S823" i="15" s="1"/>
  <c r="Z824" i="2"/>
  <c r="T823" i="15" s="1"/>
  <c r="P825" i="2"/>
  <c r="J824" i="15" s="1"/>
  <c r="Q825" i="2"/>
  <c r="K824" i="15" s="1"/>
  <c r="R825" i="2"/>
  <c r="L824" i="15" s="1"/>
  <c r="S825" i="2"/>
  <c r="M824" i="15" s="1"/>
  <c r="T825" i="2"/>
  <c r="N824" i="15" s="1"/>
  <c r="U825" i="2"/>
  <c r="O824" i="15" s="1"/>
  <c r="V825" i="2"/>
  <c r="P824" i="15" s="1"/>
  <c r="W825" i="2"/>
  <c r="Q824" i="15" s="1"/>
  <c r="X825" i="2"/>
  <c r="R824" i="15" s="1"/>
  <c r="Y825" i="2"/>
  <c r="S824" i="15" s="1"/>
  <c r="Z825" i="2"/>
  <c r="T824" i="15" s="1"/>
  <c r="P826" i="2"/>
  <c r="J825" i="15" s="1"/>
  <c r="Q826" i="2"/>
  <c r="K825" i="15" s="1"/>
  <c r="R826" i="2"/>
  <c r="L825" i="15" s="1"/>
  <c r="S826" i="2"/>
  <c r="M825" i="15" s="1"/>
  <c r="T826" i="2"/>
  <c r="N825" i="15" s="1"/>
  <c r="U826" i="2"/>
  <c r="O825" i="15" s="1"/>
  <c r="V826" i="2"/>
  <c r="P825" i="15" s="1"/>
  <c r="W826" i="2"/>
  <c r="Q825" i="15" s="1"/>
  <c r="X826" i="2"/>
  <c r="R825" i="15" s="1"/>
  <c r="Y826" i="2"/>
  <c r="S825" i="15" s="1"/>
  <c r="Z826" i="2"/>
  <c r="T825" i="15" s="1"/>
  <c r="P827" i="2"/>
  <c r="J826" i="15" s="1"/>
  <c r="Q827" i="2"/>
  <c r="K826" i="15" s="1"/>
  <c r="R827" i="2"/>
  <c r="L826" i="15" s="1"/>
  <c r="S827" i="2"/>
  <c r="M826" i="15" s="1"/>
  <c r="T827" i="2"/>
  <c r="N826" i="15" s="1"/>
  <c r="U827" i="2"/>
  <c r="O826" i="15" s="1"/>
  <c r="V827" i="2"/>
  <c r="P826" i="15" s="1"/>
  <c r="W827" i="2"/>
  <c r="Q826" i="15" s="1"/>
  <c r="X827" i="2"/>
  <c r="R826" i="15" s="1"/>
  <c r="Y827" i="2"/>
  <c r="S826" i="15" s="1"/>
  <c r="Z827" i="2"/>
  <c r="T826" i="15" s="1"/>
  <c r="P828" i="2"/>
  <c r="J827" i="15" s="1"/>
  <c r="Q828" i="2"/>
  <c r="K827" i="15" s="1"/>
  <c r="R828" i="2"/>
  <c r="L827" i="15" s="1"/>
  <c r="S828" i="2"/>
  <c r="M827" i="15" s="1"/>
  <c r="T828" i="2"/>
  <c r="N827" i="15" s="1"/>
  <c r="U828" i="2"/>
  <c r="O827" i="15" s="1"/>
  <c r="V828" i="2"/>
  <c r="P827" i="15" s="1"/>
  <c r="W828" i="2"/>
  <c r="Q827" i="15" s="1"/>
  <c r="X828" i="2"/>
  <c r="R827" i="15" s="1"/>
  <c r="Y828" i="2"/>
  <c r="S827" i="15" s="1"/>
  <c r="Z828" i="2"/>
  <c r="T827" i="15" s="1"/>
  <c r="P829" i="2"/>
  <c r="J828" i="15" s="1"/>
  <c r="Q829" i="2"/>
  <c r="K828" i="15" s="1"/>
  <c r="R829" i="2"/>
  <c r="L828" i="15" s="1"/>
  <c r="S829" i="2"/>
  <c r="M828" i="15" s="1"/>
  <c r="T829" i="2"/>
  <c r="N828" i="15" s="1"/>
  <c r="U829" i="2"/>
  <c r="O828" i="15" s="1"/>
  <c r="V829" i="2"/>
  <c r="P828" i="15" s="1"/>
  <c r="W829" i="2"/>
  <c r="Q828" i="15" s="1"/>
  <c r="X829" i="2"/>
  <c r="R828" i="15" s="1"/>
  <c r="Y829" i="2"/>
  <c r="S828" i="15" s="1"/>
  <c r="Z829" i="2"/>
  <c r="T828" i="15" s="1"/>
  <c r="P830" i="2"/>
  <c r="J829" i="15" s="1"/>
  <c r="Q830" i="2"/>
  <c r="K829" i="15" s="1"/>
  <c r="R830" i="2"/>
  <c r="L829" i="15" s="1"/>
  <c r="S830" i="2"/>
  <c r="M829" i="15" s="1"/>
  <c r="T830" i="2"/>
  <c r="N829" i="15" s="1"/>
  <c r="U830" i="2"/>
  <c r="O829" i="15" s="1"/>
  <c r="V830" i="2"/>
  <c r="P829" i="15" s="1"/>
  <c r="W830" i="2"/>
  <c r="Q829" i="15" s="1"/>
  <c r="X830" i="2"/>
  <c r="R829" i="15" s="1"/>
  <c r="Y830" i="2"/>
  <c r="S829" i="15" s="1"/>
  <c r="Z830" i="2"/>
  <c r="T829" i="15" s="1"/>
  <c r="P831" i="2"/>
  <c r="J830" i="15" s="1"/>
  <c r="Q831" i="2"/>
  <c r="K830" i="15" s="1"/>
  <c r="R831" i="2"/>
  <c r="L830" i="15" s="1"/>
  <c r="S831" i="2"/>
  <c r="M830" i="15" s="1"/>
  <c r="T831" i="2"/>
  <c r="N830" i="15" s="1"/>
  <c r="U831" i="2"/>
  <c r="O830" i="15" s="1"/>
  <c r="V831" i="2"/>
  <c r="P830" i="15" s="1"/>
  <c r="W831" i="2"/>
  <c r="Q830" i="15" s="1"/>
  <c r="X831" i="2"/>
  <c r="R830" i="15" s="1"/>
  <c r="Y831" i="2"/>
  <c r="S830" i="15" s="1"/>
  <c r="Z831" i="2"/>
  <c r="T830" i="15" s="1"/>
  <c r="P832" i="2"/>
  <c r="J831" i="15" s="1"/>
  <c r="Z831" i="15" s="1"/>
  <c r="AA831" i="15" s="1"/>
  <c r="Q832" i="2"/>
  <c r="K831" i="15" s="1"/>
  <c r="R832" i="2"/>
  <c r="L831" i="15" s="1"/>
  <c r="S832" i="2"/>
  <c r="M831" i="15" s="1"/>
  <c r="T832" i="2"/>
  <c r="N831" i="15" s="1"/>
  <c r="U832" i="2"/>
  <c r="O831" i="15" s="1"/>
  <c r="V832" i="2"/>
  <c r="P831" i="15" s="1"/>
  <c r="W832" i="2"/>
  <c r="Q831" i="15" s="1"/>
  <c r="X832" i="2"/>
  <c r="R831" i="15" s="1"/>
  <c r="Y832" i="2"/>
  <c r="S831" i="15" s="1"/>
  <c r="Z832" i="2"/>
  <c r="T831" i="15" s="1"/>
  <c r="P833" i="2"/>
  <c r="J832" i="15" s="1"/>
  <c r="Q833" i="2"/>
  <c r="K832" i="15" s="1"/>
  <c r="R833" i="2"/>
  <c r="L832" i="15" s="1"/>
  <c r="S833" i="2"/>
  <c r="M832" i="15" s="1"/>
  <c r="T833" i="2"/>
  <c r="N832" i="15" s="1"/>
  <c r="U833" i="2"/>
  <c r="O832" i="15" s="1"/>
  <c r="V833" i="2"/>
  <c r="P832" i="15" s="1"/>
  <c r="W833" i="2"/>
  <c r="Q832" i="15" s="1"/>
  <c r="X833" i="2"/>
  <c r="R832" i="15" s="1"/>
  <c r="Y833" i="2"/>
  <c r="S832" i="15" s="1"/>
  <c r="Z833" i="2"/>
  <c r="T832" i="15" s="1"/>
  <c r="P834" i="2"/>
  <c r="J833" i="15" s="1"/>
  <c r="Q834" i="2"/>
  <c r="K833" i="15" s="1"/>
  <c r="R834" i="2"/>
  <c r="L833" i="15" s="1"/>
  <c r="S834" i="2"/>
  <c r="M833" i="15" s="1"/>
  <c r="T834" i="2"/>
  <c r="N833" i="15" s="1"/>
  <c r="U834" i="2"/>
  <c r="O833" i="15" s="1"/>
  <c r="V834" i="2"/>
  <c r="P833" i="15" s="1"/>
  <c r="W834" i="2"/>
  <c r="Q833" i="15" s="1"/>
  <c r="X834" i="2"/>
  <c r="R833" i="15" s="1"/>
  <c r="Y834" i="2"/>
  <c r="S833" i="15" s="1"/>
  <c r="Z834" i="2"/>
  <c r="T833" i="15" s="1"/>
  <c r="P835" i="2"/>
  <c r="J834" i="15" s="1"/>
  <c r="Q835" i="2"/>
  <c r="K834" i="15" s="1"/>
  <c r="R835" i="2"/>
  <c r="L834" i="15" s="1"/>
  <c r="S835" i="2"/>
  <c r="M834" i="15" s="1"/>
  <c r="T835" i="2"/>
  <c r="N834" i="15" s="1"/>
  <c r="U835" i="2"/>
  <c r="O834" i="15" s="1"/>
  <c r="V835" i="2"/>
  <c r="P834" i="15" s="1"/>
  <c r="W835" i="2"/>
  <c r="Q834" i="15" s="1"/>
  <c r="X835" i="2"/>
  <c r="R834" i="15" s="1"/>
  <c r="Y835" i="2"/>
  <c r="S834" i="15" s="1"/>
  <c r="Z835" i="2"/>
  <c r="T834" i="15" s="1"/>
  <c r="P836" i="2"/>
  <c r="J835" i="15" s="1"/>
  <c r="Q836" i="2"/>
  <c r="K835" i="15" s="1"/>
  <c r="R836" i="2"/>
  <c r="L835" i="15" s="1"/>
  <c r="S836" i="2"/>
  <c r="M835" i="15" s="1"/>
  <c r="T836" i="2"/>
  <c r="N835" i="15" s="1"/>
  <c r="U836" i="2"/>
  <c r="O835" i="15" s="1"/>
  <c r="V836" i="2"/>
  <c r="P835" i="15" s="1"/>
  <c r="W836" i="2"/>
  <c r="Q835" i="15" s="1"/>
  <c r="X836" i="2"/>
  <c r="R835" i="15" s="1"/>
  <c r="Y836" i="2"/>
  <c r="S835" i="15" s="1"/>
  <c r="Z836" i="2"/>
  <c r="T835" i="15" s="1"/>
  <c r="P837" i="2"/>
  <c r="J836" i="15" s="1"/>
  <c r="Q837" i="2"/>
  <c r="K836" i="15" s="1"/>
  <c r="R837" i="2"/>
  <c r="L836" i="15" s="1"/>
  <c r="S837" i="2"/>
  <c r="M836" i="15" s="1"/>
  <c r="T837" i="2"/>
  <c r="N836" i="15" s="1"/>
  <c r="U837" i="2"/>
  <c r="O836" i="15" s="1"/>
  <c r="V837" i="2"/>
  <c r="P836" i="15" s="1"/>
  <c r="W837" i="2"/>
  <c r="Q836" i="15" s="1"/>
  <c r="X837" i="2"/>
  <c r="R836" i="15" s="1"/>
  <c r="Y837" i="2"/>
  <c r="S836" i="15" s="1"/>
  <c r="Z837" i="2"/>
  <c r="T836" i="15" s="1"/>
  <c r="P838" i="2"/>
  <c r="J837" i="15" s="1"/>
  <c r="Q838" i="2"/>
  <c r="K837" i="15" s="1"/>
  <c r="R838" i="2"/>
  <c r="L837" i="15" s="1"/>
  <c r="S838" i="2"/>
  <c r="M837" i="15" s="1"/>
  <c r="T838" i="2"/>
  <c r="N837" i="15" s="1"/>
  <c r="U838" i="2"/>
  <c r="O837" i="15" s="1"/>
  <c r="V838" i="2"/>
  <c r="P837" i="15" s="1"/>
  <c r="W838" i="2"/>
  <c r="Q837" i="15" s="1"/>
  <c r="X838" i="2"/>
  <c r="R837" i="15" s="1"/>
  <c r="Y838" i="2"/>
  <c r="S837" i="15" s="1"/>
  <c r="Z838" i="2"/>
  <c r="T837" i="15" s="1"/>
  <c r="P839" i="2"/>
  <c r="J838" i="15" s="1"/>
  <c r="Q839" i="2"/>
  <c r="K838" i="15" s="1"/>
  <c r="R839" i="2"/>
  <c r="L838" i="15" s="1"/>
  <c r="S839" i="2"/>
  <c r="M838" i="15" s="1"/>
  <c r="T839" i="2"/>
  <c r="N838" i="15" s="1"/>
  <c r="U839" i="2"/>
  <c r="O838" i="15" s="1"/>
  <c r="V839" i="2"/>
  <c r="P838" i="15" s="1"/>
  <c r="W839" i="2"/>
  <c r="Q838" i="15" s="1"/>
  <c r="X839" i="2"/>
  <c r="R838" i="15" s="1"/>
  <c r="Y839" i="2"/>
  <c r="S838" i="15" s="1"/>
  <c r="Z839" i="2"/>
  <c r="T838" i="15" s="1"/>
  <c r="P840" i="2"/>
  <c r="J839" i="15" s="1"/>
  <c r="Q840" i="2"/>
  <c r="K839" i="15" s="1"/>
  <c r="R840" i="2"/>
  <c r="L839" i="15" s="1"/>
  <c r="S840" i="2"/>
  <c r="M839" i="15" s="1"/>
  <c r="T840" i="2"/>
  <c r="N839" i="15" s="1"/>
  <c r="U840" i="2"/>
  <c r="O839" i="15" s="1"/>
  <c r="V840" i="2"/>
  <c r="P839" i="15" s="1"/>
  <c r="W840" i="2"/>
  <c r="Q839" i="15" s="1"/>
  <c r="X840" i="2"/>
  <c r="R839" i="15" s="1"/>
  <c r="Y840" i="2"/>
  <c r="S839" i="15" s="1"/>
  <c r="Z840" i="2"/>
  <c r="T839" i="15" s="1"/>
  <c r="P841" i="2"/>
  <c r="J840" i="15" s="1"/>
  <c r="Q841" i="2"/>
  <c r="K840" i="15" s="1"/>
  <c r="R841" i="2"/>
  <c r="L840" i="15" s="1"/>
  <c r="S841" i="2"/>
  <c r="M840" i="15" s="1"/>
  <c r="T841" i="2"/>
  <c r="N840" i="15" s="1"/>
  <c r="U841" i="2"/>
  <c r="O840" i="15" s="1"/>
  <c r="V841" i="2"/>
  <c r="P840" i="15" s="1"/>
  <c r="W841" i="2"/>
  <c r="Q840" i="15" s="1"/>
  <c r="X841" i="2"/>
  <c r="R840" i="15" s="1"/>
  <c r="Y841" i="2"/>
  <c r="S840" i="15" s="1"/>
  <c r="Z841" i="2"/>
  <c r="T840" i="15" s="1"/>
  <c r="P842" i="2"/>
  <c r="J841" i="15" s="1"/>
  <c r="Q842" i="2"/>
  <c r="K841" i="15" s="1"/>
  <c r="R842" i="2"/>
  <c r="L841" i="15" s="1"/>
  <c r="S842" i="2"/>
  <c r="M841" i="15" s="1"/>
  <c r="T842" i="2"/>
  <c r="N841" i="15" s="1"/>
  <c r="U842" i="2"/>
  <c r="O841" i="15" s="1"/>
  <c r="V842" i="2"/>
  <c r="P841" i="15" s="1"/>
  <c r="W842" i="2"/>
  <c r="Q841" i="15" s="1"/>
  <c r="X842" i="2"/>
  <c r="R841" i="15" s="1"/>
  <c r="Y842" i="2"/>
  <c r="S841" i="15" s="1"/>
  <c r="Z842" i="2"/>
  <c r="T841" i="15" s="1"/>
  <c r="P843" i="2"/>
  <c r="J842" i="15" s="1"/>
  <c r="Q843" i="2"/>
  <c r="K842" i="15" s="1"/>
  <c r="R843" i="2"/>
  <c r="L842" i="15" s="1"/>
  <c r="S843" i="2"/>
  <c r="M842" i="15" s="1"/>
  <c r="T843" i="2"/>
  <c r="N842" i="15" s="1"/>
  <c r="U843" i="2"/>
  <c r="O842" i="15" s="1"/>
  <c r="V843" i="2"/>
  <c r="P842" i="15" s="1"/>
  <c r="W843" i="2"/>
  <c r="Q842" i="15" s="1"/>
  <c r="X843" i="2"/>
  <c r="R842" i="15" s="1"/>
  <c r="Y843" i="2"/>
  <c r="S842" i="15" s="1"/>
  <c r="Z843" i="2"/>
  <c r="T842" i="15" s="1"/>
  <c r="P844" i="2"/>
  <c r="J843" i="15" s="1"/>
  <c r="Q844" i="2"/>
  <c r="K843" i="15" s="1"/>
  <c r="R844" i="2"/>
  <c r="L843" i="15" s="1"/>
  <c r="S844" i="2"/>
  <c r="M843" i="15" s="1"/>
  <c r="T844" i="2"/>
  <c r="N843" i="15" s="1"/>
  <c r="U844" i="2"/>
  <c r="O843" i="15" s="1"/>
  <c r="V844" i="2"/>
  <c r="P843" i="15" s="1"/>
  <c r="W844" i="2"/>
  <c r="Q843" i="15" s="1"/>
  <c r="X844" i="2"/>
  <c r="R843" i="15" s="1"/>
  <c r="Y844" i="2"/>
  <c r="S843" i="15" s="1"/>
  <c r="Z844" i="2"/>
  <c r="T843" i="15" s="1"/>
  <c r="P845" i="2"/>
  <c r="J844" i="15" s="1"/>
  <c r="Q845" i="2"/>
  <c r="K844" i="15" s="1"/>
  <c r="R845" i="2"/>
  <c r="L844" i="15" s="1"/>
  <c r="S845" i="2"/>
  <c r="M844" i="15" s="1"/>
  <c r="T845" i="2"/>
  <c r="N844" i="15" s="1"/>
  <c r="U845" i="2"/>
  <c r="O844" i="15" s="1"/>
  <c r="V845" i="2"/>
  <c r="P844" i="15" s="1"/>
  <c r="W845" i="2"/>
  <c r="Q844" i="15" s="1"/>
  <c r="X845" i="2"/>
  <c r="R844" i="15" s="1"/>
  <c r="Y845" i="2"/>
  <c r="S844" i="15" s="1"/>
  <c r="Z845" i="2"/>
  <c r="T844" i="15" s="1"/>
  <c r="P846" i="2"/>
  <c r="J845" i="15" s="1"/>
  <c r="Q846" i="2"/>
  <c r="K845" i="15" s="1"/>
  <c r="R846" i="2"/>
  <c r="L845" i="15" s="1"/>
  <c r="S846" i="2"/>
  <c r="M845" i="15" s="1"/>
  <c r="T846" i="2"/>
  <c r="N845" i="15" s="1"/>
  <c r="U846" i="2"/>
  <c r="O845" i="15" s="1"/>
  <c r="V846" i="2"/>
  <c r="P845" i="15" s="1"/>
  <c r="W846" i="2"/>
  <c r="Q845" i="15" s="1"/>
  <c r="X846" i="2"/>
  <c r="R845" i="15" s="1"/>
  <c r="Y846" i="2"/>
  <c r="S845" i="15" s="1"/>
  <c r="Z846" i="2"/>
  <c r="T845" i="15" s="1"/>
  <c r="P847" i="2"/>
  <c r="J846" i="15" s="1"/>
  <c r="Q847" i="2"/>
  <c r="K846" i="15" s="1"/>
  <c r="R847" i="2"/>
  <c r="L846" i="15" s="1"/>
  <c r="S847" i="2"/>
  <c r="M846" i="15" s="1"/>
  <c r="T847" i="2"/>
  <c r="N846" i="15" s="1"/>
  <c r="U847" i="2"/>
  <c r="O846" i="15" s="1"/>
  <c r="V847" i="2"/>
  <c r="P846" i="15" s="1"/>
  <c r="W847" i="2"/>
  <c r="Q846" i="15" s="1"/>
  <c r="X847" i="2"/>
  <c r="R846" i="15" s="1"/>
  <c r="Y847" i="2"/>
  <c r="S846" i="15" s="1"/>
  <c r="Z847" i="2"/>
  <c r="T846" i="15" s="1"/>
  <c r="P848" i="2"/>
  <c r="J847" i="15" s="1"/>
  <c r="Z847" i="15" s="1"/>
  <c r="AA847" i="15" s="1"/>
  <c r="Q848" i="2"/>
  <c r="K847" i="15" s="1"/>
  <c r="R848" i="2"/>
  <c r="L847" i="15" s="1"/>
  <c r="S848" i="2"/>
  <c r="M847" i="15" s="1"/>
  <c r="T848" i="2"/>
  <c r="N847" i="15" s="1"/>
  <c r="U848" i="2"/>
  <c r="O847" i="15" s="1"/>
  <c r="V848" i="2"/>
  <c r="P847" i="15" s="1"/>
  <c r="W848" i="2"/>
  <c r="Q847" i="15" s="1"/>
  <c r="X848" i="2"/>
  <c r="R847" i="15" s="1"/>
  <c r="Y848" i="2"/>
  <c r="S847" i="15" s="1"/>
  <c r="Z848" i="2"/>
  <c r="T847" i="15" s="1"/>
  <c r="P849" i="2"/>
  <c r="J848" i="15" s="1"/>
  <c r="Q849" i="2"/>
  <c r="K848" i="15" s="1"/>
  <c r="R849" i="2"/>
  <c r="L848" i="15" s="1"/>
  <c r="S849" i="2"/>
  <c r="M848" i="15" s="1"/>
  <c r="T849" i="2"/>
  <c r="N848" i="15" s="1"/>
  <c r="U849" i="2"/>
  <c r="O848" i="15" s="1"/>
  <c r="V849" i="2"/>
  <c r="P848" i="15" s="1"/>
  <c r="W849" i="2"/>
  <c r="Q848" i="15" s="1"/>
  <c r="X849" i="2"/>
  <c r="R848" i="15" s="1"/>
  <c r="Y849" i="2"/>
  <c r="S848" i="15" s="1"/>
  <c r="Z849" i="2"/>
  <c r="T848" i="15" s="1"/>
  <c r="P850" i="2"/>
  <c r="J849" i="15" s="1"/>
  <c r="Q850" i="2"/>
  <c r="K849" i="15" s="1"/>
  <c r="R850" i="2"/>
  <c r="L849" i="15" s="1"/>
  <c r="S850" i="2"/>
  <c r="M849" i="15" s="1"/>
  <c r="T850" i="2"/>
  <c r="N849" i="15" s="1"/>
  <c r="U850" i="2"/>
  <c r="O849" i="15" s="1"/>
  <c r="V850" i="2"/>
  <c r="P849" i="15" s="1"/>
  <c r="W850" i="2"/>
  <c r="Q849" i="15" s="1"/>
  <c r="X850" i="2"/>
  <c r="R849" i="15" s="1"/>
  <c r="Y850" i="2"/>
  <c r="S849" i="15" s="1"/>
  <c r="Z850" i="2"/>
  <c r="T849" i="15" s="1"/>
  <c r="P851" i="2"/>
  <c r="J850" i="15" s="1"/>
  <c r="Q851" i="2"/>
  <c r="K850" i="15" s="1"/>
  <c r="R851" i="2"/>
  <c r="L850" i="15" s="1"/>
  <c r="S851" i="2"/>
  <c r="M850" i="15" s="1"/>
  <c r="T851" i="2"/>
  <c r="N850" i="15" s="1"/>
  <c r="U851" i="2"/>
  <c r="O850" i="15" s="1"/>
  <c r="V851" i="2"/>
  <c r="P850" i="15" s="1"/>
  <c r="W851" i="2"/>
  <c r="Q850" i="15" s="1"/>
  <c r="X851" i="2"/>
  <c r="R850" i="15" s="1"/>
  <c r="Y851" i="2"/>
  <c r="S850" i="15" s="1"/>
  <c r="Z851" i="2"/>
  <c r="T850" i="15" s="1"/>
  <c r="P852" i="2"/>
  <c r="J851" i="15" s="1"/>
  <c r="Q852" i="2"/>
  <c r="K851" i="15" s="1"/>
  <c r="R852" i="2"/>
  <c r="L851" i="15" s="1"/>
  <c r="S852" i="2"/>
  <c r="M851" i="15" s="1"/>
  <c r="T852" i="2"/>
  <c r="N851" i="15" s="1"/>
  <c r="U852" i="2"/>
  <c r="O851" i="15" s="1"/>
  <c r="V852" i="2"/>
  <c r="P851" i="15" s="1"/>
  <c r="W852" i="2"/>
  <c r="Q851" i="15" s="1"/>
  <c r="X852" i="2"/>
  <c r="R851" i="15" s="1"/>
  <c r="Y852" i="2"/>
  <c r="S851" i="15" s="1"/>
  <c r="Z852" i="2"/>
  <c r="T851" i="15" s="1"/>
  <c r="P853" i="2"/>
  <c r="J852" i="15" s="1"/>
  <c r="Q853" i="2"/>
  <c r="K852" i="15" s="1"/>
  <c r="R853" i="2"/>
  <c r="L852" i="15" s="1"/>
  <c r="S853" i="2"/>
  <c r="M852" i="15" s="1"/>
  <c r="T853" i="2"/>
  <c r="N852" i="15" s="1"/>
  <c r="U853" i="2"/>
  <c r="O852" i="15" s="1"/>
  <c r="V853" i="2"/>
  <c r="P852" i="15" s="1"/>
  <c r="W853" i="2"/>
  <c r="Q852" i="15" s="1"/>
  <c r="X853" i="2"/>
  <c r="R852" i="15" s="1"/>
  <c r="Y853" i="2"/>
  <c r="S852" i="15" s="1"/>
  <c r="Z853" i="2"/>
  <c r="T852" i="15" s="1"/>
  <c r="P854" i="2"/>
  <c r="J853" i="15" s="1"/>
  <c r="Q854" i="2"/>
  <c r="K853" i="15" s="1"/>
  <c r="R854" i="2"/>
  <c r="L853" i="15" s="1"/>
  <c r="S854" i="2"/>
  <c r="M853" i="15" s="1"/>
  <c r="T854" i="2"/>
  <c r="N853" i="15" s="1"/>
  <c r="U854" i="2"/>
  <c r="O853" i="15" s="1"/>
  <c r="V854" i="2"/>
  <c r="P853" i="15" s="1"/>
  <c r="W854" i="2"/>
  <c r="Q853" i="15" s="1"/>
  <c r="X854" i="2"/>
  <c r="R853" i="15" s="1"/>
  <c r="Y854" i="2"/>
  <c r="S853" i="15" s="1"/>
  <c r="Z854" i="2"/>
  <c r="T853" i="15" s="1"/>
  <c r="P855" i="2"/>
  <c r="J854" i="15" s="1"/>
  <c r="Q855" i="2"/>
  <c r="K854" i="15" s="1"/>
  <c r="R855" i="2"/>
  <c r="L854" i="15" s="1"/>
  <c r="S855" i="2"/>
  <c r="M854" i="15" s="1"/>
  <c r="T855" i="2"/>
  <c r="N854" i="15" s="1"/>
  <c r="U855" i="2"/>
  <c r="O854" i="15" s="1"/>
  <c r="V855" i="2"/>
  <c r="P854" i="15" s="1"/>
  <c r="W855" i="2"/>
  <c r="Q854" i="15" s="1"/>
  <c r="X855" i="2"/>
  <c r="R854" i="15" s="1"/>
  <c r="Y855" i="2"/>
  <c r="S854" i="15" s="1"/>
  <c r="Z855" i="2"/>
  <c r="T854" i="15" s="1"/>
  <c r="P856" i="2"/>
  <c r="J855" i="15" s="1"/>
  <c r="Q856" i="2"/>
  <c r="K855" i="15" s="1"/>
  <c r="R856" i="2"/>
  <c r="L855" i="15" s="1"/>
  <c r="S856" i="2"/>
  <c r="M855" i="15" s="1"/>
  <c r="T856" i="2"/>
  <c r="N855" i="15" s="1"/>
  <c r="U856" i="2"/>
  <c r="O855" i="15" s="1"/>
  <c r="V856" i="2"/>
  <c r="P855" i="15" s="1"/>
  <c r="W856" i="2"/>
  <c r="Q855" i="15" s="1"/>
  <c r="X856" i="2"/>
  <c r="R855" i="15" s="1"/>
  <c r="Y856" i="2"/>
  <c r="S855" i="15" s="1"/>
  <c r="Z856" i="2"/>
  <c r="T855" i="15" s="1"/>
  <c r="P857" i="2"/>
  <c r="J856" i="15" s="1"/>
  <c r="Q857" i="2"/>
  <c r="K856" i="15" s="1"/>
  <c r="R857" i="2"/>
  <c r="L856" i="15" s="1"/>
  <c r="S857" i="2"/>
  <c r="M856" i="15" s="1"/>
  <c r="T857" i="2"/>
  <c r="N856" i="15" s="1"/>
  <c r="U857" i="2"/>
  <c r="O856" i="15" s="1"/>
  <c r="V857" i="2"/>
  <c r="P856" i="15" s="1"/>
  <c r="W857" i="2"/>
  <c r="Q856" i="15" s="1"/>
  <c r="X857" i="2"/>
  <c r="R856" i="15" s="1"/>
  <c r="Y857" i="2"/>
  <c r="S856" i="15" s="1"/>
  <c r="Z857" i="2"/>
  <c r="T856" i="15" s="1"/>
  <c r="P858" i="2"/>
  <c r="J857" i="15" s="1"/>
  <c r="Q858" i="2"/>
  <c r="K857" i="15" s="1"/>
  <c r="R858" i="2"/>
  <c r="L857" i="15" s="1"/>
  <c r="S858" i="2"/>
  <c r="M857" i="15" s="1"/>
  <c r="T858" i="2"/>
  <c r="N857" i="15" s="1"/>
  <c r="U858" i="2"/>
  <c r="O857" i="15" s="1"/>
  <c r="V858" i="2"/>
  <c r="P857" i="15" s="1"/>
  <c r="W858" i="2"/>
  <c r="Q857" i="15" s="1"/>
  <c r="X858" i="2"/>
  <c r="R857" i="15" s="1"/>
  <c r="Y858" i="2"/>
  <c r="S857" i="15" s="1"/>
  <c r="Z858" i="2"/>
  <c r="T857" i="15" s="1"/>
  <c r="P859" i="2"/>
  <c r="J858" i="15" s="1"/>
  <c r="Q859" i="2"/>
  <c r="K858" i="15" s="1"/>
  <c r="R859" i="2"/>
  <c r="L858" i="15" s="1"/>
  <c r="S859" i="2"/>
  <c r="M858" i="15" s="1"/>
  <c r="T859" i="2"/>
  <c r="N858" i="15" s="1"/>
  <c r="U859" i="2"/>
  <c r="O858" i="15" s="1"/>
  <c r="V859" i="2"/>
  <c r="P858" i="15" s="1"/>
  <c r="W859" i="2"/>
  <c r="Q858" i="15" s="1"/>
  <c r="X859" i="2"/>
  <c r="R858" i="15" s="1"/>
  <c r="Y859" i="2"/>
  <c r="S858" i="15" s="1"/>
  <c r="Z859" i="2"/>
  <c r="T858" i="15" s="1"/>
  <c r="P860" i="2"/>
  <c r="J859" i="15" s="1"/>
  <c r="Q860" i="2"/>
  <c r="K859" i="15" s="1"/>
  <c r="R860" i="2"/>
  <c r="L859" i="15" s="1"/>
  <c r="S860" i="2"/>
  <c r="M859" i="15" s="1"/>
  <c r="T860" i="2"/>
  <c r="N859" i="15" s="1"/>
  <c r="U860" i="2"/>
  <c r="O859" i="15" s="1"/>
  <c r="V860" i="2"/>
  <c r="P859" i="15" s="1"/>
  <c r="W860" i="2"/>
  <c r="Q859" i="15" s="1"/>
  <c r="X860" i="2"/>
  <c r="R859" i="15" s="1"/>
  <c r="Y860" i="2"/>
  <c r="S859" i="15" s="1"/>
  <c r="Z860" i="2"/>
  <c r="T859" i="15" s="1"/>
  <c r="P861" i="2"/>
  <c r="J860" i="15" s="1"/>
  <c r="Q861" i="2"/>
  <c r="K860" i="15" s="1"/>
  <c r="R861" i="2"/>
  <c r="L860" i="15" s="1"/>
  <c r="S861" i="2"/>
  <c r="M860" i="15" s="1"/>
  <c r="T861" i="2"/>
  <c r="N860" i="15" s="1"/>
  <c r="U861" i="2"/>
  <c r="O860" i="15" s="1"/>
  <c r="V861" i="2"/>
  <c r="P860" i="15" s="1"/>
  <c r="W861" i="2"/>
  <c r="Q860" i="15" s="1"/>
  <c r="X861" i="2"/>
  <c r="R860" i="15" s="1"/>
  <c r="Y861" i="2"/>
  <c r="S860" i="15" s="1"/>
  <c r="Z861" i="2"/>
  <c r="T860" i="15" s="1"/>
  <c r="P862" i="2"/>
  <c r="J861" i="15" s="1"/>
  <c r="Q862" i="2"/>
  <c r="K861" i="15" s="1"/>
  <c r="R862" i="2"/>
  <c r="L861" i="15" s="1"/>
  <c r="S862" i="2"/>
  <c r="M861" i="15" s="1"/>
  <c r="T862" i="2"/>
  <c r="N861" i="15" s="1"/>
  <c r="U862" i="2"/>
  <c r="O861" i="15" s="1"/>
  <c r="V862" i="2"/>
  <c r="P861" i="15" s="1"/>
  <c r="W862" i="2"/>
  <c r="Q861" i="15" s="1"/>
  <c r="X862" i="2"/>
  <c r="R861" i="15" s="1"/>
  <c r="Y862" i="2"/>
  <c r="S861" i="15" s="1"/>
  <c r="Z862" i="2"/>
  <c r="T861" i="15" s="1"/>
  <c r="P863" i="2"/>
  <c r="J862" i="15" s="1"/>
  <c r="Q863" i="2"/>
  <c r="K862" i="15" s="1"/>
  <c r="R863" i="2"/>
  <c r="L862" i="15" s="1"/>
  <c r="S863" i="2"/>
  <c r="M862" i="15" s="1"/>
  <c r="T863" i="2"/>
  <c r="N862" i="15" s="1"/>
  <c r="U863" i="2"/>
  <c r="O862" i="15" s="1"/>
  <c r="V863" i="2"/>
  <c r="P862" i="15" s="1"/>
  <c r="W863" i="2"/>
  <c r="Q862" i="15" s="1"/>
  <c r="X863" i="2"/>
  <c r="R862" i="15" s="1"/>
  <c r="Y863" i="2"/>
  <c r="S862" i="15" s="1"/>
  <c r="Z863" i="2"/>
  <c r="T862" i="15" s="1"/>
  <c r="P864" i="2"/>
  <c r="J863" i="15" s="1"/>
  <c r="Z863" i="15" s="1"/>
  <c r="AA863" i="15" s="1"/>
  <c r="Q864" i="2"/>
  <c r="K863" i="15" s="1"/>
  <c r="R864" i="2"/>
  <c r="L863" i="15" s="1"/>
  <c r="S864" i="2"/>
  <c r="M863" i="15" s="1"/>
  <c r="T864" i="2"/>
  <c r="N863" i="15" s="1"/>
  <c r="U864" i="2"/>
  <c r="O863" i="15" s="1"/>
  <c r="V864" i="2"/>
  <c r="P863" i="15" s="1"/>
  <c r="W864" i="2"/>
  <c r="Q863" i="15" s="1"/>
  <c r="X864" i="2"/>
  <c r="R863" i="15" s="1"/>
  <c r="Y864" i="2"/>
  <c r="S863" i="15" s="1"/>
  <c r="Z864" i="2"/>
  <c r="T863" i="15" s="1"/>
  <c r="P865" i="2"/>
  <c r="J864" i="15" s="1"/>
  <c r="Q865" i="2"/>
  <c r="K864" i="15" s="1"/>
  <c r="R865" i="2"/>
  <c r="L864" i="15" s="1"/>
  <c r="S865" i="2"/>
  <c r="M864" i="15" s="1"/>
  <c r="T865" i="2"/>
  <c r="N864" i="15" s="1"/>
  <c r="U865" i="2"/>
  <c r="O864" i="15" s="1"/>
  <c r="V865" i="2"/>
  <c r="P864" i="15" s="1"/>
  <c r="W865" i="2"/>
  <c r="Q864" i="15" s="1"/>
  <c r="X865" i="2"/>
  <c r="R864" i="15" s="1"/>
  <c r="Y865" i="2"/>
  <c r="S864" i="15" s="1"/>
  <c r="Z865" i="2"/>
  <c r="T864" i="15" s="1"/>
  <c r="P866" i="2"/>
  <c r="J865" i="15" s="1"/>
  <c r="Q866" i="2"/>
  <c r="K865" i="15" s="1"/>
  <c r="R866" i="2"/>
  <c r="L865" i="15" s="1"/>
  <c r="S866" i="2"/>
  <c r="M865" i="15" s="1"/>
  <c r="T866" i="2"/>
  <c r="N865" i="15" s="1"/>
  <c r="U866" i="2"/>
  <c r="O865" i="15" s="1"/>
  <c r="V866" i="2"/>
  <c r="P865" i="15" s="1"/>
  <c r="W866" i="2"/>
  <c r="Q865" i="15" s="1"/>
  <c r="X866" i="2"/>
  <c r="R865" i="15" s="1"/>
  <c r="Y866" i="2"/>
  <c r="S865" i="15" s="1"/>
  <c r="Z866" i="2"/>
  <c r="T865" i="15" s="1"/>
  <c r="P867" i="2"/>
  <c r="J866" i="15" s="1"/>
  <c r="Q867" i="2"/>
  <c r="K866" i="15" s="1"/>
  <c r="R867" i="2"/>
  <c r="L866" i="15" s="1"/>
  <c r="S867" i="2"/>
  <c r="M866" i="15" s="1"/>
  <c r="T867" i="2"/>
  <c r="N866" i="15" s="1"/>
  <c r="U867" i="2"/>
  <c r="O866" i="15" s="1"/>
  <c r="V867" i="2"/>
  <c r="P866" i="15" s="1"/>
  <c r="W867" i="2"/>
  <c r="Q866" i="15" s="1"/>
  <c r="X867" i="2"/>
  <c r="R866" i="15" s="1"/>
  <c r="Y867" i="2"/>
  <c r="S866" i="15" s="1"/>
  <c r="Z867" i="2"/>
  <c r="T866" i="15" s="1"/>
  <c r="P868" i="2"/>
  <c r="J867" i="15" s="1"/>
  <c r="Q868" i="2"/>
  <c r="K867" i="15" s="1"/>
  <c r="R868" i="2"/>
  <c r="L867" i="15" s="1"/>
  <c r="S868" i="2"/>
  <c r="M867" i="15" s="1"/>
  <c r="T868" i="2"/>
  <c r="N867" i="15" s="1"/>
  <c r="U868" i="2"/>
  <c r="O867" i="15" s="1"/>
  <c r="V868" i="2"/>
  <c r="P867" i="15" s="1"/>
  <c r="W868" i="2"/>
  <c r="Q867" i="15" s="1"/>
  <c r="X868" i="2"/>
  <c r="R867" i="15" s="1"/>
  <c r="Y868" i="2"/>
  <c r="S867" i="15" s="1"/>
  <c r="Z868" i="2"/>
  <c r="T867" i="15" s="1"/>
  <c r="P869" i="2"/>
  <c r="J868" i="15" s="1"/>
  <c r="Q869" i="2"/>
  <c r="K868" i="15" s="1"/>
  <c r="R869" i="2"/>
  <c r="L868" i="15" s="1"/>
  <c r="S869" i="2"/>
  <c r="M868" i="15" s="1"/>
  <c r="T869" i="2"/>
  <c r="N868" i="15" s="1"/>
  <c r="U869" i="2"/>
  <c r="O868" i="15" s="1"/>
  <c r="V869" i="2"/>
  <c r="P868" i="15" s="1"/>
  <c r="W869" i="2"/>
  <c r="Q868" i="15" s="1"/>
  <c r="X869" i="2"/>
  <c r="R868" i="15" s="1"/>
  <c r="Y869" i="2"/>
  <c r="S868" i="15" s="1"/>
  <c r="Z869" i="2"/>
  <c r="T868" i="15" s="1"/>
  <c r="P870" i="2"/>
  <c r="J869" i="15" s="1"/>
  <c r="Q870" i="2"/>
  <c r="K869" i="15" s="1"/>
  <c r="R870" i="2"/>
  <c r="L869" i="15" s="1"/>
  <c r="S870" i="2"/>
  <c r="M869" i="15" s="1"/>
  <c r="T870" i="2"/>
  <c r="N869" i="15" s="1"/>
  <c r="U870" i="2"/>
  <c r="O869" i="15" s="1"/>
  <c r="V870" i="2"/>
  <c r="P869" i="15" s="1"/>
  <c r="W870" i="2"/>
  <c r="Q869" i="15" s="1"/>
  <c r="X870" i="2"/>
  <c r="R869" i="15" s="1"/>
  <c r="Y870" i="2"/>
  <c r="S869" i="15" s="1"/>
  <c r="Z870" i="2"/>
  <c r="T869" i="15" s="1"/>
  <c r="P871" i="2"/>
  <c r="J870" i="15" s="1"/>
  <c r="Q871" i="2"/>
  <c r="K870" i="15" s="1"/>
  <c r="R871" i="2"/>
  <c r="L870" i="15" s="1"/>
  <c r="S871" i="2"/>
  <c r="M870" i="15" s="1"/>
  <c r="T871" i="2"/>
  <c r="N870" i="15" s="1"/>
  <c r="U871" i="2"/>
  <c r="O870" i="15" s="1"/>
  <c r="V871" i="2"/>
  <c r="P870" i="15" s="1"/>
  <c r="W871" i="2"/>
  <c r="Q870" i="15" s="1"/>
  <c r="X871" i="2"/>
  <c r="R870" i="15" s="1"/>
  <c r="Y871" i="2"/>
  <c r="S870" i="15" s="1"/>
  <c r="Z871" i="2"/>
  <c r="T870" i="15" s="1"/>
  <c r="P872" i="2"/>
  <c r="J871" i="15" s="1"/>
  <c r="Q872" i="2"/>
  <c r="K871" i="15" s="1"/>
  <c r="R872" i="2"/>
  <c r="L871" i="15" s="1"/>
  <c r="S872" i="2"/>
  <c r="M871" i="15" s="1"/>
  <c r="T872" i="2"/>
  <c r="N871" i="15" s="1"/>
  <c r="U872" i="2"/>
  <c r="O871" i="15" s="1"/>
  <c r="V872" i="2"/>
  <c r="P871" i="15" s="1"/>
  <c r="W872" i="2"/>
  <c r="Q871" i="15" s="1"/>
  <c r="X872" i="2"/>
  <c r="R871" i="15" s="1"/>
  <c r="Y872" i="2"/>
  <c r="S871" i="15" s="1"/>
  <c r="Z872" i="2"/>
  <c r="T871" i="15" s="1"/>
  <c r="P873" i="2"/>
  <c r="J872" i="15" s="1"/>
  <c r="Q873" i="2"/>
  <c r="K872" i="15" s="1"/>
  <c r="R873" i="2"/>
  <c r="L872" i="15" s="1"/>
  <c r="S873" i="2"/>
  <c r="M872" i="15" s="1"/>
  <c r="T873" i="2"/>
  <c r="N872" i="15" s="1"/>
  <c r="U873" i="2"/>
  <c r="O872" i="15" s="1"/>
  <c r="V873" i="2"/>
  <c r="P872" i="15" s="1"/>
  <c r="W873" i="2"/>
  <c r="Q872" i="15" s="1"/>
  <c r="X873" i="2"/>
  <c r="R872" i="15" s="1"/>
  <c r="Y873" i="2"/>
  <c r="S872" i="15" s="1"/>
  <c r="Z873" i="2"/>
  <c r="T872" i="15" s="1"/>
  <c r="P874" i="2"/>
  <c r="J873" i="15" s="1"/>
  <c r="Q874" i="2"/>
  <c r="K873" i="15" s="1"/>
  <c r="R874" i="2"/>
  <c r="L873" i="15" s="1"/>
  <c r="S874" i="2"/>
  <c r="M873" i="15" s="1"/>
  <c r="T874" i="2"/>
  <c r="N873" i="15" s="1"/>
  <c r="U874" i="2"/>
  <c r="O873" i="15" s="1"/>
  <c r="V874" i="2"/>
  <c r="P873" i="15" s="1"/>
  <c r="W874" i="2"/>
  <c r="Q873" i="15" s="1"/>
  <c r="X874" i="2"/>
  <c r="R873" i="15" s="1"/>
  <c r="Y874" i="2"/>
  <c r="S873" i="15" s="1"/>
  <c r="Z874" i="2"/>
  <c r="T873" i="15" s="1"/>
  <c r="P875" i="2"/>
  <c r="J874" i="15" s="1"/>
  <c r="Q875" i="2"/>
  <c r="K874" i="15" s="1"/>
  <c r="R875" i="2"/>
  <c r="L874" i="15" s="1"/>
  <c r="S875" i="2"/>
  <c r="M874" i="15" s="1"/>
  <c r="T875" i="2"/>
  <c r="N874" i="15" s="1"/>
  <c r="U875" i="2"/>
  <c r="O874" i="15" s="1"/>
  <c r="V875" i="2"/>
  <c r="P874" i="15" s="1"/>
  <c r="W875" i="2"/>
  <c r="Q874" i="15" s="1"/>
  <c r="X875" i="2"/>
  <c r="R874" i="15" s="1"/>
  <c r="Y875" i="2"/>
  <c r="S874" i="15" s="1"/>
  <c r="Z875" i="2"/>
  <c r="T874" i="15" s="1"/>
  <c r="P876" i="2"/>
  <c r="J875" i="15" s="1"/>
  <c r="Q876" i="2"/>
  <c r="K875" i="15" s="1"/>
  <c r="R876" i="2"/>
  <c r="L875" i="15" s="1"/>
  <c r="S876" i="2"/>
  <c r="M875" i="15" s="1"/>
  <c r="T876" i="2"/>
  <c r="N875" i="15" s="1"/>
  <c r="U876" i="2"/>
  <c r="O875" i="15" s="1"/>
  <c r="V876" i="2"/>
  <c r="P875" i="15" s="1"/>
  <c r="W876" i="2"/>
  <c r="Q875" i="15" s="1"/>
  <c r="X876" i="2"/>
  <c r="R875" i="15" s="1"/>
  <c r="Y876" i="2"/>
  <c r="S875" i="15" s="1"/>
  <c r="Z876" i="2"/>
  <c r="T875" i="15" s="1"/>
  <c r="P877" i="2"/>
  <c r="J876" i="15" s="1"/>
  <c r="Q877" i="2"/>
  <c r="K876" i="15" s="1"/>
  <c r="R877" i="2"/>
  <c r="L876" i="15" s="1"/>
  <c r="S877" i="2"/>
  <c r="M876" i="15" s="1"/>
  <c r="T877" i="2"/>
  <c r="N876" i="15" s="1"/>
  <c r="U877" i="2"/>
  <c r="O876" i="15" s="1"/>
  <c r="V877" i="2"/>
  <c r="P876" i="15" s="1"/>
  <c r="W877" i="2"/>
  <c r="Q876" i="15" s="1"/>
  <c r="X877" i="2"/>
  <c r="R876" i="15" s="1"/>
  <c r="Y877" i="2"/>
  <c r="S876" i="15" s="1"/>
  <c r="Z877" i="2"/>
  <c r="T876" i="15" s="1"/>
  <c r="P878" i="2"/>
  <c r="J877" i="15" s="1"/>
  <c r="Q878" i="2"/>
  <c r="K877" i="15" s="1"/>
  <c r="R878" i="2"/>
  <c r="L877" i="15" s="1"/>
  <c r="S878" i="2"/>
  <c r="M877" i="15" s="1"/>
  <c r="T878" i="2"/>
  <c r="N877" i="15" s="1"/>
  <c r="U878" i="2"/>
  <c r="O877" i="15" s="1"/>
  <c r="V878" i="2"/>
  <c r="P877" i="15" s="1"/>
  <c r="W878" i="2"/>
  <c r="Q877" i="15" s="1"/>
  <c r="X878" i="2"/>
  <c r="R877" i="15" s="1"/>
  <c r="Y878" i="2"/>
  <c r="S877" i="15" s="1"/>
  <c r="Z878" i="2"/>
  <c r="T877" i="15" s="1"/>
  <c r="P879" i="2"/>
  <c r="J878" i="15" s="1"/>
  <c r="Q879" i="2"/>
  <c r="K878" i="15" s="1"/>
  <c r="R879" i="2"/>
  <c r="L878" i="15" s="1"/>
  <c r="S879" i="2"/>
  <c r="M878" i="15" s="1"/>
  <c r="T879" i="2"/>
  <c r="N878" i="15" s="1"/>
  <c r="U879" i="2"/>
  <c r="O878" i="15" s="1"/>
  <c r="V879" i="2"/>
  <c r="P878" i="15" s="1"/>
  <c r="W879" i="2"/>
  <c r="Q878" i="15" s="1"/>
  <c r="X879" i="2"/>
  <c r="R878" i="15" s="1"/>
  <c r="Y879" i="2"/>
  <c r="S878" i="15" s="1"/>
  <c r="Z879" i="2"/>
  <c r="T878" i="15" s="1"/>
  <c r="P880" i="2"/>
  <c r="J879" i="15" s="1"/>
  <c r="Z879" i="15" s="1"/>
  <c r="AA879" i="15" s="1"/>
  <c r="Q880" i="2"/>
  <c r="K879" i="15" s="1"/>
  <c r="R880" i="2"/>
  <c r="L879" i="15" s="1"/>
  <c r="S880" i="2"/>
  <c r="M879" i="15" s="1"/>
  <c r="T880" i="2"/>
  <c r="N879" i="15" s="1"/>
  <c r="U880" i="2"/>
  <c r="O879" i="15" s="1"/>
  <c r="V880" i="2"/>
  <c r="P879" i="15" s="1"/>
  <c r="W880" i="2"/>
  <c r="Q879" i="15" s="1"/>
  <c r="X880" i="2"/>
  <c r="R879" i="15" s="1"/>
  <c r="Y880" i="2"/>
  <c r="S879" i="15" s="1"/>
  <c r="Z880" i="2"/>
  <c r="T879" i="15" s="1"/>
  <c r="P881" i="2"/>
  <c r="J880" i="15" s="1"/>
  <c r="Q881" i="2"/>
  <c r="K880" i="15" s="1"/>
  <c r="R881" i="2"/>
  <c r="L880" i="15" s="1"/>
  <c r="S881" i="2"/>
  <c r="M880" i="15" s="1"/>
  <c r="T881" i="2"/>
  <c r="N880" i="15" s="1"/>
  <c r="U881" i="2"/>
  <c r="O880" i="15" s="1"/>
  <c r="V881" i="2"/>
  <c r="P880" i="15" s="1"/>
  <c r="W881" i="2"/>
  <c r="Q880" i="15" s="1"/>
  <c r="X881" i="2"/>
  <c r="R880" i="15" s="1"/>
  <c r="Y881" i="2"/>
  <c r="S880" i="15" s="1"/>
  <c r="Z881" i="2"/>
  <c r="T880" i="15" s="1"/>
  <c r="P882" i="2"/>
  <c r="J881" i="15" s="1"/>
  <c r="Q882" i="2"/>
  <c r="K881" i="15" s="1"/>
  <c r="R882" i="2"/>
  <c r="L881" i="15" s="1"/>
  <c r="S882" i="2"/>
  <c r="M881" i="15" s="1"/>
  <c r="T882" i="2"/>
  <c r="N881" i="15" s="1"/>
  <c r="U882" i="2"/>
  <c r="O881" i="15" s="1"/>
  <c r="V882" i="2"/>
  <c r="P881" i="15" s="1"/>
  <c r="W882" i="2"/>
  <c r="Q881" i="15" s="1"/>
  <c r="X882" i="2"/>
  <c r="R881" i="15" s="1"/>
  <c r="Y882" i="2"/>
  <c r="S881" i="15" s="1"/>
  <c r="Z882" i="2"/>
  <c r="T881" i="15" s="1"/>
  <c r="P883" i="2"/>
  <c r="J882" i="15" s="1"/>
  <c r="Q883" i="2"/>
  <c r="K882" i="15" s="1"/>
  <c r="R883" i="2"/>
  <c r="L882" i="15" s="1"/>
  <c r="S883" i="2"/>
  <c r="M882" i="15" s="1"/>
  <c r="T883" i="2"/>
  <c r="N882" i="15" s="1"/>
  <c r="U883" i="2"/>
  <c r="O882" i="15" s="1"/>
  <c r="V883" i="2"/>
  <c r="P882" i="15" s="1"/>
  <c r="W883" i="2"/>
  <c r="Q882" i="15" s="1"/>
  <c r="X883" i="2"/>
  <c r="R882" i="15" s="1"/>
  <c r="Y883" i="2"/>
  <c r="S882" i="15" s="1"/>
  <c r="Z883" i="2"/>
  <c r="T882" i="15" s="1"/>
  <c r="P884" i="2"/>
  <c r="J883" i="15" s="1"/>
  <c r="Q884" i="2"/>
  <c r="K883" i="15" s="1"/>
  <c r="R884" i="2"/>
  <c r="L883" i="15" s="1"/>
  <c r="S884" i="2"/>
  <c r="M883" i="15" s="1"/>
  <c r="T884" i="2"/>
  <c r="N883" i="15" s="1"/>
  <c r="U884" i="2"/>
  <c r="O883" i="15" s="1"/>
  <c r="V884" i="2"/>
  <c r="P883" i="15" s="1"/>
  <c r="W884" i="2"/>
  <c r="Q883" i="15" s="1"/>
  <c r="X884" i="2"/>
  <c r="R883" i="15" s="1"/>
  <c r="Y884" i="2"/>
  <c r="S883" i="15" s="1"/>
  <c r="Z884" i="2"/>
  <c r="T883" i="15" s="1"/>
  <c r="P885" i="2"/>
  <c r="J884" i="15" s="1"/>
  <c r="Q885" i="2"/>
  <c r="K884" i="15" s="1"/>
  <c r="R885" i="2"/>
  <c r="L884" i="15" s="1"/>
  <c r="S885" i="2"/>
  <c r="M884" i="15" s="1"/>
  <c r="T885" i="2"/>
  <c r="N884" i="15" s="1"/>
  <c r="U885" i="2"/>
  <c r="O884" i="15" s="1"/>
  <c r="V885" i="2"/>
  <c r="P884" i="15" s="1"/>
  <c r="W885" i="2"/>
  <c r="Q884" i="15" s="1"/>
  <c r="X885" i="2"/>
  <c r="R884" i="15" s="1"/>
  <c r="Y885" i="2"/>
  <c r="S884" i="15" s="1"/>
  <c r="Z885" i="2"/>
  <c r="T884" i="15" s="1"/>
  <c r="P886" i="2"/>
  <c r="J885" i="15" s="1"/>
  <c r="Q886" i="2"/>
  <c r="K885" i="15" s="1"/>
  <c r="R886" i="2"/>
  <c r="L885" i="15" s="1"/>
  <c r="S886" i="2"/>
  <c r="M885" i="15" s="1"/>
  <c r="T886" i="2"/>
  <c r="N885" i="15" s="1"/>
  <c r="U886" i="2"/>
  <c r="O885" i="15" s="1"/>
  <c r="V886" i="2"/>
  <c r="P885" i="15" s="1"/>
  <c r="W886" i="2"/>
  <c r="Q885" i="15" s="1"/>
  <c r="X886" i="2"/>
  <c r="R885" i="15" s="1"/>
  <c r="Y886" i="2"/>
  <c r="S885" i="15" s="1"/>
  <c r="Z886" i="2"/>
  <c r="T885" i="15" s="1"/>
  <c r="P887" i="2"/>
  <c r="J886" i="15" s="1"/>
  <c r="Q887" i="2"/>
  <c r="K886" i="15" s="1"/>
  <c r="R887" i="2"/>
  <c r="L886" i="15" s="1"/>
  <c r="S887" i="2"/>
  <c r="M886" i="15" s="1"/>
  <c r="T887" i="2"/>
  <c r="N886" i="15" s="1"/>
  <c r="U887" i="2"/>
  <c r="O886" i="15" s="1"/>
  <c r="V887" i="2"/>
  <c r="P886" i="15" s="1"/>
  <c r="W887" i="2"/>
  <c r="Q886" i="15" s="1"/>
  <c r="X887" i="2"/>
  <c r="R886" i="15" s="1"/>
  <c r="Y887" i="2"/>
  <c r="S886" i="15" s="1"/>
  <c r="Z887" i="2"/>
  <c r="T886" i="15" s="1"/>
  <c r="P888" i="2"/>
  <c r="J887" i="15" s="1"/>
  <c r="Q888" i="2"/>
  <c r="K887" i="15" s="1"/>
  <c r="R888" i="2"/>
  <c r="L887" i="15" s="1"/>
  <c r="S888" i="2"/>
  <c r="M887" i="15" s="1"/>
  <c r="T888" i="2"/>
  <c r="N887" i="15" s="1"/>
  <c r="U888" i="2"/>
  <c r="O887" i="15" s="1"/>
  <c r="V888" i="2"/>
  <c r="P887" i="15" s="1"/>
  <c r="W888" i="2"/>
  <c r="Q887" i="15" s="1"/>
  <c r="X888" i="2"/>
  <c r="R887" i="15" s="1"/>
  <c r="Y888" i="2"/>
  <c r="S887" i="15" s="1"/>
  <c r="Z888" i="2"/>
  <c r="T887" i="15" s="1"/>
  <c r="P889" i="2"/>
  <c r="J888" i="15" s="1"/>
  <c r="Q889" i="2"/>
  <c r="K888" i="15" s="1"/>
  <c r="R889" i="2"/>
  <c r="L888" i="15" s="1"/>
  <c r="S889" i="2"/>
  <c r="M888" i="15" s="1"/>
  <c r="T889" i="2"/>
  <c r="N888" i="15" s="1"/>
  <c r="U889" i="2"/>
  <c r="O888" i="15" s="1"/>
  <c r="V889" i="2"/>
  <c r="P888" i="15" s="1"/>
  <c r="W889" i="2"/>
  <c r="Q888" i="15" s="1"/>
  <c r="X889" i="2"/>
  <c r="R888" i="15" s="1"/>
  <c r="Y889" i="2"/>
  <c r="S888" i="15" s="1"/>
  <c r="Z889" i="2"/>
  <c r="T888" i="15" s="1"/>
  <c r="P890" i="2"/>
  <c r="J889" i="15" s="1"/>
  <c r="Q890" i="2"/>
  <c r="K889" i="15" s="1"/>
  <c r="R890" i="2"/>
  <c r="L889" i="15" s="1"/>
  <c r="S890" i="2"/>
  <c r="M889" i="15" s="1"/>
  <c r="T890" i="2"/>
  <c r="N889" i="15" s="1"/>
  <c r="U890" i="2"/>
  <c r="O889" i="15" s="1"/>
  <c r="V890" i="2"/>
  <c r="P889" i="15" s="1"/>
  <c r="W890" i="2"/>
  <c r="Q889" i="15" s="1"/>
  <c r="X890" i="2"/>
  <c r="R889" i="15" s="1"/>
  <c r="Y890" i="2"/>
  <c r="S889" i="15" s="1"/>
  <c r="Z890" i="2"/>
  <c r="T889" i="15" s="1"/>
  <c r="P891" i="2"/>
  <c r="J890" i="15" s="1"/>
  <c r="Q891" i="2"/>
  <c r="K890" i="15" s="1"/>
  <c r="R891" i="2"/>
  <c r="L890" i="15" s="1"/>
  <c r="S891" i="2"/>
  <c r="M890" i="15" s="1"/>
  <c r="T891" i="2"/>
  <c r="N890" i="15" s="1"/>
  <c r="U891" i="2"/>
  <c r="O890" i="15" s="1"/>
  <c r="V891" i="2"/>
  <c r="P890" i="15" s="1"/>
  <c r="W891" i="2"/>
  <c r="Q890" i="15" s="1"/>
  <c r="X891" i="2"/>
  <c r="R890" i="15" s="1"/>
  <c r="Y891" i="2"/>
  <c r="S890" i="15" s="1"/>
  <c r="Z891" i="2"/>
  <c r="T890" i="15" s="1"/>
  <c r="P892" i="2"/>
  <c r="J891" i="15" s="1"/>
  <c r="Q892" i="2"/>
  <c r="K891" i="15" s="1"/>
  <c r="R892" i="2"/>
  <c r="L891" i="15" s="1"/>
  <c r="S892" i="2"/>
  <c r="M891" i="15" s="1"/>
  <c r="T892" i="2"/>
  <c r="N891" i="15" s="1"/>
  <c r="U892" i="2"/>
  <c r="O891" i="15" s="1"/>
  <c r="V892" i="2"/>
  <c r="P891" i="15" s="1"/>
  <c r="W892" i="2"/>
  <c r="Q891" i="15" s="1"/>
  <c r="X892" i="2"/>
  <c r="R891" i="15" s="1"/>
  <c r="Y892" i="2"/>
  <c r="S891" i="15" s="1"/>
  <c r="Z892" i="2"/>
  <c r="T891" i="15" s="1"/>
  <c r="P893" i="2"/>
  <c r="J892" i="15" s="1"/>
  <c r="Q893" i="2"/>
  <c r="K892" i="15" s="1"/>
  <c r="R893" i="2"/>
  <c r="L892" i="15" s="1"/>
  <c r="S893" i="2"/>
  <c r="M892" i="15" s="1"/>
  <c r="T893" i="2"/>
  <c r="N892" i="15" s="1"/>
  <c r="U893" i="2"/>
  <c r="O892" i="15" s="1"/>
  <c r="V893" i="2"/>
  <c r="P892" i="15" s="1"/>
  <c r="W893" i="2"/>
  <c r="Q892" i="15" s="1"/>
  <c r="X893" i="2"/>
  <c r="R892" i="15" s="1"/>
  <c r="Y893" i="2"/>
  <c r="S892" i="15" s="1"/>
  <c r="Z893" i="2"/>
  <c r="T892" i="15" s="1"/>
  <c r="P894" i="2"/>
  <c r="J893" i="15" s="1"/>
  <c r="Q894" i="2"/>
  <c r="K893" i="15" s="1"/>
  <c r="R894" i="2"/>
  <c r="L893" i="15" s="1"/>
  <c r="S894" i="2"/>
  <c r="M893" i="15" s="1"/>
  <c r="T894" i="2"/>
  <c r="N893" i="15" s="1"/>
  <c r="U894" i="2"/>
  <c r="O893" i="15" s="1"/>
  <c r="V894" i="2"/>
  <c r="P893" i="15" s="1"/>
  <c r="W894" i="2"/>
  <c r="Q893" i="15" s="1"/>
  <c r="X894" i="2"/>
  <c r="R893" i="15" s="1"/>
  <c r="Y894" i="2"/>
  <c r="S893" i="15" s="1"/>
  <c r="Z894" i="2"/>
  <c r="T893" i="15" s="1"/>
  <c r="P895" i="2"/>
  <c r="J894" i="15" s="1"/>
  <c r="Q895" i="2"/>
  <c r="K894" i="15" s="1"/>
  <c r="R895" i="2"/>
  <c r="L894" i="15" s="1"/>
  <c r="S895" i="2"/>
  <c r="M894" i="15" s="1"/>
  <c r="T895" i="2"/>
  <c r="N894" i="15" s="1"/>
  <c r="U895" i="2"/>
  <c r="O894" i="15" s="1"/>
  <c r="V895" i="2"/>
  <c r="P894" i="15" s="1"/>
  <c r="W895" i="2"/>
  <c r="Q894" i="15" s="1"/>
  <c r="X895" i="2"/>
  <c r="R894" i="15" s="1"/>
  <c r="Y895" i="2"/>
  <c r="S894" i="15" s="1"/>
  <c r="Z895" i="2"/>
  <c r="T894" i="15" s="1"/>
  <c r="P896" i="2"/>
  <c r="J895" i="15" s="1"/>
  <c r="Z895" i="15" s="1"/>
  <c r="AA895" i="15" s="1"/>
  <c r="Q896" i="2"/>
  <c r="K895" i="15" s="1"/>
  <c r="R896" i="2"/>
  <c r="L895" i="15" s="1"/>
  <c r="S896" i="2"/>
  <c r="M895" i="15" s="1"/>
  <c r="T896" i="2"/>
  <c r="N895" i="15" s="1"/>
  <c r="U896" i="2"/>
  <c r="O895" i="15" s="1"/>
  <c r="V896" i="2"/>
  <c r="P895" i="15" s="1"/>
  <c r="W896" i="2"/>
  <c r="Q895" i="15" s="1"/>
  <c r="X896" i="2"/>
  <c r="R895" i="15" s="1"/>
  <c r="Y896" i="2"/>
  <c r="S895" i="15" s="1"/>
  <c r="Z896" i="2"/>
  <c r="T895" i="15" s="1"/>
  <c r="P897" i="2"/>
  <c r="J896" i="15" s="1"/>
  <c r="Q897" i="2"/>
  <c r="K896" i="15" s="1"/>
  <c r="R897" i="2"/>
  <c r="L896" i="15" s="1"/>
  <c r="S897" i="2"/>
  <c r="M896" i="15" s="1"/>
  <c r="T897" i="2"/>
  <c r="N896" i="15" s="1"/>
  <c r="U897" i="2"/>
  <c r="O896" i="15" s="1"/>
  <c r="V897" i="2"/>
  <c r="P896" i="15" s="1"/>
  <c r="W897" i="2"/>
  <c r="Q896" i="15" s="1"/>
  <c r="X897" i="2"/>
  <c r="R896" i="15" s="1"/>
  <c r="Y897" i="2"/>
  <c r="S896" i="15" s="1"/>
  <c r="Z897" i="2"/>
  <c r="T896" i="15" s="1"/>
  <c r="P898" i="2"/>
  <c r="J897" i="15" s="1"/>
  <c r="Q898" i="2"/>
  <c r="K897" i="15" s="1"/>
  <c r="R898" i="2"/>
  <c r="L897" i="15" s="1"/>
  <c r="S898" i="2"/>
  <c r="M897" i="15" s="1"/>
  <c r="T898" i="2"/>
  <c r="N897" i="15" s="1"/>
  <c r="U898" i="2"/>
  <c r="O897" i="15" s="1"/>
  <c r="V898" i="2"/>
  <c r="P897" i="15" s="1"/>
  <c r="W898" i="2"/>
  <c r="Q897" i="15" s="1"/>
  <c r="X898" i="2"/>
  <c r="R897" i="15" s="1"/>
  <c r="Y898" i="2"/>
  <c r="S897" i="15" s="1"/>
  <c r="Z898" i="2"/>
  <c r="T897" i="15" s="1"/>
  <c r="P899" i="2"/>
  <c r="J898" i="15" s="1"/>
  <c r="Q899" i="2"/>
  <c r="K898" i="15" s="1"/>
  <c r="R899" i="2"/>
  <c r="L898" i="15" s="1"/>
  <c r="S899" i="2"/>
  <c r="M898" i="15" s="1"/>
  <c r="T899" i="2"/>
  <c r="N898" i="15" s="1"/>
  <c r="U899" i="2"/>
  <c r="O898" i="15" s="1"/>
  <c r="V899" i="2"/>
  <c r="P898" i="15" s="1"/>
  <c r="W899" i="2"/>
  <c r="Q898" i="15" s="1"/>
  <c r="X899" i="2"/>
  <c r="R898" i="15" s="1"/>
  <c r="Y899" i="2"/>
  <c r="S898" i="15" s="1"/>
  <c r="Z899" i="2"/>
  <c r="T898" i="15" s="1"/>
  <c r="P900" i="2"/>
  <c r="J899" i="15" s="1"/>
  <c r="Q900" i="2"/>
  <c r="K899" i="15" s="1"/>
  <c r="R900" i="2"/>
  <c r="L899" i="15" s="1"/>
  <c r="S900" i="2"/>
  <c r="M899" i="15" s="1"/>
  <c r="T900" i="2"/>
  <c r="N899" i="15" s="1"/>
  <c r="U900" i="2"/>
  <c r="O899" i="15" s="1"/>
  <c r="V900" i="2"/>
  <c r="P899" i="15" s="1"/>
  <c r="W900" i="2"/>
  <c r="Q899" i="15" s="1"/>
  <c r="X900" i="2"/>
  <c r="R899" i="15" s="1"/>
  <c r="Y900" i="2"/>
  <c r="S899" i="15" s="1"/>
  <c r="Z900" i="2"/>
  <c r="T899" i="15" s="1"/>
  <c r="P901" i="2"/>
  <c r="J900" i="15" s="1"/>
  <c r="Q901" i="2"/>
  <c r="K900" i="15" s="1"/>
  <c r="R901" i="2"/>
  <c r="L900" i="15" s="1"/>
  <c r="S901" i="2"/>
  <c r="M900" i="15" s="1"/>
  <c r="T901" i="2"/>
  <c r="N900" i="15" s="1"/>
  <c r="U901" i="2"/>
  <c r="O900" i="15" s="1"/>
  <c r="V901" i="2"/>
  <c r="P900" i="15" s="1"/>
  <c r="W901" i="2"/>
  <c r="Q900" i="15" s="1"/>
  <c r="X901" i="2"/>
  <c r="R900" i="15" s="1"/>
  <c r="Y901" i="2"/>
  <c r="S900" i="15" s="1"/>
  <c r="Z901" i="2"/>
  <c r="T900" i="15" s="1"/>
  <c r="P902" i="2"/>
  <c r="J901" i="15" s="1"/>
  <c r="Q902" i="2"/>
  <c r="K901" i="15" s="1"/>
  <c r="R902" i="2"/>
  <c r="L901" i="15" s="1"/>
  <c r="S902" i="2"/>
  <c r="M901" i="15" s="1"/>
  <c r="T902" i="2"/>
  <c r="N901" i="15" s="1"/>
  <c r="U902" i="2"/>
  <c r="O901" i="15" s="1"/>
  <c r="V902" i="2"/>
  <c r="P901" i="15" s="1"/>
  <c r="W902" i="2"/>
  <c r="Q901" i="15" s="1"/>
  <c r="X902" i="2"/>
  <c r="R901" i="15" s="1"/>
  <c r="Y902" i="2"/>
  <c r="S901" i="15" s="1"/>
  <c r="Z902" i="2"/>
  <c r="T901" i="15" s="1"/>
  <c r="P903" i="2"/>
  <c r="J902" i="15" s="1"/>
  <c r="Q903" i="2"/>
  <c r="K902" i="15" s="1"/>
  <c r="R903" i="2"/>
  <c r="L902" i="15" s="1"/>
  <c r="S903" i="2"/>
  <c r="M902" i="15" s="1"/>
  <c r="T903" i="2"/>
  <c r="N902" i="15" s="1"/>
  <c r="U903" i="2"/>
  <c r="O902" i="15" s="1"/>
  <c r="V903" i="2"/>
  <c r="P902" i="15" s="1"/>
  <c r="W903" i="2"/>
  <c r="Q902" i="15" s="1"/>
  <c r="X903" i="2"/>
  <c r="R902" i="15" s="1"/>
  <c r="Y903" i="2"/>
  <c r="S902" i="15" s="1"/>
  <c r="Z903" i="2"/>
  <c r="T902" i="15" s="1"/>
  <c r="P904" i="2"/>
  <c r="J903" i="15" s="1"/>
  <c r="Q904" i="2"/>
  <c r="K903" i="15" s="1"/>
  <c r="R904" i="2"/>
  <c r="L903" i="15" s="1"/>
  <c r="S904" i="2"/>
  <c r="M903" i="15" s="1"/>
  <c r="T904" i="2"/>
  <c r="N903" i="15" s="1"/>
  <c r="U904" i="2"/>
  <c r="O903" i="15" s="1"/>
  <c r="V904" i="2"/>
  <c r="P903" i="15" s="1"/>
  <c r="W904" i="2"/>
  <c r="Q903" i="15" s="1"/>
  <c r="X904" i="2"/>
  <c r="R903" i="15" s="1"/>
  <c r="Y904" i="2"/>
  <c r="S903" i="15" s="1"/>
  <c r="Z904" i="2"/>
  <c r="T903" i="15" s="1"/>
  <c r="P905" i="2"/>
  <c r="J904" i="15" s="1"/>
  <c r="Q905" i="2"/>
  <c r="K904" i="15" s="1"/>
  <c r="R905" i="2"/>
  <c r="L904" i="15" s="1"/>
  <c r="S905" i="2"/>
  <c r="M904" i="15" s="1"/>
  <c r="T905" i="2"/>
  <c r="N904" i="15" s="1"/>
  <c r="U905" i="2"/>
  <c r="O904" i="15" s="1"/>
  <c r="V905" i="2"/>
  <c r="P904" i="15" s="1"/>
  <c r="W905" i="2"/>
  <c r="Q904" i="15" s="1"/>
  <c r="X905" i="2"/>
  <c r="R904" i="15" s="1"/>
  <c r="Y905" i="2"/>
  <c r="S904" i="15" s="1"/>
  <c r="Z905" i="2"/>
  <c r="T904" i="15" s="1"/>
  <c r="P906" i="2"/>
  <c r="J905" i="15" s="1"/>
  <c r="Q906" i="2"/>
  <c r="K905" i="15" s="1"/>
  <c r="R906" i="2"/>
  <c r="L905" i="15" s="1"/>
  <c r="S906" i="2"/>
  <c r="M905" i="15" s="1"/>
  <c r="T906" i="2"/>
  <c r="N905" i="15" s="1"/>
  <c r="U906" i="2"/>
  <c r="O905" i="15" s="1"/>
  <c r="V906" i="2"/>
  <c r="P905" i="15" s="1"/>
  <c r="W906" i="2"/>
  <c r="Q905" i="15" s="1"/>
  <c r="X906" i="2"/>
  <c r="R905" i="15" s="1"/>
  <c r="Y906" i="2"/>
  <c r="S905" i="15" s="1"/>
  <c r="Z906" i="2"/>
  <c r="T905" i="15" s="1"/>
  <c r="P907" i="2"/>
  <c r="J906" i="15" s="1"/>
  <c r="Q907" i="2"/>
  <c r="K906" i="15" s="1"/>
  <c r="R907" i="2"/>
  <c r="L906" i="15" s="1"/>
  <c r="S907" i="2"/>
  <c r="M906" i="15" s="1"/>
  <c r="T907" i="2"/>
  <c r="N906" i="15" s="1"/>
  <c r="U907" i="2"/>
  <c r="O906" i="15" s="1"/>
  <c r="V907" i="2"/>
  <c r="P906" i="15" s="1"/>
  <c r="W907" i="2"/>
  <c r="Q906" i="15" s="1"/>
  <c r="X907" i="2"/>
  <c r="R906" i="15" s="1"/>
  <c r="Y907" i="2"/>
  <c r="S906" i="15" s="1"/>
  <c r="Z907" i="2"/>
  <c r="T906" i="15" s="1"/>
  <c r="P908" i="2"/>
  <c r="J907" i="15" s="1"/>
  <c r="Q908" i="2"/>
  <c r="K907" i="15" s="1"/>
  <c r="R908" i="2"/>
  <c r="L907" i="15" s="1"/>
  <c r="S908" i="2"/>
  <c r="M907" i="15" s="1"/>
  <c r="T908" i="2"/>
  <c r="N907" i="15" s="1"/>
  <c r="U908" i="2"/>
  <c r="O907" i="15" s="1"/>
  <c r="V908" i="2"/>
  <c r="P907" i="15" s="1"/>
  <c r="W908" i="2"/>
  <c r="Q907" i="15" s="1"/>
  <c r="X908" i="2"/>
  <c r="R907" i="15" s="1"/>
  <c r="Y908" i="2"/>
  <c r="S907" i="15" s="1"/>
  <c r="Z908" i="2"/>
  <c r="T907" i="15" s="1"/>
  <c r="P909" i="2"/>
  <c r="J908" i="15" s="1"/>
  <c r="Q909" i="2"/>
  <c r="K908" i="15" s="1"/>
  <c r="R909" i="2"/>
  <c r="L908" i="15" s="1"/>
  <c r="S909" i="2"/>
  <c r="M908" i="15" s="1"/>
  <c r="T909" i="2"/>
  <c r="N908" i="15" s="1"/>
  <c r="U909" i="2"/>
  <c r="O908" i="15" s="1"/>
  <c r="V909" i="2"/>
  <c r="P908" i="15" s="1"/>
  <c r="W909" i="2"/>
  <c r="Q908" i="15" s="1"/>
  <c r="X909" i="2"/>
  <c r="R908" i="15" s="1"/>
  <c r="Y909" i="2"/>
  <c r="S908" i="15" s="1"/>
  <c r="Z909" i="2"/>
  <c r="T908" i="15" s="1"/>
  <c r="P910" i="2"/>
  <c r="J909" i="15" s="1"/>
  <c r="Q910" i="2"/>
  <c r="K909" i="15" s="1"/>
  <c r="R910" i="2"/>
  <c r="L909" i="15" s="1"/>
  <c r="S910" i="2"/>
  <c r="M909" i="15" s="1"/>
  <c r="T910" i="2"/>
  <c r="N909" i="15" s="1"/>
  <c r="U910" i="2"/>
  <c r="O909" i="15" s="1"/>
  <c r="V910" i="2"/>
  <c r="P909" i="15" s="1"/>
  <c r="W910" i="2"/>
  <c r="Q909" i="15" s="1"/>
  <c r="X910" i="2"/>
  <c r="R909" i="15" s="1"/>
  <c r="Y910" i="2"/>
  <c r="S909" i="15" s="1"/>
  <c r="Z910" i="2"/>
  <c r="T909" i="15" s="1"/>
  <c r="P911" i="2"/>
  <c r="J910" i="15" s="1"/>
  <c r="Q911" i="2"/>
  <c r="K910" i="15" s="1"/>
  <c r="R911" i="2"/>
  <c r="L910" i="15" s="1"/>
  <c r="S911" i="2"/>
  <c r="M910" i="15" s="1"/>
  <c r="T911" i="2"/>
  <c r="N910" i="15" s="1"/>
  <c r="U911" i="2"/>
  <c r="O910" i="15" s="1"/>
  <c r="V911" i="2"/>
  <c r="P910" i="15" s="1"/>
  <c r="W911" i="2"/>
  <c r="Q910" i="15" s="1"/>
  <c r="X911" i="2"/>
  <c r="R910" i="15" s="1"/>
  <c r="Y911" i="2"/>
  <c r="S910" i="15" s="1"/>
  <c r="Z911" i="2"/>
  <c r="T910" i="15" s="1"/>
  <c r="P912" i="2"/>
  <c r="J911" i="15" s="1"/>
  <c r="Z911" i="15" s="1"/>
  <c r="AA911" i="15" s="1"/>
  <c r="Q912" i="2"/>
  <c r="K911" i="15" s="1"/>
  <c r="R912" i="2"/>
  <c r="L911" i="15" s="1"/>
  <c r="S912" i="2"/>
  <c r="M911" i="15" s="1"/>
  <c r="T912" i="2"/>
  <c r="N911" i="15" s="1"/>
  <c r="U912" i="2"/>
  <c r="O911" i="15" s="1"/>
  <c r="V912" i="2"/>
  <c r="P911" i="15" s="1"/>
  <c r="W912" i="2"/>
  <c r="Q911" i="15" s="1"/>
  <c r="X912" i="2"/>
  <c r="R911" i="15" s="1"/>
  <c r="Y912" i="2"/>
  <c r="S911" i="15" s="1"/>
  <c r="Z912" i="2"/>
  <c r="T911" i="15" s="1"/>
  <c r="P913" i="2"/>
  <c r="J912" i="15" s="1"/>
  <c r="Q913" i="2"/>
  <c r="K912" i="15" s="1"/>
  <c r="R913" i="2"/>
  <c r="L912" i="15" s="1"/>
  <c r="S913" i="2"/>
  <c r="M912" i="15" s="1"/>
  <c r="T913" i="2"/>
  <c r="N912" i="15" s="1"/>
  <c r="U913" i="2"/>
  <c r="O912" i="15" s="1"/>
  <c r="V913" i="2"/>
  <c r="P912" i="15" s="1"/>
  <c r="W913" i="2"/>
  <c r="Q912" i="15" s="1"/>
  <c r="X913" i="2"/>
  <c r="R912" i="15" s="1"/>
  <c r="Y913" i="2"/>
  <c r="S912" i="15" s="1"/>
  <c r="Z913" i="2"/>
  <c r="T912" i="15" s="1"/>
  <c r="P914" i="2"/>
  <c r="J913" i="15" s="1"/>
  <c r="Q914" i="2"/>
  <c r="K913" i="15" s="1"/>
  <c r="R914" i="2"/>
  <c r="L913" i="15" s="1"/>
  <c r="S914" i="2"/>
  <c r="M913" i="15" s="1"/>
  <c r="T914" i="2"/>
  <c r="N913" i="15" s="1"/>
  <c r="U914" i="2"/>
  <c r="O913" i="15" s="1"/>
  <c r="V914" i="2"/>
  <c r="P913" i="15" s="1"/>
  <c r="W914" i="2"/>
  <c r="Q913" i="15" s="1"/>
  <c r="X914" i="2"/>
  <c r="R913" i="15" s="1"/>
  <c r="Y914" i="2"/>
  <c r="S913" i="15" s="1"/>
  <c r="Z914" i="2"/>
  <c r="T913" i="15" s="1"/>
  <c r="P915" i="2"/>
  <c r="J914" i="15" s="1"/>
  <c r="Q915" i="2"/>
  <c r="K914" i="15" s="1"/>
  <c r="R915" i="2"/>
  <c r="L914" i="15" s="1"/>
  <c r="S915" i="2"/>
  <c r="M914" i="15" s="1"/>
  <c r="T915" i="2"/>
  <c r="N914" i="15" s="1"/>
  <c r="U915" i="2"/>
  <c r="O914" i="15" s="1"/>
  <c r="V915" i="2"/>
  <c r="P914" i="15" s="1"/>
  <c r="W915" i="2"/>
  <c r="Q914" i="15" s="1"/>
  <c r="X915" i="2"/>
  <c r="R914" i="15" s="1"/>
  <c r="Y915" i="2"/>
  <c r="S914" i="15" s="1"/>
  <c r="Z915" i="2"/>
  <c r="T914" i="15" s="1"/>
  <c r="P916" i="2"/>
  <c r="J915" i="15" s="1"/>
  <c r="Q916" i="2"/>
  <c r="K915" i="15" s="1"/>
  <c r="R916" i="2"/>
  <c r="L915" i="15" s="1"/>
  <c r="S916" i="2"/>
  <c r="M915" i="15" s="1"/>
  <c r="T916" i="2"/>
  <c r="N915" i="15" s="1"/>
  <c r="U916" i="2"/>
  <c r="O915" i="15" s="1"/>
  <c r="V916" i="2"/>
  <c r="P915" i="15" s="1"/>
  <c r="W916" i="2"/>
  <c r="Q915" i="15" s="1"/>
  <c r="X916" i="2"/>
  <c r="R915" i="15" s="1"/>
  <c r="Y916" i="2"/>
  <c r="S915" i="15" s="1"/>
  <c r="Z916" i="2"/>
  <c r="T915" i="15" s="1"/>
  <c r="P917" i="2"/>
  <c r="J916" i="15" s="1"/>
  <c r="Q917" i="2"/>
  <c r="K916" i="15" s="1"/>
  <c r="R917" i="2"/>
  <c r="L916" i="15" s="1"/>
  <c r="S917" i="2"/>
  <c r="M916" i="15" s="1"/>
  <c r="T917" i="2"/>
  <c r="N916" i="15" s="1"/>
  <c r="U917" i="2"/>
  <c r="O916" i="15" s="1"/>
  <c r="V917" i="2"/>
  <c r="P916" i="15" s="1"/>
  <c r="W917" i="2"/>
  <c r="Q916" i="15" s="1"/>
  <c r="X917" i="2"/>
  <c r="R916" i="15" s="1"/>
  <c r="Y917" i="2"/>
  <c r="S916" i="15" s="1"/>
  <c r="Z917" i="2"/>
  <c r="T916" i="15" s="1"/>
  <c r="P918" i="2"/>
  <c r="J917" i="15" s="1"/>
  <c r="Q918" i="2"/>
  <c r="K917" i="15" s="1"/>
  <c r="R918" i="2"/>
  <c r="L917" i="15" s="1"/>
  <c r="S918" i="2"/>
  <c r="M917" i="15" s="1"/>
  <c r="T918" i="2"/>
  <c r="N917" i="15" s="1"/>
  <c r="U918" i="2"/>
  <c r="O917" i="15" s="1"/>
  <c r="V918" i="2"/>
  <c r="P917" i="15" s="1"/>
  <c r="W918" i="2"/>
  <c r="Q917" i="15" s="1"/>
  <c r="X918" i="2"/>
  <c r="R917" i="15" s="1"/>
  <c r="Y918" i="2"/>
  <c r="S917" i="15" s="1"/>
  <c r="Z918" i="2"/>
  <c r="T917" i="15" s="1"/>
  <c r="P919" i="2"/>
  <c r="J918" i="15" s="1"/>
  <c r="Q919" i="2"/>
  <c r="K918" i="15" s="1"/>
  <c r="R919" i="2"/>
  <c r="L918" i="15" s="1"/>
  <c r="S919" i="2"/>
  <c r="M918" i="15" s="1"/>
  <c r="T919" i="2"/>
  <c r="N918" i="15" s="1"/>
  <c r="U919" i="2"/>
  <c r="O918" i="15" s="1"/>
  <c r="V919" i="2"/>
  <c r="P918" i="15" s="1"/>
  <c r="W919" i="2"/>
  <c r="Q918" i="15" s="1"/>
  <c r="X919" i="2"/>
  <c r="R918" i="15" s="1"/>
  <c r="Y919" i="2"/>
  <c r="S918" i="15" s="1"/>
  <c r="Z919" i="2"/>
  <c r="T918" i="15" s="1"/>
  <c r="P920" i="2"/>
  <c r="J919" i="15" s="1"/>
  <c r="Q920" i="2"/>
  <c r="K919" i="15" s="1"/>
  <c r="R920" i="2"/>
  <c r="L919" i="15" s="1"/>
  <c r="S920" i="2"/>
  <c r="M919" i="15" s="1"/>
  <c r="T920" i="2"/>
  <c r="N919" i="15" s="1"/>
  <c r="U920" i="2"/>
  <c r="O919" i="15" s="1"/>
  <c r="V920" i="2"/>
  <c r="P919" i="15" s="1"/>
  <c r="W920" i="2"/>
  <c r="Q919" i="15" s="1"/>
  <c r="X920" i="2"/>
  <c r="R919" i="15" s="1"/>
  <c r="Y920" i="2"/>
  <c r="S919" i="15" s="1"/>
  <c r="Z920" i="2"/>
  <c r="T919" i="15" s="1"/>
  <c r="P921" i="2"/>
  <c r="J920" i="15" s="1"/>
  <c r="Q921" i="2"/>
  <c r="K920" i="15" s="1"/>
  <c r="R921" i="2"/>
  <c r="L920" i="15" s="1"/>
  <c r="S921" i="2"/>
  <c r="M920" i="15" s="1"/>
  <c r="T921" i="2"/>
  <c r="N920" i="15" s="1"/>
  <c r="U921" i="2"/>
  <c r="O920" i="15" s="1"/>
  <c r="V921" i="2"/>
  <c r="P920" i="15" s="1"/>
  <c r="W921" i="2"/>
  <c r="Q920" i="15" s="1"/>
  <c r="X921" i="2"/>
  <c r="R920" i="15" s="1"/>
  <c r="Y921" i="2"/>
  <c r="S920" i="15" s="1"/>
  <c r="Z921" i="2"/>
  <c r="T920" i="15" s="1"/>
  <c r="P922" i="2"/>
  <c r="J921" i="15" s="1"/>
  <c r="Q922" i="2"/>
  <c r="K921" i="15" s="1"/>
  <c r="R922" i="2"/>
  <c r="L921" i="15" s="1"/>
  <c r="S922" i="2"/>
  <c r="M921" i="15" s="1"/>
  <c r="T922" i="2"/>
  <c r="N921" i="15" s="1"/>
  <c r="U922" i="2"/>
  <c r="O921" i="15" s="1"/>
  <c r="V922" i="2"/>
  <c r="P921" i="15" s="1"/>
  <c r="W922" i="2"/>
  <c r="Q921" i="15" s="1"/>
  <c r="X922" i="2"/>
  <c r="R921" i="15" s="1"/>
  <c r="Y922" i="2"/>
  <c r="S921" i="15" s="1"/>
  <c r="Z922" i="2"/>
  <c r="T921" i="15" s="1"/>
  <c r="P923" i="2"/>
  <c r="J922" i="15" s="1"/>
  <c r="Q923" i="2"/>
  <c r="K922" i="15" s="1"/>
  <c r="R923" i="2"/>
  <c r="L922" i="15" s="1"/>
  <c r="S923" i="2"/>
  <c r="M922" i="15" s="1"/>
  <c r="T923" i="2"/>
  <c r="N922" i="15" s="1"/>
  <c r="U923" i="2"/>
  <c r="O922" i="15" s="1"/>
  <c r="V923" i="2"/>
  <c r="P922" i="15" s="1"/>
  <c r="W923" i="2"/>
  <c r="Q922" i="15" s="1"/>
  <c r="X923" i="2"/>
  <c r="R922" i="15" s="1"/>
  <c r="Y923" i="2"/>
  <c r="S922" i="15" s="1"/>
  <c r="Z923" i="2"/>
  <c r="T922" i="15" s="1"/>
  <c r="P924" i="2"/>
  <c r="J923" i="15" s="1"/>
  <c r="Q924" i="2"/>
  <c r="K923" i="15" s="1"/>
  <c r="R924" i="2"/>
  <c r="L923" i="15" s="1"/>
  <c r="S924" i="2"/>
  <c r="M923" i="15" s="1"/>
  <c r="T924" i="2"/>
  <c r="N923" i="15" s="1"/>
  <c r="U924" i="2"/>
  <c r="O923" i="15" s="1"/>
  <c r="V924" i="2"/>
  <c r="P923" i="15" s="1"/>
  <c r="W924" i="2"/>
  <c r="Q923" i="15" s="1"/>
  <c r="X924" i="2"/>
  <c r="R923" i="15" s="1"/>
  <c r="Y924" i="2"/>
  <c r="S923" i="15" s="1"/>
  <c r="Z924" i="2"/>
  <c r="T923" i="15" s="1"/>
  <c r="P925" i="2"/>
  <c r="J924" i="15" s="1"/>
  <c r="Q925" i="2"/>
  <c r="K924" i="15" s="1"/>
  <c r="R925" i="2"/>
  <c r="L924" i="15" s="1"/>
  <c r="S925" i="2"/>
  <c r="M924" i="15" s="1"/>
  <c r="T925" i="2"/>
  <c r="N924" i="15" s="1"/>
  <c r="U925" i="2"/>
  <c r="O924" i="15" s="1"/>
  <c r="V925" i="2"/>
  <c r="P924" i="15" s="1"/>
  <c r="W925" i="2"/>
  <c r="Q924" i="15" s="1"/>
  <c r="X925" i="2"/>
  <c r="R924" i="15" s="1"/>
  <c r="Y925" i="2"/>
  <c r="S924" i="15" s="1"/>
  <c r="Z925" i="2"/>
  <c r="T924" i="15" s="1"/>
  <c r="P926" i="2"/>
  <c r="J925" i="15" s="1"/>
  <c r="Q926" i="2"/>
  <c r="K925" i="15" s="1"/>
  <c r="R926" i="2"/>
  <c r="L925" i="15" s="1"/>
  <c r="S926" i="2"/>
  <c r="M925" i="15" s="1"/>
  <c r="T926" i="2"/>
  <c r="N925" i="15" s="1"/>
  <c r="U926" i="2"/>
  <c r="O925" i="15" s="1"/>
  <c r="V926" i="2"/>
  <c r="P925" i="15" s="1"/>
  <c r="W926" i="2"/>
  <c r="Q925" i="15" s="1"/>
  <c r="X926" i="2"/>
  <c r="R925" i="15" s="1"/>
  <c r="Y926" i="2"/>
  <c r="S925" i="15" s="1"/>
  <c r="Z926" i="2"/>
  <c r="T925" i="15" s="1"/>
  <c r="P927" i="2"/>
  <c r="J926" i="15" s="1"/>
  <c r="Q927" i="2"/>
  <c r="K926" i="15" s="1"/>
  <c r="R927" i="2"/>
  <c r="L926" i="15" s="1"/>
  <c r="S927" i="2"/>
  <c r="M926" i="15" s="1"/>
  <c r="T927" i="2"/>
  <c r="N926" i="15" s="1"/>
  <c r="U927" i="2"/>
  <c r="O926" i="15" s="1"/>
  <c r="V927" i="2"/>
  <c r="P926" i="15" s="1"/>
  <c r="W927" i="2"/>
  <c r="Q926" i="15" s="1"/>
  <c r="X927" i="2"/>
  <c r="R926" i="15" s="1"/>
  <c r="Y927" i="2"/>
  <c r="S926" i="15" s="1"/>
  <c r="Z927" i="2"/>
  <c r="T926" i="15" s="1"/>
  <c r="P928" i="2"/>
  <c r="J927" i="15" s="1"/>
  <c r="Z927" i="15" s="1"/>
  <c r="AA927" i="15" s="1"/>
  <c r="Q928" i="2"/>
  <c r="K927" i="15" s="1"/>
  <c r="R928" i="2"/>
  <c r="L927" i="15" s="1"/>
  <c r="S928" i="2"/>
  <c r="M927" i="15" s="1"/>
  <c r="T928" i="2"/>
  <c r="N927" i="15" s="1"/>
  <c r="U928" i="2"/>
  <c r="O927" i="15" s="1"/>
  <c r="V928" i="2"/>
  <c r="P927" i="15" s="1"/>
  <c r="W928" i="2"/>
  <c r="Q927" i="15" s="1"/>
  <c r="X928" i="2"/>
  <c r="R927" i="15" s="1"/>
  <c r="Y928" i="2"/>
  <c r="S927" i="15" s="1"/>
  <c r="Z928" i="2"/>
  <c r="T927" i="15" s="1"/>
  <c r="P929" i="2"/>
  <c r="J928" i="15" s="1"/>
  <c r="Q929" i="2"/>
  <c r="K928" i="15" s="1"/>
  <c r="R929" i="2"/>
  <c r="L928" i="15" s="1"/>
  <c r="S929" i="2"/>
  <c r="M928" i="15" s="1"/>
  <c r="T929" i="2"/>
  <c r="N928" i="15" s="1"/>
  <c r="U929" i="2"/>
  <c r="O928" i="15" s="1"/>
  <c r="V929" i="2"/>
  <c r="P928" i="15" s="1"/>
  <c r="W929" i="2"/>
  <c r="Q928" i="15" s="1"/>
  <c r="X929" i="2"/>
  <c r="R928" i="15" s="1"/>
  <c r="Y929" i="2"/>
  <c r="S928" i="15" s="1"/>
  <c r="Z929" i="2"/>
  <c r="T928" i="15" s="1"/>
  <c r="P930" i="2"/>
  <c r="J929" i="15" s="1"/>
  <c r="Q930" i="2"/>
  <c r="K929" i="15" s="1"/>
  <c r="R930" i="2"/>
  <c r="L929" i="15" s="1"/>
  <c r="S930" i="2"/>
  <c r="M929" i="15" s="1"/>
  <c r="T930" i="2"/>
  <c r="N929" i="15" s="1"/>
  <c r="U930" i="2"/>
  <c r="O929" i="15" s="1"/>
  <c r="V930" i="2"/>
  <c r="P929" i="15" s="1"/>
  <c r="W930" i="2"/>
  <c r="Q929" i="15" s="1"/>
  <c r="X930" i="2"/>
  <c r="R929" i="15" s="1"/>
  <c r="Y930" i="2"/>
  <c r="S929" i="15" s="1"/>
  <c r="Z930" i="2"/>
  <c r="T929" i="15" s="1"/>
  <c r="P931" i="2"/>
  <c r="J930" i="15" s="1"/>
  <c r="Q931" i="2"/>
  <c r="K930" i="15" s="1"/>
  <c r="R931" i="2"/>
  <c r="L930" i="15" s="1"/>
  <c r="S931" i="2"/>
  <c r="M930" i="15" s="1"/>
  <c r="T931" i="2"/>
  <c r="N930" i="15" s="1"/>
  <c r="U931" i="2"/>
  <c r="O930" i="15" s="1"/>
  <c r="V931" i="2"/>
  <c r="P930" i="15" s="1"/>
  <c r="W931" i="2"/>
  <c r="Q930" i="15" s="1"/>
  <c r="X931" i="2"/>
  <c r="R930" i="15" s="1"/>
  <c r="Y931" i="2"/>
  <c r="S930" i="15" s="1"/>
  <c r="Z931" i="2"/>
  <c r="T930" i="15" s="1"/>
  <c r="P932" i="2"/>
  <c r="J931" i="15" s="1"/>
  <c r="Q932" i="2"/>
  <c r="K931" i="15" s="1"/>
  <c r="R932" i="2"/>
  <c r="L931" i="15" s="1"/>
  <c r="S932" i="2"/>
  <c r="M931" i="15" s="1"/>
  <c r="T932" i="2"/>
  <c r="N931" i="15" s="1"/>
  <c r="U932" i="2"/>
  <c r="O931" i="15" s="1"/>
  <c r="V932" i="2"/>
  <c r="P931" i="15" s="1"/>
  <c r="W932" i="2"/>
  <c r="Q931" i="15" s="1"/>
  <c r="X932" i="2"/>
  <c r="R931" i="15" s="1"/>
  <c r="Y932" i="2"/>
  <c r="S931" i="15" s="1"/>
  <c r="Z932" i="2"/>
  <c r="T931" i="15" s="1"/>
  <c r="P933" i="2"/>
  <c r="J932" i="15" s="1"/>
  <c r="Q933" i="2"/>
  <c r="K932" i="15" s="1"/>
  <c r="R933" i="2"/>
  <c r="L932" i="15" s="1"/>
  <c r="S933" i="2"/>
  <c r="M932" i="15" s="1"/>
  <c r="T933" i="2"/>
  <c r="N932" i="15" s="1"/>
  <c r="U933" i="2"/>
  <c r="O932" i="15" s="1"/>
  <c r="V933" i="2"/>
  <c r="P932" i="15" s="1"/>
  <c r="W933" i="2"/>
  <c r="Q932" i="15" s="1"/>
  <c r="X933" i="2"/>
  <c r="R932" i="15" s="1"/>
  <c r="Y933" i="2"/>
  <c r="S932" i="15" s="1"/>
  <c r="Z933" i="2"/>
  <c r="T932" i="15" s="1"/>
  <c r="P934" i="2"/>
  <c r="J933" i="15" s="1"/>
  <c r="Q934" i="2"/>
  <c r="K933" i="15" s="1"/>
  <c r="R934" i="2"/>
  <c r="L933" i="15" s="1"/>
  <c r="S934" i="2"/>
  <c r="M933" i="15" s="1"/>
  <c r="T934" i="2"/>
  <c r="N933" i="15" s="1"/>
  <c r="U934" i="2"/>
  <c r="O933" i="15" s="1"/>
  <c r="V934" i="2"/>
  <c r="P933" i="15" s="1"/>
  <c r="W934" i="2"/>
  <c r="Q933" i="15" s="1"/>
  <c r="X934" i="2"/>
  <c r="R933" i="15" s="1"/>
  <c r="Y934" i="2"/>
  <c r="S933" i="15" s="1"/>
  <c r="Z934" i="2"/>
  <c r="T933" i="15" s="1"/>
  <c r="P935" i="2"/>
  <c r="J934" i="15" s="1"/>
  <c r="Q935" i="2"/>
  <c r="K934" i="15" s="1"/>
  <c r="R935" i="2"/>
  <c r="L934" i="15" s="1"/>
  <c r="S935" i="2"/>
  <c r="M934" i="15" s="1"/>
  <c r="T935" i="2"/>
  <c r="N934" i="15" s="1"/>
  <c r="U935" i="2"/>
  <c r="O934" i="15" s="1"/>
  <c r="V935" i="2"/>
  <c r="P934" i="15" s="1"/>
  <c r="W935" i="2"/>
  <c r="Q934" i="15" s="1"/>
  <c r="X935" i="2"/>
  <c r="R934" i="15" s="1"/>
  <c r="Y935" i="2"/>
  <c r="S934" i="15" s="1"/>
  <c r="Z935" i="2"/>
  <c r="T934" i="15" s="1"/>
  <c r="P936" i="2"/>
  <c r="J935" i="15" s="1"/>
  <c r="Q936" i="2"/>
  <c r="K935" i="15" s="1"/>
  <c r="R936" i="2"/>
  <c r="L935" i="15" s="1"/>
  <c r="S936" i="2"/>
  <c r="M935" i="15" s="1"/>
  <c r="T936" i="2"/>
  <c r="N935" i="15" s="1"/>
  <c r="U936" i="2"/>
  <c r="O935" i="15" s="1"/>
  <c r="V936" i="2"/>
  <c r="P935" i="15" s="1"/>
  <c r="W936" i="2"/>
  <c r="Q935" i="15" s="1"/>
  <c r="X936" i="2"/>
  <c r="R935" i="15" s="1"/>
  <c r="Y936" i="2"/>
  <c r="S935" i="15" s="1"/>
  <c r="Z936" i="2"/>
  <c r="T935" i="15" s="1"/>
  <c r="P937" i="2"/>
  <c r="J936" i="15" s="1"/>
  <c r="Q937" i="2"/>
  <c r="K936" i="15" s="1"/>
  <c r="R937" i="2"/>
  <c r="L936" i="15" s="1"/>
  <c r="S937" i="2"/>
  <c r="M936" i="15" s="1"/>
  <c r="T937" i="2"/>
  <c r="N936" i="15" s="1"/>
  <c r="U937" i="2"/>
  <c r="O936" i="15" s="1"/>
  <c r="V937" i="2"/>
  <c r="P936" i="15" s="1"/>
  <c r="W937" i="2"/>
  <c r="Q936" i="15" s="1"/>
  <c r="X937" i="2"/>
  <c r="R936" i="15" s="1"/>
  <c r="Y937" i="2"/>
  <c r="S936" i="15" s="1"/>
  <c r="Z937" i="2"/>
  <c r="T936" i="15" s="1"/>
  <c r="P938" i="2"/>
  <c r="J937" i="15" s="1"/>
  <c r="Q938" i="2"/>
  <c r="K937" i="15" s="1"/>
  <c r="R938" i="2"/>
  <c r="L937" i="15" s="1"/>
  <c r="S938" i="2"/>
  <c r="M937" i="15" s="1"/>
  <c r="T938" i="2"/>
  <c r="N937" i="15" s="1"/>
  <c r="U938" i="2"/>
  <c r="O937" i="15" s="1"/>
  <c r="V938" i="2"/>
  <c r="P937" i="15" s="1"/>
  <c r="W938" i="2"/>
  <c r="Q937" i="15" s="1"/>
  <c r="X938" i="2"/>
  <c r="R937" i="15" s="1"/>
  <c r="Y938" i="2"/>
  <c r="S937" i="15" s="1"/>
  <c r="Z938" i="2"/>
  <c r="T937" i="15" s="1"/>
  <c r="P939" i="2"/>
  <c r="J938" i="15" s="1"/>
  <c r="Q939" i="2"/>
  <c r="K938" i="15" s="1"/>
  <c r="R939" i="2"/>
  <c r="L938" i="15" s="1"/>
  <c r="S939" i="2"/>
  <c r="M938" i="15" s="1"/>
  <c r="T939" i="2"/>
  <c r="N938" i="15" s="1"/>
  <c r="U939" i="2"/>
  <c r="O938" i="15" s="1"/>
  <c r="V939" i="2"/>
  <c r="P938" i="15" s="1"/>
  <c r="W939" i="2"/>
  <c r="Q938" i="15" s="1"/>
  <c r="X939" i="2"/>
  <c r="R938" i="15" s="1"/>
  <c r="Y939" i="2"/>
  <c r="S938" i="15" s="1"/>
  <c r="Z939" i="2"/>
  <c r="T938" i="15" s="1"/>
  <c r="P940" i="2"/>
  <c r="J939" i="15" s="1"/>
  <c r="Q940" i="2"/>
  <c r="K939" i="15" s="1"/>
  <c r="R940" i="2"/>
  <c r="L939" i="15" s="1"/>
  <c r="S940" i="2"/>
  <c r="M939" i="15" s="1"/>
  <c r="T940" i="2"/>
  <c r="N939" i="15" s="1"/>
  <c r="U940" i="2"/>
  <c r="O939" i="15" s="1"/>
  <c r="V940" i="2"/>
  <c r="P939" i="15" s="1"/>
  <c r="W940" i="2"/>
  <c r="Q939" i="15" s="1"/>
  <c r="X940" i="2"/>
  <c r="R939" i="15" s="1"/>
  <c r="Y940" i="2"/>
  <c r="S939" i="15" s="1"/>
  <c r="Z940" i="2"/>
  <c r="T939" i="15" s="1"/>
  <c r="P941" i="2"/>
  <c r="J940" i="15" s="1"/>
  <c r="Q941" i="2"/>
  <c r="K940" i="15" s="1"/>
  <c r="R941" i="2"/>
  <c r="L940" i="15" s="1"/>
  <c r="S941" i="2"/>
  <c r="M940" i="15" s="1"/>
  <c r="T941" i="2"/>
  <c r="N940" i="15" s="1"/>
  <c r="U941" i="2"/>
  <c r="O940" i="15" s="1"/>
  <c r="V941" i="2"/>
  <c r="P940" i="15" s="1"/>
  <c r="W941" i="2"/>
  <c r="Q940" i="15" s="1"/>
  <c r="X941" i="2"/>
  <c r="R940" i="15" s="1"/>
  <c r="Y941" i="2"/>
  <c r="S940" i="15" s="1"/>
  <c r="Z941" i="2"/>
  <c r="T940" i="15" s="1"/>
  <c r="P942" i="2"/>
  <c r="J941" i="15" s="1"/>
  <c r="Q942" i="2"/>
  <c r="K941" i="15" s="1"/>
  <c r="R942" i="2"/>
  <c r="L941" i="15" s="1"/>
  <c r="S942" i="2"/>
  <c r="M941" i="15" s="1"/>
  <c r="T942" i="2"/>
  <c r="N941" i="15" s="1"/>
  <c r="U942" i="2"/>
  <c r="O941" i="15" s="1"/>
  <c r="V942" i="2"/>
  <c r="P941" i="15" s="1"/>
  <c r="W942" i="2"/>
  <c r="Q941" i="15" s="1"/>
  <c r="X942" i="2"/>
  <c r="R941" i="15" s="1"/>
  <c r="Y942" i="2"/>
  <c r="S941" i="15" s="1"/>
  <c r="Z942" i="2"/>
  <c r="T941" i="15" s="1"/>
  <c r="P943" i="2"/>
  <c r="J942" i="15" s="1"/>
  <c r="Q943" i="2"/>
  <c r="K942" i="15" s="1"/>
  <c r="R943" i="2"/>
  <c r="L942" i="15" s="1"/>
  <c r="S943" i="2"/>
  <c r="M942" i="15" s="1"/>
  <c r="T943" i="2"/>
  <c r="N942" i="15" s="1"/>
  <c r="U943" i="2"/>
  <c r="O942" i="15" s="1"/>
  <c r="V943" i="2"/>
  <c r="P942" i="15" s="1"/>
  <c r="W943" i="2"/>
  <c r="Q942" i="15" s="1"/>
  <c r="X943" i="2"/>
  <c r="R942" i="15" s="1"/>
  <c r="Y943" i="2"/>
  <c r="S942" i="15" s="1"/>
  <c r="Z943" i="2"/>
  <c r="T942" i="15" s="1"/>
  <c r="P944" i="2"/>
  <c r="J943" i="15" s="1"/>
  <c r="Z943" i="15" s="1"/>
  <c r="AA943" i="15" s="1"/>
  <c r="Q944" i="2"/>
  <c r="K943" i="15" s="1"/>
  <c r="R944" i="2"/>
  <c r="L943" i="15" s="1"/>
  <c r="S944" i="2"/>
  <c r="M943" i="15" s="1"/>
  <c r="T944" i="2"/>
  <c r="N943" i="15" s="1"/>
  <c r="U944" i="2"/>
  <c r="O943" i="15" s="1"/>
  <c r="V944" i="2"/>
  <c r="P943" i="15" s="1"/>
  <c r="W944" i="2"/>
  <c r="Q943" i="15" s="1"/>
  <c r="X944" i="2"/>
  <c r="R943" i="15" s="1"/>
  <c r="Y944" i="2"/>
  <c r="S943" i="15" s="1"/>
  <c r="Z944" i="2"/>
  <c r="T943" i="15" s="1"/>
  <c r="P945" i="2"/>
  <c r="J944" i="15" s="1"/>
  <c r="Q945" i="2"/>
  <c r="K944" i="15" s="1"/>
  <c r="R945" i="2"/>
  <c r="L944" i="15" s="1"/>
  <c r="S945" i="2"/>
  <c r="M944" i="15" s="1"/>
  <c r="T945" i="2"/>
  <c r="N944" i="15" s="1"/>
  <c r="U945" i="2"/>
  <c r="O944" i="15" s="1"/>
  <c r="V945" i="2"/>
  <c r="P944" i="15" s="1"/>
  <c r="W945" i="2"/>
  <c r="Q944" i="15" s="1"/>
  <c r="X945" i="2"/>
  <c r="R944" i="15" s="1"/>
  <c r="Y945" i="2"/>
  <c r="S944" i="15" s="1"/>
  <c r="Z945" i="2"/>
  <c r="T944" i="15" s="1"/>
  <c r="P946" i="2"/>
  <c r="J945" i="15" s="1"/>
  <c r="Q946" i="2"/>
  <c r="K945" i="15" s="1"/>
  <c r="R946" i="2"/>
  <c r="L945" i="15" s="1"/>
  <c r="S946" i="2"/>
  <c r="M945" i="15" s="1"/>
  <c r="T946" i="2"/>
  <c r="N945" i="15" s="1"/>
  <c r="U946" i="2"/>
  <c r="O945" i="15" s="1"/>
  <c r="V946" i="2"/>
  <c r="P945" i="15" s="1"/>
  <c r="W946" i="2"/>
  <c r="Q945" i="15" s="1"/>
  <c r="X946" i="2"/>
  <c r="R945" i="15" s="1"/>
  <c r="Y946" i="2"/>
  <c r="S945" i="15" s="1"/>
  <c r="Z946" i="2"/>
  <c r="T945" i="15" s="1"/>
  <c r="P947" i="2"/>
  <c r="J946" i="15" s="1"/>
  <c r="Q947" i="2"/>
  <c r="K946" i="15" s="1"/>
  <c r="R947" i="2"/>
  <c r="L946" i="15" s="1"/>
  <c r="S947" i="2"/>
  <c r="M946" i="15" s="1"/>
  <c r="T947" i="2"/>
  <c r="N946" i="15" s="1"/>
  <c r="U947" i="2"/>
  <c r="O946" i="15" s="1"/>
  <c r="V947" i="2"/>
  <c r="P946" i="15" s="1"/>
  <c r="W947" i="2"/>
  <c r="Q946" i="15" s="1"/>
  <c r="X947" i="2"/>
  <c r="R946" i="15" s="1"/>
  <c r="Y947" i="2"/>
  <c r="S946" i="15" s="1"/>
  <c r="Z947" i="2"/>
  <c r="T946" i="15" s="1"/>
  <c r="P948" i="2"/>
  <c r="J947" i="15" s="1"/>
  <c r="Q948" i="2"/>
  <c r="K947" i="15" s="1"/>
  <c r="R948" i="2"/>
  <c r="L947" i="15" s="1"/>
  <c r="S948" i="2"/>
  <c r="M947" i="15" s="1"/>
  <c r="T948" i="2"/>
  <c r="N947" i="15" s="1"/>
  <c r="U948" i="2"/>
  <c r="O947" i="15" s="1"/>
  <c r="V948" i="2"/>
  <c r="P947" i="15" s="1"/>
  <c r="W948" i="2"/>
  <c r="Q947" i="15" s="1"/>
  <c r="X948" i="2"/>
  <c r="R947" i="15" s="1"/>
  <c r="Y948" i="2"/>
  <c r="S947" i="15" s="1"/>
  <c r="Z948" i="2"/>
  <c r="T947" i="15" s="1"/>
  <c r="P949" i="2"/>
  <c r="J948" i="15" s="1"/>
  <c r="Q949" i="2"/>
  <c r="K948" i="15" s="1"/>
  <c r="R949" i="2"/>
  <c r="L948" i="15" s="1"/>
  <c r="S949" i="2"/>
  <c r="M948" i="15" s="1"/>
  <c r="T949" i="2"/>
  <c r="N948" i="15" s="1"/>
  <c r="U949" i="2"/>
  <c r="O948" i="15" s="1"/>
  <c r="V949" i="2"/>
  <c r="P948" i="15" s="1"/>
  <c r="W949" i="2"/>
  <c r="Q948" i="15" s="1"/>
  <c r="X949" i="2"/>
  <c r="R948" i="15" s="1"/>
  <c r="Y949" i="2"/>
  <c r="S948" i="15" s="1"/>
  <c r="Z949" i="2"/>
  <c r="T948" i="15" s="1"/>
  <c r="P950" i="2"/>
  <c r="J949" i="15" s="1"/>
  <c r="Q950" i="2"/>
  <c r="K949" i="15" s="1"/>
  <c r="R950" i="2"/>
  <c r="L949" i="15" s="1"/>
  <c r="S950" i="2"/>
  <c r="M949" i="15" s="1"/>
  <c r="T950" i="2"/>
  <c r="N949" i="15" s="1"/>
  <c r="U950" i="2"/>
  <c r="O949" i="15" s="1"/>
  <c r="V950" i="2"/>
  <c r="P949" i="15" s="1"/>
  <c r="W950" i="2"/>
  <c r="Q949" i="15" s="1"/>
  <c r="X950" i="2"/>
  <c r="R949" i="15" s="1"/>
  <c r="Y950" i="2"/>
  <c r="S949" i="15" s="1"/>
  <c r="Z950" i="2"/>
  <c r="T949" i="15" s="1"/>
  <c r="P951" i="2"/>
  <c r="J950" i="15" s="1"/>
  <c r="Q951" i="2"/>
  <c r="K950" i="15" s="1"/>
  <c r="R951" i="2"/>
  <c r="L950" i="15" s="1"/>
  <c r="S951" i="2"/>
  <c r="M950" i="15" s="1"/>
  <c r="T951" i="2"/>
  <c r="N950" i="15" s="1"/>
  <c r="U951" i="2"/>
  <c r="O950" i="15" s="1"/>
  <c r="V951" i="2"/>
  <c r="P950" i="15" s="1"/>
  <c r="W951" i="2"/>
  <c r="Q950" i="15" s="1"/>
  <c r="X951" i="2"/>
  <c r="R950" i="15" s="1"/>
  <c r="Y951" i="2"/>
  <c r="S950" i="15" s="1"/>
  <c r="Z951" i="2"/>
  <c r="T950" i="15" s="1"/>
  <c r="P952" i="2"/>
  <c r="J951" i="15" s="1"/>
  <c r="Q952" i="2"/>
  <c r="K951" i="15" s="1"/>
  <c r="R952" i="2"/>
  <c r="L951" i="15" s="1"/>
  <c r="S952" i="2"/>
  <c r="M951" i="15" s="1"/>
  <c r="T952" i="2"/>
  <c r="N951" i="15" s="1"/>
  <c r="U952" i="2"/>
  <c r="O951" i="15" s="1"/>
  <c r="V952" i="2"/>
  <c r="P951" i="15" s="1"/>
  <c r="W952" i="2"/>
  <c r="Q951" i="15" s="1"/>
  <c r="X952" i="2"/>
  <c r="R951" i="15" s="1"/>
  <c r="Y952" i="2"/>
  <c r="S951" i="15" s="1"/>
  <c r="Z952" i="2"/>
  <c r="T951" i="15" s="1"/>
  <c r="P953" i="2"/>
  <c r="J952" i="15" s="1"/>
  <c r="Q953" i="2"/>
  <c r="K952" i="15" s="1"/>
  <c r="R953" i="2"/>
  <c r="L952" i="15" s="1"/>
  <c r="S953" i="2"/>
  <c r="M952" i="15" s="1"/>
  <c r="T953" i="2"/>
  <c r="N952" i="15" s="1"/>
  <c r="U953" i="2"/>
  <c r="O952" i="15" s="1"/>
  <c r="V953" i="2"/>
  <c r="P952" i="15" s="1"/>
  <c r="W953" i="2"/>
  <c r="Q952" i="15" s="1"/>
  <c r="X953" i="2"/>
  <c r="R952" i="15" s="1"/>
  <c r="Y953" i="2"/>
  <c r="S952" i="15" s="1"/>
  <c r="Z953" i="2"/>
  <c r="T952" i="15" s="1"/>
  <c r="P954" i="2"/>
  <c r="J953" i="15" s="1"/>
  <c r="Q954" i="2"/>
  <c r="K953" i="15" s="1"/>
  <c r="R954" i="2"/>
  <c r="L953" i="15" s="1"/>
  <c r="S954" i="2"/>
  <c r="M953" i="15" s="1"/>
  <c r="T954" i="2"/>
  <c r="N953" i="15" s="1"/>
  <c r="U954" i="2"/>
  <c r="O953" i="15" s="1"/>
  <c r="V954" i="2"/>
  <c r="P953" i="15" s="1"/>
  <c r="W954" i="2"/>
  <c r="Q953" i="15" s="1"/>
  <c r="X954" i="2"/>
  <c r="R953" i="15" s="1"/>
  <c r="Y954" i="2"/>
  <c r="S953" i="15" s="1"/>
  <c r="Z954" i="2"/>
  <c r="T953" i="15" s="1"/>
  <c r="P955" i="2"/>
  <c r="J954" i="15" s="1"/>
  <c r="Q955" i="2"/>
  <c r="K954" i="15" s="1"/>
  <c r="R955" i="2"/>
  <c r="L954" i="15" s="1"/>
  <c r="S955" i="2"/>
  <c r="M954" i="15" s="1"/>
  <c r="T955" i="2"/>
  <c r="N954" i="15" s="1"/>
  <c r="U955" i="2"/>
  <c r="O954" i="15" s="1"/>
  <c r="V955" i="2"/>
  <c r="P954" i="15" s="1"/>
  <c r="W955" i="2"/>
  <c r="Q954" i="15" s="1"/>
  <c r="X955" i="2"/>
  <c r="R954" i="15" s="1"/>
  <c r="Y955" i="2"/>
  <c r="S954" i="15" s="1"/>
  <c r="Z955" i="2"/>
  <c r="T954" i="15" s="1"/>
  <c r="P956" i="2"/>
  <c r="J955" i="15" s="1"/>
  <c r="Q956" i="2"/>
  <c r="K955" i="15" s="1"/>
  <c r="R956" i="2"/>
  <c r="L955" i="15" s="1"/>
  <c r="S956" i="2"/>
  <c r="M955" i="15" s="1"/>
  <c r="T956" i="2"/>
  <c r="N955" i="15" s="1"/>
  <c r="U956" i="2"/>
  <c r="O955" i="15" s="1"/>
  <c r="V956" i="2"/>
  <c r="P955" i="15" s="1"/>
  <c r="W956" i="2"/>
  <c r="Q955" i="15" s="1"/>
  <c r="X956" i="2"/>
  <c r="R955" i="15" s="1"/>
  <c r="Y956" i="2"/>
  <c r="S955" i="15" s="1"/>
  <c r="Z956" i="2"/>
  <c r="T955" i="15" s="1"/>
  <c r="P957" i="2"/>
  <c r="J956" i="15" s="1"/>
  <c r="Q957" i="2"/>
  <c r="K956" i="15" s="1"/>
  <c r="R957" i="2"/>
  <c r="L956" i="15" s="1"/>
  <c r="S957" i="2"/>
  <c r="M956" i="15" s="1"/>
  <c r="T957" i="2"/>
  <c r="N956" i="15" s="1"/>
  <c r="U957" i="2"/>
  <c r="O956" i="15" s="1"/>
  <c r="V957" i="2"/>
  <c r="P956" i="15" s="1"/>
  <c r="W957" i="2"/>
  <c r="Q956" i="15" s="1"/>
  <c r="X957" i="2"/>
  <c r="R956" i="15" s="1"/>
  <c r="Y957" i="2"/>
  <c r="S956" i="15" s="1"/>
  <c r="Z957" i="2"/>
  <c r="T956" i="15" s="1"/>
  <c r="P958" i="2"/>
  <c r="J957" i="15" s="1"/>
  <c r="Q958" i="2"/>
  <c r="K957" i="15" s="1"/>
  <c r="R958" i="2"/>
  <c r="L957" i="15" s="1"/>
  <c r="S958" i="2"/>
  <c r="M957" i="15" s="1"/>
  <c r="T958" i="2"/>
  <c r="N957" i="15" s="1"/>
  <c r="U958" i="2"/>
  <c r="O957" i="15" s="1"/>
  <c r="V958" i="2"/>
  <c r="P957" i="15" s="1"/>
  <c r="W958" i="2"/>
  <c r="Q957" i="15" s="1"/>
  <c r="X958" i="2"/>
  <c r="R957" i="15" s="1"/>
  <c r="Y958" i="2"/>
  <c r="S957" i="15" s="1"/>
  <c r="Z958" i="2"/>
  <c r="T957" i="15" s="1"/>
  <c r="P959" i="2"/>
  <c r="J958" i="15" s="1"/>
  <c r="Q959" i="2"/>
  <c r="K958" i="15" s="1"/>
  <c r="R959" i="2"/>
  <c r="L958" i="15" s="1"/>
  <c r="S959" i="2"/>
  <c r="M958" i="15" s="1"/>
  <c r="T959" i="2"/>
  <c r="N958" i="15" s="1"/>
  <c r="U959" i="2"/>
  <c r="O958" i="15" s="1"/>
  <c r="V959" i="2"/>
  <c r="P958" i="15" s="1"/>
  <c r="W959" i="2"/>
  <c r="Q958" i="15" s="1"/>
  <c r="X959" i="2"/>
  <c r="R958" i="15" s="1"/>
  <c r="Y959" i="2"/>
  <c r="S958" i="15" s="1"/>
  <c r="Z959" i="2"/>
  <c r="T958" i="15" s="1"/>
  <c r="P960" i="2"/>
  <c r="J959" i="15" s="1"/>
  <c r="Z959" i="15" s="1"/>
  <c r="AA959" i="15" s="1"/>
  <c r="Q960" i="2"/>
  <c r="K959" i="15" s="1"/>
  <c r="R960" i="2"/>
  <c r="L959" i="15" s="1"/>
  <c r="S960" i="2"/>
  <c r="M959" i="15" s="1"/>
  <c r="T960" i="2"/>
  <c r="N959" i="15" s="1"/>
  <c r="U960" i="2"/>
  <c r="O959" i="15" s="1"/>
  <c r="V960" i="2"/>
  <c r="P959" i="15" s="1"/>
  <c r="W960" i="2"/>
  <c r="Q959" i="15" s="1"/>
  <c r="X960" i="2"/>
  <c r="R959" i="15" s="1"/>
  <c r="Y960" i="2"/>
  <c r="S959" i="15" s="1"/>
  <c r="Z960" i="2"/>
  <c r="T959" i="15" s="1"/>
  <c r="P961" i="2"/>
  <c r="J960" i="15" s="1"/>
  <c r="Q961" i="2"/>
  <c r="K960" i="15" s="1"/>
  <c r="R961" i="2"/>
  <c r="L960" i="15" s="1"/>
  <c r="S961" i="2"/>
  <c r="M960" i="15" s="1"/>
  <c r="T961" i="2"/>
  <c r="N960" i="15" s="1"/>
  <c r="U961" i="2"/>
  <c r="O960" i="15" s="1"/>
  <c r="V961" i="2"/>
  <c r="P960" i="15" s="1"/>
  <c r="W961" i="2"/>
  <c r="Q960" i="15" s="1"/>
  <c r="X961" i="2"/>
  <c r="R960" i="15" s="1"/>
  <c r="Y961" i="2"/>
  <c r="S960" i="15" s="1"/>
  <c r="Z961" i="2"/>
  <c r="T960" i="15" s="1"/>
  <c r="P962" i="2"/>
  <c r="J961" i="15" s="1"/>
  <c r="Q962" i="2"/>
  <c r="K961" i="15" s="1"/>
  <c r="R962" i="2"/>
  <c r="L961" i="15" s="1"/>
  <c r="S962" i="2"/>
  <c r="M961" i="15" s="1"/>
  <c r="T962" i="2"/>
  <c r="N961" i="15" s="1"/>
  <c r="U962" i="2"/>
  <c r="O961" i="15" s="1"/>
  <c r="V962" i="2"/>
  <c r="P961" i="15" s="1"/>
  <c r="W962" i="2"/>
  <c r="Q961" i="15" s="1"/>
  <c r="X962" i="2"/>
  <c r="R961" i="15" s="1"/>
  <c r="Y962" i="2"/>
  <c r="S961" i="15" s="1"/>
  <c r="Z962" i="2"/>
  <c r="T961" i="15" s="1"/>
  <c r="P963" i="2"/>
  <c r="J962" i="15" s="1"/>
  <c r="Q963" i="2"/>
  <c r="K962" i="15" s="1"/>
  <c r="R963" i="2"/>
  <c r="L962" i="15" s="1"/>
  <c r="S963" i="2"/>
  <c r="M962" i="15" s="1"/>
  <c r="T963" i="2"/>
  <c r="N962" i="15" s="1"/>
  <c r="U963" i="2"/>
  <c r="O962" i="15" s="1"/>
  <c r="V963" i="2"/>
  <c r="P962" i="15" s="1"/>
  <c r="W963" i="2"/>
  <c r="Q962" i="15" s="1"/>
  <c r="X963" i="2"/>
  <c r="R962" i="15" s="1"/>
  <c r="Y963" i="2"/>
  <c r="S962" i="15" s="1"/>
  <c r="Z963" i="2"/>
  <c r="T962" i="15" s="1"/>
  <c r="P964" i="2"/>
  <c r="J963" i="15" s="1"/>
  <c r="Q964" i="2"/>
  <c r="K963" i="15" s="1"/>
  <c r="R964" i="2"/>
  <c r="L963" i="15" s="1"/>
  <c r="S964" i="2"/>
  <c r="M963" i="15" s="1"/>
  <c r="T964" i="2"/>
  <c r="N963" i="15" s="1"/>
  <c r="U964" i="2"/>
  <c r="O963" i="15" s="1"/>
  <c r="V964" i="2"/>
  <c r="P963" i="15" s="1"/>
  <c r="W964" i="2"/>
  <c r="Q963" i="15" s="1"/>
  <c r="X964" i="2"/>
  <c r="R963" i="15" s="1"/>
  <c r="Y964" i="2"/>
  <c r="S963" i="15" s="1"/>
  <c r="Z964" i="2"/>
  <c r="T963" i="15" s="1"/>
  <c r="P965" i="2"/>
  <c r="J964" i="15" s="1"/>
  <c r="Q965" i="2"/>
  <c r="K964" i="15" s="1"/>
  <c r="R965" i="2"/>
  <c r="L964" i="15" s="1"/>
  <c r="S965" i="2"/>
  <c r="M964" i="15" s="1"/>
  <c r="T965" i="2"/>
  <c r="N964" i="15" s="1"/>
  <c r="U965" i="2"/>
  <c r="O964" i="15" s="1"/>
  <c r="V965" i="2"/>
  <c r="P964" i="15" s="1"/>
  <c r="W965" i="2"/>
  <c r="Q964" i="15" s="1"/>
  <c r="X965" i="2"/>
  <c r="R964" i="15" s="1"/>
  <c r="Y965" i="2"/>
  <c r="S964" i="15" s="1"/>
  <c r="Z965" i="2"/>
  <c r="T964" i="15" s="1"/>
  <c r="P966" i="2"/>
  <c r="J965" i="15" s="1"/>
  <c r="Q966" i="2"/>
  <c r="K965" i="15" s="1"/>
  <c r="R966" i="2"/>
  <c r="L965" i="15" s="1"/>
  <c r="S966" i="2"/>
  <c r="M965" i="15" s="1"/>
  <c r="T966" i="2"/>
  <c r="N965" i="15" s="1"/>
  <c r="U966" i="2"/>
  <c r="O965" i="15" s="1"/>
  <c r="V966" i="2"/>
  <c r="P965" i="15" s="1"/>
  <c r="W966" i="2"/>
  <c r="Q965" i="15" s="1"/>
  <c r="X966" i="2"/>
  <c r="R965" i="15" s="1"/>
  <c r="Y966" i="2"/>
  <c r="S965" i="15" s="1"/>
  <c r="Z966" i="2"/>
  <c r="T965" i="15" s="1"/>
  <c r="P967" i="2"/>
  <c r="J966" i="15" s="1"/>
  <c r="Q967" i="2"/>
  <c r="K966" i="15" s="1"/>
  <c r="R967" i="2"/>
  <c r="L966" i="15" s="1"/>
  <c r="S967" i="2"/>
  <c r="M966" i="15" s="1"/>
  <c r="T967" i="2"/>
  <c r="N966" i="15" s="1"/>
  <c r="U967" i="2"/>
  <c r="O966" i="15" s="1"/>
  <c r="V967" i="2"/>
  <c r="P966" i="15" s="1"/>
  <c r="W967" i="2"/>
  <c r="Q966" i="15" s="1"/>
  <c r="X967" i="2"/>
  <c r="R966" i="15" s="1"/>
  <c r="Y967" i="2"/>
  <c r="S966" i="15" s="1"/>
  <c r="Z967" i="2"/>
  <c r="T966" i="15" s="1"/>
  <c r="P968" i="2"/>
  <c r="J967" i="15" s="1"/>
  <c r="Q968" i="2"/>
  <c r="K967" i="15" s="1"/>
  <c r="R968" i="2"/>
  <c r="L967" i="15" s="1"/>
  <c r="S968" i="2"/>
  <c r="M967" i="15" s="1"/>
  <c r="T968" i="2"/>
  <c r="N967" i="15" s="1"/>
  <c r="U968" i="2"/>
  <c r="O967" i="15" s="1"/>
  <c r="V968" i="2"/>
  <c r="P967" i="15" s="1"/>
  <c r="W968" i="2"/>
  <c r="Q967" i="15" s="1"/>
  <c r="X968" i="2"/>
  <c r="R967" i="15" s="1"/>
  <c r="Y968" i="2"/>
  <c r="S967" i="15" s="1"/>
  <c r="Z968" i="2"/>
  <c r="T967" i="15" s="1"/>
  <c r="P969" i="2"/>
  <c r="J968" i="15" s="1"/>
  <c r="Q969" i="2"/>
  <c r="K968" i="15" s="1"/>
  <c r="R969" i="2"/>
  <c r="L968" i="15" s="1"/>
  <c r="S969" i="2"/>
  <c r="M968" i="15" s="1"/>
  <c r="T969" i="2"/>
  <c r="N968" i="15" s="1"/>
  <c r="U969" i="2"/>
  <c r="O968" i="15" s="1"/>
  <c r="V969" i="2"/>
  <c r="P968" i="15" s="1"/>
  <c r="W969" i="2"/>
  <c r="Q968" i="15" s="1"/>
  <c r="X969" i="2"/>
  <c r="R968" i="15" s="1"/>
  <c r="Y969" i="2"/>
  <c r="S968" i="15" s="1"/>
  <c r="Z969" i="2"/>
  <c r="T968" i="15" s="1"/>
  <c r="P970" i="2"/>
  <c r="J969" i="15" s="1"/>
  <c r="Q970" i="2"/>
  <c r="K969" i="15" s="1"/>
  <c r="R970" i="2"/>
  <c r="L969" i="15" s="1"/>
  <c r="S970" i="2"/>
  <c r="M969" i="15" s="1"/>
  <c r="T970" i="2"/>
  <c r="N969" i="15" s="1"/>
  <c r="U970" i="2"/>
  <c r="O969" i="15" s="1"/>
  <c r="V970" i="2"/>
  <c r="P969" i="15" s="1"/>
  <c r="W970" i="2"/>
  <c r="Q969" i="15" s="1"/>
  <c r="X970" i="2"/>
  <c r="R969" i="15" s="1"/>
  <c r="Y970" i="2"/>
  <c r="S969" i="15" s="1"/>
  <c r="Z970" i="2"/>
  <c r="T969" i="15" s="1"/>
  <c r="P971" i="2"/>
  <c r="J970" i="15" s="1"/>
  <c r="Q971" i="2"/>
  <c r="K970" i="15" s="1"/>
  <c r="R971" i="2"/>
  <c r="L970" i="15" s="1"/>
  <c r="S971" i="2"/>
  <c r="M970" i="15" s="1"/>
  <c r="T971" i="2"/>
  <c r="N970" i="15" s="1"/>
  <c r="U971" i="2"/>
  <c r="O970" i="15" s="1"/>
  <c r="V971" i="2"/>
  <c r="P970" i="15" s="1"/>
  <c r="W971" i="2"/>
  <c r="Q970" i="15" s="1"/>
  <c r="X971" i="2"/>
  <c r="R970" i="15" s="1"/>
  <c r="Y971" i="2"/>
  <c r="S970" i="15" s="1"/>
  <c r="Z971" i="2"/>
  <c r="T970" i="15" s="1"/>
  <c r="P972" i="2"/>
  <c r="J971" i="15" s="1"/>
  <c r="Q972" i="2"/>
  <c r="K971" i="15" s="1"/>
  <c r="R972" i="2"/>
  <c r="L971" i="15" s="1"/>
  <c r="S972" i="2"/>
  <c r="M971" i="15" s="1"/>
  <c r="T972" i="2"/>
  <c r="N971" i="15" s="1"/>
  <c r="U972" i="2"/>
  <c r="O971" i="15" s="1"/>
  <c r="V972" i="2"/>
  <c r="P971" i="15" s="1"/>
  <c r="W972" i="2"/>
  <c r="Q971" i="15" s="1"/>
  <c r="X972" i="2"/>
  <c r="R971" i="15" s="1"/>
  <c r="Y972" i="2"/>
  <c r="S971" i="15" s="1"/>
  <c r="Z972" i="2"/>
  <c r="T971" i="15" s="1"/>
  <c r="P973" i="2"/>
  <c r="J972" i="15" s="1"/>
  <c r="Q973" i="2"/>
  <c r="K972" i="15" s="1"/>
  <c r="R973" i="2"/>
  <c r="L972" i="15" s="1"/>
  <c r="S973" i="2"/>
  <c r="M972" i="15" s="1"/>
  <c r="T973" i="2"/>
  <c r="N972" i="15" s="1"/>
  <c r="U973" i="2"/>
  <c r="O972" i="15" s="1"/>
  <c r="V973" i="2"/>
  <c r="P972" i="15" s="1"/>
  <c r="W973" i="2"/>
  <c r="Q972" i="15" s="1"/>
  <c r="X973" i="2"/>
  <c r="R972" i="15" s="1"/>
  <c r="Y973" i="2"/>
  <c r="S972" i="15" s="1"/>
  <c r="Z973" i="2"/>
  <c r="T972" i="15" s="1"/>
  <c r="P974" i="2"/>
  <c r="J973" i="15" s="1"/>
  <c r="Q974" i="2"/>
  <c r="K973" i="15" s="1"/>
  <c r="R974" i="2"/>
  <c r="L973" i="15" s="1"/>
  <c r="S974" i="2"/>
  <c r="M973" i="15" s="1"/>
  <c r="T974" i="2"/>
  <c r="N973" i="15" s="1"/>
  <c r="U974" i="2"/>
  <c r="O973" i="15" s="1"/>
  <c r="V974" i="2"/>
  <c r="P973" i="15" s="1"/>
  <c r="W974" i="2"/>
  <c r="Q973" i="15" s="1"/>
  <c r="X974" i="2"/>
  <c r="R973" i="15" s="1"/>
  <c r="Y974" i="2"/>
  <c r="S973" i="15" s="1"/>
  <c r="Z974" i="2"/>
  <c r="T973" i="15" s="1"/>
  <c r="P975" i="2"/>
  <c r="J974" i="15" s="1"/>
  <c r="Q975" i="2"/>
  <c r="K974" i="15" s="1"/>
  <c r="R975" i="2"/>
  <c r="L974" i="15" s="1"/>
  <c r="S975" i="2"/>
  <c r="M974" i="15" s="1"/>
  <c r="T975" i="2"/>
  <c r="N974" i="15" s="1"/>
  <c r="U975" i="2"/>
  <c r="O974" i="15" s="1"/>
  <c r="V975" i="2"/>
  <c r="P974" i="15" s="1"/>
  <c r="W975" i="2"/>
  <c r="Q974" i="15" s="1"/>
  <c r="X975" i="2"/>
  <c r="R974" i="15" s="1"/>
  <c r="Y975" i="2"/>
  <c r="S974" i="15" s="1"/>
  <c r="Z975" i="2"/>
  <c r="T974" i="15" s="1"/>
  <c r="P976" i="2"/>
  <c r="J975" i="15" s="1"/>
  <c r="Z975" i="15" s="1"/>
  <c r="AA975" i="15" s="1"/>
  <c r="Q976" i="2"/>
  <c r="K975" i="15" s="1"/>
  <c r="R976" i="2"/>
  <c r="L975" i="15" s="1"/>
  <c r="S976" i="2"/>
  <c r="M975" i="15" s="1"/>
  <c r="T976" i="2"/>
  <c r="N975" i="15" s="1"/>
  <c r="U976" i="2"/>
  <c r="O975" i="15" s="1"/>
  <c r="V976" i="2"/>
  <c r="P975" i="15" s="1"/>
  <c r="W976" i="2"/>
  <c r="Q975" i="15" s="1"/>
  <c r="X976" i="2"/>
  <c r="R975" i="15" s="1"/>
  <c r="Y976" i="2"/>
  <c r="S975" i="15" s="1"/>
  <c r="Z976" i="2"/>
  <c r="T975" i="15" s="1"/>
  <c r="P977" i="2"/>
  <c r="J976" i="15" s="1"/>
  <c r="Q977" i="2"/>
  <c r="K976" i="15" s="1"/>
  <c r="R977" i="2"/>
  <c r="L976" i="15" s="1"/>
  <c r="S977" i="2"/>
  <c r="M976" i="15" s="1"/>
  <c r="T977" i="2"/>
  <c r="N976" i="15" s="1"/>
  <c r="U977" i="2"/>
  <c r="O976" i="15" s="1"/>
  <c r="V977" i="2"/>
  <c r="P976" i="15" s="1"/>
  <c r="W977" i="2"/>
  <c r="Q976" i="15" s="1"/>
  <c r="X977" i="2"/>
  <c r="R976" i="15" s="1"/>
  <c r="Y977" i="2"/>
  <c r="S976" i="15" s="1"/>
  <c r="Z977" i="2"/>
  <c r="T976" i="15" s="1"/>
  <c r="P978" i="2"/>
  <c r="J977" i="15" s="1"/>
  <c r="Q978" i="2"/>
  <c r="K977" i="15" s="1"/>
  <c r="R978" i="2"/>
  <c r="L977" i="15" s="1"/>
  <c r="S978" i="2"/>
  <c r="M977" i="15" s="1"/>
  <c r="T978" i="2"/>
  <c r="N977" i="15" s="1"/>
  <c r="U978" i="2"/>
  <c r="O977" i="15" s="1"/>
  <c r="V978" i="2"/>
  <c r="P977" i="15" s="1"/>
  <c r="W978" i="2"/>
  <c r="Q977" i="15" s="1"/>
  <c r="X978" i="2"/>
  <c r="R977" i="15" s="1"/>
  <c r="Y978" i="2"/>
  <c r="S977" i="15" s="1"/>
  <c r="Z978" i="2"/>
  <c r="T977" i="15" s="1"/>
  <c r="P979" i="2"/>
  <c r="J978" i="15" s="1"/>
  <c r="Q979" i="2"/>
  <c r="K978" i="15" s="1"/>
  <c r="R979" i="2"/>
  <c r="L978" i="15" s="1"/>
  <c r="S979" i="2"/>
  <c r="M978" i="15" s="1"/>
  <c r="T979" i="2"/>
  <c r="N978" i="15" s="1"/>
  <c r="U979" i="2"/>
  <c r="O978" i="15" s="1"/>
  <c r="V979" i="2"/>
  <c r="P978" i="15" s="1"/>
  <c r="W979" i="2"/>
  <c r="Q978" i="15" s="1"/>
  <c r="X979" i="2"/>
  <c r="R978" i="15" s="1"/>
  <c r="Y979" i="2"/>
  <c r="S978" i="15" s="1"/>
  <c r="Z979" i="2"/>
  <c r="T978" i="15" s="1"/>
  <c r="P980" i="2"/>
  <c r="J979" i="15" s="1"/>
  <c r="Q980" i="2"/>
  <c r="K979" i="15" s="1"/>
  <c r="R980" i="2"/>
  <c r="L979" i="15" s="1"/>
  <c r="S980" i="2"/>
  <c r="M979" i="15" s="1"/>
  <c r="T980" i="2"/>
  <c r="N979" i="15" s="1"/>
  <c r="U980" i="2"/>
  <c r="O979" i="15" s="1"/>
  <c r="V980" i="2"/>
  <c r="P979" i="15" s="1"/>
  <c r="W980" i="2"/>
  <c r="Q979" i="15" s="1"/>
  <c r="X980" i="2"/>
  <c r="R979" i="15" s="1"/>
  <c r="Y980" i="2"/>
  <c r="S979" i="15" s="1"/>
  <c r="Z980" i="2"/>
  <c r="T979" i="15" s="1"/>
  <c r="P981" i="2"/>
  <c r="J980" i="15" s="1"/>
  <c r="Q981" i="2"/>
  <c r="K980" i="15" s="1"/>
  <c r="R981" i="2"/>
  <c r="L980" i="15" s="1"/>
  <c r="S981" i="2"/>
  <c r="M980" i="15" s="1"/>
  <c r="T981" i="2"/>
  <c r="N980" i="15" s="1"/>
  <c r="U981" i="2"/>
  <c r="O980" i="15" s="1"/>
  <c r="V981" i="2"/>
  <c r="P980" i="15" s="1"/>
  <c r="W981" i="2"/>
  <c r="Q980" i="15" s="1"/>
  <c r="X981" i="2"/>
  <c r="R980" i="15" s="1"/>
  <c r="Y981" i="2"/>
  <c r="S980" i="15" s="1"/>
  <c r="Z981" i="2"/>
  <c r="T980" i="15" s="1"/>
  <c r="P982" i="2"/>
  <c r="J981" i="15" s="1"/>
  <c r="Q982" i="2"/>
  <c r="K981" i="15" s="1"/>
  <c r="R982" i="2"/>
  <c r="L981" i="15" s="1"/>
  <c r="S982" i="2"/>
  <c r="M981" i="15" s="1"/>
  <c r="T982" i="2"/>
  <c r="N981" i="15" s="1"/>
  <c r="U982" i="2"/>
  <c r="O981" i="15" s="1"/>
  <c r="V982" i="2"/>
  <c r="P981" i="15" s="1"/>
  <c r="W982" i="2"/>
  <c r="Q981" i="15" s="1"/>
  <c r="X982" i="2"/>
  <c r="R981" i="15" s="1"/>
  <c r="Y982" i="2"/>
  <c r="S981" i="15" s="1"/>
  <c r="Z982" i="2"/>
  <c r="T981" i="15" s="1"/>
  <c r="P983" i="2"/>
  <c r="J982" i="15" s="1"/>
  <c r="Q983" i="2"/>
  <c r="K982" i="15" s="1"/>
  <c r="R983" i="2"/>
  <c r="L982" i="15" s="1"/>
  <c r="S983" i="2"/>
  <c r="M982" i="15" s="1"/>
  <c r="T983" i="2"/>
  <c r="N982" i="15" s="1"/>
  <c r="U983" i="2"/>
  <c r="O982" i="15" s="1"/>
  <c r="V983" i="2"/>
  <c r="P982" i="15" s="1"/>
  <c r="W983" i="2"/>
  <c r="Q982" i="15" s="1"/>
  <c r="X983" i="2"/>
  <c r="R982" i="15" s="1"/>
  <c r="Y983" i="2"/>
  <c r="S982" i="15" s="1"/>
  <c r="Z983" i="2"/>
  <c r="T982" i="15" s="1"/>
  <c r="P984" i="2"/>
  <c r="J983" i="15" s="1"/>
  <c r="Q984" i="2"/>
  <c r="K983" i="15" s="1"/>
  <c r="R984" i="2"/>
  <c r="L983" i="15" s="1"/>
  <c r="S984" i="2"/>
  <c r="M983" i="15" s="1"/>
  <c r="T984" i="2"/>
  <c r="N983" i="15" s="1"/>
  <c r="U984" i="2"/>
  <c r="O983" i="15" s="1"/>
  <c r="V984" i="2"/>
  <c r="P983" i="15" s="1"/>
  <c r="W984" i="2"/>
  <c r="Q983" i="15" s="1"/>
  <c r="X984" i="2"/>
  <c r="R983" i="15" s="1"/>
  <c r="Y984" i="2"/>
  <c r="S983" i="15" s="1"/>
  <c r="Z984" i="2"/>
  <c r="T983" i="15" s="1"/>
  <c r="P985" i="2"/>
  <c r="J984" i="15" s="1"/>
  <c r="Q985" i="2"/>
  <c r="K984" i="15" s="1"/>
  <c r="R985" i="2"/>
  <c r="L984" i="15" s="1"/>
  <c r="S985" i="2"/>
  <c r="M984" i="15" s="1"/>
  <c r="T985" i="2"/>
  <c r="N984" i="15" s="1"/>
  <c r="U985" i="2"/>
  <c r="O984" i="15" s="1"/>
  <c r="V985" i="2"/>
  <c r="P984" i="15" s="1"/>
  <c r="W985" i="2"/>
  <c r="Q984" i="15" s="1"/>
  <c r="X985" i="2"/>
  <c r="R984" i="15" s="1"/>
  <c r="Y985" i="2"/>
  <c r="S984" i="15" s="1"/>
  <c r="Z985" i="2"/>
  <c r="T984" i="15" s="1"/>
  <c r="P986" i="2"/>
  <c r="J985" i="15" s="1"/>
  <c r="Q986" i="2"/>
  <c r="K985" i="15" s="1"/>
  <c r="R986" i="2"/>
  <c r="L985" i="15" s="1"/>
  <c r="S986" i="2"/>
  <c r="M985" i="15" s="1"/>
  <c r="T986" i="2"/>
  <c r="N985" i="15" s="1"/>
  <c r="U986" i="2"/>
  <c r="O985" i="15" s="1"/>
  <c r="V986" i="2"/>
  <c r="P985" i="15" s="1"/>
  <c r="W986" i="2"/>
  <c r="Q985" i="15" s="1"/>
  <c r="X986" i="2"/>
  <c r="R985" i="15" s="1"/>
  <c r="Y986" i="2"/>
  <c r="S985" i="15" s="1"/>
  <c r="Z986" i="2"/>
  <c r="T985" i="15" s="1"/>
  <c r="P987" i="2"/>
  <c r="J986" i="15" s="1"/>
  <c r="Q987" i="2"/>
  <c r="K986" i="15" s="1"/>
  <c r="R987" i="2"/>
  <c r="L986" i="15" s="1"/>
  <c r="S987" i="2"/>
  <c r="M986" i="15" s="1"/>
  <c r="T987" i="2"/>
  <c r="N986" i="15" s="1"/>
  <c r="U987" i="2"/>
  <c r="O986" i="15" s="1"/>
  <c r="V987" i="2"/>
  <c r="P986" i="15" s="1"/>
  <c r="W987" i="2"/>
  <c r="Q986" i="15" s="1"/>
  <c r="X987" i="2"/>
  <c r="R986" i="15" s="1"/>
  <c r="Y987" i="2"/>
  <c r="S986" i="15" s="1"/>
  <c r="Z987" i="2"/>
  <c r="T986" i="15" s="1"/>
  <c r="P988" i="2"/>
  <c r="J987" i="15" s="1"/>
  <c r="Q988" i="2"/>
  <c r="K987" i="15" s="1"/>
  <c r="R988" i="2"/>
  <c r="L987" i="15" s="1"/>
  <c r="S988" i="2"/>
  <c r="M987" i="15" s="1"/>
  <c r="T988" i="2"/>
  <c r="N987" i="15" s="1"/>
  <c r="U988" i="2"/>
  <c r="O987" i="15" s="1"/>
  <c r="V988" i="2"/>
  <c r="P987" i="15" s="1"/>
  <c r="W988" i="2"/>
  <c r="Q987" i="15" s="1"/>
  <c r="X988" i="2"/>
  <c r="R987" i="15" s="1"/>
  <c r="Y988" i="2"/>
  <c r="S987" i="15" s="1"/>
  <c r="Z988" i="2"/>
  <c r="T987" i="15" s="1"/>
  <c r="P989" i="2"/>
  <c r="J988" i="15" s="1"/>
  <c r="Q989" i="2"/>
  <c r="K988" i="15" s="1"/>
  <c r="R989" i="2"/>
  <c r="L988" i="15" s="1"/>
  <c r="S989" i="2"/>
  <c r="M988" i="15" s="1"/>
  <c r="T989" i="2"/>
  <c r="N988" i="15" s="1"/>
  <c r="U989" i="2"/>
  <c r="O988" i="15" s="1"/>
  <c r="V989" i="2"/>
  <c r="P988" i="15" s="1"/>
  <c r="W989" i="2"/>
  <c r="Q988" i="15" s="1"/>
  <c r="X989" i="2"/>
  <c r="R988" i="15" s="1"/>
  <c r="Y989" i="2"/>
  <c r="S988" i="15" s="1"/>
  <c r="Z989" i="2"/>
  <c r="T988" i="15" s="1"/>
  <c r="P990" i="2"/>
  <c r="J989" i="15" s="1"/>
  <c r="Q990" i="2"/>
  <c r="K989" i="15" s="1"/>
  <c r="R990" i="2"/>
  <c r="L989" i="15" s="1"/>
  <c r="S990" i="2"/>
  <c r="M989" i="15" s="1"/>
  <c r="T990" i="2"/>
  <c r="N989" i="15" s="1"/>
  <c r="U990" i="2"/>
  <c r="O989" i="15" s="1"/>
  <c r="V990" i="2"/>
  <c r="P989" i="15" s="1"/>
  <c r="W990" i="2"/>
  <c r="Q989" i="15" s="1"/>
  <c r="X990" i="2"/>
  <c r="R989" i="15" s="1"/>
  <c r="Y990" i="2"/>
  <c r="S989" i="15" s="1"/>
  <c r="Z990" i="2"/>
  <c r="T989" i="15" s="1"/>
  <c r="P991" i="2"/>
  <c r="J990" i="15" s="1"/>
  <c r="Q991" i="2"/>
  <c r="K990" i="15" s="1"/>
  <c r="R991" i="2"/>
  <c r="L990" i="15" s="1"/>
  <c r="S991" i="2"/>
  <c r="M990" i="15" s="1"/>
  <c r="T991" i="2"/>
  <c r="N990" i="15" s="1"/>
  <c r="U991" i="2"/>
  <c r="O990" i="15" s="1"/>
  <c r="V991" i="2"/>
  <c r="P990" i="15" s="1"/>
  <c r="W991" i="2"/>
  <c r="Q990" i="15" s="1"/>
  <c r="X991" i="2"/>
  <c r="R990" i="15" s="1"/>
  <c r="Y991" i="2"/>
  <c r="S990" i="15" s="1"/>
  <c r="Z991" i="2"/>
  <c r="T990" i="15" s="1"/>
  <c r="P992" i="2"/>
  <c r="J991" i="15" s="1"/>
  <c r="Z991" i="15" s="1"/>
  <c r="AA991" i="15" s="1"/>
  <c r="Q992" i="2"/>
  <c r="K991" i="15" s="1"/>
  <c r="R992" i="2"/>
  <c r="L991" i="15" s="1"/>
  <c r="S992" i="2"/>
  <c r="M991" i="15" s="1"/>
  <c r="T992" i="2"/>
  <c r="N991" i="15" s="1"/>
  <c r="U992" i="2"/>
  <c r="O991" i="15" s="1"/>
  <c r="V992" i="2"/>
  <c r="P991" i="15" s="1"/>
  <c r="W992" i="2"/>
  <c r="Q991" i="15" s="1"/>
  <c r="X992" i="2"/>
  <c r="R991" i="15" s="1"/>
  <c r="Y992" i="2"/>
  <c r="S991" i="15" s="1"/>
  <c r="Z992" i="2"/>
  <c r="T991" i="15" s="1"/>
  <c r="P993" i="2"/>
  <c r="J992" i="15" s="1"/>
  <c r="Q993" i="2"/>
  <c r="K992" i="15" s="1"/>
  <c r="R993" i="2"/>
  <c r="L992" i="15" s="1"/>
  <c r="S993" i="2"/>
  <c r="M992" i="15" s="1"/>
  <c r="T993" i="2"/>
  <c r="N992" i="15" s="1"/>
  <c r="U993" i="2"/>
  <c r="O992" i="15" s="1"/>
  <c r="V993" i="2"/>
  <c r="P992" i="15" s="1"/>
  <c r="W993" i="2"/>
  <c r="Q992" i="15" s="1"/>
  <c r="X993" i="2"/>
  <c r="R992" i="15" s="1"/>
  <c r="Y993" i="2"/>
  <c r="S992" i="15" s="1"/>
  <c r="Z993" i="2"/>
  <c r="T992" i="15" s="1"/>
  <c r="P994" i="2"/>
  <c r="J993" i="15" s="1"/>
  <c r="Q994" i="2"/>
  <c r="K993" i="15" s="1"/>
  <c r="R994" i="2"/>
  <c r="L993" i="15" s="1"/>
  <c r="S994" i="2"/>
  <c r="M993" i="15" s="1"/>
  <c r="T994" i="2"/>
  <c r="N993" i="15" s="1"/>
  <c r="U994" i="2"/>
  <c r="O993" i="15" s="1"/>
  <c r="V994" i="2"/>
  <c r="P993" i="15" s="1"/>
  <c r="W994" i="2"/>
  <c r="Q993" i="15" s="1"/>
  <c r="X994" i="2"/>
  <c r="R993" i="15" s="1"/>
  <c r="Y994" i="2"/>
  <c r="S993" i="15" s="1"/>
  <c r="Z994" i="2"/>
  <c r="T993" i="15" s="1"/>
  <c r="P995" i="2"/>
  <c r="J994" i="15" s="1"/>
  <c r="Q995" i="2"/>
  <c r="K994" i="15" s="1"/>
  <c r="R995" i="2"/>
  <c r="L994" i="15" s="1"/>
  <c r="S995" i="2"/>
  <c r="M994" i="15" s="1"/>
  <c r="T995" i="2"/>
  <c r="N994" i="15" s="1"/>
  <c r="U995" i="2"/>
  <c r="O994" i="15" s="1"/>
  <c r="V995" i="2"/>
  <c r="P994" i="15" s="1"/>
  <c r="W995" i="2"/>
  <c r="Q994" i="15" s="1"/>
  <c r="X995" i="2"/>
  <c r="R994" i="15" s="1"/>
  <c r="Y995" i="2"/>
  <c r="S994" i="15" s="1"/>
  <c r="Z995" i="2"/>
  <c r="T994" i="15" s="1"/>
  <c r="P996" i="2"/>
  <c r="J995" i="15" s="1"/>
  <c r="Q996" i="2"/>
  <c r="K995" i="15" s="1"/>
  <c r="R996" i="2"/>
  <c r="L995" i="15" s="1"/>
  <c r="S996" i="2"/>
  <c r="M995" i="15" s="1"/>
  <c r="T996" i="2"/>
  <c r="N995" i="15" s="1"/>
  <c r="U996" i="2"/>
  <c r="O995" i="15" s="1"/>
  <c r="V996" i="2"/>
  <c r="P995" i="15" s="1"/>
  <c r="W996" i="2"/>
  <c r="Q995" i="15" s="1"/>
  <c r="X996" i="2"/>
  <c r="R995" i="15" s="1"/>
  <c r="Y996" i="2"/>
  <c r="S995" i="15" s="1"/>
  <c r="Z996" i="2"/>
  <c r="T995" i="15" s="1"/>
  <c r="P997" i="2"/>
  <c r="J996" i="15" s="1"/>
  <c r="Q997" i="2"/>
  <c r="K996" i="15" s="1"/>
  <c r="R997" i="2"/>
  <c r="L996" i="15" s="1"/>
  <c r="S997" i="2"/>
  <c r="M996" i="15" s="1"/>
  <c r="T997" i="2"/>
  <c r="N996" i="15" s="1"/>
  <c r="U997" i="2"/>
  <c r="O996" i="15" s="1"/>
  <c r="V997" i="2"/>
  <c r="P996" i="15" s="1"/>
  <c r="W997" i="2"/>
  <c r="Q996" i="15" s="1"/>
  <c r="X997" i="2"/>
  <c r="R996" i="15" s="1"/>
  <c r="Y997" i="2"/>
  <c r="S996" i="15" s="1"/>
  <c r="Z997" i="2"/>
  <c r="T996" i="15" s="1"/>
  <c r="P998" i="2"/>
  <c r="J997" i="15" s="1"/>
  <c r="Q998" i="2"/>
  <c r="K997" i="15" s="1"/>
  <c r="R998" i="2"/>
  <c r="L997" i="15" s="1"/>
  <c r="S998" i="2"/>
  <c r="M997" i="15" s="1"/>
  <c r="T998" i="2"/>
  <c r="N997" i="15" s="1"/>
  <c r="U998" i="2"/>
  <c r="O997" i="15" s="1"/>
  <c r="V998" i="2"/>
  <c r="P997" i="15" s="1"/>
  <c r="W998" i="2"/>
  <c r="Q997" i="15" s="1"/>
  <c r="X998" i="2"/>
  <c r="R997" i="15" s="1"/>
  <c r="Y998" i="2"/>
  <c r="S997" i="15" s="1"/>
  <c r="Z998" i="2"/>
  <c r="T997" i="15" s="1"/>
  <c r="P999" i="2"/>
  <c r="J998" i="15" s="1"/>
  <c r="Q999" i="2"/>
  <c r="K998" i="15" s="1"/>
  <c r="R999" i="2"/>
  <c r="L998" i="15" s="1"/>
  <c r="S999" i="2"/>
  <c r="M998" i="15" s="1"/>
  <c r="T999" i="2"/>
  <c r="N998" i="15" s="1"/>
  <c r="U999" i="2"/>
  <c r="O998" i="15" s="1"/>
  <c r="V999" i="2"/>
  <c r="P998" i="15" s="1"/>
  <c r="W999" i="2"/>
  <c r="Q998" i="15" s="1"/>
  <c r="X999" i="2"/>
  <c r="R998" i="15" s="1"/>
  <c r="Y999" i="2"/>
  <c r="S998" i="15" s="1"/>
  <c r="Z999" i="2"/>
  <c r="T998" i="15" s="1"/>
  <c r="P1000" i="2"/>
  <c r="J999" i="15" s="1"/>
  <c r="Q1000" i="2"/>
  <c r="K999" i="15" s="1"/>
  <c r="R1000" i="2"/>
  <c r="L999" i="15" s="1"/>
  <c r="S1000" i="2"/>
  <c r="M999" i="15" s="1"/>
  <c r="T1000" i="2"/>
  <c r="N999" i="15" s="1"/>
  <c r="U1000" i="2"/>
  <c r="O999" i="15" s="1"/>
  <c r="V1000" i="2"/>
  <c r="P999" i="15" s="1"/>
  <c r="W1000" i="2"/>
  <c r="Q999" i="15" s="1"/>
  <c r="X1000" i="2"/>
  <c r="R999" i="15" s="1"/>
  <c r="Y1000" i="2"/>
  <c r="S999" i="15" s="1"/>
  <c r="Z1000" i="2"/>
  <c r="T999" i="15" s="1"/>
  <c r="P1001" i="2"/>
  <c r="J1000" i="15" s="1"/>
  <c r="Q1001" i="2"/>
  <c r="K1000" i="15" s="1"/>
  <c r="R1001" i="2"/>
  <c r="L1000" i="15" s="1"/>
  <c r="S1001" i="2"/>
  <c r="M1000" i="15" s="1"/>
  <c r="T1001" i="2"/>
  <c r="N1000" i="15" s="1"/>
  <c r="U1001" i="2"/>
  <c r="O1000" i="15" s="1"/>
  <c r="V1001" i="2"/>
  <c r="P1000" i="15" s="1"/>
  <c r="W1001" i="2"/>
  <c r="Q1000" i="15" s="1"/>
  <c r="X1001" i="2"/>
  <c r="R1000" i="15" s="1"/>
  <c r="Y1001" i="2"/>
  <c r="S1000" i="15" s="1"/>
  <c r="Z1001" i="2"/>
  <c r="T1000" i="15" s="1"/>
  <c r="P1002" i="2"/>
  <c r="J1001" i="15" s="1"/>
  <c r="Q1002" i="2"/>
  <c r="K1001" i="15" s="1"/>
  <c r="R1002" i="2"/>
  <c r="L1001" i="15" s="1"/>
  <c r="S1002" i="2"/>
  <c r="M1001" i="15" s="1"/>
  <c r="T1002" i="2"/>
  <c r="N1001" i="15" s="1"/>
  <c r="U1002" i="2"/>
  <c r="O1001" i="15" s="1"/>
  <c r="V1002" i="2"/>
  <c r="P1001" i="15" s="1"/>
  <c r="W1002" i="2"/>
  <c r="Q1001" i="15" s="1"/>
  <c r="X1002" i="2"/>
  <c r="R1001" i="15" s="1"/>
  <c r="Y1002" i="2"/>
  <c r="S1001" i="15" s="1"/>
  <c r="Z1002" i="2"/>
  <c r="T1001" i="15" s="1"/>
  <c r="P1003" i="2"/>
  <c r="J1002" i="15" s="1"/>
  <c r="Q1003" i="2"/>
  <c r="K1002" i="15" s="1"/>
  <c r="R1003" i="2"/>
  <c r="L1002" i="15" s="1"/>
  <c r="S1003" i="2"/>
  <c r="M1002" i="15" s="1"/>
  <c r="T1003" i="2"/>
  <c r="N1002" i="15" s="1"/>
  <c r="U1003" i="2"/>
  <c r="O1002" i="15" s="1"/>
  <c r="V1003" i="2"/>
  <c r="P1002" i="15" s="1"/>
  <c r="W1003" i="2"/>
  <c r="Q1002" i="15" s="1"/>
  <c r="X1003" i="2"/>
  <c r="R1002" i="15" s="1"/>
  <c r="Y1003" i="2"/>
  <c r="S1002" i="15" s="1"/>
  <c r="Z1003" i="2"/>
  <c r="T1002" i="15" s="1"/>
  <c r="P1004" i="2"/>
  <c r="J1003" i="15" s="1"/>
  <c r="Q1004" i="2"/>
  <c r="K1003" i="15" s="1"/>
  <c r="R1004" i="2"/>
  <c r="L1003" i="15" s="1"/>
  <c r="S1004" i="2"/>
  <c r="M1003" i="15" s="1"/>
  <c r="T1004" i="2"/>
  <c r="N1003" i="15" s="1"/>
  <c r="U1004" i="2"/>
  <c r="O1003" i="15" s="1"/>
  <c r="V1004" i="2"/>
  <c r="P1003" i="15" s="1"/>
  <c r="W1004" i="2"/>
  <c r="Q1003" i="15" s="1"/>
  <c r="X1004" i="2"/>
  <c r="R1003" i="15" s="1"/>
  <c r="Y1004" i="2"/>
  <c r="S1003" i="15" s="1"/>
  <c r="Z1004" i="2"/>
  <c r="T1003" i="15" s="1"/>
  <c r="P1005" i="2"/>
  <c r="J1004" i="15" s="1"/>
  <c r="Q1005" i="2"/>
  <c r="K1004" i="15" s="1"/>
  <c r="R1005" i="2"/>
  <c r="L1004" i="15" s="1"/>
  <c r="S1005" i="2"/>
  <c r="M1004" i="15" s="1"/>
  <c r="T1005" i="2"/>
  <c r="N1004" i="15" s="1"/>
  <c r="U1005" i="2"/>
  <c r="O1004" i="15" s="1"/>
  <c r="V1005" i="2"/>
  <c r="P1004" i="15" s="1"/>
  <c r="W1005" i="2"/>
  <c r="Q1004" i="15" s="1"/>
  <c r="X1005" i="2"/>
  <c r="R1004" i="15" s="1"/>
  <c r="Y1005" i="2"/>
  <c r="S1004" i="15" s="1"/>
  <c r="Z1005" i="2"/>
  <c r="T1004" i="15" s="1"/>
  <c r="P1006" i="2"/>
  <c r="J1005" i="15" s="1"/>
  <c r="Q1006" i="2"/>
  <c r="K1005" i="15" s="1"/>
  <c r="R1006" i="2"/>
  <c r="L1005" i="15" s="1"/>
  <c r="S1006" i="2"/>
  <c r="M1005" i="15" s="1"/>
  <c r="T1006" i="2"/>
  <c r="N1005" i="15" s="1"/>
  <c r="U1006" i="2"/>
  <c r="O1005" i="15" s="1"/>
  <c r="V1006" i="2"/>
  <c r="P1005" i="15" s="1"/>
  <c r="W1006" i="2"/>
  <c r="Q1005" i="15" s="1"/>
  <c r="X1006" i="2"/>
  <c r="R1005" i="15" s="1"/>
  <c r="Y1006" i="2"/>
  <c r="S1005" i="15" s="1"/>
  <c r="Z1006" i="2"/>
  <c r="T1005" i="15" s="1"/>
  <c r="P1007" i="2"/>
  <c r="J1006" i="15" s="1"/>
  <c r="Q1007" i="2"/>
  <c r="K1006" i="15" s="1"/>
  <c r="R1007" i="2"/>
  <c r="L1006" i="15" s="1"/>
  <c r="S1007" i="2"/>
  <c r="M1006" i="15" s="1"/>
  <c r="T1007" i="2"/>
  <c r="N1006" i="15" s="1"/>
  <c r="U1007" i="2"/>
  <c r="O1006" i="15" s="1"/>
  <c r="V1007" i="2"/>
  <c r="P1006" i="15" s="1"/>
  <c r="W1007" i="2"/>
  <c r="Q1006" i="15" s="1"/>
  <c r="X1007" i="2"/>
  <c r="R1006" i="15" s="1"/>
  <c r="Y1007" i="2"/>
  <c r="S1006" i="15" s="1"/>
  <c r="Z1007" i="2"/>
  <c r="T1006" i="15" s="1"/>
  <c r="P1008" i="2"/>
  <c r="J1007" i="15" s="1"/>
  <c r="Z1007" i="15" s="1"/>
  <c r="AA1007" i="15" s="1"/>
  <c r="Q1008" i="2"/>
  <c r="K1007" i="15" s="1"/>
  <c r="R1008" i="2"/>
  <c r="L1007" i="15" s="1"/>
  <c r="S1008" i="2"/>
  <c r="M1007" i="15" s="1"/>
  <c r="T1008" i="2"/>
  <c r="N1007" i="15" s="1"/>
  <c r="U1008" i="2"/>
  <c r="O1007" i="15" s="1"/>
  <c r="V1008" i="2"/>
  <c r="P1007" i="15" s="1"/>
  <c r="W1008" i="2"/>
  <c r="Q1007" i="15" s="1"/>
  <c r="X1008" i="2"/>
  <c r="R1007" i="15" s="1"/>
  <c r="Y1008" i="2"/>
  <c r="S1007" i="15" s="1"/>
  <c r="Z1008" i="2"/>
  <c r="T1007" i="15" s="1"/>
  <c r="P1009" i="2"/>
  <c r="J1008" i="15" s="1"/>
  <c r="Q1009" i="2"/>
  <c r="K1008" i="15" s="1"/>
  <c r="R1009" i="2"/>
  <c r="L1008" i="15" s="1"/>
  <c r="S1009" i="2"/>
  <c r="M1008" i="15" s="1"/>
  <c r="T1009" i="2"/>
  <c r="N1008" i="15" s="1"/>
  <c r="U1009" i="2"/>
  <c r="O1008" i="15" s="1"/>
  <c r="V1009" i="2"/>
  <c r="P1008" i="15" s="1"/>
  <c r="W1009" i="2"/>
  <c r="Q1008" i="15" s="1"/>
  <c r="X1009" i="2"/>
  <c r="R1008" i="15" s="1"/>
  <c r="Y1009" i="2"/>
  <c r="S1008" i="15" s="1"/>
  <c r="Z1009" i="2"/>
  <c r="T1008" i="15" s="1"/>
  <c r="P1010" i="2"/>
  <c r="J1009" i="15" s="1"/>
  <c r="Q1010" i="2"/>
  <c r="K1009" i="15" s="1"/>
  <c r="R1010" i="2"/>
  <c r="L1009" i="15" s="1"/>
  <c r="S1010" i="2"/>
  <c r="M1009" i="15" s="1"/>
  <c r="T1010" i="2"/>
  <c r="N1009" i="15" s="1"/>
  <c r="U1010" i="2"/>
  <c r="O1009" i="15" s="1"/>
  <c r="V1010" i="2"/>
  <c r="P1009" i="15" s="1"/>
  <c r="W1010" i="2"/>
  <c r="Q1009" i="15" s="1"/>
  <c r="X1010" i="2"/>
  <c r="R1009" i="15" s="1"/>
  <c r="Y1010" i="2"/>
  <c r="S1009" i="15" s="1"/>
  <c r="Z1010" i="2"/>
  <c r="T1009" i="15" s="1"/>
  <c r="P1011" i="2"/>
  <c r="J1010" i="15" s="1"/>
  <c r="Q1011" i="2"/>
  <c r="K1010" i="15" s="1"/>
  <c r="R1011" i="2"/>
  <c r="L1010" i="15" s="1"/>
  <c r="S1011" i="2"/>
  <c r="M1010" i="15" s="1"/>
  <c r="T1011" i="2"/>
  <c r="N1010" i="15" s="1"/>
  <c r="U1011" i="2"/>
  <c r="O1010" i="15" s="1"/>
  <c r="V1011" i="2"/>
  <c r="P1010" i="15" s="1"/>
  <c r="W1011" i="2"/>
  <c r="Q1010" i="15" s="1"/>
  <c r="X1011" i="2"/>
  <c r="R1010" i="15" s="1"/>
  <c r="Y1011" i="2"/>
  <c r="S1010" i="15" s="1"/>
  <c r="Z1011" i="2"/>
  <c r="T1010" i="15" s="1"/>
  <c r="P1012" i="2"/>
  <c r="J1011" i="15" s="1"/>
  <c r="Q1012" i="2"/>
  <c r="K1011" i="15" s="1"/>
  <c r="R1012" i="2"/>
  <c r="L1011" i="15" s="1"/>
  <c r="S1012" i="2"/>
  <c r="M1011" i="15" s="1"/>
  <c r="T1012" i="2"/>
  <c r="N1011" i="15" s="1"/>
  <c r="U1012" i="2"/>
  <c r="O1011" i="15" s="1"/>
  <c r="V1012" i="2"/>
  <c r="P1011" i="15" s="1"/>
  <c r="W1012" i="2"/>
  <c r="Q1011" i="15" s="1"/>
  <c r="X1012" i="2"/>
  <c r="R1011" i="15" s="1"/>
  <c r="Y1012" i="2"/>
  <c r="S1011" i="15" s="1"/>
  <c r="Z1012" i="2"/>
  <c r="T1011" i="15" s="1"/>
  <c r="P1013" i="2"/>
  <c r="J1012" i="15" s="1"/>
  <c r="Q1013" i="2"/>
  <c r="K1012" i="15" s="1"/>
  <c r="R1013" i="2"/>
  <c r="L1012" i="15" s="1"/>
  <c r="S1013" i="2"/>
  <c r="M1012" i="15" s="1"/>
  <c r="T1013" i="2"/>
  <c r="N1012" i="15" s="1"/>
  <c r="U1013" i="2"/>
  <c r="O1012" i="15" s="1"/>
  <c r="V1013" i="2"/>
  <c r="P1012" i="15" s="1"/>
  <c r="W1013" i="2"/>
  <c r="Q1012" i="15" s="1"/>
  <c r="X1013" i="2"/>
  <c r="R1012" i="15" s="1"/>
  <c r="Y1013" i="2"/>
  <c r="S1012" i="15" s="1"/>
  <c r="Z1013" i="2"/>
  <c r="T1012" i="15" s="1"/>
  <c r="P1014" i="2"/>
  <c r="J1013" i="15" s="1"/>
  <c r="Q1014" i="2"/>
  <c r="K1013" i="15" s="1"/>
  <c r="R1014" i="2"/>
  <c r="L1013" i="15" s="1"/>
  <c r="S1014" i="2"/>
  <c r="M1013" i="15" s="1"/>
  <c r="T1014" i="2"/>
  <c r="N1013" i="15" s="1"/>
  <c r="U1014" i="2"/>
  <c r="O1013" i="15" s="1"/>
  <c r="V1014" i="2"/>
  <c r="P1013" i="15" s="1"/>
  <c r="W1014" i="2"/>
  <c r="Q1013" i="15" s="1"/>
  <c r="X1014" i="2"/>
  <c r="R1013" i="15" s="1"/>
  <c r="Y1014" i="2"/>
  <c r="S1013" i="15" s="1"/>
  <c r="Z1014" i="2"/>
  <c r="T1013" i="15" s="1"/>
  <c r="P1015" i="2"/>
  <c r="J1014" i="15" s="1"/>
  <c r="Q1015" i="2"/>
  <c r="K1014" i="15" s="1"/>
  <c r="R1015" i="2"/>
  <c r="L1014" i="15" s="1"/>
  <c r="S1015" i="2"/>
  <c r="M1014" i="15" s="1"/>
  <c r="T1015" i="2"/>
  <c r="N1014" i="15" s="1"/>
  <c r="U1015" i="2"/>
  <c r="O1014" i="15" s="1"/>
  <c r="V1015" i="2"/>
  <c r="P1014" i="15" s="1"/>
  <c r="W1015" i="2"/>
  <c r="Q1014" i="15" s="1"/>
  <c r="X1015" i="2"/>
  <c r="R1014" i="15" s="1"/>
  <c r="Y1015" i="2"/>
  <c r="S1014" i="15" s="1"/>
  <c r="Z1015" i="2"/>
  <c r="T1014" i="15" s="1"/>
  <c r="P1016" i="2"/>
  <c r="J1015" i="15" s="1"/>
  <c r="Q1016" i="2"/>
  <c r="K1015" i="15" s="1"/>
  <c r="R1016" i="2"/>
  <c r="L1015" i="15" s="1"/>
  <c r="S1016" i="2"/>
  <c r="M1015" i="15" s="1"/>
  <c r="T1016" i="2"/>
  <c r="N1015" i="15" s="1"/>
  <c r="U1016" i="2"/>
  <c r="O1015" i="15" s="1"/>
  <c r="V1016" i="2"/>
  <c r="P1015" i="15" s="1"/>
  <c r="W1016" i="2"/>
  <c r="Q1015" i="15" s="1"/>
  <c r="X1016" i="2"/>
  <c r="R1015" i="15" s="1"/>
  <c r="Y1016" i="2"/>
  <c r="S1015" i="15" s="1"/>
  <c r="Z1016" i="2"/>
  <c r="T1015" i="15" s="1"/>
  <c r="P1017" i="2"/>
  <c r="J1016" i="15" s="1"/>
  <c r="Q1017" i="2"/>
  <c r="K1016" i="15" s="1"/>
  <c r="R1017" i="2"/>
  <c r="L1016" i="15" s="1"/>
  <c r="S1017" i="2"/>
  <c r="M1016" i="15" s="1"/>
  <c r="T1017" i="2"/>
  <c r="N1016" i="15" s="1"/>
  <c r="U1017" i="2"/>
  <c r="O1016" i="15" s="1"/>
  <c r="V1017" i="2"/>
  <c r="P1016" i="15" s="1"/>
  <c r="W1017" i="2"/>
  <c r="Q1016" i="15" s="1"/>
  <c r="X1017" i="2"/>
  <c r="R1016" i="15" s="1"/>
  <c r="Y1017" i="2"/>
  <c r="S1016" i="15" s="1"/>
  <c r="Z1017" i="2"/>
  <c r="T1016" i="15" s="1"/>
  <c r="P1018" i="2"/>
  <c r="J1017" i="15" s="1"/>
  <c r="Q1018" i="2"/>
  <c r="K1017" i="15" s="1"/>
  <c r="R1018" i="2"/>
  <c r="L1017" i="15" s="1"/>
  <c r="S1018" i="2"/>
  <c r="M1017" i="15" s="1"/>
  <c r="T1018" i="2"/>
  <c r="N1017" i="15" s="1"/>
  <c r="U1018" i="2"/>
  <c r="O1017" i="15" s="1"/>
  <c r="V1018" i="2"/>
  <c r="P1017" i="15" s="1"/>
  <c r="W1018" i="2"/>
  <c r="Q1017" i="15" s="1"/>
  <c r="X1018" i="2"/>
  <c r="R1017" i="15" s="1"/>
  <c r="Y1018" i="2"/>
  <c r="S1017" i="15" s="1"/>
  <c r="Z1018" i="2"/>
  <c r="T1017" i="15" s="1"/>
  <c r="P1019" i="2"/>
  <c r="J1018" i="15" s="1"/>
  <c r="Q1019" i="2"/>
  <c r="K1018" i="15" s="1"/>
  <c r="R1019" i="2"/>
  <c r="L1018" i="15" s="1"/>
  <c r="S1019" i="2"/>
  <c r="M1018" i="15" s="1"/>
  <c r="T1019" i="2"/>
  <c r="N1018" i="15" s="1"/>
  <c r="U1019" i="2"/>
  <c r="O1018" i="15" s="1"/>
  <c r="V1019" i="2"/>
  <c r="P1018" i="15" s="1"/>
  <c r="W1019" i="2"/>
  <c r="Q1018" i="15" s="1"/>
  <c r="X1019" i="2"/>
  <c r="R1018" i="15" s="1"/>
  <c r="Y1019" i="2"/>
  <c r="S1018" i="15" s="1"/>
  <c r="Z1019" i="2"/>
  <c r="T1018" i="15" s="1"/>
  <c r="P1020" i="2"/>
  <c r="J1019" i="15" s="1"/>
  <c r="Q1020" i="2"/>
  <c r="K1019" i="15" s="1"/>
  <c r="R1020" i="2"/>
  <c r="L1019" i="15" s="1"/>
  <c r="S1020" i="2"/>
  <c r="M1019" i="15" s="1"/>
  <c r="T1020" i="2"/>
  <c r="N1019" i="15" s="1"/>
  <c r="U1020" i="2"/>
  <c r="O1019" i="15" s="1"/>
  <c r="V1020" i="2"/>
  <c r="P1019" i="15" s="1"/>
  <c r="W1020" i="2"/>
  <c r="Q1019" i="15" s="1"/>
  <c r="X1020" i="2"/>
  <c r="R1019" i="15" s="1"/>
  <c r="Y1020" i="2"/>
  <c r="S1019" i="15" s="1"/>
  <c r="Z1020" i="2"/>
  <c r="T1019" i="15" s="1"/>
  <c r="P1021" i="2"/>
  <c r="J1020" i="15" s="1"/>
  <c r="Q1021" i="2"/>
  <c r="K1020" i="15" s="1"/>
  <c r="R1021" i="2"/>
  <c r="L1020" i="15" s="1"/>
  <c r="S1021" i="2"/>
  <c r="M1020" i="15" s="1"/>
  <c r="T1021" i="2"/>
  <c r="N1020" i="15" s="1"/>
  <c r="U1021" i="2"/>
  <c r="O1020" i="15" s="1"/>
  <c r="V1021" i="2"/>
  <c r="P1020" i="15" s="1"/>
  <c r="W1021" i="2"/>
  <c r="Q1020" i="15" s="1"/>
  <c r="X1021" i="2"/>
  <c r="R1020" i="15" s="1"/>
  <c r="Y1021" i="2"/>
  <c r="S1020" i="15" s="1"/>
  <c r="Z1021" i="2"/>
  <c r="T1020" i="15" s="1"/>
  <c r="P1022" i="2"/>
  <c r="J1021" i="15" s="1"/>
  <c r="Q1022" i="2"/>
  <c r="K1021" i="15" s="1"/>
  <c r="R1022" i="2"/>
  <c r="L1021" i="15" s="1"/>
  <c r="S1022" i="2"/>
  <c r="M1021" i="15" s="1"/>
  <c r="T1022" i="2"/>
  <c r="N1021" i="15" s="1"/>
  <c r="U1022" i="2"/>
  <c r="O1021" i="15" s="1"/>
  <c r="V1022" i="2"/>
  <c r="P1021" i="15" s="1"/>
  <c r="W1022" i="2"/>
  <c r="Q1021" i="15" s="1"/>
  <c r="X1022" i="2"/>
  <c r="R1021" i="15" s="1"/>
  <c r="Y1022" i="2"/>
  <c r="S1021" i="15" s="1"/>
  <c r="Z1022" i="2"/>
  <c r="T1021" i="15" s="1"/>
  <c r="P1023" i="2"/>
  <c r="J1022" i="15" s="1"/>
  <c r="Q1023" i="2"/>
  <c r="K1022" i="15" s="1"/>
  <c r="R1023" i="2"/>
  <c r="L1022" i="15" s="1"/>
  <c r="S1023" i="2"/>
  <c r="M1022" i="15" s="1"/>
  <c r="T1023" i="2"/>
  <c r="N1022" i="15" s="1"/>
  <c r="U1023" i="2"/>
  <c r="O1022" i="15" s="1"/>
  <c r="V1023" i="2"/>
  <c r="P1022" i="15" s="1"/>
  <c r="W1023" i="2"/>
  <c r="Q1022" i="15" s="1"/>
  <c r="X1023" i="2"/>
  <c r="R1022" i="15" s="1"/>
  <c r="Y1023" i="2"/>
  <c r="S1022" i="15" s="1"/>
  <c r="Z1023" i="2"/>
  <c r="T1022" i="15" s="1"/>
  <c r="P1024" i="2"/>
  <c r="J1023" i="15" s="1"/>
  <c r="Z1023" i="15" s="1"/>
  <c r="AA1023" i="15" s="1"/>
  <c r="Q1024" i="2"/>
  <c r="K1023" i="15" s="1"/>
  <c r="R1024" i="2"/>
  <c r="L1023" i="15" s="1"/>
  <c r="S1024" i="2"/>
  <c r="M1023" i="15" s="1"/>
  <c r="T1024" i="2"/>
  <c r="N1023" i="15" s="1"/>
  <c r="U1024" i="2"/>
  <c r="O1023" i="15" s="1"/>
  <c r="V1024" i="2"/>
  <c r="P1023" i="15" s="1"/>
  <c r="W1024" i="2"/>
  <c r="Q1023" i="15" s="1"/>
  <c r="X1024" i="2"/>
  <c r="R1023" i="15" s="1"/>
  <c r="Y1024" i="2"/>
  <c r="S1023" i="15" s="1"/>
  <c r="Z1024" i="2"/>
  <c r="T1023" i="15" s="1"/>
  <c r="P1025" i="2"/>
  <c r="J1024" i="15" s="1"/>
  <c r="Q1025" i="2"/>
  <c r="K1024" i="15" s="1"/>
  <c r="R1025" i="2"/>
  <c r="L1024" i="15" s="1"/>
  <c r="S1025" i="2"/>
  <c r="M1024" i="15" s="1"/>
  <c r="T1025" i="2"/>
  <c r="N1024" i="15" s="1"/>
  <c r="U1025" i="2"/>
  <c r="O1024" i="15" s="1"/>
  <c r="V1025" i="2"/>
  <c r="P1024" i="15" s="1"/>
  <c r="W1025" i="2"/>
  <c r="Q1024" i="15" s="1"/>
  <c r="X1025" i="2"/>
  <c r="R1024" i="15" s="1"/>
  <c r="Y1025" i="2"/>
  <c r="S1024" i="15" s="1"/>
  <c r="Z1025" i="2"/>
  <c r="T1024" i="15" s="1"/>
  <c r="P1026" i="2"/>
  <c r="J1025" i="15" s="1"/>
  <c r="Q1026" i="2"/>
  <c r="K1025" i="15" s="1"/>
  <c r="R1026" i="2"/>
  <c r="L1025" i="15" s="1"/>
  <c r="S1026" i="2"/>
  <c r="M1025" i="15" s="1"/>
  <c r="T1026" i="2"/>
  <c r="N1025" i="15" s="1"/>
  <c r="U1026" i="2"/>
  <c r="O1025" i="15" s="1"/>
  <c r="V1026" i="2"/>
  <c r="P1025" i="15" s="1"/>
  <c r="W1026" i="2"/>
  <c r="Q1025" i="15" s="1"/>
  <c r="X1026" i="2"/>
  <c r="R1025" i="15" s="1"/>
  <c r="Y1026" i="2"/>
  <c r="S1025" i="15" s="1"/>
  <c r="Z1026" i="2"/>
  <c r="T1025" i="15" s="1"/>
  <c r="P1027" i="2"/>
  <c r="J1026" i="15" s="1"/>
  <c r="Q1027" i="2"/>
  <c r="K1026" i="15" s="1"/>
  <c r="R1027" i="2"/>
  <c r="L1026" i="15" s="1"/>
  <c r="S1027" i="2"/>
  <c r="M1026" i="15" s="1"/>
  <c r="T1027" i="2"/>
  <c r="N1026" i="15" s="1"/>
  <c r="U1027" i="2"/>
  <c r="O1026" i="15" s="1"/>
  <c r="V1027" i="2"/>
  <c r="P1026" i="15" s="1"/>
  <c r="W1027" i="2"/>
  <c r="Q1026" i="15" s="1"/>
  <c r="X1027" i="2"/>
  <c r="R1026" i="15" s="1"/>
  <c r="Y1027" i="2"/>
  <c r="S1026" i="15" s="1"/>
  <c r="Z1027" i="2"/>
  <c r="T1026" i="15" s="1"/>
  <c r="P1028" i="2"/>
  <c r="J1027" i="15" s="1"/>
  <c r="Q1028" i="2"/>
  <c r="K1027" i="15" s="1"/>
  <c r="R1028" i="2"/>
  <c r="L1027" i="15" s="1"/>
  <c r="S1028" i="2"/>
  <c r="M1027" i="15" s="1"/>
  <c r="T1028" i="2"/>
  <c r="N1027" i="15" s="1"/>
  <c r="U1028" i="2"/>
  <c r="O1027" i="15" s="1"/>
  <c r="V1028" i="2"/>
  <c r="P1027" i="15" s="1"/>
  <c r="W1028" i="2"/>
  <c r="Q1027" i="15" s="1"/>
  <c r="X1028" i="2"/>
  <c r="R1027" i="15" s="1"/>
  <c r="Y1028" i="2"/>
  <c r="S1027" i="15" s="1"/>
  <c r="Z1028" i="2"/>
  <c r="T1027" i="15" s="1"/>
  <c r="P1029" i="2"/>
  <c r="J1028" i="15" s="1"/>
  <c r="Q1029" i="2"/>
  <c r="K1028" i="15" s="1"/>
  <c r="R1029" i="2"/>
  <c r="L1028" i="15" s="1"/>
  <c r="S1029" i="2"/>
  <c r="M1028" i="15" s="1"/>
  <c r="T1029" i="2"/>
  <c r="N1028" i="15" s="1"/>
  <c r="U1029" i="2"/>
  <c r="O1028" i="15" s="1"/>
  <c r="V1029" i="2"/>
  <c r="P1028" i="15" s="1"/>
  <c r="W1029" i="2"/>
  <c r="Q1028" i="15" s="1"/>
  <c r="X1029" i="2"/>
  <c r="R1028" i="15" s="1"/>
  <c r="Y1029" i="2"/>
  <c r="S1028" i="15" s="1"/>
  <c r="Z1029" i="2"/>
  <c r="T1028" i="15" s="1"/>
  <c r="P1030" i="2"/>
  <c r="J1029" i="15" s="1"/>
  <c r="Q1030" i="2"/>
  <c r="K1029" i="15" s="1"/>
  <c r="R1030" i="2"/>
  <c r="L1029" i="15" s="1"/>
  <c r="S1030" i="2"/>
  <c r="M1029" i="15" s="1"/>
  <c r="T1030" i="2"/>
  <c r="N1029" i="15" s="1"/>
  <c r="U1030" i="2"/>
  <c r="O1029" i="15" s="1"/>
  <c r="V1030" i="2"/>
  <c r="P1029" i="15" s="1"/>
  <c r="W1030" i="2"/>
  <c r="Q1029" i="15" s="1"/>
  <c r="X1030" i="2"/>
  <c r="R1029" i="15" s="1"/>
  <c r="Y1030" i="2"/>
  <c r="S1029" i="15" s="1"/>
  <c r="Z1030" i="2"/>
  <c r="T1029" i="15" s="1"/>
  <c r="P1031" i="2"/>
  <c r="J1030" i="15" s="1"/>
  <c r="Q1031" i="2"/>
  <c r="K1030" i="15" s="1"/>
  <c r="R1031" i="2"/>
  <c r="L1030" i="15" s="1"/>
  <c r="S1031" i="2"/>
  <c r="M1030" i="15" s="1"/>
  <c r="T1031" i="2"/>
  <c r="N1030" i="15" s="1"/>
  <c r="U1031" i="2"/>
  <c r="O1030" i="15" s="1"/>
  <c r="V1031" i="2"/>
  <c r="P1030" i="15" s="1"/>
  <c r="W1031" i="2"/>
  <c r="Q1030" i="15" s="1"/>
  <c r="X1031" i="2"/>
  <c r="R1030" i="15" s="1"/>
  <c r="Y1031" i="2"/>
  <c r="S1030" i="15" s="1"/>
  <c r="Z1031" i="2"/>
  <c r="T1030" i="15" s="1"/>
  <c r="P1032" i="2"/>
  <c r="J1031" i="15" s="1"/>
  <c r="Q1032" i="2"/>
  <c r="K1031" i="15" s="1"/>
  <c r="R1032" i="2"/>
  <c r="L1031" i="15" s="1"/>
  <c r="S1032" i="2"/>
  <c r="M1031" i="15" s="1"/>
  <c r="T1032" i="2"/>
  <c r="N1031" i="15" s="1"/>
  <c r="U1032" i="2"/>
  <c r="O1031" i="15" s="1"/>
  <c r="V1032" i="2"/>
  <c r="P1031" i="15" s="1"/>
  <c r="W1032" i="2"/>
  <c r="Q1031" i="15" s="1"/>
  <c r="X1032" i="2"/>
  <c r="R1031" i="15" s="1"/>
  <c r="Y1032" i="2"/>
  <c r="S1031" i="15" s="1"/>
  <c r="Z1032" i="2"/>
  <c r="T1031" i="15" s="1"/>
  <c r="P1033" i="2"/>
  <c r="J1032" i="15" s="1"/>
  <c r="Q1033" i="2"/>
  <c r="K1032" i="15" s="1"/>
  <c r="R1033" i="2"/>
  <c r="L1032" i="15" s="1"/>
  <c r="S1033" i="2"/>
  <c r="M1032" i="15" s="1"/>
  <c r="T1033" i="2"/>
  <c r="N1032" i="15" s="1"/>
  <c r="U1033" i="2"/>
  <c r="O1032" i="15" s="1"/>
  <c r="V1033" i="2"/>
  <c r="P1032" i="15" s="1"/>
  <c r="W1033" i="2"/>
  <c r="Q1032" i="15" s="1"/>
  <c r="X1033" i="2"/>
  <c r="R1032" i="15" s="1"/>
  <c r="Y1033" i="2"/>
  <c r="S1032" i="15" s="1"/>
  <c r="Z1033" i="2"/>
  <c r="T1032" i="15" s="1"/>
  <c r="P1034" i="2"/>
  <c r="J1033" i="15" s="1"/>
  <c r="Q1034" i="2"/>
  <c r="K1033" i="15" s="1"/>
  <c r="R1034" i="2"/>
  <c r="L1033" i="15" s="1"/>
  <c r="S1034" i="2"/>
  <c r="M1033" i="15" s="1"/>
  <c r="T1034" i="2"/>
  <c r="N1033" i="15" s="1"/>
  <c r="U1034" i="2"/>
  <c r="O1033" i="15" s="1"/>
  <c r="V1034" i="2"/>
  <c r="P1033" i="15" s="1"/>
  <c r="W1034" i="2"/>
  <c r="Q1033" i="15" s="1"/>
  <c r="X1034" i="2"/>
  <c r="R1033" i="15" s="1"/>
  <c r="Y1034" i="2"/>
  <c r="S1033" i="15" s="1"/>
  <c r="Z1034" i="2"/>
  <c r="T1033" i="15" s="1"/>
  <c r="P1035" i="2"/>
  <c r="J1034" i="15" s="1"/>
  <c r="Q1035" i="2"/>
  <c r="K1034" i="15" s="1"/>
  <c r="R1035" i="2"/>
  <c r="L1034" i="15" s="1"/>
  <c r="S1035" i="2"/>
  <c r="M1034" i="15" s="1"/>
  <c r="T1035" i="2"/>
  <c r="N1034" i="15" s="1"/>
  <c r="U1035" i="2"/>
  <c r="O1034" i="15" s="1"/>
  <c r="V1035" i="2"/>
  <c r="P1034" i="15" s="1"/>
  <c r="W1035" i="2"/>
  <c r="Q1034" i="15" s="1"/>
  <c r="X1035" i="2"/>
  <c r="R1034" i="15" s="1"/>
  <c r="Y1035" i="2"/>
  <c r="S1034" i="15" s="1"/>
  <c r="Z1035" i="2"/>
  <c r="T1034" i="15" s="1"/>
  <c r="P1036" i="2"/>
  <c r="J1035" i="15" s="1"/>
  <c r="Q1036" i="2"/>
  <c r="K1035" i="15" s="1"/>
  <c r="R1036" i="2"/>
  <c r="L1035" i="15" s="1"/>
  <c r="S1036" i="2"/>
  <c r="M1035" i="15" s="1"/>
  <c r="T1036" i="2"/>
  <c r="N1035" i="15" s="1"/>
  <c r="U1036" i="2"/>
  <c r="O1035" i="15" s="1"/>
  <c r="V1036" i="2"/>
  <c r="P1035" i="15" s="1"/>
  <c r="W1036" i="2"/>
  <c r="Q1035" i="15" s="1"/>
  <c r="X1036" i="2"/>
  <c r="R1035" i="15" s="1"/>
  <c r="Y1036" i="2"/>
  <c r="S1035" i="15" s="1"/>
  <c r="Z1036" i="2"/>
  <c r="T1035" i="15" s="1"/>
  <c r="P1037" i="2"/>
  <c r="J1036" i="15" s="1"/>
  <c r="Q1037" i="2"/>
  <c r="K1036" i="15" s="1"/>
  <c r="R1037" i="2"/>
  <c r="L1036" i="15" s="1"/>
  <c r="S1037" i="2"/>
  <c r="M1036" i="15" s="1"/>
  <c r="T1037" i="2"/>
  <c r="N1036" i="15" s="1"/>
  <c r="U1037" i="2"/>
  <c r="O1036" i="15" s="1"/>
  <c r="V1037" i="2"/>
  <c r="P1036" i="15" s="1"/>
  <c r="W1037" i="2"/>
  <c r="Q1036" i="15" s="1"/>
  <c r="X1037" i="2"/>
  <c r="R1036" i="15" s="1"/>
  <c r="Y1037" i="2"/>
  <c r="S1036" i="15" s="1"/>
  <c r="Z1037" i="2"/>
  <c r="T1036" i="15" s="1"/>
  <c r="P1038" i="2"/>
  <c r="J1037" i="15" s="1"/>
  <c r="Q1038" i="2"/>
  <c r="K1037" i="15" s="1"/>
  <c r="R1038" i="2"/>
  <c r="L1037" i="15" s="1"/>
  <c r="S1038" i="2"/>
  <c r="M1037" i="15" s="1"/>
  <c r="T1038" i="2"/>
  <c r="N1037" i="15" s="1"/>
  <c r="U1038" i="2"/>
  <c r="O1037" i="15" s="1"/>
  <c r="V1038" i="2"/>
  <c r="P1037" i="15" s="1"/>
  <c r="W1038" i="2"/>
  <c r="Q1037" i="15" s="1"/>
  <c r="X1038" i="2"/>
  <c r="R1037" i="15" s="1"/>
  <c r="Y1038" i="2"/>
  <c r="S1037" i="15" s="1"/>
  <c r="Z1038" i="2"/>
  <c r="T1037" i="15" s="1"/>
  <c r="P1039" i="2"/>
  <c r="J1038" i="15" s="1"/>
  <c r="Q1039" i="2"/>
  <c r="K1038" i="15" s="1"/>
  <c r="R1039" i="2"/>
  <c r="L1038" i="15" s="1"/>
  <c r="S1039" i="2"/>
  <c r="M1038" i="15" s="1"/>
  <c r="T1039" i="2"/>
  <c r="N1038" i="15" s="1"/>
  <c r="U1039" i="2"/>
  <c r="O1038" i="15" s="1"/>
  <c r="V1039" i="2"/>
  <c r="P1038" i="15" s="1"/>
  <c r="W1039" i="2"/>
  <c r="Q1038" i="15" s="1"/>
  <c r="X1039" i="2"/>
  <c r="R1038" i="15" s="1"/>
  <c r="Y1039" i="2"/>
  <c r="S1038" i="15" s="1"/>
  <c r="Z1039" i="2"/>
  <c r="T1038" i="15" s="1"/>
  <c r="P1040" i="2"/>
  <c r="J1039" i="15" s="1"/>
  <c r="Z1039" i="15" s="1"/>
  <c r="AA1039" i="15" s="1"/>
  <c r="Q1040" i="2"/>
  <c r="K1039" i="15" s="1"/>
  <c r="R1040" i="2"/>
  <c r="L1039" i="15" s="1"/>
  <c r="S1040" i="2"/>
  <c r="M1039" i="15" s="1"/>
  <c r="T1040" i="2"/>
  <c r="N1039" i="15" s="1"/>
  <c r="U1040" i="2"/>
  <c r="O1039" i="15" s="1"/>
  <c r="V1040" i="2"/>
  <c r="P1039" i="15" s="1"/>
  <c r="W1040" i="2"/>
  <c r="Q1039" i="15" s="1"/>
  <c r="X1040" i="2"/>
  <c r="R1039" i="15" s="1"/>
  <c r="Y1040" i="2"/>
  <c r="S1039" i="15" s="1"/>
  <c r="Z1040" i="2"/>
  <c r="T1039" i="15" s="1"/>
  <c r="P1041" i="2"/>
  <c r="J1040" i="15" s="1"/>
  <c r="Q1041" i="2"/>
  <c r="K1040" i="15" s="1"/>
  <c r="R1041" i="2"/>
  <c r="L1040" i="15" s="1"/>
  <c r="S1041" i="2"/>
  <c r="M1040" i="15" s="1"/>
  <c r="T1041" i="2"/>
  <c r="N1040" i="15" s="1"/>
  <c r="U1041" i="2"/>
  <c r="O1040" i="15" s="1"/>
  <c r="V1041" i="2"/>
  <c r="P1040" i="15" s="1"/>
  <c r="W1041" i="2"/>
  <c r="Q1040" i="15" s="1"/>
  <c r="X1041" i="2"/>
  <c r="R1040" i="15" s="1"/>
  <c r="Y1041" i="2"/>
  <c r="S1040" i="15" s="1"/>
  <c r="Z1041" i="2"/>
  <c r="T1040" i="15" s="1"/>
  <c r="P1042" i="2"/>
  <c r="J1041" i="15" s="1"/>
  <c r="Q1042" i="2"/>
  <c r="K1041" i="15" s="1"/>
  <c r="R1042" i="2"/>
  <c r="L1041" i="15" s="1"/>
  <c r="S1042" i="2"/>
  <c r="M1041" i="15" s="1"/>
  <c r="T1042" i="2"/>
  <c r="N1041" i="15" s="1"/>
  <c r="U1042" i="2"/>
  <c r="O1041" i="15" s="1"/>
  <c r="V1042" i="2"/>
  <c r="P1041" i="15" s="1"/>
  <c r="W1042" i="2"/>
  <c r="Q1041" i="15" s="1"/>
  <c r="X1042" i="2"/>
  <c r="R1041" i="15" s="1"/>
  <c r="Y1042" i="2"/>
  <c r="S1041" i="15" s="1"/>
  <c r="Z1042" i="2"/>
  <c r="T1041" i="15" s="1"/>
  <c r="P1043" i="2"/>
  <c r="J1042" i="15" s="1"/>
  <c r="Q1043" i="2"/>
  <c r="K1042" i="15" s="1"/>
  <c r="R1043" i="2"/>
  <c r="L1042" i="15" s="1"/>
  <c r="S1043" i="2"/>
  <c r="M1042" i="15" s="1"/>
  <c r="T1043" i="2"/>
  <c r="N1042" i="15" s="1"/>
  <c r="U1043" i="2"/>
  <c r="O1042" i="15" s="1"/>
  <c r="V1043" i="2"/>
  <c r="P1042" i="15" s="1"/>
  <c r="W1043" i="2"/>
  <c r="Q1042" i="15" s="1"/>
  <c r="X1043" i="2"/>
  <c r="R1042" i="15" s="1"/>
  <c r="Y1043" i="2"/>
  <c r="S1042" i="15" s="1"/>
  <c r="Z1043" i="2"/>
  <c r="T1042" i="15" s="1"/>
  <c r="P1044" i="2"/>
  <c r="J1043" i="15" s="1"/>
  <c r="Q1044" i="2"/>
  <c r="K1043" i="15" s="1"/>
  <c r="R1044" i="2"/>
  <c r="L1043" i="15" s="1"/>
  <c r="S1044" i="2"/>
  <c r="M1043" i="15" s="1"/>
  <c r="T1044" i="2"/>
  <c r="N1043" i="15" s="1"/>
  <c r="U1044" i="2"/>
  <c r="O1043" i="15" s="1"/>
  <c r="V1044" i="2"/>
  <c r="P1043" i="15" s="1"/>
  <c r="W1044" i="2"/>
  <c r="Q1043" i="15" s="1"/>
  <c r="X1044" i="2"/>
  <c r="R1043" i="15" s="1"/>
  <c r="Y1044" i="2"/>
  <c r="S1043" i="15" s="1"/>
  <c r="Z1044" i="2"/>
  <c r="T1043" i="15" s="1"/>
  <c r="P1045" i="2"/>
  <c r="J1044" i="15" s="1"/>
  <c r="Q1045" i="2"/>
  <c r="K1044" i="15" s="1"/>
  <c r="R1045" i="2"/>
  <c r="L1044" i="15" s="1"/>
  <c r="S1045" i="2"/>
  <c r="M1044" i="15" s="1"/>
  <c r="T1045" i="2"/>
  <c r="N1044" i="15" s="1"/>
  <c r="U1045" i="2"/>
  <c r="O1044" i="15" s="1"/>
  <c r="V1045" i="2"/>
  <c r="P1044" i="15" s="1"/>
  <c r="W1045" i="2"/>
  <c r="Q1044" i="15" s="1"/>
  <c r="X1045" i="2"/>
  <c r="R1044" i="15" s="1"/>
  <c r="Y1045" i="2"/>
  <c r="S1044" i="15" s="1"/>
  <c r="Z1045" i="2"/>
  <c r="T1044" i="15" s="1"/>
  <c r="P1046" i="2"/>
  <c r="J1045" i="15" s="1"/>
  <c r="Q1046" i="2"/>
  <c r="K1045" i="15" s="1"/>
  <c r="R1046" i="2"/>
  <c r="L1045" i="15" s="1"/>
  <c r="S1046" i="2"/>
  <c r="M1045" i="15" s="1"/>
  <c r="T1046" i="2"/>
  <c r="N1045" i="15" s="1"/>
  <c r="U1046" i="2"/>
  <c r="O1045" i="15" s="1"/>
  <c r="V1046" i="2"/>
  <c r="P1045" i="15" s="1"/>
  <c r="W1046" i="2"/>
  <c r="Q1045" i="15" s="1"/>
  <c r="X1046" i="2"/>
  <c r="R1045" i="15" s="1"/>
  <c r="Y1046" i="2"/>
  <c r="S1045" i="15" s="1"/>
  <c r="Z1046" i="2"/>
  <c r="T1045" i="15" s="1"/>
  <c r="P1047" i="2"/>
  <c r="J1046" i="15" s="1"/>
  <c r="Q1047" i="2"/>
  <c r="K1046" i="15" s="1"/>
  <c r="R1047" i="2"/>
  <c r="L1046" i="15" s="1"/>
  <c r="S1047" i="2"/>
  <c r="M1046" i="15" s="1"/>
  <c r="T1047" i="2"/>
  <c r="N1046" i="15" s="1"/>
  <c r="U1047" i="2"/>
  <c r="O1046" i="15" s="1"/>
  <c r="V1047" i="2"/>
  <c r="P1046" i="15" s="1"/>
  <c r="W1047" i="2"/>
  <c r="Q1046" i="15" s="1"/>
  <c r="X1047" i="2"/>
  <c r="R1046" i="15" s="1"/>
  <c r="Y1047" i="2"/>
  <c r="S1046" i="15" s="1"/>
  <c r="Z1047" i="2"/>
  <c r="T1046" i="15" s="1"/>
  <c r="P1048" i="2"/>
  <c r="J1047" i="15" s="1"/>
  <c r="Q1048" i="2"/>
  <c r="K1047" i="15" s="1"/>
  <c r="R1048" i="2"/>
  <c r="L1047" i="15" s="1"/>
  <c r="S1048" i="2"/>
  <c r="M1047" i="15" s="1"/>
  <c r="T1048" i="2"/>
  <c r="N1047" i="15" s="1"/>
  <c r="U1048" i="2"/>
  <c r="O1047" i="15" s="1"/>
  <c r="V1048" i="2"/>
  <c r="P1047" i="15" s="1"/>
  <c r="W1048" i="2"/>
  <c r="Q1047" i="15" s="1"/>
  <c r="X1048" i="2"/>
  <c r="R1047" i="15" s="1"/>
  <c r="Y1048" i="2"/>
  <c r="S1047" i="15" s="1"/>
  <c r="Z1048" i="2"/>
  <c r="T1047" i="15" s="1"/>
  <c r="P1049" i="2"/>
  <c r="J1048" i="15" s="1"/>
  <c r="Q1049" i="2"/>
  <c r="K1048" i="15" s="1"/>
  <c r="R1049" i="2"/>
  <c r="L1048" i="15" s="1"/>
  <c r="S1049" i="2"/>
  <c r="M1048" i="15" s="1"/>
  <c r="T1049" i="2"/>
  <c r="N1048" i="15" s="1"/>
  <c r="U1049" i="2"/>
  <c r="O1048" i="15" s="1"/>
  <c r="V1049" i="2"/>
  <c r="P1048" i="15" s="1"/>
  <c r="W1049" i="2"/>
  <c r="Q1048" i="15" s="1"/>
  <c r="X1049" i="2"/>
  <c r="R1048" i="15" s="1"/>
  <c r="Y1049" i="2"/>
  <c r="S1048" i="15" s="1"/>
  <c r="Z1049" i="2"/>
  <c r="T1048" i="15" s="1"/>
  <c r="P1050" i="2"/>
  <c r="J1049" i="15" s="1"/>
  <c r="Q1050" i="2"/>
  <c r="K1049" i="15" s="1"/>
  <c r="R1050" i="2"/>
  <c r="L1049" i="15" s="1"/>
  <c r="S1050" i="2"/>
  <c r="M1049" i="15" s="1"/>
  <c r="T1050" i="2"/>
  <c r="N1049" i="15" s="1"/>
  <c r="U1050" i="2"/>
  <c r="O1049" i="15" s="1"/>
  <c r="V1050" i="2"/>
  <c r="P1049" i="15" s="1"/>
  <c r="W1050" i="2"/>
  <c r="Q1049" i="15" s="1"/>
  <c r="X1050" i="2"/>
  <c r="R1049" i="15" s="1"/>
  <c r="Y1050" i="2"/>
  <c r="S1049" i="15" s="1"/>
  <c r="Z1050" i="2"/>
  <c r="T1049" i="15" s="1"/>
  <c r="P1051" i="2"/>
  <c r="J1050" i="15" s="1"/>
  <c r="Q1051" i="2"/>
  <c r="K1050" i="15" s="1"/>
  <c r="R1051" i="2"/>
  <c r="L1050" i="15" s="1"/>
  <c r="S1051" i="2"/>
  <c r="M1050" i="15" s="1"/>
  <c r="T1051" i="2"/>
  <c r="N1050" i="15" s="1"/>
  <c r="U1051" i="2"/>
  <c r="O1050" i="15" s="1"/>
  <c r="V1051" i="2"/>
  <c r="P1050" i="15" s="1"/>
  <c r="W1051" i="2"/>
  <c r="Q1050" i="15" s="1"/>
  <c r="X1051" i="2"/>
  <c r="R1050" i="15" s="1"/>
  <c r="Y1051" i="2"/>
  <c r="S1050" i="15" s="1"/>
  <c r="Z1051" i="2"/>
  <c r="T1050" i="15" s="1"/>
  <c r="P1052" i="2"/>
  <c r="J1051" i="15" s="1"/>
  <c r="Q1052" i="2"/>
  <c r="K1051" i="15" s="1"/>
  <c r="R1052" i="2"/>
  <c r="L1051" i="15" s="1"/>
  <c r="S1052" i="2"/>
  <c r="M1051" i="15" s="1"/>
  <c r="T1052" i="2"/>
  <c r="N1051" i="15" s="1"/>
  <c r="U1052" i="2"/>
  <c r="O1051" i="15" s="1"/>
  <c r="V1052" i="2"/>
  <c r="P1051" i="15" s="1"/>
  <c r="W1052" i="2"/>
  <c r="Q1051" i="15" s="1"/>
  <c r="X1052" i="2"/>
  <c r="R1051" i="15" s="1"/>
  <c r="Y1052" i="2"/>
  <c r="S1051" i="15" s="1"/>
  <c r="Z1052" i="2"/>
  <c r="T1051" i="15" s="1"/>
  <c r="P1053" i="2"/>
  <c r="J1052" i="15" s="1"/>
  <c r="Q1053" i="2"/>
  <c r="K1052" i="15" s="1"/>
  <c r="R1053" i="2"/>
  <c r="L1052" i="15" s="1"/>
  <c r="S1053" i="2"/>
  <c r="M1052" i="15" s="1"/>
  <c r="T1053" i="2"/>
  <c r="N1052" i="15" s="1"/>
  <c r="U1053" i="2"/>
  <c r="O1052" i="15" s="1"/>
  <c r="V1053" i="2"/>
  <c r="P1052" i="15" s="1"/>
  <c r="W1053" i="2"/>
  <c r="Q1052" i="15" s="1"/>
  <c r="X1053" i="2"/>
  <c r="R1052" i="15" s="1"/>
  <c r="Y1053" i="2"/>
  <c r="S1052" i="15" s="1"/>
  <c r="Z1053" i="2"/>
  <c r="T1052" i="15" s="1"/>
  <c r="P1054" i="2"/>
  <c r="J1053" i="15" s="1"/>
  <c r="Q1054" i="2"/>
  <c r="K1053" i="15" s="1"/>
  <c r="R1054" i="2"/>
  <c r="L1053" i="15" s="1"/>
  <c r="S1054" i="2"/>
  <c r="M1053" i="15" s="1"/>
  <c r="T1054" i="2"/>
  <c r="N1053" i="15" s="1"/>
  <c r="U1054" i="2"/>
  <c r="O1053" i="15" s="1"/>
  <c r="V1054" i="2"/>
  <c r="P1053" i="15" s="1"/>
  <c r="W1054" i="2"/>
  <c r="Q1053" i="15" s="1"/>
  <c r="X1054" i="2"/>
  <c r="R1053" i="15" s="1"/>
  <c r="Y1054" i="2"/>
  <c r="S1053" i="15" s="1"/>
  <c r="Z1054" i="2"/>
  <c r="T1053" i="15" s="1"/>
  <c r="P1055" i="2"/>
  <c r="J1054" i="15" s="1"/>
  <c r="Q1055" i="2"/>
  <c r="K1054" i="15" s="1"/>
  <c r="R1055" i="2"/>
  <c r="L1054" i="15" s="1"/>
  <c r="S1055" i="2"/>
  <c r="M1054" i="15" s="1"/>
  <c r="T1055" i="2"/>
  <c r="N1054" i="15" s="1"/>
  <c r="U1055" i="2"/>
  <c r="O1054" i="15" s="1"/>
  <c r="V1055" i="2"/>
  <c r="P1054" i="15" s="1"/>
  <c r="W1055" i="2"/>
  <c r="Q1054" i="15" s="1"/>
  <c r="X1055" i="2"/>
  <c r="R1054" i="15" s="1"/>
  <c r="Y1055" i="2"/>
  <c r="S1054" i="15" s="1"/>
  <c r="Z1055" i="2"/>
  <c r="T1054" i="15" s="1"/>
  <c r="P1056" i="2"/>
  <c r="J1055" i="15" s="1"/>
  <c r="Z1055" i="15" s="1"/>
  <c r="AA1055" i="15" s="1"/>
  <c r="Q1056" i="2"/>
  <c r="K1055" i="15" s="1"/>
  <c r="R1056" i="2"/>
  <c r="L1055" i="15" s="1"/>
  <c r="S1056" i="2"/>
  <c r="M1055" i="15" s="1"/>
  <c r="T1056" i="2"/>
  <c r="N1055" i="15" s="1"/>
  <c r="U1056" i="2"/>
  <c r="O1055" i="15" s="1"/>
  <c r="V1056" i="2"/>
  <c r="P1055" i="15" s="1"/>
  <c r="W1056" i="2"/>
  <c r="Q1055" i="15" s="1"/>
  <c r="X1056" i="2"/>
  <c r="R1055" i="15" s="1"/>
  <c r="Y1056" i="2"/>
  <c r="S1055" i="15" s="1"/>
  <c r="Z1056" i="2"/>
  <c r="T1055" i="15" s="1"/>
  <c r="P1057" i="2"/>
  <c r="J1056" i="15" s="1"/>
  <c r="Q1057" i="2"/>
  <c r="K1056" i="15" s="1"/>
  <c r="R1057" i="2"/>
  <c r="L1056" i="15" s="1"/>
  <c r="S1057" i="2"/>
  <c r="M1056" i="15" s="1"/>
  <c r="T1057" i="2"/>
  <c r="N1056" i="15" s="1"/>
  <c r="U1057" i="2"/>
  <c r="O1056" i="15" s="1"/>
  <c r="V1057" i="2"/>
  <c r="P1056" i="15" s="1"/>
  <c r="W1057" i="2"/>
  <c r="Q1056" i="15" s="1"/>
  <c r="X1057" i="2"/>
  <c r="R1056" i="15" s="1"/>
  <c r="Y1057" i="2"/>
  <c r="S1056" i="15" s="1"/>
  <c r="Z1057" i="2"/>
  <c r="T1056" i="15" s="1"/>
  <c r="P1058" i="2"/>
  <c r="J1057" i="15" s="1"/>
  <c r="Q1058" i="2"/>
  <c r="K1057" i="15" s="1"/>
  <c r="R1058" i="2"/>
  <c r="L1057" i="15" s="1"/>
  <c r="S1058" i="2"/>
  <c r="M1057" i="15" s="1"/>
  <c r="T1058" i="2"/>
  <c r="N1057" i="15" s="1"/>
  <c r="U1058" i="2"/>
  <c r="O1057" i="15" s="1"/>
  <c r="V1058" i="2"/>
  <c r="P1057" i="15" s="1"/>
  <c r="W1058" i="2"/>
  <c r="Q1057" i="15" s="1"/>
  <c r="X1058" i="2"/>
  <c r="R1057" i="15" s="1"/>
  <c r="Y1058" i="2"/>
  <c r="S1057" i="15" s="1"/>
  <c r="Z1058" i="2"/>
  <c r="T1057" i="15" s="1"/>
  <c r="P1059" i="2"/>
  <c r="J1058" i="15" s="1"/>
  <c r="Q1059" i="2"/>
  <c r="K1058" i="15" s="1"/>
  <c r="R1059" i="2"/>
  <c r="L1058" i="15" s="1"/>
  <c r="S1059" i="2"/>
  <c r="M1058" i="15" s="1"/>
  <c r="T1059" i="2"/>
  <c r="N1058" i="15" s="1"/>
  <c r="U1059" i="2"/>
  <c r="O1058" i="15" s="1"/>
  <c r="V1059" i="2"/>
  <c r="P1058" i="15" s="1"/>
  <c r="W1059" i="2"/>
  <c r="Q1058" i="15" s="1"/>
  <c r="X1059" i="2"/>
  <c r="R1058" i="15" s="1"/>
  <c r="Y1059" i="2"/>
  <c r="S1058" i="15" s="1"/>
  <c r="Z1059" i="2"/>
  <c r="T1058" i="15" s="1"/>
  <c r="P1060" i="2"/>
  <c r="J1059" i="15" s="1"/>
  <c r="Q1060" i="2"/>
  <c r="K1059" i="15" s="1"/>
  <c r="R1060" i="2"/>
  <c r="L1059" i="15" s="1"/>
  <c r="S1060" i="2"/>
  <c r="M1059" i="15" s="1"/>
  <c r="T1060" i="2"/>
  <c r="N1059" i="15" s="1"/>
  <c r="U1060" i="2"/>
  <c r="O1059" i="15" s="1"/>
  <c r="V1060" i="2"/>
  <c r="P1059" i="15" s="1"/>
  <c r="W1060" i="2"/>
  <c r="Q1059" i="15" s="1"/>
  <c r="X1060" i="2"/>
  <c r="R1059" i="15" s="1"/>
  <c r="Y1060" i="2"/>
  <c r="S1059" i="15" s="1"/>
  <c r="Z1060" i="2"/>
  <c r="T1059" i="15" s="1"/>
  <c r="P1061" i="2"/>
  <c r="J1060" i="15" s="1"/>
  <c r="Q1061" i="2"/>
  <c r="K1060" i="15" s="1"/>
  <c r="R1061" i="2"/>
  <c r="L1060" i="15" s="1"/>
  <c r="S1061" i="2"/>
  <c r="M1060" i="15" s="1"/>
  <c r="T1061" i="2"/>
  <c r="N1060" i="15" s="1"/>
  <c r="U1061" i="2"/>
  <c r="O1060" i="15" s="1"/>
  <c r="V1061" i="2"/>
  <c r="P1060" i="15" s="1"/>
  <c r="W1061" i="2"/>
  <c r="Q1060" i="15" s="1"/>
  <c r="X1061" i="2"/>
  <c r="R1060" i="15" s="1"/>
  <c r="Y1061" i="2"/>
  <c r="S1060" i="15" s="1"/>
  <c r="Z1061" i="2"/>
  <c r="T1060" i="15" s="1"/>
  <c r="P1062" i="2"/>
  <c r="J1061" i="15" s="1"/>
  <c r="Q1062" i="2"/>
  <c r="K1061" i="15" s="1"/>
  <c r="R1062" i="2"/>
  <c r="L1061" i="15" s="1"/>
  <c r="S1062" i="2"/>
  <c r="M1061" i="15" s="1"/>
  <c r="T1062" i="2"/>
  <c r="N1061" i="15" s="1"/>
  <c r="U1062" i="2"/>
  <c r="O1061" i="15" s="1"/>
  <c r="V1062" i="2"/>
  <c r="P1061" i="15" s="1"/>
  <c r="W1062" i="2"/>
  <c r="Q1061" i="15" s="1"/>
  <c r="X1062" i="2"/>
  <c r="R1061" i="15" s="1"/>
  <c r="Y1062" i="2"/>
  <c r="S1061" i="15" s="1"/>
  <c r="Z1062" i="2"/>
  <c r="T1061" i="15" s="1"/>
  <c r="P1063" i="2"/>
  <c r="J1062" i="15" s="1"/>
  <c r="Q1063" i="2"/>
  <c r="K1062" i="15" s="1"/>
  <c r="R1063" i="2"/>
  <c r="L1062" i="15" s="1"/>
  <c r="S1063" i="2"/>
  <c r="M1062" i="15" s="1"/>
  <c r="T1063" i="2"/>
  <c r="N1062" i="15" s="1"/>
  <c r="U1063" i="2"/>
  <c r="O1062" i="15" s="1"/>
  <c r="V1063" i="2"/>
  <c r="P1062" i="15" s="1"/>
  <c r="W1063" i="2"/>
  <c r="Q1062" i="15" s="1"/>
  <c r="X1063" i="2"/>
  <c r="R1062" i="15" s="1"/>
  <c r="Y1063" i="2"/>
  <c r="S1062" i="15" s="1"/>
  <c r="Z1063" i="2"/>
  <c r="T1062" i="15" s="1"/>
  <c r="P1064" i="2"/>
  <c r="J1063" i="15" s="1"/>
  <c r="Q1064" i="2"/>
  <c r="K1063" i="15" s="1"/>
  <c r="R1064" i="2"/>
  <c r="L1063" i="15" s="1"/>
  <c r="S1064" i="2"/>
  <c r="M1063" i="15" s="1"/>
  <c r="T1064" i="2"/>
  <c r="N1063" i="15" s="1"/>
  <c r="U1064" i="2"/>
  <c r="O1063" i="15" s="1"/>
  <c r="V1064" i="2"/>
  <c r="P1063" i="15" s="1"/>
  <c r="W1064" i="2"/>
  <c r="Q1063" i="15" s="1"/>
  <c r="X1064" i="2"/>
  <c r="R1063" i="15" s="1"/>
  <c r="Y1064" i="2"/>
  <c r="S1063" i="15" s="1"/>
  <c r="Z1064" i="2"/>
  <c r="T1063" i="15" s="1"/>
  <c r="P1065" i="2"/>
  <c r="J1064" i="15" s="1"/>
  <c r="Q1065" i="2"/>
  <c r="K1064" i="15" s="1"/>
  <c r="R1065" i="2"/>
  <c r="L1064" i="15" s="1"/>
  <c r="S1065" i="2"/>
  <c r="M1064" i="15" s="1"/>
  <c r="T1065" i="2"/>
  <c r="N1064" i="15" s="1"/>
  <c r="U1065" i="2"/>
  <c r="O1064" i="15" s="1"/>
  <c r="V1065" i="2"/>
  <c r="P1064" i="15" s="1"/>
  <c r="W1065" i="2"/>
  <c r="Q1064" i="15" s="1"/>
  <c r="X1065" i="2"/>
  <c r="R1064" i="15" s="1"/>
  <c r="Y1065" i="2"/>
  <c r="S1064" i="15" s="1"/>
  <c r="Z1065" i="2"/>
  <c r="T1064" i="15" s="1"/>
  <c r="P1066" i="2"/>
  <c r="J1065" i="15" s="1"/>
  <c r="Q1066" i="2"/>
  <c r="K1065" i="15" s="1"/>
  <c r="R1066" i="2"/>
  <c r="L1065" i="15" s="1"/>
  <c r="S1066" i="2"/>
  <c r="M1065" i="15" s="1"/>
  <c r="T1066" i="2"/>
  <c r="N1065" i="15" s="1"/>
  <c r="U1066" i="2"/>
  <c r="O1065" i="15" s="1"/>
  <c r="V1066" i="2"/>
  <c r="P1065" i="15" s="1"/>
  <c r="W1066" i="2"/>
  <c r="Q1065" i="15" s="1"/>
  <c r="X1066" i="2"/>
  <c r="R1065" i="15" s="1"/>
  <c r="Y1066" i="2"/>
  <c r="S1065" i="15" s="1"/>
  <c r="Z1066" i="2"/>
  <c r="T1065" i="15" s="1"/>
  <c r="P1067" i="2"/>
  <c r="J1066" i="15" s="1"/>
  <c r="Q1067" i="2"/>
  <c r="K1066" i="15" s="1"/>
  <c r="R1067" i="2"/>
  <c r="L1066" i="15" s="1"/>
  <c r="S1067" i="2"/>
  <c r="M1066" i="15" s="1"/>
  <c r="T1067" i="2"/>
  <c r="N1066" i="15" s="1"/>
  <c r="U1067" i="2"/>
  <c r="O1066" i="15" s="1"/>
  <c r="V1067" i="2"/>
  <c r="P1066" i="15" s="1"/>
  <c r="W1067" i="2"/>
  <c r="Q1066" i="15" s="1"/>
  <c r="X1067" i="2"/>
  <c r="R1066" i="15" s="1"/>
  <c r="Y1067" i="2"/>
  <c r="S1066" i="15" s="1"/>
  <c r="Z1067" i="2"/>
  <c r="T1066" i="15" s="1"/>
  <c r="P1068" i="2"/>
  <c r="J1067" i="15" s="1"/>
  <c r="Q1068" i="2"/>
  <c r="K1067" i="15" s="1"/>
  <c r="R1068" i="2"/>
  <c r="L1067" i="15" s="1"/>
  <c r="S1068" i="2"/>
  <c r="M1067" i="15" s="1"/>
  <c r="T1068" i="2"/>
  <c r="N1067" i="15" s="1"/>
  <c r="U1068" i="2"/>
  <c r="O1067" i="15" s="1"/>
  <c r="V1068" i="2"/>
  <c r="P1067" i="15" s="1"/>
  <c r="W1068" i="2"/>
  <c r="Q1067" i="15" s="1"/>
  <c r="X1068" i="2"/>
  <c r="R1067" i="15" s="1"/>
  <c r="Y1068" i="2"/>
  <c r="S1067" i="15" s="1"/>
  <c r="Z1068" i="2"/>
  <c r="T1067" i="15" s="1"/>
  <c r="P1069" i="2"/>
  <c r="J1068" i="15" s="1"/>
  <c r="Q1069" i="2"/>
  <c r="K1068" i="15" s="1"/>
  <c r="R1069" i="2"/>
  <c r="L1068" i="15" s="1"/>
  <c r="S1069" i="2"/>
  <c r="M1068" i="15" s="1"/>
  <c r="T1069" i="2"/>
  <c r="N1068" i="15" s="1"/>
  <c r="U1069" i="2"/>
  <c r="O1068" i="15" s="1"/>
  <c r="V1069" i="2"/>
  <c r="P1068" i="15" s="1"/>
  <c r="W1069" i="2"/>
  <c r="Q1068" i="15" s="1"/>
  <c r="X1069" i="2"/>
  <c r="R1068" i="15" s="1"/>
  <c r="Y1069" i="2"/>
  <c r="S1068" i="15" s="1"/>
  <c r="Z1069" i="2"/>
  <c r="T1068" i="15" s="1"/>
  <c r="P1070" i="2"/>
  <c r="J1069" i="15" s="1"/>
  <c r="Q1070" i="2"/>
  <c r="K1069" i="15" s="1"/>
  <c r="R1070" i="2"/>
  <c r="L1069" i="15" s="1"/>
  <c r="S1070" i="2"/>
  <c r="M1069" i="15" s="1"/>
  <c r="T1070" i="2"/>
  <c r="N1069" i="15" s="1"/>
  <c r="U1070" i="2"/>
  <c r="O1069" i="15" s="1"/>
  <c r="V1070" i="2"/>
  <c r="P1069" i="15" s="1"/>
  <c r="W1070" i="2"/>
  <c r="Q1069" i="15" s="1"/>
  <c r="X1070" i="2"/>
  <c r="R1069" i="15" s="1"/>
  <c r="Y1070" i="2"/>
  <c r="S1069" i="15" s="1"/>
  <c r="Z1070" i="2"/>
  <c r="T1069" i="15" s="1"/>
  <c r="P1071" i="2"/>
  <c r="J1070" i="15" s="1"/>
  <c r="Q1071" i="2"/>
  <c r="K1070" i="15" s="1"/>
  <c r="R1071" i="2"/>
  <c r="L1070" i="15" s="1"/>
  <c r="S1071" i="2"/>
  <c r="M1070" i="15" s="1"/>
  <c r="T1071" i="2"/>
  <c r="N1070" i="15" s="1"/>
  <c r="U1071" i="2"/>
  <c r="O1070" i="15" s="1"/>
  <c r="V1071" i="2"/>
  <c r="P1070" i="15" s="1"/>
  <c r="W1071" i="2"/>
  <c r="Q1070" i="15" s="1"/>
  <c r="X1071" i="2"/>
  <c r="R1070" i="15" s="1"/>
  <c r="Y1071" i="2"/>
  <c r="S1070" i="15" s="1"/>
  <c r="Z1071" i="2"/>
  <c r="T1070" i="15" s="1"/>
  <c r="P1072" i="2"/>
  <c r="J1071" i="15" s="1"/>
  <c r="Z1071" i="15" s="1"/>
  <c r="AA1071" i="15" s="1"/>
  <c r="Q1072" i="2"/>
  <c r="K1071" i="15" s="1"/>
  <c r="R1072" i="2"/>
  <c r="L1071" i="15" s="1"/>
  <c r="S1072" i="2"/>
  <c r="M1071" i="15" s="1"/>
  <c r="T1072" i="2"/>
  <c r="N1071" i="15" s="1"/>
  <c r="U1072" i="2"/>
  <c r="O1071" i="15" s="1"/>
  <c r="V1072" i="2"/>
  <c r="P1071" i="15" s="1"/>
  <c r="W1072" i="2"/>
  <c r="Q1071" i="15" s="1"/>
  <c r="X1072" i="2"/>
  <c r="R1071" i="15" s="1"/>
  <c r="Y1072" i="2"/>
  <c r="S1071" i="15" s="1"/>
  <c r="Z1072" i="2"/>
  <c r="T1071" i="15" s="1"/>
  <c r="P1073" i="2"/>
  <c r="J1072" i="15" s="1"/>
  <c r="Q1073" i="2"/>
  <c r="K1072" i="15" s="1"/>
  <c r="R1073" i="2"/>
  <c r="L1072" i="15" s="1"/>
  <c r="S1073" i="2"/>
  <c r="M1072" i="15" s="1"/>
  <c r="T1073" i="2"/>
  <c r="N1072" i="15" s="1"/>
  <c r="U1073" i="2"/>
  <c r="O1072" i="15" s="1"/>
  <c r="V1073" i="2"/>
  <c r="P1072" i="15" s="1"/>
  <c r="W1073" i="2"/>
  <c r="Q1072" i="15" s="1"/>
  <c r="X1073" i="2"/>
  <c r="R1072" i="15" s="1"/>
  <c r="Y1073" i="2"/>
  <c r="S1072" i="15" s="1"/>
  <c r="Z1073" i="2"/>
  <c r="T1072" i="15" s="1"/>
  <c r="P1074" i="2"/>
  <c r="J1073" i="15" s="1"/>
  <c r="Q1074" i="2"/>
  <c r="K1073" i="15" s="1"/>
  <c r="R1074" i="2"/>
  <c r="L1073" i="15" s="1"/>
  <c r="S1074" i="2"/>
  <c r="M1073" i="15" s="1"/>
  <c r="T1074" i="2"/>
  <c r="N1073" i="15" s="1"/>
  <c r="U1074" i="2"/>
  <c r="O1073" i="15" s="1"/>
  <c r="V1074" i="2"/>
  <c r="P1073" i="15" s="1"/>
  <c r="W1074" i="2"/>
  <c r="Q1073" i="15" s="1"/>
  <c r="X1074" i="2"/>
  <c r="R1073" i="15" s="1"/>
  <c r="Y1074" i="2"/>
  <c r="S1073" i="15" s="1"/>
  <c r="Z1074" i="2"/>
  <c r="T1073" i="15" s="1"/>
  <c r="P1075" i="2"/>
  <c r="J1074" i="15" s="1"/>
  <c r="Q1075" i="2"/>
  <c r="K1074" i="15" s="1"/>
  <c r="R1075" i="2"/>
  <c r="L1074" i="15" s="1"/>
  <c r="S1075" i="2"/>
  <c r="M1074" i="15" s="1"/>
  <c r="T1075" i="2"/>
  <c r="N1074" i="15" s="1"/>
  <c r="U1075" i="2"/>
  <c r="O1074" i="15" s="1"/>
  <c r="V1075" i="2"/>
  <c r="P1074" i="15" s="1"/>
  <c r="W1075" i="2"/>
  <c r="Q1074" i="15" s="1"/>
  <c r="X1075" i="2"/>
  <c r="R1074" i="15" s="1"/>
  <c r="Y1075" i="2"/>
  <c r="S1074" i="15" s="1"/>
  <c r="Z1075" i="2"/>
  <c r="T1074" i="15" s="1"/>
  <c r="P1076" i="2"/>
  <c r="J1075" i="15" s="1"/>
  <c r="Q1076" i="2"/>
  <c r="K1075" i="15" s="1"/>
  <c r="R1076" i="2"/>
  <c r="L1075" i="15" s="1"/>
  <c r="S1076" i="2"/>
  <c r="M1075" i="15" s="1"/>
  <c r="T1076" i="2"/>
  <c r="N1075" i="15" s="1"/>
  <c r="U1076" i="2"/>
  <c r="O1075" i="15" s="1"/>
  <c r="V1076" i="2"/>
  <c r="P1075" i="15" s="1"/>
  <c r="W1076" i="2"/>
  <c r="Q1075" i="15" s="1"/>
  <c r="X1076" i="2"/>
  <c r="R1075" i="15" s="1"/>
  <c r="Y1076" i="2"/>
  <c r="S1075" i="15" s="1"/>
  <c r="Z1076" i="2"/>
  <c r="T1075" i="15" s="1"/>
  <c r="P1077" i="2"/>
  <c r="J1076" i="15" s="1"/>
  <c r="Q1077" i="2"/>
  <c r="K1076" i="15" s="1"/>
  <c r="R1077" i="2"/>
  <c r="L1076" i="15" s="1"/>
  <c r="S1077" i="2"/>
  <c r="M1076" i="15" s="1"/>
  <c r="T1077" i="2"/>
  <c r="N1076" i="15" s="1"/>
  <c r="U1077" i="2"/>
  <c r="O1076" i="15" s="1"/>
  <c r="V1077" i="2"/>
  <c r="P1076" i="15" s="1"/>
  <c r="W1077" i="2"/>
  <c r="Q1076" i="15" s="1"/>
  <c r="X1077" i="2"/>
  <c r="R1076" i="15" s="1"/>
  <c r="Y1077" i="2"/>
  <c r="S1076" i="15" s="1"/>
  <c r="Z1077" i="2"/>
  <c r="T1076" i="15" s="1"/>
  <c r="P1078" i="2"/>
  <c r="J1077" i="15" s="1"/>
  <c r="Q1078" i="2"/>
  <c r="K1077" i="15" s="1"/>
  <c r="R1078" i="2"/>
  <c r="L1077" i="15" s="1"/>
  <c r="S1078" i="2"/>
  <c r="M1077" i="15" s="1"/>
  <c r="T1078" i="2"/>
  <c r="N1077" i="15" s="1"/>
  <c r="U1078" i="2"/>
  <c r="O1077" i="15" s="1"/>
  <c r="V1078" i="2"/>
  <c r="P1077" i="15" s="1"/>
  <c r="W1078" i="2"/>
  <c r="Q1077" i="15" s="1"/>
  <c r="X1078" i="2"/>
  <c r="R1077" i="15" s="1"/>
  <c r="Y1078" i="2"/>
  <c r="S1077" i="15" s="1"/>
  <c r="Z1078" i="2"/>
  <c r="T1077" i="15" s="1"/>
  <c r="P1079" i="2"/>
  <c r="J1078" i="15" s="1"/>
  <c r="Q1079" i="2"/>
  <c r="K1078" i="15" s="1"/>
  <c r="R1079" i="2"/>
  <c r="L1078" i="15" s="1"/>
  <c r="S1079" i="2"/>
  <c r="M1078" i="15" s="1"/>
  <c r="T1079" i="2"/>
  <c r="N1078" i="15" s="1"/>
  <c r="U1079" i="2"/>
  <c r="O1078" i="15" s="1"/>
  <c r="V1079" i="2"/>
  <c r="P1078" i="15" s="1"/>
  <c r="W1079" i="2"/>
  <c r="Q1078" i="15" s="1"/>
  <c r="X1079" i="2"/>
  <c r="R1078" i="15" s="1"/>
  <c r="Y1079" i="2"/>
  <c r="S1078" i="15" s="1"/>
  <c r="Z1079" i="2"/>
  <c r="T1078" i="15" s="1"/>
  <c r="P1080" i="2"/>
  <c r="J1079" i="15" s="1"/>
  <c r="Q1080" i="2"/>
  <c r="K1079" i="15" s="1"/>
  <c r="R1080" i="2"/>
  <c r="L1079" i="15" s="1"/>
  <c r="S1080" i="2"/>
  <c r="M1079" i="15" s="1"/>
  <c r="T1080" i="2"/>
  <c r="N1079" i="15" s="1"/>
  <c r="U1080" i="2"/>
  <c r="O1079" i="15" s="1"/>
  <c r="V1080" i="2"/>
  <c r="P1079" i="15" s="1"/>
  <c r="W1080" i="2"/>
  <c r="Q1079" i="15" s="1"/>
  <c r="X1080" i="2"/>
  <c r="R1079" i="15" s="1"/>
  <c r="Y1080" i="2"/>
  <c r="S1079" i="15" s="1"/>
  <c r="Z1080" i="2"/>
  <c r="T1079" i="15" s="1"/>
  <c r="P1081" i="2"/>
  <c r="J1080" i="15" s="1"/>
  <c r="Q1081" i="2"/>
  <c r="K1080" i="15" s="1"/>
  <c r="R1081" i="2"/>
  <c r="L1080" i="15" s="1"/>
  <c r="S1081" i="2"/>
  <c r="M1080" i="15" s="1"/>
  <c r="T1081" i="2"/>
  <c r="N1080" i="15" s="1"/>
  <c r="U1081" i="2"/>
  <c r="O1080" i="15" s="1"/>
  <c r="V1081" i="2"/>
  <c r="P1080" i="15" s="1"/>
  <c r="W1081" i="2"/>
  <c r="Q1080" i="15" s="1"/>
  <c r="X1081" i="2"/>
  <c r="R1080" i="15" s="1"/>
  <c r="Y1081" i="2"/>
  <c r="S1080" i="15" s="1"/>
  <c r="Z1081" i="2"/>
  <c r="T1080" i="15" s="1"/>
  <c r="P1082" i="2"/>
  <c r="J1081" i="15" s="1"/>
  <c r="Q1082" i="2"/>
  <c r="K1081" i="15" s="1"/>
  <c r="R1082" i="2"/>
  <c r="L1081" i="15" s="1"/>
  <c r="S1082" i="2"/>
  <c r="M1081" i="15" s="1"/>
  <c r="T1082" i="2"/>
  <c r="N1081" i="15" s="1"/>
  <c r="U1082" i="2"/>
  <c r="O1081" i="15" s="1"/>
  <c r="V1082" i="2"/>
  <c r="P1081" i="15" s="1"/>
  <c r="W1082" i="2"/>
  <c r="Q1081" i="15" s="1"/>
  <c r="X1082" i="2"/>
  <c r="R1081" i="15" s="1"/>
  <c r="Y1082" i="2"/>
  <c r="S1081" i="15" s="1"/>
  <c r="Z1082" i="2"/>
  <c r="T1081" i="15" s="1"/>
  <c r="P1083" i="2"/>
  <c r="J1082" i="15" s="1"/>
  <c r="Q1083" i="2"/>
  <c r="K1082" i="15" s="1"/>
  <c r="R1083" i="2"/>
  <c r="L1082" i="15" s="1"/>
  <c r="S1083" i="2"/>
  <c r="M1082" i="15" s="1"/>
  <c r="T1083" i="2"/>
  <c r="N1082" i="15" s="1"/>
  <c r="U1083" i="2"/>
  <c r="O1082" i="15" s="1"/>
  <c r="V1083" i="2"/>
  <c r="P1082" i="15" s="1"/>
  <c r="W1083" i="2"/>
  <c r="Q1082" i="15" s="1"/>
  <c r="X1083" i="2"/>
  <c r="R1082" i="15" s="1"/>
  <c r="Y1083" i="2"/>
  <c r="S1082" i="15" s="1"/>
  <c r="Z1083" i="2"/>
  <c r="T1082" i="15" s="1"/>
  <c r="P1084" i="2"/>
  <c r="J1083" i="15" s="1"/>
  <c r="Q1084" i="2"/>
  <c r="K1083" i="15" s="1"/>
  <c r="R1084" i="2"/>
  <c r="L1083" i="15" s="1"/>
  <c r="S1084" i="2"/>
  <c r="M1083" i="15" s="1"/>
  <c r="T1084" i="2"/>
  <c r="N1083" i="15" s="1"/>
  <c r="U1084" i="2"/>
  <c r="O1083" i="15" s="1"/>
  <c r="V1084" i="2"/>
  <c r="P1083" i="15" s="1"/>
  <c r="W1084" i="2"/>
  <c r="Q1083" i="15" s="1"/>
  <c r="X1084" i="2"/>
  <c r="R1083" i="15" s="1"/>
  <c r="Y1084" i="2"/>
  <c r="S1083" i="15" s="1"/>
  <c r="Z1084" i="2"/>
  <c r="T1083" i="15" s="1"/>
  <c r="P1085" i="2"/>
  <c r="J1084" i="15" s="1"/>
  <c r="Q1085" i="2"/>
  <c r="K1084" i="15" s="1"/>
  <c r="R1085" i="2"/>
  <c r="L1084" i="15" s="1"/>
  <c r="S1085" i="2"/>
  <c r="M1084" i="15" s="1"/>
  <c r="T1085" i="2"/>
  <c r="N1084" i="15" s="1"/>
  <c r="U1085" i="2"/>
  <c r="O1084" i="15" s="1"/>
  <c r="V1085" i="2"/>
  <c r="P1084" i="15" s="1"/>
  <c r="W1085" i="2"/>
  <c r="Q1084" i="15" s="1"/>
  <c r="X1085" i="2"/>
  <c r="R1084" i="15" s="1"/>
  <c r="Y1085" i="2"/>
  <c r="S1084" i="15" s="1"/>
  <c r="Z1085" i="2"/>
  <c r="T1084" i="15" s="1"/>
  <c r="P1086" i="2"/>
  <c r="J1085" i="15" s="1"/>
  <c r="Q1086" i="2"/>
  <c r="K1085" i="15" s="1"/>
  <c r="R1086" i="2"/>
  <c r="L1085" i="15" s="1"/>
  <c r="S1086" i="2"/>
  <c r="M1085" i="15" s="1"/>
  <c r="T1086" i="2"/>
  <c r="N1085" i="15" s="1"/>
  <c r="U1086" i="2"/>
  <c r="O1085" i="15" s="1"/>
  <c r="V1086" i="2"/>
  <c r="P1085" i="15" s="1"/>
  <c r="W1086" i="2"/>
  <c r="Q1085" i="15" s="1"/>
  <c r="X1086" i="2"/>
  <c r="R1085" i="15" s="1"/>
  <c r="Y1086" i="2"/>
  <c r="S1085" i="15" s="1"/>
  <c r="Z1086" i="2"/>
  <c r="T1085" i="15" s="1"/>
  <c r="P1087" i="2"/>
  <c r="J1086" i="15" s="1"/>
  <c r="Q1087" i="2"/>
  <c r="K1086" i="15" s="1"/>
  <c r="R1087" i="2"/>
  <c r="L1086" i="15" s="1"/>
  <c r="S1087" i="2"/>
  <c r="M1086" i="15" s="1"/>
  <c r="T1087" i="2"/>
  <c r="N1086" i="15" s="1"/>
  <c r="U1087" i="2"/>
  <c r="O1086" i="15" s="1"/>
  <c r="V1087" i="2"/>
  <c r="P1086" i="15" s="1"/>
  <c r="W1087" i="2"/>
  <c r="Q1086" i="15" s="1"/>
  <c r="X1087" i="2"/>
  <c r="R1086" i="15" s="1"/>
  <c r="Y1087" i="2"/>
  <c r="S1086" i="15" s="1"/>
  <c r="Z1087" i="2"/>
  <c r="T1086" i="15" s="1"/>
  <c r="P1088" i="2"/>
  <c r="J1087" i="15" s="1"/>
  <c r="Z1087" i="15" s="1"/>
  <c r="AA1087" i="15" s="1"/>
  <c r="Q1088" i="2"/>
  <c r="K1087" i="15" s="1"/>
  <c r="R1088" i="2"/>
  <c r="L1087" i="15" s="1"/>
  <c r="S1088" i="2"/>
  <c r="M1087" i="15" s="1"/>
  <c r="T1088" i="2"/>
  <c r="N1087" i="15" s="1"/>
  <c r="U1088" i="2"/>
  <c r="O1087" i="15" s="1"/>
  <c r="V1088" i="2"/>
  <c r="P1087" i="15" s="1"/>
  <c r="W1088" i="2"/>
  <c r="Q1087" i="15" s="1"/>
  <c r="X1088" i="2"/>
  <c r="R1087" i="15" s="1"/>
  <c r="Y1088" i="2"/>
  <c r="S1087" i="15" s="1"/>
  <c r="Z1088" i="2"/>
  <c r="T1087" i="15" s="1"/>
  <c r="P1089" i="2"/>
  <c r="J1088" i="15" s="1"/>
  <c r="Q1089" i="2"/>
  <c r="K1088" i="15" s="1"/>
  <c r="R1089" i="2"/>
  <c r="L1088" i="15" s="1"/>
  <c r="S1089" i="2"/>
  <c r="M1088" i="15" s="1"/>
  <c r="T1089" i="2"/>
  <c r="N1088" i="15" s="1"/>
  <c r="U1089" i="2"/>
  <c r="O1088" i="15" s="1"/>
  <c r="V1089" i="2"/>
  <c r="P1088" i="15" s="1"/>
  <c r="W1089" i="2"/>
  <c r="Q1088" i="15" s="1"/>
  <c r="X1089" i="2"/>
  <c r="R1088" i="15" s="1"/>
  <c r="Y1089" i="2"/>
  <c r="S1088" i="15" s="1"/>
  <c r="Z1089" i="2"/>
  <c r="T1088" i="15" s="1"/>
  <c r="P1090" i="2"/>
  <c r="J1089" i="15" s="1"/>
  <c r="Q1090" i="2"/>
  <c r="K1089" i="15" s="1"/>
  <c r="R1090" i="2"/>
  <c r="L1089" i="15" s="1"/>
  <c r="S1090" i="2"/>
  <c r="M1089" i="15" s="1"/>
  <c r="T1090" i="2"/>
  <c r="N1089" i="15" s="1"/>
  <c r="U1090" i="2"/>
  <c r="O1089" i="15" s="1"/>
  <c r="V1090" i="2"/>
  <c r="P1089" i="15" s="1"/>
  <c r="W1090" i="2"/>
  <c r="Q1089" i="15" s="1"/>
  <c r="X1090" i="2"/>
  <c r="R1089" i="15" s="1"/>
  <c r="Y1090" i="2"/>
  <c r="S1089" i="15" s="1"/>
  <c r="Z1090" i="2"/>
  <c r="T1089" i="15" s="1"/>
  <c r="P1091" i="2"/>
  <c r="J1090" i="15" s="1"/>
  <c r="Q1091" i="2"/>
  <c r="K1090" i="15" s="1"/>
  <c r="R1091" i="2"/>
  <c r="L1090" i="15" s="1"/>
  <c r="S1091" i="2"/>
  <c r="M1090" i="15" s="1"/>
  <c r="T1091" i="2"/>
  <c r="N1090" i="15" s="1"/>
  <c r="U1091" i="2"/>
  <c r="O1090" i="15" s="1"/>
  <c r="V1091" i="2"/>
  <c r="P1090" i="15" s="1"/>
  <c r="W1091" i="2"/>
  <c r="Q1090" i="15" s="1"/>
  <c r="X1091" i="2"/>
  <c r="R1090" i="15" s="1"/>
  <c r="Y1091" i="2"/>
  <c r="S1090" i="15" s="1"/>
  <c r="Z1091" i="2"/>
  <c r="T1090" i="15" s="1"/>
  <c r="P1092" i="2"/>
  <c r="J1091" i="15" s="1"/>
  <c r="Q1092" i="2"/>
  <c r="K1091" i="15" s="1"/>
  <c r="R1092" i="2"/>
  <c r="L1091" i="15" s="1"/>
  <c r="S1092" i="2"/>
  <c r="M1091" i="15" s="1"/>
  <c r="T1092" i="2"/>
  <c r="N1091" i="15" s="1"/>
  <c r="U1092" i="2"/>
  <c r="O1091" i="15" s="1"/>
  <c r="V1092" i="2"/>
  <c r="P1091" i="15" s="1"/>
  <c r="W1092" i="2"/>
  <c r="Q1091" i="15" s="1"/>
  <c r="X1092" i="2"/>
  <c r="R1091" i="15" s="1"/>
  <c r="Y1092" i="2"/>
  <c r="S1091" i="15" s="1"/>
  <c r="Z1092" i="2"/>
  <c r="T1091" i="15" s="1"/>
  <c r="P1093" i="2"/>
  <c r="J1092" i="15" s="1"/>
  <c r="Q1093" i="2"/>
  <c r="K1092" i="15" s="1"/>
  <c r="R1093" i="2"/>
  <c r="L1092" i="15" s="1"/>
  <c r="S1093" i="2"/>
  <c r="M1092" i="15" s="1"/>
  <c r="T1093" i="2"/>
  <c r="N1092" i="15" s="1"/>
  <c r="U1093" i="2"/>
  <c r="O1092" i="15" s="1"/>
  <c r="V1093" i="2"/>
  <c r="P1092" i="15" s="1"/>
  <c r="W1093" i="2"/>
  <c r="Q1092" i="15" s="1"/>
  <c r="X1093" i="2"/>
  <c r="R1092" i="15" s="1"/>
  <c r="Y1093" i="2"/>
  <c r="S1092" i="15" s="1"/>
  <c r="Z1093" i="2"/>
  <c r="T1092" i="15" s="1"/>
  <c r="P1094" i="2"/>
  <c r="J1093" i="15" s="1"/>
  <c r="Q1094" i="2"/>
  <c r="K1093" i="15" s="1"/>
  <c r="R1094" i="2"/>
  <c r="L1093" i="15" s="1"/>
  <c r="S1094" i="2"/>
  <c r="M1093" i="15" s="1"/>
  <c r="T1094" i="2"/>
  <c r="N1093" i="15" s="1"/>
  <c r="U1094" i="2"/>
  <c r="O1093" i="15" s="1"/>
  <c r="V1094" i="2"/>
  <c r="P1093" i="15" s="1"/>
  <c r="W1094" i="2"/>
  <c r="Q1093" i="15" s="1"/>
  <c r="X1094" i="2"/>
  <c r="R1093" i="15" s="1"/>
  <c r="Y1094" i="2"/>
  <c r="S1093" i="15" s="1"/>
  <c r="Z1094" i="2"/>
  <c r="T1093" i="15" s="1"/>
  <c r="P1095" i="2"/>
  <c r="J1094" i="15" s="1"/>
  <c r="Q1095" i="2"/>
  <c r="K1094" i="15" s="1"/>
  <c r="R1095" i="2"/>
  <c r="L1094" i="15" s="1"/>
  <c r="S1095" i="2"/>
  <c r="M1094" i="15" s="1"/>
  <c r="T1095" i="2"/>
  <c r="N1094" i="15" s="1"/>
  <c r="U1095" i="2"/>
  <c r="O1094" i="15" s="1"/>
  <c r="V1095" i="2"/>
  <c r="P1094" i="15" s="1"/>
  <c r="W1095" i="2"/>
  <c r="Q1094" i="15" s="1"/>
  <c r="X1095" i="2"/>
  <c r="R1094" i="15" s="1"/>
  <c r="Y1095" i="2"/>
  <c r="S1094" i="15" s="1"/>
  <c r="Z1095" i="2"/>
  <c r="T1094" i="15" s="1"/>
  <c r="P1096" i="2"/>
  <c r="J1095" i="15" s="1"/>
  <c r="Q1096" i="2"/>
  <c r="K1095" i="15" s="1"/>
  <c r="R1096" i="2"/>
  <c r="L1095" i="15" s="1"/>
  <c r="S1096" i="2"/>
  <c r="M1095" i="15" s="1"/>
  <c r="T1096" i="2"/>
  <c r="N1095" i="15" s="1"/>
  <c r="U1096" i="2"/>
  <c r="O1095" i="15" s="1"/>
  <c r="V1096" i="2"/>
  <c r="P1095" i="15" s="1"/>
  <c r="W1096" i="2"/>
  <c r="Q1095" i="15" s="1"/>
  <c r="X1096" i="2"/>
  <c r="R1095" i="15" s="1"/>
  <c r="Y1096" i="2"/>
  <c r="S1095" i="15" s="1"/>
  <c r="Z1096" i="2"/>
  <c r="T1095" i="15" s="1"/>
  <c r="P1097" i="2"/>
  <c r="J1096" i="15" s="1"/>
  <c r="Q1097" i="2"/>
  <c r="K1096" i="15" s="1"/>
  <c r="R1097" i="2"/>
  <c r="L1096" i="15" s="1"/>
  <c r="S1097" i="2"/>
  <c r="M1096" i="15" s="1"/>
  <c r="T1097" i="2"/>
  <c r="N1096" i="15" s="1"/>
  <c r="U1097" i="2"/>
  <c r="O1096" i="15" s="1"/>
  <c r="V1097" i="2"/>
  <c r="P1096" i="15" s="1"/>
  <c r="W1097" i="2"/>
  <c r="Q1096" i="15" s="1"/>
  <c r="X1097" i="2"/>
  <c r="R1096" i="15" s="1"/>
  <c r="Y1097" i="2"/>
  <c r="S1096" i="15" s="1"/>
  <c r="Z1097" i="2"/>
  <c r="T1096" i="15" s="1"/>
  <c r="P1098" i="2"/>
  <c r="J1097" i="15" s="1"/>
  <c r="Q1098" i="2"/>
  <c r="K1097" i="15" s="1"/>
  <c r="R1098" i="2"/>
  <c r="L1097" i="15" s="1"/>
  <c r="S1098" i="2"/>
  <c r="M1097" i="15" s="1"/>
  <c r="T1098" i="2"/>
  <c r="N1097" i="15" s="1"/>
  <c r="U1098" i="2"/>
  <c r="O1097" i="15" s="1"/>
  <c r="V1098" i="2"/>
  <c r="P1097" i="15" s="1"/>
  <c r="W1098" i="2"/>
  <c r="Q1097" i="15" s="1"/>
  <c r="X1098" i="2"/>
  <c r="R1097" i="15" s="1"/>
  <c r="Y1098" i="2"/>
  <c r="S1097" i="15" s="1"/>
  <c r="Z1098" i="2"/>
  <c r="T1097" i="15" s="1"/>
  <c r="P1099" i="2"/>
  <c r="J1098" i="15" s="1"/>
  <c r="Q1099" i="2"/>
  <c r="K1098" i="15" s="1"/>
  <c r="R1099" i="2"/>
  <c r="L1098" i="15" s="1"/>
  <c r="S1099" i="2"/>
  <c r="M1098" i="15" s="1"/>
  <c r="T1099" i="2"/>
  <c r="N1098" i="15" s="1"/>
  <c r="U1099" i="2"/>
  <c r="O1098" i="15" s="1"/>
  <c r="V1099" i="2"/>
  <c r="P1098" i="15" s="1"/>
  <c r="W1099" i="2"/>
  <c r="Q1098" i="15" s="1"/>
  <c r="X1099" i="2"/>
  <c r="R1098" i="15" s="1"/>
  <c r="Y1099" i="2"/>
  <c r="S1098" i="15" s="1"/>
  <c r="Z1099" i="2"/>
  <c r="T1098" i="15" s="1"/>
  <c r="P1100" i="2"/>
  <c r="J1099" i="15" s="1"/>
  <c r="Q1100" i="2"/>
  <c r="K1099" i="15" s="1"/>
  <c r="R1100" i="2"/>
  <c r="L1099" i="15" s="1"/>
  <c r="S1100" i="2"/>
  <c r="M1099" i="15" s="1"/>
  <c r="T1100" i="2"/>
  <c r="N1099" i="15" s="1"/>
  <c r="U1100" i="2"/>
  <c r="O1099" i="15" s="1"/>
  <c r="V1100" i="2"/>
  <c r="P1099" i="15" s="1"/>
  <c r="W1100" i="2"/>
  <c r="Q1099" i="15" s="1"/>
  <c r="X1100" i="2"/>
  <c r="R1099" i="15" s="1"/>
  <c r="Y1100" i="2"/>
  <c r="S1099" i="15" s="1"/>
  <c r="Z1100" i="2"/>
  <c r="T1099" i="15" s="1"/>
  <c r="P1101" i="2"/>
  <c r="J1100" i="15" s="1"/>
  <c r="Q1101" i="2"/>
  <c r="K1100" i="15" s="1"/>
  <c r="R1101" i="2"/>
  <c r="L1100" i="15" s="1"/>
  <c r="S1101" i="2"/>
  <c r="M1100" i="15" s="1"/>
  <c r="T1101" i="2"/>
  <c r="N1100" i="15" s="1"/>
  <c r="U1101" i="2"/>
  <c r="O1100" i="15" s="1"/>
  <c r="V1101" i="2"/>
  <c r="P1100" i="15" s="1"/>
  <c r="W1101" i="2"/>
  <c r="Q1100" i="15" s="1"/>
  <c r="X1101" i="2"/>
  <c r="R1100" i="15" s="1"/>
  <c r="Y1101" i="2"/>
  <c r="S1100" i="15" s="1"/>
  <c r="Z1101" i="2"/>
  <c r="T1100" i="15" s="1"/>
  <c r="P1102" i="2"/>
  <c r="J1101" i="15" s="1"/>
  <c r="Q1102" i="2"/>
  <c r="K1101" i="15" s="1"/>
  <c r="R1102" i="2"/>
  <c r="L1101" i="15" s="1"/>
  <c r="S1102" i="2"/>
  <c r="M1101" i="15" s="1"/>
  <c r="T1102" i="2"/>
  <c r="N1101" i="15" s="1"/>
  <c r="U1102" i="2"/>
  <c r="O1101" i="15" s="1"/>
  <c r="V1102" i="2"/>
  <c r="P1101" i="15" s="1"/>
  <c r="W1102" i="2"/>
  <c r="Q1101" i="15" s="1"/>
  <c r="X1102" i="2"/>
  <c r="R1101" i="15" s="1"/>
  <c r="Y1102" i="2"/>
  <c r="S1101" i="15" s="1"/>
  <c r="Z1102" i="2"/>
  <c r="T1101" i="15" s="1"/>
  <c r="P1103" i="2"/>
  <c r="J1102" i="15" s="1"/>
  <c r="Q1103" i="2"/>
  <c r="K1102" i="15" s="1"/>
  <c r="R1103" i="2"/>
  <c r="L1102" i="15" s="1"/>
  <c r="S1103" i="2"/>
  <c r="M1102" i="15" s="1"/>
  <c r="T1103" i="2"/>
  <c r="N1102" i="15" s="1"/>
  <c r="U1103" i="2"/>
  <c r="O1102" i="15" s="1"/>
  <c r="V1103" i="2"/>
  <c r="P1102" i="15" s="1"/>
  <c r="W1103" i="2"/>
  <c r="Q1102" i="15" s="1"/>
  <c r="X1103" i="2"/>
  <c r="R1102" i="15" s="1"/>
  <c r="Y1103" i="2"/>
  <c r="S1102" i="15" s="1"/>
  <c r="Z1103" i="2"/>
  <c r="T1102" i="15" s="1"/>
  <c r="P1104" i="2"/>
  <c r="J1103" i="15" s="1"/>
  <c r="Z1103" i="15" s="1"/>
  <c r="AA1103" i="15" s="1"/>
  <c r="Q1104" i="2"/>
  <c r="K1103" i="15" s="1"/>
  <c r="R1104" i="2"/>
  <c r="L1103" i="15" s="1"/>
  <c r="S1104" i="2"/>
  <c r="M1103" i="15" s="1"/>
  <c r="T1104" i="2"/>
  <c r="N1103" i="15" s="1"/>
  <c r="U1104" i="2"/>
  <c r="O1103" i="15" s="1"/>
  <c r="V1104" i="2"/>
  <c r="P1103" i="15" s="1"/>
  <c r="W1104" i="2"/>
  <c r="Q1103" i="15" s="1"/>
  <c r="X1104" i="2"/>
  <c r="R1103" i="15" s="1"/>
  <c r="Y1104" i="2"/>
  <c r="S1103" i="15" s="1"/>
  <c r="Z1104" i="2"/>
  <c r="T1103" i="15" s="1"/>
  <c r="P1105" i="2"/>
  <c r="J1104" i="15" s="1"/>
  <c r="Q1105" i="2"/>
  <c r="K1104" i="15" s="1"/>
  <c r="R1105" i="2"/>
  <c r="L1104" i="15" s="1"/>
  <c r="S1105" i="2"/>
  <c r="M1104" i="15" s="1"/>
  <c r="T1105" i="2"/>
  <c r="N1104" i="15" s="1"/>
  <c r="U1105" i="2"/>
  <c r="O1104" i="15" s="1"/>
  <c r="V1105" i="2"/>
  <c r="P1104" i="15" s="1"/>
  <c r="W1105" i="2"/>
  <c r="Q1104" i="15" s="1"/>
  <c r="X1105" i="2"/>
  <c r="R1104" i="15" s="1"/>
  <c r="Y1105" i="2"/>
  <c r="S1104" i="15" s="1"/>
  <c r="Z1105" i="2"/>
  <c r="T1104" i="15" s="1"/>
  <c r="P1106" i="2"/>
  <c r="J1105" i="15" s="1"/>
  <c r="Q1106" i="2"/>
  <c r="K1105" i="15" s="1"/>
  <c r="R1106" i="2"/>
  <c r="L1105" i="15" s="1"/>
  <c r="S1106" i="2"/>
  <c r="M1105" i="15" s="1"/>
  <c r="T1106" i="2"/>
  <c r="N1105" i="15" s="1"/>
  <c r="U1106" i="2"/>
  <c r="O1105" i="15" s="1"/>
  <c r="V1106" i="2"/>
  <c r="P1105" i="15" s="1"/>
  <c r="W1106" i="2"/>
  <c r="Q1105" i="15" s="1"/>
  <c r="X1106" i="2"/>
  <c r="R1105" i="15" s="1"/>
  <c r="Y1106" i="2"/>
  <c r="S1105" i="15" s="1"/>
  <c r="Z1106" i="2"/>
  <c r="T1105" i="15" s="1"/>
  <c r="P1107" i="2"/>
  <c r="J1106" i="15" s="1"/>
  <c r="Q1107" i="2"/>
  <c r="K1106" i="15" s="1"/>
  <c r="R1107" i="2"/>
  <c r="L1106" i="15" s="1"/>
  <c r="S1107" i="2"/>
  <c r="M1106" i="15" s="1"/>
  <c r="T1107" i="2"/>
  <c r="N1106" i="15" s="1"/>
  <c r="U1107" i="2"/>
  <c r="O1106" i="15" s="1"/>
  <c r="V1107" i="2"/>
  <c r="P1106" i="15" s="1"/>
  <c r="W1107" i="2"/>
  <c r="Q1106" i="15" s="1"/>
  <c r="X1107" i="2"/>
  <c r="R1106" i="15" s="1"/>
  <c r="Y1107" i="2"/>
  <c r="S1106" i="15" s="1"/>
  <c r="Z1107" i="2"/>
  <c r="T1106" i="15" s="1"/>
  <c r="P1108" i="2"/>
  <c r="J1107" i="15" s="1"/>
  <c r="Q1108" i="2"/>
  <c r="K1107" i="15" s="1"/>
  <c r="R1108" i="2"/>
  <c r="L1107" i="15" s="1"/>
  <c r="S1108" i="2"/>
  <c r="M1107" i="15" s="1"/>
  <c r="T1108" i="2"/>
  <c r="N1107" i="15" s="1"/>
  <c r="U1108" i="2"/>
  <c r="O1107" i="15" s="1"/>
  <c r="V1108" i="2"/>
  <c r="P1107" i="15" s="1"/>
  <c r="W1108" i="2"/>
  <c r="Q1107" i="15" s="1"/>
  <c r="X1108" i="2"/>
  <c r="R1107" i="15" s="1"/>
  <c r="Y1108" i="2"/>
  <c r="S1107" i="15" s="1"/>
  <c r="Z1108" i="2"/>
  <c r="T1107" i="15" s="1"/>
  <c r="P1109" i="2"/>
  <c r="J1108" i="15" s="1"/>
  <c r="Q1109" i="2"/>
  <c r="K1108" i="15" s="1"/>
  <c r="R1109" i="2"/>
  <c r="L1108" i="15" s="1"/>
  <c r="S1109" i="2"/>
  <c r="M1108" i="15" s="1"/>
  <c r="T1109" i="2"/>
  <c r="N1108" i="15" s="1"/>
  <c r="U1109" i="2"/>
  <c r="O1108" i="15" s="1"/>
  <c r="V1109" i="2"/>
  <c r="P1108" i="15" s="1"/>
  <c r="W1109" i="2"/>
  <c r="Q1108" i="15" s="1"/>
  <c r="X1109" i="2"/>
  <c r="R1108" i="15" s="1"/>
  <c r="Y1109" i="2"/>
  <c r="S1108" i="15" s="1"/>
  <c r="Z1109" i="2"/>
  <c r="T1108" i="15" s="1"/>
  <c r="P1110" i="2"/>
  <c r="J1109" i="15" s="1"/>
  <c r="Q1110" i="2"/>
  <c r="K1109" i="15" s="1"/>
  <c r="R1110" i="2"/>
  <c r="L1109" i="15" s="1"/>
  <c r="S1110" i="2"/>
  <c r="M1109" i="15" s="1"/>
  <c r="T1110" i="2"/>
  <c r="N1109" i="15" s="1"/>
  <c r="U1110" i="2"/>
  <c r="O1109" i="15" s="1"/>
  <c r="V1110" i="2"/>
  <c r="P1109" i="15" s="1"/>
  <c r="W1110" i="2"/>
  <c r="Q1109" i="15" s="1"/>
  <c r="X1110" i="2"/>
  <c r="R1109" i="15" s="1"/>
  <c r="Y1110" i="2"/>
  <c r="S1109" i="15" s="1"/>
  <c r="Z1110" i="2"/>
  <c r="T1109" i="15" s="1"/>
  <c r="P1111" i="2"/>
  <c r="J1110" i="15" s="1"/>
  <c r="Q1111" i="2"/>
  <c r="K1110" i="15" s="1"/>
  <c r="R1111" i="2"/>
  <c r="L1110" i="15" s="1"/>
  <c r="S1111" i="2"/>
  <c r="M1110" i="15" s="1"/>
  <c r="T1111" i="2"/>
  <c r="N1110" i="15" s="1"/>
  <c r="U1111" i="2"/>
  <c r="O1110" i="15" s="1"/>
  <c r="V1111" i="2"/>
  <c r="P1110" i="15" s="1"/>
  <c r="W1111" i="2"/>
  <c r="Q1110" i="15" s="1"/>
  <c r="X1111" i="2"/>
  <c r="R1110" i="15" s="1"/>
  <c r="Y1111" i="2"/>
  <c r="S1110" i="15" s="1"/>
  <c r="Z1111" i="2"/>
  <c r="T1110" i="15" s="1"/>
  <c r="P1112" i="2"/>
  <c r="J1111" i="15" s="1"/>
  <c r="Q1112" i="2"/>
  <c r="K1111" i="15" s="1"/>
  <c r="R1112" i="2"/>
  <c r="L1111" i="15" s="1"/>
  <c r="S1112" i="2"/>
  <c r="M1111" i="15" s="1"/>
  <c r="T1112" i="2"/>
  <c r="N1111" i="15" s="1"/>
  <c r="U1112" i="2"/>
  <c r="O1111" i="15" s="1"/>
  <c r="V1112" i="2"/>
  <c r="P1111" i="15" s="1"/>
  <c r="W1112" i="2"/>
  <c r="Q1111" i="15" s="1"/>
  <c r="X1112" i="2"/>
  <c r="R1111" i="15" s="1"/>
  <c r="Y1112" i="2"/>
  <c r="S1111" i="15" s="1"/>
  <c r="Z1112" i="2"/>
  <c r="T1111" i="15" s="1"/>
  <c r="P1113" i="2"/>
  <c r="J1112" i="15" s="1"/>
  <c r="Q1113" i="2"/>
  <c r="K1112" i="15" s="1"/>
  <c r="R1113" i="2"/>
  <c r="L1112" i="15" s="1"/>
  <c r="S1113" i="2"/>
  <c r="M1112" i="15" s="1"/>
  <c r="T1113" i="2"/>
  <c r="N1112" i="15" s="1"/>
  <c r="U1113" i="2"/>
  <c r="O1112" i="15" s="1"/>
  <c r="V1113" i="2"/>
  <c r="P1112" i="15" s="1"/>
  <c r="W1113" i="2"/>
  <c r="Q1112" i="15" s="1"/>
  <c r="X1113" i="2"/>
  <c r="R1112" i="15" s="1"/>
  <c r="Y1113" i="2"/>
  <c r="S1112" i="15" s="1"/>
  <c r="Z1113" i="2"/>
  <c r="T1112" i="15" s="1"/>
  <c r="P1114" i="2"/>
  <c r="J1113" i="15" s="1"/>
  <c r="Q1114" i="2"/>
  <c r="K1113" i="15" s="1"/>
  <c r="R1114" i="2"/>
  <c r="L1113" i="15" s="1"/>
  <c r="S1114" i="2"/>
  <c r="M1113" i="15" s="1"/>
  <c r="T1114" i="2"/>
  <c r="N1113" i="15" s="1"/>
  <c r="U1114" i="2"/>
  <c r="O1113" i="15" s="1"/>
  <c r="V1114" i="2"/>
  <c r="P1113" i="15" s="1"/>
  <c r="W1114" i="2"/>
  <c r="Q1113" i="15" s="1"/>
  <c r="X1114" i="2"/>
  <c r="R1113" i="15" s="1"/>
  <c r="Y1114" i="2"/>
  <c r="S1113" i="15" s="1"/>
  <c r="Z1114" i="2"/>
  <c r="T1113" i="15" s="1"/>
  <c r="P1115" i="2"/>
  <c r="J1114" i="15" s="1"/>
  <c r="Q1115" i="2"/>
  <c r="K1114" i="15" s="1"/>
  <c r="R1115" i="2"/>
  <c r="L1114" i="15" s="1"/>
  <c r="S1115" i="2"/>
  <c r="M1114" i="15" s="1"/>
  <c r="T1115" i="2"/>
  <c r="N1114" i="15" s="1"/>
  <c r="U1115" i="2"/>
  <c r="O1114" i="15" s="1"/>
  <c r="V1115" i="2"/>
  <c r="P1114" i="15" s="1"/>
  <c r="W1115" i="2"/>
  <c r="Q1114" i="15" s="1"/>
  <c r="X1115" i="2"/>
  <c r="R1114" i="15" s="1"/>
  <c r="Y1115" i="2"/>
  <c r="S1114" i="15" s="1"/>
  <c r="Z1115" i="2"/>
  <c r="T1114" i="15" s="1"/>
  <c r="P1116" i="2"/>
  <c r="J1115" i="15" s="1"/>
  <c r="Q1116" i="2"/>
  <c r="K1115" i="15" s="1"/>
  <c r="R1116" i="2"/>
  <c r="L1115" i="15" s="1"/>
  <c r="S1116" i="2"/>
  <c r="M1115" i="15" s="1"/>
  <c r="T1116" i="2"/>
  <c r="N1115" i="15" s="1"/>
  <c r="U1116" i="2"/>
  <c r="O1115" i="15" s="1"/>
  <c r="V1116" i="2"/>
  <c r="P1115" i="15" s="1"/>
  <c r="W1116" i="2"/>
  <c r="Q1115" i="15" s="1"/>
  <c r="X1116" i="2"/>
  <c r="R1115" i="15" s="1"/>
  <c r="Y1116" i="2"/>
  <c r="S1115" i="15" s="1"/>
  <c r="Z1116" i="2"/>
  <c r="T1115" i="15" s="1"/>
  <c r="P1117" i="2"/>
  <c r="J1116" i="15" s="1"/>
  <c r="Q1117" i="2"/>
  <c r="K1116" i="15" s="1"/>
  <c r="R1117" i="2"/>
  <c r="L1116" i="15" s="1"/>
  <c r="S1117" i="2"/>
  <c r="M1116" i="15" s="1"/>
  <c r="T1117" i="2"/>
  <c r="N1116" i="15" s="1"/>
  <c r="U1117" i="2"/>
  <c r="O1116" i="15" s="1"/>
  <c r="V1117" i="2"/>
  <c r="P1116" i="15" s="1"/>
  <c r="W1117" i="2"/>
  <c r="Q1116" i="15" s="1"/>
  <c r="X1117" i="2"/>
  <c r="R1116" i="15" s="1"/>
  <c r="Y1117" i="2"/>
  <c r="S1116" i="15" s="1"/>
  <c r="Z1117" i="2"/>
  <c r="T1116" i="15" s="1"/>
  <c r="P1118" i="2"/>
  <c r="J1117" i="15" s="1"/>
  <c r="Q1118" i="2"/>
  <c r="K1117" i="15" s="1"/>
  <c r="R1118" i="2"/>
  <c r="L1117" i="15" s="1"/>
  <c r="S1118" i="2"/>
  <c r="M1117" i="15" s="1"/>
  <c r="T1118" i="2"/>
  <c r="N1117" i="15" s="1"/>
  <c r="U1118" i="2"/>
  <c r="O1117" i="15" s="1"/>
  <c r="V1118" i="2"/>
  <c r="P1117" i="15" s="1"/>
  <c r="W1118" i="2"/>
  <c r="Q1117" i="15" s="1"/>
  <c r="X1118" i="2"/>
  <c r="R1117" i="15" s="1"/>
  <c r="Y1118" i="2"/>
  <c r="S1117" i="15" s="1"/>
  <c r="Z1118" i="2"/>
  <c r="T1117" i="15" s="1"/>
  <c r="P1119" i="2"/>
  <c r="J1118" i="15" s="1"/>
  <c r="Q1119" i="2"/>
  <c r="K1118" i="15" s="1"/>
  <c r="R1119" i="2"/>
  <c r="L1118" i="15" s="1"/>
  <c r="S1119" i="2"/>
  <c r="M1118" i="15" s="1"/>
  <c r="T1119" i="2"/>
  <c r="N1118" i="15" s="1"/>
  <c r="U1119" i="2"/>
  <c r="O1118" i="15" s="1"/>
  <c r="V1119" i="2"/>
  <c r="P1118" i="15" s="1"/>
  <c r="W1119" i="2"/>
  <c r="Q1118" i="15" s="1"/>
  <c r="X1119" i="2"/>
  <c r="R1118" i="15" s="1"/>
  <c r="Y1119" i="2"/>
  <c r="S1118" i="15" s="1"/>
  <c r="Z1119" i="2"/>
  <c r="T1118" i="15" s="1"/>
  <c r="P1120" i="2"/>
  <c r="J1119" i="15" s="1"/>
  <c r="Z1119" i="15" s="1"/>
  <c r="AA1119" i="15" s="1"/>
  <c r="Q1120" i="2"/>
  <c r="K1119" i="15" s="1"/>
  <c r="R1120" i="2"/>
  <c r="L1119" i="15" s="1"/>
  <c r="S1120" i="2"/>
  <c r="M1119" i="15" s="1"/>
  <c r="T1120" i="2"/>
  <c r="N1119" i="15" s="1"/>
  <c r="U1120" i="2"/>
  <c r="O1119" i="15" s="1"/>
  <c r="V1120" i="2"/>
  <c r="P1119" i="15" s="1"/>
  <c r="W1120" i="2"/>
  <c r="Q1119" i="15" s="1"/>
  <c r="X1120" i="2"/>
  <c r="R1119" i="15" s="1"/>
  <c r="Y1120" i="2"/>
  <c r="S1119" i="15" s="1"/>
  <c r="Z1120" i="2"/>
  <c r="T1119" i="15" s="1"/>
  <c r="P1121" i="2"/>
  <c r="J1120" i="15" s="1"/>
  <c r="Q1121" i="2"/>
  <c r="K1120" i="15" s="1"/>
  <c r="R1121" i="2"/>
  <c r="L1120" i="15" s="1"/>
  <c r="S1121" i="2"/>
  <c r="M1120" i="15" s="1"/>
  <c r="T1121" i="2"/>
  <c r="N1120" i="15" s="1"/>
  <c r="U1121" i="2"/>
  <c r="O1120" i="15" s="1"/>
  <c r="V1121" i="2"/>
  <c r="P1120" i="15" s="1"/>
  <c r="W1121" i="2"/>
  <c r="Q1120" i="15" s="1"/>
  <c r="X1121" i="2"/>
  <c r="R1120" i="15" s="1"/>
  <c r="Y1121" i="2"/>
  <c r="S1120" i="15" s="1"/>
  <c r="Z1121" i="2"/>
  <c r="T1120" i="15" s="1"/>
  <c r="P1122" i="2"/>
  <c r="J1121" i="15" s="1"/>
  <c r="Q1122" i="2"/>
  <c r="K1121" i="15" s="1"/>
  <c r="R1122" i="2"/>
  <c r="L1121" i="15" s="1"/>
  <c r="S1122" i="2"/>
  <c r="M1121" i="15" s="1"/>
  <c r="T1122" i="2"/>
  <c r="N1121" i="15" s="1"/>
  <c r="U1122" i="2"/>
  <c r="O1121" i="15" s="1"/>
  <c r="V1122" i="2"/>
  <c r="P1121" i="15" s="1"/>
  <c r="W1122" i="2"/>
  <c r="Q1121" i="15" s="1"/>
  <c r="X1122" i="2"/>
  <c r="R1121" i="15" s="1"/>
  <c r="Y1122" i="2"/>
  <c r="S1121" i="15" s="1"/>
  <c r="Z1122" i="2"/>
  <c r="T1121" i="15" s="1"/>
  <c r="P1123" i="2"/>
  <c r="J1122" i="15" s="1"/>
  <c r="Q1123" i="2"/>
  <c r="K1122" i="15" s="1"/>
  <c r="R1123" i="2"/>
  <c r="L1122" i="15" s="1"/>
  <c r="S1123" i="2"/>
  <c r="M1122" i="15" s="1"/>
  <c r="T1123" i="2"/>
  <c r="N1122" i="15" s="1"/>
  <c r="U1123" i="2"/>
  <c r="O1122" i="15" s="1"/>
  <c r="V1123" i="2"/>
  <c r="P1122" i="15" s="1"/>
  <c r="W1123" i="2"/>
  <c r="Q1122" i="15" s="1"/>
  <c r="X1123" i="2"/>
  <c r="R1122" i="15" s="1"/>
  <c r="Y1123" i="2"/>
  <c r="S1122" i="15" s="1"/>
  <c r="Z1123" i="2"/>
  <c r="T1122" i="15" s="1"/>
  <c r="P1124" i="2"/>
  <c r="J1123" i="15" s="1"/>
  <c r="Q1124" i="2"/>
  <c r="K1123" i="15" s="1"/>
  <c r="R1124" i="2"/>
  <c r="L1123" i="15" s="1"/>
  <c r="S1124" i="2"/>
  <c r="M1123" i="15" s="1"/>
  <c r="T1124" i="2"/>
  <c r="N1123" i="15" s="1"/>
  <c r="U1124" i="2"/>
  <c r="O1123" i="15" s="1"/>
  <c r="V1124" i="2"/>
  <c r="P1123" i="15" s="1"/>
  <c r="W1124" i="2"/>
  <c r="Q1123" i="15" s="1"/>
  <c r="X1124" i="2"/>
  <c r="R1123" i="15" s="1"/>
  <c r="Y1124" i="2"/>
  <c r="S1123" i="15" s="1"/>
  <c r="Z1124" i="2"/>
  <c r="T1123" i="15" s="1"/>
  <c r="P1125" i="2"/>
  <c r="J1124" i="15" s="1"/>
  <c r="Q1125" i="2"/>
  <c r="K1124" i="15" s="1"/>
  <c r="R1125" i="2"/>
  <c r="L1124" i="15" s="1"/>
  <c r="S1125" i="2"/>
  <c r="M1124" i="15" s="1"/>
  <c r="T1125" i="2"/>
  <c r="N1124" i="15" s="1"/>
  <c r="U1125" i="2"/>
  <c r="O1124" i="15" s="1"/>
  <c r="V1125" i="2"/>
  <c r="P1124" i="15" s="1"/>
  <c r="W1125" i="2"/>
  <c r="Q1124" i="15" s="1"/>
  <c r="X1125" i="2"/>
  <c r="R1124" i="15" s="1"/>
  <c r="Y1125" i="2"/>
  <c r="S1124" i="15" s="1"/>
  <c r="Z1125" i="2"/>
  <c r="T1124" i="15" s="1"/>
  <c r="P1126" i="2"/>
  <c r="J1125" i="15" s="1"/>
  <c r="Q1126" i="2"/>
  <c r="K1125" i="15" s="1"/>
  <c r="R1126" i="2"/>
  <c r="L1125" i="15" s="1"/>
  <c r="S1126" i="2"/>
  <c r="M1125" i="15" s="1"/>
  <c r="T1126" i="2"/>
  <c r="N1125" i="15" s="1"/>
  <c r="U1126" i="2"/>
  <c r="O1125" i="15" s="1"/>
  <c r="V1126" i="2"/>
  <c r="P1125" i="15" s="1"/>
  <c r="W1126" i="2"/>
  <c r="Q1125" i="15" s="1"/>
  <c r="X1126" i="2"/>
  <c r="R1125" i="15" s="1"/>
  <c r="Y1126" i="2"/>
  <c r="S1125" i="15" s="1"/>
  <c r="Z1126" i="2"/>
  <c r="T1125" i="15" s="1"/>
  <c r="P1127" i="2"/>
  <c r="J1126" i="15" s="1"/>
  <c r="Q1127" i="2"/>
  <c r="K1126" i="15" s="1"/>
  <c r="R1127" i="2"/>
  <c r="L1126" i="15" s="1"/>
  <c r="S1127" i="2"/>
  <c r="M1126" i="15" s="1"/>
  <c r="T1127" i="2"/>
  <c r="N1126" i="15" s="1"/>
  <c r="U1127" i="2"/>
  <c r="O1126" i="15" s="1"/>
  <c r="V1127" i="2"/>
  <c r="P1126" i="15" s="1"/>
  <c r="W1127" i="2"/>
  <c r="Q1126" i="15" s="1"/>
  <c r="X1127" i="2"/>
  <c r="R1126" i="15" s="1"/>
  <c r="Y1127" i="2"/>
  <c r="S1126" i="15" s="1"/>
  <c r="Z1127" i="2"/>
  <c r="T1126" i="15" s="1"/>
  <c r="P1128" i="2"/>
  <c r="J1127" i="15" s="1"/>
  <c r="Q1128" i="2"/>
  <c r="K1127" i="15" s="1"/>
  <c r="R1128" i="2"/>
  <c r="L1127" i="15" s="1"/>
  <c r="S1128" i="2"/>
  <c r="M1127" i="15" s="1"/>
  <c r="T1128" i="2"/>
  <c r="N1127" i="15" s="1"/>
  <c r="U1128" i="2"/>
  <c r="O1127" i="15" s="1"/>
  <c r="V1128" i="2"/>
  <c r="P1127" i="15" s="1"/>
  <c r="W1128" i="2"/>
  <c r="Q1127" i="15" s="1"/>
  <c r="X1128" i="2"/>
  <c r="R1127" i="15" s="1"/>
  <c r="Y1128" i="2"/>
  <c r="S1127" i="15" s="1"/>
  <c r="Z1128" i="2"/>
  <c r="T1127" i="15" s="1"/>
  <c r="P1129" i="2"/>
  <c r="J1128" i="15" s="1"/>
  <c r="Q1129" i="2"/>
  <c r="K1128" i="15" s="1"/>
  <c r="R1129" i="2"/>
  <c r="L1128" i="15" s="1"/>
  <c r="S1129" i="2"/>
  <c r="M1128" i="15" s="1"/>
  <c r="T1129" i="2"/>
  <c r="N1128" i="15" s="1"/>
  <c r="U1129" i="2"/>
  <c r="O1128" i="15" s="1"/>
  <c r="V1129" i="2"/>
  <c r="P1128" i="15" s="1"/>
  <c r="W1129" i="2"/>
  <c r="Q1128" i="15" s="1"/>
  <c r="X1129" i="2"/>
  <c r="R1128" i="15" s="1"/>
  <c r="Y1129" i="2"/>
  <c r="S1128" i="15" s="1"/>
  <c r="Z1129" i="2"/>
  <c r="T1128" i="15" s="1"/>
  <c r="P1130" i="2"/>
  <c r="J1129" i="15" s="1"/>
  <c r="Q1130" i="2"/>
  <c r="K1129" i="15" s="1"/>
  <c r="R1130" i="2"/>
  <c r="L1129" i="15" s="1"/>
  <c r="S1130" i="2"/>
  <c r="M1129" i="15" s="1"/>
  <c r="T1130" i="2"/>
  <c r="N1129" i="15" s="1"/>
  <c r="U1130" i="2"/>
  <c r="O1129" i="15" s="1"/>
  <c r="V1130" i="2"/>
  <c r="P1129" i="15" s="1"/>
  <c r="W1130" i="2"/>
  <c r="Q1129" i="15" s="1"/>
  <c r="X1130" i="2"/>
  <c r="R1129" i="15" s="1"/>
  <c r="Y1130" i="2"/>
  <c r="S1129" i="15" s="1"/>
  <c r="Z1130" i="2"/>
  <c r="T1129" i="15" s="1"/>
  <c r="P1131" i="2"/>
  <c r="J1130" i="15" s="1"/>
  <c r="Q1131" i="2"/>
  <c r="K1130" i="15" s="1"/>
  <c r="R1131" i="2"/>
  <c r="L1130" i="15" s="1"/>
  <c r="S1131" i="2"/>
  <c r="M1130" i="15" s="1"/>
  <c r="T1131" i="2"/>
  <c r="N1130" i="15" s="1"/>
  <c r="U1131" i="2"/>
  <c r="O1130" i="15" s="1"/>
  <c r="V1131" i="2"/>
  <c r="P1130" i="15" s="1"/>
  <c r="W1131" i="2"/>
  <c r="Q1130" i="15" s="1"/>
  <c r="X1131" i="2"/>
  <c r="R1130" i="15" s="1"/>
  <c r="Y1131" i="2"/>
  <c r="S1130" i="15" s="1"/>
  <c r="Z1131" i="2"/>
  <c r="T1130" i="15" s="1"/>
  <c r="P1132" i="2"/>
  <c r="J1131" i="15" s="1"/>
  <c r="Q1132" i="2"/>
  <c r="K1131" i="15" s="1"/>
  <c r="R1132" i="2"/>
  <c r="L1131" i="15" s="1"/>
  <c r="S1132" i="2"/>
  <c r="M1131" i="15" s="1"/>
  <c r="T1132" i="2"/>
  <c r="N1131" i="15" s="1"/>
  <c r="U1132" i="2"/>
  <c r="O1131" i="15" s="1"/>
  <c r="V1132" i="2"/>
  <c r="P1131" i="15" s="1"/>
  <c r="W1132" i="2"/>
  <c r="Q1131" i="15" s="1"/>
  <c r="X1132" i="2"/>
  <c r="R1131" i="15" s="1"/>
  <c r="Y1132" i="2"/>
  <c r="S1131" i="15" s="1"/>
  <c r="Z1132" i="2"/>
  <c r="T1131" i="15" s="1"/>
  <c r="P1133" i="2"/>
  <c r="J1132" i="15" s="1"/>
  <c r="Q1133" i="2"/>
  <c r="K1132" i="15" s="1"/>
  <c r="R1133" i="2"/>
  <c r="L1132" i="15" s="1"/>
  <c r="S1133" i="2"/>
  <c r="M1132" i="15" s="1"/>
  <c r="T1133" i="2"/>
  <c r="N1132" i="15" s="1"/>
  <c r="U1133" i="2"/>
  <c r="O1132" i="15" s="1"/>
  <c r="V1133" i="2"/>
  <c r="P1132" i="15" s="1"/>
  <c r="W1133" i="2"/>
  <c r="Q1132" i="15" s="1"/>
  <c r="X1133" i="2"/>
  <c r="R1132" i="15" s="1"/>
  <c r="Y1133" i="2"/>
  <c r="S1132" i="15" s="1"/>
  <c r="Z1133" i="2"/>
  <c r="T1132" i="15" s="1"/>
  <c r="P1134" i="2"/>
  <c r="J1133" i="15" s="1"/>
  <c r="Q1134" i="2"/>
  <c r="K1133" i="15" s="1"/>
  <c r="R1134" i="2"/>
  <c r="L1133" i="15" s="1"/>
  <c r="S1134" i="2"/>
  <c r="M1133" i="15" s="1"/>
  <c r="T1134" i="2"/>
  <c r="N1133" i="15" s="1"/>
  <c r="U1134" i="2"/>
  <c r="O1133" i="15" s="1"/>
  <c r="V1134" i="2"/>
  <c r="P1133" i="15" s="1"/>
  <c r="W1134" i="2"/>
  <c r="Q1133" i="15" s="1"/>
  <c r="X1134" i="2"/>
  <c r="R1133" i="15" s="1"/>
  <c r="Y1134" i="2"/>
  <c r="S1133" i="15" s="1"/>
  <c r="Z1134" i="2"/>
  <c r="T1133" i="15" s="1"/>
  <c r="P1135" i="2"/>
  <c r="J1134" i="15" s="1"/>
  <c r="Q1135" i="2"/>
  <c r="K1134" i="15" s="1"/>
  <c r="R1135" i="2"/>
  <c r="L1134" i="15" s="1"/>
  <c r="S1135" i="2"/>
  <c r="M1134" i="15" s="1"/>
  <c r="T1135" i="2"/>
  <c r="N1134" i="15" s="1"/>
  <c r="U1135" i="2"/>
  <c r="O1134" i="15" s="1"/>
  <c r="V1135" i="2"/>
  <c r="P1134" i="15" s="1"/>
  <c r="W1135" i="2"/>
  <c r="Q1134" i="15" s="1"/>
  <c r="X1135" i="2"/>
  <c r="R1134" i="15" s="1"/>
  <c r="Y1135" i="2"/>
  <c r="S1134" i="15" s="1"/>
  <c r="Z1135" i="2"/>
  <c r="T1134" i="15" s="1"/>
  <c r="P1136" i="2"/>
  <c r="J1135" i="15" s="1"/>
  <c r="Z1135" i="15" s="1"/>
  <c r="AA1135" i="15" s="1"/>
  <c r="Q1136" i="2"/>
  <c r="K1135" i="15" s="1"/>
  <c r="R1136" i="2"/>
  <c r="L1135" i="15" s="1"/>
  <c r="S1136" i="2"/>
  <c r="M1135" i="15" s="1"/>
  <c r="T1136" i="2"/>
  <c r="N1135" i="15" s="1"/>
  <c r="U1136" i="2"/>
  <c r="O1135" i="15" s="1"/>
  <c r="V1136" i="2"/>
  <c r="P1135" i="15" s="1"/>
  <c r="W1136" i="2"/>
  <c r="Q1135" i="15" s="1"/>
  <c r="X1136" i="2"/>
  <c r="R1135" i="15" s="1"/>
  <c r="Y1136" i="2"/>
  <c r="S1135" i="15" s="1"/>
  <c r="Z1136" i="2"/>
  <c r="T1135" i="15" s="1"/>
  <c r="P1137" i="2"/>
  <c r="J1136" i="15" s="1"/>
  <c r="Q1137" i="2"/>
  <c r="K1136" i="15" s="1"/>
  <c r="R1137" i="2"/>
  <c r="L1136" i="15" s="1"/>
  <c r="S1137" i="2"/>
  <c r="M1136" i="15" s="1"/>
  <c r="T1137" i="2"/>
  <c r="N1136" i="15" s="1"/>
  <c r="U1137" i="2"/>
  <c r="O1136" i="15" s="1"/>
  <c r="V1137" i="2"/>
  <c r="P1136" i="15" s="1"/>
  <c r="W1137" i="2"/>
  <c r="Q1136" i="15" s="1"/>
  <c r="X1137" i="2"/>
  <c r="R1136" i="15" s="1"/>
  <c r="Y1137" i="2"/>
  <c r="S1136" i="15" s="1"/>
  <c r="Z1137" i="2"/>
  <c r="T1136" i="15" s="1"/>
  <c r="P1138" i="2"/>
  <c r="J1137" i="15" s="1"/>
  <c r="Q1138" i="2"/>
  <c r="K1137" i="15" s="1"/>
  <c r="R1138" i="2"/>
  <c r="L1137" i="15" s="1"/>
  <c r="S1138" i="2"/>
  <c r="M1137" i="15" s="1"/>
  <c r="T1138" i="2"/>
  <c r="N1137" i="15" s="1"/>
  <c r="U1138" i="2"/>
  <c r="O1137" i="15" s="1"/>
  <c r="V1138" i="2"/>
  <c r="P1137" i="15" s="1"/>
  <c r="W1138" i="2"/>
  <c r="Q1137" i="15" s="1"/>
  <c r="X1138" i="2"/>
  <c r="R1137" i="15" s="1"/>
  <c r="Y1138" i="2"/>
  <c r="S1137" i="15" s="1"/>
  <c r="Z1138" i="2"/>
  <c r="T1137" i="15" s="1"/>
  <c r="P1139" i="2"/>
  <c r="J1138" i="15" s="1"/>
  <c r="Q1139" i="2"/>
  <c r="K1138" i="15" s="1"/>
  <c r="R1139" i="2"/>
  <c r="L1138" i="15" s="1"/>
  <c r="S1139" i="2"/>
  <c r="M1138" i="15" s="1"/>
  <c r="T1139" i="2"/>
  <c r="N1138" i="15" s="1"/>
  <c r="U1139" i="2"/>
  <c r="O1138" i="15" s="1"/>
  <c r="V1139" i="2"/>
  <c r="P1138" i="15" s="1"/>
  <c r="W1139" i="2"/>
  <c r="Q1138" i="15" s="1"/>
  <c r="X1139" i="2"/>
  <c r="R1138" i="15" s="1"/>
  <c r="Y1139" i="2"/>
  <c r="S1138" i="15" s="1"/>
  <c r="Z1139" i="2"/>
  <c r="T1138" i="15" s="1"/>
  <c r="P1140" i="2"/>
  <c r="J1139" i="15" s="1"/>
  <c r="Q1140" i="2"/>
  <c r="K1139" i="15" s="1"/>
  <c r="R1140" i="2"/>
  <c r="L1139" i="15" s="1"/>
  <c r="S1140" i="2"/>
  <c r="M1139" i="15" s="1"/>
  <c r="T1140" i="2"/>
  <c r="N1139" i="15" s="1"/>
  <c r="U1140" i="2"/>
  <c r="O1139" i="15" s="1"/>
  <c r="V1140" i="2"/>
  <c r="P1139" i="15" s="1"/>
  <c r="W1140" i="2"/>
  <c r="Q1139" i="15" s="1"/>
  <c r="X1140" i="2"/>
  <c r="R1139" i="15" s="1"/>
  <c r="Y1140" i="2"/>
  <c r="S1139" i="15" s="1"/>
  <c r="Z1140" i="2"/>
  <c r="T1139" i="15" s="1"/>
  <c r="P1141" i="2"/>
  <c r="J1140" i="15" s="1"/>
  <c r="Q1141" i="2"/>
  <c r="K1140" i="15" s="1"/>
  <c r="R1141" i="2"/>
  <c r="L1140" i="15" s="1"/>
  <c r="S1141" i="2"/>
  <c r="M1140" i="15" s="1"/>
  <c r="T1141" i="2"/>
  <c r="N1140" i="15" s="1"/>
  <c r="U1141" i="2"/>
  <c r="O1140" i="15" s="1"/>
  <c r="V1141" i="2"/>
  <c r="P1140" i="15" s="1"/>
  <c r="W1141" i="2"/>
  <c r="Q1140" i="15" s="1"/>
  <c r="X1141" i="2"/>
  <c r="R1140" i="15" s="1"/>
  <c r="Y1141" i="2"/>
  <c r="S1140" i="15" s="1"/>
  <c r="Z1141" i="2"/>
  <c r="T1140" i="15" s="1"/>
  <c r="P1142" i="2"/>
  <c r="J1141" i="15" s="1"/>
  <c r="Q1142" i="2"/>
  <c r="K1141" i="15" s="1"/>
  <c r="R1142" i="2"/>
  <c r="L1141" i="15" s="1"/>
  <c r="S1142" i="2"/>
  <c r="M1141" i="15" s="1"/>
  <c r="T1142" i="2"/>
  <c r="N1141" i="15" s="1"/>
  <c r="U1142" i="2"/>
  <c r="O1141" i="15" s="1"/>
  <c r="V1142" i="2"/>
  <c r="P1141" i="15" s="1"/>
  <c r="W1142" i="2"/>
  <c r="Q1141" i="15" s="1"/>
  <c r="X1142" i="2"/>
  <c r="R1141" i="15" s="1"/>
  <c r="Y1142" i="2"/>
  <c r="S1141" i="15" s="1"/>
  <c r="Z1142" i="2"/>
  <c r="T1141" i="15" s="1"/>
  <c r="P1143" i="2"/>
  <c r="J1142" i="15" s="1"/>
  <c r="Q1143" i="2"/>
  <c r="K1142" i="15" s="1"/>
  <c r="R1143" i="2"/>
  <c r="L1142" i="15" s="1"/>
  <c r="S1143" i="2"/>
  <c r="M1142" i="15" s="1"/>
  <c r="T1143" i="2"/>
  <c r="N1142" i="15" s="1"/>
  <c r="U1143" i="2"/>
  <c r="O1142" i="15" s="1"/>
  <c r="V1143" i="2"/>
  <c r="P1142" i="15" s="1"/>
  <c r="W1143" i="2"/>
  <c r="Q1142" i="15" s="1"/>
  <c r="X1143" i="2"/>
  <c r="R1142" i="15" s="1"/>
  <c r="Y1143" i="2"/>
  <c r="S1142" i="15" s="1"/>
  <c r="Z1143" i="2"/>
  <c r="T1142" i="15" s="1"/>
  <c r="P1144" i="2"/>
  <c r="J1143" i="15" s="1"/>
  <c r="Q1144" i="2"/>
  <c r="K1143" i="15" s="1"/>
  <c r="R1144" i="2"/>
  <c r="L1143" i="15" s="1"/>
  <c r="S1144" i="2"/>
  <c r="M1143" i="15" s="1"/>
  <c r="T1144" i="2"/>
  <c r="N1143" i="15" s="1"/>
  <c r="U1144" i="2"/>
  <c r="O1143" i="15" s="1"/>
  <c r="V1144" i="2"/>
  <c r="P1143" i="15" s="1"/>
  <c r="W1144" i="2"/>
  <c r="Q1143" i="15" s="1"/>
  <c r="X1144" i="2"/>
  <c r="R1143" i="15" s="1"/>
  <c r="Y1144" i="2"/>
  <c r="S1143" i="15" s="1"/>
  <c r="Z1144" i="2"/>
  <c r="T1143" i="15" s="1"/>
  <c r="P1145" i="2"/>
  <c r="J1144" i="15" s="1"/>
  <c r="Q1145" i="2"/>
  <c r="K1144" i="15" s="1"/>
  <c r="R1145" i="2"/>
  <c r="L1144" i="15" s="1"/>
  <c r="S1145" i="2"/>
  <c r="M1144" i="15" s="1"/>
  <c r="T1145" i="2"/>
  <c r="N1144" i="15" s="1"/>
  <c r="U1145" i="2"/>
  <c r="O1144" i="15" s="1"/>
  <c r="V1145" i="2"/>
  <c r="P1144" i="15" s="1"/>
  <c r="W1145" i="2"/>
  <c r="Q1144" i="15" s="1"/>
  <c r="X1145" i="2"/>
  <c r="R1144" i="15" s="1"/>
  <c r="Y1145" i="2"/>
  <c r="S1144" i="15" s="1"/>
  <c r="Z1145" i="2"/>
  <c r="T1144" i="15" s="1"/>
  <c r="P1146" i="2"/>
  <c r="J1145" i="15" s="1"/>
  <c r="Q1146" i="2"/>
  <c r="K1145" i="15" s="1"/>
  <c r="R1146" i="2"/>
  <c r="L1145" i="15" s="1"/>
  <c r="S1146" i="2"/>
  <c r="M1145" i="15" s="1"/>
  <c r="T1146" i="2"/>
  <c r="N1145" i="15" s="1"/>
  <c r="U1146" i="2"/>
  <c r="O1145" i="15" s="1"/>
  <c r="V1146" i="2"/>
  <c r="P1145" i="15" s="1"/>
  <c r="W1146" i="2"/>
  <c r="Q1145" i="15" s="1"/>
  <c r="X1146" i="2"/>
  <c r="R1145" i="15" s="1"/>
  <c r="Y1146" i="2"/>
  <c r="S1145" i="15" s="1"/>
  <c r="Z1146" i="2"/>
  <c r="T1145" i="15" s="1"/>
  <c r="P1147" i="2"/>
  <c r="J1146" i="15" s="1"/>
  <c r="Q1147" i="2"/>
  <c r="K1146" i="15" s="1"/>
  <c r="R1147" i="2"/>
  <c r="L1146" i="15" s="1"/>
  <c r="S1147" i="2"/>
  <c r="M1146" i="15" s="1"/>
  <c r="T1147" i="2"/>
  <c r="N1146" i="15" s="1"/>
  <c r="U1147" i="2"/>
  <c r="O1146" i="15" s="1"/>
  <c r="V1147" i="2"/>
  <c r="P1146" i="15" s="1"/>
  <c r="W1147" i="2"/>
  <c r="Q1146" i="15" s="1"/>
  <c r="X1147" i="2"/>
  <c r="R1146" i="15" s="1"/>
  <c r="Y1147" i="2"/>
  <c r="S1146" i="15" s="1"/>
  <c r="Z1147" i="2"/>
  <c r="T1146" i="15" s="1"/>
  <c r="P1148" i="2"/>
  <c r="J1147" i="15" s="1"/>
  <c r="Q1148" i="2"/>
  <c r="K1147" i="15" s="1"/>
  <c r="R1148" i="2"/>
  <c r="L1147" i="15" s="1"/>
  <c r="S1148" i="2"/>
  <c r="M1147" i="15" s="1"/>
  <c r="T1148" i="2"/>
  <c r="N1147" i="15" s="1"/>
  <c r="U1148" i="2"/>
  <c r="O1147" i="15" s="1"/>
  <c r="V1148" i="2"/>
  <c r="P1147" i="15" s="1"/>
  <c r="W1148" i="2"/>
  <c r="Q1147" i="15" s="1"/>
  <c r="X1148" i="2"/>
  <c r="R1147" i="15" s="1"/>
  <c r="Y1148" i="2"/>
  <c r="S1147" i="15" s="1"/>
  <c r="Z1148" i="2"/>
  <c r="T1147" i="15" s="1"/>
  <c r="P1149" i="2"/>
  <c r="J1148" i="15" s="1"/>
  <c r="Q1149" i="2"/>
  <c r="K1148" i="15" s="1"/>
  <c r="R1149" i="2"/>
  <c r="L1148" i="15" s="1"/>
  <c r="S1149" i="2"/>
  <c r="M1148" i="15" s="1"/>
  <c r="T1149" i="2"/>
  <c r="N1148" i="15" s="1"/>
  <c r="U1149" i="2"/>
  <c r="O1148" i="15" s="1"/>
  <c r="V1149" i="2"/>
  <c r="P1148" i="15" s="1"/>
  <c r="W1149" i="2"/>
  <c r="Q1148" i="15" s="1"/>
  <c r="X1149" i="2"/>
  <c r="R1148" i="15" s="1"/>
  <c r="Y1149" i="2"/>
  <c r="S1148" i="15" s="1"/>
  <c r="Z1149" i="2"/>
  <c r="T1148" i="15" s="1"/>
  <c r="P1150" i="2"/>
  <c r="J1149" i="15" s="1"/>
  <c r="Q1150" i="2"/>
  <c r="K1149" i="15" s="1"/>
  <c r="R1150" i="2"/>
  <c r="L1149" i="15" s="1"/>
  <c r="S1150" i="2"/>
  <c r="M1149" i="15" s="1"/>
  <c r="T1150" i="2"/>
  <c r="N1149" i="15" s="1"/>
  <c r="U1150" i="2"/>
  <c r="O1149" i="15" s="1"/>
  <c r="V1150" i="2"/>
  <c r="P1149" i="15" s="1"/>
  <c r="W1150" i="2"/>
  <c r="Q1149" i="15" s="1"/>
  <c r="X1150" i="2"/>
  <c r="R1149" i="15" s="1"/>
  <c r="Y1150" i="2"/>
  <c r="S1149" i="15" s="1"/>
  <c r="Z1150" i="2"/>
  <c r="T1149" i="15" s="1"/>
  <c r="P1151" i="2"/>
  <c r="J1150" i="15" s="1"/>
  <c r="Q1151" i="2"/>
  <c r="K1150" i="15" s="1"/>
  <c r="R1151" i="2"/>
  <c r="L1150" i="15" s="1"/>
  <c r="S1151" i="2"/>
  <c r="M1150" i="15" s="1"/>
  <c r="T1151" i="2"/>
  <c r="N1150" i="15" s="1"/>
  <c r="U1151" i="2"/>
  <c r="O1150" i="15" s="1"/>
  <c r="V1151" i="2"/>
  <c r="P1150" i="15" s="1"/>
  <c r="W1151" i="2"/>
  <c r="Q1150" i="15" s="1"/>
  <c r="X1151" i="2"/>
  <c r="R1150" i="15" s="1"/>
  <c r="Y1151" i="2"/>
  <c r="S1150" i="15" s="1"/>
  <c r="Z1151" i="2"/>
  <c r="T1150" i="15" s="1"/>
  <c r="P1152" i="2"/>
  <c r="J1151" i="15" s="1"/>
  <c r="Z1151" i="15" s="1"/>
  <c r="AA1151" i="15" s="1"/>
  <c r="Q1152" i="2"/>
  <c r="K1151" i="15" s="1"/>
  <c r="R1152" i="2"/>
  <c r="L1151" i="15" s="1"/>
  <c r="S1152" i="2"/>
  <c r="M1151" i="15" s="1"/>
  <c r="T1152" i="2"/>
  <c r="N1151" i="15" s="1"/>
  <c r="U1152" i="2"/>
  <c r="O1151" i="15" s="1"/>
  <c r="V1152" i="2"/>
  <c r="P1151" i="15" s="1"/>
  <c r="W1152" i="2"/>
  <c r="Q1151" i="15" s="1"/>
  <c r="X1152" i="2"/>
  <c r="R1151" i="15" s="1"/>
  <c r="Y1152" i="2"/>
  <c r="S1151" i="15" s="1"/>
  <c r="Z1152" i="2"/>
  <c r="T1151" i="15" s="1"/>
  <c r="P1153" i="2"/>
  <c r="J1152" i="15" s="1"/>
  <c r="Q1153" i="2"/>
  <c r="K1152" i="15" s="1"/>
  <c r="R1153" i="2"/>
  <c r="L1152" i="15" s="1"/>
  <c r="S1153" i="2"/>
  <c r="M1152" i="15" s="1"/>
  <c r="T1153" i="2"/>
  <c r="N1152" i="15" s="1"/>
  <c r="U1153" i="2"/>
  <c r="O1152" i="15" s="1"/>
  <c r="V1153" i="2"/>
  <c r="P1152" i="15" s="1"/>
  <c r="W1153" i="2"/>
  <c r="Q1152" i="15" s="1"/>
  <c r="X1153" i="2"/>
  <c r="R1152" i="15" s="1"/>
  <c r="Y1153" i="2"/>
  <c r="S1152" i="15" s="1"/>
  <c r="Z1153" i="2"/>
  <c r="T1152" i="15" s="1"/>
  <c r="P1154" i="2"/>
  <c r="J1153" i="15" s="1"/>
  <c r="Q1154" i="2"/>
  <c r="K1153" i="15" s="1"/>
  <c r="R1154" i="2"/>
  <c r="L1153" i="15" s="1"/>
  <c r="S1154" i="2"/>
  <c r="M1153" i="15" s="1"/>
  <c r="T1154" i="2"/>
  <c r="N1153" i="15" s="1"/>
  <c r="U1154" i="2"/>
  <c r="O1153" i="15" s="1"/>
  <c r="V1154" i="2"/>
  <c r="P1153" i="15" s="1"/>
  <c r="W1154" i="2"/>
  <c r="Q1153" i="15" s="1"/>
  <c r="X1154" i="2"/>
  <c r="R1153" i="15" s="1"/>
  <c r="Y1154" i="2"/>
  <c r="S1153" i="15" s="1"/>
  <c r="Z1154" i="2"/>
  <c r="T1153" i="15" s="1"/>
  <c r="P1155" i="2"/>
  <c r="J1154" i="15" s="1"/>
  <c r="Q1155" i="2"/>
  <c r="K1154" i="15" s="1"/>
  <c r="R1155" i="2"/>
  <c r="L1154" i="15" s="1"/>
  <c r="S1155" i="2"/>
  <c r="M1154" i="15" s="1"/>
  <c r="T1155" i="2"/>
  <c r="N1154" i="15" s="1"/>
  <c r="U1155" i="2"/>
  <c r="O1154" i="15" s="1"/>
  <c r="V1155" i="2"/>
  <c r="P1154" i="15" s="1"/>
  <c r="W1155" i="2"/>
  <c r="Q1154" i="15" s="1"/>
  <c r="X1155" i="2"/>
  <c r="R1154" i="15" s="1"/>
  <c r="Y1155" i="2"/>
  <c r="S1154" i="15" s="1"/>
  <c r="Z1155" i="2"/>
  <c r="T1154" i="15" s="1"/>
  <c r="P1156" i="2"/>
  <c r="J1155" i="15" s="1"/>
  <c r="Q1156" i="2"/>
  <c r="K1155" i="15" s="1"/>
  <c r="R1156" i="2"/>
  <c r="L1155" i="15" s="1"/>
  <c r="S1156" i="2"/>
  <c r="M1155" i="15" s="1"/>
  <c r="T1156" i="2"/>
  <c r="N1155" i="15" s="1"/>
  <c r="U1156" i="2"/>
  <c r="O1155" i="15" s="1"/>
  <c r="V1156" i="2"/>
  <c r="P1155" i="15" s="1"/>
  <c r="W1156" i="2"/>
  <c r="Q1155" i="15" s="1"/>
  <c r="X1156" i="2"/>
  <c r="R1155" i="15" s="1"/>
  <c r="Y1156" i="2"/>
  <c r="S1155" i="15" s="1"/>
  <c r="Z1156" i="2"/>
  <c r="T1155" i="15" s="1"/>
  <c r="P1157" i="2"/>
  <c r="J1156" i="15" s="1"/>
  <c r="Q1157" i="2"/>
  <c r="K1156" i="15" s="1"/>
  <c r="R1157" i="2"/>
  <c r="L1156" i="15" s="1"/>
  <c r="S1157" i="2"/>
  <c r="M1156" i="15" s="1"/>
  <c r="T1157" i="2"/>
  <c r="N1156" i="15" s="1"/>
  <c r="U1157" i="2"/>
  <c r="O1156" i="15" s="1"/>
  <c r="V1157" i="2"/>
  <c r="P1156" i="15" s="1"/>
  <c r="W1157" i="2"/>
  <c r="Q1156" i="15" s="1"/>
  <c r="X1157" i="2"/>
  <c r="R1156" i="15" s="1"/>
  <c r="Y1157" i="2"/>
  <c r="S1156" i="15" s="1"/>
  <c r="Z1157" i="2"/>
  <c r="T1156" i="15" s="1"/>
  <c r="P1158" i="2"/>
  <c r="J1157" i="15" s="1"/>
  <c r="Q1158" i="2"/>
  <c r="K1157" i="15" s="1"/>
  <c r="R1158" i="2"/>
  <c r="L1157" i="15" s="1"/>
  <c r="S1158" i="2"/>
  <c r="M1157" i="15" s="1"/>
  <c r="T1158" i="2"/>
  <c r="N1157" i="15" s="1"/>
  <c r="U1158" i="2"/>
  <c r="O1157" i="15" s="1"/>
  <c r="V1158" i="2"/>
  <c r="P1157" i="15" s="1"/>
  <c r="W1158" i="2"/>
  <c r="Q1157" i="15" s="1"/>
  <c r="X1158" i="2"/>
  <c r="R1157" i="15" s="1"/>
  <c r="Y1158" i="2"/>
  <c r="S1157" i="15" s="1"/>
  <c r="Z1158" i="2"/>
  <c r="T1157" i="15" s="1"/>
  <c r="P1159" i="2"/>
  <c r="J1158" i="15" s="1"/>
  <c r="Q1159" i="2"/>
  <c r="K1158" i="15" s="1"/>
  <c r="R1159" i="2"/>
  <c r="L1158" i="15" s="1"/>
  <c r="S1159" i="2"/>
  <c r="M1158" i="15" s="1"/>
  <c r="T1159" i="2"/>
  <c r="N1158" i="15" s="1"/>
  <c r="U1159" i="2"/>
  <c r="O1158" i="15" s="1"/>
  <c r="V1159" i="2"/>
  <c r="P1158" i="15" s="1"/>
  <c r="W1159" i="2"/>
  <c r="Q1158" i="15" s="1"/>
  <c r="X1159" i="2"/>
  <c r="R1158" i="15" s="1"/>
  <c r="Y1159" i="2"/>
  <c r="S1158" i="15" s="1"/>
  <c r="Z1159" i="2"/>
  <c r="T1158" i="15" s="1"/>
  <c r="P1160" i="2"/>
  <c r="J1159" i="15" s="1"/>
  <c r="Q1160" i="2"/>
  <c r="K1159" i="15" s="1"/>
  <c r="R1160" i="2"/>
  <c r="L1159" i="15" s="1"/>
  <c r="S1160" i="2"/>
  <c r="M1159" i="15" s="1"/>
  <c r="T1160" i="2"/>
  <c r="N1159" i="15" s="1"/>
  <c r="U1160" i="2"/>
  <c r="O1159" i="15" s="1"/>
  <c r="V1160" i="2"/>
  <c r="P1159" i="15" s="1"/>
  <c r="W1160" i="2"/>
  <c r="Q1159" i="15" s="1"/>
  <c r="X1160" i="2"/>
  <c r="R1159" i="15" s="1"/>
  <c r="Y1160" i="2"/>
  <c r="S1159" i="15" s="1"/>
  <c r="Z1160" i="2"/>
  <c r="T1159" i="15" s="1"/>
  <c r="P1161" i="2"/>
  <c r="J1160" i="15" s="1"/>
  <c r="Q1161" i="2"/>
  <c r="K1160" i="15" s="1"/>
  <c r="R1161" i="2"/>
  <c r="L1160" i="15" s="1"/>
  <c r="S1161" i="2"/>
  <c r="M1160" i="15" s="1"/>
  <c r="T1161" i="2"/>
  <c r="N1160" i="15" s="1"/>
  <c r="U1161" i="2"/>
  <c r="O1160" i="15" s="1"/>
  <c r="V1161" i="2"/>
  <c r="P1160" i="15" s="1"/>
  <c r="W1161" i="2"/>
  <c r="Q1160" i="15" s="1"/>
  <c r="X1161" i="2"/>
  <c r="R1160" i="15" s="1"/>
  <c r="Y1161" i="2"/>
  <c r="S1160" i="15" s="1"/>
  <c r="Z1161" i="2"/>
  <c r="T1160" i="15" s="1"/>
  <c r="P1162" i="2"/>
  <c r="J1161" i="15" s="1"/>
  <c r="Q1162" i="2"/>
  <c r="K1161" i="15" s="1"/>
  <c r="R1162" i="2"/>
  <c r="L1161" i="15" s="1"/>
  <c r="S1162" i="2"/>
  <c r="M1161" i="15" s="1"/>
  <c r="T1162" i="2"/>
  <c r="N1161" i="15" s="1"/>
  <c r="U1162" i="2"/>
  <c r="O1161" i="15" s="1"/>
  <c r="V1162" i="2"/>
  <c r="P1161" i="15" s="1"/>
  <c r="W1162" i="2"/>
  <c r="Q1161" i="15" s="1"/>
  <c r="X1162" i="2"/>
  <c r="R1161" i="15" s="1"/>
  <c r="Y1162" i="2"/>
  <c r="S1161" i="15" s="1"/>
  <c r="Z1162" i="2"/>
  <c r="T1161" i="15" s="1"/>
  <c r="P1163" i="2"/>
  <c r="J1162" i="15" s="1"/>
  <c r="Q1163" i="2"/>
  <c r="K1162" i="15" s="1"/>
  <c r="R1163" i="2"/>
  <c r="L1162" i="15" s="1"/>
  <c r="S1163" i="2"/>
  <c r="M1162" i="15" s="1"/>
  <c r="T1163" i="2"/>
  <c r="N1162" i="15" s="1"/>
  <c r="U1163" i="2"/>
  <c r="O1162" i="15" s="1"/>
  <c r="V1163" i="2"/>
  <c r="P1162" i="15" s="1"/>
  <c r="W1163" i="2"/>
  <c r="Q1162" i="15" s="1"/>
  <c r="X1163" i="2"/>
  <c r="R1162" i="15" s="1"/>
  <c r="Y1163" i="2"/>
  <c r="S1162" i="15" s="1"/>
  <c r="Z1163" i="2"/>
  <c r="T1162" i="15" s="1"/>
  <c r="P1164" i="2"/>
  <c r="J1163" i="15" s="1"/>
  <c r="Q1164" i="2"/>
  <c r="K1163" i="15" s="1"/>
  <c r="R1164" i="2"/>
  <c r="L1163" i="15" s="1"/>
  <c r="S1164" i="2"/>
  <c r="M1163" i="15" s="1"/>
  <c r="T1164" i="2"/>
  <c r="N1163" i="15" s="1"/>
  <c r="U1164" i="2"/>
  <c r="O1163" i="15" s="1"/>
  <c r="V1164" i="2"/>
  <c r="P1163" i="15" s="1"/>
  <c r="W1164" i="2"/>
  <c r="Q1163" i="15" s="1"/>
  <c r="X1164" i="2"/>
  <c r="R1163" i="15" s="1"/>
  <c r="Y1164" i="2"/>
  <c r="S1163" i="15" s="1"/>
  <c r="Z1164" i="2"/>
  <c r="T1163" i="15" s="1"/>
  <c r="P1165" i="2"/>
  <c r="J1164" i="15" s="1"/>
  <c r="Q1165" i="2"/>
  <c r="K1164" i="15" s="1"/>
  <c r="R1165" i="2"/>
  <c r="L1164" i="15" s="1"/>
  <c r="S1165" i="2"/>
  <c r="M1164" i="15" s="1"/>
  <c r="T1165" i="2"/>
  <c r="N1164" i="15" s="1"/>
  <c r="U1165" i="2"/>
  <c r="O1164" i="15" s="1"/>
  <c r="V1165" i="2"/>
  <c r="P1164" i="15" s="1"/>
  <c r="W1165" i="2"/>
  <c r="Q1164" i="15" s="1"/>
  <c r="X1165" i="2"/>
  <c r="R1164" i="15" s="1"/>
  <c r="Y1165" i="2"/>
  <c r="S1164" i="15" s="1"/>
  <c r="Z1165" i="2"/>
  <c r="T1164" i="15" s="1"/>
  <c r="P1166" i="2"/>
  <c r="J1165" i="15" s="1"/>
  <c r="Q1166" i="2"/>
  <c r="K1165" i="15" s="1"/>
  <c r="R1166" i="2"/>
  <c r="L1165" i="15" s="1"/>
  <c r="S1166" i="2"/>
  <c r="M1165" i="15" s="1"/>
  <c r="T1166" i="2"/>
  <c r="N1165" i="15" s="1"/>
  <c r="U1166" i="2"/>
  <c r="O1165" i="15" s="1"/>
  <c r="V1166" i="2"/>
  <c r="P1165" i="15" s="1"/>
  <c r="W1166" i="2"/>
  <c r="Q1165" i="15" s="1"/>
  <c r="X1166" i="2"/>
  <c r="R1165" i="15" s="1"/>
  <c r="Y1166" i="2"/>
  <c r="S1165" i="15" s="1"/>
  <c r="Z1166" i="2"/>
  <c r="T1165" i="15" s="1"/>
  <c r="P1167" i="2"/>
  <c r="J1166" i="15" s="1"/>
  <c r="Q1167" i="2"/>
  <c r="K1166" i="15" s="1"/>
  <c r="R1167" i="2"/>
  <c r="L1166" i="15" s="1"/>
  <c r="S1167" i="2"/>
  <c r="M1166" i="15" s="1"/>
  <c r="T1167" i="2"/>
  <c r="N1166" i="15" s="1"/>
  <c r="U1167" i="2"/>
  <c r="O1166" i="15" s="1"/>
  <c r="V1167" i="2"/>
  <c r="P1166" i="15" s="1"/>
  <c r="W1167" i="2"/>
  <c r="Q1166" i="15" s="1"/>
  <c r="X1167" i="2"/>
  <c r="R1166" i="15" s="1"/>
  <c r="Y1167" i="2"/>
  <c r="S1166" i="15" s="1"/>
  <c r="Z1167" i="2"/>
  <c r="T1166" i="15" s="1"/>
  <c r="P1168" i="2"/>
  <c r="J1167" i="15" s="1"/>
  <c r="Z1167" i="15" s="1"/>
  <c r="AA1167" i="15" s="1"/>
  <c r="Q1168" i="2"/>
  <c r="K1167" i="15" s="1"/>
  <c r="R1168" i="2"/>
  <c r="L1167" i="15" s="1"/>
  <c r="S1168" i="2"/>
  <c r="M1167" i="15" s="1"/>
  <c r="T1168" i="2"/>
  <c r="N1167" i="15" s="1"/>
  <c r="U1168" i="2"/>
  <c r="O1167" i="15" s="1"/>
  <c r="V1168" i="2"/>
  <c r="P1167" i="15" s="1"/>
  <c r="W1168" i="2"/>
  <c r="Q1167" i="15" s="1"/>
  <c r="X1168" i="2"/>
  <c r="R1167" i="15" s="1"/>
  <c r="Y1168" i="2"/>
  <c r="S1167" i="15" s="1"/>
  <c r="Z1168" i="2"/>
  <c r="T1167" i="15" s="1"/>
  <c r="P1169" i="2"/>
  <c r="J1168" i="15" s="1"/>
  <c r="Q1169" i="2"/>
  <c r="K1168" i="15" s="1"/>
  <c r="R1169" i="2"/>
  <c r="L1168" i="15" s="1"/>
  <c r="S1169" i="2"/>
  <c r="M1168" i="15" s="1"/>
  <c r="T1169" i="2"/>
  <c r="N1168" i="15" s="1"/>
  <c r="U1169" i="2"/>
  <c r="O1168" i="15" s="1"/>
  <c r="V1169" i="2"/>
  <c r="P1168" i="15" s="1"/>
  <c r="W1169" i="2"/>
  <c r="Q1168" i="15" s="1"/>
  <c r="X1169" i="2"/>
  <c r="R1168" i="15" s="1"/>
  <c r="Y1169" i="2"/>
  <c r="S1168" i="15" s="1"/>
  <c r="Z1169" i="2"/>
  <c r="T1168" i="15" s="1"/>
  <c r="P1170" i="2"/>
  <c r="J1169" i="15" s="1"/>
  <c r="Q1170" i="2"/>
  <c r="K1169" i="15" s="1"/>
  <c r="R1170" i="2"/>
  <c r="L1169" i="15" s="1"/>
  <c r="S1170" i="2"/>
  <c r="M1169" i="15" s="1"/>
  <c r="T1170" i="2"/>
  <c r="N1169" i="15" s="1"/>
  <c r="U1170" i="2"/>
  <c r="O1169" i="15" s="1"/>
  <c r="V1170" i="2"/>
  <c r="P1169" i="15" s="1"/>
  <c r="W1170" i="2"/>
  <c r="Q1169" i="15" s="1"/>
  <c r="X1170" i="2"/>
  <c r="R1169" i="15" s="1"/>
  <c r="Y1170" i="2"/>
  <c r="S1169" i="15" s="1"/>
  <c r="Z1170" i="2"/>
  <c r="T1169" i="15" s="1"/>
  <c r="P1171" i="2"/>
  <c r="J1170" i="15" s="1"/>
  <c r="Q1171" i="2"/>
  <c r="K1170" i="15" s="1"/>
  <c r="R1171" i="2"/>
  <c r="L1170" i="15" s="1"/>
  <c r="S1171" i="2"/>
  <c r="M1170" i="15" s="1"/>
  <c r="T1171" i="2"/>
  <c r="N1170" i="15" s="1"/>
  <c r="U1171" i="2"/>
  <c r="O1170" i="15" s="1"/>
  <c r="V1171" i="2"/>
  <c r="P1170" i="15" s="1"/>
  <c r="W1171" i="2"/>
  <c r="Q1170" i="15" s="1"/>
  <c r="X1171" i="2"/>
  <c r="R1170" i="15" s="1"/>
  <c r="Y1171" i="2"/>
  <c r="S1170" i="15" s="1"/>
  <c r="Z1171" i="2"/>
  <c r="T1170" i="15" s="1"/>
  <c r="P1172" i="2"/>
  <c r="J1171" i="15" s="1"/>
  <c r="Q1172" i="2"/>
  <c r="K1171" i="15" s="1"/>
  <c r="R1172" i="2"/>
  <c r="L1171" i="15" s="1"/>
  <c r="S1172" i="2"/>
  <c r="M1171" i="15" s="1"/>
  <c r="T1172" i="2"/>
  <c r="N1171" i="15" s="1"/>
  <c r="U1172" i="2"/>
  <c r="O1171" i="15" s="1"/>
  <c r="V1172" i="2"/>
  <c r="P1171" i="15" s="1"/>
  <c r="W1172" i="2"/>
  <c r="Q1171" i="15" s="1"/>
  <c r="X1172" i="2"/>
  <c r="R1171" i="15" s="1"/>
  <c r="Y1172" i="2"/>
  <c r="S1171" i="15" s="1"/>
  <c r="Z1172" i="2"/>
  <c r="T1171" i="15" s="1"/>
  <c r="P1173" i="2"/>
  <c r="J1172" i="15" s="1"/>
  <c r="Q1173" i="2"/>
  <c r="K1172" i="15" s="1"/>
  <c r="R1173" i="2"/>
  <c r="L1172" i="15" s="1"/>
  <c r="S1173" i="2"/>
  <c r="M1172" i="15" s="1"/>
  <c r="T1173" i="2"/>
  <c r="N1172" i="15" s="1"/>
  <c r="U1173" i="2"/>
  <c r="O1172" i="15" s="1"/>
  <c r="V1173" i="2"/>
  <c r="P1172" i="15" s="1"/>
  <c r="W1173" i="2"/>
  <c r="Q1172" i="15" s="1"/>
  <c r="X1173" i="2"/>
  <c r="R1172" i="15" s="1"/>
  <c r="Y1173" i="2"/>
  <c r="S1172" i="15" s="1"/>
  <c r="Z1173" i="2"/>
  <c r="T1172" i="15" s="1"/>
  <c r="P1174" i="2"/>
  <c r="J1173" i="15" s="1"/>
  <c r="Q1174" i="2"/>
  <c r="K1173" i="15" s="1"/>
  <c r="R1174" i="2"/>
  <c r="L1173" i="15" s="1"/>
  <c r="S1174" i="2"/>
  <c r="M1173" i="15" s="1"/>
  <c r="T1174" i="2"/>
  <c r="N1173" i="15" s="1"/>
  <c r="U1174" i="2"/>
  <c r="O1173" i="15" s="1"/>
  <c r="V1174" i="2"/>
  <c r="P1173" i="15" s="1"/>
  <c r="W1174" i="2"/>
  <c r="Q1173" i="15" s="1"/>
  <c r="X1174" i="2"/>
  <c r="R1173" i="15" s="1"/>
  <c r="Y1174" i="2"/>
  <c r="S1173" i="15" s="1"/>
  <c r="Z1174" i="2"/>
  <c r="T1173" i="15" s="1"/>
  <c r="P1175" i="2"/>
  <c r="J1174" i="15" s="1"/>
  <c r="Q1175" i="2"/>
  <c r="K1174" i="15" s="1"/>
  <c r="R1175" i="2"/>
  <c r="L1174" i="15" s="1"/>
  <c r="S1175" i="2"/>
  <c r="M1174" i="15" s="1"/>
  <c r="T1175" i="2"/>
  <c r="N1174" i="15" s="1"/>
  <c r="U1175" i="2"/>
  <c r="O1174" i="15" s="1"/>
  <c r="V1175" i="2"/>
  <c r="P1174" i="15" s="1"/>
  <c r="W1175" i="2"/>
  <c r="Q1174" i="15" s="1"/>
  <c r="X1175" i="2"/>
  <c r="R1174" i="15" s="1"/>
  <c r="Y1175" i="2"/>
  <c r="S1174" i="15" s="1"/>
  <c r="Z1175" i="2"/>
  <c r="T1174" i="15" s="1"/>
  <c r="P1176" i="2"/>
  <c r="J1175" i="15" s="1"/>
  <c r="Q1176" i="2"/>
  <c r="K1175" i="15" s="1"/>
  <c r="R1176" i="2"/>
  <c r="L1175" i="15" s="1"/>
  <c r="S1176" i="2"/>
  <c r="M1175" i="15" s="1"/>
  <c r="T1176" i="2"/>
  <c r="N1175" i="15" s="1"/>
  <c r="U1176" i="2"/>
  <c r="O1175" i="15" s="1"/>
  <c r="V1176" i="2"/>
  <c r="P1175" i="15" s="1"/>
  <c r="W1176" i="2"/>
  <c r="Q1175" i="15" s="1"/>
  <c r="X1176" i="2"/>
  <c r="R1175" i="15" s="1"/>
  <c r="Y1176" i="2"/>
  <c r="S1175" i="15" s="1"/>
  <c r="Z1176" i="2"/>
  <c r="T1175" i="15" s="1"/>
  <c r="P1177" i="2"/>
  <c r="J1176" i="15" s="1"/>
  <c r="Q1177" i="2"/>
  <c r="K1176" i="15" s="1"/>
  <c r="R1177" i="2"/>
  <c r="L1176" i="15" s="1"/>
  <c r="S1177" i="2"/>
  <c r="M1176" i="15" s="1"/>
  <c r="T1177" i="2"/>
  <c r="N1176" i="15" s="1"/>
  <c r="U1177" i="2"/>
  <c r="O1176" i="15" s="1"/>
  <c r="V1177" i="2"/>
  <c r="P1176" i="15" s="1"/>
  <c r="W1177" i="2"/>
  <c r="Q1176" i="15" s="1"/>
  <c r="X1177" i="2"/>
  <c r="R1176" i="15" s="1"/>
  <c r="Y1177" i="2"/>
  <c r="S1176" i="15" s="1"/>
  <c r="Z1177" i="2"/>
  <c r="T1176" i="15" s="1"/>
  <c r="P1178" i="2"/>
  <c r="J1177" i="15" s="1"/>
  <c r="Q1178" i="2"/>
  <c r="K1177" i="15" s="1"/>
  <c r="R1178" i="2"/>
  <c r="L1177" i="15" s="1"/>
  <c r="S1178" i="2"/>
  <c r="M1177" i="15" s="1"/>
  <c r="T1178" i="2"/>
  <c r="N1177" i="15" s="1"/>
  <c r="U1178" i="2"/>
  <c r="O1177" i="15" s="1"/>
  <c r="V1178" i="2"/>
  <c r="P1177" i="15" s="1"/>
  <c r="W1178" i="2"/>
  <c r="Q1177" i="15" s="1"/>
  <c r="X1178" i="2"/>
  <c r="R1177" i="15" s="1"/>
  <c r="Y1178" i="2"/>
  <c r="S1177" i="15" s="1"/>
  <c r="Z1178" i="2"/>
  <c r="T1177" i="15" s="1"/>
  <c r="P1179" i="2"/>
  <c r="J1178" i="15" s="1"/>
  <c r="Q1179" i="2"/>
  <c r="K1178" i="15" s="1"/>
  <c r="R1179" i="2"/>
  <c r="L1178" i="15" s="1"/>
  <c r="S1179" i="2"/>
  <c r="M1178" i="15" s="1"/>
  <c r="T1179" i="2"/>
  <c r="N1178" i="15" s="1"/>
  <c r="U1179" i="2"/>
  <c r="O1178" i="15" s="1"/>
  <c r="V1179" i="2"/>
  <c r="P1178" i="15" s="1"/>
  <c r="W1179" i="2"/>
  <c r="Q1178" i="15" s="1"/>
  <c r="X1179" i="2"/>
  <c r="R1178" i="15" s="1"/>
  <c r="Y1179" i="2"/>
  <c r="S1178" i="15" s="1"/>
  <c r="Z1179" i="2"/>
  <c r="T1178" i="15" s="1"/>
  <c r="P1180" i="2"/>
  <c r="J1179" i="15" s="1"/>
  <c r="Q1180" i="2"/>
  <c r="K1179" i="15" s="1"/>
  <c r="R1180" i="2"/>
  <c r="L1179" i="15" s="1"/>
  <c r="S1180" i="2"/>
  <c r="M1179" i="15" s="1"/>
  <c r="T1180" i="2"/>
  <c r="N1179" i="15" s="1"/>
  <c r="U1180" i="2"/>
  <c r="O1179" i="15" s="1"/>
  <c r="V1180" i="2"/>
  <c r="P1179" i="15" s="1"/>
  <c r="W1180" i="2"/>
  <c r="Q1179" i="15" s="1"/>
  <c r="X1180" i="2"/>
  <c r="R1179" i="15" s="1"/>
  <c r="Y1180" i="2"/>
  <c r="S1179" i="15" s="1"/>
  <c r="Z1180" i="2"/>
  <c r="T1179" i="15" s="1"/>
  <c r="P1181" i="2"/>
  <c r="J1180" i="15" s="1"/>
  <c r="Q1181" i="2"/>
  <c r="K1180" i="15" s="1"/>
  <c r="R1181" i="2"/>
  <c r="L1180" i="15" s="1"/>
  <c r="S1181" i="2"/>
  <c r="M1180" i="15" s="1"/>
  <c r="T1181" i="2"/>
  <c r="N1180" i="15" s="1"/>
  <c r="U1181" i="2"/>
  <c r="O1180" i="15" s="1"/>
  <c r="V1181" i="2"/>
  <c r="P1180" i="15" s="1"/>
  <c r="W1181" i="2"/>
  <c r="Q1180" i="15" s="1"/>
  <c r="X1181" i="2"/>
  <c r="R1180" i="15" s="1"/>
  <c r="Y1181" i="2"/>
  <c r="S1180" i="15" s="1"/>
  <c r="Z1181" i="2"/>
  <c r="T1180" i="15" s="1"/>
  <c r="P1182" i="2"/>
  <c r="J1181" i="15" s="1"/>
  <c r="Q1182" i="2"/>
  <c r="K1181" i="15" s="1"/>
  <c r="R1182" i="2"/>
  <c r="L1181" i="15" s="1"/>
  <c r="S1182" i="2"/>
  <c r="M1181" i="15" s="1"/>
  <c r="T1182" i="2"/>
  <c r="N1181" i="15" s="1"/>
  <c r="U1182" i="2"/>
  <c r="O1181" i="15" s="1"/>
  <c r="V1182" i="2"/>
  <c r="P1181" i="15" s="1"/>
  <c r="W1182" i="2"/>
  <c r="Q1181" i="15" s="1"/>
  <c r="X1182" i="2"/>
  <c r="R1181" i="15" s="1"/>
  <c r="Y1182" i="2"/>
  <c r="S1181" i="15" s="1"/>
  <c r="Z1182" i="2"/>
  <c r="T1181" i="15" s="1"/>
  <c r="P1183" i="2"/>
  <c r="J1182" i="15" s="1"/>
  <c r="Q1183" i="2"/>
  <c r="K1182" i="15" s="1"/>
  <c r="R1183" i="2"/>
  <c r="L1182" i="15" s="1"/>
  <c r="S1183" i="2"/>
  <c r="M1182" i="15" s="1"/>
  <c r="T1183" i="2"/>
  <c r="N1182" i="15" s="1"/>
  <c r="U1183" i="2"/>
  <c r="O1182" i="15" s="1"/>
  <c r="V1183" i="2"/>
  <c r="P1182" i="15" s="1"/>
  <c r="W1183" i="2"/>
  <c r="Q1182" i="15" s="1"/>
  <c r="X1183" i="2"/>
  <c r="R1182" i="15" s="1"/>
  <c r="Y1183" i="2"/>
  <c r="S1182" i="15" s="1"/>
  <c r="Z1183" i="2"/>
  <c r="T1182" i="15" s="1"/>
  <c r="P1184" i="2"/>
  <c r="J1183" i="15" s="1"/>
  <c r="Z1183" i="15" s="1"/>
  <c r="AA1183" i="15" s="1"/>
  <c r="Q1184" i="2"/>
  <c r="K1183" i="15" s="1"/>
  <c r="R1184" i="2"/>
  <c r="L1183" i="15" s="1"/>
  <c r="S1184" i="2"/>
  <c r="M1183" i="15" s="1"/>
  <c r="T1184" i="2"/>
  <c r="N1183" i="15" s="1"/>
  <c r="U1184" i="2"/>
  <c r="O1183" i="15" s="1"/>
  <c r="V1184" i="2"/>
  <c r="P1183" i="15" s="1"/>
  <c r="W1184" i="2"/>
  <c r="Q1183" i="15" s="1"/>
  <c r="X1184" i="2"/>
  <c r="R1183" i="15" s="1"/>
  <c r="Y1184" i="2"/>
  <c r="S1183" i="15" s="1"/>
  <c r="Z1184" i="2"/>
  <c r="T1183" i="15" s="1"/>
  <c r="P1185" i="2"/>
  <c r="J1184" i="15" s="1"/>
  <c r="Q1185" i="2"/>
  <c r="K1184" i="15" s="1"/>
  <c r="R1185" i="2"/>
  <c r="L1184" i="15" s="1"/>
  <c r="S1185" i="2"/>
  <c r="M1184" i="15" s="1"/>
  <c r="T1185" i="2"/>
  <c r="N1184" i="15" s="1"/>
  <c r="U1185" i="2"/>
  <c r="O1184" i="15" s="1"/>
  <c r="V1185" i="2"/>
  <c r="P1184" i="15" s="1"/>
  <c r="W1185" i="2"/>
  <c r="Q1184" i="15" s="1"/>
  <c r="X1185" i="2"/>
  <c r="R1184" i="15" s="1"/>
  <c r="Y1185" i="2"/>
  <c r="S1184" i="15" s="1"/>
  <c r="Z1185" i="2"/>
  <c r="T1184" i="15" s="1"/>
  <c r="P1186" i="2"/>
  <c r="J1185" i="15" s="1"/>
  <c r="Q1186" i="2"/>
  <c r="K1185" i="15" s="1"/>
  <c r="R1186" i="2"/>
  <c r="L1185" i="15" s="1"/>
  <c r="S1186" i="2"/>
  <c r="M1185" i="15" s="1"/>
  <c r="T1186" i="2"/>
  <c r="N1185" i="15" s="1"/>
  <c r="U1186" i="2"/>
  <c r="O1185" i="15" s="1"/>
  <c r="V1186" i="2"/>
  <c r="P1185" i="15" s="1"/>
  <c r="W1186" i="2"/>
  <c r="Q1185" i="15" s="1"/>
  <c r="X1186" i="2"/>
  <c r="R1185" i="15" s="1"/>
  <c r="Y1186" i="2"/>
  <c r="S1185" i="15" s="1"/>
  <c r="Z1186" i="2"/>
  <c r="T1185" i="15" s="1"/>
  <c r="P1187" i="2"/>
  <c r="J1186" i="15" s="1"/>
  <c r="Q1187" i="2"/>
  <c r="K1186" i="15" s="1"/>
  <c r="R1187" i="2"/>
  <c r="L1186" i="15" s="1"/>
  <c r="S1187" i="2"/>
  <c r="M1186" i="15" s="1"/>
  <c r="T1187" i="2"/>
  <c r="N1186" i="15" s="1"/>
  <c r="U1187" i="2"/>
  <c r="O1186" i="15" s="1"/>
  <c r="V1187" i="2"/>
  <c r="P1186" i="15" s="1"/>
  <c r="W1187" i="2"/>
  <c r="Q1186" i="15" s="1"/>
  <c r="X1187" i="2"/>
  <c r="R1186" i="15" s="1"/>
  <c r="Y1187" i="2"/>
  <c r="S1186" i="15" s="1"/>
  <c r="Z1187" i="2"/>
  <c r="T1186" i="15" s="1"/>
  <c r="P1188" i="2"/>
  <c r="J1187" i="15" s="1"/>
  <c r="Q1188" i="2"/>
  <c r="K1187" i="15" s="1"/>
  <c r="R1188" i="2"/>
  <c r="L1187" i="15" s="1"/>
  <c r="S1188" i="2"/>
  <c r="M1187" i="15" s="1"/>
  <c r="T1188" i="2"/>
  <c r="N1187" i="15" s="1"/>
  <c r="U1188" i="2"/>
  <c r="O1187" i="15" s="1"/>
  <c r="V1188" i="2"/>
  <c r="P1187" i="15" s="1"/>
  <c r="W1188" i="2"/>
  <c r="Q1187" i="15" s="1"/>
  <c r="X1188" i="2"/>
  <c r="R1187" i="15" s="1"/>
  <c r="Y1188" i="2"/>
  <c r="S1187" i="15" s="1"/>
  <c r="Z1188" i="2"/>
  <c r="T1187" i="15" s="1"/>
  <c r="P1189" i="2"/>
  <c r="J1188" i="15" s="1"/>
  <c r="Q1189" i="2"/>
  <c r="K1188" i="15" s="1"/>
  <c r="R1189" i="2"/>
  <c r="L1188" i="15" s="1"/>
  <c r="S1189" i="2"/>
  <c r="M1188" i="15" s="1"/>
  <c r="T1189" i="2"/>
  <c r="N1188" i="15" s="1"/>
  <c r="U1189" i="2"/>
  <c r="O1188" i="15" s="1"/>
  <c r="V1189" i="2"/>
  <c r="P1188" i="15" s="1"/>
  <c r="W1189" i="2"/>
  <c r="Q1188" i="15" s="1"/>
  <c r="X1189" i="2"/>
  <c r="R1188" i="15" s="1"/>
  <c r="Y1189" i="2"/>
  <c r="S1188" i="15" s="1"/>
  <c r="Z1189" i="2"/>
  <c r="T1188" i="15" s="1"/>
  <c r="P1190" i="2"/>
  <c r="J1189" i="15" s="1"/>
  <c r="Q1190" i="2"/>
  <c r="K1189" i="15" s="1"/>
  <c r="R1190" i="2"/>
  <c r="L1189" i="15" s="1"/>
  <c r="S1190" i="2"/>
  <c r="M1189" i="15" s="1"/>
  <c r="T1190" i="2"/>
  <c r="N1189" i="15" s="1"/>
  <c r="U1190" i="2"/>
  <c r="O1189" i="15" s="1"/>
  <c r="V1190" i="2"/>
  <c r="P1189" i="15" s="1"/>
  <c r="W1190" i="2"/>
  <c r="Q1189" i="15" s="1"/>
  <c r="X1190" i="2"/>
  <c r="R1189" i="15" s="1"/>
  <c r="Y1190" i="2"/>
  <c r="S1189" i="15" s="1"/>
  <c r="Z1190" i="2"/>
  <c r="T1189" i="15" s="1"/>
  <c r="P1191" i="2"/>
  <c r="J1190" i="15" s="1"/>
  <c r="Q1191" i="2"/>
  <c r="K1190" i="15" s="1"/>
  <c r="R1191" i="2"/>
  <c r="L1190" i="15" s="1"/>
  <c r="S1191" i="2"/>
  <c r="M1190" i="15" s="1"/>
  <c r="T1191" i="2"/>
  <c r="N1190" i="15" s="1"/>
  <c r="U1191" i="2"/>
  <c r="O1190" i="15" s="1"/>
  <c r="V1191" i="2"/>
  <c r="P1190" i="15" s="1"/>
  <c r="W1191" i="2"/>
  <c r="Q1190" i="15" s="1"/>
  <c r="X1191" i="2"/>
  <c r="R1190" i="15" s="1"/>
  <c r="Y1191" i="2"/>
  <c r="S1190" i="15" s="1"/>
  <c r="Z1191" i="2"/>
  <c r="T1190" i="15" s="1"/>
  <c r="P1192" i="2"/>
  <c r="J1191" i="15" s="1"/>
  <c r="Q1192" i="2"/>
  <c r="K1191" i="15" s="1"/>
  <c r="R1192" i="2"/>
  <c r="L1191" i="15" s="1"/>
  <c r="S1192" i="2"/>
  <c r="M1191" i="15" s="1"/>
  <c r="T1192" i="2"/>
  <c r="N1191" i="15" s="1"/>
  <c r="U1192" i="2"/>
  <c r="O1191" i="15" s="1"/>
  <c r="V1192" i="2"/>
  <c r="P1191" i="15" s="1"/>
  <c r="W1192" i="2"/>
  <c r="Q1191" i="15" s="1"/>
  <c r="X1192" i="2"/>
  <c r="R1191" i="15" s="1"/>
  <c r="Y1192" i="2"/>
  <c r="S1191" i="15" s="1"/>
  <c r="Z1192" i="2"/>
  <c r="T1191" i="15" s="1"/>
  <c r="P1193" i="2"/>
  <c r="J1192" i="15" s="1"/>
  <c r="Q1193" i="2"/>
  <c r="K1192" i="15" s="1"/>
  <c r="R1193" i="2"/>
  <c r="L1192" i="15" s="1"/>
  <c r="S1193" i="2"/>
  <c r="M1192" i="15" s="1"/>
  <c r="T1193" i="2"/>
  <c r="N1192" i="15" s="1"/>
  <c r="U1193" i="2"/>
  <c r="O1192" i="15" s="1"/>
  <c r="V1193" i="2"/>
  <c r="P1192" i="15" s="1"/>
  <c r="W1193" i="2"/>
  <c r="Q1192" i="15" s="1"/>
  <c r="X1193" i="2"/>
  <c r="R1192" i="15" s="1"/>
  <c r="Y1193" i="2"/>
  <c r="S1192" i="15" s="1"/>
  <c r="Z1193" i="2"/>
  <c r="T1192" i="15" s="1"/>
  <c r="P1194" i="2"/>
  <c r="J1193" i="15" s="1"/>
  <c r="Q1194" i="2"/>
  <c r="K1193" i="15" s="1"/>
  <c r="R1194" i="2"/>
  <c r="L1193" i="15" s="1"/>
  <c r="S1194" i="2"/>
  <c r="M1193" i="15" s="1"/>
  <c r="T1194" i="2"/>
  <c r="N1193" i="15" s="1"/>
  <c r="U1194" i="2"/>
  <c r="O1193" i="15" s="1"/>
  <c r="V1194" i="2"/>
  <c r="P1193" i="15" s="1"/>
  <c r="W1194" i="2"/>
  <c r="Q1193" i="15" s="1"/>
  <c r="X1194" i="2"/>
  <c r="R1193" i="15" s="1"/>
  <c r="Y1194" i="2"/>
  <c r="S1193" i="15" s="1"/>
  <c r="Z1194" i="2"/>
  <c r="T1193" i="15" s="1"/>
  <c r="P1195" i="2"/>
  <c r="J1194" i="15" s="1"/>
  <c r="Q1195" i="2"/>
  <c r="K1194" i="15" s="1"/>
  <c r="R1195" i="2"/>
  <c r="L1194" i="15" s="1"/>
  <c r="S1195" i="2"/>
  <c r="M1194" i="15" s="1"/>
  <c r="T1195" i="2"/>
  <c r="N1194" i="15" s="1"/>
  <c r="U1195" i="2"/>
  <c r="O1194" i="15" s="1"/>
  <c r="V1195" i="2"/>
  <c r="P1194" i="15" s="1"/>
  <c r="W1195" i="2"/>
  <c r="Q1194" i="15" s="1"/>
  <c r="X1195" i="2"/>
  <c r="R1194" i="15" s="1"/>
  <c r="Y1195" i="2"/>
  <c r="S1194" i="15" s="1"/>
  <c r="Z1195" i="2"/>
  <c r="T1194" i="15" s="1"/>
  <c r="P1196" i="2"/>
  <c r="J1195" i="15" s="1"/>
  <c r="Q1196" i="2"/>
  <c r="K1195" i="15" s="1"/>
  <c r="R1196" i="2"/>
  <c r="L1195" i="15" s="1"/>
  <c r="S1196" i="2"/>
  <c r="M1195" i="15" s="1"/>
  <c r="T1196" i="2"/>
  <c r="N1195" i="15" s="1"/>
  <c r="U1196" i="2"/>
  <c r="O1195" i="15" s="1"/>
  <c r="V1196" i="2"/>
  <c r="P1195" i="15" s="1"/>
  <c r="W1196" i="2"/>
  <c r="Q1195" i="15" s="1"/>
  <c r="X1196" i="2"/>
  <c r="R1195" i="15" s="1"/>
  <c r="Y1196" i="2"/>
  <c r="S1195" i="15" s="1"/>
  <c r="Z1196" i="2"/>
  <c r="T1195" i="15" s="1"/>
  <c r="P1197" i="2"/>
  <c r="J1196" i="15" s="1"/>
  <c r="Q1197" i="2"/>
  <c r="K1196" i="15" s="1"/>
  <c r="R1197" i="2"/>
  <c r="L1196" i="15" s="1"/>
  <c r="S1197" i="2"/>
  <c r="M1196" i="15" s="1"/>
  <c r="T1197" i="2"/>
  <c r="N1196" i="15" s="1"/>
  <c r="U1197" i="2"/>
  <c r="O1196" i="15" s="1"/>
  <c r="V1197" i="2"/>
  <c r="P1196" i="15" s="1"/>
  <c r="W1197" i="2"/>
  <c r="Q1196" i="15" s="1"/>
  <c r="X1197" i="2"/>
  <c r="R1196" i="15" s="1"/>
  <c r="Y1197" i="2"/>
  <c r="S1196" i="15" s="1"/>
  <c r="Z1197" i="2"/>
  <c r="T1196" i="15" s="1"/>
  <c r="P1198" i="2"/>
  <c r="J1197" i="15" s="1"/>
  <c r="Q1198" i="2"/>
  <c r="K1197" i="15" s="1"/>
  <c r="R1198" i="2"/>
  <c r="L1197" i="15" s="1"/>
  <c r="S1198" i="2"/>
  <c r="M1197" i="15" s="1"/>
  <c r="T1198" i="2"/>
  <c r="N1197" i="15" s="1"/>
  <c r="U1198" i="2"/>
  <c r="O1197" i="15" s="1"/>
  <c r="V1198" i="2"/>
  <c r="P1197" i="15" s="1"/>
  <c r="W1198" i="2"/>
  <c r="Q1197" i="15" s="1"/>
  <c r="X1198" i="2"/>
  <c r="R1197" i="15" s="1"/>
  <c r="Y1198" i="2"/>
  <c r="S1197" i="15" s="1"/>
  <c r="Z1198" i="2"/>
  <c r="T1197" i="15" s="1"/>
  <c r="P1199" i="2"/>
  <c r="J1198" i="15" s="1"/>
  <c r="Q1199" i="2"/>
  <c r="K1198" i="15" s="1"/>
  <c r="R1199" i="2"/>
  <c r="L1198" i="15" s="1"/>
  <c r="S1199" i="2"/>
  <c r="M1198" i="15" s="1"/>
  <c r="T1199" i="2"/>
  <c r="N1198" i="15" s="1"/>
  <c r="U1199" i="2"/>
  <c r="O1198" i="15" s="1"/>
  <c r="V1199" i="2"/>
  <c r="P1198" i="15" s="1"/>
  <c r="W1199" i="2"/>
  <c r="Q1198" i="15" s="1"/>
  <c r="X1199" i="2"/>
  <c r="R1198" i="15" s="1"/>
  <c r="Y1199" i="2"/>
  <c r="S1198" i="15" s="1"/>
  <c r="Z1199" i="2"/>
  <c r="T1198" i="15" s="1"/>
  <c r="P1200" i="2"/>
  <c r="J1199" i="15" s="1"/>
  <c r="Z1199" i="15" s="1"/>
  <c r="AA1199" i="15" s="1"/>
  <c r="Q1200" i="2"/>
  <c r="K1199" i="15" s="1"/>
  <c r="R1200" i="2"/>
  <c r="L1199" i="15" s="1"/>
  <c r="S1200" i="2"/>
  <c r="M1199" i="15" s="1"/>
  <c r="T1200" i="2"/>
  <c r="N1199" i="15" s="1"/>
  <c r="U1200" i="2"/>
  <c r="O1199" i="15" s="1"/>
  <c r="V1200" i="2"/>
  <c r="P1199" i="15" s="1"/>
  <c r="W1200" i="2"/>
  <c r="Q1199" i="15" s="1"/>
  <c r="X1200" i="2"/>
  <c r="R1199" i="15" s="1"/>
  <c r="Y1200" i="2"/>
  <c r="S1199" i="15" s="1"/>
  <c r="Z1200" i="2"/>
  <c r="T1199" i="15" s="1"/>
  <c r="P1201" i="2"/>
  <c r="J1200" i="15" s="1"/>
  <c r="Q1201" i="2"/>
  <c r="K1200" i="15" s="1"/>
  <c r="R1201" i="2"/>
  <c r="L1200" i="15" s="1"/>
  <c r="S1201" i="2"/>
  <c r="M1200" i="15" s="1"/>
  <c r="T1201" i="2"/>
  <c r="N1200" i="15" s="1"/>
  <c r="U1201" i="2"/>
  <c r="O1200" i="15" s="1"/>
  <c r="V1201" i="2"/>
  <c r="P1200" i="15" s="1"/>
  <c r="W1201" i="2"/>
  <c r="Q1200" i="15" s="1"/>
  <c r="X1201" i="2"/>
  <c r="R1200" i="15" s="1"/>
  <c r="Y1201" i="2"/>
  <c r="S1200" i="15" s="1"/>
  <c r="Z1201" i="2"/>
  <c r="T1200" i="15" s="1"/>
  <c r="P1202" i="2"/>
  <c r="J1201" i="15" s="1"/>
  <c r="Q1202" i="2"/>
  <c r="K1201" i="15" s="1"/>
  <c r="R1202" i="2"/>
  <c r="L1201" i="15" s="1"/>
  <c r="S1202" i="2"/>
  <c r="M1201" i="15" s="1"/>
  <c r="T1202" i="2"/>
  <c r="N1201" i="15" s="1"/>
  <c r="U1202" i="2"/>
  <c r="O1201" i="15" s="1"/>
  <c r="V1202" i="2"/>
  <c r="P1201" i="15" s="1"/>
  <c r="W1202" i="2"/>
  <c r="Q1201" i="15" s="1"/>
  <c r="X1202" i="2"/>
  <c r="R1201" i="15" s="1"/>
  <c r="Y1202" i="2"/>
  <c r="S1201" i="15" s="1"/>
  <c r="Z1202" i="2"/>
  <c r="T1201" i="15" s="1"/>
  <c r="P1203" i="2"/>
  <c r="J1202" i="15" s="1"/>
  <c r="Q1203" i="2"/>
  <c r="K1202" i="15" s="1"/>
  <c r="R1203" i="2"/>
  <c r="L1202" i="15" s="1"/>
  <c r="S1203" i="2"/>
  <c r="M1202" i="15" s="1"/>
  <c r="T1203" i="2"/>
  <c r="N1202" i="15" s="1"/>
  <c r="U1203" i="2"/>
  <c r="O1202" i="15" s="1"/>
  <c r="V1203" i="2"/>
  <c r="P1202" i="15" s="1"/>
  <c r="W1203" i="2"/>
  <c r="Q1202" i="15" s="1"/>
  <c r="X1203" i="2"/>
  <c r="R1202" i="15" s="1"/>
  <c r="Y1203" i="2"/>
  <c r="S1202" i="15" s="1"/>
  <c r="Z1203" i="2"/>
  <c r="T1202" i="15" s="1"/>
  <c r="P1204" i="2"/>
  <c r="J1203" i="15" s="1"/>
  <c r="Q1204" i="2"/>
  <c r="K1203" i="15" s="1"/>
  <c r="R1204" i="2"/>
  <c r="L1203" i="15" s="1"/>
  <c r="S1204" i="2"/>
  <c r="M1203" i="15" s="1"/>
  <c r="T1204" i="2"/>
  <c r="N1203" i="15" s="1"/>
  <c r="U1204" i="2"/>
  <c r="O1203" i="15" s="1"/>
  <c r="V1204" i="2"/>
  <c r="P1203" i="15" s="1"/>
  <c r="W1204" i="2"/>
  <c r="Q1203" i="15" s="1"/>
  <c r="X1204" i="2"/>
  <c r="R1203" i="15" s="1"/>
  <c r="Y1204" i="2"/>
  <c r="S1203" i="15" s="1"/>
  <c r="Z1204" i="2"/>
  <c r="T1203" i="15" s="1"/>
  <c r="P1205" i="2"/>
  <c r="J1204" i="15" s="1"/>
  <c r="Q1205" i="2"/>
  <c r="K1204" i="15" s="1"/>
  <c r="R1205" i="2"/>
  <c r="L1204" i="15" s="1"/>
  <c r="S1205" i="2"/>
  <c r="M1204" i="15" s="1"/>
  <c r="T1205" i="2"/>
  <c r="N1204" i="15" s="1"/>
  <c r="U1205" i="2"/>
  <c r="O1204" i="15" s="1"/>
  <c r="V1205" i="2"/>
  <c r="P1204" i="15" s="1"/>
  <c r="W1205" i="2"/>
  <c r="Q1204" i="15" s="1"/>
  <c r="X1205" i="2"/>
  <c r="R1204" i="15" s="1"/>
  <c r="Y1205" i="2"/>
  <c r="S1204" i="15" s="1"/>
  <c r="Z1205" i="2"/>
  <c r="T1204" i="15" s="1"/>
  <c r="P1206" i="2"/>
  <c r="J1205" i="15" s="1"/>
  <c r="Q1206" i="2"/>
  <c r="K1205" i="15" s="1"/>
  <c r="R1206" i="2"/>
  <c r="L1205" i="15" s="1"/>
  <c r="S1206" i="2"/>
  <c r="M1205" i="15" s="1"/>
  <c r="T1206" i="2"/>
  <c r="N1205" i="15" s="1"/>
  <c r="U1206" i="2"/>
  <c r="O1205" i="15" s="1"/>
  <c r="V1206" i="2"/>
  <c r="P1205" i="15" s="1"/>
  <c r="W1206" i="2"/>
  <c r="Q1205" i="15" s="1"/>
  <c r="X1206" i="2"/>
  <c r="R1205" i="15" s="1"/>
  <c r="Y1206" i="2"/>
  <c r="S1205" i="15" s="1"/>
  <c r="Z1206" i="2"/>
  <c r="T1205" i="15" s="1"/>
  <c r="P1207" i="2"/>
  <c r="J1206" i="15" s="1"/>
  <c r="Q1207" i="2"/>
  <c r="K1206" i="15" s="1"/>
  <c r="R1207" i="2"/>
  <c r="L1206" i="15" s="1"/>
  <c r="S1207" i="2"/>
  <c r="M1206" i="15" s="1"/>
  <c r="T1207" i="2"/>
  <c r="N1206" i="15" s="1"/>
  <c r="U1207" i="2"/>
  <c r="O1206" i="15" s="1"/>
  <c r="V1207" i="2"/>
  <c r="P1206" i="15" s="1"/>
  <c r="W1207" i="2"/>
  <c r="Q1206" i="15" s="1"/>
  <c r="X1207" i="2"/>
  <c r="R1206" i="15" s="1"/>
  <c r="Y1207" i="2"/>
  <c r="S1206" i="15" s="1"/>
  <c r="Z1207" i="2"/>
  <c r="T1206" i="15" s="1"/>
  <c r="P1208" i="2"/>
  <c r="J1207" i="15" s="1"/>
  <c r="Q1208" i="2"/>
  <c r="K1207" i="15" s="1"/>
  <c r="R1208" i="2"/>
  <c r="L1207" i="15" s="1"/>
  <c r="S1208" i="2"/>
  <c r="M1207" i="15" s="1"/>
  <c r="T1208" i="2"/>
  <c r="N1207" i="15" s="1"/>
  <c r="U1208" i="2"/>
  <c r="O1207" i="15" s="1"/>
  <c r="V1208" i="2"/>
  <c r="P1207" i="15" s="1"/>
  <c r="W1208" i="2"/>
  <c r="Q1207" i="15" s="1"/>
  <c r="X1208" i="2"/>
  <c r="R1207" i="15" s="1"/>
  <c r="Y1208" i="2"/>
  <c r="S1207" i="15" s="1"/>
  <c r="Z1208" i="2"/>
  <c r="T1207" i="15" s="1"/>
  <c r="P1209" i="2"/>
  <c r="J1208" i="15" s="1"/>
  <c r="Q1209" i="2"/>
  <c r="K1208" i="15" s="1"/>
  <c r="R1209" i="2"/>
  <c r="L1208" i="15" s="1"/>
  <c r="S1209" i="2"/>
  <c r="M1208" i="15" s="1"/>
  <c r="T1209" i="2"/>
  <c r="N1208" i="15" s="1"/>
  <c r="U1209" i="2"/>
  <c r="O1208" i="15" s="1"/>
  <c r="V1209" i="2"/>
  <c r="P1208" i="15" s="1"/>
  <c r="W1209" i="2"/>
  <c r="Q1208" i="15" s="1"/>
  <c r="X1209" i="2"/>
  <c r="R1208" i="15" s="1"/>
  <c r="Y1209" i="2"/>
  <c r="S1208" i="15" s="1"/>
  <c r="Z1209" i="2"/>
  <c r="T1208" i="15" s="1"/>
  <c r="P1210" i="2"/>
  <c r="J1209" i="15" s="1"/>
  <c r="Q1210" i="2"/>
  <c r="K1209" i="15" s="1"/>
  <c r="R1210" i="2"/>
  <c r="L1209" i="15" s="1"/>
  <c r="S1210" i="2"/>
  <c r="M1209" i="15" s="1"/>
  <c r="T1210" i="2"/>
  <c r="N1209" i="15" s="1"/>
  <c r="U1210" i="2"/>
  <c r="O1209" i="15" s="1"/>
  <c r="V1210" i="2"/>
  <c r="P1209" i="15" s="1"/>
  <c r="W1210" i="2"/>
  <c r="Q1209" i="15" s="1"/>
  <c r="X1210" i="2"/>
  <c r="R1209" i="15" s="1"/>
  <c r="Y1210" i="2"/>
  <c r="S1209" i="15" s="1"/>
  <c r="Z1210" i="2"/>
  <c r="T1209" i="15" s="1"/>
  <c r="P1211" i="2"/>
  <c r="J1210" i="15" s="1"/>
  <c r="Q1211" i="2"/>
  <c r="K1210" i="15" s="1"/>
  <c r="R1211" i="2"/>
  <c r="L1210" i="15" s="1"/>
  <c r="S1211" i="2"/>
  <c r="M1210" i="15" s="1"/>
  <c r="T1211" i="2"/>
  <c r="N1210" i="15" s="1"/>
  <c r="U1211" i="2"/>
  <c r="O1210" i="15" s="1"/>
  <c r="V1211" i="2"/>
  <c r="P1210" i="15" s="1"/>
  <c r="W1211" i="2"/>
  <c r="Q1210" i="15" s="1"/>
  <c r="X1211" i="2"/>
  <c r="R1210" i="15" s="1"/>
  <c r="Y1211" i="2"/>
  <c r="S1210" i="15" s="1"/>
  <c r="Z1211" i="2"/>
  <c r="T1210" i="15" s="1"/>
  <c r="P1212" i="2"/>
  <c r="J1211" i="15" s="1"/>
  <c r="Q1212" i="2"/>
  <c r="K1211" i="15" s="1"/>
  <c r="R1212" i="2"/>
  <c r="L1211" i="15" s="1"/>
  <c r="S1212" i="2"/>
  <c r="M1211" i="15" s="1"/>
  <c r="T1212" i="2"/>
  <c r="N1211" i="15" s="1"/>
  <c r="U1212" i="2"/>
  <c r="O1211" i="15" s="1"/>
  <c r="V1212" i="2"/>
  <c r="P1211" i="15" s="1"/>
  <c r="W1212" i="2"/>
  <c r="Q1211" i="15" s="1"/>
  <c r="X1212" i="2"/>
  <c r="R1211" i="15" s="1"/>
  <c r="Y1212" i="2"/>
  <c r="S1211" i="15" s="1"/>
  <c r="Z1212" i="2"/>
  <c r="T1211" i="15" s="1"/>
  <c r="P1213" i="2"/>
  <c r="J1212" i="15" s="1"/>
  <c r="Q1213" i="2"/>
  <c r="K1212" i="15" s="1"/>
  <c r="R1213" i="2"/>
  <c r="L1212" i="15" s="1"/>
  <c r="S1213" i="2"/>
  <c r="M1212" i="15" s="1"/>
  <c r="T1213" i="2"/>
  <c r="N1212" i="15" s="1"/>
  <c r="U1213" i="2"/>
  <c r="O1212" i="15" s="1"/>
  <c r="V1213" i="2"/>
  <c r="P1212" i="15" s="1"/>
  <c r="W1213" i="2"/>
  <c r="Q1212" i="15" s="1"/>
  <c r="X1213" i="2"/>
  <c r="R1212" i="15" s="1"/>
  <c r="Y1213" i="2"/>
  <c r="S1212" i="15" s="1"/>
  <c r="Z1213" i="2"/>
  <c r="T1212" i="15" s="1"/>
  <c r="P1214" i="2"/>
  <c r="J1213" i="15" s="1"/>
  <c r="Q1214" i="2"/>
  <c r="K1213" i="15" s="1"/>
  <c r="R1214" i="2"/>
  <c r="L1213" i="15" s="1"/>
  <c r="S1214" i="2"/>
  <c r="M1213" i="15" s="1"/>
  <c r="T1214" i="2"/>
  <c r="N1213" i="15" s="1"/>
  <c r="U1214" i="2"/>
  <c r="O1213" i="15" s="1"/>
  <c r="V1214" i="2"/>
  <c r="P1213" i="15" s="1"/>
  <c r="W1214" i="2"/>
  <c r="Q1213" i="15" s="1"/>
  <c r="X1214" i="2"/>
  <c r="R1213" i="15" s="1"/>
  <c r="Y1214" i="2"/>
  <c r="S1213" i="15" s="1"/>
  <c r="Z1214" i="2"/>
  <c r="T1213" i="15" s="1"/>
  <c r="P1215" i="2"/>
  <c r="J1214" i="15" s="1"/>
  <c r="Q1215" i="2"/>
  <c r="K1214" i="15" s="1"/>
  <c r="R1215" i="2"/>
  <c r="L1214" i="15" s="1"/>
  <c r="S1215" i="2"/>
  <c r="M1214" i="15" s="1"/>
  <c r="T1215" i="2"/>
  <c r="N1214" i="15" s="1"/>
  <c r="U1215" i="2"/>
  <c r="O1214" i="15" s="1"/>
  <c r="V1215" i="2"/>
  <c r="P1214" i="15" s="1"/>
  <c r="W1215" i="2"/>
  <c r="Q1214" i="15" s="1"/>
  <c r="X1215" i="2"/>
  <c r="R1214" i="15" s="1"/>
  <c r="Y1215" i="2"/>
  <c r="S1214" i="15" s="1"/>
  <c r="Z1215" i="2"/>
  <c r="T1214" i="15" s="1"/>
  <c r="P1216" i="2"/>
  <c r="J1215" i="15" s="1"/>
  <c r="Z1215" i="15" s="1"/>
  <c r="AA1215" i="15" s="1"/>
  <c r="Q1216" i="2"/>
  <c r="K1215" i="15" s="1"/>
  <c r="R1216" i="2"/>
  <c r="L1215" i="15" s="1"/>
  <c r="S1216" i="2"/>
  <c r="M1215" i="15" s="1"/>
  <c r="T1216" i="2"/>
  <c r="N1215" i="15" s="1"/>
  <c r="U1216" i="2"/>
  <c r="O1215" i="15" s="1"/>
  <c r="V1216" i="2"/>
  <c r="P1215" i="15" s="1"/>
  <c r="W1216" i="2"/>
  <c r="Q1215" i="15" s="1"/>
  <c r="X1216" i="2"/>
  <c r="R1215" i="15" s="1"/>
  <c r="Y1216" i="2"/>
  <c r="S1215" i="15" s="1"/>
  <c r="Z1216" i="2"/>
  <c r="T1215" i="15" s="1"/>
  <c r="P1217" i="2"/>
  <c r="J1216" i="15" s="1"/>
  <c r="Q1217" i="2"/>
  <c r="K1216" i="15" s="1"/>
  <c r="R1217" i="2"/>
  <c r="L1216" i="15" s="1"/>
  <c r="S1217" i="2"/>
  <c r="M1216" i="15" s="1"/>
  <c r="T1217" i="2"/>
  <c r="N1216" i="15" s="1"/>
  <c r="U1217" i="2"/>
  <c r="O1216" i="15" s="1"/>
  <c r="V1217" i="2"/>
  <c r="P1216" i="15" s="1"/>
  <c r="W1217" i="2"/>
  <c r="Q1216" i="15" s="1"/>
  <c r="X1217" i="2"/>
  <c r="R1216" i="15" s="1"/>
  <c r="Y1217" i="2"/>
  <c r="S1216" i="15" s="1"/>
  <c r="Z1217" i="2"/>
  <c r="T1216" i="15" s="1"/>
  <c r="P1218" i="2"/>
  <c r="J1217" i="15" s="1"/>
  <c r="Q1218" i="2"/>
  <c r="K1217" i="15" s="1"/>
  <c r="R1218" i="2"/>
  <c r="L1217" i="15" s="1"/>
  <c r="S1218" i="2"/>
  <c r="M1217" i="15" s="1"/>
  <c r="T1218" i="2"/>
  <c r="N1217" i="15" s="1"/>
  <c r="U1218" i="2"/>
  <c r="O1217" i="15" s="1"/>
  <c r="V1218" i="2"/>
  <c r="P1217" i="15" s="1"/>
  <c r="W1218" i="2"/>
  <c r="Q1217" i="15" s="1"/>
  <c r="X1218" i="2"/>
  <c r="R1217" i="15" s="1"/>
  <c r="Y1218" i="2"/>
  <c r="S1217" i="15" s="1"/>
  <c r="Z1218" i="2"/>
  <c r="T1217" i="15" s="1"/>
  <c r="P1219" i="2"/>
  <c r="J1218" i="15" s="1"/>
  <c r="Q1219" i="2"/>
  <c r="K1218" i="15" s="1"/>
  <c r="R1219" i="2"/>
  <c r="L1218" i="15" s="1"/>
  <c r="S1219" i="2"/>
  <c r="M1218" i="15" s="1"/>
  <c r="T1219" i="2"/>
  <c r="N1218" i="15" s="1"/>
  <c r="U1219" i="2"/>
  <c r="O1218" i="15" s="1"/>
  <c r="V1219" i="2"/>
  <c r="P1218" i="15" s="1"/>
  <c r="W1219" i="2"/>
  <c r="Q1218" i="15" s="1"/>
  <c r="X1219" i="2"/>
  <c r="R1218" i="15" s="1"/>
  <c r="Y1219" i="2"/>
  <c r="S1218" i="15" s="1"/>
  <c r="Z1219" i="2"/>
  <c r="T1218" i="15" s="1"/>
  <c r="P1220" i="2"/>
  <c r="J1219" i="15" s="1"/>
  <c r="Q1220" i="2"/>
  <c r="K1219" i="15" s="1"/>
  <c r="R1220" i="2"/>
  <c r="L1219" i="15" s="1"/>
  <c r="S1220" i="2"/>
  <c r="M1219" i="15" s="1"/>
  <c r="T1220" i="2"/>
  <c r="N1219" i="15" s="1"/>
  <c r="U1220" i="2"/>
  <c r="O1219" i="15" s="1"/>
  <c r="V1220" i="2"/>
  <c r="P1219" i="15" s="1"/>
  <c r="W1220" i="2"/>
  <c r="Q1219" i="15" s="1"/>
  <c r="X1220" i="2"/>
  <c r="R1219" i="15" s="1"/>
  <c r="Y1220" i="2"/>
  <c r="S1219" i="15" s="1"/>
  <c r="Z1220" i="2"/>
  <c r="T1219" i="15" s="1"/>
  <c r="P1221" i="2"/>
  <c r="J1220" i="15" s="1"/>
  <c r="Q1221" i="2"/>
  <c r="K1220" i="15" s="1"/>
  <c r="R1221" i="2"/>
  <c r="L1220" i="15" s="1"/>
  <c r="S1221" i="2"/>
  <c r="M1220" i="15" s="1"/>
  <c r="T1221" i="2"/>
  <c r="N1220" i="15" s="1"/>
  <c r="U1221" i="2"/>
  <c r="O1220" i="15" s="1"/>
  <c r="V1221" i="2"/>
  <c r="P1220" i="15" s="1"/>
  <c r="W1221" i="2"/>
  <c r="Q1220" i="15" s="1"/>
  <c r="X1221" i="2"/>
  <c r="R1220" i="15" s="1"/>
  <c r="Y1221" i="2"/>
  <c r="S1220" i="15" s="1"/>
  <c r="Z1221" i="2"/>
  <c r="T1220" i="15" s="1"/>
  <c r="P1222" i="2"/>
  <c r="J1221" i="15" s="1"/>
  <c r="Q1222" i="2"/>
  <c r="K1221" i="15" s="1"/>
  <c r="R1222" i="2"/>
  <c r="L1221" i="15" s="1"/>
  <c r="S1222" i="2"/>
  <c r="M1221" i="15" s="1"/>
  <c r="T1222" i="2"/>
  <c r="N1221" i="15" s="1"/>
  <c r="U1222" i="2"/>
  <c r="O1221" i="15" s="1"/>
  <c r="V1222" i="2"/>
  <c r="P1221" i="15" s="1"/>
  <c r="W1222" i="2"/>
  <c r="Q1221" i="15" s="1"/>
  <c r="X1222" i="2"/>
  <c r="R1221" i="15" s="1"/>
  <c r="Y1222" i="2"/>
  <c r="S1221" i="15" s="1"/>
  <c r="Z1222" i="2"/>
  <c r="T1221" i="15" s="1"/>
  <c r="P1223" i="2"/>
  <c r="J1222" i="15" s="1"/>
  <c r="Q1223" i="2"/>
  <c r="K1222" i="15" s="1"/>
  <c r="R1223" i="2"/>
  <c r="L1222" i="15" s="1"/>
  <c r="S1223" i="2"/>
  <c r="M1222" i="15" s="1"/>
  <c r="T1223" i="2"/>
  <c r="N1222" i="15" s="1"/>
  <c r="U1223" i="2"/>
  <c r="O1222" i="15" s="1"/>
  <c r="V1223" i="2"/>
  <c r="P1222" i="15" s="1"/>
  <c r="W1223" i="2"/>
  <c r="Q1222" i="15" s="1"/>
  <c r="X1223" i="2"/>
  <c r="R1222" i="15" s="1"/>
  <c r="Y1223" i="2"/>
  <c r="S1222" i="15" s="1"/>
  <c r="Z1223" i="2"/>
  <c r="T1222" i="15" s="1"/>
  <c r="P1224" i="2"/>
  <c r="J1223" i="15" s="1"/>
  <c r="Q1224" i="2"/>
  <c r="K1223" i="15" s="1"/>
  <c r="R1224" i="2"/>
  <c r="L1223" i="15" s="1"/>
  <c r="S1224" i="2"/>
  <c r="M1223" i="15" s="1"/>
  <c r="T1224" i="2"/>
  <c r="N1223" i="15" s="1"/>
  <c r="U1224" i="2"/>
  <c r="O1223" i="15" s="1"/>
  <c r="V1224" i="2"/>
  <c r="P1223" i="15" s="1"/>
  <c r="W1224" i="2"/>
  <c r="Q1223" i="15" s="1"/>
  <c r="X1224" i="2"/>
  <c r="R1223" i="15" s="1"/>
  <c r="Y1224" i="2"/>
  <c r="S1223" i="15" s="1"/>
  <c r="Z1224" i="2"/>
  <c r="T1223" i="15" s="1"/>
  <c r="P1225" i="2"/>
  <c r="J1224" i="15" s="1"/>
  <c r="Q1225" i="2"/>
  <c r="K1224" i="15" s="1"/>
  <c r="R1225" i="2"/>
  <c r="L1224" i="15" s="1"/>
  <c r="S1225" i="2"/>
  <c r="M1224" i="15" s="1"/>
  <c r="T1225" i="2"/>
  <c r="N1224" i="15" s="1"/>
  <c r="U1225" i="2"/>
  <c r="O1224" i="15" s="1"/>
  <c r="V1225" i="2"/>
  <c r="P1224" i="15" s="1"/>
  <c r="W1225" i="2"/>
  <c r="Q1224" i="15" s="1"/>
  <c r="X1225" i="2"/>
  <c r="R1224" i="15" s="1"/>
  <c r="Y1225" i="2"/>
  <c r="S1224" i="15" s="1"/>
  <c r="Z1225" i="2"/>
  <c r="T1224" i="15" s="1"/>
  <c r="P1226" i="2"/>
  <c r="J1225" i="15" s="1"/>
  <c r="Q1226" i="2"/>
  <c r="K1225" i="15" s="1"/>
  <c r="R1226" i="2"/>
  <c r="L1225" i="15" s="1"/>
  <c r="S1226" i="2"/>
  <c r="M1225" i="15" s="1"/>
  <c r="T1226" i="2"/>
  <c r="N1225" i="15" s="1"/>
  <c r="U1226" i="2"/>
  <c r="O1225" i="15" s="1"/>
  <c r="V1226" i="2"/>
  <c r="P1225" i="15" s="1"/>
  <c r="W1226" i="2"/>
  <c r="Q1225" i="15" s="1"/>
  <c r="X1226" i="2"/>
  <c r="R1225" i="15" s="1"/>
  <c r="Y1226" i="2"/>
  <c r="S1225" i="15" s="1"/>
  <c r="Z1226" i="2"/>
  <c r="T1225" i="15" s="1"/>
  <c r="P1227" i="2"/>
  <c r="J1226" i="15" s="1"/>
  <c r="Q1227" i="2"/>
  <c r="K1226" i="15" s="1"/>
  <c r="R1227" i="2"/>
  <c r="L1226" i="15" s="1"/>
  <c r="S1227" i="2"/>
  <c r="M1226" i="15" s="1"/>
  <c r="T1227" i="2"/>
  <c r="N1226" i="15" s="1"/>
  <c r="U1227" i="2"/>
  <c r="O1226" i="15" s="1"/>
  <c r="V1227" i="2"/>
  <c r="P1226" i="15" s="1"/>
  <c r="W1227" i="2"/>
  <c r="Q1226" i="15" s="1"/>
  <c r="X1227" i="2"/>
  <c r="R1226" i="15" s="1"/>
  <c r="Y1227" i="2"/>
  <c r="S1226" i="15" s="1"/>
  <c r="Z1227" i="2"/>
  <c r="T1226" i="15" s="1"/>
  <c r="P1228" i="2"/>
  <c r="J1227" i="15" s="1"/>
  <c r="Q1228" i="2"/>
  <c r="K1227" i="15" s="1"/>
  <c r="R1228" i="2"/>
  <c r="L1227" i="15" s="1"/>
  <c r="S1228" i="2"/>
  <c r="M1227" i="15" s="1"/>
  <c r="T1228" i="2"/>
  <c r="N1227" i="15" s="1"/>
  <c r="U1228" i="2"/>
  <c r="O1227" i="15" s="1"/>
  <c r="V1228" i="2"/>
  <c r="P1227" i="15" s="1"/>
  <c r="W1228" i="2"/>
  <c r="Q1227" i="15" s="1"/>
  <c r="X1228" i="2"/>
  <c r="R1227" i="15" s="1"/>
  <c r="Y1228" i="2"/>
  <c r="S1227" i="15" s="1"/>
  <c r="Z1228" i="2"/>
  <c r="T1227" i="15" s="1"/>
  <c r="P1229" i="2"/>
  <c r="J1228" i="15" s="1"/>
  <c r="Q1229" i="2"/>
  <c r="K1228" i="15" s="1"/>
  <c r="R1229" i="2"/>
  <c r="L1228" i="15" s="1"/>
  <c r="S1229" i="2"/>
  <c r="M1228" i="15" s="1"/>
  <c r="T1229" i="2"/>
  <c r="N1228" i="15" s="1"/>
  <c r="U1229" i="2"/>
  <c r="O1228" i="15" s="1"/>
  <c r="V1229" i="2"/>
  <c r="P1228" i="15" s="1"/>
  <c r="W1229" i="2"/>
  <c r="Q1228" i="15" s="1"/>
  <c r="X1229" i="2"/>
  <c r="R1228" i="15" s="1"/>
  <c r="Y1229" i="2"/>
  <c r="S1228" i="15" s="1"/>
  <c r="Z1229" i="2"/>
  <c r="T1228" i="15" s="1"/>
  <c r="P1230" i="2"/>
  <c r="J1229" i="15" s="1"/>
  <c r="Q1230" i="2"/>
  <c r="K1229" i="15" s="1"/>
  <c r="R1230" i="2"/>
  <c r="L1229" i="15" s="1"/>
  <c r="S1230" i="2"/>
  <c r="M1229" i="15" s="1"/>
  <c r="T1230" i="2"/>
  <c r="N1229" i="15" s="1"/>
  <c r="U1230" i="2"/>
  <c r="O1229" i="15" s="1"/>
  <c r="V1230" i="2"/>
  <c r="P1229" i="15" s="1"/>
  <c r="W1230" i="2"/>
  <c r="Q1229" i="15" s="1"/>
  <c r="X1230" i="2"/>
  <c r="R1229" i="15" s="1"/>
  <c r="Y1230" i="2"/>
  <c r="S1229" i="15" s="1"/>
  <c r="Z1230" i="2"/>
  <c r="T1229" i="15" s="1"/>
  <c r="P1231" i="2"/>
  <c r="J1230" i="15" s="1"/>
  <c r="Q1231" i="2"/>
  <c r="K1230" i="15" s="1"/>
  <c r="R1231" i="2"/>
  <c r="L1230" i="15" s="1"/>
  <c r="S1231" i="2"/>
  <c r="M1230" i="15" s="1"/>
  <c r="T1231" i="2"/>
  <c r="N1230" i="15" s="1"/>
  <c r="U1231" i="2"/>
  <c r="O1230" i="15" s="1"/>
  <c r="V1231" i="2"/>
  <c r="P1230" i="15" s="1"/>
  <c r="W1231" i="2"/>
  <c r="Q1230" i="15" s="1"/>
  <c r="X1231" i="2"/>
  <c r="R1230" i="15" s="1"/>
  <c r="Y1231" i="2"/>
  <c r="S1230" i="15" s="1"/>
  <c r="Z1231" i="2"/>
  <c r="T1230" i="15" s="1"/>
  <c r="P1232" i="2"/>
  <c r="J1231" i="15" s="1"/>
  <c r="Z1231" i="15" s="1"/>
  <c r="AA1231" i="15" s="1"/>
  <c r="Q1232" i="2"/>
  <c r="K1231" i="15" s="1"/>
  <c r="R1232" i="2"/>
  <c r="L1231" i="15" s="1"/>
  <c r="S1232" i="2"/>
  <c r="M1231" i="15" s="1"/>
  <c r="T1232" i="2"/>
  <c r="N1231" i="15" s="1"/>
  <c r="U1232" i="2"/>
  <c r="O1231" i="15" s="1"/>
  <c r="V1232" i="2"/>
  <c r="P1231" i="15" s="1"/>
  <c r="W1232" i="2"/>
  <c r="Q1231" i="15" s="1"/>
  <c r="X1232" i="2"/>
  <c r="R1231" i="15" s="1"/>
  <c r="Y1232" i="2"/>
  <c r="S1231" i="15" s="1"/>
  <c r="Z1232" i="2"/>
  <c r="T1231" i="15" s="1"/>
  <c r="P1233" i="2"/>
  <c r="J1232" i="15" s="1"/>
  <c r="Q1233" i="2"/>
  <c r="K1232" i="15" s="1"/>
  <c r="R1233" i="2"/>
  <c r="L1232" i="15" s="1"/>
  <c r="S1233" i="2"/>
  <c r="M1232" i="15" s="1"/>
  <c r="T1233" i="2"/>
  <c r="N1232" i="15" s="1"/>
  <c r="U1233" i="2"/>
  <c r="O1232" i="15" s="1"/>
  <c r="V1233" i="2"/>
  <c r="P1232" i="15" s="1"/>
  <c r="W1233" i="2"/>
  <c r="Q1232" i="15" s="1"/>
  <c r="X1233" i="2"/>
  <c r="R1232" i="15" s="1"/>
  <c r="Y1233" i="2"/>
  <c r="S1232" i="15" s="1"/>
  <c r="Z1233" i="2"/>
  <c r="T1232" i="15" s="1"/>
  <c r="P1234" i="2"/>
  <c r="J1233" i="15" s="1"/>
  <c r="Q1234" i="2"/>
  <c r="K1233" i="15" s="1"/>
  <c r="R1234" i="2"/>
  <c r="L1233" i="15" s="1"/>
  <c r="S1234" i="2"/>
  <c r="M1233" i="15" s="1"/>
  <c r="T1234" i="2"/>
  <c r="N1233" i="15" s="1"/>
  <c r="U1234" i="2"/>
  <c r="O1233" i="15" s="1"/>
  <c r="V1234" i="2"/>
  <c r="P1233" i="15" s="1"/>
  <c r="W1234" i="2"/>
  <c r="Q1233" i="15" s="1"/>
  <c r="X1234" i="2"/>
  <c r="R1233" i="15" s="1"/>
  <c r="Y1234" i="2"/>
  <c r="S1233" i="15" s="1"/>
  <c r="Z1234" i="2"/>
  <c r="T1233" i="15" s="1"/>
  <c r="P1235" i="2"/>
  <c r="J1234" i="15" s="1"/>
  <c r="Q1235" i="2"/>
  <c r="K1234" i="15" s="1"/>
  <c r="R1235" i="2"/>
  <c r="L1234" i="15" s="1"/>
  <c r="S1235" i="2"/>
  <c r="M1234" i="15" s="1"/>
  <c r="T1235" i="2"/>
  <c r="N1234" i="15" s="1"/>
  <c r="U1235" i="2"/>
  <c r="O1234" i="15" s="1"/>
  <c r="V1235" i="2"/>
  <c r="P1234" i="15" s="1"/>
  <c r="W1235" i="2"/>
  <c r="Q1234" i="15" s="1"/>
  <c r="X1235" i="2"/>
  <c r="R1234" i="15" s="1"/>
  <c r="Y1235" i="2"/>
  <c r="S1234" i="15" s="1"/>
  <c r="Z1235" i="2"/>
  <c r="T1234" i="15" s="1"/>
  <c r="P1236" i="2"/>
  <c r="J1235" i="15" s="1"/>
  <c r="Q1236" i="2"/>
  <c r="K1235" i="15" s="1"/>
  <c r="R1236" i="2"/>
  <c r="L1235" i="15" s="1"/>
  <c r="S1236" i="2"/>
  <c r="M1235" i="15" s="1"/>
  <c r="T1236" i="2"/>
  <c r="N1235" i="15" s="1"/>
  <c r="U1236" i="2"/>
  <c r="O1235" i="15" s="1"/>
  <c r="V1236" i="2"/>
  <c r="P1235" i="15" s="1"/>
  <c r="W1236" i="2"/>
  <c r="Q1235" i="15" s="1"/>
  <c r="X1236" i="2"/>
  <c r="R1235" i="15" s="1"/>
  <c r="Y1236" i="2"/>
  <c r="S1235" i="15" s="1"/>
  <c r="Z1236" i="2"/>
  <c r="T1235" i="15" s="1"/>
  <c r="P1237" i="2"/>
  <c r="J1236" i="15" s="1"/>
  <c r="Q1237" i="2"/>
  <c r="K1236" i="15" s="1"/>
  <c r="R1237" i="2"/>
  <c r="L1236" i="15" s="1"/>
  <c r="S1237" i="2"/>
  <c r="M1236" i="15" s="1"/>
  <c r="T1237" i="2"/>
  <c r="N1236" i="15" s="1"/>
  <c r="U1237" i="2"/>
  <c r="O1236" i="15" s="1"/>
  <c r="V1237" i="2"/>
  <c r="P1236" i="15" s="1"/>
  <c r="W1237" i="2"/>
  <c r="Q1236" i="15" s="1"/>
  <c r="X1237" i="2"/>
  <c r="R1236" i="15" s="1"/>
  <c r="Y1237" i="2"/>
  <c r="S1236" i="15" s="1"/>
  <c r="Z1237" i="2"/>
  <c r="T1236" i="15" s="1"/>
  <c r="P1238" i="2"/>
  <c r="J1237" i="15" s="1"/>
  <c r="Q1238" i="2"/>
  <c r="K1237" i="15" s="1"/>
  <c r="R1238" i="2"/>
  <c r="L1237" i="15" s="1"/>
  <c r="S1238" i="2"/>
  <c r="M1237" i="15" s="1"/>
  <c r="T1238" i="2"/>
  <c r="N1237" i="15" s="1"/>
  <c r="U1238" i="2"/>
  <c r="O1237" i="15" s="1"/>
  <c r="V1238" i="2"/>
  <c r="P1237" i="15" s="1"/>
  <c r="W1238" i="2"/>
  <c r="Q1237" i="15" s="1"/>
  <c r="X1238" i="2"/>
  <c r="R1237" i="15" s="1"/>
  <c r="Y1238" i="2"/>
  <c r="S1237" i="15" s="1"/>
  <c r="Z1238" i="2"/>
  <c r="T1237" i="15" s="1"/>
  <c r="P1239" i="2"/>
  <c r="J1238" i="15" s="1"/>
  <c r="Q1239" i="2"/>
  <c r="K1238" i="15" s="1"/>
  <c r="R1239" i="2"/>
  <c r="L1238" i="15" s="1"/>
  <c r="S1239" i="2"/>
  <c r="M1238" i="15" s="1"/>
  <c r="T1239" i="2"/>
  <c r="N1238" i="15" s="1"/>
  <c r="U1239" i="2"/>
  <c r="O1238" i="15" s="1"/>
  <c r="V1239" i="2"/>
  <c r="P1238" i="15" s="1"/>
  <c r="W1239" i="2"/>
  <c r="Q1238" i="15" s="1"/>
  <c r="X1239" i="2"/>
  <c r="R1238" i="15" s="1"/>
  <c r="Y1239" i="2"/>
  <c r="S1238" i="15" s="1"/>
  <c r="Z1239" i="2"/>
  <c r="T1238" i="15" s="1"/>
  <c r="P1240" i="2"/>
  <c r="J1239" i="15" s="1"/>
  <c r="Q1240" i="2"/>
  <c r="K1239" i="15" s="1"/>
  <c r="R1240" i="2"/>
  <c r="L1239" i="15" s="1"/>
  <c r="S1240" i="2"/>
  <c r="M1239" i="15" s="1"/>
  <c r="T1240" i="2"/>
  <c r="N1239" i="15" s="1"/>
  <c r="U1240" i="2"/>
  <c r="O1239" i="15" s="1"/>
  <c r="V1240" i="2"/>
  <c r="P1239" i="15" s="1"/>
  <c r="W1240" i="2"/>
  <c r="Q1239" i="15" s="1"/>
  <c r="X1240" i="2"/>
  <c r="R1239" i="15" s="1"/>
  <c r="Y1240" i="2"/>
  <c r="S1239" i="15" s="1"/>
  <c r="Z1240" i="2"/>
  <c r="T1239" i="15" s="1"/>
  <c r="P1241" i="2"/>
  <c r="J1240" i="15" s="1"/>
  <c r="Q1241" i="2"/>
  <c r="K1240" i="15" s="1"/>
  <c r="R1241" i="2"/>
  <c r="L1240" i="15" s="1"/>
  <c r="S1241" i="2"/>
  <c r="M1240" i="15" s="1"/>
  <c r="T1241" i="2"/>
  <c r="N1240" i="15" s="1"/>
  <c r="U1241" i="2"/>
  <c r="O1240" i="15" s="1"/>
  <c r="V1241" i="2"/>
  <c r="P1240" i="15" s="1"/>
  <c r="W1241" i="2"/>
  <c r="Q1240" i="15" s="1"/>
  <c r="X1241" i="2"/>
  <c r="R1240" i="15" s="1"/>
  <c r="Y1241" i="2"/>
  <c r="S1240" i="15" s="1"/>
  <c r="Z1241" i="2"/>
  <c r="T1240" i="15" s="1"/>
  <c r="P1242" i="2"/>
  <c r="J1241" i="15" s="1"/>
  <c r="Q1242" i="2"/>
  <c r="K1241" i="15" s="1"/>
  <c r="R1242" i="2"/>
  <c r="L1241" i="15" s="1"/>
  <c r="S1242" i="2"/>
  <c r="M1241" i="15" s="1"/>
  <c r="T1242" i="2"/>
  <c r="N1241" i="15" s="1"/>
  <c r="U1242" i="2"/>
  <c r="O1241" i="15" s="1"/>
  <c r="V1242" i="2"/>
  <c r="P1241" i="15" s="1"/>
  <c r="W1242" i="2"/>
  <c r="Q1241" i="15" s="1"/>
  <c r="X1242" i="2"/>
  <c r="R1241" i="15" s="1"/>
  <c r="Y1242" i="2"/>
  <c r="S1241" i="15" s="1"/>
  <c r="Z1242" i="2"/>
  <c r="T1241" i="15" s="1"/>
  <c r="P1243" i="2"/>
  <c r="J1242" i="15" s="1"/>
  <c r="Q1243" i="2"/>
  <c r="K1242" i="15" s="1"/>
  <c r="R1243" i="2"/>
  <c r="L1242" i="15" s="1"/>
  <c r="S1243" i="2"/>
  <c r="M1242" i="15" s="1"/>
  <c r="T1243" i="2"/>
  <c r="N1242" i="15" s="1"/>
  <c r="U1243" i="2"/>
  <c r="O1242" i="15" s="1"/>
  <c r="V1243" i="2"/>
  <c r="P1242" i="15" s="1"/>
  <c r="W1243" i="2"/>
  <c r="Q1242" i="15" s="1"/>
  <c r="X1243" i="2"/>
  <c r="R1242" i="15" s="1"/>
  <c r="Y1243" i="2"/>
  <c r="S1242" i="15" s="1"/>
  <c r="Z1243" i="2"/>
  <c r="T1242" i="15" s="1"/>
  <c r="P1244" i="2"/>
  <c r="J1243" i="15" s="1"/>
  <c r="Q1244" i="2"/>
  <c r="K1243" i="15" s="1"/>
  <c r="R1244" i="2"/>
  <c r="L1243" i="15" s="1"/>
  <c r="S1244" i="2"/>
  <c r="M1243" i="15" s="1"/>
  <c r="T1244" i="2"/>
  <c r="N1243" i="15" s="1"/>
  <c r="U1244" i="2"/>
  <c r="O1243" i="15" s="1"/>
  <c r="V1244" i="2"/>
  <c r="P1243" i="15" s="1"/>
  <c r="W1244" i="2"/>
  <c r="Q1243" i="15" s="1"/>
  <c r="X1244" i="2"/>
  <c r="R1243" i="15" s="1"/>
  <c r="Y1244" i="2"/>
  <c r="S1243" i="15" s="1"/>
  <c r="Z1244" i="2"/>
  <c r="T1243" i="15" s="1"/>
  <c r="P1245" i="2"/>
  <c r="J1244" i="15" s="1"/>
  <c r="Q1245" i="2"/>
  <c r="K1244" i="15" s="1"/>
  <c r="R1245" i="2"/>
  <c r="L1244" i="15" s="1"/>
  <c r="S1245" i="2"/>
  <c r="M1244" i="15" s="1"/>
  <c r="T1245" i="2"/>
  <c r="N1244" i="15" s="1"/>
  <c r="U1245" i="2"/>
  <c r="O1244" i="15" s="1"/>
  <c r="V1245" i="2"/>
  <c r="P1244" i="15" s="1"/>
  <c r="W1245" i="2"/>
  <c r="Q1244" i="15" s="1"/>
  <c r="X1245" i="2"/>
  <c r="R1244" i="15" s="1"/>
  <c r="Y1245" i="2"/>
  <c r="S1244" i="15" s="1"/>
  <c r="Z1245" i="2"/>
  <c r="T1244" i="15" s="1"/>
  <c r="P1246" i="2"/>
  <c r="J1245" i="15" s="1"/>
  <c r="Q1246" i="2"/>
  <c r="K1245" i="15" s="1"/>
  <c r="R1246" i="2"/>
  <c r="L1245" i="15" s="1"/>
  <c r="S1246" i="2"/>
  <c r="M1245" i="15" s="1"/>
  <c r="T1246" i="2"/>
  <c r="N1245" i="15" s="1"/>
  <c r="U1246" i="2"/>
  <c r="O1245" i="15" s="1"/>
  <c r="V1246" i="2"/>
  <c r="P1245" i="15" s="1"/>
  <c r="W1246" i="2"/>
  <c r="Q1245" i="15" s="1"/>
  <c r="X1246" i="2"/>
  <c r="R1245" i="15" s="1"/>
  <c r="Y1246" i="2"/>
  <c r="S1245" i="15" s="1"/>
  <c r="Z1246" i="2"/>
  <c r="T1245" i="15" s="1"/>
  <c r="P1247" i="2"/>
  <c r="J1246" i="15" s="1"/>
  <c r="Q1247" i="2"/>
  <c r="K1246" i="15" s="1"/>
  <c r="R1247" i="2"/>
  <c r="L1246" i="15" s="1"/>
  <c r="S1247" i="2"/>
  <c r="M1246" i="15" s="1"/>
  <c r="T1247" i="2"/>
  <c r="N1246" i="15" s="1"/>
  <c r="U1247" i="2"/>
  <c r="O1246" i="15" s="1"/>
  <c r="V1247" i="2"/>
  <c r="P1246" i="15" s="1"/>
  <c r="W1247" i="2"/>
  <c r="Q1246" i="15" s="1"/>
  <c r="X1247" i="2"/>
  <c r="R1246" i="15" s="1"/>
  <c r="Y1247" i="2"/>
  <c r="S1246" i="15" s="1"/>
  <c r="Z1247" i="2"/>
  <c r="T1246" i="15" s="1"/>
  <c r="P1248" i="2"/>
  <c r="J1247" i="15" s="1"/>
  <c r="Z1247" i="15" s="1"/>
  <c r="AA1247" i="15" s="1"/>
  <c r="Q1248" i="2"/>
  <c r="K1247" i="15" s="1"/>
  <c r="R1248" i="2"/>
  <c r="L1247" i="15" s="1"/>
  <c r="S1248" i="2"/>
  <c r="M1247" i="15" s="1"/>
  <c r="T1248" i="2"/>
  <c r="N1247" i="15" s="1"/>
  <c r="U1248" i="2"/>
  <c r="O1247" i="15" s="1"/>
  <c r="V1248" i="2"/>
  <c r="P1247" i="15" s="1"/>
  <c r="W1248" i="2"/>
  <c r="Q1247" i="15" s="1"/>
  <c r="X1248" i="2"/>
  <c r="R1247" i="15" s="1"/>
  <c r="Y1248" i="2"/>
  <c r="S1247" i="15" s="1"/>
  <c r="Z1248" i="2"/>
  <c r="T1247" i="15" s="1"/>
  <c r="P1249" i="2"/>
  <c r="J1248" i="15" s="1"/>
  <c r="Q1249" i="2"/>
  <c r="K1248" i="15" s="1"/>
  <c r="R1249" i="2"/>
  <c r="L1248" i="15" s="1"/>
  <c r="S1249" i="2"/>
  <c r="M1248" i="15" s="1"/>
  <c r="T1249" i="2"/>
  <c r="N1248" i="15" s="1"/>
  <c r="U1249" i="2"/>
  <c r="O1248" i="15" s="1"/>
  <c r="V1249" i="2"/>
  <c r="P1248" i="15" s="1"/>
  <c r="W1249" i="2"/>
  <c r="Q1248" i="15" s="1"/>
  <c r="X1249" i="2"/>
  <c r="R1248" i="15" s="1"/>
  <c r="Y1249" i="2"/>
  <c r="S1248" i="15" s="1"/>
  <c r="Z1249" i="2"/>
  <c r="T1248" i="15" s="1"/>
  <c r="P1250" i="2"/>
  <c r="J1249" i="15" s="1"/>
  <c r="Q1250" i="2"/>
  <c r="K1249" i="15" s="1"/>
  <c r="R1250" i="2"/>
  <c r="L1249" i="15" s="1"/>
  <c r="S1250" i="2"/>
  <c r="M1249" i="15" s="1"/>
  <c r="T1250" i="2"/>
  <c r="N1249" i="15" s="1"/>
  <c r="U1250" i="2"/>
  <c r="O1249" i="15" s="1"/>
  <c r="V1250" i="2"/>
  <c r="P1249" i="15" s="1"/>
  <c r="W1250" i="2"/>
  <c r="Q1249" i="15" s="1"/>
  <c r="X1250" i="2"/>
  <c r="R1249" i="15" s="1"/>
  <c r="Y1250" i="2"/>
  <c r="S1249" i="15" s="1"/>
  <c r="Z1250" i="2"/>
  <c r="T1249" i="15" s="1"/>
  <c r="P1251" i="2"/>
  <c r="J1250" i="15" s="1"/>
  <c r="Q1251" i="2"/>
  <c r="K1250" i="15" s="1"/>
  <c r="R1251" i="2"/>
  <c r="L1250" i="15" s="1"/>
  <c r="S1251" i="2"/>
  <c r="M1250" i="15" s="1"/>
  <c r="T1251" i="2"/>
  <c r="N1250" i="15" s="1"/>
  <c r="U1251" i="2"/>
  <c r="O1250" i="15" s="1"/>
  <c r="V1251" i="2"/>
  <c r="P1250" i="15" s="1"/>
  <c r="W1251" i="2"/>
  <c r="Q1250" i="15" s="1"/>
  <c r="X1251" i="2"/>
  <c r="R1250" i="15" s="1"/>
  <c r="Y1251" i="2"/>
  <c r="S1250" i="15" s="1"/>
  <c r="Z1251" i="2"/>
  <c r="T1250" i="15" s="1"/>
  <c r="P1252" i="2"/>
  <c r="J1251" i="15" s="1"/>
  <c r="Q1252" i="2"/>
  <c r="K1251" i="15" s="1"/>
  <c r="R1252" i="2"/>
  <c r="L1251" i="15" s="1"/>
  <c r="S1252" i="2"/>
  <c r="M1251" i="15" s="1"/>
  <c r="T1252" i="2"/>
  <c r="N1251" i="15" s="1"/>
  <c r="U1252" i="2"/>
  <c r="O1251" i="15" s="1"/>
  <c r="V1252" i="2"/>
  <c r="P1251" i="15" s="1"/>
  <c r="W1252" i="2"/>
  <c r="Q1251" i="15" s="1"/>
  <c r="X1252" i="2"/>
  <c r="R1251" i="15" s="1"/>
  <c r="Y1252" i="2"/>
  <c r="S1251" i="15" s="1"/>
  <c r="Z1252" i="2"/>
  <c r="T1251" i="15" s="1"/>
  <c r="P1253" i="2"/>
  <c r="J1252" i="15" s="1"/>
  <c r="Q1253" i="2"/>
  <c r="K1252" i="15" s="1"/>
  <c r="R1253" i="2"/>
  <c r="L1252" i="15" s="1"/>
  <c r="S1253" i="2"/>
  <c r="M1252" i="15" s="1"/>
  <c r="T1253" i="2"/>
  <c r="N1252" i="15" s="1"/>
  <c r="U1253" i="2"/>
  <c r="O1252" i="15" s="1"/>
  <c r="V1253" i="2"/>
  <c r="P1252" i="15" s="1"/>
  <c r="W1253" i="2"/>
  <c r="Q1252" i="15" s="1"/>
  <c r="X1253" i="2"/>
  <c r="R1252" i="15" s="1"/>
  <c r="Y1253" i="2"/>
  <c r="S1252" i="15" s="1"/>
  <c r="Z1253" i="2"/>
  <c r="T1252" i="15" s="1"/>
  <c r="P1254" i="2"/>
  <c r="J1253" i="15" s="1"/>
  <c r="Q1254" i="2"/>
  <c r="K1253" i="15" s="1"/>
  <c r="R1254" i="2"/>
  <c r="L1253" i="15" s="1"/>
  <c r="S1254" i="2"/>
  <c r="M1253" i="15" s="1"/>
  <c r="T1254" i="2"/>
  <c r="N1253" i="15" s="1"/>
  <c r="U1254" i="2"/>
  <c r="O1253" i="15" s="1"/>
  <c r="V1254" i="2"/>
  <c r="P1253" i="15" s="1"/>
  <c r="W1254" i="2"/>
  <c r="Q1253" i="15" s="1"/>
  <c r="X1254" i="2"/>
  <c r="R1253" i="15" s="1"/>
  <c r="Y1254" i="2"/>
  <c r="S1253" i="15" s="1"/>
  <c r="Z1254" i="2"/>
  <c r="T1253" i="15" s="1"/>
  <c r="P1255" i="2"/>
  <c r="J1254" i="15" s="1"/>
  <c r="Q1255" i="2"/>
  <c r="K1254" i="15" s="1"/>
  <c r="R1255" i="2"/>
  <c r="L1254" i="15" s="1"/>
  <c r="S1255" i="2"/>
  <c r="M1254" i="15" s="1"/>
  <c r="T1255" i="2"/>
  <c r="N1254" i="15" s="1"/>
  <c r="U1255" i="2"/>
  <c r="O1254" i="15" s="1"/>
  <c r="V1255" i="2"/>
  <c r="P1254" i="15" s="1"/>
  <c r="W1255" i="2"/>
  <c r="Q1254" i="15" s="1"/>
  <c r="X1255" i="2"/>
  <c r="R1254" i="15" s="1"/>
  <c r="Y1255" i="2"/>
  <c r="S1254" i="15" s="1"/>
  <c r="Z1255" i="2"/>
  <c r="T1254" i="15" s="1"/>
  <c r="P1256" i="2"/>
  <c r="J1255" i="15" s="1"/>
  <c r="Q1256" i="2"/>
  <c r="K1255" i="15" s="1"/>
  <c r="R1256" i="2"/>
  <c r="L1255" i="15" s="1"/>
  <c r="S1256" i="2"/>
  <c r="M1255" i="15" s="1"/>
  <c r="T1256" i="2"/>
  <c r="N1255" i="15" s="1"/>
  <c r="U1256" i="2"/>
  <c r="O1255" i="15" s="1"/>
  <c r="V1256" i="2"/>
  <c r="P1255" i="15" s="1"/>
  <c r="W1256" i="2"/>
  <c r="Q1255" i="15" s="1"/>
  <c r="X1256" i="2"/>
  <c r="R1255" i="15" s="1"/>
  <c r="Y1256" i="2"/>
  <c r="S1255" i="15" s="1"/>
  <c r="Z1256" i="2"/>
  <c r="T1255" i="15" s="1"/>
  <c r="P1257" i="2"/>
  <c r="J1256" i="15" s="1"/>
  <c r="Q1257" i="2"/>
  <c r="K1256" i="15" s="1"/>
  <c r="R1257" i="2"/>
  <c r="L1256" i="15" s="1"/>
  <c r="S1257" i="2"/>
  <c r="M1256" i="15" s="1"/>
  <c r="T1257" i="2"/>
  <c r="N1256" i="15" s="1"/>
  <c r="U1257" i="2"/>
  <c r="O1256" i="15" s="1"/>
  <c r="V1257" i="2"/>
  <c r="P1256" i="15" s="1"/>
  <c r="W1257" i="2"/>
  <c r="Q1256" i="15" s="1"/>
  <c r="X1257" i="2"/>
  <c r="R1256" i="15" s="1"/>
  <c r="Y1257" i="2"/>
  <c r="S1256" i="15" s="1"/>
  <c r="Z1257" i="2"/>
  <c r="T1256" i="15" s="1"/>
  <c r="P1258" i="2"/>
  <c r="J1257" i="15" s="1"/>
  <c r="Q1258" i="2"/>
  <c r="K1257" i="15" s="1"/>
  <c r="R1258" i="2"/>
  <c r="L1257" i="15" s="1"/>
  <c r="S1258" i="2"/>
  <c r="M1257" i="15" s="1"/>
  <c r="T1258" i="2"/>
  <c r="N1257" i="15" s="1"/>
  <c r="U1258" i="2"/>
  <c r="O1257" i="15" s="1"/>
  <c r="V1258" i="2"/>
  <c r="P1257" i="15" s="1"/>
  <c r="W1258" i="2"/>
  <c r="Q1257" i="15" s="1"/>
  <c r="X1258" i="2"/>
  <c r="R1257" i="15" s="1"/>
  <c r="Y1258" i="2"/>
  <c r="S1257" i="15" s="1"/>
  <c r="Z1258" i="2"/>
  <c r="T1257" i="15" s="1"/>
  <c r="P1259" i="2"/>
  <c r="J1258" i="15" s="1"/>
  <c r="Q1259" i="2"/>
  <c r="K1258" i="15" s="1"/>
  <c r="R1259" i="2"/>
  <c r="L1258" i="15" s="1"/>
  <c r="S1259" i="2"/>
  <c r="M1258" i="15" s="1"/>
  <c r="T1259" i="2"/>
  <c r="N1258" i="15" s="1"/>
  <c r="U1259" i="2"/>
  <c r="O1258" i="15" s="1"/>
  <c r="V1259" i="2"/>
  <c r="P1258" i="15" s="1"/>
  <c r="W1259" i="2"/>
  <c r="Q1258" i="15" s="1"/>
  <c r="X1259" i="2"/>
  <c r="R1258" i="15" s="1"/>
  <c r="Y1259" i="2"/>
  <c r="S1258" i="15" s="1"/>
  <c r="Z1259" i="2"/>
  <c r="T1258" i="15" s="1"/>
  <c r="P1260" i="2"/>
  <c r="J1259" i="15" s="1"/>
  <c r="Q1260" i="2"/>
  <c r="K1259" i="15" s="1"/>
  <c r="R1260" i="2"/>
  <c r="L1259" i="15" s="1"/>
  <c r="S1260" i="2"/>
  <c r="M1259" i="15" s="1"/>
  <c r="T1260" i="2"/>
  <c r="N1259" i="15" s="1"/>
  <c r="U1260" i="2"/>
  <c r="O1259" i="15" s="1"/>
  <c r="V1260" i="2"/>
  <c r="P1259" i="15" s="1"/>
  <c r="W1260" i="2"/>
  <c r="Q1259" i="15" s="1"/>
  <c r="X1260" i="2"/>
  <c r="R1259" i="15" s="1"/>
  <c r="Y1260" i="2"/>
  <c r="S1259" i="15" s="1"/>
  <c r="Z1260" i="2"/>
  <c r="T1259" i="15" s="1"/>
  <c r="P1261" i="2"/>
  <c r="J1260" i="15" s="1"/>
  <c r="Q1261" i="2"/>
  <c r="K1260" i="15" s="1"/>
  <c r="R1261" i="2"/>
  <c r="L1260" i="15" s="1"/>
  <c r="S1261" i="2"/>
  <c r="M1260" i="15" s="1"/>
  <c r="T1261" i="2"/>
  <c r="N1260" i="15" s="1"/>
  <c r="U1261" i="2"/>
  <c r="O1260" i="15" s="1"/>
  <c r="V1261" i="2"/>
  <c r="P1260" i="15" s="1"/>
  <c r="W1261" i="2"/>
  <c r="Q1260" i="15" s="1"/>
  <c r="X1261" i="2"/>
  <c r="R1260" i="15" s="1"/>
  <c r="Y1261" i="2"/>
  <c r="S1260" i="15" s="1"/>
  <c r="Z1261" i="2"/>
  <c r="T1260" i="15" s="1"/>
  <c r="P1262" i="2"/>
  <c r="J1261" i="15" s="1"/>
  <c r="Q1262" i="2"/>
  <c r="K1261" i="15" s="1"/>
  <c r="R1262" i="2"/>
  <c r="L1261" i="15" s="1"/>
  <c r="S1262" i="2"/>
  <c r="M1261" i="15" s="1"/>
  <c r="T1262" i="2"/>
  <c r="N1261" i="15" s="1"/>
  <c r="U1262" i="2"/>
  <c r="O1261" i="15" s="1"/>
  <c r="V1262" i="2"/>
  <c r="P1261" i="15" s="1"/>
  <c r="W1262" i="2"/>
  <c r="Q1261" i="15" s="1"/>
  <c r="X1262" i="2"/>
  <c r="R1261" i="15" s="1"/>
  <c r="Y1262" i="2"/>
  <c r="S1261" i="15" s="1"/>
  <c r="Z1262" i="2"/>
  <c r="T1261" i="15" s="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AS8" i="2"/>
  <c r="Z812" i="15" l="1"/>
  <c r="AA812" i="15" s="1"/>
  <c r="Z796" i="15"/>
  <c r="AA796" i="15" s="1"/>
  <c r="Z780" i="15"/>
  <c r="AA780" i="15" s="1"/>
  <c r="Z764" i="15"/>
  <c r="AA764" i="15" s="1"/>
  <c r="Z748" i="15"/>
  <c r="AA748" i="15" s="1"/>
  <c r="Z732" i="15"/>
  <c r="AA732" i="15" s="1"/>
  <c r="Z716" i="15"/>
  <c r="AA716" i="15" s="1"/>
  <c r="Z700" i="15"/>
  <c r="AA700" i="15" s="1"/>
  <c r="Z684" i="15"/>
  <c r="AA684" i="15" s="1"/>
  <c r="Z668" i="15"/>
  <c r="AA668" i="15" s="1"/>
  <c r="Z652" i="15"/>
  <c r="AA652" i="15" s="1"/>
  <c r="Z636" i="15"/>
  <c r="AA636" i="15" s="1"/>
  <c r="Z620" i="15"/>
  <c r="AA620" i="15" s="1"/>
  <c r="Z604" i="15"/>
  <c r="AA604" i="15" s="1"/>
  <c r="Z588" i="15"/>
  <c r="AA588" i="15" s="1"/>
  <c r="Z572" i="15"/>
  <c r="AA572" i="15" s="1"/>
  <c r="Z556" i="15"/>
  <c r="AA556" i="15" s="1"/>
  <c r="Z540" i="15"/>
  <c r="AA540" i="15" s="1"/>
  <c r="Z524" i="15"/>
  <c r="AA524" i="15" s="1"/>
  <c r="Z508" i="15"/>
  <c r="AA508" i="15" s="1"/>
  <c r="Z492" i="15"/>
  <c r="AA492" i="15" s="1"/>
  <c r="Z476" i="15"/>
  <c r="AA476" i="15" s="1"/>
  <c r="Z460" i="15"/>
  <c r="AA460" i="15" s="1"/>
  <c r="Z444" i="15"/>
  <c r="AA444" i="15" s="1"/>
  <c r="Z428" i="15"/>
  <c r="AA428" i="15" s="1"/>
  <c r="Z412" i="15"/>
  <c r="AA412" i="15" s="1"/>
  <c r="Z396" i="15"/>
  <c r="AA396" i="15" s="1"/>
  <c r="Z380" i="15"/>
  <c r="AA380" i="15" s="1"/>
  <c r="Z364" i="15"/>
  <c r="AA364" i="15" s="1"/>
  <c r="Z348" i="15"/>
  <c r="AA348" i="15" s="1"/>
  <c r="Z332" i="15"/>
  <c r="AA332" i="15" s="1"/>
  <c r="Z316" i="15"/>
  <c r="AA316" i="15" s="1"/>
  <c r="Z300" i="15"/>
  <c r="AA300" i="15" s="1"/>
  <c r="Z284" i="15"/>
  <c r="AA284" i="15" s="1"/>
  <c r="Z268" i="15"/>
  <c r="AA268" i="15" s="1"/>
  <c r="Z252" i="15"/>
  <c r="AA252" i="15" s="1"/>
  <c r="Z236" i="15"/>
  <c r="AA236" i="15" s="1"/>
  <c r="Z220" i="15"/>
  <c r="AA220" i="15" s="1"/>
  <c r="Z204" i="15"/>
  <c r="AA204" i="15" s="1"/>
  <c r="Z188" i="15"/>
  <c r="AA188" i="15" s="1"/>
  <c r="Z172" i="15"/>
  <c r="AA172" i="15" s="1"/>
  <c r="Z156" i="15"/>
  <c r="AA156" i="15" s="1"/>
  <c r="Z140" i="15"/>
  <c r="AA140" i="15" s="1"/>
  <c r="Z124" i="15"/>
  <c r="AA124" i="15" s="1"/>
  <c r="Z108" i="15"/>
  <c r="AA108" i="15" s="1"/>
  <c r="Z92" i="15"/>
  <c r="AA92" i="15" s="1"/>
  <c r="Z76" i="15"/>
  <c r="AA76" i="15" s="1"/>
  <c r="Z60" i="15"/>
  <c r="AA60" i="15" s="1"/>
  <c r="Z44" i="15"/>
  <c r="AA44" i="15" s="1"/>
  <c r="Z28" i="15"/>
  <c r="AA28" i="15" s="1"/>
  <c r="Z12" i="15"/>
  <c r="AA12" i="15" s="1"/>
  <c r="Z6" i="15"/>
  <c r="AA6" i="15" s="1"/>
  <c r="Z1244" i="15"/>
  <c r="AA1244" i="15" s="1"/>
  <c r="Z956" i="15"/>
  <c r="AA956" i="15" s="1"/>
  <c r="Z892" i="15"/>
  <c r="AA892" i="15" s="1"/>
  <c r="Z1017" i="15"/>
  <c r="AA1017" i="15" s="1"/>
  <c r="Z569" i="15"/>
  <c r="AA569" i="15" s="1"/>
  <c r="Z73" i="15"/>
  <c r="AA73" i="15" s="1"/>
  <c r="Z1094" i="15"/>
  <c r="AA1094" i="15" s="1"/>
  <c r="Z854" i="15"/>
  <c r="AA854" i="15" s="1"/>
  <c r="Z710" i="15"/>
  <c r="AA710" i="15" s="1"/>
  <c r="Z614" i="15"/>
  <c r="AA614" i="15" s="1"/>
  <c r="Z390" i="15"/>
  <c r="AA390" i="15" s="1"/>
  <c r="Z1155" i="15"/>
  <c r="AA1155" i="15" s="1"/>
  <c r="Z1260" i="15"/>
  <c r="AA1260" i="15" s="1"/>
  <c r="Z1068" i="15"/>
  <c r="AA1068" i="15" s="1"/>
  <c r="Z1020" i="15"/>
  <c r="AA1020" i="15" s="1"/>
  <c r="Z940" i="15"/>
  <c r="AA940" i="15" s="1"/>
  <c r="Z844" i="15"/>
  <c r="AA844" i="15" s="1"/>
  <c r="Z1225" i="15"/>
  <c r="AA1225" i="15" s="1"/>
  <c r="Z1097" i="15"/>
  <c r="AA1097" i="15" s="1"/>
  <c r="Z777" i="15"/>
  <c r="AA777" i="15" s="1"/>
  <c r="Z713" i="15"/>
  <c r="AA713" i="15" s="1"/>
  <c r="Z217" i="15"/>
  <c r="AA217" i="15" s="1"/>
  <c r="Z169" i="15"/>
  <c r="AA169" i="15" s="1"/>
  <c r="Z9" i="15"/>
  <c r="AA9" i="15" s="1"/>
  <c r="Z1222" i="15"/>
  <c r="AA1222" i="15" s="1"/>
  <c r="Z1110" i="15"/>
  <c r="AA1110" i="15" s="1"/>
  <c r="Z1046" i="15"/>
  <c r="AA1046" i="15" s="1"/>
  <c r="Z998" i="15"/>
  <c r="AA998" i="15" s="1"/>
  <c r="Z950" i="15"/>
  <c r="AA950" i="15" s="1"/>
  <c r="Z886" i="15"/>
  <c r="AA886" i="15" s="1"/>
  <c r="Z790" i="15"/>
  <c r="AA790" i="15" s="1"/>
  <c r="Z726" i="15"/>
  <c r="AA726" i="15" s="1"/>
  <c r="Z646" i="15"/>
  <c r="AA646" i="15" s="1"/>
  <c r="Z534" i="15"/>
  <c r="AA534" i="15" s="1"/>
  <c r="Z454" i="15"/>
  <c r="AA454" i="15" s="1"/>
  <c r="Z166" i="15"/>
  <c r="AA166" i="15" s="1"/>
  <c r="Z1123" i="15"/>
  <c r="AA1123" i="15" s="1"/>
  <c r="Z1107" i="15"/>
  <c r="AA1107" i="15" s="1"/>
  <c r="Z1059" i="15"/>
  <c r="AA1059" i="15" s="1"/>
  <c r="Z1011" i="15"/>
  <c r="AA1011" i="15" s="1"/>
  <c r="Z1148" i="15"/>
  <c r="AA1148" i="15" s="1"/>
  <c r="Z1132" i="15"/>
  <c r="AA1132" i="15" s="1"/>
  <c r="Z1084" i="15"/>
  <c r="AA1084" i="15" s="1"/>
  <c r="Z1052" i="15"/>
  <c r="AA1052" i="15" s="1"/>
  <c r="Z972" i="15"/>
  <c r="AA972" i="15" s="1"/>
  <c r="Z1241" i="15"/>
  <c r="AA1241" i="15" s="1"/>
  <c r="Z1177" i="15"/>
  <c r="AA1177" i="15" s="1"/>
  <c r="Z1049" i="15"/>
  <c r="AA1049" i="15" s="1"/>
  <c r="Z1033" i="15"/>
  <c r="AA1033" i="15" s="1"/>
  <c r="Z969" i="15"/>
  <c r="AA969" i="15" s="1"/>
  <c r="Z921" i="15"/>
  <c r="AA921" i="15" s="1"/>
  <c r="Z825" i="15"/>
  <c r="AA825" i="15" s="1"/>
  <c r="Z809" i="15"/>
  <c r="AA809" i="15" s="1"/>
  <c r="Z761" i="15"/>
  <c r="AA761" i="15" s="1"/>
  <c r="Z665" i="15"/>
  <c r="AA665" i="15" s="1"/>
  <c r="Z553" i="15"/>
  <c r="AA553" i="15" s="1"/>
  <c r="Z537" i="15"/>
  <c r="AA537" i="15" s="1"/>
  <c r="Z441" i="15"/>
  <c r="AA441" i="15" s="1"/>
  <c r="Z345" i="15"/>
  <c r="AA345" i="15" s="1"/>
  <c r="Z313" i="15"/>
  <c r="AA313" i="15" s="1"/>
  <c r="Z297" i="15"/>
  <c r="AA297" i="15" s="1"/>
  <c r="Z185" i="15"/>
  <c r="AA185" i="15" s="1"/>
  <c r="Z41" i="15"/>
  <c r="AA41" i="15" s="1"/>
  <c r="Z1030" i="15"/>
  <c r="AA1030" i="15" s="1"/>
  <c r="Z918" i="15"/>
  <c r="AA918" i="15" s="1"/>
  <c r="Z806" i="15"/>
  <c r="AA806" i="15" s="1"/>
  <c r="Z742" i="15"/>
  <c r="AA742" i="15" s="1"/>
  <c r="Z678" i="15"/>
  <c r="AA678" i="15" s="1"/>
  <c r="Z582" i="15"/>
  <c r="AA582" i="15" s="1"/>
  <c r="Z566" i="15"/>
  <c r="AA566" i="15" s="1"/>
  <c r="Z502" i="15"/>
  <c r="AA502" i="15" s="1"/>
  <c r="Z470" i="15"/>
  <c r="AA470" i="15" s="1"/>
  <c r="Z358" i="15"/>
  <c r="AA358" i="15" s="1"/>
  <c r="Z262" i="15"/>
  <c r="AA262" i="15" s="1"/>
  <c r="Z230" i="15"/>
  <c r="AA230" i="15" s="1"/>
  <c r="Z214" i="15"/>
  <c r="AA214" i="15" s="1"/>
  <c r="Z86" i="15"/>
  <c r="AA86" i="15" s="1"/>
  <c r="Z54" i="15"/>
  <c r="AA54" i="15" s="1"/>
  <c r="Z22" i="15"/>
  <c r="AA22" i="15" s="1"/>
  <c r="Z883" i="15"/>
  <c r="AA883" i="15" s="1"/>
  <c r="Z1212" i="15"/>
  <c r="AA1212" i="15" s="1"/>
  <c r="Z1164" i="15"/>
  <c r="AA1164" i="15" s="1"/>
  <c r="Z1004" i="15"/>
  <c r="AA1004" i="15" s="1"/>
  <c r="Z876" i="15"/>
  <c r="AA876" i="15" s="1"/>
  <c r="Z1129" i="15"/>
  <c r="AA1129" i="15" s="1"/>
  <c r="Z953" i="15"/>
  <c r="AA953" i="15" s="1"/>
  <c r="Z905" i="15"/>
  <c r="AA905" i="15" s="1"/>
  <c r="Z873" i="15"/>
  <c r="AA873" i="15" s="1"/>
  <c r="Z521" i="15"/>
  <c r="AA521" i="15" s="1"/>
  <c r="Z473" i="15"/>
  <c r="AA473" i="15" s="1"/>
  <c r="Z457" i="15"/>
  <c r="AA457" i="15" s="1"/>
  <c r="Z377" i="15"/>
  <c r="AA377" i="15" s="1"/>
  <c r="Z361" i="15"/>
  <c r="AA361" i="15" s="1"/>
  <c r="Z281" i="15"/>
  <c r="AA281" i="15" s="1"/>
  <c r="Z25" i="15"/>
  <c r="AA25" i="15" s="1"/>
  <c r="Z1190" i="15"/>
  <c r="AA1190" i="15" s="1"/>
  <c r="Z1126" i="15"/>
  <c r="AA1126" i="15" s="1"/>
  <c r="Z822" i="15"/>
  <c r="AA822" i="15" s="1"/>
  <c r="Z774" i="15"/>
  <c r="AA774" i="15" s="1"/>
  <c r="Z550" i="15"/>
  <c r="AA550" i="15" s="1"/>
  <c r="Z294" i="15"/>
  <c r="AA294" i="15" s="1"/>
  <c r="Z278" i="15"/>
  <c r="AA278" i="15" s="1"/>
  <c r="Z134" i="15"/>
  <c r="AA134" i="15" s="1"/>
  <c r="Z118" i="15"/>
  <c r="AA118" i="15" s="1"/>
  <c r="Z70" i="15"/>
  <c r="AA70" i="15" s="1"/>
  <c r="Z1251" i="15"/>
  <c r="AA1251" i="15" s="1"/>
  <c r="Z1139" i="15"/>
  <c r="AA1139" i="15" s="1"/>
  <c r="Z963" i="15"/>
  <c r="AA963" i="15" s="1"/>
  <c r="Z899" i="15"/>
  <c r="AA899" i="15" s="1"/>
  <c r="Z867" i="15"/>
  <c r="AA867" i="15" s="1"/>
  <c r="Z819" i="15"/>
  <c r="AA819" i="15" s="1"/>
  <c r="Z691" i="15"/>
  <c r="AA691" i="15" s="1"/>
  <c r="Z1228" i="15"/>
  <c r="AA1228" i="15" s="1"/>
  <c r="Z1193" i="15"/>
  <c r="AA1193" i="15" s="1"/>
  <c r="Z1065" i="15"/>
  <c r="AA1065" i="15" s="1"/>
  <c r="Z889" i="15"/>
  <c r="AA889" i="15" s="1"/>
  <c r="Z793" i="15"/>
  <c r="AA793" i="15" s="1"/>
  <c r="Z745" i="15"/>
  <c r="AA745" i="15" s="1"/>
  <c r="Z649" i="15"/>
  <c r="AA649" i="15" s="1"/>
  <c r="Z601" i="15"/>
  <c r="AA601" i="15" s="1"/>
  <c r="Z425" i="15"/>
  <c r="AA425" i="15" s="1"/>
  <c r="Z393" i="15"/>
  <c r="AA393" i="15" s="1"/>
  <c r="Z233" i="15"/>
  <c r="AA233" i="15" s="1"/>
  <c r="Z153" i="15"/>
  <c r="AA153" i="15" s="1"/>
  <c r="Z1158" i="15"/>
  <c r="AA1158" i="15" s="1"/>
  <c r="Z1062" i="15"/>
  <c r="AA1062" i="15" s="1"/>
  <c r="Z982" i="15"/>
  <c r="AA982" i="15" s="1"/>
  <c r="Z902" i="15"/>
  <c r="AA902" i="15" s="1"/>
  <c r="Z694" i="15"/>
  <c r="AA694" i="15" s="1"/>
  <c r="Z438" i="15"/>
  <c r="AA438" i="15" s="1"/>
  <c r="Z310" i="15"/>
  <c r="AA310" i="15" s="1"/>
  <c r="Z198" i="15"/>
  <c r="AA198" i="15" s="1"/>
  <c r="Z1187" i="15"/>
  <c r="AA1187" i="15" s="1"/>
  <c r="Z1091" i="15"/>
  <c r="AA1091" i="15" s="1"/>
  <c r="Z995" i="15"/>
  <c r="AA995" i="15" s="1"/>
  <c r="Z915" i="15"/>
  <c r="AA915" i="15" s="1"/>
  <c r="Z1196" i="15"/>
  <c r="AA1196" i="15" s="1"/>
  <c r="Z1116" i="15"/>
  <c r="AA1116" i="15" s="1"/>
  <c r="Z1036" i="15"/>
  <c r="AA1036" i="15" s="1"/>
  <c r="Z1145" i="15"/>
  <c r="AA1145" i="15" s="1"/>
  <c r="Z1113" i="15"/>
  <c r="AA1113" i="15" s="1"/>
  <c r="Z857" i="15"/>
  <c r="AA857" i="15" s="1"/>
  <c r="Z681" i="15"/>
  <c r="AA681" i="15" s="1"/>
  <c r="Z633" i="15"/>
  <c r="AA633" i="15" s="1"/>
  <c r="Z265" i="15"/>
  <c r="AA265" i="15" s="1"/>
  <c r="Z89" i="15"/>
  <c r="AA89" i="15" s="1"/>
  <c r="Z1254" i="15"/>
  <c r="AA1254" i="15" s="1"/>
  <c r="Z1174" i="15"/>
  <c r="AA1174" i="15" s="1"/>
  <c r="Z1078" i="15"/>
  <c r="AA1078" i="15" s="1"/>
  <c r="Z838" i="15"/>
  <c r="AA838" i="15" s="1"/>
  <c r="Z758" i="15"/>
  <c r="AA758" i="15" s="1"/>
  <c r="Z630" i="15"/>
  <c r="AA630" i="15" s="1"/>
  <c r="Z486" i="15"/>
  <c r="AA486" i="15" s="1"/>
  <c r="Z374" i="15"/>
  <c r="AA374" i="15" s="1"/>
  <c r="Z326" i="15"/>
  <c r="AA326" i="15" s="1"/>
  <c r="Z182" i="15"/>
  <c r="AA182" i="15" s="1"/>
  <c r="Z1235" i="15"/>
  <c r="AA1235" i="15" s="1"/>
  <c r="Z835" i="15"/>
  <c r="AA835" i="15" s="1"/>
  <c r="Z771" i="15"/>
  <c r="AA771" i="15" s="1"/>
  <c r="Z1180" i="15"/>
  <c r="AA1180" i="15" s="1"/>
  <c r="Z1100" i="15"/>
  <c r="AA1100" i="15" s="1"/>
  <c r="Z924" i="15"/>
  <c r="AA924" i="15" s="1"/>
  <c r="Z860" i="15"/>
  <c r="AA860" i="15" s="1"/>
  <c r="Z828" i="15"/>
  <c r="AA828" i="15" s="1"/>
  <c r="Z1209" i="15"/>
  <c r="AA1209" i="15" s="1"/>
  <c r="Z1081" i="15"/>
  <c r="AA1081" i="15" s="1"/>
  <c r="Z1001" i="15"/>
  <c r="AA1001" i="15" s="1"/>
  <c r="Z937" i="15"/>
  <c r="AA937" i="15" s="1"/>
  <c r="Z841" i="15"/>
  <c r="AA841" i="15" s="1"/>
  <c r="Z729" i="15"/>
  <c r="AA729" i="15" s="1"/>
  <c r="Z617" i="15"/>
  <c r="AA617" i="15" s="1"/>
  <c r="Z505" i="15"/>
  <c r="AA505" i="15" s="1"/>
  <c r="Z409" i="15"/>
  <c r="AA409" i="15" s="1"/>
  <c r="Z329" i="15"/>
  <c r="AA329" i="15" s="1"/>
  <c r="Z249" i="15"/>
  <c r="AA249" i="15" s="1"/>
  <c r="Z137" i="15"/>
  <c r="AA137" i="15" s="1"/>
  <c r="Z105" i="15"/>
  <c r="AA105" i="15" s="1"/>
  <c r="Z57" i="15"/>
  <c r="AA57" i="15" s="1"/>
  <c r="Z1206" i="15"/>
  <c r="AA1206" i="15" s="1"/>
  <c r="Z1142" i="15"/>
  <c r="AA1142" i="15" s="1"/>
  <c r="Z1014" i="15"/>
  <c r="AA1014" i="15" s="1"/>
  <c r="Z966" i="15"/>
  <c r="AA966" i="15" s="1"/>
  <c r="Z870" i="15"/>
  <c r="AA870" i="15" s="1"/>
  <c r="Z518" i="15"/>
  <c r="AA518" i="15" s="1"/>
  <c r="Z406" i="15"/>
  <c r="AA406" i="15" s="1"/>
  <c r="Z246" i="15"/>
  <c r="AA246" i="15" s="1"/>
  <c r="Z150" i="15"/>
  <c r="AA150" i="15" s="1"/>
  <c r="Z102" i="15"/>
  <c r="AA102" i="15" s="1"/>
  <c r="Z38" i="15"/>
  <c r="AA38" i="15" s="1"/>
  <c r="Z1219" i="15"/>
  <c r="AA1219" i="15" s="1"/>
  <c r="Z1075" i="15"/>
  <c r="AA1075" i="15" s="1"/>
  <c r="Z1043" i="15"/>
  <c r="AA1043" i="15" s="1"/>
  <c r="Z851" i="15"/>
  <c r="AA851" i="15" s="1"/>
  <c r="Z803" i="15"/>
  <c r="AA803" i="15" s="1"/>
  <c r="Z787" i="15"/>
  <c r="AA787" i="15" s="1"/>
  <c r="Z723" i="15"/>
  <c r="AA723" i="15" s="1"/>
  <c r="Z988" i="15"/>
  <c r="AA988" i="15" s="1"/>
  <c r="Z908" i="15"/>
  <c r="AA908" i="15" s="1"/>
  <c r="Z1257" i="15"/>
  <c r="AA1257" i="15" s="1"/>
  <c r="Z1161" i="15"/>
  <c r="AA1161" i="15" s="1"/>
  <c r="Z985" i="15"/>
  <c r="AA985" i="15" s="1"/>
  <c r="Z697" i="15"/>
  <c r="AA697" i="15" s="1"/>
  <c r="Z585" i="15"/>
  <c r="AA585" i="15" s="1"/>
  <c r="Z489" i="15"/>
  <c r="AA489" i="15" s="1"/>
  <c r="Z201" i="15"/>
  <c r="AA201" i="15" s="1"/>
  <c r="Z121" i="15"/>
  <c r="AA121" i="15" s="1"/>
  <c r="Z1238" i="15"/>
  <c r="AA1238" i="15" s="1"/>
  <c r="Z934" i="15"/>
  <c r="AA934" i="15" s="1"/>
  <c r="Z662" i="15"/>
  <c r="AA662" i="15" s="1"/>
  <c r="Z598" i="15"/>
  <c r="AA598" i="15" s="1"/>
  <c r="Z422" i="15"/>
  <c r="AA422" i="15" s="1"/>
  <c r="Z342" i="15"/>
  <c r="AA342" i="15" s="1"/>
  <c r="Z1203" i="15"/>
  <c r="AA1203" i="15" s="1"/>
  <c r="Z1171" i="15"/>
  <c r="AA1171" i="15" s="1"/>
  <c r="Z1027" i="15"/>
  <c r="AA1027" i="15" s="1"/>
  <c r="Z979" i="15"/>
  <c r="AA979" i="15" s="1"/>
  <c r="Z947" i="15"/>
  <c r="AA947" i="15" s="1"/>
  <c r="Z931" i="15"/>
  <c r="AA931" i="15" s="1"/>
  <c r="Z755" i="15"/>
  <c r="AA755" i="15" s="1"/>
  <c r="Z739" i="15"/>
  <c r="AA739" i="15" s="1"/>
  <c r="Z707" i="15"/>
  <c r="AA707" i="15" s="1"/>
  <c r="Z1133" i="15"/>
  <c r="AA1133" i="15" s="1"/>
  <c r="Z1101" i="15"/>
  <c r="AA1101" i="15" s="1"/>
  <c r="Z1085" i="15"/>
  <c r="AA1085" i="15" s="1"/>
  <c r="Z1069" i="15"/>
  <c r="AA1069" i="15" s="1"/>
  <c r="Z1053" i="15"/>
  <c r="AA1053" i="15" s="1"/>
  <c r="Z1037" i="15"/>
  <c r="AA1037" i="15" s="1"/>
  <c r="Z1021" i="15"/>
  <c r="AA1021" i="15" s="1"/>
  <c r="Z1005" i="15"/>
  <c r="AA1005" i="15" s="1"/>
  <c r="Z989" i="15"/>
  <c r="AA989" i="15" s="1"/>
  <c r="Z973" i="15"/>
  <c r="AA973" i="15" s="1"/>
  <c r="Z957" i="15"/>
  <c r="AA957" i="15" s="1"/>
  <c r="Z941" i="15"/>
  <c r="AA941" i="15" s="1"/>
  <c r="Z925" i="15"/>
  <c r="AA925" i="15" s="1"/>
  <c r="Z909" i="15"/>
  <c r="AA909" i="15" s="1"/>
  <c r="Z893" i="15"/>
  <c r="AA893" i="15" s="1"/>
  <c r="Z877" i="15"/>
  <c r="AA877" i="15" s="1"/>
  <c r="Z861" i="15"/>
  <c r="AA861" i="15" s="1"/>
  <c r="Z845" i="15"/>
  <c r="AA845" i="15" s="1"/>
  <c r="Z829" i="15"/>
  <c r="AA829" i="15" s="1"/>
  <c r="Z813" i="15"/>
  <c r="AA813" i="15" s="1"/>
  <c r="Z797" i="15"/>
  <c r="AA797" i="15" s="1"/>
  <c r="Z781" i="15"/>
  <c r="AA781" i="15" s="1"/>
  <c r="Z765" i="15"/>
  <c r="AA765" i="15" s="1"/>
  <c r="Z749" i="15"/>
  <c r="AA749" i="15" s="1"/>
  <c r="Z733" i="15"/>
  <c r="AA733" i="15" s="1"/>
  <c r="Z717" i="15"/>
  <c r="AA717" i="15" s="1"/>
  <c r="Z701" i="15"/>
  <c r="AA701" i="15" s="1"/>
  <c r="Z685" i="15"/>
  <c r="AA685" i="15" s="1"/>
  <c r="Z669" i="15"/>
  <c r="AA669" i="15" s="1"/>
  <c r="Z653" i="15"/>
  <c r="AA653" i="15" s="1"/>
  <c r="Z637" i="15"/>
  <c r="AA637" i="15" s="1"/>
  <c r="Z621" i="15"/>
  <c r="AA621" i="15" s="1"/>
  <c r="Z605" i="15"/>
  <c r="AA605" i="15" s="1"/>
  <c r="Z589" i="15"/>
  <c r="AA589" i="15" s="1"/>
  <c r="Z573" i="15"/>
  <c r="AA573" i="15" s="1"/>
  <c r="Z557" i="15"/>
  <c r="AA557" i="15" s="1"/>
  <c r="Z541" i="15"/>
  <c r="AA541" i="15" s="1"/>
  <c r="Z525" i="15"/>
  <c r="AA525" i="15" s="1"/>
  <c r="Z509" i="15"/>
  <c r="AA509" i="15" s="1"/>
  <c r="Z493" i="15"/>
  <c r="AA493" i="15" s="1"/>
  <c r="Z477" i="15"/>
  <c r="AA477" i="15" s="1"/>
  <c r="Z461" i="15"/>
  <c r="AA461" i="15" s="1"/>
  <c r="Z445" i="15"/>
  <c r="AA445" i="15" s="1"/>
  <c r="Z429" i="15"/>
  <c r="AA429" i="15" s="1"/>
  <c r="Z413" i="15"/>
  <c r="AA413" i="15" s="1"/>
  <c r="Z397" i="15"/>
  <c r="AA397" i="15" s="1"/>
  <c r="Z381" i="15"/>
  <c r="AA381" i="15" s="1"/>
  <c r="Z365" i="15"/>
  <c r="AA365" i="15" s="1"/>
  <c r="Z349" i="15"/>
  <c r="AA349" i="15" s="1"/>
  <c r="Z333" i="15"/>
  <c r="AA333" i="15" s="1"/>
  <c r="Z317" i="15"/>
  <c r="AA317" i="15" s="1"/>
  <c r="Z301" i="15"/>
  <c r="AA301" i="15" s="1"/>
  <c r="Z285" i="15"/>
  <c r="AA285" i="15" s="1"/>
  <c r="Z269" i="15"/>
  <c r="AA269" i="15" s="1"/>
  <c r="Z253" i="15"/>
  <c r="AA253" i="15" s="1"/>
  <c r="Z237" i="15"/>
  <c r="AA237" i="15" s="1"/>
  <c r="Z221" i="15"/>
  <c r="AA221" i="15" s="1"/>
  <c r="Z205" i="15"/>
  <c r="AA205" i="15" s="1"/>
  <c r="Z189" i="15"/>
  <c r="AA189" i="15" s="1"/>
  <c r="Z173" i="15"/>
  <c r="AA173" i="15" s="1"/>
  <c r="Z157" i="15"/>
  <c r="AA157" i="15" s="1"/>
  <c r="Z141" i="15"/>
  <c r="AA141" i="15" s="1"/>
  <c r="Z125" i="15"/>
  <c r="AA125" i="15" s="1"/>
  <c r="Z109" i="15"/>
  <c r="AA109" i="15" s="1"/>
  <c r="Z93" i="15"/>
  <c r="AA93" i="15" s="1"/>
  <c r="Z77" i="15"/>
  <c r="AA77" i="15" s="1"/>
  <c r="Z61" i="15"/>
  <c r="AA61" i="15" s="1"/>
  <c r="Z45" i="15"/>
  <c r="AA45" i="15" s="1"/>
  <c r="Z29" i="15"/>
  <c r="AA29" i="15" s="1"/>
  <c r="Z13" i="15"/>
  <c r="AA13" i="15" s="1"/>
  <c r="Z1082" i="15"/>
  <c r="AA1082" i="15" s="1"/>
  <c r="Z1066" i="15"/>
  <c r="AA1066" i="15" s="1"/>
  <c r="Z1034" i="15"/>
  <c r="AA1034" i="15" s="1"/>
  <c r="Z1018" i="15"/>
  <c r="AA1018" i="15" s="1"/>
  <c r="Z1002" i="15"/>
  <c r="AA1002" i="15" s="1"/>
  <c r="Z986" i="15"/>
  <c r="AA986" i="15" s="1"/>
  <c r="Z970" i="15"/>
  <c r="AA970" i="15" s="1"/>
  <c r="Z954" i="15"/>
  <c r="AA954" i="15" s="1"/>
  <c r="Z938" i="15"/>
  <c r="AA938" i="15" s="1"/>
  <c r="Z922" i="15"/>
  <c r="AA922" i="15" s="1"/>
  <c r="Z906" i="15"/>
  <c r="AA906" i="15" s="1"/>
  <c r="Z890" i="15"/>
  <c r="AA890" i="15" s="1"/>
  <c r="Z874" i="15"/>
  <c r="AA874" i="15" s="1"/>
  <c r="Z858" i="15"/>
  <c r="AA858" i="15" s="1"/>
  <c r="Z842" i="15"/>
  <c r="AA842" i="15" s="1"/>
  <c r="Z826" i="15"/>
  <c r="AA826" i="15" s="1"/>
  <c r="Z810" i="15"/>
  <c r="AA810" i="15" s="1"/>
  <c r="Z794" i="15"/>
  <c r="AA794" i="15" s="1"/>
  <c r="Z778" i="15"/>
  <c r="AA778" i="15" s="1"/>
  <c r="Z762" i="15"/>
  <c r="AA762" i="15" s="1"/>
  <c r="Z746" i="15"/>
  <c r="AA746" i="15" s="1"/>
  <c r="Z730" i="15"/>
  <c r="AA730" i="15" s="1"/>
  <c r="Z714" i="15"/>
  <c r="AA714" i="15" s="1"/>
  <c r="Z698" i="15"/>
  <c r="AA698" i="15" s="1"/>
  <c r="Z682" i="15"/>
  <c r="AA682" i="15" s="1"/>
  <c r="Z666" i="15"/>
  <c r="AA666" i="15" s="1"/>
  <c r="Z650" i="15"/>
  <c r="AA650" i="15" s="1"/>
  <c r="Z634" i="15"/>
  <c r="AA634" i="15" s="1"/>
  <c r="Z618" i="15"/>
  <c r="AA618" i="15" s="1"/>
  <c r="Z602" i="15"/>
  <c r="AA602" i="15" s="1"/>
  <c r="Z586" i="15"/>
  <c r="AA586" i="15" s="1"/>
  <c r="Z570" i="15"/>
  <c r="AA570" i="15" s="1"/>
  <c r="Z554" i="15"/>
  <c r="AA554" i="15" s="1"/>
  <c r="Z538" i="15"/>
  <c r="AA538" i="15" s="1"/>
  <c r="Z522" i="15"/>
  <c r="AA522" i="15" s="1"/>
  <c r="Z506" i="15"/>
  <c r="AA506" i="15" s="1"/>
  <c r="Z490" i="15"/>
  <c r="AA490" i="15" s="1"/>
  <c r="Z474" i="15"/>
  <c r="AA474" i="15" s="1"/>
  <c r="Z458" i="15"/>
  <c r="AA458" i="15" s="1"/>
  <c r="Z442" i="15"/>
  <c r="AA442" i="15" s="1"/>
  <c r="Z426" i="15"/>
  <c r="AA426" i="15" s="1"/>
  <c r="Z410" i="15"/>
  <c r="AA410" i="15" s="1"/>
  <c r="Z394" i="15"/>
  <c r="AA394" i="15" s="1"/>
  <c r="Z378" i="15"/>
  <c r="AA378" i="15" s="1"/>
  <c r="Z362" i="15"/>
  <c r="AA362" i="15" s="1"/>
  <c r="Z346" i="15"/>
  <c r="AA346" i="15" s="1"/>
  <c r="Z330" i="15"/>
  <c r="AA330" i="15" s="1"/>
  <c r="Z314" i="15"/>
  <c r="AA314" i="15" s="1"/>
  <c r="Z298" i="15"/>
  <c r="AA298" i="15" s="1"/>
  <c r="Z282" i="15"/>
  <c r="AA282" i="15" s="1"/>
  <c r="Z266" i="15"/>
  <c r="AA266" i="15" s="1"/>
  <c r="Z250" i="15"/>
  <c r="AA250" i="15" s="1"/>
  <c r="Z234" i="15"/>
  <c r="AA234" i="15" s="1"/>
  <c r="Z218" i="15"/>
  <c r="AA218" i="15" s="1"/>
  <c r="Z202" i="15"/>
  <c r="AA202" i="15" s="1"/>
  <c r="Z186" i="15"/>
  <c r="AA186" i="15" s="1"/>
  <c r="Z170" i="15"/>
  <c r="AA170" i="15" s="1"/>
  <c r="Z154" i="15"/>
  <c r="AA154" i="15" s="1"/>
  <c r="B137" i="25"/>
  <c r="Z138" i="15"/>
  <c r="AA138" i="15" s="1"/>
  <c r="Z122" i="15"/>
  <c r="AA122" i="15" s="1"/>
  <c r="Z106" i="15"/>
  <c r="AA106" i="15" s="1"/>
  <c r="Z90" i="15"/>
  <c r="AA90" i="15" s="1"/>
  <c r="Z74" i="15"/>
  <c r="AA74" i="15" s="1"/>
  <c r="Z58" i="15"/>
  <c r="AA58" i="15" s="1"/>
  <c r="Z42" i="15"/>
  <c r="AA42" i="15" s="1"/>
  <c r="Z26" i="15"/>
  <c r="AA26" i="15" s="1"/>
  <c r="Z10" i="15"/>
  <c r="AA10" i="15" s="1"/>
  <c r="Z16" i="15"/>
  <c r="AA16" i="15" s="1"/>
  <c r="Z1063" i="15"/>
  <c r="AA1063" i="15" s="1"/>
  <c r="Z983" i="15"/>
  <c r="AA983" i="15" s="1"/>
  <c r="B966" i="25"/>
  <c r="Z967" i="15"/>
  <c r="AA967" i="15" s="1"/>
  <c r="B934" i="25"/>
  <c r="Z935" i="15"/>
  <c r="AA935" i="15" s="1"/>
  <c r="B918" i="25"/>
  <c r="Z919" i="15"/>
  <c r="AA919" i="15" s="1"/>
  <c r="Z903" i="15"/>
  <c r="AA903" i="15" s="1"/>
  <c r="Z887" i="15"/>
  <c r="AA887" i="15" s="1"/>
  <c r="Z871" i="15"/>
  <c r="AA871" i="15" s="1"/>
  <c r="Z855" i="15"/>
  <c r="AA855" i="15" s="1"/>
  <c r="Z839" i="15"/>
  <c r="AA839" i="15" s="1"/>
  <c r="Z823" i="15"/>
  <c r="AA823" i="15" s="1"/>
  <c r="B806" i="25"/>
  <c r="Z807" i="15"/>
  <c r="AA807" i="15" s="1"/>
  <c r="B790" i="25"/>
  <c r="Z791" i="15"/>
  <c r="AA791" i="15" s="1"/>
  <c r="B774" i="25"/>
  <c r="Z775" i="15"/>
  <c r="AA775" i="15" s="1"/>
  <c r="Z759" i="15"/>
  <c r="AA759" i="15" s="1"/>
  <c r="Z743" i="15"/>
  <c r="AA743" i="15" s="1"/>
  <c r="Z727" i="15"/>
  <c r="AA727" i="15" s="1"/>
  <c r="Z711" i="15"/>
  <c r="AA711" i="15" s="1"/>
  <c r="Z695" i="15"/>
  <c r="AA695" i="15" s="1"/>
  <c r="Z679" i="15"/>
  <c r="AA679" i="15" s="1"/>
  <c r="B662" i="25"/>
  <c r="Z663" i="15"/>
  <c r="AA663" i="15" s="1"/>
  <c r="B646" i="25"/>
  <c r="Z647" i="15"/>
  <c r="AA647" i="15" s="1"/>
  <c r="B630" i="25"/>
  <c r="Z631" i="15"/>
  <c r="AA631" i="15" s="1"/>
  <c r="Z615" i="15"/>
  <c r="AA615" i="15" s="1"/>
  <c r="Z599" i="15"/>
  <c r="AA599" i="15" s="1"/>
  <c r="Z583" i="15"/>
  <c r="AA583" i="15" s="1"/>
  <c r="Z567" i="15"/>
  <c r="AA567" i="15" s="1"/>
  <c r="Z551" i="15"/>
  <c r="AA551" i="15" s="1"/>
  <c r="Z535" i="15"/>
  <c r="AA535" i="15" s="1"/>
  <c r="Z519" i="15"/>
  <c r="AA519" i="15" s="1"/>
  <c r="Z503" i="15"/>
  <c r="AA503" i="15" s="1"/>
  <c r="Z487" i="15"/>
  <c r="AA487" i="15" s="1"/>
  <c r="Z471" i="15"/>
  <c r="AA471" i="15" s="1"/>
  <c r="Z455" i="15"/>
  <c r="AA455" i="15" s="1"/>
  <c r="Z439" i="15"/>
  <c r="AA439" i="15" s="1"/>
  <c r="Z423" i="15"/>
  <c r="AA423" i="15" s="1"/>
  <c r="Z407" i="15"/>
  <c r="AA407" i="15" s="1"/>
  <c r="Z391" i="15"/>
  <c r="AA391" i="15" s="1"/>
  <c r="Z375" i="15"/>
  <c r="AA375" i="15" s="1"/>
  <c r="Z359" i="15"/>
  <c r="AA359" i="15" s="1"/>
  <c r="Z343" i="15"/>
  <c r="AA343" i="15" s="1"/>
  <c r="Z327" i="15"/>
  <c r="AA327" i="15" s="1"/>
  <c r="Z311" i="15"/>
  <c r="AA311" i="15" s="1"/>
  <c r="Z295" i="15"/>
  <c r="AA295" i="15" s="1"/>
  <c r="Z279" i="15"/>
  <c r="AA279" i="15" s="1"/>
  <c r="Z263" i="15"/>
  <c r="AA263" i="15" s="1"/>
  <c r="Z247" i="15"/>
  <c r="AA247" i="15" s="1"/>
  <c r="Z231" i="15"/>
  <c r="AA231" i="15" s="1"/>
  <c r="Z215" i="15"/>
  <c r="AA215" i="15" s="1"/>
  <c r="Z199" i="15"/>
  <c r="AA199" i="15" s="1"/>
  <c r="Z183" i="15"/>
  <c r="AA183" i="15" s="1"/>
  <c r="Z167" i="15"/>
  <c r="AA167" i="15" s="1"/>
  <c r="Z151" i="15"/>
  <c r="AA151" i="15" s="1"/>
  <c r="Z135" i="15"/>
  <c r="AA135" i="15" s="1"/>
  <c r="Z119" i="15"/>
  <c r="AA119" i="15" s="1"/>
  <c r="Z103" i="15"/>
  <c r="AA103" i="15" s="1"/>
  <c r="Z87" i="15"/>
  <c r="AA87" i="15" s="1"/>
  <c r="Z71" i="15"/>
  <c r="AA71" i="15" s="1"/>
  <c r="Z55" i="15"/>
  <c r="AA55" i="15" s="1"/>
  <c r="Z39" i="15"/>
  <c r="AA39" i="15" s="1"/>
  <c r="Z23" i="15"/>
  <c r="AA23" i="15" s="1"/>
  <c r="Z7" i="15"/>
  <c r="AA7" i="15" s="1"/>
  <c r="Z659" i="15"/>
  <c r="AA659" i="15" s="1"/>
  <c r="Z515" i="15"/>
  <c r="AA515" i="15" s="1"/>
  <c r="Z499" i="15"/>
  <c r="AA499" i="15" s="1"/>
  <c r="Z467" i="15"/>
  <c r="AA467" i="15" s="1"/>
  <c r="Z355" i="15"/>
  <c r="AA355" i="15" s="1"/>
  <c r="Z339" i="15"/>
  <c r="AA339" i="15" s="1"/>
  <c r="Z291" i="15"/>
  <c r="AA291" i="15" s="1"/>
  <c r="Z227" i="15"/>
  <c r="AA227" i="15" s="1"/>
  <c r="Z163" i="15"/>
  <c r="AA163" i="15" s="1"/>
  <c r="Z131" i="15"/>
  <c r="AA131" i="15" s="1"/>
  <c r="Z83" i="15"/>
  <c r="AA83" i="15" s="1"/>
  <c r="Z1248" i="15"/>
  <c r="AA1248" i="15" s="1"/>
  <c r="Z1216" i="15"/>
  <c r="AA1216" i="15" s="1"/>
  <c r="Z1104" i="15"/>
  <c r="AA1104" i="15" s="1"/>
  <c r="Z1088" i="15"/>
  <c r="AA1088" i="15" s="1"/>
  <c r="Z1040" i="15"/>
  <c r="AA1040" i="15" s="1"/>
  <c r="Z1024" i="15"/>
  <c r="AA1024" i="15" s="1"/>
  <c r="Z800" i="15"/>
  <c r="AA800" i="15" s="1"/>
  <c r="Z704" i="15"/>
  <c r="AA704" i="15" s="1"/>
  <c r="Z688" i="15"/>
  <c r="AA688" i="15" s="1"/>
  <c r="Z608" i="15"/>
  <c r="AA608" i="15" s="1"/>
  <c r="Z512" i="15"/>
  <c r="AA512" i="15" s="1"/>
  <c r="Z448" i="15"/>
  <c r="AA448" i="15" s="1"/>
  <c r="Z432" i="15"/>
  <c r="AA432" i="15" s="1"/>
  <c r="Z400" i="15"/>
  <c r="AA400" i="15" s="1"/>
  <c r="Z384" i="15"/>
  <c r="AA384" i="15" s="1"/>
  <c r="Z320" i="15"/>
  <c r="AA320" i="15" s="1"/>
  <c r="Z160" i="15"/>
  <c r="AA160" i="15" s="1"/>
  <c r="Z1213" i="15"/>
  <c r="AA1213" i="15" s="1"/>
  <c r="Z1165" i="15"/>
  <c r="AA1165" i="15" s="1"/>
  <c r="Z1258" i="15"/>
  <c r="AA1258" i="15" s="1"/>
  <c r="Z1210" i="15"/>
  <c r="AA1210" i="15" s="1"/>
  <c r="Z1146" i="15"/>
  <c r="AA1146" i="15" s="1"/>
  <c r="Z1098" i="15"/>
  <c r="AA1098" i="15" s="1"/>
  <c r="Z1252" i="15"/>
  <c r="AA1252" i="15" s="1"/>
  <c r="Z1204" i="15"/>
  <c r="AA1204" i="15" s="1"/>
  <c r="Z1124" i="15"/>
  <c r="AA1124" i="15" s="1"/>
  <c r="Z1108" i="15"/>
  <c r="AA1108" i="15" s="1"/>
  <c r="Z1028" i="15"/>
  <c r="AA1028" i="15" s="1"/>
  <c r="Z1012" i="15"/>
  <c r="AA1012" i="15" s="1"/>
  <c r="Z996" i="15"/>
  <c r="AA996" i="15" s="1"/>
  <c r="Z964" i="15"/>
  <c r="AA964" i="15" s="1"/>
  <c r="Z916" i="15"/>
  <c r="AA916" i="15" s="1"/>
  <c r="Z900" i="15"/>
  <c r="AA900" i="15" s="1"/>
  <c r="Z884" i="15"/>
  <c r="AA884" i="15" s="1"/>
  <c r="Z868" i="15"/>
  <c r="AA868" i="15" s="1"/>
  <c r="Z852" i="15"/>
  <c r="AA852" i="15" s="1"/>
  <c r="Z836" i="15"/>
  <c r="AA836" i="15" s="1"/>
  <c r="Z820" i="15"/>
  <c r="AA820" i="15" s="1"/>
  <c r="Z804" i="15"/>
  <c r="AA804" i="15" s="1"/>
  <c r="Z788" i="15"/>
  <c r="AA788" i="15" s="1"/>
  <c r="Z772" i="15"/>
  <c r="AA772" i="15" s="1"/>
  <c r="Z756" i="15"/>
  <c r="AA756" i="15" s="1"/>
  <c r="Z740" i="15"/>
  <c r="AA740" i="15" s="1"/>
  <c r="Z724" i="15"/>
  <c r="AA724" i="15" s="1"/>
  <c r="Z708" i="15"/>
  <c r="AA708" i="15" s="1"/>
  <c r="Z692" i="15"/>
  <c r="AA692" i="15" s="1"/>
  <c r="Z676" i="15"/>
  <c r="AA676" i="15" s="1"/>
  <c r="Z660" i="15"/>
  <c r="AA660" i="15" s="1"/>
  <c r="Z644" i="15"/>
  <c r="AA644" i="15" s="1"/>
  <c r="Z628" i="15"/>
  <c r="AA628" i="15" s="1"/>
  <c r="Z612" i="15"/>
  <c r="AA612" i="15" s="1"/>
  <c r="Z596" i="15"/>
  <c r="AA596" i="15" s="1"/>
  <c r="Z580" i="15"/>
  <c r="AA580" i="15" s="1"/>
  <c r="Z564" i="15"/>
  <c r="AA564" i="15" s="1"/>
  <c r="Z548" i="15"/>
  <c r="AA548" i="15" s="1"/>
  <c r="Z532" i="15"/>
  <c r="AA532" i="15" s="1"/>
  <c r="Z516" i="15"/>
  <c r="AA516" i="15" s="1"/>
  <c r="Z500" i="15"/>
  <c r="AA500" i="15" s="1"/>
  <c r="Z484" i="15"/>
  <c r="AA484" i="15" s="1"/>
  <c r="Z468" i="15"/>
  <c r="AA468" i="15" s="1"/>
  <c r="Z452" i="15"/>
  <c r="AA452" i="15" s="1"/>
  <c r="Z436" i="15"/>
  <c r="AA436" i="15" s="1"/>
  <c r="Z420" i="15"/>
  <c r="AA420" i="15" s="1"/>
  <c r="B403" i="25"/>
  <c r="Z404" i="15"/>
  <c r="AA404" i="15" s="1"/>
  <c r="B387" i="25"/>
  <c r="Z388" i="15"/>
  <c r="AA388" i="15" s="1"/>
  <c r="Z372" i="15"/>
  <c r="AA372" i="15" s="1"/>
  <c r="Z356" i="15"/>
  <c r="AA356" i="15" s="1"/>
  <c r="Z340" i="15"/>
  <c r="AA340" i="15" s="1"/>
  <c r="Z324" i="15"/>
  <c r="AA324" i="15" s="1"/>
  <c r="Z308" i="15"/>
  <c r="AA308" i="15" s="1"/>
  <c r="Z292" i="15"/>
  <c r="AA292" i="15" s="1"/>
  <c r="Z276" i="15"/>
  <c r="AA276" i="15" s="1"/>
  <c r="B259" i="25"/>
  <c r="Z260" i="15"/>
  <c r="AA260" i="15" s="1"/>
  <c r="Z244" i="15"/>
  <c r="AA244" i="15" s="1"/>
  <c r="Z228" i="15"/>
  <c r="AA228" i="15" s="1"/>
  <c r="Z212" i="15"/>
  <c r="AA212" i="15" s="1"/>
  <c r="Z196" i="15"/>
  <c r="AA196" i="15" s="1"/>
  <c r="Z180" i="15"/>
  <c r="AA180" i="15" s="1"/>
  <c r="Z164" i="15"/>
  <c r="AA164" i="15" s="1"/>
  <c r="Z148" i="15"/>
  <c r="AA148" i="15" s="1"/>
  <c r="Z132" i="15"/>
  <c r="AA132" i="15" s="1"/>
  <c r="Z116" i="15"/>
  <c r="AA116" i="15" s="1"/>
  <c r="Z100" i="15"/>
  <c r="AA100" i="15" s="1"/>
  <c r="Z84" i="15"/>
  <c r="AA84" i="15" s="1"/>
  <c r="Z68" i="15"/>
  <c r="AA68" i="15" s="1"/>
  <c r="Z52" i="15"/>
  <c r="AA52" i="15" s="1"/>
  <c r="Z36" i="15"/>
  <c r="AA36" i="15" s="1"/>
  <c r="Z20" i="15"/>
  <c r="AA20" i="15" s="1"/>
  <c r="Z563" i="15"/>
  <c r="AA563" i="15" s="1"/>
  <c r="Z547" i="15"/>
  <c r="AA547" i="15" s="1"/>
  <c r="Z451" i="15"/>
  <c r="AA451" i="15" s="1"/>
  <c r="Z435" i="15"/>
  <c r="AA435" i="15" s="1"/>
  <c r="Z371" i="15"/>
  <c r="AA371" i="15" s="1"/>
  <c r="Z259" i="15"/>
  <c r="AA259" i="15" s="1"/>
  <c r="Z211" i="15"/>
  <c r="AA211" i="15" s="1"/>
  <c r="Z179" i="15"/>
  <c r="AA179" i="15" s="1"/>
  <c r="Z35" i="15"/>
  <c r="AA35" i="15" s="1"/>
  <c r="Z19" i="15"/>
  <c r="AA19" i="15" s="1"/>
  <c r="Z1136" i="15"/>
  <c r="AA1136" i="15" s="1"/>
  <c r="Z1120" i="15"/>
  <c r="AA1120" i="15" s="1"/>
  <c r="Z784" i="15"/>
  <c r="AA784" i="15" s="1"/>
  <c r="Z752" i="15"/>
  <c r="AA752" i="15" s="1"/>
  <c r="Z656" i="15"/>
  <c r="AA656" i="15" s="1"/>
  <c r="Z624" i="15"/>
  <c r="AA624" i="15" s="1"/>
  <c r="Z576" i="15"/>
  <c r="AA576" i="15" s="1"/>
  <c r="Z368" i="15"/>
  <c r="AA368" i="15" s="1"/>
  <c r="Z304" i="15"/>
  <c r="AA304" i="15" s="1"/>
  <c r="Z240" i="15"/>
  <c r="AA240" i="15" s="1"/>
  <c r="Z96" i="15"/>
  <c r="AA96" i="15" s="1"/>
  <c r="Z80" i="15"/>
  <c r="AA80" i="15" s="1"/>
  <c r="Z48" i="15"/>
  <c r="AA48" i="15" s="1"/>
  <c r="Z32" i="15"/>
  <c r="AA32" i="15" s="1"/>
  <c r="Z1261" i="15"/>
  <c r="AA1261" i="15" s="1"/>
  <c r="Z1229" i="15"/>
  <c r="AA1229" i="15" s="1"/>
  <c r="Z1197" i="15"/>
  <c r="AA1197" i="15" s="1"/>
  <c r="Z1226" i="15"/>
  <c r="AA1226" i="15" s="1"/>
  <c r="Z1127" i="15"/>
  <c r="AA1127" i="15" s="1"/>
  <c r="Z999" i="15"/>
  <c r="AA999" i="15" s="1"/>
  <c r="Z951" i="15"/>
  <c r="AA951" i="15" s="1"/>
  <c r="Z1220" i="15"/>
  <c r="AA1220" i="15" s="1"/>
  <c r="Z1172" i="15"/>
  <c r="AA1172" i="15" s="1"/>
  <c r="Z1156" i="15"/>
  <c r="AA1156" i="15" s="1"/>
  <c r="Z1092" i="15"/>
  <c r="AA1092" i="15" s="1"/>
  <c r="Z1060" i="15"/>
  <c r="AA1060" i="15" s="1"/>
  <c r="Z1044" i="15"/>
  <c r="AA1044" i="15" s="1"/>
  <c r="Z980" i="15"/>
  <c r="AA980" i="15" s="1"/>
  <c r="Z948" i="15"/>
  <c r="AA948" i="15" s="1"/>
  <c r="Z932" i="15"/>
  <c r="AA932" i="15" s="1"/>
  <c r="Z1249" i="15"/>
  <c r="AA1249" i="15" s="1"/>
  <c r="Z1233" i="15"/>
  <c r="AA1233" i="15" s="1"/>
  <c r="Z1217" i="15"/>
  <c r="AA1217" i="15" s="1"/>
  <c r="Z1201" i="15"/>
  <c r="AA1201" i="15" s="1"/>
  <c r="Z1185" i="15"/>
  <c r="AA1185" i="15" s="1"/>
  <c r="Z1169" i="15"/>
  <c r="AA1169" i="15" s="1"/>
  <c r="Z1153" i="15"/>
  <c r="AA1153" i="15" s="1"/>
  <c r="Z1137" i="15"/>
  <c r="AA1137" i="15" s="1"/>
  <c r="Z1121" i="15"/>
  <c r="AA1121" i="15" s="1"/>
  <c r="Z1105" i="15"/>
  <c r="AA1105" i="15" s="1"/>
  <c r="Z1089" i="15"/>
  <c r="AA1089" i="15" s="1"/>
  <c r="Z1073" i="15"/>
  <c r="AA1073" i="15" s="1"/>
  <c r="Z1057" i="15"/>
  <c r="AA1057" i="15" s="1"/>
  <c r="Z1041" i="15"/>
  <c r="AA1041" i="15" s="1"/>
  <c r="Z1025" i="15"/>
  <c r="AA1025" i="15" s="1"/>
  <c r="Z1009" i="15"/>
  <c r="AA1009" i="15" s="1"/>
  <c r="Z993" i="15"/>
  <c r="AA993" i="15" s="1"/>
  <c r="Z977" i="15"/>
  <c r="AA977" i="15" s="1"/>
  <c r="Z961" i="15"/>
  <c r="AA961" i="15" s="1"/>
  <c r="Z945" i="15"/>
  <c r="AA945" i="15" s="1"/>
  <c r="Z929" i="15"/>
  <c r="AA929" i="15" s="1"/>
  <c r="Z913" i="15"/>
  <c r="AA913" i="15" s="1"/>
  <c r="Z897" i="15"/>
  <c r="AA897" i="15" s="1"/>
  <c r="Z881" i="15"/>
  <c r="AA881" i="15" s="1"/>
  <c r="Z865" i="15"/>
  <c r="AA865" i="15" s="1"/>
  <c r="Z849" i="15"/>
  <c r="AA849" i="15" s="1"/>
  <c r="Z833" i="15"/>
  <c r="AA833" i="15" s="1"/>
  <c r="Z817" i="15"/>
  <c r="AA817" i="15" s="1"/>
  <c r="Z801" i="15"/>
  <c r="AA801" i="15" s="1"/>
  <c r="Z785" i="15"/>
  <c r="AA785" i="15" s="1"/>
  <c r="Z769" i="15"/>
  <c r="AA769" i="15" s="1"/>
  <c r="Z753" i="15"/>
  <c r="AA753" i="15" s="1"/>
  <c r="Z737" i="15"/>
  <c r="AA737" i="15" s="1"/>
  <c r="Z721" i="15"/>
  <c r="AA721" i="15" s="1"/>
  <c r="Z705" i="15"/>
  <c r="AA705" i="15" s="1"/>
  <c r="Z689" i="15"/>
  <c r="AA689" i="15" s="1"/>
  <c r="Z673" i="15"/>
  <c r="AA673" i="15" s="1"/>
  <c r="Z657" i="15"/>
  <c r="AA657" i="15" s="1"/>
  <c r="Z641" i="15"/>
  <c r="AA641" i="15" s="1"/>
  <c r="Z625" i="15"/>
  <c r="AA625" i="15" s="1"/>
  <c r="Z609" i="15"/>
  <c r="AA609" i="15" s="1"/>
  <c r="Z593" i="15"/>
  <c r="AA593" i="15" s="1"/>
  <c r="Z577" i="15"/>
  <c r="AA577" i="15" s="1"/>
  <c r="Z561" i="15"/>
  <c r="AA561" i="15" s="1"/>
  <c r="Z545" i="15"/>
  <c r="AA545" i="15" s="1"/>
  <c r="Z529" i="15"/>
  <c r="AA529" i="15" s="1"/>
  <c r="Z513" i="15"/>
  <c r="AA513" i="15" s="1"/>
  <c r="Z497" i="15"/>
  <c r="AA497" i="15" s="1"/>
  <c r="Z481" i="15"/>
  <c r="AA481" i="15" s="1"/>
  <c r="Z465" i="15"/>
  <c r="AA465" i="15" s="1"/>
  <c r="Z449" i="15"/>
  <c r="AA449" i="15" s="1"/>
  <c r="Z433" i="15"/>
  <c r="AA433" i="15" s="1"/>
  <c r="Z417" i="15"/>
  <c r="AA417" i="15" s="1"/>
  <c r="Z401" i="15"/>
  <c r="AA401" i="15" s="1"/>
  <c r="Z385" i="15"/>
  <c r="AA385" i="15" s="1"/>
  <c r="Z369" i="15"/>
  <c r="AA369" i="15" s="1"/>
  <c r="Z353" i="15"/>
  <c r="AA353" i="15" s="1"/>
  <c r="Z337" i="15"/>
  <c r="AA337" i="15" s="1"/>
  <c r="Z321" i="15"/>
  <c r="AA321" i="15" s="1"/>
  <c r="Z305" i="15"/>
  <c r="AA305" i="15" s="1"/>
  <c r="Z289" i="15"/>
  <c r="AA289" i="15" s="1"/>
  <c r="Z273" i="15"/>
  <c r="AA273" i="15" s="1"/>
  <c r="Z257" i="15"/>
  <c r="AA257" i="15" s="1"/>
  <c r="Z241" i="15"/>
  <c r="AA241" i="15" s="1"/>
  <c r="Z225" i="15"/>
  <c r="AA225" i="15" s="1"/>
  <c r="Z209" i="15"/>
  <c r="AA209" i="15" s="1"/>
  <c r="Z193" i="15"/>
  <c r="AA193" i="15" s="1"/>
  <c r="Z177" i="15"/>
  <c r="AA177" i="15" s="1"/>
  <c r="Z161" i="15"/>
  <c r="AA161" i="15" s="1"/>
  <c r="Z145" i="15"/>
  <c r="AA145" i="15" s="1"/>
  <c r="Z129" i="15"/>
  <c r="AA129" i="15" s="1"/>
  <c r="Z113" i="15"/>
  <c r="AA113" i="15" s="1"/>
  <c r="Z97" i="15"/>
  <c r="AA97" i="15" s="1"/>
  <c r="Z81" i="15"/>
  <c r="AA81" i="15" s="1"/>
  <c r="Z65" i="15"/>
  <c r="AA65" i="15" s="1"/>
  <c r="Z49" i="15"/>
  <c r="AA49" i="15" s="1"/>
  <c r="Z33" i="15"/>
  <c r="AA33" i="15" s="1"/>
  <c r="Z17" i="15"/>
  <c r="AA17" i="15" s="1"/>
  <c r="Z643" i="15"/>
  <c r="AA643" i="15" s="1"/>
  <c r="Z627" i="15"/>
  <c r="AA627" i="15" s="1"/>
  <c r="Z323" i="15"/>
  <c r="AA323" i="15" s="1"/>
  <c r="Z1200" i="15"/>
  <c r="AA1200" i="15" s="1"/>
  <c r="Z1168" i="15"/>
  <c r="AA1168" i="15" s="1"/>
  <c r="Z976" i="15"/>
  <c r="AA976" i="15" s="1"/>
  <c r="Z912" i="15"/>
  <c r="AA912" i="15" s="1"/>
  <c r="Z880" i="15"/>
  <c r="AA880" i="15" s="1"/>
  <c r="Z864" i="15"/>
  <c r="AA864" i="15" s="1"/>
  <c r="Z848" i="15"/>
  <c r="AA848" i="15" s="1"/>
  <c r="Z832" i="15"/>
  <c r="AA832" i="15" s="1"/>
  <c r="Z640" i="15"/>
  <c r="AA640" i="15" s="1"/>
  <c r="Z592" i="15"/>
  <c r="AA592" i="15" s="1"/>
  <c r="Z528" i="15"/>
  <c r="AA528" i="15" s="1"/>
  <c r="Z480" i="15"/>
  <c r="AA480" i="15" s="1"/>
  <c r="Z416" i="15"/>
  <c r="AA416" i="15" s="1"/>
  <c r="Z272" i="15"/>
  <c r="AA272" i="15" s="1"/>
  <c r="Z208" i="15"/>
  <c r="AA208" i="15" s="1"/>
  <c r="Z176" i="15"/>
  <c r="AA176" i="15" s="1"/>
  <c r="Z144" i="15"/>
  <c r="AA144" i="15" s="1"/>
  <c r="Z128" i="15"/>
  <c r="AA128" i="15" s="1"/>
  <c r="Z64" i="15"/>
  <c r="AA64" i="15" s="1"/>
  <c r="Z1181" i="15"/>
  <c r="AA1181" i="15" s="1"/>
  <c r="Z1149" i="15"/>
  <c r="AA1149" i="15" s="1"/>
  <c r="Z1162" i="15"/>
  <c r="AA1162" i="15" s="1"/>
  <c r="Z1159" i="15"/>
  <c r="AA1159" i="15" s="1"/>
  <c r="Z1095" i="15"/>
  <c r="AA1095" i="15" s="1"/>
  <c r="Z1079" i="15"/>
  <c r="AA1079" i="15" s="1"/>
  <c r="Z1031" i="15"/>
  <c r="AA1031" i="15" s="1"/>
  <c r="Z1015" i="15"/>
  <c r="AA1015" i="15" s="1"/>
  <c r="Z1076" i="15"/>
  <c r="AA1076" i="15" s="1"/>
  <c r="Z1246" i="15"/>
  <c r="AA1246" i="15" s="1"/>
  <c r="Z1230" i="15"/>
  <c r="AA1230" i="15" s="1"/>
  <c r="Z1214" i="15"/>
  <c r="AA1214" i="15" s="1"/>
  <c r="Z1198" i="15"/>
  <c r="AA1198" i="15" s="1"/>
  <c r="Z1182" i="15"/>
  <c r="AA1182" i="15" s="1"/>
  <c r="Z1166" i="15"/>
  <c r="AA1166" i="15" s="1"/>
  <c r="Z1150" i="15"/>
  <c r="AA1150" i="15" s="1"/>
  <c r="Z1134" i="15"/>
  <c r="AA1134" i="15" s="1"/>
  <c r="Z1118" i="15"/>
  <c r="AA1118" i="15" s="1"/>
  <c r="Z1102" i="15"/>
  <c r="AA1102" i="15" s="1"/>
  <c r="Z1086" i="15"/>
  <c r="AA1086" i="15" s="1"/>
  <c r="Z1070" i="15"/>
  <c r="AA1070" i="15" s="1"/>
  <c r="Z1054" i="15"/>
  <c r="AA1054" i="15" s="1"/>
  <c r="Z1038" i="15"/>
  <c r="AA1038" i="15" s="1"/>
  <c r="Z1022" i="15"/>
  <c r="AA1022" i="15" s="1"/>
  <c r="Z1006" i="15"/>
  <c r="AA1006" i="15" s="1"/>
  <c r="Z990" i="15"/>
  <c r="AA990" i="15" s="1"/>
  <c r="Z974" i="15"/>
  <c r="AA974" i="15" s="1"/>
  <c r="Z958" i="15"/>
  <c r="AA958" i="15" s="1"/>
  <c r="Z942" i="15"/>
  <c r="AA942" i="15" s="1"/>
  <c r="Z926" i="15"/>
  <c r="AA926" i="15" s="1"/>
  <c r="Z910" i="15"/>
  <c r="AA910" i="15" s="1"/>
  <c r="Z894" i="15"/>
  <c r="AA894" i="15" s="1"/>
  <c r="Z878" i="15"/>
  <c r="AA878" i="15" s="1"/>
  <c r="Z862" i="15"/>
  <c r="AA862" i="15" s="1"/>
  <c r="Z846" i="15"/>
  <c r="AA846" i="15" s="1"/>
  <c r="Z830" i="15"/>
  <c r="AA830" i="15" s="1"/>
  <c r="Z814" i="15"/>
  <c r="AA814" i="15" s="1"/>
  <c r="Z798" i="15"/>
  <c r="AA798" i="15" s="1"/>
  <c r="Z782" i="15"/>
  <c r="AA782" i="15" s="1"/>
  <c r="Z766" i="15"/>
  <c r="AA766" i="15" s="1"/>
  <c r="Z750" i="15"/>
  <c r="AA750" i="15" s="1"/>
  <c r="Z734" i="15"/>
  <c r="AA734" i="15" s="1"/>
  <c r="Z718" i="15"/>
  <c r="AA718" i="15" s="1"/>
  <c r="Z702" i="15"/>
  <c r="AA702" i="15" s="1"/>
  <c r="Z686" i="15"/>
  <c r="AA686" i="15" s="1"/>
  <c r="Z670" i="15"/>
  <c r="AA670" i="15" s="1"/>
  <c r="Z654" i="15"/>
  <c r="AA654" i="15" s="1"/>
  <c r="Z638" i="15"/>
  <c r="AA638" i="15" s="1"/>
  <c r="Z622" i="15"/>
  <c r="AA622" i="15" s="1"/>
  <c r="Z606" i="15"/>
  <c r="AA606" i="15" s="1"/>
  <c r="Z590" i="15"/>
  <c r="AA590" i="15" s="1"/>
  <c r="Z574" i="15"/>
  <c r="AA574" i="15" s="1"/>
  <c r="Z558" i="15"/>
  <c r="AA558" i="15" s="1"/>
  <c r="Z542" i="15"/>
  <c r="AA542" i="15" s="1"/>
  <c r="Z526" i="15"/>
  <c r="AA526" i="15" s="1"/>
  <c r="Z510" i="15"/>
  <c r="AA510" i="15" s="1"/>
  <c r="Z494" i="15"/>
  <c r="AA494" i="15" s="1"/>
  <c r="Z478" i="15"/>
  <c r="AA478" i="15" s="1"/>
  <c r="Z462" i="15"/>
  <c r="AA462" i="15" s="1"/>
  <c r="Z446" i="15"/>
  <c r="AA446" i="15" s="1"/>
  <c r="Z430" i="15"/>
  <c r="AA430" i="15" s="1"/>
  <c r="Z414" i="15"/>
  <c r="AA414" i="15" s="1"/>
  <c r="Z398" i="15"/>
  <c r="AA398" i="15" s="1"/>
  <c r="Z382" i="15"/>
  <c r="AA382" i="15" s="1"/>
  <c r="Z366" i="15"/>
  <c r="AA366" i="15" s="1"/>
  <c r="Z350" i="15"/>
  <c r="AA350" i="15" s="1"/>
  <c r="Z334" i="15"/>
  <c r="AA334" i="15" s="1"/>
  <c r="Z318" i="15"/>
  <c r="AA318" i="15" s="1"/>
  <c r="Z302" i="15"/>
  <c r="AA302" i="15" s="1"/>
  <c r="Z286" i="15"/>
  <c r="AA286" i="15" s="1"/>
  <c r="Z270" i="15"/>
  <c r="AA270" i="15" s="1"/>
  <c r="Z254" i="15"/>
  <c r="AA254" i="15" s="1"/>
  <c r="Z238" i="15"/>
  <c r="AA238" i="15" s="1"/>
  <c r="Z222" i="15"/>
  <c r="AA222" i="15" s="1"/>
  <c r="Z206" i="15"/>
  <c r="AA206" i="15" s="1"/>
  <c r="Z190" i="15"/>
  <c r="AA190" i="15" s="1"/>
  <c r="Z174" i="15"/>
  <c r="AA174" i="15" s="1"/>
  <c r="Z158" i="15"/>
  <c r="AA158" i="15" s="1"/>
  <c r="Z142" i="15"/>
  <c r="AA142" i="15" s="1"/>
  <c r="Z126" i="15"/>
  <c r="AA126" i="15" s="1"/>
  <c r="Z110" i="15"/>
  <c r="AA110" i="15" s="1"/>
  <c r="Z94" i="15"/>
  <c r="AA94" i="15" s="1"/>
  <c r="Z78" i="15"/>
  <c r="AA78" i="15" s="1"/>
  <c r="Z62" i="15"/>
  <c r="AA62" i="15" s="1"/>
  <c r="Z46" i="15"/>
  <c r="AA46" i="15" s="1"/>
  <c r="Z30" i="15"/>
  <c r="AA30" i="15" s="1"/>
  <c r="Z14" i="15"/>
  <c r="AA14" i="15" s="1"/>
  <c r="Z579" i="15"/>
  <c r="AA579" i="15" s="1"/>
  <c r="Z483" i="15"/>
  <c r="AA483" i="15" s="1"/>
  <c r="Z403" i="15"/>
  <c r="AA403" i="15" s="1"/>
  <c r="Z275" i="15"/>
  <c r="AA275" i="15" s="1"/>
  <c r="Z243" i="15"/>
  <c r="AA243" i="15" s="1"/>
  <c r="Z115" i="15"/>
  <c r="AA115" i="15" s="1"/>
  <c r="Z67" i="15"/>
  <c r="AA67" i="15" s="1"/>
  <c r="Z1152" i="15"/>
  <c r="AA1152" i="15" s="1"/>
  <c r="Z1072" i="15"/>
  <c r="AA1072" i="15" s="1"/>
  <c r="Z992" i="15"/>
  <c r="AA992" i="15" s="1"/>
  <c r="Z928" i="15"/>
  <c r="AA928" i="15" s="1"/>
  <c r="Z224" i="15"/>
  <c r="AA224" i="15" s="1"/>
  <c r="Z112" i="15"/>
  <c r="AA112" i="15" s="1"/>
  <c r="Z1245" i="15"/>
  <c r="AA1245" i="15" s="1"/>
  <c r="Z1117" i="15"/>
  <c r="AA1117" i="15" s="1"/>
  <c r="Z1194" i="15"/>
  <c r="AA1194" i="15" s="1"/>
  <c r="Z1050" i="15"/>
  <c r="AA1050" i="15" s="1"/>
  <c r="Z1239" i="15"/>
  <c r="AA1239" i="15" s="1"/>
  <c r="Z1207" i="15"/>
  <c r="AA1207" i="15" s="1"/>
  <c r="Z1175" i="15"/>
  <c r="AA1175" i="15" s="1"/>
  <c r="Z1111" i="15"/>
  <c r="AA1111" i="15" s="1"/>
  <c r="Z1236" i="15"/>
  <c r="AA1236" i="15" s="1"/>
  <c r="Z1140" i="15"/>
  <c r="AA1140" i="15" s="1"/>
  <c r="Z1259" i="15"/>
  <c r="AA1259" i="15" s="1"/>
  <c r="Z1243" i="15"/>
  <c r="AA1243" i="15" s="1"/>
  <c r="Z1227" i="15"/>
  <c r="AA1227" i="15" s="1"/>
  <c r="Z1211" i="15"/>
  <c r="AA1211" i="15" s="1"/>
  <c r="Z1195" i="15"/>
  <c r="AA1195" i="15" s="1"/>
  <c r="Z1179" i="15"/>
  <c r="AA1179" i="15" s="1"/>
  <c r="Z1163" i="15"/>
  <c r="AA1163" i="15" s="1"/>
  <c r="Z1147" i="15"/>
  <c r="AA1147" i="15" s="1"/>
  <c r="Z1131" i="15"/>
  <c r="AA1131" i="15" s="1"/>
  <c r="Z1115" i="15"/>
  <c r="AA1115" i="15" s="1"/>
  <c r="Z1099" i="15"/>
  <c r="AA1099" i="15" s="1"/>
  <c r="Z1083" i="15"/>
  <c r="AA1083" i="15" s="1"/>
  <c r="Z1067" i="15"/>
  <c r="AA1067" i="15" s="1"/>
  <c r="Z1051" i="15"/>
  <c r="AA1051" i="15" s="1"/>
  <c r="Z1035" i="15"/>
  <c r="AA1035" i="15" s="1"/>
  <c r="Z1019" i="15"/>
  <c r="AA1019" i="15" s="1"/>
  <c r="Z1003" i="15"/>
  <c r="AA1003" i="15" s="1"/>
  <c r="Z987" i="15"/>
  <c r="AA987" i="15" s="1"/>
  <c r="Z971" i="15"/>
  <c r="AA971" i="15" s="1"/>
  <c r="Z955" i="15"/>
  <c r="AA955" i="15" s="1"/>
  <c r="Z939" i="15"/>
  <c r="AA939" i="15" s="1"/>
  <c r="Z923" i="15"/>
  <c r="AA923" i="15" s="1"/>
  <c r="Z907" i="15"/>
  <c r="AA907" i="15" s="1"/>
  <c r="Z891" i="15"/>
  <c r="AA891" i="15" s="1"/>
  <c r="Z875" i="15"/>
  <c r="AA875" i="15" s="1"/>
  <c r="Z859" i="15"/>
  <c r="AA859" i="15" s="1"/>
  <c r="Z843" i="15"/>
  <c r="AA843" i="15" s="1"/>
  <c r="Z827" i="15"/>
  <c r="AA827" i="15" s="1"/>
  <c r="Z811" i="15"/>
  <c r="AA811" i="15" s="1"/>
  <c r="Z795" i="15"/>
  <c r="AA795" i="15" s="1"/>
  <c r="Z779" i="15"/>
  <c r="AA779" i="15" s="1"/>
  <c r="Z763" i="15"/>
  <c r="AA763" i="15" s="1"/>
  <c r="Z747" i="15"/>
  <c r="AA747" i="15" s="1"/>
  <c r="Z731" i="15"/>
  <c r="AA731" i="15" s="1"/>
  <c r="Z715" i="15"/>
  <c r="AA715" i="15" s="1"/>
  <c r="Z699" i="15"/>
  <c r="AA699" i="15" s="1"/>
  <c r="Z683" i="15"/>
  <c r="AA683" i="15" s="1"/>
  <c r="Z667" i="15"/>
  <c r="AA667" i="15" s="1"/>
  <c r="Z651" i="15"/>
  <c r="AA651" i="15" s="1"/>
  <c r="Z635" i="15"/>
  <c r="AA635" i="15" s="1"/>
  <c r="Z619" i="15"/>
  <c r="AA619" i="15" s="1"/>
  <c r="Z603" i="15"/>
  <c r="AA603" i="15" s="1"/>
  <c r="Z587" i="15"/>
  <c r="AA587" i="15" s="1"/>
  <c r="Z571" i="15"/>
  <c r="AA571" i="15" s="1"/>
  <c r="Z555" i="15"/>
  <c r="AA555" i="15" s="1"/>
  <c r="Z539" i="15"/>
  <c r="AA539" i="15" s="1"/>
  <c r="Z523" i="15"/>
  <c r="AA523" i="15" s="1"/>
  <c r="Z507" i="15"/>
  <c r="AA507" i="15" s="1"/>
  <c r="Z491" i="15"/>
  <c r="AA491" i="15" s="1"/>
  <c r="Z475" i="15"/>
  <c r="AA475" i="15" s="1"/>
  <c r="Z459" i="15"/>
  <c r="AA459" i="15" s="1"/>
  <c r="Z443" i="15"/>
  <c r="AA443" i="15" s="1"/>
  <c r="Z427" i="15"/>
  <c r="AA427" i="15" s="1"/>
  <c r="Z411" i="15"/>
  <c r="AA411" i="15" s="1"/>
  <c r="Z395" i="15"/>
  <c r="AA395" i="15" s="1"/>
  <c r="Z379" i="15"/>
  <c r="AA379" i="15" s="1"/>
  <c r="Z363" i="15"/>
  <c r="AA363" i="15" s="1"/>
  <c r="Z347" i="15"/>
  <c r="AA347" i="15" s="1"/>
  <c r="Z331" i="15"/>
  <c r="AA331" i="15" s="1"/>
  <c r="Z315" i="15"/>
  <c r="AA315" i="15" s="1"/>
  <c r="Z299" i="15"/>
  <c r="AA299" i="15" s="1"/>
  <c r="Z283" i="15"/>
  <c r="AA283" i="15" s="1"/>
  <c r="Z267" i="15"/>
  <c r="AA267" i="15" s="1"/>
  <c r="Z251" i="15"/>
  <c r="AA251" i="15" s="1"/>
  <c r="Z235" i="15"/>
  <c r="AA235" i="15" s="1"/>
  <c r="Z219" i="15"/>
  <c r="AA219" i="15" s="1"/>
  <c r="Z203" i="15"/>
  <c r="AA203" i="15" s="1"/>
  <c r="Z187" i="15"/>
  <c r="AA187" i="15" s="1"/>
  <c r="Z171" i="15"/>
  <c r="AA171" i="15" s="1"/>
  <c r="Z155" i="15"/>
  <c r="AA155" i="15" s="1"/>
  <c r="Z139" i="15"/>
  <c r="AA139" i="15" s="1"/>
  <c r="Z123" i="15"/>
  <c r="AA123" i="15" s="1"/>
  <c r="Z107" i="15"/>
  <c r="AA107" i="15" s="1"/>
  <c r="Z91" i="15"/>
  <c r="AA91" i="15" s="1"/>
  <c r="Z75" i="15"/>
  <c r="AA75" i="15" s="1"/>
  <c r="Z59" i="15"/>
  <c r="AA59" i="15" s="1"/>
  <c r="Z43" i="15"/>
  <c r="AA43" i="15" s="1"/>
  <c r="Z27" i="15"/>
  <c r="AA27" i="15" s="1"/>
  <c r="Z11" i="15"/>
  <c r="AA11" i="15" s="1"/>
  <c r="Z387" i="15"/>
  <c r="AA387" i="15" s="1"/>
  <c r="Z1184" i="15"/>
  <c r="AA1184" i="15" s="1"/>
  <c r="Z1056" i="15"/>
  <c r="AA1056" i="15" s="1"/>
  <c r="Z1008" i="15"/>
  <c r="AA1008" i="15" s="1"/>
  <c r="Z960" i="15"/>
  <c r="AA960" i="15" s="1"/>
  <c r="Z672" i="15"/>
  <c r="AA672" i="15" s="1"/>
  <c r="Z560" i="15"/>
  <c r="AA560" i="15" s="1"/>
  <c r="Z496" i="15"/>
  <c r="AA496" i="15" s="1"/>
  <c r="Z336" i="15"/>
  <c r="AA336" i="15" s="1"/>
  <c r="Z288" i="15"/>
  <c r="AA288" i="15" s="1"/>
  <c r="Z1256" i="15"/>
  <c r="AA1256" i="15" s="1"/>
  <c r="Z1240" i="15"/>
  <c r="AA1240" i="15" s="1"/>
  <c r="Z1224" i="15"/>
  <c r="AA1224" i="15" s="1"/>
  <c r="Z1208" i="15"/>
  <c r="AA1208" i="15" s="1"/>
  <c r="Z1192" i="15"/>
  <c r="AA1192" i="15" s="1"/>
  <c r="Z1176" i="15"/>
  <c r="AA1176" i="15" s="1"/>
  <c r="Z1160" i="15"/>
  <c r="AA1160" i="15" s="1"/>
  <c r="Z1144" i="15"/>
  <c r="AA1144" i="15" s="1"/>
  <c r="Z1128" i="15"/>
  <c r="AA1128" i="15" s="1"/>
  <c r="Z1112" i="15"/>
  <c r="AA1112" i="15" s="1"/>
  <c r="Z1096" i="15"/>
  <c r="AA1096" i="15" s="1"/>
  <c r="Z1080" i="15"/>
  <c r="AA1080" i="15" s="1"/>
  <c r="Z1064" i="15"/>
  <c r="AA1064" i="15" s="1"/>
  <c r="Z1048" i="15"/>
  <c r="AA1048" i="15" s="1"/>
  <c r="Z1032" i="15"/>
  <c r="AA1032" i="15" s="1"/>
  <c r="Z1016" i="15"/>
  <c r="AA1016" i="15" s="1"/>
  <c r="Z1000" i="15"/>
  <c r="AA1000" i="15" s="1"/>
  <c r="Z984" i="15"/>
  <c r="AA984" i="15" s="1"/>
  <c r="Z968" i="15"/>
  <c r="AA968" i="15" s="1"/>
  <c r="Z952" i="15"/>
  <c r="AA952" i="15" s="1"/>
  <c r="Z936" i="15"/>
  <c r="AA936" i="15" s="1"/>
  <c r="Z920" i="15"/>
  <c r="AA920" i="15" s="1"/>
  <c r="Z904" i="15"/>
  <c r="AA904" i="15" s="1"/>
  <c r="Z888" i="15"/>
  <c r="AA888" i="15" s="1"/>
  <c r="Z872" i="15"/>
  <c r="AA872" i="15" s="1"/>
  <c r="Z856" i="15"/>
  <c r="AA856" i="15" s="1"/>
  <c r="Z840" i="15"/>
  <c r="AA840" i="15" s="1"/>
  <c r="Z824" i="15"/>
  <c r="AA824" i="15" s="1"/>
  <c r="Z808" i="15"/>
  <c r="AA808" i="15" s="1"/>
  <c r="Z792" i="15"/>
  <c r="AA792" i="15" s="1"/>
  <c r="Z776" i="15"/>
  <c r="AA776" i="15" s="1"/>
  <c r="Z760" i="15"/>
  <c r="AA760" i="15" s="1"/>
  <c r="Z744" i="15"/>
  <c r="AA744" i="15" s="1"/>
  <c r="Z728" i="15"/>
  <c r="AA728" i="15" s="1"/>
  <c r="Z712" i="15"/>
  <c r="AA712" i="15" s="1"/>
  <c r="Z696" i="15"/>
  <c r="AA696" i="15" s="1"/>
  <c r="Z680" i="15"/>
  <c r="AA680" i="15" s="1"/>
  <c r="Z664" i="15"/>
  <c r="AA664" i="15" s="1"/>
  <c r="Z648" i="15"/>
  <c r="AA648" i="15" s="1"/>
  <c r="Z632" i="15"/>
  <c r="AA632" i="15" s="1"/>
  <c r="Z616" i="15"/>
  <c r="AA616" i="15" s="1"/>
  <c r="Z600" i="15"/>
  <c r="AA600" i="15" s="1"/>
  <c r="Z584" i="15"/>
  <c r="AA584" i="15" s="1"/>
  <c r="Z568" i="15"/>
  <c r="AA568" i="15" s="1"/>
  <c r="Z552" i="15"/>
  <c r="AA552" i="15" s="1"/>
  <c r="Z536" i="15"/>
  <c r="AA536" i="15" s="1"/>
  <c r="Z520" i="15"/>
  <c r="AA520" i="15" s="1"/>
  <c r="Z504" i="15"/>
  <c r="AA504" i="15" s="1"/>
  <c r="Z488" i="15"/>
  <c r="AA488" i="15" s="1"/>
  <c r="Z472" i="15"/>
  <c r="AA472" i="15" s="1"/>
  <c r="Z456" i="15"/>
  <c r="AA456" i="15" s="1"/>
  <c r="Z440" i="15"/>
  <c r="AA440" i="15" s="1"/>
  <c r="Z424" i="15"/>
  <c r="AA424" i="15" s="1"/>
  <c r="Z408" i="15"/>
  <c r="AA408" i="15" s="1"/>
  <c r="Z392" i="15"/>
  <c r="AA392" i="15" s="1"/>
  <c r="Z376" i="15"/>
  <c r="AA376" i="15" s="1"/>
  <c r="Z360" i="15"/>
  <c r="AA360" i="15" s="1"/>
  <c r="Z344" i="15"/>
  <c r="AA344" i="15" s="1"/>
  <c r="Z328" i="15"/>
  <c r="AA328" i="15" s="1"/>
  <c r="Z312" i="15"/>
  <c r="AA312" i="15" s="1"/>
  <c r="Z296" i="15"/>
  <c r="AA296" i="15" s="1"/>
  <c r="Z280" i="15"/>
  <c r="AA280" i="15" s="1"/>
  <c r="Z264" i="15"/>
  <c r="AA264" i="15" s="1"/>
  <c r="Z248" i="15"/>
  <c r="AA248" i="15" s="1"/>
  <c r="Z232" i="15"/>
  <c r="AA232" i="15" s="1"/>
  <c r="Z216" i="15"/>
  <c r="AA216" i="15" s="1"/>
  <c r="Z200" i="15"/>
  <c r="AA200" i="15" s="1"/>
  <c r="Z184" i="15"/>
  <c r="AA184" i="15" s="1"/>
  <c r="Z168" i="15"/>
  <c r="AA168" i="15" s="1"/>
  <c r="Z152" i="15"/>
  <c r="AA152" i="15" s="1"/>
  <c r="Z136" i="15"/>
  <c r="AA136" i="15" s="1"/>
  <c r="Z120" i="15"/>
  <c r="AA120" i="15" s="1"/>
  <c r="Z104" i="15"/>
  <c r="AA104" i="15" s="1"/>
  <c r="Z88" i="15"/>
  <c r="AA88" i="15" s="1"/>
  <c r="Z72" i="15"/>
  <c r="AA72" i="15" s="1"/>
  <c r="Z56" i="15"/>
  <c r="AA56" i="15" s="1"/>
  <c r="Z40" i="15"/>
  <c r="AA40" i="15" s="1"/>
  <c r="Z24" i="15"/>
  <c r="AA24" i="15" s="1"/>
  <c r="Z8" i="15"/>
  <c r="AA8" i="15" s="1"/>
  <c r="Z675" i="15"/>
  <c r="AA675" i="15" s="1"/>
  <c r="Z611" i="15"/>
  <c r="AA611" i="15" s="1"/>
  <c r="Z419" i="15"/>
  <c r="AA419" i="15" s="1"/>
  <c r="Z307" i="15"/>
  <c r="AA307" i="15" s="1"/>
  <c r="Z195" i="15"/>
  <c r="AA195" i="15" s="1"/>
  <c r="Z147" i="15"/>
  <c r="AA147" i="15" s="1"/>
  <c r="Z51" i="15"/>
  <c r="AA51" i="15" s="1"/>
  <c r="Z1232" i="15"/>
  <c r="AA1232" i="15" s="1"/>
  <c r="Z944" i="15"/>
  <c r="AA944" i="15" s="1"/>
  <c r="Z896" i="15"/>
  <c r="AA896" i="15" s="1"/>
  <c r="Z816" i="15"/>
  <c r="AA816" i="15" s="1"/>
  <c r="Z720" i="15"/>
  <c r="AA720" i="15" s="1"/>
  <c r="Z352" i="15"/>
  <c r="AA352" i="15" s="1"/>
  <c r="Z256" i="15"/>
  <c r="AA256" i="15" s="1"/>
  <c r="Z192" i="15"/>
  <c r="AA192" i="15" s="1"/>
  <c r="Z1178" i="15"/>
  <c r="AA1178" i="15" s="1"/>
  <c r="Z1130" i="15"/>
  <c r="AA1130" i="15" s="1"/>
  <c r="Z1191" i="15"/>
  <c r="AA1191" i="15" s="1"/>
  <c r="Z1143" i="15"/>
  <c r="AA1143" i="15" s="1"/>
  <c r="Z1188" i="15"/>
  <c r="AA1188" i="15" s="1"/>
  <c r="Z1253" i="15"/>
  <c r="AA1253" i="15" s="1"/>
  <c r="Z1237" i="15"/>
  <c r="AA1237" i="15" s="1"/>
  <c r="Z1221" i="15"/>
  <c r="AA1221" i="15" s="1"/>
  <c r="Z1205" i="15"/>
  <c r="AA1205" i="15" s="1"/>
  <c r="Z1189" i="15"/>
  <c r="AA1189" i="15" s="1"/>
  <c r="Z1173" i="15"/>
  <c r="AA1173" i="15" s="1"/>
  <c r="Z1157" i="15"/>
  <c r="AA1157" i="15" s="1"/>
  <c r="Z1141" i="15"/>
  <c r="AA1141" i="15" s="1"/>
  <c r="Z1125" i="15"/>
  <c r="AA1125" i="15" s="1"/>
  <c r="Z1109" i="15"/>
  <c r="AA1109" i="15" s="1"/>
  <c r="Z1093" i="15"/>
  <c r="AA1093" i="15" s="1"/>
  <c r="Z1077" i="15"/>
  <c r="AA1077" i="15" s="1"/>
  <c r="Z1061" i="15"/>
  <c r="AA1061" i="15" s="1"/>
  <c r="Z1045" i="15"/>
  <c r="AA1045" i="15" s="1"/>
  <c r="Z1029" i="15"/>
  <c r="AA1029" i="15" s="1"/>
  <c r="Z1013" i="15"/>
  <c r="AA1013" i="15" s="1"/>
  <c r="Z997" i="15"/>
  <c r="AA997" i="15" s="1"/>
  <c r="Z981" i="15"/>
  <c r="AA981" i="15" s="1"/>
  <c r="Z965" i="15"/>
  <c r="AA965" i="15" s="1"/>
  <c r="Z949" i="15"/>
  <c r="AA949" i="15" s="1"/>
  <c r="Z933" i="15"/>
  <c r="AA933" i="15" s="1"/>
  <c r="Z917" i="15"/>
  <c r="AA917" i="15" s="1"/>
  <c r="Z901" i="15"/>
  <c r="AA901" i="15" s="1"/>
  <c r="Z885" i="15"/>
  <c r="AA885" i="15" s="1"/>
  <c r="Z869" i="15"/>
  <c r="AA869" i="15" s="1"/>
  <c r="Z853" i="15"/>
  <c r="AA853" i="15" s="1"/>
  <c r="Z837" i="15"/>
  <c r="AA837" i="15" s="1"/>
  <c r="Z821" i="15"/>
  <c r="AA821" i="15" s="1"/>
  <c r="Z805" i="15"/>
  <c r="AA805" i="15" s="1"/>
  <c r="Z789" i="15"/>
  <c r="AA789" i="15" s="1"/>
  <c r="Z773" i="15"/>
  <c r="AA773" i="15" s="1"/>
  <c r="Z757" i="15"/>
  <c r="AA757" i="15" s="1"/>
  <c r="Z741" i="15"/>
  <c r="AA741" i="15" s="1"/>
  <c r="Z725" i="15"/>
  <c r="AA725" i="15" s="1"/>
  <c r="Z709" i="15"/>
  <c r="AA709" i="15" s="1"/>
  <c r="Z693" i="15"/>
  <c r="AA693" i="15" s="1"/>
  <c r="Z677" i="15"/>
  <c r="AA677" i="15" s="1"/>
  <c r="Z661" i="15"/>
  <c r="AA661" i="15" s="1"/>
  <c r="Z645" i="15"/>
  <c r="AA645" i="15" s="1"/>
  <c r="Z629" i="15"/>
  <c r="AA629" i="15" s="1"/>
  <c r="Z613" i="15"/>
  <c r="AA613" i="15" s="1"/>
  <c r="Z597" i="15"/>
  <c r="AA597" i="15" s="1"/>
  <c r="Z581" i="15"/>
  <c r="AA581" i="15" s="1"/>
  <c r="Z565" i="15"/>
  <c r="AA565" i="15" s="1"/>
  <c r="Z549" i="15"/>
  <c r="AA549" i="15" s="1"/>
  <c r="Z533" i="15"/>
  <c r="AA533" i="15" s="1"/>
  <c r="Z517" i="15"/>
  <c r="AA517" i="15" s="1"/>
  <c r="Z501" i="15"/>
  <c r="AA501" i="15" s="1"/>
  <c r="Z485" i="15"/>
  <c r="AA485" i="15" s="1"/>
  <c r="Z469" i="15"/>
  <c r="AA469" i="15" s="1"/>
  <c r="Z453" i="15"/>
  <c r="AA453" i="15" s="1"/>
  <c r="Z437" i="15"/>
  <c r="AA437" i="15" s="1"/>
  <c r="Z421" i="15"/>
  <c r="AA421" i="15" s="1"/>
  <c r="Z405" i="15"/>
  <c r="AA405" i="15" s="1"/>
  <c r="Z389" i="15"/>
  <c r="AA389" i="15" s="1"/>
  <c r="Z373" i="15"/>
  <c r="AA373" i="15" s="1"/>
  <c r="Z357" i="15"/>
  <c r="AA357" i="15" s="1"/>
  <c r="Z341" i="15"/>
  <c r="AA341" i="15" s="1"/>
  <c r="Z325" i="15"/>
  <c r="AA325" i="15" s="1"/>
  <c r="Z309" i="15"/>
  <c r="AA309" i="15" s="1"/>
  <c r="Z293" i="15"/>
  <c r="AA293" i="15" s="1"/>
  <c r="Z277" i="15"/>
  <c r="AA277" i="15" s="1"/>
  <c r="Z261" i="15"/>
  <c r="AA261" i="15" s="1"/>
  <c r="Z245" i="15"/>
  <c r="AA245" i="15" s="1"/>
  <c r="Z229" i="15"/>
  <c r="AA229" i="15" s="1"/>
  <c r="Z213" i="15"/>
  <c r="AA213" i="15" s="1"/>
  <c r="Z197" i="15"/>
  <c r="AA197" i="15" s="1"/>
  <c r="Z181" i="15"/>
  <c r="AA181" i="15" s="1"/>
  <c r="Z165" i="15"/>
  <c r="AA165" i="15" s="1"/>
  <c r="Z149" i="15"/>
  <c r="AA149" i="15" s="1"/>
  <c r="Z133" i="15"/>
  <c r="AA133" i="15" s="1"/>
  <c r="Z117" i="15"/>
  <c r="AA117" i="15" s="1"/>
  <c r="Z101" i="15"/>
  <c r="AA101" i="15" s="1"/>
  <c r="Z85" i="15"/>
  <c r="AA85" i="15" s="1"/>
  <c r="Z69" i="15"/>
  <c r="AA69" i="15" s="1"/>
  <c r="Z53" i="15"/>
  <c r="AA53" i="15" s="1"/>
  <c r="Z37" i="15"/>
  <c r="AA37" i="15" s="1"/>
  <c r="Z21" i="15"/>
  <c r="AA21" i="15" s="1"/>
  <c r="Z5" i="15"/>
  <c r="AA5" i="15" s="1"/>
  <c r="AC5" i="15" s="1"/>
  <c r="Z595" i="15"/>
  <c r="AA595" i="15" s="1"/>
  <c r="Z531" i="15"/>
  <c r="AA531" i="15" s="1"/>
  <c r="Z99" i="15"/>
  <c r="AA99" i="15" s="1"/>
  <c r="Z768" i="15"/>
  <c r="AA768" i="15" s="1"/>
  <c r="Z736" i="15"/>
  <c r="AA736" i="15" s="1"/>
  <c r="Z544" i="15"/>
  <c r="AA544" i="15" s="1"/>
  <c r="Z464" i="15"/>
  <c r="AA464" i="15" s="1"/>
  <c r="Z1242" i="15"/>
  <c r="AA1242" i="15" s="1"/>
  <c r="Z1114" i="15"/>
  <c r="AA1114" i="15" s="1"/>
  <c r="Z1255" i="15"/>
  <c r="AA1255" i="15" s="1"/>
  <c r="Z1223" i="15"/>
  <c r="AA1223" i="15" s="1"/>
  <c r="Z1047" i="15"/>
  <c r="AA1047" i="15" s="1"/>
  <c r="Z1250" i="15"/>
  <c r="AA1250" i="15" s="1"/>
  <c r="Z1234" i="15"/>
  <c r="AA1234" i="15" s="1"/>
  <c r="Z1218" i="15"/>
  <c r="AA1218" i="15" s="1"/>
  <c r="Z1202" i="15"/>
  <c r="AA1202" i="15" s="1"/>
  <c r="Z1186" i="15"/>
  <c r="AA1186" i="15" s="1"/>
  <c r="Z1170" i="15"/>
  <c r="AA1170" i="15" s="1"/>
  <c r="Z1154" i="15"/>
  <c r="AA1154" i="15" s="1"/>
  <c r="Z1138" i="15"/>
  <c r="AA1138" i="15" s="1"/>
  <c r="Z1122" i="15"/>
  <c r="AA1122" i="15" s="1"/>
  <c r="Z1106" i="15"/>
  <c r="AA1106" i="15" s="1"/>
  <c r="Z1090" i="15"/>
  <c r="AA1090" i="15" s="1"/>
  <c r="Z1074" i="15"/>
  <c r="AA1074" i="15" s="1"/>
  <c r="Z1058" i="15"/>
  <c r="AA1058" i="15" s="1"/>
  <c r="Z1042" i="15"/>
  <c r="AA1042" i="15" s="1"/>
  <c r="Z1026" i="15"/>
  <c r="AA1026" i="15" s="1"/>
  <c r="Z1010" i="15"/>
  <c r="AA1010" i="15" s="1"/>
  <c r="Z994" i="15"/>
  <c r="AA994" i="15" s="1"/>
  <c r="Z978" i="15"/>
  <c r="AA978" i="15" s="1"/>
  <c r="Z962" i="15"/>
  <c r="AA962" i="15" s="1"/>
  <c r="Z946" i="15"/>
  <c r="AA946" i="15" s="1"/>
  <c r="Z930" i="15"/>
  <c r="AA930" i="15" s="1"/>
  <c r="Z914" i="15"/>
  <c r="AA914" i="15" s="1"/>
  <c r="Z898" i="15"/>
  <c r="AA898" i="15" s="1"/>
  <c r="Z882" i="15"/>
  <c r="AA882" i="15" s="1"/>
  <c r="Z866" i="15"/>
  <c r="AA866" i="15" s="1"/>
  <c r="Z850" i="15"/>
  <c r="AA850" i="15" s="1"/>
  <c r="Z834" i="15"/>
  <c r="AA834" i="15" s="1"/>
  <c r="Z818" i="15"/>
  <c r="AA818" i="15" s="1"/>
  <c r="Z802" i="15"/>
  <c r="AA802" i="15" s="1"/>
  <c r="Z786" i="15"/>
  <c r="AA786" i="15" s="1"/>
  <c r="Z770" i="15"/>
  <c r="AA770" i="15" s="1"/>
  <c r="Z754" i="15"/>
  <c r="AA754" i="15" s="1"/>
  <c r="Z738" i="15"/>
  <c r="AA738" i="15" s="1"/>
  <c r="Z722" i="15"/>
  <c r="AA722" i="15" s="1"/>
  <c r="Z706" i="15"/>
  <c r="AA706" i="15" s="1"/>
  <c r="Z690" i="15"/>
  <c r="AA690" i="15" s="1"/>
  <c r="Z674" i="15"/>
  <c r="AA674" i="15" s="1"/>
  <c r="Z658" i="15"/>
  <c r="AA658" i="15" s="1"/>
  <c r="Z642" i="15"/>
  <c r="AA642" i="15" s="1"/>
  <c r="Z626" i="15"/>
  <c r="AA626" i="15" s="1"/>
  <c r="Z610" i="15"/>
  <c r="AA610" i="15" s="1"/>
  <c r="Z594" i="15"/>
  <c r="AA594" i="15" s="1"/>
  <c r="Z578" i="15"/>
  <c r="AA578" i="15" s="1"/>
  <c r="Z562" i="15"/>
  <c r="AA562" i="15" s="1"/>
  <c r="Z546" i="15"/>
  <c r="AA546" i="15" s="1"/>
  <c r="Z530" i="15"/>
  <c r="AA530" i="15" s="1"/>
  <c r="Z514" i="15"/>
  <c r="AA514" i="15" s="1"/>
  <c r="Z498" i="15"/>
  <c r="AA498" i="15" s="1"/>
  <c r="Z482" i="15"/>
  <c r="AA482" i="15" s="1"/>
  <c r="Z466" i="15"/>
  <c r="AA466" i="15" s="1"/>
  <c r="Z450" i="15"/>
  <c r="AA450" i="15" s="1"/>
  <c r="Z434" i="15"/>
  <c r="AA434" i="15" s="1"/>
  <c r="Z418" i="15"/>
  <c r="AA418" i="15" s="1"/>
  <c r="Z402" i="15"/>
  <c r="AA402" i="15" s="1"/>
  <c r="Z386" i="15"/>
  <c r="AA386" i="15" s="1"/>
  <c r="Z370" i="15"/>
  <c r="AA370" i="15" s="1"/>
  <c r="Z354" i="15"/>
  <c r="AA354" i="15" s="1"/>
  <c r="Z338" i="15"/>
  <c r="AA338" i="15" s="1"/>
  <c r="Z322" i="15"/>
  <c r="AA322" i="15" s="1"/>
  <c r="Z306" i="15"/>
  <c r="AA306" i="15" s="1"/>
  <c r="Z290" i="15"/>
  <c r="AA290" i="15" s="1"/>
  <c r="Z274" i="15"/>
  <c r="AA274" i="15" s="1"/>
  <c r="Z258" i="15"/>
  <c r="AA258" i="15" s="1"/>
  <c r="Z242" i="15"/>
  <c r="AA242" i="15" s="1"/>
  <c r="Z226" i="15"/>
  <c r="AA226" i="15" s="1"/>
  <c r="Z210" i="15"/>
  <c r="AA210" i="15" s="1"/>
  <c r="Z194" i="15"/>
  <c r="AA194" i="15" s="1"/>
  <c r="Z178" i="15"/>
  <c r="AA178" i="15" s="1"/>
  <c r="Z162" i="15"/>
  <c r="AA162" i="15" s="1"/>
  <c r="Z146" i="15"/>
  <c r="AA146" i="15" s="1"/>
  <c r="Z130" i="15"/>
  <c r="AA130" i="15" s="1"/>
  <c r="Z114" i="15"/>
  <c r="AA114" i="15" s="1"/>
  <c r="Z98" i="15"/>
  <c r="AA98" i="15" s="1"/>
  <c r="Z82" i="15"/>
  <c r="AA82" i="15" s="1"/>
  <c r="Z66" i="15"/>
  <c r="AA66" i="15" s="1"/>
  <c r="Z50" i="15"/>
  <c r="AA50" i="15" s="1"/>
  <c r="Z34" i="15"/>
  <c r="AA34" i="15" s="1"/>
  <c r="Z18" i="15"/>
  <c r="AA18" i="15" s="1"/>
  <c r="B1251" i="25"/>
  <c r="B1091" i="25"/>
  <c r="B1059" i="25"/>
  <c r="B771" i="25"/>
  <c r="B755" i="25"/>
  <c r="B547" i="25"/>
  <c r="B1150" i="25"/>
  <c r="B1235" i="25"/>
  <c r="B1187" i="25"/>
  <c r="B1171" i="25"/>
  <c r="B1123" i="25"/>
  <c r="B531" i="25"/>
  <c r="B1104" i="25"/>
  <c r="B1056" i="25"/>
  <c r="B1024" i="25"/>
  <c r="B336" i="25"/>
  <c r="B813" i="25"/>
  <c r="B1095" i="25"/>
  <c r="B775" i="25"/>
  <c r="B1217" i="25"/>
  <c r="B977" i="25"/>
  <c r="B961" i="25"/>
  <c r="B721" i="25"/>
  <c r="B577" i="25"/>
  <c r="B561" i="25"/>
  <c r="B1163" i="25"/>
  <c r="B1067" i="25"/>
  <c r="B1019" i="25"/>
  <c r="B987" i="25"/>
  <c r="B971" i="25"/>
  <c r="B955" i="25"/>
  <c r="B931" i="25"/>
  <c r="B787" i="25"/>
  <c r="B1152" i="25"/>
  <c r="B1088" i="25"/>
  <c r="B880" i="25"/>
  <c r="B624" i="25"/>
  <c r="B592" i="25"/>
  <c r="B560" i="25"/>
  <c r="B544" i="25"/>
  <c r="B256" i="25"/>
  <c r="B224" i="25"/>
  <c r="B1197" i="25"/>
  <c r="B1165" i="25"/>
  <c r="B945" i="25"/>
  <c r="B913" i="25"/>
  <c r="B1230" i="25"/>
  <c r="B1214" i="25"/>
  <c r="B1198" i="25"/>
  <c r="B1227" i="25"/>
  <c r="B1224" i="25"/>
  <c r="B1208" i="25"/>
  <c r="B1176" i="25"/>
  <c r="B1219" i="25"/>
  <c r="B1107" i="25"/>
  <c r="B1248" i="25"/>
  <c r="B1120" i="25"/>
  <c r="B864" i="25"/>
  <c r="B848" i="25"/>
  <c r="B352" i="25"/>
  <c r="B1085" i="25"/>
  <c r="B749" i="25"/>
  <c r="B1063" i="25"/>
  <c r="B967" i="25"/>
  <c r="B951" i="25"/>
  <c r="B887" i="25"/>
  <c r="B823" i="25"/>
  <c r="B1179" i="25"/>
  <c r="B1099" i="25"/>
  <c r="B1192" i="25"/>
  <c r="B1096" i="25"/>
  <c r="B1048" i="25"/>
  <c r="B968" i="25"/>
  <c r="B1218" i="25"/>
  <c r="B1202" i="25"/>
  <c r="B1170" i="25"/>
  <c r="B1106" i="25"/>
  <c r="B1074" i="25"/>
  <c r="B1042" i="25"/>
  <c r="B898" i="25"/>
  <c r="B850" i="25"/>
  <c r="B690" i="25"/>
  <c r="B1064" i="25"/>
  <c r="B952" i="25"/>
  <c r="B1253" i="25"/>
  <c r="B1237" i="25"/>
  <c r="B1234" i="25"/>
  <c r="B1122" i="25"/>
  <c r="B1010" i="25"/>
  <c r="B978" i="25"/>
  <c r="B834" i="25"/>
  <c r="B818" i="25"/>
  <c r="B770" i="25"/>
  <c r="B706" i="25"/>
  <c r="B578" i="25"/>
  <c r="B498" i="25"/>
  <c r="B1199" i="25"/>
  <c r="B1135" i="25"/>
  <c r="B1119" i="25"/>
  <c r="B1023" i="25"/>
  <c r="B959" i="25"/>
  <c r="B895" i="25"/>
  <c r="B847" i="25"/>
  <c r="B831" i="25"/>
  <c r="B1155" i="25"/>
  <c r="B1043" i="25"/>
  <c r="B915" i="25"/>
  <c r="B819" i="25"/>
  <c r="B643" i="25"/>
  <c r="B563" i="25"/>
  <c r="B832" i="25"/>
  <c r="B784" i="25"/>
  <c r="B368" i="25"/>
  <c r="B304" i="25"/>
  <c r="B288" i="25"/>
  <c r="B272" i="25"/>
  <c r="B1069" i="25"/>
  <c r="B1005" i="25"/>
  <c r="B829" i="25"/>
  <c r="B855" i="25"/>
  <c r="B1188" i="25"/>
  <c r="B1249" i="25"/>
  <c r="B1121" i="25"/>
  <c r="B1089" i="25"/>
  <c r="B1009" i="25"/>
  <c r="B993" i="25"/>
  <c r="B929" i="25"/>
  <c r="B353" i="25"/>
  <c r="B1182" i="25"/>
  <c r="B1166" i="25"/>
  <c r="B1259" i="25"/>
  <c r="B1243" i="25"/>
  <c r="B1003" i="25"/>
  <c r="B1128" i="25"/>
  <c r="B1080" i="25"/>
  <c r="B1032" i="25"/>
  <c r="B1016" i="25"/>
  <c r="B1186" i="25"/>
  <c r="B1058" i="25"/>
  <c r="B994" i="25"/>
  <c r="B882" i="25"/>
  <c r="B866" i="25"/>
  <c r="B658" i="25"/>
  <c r="B514" i="25"/>
  <c r="B1007" i="25"/>
  <c r="B815" i="25"/>
  <c r="B799" i="25"/>
  <c r="B783" i="25"/>
  <c r="B703" i="25"/>
  <c r="B687" i="25"/>
  <c r="B671" i="25"/>
  <c r="B1136" i="25"/>
  <c r="B1072" i="25"/>
  <c r="B608" i="25"/>
  <c r="B576" i="25"/>
  <c r="B528" i="25"/>
  <c r="B480" i="25"/>
  <c r="B464" i="25"/>
  <c r="B320" i="25"/>
  <c r="B1101" i="25"/>
  <c r="B1037" i="25"/>
  <c r="B845" i="25"/>
  <c r="B781" i="25"/>
  <c r="B1025" i="25"/>
  <c r="B769" i="25"/>
  <c r="B737" i="25"/>
  <c r="B705" i="25"/>
  <c r="B497" i="25"/>
  <c r="B1246" i="25"/>
  <c r="B1211" i="25"/>
  <c r="B1240" i="25"/>
  <c r="B1193" i="25"/>
  <c r="B1145" i="25"/>
  <c r="B1113" i="25"/>
  <c r="B1097" i="25"/>
  <c r="B1081" i="25"/>
  <c r="B1065" i="25"/>
  <c r="B1049" i="25"/>
  <c r="B1033" i="25"/>
  <c r="B921" i="25"/>
  <c r="B905" i="25"/>
  <c r="B889" i="25"/>
  <c r="B873" i="25"/>
  <c r="B857" i="25"/>
  <c r="B841" i="25"/>
  <c r="B825" i="25"/>
  <c r="B809" i="25"/>
  <c r="B793" i="25"/>
  <c r="B777" i="25"/>
  <c r="B665" i="25"/>
  <c r="B649" i="25"/>
  <c r="B633" i="25"/>
  <c r="B617" i="25"/>
  <c r="B601" i="25"/>
  <c r="B409" i="25"/>
  <c r="B393" i="25"/>
  <c r="B377" i="25"/>
  <c r="B361" i="25"/>
  <c r="B345" i="25"/>
  <c r="B329" i="25"/>
  <c r="B313" i="25"/>
  <c r="B297" i="25"/>
  <c r="B281" i="25"/>
  <c r="B502" i="25"/>
  <c r="B486" i="25"/>
  <c r="B470" i="25"/>
  <c r="B454" i="25"/>
  <c r="B438" i="25"/>
  <c r="B246" i="25"/>
  <c r="B230" i="25"/>
  <c r="B214" i="25"/>
  <c r="B198" i="25"/>
  <c r="B182" i="25"/>
  <c r="B1203" i="25"/>
  <c r="B179" i="25"/>
  <c r="B163" i="25"/>
  <c r="B147" i="25"/>
  <c r="B131" i="25"/>
  <c r="B115" i="25"/>
  <c r="B99" i="25"/>
  <c r="B83" i="25"/>
  <c r="B35" i="25"/>
  <c r="B19" i="25"/>
  <c r="B333" i="25"/>
  <c r="B317" i="25"/>
  <c r="B301" i="25"/>
  <c r="B285" i="25"/>
  <c r="B269" i="25"/>
  <c r="B253" i="25"/>
  <c r="B237" i="25"/>
  <c r="B157" i="25"/>
  <c r="B77" i="25"/>
  <c r="B61" i="25"/>
  <c r="B45" i="25"/>
  <c r="B29" i="25"/>
  <c r="B13" i="25"/>
  <c r="B717" i="25"/>
  <c r="B701" i="25"/>
  <c r="B669" i="25"/>
  <c r="B653" i="25"/>
  <c r="B637" i="25"/>
  <c r="B621" i="25"/>
  <c r="B605" i="25"/>
  <c r="B589" i="25"/>
  <c r="B573" i="25"/>
  <c r="B557" i="25"/>
  <c r="B541" i="25"/>
  <c r="B525" i="25"/>
  <c r="B509" i="25"/>
  <c r="B493" i="25"/>
  <c r="B477" i="25"/>
  <c r="B461" i="25"/>
  <c r="B445" i="25"/>
  <c r="B1194" i="25"/>
  <c r="B1178" i="25"/>
  <c r="B970" i="25"/>
  <c r="B938" i="25"/>
  <c r="B922" i="25"/>
  <c r="B826" i="25"/>
  <c r="B810" i="25"/>
  <c r="B794" i="25"/>
  <c r="B778" i="25"/>
  <c r="B762" i="25"/>
  <c r="B746" i="25"/>
  <c r="B682" i="25"/>
  <c r="B666" i="25"/>
  <c r="B426" i="25"/>
  <c r="B410" i="25"/>
  <c r="B314" i="25"/>
  <c r="B298" i="25"/>
  <c r="B282" i="25"/>
  <c r="B266" i="25"/>
  <c r="B170" i="25"/>
  <c r="B154" i="25"/>
  <c r="B567" i="25"/>
  <c r="B471" i="25"/>
  <c r="B455" i="25"/>
  <c r="B439" i="25"/>
  <c r="B423" i="25"/>
  <c r="B407" i="25"/>
  <c r="B311" i="25"/>
  <c r="B948" i="25"/>
  <c r="B932" i="25"/>
  <c r="B916" i="25"/>
  <c r="B900" i="25"/>
  <c r="B884" i="25"/>
  <c r="B692" i="25"/>
  <c r="B676" i="25"/>
  <c r="B660" i="25"/>
  <c r="B644" i="25"/>
  <c r="B628" i="25"/>
  <c r="B548" i="25"/>
  <c r="B532" i="25"/>
  <c r="B1134" i="25"/>
  <c r="B1118" i="25"/>
  <c r="B1102" i="25"/>
  <c r="B1086" i="25"/>
  <c r="B1070" i="25"/>
  <c r="B1054" i="25"/>
  <c r="B1038" i="25"/>
  <c r="B1022" i="25"/>
  <c r="B1006" i="25"/>
  <c r="B990" i="25"/>
  <c r="B974" i="25"/>
  <c r="B958" i="25"/>
  <c r="B942" i="25"/>
  <c r="B926" i="25"/>
  <c r="B910" i="25"/>
  <c r="B894" i="25"/>
  <c r="B878" i="25"/>
  <c r="B862" i="25"/>
  <c r="B846" i="25"/>
  <c r="B830" i="25"/>
  <c r="B814" i="25"/>
  <c r="B798" i="25"/>
  <c r="B782" i="25"/>
  <c r="B766" i="25"/>
  <c r="B750" i="25"/>
  <c r="B734" i="25"/>
  <c r="B718" i="25"/>
  <c r="B702" i="25"/>
  <c r="B686" i="25"/>
  <c r="B670" i="25"/>
  <c r="B654" i="25"/>
  <c r="B638" i="25"/>
  <c r="B622" i="25"/>
  <c r="B606" i="25"/>
  <c r="B590" i="25"/>
  <c r="B574" i="25"/>
  <c r="B558" i="25"/>
  <c r="B542" i="25"/>
  <c r="B526" i="25"/>
  <c r="B510" i="25"/>
  <c r="B494" i="25"/>
  <c r="B478" i="25"/>
  <c r="B462" i="25"/>
  <c r="B446" i="25"/>
  <c r="B430" i="25"/>
  <c r="B414" i="25"/>
  <c r="B398" i="25"/>
  <c r="B382" i="25"/>
  <c r="B366" i="25"/>
  <c r="B350" i="25"/>
  <c r="B334" i="25"/>
  <c r="B318" i="25"/>
  <c r="B302" i="25"/>
  <c r="B286" i="25"/>
  <c r="B270" i="25"/>
  <c r="B254" i="25"/>
  <c r="B238" i="25"/>
  <c r="B222" i="25"/>
  <c r="B206" i="25"/>
  <c r="B190" i="25"/>
  <c r="B174" i="25"/>
  <c r="B158" i="25"/>
  <c r="B142" i="25"/>
  <c r="B126" i="25"/>
  <c r="B110" i="25"/>
  <c r="B94" i="25"/>
  <c r="B78" i="25"/>
  <c r="B62" i="25"/>
  <c r="B46" i="25"/>
  <c r="B30" i="25"/>
  <c r="B14" i="25"/>
  <c r="B939" i="25"/>
  <c r="B859" i="25"/>
  <c r="B843" i="25"/>
  <c r="B827" i="25"/>
  <c r="B811" i="25"/>
  <c r="B795" i="25"/>
  <c r="B779" i="25"/>
  <c r="B763" i="25"/>
  <c r="B747" i="25"/>
  <c r="B731" i="25"/>
  <c r="B715" i="25"/>
  <c r="B555" i="25"/>
  <c r="B539" i="25"/>
  <c r="B523" i="25"/>
  <c r="B507" i="25"/>
  <c r="B491" i="25"/>
  <c r="B475" i="25"/>
  <c r="B459" i="25"/>
  <c r="B443" i="25"/>
  <c r="B427" i="25"/>
  <c r="B411" i="25"/>
  <c r="B395" i="25"/>
  <c r="B299" i="25"/>
  <c r="B283" i="25"/>
  <c r="B267" i="25"/>
  <c r="B251" i="25"/>
  <c r="B235" i="25"/>
  <c r="B43" i="25"/>
  <c r="B27" i="25"/>
  <c r="B11" i="25"/>
  <c r="B920" i="25"/>
  <c r="B904" i="25"/>
  <c r="B888" i="25"/>
  <c r="B856" i="25"/>
  <c r="B712" i="25"/>
  <c r="B680" i="25"/>
  <c r="B664" i="25"/>
  <c r="B648" i="25"/>
  <c r="B632" i="25"/>
  <c r="B568" i="25"/>
  <c r="B520" i="25"/>
  <c r="B504" i="25"/>
  <c r="B408" i="25"/>
  <c r="B360" i="25"/>
  <c r="B328" i="25"/>
  <c r="B296" i="25"/>
  <c r="B280" i="25"/>
  <c r="B264" i="25"/>
  <c r="B248" i="25"/>
  <c r="B216" i="25"/>
  <c r="B200" i="25"/>
  <c r="B184" i="25"/>
  <c r="B168" i="25"/>
  <c r="B136" i="25"/>
  <c r="B120" i="25"/>
  <c r="B104" i="25"/>
  <c r="B40" i="25"/>
  <c r="B24" i="25"/>
  <c r="B1205" i="25"/>
  <c r="B1189" i="25"/>
  <c r="B1173" i="25"/>
  <c r="B1157" i="25"/>
  <c r="B1141" i="25"/>
  <c r="B1125" i="25"/>
  <c r="B1093" i="25"/>
  <c r="B1077" i="25"/>
  <c r="B1061" i="25"/>
  <c r="B1029" i="25"/>
  <c r="B981" i="25"/>
  <c r="B949" i="25"/>
  <c r="B933" i="25"/>
  <c r="B917" i="25"/>
  <c r="B901" i="25"/>
  <c r="B885" i="25"/>
  <c r="B837" i="25"/>
  <c r="B821" i="25"/>
  <c r="B805" i="25"/>
  <c r="B789" i="25"/>
  <c r="B773" i="25"/>
  <c r="B741" i="25"/>
  <c r="B725" i="25"/>
  <c r="B693" i="25"/>
  <c r="B661" i="25"/>
  <c r="B645" i="25"/>
  <c r="B597" i="25"/>
  <c r="B549" i="25"/>
  <c r="B533" i="25"/>
  <c r="B501" i="25"/>
  <c r="B469" i="25"/>
  <c r="B453" i="25"/>
  <c r="B437" i="25"/>
  <c r="B421" i="25"/>
  <c r="B405" i="25"/>
  <c r="B85" i="25"/>
  <c r="B53" i="25"/>
  <c r="B37" i="25"/>
  <c r="B21" i="25"/>
  <c r="B5" i="25"/>
  <c r="B466" i="25"/>
  <c r="B450" i="25"/>
  <c r="B354" i="25"/>
  <c r="B258" i="25"/>
  <c r="B210" i="25"/>
  <c r="B194" i="25"/>
  <c r="B178" i="25"/>
  <c r="B146" i="25"/>
  <c r="B114" i="25"/>
  <c r="B82" i="25"/>
  <c r="B463" i="25"/>
  <c r="B447" i="25"/>
  <c r="B431" i="25"/>
  <c r="B415" i="25"/>
  <c r="B399" i="25"/>
  <c r="B351" i="25"/>
  <c r="B319" i="25"/>
  <c r="B303" i="25"/>
  <c r="B271" i="25"/>
  <c r="B239" i="25"/>
  <c r="B223" i="25"/>
  <c r="B111" i="25"/>
  <c r="B95" i="25"/>
  <c r="B79" i="25"/>
  <c r="B47" i="25"/>
  <c r="B31" i="25"/>
  <c r="B639" i="25"/>
  <c r="B607" i="25"/>
  <c r="B591" i="25"/>
  <c r="B559" i="25"/>
  <c r="B1244" i="25"/>
  <c r="B1132" i="25"/>
  <c r="B1116" i="25"/>
  <c r="B1100" i="25"/>
  <c r="B1084" i="25"/>
  <c r="B1068" i="25"/>
  <c r="B1052" i="25"/>
  <c r="B1036" i="25"/>
  <c r="B1020" i="25"/>
  <c r="B1004" i="25"/>
  <c r="B988" i="25"/>
  <c r="B892" i="25"/>
  <c r="B876" i="25"/>
  <c r="B860" i="25"/>
  <c r="B844" i="25"/>
  <c r="B828" i="25"/>
  <c r="B812" i="25"/>
  <c r="B796" i="25"/>
  <c r="B780" i="25"/>
  <c r="B764" i="25"/>
  <c r="B748" i="25"/>
  <c r="B732" i="25"/>
  <c r="B620" i="25"/>
  <c r="B604" i="25"/>
  <c r="B588" i="25"/>
  <c r="B572" i="25"/>
  <c r="B556" i="25"/>
  <c r="B364" i="25"/>
  <c r="B348" i="25"/>
  <c r="B332" i="25"/>
  <c r="B316" i="25"/>
  <c r="B300" i="25"/>
  <c r="B284" i="25"/>
  <c r="B268" i="25"/>
  <c r="B252" i="25"/>
  <c r="B236" i="25"/>
  <c r="B220" i="25"/>
  <c r="B108" i="25"/>
  <c r="B92" i="25"/>
  <c r="B76" i="25"/>
  <c r="B60" i="25"/>
  <c r="B44" i="25"/>
  <c r="B28" i="25"/>
  <c r="B12" i="25"/>
  <c r="B112" i="25"/>
  <c r="B96" i="25"/>
  <c r="B80" i="25"/>
  <c r="B64" i="25"/>
  <c r="B48" i="25"/>
  <c r="B32" i="25"/>
  <c r="B16" i="25"/>
  <c r="B58" i="25"/>
  <c r="B87" i="25"/>
  <c r="B71" i="25"/>
  <c r="B55" i="25"/>
  <c r="B39" i="25"/>
  <c r="B23" i="25"/>
  <c r="B7" i="25"/>
  <c r="B388" i="25"/>
  <c r="B292" i="25"/>
  <c r="B276" i="25"/>
  <c r="B260" i="25"/>
  <c r="B132" i="25"/>
  <c r="B97" i="25"/>
  <c r="B81" i="25"/>
  <c r="B65" i="25"/>
  <c r="AB6" i="2"/>
  <c r="AC6" i="2" s="1"/>
  <c r="AB1263" i="2"/>
  <c r="AC1263" i="2" s="1"/>
  <c r="AB1256" i="2"/>
  <c r="AC1256" i="2" s="1"/>
  <c r="AB1248" i="2"/>
  <c r="AC1248" i="2" s="1"/>
  <c r="AB1240" i="2"/>
  <c r="AC1240" i="2" s="1"/>
  <c r="AB1232" i="2"/>
  <c r="AC1232" i="2" s="1"/>
  <c r="AB1224" i="2"/>
  <c r="AC1224" i="2" s="1"/>
  <c r="AB1216" i="2"/>
  <c r="AC1216" i="2" s="1"/>
  <c r="AB1208" i="2"/>
  <c r="AC1208" i="2" s="1"/>
  <c r="AB1200" i="2"/>
  <c r="AC1200" i="2" s="1"/>
  <c r="AB1192" i="2"/>
  <c r="AC1192" i="2" s="1"/>
  <c r="AB1184" i="2"/>
  <c r="AC1184" i="2" s="1"/>
  <c r="AB1176" i="2"/>
  <c r="AC1176" i="2" s="1"/>
  <c r="AB1168" i="2"/>
  <c r="AC1168" i="2" s="1"/>
  <c r="AB1160" i="2"/>
  <c r="AC1160" i="2" s="1"/>
  <c r="AB1152" i="2"/>
  <c r="AC1152" i="2" s="1"/>
  <c r="AB1144" i="2"/>
  <c r="AC1144" i="2" s="1"/>
  <c r="AB1136" i="2"/>
  <c r="AC1136" i="2" s="1"/>
  <c r="AB1128" i="2"/>
  <c r="AC1128" i="2" s="1"/>
  <c r="AB1120" i="2"/>
  <c r="AC1120" i="2" s="1"/>
  <c r="AB1112" i="2"/>
  <c r="AC1112" i="2" s="1"/>
  <c r="AB1104" i="2"/>
  <c r="AC1104" i="2" s="1"/>
  <c r="AB1096" i="2"/>
  <c r="AC1096" i="2" s="1"/>
  <c r="AB1088" i="2"/>
  <c r="AC1088" i="2" s="1"/>
  <c r="AB1080" i="2"/>
  <c r="AC1080" i="2" s="1"/>
  <c r="AB1072" i="2"/>
  <c r="AC1072" i="2" s="1"/>
  <c r="AB1064" i="2"/>
  <c r="AC1064" i="2" s="1"/>
  <c r="AB1056" i="2"/>
  <c r="AC1056" i="2" s="1"/>
  <c r="AB1048" i="2"/>
  <c r="AC1048" i="2" s="1"/>
  <c r="AB1040" i="2"/>
  <c r="AC1040" i="2" s="1"/>
  <c r="AB1032" i="2"/>
  <c r="AC1032" i="2" s="1"/>
  <c r="AB1024" i="2"/>
  <c r="AC1024" i="2" s="1"/>
  <c r="AB1016" i="2"/>
  <c r="AC1016" i="2" s="1"/>
  <c r="AB1008" i="2"/>
  <c r="AC1008" i="2" s="1"/>
  <c r="AB1000" i="2"/>
  <c r="AC1000" i="2" s="1"/>
  <c r="AB992" i="2"/>
  <c r="AC992" i="2" s="1"/>
  <c r="AB984" i="2"/>
  <c r="AC984" i="2" s="1"/>
  <c r="AB976" i="2"/>
  <c r="AC976" i="2" s="1"/>
  <c r="AB968" i="2"/>
  <c r="AC968" i="2" s="1"/>
  <c r="AB960" i="2"/>
  <c r="AC960" i="2" s="1"/>
  <c r="AB952" i="2"/>
  <c r="AC952" i="2" s="1"/>
  <c r="AB944" i="2"/>
  <c r="AC944" i="2" s="1"/>
  <c r="AB936" i="2"/>
  <c r="AC936" i="2" s="1"/>
  <c r="AB928" i="2"/>
  <c r="AC928" i="2" s="1"/>
  <c r="AB920" i="2"/>
  <c r="AC920" i="2" s="1"/>
  <c r="AB912" i="2"/>
  <c r="AC912" i="2" s="1"/>
  <c r="AB904" i="2"/>
  <c r="AC904" i="2" s="1"/>
  <c r="AB896" i="2"/>
  <c r="AC896" i="2" s="1"/>
  <c r="AB888" i="2"/>
  <c r="AC888" i="2" s="1"/>
  <c r="AB880" i="2"/>
  <c r="AC880" i="2" s="1"/>
  <c r="AB872" i="2"/>
  <c r="AC872" i="2" s="1"/>
  <c r="AB864" i="2"/>
  <c r="AC864" i="2" s="1"/>
  <c r="AB856" i="2"/>
  <c r="AC856" i="2" s="1"/>
  <c r="AB848" i="2"/>
  <c r="AC848" i="2" s="1"/>
  <c r="AB840" i="2"/>
  <c r="AC840" i="2" s="1"/>
  <c r="AB832" i="2"/>
  <c r="AC832" i="2" s="1"/>
  <c r="AB824" i="2"/>
  <c r="AC824" i="2" s="1"/>
  <c r="AB816" i="2"/>
  <c r="AC816" i="2" s="1"/>
  <c r="AB808" i="2"/>
  <c r="AC808" i="2" s="1"/>
  <c r="AB800" i="2"/>
  <c r="AC800" i="2" s="1"/>
  <c r="AB792" i="2"/>
  <c r="AC792" i="2" s="1"/>
  <c r="AB784" i="2"/>
  <c r="AC784" i="2" s="1"/>
  <c r="AB776" i="2"/>
  <c r="AC776" i="2" s="1"/>
  <c r="AB768" i="2"/>
  <c r="AC768" i="2" s="1"/>
  <c r="AB760" i="2"/>
  <c r="AC760" i="2" s="1"/>
  <c r="AB752" i="2"/>
  <c r="AC752" i="2" s="1"/>
  <c r="AB744" i="2"/>
  <c r="AC744" i="2" s="1"/>
  <c r="AB736" i="2"/>
  <c r="AC736" i="2" s="1"/>
  <c r="AB728" i="2"/>
  <c r="AC728" i="2" s="1"/>
  <c r="AB720" i="2"/>
  <c r="AC720" i="2" s="1"/>
  <c r="AB712" i="2"/>
  <c r="AC712" i="2" s="1"/>
  <c r="AB704" i="2"/>
  <c r="AC704" i="2" s="1"/>
  <c r="AB696" i="2"/>
  <c r="AC696" i="2" s="1"/>
  <c r="AB688" i="2"/>
  <c r="AC688" i="2" s="1"/>
  <c r="AB680" i="2"/>
  <c r="AC680" i="2" s="1"/>
  <c r="AB672" i="2"/>
  <c r="AC672" i="2" s="1"/>
  <c r="AB664" i="2"/>
  <c r="AC664" i="2" s="1"/>
  <c r="AB656" i="2"/>
  <c r="AC656" i="2" s="1"/>
  <c r="AB648" i="2"/>
  <c r="AC648" i="2" s="1"/>
  <c r="AB640" i="2"/>
  <c r="AC640" i="2" s="1"/>
  <c r="AB632" i="2"/>
  <c r="AC632" i="2" s="1"/>
  <c r="AB624" i="2"/>
  <c r="AC624" i="2" s="1"/>
  <c r="AB616" i="2"/>
  <c r="AC616" i="2" s="1"/>
  <c r="AB608" i="2"/>
  <c r="AC608" i="2" s="1"/>
  <c r="AB600" i="2"/>
  <c r="AC600" i="2" s="1"/>
  <c r="AB592" i="2"/>
  <c r="AC592" i="2" s="1"/>
  <c r="AB584" i="2"/>
  <c r="AC584" i="2" s="1"/>
  <c r="AB576" i="2"/>
  <c r="AC576" i="2" s="1"/>
  <c r="AB568" i="2"/>
  <c r="AC568" i="2" s="1"/>
  <c r="AB560" i="2"/>
  <c r="AC560" i="2" s="1"/>
  <c r="AB552" i="2"/>
  <c r="AC552" i="2" s="1"/>
  <c r="AB544" i="2"/>
  <c r="AC544" i="2" s="1"/>
  <c r="AB536" i="2"/>
  <c r="AC536" i="2" s="1"/>
  <c r="AB528" i="2"/>
  <c r="AC528" i="2" s="1"/>
  <c r="AB520" i="2"/>
  <c r="AC520" i="2" s="1"/>
  <c r="AB512" i="2"/>
  <c r="AC512" i="2" s="1"/>
  <c r="AB504" i="2"/>
  <c r="AC504" i="2" s="1"/>
  <c r="AB496" i="2"/>
  <c r="AC496" i="2" s="1"/>
  <c r="AB488" i="2"/>
  <c r="AC488" i="2" s="1"/>
  <c r="AB480" i="2"/>
  <c r="AC480" i="2" s="1"/>
  <c r="AB472" i="2"/>
  <c r="AC472" i="2" s="1"/>
  <c r="AB464" i="2"/>
  <c r="AC464" i="2" s="1"/>
  <c r="AB456" i="2"/>
  <c r="AC456" i="2" s="1"/>
  <c r="AB448" i="2"/>
  <c r="AC448" i="2" s="1"/>
  <c r="AB440" i="2"/>
  <c r="AC440" i="2" s="1"/>
  <c r="AB432" i="2"/>
  <c r="AC432" i="2" s="1"/>
  <c r="AB424" i="2"/>
  <c r="AC424" i="2" s="1"/>
  <c r="AB416" i="2"/>
  <c r="AC416" i="2" s="1"/>
  <c r="AB408" i="2"/>
  <c r="AC408" i="2" s="1"/>
  <c r="AB400" i="2"/>
  <c r="AC400" i="2" s="1"/>
  <c r="AB392" i="2"/>
  <c r="AC392" i="2" s="1"/>
  <c r="AB384" i="2"/>
  <c r="AC384" i="2" s="1"/>
  <c r="AB376" i="2"/>
  <c r="AC376" i="2" s="1"/>
  <c r="AB368" i="2"/>
  <c r="AC368" i="2" s="1"/>
  <c r="AB360" i="2"/>
  <c r="AC360" i="2" s="1"/>
  <c r="AB352" i="2"/>
  <c r="AC352" i="2" s="1"/>
  <c r="AB344" i="2"/>
  <c r="AC344" i="2" s="1"/>
  <c r="AB336" i="2"/>
  <c r="AC336" i="2" s="1"/>
  <c r="AB328" i="2"/>
  <c r="AC328" i="2" s="1"/>
  <c r="AB320" i="2"/>
  <c r="AC320" i="2" s="1"/>
  <c r="AB312" i="2"/>
  <c r="AC312" i="2" s="1"/>
  <c r="AB304" i="2"/>
  <c r="AC304" i="2" s="1"/>
  <c r="AB296" i="2"/>
  <c r="AC296" i="2" s="1"/>
  <c r="AB288" i="2"/>
  <c r="AC288" i="2" s="1"/>
  <c r="AB280" i="2"/>
  <c r="AC280" i="2" s="1"/>
  <c r="AB272" i="2"/>
  <c r="AC272" i="2" s="1"/>
  <c r="AB264" i="2"/>
  <c r="AC264" i="2" s="1"/>
  <c r="AB256" i="2"/>
  <c r="AC256" i="2" s="1"/>
  <c r="AB248" i="2"/>
  <c r="AC248" i="2" s="1"/>
  <c r="AB240" i="2"/>
  <c r="AC240" i="2" s="1"/>
  <c r="AB232" i="2"/>
  <c r="AC232" i="2" s="1"/>
  <c r="AB224" i="2"/>
  <c r="AC224" i="2" s="1"/>
  <c r="AB216" i="2"/>
  <c r="AC216" i="2" s="1"/>
  <c r="AB208" i="2"/>
  <c r="AC208" i="2" s="1"/>
  <c r="AB200" i="2"/>
  <c r="AC200" i="2" s="1"/>
  <c r="AB192" i="2"/>
  <c r="AC192" i="2" s="1"/>
  <c r="AB184" i="2"/>
  <c r="AC184" i="2" s="1"/>
  <c r="AB176" i="2"/>
  <c r="AC176" i="2" s="1"/>
  <c r="AB168" i="2"/>
  <c r="AC168" i="2" s="1"/>
  <c r="AB160" i="2"/>
  <c r="AC160" i="2" s="1"/>
  <c r="AB152" i="2"/>
  <c r="AC152" i="2" s="1"/>
  <c r="AB144" i="2"/>
  <c r="AC144" i="2" s="1"/>
  <c r="AB136" i="2"/>
  <c r="AC136" i="2" s="1"/>
  <c r="AB128" i="2"/>
  <c r="AC128" i="2" s="1"/>
  <c r="AB120" i="2"/>
  <c r="AC120" i="2" s="1"/>
  <c r="AB112" i="2"/>
  <c r="AC112" i="2" s="1"/>
  <c r="AB104" i="2"/>
  <c r="AC104" i="2" s="1"/>
  <c r="AB96" i="2"/>
  <c r="AC96" i="2" s="1"/>
  <c r="AB88" i="2"/>
  <c r="AC88" i="2" s="1"/>
  <c r="AB80" i="2"/>
  <c r="AC80" i="2" s="1"/>
  <c r="AB72" i="2"/>
  <c r="AC72" i="2" s="1"/>
  <c r="AB64" i="2"/>
  <c r="AC64" i="2" s="1"/>
  <c r="AB56" i="2"/>
  <c r="AC56" i="2" s="1"/>
  <c r="AB48" i="2"/>
  <c r="AC48" i="2" s="1"/>
  <c r="AB40" i="2"/>
  <c r="AC40" i="2" s="1"/>
  <c r="AB32" i="2"/>
  <c r="AC32" i="2" s="1"/>
  <c r="AB24" i="2"/>
  <c r="AC24" i="2" s="1"/>
  <c r="AB16" i="2"/>
  <c r="AC16" i="2" s="1"/>
  <c r="AB8" i="2"/>
  <c r="AC8" i="2" s="1"/>
  <c r="AB1261" i="2"/>
  <c r="AC1261" i="2" s="1"/>
  <c r="AB1253" i="2"/>
  <c r="AC1253" i="2" s="1"/>
  <c r="AB1245" i="2"/>
  <c r="AC1245" i="2" s="1"/>
  <c r="AB1237" i="2"/>
  <c r="AC1237" i="2" s="1"/>
  <c r="AB1229" i="2"/>
  <c r="AC1229" i="2" s="1"/>
  <c r="AB1221" i="2"/>
  <c r="AC1221" i="2" s="1"/>
  <c r="AB1213" i="2"/>
  <c r="AC1213" i="2" s="1"/>
  <c r="AB1205" i="2"/>
  <c r="AC1205" i="2" s="1"/>
  <c r="AB1197" i="2"/>
  <c r="AC1197" i="2" s="1"/>
  <c r="AB1189" i="2"/>
  <c r="AC1189" i="2" s="1"/>
  <c r="AB1181" i="2"/>
  <c r="AC1181" i="2" s="1"/>
  <c r="AB1173" i="2"/>
  <c r="AC1173" i="2" s="1"/>
  <c r="AB1165" i="2"/>
  <c r="AC1165" i="2" s="1"/>
  <c r="AB1157" i="2"/>
  <c r="AC1157" i="2" s="1"/>
  <c r="AB1149" i="2"/>
  <c r="AC1149" i="2" s="1"/>
  <c r="AB1141" i="2"/>
  <c r="AC1141" i="2" s="1"/>
  <c r="AB1133" i="2"/>
  <c r="AC1133" i="2" s="1"/>
  <c r="AB1125" i="2"/>
  <c r="AC1125" i="2" s="1"/>
  <c r="AB1117" i="2"/>
  <c r="AC1117" i="2" s="1"/>
  <c r="AB1109" i="2"/>
  <c r="AC1109" i="2" s="1"/>
  <c r="AB1101" i="2"/>
  <c r="AC1101" i="2" s="1"/>
  <c r="AB1093" i="2"/>
  <c r="AC1093" i="2" s="1"/>
  <c r="AB1085" i="2"/>
  <c r="AC1085" i="2" s="1"/>
  <c r="AB1077" i="2"/>
  <c r="AC1077" i="2" s="1"/>
  <c r="AB1069" i="2"/>
  <c r="AC1069" i="2" s="1"/>
  <c r="AB1061" i="2"/>
  <c r="AC1061" i="2" s="1"/>
  <c r="AB1053" i="2"/>
  <c r="AC1053" i="2" s="1"/>
  <c r="AB1045" i="2"/>
  <c r="AC1045" i="2" s="1"/>
  <c r="AB1037" i="2"/>
  <c r="AC1037" i="2" s="1"/>
  <c r="AB1029" i="2"/>
  <c r="AC1029" i="2" s="1"/>
  <c r="AB1021" i="2"/>
  <c r="AC1021" i="2" s="1"/>
  <c r="AB1013" i="2"/>
  <c r="AC1013" i="2" s="1"/>
  <c r="AB1005" i="2"/>
  <c r="AC1005" i="2" s="1"/>
  <c r="AB997" i="2"/>
  <c r="AC997" i="2" s="1"/>
  <c r="AB989" i="2"/>
  <c r="AC989" i="2" s="1"/>
  <c r="AB981" i="2"/>
  <c r="AC981" i="2" s="1"/>
  <c r="AB973" i="2"/>
  <c r="AC973" i="2" s="1"/>
  <c r="AB965" i="2"/>
  <c r="AC965" i="2" s="1"/>
  <c r="AB957" i="2"/>
  <c r="AC957" i="2" s="1"/>
  <c r="AB949" i="2"/>
  <c r="AC949" i="2" s="1"/>
  <c r="AB941" i="2"/>
  <c r="AC941" i="2" s="1"/>
  <c r="AB933" i="2"/>
  <c r="AC933" i="2" s="1"/>
  <c r="AB925" i="2"/>
  <c r="AC925" i="2" s="1"/>
  <c r="AB917" i="2"/>
  <c r="AC917" i="2" s="1"/>
  <c r="AB909" i="2"/>
  <c r="AC909" i="2" s="1"/>
  <c r="AB901" i="2"/>
  <c r="AC901" i="2" s="1"/>
  <c r="AB893" i="2"/>
  <c r="AC893" i="2" s="1"/>
  <c r="AB885" i="2"/>
  <c r="AC885" i="2" s="1"/>
  <c r="AB877" i="2"/>
  <c r="AC877" i="2" s="1"/>
  <c r="AB869" i="2"/>
  <c r="AC869" i="2" s="1"/>
  <c r="AB861" i="2"/>
  <c r="AC861" i="2" s="1"/>
  <c r="AB853" i="2"/>
  <c r="AC853" i="2" s="1"/>
  <c r="AB845" i="2"/>
  <c r="AC845" i="2" s="1"/>
  <c r="AB837" i="2"/>
  <c r="AC837" i="2" s="1"/>
  <c r="AB829" i="2"/>
  <c r="AC829" i="2" s="1"/>
  <c r="AB821" i="2"/>
  <c r="AC821" i="2" s="1"/>
  <c r="AB813" i="2"/>
  <c r="AC813" i="2" s="1"/>
  <c r="AB805" i="2"/>
  <c r="AC805" i="2" s="1"/>
  <c r="AB797" i="2"/>
  <c r="AC797" i="2" s="1"/>
  <c r="AB789" i="2"/>
  <c r="AC789" i="2" s="1"/>
  <c r="AB781" i="2"/>
  <c r="AC781" i="2" s="1"/>
  <c r="AB773" i="2"/>
  <c r="AC773" i="2" s="1"/>
  <c r="AB765" i="2"/>
  <c r="AC765" i="2" s="1"/>
  <c r="AB757" i="2"/>
  <c r="AC757" i="2" s="1"/>
  <c r="AB749" i="2"/>
  <c r="AC749" i="2" s="1"/>
  <c r="AB741" i="2"/>
  <c r="AC741" i="2" s="1"/>
  <c r="AB733" i="2"/>
  <c r="AC733" i="2" s="1"/>
  <c r="AB725" i="2"/>
  <c r="AC725" i="2" s="1"/>
  <c r="AB717" i="2"/>
  <c r="AC717" i="2" s="1"/>
  <c r="AB709" i="2"/>
  <c r="AC709" i="2" s="1"/>
  <c r="AB701" i="2"/>
  <c r="AC701" i="2" s="1"/>
  <c r="AB693" i="2"/>
  <c r="AC693" i="2" s="1"/>
  <c r="AB685" i="2"/>
  <c r="AC685" i="2" s="1"/>
  <c r="AB677" i="2"/>
  <c r="AC677" i="2" s="1"/>
  <c r="AB669" i="2"/>
  <c r="AC669" i="2" s="1"/>
  <c r="AB661" i="2"/>
  <c r="AC661" i="2" s="1"/>
  <c r="AB653" i="2"/>
  <c r="AC653" i="2" s="1"/>
  <c r="AB645" i="2"/>
  <c r="AC645" i="2" s="1"/>
  <c r="AB637" i="2"/>
  <c r="AC637" i="2" s="1"/>
  <c r="AB629" i="2"/>
  <c r="AC629" i="2" s="1"/>
  <c r="AB621" i="2"/>
  <c r="AC621" i="2" s="1"/>
  <c r="AB613" i="2"/>
  <c r="AC613" i="2" s="1"/>
  <c r="AB605" i="2"/>
  <c r="AC605" i="2" s="1"/>
  <c r="AB597" i="2"/>
  <c r="AC597" i="2" s="1"/>
  <c r="AB589" i="2"/>
  <c r="AC589" i="2" s="1"/>
  <c r="AB581" i="2"/>
  <c r="AC581" i="2" s="1"/>
  <c r="AB573" i="2"/>
  <c r="AC573" i="2" s="1"/>
  <c r="AB565" i="2"/>
  <c r="AC565" i="2" s="1"/>
  <c r="AB557" i="2"/>
  <c r="AC557" i="2" s="1"/>
  <c r="AB549" i="2"/>
  <c r="AC549" i="2" s="1"/>
  <c r="AB541" i="2"/>
  <c r="AC541" i="2" s="1"/>
  <c r="AB533" i="2"/>
  <c r="AC533" i="2" s="1"/>
  <c r="AB525" i="2"/>
  <c r="AC525" i="2" s="1"/>
  <c r="AB517" i="2"/>
  <c r="AC517" i="2" s="1"/>
  <c r="AB509" i="2"/>
  <c r="AC509" i="2" s="1"/>
  <c r="AB501" i="2"/>
  <c r="AC501" i="2" s="1"/>
  <c r="AB493" i="2"/>
  <c r="AC493" i="2" s="1"/>
  <c r="AB485" i="2"/>
  <c r="AC485" i="2" s="1"/>
  <c r="AB477" i="2"/>
  <c r="AC477" i="2" s="1"/>
  <c r="AB469" i="2"/>
  <c r="AC469" i="2" s="1"/>
  <c r="AB461" i="2"/>
  <c r="AC461" i="2" s="1"/>
  <c r="AB453" i="2"/>
  <c r="AC453" i="2" s="1"/>
  <c r="AB445" i="2"/>
  <c r="AC445" i="2" s="1"/>
  <c r="AB437" i="2"/>
  <c r="AC437" i="2" s="1"/>
  <c r="AB429" i="2"/>
  <c r="AC429" i="2" s="1"/>
  <c r="AB421" i="2"/>
  <c r="AC421" i="2" s="1"/>
  <c r="AB413" i="2"/>
  <c r="AC413" i="2" s="1"/>
  <c r="AB405" i="2"/>
  <c r="AC405" i="2" s="1"/>
  <c r="AB397" i="2"/>
  <c r="AC397" i="2" s="1"/>
  <c r="AB389" i="2"/>
  <c r="AC389" i="2" s="1"/>
  <c r="AB381" i="2"/>
  <c r="AC381" i="2" s="1"/>
  <c r="AB373" i="2"/>
  <c r="AC373" i="2" s="1"/>
  <c r="AB365" i="2"/>
  <c r="AC365" i="2" s="1"/>
  <c r="AB357" i="2"/>
  <c r="AC357" i="2" s="1"/>
  <c r="AB349" i="2"/>
  <c r="AC349" i="2" s="1"/>
  <c r="AB341" i="2"/>
  <c r="AC341" i="2" s="1"/>
  <c r="AB333" i="2"/>
  <c r="AC333" i="2" s="1"/>
  <c r="AB325" i="2"/>
  <c r="AC325" i="2" s="1"/>
  <c r="AB317" i="2"/>
  <c r="AC317" i="2" s="1"/>
  <c r="AB309" i="2"/>
  <c r="AC309" i="2" s="1"/>
  <c r="AB301" i="2"/>
  <c r="AC301" i="2" s="1"/>
  <c r="AB293" i="2"/>
  <c r="AC293" i="2" s="1"/>
  <c r="AB285" i="2"/>
  <c r="AC285" i="2" s="1"/>
  <c r="AB277" i="2"/>
  <c r="AC277" i="2" s="1"/>
  <c r="AB269" i="2"/>
  <c r="AC269" i="2" s="1"/>
  <c r="AB261" i="2"/>
  <c r="AC261" i="2" s="1"/>
  <c r="AB253" i="2"/>
  <c r="AC253" i="2" s="1"/>
  <c r="AB245" i="2"/>
  <c r="AC245" i="2" s="1"/>
  <c r="AB237" i="2"/>
  <c r="AC237" i="2" s="1"/>
  <c r="AB229" i="2"/>
  <c r="AC229" i="2" s="1"/>
  <c r="AB221" i="2"/>
  <c r="AC221" i="2" s="1"/>
  <c r="AB213" i="2"/>
  <c r="AC213" i="2" s="1"/>
  <c r="AB205" i="2"/>
  <c r="AC205" i="2" s="1"/>
  <c r="AB197" i="2"/>
  <c r="AC197" i="2" s="1"/>
  <c r="AB189" i="2"/>
  <c r="AC189" i="2" s="1"/>
  <c r="AB181" i="2"/>
  <c r="AC181" i="2" s="1"/>
  <c r="AB173" i="2"/>
  <c r="AC173" i="2" s="1"/>
  <c r="AB165" i="2"/>
  <c r="AC165" i="2" s="1"/>
  <c r="AB157" i="2"/>
  <c r="AC157" i="2" s="1"/>
  <c r="AB149" i="2"/>
  <c r="AC149" i="2" s="1"/>
  <c r="AB141" i="2"/>
  <c r="AC141" i="2" s="1"/>
  <c r="AB133" i="2"/>
  <c r="AC133" i="2" s="1"/>
  <c r="AB125" i="2"/>
  <c r="AC125" i="2" s="1"/>
  <c r="AB117" i="2"/>
  <c r="AC117" i="2" s="1"/>
  <c r="AB109" i="2"/>
  <c r="AC109" i="2" s="1"/>
  <c r="AB101" i="2"/>
  <c r="AC101" i="2" s="1"/>
  <c r="AB93" i="2"/>
  <c r="AC93" i="2" s="1"/>
  <c r="AB85" i="2"/>
  <c r="AC85" i="2" s="1"/>
  <c r="AB77" i="2"/>
  <c r="AC77" i="2" s="1"/>
  <c r="AB69" i="2"/>
  <c r="AC69" i="2" s="1"/>
  <c r="AB61" i="2"/>
  <c r="AC61" i="2" s="1"/>
  <c r="AB53" i="2"/>
  <c r="AC53" i="2" s="1"/>
  <c r="AB45" i="2"/>
  <c r="AC45" i="2" s="1"/>
  <c r="AB37" i="2"/>
  <c r="AC37" i="2" s="1"/>
  <c r="AB29" i="2"/>
  <c r="AC29" i="2" s="1"/>
  <c r="AB21" i="2"/>
  <c r="AC21" i="2" s="1"/>
  <c r="AB13" i="2"/>
  <c r="AC13" i="2" s="1"/>
  <c r="AB1258" i="2"/>
  <c r="AC1258" i="2" s="1"/>
  <c r="AB1250" i="2"/>
  <c r="AC1250" i="2" s="1"/>
  <c r="AB1242" i="2"/>
  <c r="AC1242" i="2" s="1"/>
  <c r="AB1234" i="2"/>
  <c r="AC1234" i="2" s="1"/>
  <c r="AB1226" i="2"/>
  <c r="AC1226" i="2" s="1"/>
  <c r="AB1218" i="2"/>
  <c r="AC1218" i="2" s="1"/>
  <c r="AB1210" i="2"/>
  <c r="AC1210" i="2" s="1"/>
  <c r="AB1202" i="2"/>
  <c r="AC1202" i="2" s="1"/>
  <c r="AB1194" i="2"/>
  <c r="AC1194" i="2" s="1"/>
  <c r="AB1186" i="2"/>
  <c r="AC1186" i="2" s="1"/>
  <c r="AB1178" i="2"/>
  <c r="AC1178" i="2" s="1"/>
  <c r="AB1170" i="2"/>
  <c r="AC1170" i="2" s="1"/>
  <c r="AB1162" i="2"/>
  <c r="AC1162" i="2" s="1"/>
  <c r="AB1154" i="2"/>
  <c r="AC1154" i="2" s="1"/>
  <c r="AB1146" i="2"/>
  <c r="AC1146" i="2" s="1"/>
  <c r="AB1138" i="2"/>
  <c r="AC1138" i="2" s="1"/>
  <c r="AB1130" i="2"/>
  <c r="AC1130" i="2" s="1"/>
  <c r="AB1122" i="2"/>
  <c r="AC1122" i="2" s="1"/>
  <c r="AB1114" i="2"/>
  <c r="AC1114" i="2" s="1"/>
  <c r="AB1106" i="2"/>
  <c r="AC1106" i="2" s="1"/>
  <c r="AB1098" i="2"/>
  <c r="AC1098" i="2" s="1"/>
  <c r="AB1090" i="2"/>
  <c r="AC1090" i="2" s="1"/>
  <c r="AB1082" i="2"/>
  <c r="AC1082" i="2" s="1"/>
  <c r="AB1074" i="2"/>
  <c r="AC1074" i="2" s="1"/>
  <c r="AB1066" i="2"/>
  <c r="AC1066" i="2" s="1"/>
  <c r="AB1058" i="2"/>
  <c r="AC1058" i="2" s="1"/>
  <c r="AB1050" i="2"/>
  <c r="AC1050" i="2" s="1"/>
  <c r="AB1042" i="2"/>
  <c r="AC1042" i="2" s="1"/>
  <c r="AB1034" i="2"/>
  <c r="AC1034" i="2" s="1"/>
  <c r="AB1026" i="2"/>
  <c r="AC1026" i="2" s="1"/>
  <c r="AB1018" i="2"/>
  <c r="AC1018" i="2" s="1"/>
  <c r="AB1010" i="2"/>
  <c r="AC1010" i="2" s="1"/>
  <c r="AB1002" i="2"/>
  <c r="AC1002" i="2" s="1"/>
  <c r="AB994" i="2"/>
  <c r="AC994" i="2" s="1"/>
  <c r="AB986" i="2"/>
  <c r="AC986" i="2" s="1"/>
  <c r="AB978" i="2"/>
  <c r="AC978" i="2" s="1"/>
  <c r="AB970" i="2"/>
  <c r="AC970" i="2" s="1"/>
  <c r="AB962" i="2"/>
  <c r="AC962" i="2" s="1"/>
  <c r="AB954" i="2"/>
  <c r="AC954" i="2" s="1"/>
  <c r="AB946" i="2"/>
  <c r="AC946" i="2" s="1"/>
  <c r="AB938" i="2"/>
  <c r="AC938" i="2" s="1"/>
  <c r="AB930" i="2"/>
  <c r="AC930" i="2" s="1"/>
  <c r="AB922" i="2"/>
  <c r="AC922" i="2" s="1"/>
  <c r="AB914" i="2"/>
  <c r="AC914" i="2" s="1"/>
  <c r="AB906" i="2"/>
  <c r="AC906" i="2" s="1"/>
  <c r="AB898" i="2"/>
  <c r="AC898" i="2" s="1"/>
  <c r="AB890" i="2"/>
  <c r="AC890" i="2" s="1"/>
  <c r="AB882" i="2"/>
  <c r="AC882" i="2" s="1"/>
  <c r="AB874" i="2"/>
  <c r="AC874" i="2" s="1"/>
  <c r="AB866" i="2"/>
  <c r="AC866" i="2" s="1"/>
  <c r="AB858" i="2"/>
  <c r="AC858" i="2" s="1"/>
  <c r="AB850" i="2"/>
  <c r="AC850" i="2" s="1"/>
  <c r="AB842" i="2"/>
  <c r="AC842" i="2" s="1"/>
  <c r="AB834" i="2"/>
  <c r="AC834" i="2" s="1"/>
  <c r="AB826" i="2"/>
  <c r="AC826" i="2" s="1"/>
  <c r="AB818" i="2"/>
  <c r="AC818" i="2" s="1"/>
  <c r="AB810" i="2"/>
  <c r="AC810" i="2" s="1"/>
  <c r="AB802" i="2"/>
  <c r="AC802" i="2" s="1"/>
  <c r="AB794" i="2"/>
  <c r="AC794" i="2" s="1"/>
  <c r="AB786" i="2"/>
  <c r="AC786" i="2" s="1"/>
  <c r="AB778" i="2"/>
  <c r="AC778" i="2" s="1"/>
  <c r="AB770" i="2"/>
  <c r="AC770" i="2" s="1"/>
  <c r="AB762" i="2"/>
  <c r="AC762" i="2" s="1"/>
  <c r="AB754" i="2"/>
  <c r="AC754" i="2" s="1"/>
  <c r="AB746" i="2"/>
  <c r="AC746" i="2" s="1"/>
  <c r="AB738" i="2"/>
  <c r="AC738" i="2" s="1"/>
  <c r="AB730" i="2"/>
  <c r="AC730" i="2" s="1"/>
  <c r="AB722" i="2"/>
  <c r="AC722" i="2" s="1"/>
  <c r="AB714" i="2"/>
  <c r="AC714" i="2" s="1"/>
  <c r="AB706" i="2"/>
  <c r="AC706" i="2" s="1"/>
  <c r="AB698" i="2"/>
  <c r="AC698" i="2" s="1"/>
  <c r="AB690" i="2"/>
  <c r="AC690" i="2" s="1"/>
  <c r="AB682" i="2"/>
  <c r="AC682" i="2" s="1"/>
  <c r="AB674" i="2"/>
  <c r="AC674" i="2" s="1"/>
  <c r="AB666" i="2"/>
  <c r="AC666" i="2" s="1"/>
  <c r="AB658" i="2"/>
  <c r="AC658" i="2" s="1"/>
  <c r="AB650" i="2"/>
  <c r="AC650" i="2" s="1"/>
  <c r="AB642" i="2"/>
  <c r="AC642" i="2" s="1"/>
  <c r="AB634" i="2"/>
  <c r="AC634" i="2" s="1"/>
  <c r="AB626" i="2"/>
  <c r="AC626" i="2" s="1"/>
  <c r="AB618" i="2"/>
  <c r="AC618" i="2" s="1"/>
  <c r="AB610" i="2"/>
  <c r="AC610" i="2" s="1"/>
  <c r="AB602" i="2"/>
  <c r="AC602" i="2" s="1"/>
  <c r="AB594" i="2"/>
  <c r="AC594" i="2" s="1"/>
  <c r="AB586" i="2"/>
  <c r="AC586" i="2" s="1"/>
  <c r="AB578" i="2"/>
  <c r="AC578" i="2" s="1"/>
  <c r="AB570" i="2"/>
  <c r="AC570" i="2" s="1"/>
  <c r="AB562" i="2"/>
  <c r="AC562" i="2" s="1"/>
  <c r="AB554" i="2"/>
  <c r="AC554" i="2" s="1"/>
  <c r="AB546" i="2"/>
  <c r="AC546" i="2" s="1"/>
  <c r="AB538" i="2"/>
  <c r="AC538" i="2" s="1"/>
  <c r="AB530" i="2"/>
  <c r="AC530" i="2" s="1"/>
  <c r="AB522" i="2"/>
  <c r="AC522" i="2" s="1"/>
  <c r="AB514" i="2"/>
  <c r="AC514" i="2" s="1"/>
  <c r="AB506" i="2"/>
  <c r="AC506" i="2" s="1"/>
  <c r="AB498" i="2"/>
  <c r="AC498" i="2" s="1"/>
  <c r="AB490" i="2"/>
  <c r="AC490" i="2" s="1"/>
  <c r="AB482" i="2"/>
  <c r="AC482" i="2" s="1"/>
  <c r="AB474" i="2"/>
  <c r="AC474" i="2" s="1"/>
  <c r="AB466" i="2"/>
  <c r="AC466" i="2" s="1"/>
  <c r="AB458" i="2"/>
  <c r="AC458" i="2" s="1"/>
  <c r="AB450" i="2"/>
  <c r="AC450" i="2" s="1"/>
  <c r="AB442" i="2"/>
  <c r="AC442" i="2" s="1"/>
  <c r="AB434" i="2"/>
  <c r="AC434" i="2" s="1"/>
  <c r="AB426" i="2"/>
  <c r="AC426" i="2" s="1"/>
  <c r="AB418" i="2"/>
  <c r="AC418" i="2" s="1"/>
  <c r="AB410" i="2"/>
  <c r="AC410" i="2" s="1"/>
  <c r="AB402" i="2"/>
  <c r="AC402" i="2" s="1"/>
  <c r="AB394" i="2"/>
  <c r="AC394" i="2" s="1"/>
  <c r="AB386" i="2"/>
  <c r="AC386" i="2" s="1"/>
  <c r="AB378" i="2"/>
  <c r="AC378" i="2" s="1"/>
  <c r="AB370" i="2"/>
  <c r="AC370" i="2" s="1"/>
  <c r="AB362" i="2"/>
  <c r="AC362" i="2" s="1"/>
  <c r="AB354" i="2"/>
  <c r="AC354" i="2" s="1"/>
  <c r="AB346" i="2"/>
  <c r="AC346" i="2" s="1"/>
  <c r="AB338" i="2"/>
  <c r="AC338" i="2" s="1"/>
  <c r="AB330" i="2"/>
  <c r="AC330" i="2" s="1"/>
  <c r="AB322" i="2"/>
  <c r="AC322" i="2" s="1"/>
  <c r="AB314" i="2"/>
  <c r="AC314" i="2" s="1"/>
  <c r="AB306" i="2"/>
  <c r="AC306" i="2" s="1"/>
  <c r="AB298" i="2"/>
  <c r="AC298" i="2" s="1"/>
  <c r="AB290" i="2"/>
  <c r="AC290" i="2" s="1"/>
  <c r="AB282" i="2"/>
  <c r="AC282" i="2" s="1"/>
  <c r="AB274" i="2"/>
  <c r="AC274" i="2" s="1"/>
  <c r="AB266" i="2"/>
  <c r="AC266" i="2" s="1"/>
  <c r="AB258" i="2"/>
  <c r="AC258" i="2" s="1"/>
  <c r="AB250" i="2"/>
  <c r="AC250" i="2" s="1"/>
  <c r="AB242" i="2"/>
  <c r="AC242" i="2" s="1"/>
  <c r="AB234" i="2"/>
  <c r="AC234" i="2" s="1"/>
  <c r="AB226" i="2"/>
  <c r="AC226" i="2" s="1"/>
  <c r="AB218" i="2"/>
  <c r="AC218" i="2" s="1"/>
  <c r="AB210" i="2"/>
  <c r="AC210" i="2" s="1"/>
  <c r="AB202" i="2"/>
  <c r="AC202" i="2" s="1"/>
  <c r="AB194" i="2"/>
  <c r="AC194" i="2" s="1"/>
  <c r="AB186" i="2"/>
  <c r="AC186" i="2" s="1"/>
  <c r="AB178" i="2"/>
  <c r="AC178" i="2" s="1"/>
  <c r="AB170" i="2"/>
  <c r="AC170" i="2" s="1"/>
  <c r="AB162" i="2"/>
  <c r="AC162" i="2" s="1"/>
  <c r="AB154" i="2"/>
  <c r="AC154" i="2" s="1"/>
  <c r="AB146" i="2"/>
  <c r="AC146" i="2" s="1"/>
  <c r="AB138" i="2"/>
  <c r="AC138" i="2" s="1"/>
  <c r="AB130" i="2"/>
  <c r="AC130" i="2" s="1"/>
  <c r="AB122" i="2"/>
  <c r="AC122" i="2" s="1"/>
  <c r="AB114" i="2"/>
  <c r="AC114" i="2" s="1"/>
  <c r="AB106" i="2"/>
  <c r="AC106" i="2" s="1"/>
  <c r="AB98" i="2"/>
  <c r="AC98" i="2" s="1"/>
  <c r="AB90" i="2"/>
  <c r="AC90" i="2" s="1"/>
  <c r="AB82" i="2"/>
  <c r="AC82" i="2" s="1"/>
  <c r="AB74" i="2"/>
  <c r="AC74" i="2" s="1"/>
  <c r="AB66" i="2"/>
  <c r="AC66" i="2" s="1"/>
  <c r="AB58" i="2"/>
  <c r="AC58" i="2" s="1"/>
  <c r="AB50" i="2"/>
  <c r="AC50" i="2" s="1"/>
  <c r="AB42" i="2"/>
  <c r="AC42" i="2" s="1"/>
  <c r="AB34" i="2"/>
  <c r="AC34" i="2" s="1"/>
  <c r="AB26" i="2"/>
  <c r="AC26" i="2" s="1"/>
  <c r="AB18" i="2"/>
  <c r="AC18" i="2" s="1"/>
  <c r="AB10" i="2"/>
  <c r="AC10" i="2" s="1"/>
  <c r="AB1255" i="2"/>
  <c r="AC1255" i="2" s="1"/>
  <c r="AB1247" i="2"/>
  <c r="AC1247" i="2" s="1"/>
  <c r="AB1239" i="2"/>
  <c r="AC1239" i="2" s="1"/>
  <c r="AB1231" i="2"/>
  <c r="AC1231" i="2" s="1"/>
  <c r="AB1223" i="2"/>
  <c r="AC1223" i="2" s="1"/>
  <c r="AB1215" i="2"/>
  <c r="AC1215" i="2" s="1"/>
  <c r="AB1207" i="2"/>
  <c r="AC1207" i="2" s="1"/>
  <c r="AB1199" i="2"/>
  <c r="AC1199" i="2" s="1"/>
  <c r="AB1191" i="2"/>
  <c r="AC1191" i="2" s="1"/>
  <c r="AB1183" i="2"/>
  <c r="AC1183" i="2" s="1"/>
  <c r="AB1175" i="2"/>
  <c r="AC1175" i="2" s="1"/>
  <c r="AB1167" i="2"/>
  <c r="AC1167" i="2" s="1"/>
  <c r="AB1159" i="2"/>
  <c r="AC1159" i="2" s="1"/>
  <c r="AB1151" i="2"/>
  <c r="AC1151" i="2" s="1"/>
  <c r="AB1143" i="2"/>
  <c r="AC1143" i="2" s="1"/>
  <c r="AB1135" i="2"/>
  <c r="AC1135" i="2" s="1"/>
  <c r="AB1127" i="2"/>
  <c r="AC1127" i="2" s="1"/>
  <c r="AB1119" i="2"/>
  <c r="AC1119" i="2" s="1"/>
  <c r="AB1111" i="2"/>
  <c r="AC1111" i="2" s="1"/>
  <c r="AB1103" i="2"/>
  <c r="AC1103" i="2" s="1"/>
  <c r="AB1095" i="2"/>
  <c r="AC1095" i="2" s="1"/>
  <c r="AB1087" i="2"/>
  <c r="AC1087" i="2" s="1"/>
  <c r="AB1079" i="2"/>
  <c r="AC1079" i="2" s="1"/>
  <c r="AB1071" i="2"/>
  <c r="AC1071" i="2" s="1"/>
  <c r="AB1063" i="2"/>
  <c r="AC1063" i="2" s="1"/>
  <c r="AB1055" i="2"/>
  <c r="AC1055" i="2" s="1"/>
  <c r="AB1047" i="2"/>
  <c r="AC1047" i="2" s="1"/>
  <c r="AB1039" i="2"/>
  <c r="AC1039" i="2" s="1"/>
  <c r="AB1031" i="2"/>
  <c r="AC1031" i="2" s="1"/>
  <c r="AB1023" i="2"/>
  <c r="AC1023" i="2" s="1"/>
  <c r="AB1015" i="2"/>
  <c r="AC1015" i="2" s="1"/>
  <c r="AB1007" i="2"/>
  <c r="AC1007" i="2" s="1"/>
  <c r="AB999" i="2"/>
  <c r="AC999" i="2" s="1"/>
  <c r="AB991" i="2"/>
  <c r="AC991" i="2" s="1"/>
  <c r="AB983" i="2"/>
  <c r="AC983" i="2" s="1"/>
  <c r="AB975" i="2"/>
  <c r="AC975" i="2" s="1"/>
  <c r="AB967" i="2"/>
  <c r="AC967" i="2" s="1"/>
  <c r="AB959" i="2"/>
  <c r="AC959" i="2" s="1"/>
  <c r="AB951" i="2"/>
  <c r="AC951" i="2" s="1"/>
  <c r="AB943" i="2"/>
  <c r="AC943" i="2" s="1"/>
  <c r="AB935" i="2"/>
  <c r="AC935" i="2" s="1"/>
  <c r="AB927" i="2"/>
  <c r="AC927" i="2" s="1"/>
  <c r="AB919" i="2"/>
  <c r="AC919" i="2" s="1"/>
  <c r="AB911" i="2"/>
  <c r="AC911" i="2" s="1"/>
  <c r="AB903" i="2"/>
  <c r="AC903" i="2" s="1"/>
  <c r="AB895" i="2"/>
  <c r="AC895" i="2" s="1"/>
  <c r="AB887" i="2"/>
  <c r="AC887" i="2" s="1"/>
  <c r="AB879" i="2"/>
  <c r="AC879" i="2" s="1"/>
  <c r="AB871" i="2"/>
  <c r="AC871" i="2" s="1"/>
  <c r="AB863" i="2"/>
  <c r="AC863" i="2" s="1"/>
  <c r="AB855" i="2"/>
  <c r="AC855" i="2" s="1"/>
  <c r="AB847" i="2"/>
  <c r="AC847" i="2" s="1"/>
  <c r="AB839" i="2"/>
  <c r="AC839" i="2" s="1"/>
  <c r="AB831" i="2"/>
  <c r="AC831" i="2" s="1"/>
  <c r="AB823" i="2"/>
  <c r="AC823" i="2" s="1"/>
  <c r="AB815" i="2"/>
  <c r="AC815" i="2" s="1"/>
  <c r="AB807" i="2"/>
  <c r="AC807" i="2" s="1"/>
  <c r="AB799" i="2"/>
  <c r="AC799" i="2" s="1"/>
  <c r="AB791" i="2"/>
  <c r="AC791" i="2" s="1"/>
  <c r="AB783" i="2"/>
  <c r="AC783" i="2" s="1"/>
  <c r="AB775" i="2"/>
  <c r="AC775" i="2" s="1"/>
  <c r="AB767" i="2"/>
  <c r="AC767" i="2" s="1"/>
  <c r="AB759" i="2"/>
  <c r="AC759" i="2" s="1"/>
  <c r="AB751" i="2"/>
  <c r="AC751" i="2" s="1"/>
  <c r="AB743" i="2"/>
  <c r="AC743" i="2" s="1"/>
  <c r="AB735" i="2"/>
  <c r="AC735" i="2" s="1"/>
  <c r="AB727" i="2"/>
  <c r="AC727" i="2" s="1"/>
  <c r="AB719" i="2"/>
  <c r="AC719" i="2" s="1"/>
  <c r="AB711" i="2"/>
  <c r="AC711" i="2" s="1"/>
  <c r="AB703" i="2"/>
  <c r="AC703" i="2" s="1"/>
  <c r="AB695" i="2"/>
  <c r="AC695" i="2" s="1"/>
  <c r="AB687" i="2"/>
  <c r="AC687" i="2" s="1"/>
  <c r="AB679" i="2"/>
  <c r="AC679" i="2" s="1"/>
  <c r="AB671" i="2"/>
  <c r="AC671" i="2" s="1"/>
  <c r="AB663" i="2"/>
  <c r="AC663" i="2" s="1"/>
  <c r="AB655" i="2"/>
  <c r="AC655" i="2" s="1"/>
  <c r="AB647" i="2"/>
  <c r="AC647" i="2" s="1"/>
  <c r="AB639" i="2"/>
  <c r="AC639" i="2" s="1"/>
  <c r="AB631" i="2"/>
  <c r="AC631" i="2" s="1"/>
  <c r="AB623" i="2"/>
  <c r="AC623" i="2" s="1"/>
  <c r="AB615" i="2"/>
  <c r="AC615" i="2" s="1"/>
  <c r="AB607" i="2"/>
  <c r="AC607" i="2" s="1"/>
  <c r="AB599" i="2"/>
  <c r="AC599" i="2" s="1"/>
  <c r="AB591" i="2"/>
  <c r="AC591" i="2" s="1"/>
  <c r="AB583" i="2"/>
  <c r="AC583" i="2" s="1"/>
  <c r="AB575" i="2"/>
  <c r="AC575" i="2" s="1"/>
  <c r="AB567" i="2"/>
  <c r="AC567" i="2" s="1"/>
  <c r="AB559" i="2"/>
  <c r="AC559" i="2" s="1"/>
  <c r="AB551" i="2"/>
  <c r="AC551" i="2" s="1"/>
  <c r="AB543" i="2"/>
  <c r="AC543" i="2" s="1"/>
  <c r="AB535" i="2"/>
  <c r="AC535" i="2" s="1"/>
  <c r="AB527" i="2"/>
  <c r="AC527" i="2" s="1"/>
  <c r="AB519" i="2"/>
  <c r="AC519" i="2" s="1"/>
  <c r="AB511" i="2"/>
  <c r="AC511" i="2" s="1"/>
  <c r="AB503" i="2"/>
  <c r="AC503" i="2" s="1"/>
  <c r="AB495" i="2"/>
  <c r="AC495" i="2" s="1"/>
  <c r="AB487" i="2"/>
  <c r="AC487" i="2" s="1"/>
  <c r="AB479" i="2"/>
  <c r="AC479" i="2" s="1"/>
  <c r="AB471" i="2"/>
  <c r="AC471" i="2" s="1"/>
  <c r="AB463" i="2"/>
  <c r="AC463" i="2" s="1"/>
  <c r="AB455" i="2"/>
  <c r="AC455" i="2" s="1"/>
  <c r="AB447" i="2"/>
  <c r="AC447" i="2" s="1"/>
  <c r="AB439" i="2"/>
  <c r="AC439" i="2" s="1"/>
  <c r="AB431" i="2"/>
  <c r="AC431" i="2" s="1"/>
  <c r="AB423" i="2"/>
  <c r="AC423" i="2" s="1"/>
  <c r="AB415" i="2"/>
  <c r="AC415" i="2" s="1"/>
  <c r="AB407" i="2"/>
  <c r="AC407" i="2" s="1"/>
  <c r="AB399" i="2"/>
  <c r="AC399" i="2" s="1"/>
  <c r="AB391" i="2"/>
  <c r="AC391" i="2" s="1"/>
  <c r="AB383" i="2"/>
  <c r="AC383" i="2" s="1"/>
  <c r="AB375" i="2"/>
  <c r="AC375" i="2" s="1"/>
  <c r="AB367" i="2"/>
  <c r="AC367" i="2" s="1"/>
  <c r="AB359" i="2"/>
  <c r="AC359" i="2" s="1"/>
  <c r="AB351" i="2"/>
  <c r="AC351" i="2" s="1"/>
  <c r="AB343" i="2"/>
  <c r="AC343" i="2" s="1"/>
  <c r="AB335" i="2"/>
  <c r="AC335" i="2" s="1"/>
  <c r="AB327" i="2"/>
  <c r="AC327" i="2" s="1"/>
  <c r="AB319" i="2"/>
  <c r="AC319" i="2" s="1"/>
  <c r="AB311" i="2"/>
  <c r="AC311" i="2" s="1"/>
  <c r="AB303" i="2"/>
  <c r="AC303" i="2" s="1"/>
  <c r="AB295" i="2"/>
  <c r="AC295" i="2" s="1"/>
  <c r="AB287" i="2"/>
  <c r="AC287" i="2" s="1"/>
  <c r="AB279" i="2"/>
  <c r="AC279" i="2" s="1"/>
  <c r="AB271" i="2"/>
  <c r="AC271" i="2" s="1"/>
  <c r="AB263" i="2"/>
  <c r="AC263" i="2" s="1"/>
  <c r="AB255" i="2"/>
  <c r="AC255" i="2" s="1"/>
  <c r="AB247" i="2"/>
  <c r="AC247" i="2" s="1"/>
  <c r="AB239" i="2"/>
  <c r="AC239" i="2" s="1"/>
  <c r="AB231" i="2"/>
  <c r="AC231" i="2" s="1"/>
  <c r="AB223" i="2"/>
  <c r="AC223" i="2" s="1"/>
  <c r="AB215" i="2"/>
  <c r="AC215" i="2" s="1"/>
  <c r="AB207" i="2"/>
  <c r="AC207" i="2" s="1"/>
  <c r="AB199" i="2"/>
  <c r="AC199" i="2" s="1"/>
  <c r="AB191" i="2"/>
  <c r="AC191" i="2" s="1"/>
  <c r="AB183" i="2"/>
  <c r="AC183" i="2" s="1"/>
  <c r="AB175" i="2"/>
  <c r="AC175" i="2" s="1"/>
  <c r="AB167" i="2"/>
  <c r="AC167" i="2" s="1"/>
  <c r="AB159" i="2"/>
  <c r="AC159" i="2" s="1"/>
  <c r="AB151" i="2"/>
  <c r="AC151" i="2" s="1"/>
  <c r="AB143" i="2"/>
  <c r="AC143" i="2" s="1"/>
  <c r="AB135" i="2"/>
  <c r="AC135" i="2" s="1"/>
  <c r="AB127" i="2"/>
  <c r="AC127" i="2" s="1"/>
  <c r="AB119" i="2"/>
  <c r="AC119" i="2" s="1"/>
  <c r="AB111" i="2"/>
  <c r="AC111" i="2" s="1"/>
  <c r="AB103" i="2"/>
  <c r="AC103" i="2" s="1"/>
  <c r="AB95" i="2"/>
  <c r="AC95" i="2" s="1"/>
  <c r="AB87" i="2"/>
  <c r="AC87" i="2" s="1"/>
  <c r="AB79" i="2"/>
  <c r="AC79" i="2" s="1"/>
  <c r="AB71" i="2"/>
  <c r="AC71" i="2" s="1"/>
  <c r="AB63" i="2"/>
  <c r="AC63" i="2" s="1"/>
  <c r="AB55" i="2"/>
  <c r="AC55" i="2" s="1"/>
  <c r="AB47" i="2"/>
  <c r="AC47" i="2" s="1"/>
  <c r="AB39" i="2"/>
  <c r="AC39" i="2" s="1"/>
  <c r="AB31" i="2"/>
  <c r="AC31" i="2" s="1"/>
  <c r="AB23" i="2"/>
  <c r="AC23" i="2" s="1"/>
  <c r="AB15" i="2"/>
  <c r="AC15" i="2" s="1"/>
  <c r="AB7" i="2"/>
  <c r="AC7" i="2" s="1"/>
  <c r="AB1260" i="2"/>
  <c r="AC1260" i="2" s="1"/>
  <c r="AB1252" i="2"/>
  <c r="AC1252" i="2" s="1"/>
  <c r="AB1244" i="2"/>
  <c r="AC1244" i="2" s="1"/>
  <c r="AB1236" i="2"/>
  <c r="AC1236" i="2" s="1"/>
  <c r="AB1228" i="2"/>
  <c r="AC1228" i="2" s="1"/>
  <c r="AB1220" i="2"/>
  <c r="AC1220" i="2" s="1"/>
  <c r="AB1212" i="2"/>
  <c r="AC1212" i="2" s="1"/>
  <c r="AB1204" i="2"/>
  <c r="AC1204" i="2" s="1"/>
  <c r="AB1196" i="2"/>
  <c r="AC1196" i="2" s="1"/>
  <c r="AB1188" i="2"/>
  <c r="AC1188" i="2" s="1"/>
  <c r="AB1180" i="2"/>
  <c r="AC1180" i="2" s="1"/>
  <c r="AB1172" i="2"/>
  <c r="AC1172" i="2" s="1"/>
  <c r="AB1164" i="2"/>
  <c r="AC1164" i="2" s="1"/>
  <c r="AB1156" i="2"/>
  <c r="AC1156" i="2" s="1"/>
  <c r="AB1148" i="2"/>
  <c r="AC1148" i="2" s="1"/>
  <c r="AB1140" i="2"/>
  <c r="AC1140" i="2" s="1"/>
  <c r="AB1132" i="2"/>
  <c r="AC1132" i="2" s="1"/>
  <c r="AB1124" i="2"/>
  <c r="AC1124" i="2" s="1"/>
  <c r="AB1116" i="2"/>
  <c r="AC1116" i="2" s="1"/>
  <c r="AB1108" i="2"/>
  <c r="AC1108" i="2" s="1"/>
  <c r="AB1100" i="2"/>
  <c r="AC1100" i="2" s="1"/>
  <c r="AB1092" i="2"/>
  <c r="AC1092" i="2" s="1"/>
  <c r="AB1084" i="2"/>
  <c r="AC1084" i="2" s="1"/>
  <c r="AB1076" i="2"/>
  <c r="AC1076" i="2" s="1"/>
  <c r="AB1068" i="2"/>
  <c r="AC1068" i="2" s="1"/>
  <c r="AB1060" i="2"/>
  <c r="AC1060" i="2" s="1"/>
  <c r="AB1052" i="2"/>
  <c r="AC1052" i="2" s="1"/>
  <c r="AB1044" i="2"/>
  <c r="AC1044" i="2" s="1"/>
  <c r="AB1036" i="2"/>
  <c r="AC1036" i="2" s="1"/>
  <c r="AB1028" i="2"/>
  <c r="AC1028" i="2" s="1"/>
  <c r="AB1020" i="2"/>
  <c r="AC1020" i="2" s="1"/>
  <c r="AB1012" i="2"/>
  <c r="AC1012" i="2" s="1"/>
  <c r="AB1004" i="2"/>
  <c r="AC1004" i="2" s="1"/>
  <c r="AB996" i="2"/>
  <c r="AC996" i="2" s="1"/>
  <c r="AB988" i="2"/>
  <c r="AC988" i="2" s="1"/>
  <c r="AB980" i="2"/>
  <c r="AC980" i="2" s="1"/>
  <c r="AB972" i="2"/>
  <c r="AC972" i="2" s="1"/>
  <c r="AB964" i="2"/>
  <c r="AC964" i="2" s="1"/>
  <c r="AB956" i="2"/>
  <c r="AC956" i="2" s="1"/>
  <c r="AB948" i="2"/>
  <c r="AC948" i="2" s="1"/>
  <c r="AB940" i="2"/>
  <c r="AC940" i="2" s="1"/>
  <c r="AB932" i="2"/>
  <c r="AC932" i="2" s="1"/>
  <c r="AB924" i="2"/>
  <c r="AC924" i="2" s="1"/>
  <c r="AB916" i="2"/>
  <c r="AC916" i="2" s="1"/>
  <c r="AB908" i="2"/>
  <c r="AC908" i="2" s="1"/>
  <c r="AB900" i="2"/>
  <c r="AC900" i="2" s="1"/>
  <c r="AB892" i="2"/>
  <c r="AC892" i="2" s="1"/>
  <c r="AB884" i="2"/>
  <c r="AC884" i="2" s="1"/>
  <c r="AB876" i="2"/>
  <c r="AC876" i="2" s="1"/>
  <c r="AB868" i="2"/>
  <c r="AC868" i="2" s="1"/>
  <c r="AB860" i="2"/>
  <c r="AC860" i="2" s="1"/>
  <c r="AB852" i="2"/>
  <c r="AC852" i="2" s="1"/>
  <c r="AB844" i="2"/>
  <c r="AC844" i="2" s="1"/>
  <c r="AB836" i="2"/>
  <c r="AC836" i="2" s="1"/>
  <c r="AB828" i="2"/>
  <c r="AC828" i="2" s="1"/>
  <c r="AB820" i="2"/>
  <c r="AC820" i="2" s="1"/>
  <c r="AB812" i="2"/>
  <c r="AC812" i="2" s="1"/>
  <c r="AB804" i="2"/>
  <c r="AC804" i="2" s="1"/>
  <c r="AB796" i="2"/>
  <c r="AC796" i="2" s="1"/>
  <c r="AB788" i="2"/>
  <c r="AC788" i="2" s="1"/>
  <c r="AB780" i="2"/>
  <c r="AC780" i="2" s="1"/>
  <c r="AB772" i="2"/>
  <c r="AC772" i="2" s="1"/>
  <c r="AB764" i="2"/>
  <c r="AC764" i="2" s="1"/>
  <c r="AB756" i="2"/>
  <c r="AC756" i="2" s="1"/>
  <c r="AB748" i="2"/>
  <c r="AC748" i="2" s="1"/>
  <c r="AB740" i="2"/>
  <c r="AC740" i="2" s="1"/>
  <c r="AB732" i="2"/>
  <c r="AC732" i="2" s="1"/>
  <c r="AB724" i="2"/>
  <c r="AC724" i="2" s="1"/>
  <c r="AB716" i="2"/>
  <c r="AC716" i="2" s="1"/>
  <c r="AB708" i="2"/>
  <c r="AC708" i="2" s="1"/>
  <c r="AB700" i="2"/>
  <c r="AC700" i="2" s="1"/>
  <c r="AB692" i="2"/>
  <c r="AC692" i="2" s="1"/>
  <c r="AB684" i="2"/>
  <c r="AC684" i="2" s="1"/>
  <c r="AB676" i="2"/>
  <c r="AC676" i="2" s="1"/>
  <c r="AB668" i="2"/>
  <c r="AC668" i="2" s="1"/>
  <c r="AB660" i="2"/>
  <c r="AC660" i="2" s="1"/>
  <c r="AB652" i="2"/>
  <c r="AC652" i="2" s="1"/>
  <c r="AB644" i="2"/>
  <c r="AC644" i="2" s="1"/>
  <c r="AB636" i="2"/>
  <c r="AC636" i="2" s="1"/>
  <c r="AB628" i="2"/>
  <c r="AC628" i="2" s="1"/>
  <c r="AB620" i="2"/>
  <c r="AC620" i="2" s="1"/>
  <c r="AB612" i="2"/>
  <c r="AC612" i="2" s="1"/>
  <c r="AB604" i="2"/>
  <c r="AC604" i="2" s="1"/>
  <c r="AB596" i="2"/>
  <c r="AC596" i="2" s="1"/>
  <c r="AB588" i="2"/>
  <c r="AC588" i="2" s="1"/>
  <c r="AB580" i="2"/>
  <c r="AC580" i="2" s="1"/>
  <c r="AB572" i="2"/>
  <c r="AC572" i="2" s="1"/>
  <c r="AB564" i="2"/>
  <c r="AC564" i="2" s="1"/>
  <c r="AB556" i="2"/>
  <c r="AC556" i="2" s="1"/>
  <c r="AB548" i="2"/>
  <c r="AC548" i="2" s="1"/>
  <c r="AB540" i="2"/>
  <c r="AC540" i="2" s="1"/>
  <c r="AB532" i="2"/>
  <c r="AC532" i="2" s="1"/>
  <c r="AB524" i="2"/>
  <c r="AC524" i="2" s="1"/>
  <c r="AB516" i="2"/>
  <c r="AC516" i="2" s="1"/>
  <c r="AB508" i="2"/>
  <c r="AC508" i="2" s="1"/>
  <c r="AB500" i="2"/>
  <c r="AC500" i="2" s="1"/>
  <c r="AB492" i="2"/>
  <c r="AC492" i="2" s="1"/>
  <c r="AB484" i="2"/>
  <c r="AC484" i="2" s="1"/>
  <c r="AB476" i="2"/>
  <c r="AC476" i="2" s="1"/>
  <c r="AB468" i="2"/>
  <c r="AC468" i="2" s="1"/>
  <c r="AB460" i="2"/>
  <c r="AC460" i="2" s="1"/>
  <c r="AB452" i="2"/>
  <c r="AC452" i="2" s="1"/>
  <c r="AB444" i="2"/>
  <c r="AC444" i="2" s="1"/>
  <c r="AB436" i="2"/>
  <c r="AC436" i="2" s="1"/>
  <c r="AB428" i="2"/>
  <c r="AC428" i="2" s="1"/>
  <c r="AB420" i="2"/>
  <c r="AC420" i="2" s="1"/>
  <c r="AB412" i="2"/>
  <c r="AC412" i="2" s="1"/>
  <c r="AB404" i="2"/>
  <c r="AC404" i="2" s="1"/>
  <c r="AB396" i="2"/>
  <c r="AC396" i="2" s="1"/>
  <c r="AB388" i="2"/>
  <c r="AC388" i="2" s="1"/>
  <c r="AB380" i="2"/>
  <c r="AC380" i="2" s="1"/>
  <c r="AB372" i="2"/>
  <c r="AC372" i="2" s="1"/>
  <c r="AB364" i="2"/>
  <c r="AC364" i="2" s="1"/>
  <c r="AB356" i="2"/>
  <c r="AC356" i="2" s="1"/>
  <c r="AB348" i="2"/>
  <c r="AC348" i="2" s="1"/>
  <c r="AB340" i="2"/>
  <c r="AC340" i="2" s="1"/>
  <c r="AB332" i="2"/>
  <c r="AC332" i="2" s="1"/>
  <c r="AB324" i="2"/>
  <c r="AC324" i="2" s="1"/>
  <c r="AB316" i="2"/>
  <c r="AC316" i="2" s="1"/>
  <c r="AB308" i="2"/>
  <c r="AC308" i="2" s="1"/>
  <c r="AB300" i="2"/>
  <c r="AC300" i="2" s="1"/>
  <c r="AB292" i="2"/>
  <c r="AC292" i="2" s="1"/>
  <c r="AB284" i="2"/>
  <c r="AC284" i="2" s="1"/>
  <c r="AB276" i="2"/>
  <c r="AC276" i="2" s="1"/>
  <c r="AB268" i="2"/>
  <c r="AC268" i="2" s="1"/>
  <c r="AB260" i="2"/>
  <c r="AC260" i="2" s="1"/>
  <c r="AB252" i="2"/>
  <c r="AC252" i="2" s="1"/>
  <c r="AB244" i="2"/>
  <c r="AC244" i="2" s="1"/>
  <c r="AB236" i="2"/>
  <c r="AC236" i="2" s="1"/>
  <c r="AB228" i="2"/>
  <c r="AC228" i="2" s="1"/>
  <c r="AB220" i="2"/>
  <c r="AC220" i="2" s="1"/>
  <c r="AB212" i="2"/>
  <c r="AC212" i="2" s="1"/>
  <c r="AB204" i="2"/>
  <c r="AC204" i="2" s="1"/>
  <c r="AB196" i="2"/>
  <c r="AC196" i="2" s="1"/>
  <c r="AB188" i="2"/>
  <c r="AC188" i="2" s="1"/>
  <c r="AB180" i="2"/>
  <c r="AC180" i="2" s="1"/>
  <c r="AB172" i="2"/>
  <c r="AC172" i="2" s="1"/>
  <c r="AB164" i="2"/>
  <c r="AC164" i="2" s="1"/>
  <c r="AB156" i="2"/>
  <c r="AC156" i="2" s="1"/>
  <c r="AB148" i="2"/>
  <c r="AC148" i="2" s="1"/>
  <c r="AB140" i="2"/>
  <c r="AC140" i="2" s="1"/>
  <c r="AB132" i="2"/>
  <c r="AC132" i="2" s="1"/>
  <c r="AB124" i="2"/>
  <c r="AC124" i="2" s="1"/>
  <c r="AB116" i="2"/>
  <c r="AC116" i="2" s="1"/>
  <c r="AB108" i="2"/>
  <c r="AC108" i="2" s="1"/>
  <c r="AB100" i="2"/>
  <c r="AC100" i="2" s="1"/>
  <c r="AB92" i="2"/>
  <c r="AC92" i="2" s="1"/>
  <c r="AB84" i="2"/>
  <c r="AC84" i="2" s="1"/>
  <c r="AB76" i="2"/>
  <c r="AC76" i="2" s="1"/>
  <c r="AB68" i="2"/>
  <c r="AC68" i="2" s="1"/>
  <c r="AB60" i="2"/>
  <c r="AC60" i="2" s="1"/>
  <c r="AB52" i="2"/>
  <c r="AC52" i="2" s="1"/>
  <c r="AB44" i="2"/>
  <c r="AC44" i="2" s="1"/>
  <c r="AB36" i="2"/>
  <c r="AC36" i="2" s="1"/>
  <c r="AB28" i="2"/>
  <c r="AC28" i="2" s="1"/>
  <c r="AB20" i="2"/>
  <c r="AC20" i="2" s="1"/>
  <c r="AB12" i="2"/>
  <c r="AC12" i="2" s="1"/>
  <c r="AB1257" i="2"/>
  <c r="AC1257" i="2" s="1"/>
  <c r="AB1249" i="2"/>
  <c r="AC1249" i="2" s="1"/>
  <c r="AB1241" i="2"/>
  <c r="AC1241" i="2" s="1"/>
  <c r="AB1233" i="2"/>
  <c r="AC1233" i="2" s="1"/>
  <c r="AB1225" i="2"/>
  <c r="AC1225" i="2" s="1"/>
  <c r="AB1217" i="2"/>
  <c r="AC1217" i="2" s="1"/>
  <c r="AB1209" i="2"/>
  <c r="AC1209" i="2" s="1"/>
  <c r="AB1201" i="2"/>
  <c r="AC1201" i="2" s="1"/>
  <c r="AB1193" i="2"/>
  <c r="AC1193" i="2" s="1"/>
  <c r="AB1185" i="2"/>
  <c r="AC1185" i="2" s="1"/>
  <c r="AB1177" i="2"/>
  <c r="AC1177" i="2" s="1"/>
  <c r="AB1169" i="2"/>
  <c r="AC1169" i="2" s="1"/>
  <c r="AB1161" i="2"/>
  <c r="AC1161" i="2" s="1"/>
  <c r="AB1153" i="2"/>
  <c r="AC1153" i="2" s="1"/>
  <c r="AB1145" i="2"/>
  <c r="AC1145" i="2" s="1"/>
  <c r="AB1137" i="2"/>
  <c r="AC1137" i="2" s="1"/>
  <c r="AB1129" i="2"/>
  <c r="AC1129" i="2" s="1"/>
  <c r="AB1121" i="2"/>
  <c r="AC1121" i="2" s="1"/>
  <c r="AB1113" i="2"/>
  <c r="AC1113" i="2" s="1"/>
  <c r="AB1105" i="2"/>
  <c r="AC1105" i="2" s="1"/>
  <c r="AB1097" i="2"/>
  <c r="AC1097" i="2" s="1"/>
  <c r="AB1089" i="2"/>
  <c r="AC1089" i="2" s="1"/>
  <c r="AB1081" i="2"/>
  <c r="AC1081" i="2" s="1"/>
  <c r="AB1073" i="2"/>
  <c r="AC1073" i="2" s="1"/>
  <c r="AB1065" i="2"/>
  <c r="AC1065" i="2" s="1"/>
  <c r="AB1057" i="2"/>
  <c r="AC1057" i="2" s="1"/>
  <c r="AB1049" i="2"/>
  <c r="AC1049" i="2" s="1"/>
  <c r="AB1041" i="2"/>
  <c r="AC1041" i="2" s="1"/>
  <c r="AB1033" i="2"/>
  <c r="AC1033" i="2" s="1"/>
  <c r="AB1025" i="2"/>
  <c r="AC1025" i="2" s="1"/>
  <c r="AB1017" i="2"/>
  <c r="AC1017" i="2" s="1"/>
  <c r="AB1009" i="2"/>
  <c r="AC1009" i="2" s="1"/>
  <c r="AB1001" i="2"/>
  <c r="AC1001" i="2" s="1"/>
  <c r="AB993" i="2"/>
  <c r="AC993" i="2" s="1"/>
  <c r="AB985" i="2"/>
  <c r="AC985" i="2" s="1"/>
  <c r="AB977" i="2"/>
  <c r="AC977" i="2" s="1"/>
  <c r="AB969" i="2"/>
  <c r="AC969" i="2" s="1"/>
  <c r="AB961" i="2"/>
  <c r="AC961" i="2" s="1"/>
  <c r="AB953" i="2"/>
  <c r="AC953" i="2" s="1"/>
  <c r="AB945" i="2"/>
  <c r="AC945" i="2" s="1"/>
  <c r="AB937" i="2"/>
  <c r="AC937" i="2" s="1"/>
  <c r="AB929" i="2"/>
  <c r="AC929" i="2" s="1"/>
  <c r="AB921" i="2"/>
  <c r="AC921" i="2" s="1"/>
  <c r="AB913" i="2"/>
  <c r="AC913" i="2" s="1"/>
  <c r="AB905" i="2"/>
  <c r="AC905" i="2" s="1"/>
  <c r="AB897" i="2"/>
  <c r="AC897" i="2" s="1"/>
  <c r="AB889" i="2"/>
  <c r="AC889" i="2" s="1"/>
  <c r="AB881" i="2"/>
  <c r="AC881" i="2" s="1"/>
  <c r="AB873" i="2"/>
  <c r="AC873" i="2" s="1"/>
  <c r="AB865" i="2"/>
  <c r="AC865" i="2" s="1"/>
  <c r="AB857" i="2"/>
  <c r="AC857" i="2" s="1"/>
  <c r="AB849" i="2"/>
  <c r="AC849" i="2" s="1"/>
  <c r="AB841" i="2"/>
  <c r="AC841" i="2" s="1"/>
  <c r="AB833" i="2"/>
  <c r="AC833" i="2" s="1"/>
  <c r="AB825" i="2"/>
  <c r="AC825" i="2" s="1"/>
  <c r="AB817" i="2"/>
  <c r="AC817" i="2" s="1"/>
  <c r="AB809" i="2"/>
  <c r="AC809" i="2" s="1"/>
  <c r="AB801" i="2"/>
  <c r="AC801" i="2" s="1"/>
  <c r="AB793" i="2"/>
  <c r="AC793" i="2" s="1"/>
  <c r="AB785" i="2"/>
  <c r="AC785" i="2" s="1"/>
  <c r="AB777" i="2"/>
  <c r="AC777" i="2" s="1"/>
  <c r="AB769" i="2"/>
  <c r="AC769" i="2" s="1"/>
  <c r="AB761" i="2"/>
  <c r="AC761" i="2" s="1"/>
  <c r="AB753" i="2"/>
  <c r="AC753" i="2" s="1"/>
  <c r="AB745" i="2"/>
  <c r="AC745" i="2" s="1"/>
  <c r="AB737" i="2"/>
  <c r="AC737" i="2" s="1"/>
  <c r="AB729" i="2"/>
  <c r="AC729" i="2" s="1"/>
  <c r="AB721" i="2"/>
  <c r="AC721" i="2" s="1"/>
  <c r="AB713" i="2"/>
  <c r="AC713" i="2" s="1"/>
  <c r="AB705" i="2"/>
  <c r="AC705" i="2" s="1"/>
  <c r="AB697" i="2"/>
  <c r="AC697" i="2" s="1"/>
  <c r="AB689" i="2"/>
  <c r="AC689" i="2" s="1"/>
  <c r="AB681" i="2"/>
  <c r="AC681" i="2" s="1"/>
  <c r="AB673" i="2"/>
  <c r="AC673" i="2" s="1"/>
  <c r="AB665" i="2"/>
  <c r="AC665" i="2" s="1"/>
  <c r="AB657" i="2"/>
  <c r="AC657" i="2" s="1"/>
  <c r="AB649" i="2"/>
  <c r="AC649" i="2" s="1"/>
  <c r="AB641" i="2"/>
  <c r="AC641" i="2" s="1"/>
  <c r="AB633" i="2"/>
  <c r="AC633" i="2" s="1"/>
  <c r="AB625" i="2"/>
  <c r="AC625" i="2" s="1"/>
  <c r="AB617" i="2"/>
  <c r="AC617" i="2" s="1"/>
  <c r="AB609" i="2"/>
  <c r="AC609" i="2" s="1"/>
  <c r="AB601" i="2"/>
  <c r="AC601" i="2" s="1"/>
  <c r="AB593" i="2"/>
  <c r="AC593" i="2" s="1"/>
  <c r="AB585" i="2"/>
  <c r="AC585" i="2" s="1"/>
  <c r="AB577" i="2"/>
  <c r="AC577" i="2" s="1"/>
  <c r="AB569" i="2"/>
  <c r="AC569" i="2" s="1"/>
  <c r="AB561" i="2"/>
  <c r="AC561" i="2" s="1"/>
  <c r="AB553" i="2"/>
  <c r="AC553" i="2" s="1"/>
  <c r="AB545" i="2"/>
  <c r="AC545" i="2" s="1"/>
  <c r="AB537" i="2"/>
  <c r="AC537" i="2" s="1"/>
  <c r="AB529" i="2"/>
  <c r="AC529" i="2" s="1"/>
  <c r="AB521" i="2"/>
  <c r="AC521" i="2" s="1"/>
  <c r="AB513" i="2"/>
  <c r="AC513" i="2" s="1"/>
  <c r="AB505" i="2"/>
  <c r="AC505" i="2" s="1"/>
  <c r="AB497" i="2"/>
  <c r="AC497" i="2" s="1"/>
  <c r="AB489" i="2"/>
  <c r="AC489" i="2" s="1"/>
  <c r="AB481" i="2"/>
  <c r="AC481" i="2" s="1"/>
  <c r="AB473" i="2"/>
  <c r="AC473" i="2" s="1"/>
  <c r="AB465" i="2"/>
  <c r="AC465" i="2" s="1"/>
  <c r="AB457" i="2"/>
  <c r="AC457" i="2" s="1"/>
  <c r="AB449" i="2"/>
  <c r="AC449" i="2" s="1"/>
  <c r="AB441" i="2"/>
  <c r="AC441" i="2" s="1"/>
  <c r="AB433" i="2"/>
  <c r="AC433" i="2" s="1"/>
  <c r="AB425" i="2"/>
  <c r="AC425" i="2" s="1"/>
  <c r="AB417" i="2"/>
  <c r="AC417" i="2" s="1"/>
  <c r="AB409" i="2"/>
  <c r="AC409" i="2" s="1"/>
  <c r="AB401" i="2"/>
  <c r="AC401" i="2" s="1"/>
  <c r="AB393" i="2"/>
  <c r="AC393" i="2" s="1"/>
  <c r="AB385" i="2"/>
  <c r="AC385" i="2" s="1"/>
  <c r="AB377" i="2"/>
  <c r="AC377" i="2" s="1"/>
  <c r="AB369" i="2"/>
  <c r="AC369" i="2" s="1"/>
  <c r="AB361" i="2"/>
  <c r="AC361" i="2" s="1"/>
  <c r="AB353" i="2"/>
  <c r="AC353" i="2" s="1"/>
  <c r="AB345" i="2"/>
  <c r="AC345" i="2" s="1"/>
  <c r="AB337" i="2"/>
  <c r="AC337" i="2" s="1"/>
  <c r="AB329" i="2"/>
  <c r="AC329" i="2" s="1"/>
  <c r="AB321" i="2"/>
  <c r="AC321" i="2" s="1"/>
  <c r="AB313" i="2"/>
  <c r="AC313" i="2" s="1"/>
  <c r="AB305" i="2"/>
  <c r="AC305" i="2" s="1"/>
  <c r="AB297" i="2"/>
  <c r="AC297" i="2" s="1"/>
  <c r="AB289" i="2"/>
  <c r="AC289" i="2" s="1"/>
  <c r="AB281" i="2"/>
  <c r="AC281" i="2" s="1"/>
  <c r="AB273" i="2"/>
  <c r="AC273" i="2" s="1"/>
  <c r="AB265" i="2"/>
  <c r="AC265" i="2" s="1"/>
  <c r="AB257" i="2"/>
  <c r="AC257" i="2" s="1"/>
  <c r="AB249" i="2"/>
  <c r="AC249" i="2" s="1"/>
  <c r="AB241" i="2"/>
  <c r="AC241" i="2" s="1"/>
  <c r="AB233" i="2"/>
  <c r="AC233" i="2" s="1"/>
  <c r="AB225" i="2"/>
  <c r="AC225" i="2" s="1"/>
  <c r="AB217" i="2"/>
  <c r="AC217" i="2" s="1"/>
  <c r="AB209" i="2"/>
  <c r="AC209" i="2" s="1"/>
  <c r="AB201" i="2"/>
  <c r="AC201" i="2" s="1"/>
  <c r="AB193" i="2"/>
  <c r="AC193" i="2" s="1"/>
  <c r="AB185" i="2"/>
  <c r="AC185" i="2" s="1"/>
  <c r="AB177" i="2"/>
  <c r="AC177" i="2" s="1"/>
  <c r="AB169" i="2"/>
  <c r="AC169" i="2" s="1"/>
  <c r="AB161" i="2"/>
  <c r="AC161" i="2" s="1"/>
  <c r="AB153" i="2"/>
  <c r="AC153" i="2" s="1"/>
  <c r="AB145" i="2"/>
  <c r="AC145" i="2" s="1"/>
  <c r="AB137" i="2"/>
  <c r="AC137" i="2" s="1"/>
  <c r="AB129" i="2"/>
  <c r="AC129" i="2" s="1"/>
  <c r="AB121" i="2"/>
  <c r="AC121" i="2" s="1"/>
  <c r="AB113" i="2"/>
  <c r="AC113" i="2" s="1"/>
  <c r="AB105" i="2"/>
  <c r="AC105" i="2" s="1"/>
  <c r="AB97" i="2"/>
  <c r="AC97" i="2" s="1"/>
  <c r="AB89" i="2"/>
  <c r="AC89" i="2" s="1"/>
  <c r="AB81" i="2"/>
  <c r="AC81" i="2" s="1"/>
  <c r="AB73" i="2"/>
  <c r="AC73" i="2" s="1"/>
  <c r="AB65" i="2"/>
  <c r="AC65" i="2" s="1"/>
  <c r="AB57" i="2"/>
  <c r="AC57" i="2" s="1"/>
  <c r="AB49" i="2"/>
  <c r="AC49" i="2" s="1"/>
  <c r="AB41" i="2"/>
  <c r="AC41" i="2" s="1"/>
  <c r="AB33" i="2"/>
  <c r="AC33" i="2" s="1"/>
  <c r="AB25" i="2"/>
  <c r="AC25" i="2" s="1"/>
  <c r="AB17" i="2"/>
  <c r="AC17" i="2" s="1"/>
  <c r="AB9" i="2"/>
  <c r="AC9" i="2" s="1"/>
  <c r="AB1262" i="2"/>
  <c r="AC1262" i="2" s="1"/>
  <c r="AB1254" i="2"/>
  <c r="AC1254" i="2" s="1"/>
  <c r="AB1246" i="2"/>
  <c r="AC1246" i="2" s="1"/>
  <c r="AB1238" i="2"/>
  <c r="AC1238" i="2" s="1"/>
  <c r="AB1230" i="2"/>
  <c r="AC1230" i="2" s="1"/>
  <c r="AB1222" i="2"/>
  <c r="AC1222" i="2" s="1"/>
  <c r="AB1214" i="2"/>
  <c r="AC1214" i="2" s="1"/>
  <c r="AB1206" i="2"/>
  <c r="AC1206" i="2" s="1"/>
  <c r="AB1198" i="2"/>
  <c r="AC1198" i="2" s="1"/>
  <c r="AB1190" i="2"/>
  <c r="AC1190" i="2" s="1"/>
  <c r="AB1182" i="2"/>
  <c r="AC1182" i="2" s="1"/>
  <c r="AB1174" i="2"/>
  <c r="AC1174" i="2" s="1"/>
  <c r="AB1166" i="2"/>
  <c r="AC1166" i="2" s="1"/>
  <c r="AB1158" i="2"/>
  <c r="AC1158" i="2" s="1"/>
  <c r="AB1150" i="2"/>
  <c r="AC1150" i="2" s="1"/>
  <c r="AB1142" i="2"/>
  <c r="AC1142" i="2" s="1"/>
  <c r="AB1134" i="2"/>
  <c r="AC1134" i="2" s="1"/>
  <c r="AB1126" i="2"/>
  <c r="AC1126" i="2" s="1"/>
  <c r="AB1118" i="2"/>
  <c r="AC1118" i="2" s="1"/>
  <c r="AB1110" i="2"/>
  <c r="AC1110" i="2" s="1"/>
  <c r="AB1102" i="2"/>
  <c r="AC1102" i="2" s="1"/>
  <c r="AB1094" i="2"/>
  <c r="AC1094" i="2" s="1"/>
  <c r="AB1086" i="2"/>
  <c r="AC1086" i="2" s="1"/>
  <c r="AB1078" i="2"/>
  <c r="AC1078" i="2" s="1"/>
  <c r="AB1070" i="2"/>
  <c r="AC1070" i="2" s="1"/>
  <c r="AB1062" i="2"/>
  <c r="AC1062" i="2" s="1"/>
  <c r="AB1054" i="2"/>
  <c r="AC1054" i="2" s="1"/>
  <c r="AB1046" i="2"/>
  <c r="AC1046" i="2" s="1"/>
  <c r="AB1038" i="2"/>
  <c r="AC1038" i="2" s="1"/>
  <c r="AB1030" i="2"/>
  <c r="AC1030" i="2" s="1"/>
  <c r="AB1022" i="2"/>
  <c r="AC1022" i="2" s="1"/>
  <c r="AB1014" i="2"/>
  <c r="AC1014" i="2" s="1"/>
  <c r="AB1006" i="2"/>
  <c r="AC1006" i="2" s="1"/>
  <c r="AB998" i="2"/>
  <c r="AC998" i="2" s="1"/>
  <c r="AB990" i="2"/>
  <c r="AC990" i="2" s="1"/>
  <c r="AB982" i="2"/>
  <c r="AC982" i="2" s="1"/>
  <c r="AB974" i="2"/>
  <c r="AC974" i="2" s="1"/>
  <c r="AB966" i="2"/>
  <c r="AC966" i="2" s="1"/>
  <c r="AB958" i="2"/>
  <c r="AC958" i="2" s="1"/>
  <c r="AB950" i="2"/>
  <c r="AC950" i="2" s="1"/>
  <c r="AB942" i="2"/>
  <c r="AC942" i="2" s="1"/>
  <c r="AB934" i="2"/>
  <c r="AC934" i="2" s="1"/>
  <c r="AB926" i="2"/>
  <c r="AC926" i="2" s="1"/>
  <c r="AB918" i="2"/>
  <c r="AC918" i="2" s="1"/>
  <c r="AB910" i="2"/>
  <c r="AC910" i="2" s="1"/>
  <c r="AB902" i="2"/>
  <c r="AC902" i="2" s="1"/>
  <c r="AB894" i="2"/>
  <c r="AC894" i="2" s="1"/>
  <c r="AB886" i="2"/>
  <c r="AC886" i="2" s="1"/>
  <c r="AB878" i="2"/>
  <c r="AC878" i="2" s="1"/>
  <c r="AB870" i="2"/>
  <c r="AC870" i="2" s="1"/>
  <c r="AB862" i="2"/>
  <c r="AC862" i="2" s="1"/>
  <c r="AB854" i="2"/>
  <c r="AC854" i="2" s="1"/>
  <c r="AB846" i="2"/>
  <c r="AC846" i="2" s="1"/>
  <c r="AB838" i="2"/>
  <c r="AC838" i="2" s="1"/>
  <c r="AB830" i="2"/>
  <c r="AC830" i="2" s="1"/>
  <c r="AB822" i="2"/>
  <c r="AC822" i="2" s="1"/>
  <c r="AB814" i="2"/>
  <c r="AC814" i="2" s="1"/>
  <c r="AB806" i="2"/>
  <c r="AC806" i="2" s="1"/>
  <c r="AB798" i="2"/>
  <c r="AC798" i="2" s="1"/>
  <c r="AB790" i="2"/>
  <c r="AC790" i="2" s="1"/>
  <c r="AB782" i="2"/>
  <c r="AC782" i="2" s="1"/>
  <c r="AB774" i="2"/>
  <c r="AC774" i="2" s="1"/>
  <c r="AB766" i="2"/>
  <c r="AC766" i="2" s="1"/>
  <c r="AB758" i="2"/>
  <c r="AC758" i="2" s="1"/>
  <c r="AB750" i="2"/>
  <c r="AC750" i="2" s="1"/>
  <c r="AB742" i="2"/>
  <c r="AC742" i="2" s="1"/>
  <c r="AB734" i="2"/>
  <c r="AC734" i="2" s="1"/>
  <c r="AB726" i="2"/>
  <c r="AC726" i="2" s="1"/>
  <c r="AB718" i="2"/>
  <c r="AC718" i="2" s="1"/>
  <c r="AB710" i="2"/>
  <c r="AC710" i="2" s="1"/>
  <c r="AB702" i="2"/>
  <c r="AC702" i="2" s="1"/>
  <c r="AB694" i="2"/>
  <c r="AC694" i="2" s="1"/>
  <c r="AB686" i="2"/>
  <c r="AC686" i="2" s="1"/>
  <c r="AB678" i="2"/>
  <c r="AC678" i="2" s="1"/>
  <c r="AB670" i="2"/>
  <c r="AC670" i="2" s="1"/>
  <c r="AB662" i="2"/>
  <c r="AC662" i="2" s="1"/>
  <c r="AB654" i="2"/>
  <c r="AC654" i="2" s="1"/>
  <c r="AB646" i="2"/>
  <c r="AC646" i="2" s="1"/>
  <c r="AB638" i="2"/>
  <c r="AC638" i="2" s="1"/>
  <c r="AB630" i="2"/>
  <c r="AC630" i="2" s="1"/>
  <c r="AB622" i="2"/>
  <c r="AC622" i="2" s="1"/>
  <c r="AB614" i="2"/>
  <c r="AC614" i="2" s="1"/>
  <c r="AB606" i="2"/>
  <c r="AC606" i="2" s="1"/>
  <c r="AB598" i="2"/>
  <c r="AC598" i="2" s="1"/>
  <c r="AB590" i="2"/>
  <c r="AC590" i="2" s="1"/>
  <c r="AB582" i="2"/>
  <c r="AC582" i="2" s="1"/>
  <c r="AB574" i="2"/>
  <c r="AC574" i="2" s="1"/>
  <c r="AB566" i="2"/>
  <c r="AC566" i="2" s="1"/>
  <c r="AB558" i="2"/>
  <c r="AC558" i="2" s="1"/>
  <c r="AB550" i="2"/>
  <c r="AC550" i="2" s="1"/>
  <c r="AB542" i="2"/>
  <c r="AC542" i="2" s="1"/>
  <c r="AB534" i="2"/>
  <c r="AC534" i="2" s="1"/>
  <c r="AB526" i="2"/>
  <c r="AC526" i="2" s="1"/>
  <c r="AB518" i="2"/>
  <c r="AC518" i="2" s="1"/>
  <c r="AB510" i="2"/>
  <c r="AC510" i="2" s="1"/>
  <c r="AB502" i="2"/>
  <c r="AC502" i="2" s="1"/>
  <c r="AB494" i="2"/>
  <c r="AC494" i="2" s="1"/>
  <c r="AB486" i="2"/>
  <c r="AC486" i="2" s="1"/>
  <c r="AB478" i="2"/>
  <c r="AC478" i="2" s="1"/>
  <c r="AB470" i="2"/>
  <c r="AC470" i="2" s="1"/>
  <c r="AB462" i="2"/>
  <c r="AC462" i="2" s="1"/>
  <c r="AB454" i="2"/>
  <c r="AC454" i="2" s="1"/>
  <c r="AB446" i="2"/>
  <c r="AC446" i="2" s="1"/>
  <c r="AB438" i="2"/>
  <c r="AC438" i="2" s="1"/>
  <c r="AB430" i="2"/>
  <c r="AC430" i="2" s="1"/>
  <c r="AB422" i="2"/>
  <c r="AC422" i="2" s="1"/>
  <c r="AB414" i="2"/>
  <c r="AC414" i="2" s="1"/>
  <c r="AB406" i="2"/>
  <c r="AC406" i="2" s="1"/>
  <c r="AB398" i="2"/>
  <c r="AC398" i="2" s="1"/>
  <c r="AB390" i="2"/>
  <c r="AC390" i="2" s="1"/>
  <c r="AB382" i="2"/>
  <c r="AC382" i="2" s="1"/>
  <c r="AB374" i="2"/>
  <c r="AC374" i="2" s="1"/>
  <c r="AB366" i="2"/>
  <c r="AC366" i="2" s="1"/>
  <c r="AB358" i="2"/>
  <c r="AC358" i="2" s="1"/>
  <c r="AB350" i="2"/>
  <c r="AC350" i="2" s="1"/>
  <c r="AB342" i="2"/>
  <c r="AC342" i="2" s="1"/>
  <c r="AB334" i="2"/>
  <c r="AC334" i="2" s="1"/>
  <c r="AB326" i="2"/>
  <c r="AC326" i="2" s="1"/>
  <c r="AB318" i="2"/>
  <c r="AC318" i="2" s="1"/>
  <c r="AB310" i="2"/>
  <c r="AC310" i="2" s="1"/>
  <c r="AB302" i="2"/>
  <c r="AC302" i="2" s="1"/>
  <c r="AB294" i="2"/>
  <c r="AC294" i="2" s="1"/>
  <c r="AB286" i="2"/>
  <c r="AC286" i="2" s="1"/>
  <c r="AB278" i="2"/>
  <c r="AC278" i="2" s="1"/>
  <c r="AB270" i="2"/>
  <c r="AC270" i="2" s="1"/>
  <c r="AB262" i="2"/>
  <c r="AC262" i="2" s="1"/>
  <c r="AB254" i="2"/>
  <c r="AC254" i="2" s="1"/>
  <c r="AB246" i="2"/>
  <c r="AC246" i="2" s="1"/>
  <c r="AB238" i="2"/>
  <c r="AC238" i="2" s="1"/>
  <c r="AB230" i="2"/>
  <c r="AC230" i="2" s="1"/>
  <c r="AB222" i="2"/>
  <c r="AC222" i="2" s="1"/>
  <c r="AB214" i="2"/>
  <c r="AC214" i="2" s="1"/>
  <c r="AB206" i="2"/>
  <c r="AC206" i="2" s="1"/>
  <c r="AB198" i="2"/>
  <c r="AC198" i="2" s="1"/>
  <c r="AB190" i="2"/>
  <c r="AC190" i="2" s="1"/>
  <c r="AB182" i="2"/>
  <c r="AC182" i="2" s="1"/>
  <c r="AB174" i="2"/>
  <c r="AC174" i="2" s="1"/>
  <c r="AB166" i="2"/>
  <c r="AC166" i="2" s="1"/>
  <c r="AB158" i="2"/>
  <c r="AC158" i="2" s="1"/>
  <c r="AB150" i="2"/>
  <c r="AC150" i="2" s="1"/>
  <c r="AB142" i="2"/>
  <c r="AC142" i="2" s="1"/>
  <c r="AB134" i="2"/>
  <c r="AC134" i="2" s="1"/>
  <c r="AB126" i="2"/>
  <c r="AC126" i="2" s="1"/>
  <c r="AB118" i="2"/>
  <c r="AC118" i="2" s="1"/>
  <c r="AB110" i="2"/>
  <c r="AC110" i="2" s="1"/>
  <c r="AB102" i="2"/>
  <c r="AC102" i="2" s="1"/>
  <c r="AB94" i="2"/>
  <c r="AC94" i="2" s="1"/>
  <c r="AB86" i="2"/>
  <c r="AC86" i="2" s="1"/>
  <c r="AB78" i="2"/>
  <c r="AC78" i="2" s="1"/>
  <c r="AB70" i="2"/>
  <c r="AC70" i="2" s="1"/>
  <c r="AB62" i="2"/>
  <c r="AC62" i="2" s="1"/>
  <c r="AB54" i="2"/>
  <c r="AC54" i="2" s="1"/>
  <c r="AB46" i="2"/>
  <c r="AC46" i="2" s="1"/>
  <c r="AB38" i="2"/>
  <c r="AC38" i="2" s="1"/>
  <c r="AB30" i="2"/>
  <c r="AC30" i="2" s="1"/>
  <c r="AB22" i="2"/>
  <c r="AC22" i="2" s="1"/>
  <c r="AB14" i="2"/>
  <c r="AC14" i="2" s="1"/>
  <c r="AE6" i="2"/>
  <c r="AB1259" i="2"/>
  <c r="AC1259" i="2" s="1"/>
  <c r="AB1251" i="2"/>
  <c r="AC1251" i="2" s="1"/>
  <c r="AB1243" i="2"/>
  <c r="AC1243" i="2" s="1"/>
  <c r="AB1235" i="2"/>
  <c r="AC1235" i="2" s="1"/>
  <c r="AB1227" i="2"/>
  <c r="AC1227" i="2" s="1"/>
  <c r="AB1219" i="2"/>
  <c r="AC1219" i="2" s="1"/>
  <c r="AB1211" i="2"/>
  <c r="AC1211" i="2" s="1"/>
  <c r="AB1203" i="2"/>
  <c r="AC1203" i="2" s="1"/>
  <c r="AB1195" i="2"/>
  <c r="AC1195" i="2" s="1"/>
  <c r="AB1187" i="2"/>
  <c r="AC1187" i="2" s="1"/>
  <c r="AB1179" i="2"/>
  <c r="AC1179" i="2" s="1"/>
  <c r="AB1171" i="2"/>
  <c r="AC1171" i="2" s="1"/>
  <c r="AB1163" i="2"/>
  <c r="AC1163" i="2" s="1"/>
  <c r="AB1155" i="2"/>
  <c r="AC1155" i="2" s="1"/>
  <c r="AB1147" i="2"/>
  <c r="AC1147" i="2" s="1"/>
  <c r="AB1139" i="2"/>
  <c r="AC1139" i="2" s="1"/>
  <c r="AB1131" i="2"/>
  <c r="AC1131" i="2" s="1"/>
  <c r="AB1123" i="2"/>
  <c r="AC1123" i="2" s="1"/>
  <c r="AB1115" i="2"/>
  <c r="AC1115" i="2" s="1"/>
  <c r="AB1107" i="2"/>
  <c r="AC1107" i="2" s="1"/>
  <c r="AB1099" i="2"/>
  <c r="AC1099" i="2" s="1"/>
  <c r="AB1091" i="2"/>
  <c r="AC1091" i="2" s="1"/>
  <c r="AB1083" i="2"/>
  <c r="AC1083" i="2" s="1"/>
  <c r="AB1075" i="2"/>
  <c r="AC1075" i="2" s="1"/>
  <c r="AB1067" i="2"/>
  <c r="AC1067" i="2" s="1"/>
  <c r="AB1059" i="2"/>
  <c r="AC1059" i="2" s="1"/>
  <c r="AB1051" i="2"/>
  <c r="AC1051" i="2" s="1"/>
  <c r="AB1043" i="2"/>
  <c r="AC1043" i="2" s="1"/>
  <c r="AB1035" i="2"/>
  <c r="AC1035" i="2" s="1"/>
  <c r="AB1027" i="2"/>
  <c r="AC1027" i="2" s="1"/>
  <c r="AB1019" i="2"/>
  <c r="AC1019" i="2" s="1"/>
  <c r="AB1011" i="2"/>
  <c r="AC1011" i="2" s="1"/>
  <c r="AB1003" i="2"/>
  <c r="AC1003" i="2" s="1"/>
  <c r="AB995" i="2"/>
  <c r="AC995" i="2" s="1"/>
  <c r="AB987" i="2"/>
  <c r="AC987" i="2" s="1"/>
  <c r="AB979" i="2"/>
  <c r="AC979" i="2" s="1"/>
  <c r="AB971" i="2"/>
  <c r="AC971" i="2" s="1"/>
  <c r="AB963" i="2"/>
  <c r="AC963" i="2" s="1"/>
  <c r="AB955" i="2"/>
  <c r="AC955" i="2" s="1"/>
  <c r="AB947" i="2"/>
  <c r="AC947" i="2" s="1"/>
  <c r="AB939" i="2"/>
  <c r="AC939" i="2" s="1"/>
  <c r="AB931" i="2"/>
  <c r="AC931" i="2" s="1"/>
  <c r="AB923" i="2"/>
  <c r="AC923" i="2" s="1"/>
  <c r="AB915" i="2"/>
  <c r="AC915" i="2" s="1"/>
  <c r="AB907" i="2"/>
  <c r="AC907" i="2" s="1"/>
  <c r="AB899" i="2"/>
  <c r="AC899" i="2" s="1"/>
  <c r="AB891" i="2"/>
  <c r="AC891" i="2" s="1"/>
  <c r="AB883" i="2"/>
  <c r="AC883" i="2" s="1"/>
  <c r="AB875" i="2"/>
  <c r="AC875" i="2" s="1"/>
  <c r="AB867" i="2"/>
  <c r="AC867" i="2" s="1"/>
  <c r="AB859" i="2"/>
  <c r="AC859" i="2" s="1"/>
  <c r="AB851" i="2"/>
  <c r="AC851" i="2" s="1"/>
  <c r="AB843" i="2"/>
  <c r="AC843" i="2" s="1"/>
  <c r="AB835" i="2"/>
  <c r="AC835" i="2" s="1"/>
  <c r="AB827" i="2"/>
  <c r="AC827" i="2" s="1"/>
  <c r="AB819" i="2"/>
  <c r="AC819" i="2" s="1"/>
  <c r="AB811" i="2"/>
  <c r="AC811" i="2" s="1"/>
  <c r="AB803" i="2"/>
  <c r="AC803" i="2" s="1"/>
  <c r="AB795" i="2"/>
  <c r="AC795" i="2" s="1"/>
  <c r="AB787" i="2"/>
  <c r="AC787" i="2" s="1"/>
  <c r="AB779" i="2"/>
  <c r="AC779" i="2" s="1"/>
  <c r="AB771" i="2"/>
  <c r="AC771" i="2" s="1"/>
  <c r="AB763" i="2"/>
  <c r="AC763" i="2" s="1"/>
  <c r="AB755" i="2"/>
  <c r="AC755" i="2" s="1"/>
  <c r="AB747" i="2"/>
  <c r="AC747" i="2" s="1"/>
  <c r="AB739" i="2"/>
  <c r="AC739" i="2" s="1"/>
  <c r="AB731" i="2"/>
  <c r="AC731" i="2" s="1"/>
  <c r="AB723" i="2"/>
  <c r="AC723" i="2" s="1"/>
  <c r="AB715" i="2"/>
  <c r="AC715" i="2" s="1"/>
  <c r="AB707" i="2"/>
  <c r="AC707" i="2" s="1"/>
  <c r="AB699" i="2"/>
  <c r="AC699" i="2" s="1"/>
  <c r="AB691" i="2"/>
  <c r="AC691" i="2" s="1"/>
  <c r="AB683" i="2"/>
  <c r="AC683" i="2" s="1"/>
  <c r="AB675" i="2"/>
  <c r="AC675" i="2" s="1"/>
  <c r="AB667" i="2"/>
  <c r="AC667" i="2" s="1"/>
  <c r="AB659" i="2"/>
  <c r="AC659" i="2" s="1"/>
  <c r="AB651" i="2"/>
  <c r="AC651" i="2" s="1"/>
  <c r="AB643" i="2"/>
  <c r="AC643" i="2" s="1"/>
  <c r="AB635" i="2"/>
  <c r="AC635" i="2" s="1"/>
  <c r="AB627" i="2"/>
  <c r="AC627" i="2" s="1"/>
  <c r="AB619" i="2"/>
  <c r="AC619" i="2" s="1"/>
  <c r="AB611" i="2"/>
  <c r="AC611" i="2" s="1"/>
  <c r="AB603" i="2"/>
  <c r="AC603" i="2" s="1"/>
  <c r="AB595" i="2"/>
  <c r="AC595" i="2" s="1"/>
  <c r="AB587" i="2"/>
  <c r="AC587" i="2" s="1"/>
  <c r="AB579" i="2"/>
  <c r="AC579" i="2" s="1"/>
  <c r="AB571" i="2"/>
  <c r="AC571" i="2" s="1"/>
  <c r="AB563" i="2"/>
  <c r="AC563" i="2" s="1"/>
  <c r="AB555" i="2"/>
  <c r="AC555" i="2" s="1"/>
  <c r="AB547" i="2"/>
  <c r="AC547" i="2" s="1"/>
  <c r="AB539" i="2"/>
  <c r="AC539" i="2" s="1"/>
  <c r="AB531" i="2"/>
  <c r="AC531" i="2" s="1"/>
  <c r="AB523" i="2"/>
  <c r="AC523" i="2" s="1"/>
  <c r="AB515" i="2"/>
  <c r="AC515" i="2" s="1"/>
  <c r="AB507" i="2"/>
  <c r="AC507" i="2" s="1"/>
  <c r="AB499" i="2"/>
  <c r="AC499" i="2" s="1"/>
  <c r="AB491" i="2"/>
  <c r="AC491" i="2" s="1"/>
  <c r="AB483" i="2"/>
  <c r="AC483" i="2" s="1"/>
  <c r="AB475" i="2"/>
  <c r="AC475" i="2" s="1"/>
  <c r="AB467" i="2"/>
  <c r="AC467" i="2" s="1"/>
  <c r="AB459" i="2"/>
  <c r="AC459" i="2" s="1"/>
  <c r="AB451" i="2"/>
  <c r="AC451" i="2" s="1"/>
  <c r="AB443" i="2"/>
  <c r="AC443" i="2" s="1"/>
  <c r="AB435" i="2"/>
  <c r="AC435" i="2" s="1"/>
  <c r="AB427" i="2"/>
  <c r="AC427" i="2" s="1"/>
  <c r="AB419" i="2"/>
  <c r="AC419" i="2" s="1"/>
  <c r="AB411" i="2"/>
  <c r="AC411" i="2" s="1"/>
  <c r="AB403" i="2"/>
  <c r="AC403" i="2" s="1"/>
  <c r="AB395" i="2"/>
  <c r="AC395" i="2" s="1"/>
  <c r="AB387" i="2"/>
  <c r="AC387" i="2" s="1"/>
  <c r="AB379" i="2"/>
  <c r="AC379" i="2" s="1"/>
  <c r="AB371" i="2"/>
  <c r="AC371" i="2" s="1"/>
  <c r="AB363" i="2"/>
  <c r="AC363" i="2" s="1"/>
  <c r="AB355" i="2"/>
  <c r="AC355" i="2" s="1"/>
  <c r="AB347" i="2"/>
  <c r="AC347" i="2" s="1"/>
  <c r="AB339" i="2"/>
  <c r="AC339" i="2" s="1"/>
  <c r="AB331" i="2"/>
  <c r="AC331" i="2" s="1"/>
  <c r="AB323" i="2"/>
  <c r="AC323" i="2" s="1"/>
  <c r="AB315" i="2"/>
  <c r="AC315" i="2" s="1"/>
  <c r="AB307" i="2"/>
  <c r="AC307" i="2" s="1"/>
  <c r="AB299" i="2"/>
  <c r="AC299" i="2" s="1"/>
  <c r="AB291" i="2"/>
  <c r="AC291" i="2" s="1"/>
  <c r="AB283" i="2"/>
  <c r="AC283" i="2" s="1"/>
  <c r="AB275" i="2"/>
  <c r="AC275" i="2" s="1"/>
  <c r="AB267" i="2"/>
  <c r="AC267" i="2" s="1"/>
  <c r="AB259" i="2"/>
  <c r="AC259" i="2" s="1"/>
  <c r="AB251" i="2"/>
  <c r="AC251" i="2" s="1"/>
  <c r="AB243" i="2"/>
  <c r="AC243" i="2" s="1"/>
  <c r="AB235" i="2"/>
  <c r="AC235" i="2" s="1"/>
  <c r="AB227" i="2"/>
  <c r="AC227" i="2" s="1"/>
  <c r="AB219" i="2"/>
  <c r="AC219" i="2" s="1"/>
  <c r="AB211" i="2"/>
  <c r="AC211" i="2" s="1"/>
  <c r="AB203" i="2"/>
  <c r="AC203" i="2" s="1"/>
  <c r="AB195" i="2"/>
  <c r="AC195" i="2" s="1"/>
  <c r="AB187" i="2"/>
  <c r="AC187" i="2" s="1"/>
  <c r="AB179" i="2"/>
  <c r="AC179" i="2" s="1"/>
  <c r="AB171" i="2"/>
  <c r="AC171" i="2" s="1"/>
  <c r="AB163" i="2"/>
  <c r="AC163" i="2" s="1"/>
  <c r="AB155" i="2"/>
  <c r="AC155" i="2" s="1"/>
  <c r="AB147" i="2"/>
  <c r="AC147" i="2" s="1"/>
  <c r="AB139" i="2"/>
  <c r="AC139" i="2" s="1"/>
  <c r="AB131" i="2"/>
  <c r="AC131" i="2" s="1"/>
  <c r="AB123" i="2"/>
  <c r="AC123" i="2" s="1"/>
  <c r="AB115" i="2"/>
  <c r="AC115" i="2" s="1"/>
  <c r="AB107" i="2"/>
  <c r="AC107" i="2" s="1"/>
  <c r="AB99" i="2"/>
  <c r="AC99" i="2" s="1"/>
  <c r="AB91" i="2"/>
  <c r="AC91" i="2" s="1"/>
  <c r="AB83" i="2"/>
  <c r="AC83" i="2" s="1"/>
  <c r="AB75" i="2"/>
  <c r="AC75" i="2" s="1"/>
  <c r="AB67" i="2"/>
  <c r="AC67" i="2" s="1"/>
  <c r="AB59" i="2"/>
  <c r="AC59" i="2" s="1"/>
  <c r="AB51" i="2"/>
  <c r="AC51" i="2" s="1"/>
  <c r="AB43" i="2"/>
  <c r="AC43" i="2" s="1"/>
  <c r="AB35" i="2"/>
  <c r="AC35" i="2" s="1"/>
  <c r="AB27" i="2"/>
  <c r="AC27" i="2" s="1"/>
  <c r="AB19" i="2"/>
  <c r="AC19" i="2" s="1"/>
  <c r="AB11" i="2"/>
  <c r="AC11" i="2" s="1"/>
  <c r="B375" i="25" l="1"/>
  <c r="B897" i="25"/>
  <c r="B822" i="25"/>
  <c r="B1258" i="25"/>
  <c r="B991" i="25"/>
  <c r="B278" i="25"/>
  <c r="B550" i="25"/>
  <c r="B484" i="25"/>
  <c r="B1160" i="25"/>
  <c r="B1142" i="25"/>
  <c r="B500" i="25"/>
  <c r="B1220" i="25"/>
  <c r="B1247" i="25"/>
  <c r="B659" i="25"/>
  <c r="B870" i="25"/>
  <c r="B490" i="25"/>
  <c r="B724" i="25"/>
  <c r="B1143" i="25"/>
  <c r="B935" i="25"/>
  <c r="B323" i="25"/>
  <c r="B740" i="25"/>
  <c r="B1223" i="25"/>
  <c r="B927" i="25"/>
  <c r="B465" i="25"/>
  <c r="B20" i="25"/>
  <c r="B875" i="25"/>
  <c r="B756" i="25"/>
  <c r="B1257" i="25"/>
  <c r="B1008" i="25"/>
  <c r="B1213" i="25"/>
  <c r="B758" i="25"/>
  <c r="B36" i="25"/>
  <c r="B476" i="25"/>
  <c r="B1164" i="25"/>
  <c r="B159" i="25"/>
  <c r="B527" i="25"/>
  <c r="B386" i="25"/>
  <c r="B197" i="25"/>
  <c r="B776" i="25"/>
  <c r="B219" i="25"/>
  <c r="B891" i="25"/>
  <c r="B193" i="25"/>
  <c r="B772" i="25"/>
  <c r="B151" i="25"/>
  <c r="B554" i="25"/>
  <c r="B1018" i="25"/>
  <c r="B208" i="25"/>
  <c r="B54" i="25"/>
  <c r="B537" i="25"/>
  <c r="B674" i="25"/>
  <c r="B1040" i="25"/>
  <c r="B385" i="25"/>
  <c r="B752" i="25"/>
  <c r="B529" i="25"/>
  <c r="B979" i="25"/>
  <c r="B1242" i="25"/>
  <c r="B1183" i="25"/>
  <c r="B419" i="25"/>
  <c r="B452" i="25"/>
  <c r="B681" i="25"/>
  <c r="B611" i="25"/>
  <c r="B435" i="25"/>
  <c r="B627" i="25"/>
  <c r="B695" i="25"/>
  <c r="B1012" i="25"/>
  <c r="B310" i="25"/>
  <c r="B1191" i="25"/>
  <c r="B307" i="25"/>
  <c r="B306" i="25"/>
  <c r="B129" i="25"/>
  <c r="B736" i="25"/>
  <c r="B1190" i="25"/>
  <c r="B149" i="25"/>
  <c r="B145" i="25"/>
  <c r="B342" i="25"/>
  <c r="B893" i="25"/>
  <c r="B867" i="25"/>
  <c r="B165" i="25"/>
  <c r="B187" i="25"/>
  <c r="B986" i="25"/>
  <c r="B425" i="25"/>
  <c r="B479" i="25"/>
  <c r="B177" i="25"/>
  <c r="B538" i="25"/>
  <c r="B381" i="25"/>
  <c r="B521" i="25"/>
  <c r="B943" i="25"/>
  <c r="B899" i="25"/>
  <c r="B195" i="25"/>
  <c r="B492" i="25"/>
  <c r="B1196" i="25"/>
  <c r="B175" i="25"/>
  <c r="B18" i="25"/>
  <c r="B402" i="25"/>
  <c r="B277" i="25"/>
  <c r="B965" i="25"/>
  <c r="B56" i="25"/>
  <c r="B792" i="25"/>
  <c r="B651" i="25"/>
  <c r="B907" i="25"/>
  <c r="B209" i="25"/>
  <c r="B788" i="25"/>
  <c r="B167" i="25"/>
  <c r="B570" i="25"/>
  <c r="B1034" i="25"/>
  <c r="B93" i="25"/>
  <c r="B70" i="25"/>
  <c r="B553" i="25"/>
  <c r="B722" i="25"/>
  <c r="B257" i="25"/>
  <c r="B909" i="25"/>
  <c r="B1232" i="25"/>
  <c r="B802" i="25"/>
  <c r="B449" i="25"/>
  <c r="B496" i="25"/>
  <c r="B800" i="25"/>
  <c r="B545" i="25"/>
  <c r="B861" i="25"/>
  <c r="B1011" i="25"/>
  <c r="B211" i="25"/>
  <c r="B515" i="25"/>
  <c r="B877" i="25"/>
  <c r="B534" i="25"/>
  <c r="B964" i="25"/>
  <c r="B980" i="25"/>
  <c r="B397" i="25"/>
  <c r="B1139" i="25"/>
  <c r="B1215" i="25"/>
  <c r="B291" i="25"/>
  <c r="B694" i="25"/>
  <c r="B9" i="25"/>
  <c r="B101" i="25"/>
  <c r="B232" i="25"/>
  <c r="B113" i="25"/>
  <c r="B474" i="25"/>
  <c r="B688" i="25"/>
  <c r="B720" i="25"/>
  <c r="B326" i="25"/>
  <c r="B851" i="25"/>
  <c r="B728" i="25"/>
  <c r="B506" i="25"/>
  <c r="B6" i="25"/>
  <c r="B594" i="25"/>
  <c r="B886" i="25"/>
  <c r="B8" i="25"/>
  <c r="B1060" i="25"/>
  <c r="B976" i="25"/>
  <c r="B992" i="25"/>
  <c r="B380" i="25"/>
  <c r="B181" i="25"/>
  <c r="B760" i="25"/>
  <c r="B119" i="25"/>
  <c r="B1175" i="25"/>
  <c r="B1207" i="25"/>
  <c r="B196" i="25"/>
  <c r="B10" i="25"/>
  <c r="B508" i="25"/>
  <c r="B1212" i="25"/>
  <c r="B191" i="25"/>
  <c r="B34" i="25"/>
  <c r="B418" i="25"/>
  <c r="B293" i="25"/>
  <c r="B677" i="25"/>
  <c r="B72" i="25"/>
  <c r="B808" i="25"/>
  <c r="B667" i="25"/>
  <c r="B923" i="25"/>
  <c r="B225" i="25"/>
  <c r="B804" i="25"/>
  <c r="B183" i="25"/>
  <c r="B218" i="25"/>
  <c r="B1050" i="25"/>
  <c r="B109" i="25"/>
  <c r="B86" i="25"/>
  <c r="B569" i="25"/>
  <c r="B738" i="25"/>
  <c r="B925" i="25"/>
  <c r="B1055" i="25"/>
  <c r="B1233" i="25"/>
  <c r="B512" i="25"/>
  <c r="B657" i="25"/>
  <c r="B1117" i="25"/>
  <c r="B1027" i="25"/>
  <c r="B835" i="25"/>
  <c r="B275" i="25"/>
  <c r="B678" i="25"/>
  <c r="B15" i="25"/>
  <c r="B294" i="25"/>
  <c r="B1110" i="25"/>
  <c r="B139" i="25"/>
  <c r="B451" i="25"/>
  <c r="B155" i="25"/>
  <c r="B1028" i="25"/>
  <c r="B919" i="25"/>
  <c r="B322" i="25"/>
  <c r="B171" i="25"/>
  <c r="B631" i="25"/>
  <c r="B349" i="25"/>
  <c r="B960" i="25"/>
  <c r="B1256" i="25"/>
  <c r="B467" i="25"/>
  <c r="B742" i="25"/>
  <c r="B581" i="25"/>
  <c r="B161" i="25"/>
  <c r="B522" i="25"/>
  <c r="B22" i="25"/>
  <c r="B1225" i="25"/>
  <c r="B626" i="25"/>
  <c r="B370" i="25"/>
  <c r="B679" i="25"/>
  <c r="B38" i="25"/>
  <c r="B339" i="25"/>
  <c r="B614" i="25"/>
  <c r="B228" i="25"/>
  <c r="B26" i="25"/>
  <c r="B524" i="25"/>
  <c r="B207" i="25"/>
  <c r="B50" i="25"/>
  <c r="B434" i="25"/>
  <c r="B309" i="25"/>
  <c r="B1013" i="25"/>
  <c r="B88" i="25"/>
  <c r="B472" i="25"/>
  <c r="B824" i="25"/>
  <c r="B683" i="25"/>
  <c r="B241" i="25"/>
  <c r="B199" i="25"/>
  <c r="B234" i="25"/>
  <c r="B1066" i="25"/>
  <c r="B125" i="25"/>
  <c r="B51" i="25"/>
  <c r="B518" i="25"/>
  <c r="B585" i="25"/>
  <c r="B417" i="25"/>
  <c r="B1133" i="25"/>
  <c r="B513" i="25"/>
  <c r="B957" i="25"/>
  <c r="B579" i="25"/>
  <c r="B1071" i="25"/>
  <c r="B1252" i="25"/>
  <c r="B816" i="25"/>
  <c r="B753" i="25"/>
  <c r="B1149" i="25"/>
  <c r="B1075" i="25"/>
  <c r="B881" i="25"/>
  <c r="B262" i="25"/>
  <c r="B636" i="25"/>
  <c r="B996" i="25"/>
  <c r="B413" i="25"/>
  <c r="B1185" i="25"/>
  <c r="B1039" i="25"/>
  <c r="B1231" i="25"/>
  <c r="B1127" i="25"/>
  <c r="B1103" i="25"/>
  <c r="B566" i="25"/>
  <c r="B133" i="25"/>
  <c r="B708" i="25"/>
  <c r="B903" i="25"/>
  <c r="B1151" i="25"/>
  <c r="B1174" i="25"/>
  <c r="B565" i="25"/>
  <c r="B1044" i="25"/>
  <c r="B1209" i="25"/>
  <c r="B871" i="25"/>
  <c r="B530" i="25"/>
  <c r="B744" i="25"/>
  <c r="B663" i="25"/>
  <c r="B365" i="25"/>
  <c r="B1159" i="25"/>
  <c r="B883" i="25"/>
  <c r="B143" i="25"/>
  <c r="B203" i="25"/>
  <c r="B1002" i="25"/>
  <c r="B786" i="25"/>
  <c r="B481" i="25"/>
  <c r="B902" i="25"/>
  <c r="B244" i="25"/>
  <c r="B42" i="25"/>
  <c r="B124" i="25"/>
  <c r="B540" i="25"/>
  <c r="B1260" i="25"/>
  <c r="B66" i="25"/>
  <c r="B341" i="25"/>
  <c r="B709" i="25"/>
  <c r="B488" i="25"/>
  <c r="B699" i="25"/>
  <c r="B516" i="25"/>
  <c r="B215" i="25"/>
  <c r="B250" i="25"/>
  <c r="B730" i="25"/>
  <c r="B1082" i="25"/>
  <c r="B141" i="25"/>
  <c r="B67" i="25"/>
  <c r="B265" i="25"/>
  <c r="B937" i="25"/>
  <c r="B433" i="25"/>
  <c r="B240" i="25"/>
  <c r="B767" i="25"/>
  <c r="B673" i="25"/>
  <c r="B973" i="25"/>
  <c r="B595" i="25"/>
  <c r="B1087" i="25"/>
  <c r="B930" i="25"/>
  <c r="B1090" i="25"/>
  <c r="B711" i="25"/>
  <c r="B833" i="25"/>
  <c r="B641" i="25"/>
  <c r="B130" i="25"/>
  <c r="B89" i="25"/>
  <c r="B842" i="25"/>
  <c r="B358" i="25"/>
  <c r="B962" i="25"/>
  <c r="B743" i="25"/>
  <c r="B347" i="25"/>
  <c r="B759" i="25"/>
  <c r="B983" i="25"/>
  <c r="B363" i="25"/>
  <c r="B1130" i="25"/>
  <c r="B390" i="25"/>
  <c r="B1168" i="25"/>
  <c r="B1238" i="25"/>
  <c r="B733" i="25"/>
  <c r="B598" i="25"/>
  <c r="B854" i="25"/>
  <c r="B1062" i="25"/>
  <c r="B52" i="25"/>
  <c r="B308" i="25"/>
  <c r="B229" i="25"/>
  <c r="B485" i="25"/>
  <c r="B997" i="25"/>
  <c r="B552" i="25"/>
  <c r="B123" i="25"/>
  <c r="B379" i="25"/>
  <c r="B635" i="25"/>
  <c r="B231" i="25"/>
  <c r="B487" i="25"/>
  <c r="B122" i="25"/>
  <c r="B378" i="25"/>
  <c r="B634" i="25"/>
  <c r="B890" i="25"/>
  <c r="B1146" i="25"/>
  <c r="B150" i="25"/>
  <c r="B406" i="25"/>
  <c r="B879" i="25"/>
  <c r="B289" i="25"/>
  <c r="B1108" i="25"/>
  <c r="B1245" i="25"/>
  <c r="B482" i="25"/>
  <c r="B1026" i="25"/>
  <c r="B914" i="25"/>
  <c r="B1041" i="25"/>
  <c r="B1126" i="25"/>
  <c r="B121" i="25"/>
  <c r="B90" i="25"/>
  <c r="B68" i="25"/>
  <c r="B324" i="25"/>
  <c r="B623" i="25"/>
  <c r="B495" i="25"/>
  <c r="B245" i="25"/>
  <c r="B757" i="25"/>
  <c r="B312" i="25"/>
  <c r="B247" i="25"/>
  <c r="B503" i="25"/>
  <c r="B138" i="25"/>
  <c r="B394" i="25"/>
  <c r="B650" i="25"/>
  <c r="B906" i="25"/>
  <c r="B1162" i="25"/>
  <c r="B166" i="25"/>
  <c r="B422" i="25"/>
  <c r="B1161" i="25"/>
  <c r="B911" i="25"/>
  <c r="B337" i="25"/>
  <c r="B946" i="25"/>
  <c r="B321" i="25"/>
  <c r="B640" i="25"/>
  <c r="B1073" i="25"/>
  <c r="B785" i="25"/>
  <c r="B1239" i="25"/>
  <c r="B346" i="25"/>
  <c r="B84" i="25"/>
  <c r="B340" i="25"/>
  <c r="B255" i="25"/>
  <c r="B511" i="25"/>
  <c r="B226" i="25"/>
  <c r="B261" i="25"/>
  <c r="B517" i="25"/>
  <c r="B584" i="25"/>
  <c r="B840" i="25"/>
  <c r="B263" i="25"/>
  <c r="B519" i="25"/>
  <c r="B1177" i="25"/>
  <c r="B1229" i="25"/>
  <c r="B1184" i="25"/>
  <c r="B1138" i="25"/>
  <c r="B656" i="25"/>
  <c r="B1131" i="25"/>
  <c r="B1105" i="25"/>
  <c r="B675" i="25"/>
  <c r="B1014" i="25"/>
  <c r="B858" i="25"/>
  <c r="B100" i="25"/>
  <c r="B344" i="25"/>
  <c r="B535" i="25"/>
  <c r="B1015" i="25"/>
  <c r="B691" i="25"/>
  <c r="B315" i="25"/>
  <c r="B331" i="25"/>
  <c r="B330" i="25"/>
  <c r="B1144" i="25"/>
  <c r="B1206" i="25"/>
  <c r="B483" i="25"/>
  <c r="B582" i="25"/>
  <c r="B91" i="25"/>
  <c r="B105" i="25"/>
  <c r="B356" i="25"/>
  <c r="B242" i="25"/>
  <c r="B1045" i="25"/>
  <c r="B600" i="25"/>
  <c r="B279" i="25"/>
  <c r="B817" i="25"/>
  <c r="B1200" i="25"/>
  <c r="B975" i="25"/>
  <c r="B546" i="25"/>
  <c r="B1154" i="25"/>
  <c r="B672" i="25"/>
  <c r="B1147" i="25"/>
  <c r="B1140" i="25"/>
  <c r="B116" i="25"/>
  <c r="B372" i="25"/>
  <c r="B287" i="25"/>
  <c r="B543" i="25"/>
  <c r="B616" i="25"/>
  <c r="B872" i="25"/>
  <c r="B295" i="25"/>
  <c r="B551" i="25"/>
  <c r="B186" i="25"/>
  <c r="B442" i="25"/>
  <c r="B698" i="25"/>
  <c r="B954" i="25"/>
  <c r="B1210" i="25"/>
  <c r="B441" i="25"/>
  <c r="B697" i="25"/>
  <c r="B953" i="25"/>
  <c r="B655" i="25"/>
  <c r="B984" i="25"/>
  <c r="B593" i="25"/>
  <c r="B1079" i="25"/>
  <c r="B562" i="25"/>
  <c r="B609" i="25"/>
  <c r="B1047" i="25"/>
  <c r="B704" i="25"/>
  <c r="B1195" i="25"/>
  <c r="B1236" i="25"/>
  <c r="B1083" i="25"/>
  <c r="B941" i="25"/>
  <c r="B723" i="25"/>
  <c r="B1030" i="25"/>
  <c r="B25" i="25"/>
  <c r="B153" i="25"/>
  <c r="B217" i="25"/>
  <c r="B75" i="25"/>
  <c r="B838" i="25"/>
  <c r="B233" i="25"/>
  <c r="B362" i="25"/>
  <c r="B243" i="25"/>
  <c r="B371" i="25"/>
  <c r="B726" i="25"/>
  <c r="B1148" i="25"/>
  <c r="B274" i="25"/>
  <c r="B376" i="25"/>
  <c r="B202" i="25"/>
  <c r="B458" i="25"/>
  <c r="B714" i="25"/>
  <c r="B1226" i="25"/>
  <c r="B128" i="25"/>
  <c r="B457" i="25"/>
  <c r="B713" i="25"/>
  <c r="B969" i="25"/>
  <c r="B432" i="25"/>
  <c r="B384" i="25"/>
  <c r="B707" i="25"/>
  <c r="B1250" i="25"/>
  <c r="B1057" i="25"/>
  <c r="B727" i="25"/>
  <c r="B1115" i="25"/>
  <c r="B989" i="25"/>
  <c r="B1222" i="25"/>
  <c r="B586" i="25"/>
  <c r="B912" i="25"/>
  <c r="B355" i="25"/>
  <c r="B982" i="25"/>
  <c r="B162" i="25"/>
  <c r="B1114" i="25"/>
  <c r="B374" i="25"/>
  <c r="B1254" i="25"/>
  <c r="B619" i="25"/>
  <c r="B106" i="25"/>
  <c r="B874" i="25"/>
  <c r="B134" i="25"/>
  <c r="B499" i="25"/>
  <c r="B1238" i="26"/>
  <c r="B148" i="25"/>
  <c r="B404" i="25"/>
  <c r="B140" i="25"/>
  <c r="B396" i="25"/>
  <c r="B652" i="25"/>
  <c r="B908" i="25"/>
  <c r="B63" i="25"/>
  <c r="B290" i="25"/>
  <c r="B69" i="25"/>
  <c r="B325" i="25"/>
  <c r="B392" i="25"/>
  <c r="B327" i="25"/>
  <c r="B583" i="25"/>
  <c r="B144" i="25"/>
  <c r="B473" i="25"/>
  <c r="B729" i="25"/>
  <c r="B985" i="25"/>
  <c r="B1241" i="25"/>
  <c r="B1201" i="25"/>
  <c r="B689" i="25"/>
  <c r="B400" i="25"/>
  <c r="B739" i="25"/>
  <c r="B1221" i="25"/>
  <c r="B1137" i="25"/>
  <c r="B1111" i="25"/>
  <c r="B791" i="25"/>
  <c r="B1153" i="25"/>
  <c r="B1053" i="25"/>
  <c r="B803" i="25"/>
  <c r="B1078" i="25"/>
  <c r="B41" i="25"/>
  <c r="B169" i="25"/>
  <c r="B59" i="25"/>
  <c r="B603" i="25"/>
  <c r="B998" i="25"/>
  <c r="B107" i="25"/>
  <c r="B618" i="25"/>
  <c r="B1254" i="26"/>
  <c r="B164" i="25"/>
  <c r="B420" i="25"/>
  <c r="B156" i="25"/>
  <c r="B412" i="25"/>
  <c r="B668" i="25"/>
  <c r="B924" i="25"/>
  <c r="B1180" i="25"/>
  <c r="B335" i="25"/>
  <c r="B853" i="25"/>
  <c r="B1109" i="25"/>
  <c r="B152" i="25"/>
  <c r="B564" i="25"/>
  <c r="B820" i="25"/>
  <c r="B1076" i="25"/>
  <c r="B343" i="25"/>
  <c r="B599" i="25"/>
  <c r="B173" i="25"/>
  <c r="B160" i="25"/>
  <c r="B489" i="25"/>
  <c r="B745" i="25"/>
  <c r="B1001" i="25"/>
  <c r="B801" i="25"/>
  <c r="B765" i="25"/>
  <c r="B448" i="25"/>
  <c r="B754" i="25"/>
  <c r="B1169" i="25"/>
  <c r="B807" i="25"/>
  <c r="B896" i="25"/>
  <c r="B369" i="25"/>
  <c r="B947" i="25"/>
  <c r="B1098" i="25"/>
  <c r="B227" i="25"/>
  <c r="B710" i="25"/>
  <c r="B575" i="25"/>
  <c r="B536" i="25"/>
  <c r="B863" i="25"/>
  <c r="B17" i="25"/>
  <c r="B180" i="25"/>
  <c r="B436" i="25"/>
  <c r="B172" i="25"/>
  <c r="B428" i="25"/>
  <c r="B684" i="25"/>
  <c r="B940" i="25"/>
  <c r="B357" i="25"/>
  <c r="B613" i="25"/>
  <c r="B869" i="25"/>
  <c r="B424" i="25"/>
  <c r="B936" i="25"/>
  <c r="B580" i="25"/>
  <c r="B836" i="25"/>
  <c r="B103" i="25"/>
  <c r="B359" i="25"/>
  <c r="B615" i="25"/>
  <c r="B189" i="25"/>
  <c r="B176" i="25"/>
  <c r="B249" i="25"/>
  <c r="B505" i="25"/>
  <c r="B761" i="25"/>
  <c r="B1017" i="25"/>
  <c r="B719" i="25"/>
  <c r="B610" i="25"/>
  <c r="B849" i="25"/>
  <c r="B797" i="25"/>
  <c r="B839" i="25"/>
  <c r="B928" i="25"/>
  <c r="B401" i="25"/>
  <c r="B1092" i="25"/>
  <c r="B1094" i="25"/>
  <c r="B57" i="25"/>
  <c r="B185" i="25"/>
  <c r="B571" i="25"/>
  <c r="B273" i="25"/>
  <c r="B587" i="25"/>
  <c r="B602" i="25"/>
  <c r="B213" i="25"/>
  <c r="B416" i="25"/>
  <c r="B33" i="25"/>
  <c r="B188" i="25"/>
  <c r="B444" i="25"/>
  <c r="B700" i="25"/>
  <c r="B956" i="25"/>
  <c r="B367" i="25"/>
  <c r="B338" i="25"/>
  <c r="B117" i="25"/>
  <c r="B373" i="25"/>
  <c r="B629" i="25"/>
  <c r="B440" i="25"/>
  <c r="B696" i="25"/>
  <c r="B596" i="25"/>
  <c r="B852" i="25"/>
  <c r="B205" i="25"/>
  <c r="B192" i="25"/>
  <c r="B1051" i="25"/>
  <c r="B999" i="25"/>
  <c r="B735" i="25"/>
  <c r="B865" i="25"/>
  <c r="B768" i="25"/>
  <c r="B995" i="25"/>
  <c r="B1172" i="25"/>
  <c r="B1255" i="25"/>
  <c r="B1216" i="25"/>
  <c r="B305" i="25"/>
  <c r="B944" i="25"/>
  <c r="B1124" i="25"/>
  <c r="B1181" i="25"/>
  <c r="B963" i="25"/>
  <c r="B950" i="25"/>
  <c r="B74" i="25"/>
  <c r="B102" i="25"/>
  <c r="B118" i="25"/>
  <c r="B1129" i="25"/>
  <c r="B49" i="25"/>
  <c r="B212" i="25"/>
  <c r="B468" i="25"/>
  <c r="B204" i="25"/>
  <c r="B460" i="25"/>
  <c r="B716" i="25"/>
  <c r="B972" i="25"/>
  <c r="B1228" i="25"/>
  <c r="B127" i="25"/>
  <c r="B383" i="25"/>
  <c r="B98" i="25"/>
  <c r="B389" i="25"/>
  <c r="B456" i="25"/>
  <c r="B612" i="25"/>
  <c r="B868" i="25"/>
  <c r="B135" i="25"/>
  <c r="B391" i="25"/>
  <c r="B647" i="25"/>
  <c r="B429" i="25"/>
  <c r="B685" i="25"/>
  <c r="B221" i="25"/>
  <c r="B1031" i="25"/>
  <c r="B751" i="25"/>
  <c r="B642" i="25"/>
  <c r="B1035" i="25"/>
  <c r="B1167" i="25"/>
  <c r="B1000" i="25"/>
  <c r="B1204" i="25"/>
  <c r="B625" i="25"/>
  <c r="B1021" i="25"/>
  <c r="B1156" i="25"/>
  <c r="B1046" i="25"/>
  <c r="B1158" i="25"/>
  <c r="B73" i="25"/>
  <c r="B201" i="25"/>
  <c r="B1112" i="25"/>
  <c r="B4" i="25"/>
  <c r="AF26" i="15"/>
  <c r="AF27" i="15" s="1"/>
  <c r="AG30" i="15" s="1"/>
  <c r="AF25" i="15"/>
  <c r="AC1325" i="2"/>
  <c r="H1231" i="16"/>
  <c r="H1215" i="16"/>
  <c r="I1215" i="16" s="1"/>
  <c r="B1230" i="26"/>
  <c r="B1246" i="26"/>
  <c r="H1247" i="16"/>
  <c r="I1247" i="16" s="1"/>
  <c r="H1239" i="16"/>
  <c r="I1239" i="16" s="1"/>
  <c r="H1255" i="16"/>
  <c r="I1255" i="16" s="1"/>
  <c r="B1214" i="26"/>
  <c r="AE7" i="2"/>
  <c r="AE8" i="2" s="1"/>
  <c r="AE9" i="2" s="1"/>
  <c r="AE10" i="2" s="1"/>
  <c r="AE11" i="2" s="1"/>
  <c r="AE12" i="2" s="1"/>
  <c r="AE13" i="2" s="1"/>
  <c r="AE14" i="2" s="1"/>
  <c r="AE15" i="2" s="1"/>
  <c r="AE16" i="2" s="1"/>
  <c r="AE17" i="2" s="1"/>
  <c r="AE18" i="2" s="1"/>
  <c r="AE19" i="2" s="1"/>
  <c r="AE20" i="2" s="1"/>
  <c r="AE21" i="2" s="1"/>
  <c r="AE22" i="2" s="1"/>
  <c r="AE23" i="2" s="1"/>
  <c r="AE24" i="2" s="1"/>
  <c r="AE25" i="2" s="1"/>
  <c r="AE26" i="2" s="1"/>
  <c r="AE27" i="2" s="1"/>
  <c r="AE28" i="2" s="1"/>
  <c r="AE29" i="2" s="1"/>
  <c r="AE30" i="2" s="1"/>
  <c r="AE31" i="2" s="1"/>
  <c r="AE32" i="2" s="1"/>
  <c r="AE33" i="2" s="1"/>
  <c r="AE34" i="2" s="1"/>
  <c r="AE35" i="2" s="1"/>
  <c r="AE36" i="2" s="1"/>
  <c r="AE37" i="2" s="1"/>
  <c r="AE38" i="2" s="1"/>
  <c r="AE39" i="2" s="1"/>
  <c r="AE40" i="2" s="1"/>
  <c r="AE41" i="2" s="1"/>
  <c r="AE42" i="2" s="1"/>
  <c r="AE43" i="2" s="1"/>
  <c r="AE44" i="2" s="1"/>
  <c r="AE45" i="2" s="1"/>
  <c r="AE46" i="2" s="1"/>
  <c r="AE47" i="2" s="1"/>
  <c r="AE48" i="2" s="1"/>
  <c r="AE49" i="2" s="1"/>
  <c r="AE50" i="2" s="1"/>
  <c r="AE51" i="2" s="1"/>
  <c r="AE52" i="2" s="1"/>
  <c r="AE53" i="2" s="1"/>
  <c r="AE54" i="2" s="1"/>
  <c r="AE55" i="2" s="1"/>
  <c r="AE56" i="2" s="1"/>
  <c r="AE57" i="2" s="1"/>
  <c r="AE58" i="2" s="1"/>
  <c r="AE59" i="2" s="1"/>
  <c r="AE60" i="2" s="1"/>
  <c r="AE61" i="2" s="1"/>
  <c r="AE62" i="2" s="1"/>
  <c r="AE63" i="2" s="1"/>
  <c r="AE64" i="2" s="1"/>
  <c r="AE65" i="2" s="1"/>
  <c r="AE66" i="2" s="1"/>
  <c r="AE67" i="2" s="1"/>
  <c r="AE68" i="2" s="1"/>
  <c r="AE69" i="2" s="1"/>
  <c r="AE70" i="2" s="1"/>
  <c r="AE71" i="2" s="1"/>
  <c r="AE72" i="2" s="1"/>
  <c r="AE73" i="2" s="1"/>
  <c r="AE74" i="2" s="1"/>
  <c r="AE75" i="2" s="1"/>
  <c r="AE76" i="2" s="1"/>
  <c r="AE77" i="2" s="1"/>
  <c r="AE78" i="2" s="1"/>
  <c r="AE79" i="2" s="1"/>
  <c r="AE80" i="2" s="1"/>
  <c r="AE81" i="2" s="1"/>
  <c r="AE82" i="2" s="1"/>
  <c r="AE83" i="2" s="1"/>
  <c r="AE84" i="2" s="1"/>
  <c r="AE85" i="2" s="1"/>
  <c r="AE86" i="2" s="1"/>
  <c r="AE87" i="2" s="1"/>
  <c r="AE88" i="2" s="1"/>
  <c r="AE89" i="2" s="1"/>
  <c r="AE90" i="2" s="1"/>
  <c r="AE91" i="2" s="1"/>
  <c r="AE92" i="2" s="1"/>
  <c r="AE93" i="2" s="1"/>
  <c r="AE94" i="2" s="1"/>
  <c r="AE95" i="2" s="1"/>
  <c r="AE96" i="2" s="1"/>
  <c r="AE97" i="2" s="1"/>
  <c r="AE98" i="2" s="1"/>
  <c r="AE99" i="2" s="1"/>
  <c r="AE100" i="2" s="1"/>
  <c r="AE101" i="2" s="1"/>
  <c r="AE102" i="2" s="1"/>
  <c r="AE103" i="2" s="1"/>
  <c r="AE104" i="2" s="1"/>
  <c r="AE105" i="2" s="1"/>
  <c r="AE106" i="2" s="1"/>
  <c r="AE107" i="2" s="1"/>
  <c r="AE108" i="2" s="1"/>
  <c r="AE109" i="2" s="1"/>
  <c r="AE110" i="2" s="1"/>
  <c r="AE111" i="2" s="1"/>
  <c r="AE112" i="2" s="1"/>
  <c r="AE113" i="2" s="1"/>
  <c r="AE114" i="2" s="1"/>
  <c r="AE115" i="2" s="1"/>
  <c r="AE116" i="2" s="1"/>
  <c r="AE117" i="2" s="1"/>
  <c r="AE118" i="2" s="1"/>
  <c r="AE119" i="2" s="1"/>
  <c r="AE120" i="2" s="1"/>
  <c r="AE121" i="2" s="1"/>
  <c r="AE122" i="2" s="1"/>
  <c r="AE123" i="2" s="1"/>
  <c r="AE124" i="2" s="1"/>
  <c r="AE125" i="2" s="1"/>
  <c r="AE126" i="2" s="1"/>
  <c r="AE127" i="2" s="1"/>
  <c r="AE128" i="2" s="1"/>
  <c r="AE129" i="2" s="1"/>
  <c r="AE130" i="2" s="1"/>
  <c r="AE131" i="2" s="1"/>
  <c r="AE132" i="2" s="1"/>
  <c r="AE133" i="2" s="1"/>
  <c r="AE134" i="2" s="1"/>
  <c r="AE135" i="2" s="1"/>
  <c r="AE136" i="2" s="1"/>
  <c r="AE137" i="2" s="1"/>
  <c r="AE138" i="2" s="1"/>
  <c r="AE139" i="2" s="1"/>
  <c r="AE140" i="2" s="1"/>
  <c r="AE141" i="2" s="1"/>
  <c r="AE142" i="2" s="1"/>
  <c r="AE143" i="2" s="1"/>
  <c r="AE144" i="2" s="1"/>
  <c r="AE145" i="2" s="1"/>
  <c r="AE146" i="2" s="1"/>
  <c r="AE147" i="2" s="1"/>
  <c r="AE148" i="2" s="1"/>
  <c r="AE149" i="2" s="1"/>
  <c r="AE150" i="2" s="1"/>
  <c r="AE151" i="2" s="1"/>
  <c r="AE152" i="2" s="1"/>
  <c r="AE153" i="2" s="1"/>
  <c r="AE154" i="2" s="1"/>
  <c r="AE155" i="2" s="1"/>
  <c r="AE156" i="2" s="1"/>
  <c r="AE157" i="2" s="1"/>
  <c r="AE158" i="2" s="1"/>
  <c r="AE159" i="2" s="1"/>
  <c r="AE160" i="2" s="1"/>
  <c r="AE161" i="2" s="1"/>
  <c r="AE162" i="2" s="1"/>
  <c r="AE163" i="2" s="1"/>
  <c r="AE164" i="2" s="1"/>
  <c r="AE165" i="2" s="1"/>
  <c r="AE166" i="2" s="1"/>
  <c r="AE167" i="2" s="1"/>
  <c r="AE168" i="2" s="1"/>
  <c r="AE169" i="2" s="1"/>
  <c r="AE170" i="2" s="1"/>
  <c r="AE171" i="2" s="1"/>
  <c r="AE172" i="2" s="1"/>
  <c r="AE173" i="2" s="1"/>
  <c r="AE174" i="2" s="1"/>
  <c r="AE175" i="2" s="1"/>
  <c r="AE176" i="2" s="1"/>
  <c r="AE177" i="2" s="1"/>
  <c r="AE178" i="2" s="1"/>
  <c r="AE179" i="2" s="1"/>
  <c r="AE180" i="2" s="1"/>
  <c r="AE181" i="2" s="1"/>
  <c r="AE182" i="2" s="1"/>
  <c r="AE183" i="2" s="1"/>
  <c r="AE184" i="2" s="1"/>
  <c r="AE185" i="2" s="1"/>
  <c r="AE186" i="2" s="1"/>
  <c r="AE187" i="2" s="1"/>
  <c r="AE188" i="2" s="1"/>
  <c r="AE189" i="2" s="1"/>
  <c r="AE190" i="2" s="1"/>
  <c r="AE191" i="2" s="1"/>
  <c r="AE192" i="2" s="1"/>
  <c r="AE193" i="2" s="1"/>
  <c r="AE194" i="2" s="1"/>
  <c r="AE195" i="2" s="1"/>
  <c r="AE196" i="2" s="1"/>
  <c r="AE197" i="2" s="1"/>
  <c r="AE198" i="2" s="1"/>
  <c r="AE199" i="2" s="1"/>
  <c r="AE200" i="2" s="1"/>
  <c r="AE201" i="2" s="1"/>
  <c r="AE202" i="2" s="1"/>
  <c r="AE203" i="2" s="1"/>
  <c r="AE204" i="2" s="1"/>
  <c r="AE205" i="2" s="1"/>
  <c r="AE206" i="2" s="1"/>
  <c r="AE207" i="2" s="1"/>
  <c r="AE208" i="2" s="1"/>
  <c r="AE209" i="2" s="1"/>
  <c r="AE210" i="2" s="1"/>
  <c r="AE211" i="2" s="1"/>
  <c r="AE212" i="2" s="1"/>
  <c r="AE213" i="2" s="1"/>
  <c r="AE214" i="2" s="1"/>
  <c r="AE215" i="2" s="1"/>
  <c r="AE216" i="2" s="1"/>
  <c r="AE217" i="2" s="1"/>
  <c r="AE218" i="2" s="1"/>
  <c r="AE219" i="2" s="1"/>
  <c r="AE220" i="2" s="1"/>
  <c r="AE221" i="2" s="1"/>
  <c r="AE222" i="2" s="1"/>
  <c r="AE223" i="2" s="1"/>
  <c r="AE224" i="2" s="1"/>
  <c r="AE225" i="2" s="1"/>
  <c r="AE226" i="2" s="1"/>
  <c r="AE227" i="2" s="1"/>
  <c r="AE228" i="2" s="1"/>
  <c r="AE229" i="2" s="1"/>
  <c r="AE230" i="2" s="1"/>
  <c r="AE231" i="2" s="1"/>
  <c r="AE232" i="2" s="1"/>
  <c r="AE233" i="2" s="1"/>
  <c r="AE234" i="2" s="1"/>
  <c r="AE235" i="2" s="1"/>
  <c r="AE236" i="2" s="1"/>
  <c r="AE237" i="2" s="1"/>
  <c r="AE238" i="2" s="1"/>
  <c r="AE239" i="2" s="1"/>
  <c r="AE240" i="2" s="1"/>
  <c r="AE241" i="2" s="1"/>
  <c r="AE242" i="2" s="1"/>
  <c r="AE243" i="2" s="1"/>
  <c r="AE244" i="2" s="1"/>
  <c r="AE245" i="2" s="1"/>
  <c r="AE246" i="2" s="1"/>
  <c r="AE247" i="2" s="1"/>
  <c r="AE248" i="2" s="1"/>
  <c r="AE249" i="2" s="1"/>
  <c r="AE250" i="2" s="1"/>
  <c r="AE251" i="2" s="1"/>
  <c r="AE252" i="2" s="1"/>
  <c r="AE253" i="2" s="1"/>
  <c r="AE254" i="2" s="1"/>
  <c r="AE255" i="2" s="1"/>
  <c r="AE256" i="2" s="1"/>
  <c r="AE257" i="2" s="1"/>
  <c r="AE258" i="2" s="1"/>
  <c r="AE259" i="2" s="1"/>
  <c r="AE260" i="2" s="1"/>
  <c r="AE261" i="2" s="1"/>
  <c r="AE262" i="2" s="1"/>
  <c r="AE263" i="2" s="1"/>
  <c r="AE264" i="2" s="1"/>
  <c r="AE265" i="2" s="1"/>
  <c r="AE266" i="2" s="1"/>
  <c r="AE267" i="2" s="1"/>
  <c r="AE268" i="2" s="1"/>
  <c r="AE269" i="2" s="1"/>
  <c r="AE270" i="2" s="1"/>
  <c r="AE271" i="2" s="1"/>
  <c r="AE272" i="2" s="1"/>
  <c r="AE273" i="2" s="1"/>
  <c r="AE274" i="2" s="1"/>
  <c r="AE275" i="2" s="1"/>
  <c r="AE276" i="2" s="1"/>
  <c r="AE277" i="2" s="1"/>
  <c r="AE278" i="2" s="1"/>
  <c r="AE279" i="2" s="1"/>
  <c r="AE280" i="2" s="1"/>
  <c r="AE281" i="2" s="1"/>
  <c r="AE282" i="2" s="1"/>
  <c r="AE283" i="2" s="1"/>
  <c r="AE284" i="2" s="1"/>
  <c r="AE285" i="2" s="1"/>
  <c r="AE286" i="2" s="1"/>
  <c r="AE287" i="2" s="1"/>
  <c r="AE288" i="2" s="1"/>
  <c r="AE289" i="2" s="1"/>
  <c r="AE290" i="2" s="1"/>
  <c r="AE291" i="2" s="1"/>
  <c r="AE292" i="2" s="1"/>
  <c r="AE293" i="2" s="1"/>
  <c r="AE294" i="2" s="1"/>
  <c r="AE295" i="2" s="1"/>
  <c r="AE296" i="2" s="1"/>
  <c r="AE297" i="2" s="1"/>
  <c r="AE298" i="2" s="1"/>
  <c r="AE299" i="2" s="1"/>
  <c r="AE300" i="2" s="1"/>
  <c r="AE301" i="2" s="1"/>
  <c r="AE302" i="2" s="1"/>
  <c r="AE303" i="2" s="1"/>
  <c r="AE304" i="2" s="1"/>
  <c r="AE305" i="2" s="1"/>
  <c r="AE306" i="2" s="1"/>
  <c r="AE307" i="2" s="1"/>
  <c r="AE308" i="2" s="1"/>
  <c r="AE309" i="2" s="1"/>
  <c r="AE310" i="2" s="1"/>
  <c r="AE311" i="2" s="1"/>
  <c r="AE312" i="2" s="1"/>
  <c r="AE313" i="2" s="1"/>
  <c r="AE314" i="2" s="1"/>
  <c r="AE315" i="2" s="1"/>
  <c r="AE316" i="2" s="1"/>
  <c r="AE317" i="2" s="1"/>
  <c r="AE318" i="2" s="1"/>
  <c r="AE319" i="2" s="1"/>
  <c r="AE320" i="2" s="1"/>
  <c r="AE321" i="2" s="1"/>
  <c r="AE322" i="2" s="1"/>
  <c r="AE323" i="2" s="1"/>
  <c r="AE324" i="2" s="1"/>
  <c r="AE325" i="2" s="1"/>
  <c r="AE326" i="2" s="1"/>
  <c r="AE327" i="2" s="1"/>
  <c r="AE328" i="2" s="1"/>
  <c r="AE329" i="2" s="1"/>
  <c r="AE330" i="2" s="1"/>
  <c r="AE331" i="2" s="1"/>
  <c r="AE332" i="2" s="1"/>
  <c r="AE333" i="2" s="1"/>
  <c r="AE334" i="2" s="1"/>
  <c r="AE335" i="2" s="1"/>
  <c r="AE336" i="2" s="1"/>
  <c r="AE337" i="2" s="1"/>
  <c r="AE338" i="2" s="1"/>
  <c r="AE339" i="2" s="1"/>
  <c r="AE340" i="2" s="1"/>
  <c r="AE341" i="2" s="1"/>
  <c r="AE342" i="2" s="1"/>
  <c r="AE343" i="2" s="1"/>
  <c r="AE344" i="2" s="1"/>
  <c r="AE345" i="2" s="1"/>
  <c r="AE346" i="2" s="1"/>
  <c r="AE347" i="2" s="1"/>
  <c r="AE348" i="2" s="1"/>
  <c r="AE349" i="2" s="1"/>
  <c r="AE350" i="2" s="1"/>
  <c r="AE351" i="2" s="1"/>
  <c r="AE352" i="2" s="1"/>
  <c r="AE353" i="2" s="1"/>
  <c r="AE354" i="2" s="1"/>
  <c r="AE355" i="2" s="1"/>
  <c r="AE356" i="2" s="1"/>
  <c r="AE357" i="2" s="1"/>
  <c r="AE358" i="2" s="1"/>
  <c r="AE359" i="2" s="1"/>
  <c r="AE360" i="2" s="1"/>
  <c r="AE361" i="2" s="1"/>
  <c r="AE362" i="2" s="1"/>
  <c r="AE363" i="2" s="1"/>
  <c r="AE364" i="2" s="1"/>
  <c r="AE365" i="2" s="1"/>
  <c r="AE366" i="2" s="1"/>
  <c r="AE367" i="2" s="1"/>
  <c r="AE368" i="2" s="1"/>
  <c r="AE369" i="2" s="1"/>
  <c r="AE370" i="2" s="1"/>
  <c r="AE371" i="2" s="1"/>
  <c r="AE372" i="2" s="1"/>
  <c r="AE373" i="2" s="1"/>
  <c r="AE374" i="2" s="1"/>
  <c r="AE375" i="2" s="1"/>
  <c r="AE376" i="2" s="1"/>
  <c r="AE377" i="2" s="1"/>
  <c r="AE378" i="2" s="1"/>
  <c r="AE379" i="2" s="1"/>
  <c r="AE380" i="2" s="1"/>
  <c r="AE381" i="2" s="1"/>
  <c r="AE382" i="2" s="1"/>
  <c r="AE383" i="2" s="1"/>
  <c r="AE384" i="2" s="1"/>
  <c r="AE385" i="2" s="1"/>
  <c r="AE386" i="2" s="1"/>
  <c r="AE387" i="2" s="1"/>
  <c r="AE388" i="2" s="1"/>
  <c r="AE389" i="2" s="1"/>
  <c r="AE390" i="2" s="1"/>
  <c r="AE391" i="2" s="1"/>
  <c r="AE392" i="2" s="1"/>
  <c r="AE393" i="2" s="1"/>
  <c r="AE394" i="2" s="1"/>
  <c r="AE395" i="2" s="1"/>
  <c r="AE396" i="2" s="1"/>
  <c r="AE397" i="2" s="1"/>
  <c r="AE398" i="2" s="1"/>
  <c r="AE399" i="2" s="1"/>
  <c r="AE400" i="2" s="1"/>
  <c r="AE401" i="2" s="1"/>
  <c r="AE402" i="2" s="1"/>
  <c r="AE403" i="2" s="1"/>
  <c r="AE404" i="2" s="1"/>
  <c r="AE405" i="2" s="1"/>
  <c r="AE406" i="2" s="1"/>
  <c r="AE407" i="2" s="1"/>
  <c r="AE408" i="2" s="1"/>
  <c r="AE409" i="2" s="1"/>
  <c r="AE410" i="2" s="1"/>
  <c r="AE411" i="2" s="1"/>
  <c r="AE412" i="2" s="1"/>
  <c r="AE413" i="2" s="1"/>
  <c r="AE414" i="2" s="1"/>
  <c r="AE415" i="2" s="1"/>
  <c r="AE416" i="2" s="1"/>
  <c r="AE417" i="2" s="1"/>
  <c r="AE418" i="2" s="1"/>
  <c r="AE419" i="2" s="1"/>
  <c r="AE420" i="2" s="1"/>
  <c r="AE421" i="2" s="1"/>
  <c r="AE422" i="2" s="1"/>
  <c r="AE423" i="2" s="1"/>
  <c r="AE424" i="2" s="1"/>
  <c r="AE425" i="2" s="1"/>
  <c r="AE426" i="2" s="1"/>
  <c r="AE427" i="2" s="1"/>
  <c r="AE428" i="2" s="1"/>
  <c r="AE429" i="2" s="1"/>
  <c r="AE430" i="2" s="1"/>
  <c r="AE431" i="2" s="1"/>
  <c r="AE432" i="2" s="1"/>
  <c r="AE433" i="2" s="1"/>
  <c r="AE434" i="2" s="1"/>
  <c r="AE435" i="2" s="1"/>
  <c r="AE436" i="2" s="1"/>
  <c r="AE437" i="2" s="1"/>
  <c r="AE438" i="2" s="1"/>
  <c r="AE439" i="2" s="1"/>
  <c r="AE440" i="2" s="1"/>
  <c r="AE441" i="2" s="1"/>
  <c r="AE442" i="2" s="1"/>
  <c r="AE443" i="2" s="1"/>
  <c r="AE444" i="2" s="1"/>
  <c r="AE445" i="2" s="1"/>
  <c r="AE446" i="2" s="1"/>
  <c r="AE447" i="2" s="1"/>
  <c r="AE448" i="2" s="1"/>
  <c r="AE449" i="2" s="1"/>
  <c r="AE450" i="2" s="1"/>
  <c r="AE451" i="2" s="1"/>
  <c r="AE452" i="2" s="1"/>
  <c r="AE453" i="2" s="1"/>
  <c r="AE454" i="2" s="1"/>
  <c r="AE455" i="2" s="1"/>
  <c r="AE456" i="2" s="1"/>
  <c r="AE457" i="2" s="1"/>
  <c r="AE458" i="2" s="1"/>
  <c r="AE459" i="2" s="1"/>
  <c r="AE460" i="2" s="1"/>
  <c r="AE461" i="2" s="1"/>
  <c r="AE462" i="2" s="1"/>
  <c r="AE463" i="2" s="1"/>
  <c r="AE464" i="2" s="1"/>
  <c r="AE465" i="2" s="1"/>
  <c r="AE466" i="2" s="1"/>
  <c r="AE467" i="2" s="1"/>
  <c r="AE468" i="2" s="1"/>
  <c r="AE469" i="2" s="1"/>
  <c r="AE470" i="2" s="1"/>
  <c r="AE471" i="2" s="1"/>
  <c r="AE472" i="2" s="1"/>
  <c r="AE473" i="2" s="1"/>
  <c r="AE474" i="2" s="1"/>
  <c r="AE475" i="2" s="1"/>
  <c r="AE476" i="2" s="1"/>
  <c r="AE477" i="2" s="1"/>
  <c r="AE478" i="2" s="1"/>
  <c r="AE479" i="2" s="1"/>
  <c r="AE480" i="2" s="1"/>
  <c r="AE481" i="2" s="1"/>
  <c r="AE482" i="2" s="1"/>
  <c r="AE483" i="2" s="1"/>
  <c r="AE484" i="2" s="1"/>
  <c r="AE485" i="2" s="1"/>
  <c r="AE486" i="2" s="1"/>
  <c r="AE487" i="2" s="1"/>
  <c r="AE488" i="2" s="1"/>
  <c r="AE489" i="2" s="1"/>
  <c r="AE490" i="2" s="1"/>
  <c r="AE491" i="2" s="1"/>
  <c r="AE492" i="2" s="1"/>
  <c r="AE493" i="2" s="1"/>
  <c r="AE494" i="2" s="1"/>
  <c r="AE495" i="2" s="1"/>
  <c r="AE496" i="2" s="1"/>
  <c r="AE497" i="2" s="1"/>
  <c r="AE498" i="2" s="1"/>
  <c r="AE499" i="2" s="1"/>
  <c r="AE500" i="2" s="1"/>
  <c r="AE501" i="2" s="1"/>
  <c r="AE502" i="2" s="1"/>
  <c r="AE503" i="2" s="1"/>
  <c r="AE504" i="2" s="1"/>
  <c r="AE505" i="2" s="1"/>
  <c r="AE506" i="2" s="1"/>
  <c r="AE507" i="2" s="1"/>
  <c r="AE508" i="2" s="1"/>
  <c r="AE509" i="2" s="1"/>
  <c r="AE510" i="2" s="1"/>
  <c r="AE511" i="2" s="1"/>
  <c r="AE512" i="2" s="1"/>
  <c r="AE513" i="2" s="1"/>
  <c r="AE514" i="2" s="1"/>
  <c r="AE515" i="2" s="1"/>
  <c r="AE516" i="2" s="1"/>
  <c r="AE517" i="2" s="1"/>
  <c r="AE518" i="2" s="1"/>
  <c r="AE519" i="2" s="1"/>
  <c r="AE520" i="2" s="1"/>
  <c r="AE521" i="2" s="1"/>
  <c r="AE522" i="2" s="1"/>
  <c r="AE523" i="2" s="1"/>
  <c r="AE524" i="2" s="1"/>
  <c r="AE525" i="2" s="1"/>
  <c r="AE526" i="2" s="1"/>
  <c r="AE527" i="2" s="1"/>
  <c r="AE528" i="2" s="1"/>
  <c r="AE529" i="2" s="1"/>
  <c r="AE530" i="2" s="1"/>
  <c r="AE531" i="2" s="1"/>
  <c r="AE532" i="2" s="1"/>
  <c r="AE533" i="2" s="1"/>
  <c r="AE534" i="2" s="1"/>
  <c r="AE535" i="2" s="1"/>
  <c r="AE536" i="2" s="1"/>
  <c r="AE537" i="2" s="1"/>
  <c r="AE538" i="2" s="1"/>
  <c r="AE539" i="2" s="1"/>
  <c r="AE540" i="2" s="1"/>
  <c r="AE541" i="2" s="1"/>
  <c r="AE542" i="2" s="1"/>
  <c r="AE543" i="2" s="1"/>
  <c r="AE544" i="2" s="1"/>
  <c r="AE545" i="2" s="1"/>
  <c r="AE546" i="2" s="1"/>
  <c r="AE547" i="2" s="1"/>
  <c r="AE548" i="2" s="1"/>
  <c r="AE549" i="2" s="1"/>
  <c r="AE550" i="2" s="1"/>
  <c r="AE551" i="2" s="1"/>
  <c r="AE552" i="2" s="1"/>
  <c r="AE553" i="2" s="1"/>
  <c r="AE554" i="2" s="1"/>
  <c r="AE555" i="2" s="1"/>
  <c r="AE556" i="2" s="1"/>
  <c r="AE557" i="2" s="1"/>
  <c r="AE558" i="2" s="1"/>
  <c r="AE559" i="2" s="1"/>
  <c r="AE560" i="2" s="1"/>
  <c r="AE561" i="2" s="1"/>
  <c r="AE562" i="2" s="1"/>
  <c r="AE563" i="2" s="1"/>
  <c r="AE564" i="2" s="1"/>
  <c r="AE565" i="2" s="1"/>
  <c r="AE566" i="2" s="1"/>
  <c r="AE567" i="2" s="1"/>
  <c r="AE568" i="2" s="1"/>
  <c r="AE569" i="2" s="1"/>
  <c r="AE570" i="2" s="1"/>
  <c r="AE571" i="2" s="1"/>
  <c r="AE572" i="2" s="1"/>
  <c r="AE573" i="2" s="1"/>
  <c r="AE574" i="2" s="1"/>
  <c r="AE575" i="2" s="1"/>
  <c r="AE576" i="2" s="1"/>
  <c r="AE577" i="2" s="1"/>
  <c r="AE578" i="2" s="1"/>
  <c r="AE579" i="2" s="1"/>
  <c r="AE580" i="2" s="1"/>
  <c r="AE581" i="2" s="1"/>
  <c r="AE582" i="2" s="1"/>
  <c r="AE583" i="2" s="1"/>
  <c r="AE584" i="2" s="1"/>
  <c r="AE585" i="2" s="1"/>
  <c r="AE586" i="2" s="1"/>
  <c r="AE587" i="2" s="1"/>
  <c r="AE588" i="2" s="1"/>
  <c r="AE589" i="2" s="1"/>
  <c r="AE590" i="2" s="1"/>
  <c r="AE591" i="2" s="1"/>
  <c r="AE592" i="2" s="1"/>
  <c r="AE593" i="2" s="1"/>
  <c r="AE594" i="2" s="1"/>
  <c r="AE595" i="2" s="1"/>
  <c r="AE596" i="2" s="1"/>
  <c r="AE597" i="2" s="1"/>
  <c r="AE598" i="2" s="1"/>
  <c r="AE599" i="2" s="1"/>
  <c r="AE600" i="2" s="1"/>
  <c r="AE601" i="2" s="1"/>
  <c r="AE602" i="2" s="1"/>
  <c r="AE603" i="2" s="1"/>
  <c r="AE604" i="2" s="1"/>
  <c r="AE605" i="2" s="1"/>
  <c r="AE606" i="2" s="1"/>
  <c r="AE607" i="2" s="1"/>
  <c r="AE608" i="2" s="1"/>
  <c r="AE609" i="2" s="1"/>
  <c r="AE610" i="2" s="1"/>
  <c r="AE611" i="2" s="1"/>
  <c r="AE612" i="2" s="1"/>
  <c r="AE613" i="2" s="1"/>
  <c r="AE614" i="2" s="1"/>
  <c r="AE615" i="2" s="1"/>
  <c r="AE616" i="2" s="1"/>
  <c r="AE617" i="2" s="1"/>
  <c r="AE618" i="2" s="1"/>
  <c r="AE619" i="2" s="1"/>
  <c r="AE620" i="2" s="1"/>
  <c r="AE621" i="2" s="1"/>
  <c r="AE622" i="2" s="1"/>
  <c r="AE623" i="2" s="1"/>
  <c r="AE624" i="2" s="1"/>
  <c r="AE625" i="2" s="1"/>
  <c r="AE626" i="2" s="1"/>
  <c r="AE627" i="2" s="1"/>
  <c r="AE628" i="2" s="1"/>
  <c r="AE629" i="2" s="1"/>
  <c r="AE630" i="2" s="1"/>
  <c r="AE631" i="2" s="1"/>
  <c r="AE632" i="2" s="1"/>
  <c r="AE633" i="2" s="1"/>
  <c r="AE634" i="2" s="1"/>
  <c r="AE635" i="2" s="1"/>
  <c r="AE636" i="2" s="1"/>
  <c r="AE637" i="2" s="1"/>
  <c r="AE638" i="2" s="1"/>
  <c r="AE639" i="2" s="1"/>
  <c r="AE640" i="2" s="1"/>
  <c r="AE641" i="2" s="1"/>
  <c r="AE642" i="2" s="1"/>
  <c r="AE643" i="2" s="1"/>
  <c r="AE644" i="2" s="1"/>
  <c r="AE645" i="2" s="1"/>
  <c r="AE646" i="2" s="1"/>
  <c r="AE647" i="2" s="1"/>
  <c r="AE648" i="2" s="1"/>
  <c r="AE649" i="2" s="1"/>
  <c r="AE650" i="2" s="1"/>
  <c r="AE651" i="2" s="1"/>
  <c r="AE652" i="2" s="1"/>
  <c r="AE653" i="2" s="1"/>
  <c r="AE654" i="2" s="1"/>
  <c r="AE655" i="2" s="1"/>
  <c r="AE656" i="2" s="1"/>
  <c r="AE657" i="2" s="1"/>
  <c r="AE658" i="2" s="1"/>
  <c r="AE659" i="2" s="1"/>
  <c r="AE660" i="2" s="1"/>
  <c r="AE661" i="2" s="1"/>
  <c r="AE662" i="2" s="1"/>
  <c r="AE663" i="2" s="1"/>
  <c r="AE664" i="2" s="1"/>
  <c r="AE665" i="2" s="1"/>
  <c r="AE666" i="2" s="1"/>
  <c r="AE667" i="2" s="1"/>
  <c r="AE668" i="2" s="1"/>
  <c r="AE669" i="2" s="1"/>
  <c r="AE670" i="2" s="1"/>
  <c r="AE671" i="2" s="1"/>
  <c r="AE672" i="2" s="1"/>
  <c r="AE673" i="2" s="1"/>
  <c r="AE674" i="2" s="1"/>
  <c r="AE675" i="2" s="1"/>
  <c r="AE676" i="2" s="1"/>
  <c r="AE677" i="2" s="1"/>
  <c r="AE678" i="2" s="1"/>
  <c r="AE679" i="2" s="1"/>
  <c r="AE680" i="2" s="1"/>
  <c r="AE681" i="2" s="1"/>
  <c r="AE682" i="2" s="1"/>
  <c r="AE683" i="2" s="1"/>
  <c r="AE684" i="2" s="1"/>
  <c r="AE685" i="2" s="1"/>
  <c r="AE686" i="2" s="1"/>
  <c r="AE687" i="2" s="1"/>
  <c r="AE688" i="2" s="1"/>
  <c r="AE689" i="2" s="1"/>
  <c r="AE690" i="2" s="1"/>
  <c r="AE691" i="2" s="1"/>
  <c r="AE692" i="2" s="1"/>
  <c r="AE693" i="2" s="1"/>
  <c r="AE694" i="2" s="1"/>
  <c r="AE695" i="2" s="1"/>
  <c r="AE696" i="2" s="1"/>
  <c r="AE697" i="2" s="1"/>
  <c r="AE698" i="2" s="1"/>
  <c r="AE699" i="2" s="1"/>
  <c r="AE700" i="2" s="1"/>
  <c r="AE701" i="2" s="1"/>
  <c r="AE702" i="2" s="1"/>
  <c r="AE703" i="2" s="1"/>
  <c r="AE704" i="2" s="1"/>
  <c r="AE705" i="2" s="1"/>
  <c r="AE706" i="2" s="1"/>
  <c r="AE707" i="2" s="1"/>
  <c r="AE708" i="2" s="1"/>
  <c r="AE709" i="2" s="1"/>
  <c r="AE710" i="2" s="1"/>
  <c r="AE711" i="2" s="1"/>
  <c r="AE712" i="2" s="1"/>
  <c r="AE713" i="2" s="1"/>
  <c r="AE714" i="2" s="1"/>
  <c r="AE715" i="2" s="1"/>
  <c r="AE716" i="2" s="1"/>
  <c r="AE717" i="2" s="1"/>
  <c r="AE718" i="2" s="1"/>
  <c r="AE719" i="2" s="1"/>
  <c r="AE720" i="2" s="1"/>
  <c r="AE721" i="2" s="1"/>
  <c r="AE722" i="2" s="1"/>
  <c r="AE723" i="2" s="1"/>
  <c r="AE724" i="2" s="1"/>
  <c r="AE725" i="2" s="1"/>
  <c r="AE726" i="2" s="1"/>
  <c r="AE727" i="2" s="1"/>
  <c r="AE728" i="2" s="1"/>
  <c r="AE729" i="2" s="1"/>
  <c r="AE730" i="2" s="1"/>
  <c r="AE731" i="2" s="1"/>
  <c r="AE732" i="2" s="1"/>
  <c r="AE733" i="2" s="1"/>
  <c r="AE734" i="2" s="1"/>
  <c r="AE735" i="2" s="1"/>
  <c r="AE736" i="2" s="1"/>
  <c r="AE737" i="2" s="1"/>
  <c r="AE738" i="2" s="1"/>
  <c r="AE739" i="2" s="1"/>
  <c r="AE740" i="2" s="1"/>
  <c r="AE741" i="2" s="1"/>
  <c r="AE742" i="2" s="1"/>
  <c r="AE743" i="2" s="1"/>
  <c r="AE744" i="2" s="1"/>
  <c r="AE745" i="2" s="1"/>
  <c r="AE746" i="2" s="1"/>
  <c r="AE747" i="2" s="1"/>
  <c r="AE748" i="2" s="1"/>
  <c r="AE749" i="2" s="1"/>
  <c r="AE750" i="2" s="1"/>
  <c r="AE751" i="2" s="1"/>
  <c r="AE752" i="2" s="1"/>
  <c r="AE753" i="2" s="1"/>
  <c r="AE754" i="2" s="1"/>
  <c r="AE755" i="2" s="1"/>
  <c r="AE756" i="2" s="1"/>
  <c r="AE757" i="2" s="1"/>
  <c r="AE758" i="2" s="1"/>
  <c r="AE759" i="2" s="1"/>
  <c r="AE760" i="2" s="1"/>
  <c r="AE761" i="2" s="1"/>
  <c r="AE762" i="2" s="1"/>
  <c r="AE763" i="2" s="1"/>
  <c r="AE764" i="2" s="1"/>
  <c r="AE765" i="2" s="1"/>
  <c r="AE766" i="2" s="1"/>
  <c r="AE767" i="2" s="1"/>
  <c r="AE768" i="2" s="1"/>
  <c r="AE769" i="2" s="1"/>
  <c r="AE770" i="2" s="1"/>
  <c r="AE771" i="2" s="1"/>
  <c r="AE772" i="2" s="1"/>
  <c r="AE773" i="2" s="1"/>
  <c r="AE774" i="2" s="1"/>
  <c r="AE775" i="2" s="1"/>
  <c r="AE776" i="2" s="1"/>
  <c r="AE777" i="2" s="1"/>
  <c r="AE778" i="2" s="1"/>
  <c r="AE779" i="2" s="1"/>
  <c r="AE780" i="2" s="1"/>
  <c r="AE781" i="2" s="1"/>
  <c r="AE782" i="2" s="1"/>
  <c r="AE783" i="2" s="1"/>
  <c r="AE784" i="2" s="1"/>
  <c r="AE785" i="2" s="1"/>
  <c r="AE786" i="2" s="1"/>
  <c r="AE787" i="2" s="1"/>
  <c r="AE788" i="2" s="1"/>
  <c r="AE789" i="2" s="1"/>
  <c r="AE790" i="2" s="1"/>
  <c r="AE791" i="2" s="1"/>
  <c r="AE792" i="2" s="1"/>
  <c r="AE793" i="2" s="1"/>
  <c r="AE794" i="2" s="1"/>
  <c r="AE795" i="2" s="1"/>
  <c r="AE796" i="2" s="1"/>
  <c r="AE797" i="2" s="1"/>
  <c r="AE798" i="2" s="1"/>
  <c r="AE799" i="2" s="1"/>
  <c r="AE800" i="2" s="1"/>
  <c r="AE801" i="2" s="1"/>
  <c r="AE802" i="2" s="1"/>
  <c r="AE803" i="2" s="1"/>
  <c r="AE804" i="2" s="1"/>
  <c r="AE805" i="2" s="1"/>
  <c r="AE806" i="2" s="1"/>
  <c r="AE807" i="2" s="1"/>
  <c r="AE808" i="2" s="1"/>
  <c r="AE809" i="2" s="1"/>
  <c r="AE810" i="2" s="1"/>
  <c r="AE811" i="2" s="1"/>
  <c r="AE812" i="2" s="1"/>
  <c r="AE813" i="2" s="1"/>
  <c r="AE814" i="2" s="1"/>
  <c r="AE815" i="2" s="1"/>
  <c r="AE816" i="2" s="1"/>
  <c r="AE817" i="2" s="1"/>
  <c r="AE818" i="2" s="1"/>
  <c r="AE819" i="2" s="1"/>
  <c r="AE820" i="2" s="1"/>
  <c r="AE821" i="2" s="1"/>
  <c r="AE822" i="2" s="1"/>
  <c r="AE823" i="2" s="1"/>
  <c r="AE824" i="2" s="1"/>
  <c r="AE825" i="2" s="1"/>
  <c r="AE826" i="2" s="1"/>
  <c r="AE827" i="2" s="1"/>
  <c r="AE828" i="2" s="1"/>
  <c r="AE829" i="2" s="1"/>
  <c r="AE830" i="2" s="1"/>
  <c r="AE831" i="2" s="1"/>
  <c r="AE832" i="2" s="1"/>
  <c r="AE833" i="2" s="1"/>
  <c r="AE834" i="2" s="1"/>
  <c r="AE835" i="2" s="1"/>
  <c r="AE836" i="2" s="1"/>
  <c r="AE837" i="2" s="1"/>
  <c r="AE838" i="2" s="1"/>
  <c r="AE839" i="2" s="1"/>
  <c r="AE840" i="2" s="1"/>
  <c r="AE841" i="2" s="1"/>
  <c r="AE842" i="2" s="1"/>
  <c r="AE843" i="2" s="1"/>
  <c r="AE844" i="2" s="1"/>
  <c r="AE845" i="2" s="1"/>
  <c r="AE846" i="2" s="1"/>
  <c r="AE847" i="2" s="1"/>
  <c r="AE848" i="2" s="1"/>
  <c r="AE849" i="2" s="1"/>
  <c r="AE850" i="2" s="1"/>
  <c r="AE851" i="2" s="1"/>
  <c r="AE852" i="2" s="1"/>
  <c r="AE853" i="2" s="1"/>
  <c r="AE854" i="2" s="1"/>
  <c r="AE855" i="2" s="1"/>
  <c r="AE856" i="2" s="1"/>
  <c r="AE857" i="2" s="1"/>
  <c r="AE858" i="2" s="1"/>
  <c r="AE859" i="2" s="1"/>
  <c r="AE860" i="2" s="1"/>
  <c r="AE861" i="2" s="1"/>
  <c r="AE862" i="2" s="1"/>
  <c r="AE863" i="2" s="1"/>
  <c r="AE864" i="2" s="1"/>
  <c r="AE865" i="2" s="1"/>
  <c r="AE866" i="2" s="1"/>
  <c r="AE867" i="2" s="1"/>
  <c r="AE868" i="2" s="1"/>
  <c r="AE869" i="2" s="1"/>
  <c r="AE870" i="2" s="1"/>
  <c r="AE871" i="2" s="1"/>
  <c r="AE872" i="2" s="1"/>
  <c r="AE873" i="2" s="1"/>
  <c r="AE874" i="2" s="1"/>
  <c r="AE875" i="2" s="1"/>
  <c r="AE876" i="2" s="1"/>
  <c r="AE877" i="2" s="1"/>
  <c r="AE878" i="2" s="1"/>
  <c r="AE879" i="2" s="1"/>
  <c r="AE880" i="2" s="1"/>
  <c r="AE881" i="2" s="1"/>
  <c r="AE882" i="2" s="1"/>
  <c r="AE883" i="2" s="1"/>
  <c r="AE884" i="2" s="1"/>
  <c r="AE885" i="2" s="1"/>
  <c r="AE886" i="2" s="1"/>
  <c r="AE887" i="2" s="1"/>
  <c r="AE888" i="2" s="1"/>
  <c r="AE889" i="2" s="1"/>
  <c r="AE890" i="2" s="1"/>
  <c r="AE891" i="2" s="1"/>
  <c r="AE892" i="2" s="1"/>
  <c r="AE893" i="2" s="1"/>
  <c r="AE894" i="2" s="1"/>
  <c r="AE895" i="2" s="1"/>
  <c r="AE896" i="2" s="1"/>
  <c r="AE897" i="2" s="1"/>
  <c r="AE898" i="2" s="1"/>
  <c r="AE899" i="2" s="1"/>
  <c r="AE900" i="2" s="1"/>
  <c r="AE901" i="2" s="1"/>
  <c r="AE902" i="2" s="1"/>
  <c r="AE903" i="2" s="1"/>
  <c r="AE904" i="2" s="1"/>
  <c r="AE905" i="2" s="1"/>
  <c r="AE906" i="2" s="1"/>
  <c r="AE907" i="2" s="1"/>
  <c r="AE908" i="2" s="1"/>
  <c r="AE909" i="2" s="1"/>
  <c r="AE910" i="2" s="1"/>
  <c r="AE911" i="2" s="1"/>
  <c r="AE912" i="2" s="1"/>
  <c r="AE913" i="2" s="1"/>
  <c r="AE914" i="2" s="1"/>
  <c r="AE915" i="2" s="1"/>
  <c r="AE916" i="2" s="1"/>
  <c r="AE917" i="2" s="1"/>
  <c r="AE918" i="2" s="1"/>
  <c r="AE919" i="2" s="1"/>
  <c r="AE920" i="2" s="1"/>
  <c r="AE921" i="2" s="1"/>
  <c r="AE922" i="2" s="1"/>
  <c r="AE923" i="2" s="1"/>
  <c r="AE924" i="2" s="1"/>
  <c r="AE925" i="2" s="1"/>
  <c r="AE926" i="2" s="1"/>
  <c r="AE927" i="2" s="1"/>
  <c r="AE928" i="2" s="1"/>
  <c r="AE929" i="2" s="1"/>
  <c r="AE930" i="2" s="1"/>
  <c r="AE931" i="2" s="1"/>
  <c r="AE932" i="2" s="1"/>
  <c r="AE933" i="2" s="1"/>
  <c r="AE934" i="2" s="1"/>
  <c r="AE935" i="2" s="1"/>
  <c r="AE936" i="2" s="1"/>
  <c r="AE937" i="2" s="1"/>
  <c r="AE938" i="2" s="1"/>
  <c r="AE939" i="2" s="1"/>
  <c r="AE940" i="2" s="1"/>
  <c r="AE941" i="2" s="1"/>
  <c r="AE942" i="2" s="1"/>
  <c r="AE943" i="2" s="1"/>
  <c r="AE944" i="2" s="1"/>
  <c r="AE945" i="2" s="1"/>
  <c r="AE946" i="2" s="1"/>
  <c r="AE947" i="2" s="1"/>
  <c r="AE948" i="2" s="1"/>
  <c r="AE949" i="2" s="1"/>
  <c r="AE950" i="2" s="1"/>
  <c r="AE951" i="2" s="1"/>
  <c r="AE952" i="2" s="1"/>
  <c r="AE953" i="2" s="1"/>
  <c r="AE954" i="2" s="1"/>
  <c r="AE955" i="2" s="1"/>
  <c r="AE956" i="2" s="1"/>
  <c r="AE957" i="2" s="1"/>
  <c r="AE958" i="2" s="1"/>
  <c r="AE959" i="2" s="1"/>
  <c r="AE960" i="2" s="1"/>
  <c r="AE961" i="2" s="1"/>
  <c r="AE962" i="2" s="1"/>
  <c r="AE963" i="2" s="1"/>
  <c r="AE964" i="2" s="1"/>
  <c r="AE965" i="2" s="1"/>
  <c r="AE966" i="2" s="1"/>
  <c r="AE967" i="2" s="1"/>
  <c r="AE968" i="2" s="1"/>
  <c r="AE969" i="2" s="1"/>
  <c r="AE970" i="2" s="1"/>
  <c r="AE971" i="2" s="1"/>
  <c r="AE972" i="2" s="1"/>
  <c r="AE973" i="2" s="1"/>
  <c r="AE974" i="2" s="1"/>
  <c r="AE975" i="2" s="1"/>
  <c r="AE976" i="2" s="1"/>
  <c r="AE977" i="2" s="1"/>
  <c r="AE978" i="2" s="1"/>
  <c r="AE979" i="2" s="1"/>
  <c r="AE980" i="2" s="1"/>
  <c r="AE981" i="2" s="1"/>
  <c r="AE982" i="2" s="1"/>
  <c r="AE983" i="2" s="1"/>
  <c r="AE984" i="2" s="1"/>
  <c r="AE985" i="2" s="1"/>
  <c r="AE986" i="2" s="1"/>
  <c r="AE987" i="2" s="1"/>
  <c r="AE988" i="2" s="1"/>
  <c r="AE989" i="2" s="1"/>
  <c r="AE990" i="2" s="1"/>
  <c r="AE991" i="2" s="1"/>
  <c r="AE992" i="2" s="1"/>
  <c r="AE993" i="2" s="1"/>
  <c r="AE994" i="2" s="1"/>
  <c r="AE995" i="2" s="1"/>
  <c r="AE996" i="2" s="1"/>
  <c r="AE997" i="2" s="1"/>
  <c r="AE998" i="2" s="1"/>
  <c r="AE999" i="2" s="1"/>
  <c r="AE1000" i="2" s="1"/>
  <c r="AE1001" i="2" s="1"/>
  <c r="AE1002" i="2" s="1"/>
  <c r="AE1003" i="2" s="1"/>
  <c r="AE1004" i="2" s="1"/>
  <c r="AE1005" i="2" s="1"/>
  <c r="AE1006" i="2" s="1"/>
  <c r="AE1007" i="2" s="1"/>
  <c r="AE1008" i="2" s="1"/>
  <c r="AE1009" i="2" s="1"/>
  <c r="AE1010" i="2" s="1"/>
  <c r="AE1011" i="2" s="1"/>
  <c r="AE1012" i="2" s="1"/>
  <c r="AE1013" i="2" s="1"/>
  <c r="AE1014" i="2" s="1"/>
  <c r="AE1015" i="2" s="1"/>
  <c r="AE1016" i="2" s="1"/>
  <c r="AE1017" i="2" s="1"/>
  <c r="AE1018" i="2" s="1"/>
  <c r="AE1019" i="2" s="1"/>
  <c r="AE1020" i="2" s="1"/>
  <c r="AE1021" i="2" s="1"/>
  <c r="AE1022" i="2" s="1"/>
  <c r="AE1023" i="2" s="1"/>
  <c r="AE1024" i="2" s="1"/>
  <c r="AE1025" i="2" s="1"/>
  <c r="AE1026" i="2" s="1"/>
  <c r="AE1027" i="2" s="1"/>
  <c r="AE1028" i="2" s="1"/>
  <c r="AE1029" i="2" s="1"/>
  <c r="AE1030" i="2" s="1"/>
  <c r="AE1031" i="2" s="1"/>
  <c r="AE1032" i="2" s="1"/>
  <c r="AE1033" i="2" s="1"/>
  <c r="AE1034" i="2" s="1"/>
  <c r="AE1035" i="2" s="1"/>
  <c r="AE1036" i="2" s="1"/>
  <c r="AE1037" i="2" s="1"/>
  <c r="AE1038" i="2" s="1"/>
  <c r="AE1039" i="2" s="1"/>
  <c r="AE1040" i="2" s="1"/>
  <c r="AE1041" i="2" s="1"/>
  <c r="AE1042" i="2" s="1"/>
  <c r="AE1043" i="2" s="1"/>
  <c r="AE1044" i="2" s="1"/>
  <c r="AE1045" i="2" s="1"/>
  <c r="AE1046" i="2" s="1"/>
  <c r="AE1047" i="2" s="1"/>
  <c r="AE1048" i="2" s="1"/>
  <c r="AE1049" i="2" s="1"/>
  <c r="AE1050" i="2" s="1"/>
  <c r="AE1051" i="2" s="1"/>
  <c r="AE1052" i="2" s="1"/>
  <c r="AE1053" i="2" s="1"/>
  <c r="AE1054" i="2" s="1"/>
  <c r="AE1055" i="2" s="1"/>
  <c r="AE1056" i="2" s="1"/>
  <c r="AE1057" i="2" s="1"/>
  <c r="AE1058" i="2" s="1"/>
  <c r="AE1059" i="2" s="1"/>
  <c r="AE1060" i="2" s="1"/>
  <c r="AE1061" i="2" s="1"/>
  <c r="AE1062" i="2" s="1"/>
  <c r="AE1063" i="2" s="1"/>
  <c r="AE1064" i="2" s="1"/>
  <c r="AE1065" i="2" s="1"/>
  <c r="AE1066" i="2" s="1"/>
  <c r="AE1067" i="2" s="1"/>
  <c r="AE1068" i="2" s="1"/>
  <c r="AE1069" i="2" s="1"/>
  <c r="AE1070" i="2" s="1"/>
  <c r="AE1071" i="2" s="1"/>
  <c r="AE1072" i="2" s="1"/>
  <c r="AE1073" i="2" s="1"/>
  <c r="AE1074" i="2" s="1"/>
  <c r="AE1075" i="2" s="1"/>
  <c r="AE1076" i="2" s="1"/>
  <c r="AE1077" i="2" s="1"/>
  <c r="AE1078" i="2" s="1"/>
  <c r="AE1079" i="2" s="1"/>
  <c r="AE1080" i="2" s="1"/>
  <c r="AE1081" i="2" s="1"/>
  <c r="AE1082" i="2" s="1"/>
  <c r="AE1083" i="2" s="1"/>
  <c r="AE1084" i="2" s="1"/>
  <c r="AE1085" i="2" s="1"/>
  <c r="AE1086" i="2" s="1"/>
  <c r="AE1087" i="2" s="1"/>
  <c r="AE1088" i="2" s="1"/>
  <c r="AE1089" i="2" s="1"/>
  <c r="AE1090" i="2" s="1"/>
  <c r="AE1091" i="2" s="1"/>
  <c r="AE1092" i="2" s="1"/>
  <c r="AE1093" i="2" s="1"/>
  <c r="AE1094" i="2" s="1"/>
  <c r="AE1095" i="2" s="1"/>
  <c r="AE1096" i="2" s="1"/>
  <c r="AE1097" i="2" s="1"/>
  <c r="AE1098" i="2" s="1"/>
  <c r="AE1099" i="2" s="1"/>
  <c r="AE1100" i="2" s="1"/>
  <c r="AE1101" i="2" s="1"/>
  <c r="AE1102" i="2" s="1"/>
  <c r="AE1103" i="2" s="1"/>
  <c r="AE1104" i="2" s="1"/>
  <c r="AE1105" i="2" s="1"/>
  <c r="AE1106" i="2" s="1"/>
  <c r="AE1107" i="2" s="1"/>
  <c r="AE1108" i="2" s="1"/>
  <c r="AE1109" i="2" s="1"/>
  <c r="AE1110" i="2" s="1"/>
  <c r="AE1111" i="2" s="1"/>
  <c r="AE1112" i="2" s="1"/>
  <c r="AE1113" i="2" s="1"/>
  <c r="AE1114" i="2" s="1"/>
  <c r="AE1115" i="2" s="1"/>
  <c r="AE1116" i="2" s="1"/>
  <c r="AE1117" i="2" s="1"/>
  <c r="AE1118" i="2" s="1"/>
  <c r="AE1119" i="2" s="1"/>
  <c r="AE1120" i="2" s="1"/>
  <c r="AE1121" i="2" s="1"/>
  <c r="AE1122" i="2" s="1"/>
  <c r="AE1123" i="2" s="1"/>
  <c r="AE1124" i="2" s="1"/>
  <c r="AE1125" i="2" s="1"/>
  <c r="AE1126" i="2" s="1"/>
  <c r="AE1127" i="2" s="1"/>
  <c r="AE1128" i="2" s="1"/>
  <c r="AE1129" i="2" s="1"/>
  <c r="AE1130" i="2" s="1"/>
  <c r="AE1131" i="2" s="1"/>
  <c r="AE1132" i="2" s="1"/>
  <c r="AE1133" i="2" s="1"/>
  <c r="AE1134" i="2" s="1"/>
  <c r="AE1135" i="2" s="1"/>
  <c r="AE1136" i="2" s="1"/>
  <c r="AE1137" i="2" s="1"/>
  <c r="AE1138" i="2" s="1"/>
  <c r="AE1139" i="2" s="1"/>
  <c r="AE1140" i="2" s="1"/>
  <c r="AE1141" i="2" s="1"/>
  <c r="AE1142" i="2" s="1"/>
  <c r="AE1143" i="2" s="1"/>
  <c r="AE1144" i="2" s="1"/>
  <c r="AE1145" i="2" s="1"/>
  <c r="AE1146" i="2" s="1"/>
  <c r="AE1147" i="2" s="1"/>
  <c r="AE1148" i="2" s="1"/>
  <c r="AE1149" i="2" s="1"/>
  <c r="AE1150" i="2" s="1"/>
  <c r="AE1151" i="2" s="1"/>
  <c r="AE1152" i="2" s="1"/>
  <c r="AE1153" i="2" s="1"/>
  <c r="AE1154" i="2" s="1"/>
  <c r="AE1155" i="2" s="1"/>
  <c r="AE1156" i="2" s="1"/>
  <c r="AE1157" i="2" s="1"/>
  <c r="AE1158" i="2" s="1"/>
  <c r="AE1159" i="2" s="1"/>
  <c r="AE1160" i="2" s="1"/>
  <c r="AE1161" i="2" s="1"/>
  <c r="AE1162" i="2" s="1"/>
  <c r="AE1163" i="2" s="1"/>
  <c r="AE1164" i="2" s="1"/>
  <c r="AE1165" i="2" s="1"/>
  <c r="AE1166" i="2" s="1"/>
  <c r="AE1167" i="2" s="1"/>
  <c r="AE1168" i="2" s="1"/>
  <c r="AE1169" i="2" s="1"/>
  <c r="AE1170" i="2" s="1"/>
  <c r="AE1171" i="2" s="1"/>
  <c r="AE1172" i="2" s="1"/>
  <c r="AE1173" i="2" s="1"/>
  <c r="AE1174" i="2" s="1"/>
  <c r="AE1175" i="2" s="1"/>
  <c r="AE1176" i="2" s="1"/>
  <c r="AE1177" i="2" s="1"/>
  <c r="AE1178" i="2" s="1"/>
  <c r="AE1179" i="2" s="1"/>
  <c r="AE1180" i="2" s="1"/>
  <c r="AE1181" i="2" s="1"/>
  <c r="AE1182" i="2" s="1"/>
  <c r="AE1183" i="2" s="1"/>
  <c r="AE1184" i="2" s="1"/>
  <c r="AE1185" i="2" s="1"/>
  <c r="AE1186" i="2" s="1"/>
  <c r="AE1187" i="2" s="1"/>
  <c r="AE1188" i="2" s="1"/>
  <c r="AE1189" i="2" s="1"/>
  <c r="AE1190" i="2" s="1"/>
  <c r="AE1191" i="2" s="1"/>
  <c r="AE1192" i="2" s="1"/>
  <c r="AE1193" i="2" s="1"/>
  <c r="AE1194" i="2" s="1"/>
  <c r="AE1195" i="2" s="1"/>
  <c r="AE1196" i="2" s="1"/>
  <c r="AE1197" i="2" s="1"/>
  <c r="AE1198" i="2" s="1"/>
  <c r="AE1199" i="2" s="1"/>
  <c r="AE1200" i="2" s="1"/>
  <c r="AE1201" i="2" s="1"/>
  <c r="AE1202" i="2" s="1"/>
  <c r="AE1203" i="2" s="1"/>
  <c r="AE1204" i="2" s="1"/>
  <c r="AE1205" i="2" s="1"/>
  <c r="AE1206" i="2" s="1"/>
  <c r="AE1207" i="2" s="1"/>
  <c r="AE1208" i="2" s="1"/>
  <c r="AE1209" i="2" s="1"/>
  <c r="AE1210" i="2" s="1"/>
  <c r="AE1211" i="2" s="1"/>
  <c r="AE1212" i="2" s="1"/>
  <c r="AE1213" i="2" s="1"/>
  <c r="AE1214" i="2" s="1"/>
  <c r="AE1215" i="2" s="1"/>
  <c r="AE1216" i="2" s="1"/>
  <c r="AE1217" i="2" s="1"/>
  <c r="AE1218" i="2" s="1"/>
  <c r="AE1219" i="2" s="1"/>
  <c r="AE1220" i="2" s="1"/>
  <c r="AE1221" i="2" s="1"/>
  <c r="AE1222" i="2" s="1"/>
  <c r="AE1223" i="2" s="1"/>
  <c r="AE1224" i="2" s="1"/>
  <c r="AE1225" i="2" s="1"/>
  <c r="AE1226" i="2" s="1"/>
  <c r="AE1227" i="2" s="1"/>
  <c r="AE1228" i="2" s="1"/>
  <c r="AE1229" i="2" s="1"/>
  <c r="AE1230" i="2" s="1"/>
  <c r="AE1231" i="2" s="1"/>
  <c r="AE1232" i="2" s="1"/>
  <c r="AE1233" i="2" s="1"/>
  <c r="AE1234" i="2" s="1"/>
  <c r="AE1235" i="2" s="1"/>
  <c r="AE1236" i="2" s="1"/>
  <c r="AE1237" i="2" s="1"/>
  <c r="AE1238" i="2" s="1"/>
  <c r="AE1239" i="2" s="1"/>
  <c r="AE1240" i="2" s="1"/>
  <c r="AE1241" i="2" s="1"/>
  <c r="AE1242" i="2" s="1"/>
  <c r="AE1243" i="2" s="1"/>
  <c r="AE1244" i="2" s="1"/>
  <c r="AE1245" i="2" s="1"/>
  <c r="AE1246" i="2" s="1"/>
  <c r="AE1247" i="2" s="1"/>
  <c r="AE1248" i="2" s="1"/>
  <c r="AE1249" i="2" s="1"/>
  <c r="AE1250" i="2" s="1"/>
  <c r="AE1251" i="2" s="1"/>
  <c r="AE1252" i="2" s="1"/>
  <c r="AE1253" i="2" s="1"/>
  <c r="AE1254" i="2" s="1"/>
  <c r="AE1255" i="2" s="1"/>
  <c r="AE1256" i="2" s="1"/>
  <c r="AE1257" i="2" s="1"/>
  <c r="AE1258" i="2" s="1"/>
  <c r="AE1259" i="2" s="1"/>
  <c r="AE1260" i="2" s="1"/>
  <c r="AE1261" i="2" s="1"/>
  <c r="AE1262" i="2" s="1"/>
  <c r="AE1263" i="2" s="1"/>
  <c r="AE1264" i="2" s="1"/>
  <c r="AE1265" i="2" s="1"/>
  <c r="AE1266" i="2" s="1"/>
  <c r="AE1267" i="2" s="1"/>
  <c r="AE1268" i="2" s="1"/>
  <c r="AE1269" i="2" s="1"/>
  <c r="AE1270" i="2" s="1"/>
  <c r="AE1271" i="2" s="1"/>
  <c r="AE1272" i="2" s="1"/>
  <c r="AE1273" i="2" s="1"/>
  <c r="AE1274" i="2" s="1"/>
  <c r="AE1275" i="2" s="1"/>
  <c r="AE1276" i="2" s="1"/>
  <c r="AE1277" i="2" s="1"/>
  <c r="AE1278" i="2" s="1"/>
  <c r="AE1279" i="2" s="1"/>
  <c r="AE1280" i="2" s="1"/>
  <c r="AE1281" i="2" s="1"/>
  <c r="AE1282" i="2" s="1"/>
  <c r="AE1283" i="2" s="1"/>
  <c r="AE1284" i="2" s="1"/>
  <c r="AE1285" i="2" s="1"/>
  <c r="AE1286" i="2" s="1"/>
  <c r="AE1287" i="2" s="1"/>
  <c r="AE1288" i="2" s="1"/>
  <c r="AE1289" i="2" s="1"/>
  <c r="AE1290" i="2" s="1"/>
  <c r="AE1291" i="2" s="1"/>
  <c r="AE1292" i="2" s="1"/>
  <c r="AE1293" i="2" s="1"/>
  <c r="AE1294" i="2" s="1"/>
  <c r="AE1295" i="2" s="1"/>
  <c r="AE1296" i="2" s="1"/>
  <c r="AE1297" i="2" s="1"/>
  <c r="AE1298" i="2" s="1"/>
  <c r="AE1299" i="2" s="1"/>
  <c r="AE1300" i="2" s="1"/>
  <c r="AE1301" i="2" s="1"/>
  <c r="AE1302" i="2" s="1"/>
  <c r="AE1303" i="2" s="1"/>
  <c r="AE1304" i="2" s="1"/>
  <c r="AE1305" i="2" s="1"/>
  <c r="AE1306" i="2" s="1"/>
  <c r="AE1307" i="2" s="1"/>
  <c r="AE1308" i="2" s="1"/>
  <c r="AE1309" i="2" s="1"/>
  <c r="AE1310" i="2" s="1"/>
  <c r="AE1311" i="2" s="1"/>
  <c r="AE1312" i="2" s="1"/>
  <c r="AE1313" i="2" s="1"/>
  <c r="AE1314" i="2" s="1"/>
  <c r="AE1315" i="2" s="1"/>
  <c r="AE1316" i="2" s="1"/>
  <c r="AE1317" i="2" s="1"/>
  <c r="AE1318" i="2" s="1"/>
  <c r="AE1319" i="2" s="1"/>
  <c r="AE1320" i="2" s="1"/>
  <c r="AE1321" i="2" s="1"/>
  <c r="AE1322" i="2" s="1"/>
  <c r="AE1323" i="2" s="1"/>
  <c r="H31" i="16"/>
  <c r="I31" i="16" s="1"/>
  <c r="B30" i="26"/>
  <c r="H95" i="16"/>
  <c r="I95" i="16" s="1"/>
  <c r="B94" i="26"/>
  <c r="H159" i="16"/>
  <c r="I159" i="16" s="1"/>
  <c r="B158" i="26"/>
  <c r="H223" i="16"/>
  <c r="I223" i="16" s="1"/>
  <c r="B222" i="26"/>
  <c r="H287" i="16"/>
  <c r="I287" i="16" s="1"/>
  <c r="B286" i="26"/>
  <c r="H351" i="16"/>
  <c r="I351" i="16" s="1"/>
  <c r="B350" i="26"/>
  <c r="H415" i="16"/>
  <c r="I415" i="16" s="1"/>
  <c r="B414" i="26"/>
  <c r="H479" i="16"/>
  <c r="I479" i="16" s="1"/>
  <c r="B478" i="26"/>
  <c r="H543" i="16"/>
  <c r="B542" i="26"/>
  <c r="H607" i="16"/>
  <c r="B606" i="26"/>
  <c r="H671" i="16"/>
  <c r="B670" i="26"/>
  <c r="H735" i="16"/>
  <c r="B734" i="26"/>
  <c r="H799" i="16"/>
  <c r="B798" i="26"/>
  <c r="B862" i="26"/>
  <c r="H863" i="16"/>
  <c r="B926" i="26"/>
  <c r="H927" i="16"/>
  <c r="B990" i="26"/>
  <c r="H991" i="16"/>
  <c r="H1055" i="16"/>
  <c r="B1054" i="26"/>
  <c r="B1118" i="26"/>
  <c r="H1119" i="16"/>
  <c r="B1182" i="26"/>
  <c r="H1183" i="16"/>
  <c r="H34" i="16"/>
  <c r="I34" i="16" s="1"/>
  <c r="B33" i="26"/>
  <c r="B97" i="26"/>
  <c r="H98" i="16"/>
  <c r="I98" i="16" s="1"/>
  <c r="B161" i="26"/>
  <c r="H162" i="16"/>
  <c r="I162" i="16" s="1"/>
  <c r="H226" i="16"/>
  <c r="I226" i="16" s="1"/>
  <c r="B225" i="26"/>
  <c r="B289" i="26"/>
  <c r="H290" i="16"/>
  <c r="I290" i="16" s="1"/>
  <c r="H354" i="16"/>
  <c r="I354" i="16" s="1"/>
  <c r="B353" i="26"/>
  <c r="B417" i="26"/>
  <c r="H418" i="16"/>
  <c r="I418" i="16" s="1"/>
  <c r="H482" i="16"/>
  <c r="I482" i="16" s="1"/>
  <c r="B481" i="26"/>
  <c r="B545" i="26"/>
  <c r="H546" i="16"/>
  <c r="B609" i="26"/>
  <c r="H610" i="16"/>
  <c r="B673" i="26"/>
  <c r="H674" i="16"/>
  <c r="B737" i="26"/>
  <c r="H738" i="16"/>
  <c r="B801" i="26"/>
  <c r="H802" i="16"/>
  <c r="B865" i="26"/>
  <c r="H866" i="16"/>
  <c r="H930" i="16"/>
  <c r="B929" i="26"/>
  <c r="B993" i="26"/>
  <c r="H994" i="16"/>
  <c r="H1058" i="16"/>
  <c r="B1057" i="26"/>
  <c r="B1121" i="26"/>
  <c r="H1122" i="16"/>
  <c r="B1185" i="26"/>
  <c r="H1186" i="16"/>
  <c r="B1249" i="26"/>
  <c r="H1250" i="16"/>
  <c r="H29" i="16"/>
  <c r="I29" i="16" s="1"/>
  <c r="B28" i="26"/>
  <c r="H93" i="16"/>
  <c r="I93" i="16" s="1"/>
  <c r="B92" i="26"/>
  <c r="H157" i="16"/>
  <c r="I157" i="16" s="1"/>
  <c r="B156" i="26"/>
  <c r="H221" i="16"/>
  <c r="I221" i="16" s="1"/>
  <c r="B220" i="26"/>
  <c r="B284" i="26"/>
  <c r="H285" i="16"/>
  <c r="I285" i="16" s="1"/>
  <c r="H349" i="16"/>
  <c r="I349" i="16" s="1"/>
  <c r="B348" i="26"/>
  <c r="H413" i="16"/>
  <c r="I413" i="16" s="1"/>
  <c r="B412" i="26"/>
  <c r="B476" i="26"/>
  <c r="H477" i="16"/>
  <c r="I477" i="16" s="1"/>
  <c r="B540" i="26"/>
  <c r="H541" i="16"/>
  <c r="B604" i="26"/>
  <c r="H605" i="16"/>
  <c r="B668" i="26"/>
  <c r="H669" i="16"/>
  <c r="B732" i="26"/>
  <c r="H733" i="16"/>
  <c r="B796" i="26"/>
  <c r="H797" i="16"/>
  <c r="B860" i="26"/>
  <c r="H861" i="16"/>
  <c r="B924" i="26"/>
  <c r="H925" i="16"/>
  <c r="B988" i="26"/>
  <c r="H989" i="16"/>
  <c r="B1052" i="26"/>
  <c r="H1053" i="16"/>
  <c r="B1116" i="26"/>
  <c r="H1117" i="16"/>
  <c r="B1180" i="26"/>
  <c r="H1181" i="16"/>
  <c r="B1244" i="26"/>
  <c r="H1245" i="16"/>
  <c r="H24" i="16"/>
  <c r="I24" i="16" s="1"/>
  <c r="B23" i="26"/>
  <c r="B87" i="26"/>
  <c r="H88" i="16"/>
  <c r="I88" i="16" s="1"/>
  <c r="H152" i="16"/>
  <c r="I152" i="16" s="1"/>
  <c r="B151" i="26"/>
  <c r="H216" i="16"/>
  <c r="I216" i="16" s="1"/>
  <c r="B215" i="26"/>
  <c r="H280" i="16"/>
  <c r="I280" i="16" s="1"/>
  <c r="B279" i="26"/>
  <c r="B343" i="26"/>
  <c r="H344" i="16"/>
  <c r="I344" i="16" s="1"/>
  <c r="H408" i="16"/>
  <c r="I408" i="16" s="1"/>
  <c r="B407" i="26"/>
  <c r="H472" i="16"/>
  <c r="I472" i="16" s="1"/>
  <c r="B471" i="26"/>
  <c r="H536" i="16"/>
  <c r="B535" i="26"/>
  <c r="B599" i="26"/>
  <c r="H600" i="16"/>
  <c r="H664" i="16"/>
  <c r="B663" i="26"/>
  <c r="H728" i="16"/>
  <c r="B727" i="26"/>
  <c r="B791" i="26"/>
  <c r="H792" i="16"/>
  <c r="B855" i="26"/>
  <c r="H856" i="16"/>
  <c r="B919" i="26"/>
  <c r="H920" i="16"/>
  <c r="H984" i="16"/>
  <c r="B983" i="26"/>
  <c r="H1048" i="16"/>
  <c r="B1047" i="26"/>
  <c r="B1111" i="26"/>
  <c r="H1112" i="16"/>
  <c r="H1176" i="16"/>
  <c r="B1175" i="26"/>
  <c r="H1240" i="16"/>
  <c r="B1239" i="26"/>
  <c r="H27" i="16"/>
  <c r="I27" i="16" s="1"/>
  <c r="B26" i="26"/>
  <c r="H91" i="16"/>
  <c r="I91" i="16" s="1"/>
  <c r="B90" i="26"/>
  <c r="B154" i="26"/>
  <c r="H155" i="16"/>
  <c r="I155" i="16" s="1"/>
  <c r="B218" i="26"/>
  <c r="H219" i="16"/>
  <c r="I219" i="16" s="1"/>
  <c r="B282" i="26"/>
  <c r="H283" i="16"/>
  <c r="I283" i="16" s="1"/>
  <c r="B346" i="26"/>
  <c r="H347" i="16"/>
  <c r="I347" i="16" s="1"/>
  <c r="B410" i="26"/>
  <c r="H411" i="16"/>
  <c r="I411" i="16" s="1"/>
  <c r="B474" i="26"/>
  <c r="H475" i="16"/>
  <c r="I475" i="16" s="1"/>
  <c r="B538" i="26"/>
  <c r="H539" i="16"/>
  <c r="H603" i="16"/>
  <c r="B602" i="26"/>
  <c r="H667" i="16"/>
  <c r="B666" i="26"/>
  <c r="B730" i="26"/>
  <c r="H731" i="16"/>
  <c r="B794" i="26"/>
  <c r="H795" i="16"/>
  <c r="B858" i="26"/>
  <c r="H859" i="16"/>
  <c r="H923" i="16"/>
  <c r="B922" i="26"/>
  <c r="B986" i="26"/>
  <c r="H987" i="16"/>
  <c r="B1050" i="26"/>
  <c r="H1051" i="16"/>
  <c r="B1114" i="26"/>
  <c r="H1115" i="16"/>
  <c r="B1178" i="26"/>
  <c r="H1179" i="16"/>
  <c r="B1242" i="26"/>
  <c r="H1243" i="16"/>
  <c r="H46" i="16"/>
  <c r="I46" i="16" s="1"/>
  <c r="B45" i="26"/>
  <c r="H110" i="16"/>
  <c r="I110" i="16" s="1"/>
  <c r="B109" i="26"/>
  <c r="B173" i="26"/>
  <c r="H174" i="16"/>
  <c r="I174" i="16" s="1"/>
  <c r="H238" i="16"/>
  <c r="I238" i="16" s="1"/>
  <c r="B237" i="26"/>
  <c r="B301" i="26"/>
  <c r="H302" i="16"/>
  <c r="I302" i="16" s="1"/>
  <c r="H366" i="16"/>
  <c r="I366" i="16" s="1"/>
  <c r="B365" i="26"/>
  <c r="H430" i="16"/>
  <c r="I430" i="16" s="1"/>
  <c r="B429" i="26"/>
  <c r="H494" i="16"/>
  <c r="I494" i="16" s="1"/>
  <c r="B493" i="26"/>
  <c r="B557" i="26"/>
  <c r="H558" i="16"/>
  <c r="B621" i="26"/>
  <c r="H622" i="16"/>
  <c r="B685" i="26"/>
  <c r="H686" i="16"/>
  <c r="H750" i="16"/>
  <c r="B749" i="26"/>
  <c r="B813" i="26"/>
  <c r="H814" i="16"/>
  <c r="B877" i="26"/>
  <c r="H878" i="16"/>
  <c r="B941" i="26"/>
  <c r="H942" i="16"/>
  <c r="B1005" i="26"/>
  <c r="H1006" i="16"/>
  <c r="B1069" i="26"/>
  <c r="H1070" i="16"/>
  <c r="B1133" i="26"/>
  <c r="H1134" i="16"/>
  <c r="B1197" i="26"/>
  <c r="H1198" i="16"/>
  <c r="H9" i="16"/>
  <c r="I9" i="16" s="1"/>
  <c r="B8" i="26"/>
  <c r="H73" i="16"/>
  <c r="I73" i="16" s="1"/>
  <c r="B72" i="26"/>
  <c r="H137" i="16"/>
  <c r="I137" i="16" s="1"/>
  <c r="B136" i="26"/>
  <c r="B200" i="26"/>
  <c r="H201" i="16"/>
  <c r="I201" i="16" s="1"/>
  <c r="H265" i="16"/>
  <c r="I265" i="16" s="1"/>
  <c r="B264" i="26"/>
  <c r="H329" i="16"/>
  <c r="I329" i="16" s="1"/>
  <c r="B328" i="26"/>
  <c r="H393" i="16"/>
  <c r="I393" i="16" s="1"/>
  <c r="B392" i="26"/>
  <c r="B456" i="26"/>
  <c r="H457" i="16"/>
  <c r="I457" i="16" s="1"/>
  <c r="H521" i="16"/>
  <c r="B520" i="26"/>
  <c r="H585" i="16"/>
  <c r="B584" i="26"/>
  <c r="H649" i="16"/>
  <c r="B648" i="26"/>
  <c r="B712" i="26"/>
  <c r="H713" i="16"/>
  <c r="H777" i="16"/>
  <c r="B776" i="26"/>
  <c r="H841" i="16"/>
  <c r="B840" i="26"/>
  <c r="H905" i="16"/>
  <c r="B904" i="26"/>
  <c r="B968" i="26"/>
  <c r="H969" i="16"/>
  <c r="B1032" i="26"/>
  <c r="H1033" i="16"/>
  <c r="B1096" i="26"/>
  <c r="H1097" i="16"/>
  <c r="H1161" i="16"/>
  <c r="B1160" i="26"/>
  <c r="H1225" i="16"/>
  <c r="B1224" i="26"/>
  <c r="H12" i="16"/>
  <c r="I12" i="16" s="1"/>
  <c r="B11" i="26"/>
  <c r="H76" i="16"/>
  <c r="I76" i="16" s="1"/>
  <c r="B75" i="26"/>
  <c r="H140" i="16"/>
  <c r="I140" i="16" s="1"/>
  <c r="B139" i="26"/>
  <c r="H204" i="16"/>
  <c r="I204" i="16" s="1"/>
  <c r="B203" i="26"/>
  <c r="H268" i="16"/>
  <c r="I268" i="16" s="1"/>
  <c r="B267" i="26"/>
  <c r="B331" i="26"/>
  <c r="H332" i="16"/>
  <c r="I332" i="16" s="1"/>
  <c r="B395" i="26"/>
  <c r="H396" i="16"/>
  <c r="I396" i="16" s="1"/>
  <c r="B459" i="26"/>
  <c r="H460" i="16"/>
  <c r="I460" i="16" s="1"/>
  <c r="B523" i="26"/>
  <c r="H524" i="16"/>
  <c r="B587" i="26"/>
  <c r="H588" i="16"/>
  <c r="B651" i="26"/>
  <c r="H652" i="16"/>
  <c r="B715" i="26"/>
  <c r="H716" i="16"/>
  <c r="B779" i="26"/>
  <c r="H780" i="16"/>
  <c r="H844" i="16"/>
  <c r="B843" i="26"/>
  <c r="H908" i="16"/>
  <c r="B907" i="26"/>
  <c r="H972" i="16"/>
  <c r="B971" i="26"/>
  <c r="H1036" i="16"/>
  <c r="B1035" i="26"/>
  <c r="H1100" i="16"/>
  <c r="B1099" i="26"/>
  <c r="H1164" i="16"/>
  <c r="B1163" i="26"/>
  <c r="H1228" i="16"/>
  <c r="B1227" i="26"/>
  <c r="B38" i="26"/>
  <c r="H39" i="16"/>
  <c r="I39" i="16" s="1"/>
  <c r="H103" i="16"/>
  <c r="I103" i="16" s="1"/>
  <c r="B102" i="26"/>
  <c r="H167" i="16"/>
  <c r="I167" i="16" s="1"/>
  <c r="B166" i="26"/>
  <c r="B230" i="26"/>
  <c r="H231" i="16"/>
  <c r="I231" i="16" s="1"/>
  <c r="H295" i="16"/>
  <c r="I295" i="16" s="1"/>
  <c r="B294" i="26"/>
  <c r="B358" i="26"/>
  <c r="H359" i="16"/>
  <c r="I359" i="16" s="1"/>
  <c r="B422" i="26"/>
  <c r="H423" i="16"/>
  <c r="I423" i="16" s="1"/>
  <c r="B486" i="26"/>
  <c r="H487" i="16"/>
  <c r="I487" i="16" s="1"/>
  <c r="H551" i="16"/>
  <c r="B550" i="26"/>
  <c r="H615" i="16"/>
  <c r="B614" i="26"/>
  <c r="B678" i="26"/>
  <c r="H679" i="16"/>
  <c r="B742" i="26"/>
  <c r="H743" i="16"/>
  <c r="H807" i="16"/>
  <c r="B806" i="26"/>
  <c r="H871" i="16"/>
  <c r="B870" i="26"/>
  <c r="H935" i="16"/>
  <c r="B934" i="26"/>
  <c r="B998" i="26"/>
  <c r="H999" i="16"/>
  <c r="H1063" i="16"/>
  <c r="B1062" i="26"/>
  <c r="H1127" i="16"/>
  <c r="B1126" i="26"/>
  <c r="H1191" i="16"/>
  <c r="B1190" i="26"/>
  <c r="B41" i="26"/>
  <c r="H42" i="16"/>
  <c r="I42" i="16" s="1"/>
  <c r="H106" i="16"/>
  <c r="I106" i="16" s="1"/>
  <c r="B105" i="26"/>
  <c r="B169" i="26"/>
  <c r="H170" i="16"/>
  <c r="I170" i="16" s="1"/>
  <c r="B233" i="26"/>
  <c r="H234" i="16"/>
  <c r="I234" i="16" s="1"/>
  <c r="H298" i="16"/>
  <c r="I298" i="16" s="1"/>
  <c r="B297" i="26"/>
  <c r="H362" i="16"/>
  <c r="I362" i="16" s="1"/>
  <c r="B361" i="26"/>
  <c r="B425" i="26"/>
  <c r="H426" i="16"/>
  <c r="I426" i="16" s="1"/>
  <c r="H490" i="16"/>
  <c r="I490" i="16" s="1"/>
  <c r="B489" i="26"/>
  <c r="H554" i="16"/>
  <c r="B553" i="26"/>
  <c r="H618" i="16"/>
  <c r="B617" i="26"/>
  <c r="B681" i="26"/>
  <c r="H682" i="16"/>
  <c r="B745" i="26"/>
  <c r="H746" i="16"/>
  <c r="B809" i="26"/>
  <c r="H810" i="16"/>
  <c r="B873" i="26"/>
  <c r="H874" i="16"/>
  <c r="H938" i="16"/>
  <c r="B937" i="26"/>
  <c r="H1002" i="16"/>
  <c r="B1001" i="26"/>
  <c r="B1065" i="26"/>
  <c r="H1066" i="16"/>
  <c r="H1130" i="16"/>
  <c r="B1129" i="26"/>
  <c r="B1193" i="26"/>
  <c r="H1194" i="16"/>
  <c r="H1258" i="16"/>
  <c r="B1257" i="26"/>
  <c r="B36" i="26"/>
  <c r="H37" i="16"/>
  <c r="I37" i="16" s="1"/>
  <c r="B100" i="26"/>
  <c r="H101" i="16"/>
  <c r="I101" i="16" s="1"/>
  <c r="H165" i="16"/>
  <c r="I165" i="16" s="1"/>
  <c r="B164" i="26"/>
  <c r="H229" i="16"/>
  <c r="I229" i="16" s="1"/>
  <c r="B228" i="26"/>
  <c r="H293" i="16"/>
  <c r="I293" i="16" s="1"/>
  <c r="B292" i="26"/>
  <c r="B356" i="26"/>
  <c r="H357" i="16"/>
  <c r="I357" i="16" s="1"/>
  <c r="B420" i="26"/>
  <c r="H421" i="16"/>
  <c r="I421" i="16" s="1"/>
  <c r="B484" i="26"/>
  <c r="H485" i="16"/>
  <c r="I485" i="16" s="1"/>
  <c r="H549" i="16"/>
  <c r="B548" i="26"/>
  <c r="B612" i="26"/>
  <c r="H613" i="16"/>
  <c r="B676" i="26"/>
  <c r="H677" i="16"/>
  <c r="B740" i="26"/>
  <c r="H741" i="16"/>
  <c r="H805" i="16"/>
  <c r="B804" i="26"/>
  <c r="H869" i="16"/>
  <c r="I869" i="16" s="1"/>
  <c r="B868" i="26"/>
  <c r="B932" i="26"/>
  <c r="H933" i="16"/>
  <c r="H997" i="16"/>
  <c r="B996" i="26"/>
  <c r="H1061" i="16"/>
  <c r="B1060" i="26"/>
  <c r="H1125" i="16"/>
  <c r="B1124" i="26"/>
  <c r="B1188" i="26"/>
  <c r="H1189" i="16"/>
  <c r="H1253" i="16"/>
  <c r="B1252" i="26"/>
  <c r="B31" i="26"/>
  <c r="H32" i="16"/>
  <c r="I32" i="16" s="1"/>
  <c r="B95" i="26"/>
  <c r="H96" i="16"/>
  <c r="I96" i="16" s="1"/>
  <c r="B159" i="26"/>
  <c r="H160" i="16"/>
  <c r="I160" i="16" s="1"/>
  <c r="B223" i="26"/>
  <c r="H224" i="16"/>
  <c r="I224" i="16" s="1"/>
  <c r="B287" i="26"/>
  <c r="H288" i="16"/>
  <c r="I288" i="16" s="1"/>
  <c r="B351" i="26"/>
  <c r="H352" i="16"/>
  <c r="I352" i="16" s="1"/>
  <c r="B415" i="26"/>
  <c r="H416" i="16"/>
  <c r="I416" i="16" s="1"/>
  <c r="B479" i="26"/>
  <c r="H480" i="16"/>
  <c r="I480" i="16" s="1"/>
  <c r="B543" i="26"/>
  <c r="H544" i="16"/>
  <c r="B607" i="26"/>
  <c r="H608" i="16"/>
  <c r="B671" i="26"/>
  <c r="H672" i="16"/>
  <c r="H736" i="16"/>
  <c r="B735" i="26"/>
  <c r="H800" i="16"/>
  <c r="B799" i="26"/>
  <c r="B863" i="26"/>
  <c r="H864" i="16"/>
  <c r="H928" i="16"/>
  <c r="B927" i="26"/>
  <c r="B991" i="26"/>
  <c r="H992" i="16"/>
  <c r="H1056" i="16"/>
  <c r="B1055" i="26"/>
  <c r="H1120" i="16"/>
  <c r="B1119" i="26"/>
  <c r="B1183" i="26"/>
  <c r="H1184" i="16"/>
  <c r="H1248" i="16"/>
  <c r="B1247" i="26"/>
  <c r="B34" i="26"/>
  <c r="H35" i="16"/>
  <c r="I35" i="16" s="1"/>
  <c r="H99" i="16"/>
  <c r="I99" i="16" s="1"/>
  <c r="B98" i="26"/>
  <c r="B162" i="26"/>
  <c r="H163" i="16"/>
  <c r="I163" i="16" s="1"/>
  <c r="B226" i="26"/>
  <c r="H227" i="16"/>
  <c r="I227" i="16" s="1"/>
  <c r="B290" i="26"/>
  <c r="H291" i="16"/>
  <c r="I291" i="16" s="1"/>
  <c r="H355" i="16"/>
  <c r="I355" i="16" s="1"/>
  <c r="B354" i="26"/>
  <c r="H419" i="16"/>
  <c r="I419" i="16" s="1"/>
  <c r="B418" i="26"/>
  <c r="B482" i="26"/>
  <c r="H483" i="16"/>
  <c r="I483" i="16" s="1"/>
  <c r="H547" i="16"/>
  <c r="B546" i="26"/>
  <c r="H611" i="16"/>
  <c r="B610" i="26"/>
  <c r="B674" i="26"/>
  <c r="H675" i="16"/>
  <c r="B738" i="26"/>
  <c r="H739" i="16"/>
  <c r="B802" i="26"/>
  <c r="H803" i="16"/>
  <c r="H867" i="16"/>
  <c r="B866" i="26"/>
  <c r="B930" i="26"/>
  <c r="H931" i="16"/>
  <c r="B994" i="26"/>
  <c r="H995" i="16"/>
  <c r="B1058" i="26"/>
  <c r="H1059" i="16"/>
  <c r="B1122" i="26"/>
  <c r="H1123" i="16"/>
  <c r="B1186" i="26"/>
  <c r="H1187" i="16"/>
  <c r="B1250" i="26"/>
  <c r="H1251" i="16"/>
  <c r="B53" i="26"/>
  <c r="H54" i="16"/>
  <c r="I54" i="16" s="1"/>
  <c r="B117" i="26"/>
  <c r="H118" i="16"/>
  <c r="I118" i="16" s="1"/>
  <c r="B181" i="26"/>
  <c r="H182" i="16"/>
  <c r="I182" i="16" s="1"/>
  <c r="B245" i="26"/>
  <c r="H246" i="16"/>
  <c r="I246" i="16" s="1"/>
  <c r="H310" i="16"/>
  <c r="I310" i="16" s="1"/>
  <c r="B309" i="26"/>
  <c r="H374" i="16"/>
  <c r="I374" i="16" s="1"/>
  <c r="B373" i="26"/>
  <c r="H438" i="16"/>
  <c r="I438" i="16" s="1"/>
  <c r="B437" i="26"/>
  <c r="B501" i="26"/>
  <c r="H502" i="16"/>
  <c r="I502" i="16" s="1"/>
  <c r="B565" i="26"/>
  <c r="H566" i="16"/>
  <c r="H630" i="16"/>
  <c r="B629" i="26"/>
  <c r="H694" i="16"/>
  <c r="B693" i="26"/>
  <c r="H758" i="16"/>
  <c r="B757" i="26"/>
  <c r="H822" i="16"/>
  <c r="B821" i="26"/>
  <c r="B885" i="26"/>
  <c r="H886" i="16"/>
  <c r="H950" i="16"/>
  <c r="B949" i="26"/>
  <c r="H1014" i="16"/>
  <c r="B1013" i="26"/>
  <c r="H1078" i="16"/>
  <c r="B1077" i="26"/>
  <c r="B1141" i="26"/>
  <c r="H1142" i="16"/>
  <c r="H1206" i="16"/>
  <c r="B1205" i="26"/>
  <c r="H17" i="16"/>
  <c r="I17" i="16" s="1"/>
  <c r="B16" i="26"/>
  <c r="B80" i="26"/>
  <c r="H81" i="16"/>
  <c r="I81" i="16" s="1"/>
  <c r="H145" i="16"/>
  <c r="I145" i="16" s="1"/>
  <c r="B144" i="26"/>
  <c r="H209" i="16"/>
  <c r="I209" i="16" s="1"/>
  <c r="B208" i="26"/>
  <c r="H273" i="16"/>
  <c r="I273" i="16" s="1"/>
  <c r="B272" i="26"/>
  <c r="B336" i="26"/>
  <c r="H337" i="16"/>
  <c r="I337" i="16" s="1"/>
  <c r="H401" i="16"/>
  <c r="I401" i="16" s="1"/>
  <c r="B400" i="26"/>
  <c r="H465" i="16"/>
  <c r="I465" i="16" s="1"/>
  <c r="B464" i="26"/>
  <c r="H529" i="16"/>
  <c r="B528" i="26"/>
  <c r="B592" i="26"/>
  <c r="H593" i="16"/>
  <c r="H657" i="16"/>
  <c r="B656" i="26"/>
  <c r="H721" i="16"/>
  <c r="B720" i="26"/>
  <c r="H785" i="16"/>
  <c r="B784" i="26"/>
  <c r="B848" i="26"/>
  <c r="H849" i="16"/>
  <c r="B912" i="26"/>
  <c r="H913" i="16"/>
  <c r="H977" i="16"/>
  <c r="B976" i="26"/>
  <c r="B1040" i="26"/>
  <c r="H1041" i="16"/>
  <c r="B1104" i="26"/>
  <c r="H1105" i="16"/>
  <c r="B1168" i="26"/>
  <c r="H1169" i="16"/>
  <c r="B1232" i="26"/>
  <c r="H1233" i="16"/>
  <c r="B19" i="26"/>
  <c r="H20" i="16"/>
  <c r="I20" i="16" s="1"/>
  <c r="H84" i="16"/>
  <c r="I84" i="16" s="1"/>
  <c r="B83" i="26"/>
  <c r="B147" i="26"/>
  <c r="H148" i="16"/>
  <c r="I148" i="16" s="1"/>
  <c r="H212" i="16"/>
  <c r="I212" i="16" s="1"/>
  <c r="B211" i="26"/>
  <c r="B275" i="26"/>
  <c r="H276" i="16"/>
  <c r="I276" i="16" s="1"/>
  <c r="H340" i="16"/>
  <c r="I340" i="16" s="1"/>
  <c r="B339" i="26"/>
  <c r="H404" i="16"/>
  <c r="I404" i="16" s="1"/>
  <c r="B403" i="26"/>
  <c r="B467" i="26"/>
  <c r="H468" i="16"/>
  <c r="I468" i="16" s="1"/>
  <c r="B531" i="26"/>
  <c r="H532" i="16"/>
  <c r="B595" i="26"/>
  <c r="H596" i="16"/>
  <c r="B659" i="26"/>
  <c r="H660" i="16"/>
  <c r="B723" i="26"/>
  <c r="H724" i="16"/>
  <c r="H788" i="16"/>
  <c r="B787" i="26"/>
  <c r="H852" i="16"/>
  <c r="B851" i="26"/>
  <c r="H916" i="16"/>
  <c r="B915" i="26"/>
  <c r="H980" i="16"/>
  <c r="B979" i="26"/>
  <c r="H1044" i="16"/>
  <c r="B1043" i="26"/>
  <c r="H1108" i="16"/>
  <c r="B1107" i="26"/>
  <c r="H1172" i="16"/>
  <c r="B1171" i="26"/>
  <c r="H1236" i="16"/>
  <c r="B1235" i="26"/>
  <c r="B46" i="26"/>
  <c r="H47" i="16"/>
  <c r="I47" i="16" s="1"/>
  <c r="B110" i="26"/>
  <c r="H111" i="16"/>
  <c r="I111" i="16" s="1"/>
  <c r="B174" i="26"/>
  <c r="H175" i="16"/>
  <c r="I175" i="16" s="1"/>
  <c r="B238" i="26"/>
  <c r="H239" i="16"/>
  <c r="I239" i="16" s="1"/>
  <c r="B302" i="26"/>
  <c r="H303" i="16"/>
  <c r="I303" i="16" s="1"/>
  <c r="B366" i="26"/>
  <c r="H367" i="16"/>
  <c r="I367" i="16" s="1"/>
  <c r="B430" i="26"/>
  <c r="H431" i="16"/>
  <c r="I431" i="16" s="1"/>
  <c r="B494" i="26"/>
  <c r="H495" i="16"/>
  <c r="I495" i="16" s="1"/>
  <c r="B558" i="26"/>
  <c r="H559" i="16"/>
  <c r="B622" i="26"/>
  <c r="H623" i="16"/>
  <c r="B686" i="26"/>
  <c r="H687" i="16"/>
  <c r="B750" i="26"/>
  <c r="H751" i="16"/>
  <c r="B814" i="26"/>
  <c r="H815" i="16"/>
  <c r="B878" i="26"/>
  <c r="H879" i="16"/>
  <c r="B942" i="26"/>
  <c r="H943" i="16"/>
  <c r="H1007" i="16"/>
  <c r="B1006" i="26"/>
  <c r="B1070" i="26"/>
  <c r="H1071" i="16"/>
  <c r="B1134" i="26"/>
  <c r="H1135" i="16"/>
  <c r="B1198" i="26"/>
  <c r="H1199" i="16"/>
  <c r="H50" i="16"/>
  <c r="I50" i="16" s="1"/>
  <c r="B49" i="26"/>
  <c r="H114" i="16"/>
  <c r="I114" i="16" s="1"/>
  <c r="B113" i="26"/>
  <c r="B177" i="26"/>
  <c r="H178" i="16"/>
  <c r="I178" i="16" s="1"/>
  <c r="B241" i="26"/>
  <c r="H242" i="16"/>
  <c r="I242" i="16" s="1"/>
  <c r="B305" i="26"/>
  <c r="H306" i="16"/>
  <c r="I306" i="16" s="1"/>
  <c r="H370" i="16"/>
  <c r="I370" i="16" s="1"/>
  <c r="B369" i="26"/>
  <c r="H434" i="16"/>
  <c r="I434" i="16" s="1"/>
  <c r="B433" i="26"/>
  <c r="H498" i="16"/>
  <c r="I498" i="16" s="1"/>
  <c r="B497" i="26"/>
  <c r="H562" i="16"/>
  <c r="B561" i="26"/>
  <c r="H626" i="16"/>
  <c r="B625" i="26"/>
  <c r="B689" i="26"/>
  <c r="H690" i="16"/>
  <c r="H754" i="16"/>
  <c r="B753" i="26"/>
  <c r="H818" i="16"/>
  <c r="B817" i="26"/>
  <c r="H882" i="16"/>
  <c r="B881" i="26"/>
  <c r="H946" i="16"/>
  <c r="B945" i="26"/>
  <c r="H1010" i="16"/>
  <c r="B1009" i="26"/>
  <c r="H1074" i="16"/>
  <c r="B1073" i="26"/>
  <c r="H1138" i="16"/>
  <c r="B1137" i="26"/>
  <c r="H1202" i="16"/>
  <c r="B1201" i="26"/>
  <c r="H45" i="16"/>
  <c r="I45" i="16" s="1"/>
  <c r="B44" i="26"/>
  <c r="B108" i="26"/>
  <c r="H109" i="16"/>
  <c r="I109" i="16" s="1"/>
  <c r="B172" i="26"/>
  <c r="H173" i="16"/>
  <c r="I173" i="16" s="1"/>
  <c r="H237" i="16"/>
  <c r="I237" i="16" s="1"/>
  <c r="B236" i="26"/>
  <c r="B300" i="26"/>
  <c r="H301" i="16"/>
  <c r="I301" i="16" s="1"/>
  <c r="H365" i="16"/>
  <c r="I365" i="16" s="1"/>
  <c r="B364" i="26"/>
  <c r="H429" i="16"/>
  <c r="I429" i="16" s="1"/>
  <c r="B428" i="26"/>
  <c r="H493" i="16"/>
  <c r="I493" i="16" s="1"/>
  <c r="B492" i="26"/>
  <c r="H557" i="16"/>
  <c r="B556" i="26"/>
  <c r="H621" i="16"/>
  <c r="B620" i="26"/>
  <c r="H685" i="16"/>
  <c r="B684" i="26"/>
  <c r="B748" i="26"/>
  <c r="H749" i="16"/>
  <c r="B812" i="26"/>
  <c r="H813" i="16"/>
  <c r="B876" i="26"/>
  <c r="H877" i="16"/>
  <c r="B940" i="26"/>
  <c r="H941" i="16"/>
  <c r="B1004" i="26"/>
  <c r="H1005" i="16"/>
  <c r="B1068" i="26"/>
  <c r="H1069" i="16"/>
  <c r="H1133" i="16"/>
  <c r="B1132" i="26"/>
  <c r="B1196" i="26"/>
  <c r="H1197" i="16"/>
  <c r="H1261" i="16"/>
  <c r="B1260" i="26"/>
  <c r="B39" i="26"/>
  <c r="H40" i="16"/>
  <c r="I40" i="16" s="1"/>
  <c r="B103" i="26"/>
  <c r="H104" i="16"/>
  <c r="I104" i="16" s="1"/>
  <c r="B167" i="26"/>
  <c r="H168" i="16"/>
  <c r="I168" i="16" s="1"/>
  <c r="B231" i="26"/>
  <c r="H232" i="16"/>
  <c r="I232" i="16" s="1"/>
  <c r="B295" i="26"/>
  <c r="H296" i="16"/>
  <c r="I296" i="16" s="1"/>
  <c r="H360" i="16"/>
  <c r="I360" i="16" s="1"/>
  <c r="B359" i="26"/>
  <c r="B423" i="26"/>
  <c r="H424" i="16"/>
  <c r="I424" i="16" s="1"/>
  <c r="B487" i="26"/>
  <c r="H488" i="16"/>
  <c r="I488" i="16" s="1"/>
  <c r="B551" i="26"/>
  <c r="H552" i="16"/>
  <c r="B615" i="26"/>
  <c r="H616" i="16"/>
  <c r="B679" i="26"/>
  <c r="H680" i="16"/>
  <c r="B743" i="26"/>
  <c r="H744" i="16"/>
  <c r="I744" i="16" s="1"/>
  <c r="B807" i="26"/>
  <c r="H808" i="16"/>
  <c r="B871" i="26"/>
  <c r="H872" i="16"/>
  <c r="H936" i="16"/>
  <c r="B935" i="26"/>
  <c r="B999" i="26"/>
  <c r="H1000" i="16"/>
  <c r="H1064" i="16"/>
  <c r="B1063" i="26"/>
  <c r="B1127" i="26"/>
  <c r="H1128" i="16"/>
  <c r="B1191" i="26"/>
  <c r="H1192" i="16"/>
  <c r="B1255" i="26"/>
  <c r="H1256" i="16"/>
  <c r="B42" i="26"/>
  <c r="H43" i="16"/>
  <c r="I43" i="16" s="1"/>
  <c r="H107" i="16"/>
  <c r="I107" i="16" s="1"/>
  <c r="B106" i="26"/>
  <c r="H171" i="16"/>
  <c r="I171" i="16" s="1"/>
  <c r="B170" i="26"/>
  <c r="B234" i="26"/>
  <c r="H235" i="16"/>
  <c r="I235" i="16" s="1"/>
  <c r="H299" i="16"/>
  <c r="I299" i="16" s="1"/>
  <c r="B298" i="26"/>
  <c r="H363" i="16"/>
  <c r="I363" i="16" s="1"/>
  <c r="B362" i="26"/>
  <c r="H427" i="16"/>
  <c r="I427" i="16" s="1"/>
  <c r="B426" i="26"/>
  <c r="H491" i="16"/>
  <c r="I491" i="16" s="1"/>
  <c r="B490" i="26"/>
  <c r="H555" i="16"/>
  <c r="B554" i="26"/>
  <c r="H619" i="16"/>
  <c r="B618" i="26"/>
  <c r="B682" i="26"/>
  <c r="H683" i="16"/>
  <c r="H747" i="16"/>
  <c r="B746" i="26"/>
  <c r="B810" i="26"/>
  <c r="H811" i="16"/>
  <c r="H875" i="16"/>
  <c r="B874" i="26"/>
  <c r="H939" i="16"/>
  <c r="B938" i="26"/>
  <c r="H1003" i="16"/>
  <c r="B1002" i="26"/>
  <c r="B1066" i="26"/>
  <c r="H1067" i="16"/>
  <c r="H1131" i="16"/>
  <c r="B1130" i="26"/>
  <c r="H1195" i="16"/>
  <c r="B1194" i="26"/>
  <c r="H1259" i="16"/>
  <c r="B1258" i="26"/>
  <c r="H62" i="16"/>
  <c r="I62" i="16" s="1"/>
  <c r="B61" i="26"/>
  <c r="H126" i="16"/>
  <c r="I126" i="16" s="1"/>
  <c r="B125" i="26"/>
  <c r="H190" i="16"/>
  <c r="I190" i="16" s="1"/>
  <c r="B189" i="26"/>
  <c r="B253" i="26"/>
  <c r="H254" i="16"/>
  <c r="I254" i="16" s="1"/>
  <c r="H318" i="16"/>
  <c r="I318" i="16" s="1"/>
  <c r="B317" i="26"/>
  <c r="B381" i="26"/>
  <c r="H382" i="16"/>
  <c r="I382" i="16" s="1"/>
  <c r="B445" i="26"/>
  <c r="H446" i="16"/>
  <c r="I446" i="16" s="1"/>
  <c r="H510" i="16"/>
  <c r="B509" i="26"/>
  <c r="H574" i="16"/>
  <c r="B573" i="26"/>
  <c r="B637" i="26"/>
  <c r="H638" i="16"/>
  <c r="B701" i="26"/>
  <c r="H702" i="16"/>
  <c r="H766" i="16"/>
  <c r="B765" i="26"/>
  <c r="H830" i="16"/>
  <c r="B829" i="26"/>
  <c r="B893" i="26"/>
  <c r="H894" i="16"/>
  <c r="B957" i="26"/>
  <c r="H958" i="16"/>
  <c r="B1021" i="26"/>
  <c r="H1022" i="16"/>
  <c r="H1086" i="16"/>
  <c r="B1085" i="26"/>
  <c r="H1150" i="16"/>
  <c r="B1149" i="26"/>
  <c r="B1213" i="26"/>
  <c r="H1214" i="16"/>
  <c r="H25" i="16"/>
  <c r="I25" i="16" s="1"/>
  <c r="B24" i="26"/>
  <c r="H89" i="16"/>
  <c r="I89" i="16" s="1"/>
  <c r="B88" i="26"/>
  <c r="H153" i="16"/>
  <c r="I153" i="16" s="1"/>
  <c r="B152" i="26"/>
  <c r="H217" i="16"/>
  <c r="I217" i="16" s="1"/>
  <c r="B216" i="26"/>
  <c r="H281" i="16"/>
  <c r="I281" i="16" s="1"/>
  <c r="B280" i="26"/>
  <c r="H345" i="16"/>
  <c r="I345" i="16" s="1"/>
  <c r="B344" i="26"/>
  <c r="H409" i="16"/>
  <c r="I409" i="16" s="1"/>
  <c r="B408" i="26"/>
  <c r="H473" i="16"/>
  <c r="I473" i="16" s="1"/>
  <c r="B472" i="26"/>
  <c r="H537" i="16"/>
  <c r="B536" i="26"/>
  <c r="H601" i="16"/>
  <c r="B600" i="26"/>
  <c r="H665" i="16"/>
  <c r="B664" i="26"/>
  <c r="H729" i="16"/>
  <c r="B728" i="26"/>
  <c r="B792" i="26"/>
  <c r="H793" i="16"/>
  <c r="H857" i="16"/>
  <c r="B856" i="26"/>
  <c r="H921" i="16"/>
  <c r="B920" i="26"/>
  <c r="H985" i="16"/>
  <c r="B984" i="26"/>
  <c r="B1048" i="26"/>
  <c r="H1049" i="16"/>
  <c r="H1113" i="16"/>
  <c r="B1112" i="26"/>
  <c r="H1177" i="16"/>
  <c r="B1176" i="26"/>
  <c r="H1241" i="16"/>
  <c r="B1240" i="26"/>
  <c r="B27" i="26"/>
  <c r="H28" i="16"/>
  <c r="I28" i="16" s="1"/>
  <c r="B91" i="26"/>
  <c r="H92" i="16"/>
  <c r="I92" i="16" s="1"/>
  <c r="H156" i="16"/>
  <c r="I156" i="16" s="1"/>
  <c r="B155" i="26"/>
  <c r="H220" i="16"/>
  <c r="I220" i="16" s="1"/>
  <c r="B219" i="26"/>
  <c r="B283" i="26"/>
  <c r="H284" i="16"/>
  <c r="I284" i="16" s="1"/>
  <c r="H348" i="16"/>
  <c r="I348" i="16" s="1"/>
  <c r="B347" i="26"/>
  <c r="H412" i="16"/>
  <c r="I412" i="16" s="1"/>
  <c r="B411" i="26"/>
  <c r="H476" i="16"/>
  <c r="I476" i="16" s="1"/>
  <c r="B475" i="26"/>
  <c r="H540" i="16"/>
  <c r="B539" i="26"/>
  <c r="B603" i="26"/>
  <c r="H604" i="16"/>
  <c r="H668" i="16"/>
  <c r="B667" i="26"/>
  <c r="H732" i="16"/>
  <c r="B731" i="26"/>
  <c r="B795" i="26"/>
  <c r="H796" i="16"/>
  <c r="B859" i="26"/>
  <c r="H860" i="16"/>
  <c r="B923" i="26"/>
  <c r="H924" i="16"/>
  <c r="H988" i="16"/>
  <c r="B987" i="26"/>
  <c r="H1052" i="16"/>
  <c r="B1051" i="26"/>
  <c r="B1115" i="26"/>
  <c r="H1116" i="16"/>
  <c r="B1179" i="26"/>
  <c r="H1180" i="16"/>
  <c r="B1243" i="26"/>
  <c r="H1244" i="16"/>
  <c r="H55" i="16"/>
  <c r="I55" i="16" s="1"/>
  <c r="B54" i="26"/>
  <c r="H119" i="16"/>
  <c r="I119" i="16" s="1"/>
  <c r="B118" i="26"/>
  <c r="B182" i="26"/>
  <c r="H183" i="16"/>
  <c r="I183" i="16" s="1"/>
  <c r="H247" i="16"/>
  <c r="I247" i="16" s="1"/>
  <c r="B246" i="26"/>
  <c r="H311" i="16"/>
  <c r="I311" i="16" s="1"/>
  <c r="B310" i="26"/>
  <c r="H375" i="16"/>
  <c r="I375" i="16" s="1"/>
  <c r="B374" i="26"/>
  <c r="B438" i="26"/>
  <c r="H439" i="16"/>
  <c r="I439" i="16" s="1"/>
  <c r="H503" i="16"/>
  <c r="I503" i="16" s="1"/>
  <c r="B502" i="26"/>
  <c r="H567" i="16"/>
  <c r="B566" i="26"/>
  <c r="H631" i="16"/>
  <c r="B630" i="26"/>
  <c r="B694" i="26"/>
  <c r="H695" i="16"/>
  <c r="H759" i="16"/>
  <c r="B758" i="26"/>
  <c r="H823" i="16"/>
  <c r="B822" i="26"/>
  <c r="H887" i="16"/>
  <c r="B886" i="26"/>
  <c r="H951" i="16"/>
  <c r="B950" i="26"/>
  <c r="H1015" i="16"/>
  <c r="B1014" i="26"/>
  <c r="B1078" i="26"/>
  <c r="H1079" i="16"/>
  <c r="H1143" i="16"/>
  <c r="B1142" i="26"/>
  <c r="H1207" i="16"/>
  <c r="B1206" i="26"/>
  <c r="H58" i="16"/>
  <c r="I58" i="16" s="1"/>
  <c r="B57" i="26"/>
  <c r="B121" i="26"/>
  <c r="H122" i="16"/>
  <c r="I122" i="16" s="1"/>
  <c r="H186" i="16"/>
  <c r="I186" i="16" s="1"/>
  <c r="B185" i="26"/>
  <c r="H250" i="16"/>
  <c r="I250" i="16" s="1"/>
  <c r="B249" i="26"/>
  <c r="B313" i="26"/>
  <c r="H314" i="16"/>
  <c r="I314" i="16" s="1"/>
  <c r="B377" i="26"/>
  <c r="H378" i="16"/>
  <c r="I378" i="16" s="1"/>
  <c r="H442" i="16"/>
  <c r="I442" i="16" s="1"/>
  <c r="B441" i="26"/>
  <c r="H506" i="16"/>
  <c r="B505" i="26"/>
  <c r="B569" i="26"/>
  <c r="H570" i="16"/>
  <c r="H634" i="16"/>
  <c r="B633" i="26"/>
  <c r="H698" i="16"/>
  <c r="B697" i="26"/>
  <c r="H762" i="16"/>
  <c r="B761" i="26"/>
  <c r="B825" i="26"/>
  <c r="H826" i="16"/>
  <c r="H890" i="16"/>
  <c r="B889" i="26"/>
  <c r="B953" i="26"/>
  <c r="H954" i="16"/>
  <c r="B1017" i="26"/>
  <c r="H1018" i="16"/>
  <c r="B1081" i="26"/>
  <c r="H1082" i="16"/>
  <c r="B1145" i="26"/>
  <c r="H1146" i="16"/>
  <c r="B1209" i="26"/>
  <c r="H1210" i="16"/>
  <c r="I1231" i="16"/>
  <c r="B52" i="26"/>
  <c r="H53" i="16"/>
  <c r="I53" i="16" s="1"/>
  <c r="H117" i="16"/>
  <c r="I117" i="16" s="1"/>
  <c r="B116" i="26"/>
  <c r="B180" i="26"/>
  <c r="H181" i="16"/>
  <c r="I181" i="16" s="1"/>
  <c r="B244" i="26"/>
  <c r="H245" i="16"/>
  <c r="I245" i="16" s="1"/>
  <c r="H309" i="16"/>
  <c r="I309" i="16" s="1"/>
  <c r="B308" i="26"/>
  <c r="H373" i="16"/>
  <c r="I373" i="16" s="1"/>
  <c r="B372" i="26"/>
  <c r="B436" i="26"/>
  <c r="H437" i="16"/>
  <c r="I437" i="16" s="1"/>
  <c r="B500" i="26"/>
  <c r="H501" i="16"/>
  <c r="I501" i="16" s="1"/>
  <c r="B564" i="26"/>
  <c r="H565" i="16"/>
  <c r="B628" i="26"/>
  <c r="H629" i="16"/>
  <c r="H693" i="16"/>
  <c r="B692" i="26"/>
  <c r="B756" i="26"/>
  <c r="H757" i="16"/>
  <c r="B820" i="26"/>
  <c r="H821" i="16"/>
  <c r="H885" i="16"/>
  <c r="B884" i="26"/>
  <c r="B948" i="26"/>
  <c r="H949" i="16"/>
  <c r="B1012" i="26"/>
  <c r="H1013" i="16"/>
  <c r="B1076" i="26"/>
  <c r="H1077" i="16"/>
  <c r="H1141" i="16"/>
  <c r="B1140" i="26"/>
  <c r="B1204" i="26"/>
  <c r="H1205" i="16"/>
  <c r="B47" i="26"/>
  <c r="H48" i="16"/>
  <c r="I48" i="16" s="1"/>
  <c r="H112" i="16"/>
  <c r="I112" i="16" s="1"/>
  <c r="B111" i="26"/>
  <c r="H176" i="16"/>
  <c r="I176" i="16" s="1"/>
  <c r="B175" i="26"/>
  <c r="H240" i="16"/>
  <c r="I240" i="16" s="1"/>
  <c r="B239" i="26"/>
  <c r="B303" i="26"/>
  <c r="H304" i="16"/>
  <c r="I304" i="16" s="1"/>
  <c r="H368" i="16"/>
  <c r="I368" i="16" s="1"/>
  <c r="B367" i="26"/>
  <c r="H432" i="16"/>
  <c r="I432" i="16" s="1"/>
  <c r="B431" i="26"/>
  <c r="H496" i="16"/>
  <c r="I496" i="16" s="1"/>
  <c r="B495" i="26"/>
  <c r="B559" i="26"/>
  <c r="H560" i="16"/>
  <c r="H624" i="16"/>
  <c r="B623" i="26"/>
  <c r="H688" i="16"/>
  <c r="B687" i="26"/>
  <c r="H752" i="16"/>
  <c r="B751" i="26"/>
  <c r="B815" i="26"/>
  <c r="H816" i="16"/>
  <c r="B879" i="26"/>
  <c r="H880" i="16"/>
  <c r="H944" i="16"/>
  <c r="B943" i="26"/>
  <c r="H1008" i="16"/>
  <c r="B1007" i="26"/>
  <c r="B1071" i="26"/>
  <c r="H1072" i="16"/>
  <c r="H1136" i="16"/>
  <c r="B1135" i="26"/>
  <c r="H1200" i="16"/>
  <c r="B1199" i="26"/>
  <c r="H51" i="16"/>
  <c r="I51" i="16" s="1"/>
  <c r="B50" i="26"/>
  <c r="B114" i="26"/>
  <c r="H115" i="16"/>
  <c r="I115" i="16" s="1"/>
  <c r="H179" i="16"/>
  <c r="I179" i="16" s="1"/>
  <c r="B178" i="26"/>
  <c r="B242" i="26"/>
  <c r="H243" i="16"/>
  <c r="I243" i="16" s="1"/>
  <c r="B306" i="26"/>
  <c r="H307" i="16"/>
  <c r="I307" i="16" s="1"/>
  <c r="H371" i="16"/>
  <c r="I371" i="16" s="1"/>
  <c r="B370" i="26"/>
  <c r="B434" i="26"/>
  <c r="H435" i="16"/>
  <c r="I435" i="16" s="1"/>
  <c r="H499" i="16"/>
  <c r="I499" i="16" s="1"/>
  <c r="B498" i="26"/>
  <c r="B562" i="26"/>
  <c r="H563" i="16"/>
  <c r="H627" i="16"/>
  <c r="B626" i="26"/>
  <c r="H691" i="16"/>
  <c r="B690" i="26"/>
  <c r="H755" i="16"/>
  <c r="B754" i="26"/>
  <c r="H819" i="16"/>
  <c r="B818" i="26"/>
  <c r="H883" i="16"/>
  <c r="B882" i="26"/>
  <c r="B946" i="26"/>
  <c r="H947" i="16"/>
  <c r="H1011" i="16"/>
  <c r="B1010" i="26"/>
  <c r="H1075" i="16"/>
  <c r="B1074" i="26"/>
  <c r="H1139" i="16"/>
  <c r="B1138" i="26"/>
  <c r="B1202" i="26"/>
  <c r="H1203" i="16"/>
  <c r="H6" i="16"/>
  <c r="I6" i="16" s="1"/>
  <c r="B5" i="26"/>
  <c r="H70" i="16"/>
  <c r="I70" i="16" s="1"/>
  <c r="B69" i="26"/>
  <c r="H134" i="16"/>
  <c r="I134" i="16" s="1"/>
  <c r="B133" i="26"/>
  <c r="H198" i="16"/>
  <c r="I198" i="16" s="1"/>
  <c r="B197" i="26"/>
  <c r="B261" i="26"/>
  <c r="H262" i="16"/>
  <c r="I262" i="16" s="1"/>
  <c r="B325" i="26"/>
  <c r="H326" i="16"/>
  <c r="I326" i="16" s="1"/>
  <c r="H390" i="16"/>
  <c r="I390" i="16" s="1"/>
  <c r="B389" i="26"/>
  <c r="H454" i="16"/>
  <c r="I454" i="16" s="1"/>
  <c r="B453" i="26"/>
  <c r="B517" i="26"/>
  <c r="H518" i="16"/>
  <c r="H582" i="16"/>
  <c r="B581" i="26"/>
  <c r="B645" i="26"/>
  <c r="H646" i="16"/>
  <c r="H710" i="16"/>
  <c r="B709" i="26"/>
  <c r="H774" i="16"/>
  <c r="B773" i="26"/>
  <c r="B837" i="26"/>
  <c r="H838" i="16"/>
  <c r="B901" i="26"/>
  <c r="H902" i="16"/>
  <c r="B965" i="26"/>
  <c r="H966" i="16"/>
  <c r="H1030" i="16"/>
  <c r="B1029" i="26"/>
  <c r="B1093" i="26"/>
  <c r="H1094" i="16"/>
  <c r="B1157" i="26"/>
  <c r="H1158" i="16"/>
  <c r="H1222" i="16"/>
  <c r="B1221" i="26"/>
  <c r="B32" i="26"/>
  <c r="H33" i="16"/>
  <c r="I33" i="16" s="1"/>
  <c r="B96" i="26"/>
  <c r="H97" i="16"/>
  <c r="I97" i="16" s="1"/>
  <c r="B160" i="26"/>
  <c r="H161" i="16"/>
  <c r="I161" i="16" s="1"/>
  <c r="B224" i="26"/>
  <c r="H225" i="16"/>
  <c r="I225" i="16" s="1"/>
  <c r="B288" i="26"/>
  <c r="H289" i="16"/>
  <c r="I289" i="16" s="1"/>
  <c r="B352" i="26"/>
  <c r="H353" i="16"/>
  <c r="I353" i="16" s="1"/>
  <c r="B416" i="26"/>
  <c r="H417" i="16"/>
  <c r="I417" i="16" s="1"/>
  <c r="B480" i="26"/>
  <c r="H481" i="16"/>
  <c r="I481" i="16" s="1"/>
  <c r="B544" i="26"/>
  <c r="H545" i="16"/>
  <c r="B608" i="26"/>
  <c r="H609" i="16"/>
  <c r="B672" i="26"/>
  <c r="H673" i="16"/>
  <c r="B736" i="26"/>
  <c r="H737" i="16"/>
  <c r="H801" i="16"/>
  <c r="B800" i="26"/>
  <c r="B864" i="26"/>
  <c r="H865" i="16"/>
  <c r="H929" i="16"/>
  <c r="B928" i="26"/>
  <c r="B992" i="26"/>
  <c r="H993" i="16"/>
  <c r="H1057" i="16"/>
  <c r="B1056" i="26"/>
  <c r="H1121" i="16"/>
  <c r="I1121" i="16" s="1"/>
  <c r="B1120" i="26"/>
  <c r="B1184" i="26"/>
  <c r="H1185" i="16"/>
  <c r="B1248" i="26"/>
  <c r="H1249" i="16"/>
  <c r="B35" i="26"/>
  <c r="H36" i="16"/>
  <c r="I36" i="16" s="1"/>
  <c r="B99" i="26"/>
  <c r="H100" i="16"/>
  <c r="I100" i="16" s="1"/>
  <c r="B163" i="26"/>
  <c r="H164" i="16"/>
  <c r="I164" i="16" s="1"/>
  <c r="H228" i="16"/>
  <c r="I228" i="16" s="1"/>
  <c r="B227" i="26"/>
  <c r="H292" i="16"/>
  <c r="I292" i="16" s="1"/>
  <c r="B291" i="26"/>
  <c r="H356" i="16"/>
  <c r="I356" i="16" s="1"/>
  <c r="B355" i="26"/>
  <c r="B419" i="26"/>
  <c r="H420" i="16"/>
  <c r="I420" i="16" s="1"/>
  <c r="B483" i="26"/>
  <c r="H484" i="16"/>
  <c r="I484" i="16" s="1"/>
  <c r="B547" i="26"/>
  <c r="H548" i="16"/>
  <c r="B611" i="26"/>
  <c r="H612" i="16"/>
  <c r="H676" i="16"/>
  <c r="B675" i="26"/>
  <c r="B739" i="26"/>
  <c r="H740" i="16"/>
  <c r="B803" i="26"/>
  <c r="H804" i="16"/>
  <c r="B867" i="26"/>
  <c r="H868" i="16"/>
  <c r="B931" i="26"/>
  <c r="H932" i="16"/>
  <c r="B995" i="26"/>
  <c r="H996" i="16"/>
  <c r="B1059" i="26"/>
  <c r="H1060" i="16"/>
  <c r="H1124" i="16"/>
  <c r="B1123" i="26"/>
  <c r="B1187" i="26"/>
  <c r="H1188" i="16"/>
  <c r="H1252" i="16"/>
  <c r="B1251" i="26"/>
  <c r="B62" i="26"/>
  <c r="H63" i="16"/>
  <c r="I63" i="16" s="1"/>
  <c r="B126" i="26"/>
  <c r="H127" i="16"/>
  <c r="I127" i="16" s="1"/>
  <c r="H191" i="16"/>
  <c r="I191" i="16" s="1"/>
  <c r="B190" i="26"/>
  <c r="H255" i="16"/>
  <c r="I255" i="16" s="1"/>
  <c r="B254" i="26"/>
  <c r="B318" i="26"/>
  <c r="H319" i="16"/>
  <c r="I319" i="16" s="1"/>
  <c r="B382" i="26"/>
  <c r="H383" i="16"/>
  <c r="I383" i="16" s="1"/>
  <c r="H447" i="16"/>
  <c r="I447" i="16" s="1"/>
  <c r="B446" i="26"/>
  <c r="H511" i="16"/>
  <c r="B510" i="26"/>
  <c r="B574" i="26"/>
  <c r="H575" i="16"/>
  <c r="B638" i="26"/>
  <c r="H639" i="16"/>
  <c r="H703" i="16"/>
  <c r="B702" i="26"/>
  <c r="H767" i="16"/>
  <c r="B766" i="26"/>
  <c r="H831" i="16"/>
  <c r="B830" i="26"/>
  <c r="H895" i="16"/>
  <c r="B894" i="26"/>
  <c r="B958" i="26"/>
  <c r="H959" i="16"/>
  <c r="H1023" i="16"/>
  <c r="B1022" i="26"/>
  <c r="H1087" i="16"/>
  <c r="B1086" i="26"/>
  <c r="H1151" i="16"/>
  <c r="B1150" i="26"/>
  <c r="B1222" i="26"/>
  <c r="H1223" i="16"/>
  <c r="B65" i="26"/>
  <c r="H66" i="16"/>
  <c r="I66" i="16" s="1"/>
  <c r="B129" i="26"/>
  <c r="H130" i="16"/>
  <c r="I130" i="16" s="1"/>
  <c r="H194" i="16"/>
  <c r="I194" i="16" s="1"/>
  <c r="B193" i="26"/>
  <c r="H258" i="16"/>
  <c r="I258" i="16" s="1"/>
  <c r="B257" i="26"/>
  <c r="H322" i="16"/>
  <c r="I322" i="16" s="1"/>
  <c r="B321" i="26"/>
  <c r="B385" i="26"/>
  <c r="H386" i="16"/>
  <c r="I386" i="16" s="1"/>
  <c r="H450" i="16"/>
  <c r="I450" i="16" s="1"/>
  <c r="B449" i="26"/>
  <c r="H514" i="16"/>
  <c r="B513" i="26"/>
  <c r="H578" i="16"/>
  <c r="B577" i="26"/>
  <c r="H642" i="16"/>
  <c r="B641" i="26"/>
  <c r="H706" i="16"/>
  <c r="B705" i="26"/>
  <c r="H770" i="16"/>
  <c r="B769" i="26"/>
  <c r="H834" i="16"/>
  <c r="B833" i="26"/>
  <c r="H898" i="16"/>
  <c r="B897" i="26"/>
  <c r="H962" i="16"/>
  <c r="B961" i="26"/>
  <c r="H1026" i="16"/>
  <c r="B1025" i="26"/>
  <c r="H1090" i="16"/>
  <c r="B1089" i="26"/>
  <c r="B1153" i="26"/>
  <c r="H1154" i="16"/>
  <c r="H1218" i="16"/>
  <c r="B1217" i="26"/>
  <c r="B60" i="26"/>
  <c r="H61" i="16"/>
  <c r="I61" i="16" s="1"/>
  <c r="H125" i="16"/>
  <c r="I125" i="16" s="1"/>
  <c r="B124" i="26"/>
  <c r="B188" i="26"/>
  <c r="H189" i="16"/>
  <c r="I189" i="16" s="1"/>
  <c r="B252" i="26"/>
  <c r="H253" i="16"/>
  <c r="I253" i="16" s="1"/>
  <c r="B316" i="26"/>
  <c r="H317" i="16"/>
  <c r="I317" i="16" s="1"/>
  <c r="H381" i="16"/>
  <c r="I381" i="16" s="1"/>
  <c r="B380" i="26"/>
  <c r="H445" i="16"/>
  <c r="I445" i="16" s="1"/>
  <c r="B444" i="26"/>
  <c r="H509" i="16"/>
  <c r="B508" i="26"/>
  <c r="H573" i="16"/>
  <c r="B572" i="26"/>
  <c r="H637" i="16"/>
  <c r="B636" i="26"/>
  <c r="B700" i="26"/>
  <c r="H701" i="16"/>
  <c r="B764" i="26"/>
  <c r="H765" i="16"/>
  <c r="H829" i="16"/>
  <c r="B828" i="26"/>
  <c r="H893" i="16"/>
  <c r="B892" i="26"/>
  <c r="H957" i="16"/>
  <c r="B956" i="26"/>
  <c r="H1021" i="16"/>
  <c r="B1020" i="26"/>
  <c r="H1085" i="16"/>
  <c r="B1084" i="26"/>
  <c r="H1149" i="16"/>
  <c r="B1148" i="26"/>
  <c r="H1213" i="16"/>
  <c r="B1212" i="26"/>
  <c r="H56" i="16"/>
  <c r="I56" i="16" s="1"/>
  <c r="B55" i="26"/>
  <c r="H120" i="16"/>
  <c r="I120" i="16" s="1"/>
  <c r="B119" i="26"/>
  <c r="B183" i="26"/>
  <c r="H184" i="16"/>
  <c r="I184" i="16" s="1"/>
  <c r="H248" i="16"/>
  <c r="I248" i="16" s="1"/>
  <c r="B247" i="26"/>
  <c r="H312" i="16"/>
  <c r="I312" i="16" s="1"/>
  <c r="B311" i="26"/>
  <c r="H376" i="16"/>
  <c r="I376" i="16" s="1"/>
  <c r="B375" i="26"/>
  <c r="B439" i="26"/>
  <c r="H440" i="16"/>
  <c r="I440" i="16" s="1"/>
  <c r="H504" i="16"/>
  <c r="B503" i="26"/>
  <c r="H568" i="16"/>
  <c r="B567" i="26"/>
  <c r="H632" i="16"/>
  <c r="B631" i="26"/>
  <c r="B695" i="26"/>
  <c r="H696" i="16"/>
  <c r="H760" i="16"/>
  <c r="B759" i="26"/>
  <c r="B823" i="26"/>
  <c r="H824" i="16"/>
  <c r="H888" i="16"/>
  <c r="B887" i="26"/>
  <c r="H952" i="16"/>
  <c r="B951" i="26"/>
  <c r="H1016" i="16"/>
  <c r="B1015" i="26"/>
  <c r="H1080" i="16"/>
  <c r="B1079" i="26"/>
  <c r="H1144" i="16"/>
  <c r="B1143" i="26"/>
  <c r="B1207" i="26"/>
  <c r="H1208" i="16"/>
  <c r="H59" i="16"/>
  <c r="I59" i="16" s="1"/>
  <c r="B58" i="26"/>
  <c r="H123" i="16"/>
  <c r="I123" i="16" s="1"/>
  <c r="B122" i="26"/>
  <c r="B186" i="26"/>
  <c r="H187" i="16"/>
  <c r="I187" i="16" s="1"/>
  <c r="H251" i="16"/>
  <c r="I251" i="16" s="1"/>
  <c r="B250" i="26"/>
  <c r="H315" i="16"/>
  <c r="I315" i="16" s="1"/>
  <c r="B314" i="26"/>
  <c r="H379" i="16"/>
  <c r="I379" i="16" s="1"/>
  <c r="B378" i="26"/>
  <c r="B442" i="26"/>
  <c r="H443" i="16"/>
  <c r="I443" i="16" s="1"/>
  <c r="H507" i="16"/>
  <c r="B506" i="26"/>
  <c r="H571" i="16"/>
  <c r="B570" i="26"/>
  <c r="H635" i="16"/>
  <c r="B634" i="26"/>
  <c r="H699" i="16"/>
  <c r="B698" i="26"/>
  <c r="H763" i="16"/>
  <c r="B762" i="26"/>
  <c r="H827" i="16"/>
  <c r="B826" i="26"/>
  <c r="H891" i="16"/>
  <c r="B890" i="26"/>
  <c r="H955" i="16"/>
  <c r="B954" i="26"/>
  <c r="H1019" i="16"/>
  <c r="B1018" i="26"/>
  <c r="H1083" i="16"/>
  <c r="B1082" i="26"/>
  <c r="H1147" i="16"/>
  <c r="B1146" i="26"/>
  <c r="H1211" i="16"/>
  <c r="B1210" i="26"/>
  <c r="B13" i="26"/>
  <c r="H14" i="16"/>
  <c r="I14" i="16" s="1"/>
  <c r="H78" i="16"/>
  <c r="I78" i="16" s="1"/>
  <c r="B77" i="26"/>
  <c r="H142" i="16"/>
  <c r="I142" i="16" s="1"/>
  <c r="B141" i="26"/>
  <c r="B205" i="26"/>
  <c r="H206" i="16"/>
  <c r="I206" i="16" s="1"/>
  <c r="H270" i="16"/>
  <c r="I270" i="16" s="1"/>
  <c r="B269" i="26"/>
  <c r="B333" i="26"/>
  <c r="H334" i="16"/>
  <c r="I334" i="16" s="1"/>
  <c r="B397" i="26"/>
  <c r="H398" i="16"/>
  <c r="I398" i="16" s="1"/>
  <c r="H462" i="16"/>
  <c r="I462" i="16" s="1"/>
  <c r="B461" i="26"/>
  <c r="B525" i="26"/>
  <c r="H526" i="16"/>
  <c r="H590" i="16"/>
  <c r="B589" i="26"/>
  <c r="H654" i="16"/>
  <c r="B653" i="26"/>
  <c r="B717" i="26"/>
  <c r="H718" i="16"/>
  <c r="H782" i="16"/>
  <c r="B781" i="26"/>
  <c r="B845" i="26"/>
  <c r="H846" i="16"/>
  <c r="H910" i="16"/>
  <c r="B909" i="26"/>
  <c r="H974" i="16"/>
  <c r="B973" i="26"/>
  <c r="H1038" i="16"/>
  <c r="B1037" i="26"/>
  <c r="B1101" i="26"/>
  <c r="H1102" i="16"/>
  <c r="H1166" i="16"/>
  <c r="B1165" i="26"/>
  <c r="H1230" i="16"/>
  <c r="B1229" i="26"/>
  <c r="B40" i="26"/>
  <c r="H41" i="16"/>
  <c r="I41" i="16" s="1"/>
  <c r="B104" i="26"/>
  <c r="H105" i="16"/>
  <c r="I105" i="16" s="1"/>
  <c r="B168" i="26"/>
  <c r="H169" i="16"/>
  <c r="I169" i="16" s="1"/>
  <c r="B232" i="26"/>
  <c r="H233" i="16"/>
  <c r="I233" i="16" s="1"/>
  <c r="B296" i="26"/>
  <c r="H297" i="16"/>
  <c r="I297" i="16" s="1"/>
  <c r="B360" i="26"/>
  <c r="H361" i="16"/>
  <c r="I361" i="16" s="1"/>
  <c r="B424" i="26"/>
  <c r="H425" i="16"/>
  <c r="I425" i="16" s="1"/>
  <c r="B488" i="26"/>
  <c r="H489" i="16"/>
  <c r="I489" i="16" s="1"/>
  <c r="B552" i="26"/>
  <c r="H553" i="16"/>
  <c r="B616" i="26"/>
  <c r="H617" i="16"/>
  <c r="B680" i="26"/>
  <c r="H681" i="16"/>
  <c r="B744" i="26"/>
  <c r="H745" i="16"/>
  <c r="B808" i="26"/>
  <c r="H809" i="16"/>
  <c r="B872" i="26"/>
  <c r="H873" i="16"/>
  <c r="H937" i="16"/>
  <c r="B936" i="26"/>
  <c r="H1001" i="16"/>
  <c r="B1000" i="26"/>
  <c r="B1064" i="26"/>
  <c r="H1065" i="16"/>
  <c r="B1128" i="26"/>
  <c r="H1129" i="16"/>
  <c r="B1192" i="26"/>
  <c r="H1193" i="16"/>
  <c r="B1256" i="26"/>
  <c r="H1257" i="16"/>
  <c r="B43" i="26"/>
  <c r="H44" i="16"/>
  <c r="I44" i="16" s="1"/>
  <c r="H108" i="16"/>
  <c r="I108" i="16" s="1"/>
  <c r="B107" i="26"/>
  <c r="B171" i="26"/>
  <c r="H172" i="16"/>
  <c r="I172" i="16" s="1"/>
  <c r="H236" i="16"/>
  <c r="I236" i="16" s="1"/>
  <c r="B235" i="26"/>
  <c r="B299" i="26"/>
  <c r="H300" i="16"/>
  <c r="I300" i="16" s="1"/>
  <c r="H364" i="16"/>
  <c r="I364" i="16" s="1"/>
  <c r="B363" i="26"/>
  <c r="H428" i="16"/>
  <c r="I428" i="16" s="1"/>
  <c r="B427" i="26"/>
  <c r="H492" i="16"/>
  <c r="I492" i="16" s="1"/>
  <c r="B491" i="26"/>
  <c r="B555" i="26"/>
  <c r="H556" i="16"/>
  <c r="B619" i="26"/>
  <c r="H620" i="16"/>
  <c r="B683" i="26"/>
  <c r="H684" i="16"/>
  <c r="H748" i="16"/>
  <c r="B747" i="26"/>
  <c r="H812" i="16"/>
  <c r="B811" i="26"/>
  <c r="H876" i="16"/>
  <c r="B875" i="26"/>
  <c r="H940" i="16"/>
  <c r="B939" i="26"/>
  <c r="H1004" i="16"/>
  <c r="B1003" i="26"/>
  <c r="H1068" i="16"/>
  <c r="B1067" i="26"/>
  <c r="H1132" i="16"/>
  <c r="B1131" i="26"/>
  <c r="H1196" i="16"/>
  <c r="B1195" i="26"/>
  <c r="H1260" i="16"/>
  <c r="B1259" i="26"/>
  <c r="B6" i="26"/>
  <c r="H7" i="16"/>
  <c r="I7" i="16" s="1"/>
  <c r="B70" i="26"/>
  <c r="H71" i="16"/>
  <c r="I71" i="16" s="1"/>
  <c r="B134" i="26"/>
  <c r="H135" i="16"/>
  <c r="I135" i="16" s="1"/>
  <c r="B198" i="26"/>
  <c r="H199" i="16"/>
  <c r="I199" i="16" s="1"/>
  <c r="B262" i="26"/>
  <c r="H263" i="16"/>
  <c r="I263" i="16" s="1"/>
  <c r="B326" i="26"/>
  <c r="H327" i="16"/>
  <c r="I327" i="16" s="1"/>
  <c r="B390" i="26"/>
  <c r="H391" i="16"/>
  <c r="I391" i="16" s="1"/>
  <c r="B454" i="26"/>
  <c r="H455" i="16"/>
  <c r="I455" i="16" s="1"/>
  <c r="H519" i="16"/>
  <c r="B518" i="26"/>
  <c r="H583" i="16"/>
  <c r="B582" i="26"/>
  <c r="B646" i="26"/>
  <c r="H647" i="16"/>
  <c r="B710" i="26"/>
  <c r="H711" i="16"/>
  <c r="B774" i="26"/>
  <c r="H775" i="16"/>
  <c r="H839" i="16"/>
  <c r="B838" i="26"/>
  <c r="B902" i="26"/>
  <c r="H903" i="16"/>
  <c r="B966" i="26"/>
  <c r="H967" i="16"/>
  <c r="H1031" i="16"/>
  <c r="B1030" i="26"/>
  <c r="H1095" i="16"/>
  <c r="B1094" i="26"/>
  <c r="H1159" i="16"/>
  <c r="B1158" i="26"/>
  <c r="H10" i="16"/>
  <c r="I10" i="16" s="1"/>
  <c r="B9" i="26"/>
  <c r="H74" i="16"/>
  <c r="I74" i="16" s="1"/>
  <c r="B73" i="26"/>
  <c r="B137" i="26"/>
  <c r="H138" i="16"/>
  <c r="I138" i="16" s="1"/>
  <c r="H202" i="16"/>
  <c r="I202" i="16" s="1"/>
  <c r="B201" i="26"/>
  <c r="H266" i="16"/>
  <c r="I266" i="16" s="1"/>
  <c r="B265" i="26"/>
  <c r="H330" i="16"/>
  <c r="I330" i="16" s="1"/>
  <c r="B329" i="26"/>
  <c r="B393" i="26"/>
  <c r="H394" i="16"/>
  <c r="I394" i="16" s="1"/>
  <c r="B457" i="26"/>
  <c r="H458" i="16"/>
  <c r="I458" i="16" s="1"/>
  <c r="B521" i="26"/>
  <c r="H522" i="16"/>
  <c r="B585" i="26"/>
  <c r="H586" i="16"/>
  <c r="B649" i="26"/>
  <c r="H650" i="16"/>
  <c r="B713" i="26"/>
  <c r="H714" i="16"/>
  <c r="B777" i="26"/>
  <c r="H778" i="16"/>
  <c r="B841" i="26"/>
  <c r="H842" i="16"/>
  <c r="B905" i="26"/>
  <c r="H906" i="16"/>
  <c r="B969" i="26"/>
  <c r="H970" i="16"/>
  <c r="B1033" i="26"/>
  <c r="H1034" i="16"/>
  <c r="H1098" i="16"/>
  <c r="B1097" i="26"/>
  <c r="B1161" i="26"/>
  <c r="H1162" i="16"/>
  <c r="H1226" i="16"/>
  <c r="B1225" i="26"/>
  <c r="B4" i="26"/>
  <c r="AG31" i="15"/>
  <c r="H5" i="16"/>
  <c r="I5" i="16" s="1"/>
  <c r="H69" i="16"/>
  <c r="I69" i="16" s="1"/>
  <c r="B68" i="26"/>
  <c r="H133" i="16"/>
  <c r="I133" i="16" s="1"/>
  <c r="B132" i="26"/>
  <c r="H197" i="16"/>
  <c r="I197" i="16" s="1"/>
  <c r="B196" i="26"/>
  <c r="H261" i="16"/>
  <c r="I261" i="16" s="1"/>
  <c r="B260" i="26"/>
  <c r="B324" i="26"/>
  <c r="H325" i="16"/>
  <c r="I325" i="16" s="1"/>
  <c r="B388" i="26"/>
  <c r="H389" i="16"/>
  <c r="I389" i="16" s="1"/>
  <c r="H453" i="16"/>
  <c r="I453" i="16" s="1"/>
  <c r="B452" i="26"/>
  <c r="H517" i="16"/>
  <c r="B516" i="26"/>
  <c r="H581" i="16"/>
  <c r="B580" i="26"/>
  <c r="H645" i="16"/>
  <c r="B644" i="26"/>
  <c r="B708" i="26"/>
  <c r="H709" i="16"/>
  <c r="H773" i="16"/>
  <c r="B772" i="26"/>
  <c r="H837" i="16"/>
  <c r="B836" i="26"/>
  <c r="B900" i="26"/>
  <c r="H901" i="16"/>
  <c r="H965" i="16"/>
  <c r="B964" i="26"/>
  <c r="H1029" i="16"/>
  <c r="B1028" i="26"/>
  <c r="H1093" i="16"/>
  <c r="B1092" i="26"/>
  <c r="B1156" i="26"/>
  <c r="H1157" i="16"/>
  <c r="H1221" i="16"/>
  <c r="B1220" i="26"/>
  <c r="H64" i="16"/>
  <c r="I64" i="16" s="1"/>
  <c r="B63" i="26"/>
  <c r="H128" i="16"/>
  <c r="I128" i="16" s="1"/>
  <c r="B127" i="26"/>
  <c r="H192" i="16"/>
  <c r="I192" i="16" s="1"/>
  <c r="B191" i="26"/>
  <c r="H256" i="16"/>
  <c r="I256" i="16" s="1"/>
  <c r="B255" i="26"/>
  <c r="H320" i="16"/>
  <c r="I320" i="16" s="1"/>
  <c r="B319" i="26"/>
  <c r="H384" i="16"/>
  <c r="I384" i="16" s="1"/>
  <c r="B383" i="26"/>
  <c r="H448" i="16"/>
  <c r="I448" i="16" s="1"/>
  <c r="B447" i="26"/>
  <c r="H512" i="16"/>
  <c r="B511" i="26"/>
  <c r="H576" i="16"/>
  <c r="B575" i="26"/>
  <c r="H640" i="16"/>
  <c r="B639" i="26"/>
  <c r="H704" i="16"/>
  <c r="B703" i="26"/>
  <c r="H768" i="16"/>
  <c r="B767" i="26"/>
  <c r="H832" i="16"/>
  <c r="B831" i="26"/>
  <c r="H896" i="16"/>
  <c r="B895" i="26"/>
  <c r="B959" i="26"/>
  <c r="H960" i="16"/>
  <c r="H1024" i="16"/>
  <c r="B1023" i="26"/>
  <c r="H1088" i="16"/>
  <c r="B1087" i="26"/>
  <c r="H1152" i="16"/>
  <c r="B1151" i="26"/>
  <c r="H1216" i="16"/>
  <c r="B1215" i="26"/>
  <c r="H67" i="16"/>
  <c r="I67" i="16" s="1"/>
  <c r="B66" i="26"/>
  <c r="H131" i="16"/>
  <c r="I131" i="16" s="1"/>
  <c r="B130" i="26"/>
  <c r="B194" i="26"/>
  <c r="H195" i="16"/>
  <c r="I195" i="16" s="1"/>
  <c r="H259" i="16"/>
  <c r="I259" i="16" s="1"/>
  <c r="B258" i="26"/>
  <c r="B322" i="26"/>
  <c r="H323" i="16"/>
  <c r="I323" i="16" s="1"/>
  <c r="H387" i="16"/>
  <c r="I387" i="16" s="1"/>
  <c r="B386" i="26"/>
  <c r="H451" i="16"/>
  <c r="I451" i="16" s="1"/>
  <c r="B450" i="26"/>
  <c r="B514" i="26"/>
  <c r="H515" i="16"/>
  <c r="B578" i="26"/>
  <c r="H579" i="16"/>
  <c r="B642" i="26"/>
  <c r="H643" i="16"/>
  <c r="B706" i="26"/>
  <c r="H707" i="16"/>
  <c r="B770" i="26"/>
  <c r="H771" i="16"/>
  <c r="B834" i="26"/>
  <c r="H835" i="16"/>
  <c r="B898" i="26"/>
  <c r="H899" i="16"/>
  <c r="B962" i="26"/>
  <c r="H963" i="16"/>
  <c r="B1026" i="26"/>
  <c r="H1027" i="16"/>
  <c r="B1090" i="26"/>
  <c r="H1091" i="16"/>
  <c r="B1154" i="26"/>
  <c r="H1155" i="16"/>
  <c r="B1218" i="26"/>
  <c r="H1219" i="16"/>
  <c r="H22" i="16"/>
  <c r="I22" i="16" s="1"/>
  <c r="B21" i="26"/>
  <c r="B85" i="26"/>
  <c r="H86" i="16"/>
  <c r="I86" i="16" s="1"/>
  <c r="B149" i="26"/>
  <c r="H150" i="16"/>
  <c r="I150" i="16" s="1"/>
  <c r="H214" i="16"/>
  <c r="I214" i="16" s="1"/>
  <c r="B213" i="26"/>
  <c r="B277" i="26"/>
  <c r="H278" i="16"/>
  <c r="I278" i="16" s="1"/>
  <c r="H342" i="16"/>
  <c r="I342" i="16" s="1"/>
  <c r="B341" i="26"/>
  <c r="B405" i="26"/>
  <c r="H406" i="16"/>
  <c r="I406" i="16" s="1"/>
  <c r="B469" i="26"/>
  <c r="H470" i="16"/>
  <c r="I470" i="16" s="1"/>
  <c r="H534" i="16"/>
  <c r="B533" i="26"/>
  <c r="B597" i="26"/>
  <c r="H598" i="16"/>
  <c r="H662" i="16"/>
  <c r="B661" i="26"/>
  <c r="B725" i="26"/>
  <c r="H726" i="16"/>
  <c r="H790" i="16"/>
  <c r="B789" i="26"/>
  <c r="H854" i="16"/>
  <c r="B853" i="26"/>
  <c r="H918" i="16"/>
  <c r="B917" i="26"/>
  <c r="B981" i="26"/>
  <c r="H982" i="16"/>
  <c r="H1046" i="16"/>
  <c r="B1045" i="26"/>
  <c r="H1110" i="16"/>
  <c r="B1109" i="26"/>
  <c r="H1174" i="16"/>
  <c r="B1173" i="26"/>
  <c r="B1237" i="26"/>
  <c r="H1238" i="16"/>
  <c r="H49" i="16"/>
  <c r="I49" i="16" s="1"/>
  <c r="B48" i="26"/>
  <c r="H113" i="16"/>
  <c r="I113" i="16" s="1"/>
  <c r="B112" i="26"/>
  <c r="H177" i="16"/>
  <c r="I177" i="16" s="1"/>
  <c r="B176" i="26"/>
  <c r="B240" i="26"/>
  <c r="H241" i="16"/>
  <c r="I241" i="16" s="1"/>
  <c r="H305" i="16"/>
  <c r="I305" i="16" s="1"/>
  <c r="B304" i="26"/>
  <c r="H369" i="16"/>
  <c r="I369" i="16" s="1"/>
  <c r="B368" i="26"/>
  <c r="H433" i="16"/>
  <c r="I433" i="16" s="1"/>
  <c r="B432" i="26"/>
  <c r="B496" i="26"/>
  <c r="H497" i="16"/>
  <c r="I497" i="16" s="1"/>
  <c r="H561" i="16"/>
  <c r="B560" i="26"/>
  <c r="H625" i="16"/>
  <c r="B624" i="26"/>
  <c r="H689" i="16"/>
  <c r="B688" i="26"/>
  <c r="B752" i="26"/>
  <c r="H753" i="16"/>
  <c r="H817" i="16"/>
  <c r="B816" i="26"/>
  <c r="H881" i="16"/>
  <c r="B880" i="26"/>
  <c r="H945" i="16"/>
  <c r="B944" i="26"/>
  <c r="H1009" i="16"/>
  <c r="B1008" i="26"/>
  <c r="H1073" i="16"/>
  <c r="B1072" i="26"/>
  <c r="B1136" i="26"/>
  <c r="H1137" i="16"/>
  <c r="B1200" i="26"/>
  <c r="H1201" i="16"/>
  <c r="B51" i="26"/>
  <c r="H52" i="16"/>
  <c r="I52" i="16" s="1"/>
  <c r="H116" i="16"/>
  <c r="I116" i="16" s="1"/>
  <c r="B115" i="26"/>
  <c r="B179" i="26"/>
  <c r="H180" i="16"/>
  <c r="I180" i="16" s="1"/>
  <c r="B243" i="26"/>
  <c r="H244" i="16"/>
  <c r="I244" i="16" s="1"/>
  <c r="H308" i="16"/>
  <c r="I308" i="16" s="1"/>
  <c r="B307" i="26"/>
  <c r="H372" i="16"/>
  <c r="I372" i="16" s="1"/>
  <c r="B371" i="26"/>
  <c r="H436" i="16"/>
  <c r="I436" i="16" s="1"/>
  <c r="B435" i="26"/>
  <c r="H500" i="16"/>
  <c r="I500" i="16" s="1"/>
  <c r="B499" i="26"/>
  <c r="B563" i="26"/>
  <c r="H564" i="16"/>
  <c r="H628" i="16"/>
  <c r="B627" i="26"/>
  <c r="H692" i="16"/>
  <c r="B691" i="26"/>
  <c r="H756" i="16"/>
  <c r="B755" i="26"/>
  <c r="H820" i="16"/>
  <c r="B819" i="26"/>
  <c r="H884" i="16"/>
  <c r="B883" i="26"/>
  <c r="B947" i="26"/>
  <c r="H948" i="16"/>
  <c r="B1011" i="26"/>
  <c r="H1012" i="16"/>
  <c r="B1075" i="26"/>
  <c r="H1076" i="16"/>
  <c r="H1140" i="16"/>
  <c r="B1139" i="26"/>
  <c r="B1203" i="26"/>
  <c r="H1204" i="16"/>
  <c r="H15" i="16"/>
  <c r="I15" i="16" s="1"/>
  <c r="B14" i="26"/>
  <c r="H79" i="16"/>
  <c r="I79" i="16" s="1"/>
  <c r="B78" i="26"/>
  <c r="B142" i="26"/>
  <c r="H143" i="16"/>
  <c r="I143" i="16" s="1"/>
  <c r="H207" i="16"/>
  <c r="I207" i="16" s="1"/>
  <c r="B206" i="26"/>
  <c r="H271" i="16"/>
  <c r="I271" i="16" s="1"/>
  <c r="B270" i="26"/>
  <c r="H335" i="16"/>
  <c r="I335" i="16" s="1"/>
  <c r="B334" i="26"/>
  <c r="B398" i="26"/>
  <c r="H399" i="16"/>
  <c r="I399" i="16" s="1"/>
  <c r="H463" i="16"/>
  <c r="I463" i="16" s="1"/>
  <c r="B462" i="26"/>
  <c r="H527" i="16"/>
  <c r="B526" i="26"/>
  <c r="H591" i="16"/>
  <c r="B590" i="26"/>
  <c r="B654" i="26"/>
  <c r="H655" i="16"/>
  <c r="H719" i="16"/>
  <c r="B718" i="26"/>
  <c r="H783" i="16"/>
  <c r="B782" i="26"/>
  <c r="B846" i="26"/>
  <c r="H847" i="16"/>
  <c r="H911" i="16"/>
  <c r="B910" i="26"/>
  <c r="B974" i="26"/>
  <c r="H975" i="16"/>
  <c r="H1039" i="16"/>
  <c r="B1038" i="26"/>
  <c r="H1103" i="16"/>
  <c r="B1102" i="26"/>
  <c r="B1166" i="26"/>
  <c r="H1167" i="16"/>
  <c r="B17" i="26"/>
  <c r="H18" i="16"/>
  <c r="I18" i="16" s="1"/>
  <c r="H82" i="16"/>
  <c r="I82" i="16" s="1"/>
  <c r="B81" i="26"/>
  <c r="H146" i="16"/>
  <c r="I146" i="16" s="1"/>
  <c r="B145" i="26"/>
  <c r="H210" i="16"/>
  <c r="I210" i="16" s="1"/>
  <c r="B209" i="26"/>
  <c r="B273" i="26"/>
  <c r="H274" i="16"/>
  <c r="I274" i="16" s="1"/>
  <c r="H338" i="16"/>
  <c r="I338" i="16" s="1"/>
  <c r="B337" i="26"/>
  <c r="H402" i="16"/>
  <c r="I402" i="16" s="1"/>
  <c r="B401" i="26"/>
  <c r="B465" i="26"/>
  <c r="H466" i="16"/>
  <c r="I466" i="16" s="1"/>
  <c r="B529" i="26"/>
  <c r="H530" i="16"/>
  <c r="B593" i="26"/>
  <c r="H594" i="16"/>
  <c r="B657" i="26"/>
  <c r="H658" i="16"/>
  <c r="B721" i="26"/>
  <c r="H722" i="16"/>
  <c r="B785" i="26"/>
  <c r="H786" i="16"/>
  <c r="B849" i="26"/>
  <c r="H850" i="16"/>
  <c r="H914" i="16"/>
  <c r="B913" i="26"/>
  <c r="H978" i="16"/>
  <c r="B977" i="26"/>
  <c r="H1042" i="16"/>
  <c r="B1041" i="26"/>
  <c r="B1105" i="26"/>
  <c r="H1106" i="16"/>
  <c r="H1170" i="16"/>
  <c r="B1169" i="26"/>
  <c r="B1233" i="26"/>
  <c r="H1234" i="16"/>
  <c r="B12" i="26"/>
  <c r="H13" i="16"/>
  <c r="I13" i="16" s="1"/>
  <c r="H77" i="16"/>
  <c r="I77" i="16" s="1"/>
  <c r="B76" i="26"/>
  <c r="B140" i="26"/>
  <c r="H141" i="16"/>
  <c r="I141" i="16" s="1"/>
  <c r="H205" i="16"/>
  <c r="I205" i="16" s="1"/>
  <c r="B204" i="26"/>
  <c r="H269" i="16"/>
  <c r="I269" i="16" s="1"/>
  <c r="B268" i="26"/>
  <c r="H333" i="16"/>
  <c r="I333" i="16" s="1"/>
  <c r="B332" i="26"/>
  <c r="B396" i="26"/>
  <c r="H397" i="16"/>
  <c r="I397" i="16" s="1"/>
  <c r="B460" i="26"/>
  <c r="H461" i="16"/>
  <c r="I461" i="16" s="1"/>
  <c r="H525" i="16"/>
  <c r="B524" i="26"/>
  <c r="B588" i="26"/>
  <c r="H589" i="16"/>
  <c r="H653" i="16"/>
  <c r="B652" i="26"/>
  <c r="H717" i="16"/>
  <c r="B716" i="26"/>
  <c r="H781" i="16"/>
  <c r="B780" i="26"/>
  <c r="H845" i="16"/>
  <c r="B844" i="26"/>
  <c r="B908" i="26"/>
  <c r="H909" i="16"/>
  <c r="H973" i="16"/>
  <c r="B972" i="26"/>
  <c r="B1036" i="26"/>
  <c r="H1037" i="16"/>
  <c r="B1100" i="26"/>
  <c r="H1101" i="16"/>
  <c r="B1164" i="26"/>
  <c r="H1165" i="16"/>
  <c r="H1229" i="16"/>
  <c r="B1228" i="26"/>
  <c r="B7" i="26"/>
  <c r="H8" i="16"/>
  <c r="I8" i="16" s="1"/>
  <c r="B71" i="26"/>
  <c r="H72" i="16"/>
  <c r="I72" i="16" s="1"/>
  <c r="B135" i="26"/>
  <c r="H136" i="16"/>
  <c r="I136" i="16" s="1"/>
  <c r="B199" i="26"/>
  <c r="H200" i="16"/>
  <c r="I200" i="16" s="1"/>
  <c r="B263" i="26"/>
  <c r="H264" i="16"/>
  <c r="I264" i="16" s="1"/>
  <c r="B327" i="26"/>
  <c r="H328" i="16"/>
  <c r="I328" i="16" s="1"/>
  <c r="B391" i="26"/>
  <c r="H392" i="16"/>
  <c r="I392" i="16" s="1"/>
  <c r="B455" i="26"/>
  <c r="H456" i="16"/>
  <c r="I456" i="16" s="1"/>
  <c r="B519" i="26"/>
  <c r="H520" i="16"/>
  <c r="B583" i="26"/>
  <c r="H584" i="16"/>
  <c r="B647" i="26"/>
  <c r="H648" i="16"/>
  <c r="B711" i="26"/>
  <c r="H712" i="16"/>
  <c r="B775" i="26"/>
  <c r="H776" i="16"/>
  <c r="H840" i="16"/>
  <c r="B839" i="26"/>
  <c r="H904" i="16"/>
  <c r="B903" i="26"/>
  <c r="H968" i="16"/>
  <c r="B967" i="26"/>
  <c r="B1031" i="26"/>
  <c r="H1032" i="16"/>
  <c r="B1095" i="26"/>
  <c r="H1096" i="16"/>
  <c r="B1159" i="26"/>
  <c r="H1160" i="16"/>
  <c r="B1223" i="26"/>
  <c r="H1224" i="16"/>
  <c r="H11" i="16"/>
  <c r="I11" i="16" s="1"/>
  <c r="B10" i="26"/>
  <c r="B74" i="26"/>
  <c r="H75" i="16"/>
  <c r="I75" i="16" s="1"/>
  <c r="H139" i="16"/>
  <c r="I139" i="16" s="1"/>
  <c r="B138" i="26"/>
  <c r="H203" i="16"/>
  <c r="I203" i="16" s="1"/>
  <c r="B202" i="26"/>
  <c r="H267" i="16"/>
  <c r="I267" i="16" s="1"/>
  <c r="B266" i="26"/>
  <c r="H331" i="16"/>
  <c r="I331" i="16" s="1"/>
  <c r="B330" i="26"/>
  <c r="H395" i="16"/>
  <c r="I395" i="16" s="1"/>
  <c r="B394" i="26"/>
  <c r="B458" i="26"/>
  <c r="H459" i="16"/>
  <c r="I459" i="16" s="1"/>
  <c r="B522" i="26"/>
  <c r="H523" i="16"/>
  <c r="B586" i="26"/>
  <c r="H587" i="16"/>
  <c r="B650" i="26"/>
  <c r="H651" i="16"/>
  <c r="B714" i="26"/>
  <c r="H715" i="16"/>
  <c r="H779" i="16"/>
  <c r="B778" i="26"/>
  <c r="B842" i="26"/>
  <c r="H843" i="16"/>
  <c r="B906" i="26"/>
  <c r="H907" i="16"/>
  <c r="B970" i="26"/>
  <c r="H971" i="16"/>
  <c r="B1034" i="26"/>
  <c r="H1035" i="16"/>
  <c r="B1098" i="26"/>
  <c r="H1099" i="16"/>
  <c r="B1162" i="26"/>
  <c r="H1163" i="16"/>
  <c r="B1226" i="26"/>
  <c r="H1227" i="16"/>
  <c r="H30" i="16"/>
  <c r="I30" i="16" s="1"/>
  <c r="B29" i="26"/>
  <c r="H94" i="16"/>
  <c r="I94" i="16" s="1"/>
  <c r="B93" i="26"/>
  <c r="B157" i="26"/>
  <c r="H158" i="16"/>
  <c r="I158" i="16" s="1"/>
  <c r="B221" i="26"/>
  <c r="H222" i="16"/>
  <c r="I222" i="16" s="1"/>
  <c r="B285" i="26"/>
  <c r="H286" i="16"/>
  <c r="I286" i="16" s="1"/>
  <c r="H350" i="16"/>
  <c r="I350" i="16" s="1"/>
  <c r="B349" i="26"/>
  <c r="B413" i="26"/>
  <c r="H414" i="16"/>
  <c r="I414" i="16" s="1"/>
  <c r="B477" i="26"/>
  <c r="H478" i="16"/>
  <c r="I478" i="16" s="1"/>
  <c r="H542" i="16"/>
  <c r="B541" i="26"/>
  <c r="B605" i="26"/>
  <c r="H606" i="16"/>
  <c r="H670" i="16"/>
  <c r="B669" i="26"/>
  <c r="H734" i="16"/>
  <c r="B733" i="26"/>
  <c r="H798" i="16"/>
  <c r="B797" i="26"/>
  <c r="H862" i="16"/>
  <c r="B861" i="26"/>
  <c r="H926" i="16"/>
  <c r="B925" i="26"/>
  <c r="H990" i="16"/>
  <c r="B989" i="26"/>
  <c r="H1054" i="16"/>
  <c r="B1053" i="26"/>
  <c r="H1118" i="16"/>
  <c r="B1117" i="26"/>
  <c r="H1182" i="16"/>
  <c r="B1181" i="26"/>
  <c r="H1246" i="16"/>
  <c r="B1245" i="26"/>
  <c r="B56" i="26"/>
  <c r="H57" i="16"/>
  <c r="I57" i="16" s="1"/>
  <c r="B120" i="26"/>
  <c r="H121" i="16"/>
  <c r="I121" i="16" s="1"/>
  <c r="B184" i="26"/>
  <c r="H185" i="16"/>
  <c r="I185" i="16" s="1"/>
  <c r="B248" i="26"/>
  <c r="H249" i="16"/>
  <c r="I249" i="16" s="1"/>
  <c r="B312" i="26"/>
  <c r="H313" i="16"/>
  <c r="I313" i="16" s="1"/>
  <c r="B376" i="26"/>
  <c r="H377" i="16"/>
  <c r="I377" i="16" s="1"/>
  <c r="H441" i="16"/>
  <c r="I441" i="16" s="1"/>
  <c r="B440" i="26"/>
  <c r="B504" i="26"/>
  <c r="H505" i="16"/>
  <c r="B568" i="26"/>
  <c r="H569" i="16"/>
  <c r="B632" i="26"/>
  <c r="H633" i="16"/>
  <c r="B696" i="26"/>
  <c r="H697" i="16"/>
  <c r="H761" i="16"/>
  <c r="B760" i="26"/>
  <c r="H825" i="16"/>
  <c r="B824" i="26"/>
  <c r="H889" i="16"/>
  <c r="B888" i="26"/>
  <c r="B952" i="26"/>
  <c r="H953" i="16"/>
  <c r="H1017" i="16"/>
  <c r="B1016" i="26"/>
  <c r="H1081" i="16"/>
  <c r="B1080" i="26"/>
  <c r="H1145" i="16"/>
  <c r="B1144" i="26"/>
  <c r="B1208" i="26"/>
  <c r="H1209" i="16"/>
  <c r="H60" i="16"/>
  <c r="I60" i="16" s="1"/>
  <c r="B59" i="26"/>
  <c r="B123" i="26"/>
  <c r="H124" i="16"/>
  <c r="I124" i="16" s="1"/>
  <c r="H188" i="16"/>
  <c r="I188" i="16" s="1"/>
  <c r="B187" i="26"/>
  <c r="B251" i="26"/>
  <c r="H252" i="16"/>
  <c r="I252" i="16" s="1"/>
  <c r="B315" i="26"/>
  <c r="H316" i="16"/>
  <c r="I316" i="16" s="1"/>
  <c r="H380" i="16"/>
  <c r="I380" i="16" s="1"/>
  <c r="B379" i="26"/>
  <c r="B443" i="26"/>
  <c r="H444" i="16"/>
  <c r="I444" i="16" s="1"/>
  <c r="H508" i="16"/>
  <c r="B507" i="26"/>
  <c r="H572" i="16"/>
  <c r="B571" i="26"/>
  <c r="H636" i="16"/>
  <c r="B635" i="26"/>
  <c r="B699" i="26"/>
  <c r="H700" i="16"/>
  <c r="H764" i="16"/>
  <c r="B763" i="26"/>
  <c r="H828" i="16"/>
  <c r="B827" i="26"/>
  <c r="H892" i="16"/>
  <c r="B891" i="26"/>
  <c r="B955" i="26"/>
  <c r="H956" i="16"/>
  <c r="H1020" i="16"/>
  <c r="B1019" i="26"/>
  <c r="H1084" i="16"/>
  <c r="B1083" i="26"/>
  <c r="H1148" i="16"/>
  <c r="B1147" i="26"/>
  <c r="B1211" i="26"/>
  <c r="H1212" i="16"/>
  <c r="B22" i="26"/>
  <c r="H23" i="16"/>
  <c r="I23" i="16" s="1"/>
  <c r="H87" i="16"/>
  <c r="I87" i="16" s="1"/>
  <c r="B86" i="26"/>
  <c r="H151" i="16"/>
  <c r="I151" i="16" s="1"/>
  <c r="B150" i="26"/>
  <c r="H215" i="16"/>
  <c r="I215" i="16" s="1"/>
  <c r="B214" i="26"/>
  <c r="B278" i="26"/>
  <c r="H279" i="16"/>
  <c r="I279" i="16" s="1"/>
  <c r="H343" i="16"/>
  <c r="I343" i="16" s="1"/>
  <c r="B342" i="26"/>
  <c r="H407" i="16"/>
  <c r="I407" i="16" s="1"/>
  <c r="B406" i="26"/>
  <c r="H471" i="16"/>
  <c r="I471" i="16" s="1"/>
  <c r="B470" i="26"/>
  <c r="B534" i="26"/>
  <c r="H535" i="16"/>
  <c r="H599" i="16"/>
  <c r="B598" i="26"/>
  <c r="H663" i="16"/>
  <c r="B662" i="26"/>
  <c r="H727" i="16"/>
  <c r="B726" i="26"/>
  <c r="B790" i="26"/>
  <c r="H791" i="16"/>
  <c r="H855" i="16"/>
  <c r="B854" i="26"/>
  <c r="H919" i="16"/>
  <c r="B918" i="26"/>
  <c r="H983" i="16"/>
  <c r="B982" i="26"/>
  <c r="H1047" i="16"/>
  <c r="B1046" i="26"/>
  <c r="H1111" i="16"/>
  <c r="B1110" i="26"/>
  <c r="H1175" i="16"/>
  <c r="B1174" i="26"/>
  <c r="B25" i="26"/>
  <c r="H26" i="16"/>
  <c r="I26" i="16" s="1"/>
  <c r="B89" i="26"/>
  <c r="H90" i="16"/>
  <c r="I90" i="16" s="1"/>
  <c r="H154" i="16"/>
  <c r="I154" i="16" s="1"/>
  <c r="B153" i="26"/>
  <c r="H218" i="16"/>
  <c r="I218" i="16" s="1"/>
  <c r="B217" i="26"/>
  <c r="H282" i="16"/>
  <c r="I282" i="16" s="1"/>
  <c r="B281" i="26"/>
  <c r="B345" i="26"/>
  <c r="H346" i="16"/>
  <c r="I346" i="16" s="1"/>
  <c r="H410" i="16"/>
  <c r="I410" i="16" s="1"/>
  <c r="B409" i="26"/>
  <c r="B473" i="26"/>
  <c r="H474" i="16"/>
  <c r="I474" i="16" s="1"/>
  <c r="H538" i="16"/>
  <c r="B537" i="26"/>
  <c r="H602" i="16"/>
  <c r="B601" i="26"/>
  <c r="H666" i="16"/>
  <c r="B665" i="26"/>
  <c r="B729" i="26"/>
  <c r="H730" i="16"/>
  <c r="H794" i="16"/>
  <c r="B793" i="26"/>
  <c r="H858" i="16"/>
  <c r="B857" i="26"/>
  <c r="H922" i="16"/>
  <c r="B921" i="26"/>
  <c r="H986" i="16"/>
  <c r="B985" i="26"/>
  <c r="H1050" i="16"/>
  <c r="B1049" i="26"/>
  <c r="H1114" i="16"/>
  <c r="B1113" i="26"/>
  <c r="B1177" i="26"/>
  <c r="H1178" i="16"/>
  <c r="H1242" i="16"/>
  <c r="B1241" i="26"/>
  <c r="H21" i="16"/>
  <c r="I21" i="16" s="1"/>
  <c r="B20" i="26"/>
  <c r="H85" i="16"/>
  <c r="I85" i="16" s="1"/>
  <c r="B84" i="26"/>
  <c r="H149" i="16"/>
  <c r="I149" i="16" s="1"/>
  <c r="B148" i="26"/>
  <c r="H213" i="16"/>
  <c r="I213" i="16" s="1"/>
  <c r="B212" i="26"/>
  <c r="H277" i="16"/>
  <c r="I277" i="16" s="1"/>
  <c r="B276" i="26"/>
  <c r="H341" i="16"/>
  <c r="I341" i="16" s="1"/>
  <c r="B340" i="26"/>
  <c r="H405" i="16"/>
  <c r="I405" i="16" s="1"/>
  <c r="B404" i="26"/>
  <c r="B468" i="26"/>
  <c r="H469" i="16"/>
  <c r="I469" i="16" s="1"/>
  <c r="B532" i="26"/>
  <c r="H533" i="16"/>
  <c r="H597" i="16"/>
  <c r="B596" i="26"/>
  <c r="H661" i="16"/>
  <c r="B660" i="26"/>
  <c r="H725" i="16"/>
  <c r="B724" i="26"/>
  <c r="H789" i="16"/>
  <c r="B788" i="26"/>
  <c r="H853" i="16"/>
  <c r="B852" i="26"/>
  <c r="H917" i="16"/>
  <c r="B916" i="26"/>
  <c r="H981" i="16"/>
  <c r="B980" i="26"/>
  <c r="H1045" i="16"/>
  <c r="B1044" i="26"/>
  <c r="H1109" i="16"/>
  <c r="B1108" i="26"/>
  <c r="H1173" i="16"/>
  <c r="B1172" i="26"/>
  <c r="H1237" i="16"/>
  <c r="B1236" i="26"/>
  <c r="B15" i="26"/>
  <c r="H16" i="16"/>
  <c r="I16" i="16" s="1"/>
  <c r="B79" i="26"/>
  <c r="H80" i="16"/>
  <c r="I80" i="16" s="1"/>
  <c r="B143" i="26"/>
  <c r="H144" i="16"/>
  <c r="I144" i="16" s="1"/>
  <c r="B207" i="26"/>
  <c r="H208" i="16"/>
  <c r="I208" i="16" s="1"/>
  <c r="B271" i="26"/>
  <c r="H272" i="16"/>
  <c r="I272" i="16" s="1"/>
  <c r="B335" i="26"/>
  <c r="H336" i="16"/>
  <c r="I336" i="16" s="1"/>
  <c r="B399" i="26"/>
  <c r="H400" i="16"/>
  <c r="I400" i="16" s="1"/>
  <c r="B463" i="26"/>
  <c r="H464" i="16"/>
  <c r="I464" i="16" s="1"/>
  <c r="B527" i="26"/>
  <c r="H528" i="16"/>
  <c r="B591" i="26"/>
  <c r="H592" i="16"/>
  <c r="B655" i="26"/>
  <c r="H656" i="16"/>
  <c r="B719" i="26"/>
  <c r="H720" i="16"/>
  <c r="B783" i="26"/>
  <c r="H784" i="16"/>
  <c r="B847" i="26"/>
  <c r="H848" i="16"/>
  <c r="B911" i="26"/>
  <c r="H912" i="16"/>
  <c r="B975" i="26"/>
  <c r="H976" i="16"/>
  <c r="B1039" i="26"/>
  <c r="H1040" i="16"/>
  <c r="B1103" i="26"/>
  <c r="H1104" i="16"/>
  <c r="B1167" i="26"/>
  <c r="H1168" i="16"/>
  <c r="B1231" i="26"/>
  <c r="H1232" i="16"/>
  <c r="B18" i="26"/>
  <c r="H19" i="16"/>
  <c r="I19" i="16" s="1"/>
  <c r="B82" i="26"/>
  <c r="H83" i="16"/>
  <c r="I83" i="16" s="1"/>
  <c r="H147" i="16"/>
  <c r="I147" i="16" s="1"/>
  <c r="B146" i="26"/>
  <c r="H211" i="16"/>
  <c r="I211" i="16" s="1"/>
  <c r="B210" i="26"/>
  <c r="H275" i="16"/>
  <c r="I275" i="16" s="1"/>
  <c r="B274" i="26"/>
  <c r="B338" i="26"/>
  <c r="H339" i="16"/>
  <c r="I339" i="16" s="1"/>
  <c r="B402" i="26"/>
  <c r="H403" i="16"/>
  <c r="I403" i="16" s="1"/>
  <c r="B466" i="26"/>
  <c r="H467" i="16"/>
  <c r="I467" i="16" s="1"/>
  <c r="H531" i="16"/>
  <c r="B530" i="26"/>
  <c r="H595" i="16"/>
  <c r="B594" i="26"/>
  <c r="H659" i="16"/>
  <c r="B658" i="26"/>
  <c r="B722" i="26"/>
  <c r="H723" i="16"/>
  <c r="H787" i="16"/>
  <c r="B786" i="26"/>
  <c r="B850" i="26"/>
  <c r="H851" i="16"/>
  <c r="H915" i="16"/>
  <c r="B914" i="26"/>
  <c r="H979" i="16"/>
  <c r="B978" i="26"/>
  <c r="H1043" i="16"/>
  <c r="B1042" i="26"/>
  <c r="B1106" i="26"/>
  <c r="H1107" i="16"/>
  <c r="H1171" i="16"/>
  <c r="B1170" i="26"/>
  <c r="H1235" i="16"/>
  <c r="B1234" i="26"/>
  <c r="B37" i="26"/>
  <c r="H38" i="16"/>
  <c r="I38" i="16" s="1"/>
  <c r="B101" i="26"/>
  <c r="H102" i="16"/>
  <c r="I102" i="16" s="1"/>
  <c r="H166" i="16"/>
  <c r="I166" i="16" s="1"/>
  <c r="B165" i="26"/>
  <c r="H230" i="16"/>
  <c r="I230" i="16" s="1"/>
  <c r="B229" i="26"/>
  <c r="H294" i="16"/>
  <c r="I294" i="16" s="1"/>
  <c r="B293" i="26"/>
  <c r="H358" i="16"/>
  <c r="I358" i="16" s="1"/>
  <c r="B357" i="26"/>
  <c r="B421" i="26"/>
  <c r="H422" i="16"/>
  <c r="I422" i="16" s="1"/>
  <c r="H486" i="16"/>
  <c r="I486" i="16" s="1"/>
  <c r="B485" i="26"/>
  <c r="H550" i="16"/>
  <c r="B549" i="26"/>
  <c r="H614" i="16"/>
  <c r="B613" i="26"/>
  <c r="B677" i="26"/>
  <c r="H678" i="16"/>
  <c r="B741" i="26"/>
  <c r="H742" i="16"/>
  <c r="H806" i="16"/>
  <c r="B805" i="26"/>
  <c r="B869" i="26"/>
  <c r="H870" i="16"/>
  <c r="B933" i="26"/>
  <c r="H934" i="16"/>
  <c r="B997" i="26"/>
  <c r="H998" i="16"/>
  <c r="B1061" i="26"/>
  <c r="H1062" i="16"/>
  <c r="B1125" i="26"/>
  <c r="H1126" i="16"/>
  <c r="B1189" i="26"/>
  <c r="H1190" i="16"/>
  <c r="B1253" i="26"/>
  <c r="H1254" i="16"/>
  <c r="B64" i="26"/>
  <c r="H65" i="16"/>
  <c r="I65" i="16" s="1"/>
  <c r="B128" i="26"/>
  <c r="H129" i="16"/>
  <c r="I129" i="16" s="1"/>
  <c r="H193" i="16"/>
  <c r="I193" i="16" s="1"/>
  <c r="B192" i="26"/>
  <c r="B256" i="26"/>
  <c r="H257" i="16"/>
  <c r="I257" i="16" s="1"/>
  <c r="B320" i="26"/>
  <c r="H321" i="16"/>
  <c r="I321" i="16" s="1"/>
  <c r="B384" i="26"/>
  <c r="H385" i="16"/>
  <c r="I385" i="16" s="1"/>
  <c r="B448" i="26"/>
  <c r="H449" i="16"/>
  <c r="I449" i="16" s="1"/>
  <c r="B512" i="26"/>
  <c r="H513" i="16"/>
  <c r="B576" i="26"/>
  <c r="H577" i="16"/>
  <c r="B640" i="26"/>
  <c r="H641" i="16"/>
  <c r="B704" i="26"/>
  <c r="H705" i="16"/>
  <c r="B768" i="26"/>
  <c r="H769" i="16"/>
  <c r="B832" i="26"/>
  <c r="H833" i="16"/>
  <c r="H897" i="16"/>
  <c r="B896" i="26"/>
  <c r="B960" i="26"/>
  <c r="H961" i="16"/>
  <c r="H1025" i="16"/>
  <c r="B1024" i="26"/>
  <c r="H1089" i="16"/>
  <c r="B1088" i="26"/>
  <c r="B1152" i="26"/>
  <c r="H1153" i="16"/>
  <c r="H1217" i="16"/>
  <c r="B1216" i="26"/>
  <c r="H68" i="16"/>
  <c r="I68" i="16" s="1"/>
  <c r="B67" i="26"/>
  <c r="B131" i="26"/>
  <c r="H132" i="16"/>
  <c r="I132" i="16" s="1"/>
  <c r="H196" i="16"/>
  <c r="I196" i="16" s="1"/>
  <c r="B195" i="26"/>
  <c r="H260" i="16"/>
  <c r="I260" i="16" s="1"/>
  <c r="B259" i="26"/>
  <c r="B323" i="26"/>
  <c r="H324" i="16"/>
  <c r="I324" i="16" s="1"/>
  <c r="B387" i="26"/>
  <c r="H388" i="16"/>
  <c r="I388" i="16" s="1"/>
  <c r="H452" i="16"/>
  <c r="I452" i="16" s="1"/>
  <c r="B451" i="26"/>
  <c r="H516" i="16"/>
  <c r="B515" i="26"/>
  <c r="H580" i="16"/>
  <c r="B579" i="26"/>
  <c r="H644" i="16"/>
  <c r="B643" i="26"/>
  <c r="H708" i="16"/>
  <c r="B707" i="26"/>
  <c r="H772" i="16"/>
  <c r="B771" i="26"/>
  <c r="B835" i="26"/>
  <c r="H836" i="16"/>
  <c r="B899" i="26"/>
  <c r="H900" i="16"/>
  <c r="B963" i="26"/>
  <c r="H964" i="16"/>
  <c r="B1027" i="26"/>
  <c r="H1028" i="16"/>
  <c r="H1092" i="16"/>
  <c r="B1091" i="26"/>
  <c r="H1156" i="16"/>
  <c r="B1155" i="26"/>
  <c r="H1220" i="16"/>
  <c r="B1219" i="26"/>
  <c r="AA27" i="2"/>
  <c r="AA696" i="2"/>
  <c r="AA1155" i="2"/>
  <c r="AA1160" i="2"/>
  <c r="AA99" i="2"/>
  <c r="AA302" i="2"/>
  <c r="AA617" i="2"/>
  <c r="AA350" i="2"/>
  <c r="AA862" i="2"/>
  <c r="AA1055" i="2"/>
  <c r="AA215" i="2"/>
  <c r="AA501" i="2"/>
  <c r="AA1115" i="2"/>
  <c r="AA1060" i="2"/>
  <c r="AA1006" i="2"/>
  <c r="AA551" i="2"/>
  <c r="AA89" i="2"/>
  <c r="AA788" i="2"/>
  <c r="AA93" i="2"/>
  <c r="AA345" i="2"/>
  <c r="AA1203" i="2"/>
  <c r="AA530" i="2"/>
  <c r="AA921" i="2"/>
  <c r="AA691" i="2"/>
  <c r="AA324" i="2"/>
  <c r="AA882" i="2"/>
  <c r="AA465" i="2"/>
  <c r="AA1010" i="2"/>
  <c r="AA1190" i="2"/>
  <c r="AA807" i="2"/>
  <c r="AA991" i="2"/>
  <c r="AA180" i="2"/>
  <c r="AA517" i="2"/>
  <c r="AA1099" i="2"/>
  <c r="AA736" i="2"/>
  <c r="AA804" i="2"/>
  <c r="AA1132" i="2"/>
  <c r="AA1019" i="2"/>
  <c r="AA969" i="2"/>
  <c r="AA1168" i="2"/>
  <c r="AA884" i="2"/>
  <c r="AA1252" i="2"/>
  <c r="AA16" i="2"/>
  <c r="AA118" i="2"/>
  <c r="AA21" i="2"/>
  <c r="AA1069" i="2"/>
  <c r="AA38" i="2"/>
  <c r="AA369" i="2"/>
  <c r="AA1002" i="2"/>
  <c r="AA981" i="2"/>
  <c r="AA848" i="2"/>
  <c r="AA344" i="2"/>
  <c r="AA473" i="2"/>
  <c r="AA562" i="2"/>
  <c r="AA571" i="2"/>
  <c r="AA825" i="2"/>
  <c r="AA493" i="2"/>
  <c r="AA763" i="2"/>
  <c r="AA426" i="2"/>
  <c r="AA412" i="2"/>
  <c r="AA919" i="2"/>
  <c r="AA280" i="2"/>
  <c r="AA778" i="2"/>
  <c r="AA721" i="2"/>
  <c r="AA398" i="2"/>
  <c r="AA186" i="2"/>
  <c r="AA864" i="2"/>
  <c r="AA856" i="2"/>
  <c r="AA944" i="2"/>
  <c r="AA208" i="2"/>
  <c r="AA424" i="2"/>
  <c r="AA418" i="2"/>
  <c r="AA693" i="2"/>
  <c r="AA408" i="2"/>
  <c r="AA1080" i="2"/>
  <c r="AA624" i="2"/>
  <c r="AA793" i="2"/>
  <c r="AA541" i="2"/>
  <c r="AA952" i="2"/>
  <c r="AA205" i="2"/>
  <c r="AA428" i="2"/>
  <c r="AA87" i="2"/>
  <c r="AA55" i="2"/>
  <c r="AA1100" i="2"/>
  <c r="AA314" i="2"/>
  <c r="AA664" i="2"/>
  <c r="AA875" i="2"/>
  <c r="AA41" i="2"/>
  <c r="AA592" i="2"/>
  <c r="AA547" i="2"/>
  <c r="AA352" i="2"/>
  <c r="AA885" i="2"/>
  <c r="AA785" i="2"/>
  <c r="AA1016" i="2"/>
  <c r="AA321" i="2"/>
  <c r="AA210" i="2"/>
  <c r="AA650" i="2"/>
  <c r="AA275" i="2"/>
  <c r="AA994" i="2"/>
  <c r="AA316" i="2"/>
  <c r="AA755" i="2"/>
  <c r="AA595" i="2"/>
  <c r="AA97" i="2"/>
  <c r="AA1131" i="2"/>
  <c r="AA894" i="2"/>
  <c r="AA1018" i="2"/>
  <c r="AA766" i="2"/>
  <c r="AA435" i="2"/>
  <c r="AA1023" i="2"/>
  <c r="AA487" i="2"/>
  <c r="AA936" i="2"/>
  <c r="AA141" i="2"/>
  <c r="AA486" i="2"/>
  <c r="AA1220" i="2"/>
  <c r="AA71" i="2"/>
  <c r="AA1008" i="2"/>
  <c r="AA523" i="2"/>
  <c r="AA1048" i="2"/>
  <c r="AA420" i="2"/>
  <c r="AA328" i="2"/>
  <c r="AA29" i="2"/>
  <c r="AA488" i="2"/>
  <c r="AA1039" i="2"/>
  <c r="AA1110" i="2"/>
  <c r="AA1063" i="2"/>
  <c r="AA822" i="2"/>
  <c r="AA859" i="2"/>
  <c r="AA683" i="2"/>
  <c r="AA555" i="2"/>
  <c r="AA466" i="2"/>
  <c r="AA635" i="2"/>
  <c r="AA588" i="2"/>
  <c r="AA94" i="2"/>
  <c r="AA268" i="2"/>
  <c r="AA812" i="2"/>
  <c r="AA783" i="2"/>
  <c r="AA1208" i="2"/>
  <c r="AA385" i="2"/>
  <c r="AA140" i="2"/>
  <c r="AA146" i="2"/>
  <c r="AA386" i="2"/>
  <c r="AA512" i="2"/>
  <c r="AA88" i="2"/>
  <c r="AA558" i="2"/>
  <c r="AA1040" i="2"/>
  <c r="AA679" i="2"/>
  <c r="AA298" i="2"/>
  <c r="AA682" i="2"/>
  <c r="AA119" i="2"/>
  <c r="AA1136" i="2"/>
  <c r="AA784" i="2"/>
  <c r="AA790" i="2"/>
  <c r="AA625" i="2"/>
  <c r="AA618" i="2"/>
  <c r="AA589" i="2"/>
  <c r="AA762" i="2"/>
  <c r="AA1081" i="2"/>
  <c r="AA1233" i="2"/>
  <c r="AA554" i="2"/>
  <c r="AA292" i="2"/>
  <c r="AA1211" i="2"/>
  <c r="AA151" i="2"/>
  <c r="AA165" i="2"/>
  <c r="AA394" i="2"/>
  <c r="AA361" i="2"/>
  <c r="AA604" i="2"/>
  <c r="AA1114" i="2"/>
  <c r="AA236" i="2"/>
  <c r="AA199" i="2"/>
  <c r="AA630" i="2"/>
  <c r="AA1140" i="2"/>
  <c r="AA1184" i="2"/>
  <c r="AA1238" i="2"/>
  <c r="AA1234" i="2"/>
  <c r="AA69" i="2"/>
  <c r="AA1101" i="2"/>
  <c r="AA396" i="2"/>
  <c r="AA425" i="2"/>
  <c r="AA632" i="2"/>
  <c r="AA240" i="2"/>
  <c r="AA441" i="2"/>
  <c r="AA1118" i="2"/>
  <c r="AA1250" i="2"/>
  <c r="AA144" i="2"/>
  <c r="AA1135" i="2"/>
  <c r="AA734" i="2"/>
  <c r="AA1237" i="2"/>
  <c r="AA30" i="2"/>
  <c r="AA132" i="2"/>
  <c r="AA565" i="2"/>
  <c r="AA815" i="2"/>
  <c r="AA111" i="2"/>
  <c r="AA464" i="2"/>
  <c r="AA60" i="2"/>
  <c r="AA1123" i="2"/>
  <c r="AA444" i="2"/>
  <c r="AA468" i="2"/>
  <c r="AA631" i="2"/>
  <c r="AA1185" i="2"/>
  <c r="AA514" i="2"/>
  <c r="AA556" i="2"/>
  <c r="AA267" i="2"/>
  <c r="AA397" i="2"/>
  <c r="AA844" i="2"/>
  <c r="AA1037" i="2"/>
  <c r="AA242" i="2"/>
  <c r="AA961" i="2"/>
  <c r="AA997" i="2"/>
  <c r="AA612" i="2"/>
  <c r="AA868" i="2"/>
  <c r="AA888" i="2"/>
  <c r="AA1097" i="2"/>
  <c r="AA227" i="2"/>
  <c r="AA853" i="2"/>
  <c r="AA645" i="2"/>
  <c r="AA576" i="2"/>
  <c r="AA427" i="2"/>
  <c r="AA166" i="2"/>
  <c r="AA1005" i="2"/>
  <c r="AA365" i="2"/>
  <c r="AA681" i="2"/>
  <c r="AA930" i="2"/>
  <c r="AA633" i="2"/>
  <c r="AA81" i="2"/>
  <c r="AA233" i="2"/>
  <c r="AA668" i="2"/>
  <c r="AA24" i="2"/>
  <c r="AA245" i="2"/>
  <c r="AA78" i="2"/>
  <c r="AA283" i="2"/>
  <c r="AA288" i="2"/>
  <c r="AA774" i="2"/>
  <c r="AA832" i="2"/>
  <c r="AA1207" i="2"/>
  <c r="AA674" i="2"/>
  <c r="AA148" i="2"/>
  <c r="AA574" i="2"/>
  <c r="AA379" i="2"/>
  <c r="AA266" i="2"/>
  <c r="AA172" i="2"/>
  <c r="AA254" i="2"/>
  <c r="AA462" i="2"/>
  <c r="AA499" i="2"/>
  <c r="AA290" i="2"/>
  <c r="AA61" i="2"/>
  <c r="AA1217" i="2"/>
  <c r="AA363" i="2"/>
  <c r="AA1065" i="2"/>
  <c r="AA1173" i="2"/>
  <c r="AA1050" i="2"/>
  <c r="AA810" i="2"/>
  <c r="AA1161" i="2"/>
  <c r="AA575" i="2"/>
  <c r="AA225" i="2"/>
  <c r="AA704" i="2"/>
  <c r="AA36" i="2"/>
  <c r="AA911" i="2"/>
  <c r="AA713" i="2"/>
  <c r="AA213" i="2"/>
  <c r="AA336" i="2"/>
  <c r="AA1102" i="2"/>
  <c r="AA927" i="2"/>
  <c r="AA878" i="2"/>
  <c r="AA1182" i="2"/>
  <c r="AA485" i="2"/>
  <c r="AA100" i="2"/>
  <c r="AA968" i="2"/>
  <c r="AA1226" i="2"/>
  <c r="AA82" i="2"/>
  <c r="AA239" i="2"/>
  <c r="AA867" i="2"/>
  <c r="AA415" i="2"/>
  <c r="AA598" i="2"/>
  <c r="AA881" i="2"/>
  <c r="AA715" i="2"/>
  <c r="AA335" i="2"/>
  <c r="AA913" i="2"/>
  <c r="AA1026" i="2"/>
  <c r="AA957" i="2"/>
  <c r="AA1057" i="2"/>
  <c r="AA367" i="2"/>
  <c r="AA813" i="2"/>
  <c r="AA381" i="2"/>
  <c r="AA207" i="2"/>
  <c r="AA334" i="2"/>
  <c r="AA626" i="2"/>
  <c r="AA250" i="2"/>
  <c r="AA531" i="2"/>
  <c r="AA440" i="2"/>
  <c r="AA416" i="2"/>
  <c r="AA907" i="2"/>
  <c r="AA925" i="2"/>
  <c r="AA1167" i="2"/>
  <c r="AA1157" i="2"/>
  <c r="AA726" i="2"/>
  <c r="AA965" i="2"/>
  <c r="AA1240" i="2"/>
  <c r="AA446" i="2"/>
  <c r="AA809" i="2"/>
  <c r="AA1141" i="2"/>
  <c r="AA506" i="2"/>
  <c r="AA443" i="2"/>
  <c r="AA706" i="2"/>
  <c r="AA116" i="2"/>
  <c r="AA49" i="2"/>
  <c r="AA1144" i="2"/>
  <c r="AA198" i="2"/>
  <c r="AA219" i="2"/>
  <c r="AA378" i="2"/>
  <c r="AA728" i="2"/>
  <c r="AA409" i="2"/>
  <c r="AA926" i="2"/>
  <c r="AA1154" i="2"/>
  <c r="AA1137" i="2"/>
  <c r="AA195" i="2"/>
  <c r="AA153" i="2"/>
  <c r="AA942" i="2"/>
  <c r="AA928" i="2"/>
  <c r="AA286" i="2"/>
  <c r="AA182" i="2"/>
  <c r="AA309" i="2"/>
  <c r="AA1047" i="2"/>
  <c r="AA243" i="2"/>
  <c r="AA392" i="2"/>
  <c r="AA529" i="2"/>
  <c r="AA1171" i="2"/>
  <c r="AA269" i="2"/>
  <c r="AA946" i="2"/>
  <c r="AA502" i="2"/>
  <c r="AA130" i="2"/>
  <c r="AA1079" i="2"/>
  <c r="AA156" i="2"/>
  <c r="AA1227" i="2"/>
  <c r="AA122" i="2"/>
  <c r="AA28" i="2"/>
  <c r="AA1038" i="2"/>
  <c r="AA387" i="2"/>
  <c r="AA909" i="2"/>
  <c r="AA1231" i="2"/>
  <c r="AA599" i="2"/>
  <c r="AA431" i="2"/>
  <c r="AA886" i="2"/>
  <c r="AA667" i="2"/>
  <c r="AA489" i="2"/>
  <c r="AA686" i="2"/>
  <c r="AA1064" i="2"/>
  <c r="AA1119" i="2"/>
  <c r="AA171" i="2"/>
  <c r="AA601" i="2"/>
  <c r="AA716" i="2"/>
  <c r="AA1130" i="2"/>
  <c r="AA1223" i="2"/>
  <c r="AA155" i="2"/>
  <c r="AA827" i="2"/>
  <c r="AA164" i="2"/>
  <c r="AA1001" i="2"/>
  <c r="AA137" i="2"/>
  <c r="AA614" i="2"/>
  <c r="AA258" i="2"/>
  <c r="AA771" i="2"/>
  <c r="AA998" i="2"/>
  <c r="AA904" i="2"/>
  <c r="AA710" i="2"/>
  <c r="AA505" i="2"/>
  <c r="AA211" i="2"/>
  <c r="AA1075" i="2"/>
  <c r="AA590" i="2"/>
  <c r="AA1083" i="2"/>
  <c r="AA983" i="2"/>
  <c r="AA120" i="2"/>
  <c r="AA536" i="2"/>
  <c r="AA364" i="2"/>
  <c r="AA870" i="2"/>
  <c r="AA666" i="2"/>
  <c r="AA628" i="2"/>
  <c r="AA98" i="2"/>
  <c r="AA33" i="2"/>
  <c r="AA142" i="2"/>
  <c r="AA1124" i="2"/>
  <c r="AA1255" i="2"/>
  <c r="AA220" i="2"/>
  <c r="AA549" i="2"/>
  <c r="AA31" i="2"/>
  <c r="AA494" i="2"/>
  <c r="AA133" i="2"/>
  <c r="AA176" i="2"/>
  <c r="AA287" i="2"/>
  <c r="AA343" i="2"/>
  <c r="AA581" i="2"/>
  <c r="AA320" i="2"/>
  <c r="AA561" i="2"/>
  <c r="AA338" i="2"/>
  <c r="AA147" i="2"/>
  <c r="AA1216" i="2"/>
  <c r="AA1011" i="2"/>
  <c r="AA653" i="2"/>
  <c r="AA1241" i="2"/>
  <c r="AA368" i="2"/>
  <c r="AA339" i="2"/>
  <c r="AA1178" i="2"/>
  <c r="AA474" i="2"/>
  <c r="AA1177" i="2"/>
  <c r="AA167" i="2"/>
  <c r="AA375" i="2"/>
  <c r="AA200" i="2"/>
  <c r="AA134" i="2"/>
  <c r="AA606" i="2"/>
  <c r="AA1072" i="2"/>
  <c r="AA607" i="2"/>
  <c r="AA1129" i="2"/>
  <c r="AA577" i="2"/>
  <c r="AA646" i="2"/>
  <c r="AA739" i="2"/>
  <c r="AA865" i="2"/>
  <c r="AA1004" i="2"/>
  <c r="AA743" i="2"/>
  <c r="AA311" i="2"/>
  <c r="AA893" i="2"/>
  <c r="AA550" i="2"/>
  <c r="AA456" i="2"/>
  <c r="AA627" i="2"/>
  <c r="AA896" i="2"/>
  <c r="AA866" i="2"/>
  <c r="AA1186" i="2"/>
  <c r="AA405" i="2"/>
  <c r="AA218" i="2"/>
  <c r="AA429" i="2"/>
  <c r="AA858" i="2"/>
  <c r="AA967" i="2"/>
  <c r="AA814" i="2"/>
  <c r="AA855" i="2"/>
  <c r="AA510" i="2"/>
  <c r="AA1205" i="2"/>
  <c r="AA63" i="2"/>
  <c r="AA457" i="2"/>
  <c r="AA1017" i="2"/>
  <c r="AA764" i="2"/>
  <c r="AA801" i="2"/>
  <c r="AA1163" i="2"/>
  <c r="AA1206" i="2"/>
  <c r="AA255" i="2"/>
  <c r="AA248" i="2"/>
  <c r="AA1032" i="2"/>
  <c r="AA342" i="2"/>
  <c r="AA891" i="2"/>
  <c r="AA1153" i="2"/>
  <c r="AA670" i="2"/>
  <c r="AA672" i="2"/>
  <c r="AA1061" i="2"/>
  <c r="AA688" i="2"/>
  <c r="AA1086" i="2"/>
  <c r="AA711" i="2"/>
  <c r="AA482" i="2"/>
  <c r="AA349" i="2"/>
  <c r="AA580" i="2"/>
  <c r="AA312" i="2"/>
  <c r="AA80" i="2"/>
  <c r="AA1249" i="2"/>
  <c r="AA1066" i="2"/>
  <c r="AA123" i="2"/>
  <c r="AA206" i="2"/>
  <c r="AA773" i="2"/>
  <c r="AA797" i="2"/>
  <c r="AA104" i="2"/>
  <c r="AA1196" i="2"/>
  <c r="AA906" i="2"/>
  <c r="AA1230" i="2"/>
  <c r="AA1021" i="2"/>
  <c r="AA1197" i="2"/>
  <c r="AA20" i="2"/>
  <c r="AA253" i="2"/>
  <c r="AA187" i="2"/>
  <c r="AA35" i="2"/>
  <c r="AA757" i="2"/>
  <c r="AA190" i="2"/>
  <c r="AA699" i="2"/>
  <c r="AA317" i="2"/>
  <c r="AA131" i="2"/>
  <c r="AA101" i="2"/>
  <c r="AA749" i="2"/>
  <c r="AA161" i="2"/>
  <c r="AA128" i="2"/>
  <c r="AA851" i="2"/>
  <c r="AA658" i="2"/>
  <c r="AA223" i="2"/>
  <c r="AA982" i="2"/>
  <c r="AA57" i="2"/>
  <c r="AA419" i="2"/>
  <c r="AA883" i="2"/>
  <c r="AA920" i="2"/>
  <c r="AA478" i="2"/>
  <c r="AA117" i="2"/>
  <c r="AA85" i="2"/>
  <c r="AA341" i="2"/>
  <c r="AA315" i="2"/>
  <c r="AA996" i="2"/>
  <c r="AA360" i="2"/>
  <c r="AA1053" i="2"/>
  <c r="AA477" i="2"/>
  <c r="AA621" i="2"/>
  <c r="AA114" i="2"/>
  <c r="AA567" i="2"/>
  <c r="AA587" i="2"/>
  <c r="AA1078" i="2"/>
  <c r="AA154" i="2"/>
  <c r="AA201" i="2"/>
  <c r="AA504" i="2"/>
  <c r="AA174" i="2"/>
  <c r="AA741" i="2"/>
  <c r="AA370" i="2"/>
  <c r="AA932" i="2"/>
  <c r="AA507" i="2"/>
  <c r="AA839" i="2"/>
  <c r="AA1224" i="2"/>
  <c r="AA92" i="2"/>
  <c r="AA19" i="2"/>
  <c r="AA204" i="2"/>
  <c r="AA690" i="2"/>
  <c r="AA1193" i="2"/>
  <c r="AA162" i="2"/>
  <c r="AA1014" i="2"/>
  <c r="AA1145" i="2"/>
  <c r="AA51" i="2"/>
  <c r="AA183" i="2"/>
  <c r="AA12" i="2"/>
  <c r="AA751" i="2"/>
  <c r="AA1046" i="2"/>
  <c r="AA831" i="2"/>
  <c r="AA974" i="2"/>
  <c r="AA145" i="2"/>
  <c r="AA355" i="2"/>
  <c r="AA1112" i="2"/>
  <c r="AA138" i="2"/>
  <c r="AA495" i="2"/>
  <c r="AA901" i="2"/>
  <c r="AA348" i="2"/>
  <c r="AA112" i="2"/>
  <c r="AA1172" i="2"/>
  <c r="AA461" i="2"/>
  <c r="AA861" i="2"/>
  <c r="AA821" i="2"/>
  <c r="AA623" i="2"/>
  <c r="AA289" i="2"/>
  <c r="AA772" i="2"/>
  <c r="AA188" i="2"/>
  <c r="AA654" i="2"/>
  <c r="AA400" i="2"/>
  <c r="AA795" i="2"/>
  <c r="AA1104" i="2"/>
  <c r="AA697" i="2"/>
  <c r="AA584" i="2"/>
  <c r="AA545" i="2"/>
  <c r="AA662" i="2"/>
  <c r="AA273" i="2"/>
  <c r="AA448" i="2"/>
  <c r="AA1127" i="2"/>
  <c r="AA1096" i="2"/>
  <c r="AA723" i="2"/>
  <c r="AA1056" i="2"/>
  <c r="AA847" i="2"/>
  <c r="AA252" i="2"/>
  <c r="AA1213" i="2"/>
  <c r="AA995" i="2"/>
  <c r="AA422" i="2"/>
  <c r="AA56" i="2"/>
  <c r="AA678" i="2"/>
  <c r="AA1085" i="2"/>
  <c r="AA566" i="2"/>
  <c r="AA1041" i="2"/>
  <c r="AA202" i="2"/>
  <c r="AA102" i="2"/>
  <c r="AA1009" i="2"/>
  <c r="AA1175" i="2"/>
  <c r="AA898" i="2"/>
  <c r="AA1067" i="2"/>
  <c r="AA194" i="2"/>
  <c r="AA484" i="2"/>
  <c r="AA193" i="2"/>
  <c r="AA37" i="2"/>
  <c r="AA452" i="2"/>
  <c r="AA1164" i="2"/>
  <c r="AA707" i="2"/>
  <c r="AA708" i="2"/>
  <c r="AA226" i="2"/>
  <c r="AA217" i="2"/>
  <c r="AA73" i="2"/>
  <c r="AA67" i="2"/>
  <c r="AA192" i="2"/>
  <c r="AA1165" i="2"/>
  <c r="AA1243" i="2"/>
  <c r="AA390" i="2"/>
  <c r="AA1036" i="2"/>
  <c r="AA648" i="2"/>
  <c r="AA62" i="2"/>
  <c r="AA1235" i="2"/>
  <c r="AA325" i="2"/>
  <c r="AA1209" i="2"/>
  <c r="AA121" i="2"/>
  <c r="AA767" i="2"/>
  <c r="AA527" i="2"/>
  <c r="AA1192" i="2"/>
  <c r="AA1181" i="2"/>
  <c r="AA127" i="2"/>
  <c r="AA819" i="2"/>
  <c r="AA455" i="2"/>
  <c r="AA256" i="2"/>
  <c r="AA1229" i="2"/>
  <c r="AA389" i="2"/>
  <c r="AA480" i="2"/>
  <c r="AA970" i="2"/>
  <c r="AA357" i="2"/>
  <c r="AA1215" i="2"/>
  <c r="AA986" i="2"/>
  <c r="AA331" i="2"/>
  <c r="AA526" i="2"/>
  <c r="AA1126" i="2"/>
  <c r="AA677" i="2"/>
  <c r="AA941" i="2"/>
  <c r="AA843" i="2"/>
  <c r="AA492" i="2"/>
  <c r="AA59" i="2"/>
  <c r="AA84" i="2"/>
  <c r="AA7" i="2"/>
  <c r="AA593" i="2"/>
  <c r="AA842" i="2"/>
  <c r="AA841" i="2"/>
  <c r="AA609" i="2"/>
  <c r="AA1034" i="2"/>
  <c r="AA610" i="2"/>
  <c r="AA1045" i="2"/>
  <c r="AA977" i="2"/>
  <c r="AA423" i="2"/>
  <c r="AA436" i="2"/>
  <c r="AA792" i="2"/>
  <c r="AA649" i="2"/>
  <c r="AA96" i="2"/>
  <c r="AA421" i="2"/>
  <c r="AA265" i="2"/>
  <c r="AA951" i="2"/>
  <c r="AA293" i="2"/>
  <c r="AA271" i="2"/>
  <c r="AA178" i="2"/>
  <c r="AA241" i="2"/>
  <c r="AA437" i="2"/>
  <c r="AA411" i="2"/>
  <c r="AA569" i="2"/>
  <c r="AA1214" i="2"/>
  <c r="AA376" i="2"/>
  <c r="AA1138" i="2"/>
  <c r="AA671" i="2"/>
  <c r="AA676" i="2"/>
  <c r="AA834" i="2"/>
  <c r="AA684" i="2"/>
  <c r="AA705" i="2"/>
  <c r="AA430" i="2"/>
  <c r="AA733" i="2"/>
  <c r="AA191" i="2"/>
  <c r="AA274" i="2"/>
  <c r="AA1091" i="2"/>
  <c r="AA18" i="2"/>
  <c r="AA91" i="2"/>
  <c r="AA872" i="2"/>
  <c r="AA469" i="2"/>
  <c r="AA129" i="2"/>
  <c r="AA76" i="2"/>
  <c r="AA449" i="2"/>
  <c r="AA47" i="2"/>
  <c r="AA1159" i="2"/>
  <c r="AA990" i="2"/>
  <c r="AA257" i="2"/>
  <c r="AA940" i="2"/>
  <c r="AA542" i="2"/>
  <c r="AA840" i="2"/>
  <c r="AA989" i="2"/>
  <c r="AA963" i="2"/>
  <c r="AA717" i="2"/>
  <c r="AA249" i="2"/>
  <c r="AA583" i="2"/>
  <c r="AA659" i="2"/>
  <c r="AA259" i="2"/>
  <c r="AA737" i="2"/>
  <c r="AA413" i="2"/>
  <c r="AA246" i="2"/>
  <c r="AA1090" i="2"/>
  <c r="AA585" i="2"/>
  <c r="AA1134" i="2"/>
  <c r="AA230" i="2"/>
  <c r="AA1201" i="2"/>
  <c r="AA308" i="2"/>
  <c r="AA1049" i="2"/>
  <c r="AA281" i="2"/>
  <c r="AA307" i="2"/>
  <c r="AA306" i="2"/>
  <c r="AA498" i="2"/>
  <c r="AA756" i="2"/>
  <c r="AA779" i="2"/>
  <c r="AA759" i="2"/>
  <c r="AA1106" i="2"/>
  <c r="AA1204" i="2"/>
  <c r="AA403" i="2"/>
  <c r="AA1248" i="2"/>
  <c r="AA830" i="2"/>
  <c r="AA77" i="2"/>
  <c r="AA46" i="2"/>
  <c r="AA52" i="2"/>
  <c r="AA1253" i="2"/>
  <c r="AA43" i="2"/>
  <c r="AA1260" i="2"/>
  <c r="AA25" i="2"/>
  <c r="AA14" i="2"/>
  <c r="AA603" i="2"/>
  <c r="AA472" i="2"/>
  <c r="AA770" i="2"/>
  <c r="AA356" i="2"/>
  <c r="AA572" i="2"/>
  <c r="AA939" i="2"/>
  <c r="AA216" i="2"/>
  <c r="AA332" i="2"/>
  <c r="AA895" i="2"/>
  <c r="AA787" i="2"/>
  <c r="AA611" i="2"/>
  <c r="AA1189" i="2"/>
  <c r="AA282" i="2"/>
  <c r="AA874" i="2"/>
  <c r="AA641" i="2"/>
  <c r="AA224" i="2"/>
  <c r="AA1166" i="2"/>
  <c r="AA758" i="2"/>
  <c r="AA358" i="2"/>
  <c r="AA380" i="2"/>
  <c r="AA548" i="2"/>
  <c r="AA600" i="2"/>
  <c r="AA110" i="2"/>
  <c r="AA184" i="2"/>
  <c r="AA731" i="2"/>
  <c r="AA1013" i="2"/>
  <c r="AA799" i="2"/>
  <c r="AA953" i="2"/>
  <c r="AA70" i="2"/>
  <c r="AA945" i="2"/>
  <c r="AA222" i="2"/>
  <c r="AA892" i="2"/>
  <c r="AA857" i="2"/>
  <c r="AA295" i="2"/>
  <c r="AA393" i="2"/>
  <c r="AA902" i="2"/>
  <c r="AA533" i="2"/>
  <c r="AA232" i="2"/>
  <c r="AA177" i="2"/>
  <c r="AA75" i="2"/>
  <c r="AA979" i="2"/>
  <c r="AA1218" i="2"/>
  <c r="AA515" i="2"/>
  <c r="AA829" i="2"/>
  <c r="AA333" i="2"/>
  <c r="AA615" i="2"/>
  <c r="AA513" i="2"/>
  <c r="AA552" i="2"/>
  <c r="AA1003" i="2"/>
  <c r="AA463" i="2"/>
  <c r="AA1043" i="2"/>
  <c r="AA560" i="2"/>
  <c r="AA537" i="2"/>
  <c r="AA700" i="2"/>
  <c r="AA652" i="2"/>
  <c r="AA780" i="2"/>
  <c r="AA789" i="2"/>
  <c r="AA103" i="2"/>
  <c r="AA637" i="2"/>
  <c r="AA238" i="2"/>
  <c r="AA377" i="2"/>
  <c r="AA724" i="2"/>
  <c r="AA1108" i="2"/>
  <c r="AA876" i="2"/>
  <c r="AA214" i="2"/>
  <c r="AA262" i="2"/>
  <c r="AA564" i="2"/>
  <c r="AA388" i="2"/>
  <c r="AA212" i="2"/>
  <c r="AA313" i="2"/>
  <c r="AA655" i="2"/>
  <c r="AA835" i="2"/>
  <c r="AA433" i="2"/>
  <c r="AA1033" i="2"/>
  <c r="AA109" i="2"/>
  <c r="AA1027" i="2"/>
  <c r="AA826" i="2"/>
  <c r="AA1139" i="2"/>
  <c r="AA150" i="2"/>
  <c r="AA17" i="2"/>
  <c r="AA1029" i="2"/>
  <c r="AA1212" i="2"/>
  <c r="AA1225" i="2"/>
  <c r="AA816" i="2"/>
  <c r="AA319" i="2"/>
  <c r="AA40" i="2"/>
  <c r="AA1194" i="2"/>
  <c r="AA136" i="2"/>
  <c r="AA817" i="2"/>
  <c r="AA152" i="2"/>
  <c r="AA532" i="2"/>
  <c r="AA34" i="2"/>
  <c r="AA189" i="2"/>
  <c r="AA1258" i="2"/>
  <c r="AA1256" i="2"/>
  <c r="AA157" i="2"/>
  <c r="AA727" i="2"/>
  <c r="AA636" i="2"/>
  <c r="AA915" i="2"/>
  <c r="AA765" i="2"/>
  <c r="AA748" i="2"/>
  <c r="AA802" i="2"/>
  <c r="AA511" i="2"/>
  <c r="AA760" i="2"/>
  <c r="AA714" i="2"/>
  <c r="AA718" i="2"/>
  <c r="AA962" i="2"/>
  <c r="AA845" i="2"/>
  <c r="AA497" i="2"/>
  <c r="AA1120" i="2"/>
  <c r="AA1068" i="2"/>
  <c r="AA1025" i="2"/>
  <c r="AA890" i="2"/>
  <c r="AA1077" i="2"/>
  <c r="AA354" i="2"/>
  <c r="AA1044" i="2"/>
  <c r="AA594" i="2"/>
  <c r="AA689" i="2"/>
  <c r="AA854" i="2"/>
  <c r="AA570" i="2"/>
  <c r="AA79" i="2"/>
  <c r="AA209" i="2"/>
  <c r="AA346" i="2"/>
  <c r="AA769" i="2"/>
  <c r="AA1089" i="2"/>
  <c r="AA1202" i="2"/>
  <c r="AA294" i="2"/>
  <c r="AA458" i="2"/>
  <c r="AA791" i="2"/>
  <c r="AA1000" i="2"/>
  <c r="AA976" i="2"/>
  <c r="AA399" i="2"/>
  <c r="AA65" i="2"/>
  <c r="AA32" i="2"/>
  <c r="AA528" i="2"/>
  <c r="AA235" i="2"/>
  <c r="AA960" i="2"/>
  <c r="AA229" i="2"/>
  <c r="AA680" i="2"/>
  <c r="AA340" i="2"/>
  <c r="AA318" i="2"/>
  <c r="AA459" i="2"/>
  <c r="AA272" i="2"/>
  <c r="AA277" i="2"/>
  <c r="AA900" i="2"/>
  <c r="AA557" i="2"/>
  <c r="AA642" i="2"/>
  <c r="AA732" i="2"/>
  <c r="AA742" i="2"/>
  <c r="AA768" i="2"/>
  <c r="AA285" i="2"/>
  <c r="AA1149" i="2"/>
  <c r="AA490" i="2"/>
  <c r="AA404" i="2"/>
  <c r="AA68" i="2"/>
  <c r="AA1158" i="2"/>
  <c r="AA66" i="2"/>
  <c r="AA1210" i="2"/>
  <c r="AA1176" i="2"/>
  <c r="AA811" i="2"/>
  <c r="AA1088" i="2"/>
  <c r="AA1076" i="2"/>
  <c r="AA159" i="2"/>
  <c r="AA1073" i="2"/>
  <c r="AA613" i="2"/>
  <c r="AA908" i="2"/>
  <c r="AA1113" i="2"/>
  <c r="AA1058" i="2"/>
  <c r="AA1152" i="2"/>
  <c r="AA169" i="2"/>
  <c r="AA519" i="2"/>
  <c r="AA1122" i="2"/>
  <c r="AA1179" i="2"/>
  <c r="AA1259" i="2"/>
  <c r="AA933" i="2"/>
  <c r="AA1262" i="2"/>
  <c r="AA44" i="2"/>
  <c r="AA383" i="2"/>
  <c r="AA179" i="2"/>
  <c r="AA1070" i="2"/>
  <c r="AA964" i="2"/>
  <c r="AA175" i="2"/>
  <c r="AA744" i="2"/>
  <c r="AA503" i="2"/>
  <c r="AA673" i="2"/>
  <c r="AA1092" i="2"/>
  <c r="AA442" i="2"/>
  <c r="AA573" i="2"/>
  <c r="AA326" i="2"/>
  <c r="AA64" i="2"/>
  <c r="AA432" i="2"/>
  <c r="AA540" i="2"/>
  <c r="AA929" i="2"/>
  <c r="AA1146" i="2"/>
  <c r="AA1007" i="2"/>
  <c r="AA323" i="2"/>
  <c r="AA725" i="2"/>
  <c r="AA828" i="2"/>
  <c r="AA972" i="2"/>
  <c r="AA869" i="2"/>
  <c r="AA327" i="2"/>
  <c r="AA1094" i="2"/>
  <c r="AA301" i="2"/>
  <c r="AA417" i="2"/>
  <c r="AA263" i="2"/>
  <c r="AA709" i="2"/>
  <c r="AA701" i="2"/>
  <c r="AA702" i="2"/>
  <c r="AA535" i="2"/>
  <c r="AA597" i="2"/>
  <c r="AA903" i="2"/>
  <c r="AA221" i="2"/>
  <c r="AA608" i="2"/>
  <c r="AA1093" i="2"/>
  <c r="AA105" i="2"/>
  <c r="AA1174" i="2"/>
  <c r="AA48" i="2"/>
  <c r="AA439" i="2"/>
  <c r="AA353" i="2"/>
  <c r="AA479" i="2"/>
  <c r="AA372" i="2"/>
  <c r="AA296" i="2"/>
  <c r="AA1028" i="2"/>
  <c r="AA602" i="2"/>
  <c r="AA521" i="2"/>
  <c r="AA620" i="2"/>
  <c r="AA278" i="2"/>
  <c r="AA522" i="2"/>
  <c r="AA938" i="2"/>
  <c r="AA149" i="2"/>
  <c r="AA234" i="2"/>
  <c r="AA987" i="2"/>
  <c r="AA1062" i="2"/>
  <c r="AA935" i="2"/>
  <c r="AA276" i="2"/>
  <c r="AA1143" i="2"/>
  <c r="AA916" i="2"/>
  <c r="AA160" i="2"/>
  <c r="AA406" i="2"/>
  <c r="AA460" i="2"/>
  <c r="AA366" i="2"/>
  <c r="AA1121" i="2"/>
  <c r="AA1012" i="2"/>
  <c r="AA985" i="2"/>
  <c r="AA918" i="2"/>
  <c r="AA228" i="2"/>
  <c r="AA476" i="2"/>
  <c r="AA546" i="2"/>
  <c r="AA663" i="2"/>
  <c r="AA13" i="2"/>
  <c r="AA806" i="2"/>
  <c r="AA163" i="2"/>
  <c r="AA850" i="2"/>
  <c r="AA1103" i="2"/>
  <c r="AA1117" i="2"/>
  <c r="AA752" i="2"/>
  <c r="AA808" i="2"/>
  <c r="AA1116" i="2"/>
  <c r="AA796" i="2"/>
  <c r="AA305" i="2"/>
  <c r="AA54" i="2"/>
  <c r="AA923" i="2"/>
  <c r="AA978" i="2"/>
  <c r="AA1170" i="2"/>
  <c r="AA1228" i="2"/>
  <c r="AA196" i="2"/>
  <c r="AA1098" i="2"/>
  <c r="AA95" i="2"/>
  <c r="AA1261" i="2"/>
  <c r="AA6" i="2"/>
  <c r="H4" i="5" s="1"/>
  <c r="AA1257" i="2"/>
  <c r="AA735" i="2"/>
  <c r="AA695" i="2"/>
  <c r="AA86" i="2"/>
  <c r="AA330" i="2"/>
  <c r="AA586" i="2"/>
  <c r="AA800" i="2"/>
  <c r="AA414" i="2"/>
  <c r="AA685" i="2"/>
  <c r="AA643" i="2"/>
  <c r="AA395" i="2"/>
  <c r="AA887" i="2"/>
  <c r="AA934" i="2"/>
  <c r="AA173" i="2"/>
  <c r="AA629" i="2"/>
  <c r="AA373" i="2"/>
  <c r="AA297" i="2"/>
  <c r="AA818" i="2"/>
  <c r="AA53" i="2"/>
  <c r="AA483" i="2"/>
  <c r="AA949" i="2"/>
  <c r="AA931" i="2"/>
  <c r="AA525" i="2"/>
  <c r="AA1147" i="2"/>
  <c r="AA107" i="2"/>
  <c r="AA955" i="2"/>
  <c r="AA905" i="2"/>
  <c r="AA605" i="2"/>
  <c r="AA410" i="2"/>
  <c r="AA1031" i="2"/>
  <c r="AA447" i="2"/>
  <c r="AA260" i="2"/>
  <c r="AA616" i="2"/>
  <c r="AA1195" i="2"/>
  <c r="AA1125" i="2"/>
  <c r="AA1128" i="2"/>
  <c r="AA1052" i="2"/>
  <c r="AA1254" i="2"/>
  <c r="AA899" i="2"/>
  <c r="AA917" i="2"/>
  <c r="AA197" i="2"/>
  <c r="AA1191" i="2"/>
  <c r="AA106" i="2"/>
  <c r="AA1219" i="2"/>
  <c r="AA170" i="2"/>
  <c r="AA337" i="2"/>
  <c r="AA591" i="2"/>
  <c r="AA470" i="2"/>
  <c r="AA638" i="2"/>
  <c r="AA553" i="2"/>
  <c r="AA284" i="2"/>
  <c r="AA534" i="2"/>
  <c r="AA1150" i="2"/>
  <c r="AA993" i="2"/>
  <c r="AA745" i="2"/>
  <c r="AA237" i="2"/>
  <c r="AA391" i="2"/>
  <c r="AA300" i="2"/>
  <c r="AA1200" i="2"/>
  <c r="AA1156" i="2"/>
  <c r="AA568" i="2"/>
  <c r="AA1105" i="2"/>
  <c r="AA126" i="2"/>
  <c r="AA640" i="2"/>
  <c r="AA661" i="2"/>
  <c r="AA310" i="2"/>
  <c r="AA1199" i="2"/>
  <c r="AA50" i="2"/>
  <c r="AA634" i="2"/>
  <c r="AA665" i="2"/>
  <c r="AA384" i="2"/>
  <c r="AA750" i="2"/>
  <c r="AA351" i="2"/>
  <c r="AA729" i="2"/>
  <c r="AA1162" i="2"/>
  <c r="AA1074" i="2"/>
  <c r="AA8" i="2"/>
  <c r="AA1054" i="2"/>
  <c r="AA90" i="2"/>
  <c r="AA943" i="2"/>
  <c r="AA880" i="2"/>
  <c r="AA135" i="2"/>
  <c r="AA1244" i="2"/>
  <c r="AA23" i="2"/>
  <c r="AA15" i="2"/>
  <c r="AA382" i="2"/>
  <c r="AA374" i="2"/>
  <c r="AA1198" i="2"/>
  <c r="AA402" i="2"/>
  <c r="AA980" i="2"/>
  <c r="AA820" i="2"/>
  <c r="AA359" i="2"/>
  <c r="AA971" i="2"/>
  <c r="AA973" i="2"/>
  <c r="AA922" i="2"/>
  <c r="AA1030" i="2"/>
  <c r="AA761" i="2"/>
  <c r="AA1022" i="2"/>
  <c r="AA999" i="2"/>
  <c r="AA647" i="2"/>
  <c r="AA692" i="2"/>
  <c r="AA1111" i="2"/>
  <c r="AA39" i="2"/>
  <c r="AA231" i="2"/>
  <c r="AA738" i="2"/>
  <c r="AA984" i="2"/>
  <c r="AA563" i="2"/>
  <c r="AA910" i="2"/>
  <c r="AA1071" i="2"/>
  <c r="AA720" i="2"/>
  <c r="AA639" i="2"/>
  <c r="AA619" i="2"/>
  <c r="AA776" i="2"/>
  <c r="AA322" i="2"/>
  <c r="AA959" i="2"/>
  <c r="AA651" i="2"/>
  <c r="AA347" i="2"/>
  <c r="AA914" i="2"/>
  <c r="AA508" i="2"/>
  <c r="AA1222" i="2"/>
  <c r="AA775" i="2"/>
  <c r="AA543" i="2"/>
  <c r="AA22" i="2"/>
  <c r="AA777" i="2"/>
  <c r="AA754" i="2"/>
  <c r="AA1059" i="2"/>
  <c r="AA1082" i="2"/>
  <c r="AA1142" i="2"/>
  <c r="AA471" i="2"/>
  <c r="AA401" i="2"/>
  <c r="AA518" i="2"/>
  <c r="AA958" i="2"/>
  <c r="AA950" i="2"/>
  <c r="AA947" i="2"/>
  <c r="AA516" i="2"/>
  <c r="AA703" i="2"/>
  <c r="AA559" i="2"/>
  <c r="AA244" i="2"/>
  <c r="AA579" i="2"/>
  <c r="AA687" i="2"/>
  <c r="AA1133" i="2"/>
  <c r="AA622" i="2"/>
  <c r="AA644" i="2"/>
  <c r="AA833" i="2"/>
  <c r="AA719" i="2"/>
  <c r="AA42" i="2"/>
  <c r="AA1236" i="2"/>
  <c r="AA1187" i="2"/>
  <c r="AA26" i="2"/>
  <c r="AA889" i="2"/>
  <c r="AA445" i="2"/>
  <c r="AA83" i="2"/>
  <c r="AA823" i="2"/>
  <c r="AA1239" i="2"/>
  <c r="AA1245" i="2"/>
  <c r="AA454" i="2"/>
  <c r="AA1087" i="2"/>
  <c r="AA185" i="2"/>
  <c r="AA264" i="2"/>
  <c r="AA730" i="2"/>
  <c r="AA299" i="2"/>
  <c r="AA1169" i="2"/>
  <c r="AA992" i="2"/>
  <c r="AA481" i="2"/>
  <c r="AA496" i="2"/>
  <c r="AA956" i="2"/>
  <c r="AA509" i="2"/>
  <c r="AA74" i="2"/>
  <c r="AA329" i="2"/>
  <c r="AA453" i="2"/>
  <c r="AA450" i="2"/>
  <c r="AA877" i="2"/>
  <c r="AA362" i="2"/>
  <c r="AA712" i="2"/>
  <c r="AA1042" i="2"/>
  <c r="AA871" i="2"/>
  <c r="AA304" i="2"/>
  <c r="AA836" i="2"/>
  <c r="AA912" i="2"/>
  <c r="AA72" i="2"/>
  <c r="AA247" i="2"/>
  <c r="AA500" i="2"/>
  <c r="AA838" i="2"/>
  <c r="AA1188" i="2"/>
  <c r="AA782" i="2"/>
  <c r="AA303" i="2"/>
  <c r="AA261" i="2"/>
  <c r="AA520" i="2"/>
  <c r="AA948" i="2"/>
  <c r="AA124" i="2"/>
  <c r="AA1015" i="2"/>
  <c r="AA753" i="2"/>
  <c r="AA491" i="2"/>
  <c r="AA451" i="2"/>
  <c r="AA251" i="2"/>
  <c r="AA1232" i="2"/>
  <c r="AA125" i="2"/>
  <c r="AA270" i="2"/>
  <c r="AA158" i="2"/>
  <c r="AA794" i="2"/>
  <c r="AA58" i="2"/>
  <c r="AA924" i="2"/>
  <c r="AA669" i="2"/>
  <c r="AA863" i="2"/>
  <c r="AA1035" i="2"/>
  <c r="AA803" i="2"/>
  <c r="AA1020" i="2"/>
  <c r="AA988" i="2"/>
  <c r="AA544" i="2"/>
  <c r="AA824" i="2"/>
  <c r="AA1247" i="2"/>
  <c r="AA143" i="2"/>
  <c r="AA975" i="2"/>
  <c r="AA1246" i="2"/>
  <c r="AA11" i="2"/>
  <c r="AA9" i="2"/>
  <c r="AA1251" i="2"/>
  <c r="AA10" i="2"/>
  <c r="AA740" i="2"/>
  <c r="AA1148" i="2"/>
  <c r="AA438" i="2"/>
  <c r="AA578" i="2"/>
  <c r="AA279" i="2"/>
  <c r="AA524" i="2"/>
  <c r="AA805" i="2"/>
  <c r="AA407" i="2"/>
  <c r="AA747" i="2"/>
  <c r="AA675" i="2"/>
  <c r="AA954" i="2"/>
  <c r="AA1107" i="2"/>
  <c r="AA467" i="2"/>
  <c r="AA966" i="2"/>
  <c r="AA852" i="2"/>
  <c r="AA45" i="2"/>
  <c r="AA1180" i="2"/>
  <c r="AA181" i="2"/>
  <c r="AA873" i="2"/>
  <c r="AA937" i="2"/>
  <c r="AA656" i="2"/>
  <c r="AA582" i="2"/>
  <c r="AA1109" i="2"/>
  <c r="AA168" i="2"/>
  <c r="AA108" i="2"/>
  <c r="AA596" i="2"/>
  <c r="AA781" i="2"/>
  <c r="AA879" i="2"/>
  <c r="AA434" i="2"/>
  <c r="AA897" i="2"/>
  <c r="AA698" i="2"/>
  <c r="AA538" i="2"/>
  <c r="AA539" i="2"/>
  <c r="AA722" i="2"/>
  <c r="AA746" i="2"/>
  <c r="AA1242" i="2"/>
  <c r="AA115" i="2"/>
  <c r="AA657" i="2"/>
  <c r="AA1221" i="2"/>
  <c r="AA1084" i="2"/>
  <c r="AA694" i="2"/>
  <c r="AA113" i="2"/>
  <c r="AA1151" i="2"/>
  <c r="AA860" i="2"/>
  <c r="AA1024" i="2"/>
  <c r="AA371" i="2"/>
  <c r="AA660" i="2"/>
  <c r="AA1051" i="2"/>
  <c r="AA291" i="2"/>
  <c r="AA1095" i="2"/>
  <c r="AA846" i="2"/>
  <c r="AA798" i="2"/>
  <c r="AA475" i="2"/>
  <c r="AA786" i="2"/>
  <c r="AA203" i="2"/>
  <c r="AA837" i="2"/>
  <c r="AA1183" i="2"/>
  <c r="AA139" i="2"/>
  <c r="AA849" i="2"/>
  <c r="M4" i="26" l="1"/>
  <c r="D4" i="26"/>
  <c r="L4" i="26"/>
  <c r="K4" i="26"/>
  <c r="E4" i="26"/>
  <c r="D4" i="25"/>
  <c r="G4" i="25"/>
  <c r="F4" i="25"/>
  <c r="E4" i="25"/>
  <c r="AG32" i="15"/>
  <c r="H179" i="5"/>
  <c r="I179" i="5" s="1"/>
  <c r="B178" i="19"/>
  <c r="B179" i="20" s="1"/>
  <c r="H70" i="5"/>
  <c r="I70" i="5" s="1"/>
  <c r="B69" i="19"/>
  <c r="B70" i="20" s="1"/>
  <c r="H649" i="5"/>
  <c r="I649" i="5" s="1"/>
  <c r="B648" i="19"/>
  <c r="B649" i="20" s="1"/>
  <c r="H532" i="5"/>
  <c r="I532" i="5" s="1"/>
  <c r="B531" i="19"/>
  <c r="B532" i="20" s="1"/>
  <c r="H1119" i="5"/>
  <c r="I1119" i="5" s="1"/>
  <c r="B1118" i="19"/>
  <c r="B1119" i="20" s="1"/>
  <c r="H381" i="5"/>
  <c r="I381" i="5" s="1"/>
  <c r="B380" i="19"/>
  <c r="B381" i="20" s="1"/>
  <c r="H634" i="5"/>
  <c r="I634" i="5" s="1"/>
  <c r="B633" i="19"/>
  <c r="B634" i="20" s="1"/>
  <c r="H293" i="5"/>
  <c r="I293" i="5" s="1"/>
  <c r="B292" i="19"/>
  <c r="B293" i="20" s="1"/>
  <c r="H731" i="5"/>
  <c r="I731" i="5" s="1"/>
  <c r="B730" i="19"/>
  <c r="B731" i="20" s="1"/>
  <c r="H1034" i="5"/>
  <c r="I1034" i="5" s="1"/>
  <c r="B1033" i="19"/>
  <c r="B1034" i="20" s="1"/>
  <c r="H160" i="5"/>
  <c r="I160" i="5" s="1"/>
  <c r="B159" i="19"/>
  <c r="B160" i="20" s="1"/>
  <c r="H310" i="5"/>
  <c r="I310" i="5" s="1"/>
  <c r="B309" i="19"/>
  <c r="B310" i="20" s="1"/>
  <c r="H336" i="5"/>
  <c r="I336" i="5" s="1"/>
  <c r="B335" i="19"/>
  <c r="B336" i="20" s="1"/>
  <c r="H769" i="5"/>
  <c r="I769" i="5" s="1"/>
  <c r="B768" i="19"/>
  <c r="B769" i="20" s="1"/>
  <c r="H944" i="5"/>
  <c r="I944" i="5" s="1"/>
  <c r="B943" i="19"/>
  <c r="B944" i="20" s="1"/>
  <c r="H114" i="5"/>
  <c r="I114" i="5" s="1"/>
  <c r="B113" i="19"/>
  <c r="B114" i="20" s="1"/>
  <c r="H1055" i="5"/>
  <c r="I1055" i="5" s="1"/>
  <c r="B1054" i="19"/>
  <c r="B1055" i="20" s="1"/>
  <c r="H79" i="5"/>
  <c r="I79" i="5" s="1"/>
  <c r="B78" i="19"/>
  <c r="B79" i="20" s="1"/>
  <c r="H142" i="5"/>
  <c r="I142" i="5" s="1"/>
  <c r="B141" i="19"/>
  <c r="B142" i="20" s="1"/>
  <c r="H788" i="5"/>
  <c r="I788" i="5" s="1"/>
  <c r="B787" i="19"/>
  <c r="B788" i="20" s="1"/>
  <c r="H681" i="5"/>
  <c r="I681" i="5" s="1"/>
  <c r="B680" i="19"/>
  <c r="B681" i="20" s="1"/>
  <c r="H39" i="5"/>
  <c r="I39" i="5" s="1"/>
  <c r="B38" i="19"/>
  <c r="B39" i="20" s="1"/>
  <c r="I1025" i="16"/>
  <c r="I981" i="16"/>
  <c r="I919" i="16"/>
  <c r="I1054" i="16"/>
  <c r="H289" i="5"/>
  <c r="I289" i="5" s="1"/>
  <c r="B288" i="19"/>
  <c r="B289" i="20" s="1"/>
  <c r="H106" i="5"/>
  <c r="I106" i="5" s="1"/>
  <c r="B105" i="19"/>
  <c r="B106" i="20" s="1"/>
  <c r="H738" i="5"/>
  <c r="I738" i="5" s="1"/>
  <c r="B737" i="19"/>
  <c r="B738" i="20" s="1"/>
  <c r="H249" i="5"/>
  <c r="I249" i="5" s="1"/>
  <c r="B248" i="19"/>
  <c r="B249" i="20" s="1"/>
  <c r="H259" i="5"/>
  <c r="I259" i="5" s="1"/>
  <c r="B258" i="19"/>
  <c r="B259" i="20" s="1"/>
  <c r="H990" i="5"/>
  <c r="B989" i="19"/>
  <c r="B990" i="20" s="1"/>
  <c r="H1234" i="5"/>
  <c r="I1234" i="5" s="1"/>
  <c r="B1233" i="19"/>
  <c r="B1234" i="20" s="1"/>
  <c r="H516" i="5"/>
  <c r="B515" i="19"/>
  <c r="B516" i="20" s="1"/>
  <c r="H561" i="5"/>
  <c r="I561" i="5" s="1"/>
  <c r="B560" i="19"/>
  <c r="B561" i="20" s="1"/>
  <c r="H1242" i="5"/>
  <c r="B1241" i="19"/>
  <c r="B1242" i="20" s="1"/>
  <c r="H1198" i="5"/>
  <c r="I1198" i="5" s="1"/>
  <c r="B1197" i="19"/>
  <c r="B1198" i="20" s="1"/>
  <c r="H51" i="5"/>
  <c r="I51" i="5" s="1"/>
  <c r="B50" i="19"/>
  <c r="B51" i="20" s="1"/>
  <c r="H201" i="5"/>
  <c r="I201" i="5" s="1"/>
  <c r="B200" i="19"/>
  <c r="B201" i="20" s="1"/>
  <c r="H658" i="5"/>
  <c r="I658" i="5" s="1"/>
  <c r="B657" i="19"/>
  <c r="B658" i="20" s="1"/>
  <c r="H1219" i="5"/>
  <c r="I1219" i="5" s="1"/>
  <c r="B1218" i="19"/>
  <c r="B1219" i="20" s="1"/>
  <c r="H696" i="5"/>
  <c r="I696" i="5" s="1"/>
  <c r="B695" i="19"/>
  <c r="B696" i="20" s="1"/>
  <c r="H1107" i="5"/>
  <c r="I1107" i="5" s="1"/>
  <c r="B1106" i="19"/>
  <c r="B1107" i="20" s="1"/>
  <c r="H850" i="5"/>
  <c r="I850" i="5" s="1"/>
  <c r="B849" i="19"/>
  <c r="B850" i="20" s="1"/>
  <c r="H803" i="5"/>
  <c r="I803" i="5" s="1"/>
  <c r="J1302" i="5" s="1"/>
  <c r="B802" i="19"/>
  <c r="B803" i="20" s="1"/>
  <c r="H1249" i="5"/>
  <c r="I1249" i="5" s="1"/>
  <c r="B1248" i="19"/>
  <c r="B1249" i="20" s="1"/>
  <c r="H542" i="5"/>
  <c r="I542" i="5" s="1"/>
  <c r="B541" i="19"/>
  <c r="B542" i="20" s="1"/>
  <c r="H56" i="5"/>
  <c r="I56" i="5" s="1"/>
  <c r="B55" i="19"/>
  <c r="B56" i="20" s="1"/>
  <c r="H489" i="5"/>
  <c r="I489" i="5" s="1"/>
  <c r="B488" i="19"/>
  <c r="B489" i="20" s="1"/>
  <c r="H780" i="5"/>
  <c r="I780" i="5" s="1"/>
  <c r="B779" i="19"/>
  <c r="B780" i="20" s="1"/>
  <c r="H302" i="5"/>
  <c r="I302" i="5" s="1"/>
  <c r="B301" i="19"/>
  <c r="B302" i="20" s="1"/>
  <c r="H327" i="5"/>
  <c r="I327" i="5" s="1"/>
  <c r="B326" i="19"/>
  <c r="B327" i="20" s="1"/>
  <c r="H297" i="5"/>
  <c r="I297" i="5" s="1"/>
  <c r="B296" i="19"/>
  <c r="B297" i="20" s="1"/>
  <c r="H821" i="5"/>
  <c r="I821" i="5" s="1"/>
  <c r="B820" i="19"/>
  <c r="B821" i="20" s="1"/>
  <c r="H717" i="5"/>
  <c r="I717" i="5" s="1"/>
  <c r="B716" i="19"/>
  <c r="B717" i="20" s="1"/>
  <c r="H557" i="5"/>
  <c r="I557" i="5" s="1"/>
  <c r="B556" i="19"/>
  <c r="B557" i="20" s="1"/>
  <c r="H469" i="5"/>
  <c r="I469" i="5" s="1"/>
  <c r="B468" i="19"/>
  <c r="B469" i="20" s="1"/>
  <c r="H773" i="5"/>
  <c r="I773" i="5" s="1"/>
  <c r="B772" i="19"/>
  <c r="B773" i="20" s="1"/>
  <c r="H774" i="5"/>
  <c r="I774" i="5" s="1"/>
  <c r="B773" i="19"/>
  <c r="B774" i="20" s="1"/>
  <c r="H736" i="5"/>
  <c r="I736" i="5" s="1"/>
  <c r="B735" i="19"/>
  <c r="B736" i="20" s="1"/>
  <c r="H759" i="5"/>
  <c r="I759" i="5" s="1"/>
  <c r="B758" i="19"/>
  <c r="B759" i="20" s="1"/>
  <c r="H400" i="5"/>
  <c r="I400" i="5" s="1"/>
  <c r="B399" i="19"/>
  <c r="B400" i="20" s="1"/>
  <c r="H878" i="5"/>
  <c r="I878" i="5" s="1"/>
  <c r="B877" i="19"/>
  <c r="B878" i="20" s="1"/>
  <c r="H349" i="5"/>
  <c r="I349" i="5" s="1"/>
  <c r="B348" i="19"/>
  <c r="B349" i="20" s="1"/>
  <c r="H659" i="5"/>
  <c r="I659" i="5" s="1"/>
  <c r="B658" i="19"/>
  <c r="B659" i="20" s="1"/>
  <c r="H389" i="5"/>
  <c r="I389" i="5" s="1"/>
  <c r="B388" i="19"/>
  <c r="B389" i="20" s="1"/>
  <c r="H636" i="5"/>
  <c r="I636" i="5" s="1"/>
  <c r="B635" i="19"/>
  <c r="B636" i="20" s="1"/>
  <c r="H195" i="5"/>
  <c r="I195" i="5" s="1"/>
  <c r="B194" i="19"/>
  <c r="B195" i="20" s="1"/>
  <c r="H614" i="5"/>
  <c r="I614" i="5" s="1"/>
  <c r="B613" i="19"/>
  <c r="B614" i="20" s="1"/>
  <c r="H105" i="5"/>
  <c r="I105" i="5" s="1"/>
  <c r="B104" i="19"/>
  <c r="B105" i="20" s="1"/>
  <c r="H295" i="5"/>
  <c r="I295" i="5" s="1"/>
  <c r="B294" i="19"/>
  <c r="B295" i="20" s="1"/>
  <c r="H683" i="5"/>
  <c r="I683" i="5" s="1"/>
  <c r="B682" i="19"/>
  <c r="B683" i="20" s="1"/>
  <c r="H1255" i="5"/>
  <c r="I1255" i="5" s="1"/>
  <c r="B1254" i="19"/>
  <c r="B1255" i="20" s="1"/>
  <c r="H976" i="5"/>
  <c r="I976" i="5" s="1"/>
  <c r="B975" i="19"/>
  <c r="B976" i="20" s="1"/>
  <c r="H1115" i="5"/>
  <c r="I1115" i="5" s="1"/>
  <c r="B1114" i="19"/>
  <c r="B1115" i="20" s="1"/>
  <c r="H474" i="5"/>
  <c r="I474" i="5" s="1"/>
  <c r="B473" i="19"/>
  <c r="B474" i="20" s="1"/>
  <c r="H404" i="5"/>
  <c r="I404" i="5" s="1"/>
  <c r="B403" i="19"/>
  <c r="B404" i="20" s="1"/>
  <c r="H232" i="5"/>
  <c r="I232" i="5" s="1"/>
  <c r="B231" i="19"/>
  <c r="B232" i="20" s="1"/>
  <c r="H1026" i="5"/>
  <c r="I1026" i="5" s="1"/>
  <c r="B1025" i="19"/>
  <c r="B1026" i="20" s="1"/>
  <c r="H103" i="5"/>
  <c r="I103" i="5" s="1"/>
  <c r="B102" i="19"/>
  <c r="B103" i="20" s="1"/>
  <c r="H699" i="5"/>
  <c r="I699" i="5" s="1"/>
  <c r="B698" i="19"/>
  <c r="B699" i="20" s="1"/>
  <c r="H970" i="5"/>
  <c r="B969" i="19"/>
  <c r="B970" i="20" s="1"/>
  <c r="H430" i="5"/>
  <c r="I430" i="5" s="1"/>
  <c r="B429" i="19"/>
  <c r="B430" i="20" s="1"/>
  <c r="H742" i="5"/>
  <c r="I742" i="5" s="1"/>
  <c r="B741" i="19"/>
  <c r="B742" i="20" s="1"/>
  <c r="H931" i="5"/>
  <c r="I931" i="5" s="1"/>
  <c r="B930" i="19"/>
  <c r="B931" i="20" s="1"/>
  <c r="H1111" i="5"/>
  <c r="I1111" i="5" s="1"/>
  <c r="B1110" i="19"/>
  <c r="B1111" i="20" s="1"/>
  <c r="H1174" i="5"/>
  <c r="I1174" i="5" s="1"/>
  <c r="B1173" i="19"/>
  <c r="B1174" i="20" s="1"/>
  <c r="H283" i="5"/>
  <c r="I283" i="5" s="1"/>
  <c r="B282" i="19"/>
  <c r="B283" i="20" s="1"/>
  <c r="H270" i="5"/>
  <c r="I270" i="5" s="1"/>
  <c r="B269" i="19"/>
  <c r="B270" i="20" s="1"/>
  <c r="H526" i="5"/>
  <c r="B525" i="19"/>
  <c r="B526" i="20" s="1"/>
  <c r="H292" i="5"/>
  <c r="I292" i="5" s="1"/>
  <c r="B291" i="19"/>
  <c r="B292" i="20" s="1"/>
  <c r="H852" i="5"/>
  <c r="I852" i="5" s="1"/>
  <c r="B851" i="19"/>
  <c r="B852" i="20" s="1"/>
  <c r="H1066" i="5"/>
  <c r="I1066" i="5" s="1"/>
  <c r="B1065" i="19"/>
  <c r="B1066" i="20" s="1"/>
  <c r="H509" i="5"/>
  <c r="I509" i="5" s="1"/>
  <c r="B508" i="19"/>
  <c r="B509" i="20" s="1"/>
  <c r="H1254" i="5"/>
  <c r="I1254" i="5" s="1"/>
  <c r="B1253" i="19"/>
  <c r="B1254" i="20" s="1"/>
  <c r="H1192" i="5"/>
  <c r="I1192" i="5" s="1"/>
  <c r="B1191" i="19"/>
  <c r="B1192" i="20" s="1"/>
  <c r="H148" i="5"/>
  <c r="I148" i="5" s="1"/>
  <c r="B147" i="19"/>
  <c r="B148" i="20" s="1"/>
  <c r="H653" i="5"/>
  <c r="I653" i="5" s="1"/>
  <c r="B652" i="19"/>
  <c r="B653" i="20" s="1"/>
  <c r="H1106" i="5"/>
  <c r="I1106" i="5" s="1"/>
  <c r="B1105" i="19"/>
  <c r="B1106" i="20" s="1"/>
  <c r="H650" i="5"/>
  <c r="I650" i="5" s="1"/>
  <c r="B649" i="19"/>
  <c r="B650" i="20" s="1"/>
  <c r="H511" i="5"/>
  <c r="I511" i="5" s="1"/>
  <c r="B510" i="19"/>
  <c r="B511" i="20" s="1"/>
  <c r="H175" i="5"/>
  <c r="I175" i="5" s="1"/>
  <c r="B174" i="19"/>
  <c r="B175" i="20" s="1"/>
  <c r="H220" i="5"/>
  <c r="I220" i="5" s="1"/>
  <c r="B219" i="19"/>
  <c r="B220" i="20" s="1"/>
  <c r="H108" i="5"/>
  <c r="I108" i="5" s="1"/>
  <c r="B107" i="19"/>
  <c r="B108" i="20" s="1"/>
  <c r="H639" i="5"/>
  <c r="I639" i="5" s="1"/>
  <c r="B638" i="19"/>
  <c r="B639" i="20" s="1"/>
  <c r="H214" i="5"/>
  <c r="I214" i="5" s="1"/>
  <c r="B213" i="19"/>
  <c r="B214" i="20" s="1"/>
  <c r="H23" i="5"/>
  <c r="I23" i="5" s="1"/>
  <c r="B22" i="19"/>
  <c r="B23" i="20" s="1"/>
  <c r="H1246" i="5"/>
  <c r="I1246" i="5" s="1"/>
  <c r="B1245" i="19"/>
  <c r="B1246" i="20" s="1"/>
  <c r="H304" i="5"/>
  <c r="I304" i="5" s="1"/>
  <c r="B303" i="19"/>
  <c r="B304" i="20" s="1"/>
  <c r="H583" i="5"/>
  <c r="I583" i="5" s="1"/>
  <c r="B582" i="19"/>
  <c r="B583" i="20" s="1"/>
  <c r="H247" i="5"/>
  <c r="I247" i="5" s="1"/>
  <c r="B246" i="19"/>
  <c r="B247" i="20" s="1"/>
  <c r="H988" i="5"/>
  <c r="I988" i="5" s="1"/>
  <c r="B987" i="19"/>
  <c r="B988" i="20" s="1"/>
  <c r="H89" i="5"/>
  <c r="I89" i="5" s="1"/>
  <c r="B88" i="19"/>
  <c r="B89" i="20" s="1"/>
  <c r="H682" i="5"/>
  <c r="I682" i="5" s="1"/>
  <c r="B681" i="19"/>
  <c r="B682" i="20" s="1"/>
  <c r="H409" i="5"/>
  <c r="I409" i="5" s="1"/>
  <c r="B408" i="19"/>
  <c r="B409" i="20" s="1"/>
  <c r="H419" i="5"/>
  <c r="I419" i="5" s="1"/>
  <c r="B418" i="19"/>
  <c r="B419" i="20" s="1"/>
  <c r="H608" i="5"/>
  <c r="I608" i="5" s="1"/>
  <c r="B607" i="19"/>
  <c r="B608" i="20" s="1"/>
  <c r="H57" i="5"/>
  <c r="I57" i="5" s="1"/>
  <c r="B56" i="19"/>
  <c r="B57" i="20" s="1"/>
  <c r="H984" i="5"/>
  <c r="I984" i="5" s="1"/>
  <c r="B983" i="19"/>
  <c r="B984" i="20" s="1"/>
  <c r="H453" i="5"/>
  <c r="I453" i="5" s="1"/>
  <c r="B452" i="19"/>
  <c r="B453" i="20" s="1"/>
  <c r="H1207" i="5"/>
  <c r="I1207" i="5" s="1"/>
  <c r="B1206" i="19"/>
  <c r="B1207" i="20" s="1"/>
  <c r="H1163" i="5"/>
  <c r="I1163" i="5" s="1"/>
  <c r="B1162" i="19"/>
  <c r="B1163" i="20" s="1"/>
  <c r="H1162" i="5"/>
  <c r="I1162" i="5" s="1"/>
  <c r="B1161" i="19"/>
  <c r="B1162" i="20" s="1"/>
  <c r="H1173" i="5"/>
  <c r="I1173" i="5" s="1"/>
  <c r="B1172" i="19"/>
  <c r="B1173" i="20" s="1"/>
  <c r="H54" i="5"/>
  <c r="I54" i="5" s="1"/>
  <c r="B53" i="19"/>
  <c r="B54" i="20" s="1"/>
  <c r="H1094" i="5"/>
  <c r="I1094" i="5" s="1"/>
  <c r="B1093" i="19"/>
  <c r="B1094" i="20" s="1"/>
  <c r="H1102" i="5"/>
  <c r="I1102" i="5" s="1"/>
  <c r="B1101" i="19"/>
  <c r="B1102" i="20" s="1"/>
  <c r="H819" i="5"/>
  <c r="I819" i="5" s="1"/>
  <c r="B818" i="19"/>
  <c r="B819" i="20" s="1"/>
  <c r="H136" i="5"/>
  <c r="I136" i="5" s="1"/>
  <c r="B135" i="19"/>
  <c r="B136" i="20" s="1"/>
  <c r="H10" i="5"/>
  <c r="I10" i="5" s="1"/>
  <c r="B9" i="19"/>
  <c r="B10" i="20" s="1"/>
  <c r="H202" i="5"/>
  <c r="I202" i="5" s="1"/>
  <c r="B201" i="19"/>
  <c r="B202" i="20" s="1"/>
  <c r="H739" i="5"/>
  <c r="I739" i="5" s="1"/>
  <c r="B738" i="19"/>
  <c r="B739" i="20" s="1"/>
  <c r="H112" i="5"/>
  <c r="I112" i="5" s="1"/>
  <c r="B111" i="19"/>
  <c r="B112" i="20" s="1"/>
  <c r="H83" i="5"/>
  <c r="I83" i="5" s="1"/>
  <c r="B82" i="19"/>
  <c r="B83" i="20" s="1"/>
  <c r="H221" i="5"/>
  <c r="I221" i="5" s="1"/>
  <c r="B220" i="19"/>
  <c r="B221" i="20" s="1"/>
  <c r="H315" i="5"/>
  <c r="I315" i="5" s="1"/>
  <c r="B314" i="19"/>
  <c r="B315" i="20" s="1"/>
  <c r="H1195" i="5"/>
  <c r="I1195" i="5" s="1"/>
  <c r="B1194" i="19"/>
  <c r="B1195" i="20" s="1"/>
  <c r="H204" i="5"/>
  <c r="I204" i="5" s="1"/>
  <c r="B203" i="19"/>
  <c r="B204" i="20" s="1"/>
  <c r="H480" i="5"/>
  <c r="I480" i="5" s="1"/>
  <c r="B479" i="19"/>
  <c r="B480" i="20" s="1"/>
  <c r="H889" i="5"/>
  <c r="I889" i="5" s="1"/>
  <c r="B888" i="19"/>
  <c r="B889" i="20" s="1"/>
  <c r="H762" i="5"/>
  <c r="I762" i="5" s="1"/>
  <c r="B761" i="19"/>
  <c r="B762" i="20" s="1"/>
  <c r="H965" i="5"/>
  <c r="I965" i="5" s="1"/>
  <c r="B964" i="19"/>
  <c r="B965" i="20" s="1"/>
  <c r="H625" i="5"/>
  <c r="I625" i="5" s="1"/>
  <c r="B624" i="19"/>
  <c r="B625" i="20" s="1"/>
  <c r="H737" i="5"/>
  <c r="I737" i="5" s="1"/>
  <c r="B736" i="19"/>
  <c r="B737" i="20" s="1"/>
  <c r="H198" i="5"/>
  <c r="I198" i="5" s="1"/>
  <c r="B197" i="19"/>
  <c r="B198" i="20" s="1"/>
  <c r="H1239" i="5"/>
  <c r="I1239" i="5" s="1"/>
  <c r="B1238" i="19"/>
  <c r="B1239" i="20" s="1"/>
  <c r="H579" i="5"/>
  <c r="I579" i="5" s="1"/>
  <c r="B578" i="19"/>
  <c r="B579" i="20" s="1"/>
  <c r="H218" i="5"/>
  <c r="I218" i="5" s="1"/>
  <c r="B217" i="19"/>
  <c r="B218" i="20" s="1"/>
  <c r="H868" i="5"/>
  <c r="I868" i="5" s="1"/>
  <c r="B867" i="19"/>
  <c r="B868" i="20" s="1"/>
  <c r="H209" i="5"/>
  <c r="I209" i="5" s="1"/>
  <c r="B208" i="19"/>
  <c r="B209" i="20" s="1"/>
  <c r="H135" i="5"/>
  <c r="I135" i="5" s="1"/>
  <c r="B134" i="19"/>
  <c r="B135" i="20" s="1"/>
  <c r="H599" i="5"/>
  <c r="I599" i="5" s="1"/>
  <c r="B598" i="19"/>
  <c r="B599" i="20" s="1"/>
  <c r="H429" i="5"/>
  <c r="I429" i="5" s="1"/>
  <c r="B428" i="19"/>
  <c r="B429" i="20" s="1"/>
  <c r="H1225" i="5"/>
  <c r="I1225" i="5" s="1"/>
  <c r="B1224" i="19"/>
  <c r="B1225" i="20" s="1"/>
  <c r="H527" i="5"/>
  <c r="I527" i="5" s="1"/>
  <c r="B526" i="19"/>
  <c r="B527" i="20" s="1"/>
  <c r="H940" i="5"/>
  <c r="I940" i="5" s="1"/>
  <c r="B939" i="19"/>
  <c r="B940" i="20" s="1"/>
  <c r="H376" i="5"/>
  <c r="I376" i="5" s="1"/>
  <c r="B375" i="19"/>
  <c r="B376" i="20" s="1"/>
  <c r="H504" i="5"/>
  <c r="I504" i="5" s="1"/>
  <c r="B503" i="19"/>
  <c r="B504" i="20" s="1"/>
  <c r="H1165" i="5"/>
  <c r="I1165" i="5" s="1"/>
  <c r="B1164" i="19"/>
  <c r="B1165" i="20" s="1"/>
  <c r="H332" i="5"/>
  <c r="I332" i="5" s="1"/>
  <c r="B331" i="19"/>
  <c r="B332" i="20" s="1"/>
  <c r="H911" i="5"/>
  <c r="I911" i="5" s="1"/>
  <c r="B910" i="19"/>
  <c r="B911" i="20" s="1"/>
  <c r="H80" i="5"/>
  <c r="I80" i="5" s="1"/>
  <c r="B79" i="19"/>
  <c r="B80" i="20" s="1"/>
  <c r="H1100" i="5"/>
  <c r="I1100" i="5" s="1"/>
  <c r="B1099" i="19"/>
  <c r="B1100" i="20" s="1"/>
  <c r="H573" i="5"/>
  <c r="I573" i="5" s="1"/>
  <c r="B572" i="19"/>
  <c r="B573" i="20" s="1"/>
  <c r="H59" i="5"/>
  <c r="I59" i="5" s="1"/>
  <c r="B58" i="19"/>
  <c r="B59" i="20" s="1"/>
  <c r="H572" i="5"/>
  <c r="I572" i="5" s="1"/>
  <c r="B571" i="19"/>
  <c r="B572" i="20" s="1"/>
  <c r="H76" i="5"/>
  <c r="I76" i="5" s="1"/>
  <c r="B75" i="19"/>
  <c r="B76" i="20" s="1"/>
  <c r="H679" i="5"/>
  <c r="I679" i="5" s="1"/>
  <c r="B678" i="19"/>
  <c r="B679" i="20" s="1"/>
  <c r="H225" i="5"/>
  <c r="I225" i="5" s="1"/>
  <c r="B224" i="19"/>
  <c r="B225" i="20" s="1"/>
  <c r="H1035" i="5"/>
  <c r="B1034" i="19"/>
  <c r="B1035" i="20" s="1"/>
  <c r="H466" i="5"/>
  <c r="I466" i="5" s="1"/>
  <c r="B465" i="19"/>
  <c r="B466" i="20" s="1"/>
  <c r="H130" i="5"/>
  <c r="I130" i="5" s="1"/>
  <c r="B129" i="19"/>
  <c r="B130" i="20" s="1"/>
  <c r="H439" i="5"/>
  <c r="I439" i="5" s="1"/>
  <c r="B438" i="19"/>
  <c r="B439" i="20" s="1"/>
  <c r="H1236" i="5"/>
  <c r="I1236" i="5" s="1"/>
  <c r="B1235" i="19"/>
  <c r="B1236" i="20" s="1"/>
  <c r="H359" i="5"/>
  <c r="I359" i="5" s="1"/>
  <c r="B358" i="19"/>
  <c r="B359" i="20" s="1"/>
  <c r="H1079" i="5"/>
  <c r="I1079" i="5" s="1"/>
  <c r="B1078" i="19"/>
  <c r="B1079" i="20" s="1"/>
  <c r="H117" i="5"/>
  <c r="I117" i="5" s="1"/>
  <c r="B116" i="19"/>
  <c r="B117" i="20" s="1"/>
  <c r="H384" i="5"/>
  <c r="I384" i="5" s="1"/>
  <c r="B383" i="19"/>
  <c r="B384" i="20" s="1"/>
  <c r="H92" i="5"/>
  <c r="I92" i="5" s="1"/>
  <c r="B91" i="19"/>
  <c r="B92" i="20" s="1"/>
  <c r="H1061" i="5"/>
  <c r="I1061" i="5" s="1"/>
  <c r="B1060" i="19"/>
  <c r="B1061" i="20" s="1"/>
  <c r="H521" i="5"/>
  <c r="I521" i="5" s="1"/>
  <c r="B520" i="19"/>
  <c r="B521" i="20" s="1"/>
  <c r="H1021" i="5"/>
  <c r="I1021" i="5" s="1"/>
  <c r="B1020" i="19"/>
  <c r="B1021" i="20" s="1"/>
  <c r="H753" i="5"/>
  <c r="I753" i="5" s="1"/>
  <c r="B752" i="19"/>
  <c r="B753" i="20" s="1"/>
  <c r="H783" i="5"/>
  <c r="I783" i="5" s="1"/>
  <c r="B782" i="19"/>
  <c r="B783" i="20" s="1"/>
  <c r="H312" i="5"/>
  <c r="I312" i="5" s="1"/>
  <c r="B311" i="19"/>
  <c r="B312" i="20" s="1"/>
  <c r="H791" i="5"/>
  <c r="I791" i="5" s="1"/>
  <c r="B790" i="19"/>
  <c r="B791" i="20" s="1"/>
  <c r="H942" i="5"/>
  <c r="I942" i="5" s="1"/>
  <c r="B941" i="19"/>
  <c r="B942" i="20" s="1"/>
  <c r="H917" i="5"/>
  <c r="I917" i="5" s="1"/>
  <c r="B916" i="19"/>
  <c r="B917" i="20" s="1"/>
  <c r="H471" i="5"/>
  <c r="I471" i="5" s="1"/>
  <c r="B470" i="19"/>
  <c r="B471" i="20" s="1"/>
  <c r="H19" i="5"/>
  <c r="I19" i="5" s="1"/>
  <c r="B18" i="19"/>
  <c r="B19" i="20" s="1"/>
  <c r="H1130" i="5"/>
  <c r="I1130" i="5" s="1"/>
  <c r="B1129" i="19"/>
  <c r="B1130" i="20" s="1"/>
  <c r="H1188" i="5"/>
  <c r="I1188" i="5" s="1"/>
  <c r="B1187" i="19"/>
  <c r="B1188" i="20" s="1"/>
  <c r="H1201" i="5"/>
  <c r="I1201" i="5" s="1"/>
  <c r="B1200" i="19"/>
  <c r="B1201" i="20" s="1"/>
  <c r="H1113" i="5"/>
  <c r="B1112" i="19"/>
  <c r="B1113" i="20" s="1"/>
  <c r="H97" i="5"/>
  <c r="I97" i="5" s="1"/>
  <c r="B96" i="19"/>
  <c r="B97" i="20" s="1"/>
  <c r="I772" i="16"/>
  <c r="I961" i="16"/>
  <c r="I769" i="16"/>
  <c r="I998" i="16"/>
  <c r="I915" i="16"/>
  <c r="I723" i="16"/>
  <c r="I595" i="16"/>
  <c r="I976" i="16"/>
  <c r="I656" i="16"/>
  <c r="I917" i="16"/>
  <c r="I858" i="16"/>
  <c r="I855" i="16"/>
  <c r="I572" i="16"/>
  <c r="I990" i="16"/>
  <c r="I670" i="16"/>
  <c r="I1227" i="16"/>
  <c r="I1035" i="16"/>
  <c r="I715" i="16"/>
  <c r="I968" i="16"/>
  <c r="I776" i="16"/>
  <c r="I1037" i="16"/>
  <c r="I717" i="16"/>
  <c r="I975" i="16"/>
  <c r="I945" i="16"/>
  <c r="I625" i="16"/>
  <c r="I1174" i="16"/>
  <c r="I982" i="16"/>
  <c r="I899" i="16"/>
  <c r="I707" i="16"/>
  <c r="I1088" i="16"/>
  <c r="I576" i="16"/>
  <c r="I965" i="16"/>
  <c r="I773" i="16"/>
  <c r="I1098" i="16"/>
  <c r="I714" i="16"/>
  <c r="I903" i="16"/>
  <c r="I583" i="16"/>
  <c r="I876" i="16"/>
  <c r="I684" i="16"/>
  <c r="I617" i="16"/>
  <c r="I1083" i="16"/>
  <c r="I571" i="16"/>
  <c r="I1144" i="16"/>
  <c r="I632" i="16"/>
  <c r="I514" i="16"/>
  <c r="I895" i="16"/>
  <c r="I1124" i="16"/>
  <c r="I932" i="16"/>
  <c r="I993" i="16"/>
  <c r="I673" i="16"/>
  <c r="I902" i="16"/>
  <c r="I1139" i="16"/>
  <c r="I947" i="16"/>
  <c r="I627" i="16"/>
  <c r="I1205" i="16"/>
  <c r="I954" i="16"/>
  <c r="I631" i="16"/>
  <c r="I860" i="16"/>
  <c r="I540" i="16"/>
  <c r="I1113" i="16"/>
  <c r="I601" i="16"/>
  <c r="I510" i="16"/>
  <c r="I555" i="16"/>
  <c r="I616" i="16"/>
  <c r="I1261" i="16"/>
  <c r="I877" i="16"/>
  <c r="I557" i="16"/>
  <c r="I754" i="16"/>
  <c r="I751" i="16"/>
  <c r="I660" i="16"/>
  <c r="I822" i="16"/>
  <c r="I630" i="16"/>
  <c r="I867" i="16"/>
  <c r="I675" i="16"/>
  <c r="I547" i="16"/>
  <c r="I1120" i="16"/>
  <c r="I608" i="16"/>
  <c r="I1189" i="16"/>
  <c r="I1130" i="16"/>
  <c r="I807" i="16"/>
  <c r="I1228" i="16"/>
  <c r="I777" i="16"/>
  <c r="I1006" i="16"/>
  <c r="I1051" i="16"/>
  <c r="I923" i="16"/>
  <c r="I539" i="16"/>
  <c r="I1176" i="16"/>
  <c r="I1245" i="16"/>
  <c r="I541" i="16"/>
  <c r="I994" i="16"/>
  <c r="I802" i="16"/>
  <c r="I671" i="16"/>
  <c r="H141" i="5"/>
  <c r="I141" i="5" s="1"/>
  <c r="B140" i="19"/>
  <c r="B141" i="20" s="1"/>
  <c r="H452" i="5"/>
  <c r="I452" i="5" s="1"/>
  <c r="B451" i="19"/>
  <c r="B452" i="20" s="1"/>
  <c r="H908" i="5"/>
  <c r="I908" i="5" s="1"/>
  <c r="B907" i="19"/>
  <c r="B908" i="20" s="1"/>
  <c r="H1217" i="5"/>
  <c r="I1217" i="5" s="1"/>
  <c r="B1216" i="19"/>
  <c r="B1217" i="20" s="1"/>
  <c r="H11" i="5"/>
  <c r="I11" i="5" s="1"/>
  <c r="B10" i="19"/>
  <c r="B11" i="20" s="1"/>
  <c r="H1144" i="5"/>
  <c r="I1144" i="5" s="1"/>
  <c r="B1143" i="19"/>
  <c r="B1144" i="20" s="1"/>
  <c r="H998" i="5"/>
  <c r="I998" i="5" s="1"/>
  <c r="B997" i="19"/>
  <c r="B998" i="20" s="1"/>
  <c r="H461" i="5"/>
  <c r="I461" i="5" s="1"/>
  <c r="B460" i="19"/>
  <c r="B461" i="20" s="1"/>
  <c r="H777" i="5"/>
  <c r="B776" i="19"/>
  <c r="B777" i="20" s="1"/>
  <c r="H291" i="5"/>
  <c r="I291" i="5" s="1"/>
  <c r="B290" i="19"/>
  <c r="B291" i="20" s="1"/>
  <c r="H224" i="5"/>
  <c r="I224" i="5" s="1"/>
  <c r="B223" i="19"/>
  <c r="B224" i="20" s="1"/>
  <c r="H829" i="5"/>
  <c r="I829" i="5" s="1"/>
  <c r="B828" i="19"/>
  <c r="B829" i="20" s="1"/>
  <c r="H417" i="5"/>
  <c r="I417" i="5" s="1"/>
  <c r="B416" i="19"/>
  <c r="B417" i="20" s="1"/>
  <c r="H1204" i="5"/>
  <c r="I1204" i="5" s="1"/>
  <c r="B1203" i="19"/>
  <c r="B1204" i="20" s="1"/>
  <c r="H492" i="5"/>
  <c r="I492" i="5" s="1"/>
  <c r="B491" i="19"/>
  <c r="B492" i="20" s="1"/>
  <c r="H413" i="5"/>
  <c r="I413" i="5" s="1"/>
  <c r="B412" i="19"/>
  <c r="B413" i="20" s="1"/>
  <c r="H784" i="5"/>
  <c r="B783" i="19"/>
  <c r="B784" i="20" s="1"/>
  <c r="H580" i="5"/>
  <c r="I580" i="5" s="1"/>
  <c r="B579" i="19"/>
  <c r="B580" i="20" s="1"/>
  <c r="H792" i="5"/>
  <c r="B791" i="19"/>
  <c r="B792" i="20" s="1"/>
  <c r="H72" i="5"/>
  <c r="I72" i="5" s="1"/>
  <c r="B71" i="19"/>
  <c r="B72" i="20" s="1"/>
  <c r="H701" i="5"/>
  <c r="I701" i="5" s="1"/>
  <c r="B700" i="19"/>
  <c r="B701" i="20" s="1"/>
  <c r="H229" i="5"/>
  <c r="I229" i="5" s="1"/>
  <c r="B228" i="19"/>
  <c r="B229" i="20" s="1"/>
  <c r="H748" i="5"/>
  <c r="I748" i="5" s="1"/>
  <c r="B747" i="19"/>
  <c r="B748" i="20" s="1"/>
  <c r="H258" i="5"/>
  <c r="I258" i="5" s="1"/>
  <c r="B257" i="19"/>
  <c r="B258" i="20" s="1"/>
  <c r="I4" i="5"/>
  <c r="B3" i="19"/>
  <c r="H158" i="5"/>
  <c r="I158" i="5" s="1"/>
  <c r="B157" i="19"/>
  <c r="B158" i="20" s="1"/>
  <c r="H826" i="5"/>
  <c r="I826" i="5" s="1"/>
  <c r="B825" i="19"/>
  <c r="B826" i="20" s="1"/>
  <c r="H766" i="5"/>
  <c r="I766" i="5" s="1"/>
  <c r="B765" i="19"/>
  <c r="B766" i="20" s="1"/>
  <c r="H687" i="5"/>
  <c r="I687" i="5" s="1"/>
  <c r="B686" i="19"/>
  <c r="B687" i="20" s="1"/>
  <c r="H1137" i="5"/>
  <c r="I1137" i="5" s="1"/>
  <c r="B1136" i="19"/>
  <c r="B1137" i="20" s="1"/>
  <c r="H698" i="5"/>
  <c r="I698" i="5" s="1"/>
  <c r="B697" i="19"/>
  <c r="B698" i="20" s="1"/>
  <c r="H598" i="5"/>
  <c r="I598" i="5" s="1"/>
  <c r="B597" i="19"/>
  <c r="B598" i="20" s="1"/>
  <c r="H1088" i="5"/>
  <c r="I1088" i="5" s="1"/>
  <c r="B1087" i="19"/>
  <c r="B1088" i="20" s="1"/>
  <c r="H435" i="5"/>
  <c r="I435" i="5" s="1"/>
  <c r="B434" i="19"/>
  <c r="B435" i="20" s="1"/>
  <c r="H1213" i="5"/>
  <c r="I1213" i="5" s="1"/>
  <c r="B1212" i="19"/>
  <c r="B1213" i="20" s="1"/>
  <c r="H190" i="5"/>
  <c r="I190" i="5" s="1"/>
  <c r="B189" i="19"/>
  <c r="B190" i="20" s="1"/>
  <c r="H793" i="5"/>
  <c r="I793" i="5" s="1"/>
  <c r="B792" i="19"/>
  <c r="B793" i="20" s="1"/>
  <c r="H181" i="5"/>
  <c r="I181" i="5" s="1"/>
  <c r="B180" i="19"/>
  <c r="B181" i="20" s="1"/>
  <c r="H115" i="5"/>
  <c r="I115" i="5" s="1"/>
  <c r="B114" i="19"/>
  <c r="B115" i="20" s="1"/>
  <c r="H121" i="5"/>
  <c r="I121" i="5" s="1"/>
  <c r="B120" i="19"/>
  <c r="B121" i="20" s="1"/>
  <c r="H340" i="5"/>
  <c r="I340" i="5" s="1"/>
  <c r="B339" i="19"/>
  <c r="B340" i="20" s="1"/>
  <c r="H644" i="5"/>
  <c r="I644" i="5" s="1"/>
  <c r="B643" i="19"/>
  <c r="B644" i="20" s="1"/>
  <c r="H341" i="5"/>
  <c r="I341" i="5" s="1"/>
  <c r="B340" i="19"/>
  <c r="B341" i="20" s="1"/>
  <c r="H503" i="5"/>
  <c r="I503" i="5" s="1"/>
  <c r="B502" i="19"/>
  <c r="B503" i="20" s="1"/>
  <c r="H597" i="5"/>
  <c r="I597" i="5" s="1"/>
  <c r="B596" i="19"/>
  <c r="B597" i="20" s="1"/>
  <c r="H217" i="5"/>
  <c r="I217" i="5" s="1"/>
  <c r="B216" i="19"/>
  <c r="B217" i="20" s="1"/>
  <c r="H1224" i="5"/>
  <c r="I1224" i="5" s="1"/>
  <c r="B1223" i="19"/>
  <c r="B1224" i="20" s="1"/>
  <c r="H28" i="5"/>
  <c r="I28" i="5" s="1"/>
  <c r="B27" i="19"/>
  <c r="B28" i="20" s="1"/>
  <c r="I1081" i="16"/>
  <c r="I761" i="16"/>
  <c r="I569" i="16"/>
  <c r="I798" i="16"/>
  <c r="I606" i="16"/>
  <c r="I523" i="16"/>
  <c r="I1096" i="16"/>
  <c r="I1229" i="16"/>
  <c r="I525" i="16"/>
  <c r="I1106" i="16"/>
  <c r="I978" i="16"/>
  <c r="I786" i="16"/>
  <c r="I1204" i="16"/>
  <c r="I884" i="16"/>
  <c r="I692" i="16"/>
  <c r="I753" i="16"/>
  <c r="I662" i="16"/>
  <c r="I1219" i="16"/>
  <c r="I515" i="16"/>
  <c r="I896" i="16"/>
  <c r="I901" i="16"/>
  <c r="I581" i="16"/>
  <c r="I1034" i="16"/>
  <c r="I522" i="16"/>
  <c r="I1095" i="16"/>
  <c r="I711" i="16"/>
  <c r="I1196" i="16"/>
  <c r="I937" i="16"/>
  <c r="I1166" i="16"/>
  <c r="I654" i="16"/>
  <c r="I891" i="16"/>
  <c r="I952" i="16"/>
  <c r="I829" i="16"/>
  <c r="I1154" i="16"/>
  <c r="I1026" i="16"/>
  <c r="I834" i="16"/>
  <c r="I1023" i="16"/>
  <c r="I703" i="16"/>
  <c r="I1060" i="16"/>
  <c r="I740" i="16"/>
  <c r="I548" i="16"/>
  <c r="I518" i="16"/>
  <c r="I1136" i="16"/>
  <c r="I624" i="16"/>
  <c r="I1013" i="16"/>
  <c r="I885" i="16"/>
  <c r="I762" i="16"/>
  <c r="I570" i="16"/>
  <c r="I1143" i="16"/>
  <c r="I1180" i="16"/>
  <c r="I668" i="16"/>
  <c r="I958" i="16"/>
  <c r="I830" i="16"/>
  <c r="I638" i="16"/>
  <c r="I875" i="16"/>
  <c r="I683" i="16"/>
  <c r="I1128" i="16"/>
  <c r="I1197" i="16"/>
  <c r="I1074" i="16"/>
  <c r="I562" i="16"/>
  <c r="I1172" i="16"/>
  <c r="I1233" i="16"/>
  <c r="I1041" i="16"/>
  <c r="I721" i="16"/>
  <c r="I950" i="16"/>
  <c r="I1187" i="16"/>
  <c r="I995" i="16"/>
  <c r="I928" i="16"/>
  <c r="I677" i="16"/>
  <c r="I938" i="16"/>
  <c r="I618" i="16"/>
  <c r="I1127" i="16"/>
  <c r="I615" i="16"/>
  <c r="I1036" i="16"/>
  <c r="I844" i="16"/>
  <c r="I652" i="16"/>
  <c r="I1097" i="16"/>
  <c r="I585" i="16"/>
  <c r="I814" i="16"/>
  <c r="I622" i="16"/>
  <c r="I1112" i="16"/>
  <c r="I984" i="16"/>
  <c r="I792" i="16"/>
  <c r="I600" i="16"/>
  <c r="I1053" i="16"/>
  <c r="I861" i="16"/>
  <c r="I1122" i="16"/>
  <c r="I610" i="16"/>
  <c r="I991" i="16"/>
  <c r="H720" i="5"/>
  <c r="I720" i="5" s="1"/>
  <c r="B719" i="19"/>
  <c r="B720" i="20" s="1"/>
  <c r="H518" i="5"/>
  <c r="I518" i="5" s="1"/>
  <c r="B517" i="19"/>
  <c r="B518" i="20" s="1"/>
  <c r="H775" i="5"/>
  <c r="I775" i="5" s="1"/>
  <c r="B774" i="19"/>
  <c r="B775" i="20" s="1"/>
  <c r="H1154" i="5"/>
  <c r="I1154" i="5" s="1"/>
  <c r="B1153" i="19"/>
  <c r="B1154" i="20" s="1"/>
  <c r="H194" i="5"/>
  <c r="I194" i="5" s="1"/>
  <c r="B193" i="19"/>
  <c r="B194" i="20" s="1"/>
  <c r="H1092" i="5"/>
  <c r="I1092" i="5" s="1"/>
  <c r="B1091" i="19"/>
  <c r="B1092" i="20" s="1"/>
  <c r="H227" i="5"/>
  <c r="I227" i="5" s="1"/>
  <c r="B226" i="19"/>
  <c r="B227" i="20" s="1"/>
  <c r="H1210" i="5"/>
  <c r="I1210" i="5" s="1"/>
  <c r="B1209" i="19"/>
  <c r="B1210" i="20" s="1"/>
  <c r="H1011" i="5"/>
  <c r="I1011" i="5" s="1"/>
  <c r="B1010" i="19"/>
  <c r="B1011" i="20" s="1"/>
  <c r="H1199" i="5"/>
  <c r="I1199" i="5" s="1"/>
  <c r="B1198" i="19"/>
  <c r="B1199" i="20" s="1"/>
  <c r="H387" i="5"/>
  <c r="I387" i="5" s="1"/>
  <c r="B386" i="19"/>
  <c r="B387" i="20" s="1"/>
  <c r="H770" i="5"/>
  <c r="I770" i="5" s="1"/>
  <c r="B769" i="19"/>
  <c r="B770" i="20" s="1"/>
  <c r="H102" i="5"/>
  <c r="I102" i="5" s="1"/>
  <c r="B101" i="19"/>
  <c r="B102" i="20" s="1"/>
  <c r="H741" i="5"/>
  <c r="I741" i="5" s="1"/>
  <c r="B740" i="19"/>
  <c r="B741" i="20" s="1"/>
  <c r="H170" i="5"/>
  <c r="I170" i="5" s="1"/>
  <c r="B169" i="19"/>
  <c r="B170" i="20" s="1"/>
  <c r="H655" i="5"/>
  <c r="I655" i="5" s="1"/>
  <c r="B654" i="19"/>
  <c r="B655" i="20" s="1"/>
  <c r="H7" i="5"/>
  <c r="I7" i="5" s="1"/>
  <c r="B6" i="19"/>
  <c r="B7" i="20" s="1"/>
  <c r="H1186" i="5"/>
  <c r="I1186" i="5" s="1"/>
  <c r="B1185" i="19"/>
  <c r="B1186" i="20" s="1"/>
  <c r="H81" i="5"/>
  <c r="I81" i="5" s="1"/>
  <c r="B80" i="19"/>
  <c r="B81" i="20" s="1"/>
  <c r="H1220" i="5"/>
  <c r="I1220" i="5" s="1"/>
  <c r="B1219" i="19"/>
  <c r="B1220" i="20" s="1"/>
  <c r="H941" i="5"/>
  <c r="I941" i="5" s="1"/>
  <c r="B940" i="19"/>
  <c r="B941" i="20" s="1"/>
  <c r="H468" i="5"/>
  <c r="I468" i="5" s="1"/>
  <c r="B467" i="19"/>
  <c r="B468" i="20" s="1"/>
  <c r="H371" i="5"/>
  <c r="I371" i="5" s="1"/>
  <c r="B370" i="19"/>
  <c r="B371" i="20" s="1"/>
  <c r="H921" i="5"/>
  <c r="I921" i="5" s="1"/>
  <c r="B920" i="19"/>
  <c r="B921" i="20" s="1"/>
  <c r="H147" i="5"/>
  <c r="I147" i="5" s="1"/>
  <c r="B146" i="19"/>
  <c r="B147" i="20" s="1"/>
  <c r="H707" i="5"/>
  <c r="I707" i="5" s="1"/>
  <c r="B706" i="19"/>
  <c r="B707" i="20" s="1"/>
  <c r="H1257" i="5"/>
  <c r="I1257" i="5" s="1"/>
  <c r="B1256" i="19"/>
  <c r="B1257" i="20" s="1"/>
  <c r="H457" i="5"/>
  <c r="I457" i="5" s="1"/>
  <c r="B456" i="19"/>
  <c r="B457" i="20" s="1"/>
  <c r="H1118" i="5"/>
  <c r="I1118" i="5" s="1"/>
  <c r="B1117" i="19"/>
  <c r="B1118" i="20" s="1"/>
  <c r="H38" i="5"/>
  <c r="I38" i="5" s="1"/>
  <c r="B37" i="19"/>
  <c r="B38" i="20" s="1"/>
  <c r="H613" i="5"/>
  <c r="B612" i="19"/>
  <c r="B613" i="20" s="1"/>
  <c r="H872" i="5"/>
  <c r="I872" i="5" s="1"/>
  <c r="B871" i="19"/>
  <c r="B872" i="20" s="1"/>
  <c r="H305" i="5"/>
  <c r="I305" i="5" s="1"/>
  <c r="B304" i="19"/>
  <c r="B305" i="20" s="1"/>
  <c r="H16" i="5"/>
  <c r="I16" i="5" s="1"/>
  <c r="B15" i="19"/>
  <c r="B16" i="20" s="1"/>
  <c r="H1032" i="5"/>
  <c r="I1032" i="5" s="1"/>
  <c r="B1031" i="19"/>
  <c r="B1032" i="20" s="1"/>
  <c r="H450" i="5"/>
  <c r="I450" i="5" s="1"/>
  <c r="B449" i="19"/>
  <c r="B450" i="20" s="1"/>
  <c r="H1125" i="5"/>
  <c r="I1125" i="5" s="1"/>
  <c r="B1124" i="19"/>
  <c r="B1125" i="20" s="1"/>
  <c r="H1110" i="5"/>
  <c r="I1110" i="5" s="1"/>
  <c r="B1109" i="19"/>
  <c r="B1110" i="20" s="1"/>
  <c r="H619" i="5"/>
  <c r="I619" i="5" s="1"/>
  <c r="B618" i="19"/>
  <c r="B619" i="20" s="1"/>
  <c r="H1019" i="5"/>
  <c r="I1019" i="5" s="1"/>
  <c r="B1018" i="19"/>
  <c r="B1019" i="20" s="1"/>
  <c r="H1015" i="5"/>
  <c r="I1015" i="5" s="1"/>
  <c r="B1014" i="19"/>
  <c r="B1015" i="20" s="1"/>
  <c r="H373" i="5"/>
  <c r="I373" i="5" s="1"/>
  <c r="B372" i="19"/>
  <c r="B373" i="20" s="1"/>
  <c r="H1253" i="5"/>
  <c r="I1253" i="5" s="1"/>
  <c r="B1252" i="19"/>
  <c r="B1253" i="20" s="1"/>
  <c r="H999" i="5"/>
  <c r="I999" i="5" s="1"/>
  <c r="B998" i="19"/>
  <c r="B999" i="20" s="1"/>
  <c r="H154" i="5"/>
  <c r="I154" i="5" s="1"/>
  <c r="B153" i="19"/>
  <c r="B154" i="20" s="1"/>
  <c r="H923" i="5"/>
  <c r="I923" i="5" s="1"/>
  <c r="B922" i="19"/>
  <c r="B923" i="20" s="1"/>
  <c r="H333" i="5"/>
  <c r="I333" i="5" s="1"/>
  <c r="B332" i="19"/>
  <c r="B333" i="20" s="1"/>
  <c r="H1159" i="5"/>
  <c r="I1159" i="5" s="1"/>
  <c r="B1158" i="19"/>
  <c r="B1159" i="20" s="1"/>
  <c r="H288" i="5"/>
  <c r="I288" i="5" s="1"/>
  <c r="B287" i="19"/>
  <c r="B288" i="20" s="1"/>
  <c r="H243" i="5"/>
  <c r="I243" i="5" s="1"/>
  <c r="B242" i="19"/>
  <c r="B243" i="20" s="1"/>
  <c r="H1095" i="5"/>
  <c r="I1095" i="5" s="1"/>
  <c r="B1094" i="19"/>
  <c r="B1095" i="20" s="1"/>
  <c r="H442" i="5"/>
  <c r="I442" i="5" s="1"/>
  <c r="B441" i="19"/>
  <c r="B442" i="20" s="1"/>
  <c r="H1182" i="5"/>
  <c r="I1182" i="5" s="1"/>
  <c r="B1181" i="19"/>
  <c r="B1182" i="20" s="1"/>
  <c r="H760" i="5"/>
  <c r="I760" i="5" s="1"/>
  <c r="B759" i="19"/>
  <c r="B760" i="20" s="1"/>
  <c r="H144" i="5"/>
  <c r="I144" i="5" s="1"/>
  <c r="B143" i="19"/>
  <c r="B144" i="20" s="1"/>
  <c r="H586" i="5"/>
  <c r="I586" i="5" s="1"/>
  <c r="B585" i="19"/>
  <c r="B586" i="20" s="1"/>
  <c r="H1006" i="5"/>
  <c r="I1006" i="5" s="1"/>
  <c r="B1005" i="19"/>
  <c r="B1006" i="20" s="1"/>
  <c r="H314" i="5"/>
  <c r="I314" i="5" s="1"/>
  <c r="B313" i="19"/>
  <c r="B314" i="20" s="1"/>
  <c r="H1098" i="5"/>
  <c r="I1098" i="5" s="1"/>
  <c r="B1097" i="19"/>
  <c r="B1098" i="20" s="1"/>
  <c r="H622" i="5"/>
  <c r="I622" i="5" s="1"/>
  <c r="B621" i="19"/>
  <c r="B622" i="20" s="1"/>
  <c r="H410" i="5"/>
  <c r="I410" i="5" s="1"/>
  <c r="B409" i="19"/>
  <c r="B410" i="20" s="1"/>
  <c r="H342" i="5"/>
  <c r="I342" i="5" s="1"/>
  <c r="B341" i="19"/>
  <c r="B342" i="20" s="1"/>
  <c r="H116" i="5"/>
  <c r="I116" i="5" s="1"/>
  <c r="B115" i="19"/>
  <c r="B116" i="20" s="1"/>
  <c r="H802" i="5"/>
  <c r="I802" i="5" s="1"/>
  <c r="B801" i="19"/>
  <c r="B802" i="20" s="1"/>
  <c r="H1008" i="5"/>
  <c r="I1008" i="5" s="1"/>
  <c r="B1007" i="19"/>
  <c r="B1008" i="20" s="1"/>
  <c r="H343" i="5"/>
  <c r="I343" i="5" s="1"/>
  <c r="B342" i="19"/>
  <c r="B343" i="20" s="1"/>
  <c r="H499" i="5"/>
  <c r="I499" i="5" s="1"/>
  <c r="B498" i="19"/>
  <c r="B499" i="20" s="1"/>
  <c r="H1158" i="5"/>
  <c r="I1158" i="5" s="1"/>
  <c r="B1157" i="19"/>
  <c r="B1158" i="20" s="1"/>
  <c r="I1092" i="16"/>
  <c r="I900" i="16"/>
  <c r="I580" i="16"/>
  <c r="I1084" i="16"/>
  <c r="H432" i="5"/>
  <c r="I432" i="5" s="1"/>
  <c r="B431" i="19"/>
  <c r="B432" i="20" s="1"/>
  <c r="H277" i="5"/>
  <c r="I277" i="5" s="1"/>
  <c r="B276" i="19"/>
  <c r="B277" i="20" s="1"/>
  <c r="H156" i="5"/>
  <c r="I156" i="5" s="1"/>
  <c r="B155" i="19"/>
  <c r="B156" i="20" s="1"/>
  <c r="H507" i="5"/>
  <c r="I507" i="5" s="1"/>
  <c r="B506" i="19"/>
  <c r="B507" i="20" s="1"/>
  <c r="H642" i="5"/>
  <c r="I642" i="5" s="1"/>
  <c r="B641" i="19"/>
  <c r="B642" i="20" s="1"/>
  <c r="H506" i="5"/>
  <c r="I506" i="5" s="1"/>
  <c r="B505" i="19"/>
  <c r="B506" i="20" s="1"/>
  <c r="H372" i="5"/>
  <c r="I372" i="5" s="1"/>
  <c r="B371" i="19"/>
  <c r="B372" i="20" s="1"/>
  <c r="H124" i="5"/>
  <c r="I124" i="5" s="1"/>
  <c r="B123" i="19"/>
  <c r="B124" i="20" s="1"/>
  <c r="H897" i="5"/>
  <c r="I897" i="5" s="1"/>
  <c r="B896" i="19"/>
  <c r="B897" i="20" s="1"/>
  <c r="H627" i="5"/>
  <c r="I627" i="5" s="1"/>
  <c r="B626" i="19"/>
  <c r="B627" i="20" s="1"/>
  <c r="H1259" i="5"/>
  <c r="I1259" i="5" s="1"/>
  <c r="B1258" i="19"/>
  <c r="B1259" i="20" s="1"/>
  <c r="H914" i="5"/>
  <c r="I914" i="5" s="1"/>
  <c r="B913" i="19"/>
  <c r="B914" i="20" s="1"/>
  <c r="H606" i="5"/>
  <c r="I606" i="5" s="1"/>
  <c r="B605" i="19"/>
  <c r="B606" i="20" s="1"/>
  <c r="H324" i="5"/>
  <c r="I324" i="5" s="1"/>
  <c r="B323" i="19"/>
  <c r="B324" i="20" s="1"/>
  <c r="H611" i="5"/>
  <c r="B610" i="19"/>
  <c r="B611" i="20" s="1"/>
  <c r="H316" i="5"/>
  <c r="I316" i="5" s="1"/>
  <c r="B315" i="19"/>
  <c r="B316" i="20" s="1"/>
  <c r="H592" i="5"/>
  <c r="B591" i="19"/>
  <c r="B592" i="20" s="1"/>
  <c r="H187" i="5"/>
  <c r="I187" i="5" s="1"/>
  <c r="B186" i="19"/>
  <c r="B187" i="20" s="1"/>
  <c r="H375" i="5"/>
  <c r="I375" i="5" s="1"/>
  <c r="B374" i="19"/>
  <c r="B375" i="20" s="1"/>
  <c r="H531" i="5"/>
  <c r="I531" i="5" s="1"/>
  <c r="B530" i="19"/>
  <c r="B531" i="20" s="1"/>
  <c r="H280" i="5"/>
  <c r="I280" i="5" s="1"/>
  <c r="B279" i="19"/>
  <c r="B280" i="20" s="1"/>
  <c r="H1202" i="5"/>
  <c r="I1202" i="5" s="1"/>
  <c r="B1201" i="19"/>
  <c r="B1202" i="20" s="1"/>
  <c r="H45" i="5"/>
  <c r="I45" i="5" s="1"/>
  <c r="B44" i="19"/>
  <c r="B45" i="20" s="1"/>
  <c r="H239" i="5"/>
  <c r="I239" i="5" s="1"/>
  <c r="B238" i="19"/>
  <c r="B239" i="20" s="1"/>
  <c r="H355" i="5"/>
  <c r="I355" i="5" s="1"/>
  <c r="B354" i="19"/>
  <c r="B355" i="20" s="1"/>
  <c r="H35" i="5"/>
  <c r="I35" i="5" s="1"/>
  <c r="B34" i="19"/>
  <c r="B35" i="20" s="1"/>
  <c r="H398" i="5"/>
  <c r="I398" i="5" s="1"/>
  <c r="B397" i="19"/>
  <c r="B398" i="20" s="1"/>
  <c r="H49" i="5"/>
  <c r="I49" i="5" s="1"/>
  <c r="B48" i="19"/>
  <c r="B49" i="20" s="1"/>
  <c r="H475" i="5"/>
  <c r="I475" i="5" s="1"/>
  <c r="B474" i="19"/>
  <c r="B475" i="20" s="1"/>
  <c r="H1228" i="5"/>
  <c r="I1228" i="5" s="1"/>
  <c r="B1227" i="19"/>
  <c r="B1228" i="20" s="1"/>
  <c r="H1030" i="5"/>
  <c r="B1029" i="19"/>
  <c r="B1030" i="20" s="1"/>
  <c r="H548" i="5"/>
  <c r="I548" i="5" s="1"/>
  <c r="B547" i="19"/>
  <c r="B548" i="20" s="1"/>
  <c r="H1009" i="5"/>
  <c r="I1009" i="5" s="1"/>
  <c r="B1008" i="19"/>
  <c r="B1009" i="20" s="1"/>
  <c r="H534" i="5"/>
  <c r="I534" i="5" s="1"/>
  <c r="B533" i="19"/>
  <c r="B534" i="20" s="1"/>
  <c r="H1117" i="5"/>
  <c r="I1117" i="5" s="1"/>
  <c r="B1116" i="19"/>
  <c r="B1117" i="20" s="1"/>
  <c r="H241" i="5"/>
  <c r="I241" i="5" s="1"/>
  <c r="B240" i="19"/>
  <c r="B241" i="20" s="1"/>
  <c r="H196" i="5"/>
  <c r="I196" i="5" s="1"/>
  <c r="B195" i="19"/>
  <c r="B196" i="20" s="1"/>
  <c r="H379" i="5"/>
  <c r="I379" i="5" s="1"/>
  <c r="B378" i="19"/>
  <c r="B379" i="20" s="1"/>
  <c r="H966" i="5"/>
  <c r="I966" i="5" s="1"/>
  <c r="B965" i="19"/>
  <c r="B966" i="20" s="1"/>
  <c r="H808" i="5"/>
  <c r="I808" i="5" s="1"/>
  <c r="B807" i="19"/>
  <c r="B808" i="20" s="1"/>
  <c r="H672" i="5"/>
  <c r="I672" i="5" s="1"/>
  <c r="B671" i="19"/>
  <c r="B672" i="20" s="1"/>
  <c r="H395" i="5"/>
  <c r="I395" i="5" s="1"/>
  <c r="B394" i="19"/>
  <c r="B395" i="20" s="1"/>
  <c r="H1235" i="5"/>
  <c r="I1235" i="5" s="1"/>
  <c r="B1234" i="19"/>
  <c r="B1235" i="20" s="1"/>
  <c r="H630" i="5"/>
  <c r="I630" i="5" s="1"/>
  <c r="B629" i="19"/>
  <c r="B630" i="20" s="1"/>
  <c r="H587" i="5"/>
  <c r="I587" i="5" s="1"/>
  <c r="B586" i="19"/>
  <c r="B587" i="20" s="1"/>
  <c r="H138" i="5"/>
  <c r="I138" i="5" s="1"/>
  <c r="B137" i="19"/>
  <c r="B138" i="20" s="1"/>
  <c r="H69" i="5"/>
  <c r="I69" i="5" s="1"/>
  <c r="B68" i="19"/>
  <c r="B69" i="20" s="1"/>
  <c r="H992" i="5"/>
  <c r="I992" i="5" s="1"/>
  <c r="B991" i="19"/>
  <c r="B992" i="20" s="1"/>
  <c r="H53" i="5"/>
  <c r="I53" i="5" s="1"/>
  <c r="B52" i="19"/>
  <c r="B53" i="20" s="1"/>
  <c r="H1078" i="5"/>
  <c r="I1078" i="5" s="1"/>
  <c r="B1077" i="19"/>
  <c r="B1078" i="20" s="1"/>
  <c r="H862" i="5"/>
  <c r="I862" i="5" s="1"/>
  <c r="B861" i="19"/>
  <c r="B862" i="20" s="1"/>
  <c r="H846" i="5"/>
  <c r="I846" i="5" s="1"/>
  <c r="B845" i="19"/>
  <c r="B846" i="20" s="1"/>
  <c r="H14" i="5"/>
  <c r="I14" i="5" s="1"/>
  <c r="B13" i="19"/>
  <c r="B14" i="20" s="1"/>
  <c r="H734" i="5"/>
  <c r="I734" i="5" s="1"/>
  <c r="B733" i="19"/>
  <c r="B734" i="20" s="1"/>
  <c r="H463" i="5"/>
  <c r="I463" i="5" s="1"/>
  <c r="B462" i="19"/>
  <c r="B463" i="20" s="1"/>
  <c r="H91" i="5"/>
  <c r="I91" i="5" s="1"/>
  <c r="B90" i="19"/>
  <c r="B91" i="20" s="1"/>
  <c r="H213" i="5"/>
  <c r="I213" i="5" s="1"/>
  <c r="B212" i="19"/>
  <c r="B213" i="20" s="1"/>
  <c r="H1153" i="5"/>
  <c r="I1153" i="5" s="1"/>
  <c r="B1152" i="19"/>
  <c r="B1153" i="20" s="1"/>
  <c r="I1089" i="16"/>
  <c r="I577" i="16"/>
  <c r="I1126" i="16"/>
  <c r="I806" i="16"/>
  <c r="I1235" i="16"/>
  <c r="I851" i="16"/>
  <c r="I531" i="16"/>
  <c r="I784" i="16"/>
  <c r="I592" i="16"/>
  <c r="I986" i="16"/>
  <c r="I794" i="16"/>
  <c r="I983" i="16"/>
  <c r="I791" i="16"/>
  <c r="I1209" i="16"/>
  <c r="I697" i="16"/>
  <c r="I843" i="16"/>
  <c r="I584" i="16"/>
  <c r="I594" i="16"/>
  <c r="I783" i="16"/>
  <c r="I1012" i="16"/>
  <c r="I1073" i="16"/>
  <c r="I561" i="16"/>
  <c r="I790" i="16"/>
  <c r="I598" i="16"/>
  <c r="I1027" i="16"/>
  <c r="I835" i="16"/>
  <c r="I1216" i="16"/>
  <c r="I704" i="16"/>
  <c r="I1093" i="16"/>
  <c r="I709" i="16"/>
  <c r="I1226" i="16"/>
  <c r="I1004" i="16"/>
  <c r="I1257" i="16"/>
  <c r="I745" i="16"/>
  <c r="I974" i="16"/>
  <c r="I1211" i="16"/>
  <c r="I699" i="16"/>
  <c r="I760" i="16"/>
  <c r="I1149" i="16"/>
  <c r="I637" i="16"/>
  <c r="I642" i="16"/>
  <c r="I831" i="16"/>
  <c r="I639" i="16"/>
  <c r="I511" i="16"/>
  <c r="I1252" i="16"/>
  <c r="I801" i="16"/>
  <c r="I609" i="16"/>
  <c r="I1222" i="16"/>
  <c r="I838" i="16"/>
  <c r="I710" i="16"/>
  <c r="I755" i="16"/>
  <c r="I563" i="16"/>
  <c r="I944" i="16"/>
  <c r="I821" i="16"/>
  <c r="I693" i="16"/>
  <c r="I1082" i="16"/>
  <c r="I1079" i="16"/>
  <c r="I951" i="16"/>
  <c r="I759" i="16"/>
  <c r="I988" i="16"/>
  <c r="I796" i="16"/>
  <c r="I1049" i="16"/>
  <c r="I921" i="16"/>
  <c r="I729" i="16"/>
  <c r="I1150" i="16"/>
  <c r="I1195" i="16"/>
  <c r="I1256" i="16"/>
  <c r="I882" i="16"/>
  <c r="I690" i="16"/>
  <c r="I1071" i="16"/>
  <c r="I879" i="16"/>
  <c r="I559" i="16"/>
  <c r="I980" i="16"/>
  <c r="I529" i="16"/>
  <c r="I758" i="16"/>
  <c r="I997" i="16"/>
  <c r="I1066" i="16"/>
  <c r="I746" i="16"/>
  <c r="I743" i="16"/>
  <c r="I905" i="16"/>
  <c r="I713" i="16"/>
  <c r="I1134" i="16"/>
  <c r="I859" i="16"/>
  <c r="I1181" i="16"/>
  <c r="I669" i="16"/>
  <c r="I1119" i="16"/>
  <c r="I799" i="16"/>
  <c r="H111" i="5"/>
  <c r="I111" i="5" s="1"/>
  <c r="B110" i="19"/>
  <c r="B111" i="20" s="1"/>
  <c r="H1230" i="5"/>
  <c r="I1230" i="5" s="1"/>
  <c r="B1229" i="19"/>
  <c r="B1230" i="20" s="1"/>
  <c r="H956" i="5"/>
  <c r="I956" i="5" s="1"/>
  <c r="B955" i="19"/>
  <c r="B956" i="20" s="1"/>
  <c r="H48" i="5"/>
  <c r="I48" i="5" s="1"/>
  <c r="B47" i="19"/>
  <c r="B48" i="20" s="1"/>
  <c r="H84" i="5"/>
  <c r="I84" i="5" s="1"/>
  <c r="B83" i="19"/>
  <c r="B84" i="20" s="1"/>
  <c r="H595" i="5"/>
  <c r="I595" i="5" s="1"/>
  <c r="B594" i="19"/>
  <c r="B595" i="20" s="1"/>
  <c r="H402" i="5"/>
  <c r="I402" i="5" s="1"/>
  <c r="B401" i="19"/>
  <c r="B402" i="20" s="1"/>
  <c r="H150" i="5"/>
  <c r="I150" i="5" s="1"/>
  <c r="B149" i="19"/>
  <c r="B150" i="20" s="1"/>
  <c r="H756" i="5"/>
  <c r="I756" i="5" s="1"/>
  <c r="B755" i="19"/>
  <c r="B756" i="20" s="1"/>
  <c r="H257" i="5"/>
  <c r="I257" i="5" s="1"/>
  <c r="B256" i="19"/>
  <c r="B257" i="20" s="1"/>
  <c r="H591" i="5"/>
  <c r="I591" i="5" s="1"/>
  <c r="B590" i="19"/>
  <c r="B591" i="20" s="1"/>
  <c r="H564" i="5"/>
  <c r="I564" i="5" s="1"/>
  <c r="B563" i="19"/>
  <c r="B564" i="20" s="1"/>
  <c r="H994" i="5"/>
  <c r="I994" i="5" s="1"/>
  <c r="B993" i="19"/>
  <c r="B994" i="20" s="1"/>
  <c r="H508" i="5"/>
  <c r="I508" i="5" s="1"/>
  <c r="B507" i="19"/>
  <c r="B508" i="20" s="1"/>
  <c r="H1180" i="5"/>
  <c r="I1180" i="5" s="1"/>
  <c r="B1179" i="19"/>
  <c r="B1180" i="20" s="1"/>
  <c r="H369" i="5"/>
  <c r="I369" i="5" s="1"/>
  <c r="B368" i="19"/>
  <c r="B369" i="20" s="1"/>
  <c r="H964" i="5"/>
  <c r="B963" i="19"/>
  <c r="B964" i="20" s="1"/>
  <c r="H986" i="5"/>
  <c r="B985" i="19"/>
  <c r="B986" i="20" s="1"/>
  <c r="H869" i="5"/>
  <c r="I869" i="5" s="1"/>
  <c r="B868" i="19"/>
  <c r="B869" i="20" s="1"/>
  <c r="H831" i="5"/>
  <c r="I831" i="5" s="1"/>
  <c r="B830" i="19"/>
  <c r="B831" i="20" s="1"/>
  <c r="H617" i="5"/>
  <c r="I617" i="5" s="1"/>
  <c r="B616" i="19"/>
  <c r="B617" i="20" s="1"/>
  <c r="H1196" i="5"/>
  <c r="I1196" i="5" s="1"/>
  <c r="B1195" i="19"/>
  <c r="B1196" i="20" s="1"/>
  <c r="H235" i="5"/>
  <c r="I235" i="5" s="1"/>
  <c r="B234" i="19"/>
  <c r="B235" i="20" s="1"/>
  <c r="H915" i="5"/>
  <c r="I915" i="5" s="1"/>
  <c r="B914" i="19"/>
  <c r="B915" i="20" s="1"/>
  <c r="H412" i="5"/>
  <c r="I412" i="5" s="1"/>
  <c r="B411" i="19"/>
  <c r="B412" i="20" s="1"/>
  <c r="H226" i="5"/>
  <c r="I226" i="5" s="1"/>
  <c r="B225" i="19"/>
  <c r="B226" i="20" s="1"/>
  <c r="H1091" i="5"/>
  <c r="I1091" i="5" s="1"/>
  <c r="B1090" i="19"/>
  <c r="B1091" i="20" s="1"/>
  <c r="H173" i="5"/>
  <c r="I173" i="5" s="1"/>
  <c r="B172" i="19"/>
  <c r="B173" i="20" s="1"/>
  <c r="H1208" i="5"/>
  <c r="I1208" i="5" s="1"/>
  <c r="B1207" i="19"/>
  <c r="B1208" i="20" s="1"/>
  <c r="H1200" i="5"/>
  <c r="I1200" i="5" s="1"/>
  <c r="B1199" i="19"/>
  <c r="B1200" i="20" s="1"/>
  <c r="H1256" i="5"/>
  <c r="I1256" i="5" s="1"/>
  <c r="B1255" i="19"/>
  <c r="B1256" i="20" s="1"/>
  <c r="H722" i="5"/>
  <c r="I722" i="5" s="1"/>
  <c r="B721" i="19"/>
  <c r="B722" i="20" s="1"/>
  <c r="H943" i="5"/>
  <c r="I943" i="5" s="1"/>
  <c r="B942" i="19"/>
  <c r="B943" i="20" s="1"/>
  <c r="H1258" i="5"/>
  <c r="I1258" i="5" s="1"/>
  <c r="B1257" i="19"/>
  <c r="B1258" i="20" s="1"/>
  <c r="H715" i="5"/>
  <c r="I715" i="5" s="1"/>
  <c r="B714" i="19"/>
  <c r="B715" i="20" s="1"/>
  <c r="H832" i="5"/>
  <c r="I832" i="5" s="1"/>
  <c r="B831" i="19"/>
  <c r="B832" i="20" s="1"/>
  <c r="H490" i="5"/>
  <c r="I490" i="5" s="1"/>
  <c r="B489" i="19"/>
  <c r="B490" i="20" s="1"/>
  <c r="H323" i="5"/>
  <c r="I323" i="5" s="1"/>
  <c r="B322" i="19"/>
  <c r="B323" i="20" s="1"/>
  <c r="H1007" i="5"/>
  <c r="I1007" i="5" s="1"/>
  <c r="B1006" i="19"/>
  <c r="B1007" i="20" s="1"/>
  <c r="H859" i="5"/>
  <c r="I859" i="5" s="1"/>
  <c r="B858" i="19"/>
  <c r="B859" i="20" s="1"/>
  <c r="H172" i="5"/>
  <c r="I172" i="5" s="1"/>
  <c r="B171" i="19"/>
  <c r="B172" i="20" s="1"/>
  <c r="H697" i="5"/>
  <c r="I697" i="5" s="1"/>
  <c r="B696" i="19"/>
  <c r="B697" i="20" s="1"/>
  <c r="H709" i="5"/>
  <c r="I709" i="5" s="1"/>
  <c r="B708" i="19"/>
  <c r="B709" i="20" s="1"/>
  <c r="H454" i="5"/>
  <c r="I454" i="5" s="1"/>
  <c r="B453" i="19"/>
  <c r="B454" i="20" s="1"/>
  <c r="H651" i="5"/>
  <c r="I651" i="5" s="1"/>
  <c r="B650" i="19"/>
  <c r="B651" i="20" s="1"/>
  <c r="H362" i="5"/>
  <c r="I362" i="5" s="1"/>
  <c r="B361" i="19"/>
  <c r="B362" i="20" s="1"/>
  <c r="H169" i="5"/>
  <c r="I169" i="5" s="1"/>
  <c r="B168" i="19"/>
  <c r="B169" i="20" s="1"/>
  <c r="H390" i="5"/>
  <c r="I390" i="5" s="1"/>
  <c r="B389" i="19"/>
  <c r="B390" i="20" s="1"/>
  <c r="H1139" i="5"/>
  <c r="I1139" i="5" s="1"/>
  <c r="B1138" i="19"/>
  <c r="B1139" i="20" s="1"/>
  <c r="H205" i="5"/>
  <c r="I205" i="5" s="1"/>
  <c r="B204" i="19"/>
  <c r="B205" i="20" s="1"/>
  <c r="H334" i="5"/>
  <c r="I334" i="5" s="1"/>
  <c r="B333" i="19"/>
  <c r="B334" i="20" s="1"/>
  <c r="H146" i="5"/>
  <c r="I146" i="5" s="1"/>
  <c r="B145" i="19"/>
  <c r="B146" i="20" s="1"/>
  <c r="H363" i="5"/>
  <c r="I363" i="5" s="1"/>
  <c r="B362" i="19"/>
  <c r="B363" i="20" s="1"/>
  <c r="H842" i="5"/>
  <c r="I842" i="5" s="1"/>
  <c r="B841" i="19"/>
  <c r="B842" i="20" s="1"/>
  <c r="H238" i="5"/>
  <c r="I238" i="5" s="1"/>
  <c r="B237" i="19"/>
  <c r="B238" i="20" s="1"/>
  <c r="H392" i="5"/>
  <c r="I392" i="5" s="1"/>
  <c r="B391" i="19"/>
  <c r="B392" i="20" s="1"/>
  <c r="H680" i="5"/>
  <c r="I680" i="5" s="1"/>
  <c r="B679" i="19"/>
  <c r="B680" i="20" s="1"/>
  <c r="H1108" i="5"/>
  <c r="I1108" i="5" s="1"/>
  <c r="B1107" i="19"/>
  <c r="B1108" i="20" s="1"/>
  <c r="H433" i="5"/>
  <c r="I433" i="5" s="1"/>
  <c r="B432" i="19"/>
  <c r="B433" i="20" s="1"/>
  <c r="H883" i="5"/>
  <c r="I883" i="5" s="1"/>
  <c r="B882" i="19"/>
  <c r="B883" i="20" s="1"/>
  <c r="H854" i="5"/>
  <c r="I854" i="5" s="1"/>
  <c r="B853" i="19"/>
  <c r="B854" i="20" s="1"/>
  <c r="I1237" i="16"/>
  <c r="I725" i="16"/>
  <c r="I666" i="16"/>
  <c r="I1175" i="16"/>
  <c r="I663" i="16"/>
  <c r="I1212" i="16"/>
  <c r="I700" i="16"/>
  <c r="H473" i="5"/>
  <c r="I473" i="5" s="1"/>
  <c r="B472" i="19"/>
  <c r="B473" i="20" s="1"/>
  <c r="H113" i="5"/>
  <c r="I113" i="5" s="1"/>
  <c r="B112" i="19"/>
  <c r="B113" i="20" s="1"/>
  <c r="H465" i="5"/>
  <c r="I465" i="5" s="1"/>
  <c r="B464" i="19"/>
  <c r="B465" i="20" s="1"/>
  <c r="H1018" i="5"/>
  <c r="I1018" i="5" s="1"/>
  <c r="B1017" i="19"/>
  <c r="B1018" i="20" s="1"/>
  <c r="H836" i="5"/>
  <c r="I836" i="5" s="1"/>
  <c r="B835" i="19"/>
  <c r="B836" i="20" s="1"/>
  <c r="H262" i="5"/>
  <c r="I262" i="5" s="1"/>
  <c r="B261" i="19"/>
  <c r="B262" i="20" s="1"/>
  <c r="H514" i="5"/>
  <c r="I514" i="5" s="1"/>
  <c r="B513" i="19"/>
  <c r="B514" i="20" s="1"/>
  <c r="H637" i="5"/>
  <c r="I637" i="5" s="1"/>
  <c r="B636" i="19"/>
  <c r="B637" i="20" s="1"/>
  <c r="H88" i="5"/>
  <c r="I88" i="5" s="1"/>
  <c r="B87" i="19"/>
  <c r="B88" i="20" s="1"/>
  <c r="H743" i="5"/>
  <c r="I743" i="5" s="1"/>
  <c r="B742" i="19"/>
  <c r="B743" i="20" s="1"/>
  <c r="H445" i="5"/>
  <c r="I445" i="5" s="1"/>
  <c r="B444" i="19"/>
  <c r="B445" i="20" s="1"/>
  <c r="H798" i="5"/>
  <c r="I798" i="5" s="1"/>
  <c r="B797" i="19"/>
  <c r="B798" i="20" s="1"/>
  <c r="H52" i="5"/>
  <c r="I52" i="5" s="1"/>
  <c r="B51" i="19"/>
  <c r="B52" i="20" s="1"/>
  <c r="H916" i="5"/>
  <c r="I916" i="5" s="1"/>
  <c r="B915" i="19"/>
  <c r="B916" i="20" s="1"/>
  <c r="H370" i="5"/>
  <c r="I370" i="5" s="1"/>
  <c r="B369" i="19"/>
  <c r="B370" i="20" s="1"/>
  <c r="H723" i="5"/>
  <c r="I723" i="5" s="1"/>
  <c r="B722" i="19"/>
  <c r="B723" i="20" s="1"/>
  <c r="H1177" i="5"/>
  <c r="I1177" i="5" s="1"/>
  <c r="B1176" i="19"/>
  <c r="B1177" i="20" s="1"/>
  <c r="H740" i="5"/>
  <c r="I740" i="5" s="1"/>
  <c r="B739" i="19"/>
  <c r="B740" i="20" s="1"/>
  <c r="H1087" i="5"/>
  <c r="I1087" i="5" s="1"/>
  <c r="B1086" i="19"/>
  <c r="B1087" i="20" s="1"/>
  <c r="H746" i="5"/>
  <c r="I746" i="5" s="1"/>
  <c r="B745" i="19"/>
  <c r="B746" i="20" s="1"/>
  <c r="H317" i="5"/>
  <c r="I317" i="5" s="1"/>
  <c r="B316" i="19"/>
  <c r="B317" i="20" s="1"/>
  <c r="H210" i="5"/>
  <c r="I210" i="5" s="1"/>
  <c r="B209" i="19"/>
  <c r="B210" i="20" s="1"/>
  <c r="H331" i="5"/>
  <c r="I331" i="5" s="1"/>
  <c r="B330" i="19"/>
  <c r="B331" i="20" s="1"/>
  <c r="H546" i="5"/>
  <c r="I546" i="5" s="1"/>
  <c r="B545" i="19"/>
  <c r="B546" i="20" s="1"/>
  <c r="H41" i="5"/>
  <c r="I41" i="5" s="1"/>
  <c r="B40" i="19"/>
  <c r="B41" i="20" s="1"/>
  <c r="H279" i="5"/>
  <c r="I279" i="5" s="1"/>
  <c r="B278" i="19"/>
  <c r="B279" i="20" s="1"/>
  <c r="H961" i="5"/>
  <c r="I961" i="5" s="1"/>
  <c r="B960" i="19"/>
  <c r="B961" i="20" s="1"/>
  <c r="H674" i="5"/>
  <c r="I674" i="5" s="1"/>
  <c r="B673" i="19"/>
  <c r="B674" i="20" s="1"/>
  <c r="H607" i="5"/>
  <c r="I607" i="5" s="1"/>
  <c r="B606" i="19"/>
  <c r="B607" i="20" s="1"/>
  <c r="H841" i="5"/>
  <c r="I841" i="5" s="1"/>
  <c r="B840" i="19"/>
  <c r="B841" i="20" s="1"/>
  <c r="H1233" i="5"/>
  <c r="I1233" i="5" s="1"/>
  <c r="B1232" i="19"/>
  <c r="B1233" i="20" s="1"/>
  <c r="H100" i="5"/>
  <c r="I100" i="5" s="1"/>
  <c r="B99" i="19"/>
  <c r="B100" i="20" s="1"/>
  <c r="H446" i="5"/>
  <c r="I446" i="5" s="1"/>
  <c r="B445" i="19"/>
  <c r="B446" i="20" s="1"/>
  <c r="H353" i="5"/>
  <c r="I353" i="5" s="1"/>
  <c r="B352" i="19"/>
  <c r="B353" i="20" s="1"/>
  <c r="H502" i="5"/>
  <c r="I502" i="5" s="1"/>
  <c r="B501" i="19"/>
  <c r="B502" i="20" s="1"/>
  <c r="H849" i="5"/>
  <c r="I849" i="5" s="1"/>
  <c r="B848" i="19"/>
  <c r="B849" i="20" s="1"/>
  <c r="H1064" i="5"/>
  <c r="I1064" i="5" s="1"/>
  <c r="B1063" i="19"/>
  <c r="B1064" i="20" s="1"/>
  <c r="H455" i="5"/>
  <c r="I455" i="5" s="1"/>
  <c r="B454" i="19"/>
  <c r="B455" i="20" s="1"/>
  <c r="H575" i="5"/>
  <c r="I575" i="5" s="1"/>
  <c r="B574" i="19"/>
  <c r="B575" i="20" s="1"/>
  <c r="H285" i="5"/>
  <c r="I285" i="5" s="1"/>
  <c r="B284" i="19"/>
  <c r="B285" i="20" s="1"/>
  <c r="H708" i="5"/>
  <c r="B707" i="19"/>
  <c r="B708" i="20" s="1"/>
  <c r="H1229" i="5"/>
  <c r="I1229" i="5" s="1"/>
  <c r="B1228" i="19"/>
  <c r="B1229" i="20" s="1"/>
  <c r="H193" i="5"/>
  <c r="I193" i="5" s="1"/>
  <c r="B192" i="19"/>
  <c r="B193" i="20" s="1"/>
  <c r="H807" i="5"/>
  <c r="I807" i="5" s="1"/>
  <c r="B806" i="19"/>
  <c r="B807" i="20" s="1"/>
  <c r="H713" i="5"/>
  <c r="I713" i="5" s="1"/>
  <c r="B712" i="19"/>
  <c r="B713" i="20" s="1"/>
  <c r="H211" i="5"/>
  <c r="I211" i="5" s="1"/>
  <c r="B210" i="19"/>
  <c r="B211" i="20" s="1"/>
  <c r="H497" i="5"/>
  <c r="I497" i="5" s="1"/>
  <c r="B496" i="19"/>
  <c r="B497" i="20" s="1"/>
  <c r="H22" i="5"/>
  <c r="I22" i="5" s="1"/>
  <c r="B21" i="19"/>
  <c r="B22" i="20" s="1"/>
  <c r="H886" i="5"/>
  <c r="I886" i="5" s="1"/>
  <c r="B885" i="19"/>
  <c r="B886" i="20" s="1"/>
  <c r="H1121" i="5"/>
  <c r="I1121" i="5" s="1"/>
  <c r="B1120" i="19"/>
  <c r="B1121" i="20" s="1"/>
  <c r="H1138" i="5"/>
  <c r="I1138" i="5" s="1"/>
  <c r="B1137" i="19"/>
  <c r="B1138" i="20" s="1"/>
  <c r="H163" i="5"/>
  <c r="I163" i="5" s="1"/>
  <c r="B162" i="19"/>
  <c r="B163" i="20" s="1"/>
  <c r="H296" i="5"/>
  <c r="I296" i="5" s="1"/>
  <c r="B295" i="19"/>
  <c r="B296" i="20" s="1"/>
  <c r="H633" i="5"/>
  <c r="I633" i="5" s="1"/>
  <c r="B632" i="19"/>
  <c r="B633" i="20" s="1"/>
  <c r="H1037" i="5"/>
  <c r="I1037" i="5" s="1"/>
  <c r="B1036" i="19"/>
  <c r="B1037" i="20" s="1"/>
  <c r="H764" i="5"/>
  <c r="I764" i="5" s="1"/>
  <c r="B763" i="19"/>
  <c r="B764" i="20" s="1"/>
  <c r="H350" i="5"/>
  <c r="I350" i="5" s="1"/>
  <c r="B349" i="19"/>
  <c r="B350" i="20" s="1"/>
  <c r="H424" i="5"/>
  <c r="I424" i="5" s="1"/>
  <c r="B423" i="19"/>
  <c r="B424" i="20" s="1"/>
  <c r="I1045" i="16"/>
  <c r="I892" i="16"/>
  <c r="I1118" i="16"/>
  <c r="H796" i="5"/>
  <c r="I796" i="5" s="1"/>
  <c r="B795" i="19"/>
  <c r="B796" i="20" s="1"/>
  <c r="H858" i="5"/>
  <c r="I858" i="5" s="1"/>
  <c r="B857" i="19"/>
  <c r="B858" i="20" s="1"/>
  <c r="H1240" i="5"/>
  <c r="I1240" i="5" s="1"/>
  <c r="B1239" i="19"/>
  <c r="B1240" i="20" s="1"/>
  <c r="H877" i="5"/>
  <c r="I877" i="5" s="1"/>
  <c r="B876" i="19"/>
  <c r="B877" i="20" s="1"/>
  <c r="H935" i="5"/>
  <c r="B934" i="19"/>
  <c r="B935" i="20" s="1"/>
  <c r="H1105" i="5"/>
  <c r="I1105" i="5" s="1"/>
  <c r="B1104" i="19"/>
  <c r="B1105" i="20" s="1"/>
  <c r="H576" i="5"/>
  <c r="I576" i="5" s="1"/>
  <c r="B575" i="19"/>
  <c r="B576" i="20" s="1"/>
  <c r="H1244" i="5"/>
  <c r="I1244" i="5" s="1"/>
  <c r="B1243" i="19"/>
  <c r="B1244" i="20" s="1"/>
  <c r="H801" i="5"/>
  <c r="I801" i="5" s="1"/>
  <c r="B800" i="19"/>
  <c r="B801" i="20" s="1"/>
  <c r="H268" i="5"/>
  <c r="I268" i="5" s="1"/>
  <c r="B267" i="19"/>
  <c r="B268" i="20" s="1"/>
  <c r="H122" i="5"/>
  <c r="I122" i="5" s="1"/>
  <c r="B121" i="19"/>
  <c r="B122" i="20" s="1"/>
  <c r="H498" i="5"/>
  <c r="I498" i="5" s="1"/>
  <c r="B497" i="19"/>
  <c r="B498" i="20" s="1"/>
  <c r="H710" i="5"/>
  <c r="I710" i="5" s="1"/>
  <c r="B709" i="19"/>
  <c r="B710" i="20" s="1"/>
  <c r="H954" i="5"/>
  <c r="I954" i="5" s="1"/>
  <c r="B953" i="19"/>
  <c r="B954" i="20" s="1"/>
  <c r="H183" i="5"/>
  <c r="I183" i="5" s="1"/>
  <c r="B182" i="19"/>
  <c r="B183" i="20" s="1"/>
  <c r="H887" i="5"/>
  <c r="I887" i="5" s="1"/>
  <c r="B886" i="19"/>
  <c r="B887" i="20" s="1"/>
  <c r="H620" i="5"/>
  <c r="I620" i="5" s="1"/>
  <c r="B619" i="19"/>
  <c r="B620" i="20" s="1"/>
  <c r="H945" i="5"/>
  <c r="I945" i="5" s="1"/>
  <c r="B944" i="19"/>
  <c r="B945" i="20" s="1"/>
  <c r="H1057" i="5"/>
  <c r="I1057" i="5" s="1"/>
  <c r="B1056" i="19"/>
  <c r="B1057" i="20" s="1"/>
  <c r="H912" i="5"/>
  <c r="I912" i="5" s="1"/>
  <c r="B911" i="19"/>
  <c r="B912" i="20" s="1"/>
  <c r="H718" i="5"/>
  <c r="B717" i="19"/>
  <c r="B718" i="20" s="1"/>
  <c r="H1109" i="5"/>
  <c r="I1109" i="5" s="1"/>
  <c r="B1108" i="19"/>
  <c r="B1109" i="20" s="1"/>
  <c r="H971" i="5"/>
  <c r="I971" i="5" s="1"/>
  <c r="B970" i="19"/>
  <c r="B971" i="20" s="1"/>
  <c r="H380" i="5"/>
  <c r="I380" i="5" s="1"/>
  <c r="B379" i="19"/>
  <c r="B380" i="20" s="1"/>
  <c r="H1052" i="5"/>
  <c r="I1052" i="5" s="1"/>
  <c r="B1051" i="19"/>
  <c r="B1052" i="20" s="1"/>
  <c r="H663" i="5"/>
  <c r="I663" i="5" s="1"/>
  <c r="B662" i="19"/>
  <c r="B663" i="20" s="1"/>
  <c r="H1103" i="5"/>
  <c r="I1103" i="5" s="1"/>
  <c r="B1102" i="19"/>
  <c r="B1103" i="20" s="1"/>
  <c r="H991" i="5"/>
  <c r="I991" i="5" s="1"/>
  <c r="B990" i="19"/>
  <c r="B991" i="20" s="1"/>
  <c r="H335" i="5"/>
  <c r="I335" i="5" s="1"/>
  <c r="B334" i="19"/>
  <c r="B335" i="20" s="1"/>
  <c r="H1252" i="5"/>
  <c r="I1252" i="5" s="1"/>
  <c r="B1251" i="19"/>
  <c r="B1252" i="20" s="1"/>
  <c r="H1029" i="5"/>
  <c r="I1029" i="5" s="1"/>
  <c r="B1028" i="19"/>
  <c r="B1029" i="20" s="1"/>
  <c r="H929" i="5"/>
  <c r="I929" i="5" s="1"/>
  <c r="B928" i="19"/>
  <c r="B929" i="20" s="1"/>
  <c r="H171" i="5"/>
  <c r="I171" i="5" s="1"/>
  <c r="B170" i="19"/>
  <c r="B171" i="20" s="1"/>
  <c r="H584" i="5"/>
  <c r="I584" i="5" s="1"/>
  <c r="B583" i="19"/>
  <c r="B584" i="20" s="1"/>
  <c r="H93" i="5"/>
  <c r="I93" i="5" s="1"/>
  <c r="B92" i="19"/>
  <c r="B93" i="20" s="1"/>
  <c r="H303" i="5"/>
  <c r="I303" i="5" s="1"/>
  <c r="B302" i="19"/>
  <c r="B303" i="20" s="1"/>
  <c r="H161" i="5"/>
  <c r="I161" i="5" s="1"/>
  <c r="B160" i="19"/>
  <c r="B161" i="20" s="1"/>
  <c r="H983" i="5"/>
  <c r="I983" i="5" s="1"/>
  <c r="B982" i="19"/>
  <c r="B983" i="20" s="1"/>
  <c r="H1141" i="5"/>
  <c r="I1141" i="5" s="1"/>
  <c r="B1140" i="19"/>
  <c r="B1141" i="20" s="1"/>
  <c r="H520" i="5"/>
  <c r="I520" i="5" s="1"/>
  <c r="B519" i="19"/>
  <c r="B520" i="20" s="1"/>
  <c r="H477" i="5"/>
  <c r="I477" i="5" s="1"/>
  <c r="B476" i="19"/>
  <c r="B477" i="20" s="1"/>
  <c r="H219" i="5"/>
  <c r="I219" i="5" s="1"/>
  <c r="B218" i="19"/>
  <c r="B219" i="20" s="1"/>
  <c r="H415" i="5"/>
  <c r="I415" i="5" s="1"/>
  <c r="B414" i="19"/>
  <c r="B415" i="20" s="1"/>
  <c r="H321" i="5"/>
  <c r="I321" i="5" s="1"/>
  <c r="B320" i="19"/>
  <c r="B321" i="20" s="1"/>
  <c r="H571" i="5"/>
  <c r="I571" i="5" s="1"/>
  <c r="B570" i="19"/>
  <c r="B571" i="20" s="1"/>
  <c r="H1068" i="5"/>
  <c r="I1068" i="5" s="1"/>
  <c r="B1067" i="19"/>
  <c r="B1068" i="20" s="1"/>
  <c r="H1120" i="5"/>
  <c r="I1120" i="5" s="1"/>
  <c r="B1119" i="19"/>
  <c r="B1120" i="20" s="1"/>
  <c r="H1071" i="5"/>
  <c r="I1071" i="5" s="1"/>
  <c r="B1070" i="19"/>
  <c r="B1071" i="20" s="1"/>
  <c r="H1156" i="5"/>
  <c r="I1156" i="5" s="1"/>
  <c r="B1155" i="19"/>
  <c r="B1156" i="20" s="1"/>
  <c r="H730" i="5"/>
  <c r="I730" i="5" s="1"/>
  <c r="B729" i="19"/>
  <c r="B730" i="20" s="1"/>
  <c r="H338" i="5"/>
  <c r="I338" i="5" s="1"/>
  <c r="B337" i="19"/>
  <c r="B338" i="20" s="1"/>
  <c r="H397" i="5"/>
  <c r="I397" i="5" s="1"/>
  <c r="B396" i="19"/>
  <c r="B397" i="20" s="1"/>
  <c r="H767" i="5"/>
  <c r="B766" i="19"/>
  <c r="B767" i="20" s="1"/>
  <c r="H1042" i="5"/>
  <c r="I1042" i="5" s="1"/>
  <c r="B1041" i="19"/>
  <c r="B1042" i="20" s="1"/>
  <c r="H843" i="5"/>
  <c r="I843" i="5" s="1"/>
  <c r="B842" i="19"/>
  <c r="B843" i="20" s="1"/>
  <c r="H763" i="5"/>
  <c r="I763" i="5" s="1"/>
  <c r="B762" i="19"/>
  <c r="B763" i="20" s="1"/>
  <c r="H32" i="5"/>
  <c r="I32" i="5" s="1"/>
  <c r="B31" i="19"/>
  <c r="B32" i="20" s="1"/>
  <c r="H814" i="5"/>
  <c r="I814" i="5" s="1"/>
  <c r="B813" i="19"/>
  <c r="B814" i="20" s="1"/>
  <c r="H1025" i="5"/>
  <c r="I1025" i="5" s="1"/>
  <c r="B1024" i="19"/>
  <c r="B1025" i="20" s="1"/>
  <c r="H386" i="5"/>
  <c r="I386" i="5" s="1"/>
  <c r="B385" i="19"/>
  <c r="B386" i="20" s="1"/>
  <c r="H236" i="5"/>
  <c r="I236" i="5" s="1"/>
  <c r="B235" i="19"/>
  <c r="B236" i="20" s="1"/>
  <c r="H558" i="5"/>
  <c r="I558" i="5" s="1"/>
  <c r="B557" i="19"/>
  <c r="B558" i="20" s="1"/>
  <c r="H827" i="5"/>
  <c r="I827" i="5" s="1"/>
  <c r="B826" i="19"/>
  <c r="B827" i="20" s="1"/>
  <c r="H900" i="5"/>
  <c r="I900" i="5" s="1"/>
  <c r="B899" i="19"/>
  <c r="B900" i="20" s="1"/>
  <c r="H951" i="5"/>
  <c r="I951" i="5" s="1"/>
  <c r="B950" i="19"/>
  <c r="B951" i="20" s="1"/>
  <c r="H378" i="5"/>
  <c r="I378" i="5" s="1"/>
  <c r="B377" i="19"/>
  <c r="B378" i="20" s="1"/>
  <c r="H1187" i="5"/>
  <c r="I1187" i="5" s="1"/>
  <c r="B1186" i="19"/>
  <c r="B1187" i="20" s="1"/>
  <c r="H354" i="5"/>
  <c r="I354" i="5" s="1"/>
  <c r="B353" i="19"/>
  <c r="B354" i="20" s="1"/>
  <c r="H1251" i="5"/>
  <c r="I1251" i="5" s="1"/>
  <c r="B1250" i="19"/>
  <c r="B1251" i="20" s="1"/>
  <c r="H1104" i="5"/>
  <c r="I1104" i="5" s="1"/>
  <c r="B1103" i="19"/>
  <c r="B1104" i="20" s="1"/>
  <c r="H1047" i="5"/>
  <c r="I1047" i="5" s="1"/>
  <c r="B1046" i="19"/>
  <c r="B1047" i="20" s="1"/>
  <c r="H411" i="5"/>
  <c r="I411" i="5" s="1"/>
  <c r="B410" i="19"/>
  <c r="B411" i="20" s="1"/>
  <c r="H987" i="5"/>
  <c r="I987" i="5" s="1"/>
  <c r="B986" i="19"/>
  <c r="B987" i="20" s="1"/>
  <c r="H447" i="5"/>
  <c r="I447" i="5" s="1"/>
  <c r="B446" i="19"/>
  <c r="B447" i="20" s="1"/>
  <c r="H272" i="5"/>
  <c r="I272" i="5" s="1"/>
  <c r="B271" i="19"/>
  <c r="B272" i="20" s="1"/>
  <c r="H669" i="5"/>
  <c r="I669" i="5" s="1"/>
  <c r="B668" i="19"/>
  <c r="B669" i="20" s="1"/>
  <c r="H176" i="5"/>
  <c r="I176" i="5" s="1"/>
  <c r="B175" i="19"/>
  <c r="B176" i="20" s="1"/>
  <c r="H790" i="5"/>
  <c r="I790" i="5" s="1"/>
  <c r="B789" i="19"/>
  <c r="B790" i="20" s="1"/>
  <c r="H839" i="5"/>
  <c r="I839" i="5" s="1"/>
  <c r="B838" i="19"/>
  <c r="B839" i="20" s="1"/>
  <c r="H939" i="5"/>
  <c r="I939" i="5" s="1"/>
  <c r="B938" i="19"/>
  <c r="B939" i="20" s="1"/>
  <c r="H968" i="5"/>
  <c r="I968" i="5" s="1"/>
  <c r="B967" i="19"/>
  <c r="B968" i="20" s="1"/>
  <c r="H1179" i="5"/>
  <c r="I1179" i="5" s="1"/>
  <c r="B1178" i="19"/>
  <c r="B1179" i="20" s="1"/>
  <c r="H60" i="5"/>
  <c r="I60" i="5" s="1"/>
  <c r="B59" i="19"/>
  <c r="B60" i="20" s="1"/>
  <c r="H71" i="5"/>
  <c r="I71" i="5" s="1"/>
  <c r="B70" i="19"/>
  <c r="B71" i="20" s="1"/>
  <c r="H191" i="5"/>
  <c r="I191" i="5" s="1"/>
  <c r="B190" i="19"/>
  <c r="B191" i="20" s="1"/>
  <c r="H200" i="5"/>
  <c r="I200" i="5" s="1"/>
  <c r="B199" i="19"/>
  <c r="B200" i="20" s="1"/>
  <c r="H1211" i="5"/>
  <c r="I1211" i="5" s="1"/>
  <c r="B1210" i="19"/>
  <c r="B1211" i="20" s="1"/>
  <c r="H271" i="5"/>
  <c r="I271" i="5" s="1"/>
  <c r="B270" i="19"/>
  <c r="B271" i="20" s="1"/>
  <c r="H652" i="5"/>
  <c r="I652" i="5" s="1"/>
  <c r="B651" i="19"/>
  <c r="B652" i="20" s="1"/>
  <c r="H1170" i="5"/>
  <c r="I1170" i="5" s="1"/>
  <c r="B1169" i="19"/>
  <c r="B1170" i="20" s="1"/>
  <c r="H143" i="5"/>
  <c r="I143" i="5" s="1"/>
  <c r="B142" i="19"/>
  <c r="B143" i="20" s="1"/>
  <c r="H1143" i="5"/>
  <c r="I1143" i="5" s="1"/>
  <c r="B1142" i="19"/>
  <c r="B1143" i="20" s="1"/>
  <c r="H1222" i="5"/>
  <c r="I1222" i="5" s="1"/>
  <c r="B1221" i="19"/>
  <c r="B1222" i="20" s="1"/>
  <c r="H199" i="5"/>
  <c r="I199" i="5" s="1"/>
  <c r="B198" i="19"/>
  <c r="B199" i="20" s="1"/>
  <c r="H1051" i="5"/>
  <c r="I1051" i="5" s="1"/>
  <c r="B1050" i="19"/>
  <c r="B1051" i="20" s="1"/>
  <c r="H918" i="5"/>
  <c r="I918" i="5" s="1"/>
  <c r="B917" i="19"/>
  <c r="B918" i="20" s="1"/>
  <c r="H126" i="5"/>
  <c r="I126" i="5" s="1"/>
  <c r="B125" i="19"/>
  <c r="B126" i="20" s="1"/>
  <c r="H755" i="5"/>
  <c r="I755" i="5" s="1"/>
  <c r="B754" i="19"/>
  <c r="B755" i="20" s="1"/>
  <c r="H904" i="5"/>
  <c r="I904" i="5" s="1"/>
  <c r="B903" i="19"/>
  <c r="B904" i="20" s="1"/>
  <c r="H1247" i="5"/>
  <c r="I1247" i="5" s="1"/>
  <c r="B1246" i="19"/>
  <c r="B1247" i="20" s="1"/>
  <c r="H686" i="5"/>
  <c r="B685" i="19"/>
  <c r="B686" i="20" s="1"/>
  <c r="H246" i="5"/>
  <c r="I246" i="5" s="1"/>
  <c r="B245" i="19"/>
  <c r="B246" i="20" s="1"/>
  <c r="H61" i="5"/>
  <c r="I61" i="5" s="1"/>
  <c r="B60" i="19"/>
  <c r="B61" i="20" s="1"/>
  <c r="H216" i="5"/>
  <c r="I216" i="5" s="1"/>
  <c r="B215" i="19"/>
  <c r="B216" i="20" s="1"/>
  <c r="H891" i="5"/>
  <c r="I891" i="5" s="1"/>
  <c r="B890" i="19"/>
  <c r="B891" i="20" s="1"/>
  <c r="H1127" i="5"/>
  <c r="I1127" i="5" s="1"/>
  <c r="B1126" i="19"/>
  <c r="B1127" i="20" s="1"/>
  <c r="H1175" i="5"/>
  <c r="I1175" i="5" s="1"/>
  <c r="B1174" i="19"/>
  <c r="B1175" i="20" s="1"/>
  <c r="H1214" i="5"/>
  <c r="I1214" i="5" s="1"/>
  <c r="B1213" i="19"/>
  <c r="B1214" i="20" s="1"/>
  <c r="H174" i="5"/>
  <c r="I174" i="5" s="1"/>
  <c r="B173" i="19"/>
  <c r="B174" i="20" s="1"/>
  <c r="H140" i="5"/>
  <c r="I140" i="5" s="1"/>
  <c r="B139" i="19"/>
  <c r="B140" i="20" s="1"/>
  <c r="H118" i="5"/>
  <c r="I118" i="5" s="1"/>
  <c r="B117" i="19"/>
  <c r="B118" i="20" s="1"/>
  <c r="H902" i="5"/>
  <c r="I902" i="5" s="1"/>
  <c r="B901" i="19"/>
  <c r="B902" i="20" s="1"/>
  <c r="H825" i="5"/>
  <c r="I825" i="5" s="1"/>
  <c r="B824" i="19"/>
  <c r="B825" i="20" s="1"/>
  <c r="H1062" i="5"/>
  <c r="I1062" i="5" s="1"/>
  <c r="B1061" i="19"/>
  <c r="B1062" i="20" s="1"/>
  <c r="H907" i="5"/>
  <c r="I907" i="5" s="1"/>
  <c r="B906" i="19"/>
  <c r="B907" i="20" s="1"/>
  <c r="H128" i="5"/>
  <c r="I128" i="5" s="1"/>
  <c r="B127" i="19"/>
  <c r="B128" i="20" s="1"/>
  <c r="H1045" i="5"/>
  <c r="I1045" i="5" s="1"/>
  <c r="B1044" i="19"/>
  <c r="B1045" i="20" s="1"/>
  <c r="H1135" i="5"/>
  <c r="I1135" i="5" s="1"/>
  <c r="B1134" i="19"/>
  <c r="B1135" i="20" s="1"/>
  <c r="H1142" i="5"/>
  <c r="I1142" i="5" s="1"/>
  <c r="B1141" i="19"/>
  <c r="B1142" i="20" s="1"/>
  <c r="H444" i="5"/>
  <c r="I444" i="5" s="1"/>
  <c r="B443" i="19"/>
  <c r="B444" i="20" s="1"/>
  <c r="H414" i="5"/>
  <c r="I414" i="5" s="1"/>
  <c r="B413" i="19"/>
  <c r="B414" i="20" s="1"/>
  <c r="H811" i="5"/>
  <c r="I811" i="5" s="1"/>
  <c r="B810" i="19"/>
  <c r="B811" i="20" s="1"/>
  <c r="H879" i="5"/>
  <c r="I879" i="5" s="1"/>
  <c r="B878" i="19"/>
  <c r="B879" i="20" s="1"/>
  <c r="H98" i="5"/>
  <c r="I98" i="5" s="1"/>
  <c r="B97" i="19"/>
  <c r="B98" i="20" s="1"/>
  <c r="H711" i="5"/>
  <c r="I711" i="5" s="1"/>
  <c r="B710" i="19"/>
  <c r="B711" i="20" s="1"/>
  <c r="H1048" i="5"/>
  <c r="I1048" i="5" s="1"/>
  <c r="B1047" i="19"/>
  <c r="B1048" i="20" s="1"/>
  <c r="H460" i="5"/>
  <c r="I460" i="5" s="1"/>
  <c r="B459" i="19"/>
  <c r="B460" i="20" s="1"/>
  <c r="H1205" i="5"/>
  <c r="I1205" i="5" s="1"/>
  <c r="B1204" i="19"/>
  <c r="B1205" i="20" s="1"/>
  <c r="H666" i="5"/>
  <c r="I666" i="5" s="1"/>
  <c r="B665" i="19"/>
  <c r="B666" i="20" s="1"/>
  <c r="H164" i="5"/>
  <c r="I164" i="5" s="1"/>
  <c r="B163" i="19"/>
  <c r="B164" i="20" s="1"/>
  <c r="H866" i="5"/>
  <c r="I866" i="5" s="1"/>
  <c r="B865" i="19"/>
  <c r="B866" i="20" s="1"/>
  <c r="H265" i="5"/>
  <c r="I265" i="5" s="1"/>
  <c r="B264" i="19"/>
  <c r="B265" i="20" s="1"/>
  <c r="H58" i="5"/>
  <c r="I58" i="5" s="1"/>
  <c r="B57" i="19"/>
  <c r="B58" i="20" s="1"/>
  <c r="H732" i="5"/>
  <c r="I732" i="5" s="1"/>
  <c r="B731" i="19"/>
  <c r="B732" i="20" s="1"/>
  <c r="H423" i="5"/>
  <c r="I423" i="5" s="1"/>
  <c r="B422" i="19"/>
  <c r="B423" i="20" s="1"/>
  <c r="H628" i="5"/>
  <c r="I628" i="5" s="1"/>
  <c r="B627" i="19"/>
  <c r="B628" i="20" s="1"/>
  <c r="H149" i="5"/>
  <c r="I149" i="5" s="1"/>
  <c r="B148" i="19"/>
  <c r="B149" i="20" s="1"/>
  <c r="H616" i="5"/>
  <c r="I616" i="5" s="1"/>
  <c r="B615" i="19"/>
  <c r="B616" i="20" s="1"/>
  <c r="H677" i="5"/>
  <c r="I677" i="5" s="1"/>
  <c r="B676" i="19"/>
  <c r="B677" i="20" s="1"/>
  <c r="H383" i="5"/>
  <c r="I383" i="5" s="1"/>
  <c r="B382" i="19"/>
  <c r="B383" i="20" s="1"/>
  <c r="H464" i="5"/>
  <c r="I464" i="5" s="1"/>
  <c r="B463" i="19"/>
  <c r="B464" i="20" s="1"/>
  <c r="H486" i="5"/>
  <c r="I486" i="5" s="1"/>
  <c r="B485" i="19"/>
  <c r="B486" i="20" s="1"/>
  <c r="H1218" i="5"/>
  <c r="I1218" i="5" s="1"/>
  <c r="B1217" i="19"/>
  <c r="B1218" i="20" s="1"/>
  <c r="H1016" i="5"/>
  <c r="I1016" i="5" s="1"/>
  <c r="B1015" i="19"/>
  <c r="B1016" i="20" s="1"/>
  <c r="H273" i="5"/>
  <c r="I273" i="5" s="1"/>
  <c r="B272" i="19"/>
  <c r="B273" i="20" s="1"/>
  <c r="H545" i="5"/>
  <c r="I545" i="5" s="1"/>
  <c r="B544" i="19"/>
  <c r="B545" i="20" s="1"/>
  <c r="H85" i="5"/>
  <c r="I85" i="5" s="1"/>
  <c r="B84" i="19"/>
  <c r="B85" i="20" s="1"/>
  <c r="H406" i="5"/>
  <c r="I406" i="5" s="1"/>
  <c r="B405" i="19"/>
  <c r="B406" i="20" s="1"/>
  <c r="H184" i="5"/>
  <c r="I184" i="5" s="1"/>
  <c r="B183" i="19"/>
  <c r="B184" i="20" s="1"/>
  <c r="H761" i="5"/>
  <c r="I761" i="5" s="1"/>
  <c r="B760" i="19"/>
  <c r="B761" i="20" s="1"/>
  <c r="H979" i="5"/>
  <c r="I979" i="5" s="1"/>
  <c r="B978" i="19"/>
  <c r="B979" i="20" s="1"/>
  <c r="H1250" i="5"/>
  <c r="I1250" i="5" s="1"/>
  <c r="B1249" i="19"/>
  <c r="B1250" i="20" s="1"/>
  <c r="H1097" i="5"/>
  <c r="I1097" i="5" s="1"/>
  <c r="B1096" i="19"/>
  <c r="B1097" i="20" s="1"/>
  <c r="H880" i="5"/>
  <c r="I880" i="5" s="1"/>
  <c r="B879" i="19"/>
  <c r="B880" i="20" s="1"/>
  <c r="H786" i="5"/>
  <c r="I786" i="5" s="1"/>
  <c r="B785" i="19"/>
  <c r="B786" i="20" s="1"/>
  <c r="H1053" i="5"/>
  <c r="I1053" i="5" s="1"/>
  <c r="B1052" i="19"/>
  <c r="B1053" i="20" s="1"/>
  <c r="H694" i="5"/>
  <c r="I694" i="5" s="1"/>
  <c r="B693" i="19"/>
  <c r="B694" i="20" s="1"/>
  <c r="I1220" i="16"/>
  <c r="I1028" i="16"/>
  <c r="I708" i="16"/>
  <c r="I934" i="16"/>
  <c r="I614" i="16"/>
  <c r="I1043" i="16"/>
  <c r="I1104" i="16"/>
  <c r="I912" i="16"/>
  <c r="I853" i="16"/>
  <c r="I602" i="16"/>
  <c r="I508" i="16"/>
  <c r="I889" i="16"/>
  <c r="I505" i="16"/>
  <c r="I926" i="16"/>
  <c r="I1163" i="16"/>
  <c r="I651" i="16"/>
  <c r="I1224" i="16"/>
  <c r="I904" i="16"/>
  <c r="I1165" i="16"/>
  <c r="I845" i="16"/>
  <c r="I653" i="16"/>
  <c r="I1234" i="16"/>
  <c r="I722" i="16"/>
  <c r="I591" i="16"/>
  <c r="I1201" i="16"/>
  <c r="I881" i="16"/>
  <c r="I1110" i="16"/>
  <c r="I643" i="16"/>
  <c r="I1024" i="16"/>
  <c r="I512" i="16"/>
  <c r="I1221" i="16"/>
  <c r="J503" i="16"/>
  <c r="I1162" i="16"/>
  <c r="I842" i="16"/>
  <c r="I650" i="16"/>
  <c r="I1031" i="16"/>
  <c r="I812" i="16"/>
  <c r="I620" i="16"/>
  <c r="I1065" i="16"/>
  <c r="I873" i="16"/>
  <c r="I553" i="16"/>
  <c r="I1102" i="16"/>
  <c r="I782" i="16"/>
  <c r="I1019" i="16"/>
  <c r="I507" i="16"/>
  <c r="I1080" i="16"/>
  <c r="I568" i="16"/>
  <c r="I957" i="16"/>
  <c r="I765" i="16"/>
  <c r="I959" i="16"/>
  <c r="I868" i="16"/>
  <c r="I1030" i="16"/>
  <c r="I1075" i="16"/>
  <c r="I1072" i="16"/>
  <c r="I752" i="16"/>
  <c r="I560" i="16"/>
  <c r="I629" i="16"/>
  <c r="I890" i="16"/>
  <c r="I567" i="16"/>
  <c r="I604" i="16"/>
  <c r="I1241" i="16"/>
  <c r="I537" i="16"/>
  <c r="I766" i="16"/>
  <c r="I1003" i="16"/>
  <c r="I811" i="16"/>
  <c r="I936" i="16"/>
  <c r="I552" i="16"/>
  <c r="I1005" i="16"/>
  <c r="I813" i="16"/>
  <c r="I685" i="16"/>
  <c r="I1202" i="16"/>
  <c r="I1199" i="16"/>
  <c r="I1108" i="16"/>
  <c r="I788" i="16"/>
  <c r="I596" i="16"/>
  <c r="I1169" i="16"/>
  <c r="I849" i="16"/>
  <c r="I886" i="16"/>
  <c r="I566" i="16"/>
  <c r="I803" i="16"/>
  <c r="I1248" i="16"/>
  <c r="I864" i="16"/>
  <c r="I736" i="16"/>
  <c r="I544" i="16"/>
  <c r="I805" i="16"/>
  <c r="I1258" i="16"/>
  <c r="I935" i="16"/>
  <c r="I1164" i="16"/>
  <c r="I780" i="16"/>
  <c r="I1225" i="16"/>
  <c r="I1033" i="16"/>
  <c r="I942" i="16"/>
  <c r="I1179" i="16"/>
  <c r="I920" i="16"/>
  <c r="I1250" i="16"/>
  <c r="I607" i="16"/>
  <c r="H594" i="5"/>
  <c r="I594" i="5" s="1"/>
  <c r="B593" i="19"/>
  <c r="B594" i="20" s="1"/>
  <c r="H875" i="5"/>
  <c r="I875" i="5" s="1"/>
  <c r="B874" i="19"/>
  <c r="B875" i="20" s="1"/>
  <c r="H21" i="5"/>
  <c r="I21" i="5" s="1"/>
  <c r="B20" i="19"/>
  <c r="B21" i="20" s="1"/>
  <c r="H603" i="5"/>
  <c r="I603" i="5" s="1"/>
  <c r="B602" i="19"/>
  <c r="B603" i="20" s="1"/>
  <c r="H933" i="5"/>
  <c r="I933" i="5" s="1"/>
  <c r="B932" i="19"/>
  <c r="B933" i="20" s="1"/>
  <c r="H167" i="5"/>
  <c r="I167" i="5" s="1"/>
  <c r="B166" i="19"/>
  <c r="B167" i="20" s="1"/>
  <c r="H1075" i="5"/>
  <c r="I1075" i="5" s="1"/>
  <c r="B1074" i="19"/>
  <c r="B1075" i="20" s="1"/>
  <c r="H101" i="5"/>
  <c r="I101" i="5" s="1"/>
  <c r="B100" i="19"/>
  <c r="B101" i="20" s="1"/>
  <c r="H470" i="5"/>
  <c r="I470" i="5" s="1"/>
  <c r="B469" i="19"/>
  <c r="B470" i="20" s="1"/>
  <c r="H374" i="5"/>
  <c r="I374" i="5" s="1"/>
  <c r="B373" i="19"/>
  <c r="B374" i="20" s="1"/>
  <c r="H192" i="5"/>
  <c r="I192" i="5" s="1"/>
  <c r="B191" i="19"/>
  <c r="B192" i="20" s="1"/>
  <c r="H505" i="5"/>
  <c r="I505" i="5" s="1"/>
  <c r="B504" i="19"/>
  <c r="B505" i="20" s="1"/>
  <c r="H185" i="5"/>
  <c r="I185" i="5" s="1"/>
  <c r="B184" i="19"/>
  <c r="B185" i="20" s="1"/>
  <c r="H1070" i="5"/>
  <c r="I1070" i="5" s="1"/>
  <c r="B1069" i="19"/>
  <c r="B1070" i="20" s="1"/>
  <c r="H772" i="5"/>
  <c r="I772" i="5" s="1"/>
  <c r="B771" i="19"/>
  <c r="B772" i="20" s="1"/>
  <c r="H895" i="5"/>
  <c r="B894" i="19"/>
  <c r="B895" i="20" s="1"/>
  <c r="H522" i="5"/>
  <c r="I522" i="5" s="1"/>
  <c r="B521" i="19"/>
  <c r="B522" i="20" s="1"/>
  <c r="H751" i="5"/>
  <c r="I751" i="5" s="1"/>
  <c r="B750" i="19"/>
  <c r="B751" i="20" s="1"/>
  <c r="H728" i="5"/>
  <c r="I728" i="5" s="1"/>
  <c r="B727" i="19"/>
  <c r="B728" i="20" s="1"/>
  <c r="H1140" i="5"/>
  <c r="I1140" i="5" s="1"/>
  <c r="B1139" i="19"/>
  <c r="B1140" i="20" s="1"/>
  <c r="H1028" i="5"/>
  <c r="I1028" i="5" s="1"/>
  <c r="B1027" i="19"/>
  <c r="B1028" i="20" s="1"/>
  <c r="H638" i="5"/>
  <c r="I638" i="5" s="1"/>
  <c r="B637" i="19"/>
  <c r="B638" i="20" s="1"/>
  <c r="H1145" i="5"/>
  <c r="I1145" i="5" s="1"/>
  <c r="B1144" i="19"/>
  <c r="B1145" i="20" s="1"/>
  <c r="H1101" i="5"/>
  <c r="I1101" i="5" s="1"/>
  <c r="B1100" i="19"/>
  <c r="B1101" i="20" s="1"/>
  <c r="H294" i="5"/>
  <c r="I294" i="5" s="1"/>
  <c r="B293" i="19"/>
  <c r="B294" i="20" s="1"/>
  <c r="H62" i="5"/>
  <c r="I62" i="5" s="1"/>
  <c r="B61" i="19"/>
  <c r="B62" i="20" s="1"/>
  <c r="H906" i="5"/>
  <c r="I906" i="5" s="1"/>
  <c r="B905" i="19"/>
  <c r="B906" i="20" s="1"/>
  <c r="H30" i="5"/>
  <c r="I30" i="5" s="1"/>
  <c r="B29" i="19"/>
  <c r="B30" i="20" s="1"/>
  <c r="H800" i="5"/>
  <c r="I800" i="5" s="1"/>
  <c r="B799" i="19"/>
  <c r="B800" i="20" s="1"/>
  <c r="H311" i="5"/>
  <c r="I311" i="5" s="1"/>
  <c r="B310" i="19"/>
  <c r="B311" i="20" s="1"/>
  <c r="H230" i="5"/>
  <c r="I230" i="5" s="1"/>
  <c r="B229" i="19"/>
  <c r="B230" i="20" s="1"/>
  <c r="H937" i="5"/>
  <c r="I937" i="5" s="1"/>
  <c r="B936" i="19"/>
  <c r="B937" i="20" s="1"/>
  <c r="H401" i="5"/>
  <c r="I401" i="5" s="1"/>
  <c r="B400" i="19"/>
  <c r="B401" i="20" s="1"/>
  <c r="H1157" i="5"/>
  <c r="I1157" i="5" s="1"/>
  <c r="B1156" i="19"/>
  <c r="B1157" i="20" s="1"/>
  <c r="H94" i="5"/>
  <c r="I94" i="5" s="1"/>
  <c r="B93" i="19"/>
  <c r="B94" i="20" s="1"/>
  <c r="H817" i="5"/>
  <c r="I817" i="5" s="1"/>
  <c r="B816" i="19"/>
  <c r="B817" i="20" s="1"/>
  <c r="H420" i="5"/>
  <c r="I420" i="5" s="1"/>
  <c r="B419" i="19"/>
  <c r="B420" i="20" s="1"/>
  <c r="H17" i="5"/>
  <c r="I17" i="5" s="1"/>
  <c r="B16" i="19"/>
  <c r="B17" i="20" s="1"/>
  <c r="H656" i="5"/>
  <c r="I656" i="5" s="1"/>
  <c r="B655" i="19"/>
  <c r="B656" i="20" s="1"/>
  <c r="H856" i="5"/>
  <c r="I856" i="5" s="1"/>
  <c r="B855" i="19"/>
  <c r="B856" i="20" s="1"/>
  <c r="H151" i="5"/>
  <c r="I151" i="5" s="1"/>
  <c r="B150" i="19"/>
  <c r="B151" i="20" s="1"/>
  <c r="I533" i="16"/>
  <c r="H1022" i="5"/>
  <c r="I1022" i="5" s="1"/>
  <c r="B1021" i="19"/>
  <c r="B1022" i="20" s="1"/>
  <c r="H654" i="5"/>
  <c r="I654" i="5" s="1"/>
  <c r="B653" i="19"/>
  <c r="B654" i="20" s="1"/>
  <c r="H9" i="5"/>
  <c r="I9" i="5" s="1"/>
  <c r="B8" i="19"/>
  <c r="B9" i="20" s="1"/>
  <c r="H1013" i="5"/>
  <c r="I1013" i="5" s="1"/>
  <c r="B1012" i="19"/>
  <c r="B1013" i="20" s="1"/>
  <c r="H1040" i="5"/>
  <c r="I1040" i="5" s="1"/>
  <c r="B1039" i="19"/>
  <c r="B1040" i="20" s="1"/>
  <c r="H443" i="5"/>
  <c r="I443" i="5" s="1"/>
  <c r="B442" i="19"/>
  <c r="B443" i="20" s="1"/>
  <c r="H1080" i="5"/>
  <c r="I1080" i="5" s="1"/>
  <c r="B1079" i="19"/>
  <c r="B1080" i="20" s="1"/>
  <c r="H37" i="5"/>
  <c r="I37" i="5" s="1"/>
  <c r="B36" i="19"/>
  <c r="B37" i="20" s="1"/>
  <c r="H920" i="5"/>
  <c r="I920" i="5" s="1"/>
  <c r="B919" i="19"/>
  <c r="B920" i="20" s="1"/>
  <c r="H382" i="5"/>
  <c r="I382" i="5" s="1"/>
  <c r="B381" i="19"/>
  <c r="B382" i="20" s="1"/>
  <c r="H589" i="5"/>
  <c r="I589" i="5" s="1"/>
  <c r="B588" i="19"/>
  <c r="B589" i="20" s="1"/>
  <c r="H523" i="5"/>
  <c r="I523" i="5" s="1"/>
  <c r="B522" i="19"/>
  <c r="B523" i="20" s="1"/>
  <c r="H848" i="5"/>
  <c r="I848" i="5" s="1"/>
  <c r="B847" i="19"/>
  <c r="B848" i="20" s="1"/>
  <c r="H936" i="5"/>
  <c r="I936" i="5" s="1"/>
  <c r="B935" i="19"/>
  <c r="B936" i="20" s="1"/>
  <c r="H261" i="5"/>
  <c r="I261" i="5" s="1"/>
  <c r="B260" i="19"/>
  <c r="B261" i="20" s="1"/>
  <c r="H962" i="5"/>
  <c r="I962" i="5" s="1"/>
  <c r="B961" i="19"/>
  <c r="B962" i="20" s="1"/>
  <c r="H64" i="5"/>
  <c r="I64" i="5" s="1"/>
  <c r="B63" i="19"/>
  <c r="B64" i="20" s="1"/>
  <c r="H63" i="5"/>
  <c r="I63" i="5" s="1"/>
  <c r="B62" i="19"/>
  <c r="B63" i="20" s="1"/>
  <c r="H495" i="5"/>
  <c r="I495" i="5" s="1"/>
  <c r="B494" i="19"/>
  <c r="B495" i="20" s="1"/>
  <c r="H824" i="5"/>
  <c r="I824" i="5" s="1"/>
  <c r="B823" i="19"/>
  <c r="B824" i="20" s="1"/>
  <c r="H535" i="5"/>
  <c r="I535" i="5" s="1"/>
  <c r="B534" i="19"/>
  <c r="B535" i="20" s="1"/>
  <c r="H68" i="5"/>
  <c r="I68" i="5" s="1"/>
  <c r="B67" i="19"/>
  <c r="B68" i="20" s="1"/>
  <c r="H570" i="5"/>
  <c r="I570" i="5" s="1"/>
  <c r="B569" i="19"/>
  <c r="B570" i="20" s="1"/>
  <c r="H244" i="5"/>
  <c r="I244" i="5" s="1"/>
  <c r="B243" i="19"/>
  <c r="B244" i="20" s="1"/>
  <c r="H1089" i="5"/>
  <c r="I1089" i="5" s="1"/>
  <c r="B1088" i="19"/>
  <c r="B1089" i="20" s="1"/>
  <c r="H647" i="5"/>
  <c r="I647" i="5" s="1"/>
  <c r="B646" i="19"/>
  <c r="B647" i="20" s="1"/>
  <c r="H125" i="5"/>
  <c r="I125" i="5" s="1"/>
  <c r="B124" i="19"/>
  <c r="B125" i="20" s="1"/>
  <c r="H65" i="5"/>
  <c r="I65" i="5" s="1"/>
  <c r="B64" i="19"/>
  <c r="B65" i="20" s="1"/>
  <c r="H993" i="5"/>
  <c r="I993" i="5" s="1"/>
  <c r="B992" i="19"/>
  <c r="B993" i="20" s="1"/>
  <c r="H459" i="5"/>
  <c r="I459" i="5" s="1"/>
  <c r="B458" i="19"/>
  <c r="B459" i="20" s="1"/>
  <c r="H90" i="5"/>
  <c r="I90" i="5" s="1"/>
  <c r="B89" i="19"/>
  <c r="B90" i="20" s="1"/>
  <c r="H476" i="5"/>
  <c r="I476" i="5" s="1"/>
  <c r="B475" i="19"/>
  <c r="B476" i="20" s="1"/>
  <c r="H188" i="5"/>
  <c r="I188" i="5" s="1"/>
  <c r="B187" i="19"/>
  <c r="B188" i="20" s="1"/>
  <c r="H1084" i="5"/>
  <c r="I1084" i="5" s="1"/>
  <c r="B1083" i="19"/>
  <c r="B1084" i="20" s="1"/>
  <c r="H427" i="5"/>
  <c r="I427" i="5" s="1"/>
  <c r="B426" i="19"/>
  <c r="B427" i="20" s="1"/>
  <c r="H165" i="5"/>
  <c r="I165" i="5" s="1"/>
  <c r="B164" i="19"/>
  <c r="B165" i="20" s="1"/>
  <c r="H1122" i="5"/>
  <c r="I1122" i="5" s="1"/>
  <c r="B1121" i="19"/>
  <c r="B1122" i="20" s="1"/>
  <c r="H162" i="5"/>
  <c r="I162" i="5" s="1"/>
  <c r="B161" i="19"/>
  <c r="B162" i="20" s="1"/>
  <c r="H1077" i="5"/>
  <c r="I1077" i="5" s="1"/>
  <c r="B1076" i="19"/>
  <c r="B1077" i="20" s="1"/>
  <c r="H905" i="5"/>
  <c r="I905" i="5" s="1"/>
  <c r="B904" i="19"/>
  <c r="B905" i="20" s="1"/>
  <c r="H1003" i="5"/>
  <c r="I1003" i="5" s="1"/>
  <c r="B1002" i="19"/>
  <c r="B1003" i="20" s="1"/>
  <c r="H847" i="5"/>
  <c r="I847" i="5" s="1"/>
  <c r="B846" i="19"/>
  <c r="B847" i="20" s="1"/>
  <c r="H844" i="5"/>
  <c r="I844" i="5" s="1"/>
  <c r="B843" i="19"/>
  <c r="B844" i="20" s="1"/>
  <c r="H1149" i="5"/>
  <c r="I1149" i="5" s="1"/>
  <c r="B1148" i="19"/>
  <c r="B1149" i="20" s="1"/>
  <c r="H744" i="5"/>
  <c r="I744" i="5" s="1"/>
  <c r="B743" i="19"/>
  <c r="B744" i="20" s="1"/>
  <c r="H779" i="5"/>
  <c r="I779" i="5" s="1"/>
  <c r="B778" i="19"/>
  <c r="B779" i="20" s="1"/>
  <c r="H871" i="5"/>
  <c r="I871" i="5" s="1"/>
  <c r="B870" i="19"/>
  <c r="B871" i="20" s="1"/>
  <c r="H952" i="5"/>
  <c r="I952" i="5" s="1"/>
  <c r="B951" i="19"/>
  <c r="B952" i="20" s="1"/>
  <c r="H436" i="5"/>
  <c r="I436" i="5" s="1"/>
  <c r="B435" i="19"/>
  <c r="B436" i="20" s="1"/>
  <c r="H973" i="5"/>
  <c r="I973" i="5" s="1"/>
  <c r="B972" i="19"/>
  <c r="B973" i="20" s="1"/>
  <c r="H1033" i="5"/>
  <c r="I1033" i="5" s="1"/>
  <c r="B1032" i="19"/>
  <c r="B1033" i="20" s="1"/>
  <c r="H123" i="5"/>
  <c r="I123" i="5" s="1"/>
  <c r="B122" i="19"/>
  <c r="B123" i="20" s="1"/>
  <c r="H946" i="5"/>
  <c r="I946" i="5" s="1"/>
  <c r="B945" i="19"/>
  <c r="B946" i="20" s="1"/>
  <c r="H245" i="5"/>
  <c r="I245" i="5" s="1"/>
  <c r="B244" i="19"/>
  <c r="B245" i="20" s="1"/>
  <c r="H360" i="5"/>
  <c r="I360" i="5" s="1"/>
  <c r="B359" i="19"/>
  <c r="B360" i="20" s="1"/>
  <c r="H494" i="5"/>
  <c r="I494" i="5" s="1"/>
  <c r="B493" i="19"/>
  <c r="B494" i="20" s="1"/>
  <c r="H1085" i="5"/>
  <c r="I1085" i="5" s="1"/>
  <c r="B1084" i="19"/>
  <c r="B1085" i="20" s="1"/>
  <c r="H24" i="5"/>
  <c r="I24" i="5" s="1"/>
  <c r="B23" i="19"/>
  <c r="B24" i="20" s="1"/>
  <c r="H1131" i="5"/>
  <c r="I1131" i="5" s="1"/>
  <c r="B1130" i="19"/>
  <c r="B1131" i="20" s="1"/>
  <c r="H948" i="5"/>
  <c r="I948" i="5" s="1"/>
  <c r="B947" i="19"/>
  <c r="B948" i="20" s="1"/>
  <c r="H752" i="5"/>
  <c r="I752" i="5" s="1"/>
  <c r="B751" i="19"/>
  <c r="B752" i="20" s="1"/>
  <c r="H345" i="5"/>
  <c r="I345" i="5" s="1"/>
  <c r="B344" i="19"/>
  <c r="B345" i="20" s="1"/>
  <c r="H1069" i="5"/>
  <c r="I1069" i="5" s="1"/>
  <c r="B1068" i="19"/>
  <c r="B1069" i="20" s="1"/>
  <c r="H690" i="5"/>
  <c r="I690" i="5" s="1"/>
  <c r="B689" i="19"/>
  <c r="B690" i="20" s="1"/>
  <c r="H969" i="5"/>
  <c r="I969" i="5" s="1"/>
  <c r="B968" i="19"/>
  <c r="B969" i="20" s="1"/>
  <c r="H13" i="5"/>
  <c r="I13" i="5" s="1"/>
  <c r="B12" i="19"/>
  <c r="B13" i="20" s="1"/>
  <c r="H6" i="5"/>
  <c r="I6" i="5" s="1"/>
  <c r="B5" i="19"/>
  <c r="B6" i="20" s="1"/>
  <c r="H632" i="5"/>
  <c r="I632" i="5" s="1"/>
  <c r="B631" i="19"/>
  <c r="B632" i="20" s="1"/>
  <c r="H566" i="5"/>
  <c r="I566" i="5" s="1"/>
  <c r="B565" i="19"/>
  <c r="B566" i="20" s="1"/>
  <c r="H1148" i="5"/>
  <c r="B1147" i="19"/>
  <c r="B1148" i="20" s="1"/>
  <c r="H168" i="5"/>
  <c r="I168" i="5" s="1"/>
  <c r="B167" i="19"/>
  <c r="B168" i="20" s="1"/>
  <c r="H1050" i="5"/>
  <c r="I1050" i="5" s="1"/>
  <c r="B1049" i="19"/>
  <c r="B1050" i="20" s="1"/>
  <c r="H408" i="5"/>
  <c r="I408" i="5" s="1"/>
  <c r="B407" i="19"/>
  <c r="B408" i="20" s="1"/>
  <c r="H947" i="5"/>
  <c r="I947" i="5" s="1"/>
  <c r="B946" i="19"/>
  <c r="B947" i="20" s="1"/>
  <c r="H932" i="5"/>
  <c r="I932" i="5" s="1"/>
  <c r="B931" i="19"/>
  <c r="B932" i="20" s="1"/>
  <c r="H328" i="5"/>
  <c r="I328" i="5" s="1"/>
  <c r="B327" i="19"/>
  <c r="B328" i="20" s="1"/>
  <c r="H1096" i="5"/>
  <c r="I1096" i="5" s="1"/>
  <c r="B1095" i="19"/>
  <c r="B1096" i="20" s="1"/>
  <c r="H794" i="5"/>
  <c r="I794" i="5" s="1"/>
  <c r="B793" i="19"/>
  <c r="B794" i="20" s="1"/>
  <c r="H804" i="5"/>
  <c r="I804" i="5" s="1"/>
  <c r="B803" i="19"/>
  <c r="B804" i="20" s="1"/>
  <c r="H1010" i="5"/>
  <c r="I1010" i="5" s="1"/>
  <c r="B1009" i="19"/>
  <c r="B1010" i="20" s="1"/>
  <c r="H274" i="5"/>
  <c r="I274" i="5" s="1"/>
  <c r="B273" i="19"/>
  <c r="B274" i="20" s="1"/>
  <c r="H276" i="5"/>
  <c r="I276" i="5" s="1"/>
  <c r="B275" i="19"/>
  <c r="B276" i="20" s="1"/>
  <c r="H351" i="5"/>
  <c r="I351" i="5" s="1"/>
  <c r="B350" i="19"/>
  <c r="B351" i="20" s="1"/>
  <c r="H901" i="5"/>
  <c r="I901" i="5" s="1"/>
  <c r="B900" i="19"/>
  <c r="B901" i="20" s="1"/>
  <c r="H299" i="5"/>
  <c r="I299" i="5" s="1"/>
  <c r="B298" i="19"/>
  <c r="B299" i="20" s="1"/>
  <c r="H1005" i="5"/>
  <c r="I1005" i="5" s="1"/>
  <c r="B1004" i="19"/>
  <c r="B1005" i="20" s="1"/>
  <c r="H440" i="5"/>
  <c r="I440" i="5" s="1"/>
  <c r="B439" i="19"/>
  <c r="B440" i="20" s="1"/>
  <c r="H177" i="5"/>
  <c r="I177" i="5" s="1"/>
  <c r="B176" i="19"/>
  <c r="B177" i="20" s="1"/>
  <c r="H517" i="5"/>
  <c r="I517" i="5" s="1"/>
  <c r="B516" i="19"/>
  <c r="B517" i="20" s="1"/>
  <c r="H157" i="5"/>
  <c r="I157" i="5" s="1"/>
  <c r="B156" i="19"/>
  <c r="B157" i="20" s="1"/>
  <c r="H66" i="5"/>
  <c r="I66" i="5" s="1"/>
  <c r="B65" i="19"/>
  <c r="B66" i="20" s="1"/>
  <c r="H640" i="5"/>
  <c r="I640" i="5" s="1"/>
  <c r="B639" i="19"/>
  <c r="B640" i="20" s="1"/>
  <c r="H678" i="5"/>
  <c r="I678" i="5" s="1"/>
  <c r="B677" i="19"/>
  <c r="B678" i="20" s="1"/>
  <c r="H974" i="5"/>
  <c r="I974" i="5" s="1"/>
  <c r="B973" i="19"/>
  <c r="B974" i="20" s="1"/>
  <c r="H344" i="5"/>
  <c r="I344" i="5" s="1"/>
  <c r="B343" i="19"/>
  <c r="B344" i="20" s="1"/>
  <c r="H352" i="5"/>
  <c r="I352" i="5" s="1"/>
  <c r="B351" i="19"/>
  <c r="B352" i="20" s="1"/>
  <c r="H960" i="5"/>
  <c r="I960" i="5" s="1"/>
  <c r="B959" i="19"/>
  <c r="B960" i="20" s="1"/>
  <c r="H913" i="5"/>
  <c r="I913" i="5" s="1"/>
  <c r="B912" i="19"/>
  <c r="B913" i="20" s="1"/>
  <c r="H530" i="5"/>
  <c r="I530" i="5" s="1"/>
  <c r="B529" i="19"/>
  <c r="B530" i="20" s="1"/>
  <c r="H1223" i="5"/>
  <c r="I1223" i="5" s="1"/>
  <c r="B1222" i="19"/>
  <c r="B1223" i="20" s="1"/>
  <c r="H107" i="5"/>
  <c r="I107" i="5" s="1"/>
  <c r="B106" i="19"/>
  <c r="B107" i="20" s="1"/>
  <c r="H562" i="5"/>
  <c r="B561" i="19"/>
  <c r="B562" i="20" s="1"/>
  <c r="H635" i="5"/>
  <c r="I635" i="5" s="1"/>
  <c r="B634" i="19"/>
  <c r="B635" i="20" s="1"/>
  <c r="H1041" i="5"/>
  <c r="I1041" i="5" s="1"/>
  <c r="B1040" i="19"/>
  <c r="B1041" i="20" s="1"/>
  <c r="H513" i="5"/>
  <c r="I513" i="5" s="1"/>
  <c r="B512" i="19"/>
  <c r="B513" i="20" s="1"/>
  <c r="H391" i="5"/>
  <c r="I391" i="5" s="1"/>
  <c r="B390" i="19"/>
  <c r="B391" i="20" s="1"/>
  <c r="H797" i="5"/>
  <c r="I797" i="5" s="1"/>
  <c r="B796" i="19"/>
  <c r="B797" i="20" s="1"/>
  <c r="H356" i="5"/>
  <c r="I356" i="5" s="1"/>
  <c r="B355" i="19"/>
  <c r="B356" i="20" s="1"/>
  <c r="H609" i="5"/>
  <c r="I609" i="5" s="1"/>
  <c r="B608" i="19"/>
  <c r="B609" i="20" s="1"/>
  <c r="H768" i="5"/>
  <c r="I768" i="5" s="1"/>
  <c r="B767" i="19"/>
  <c r="B768" i="20" s="1"/>
  <c r="H50" i="5"/>
  <c r="I50" i="5" s="1"/>
  <c r="B49" i="19"/>
  <c r="B50" i="20" s="1"/>
  <c r="H757" i="5"/>
  <c r="I757" i="5" s="1"/>
  <c r="B756" i="19"/>
  <c r="B757" i="20" s="1"/>
  <c r="H306" i="5"/>
  <c r="I306" i="5" s="1"/>
  <c r="B305" i="19"/>
  <c r="B306" i="20" s="1"/>
  <c r="H735" i="5"/>
  <c r="I735" i="5" s="1"/>
  <c r="B734" i="19"/>
  <c r="B735" i="20" s="1"/>
  <c r="H838" i="5"/>
  <c r="I838" i="5" s="1"/>
  <c r="B837" i="19"/>
  <c r="B838" i="20" s="1"/>
  <c r="H74" i="5"/>
  <c r="I74" i="5" s="1"/>
  <c r="B73" i="19"/>
  <c r="B74" i="20" s="1"/>
  <c r="H189" i="5"/>
  <c r="I189" i="5" s="1"/>
  <c r="B188" i="19"/>
  <c r="B189" i="20" s="1"/>
  <c r="H1136" i="5"/>
  <c r="I1136" i="5" s="1"/>
  <c r="B1135" i="19"/>
  <c r="B1136" i="20" s="1"/>
  <c r="H269" i="5"/>
  <c r="I269" i="5" s="1"/>
  <c r="B268" i="19"/>
  <c r="B269" i="20" s="1"/>
  <c r="H434" i="5"/>
  <c r="I434" i="5" s="1"/>
  <c r="B433" i="19"/>
  <c r="B434" i="20" s="1"/>
  <c r="H840" i="5"/>
  <c r="I840" i="5" s="1"/>
  <c r="B839" i="19"/>
  <c r="B840" i="20" s="1"/>
  <c r="H675" i="5"/>
  <c r="I675" i="5" s="1"/>
  <c r="B674" i="19"/>
  <c r="B675" i="20" s="1"/>
  <c r="H478" i="5"/>
  <c r="I478" i="5" s="1"/>
  <c r="B477" i="19"/>
  <c r="B478" i="20" s="1"/>
  <c r="H1190" i="5"/>
  <c r="I1190" i="5" s="1"/>
  <c r="B1189" i="19"/>
  <c r="B1190" i="20" s="1"/>
  <c r="H646" i="5"/>
  <c r="I646" i="5" s="1"/>
  <c r="B645" i="19"/>
  <c r="B646" i="20" s="1"/>
  <c r="H215" i="5"/>
  <c r="I215" i="5" s="1"/>
  <c r="B214" i="19"/>
  <c r="B215" i="20" s="1"/>
  <c r="H482" i="5"/>
  <c r="I482" i="5" s="1"/>
  <c r="B481" i="19"/>
  <c r="B482" i="20" s="1"/>
  <c r="H1039" i="5"/>
  <c r="I1039" i="5" s="1"/>
  <c r="B1038" i="19"/>
  <c r="B1039" i="20" s="1"/>
  <c r="H250" i="5"/>
  <c r="I250" i="5" s="1"/>
  <c r="B249" i="19"/>
  <c r="B250" i="20" s="1"/>
  <c r="H660" i="5"/>
  <c r="I660" i="5" s="1"/>
  <c r="B659" i="19"/>
  <c r="B660" i="20" s="1"/>
  <c r="H186" i="5"/>
  <c r="I186" i="5" s="1"/>
  <c r="B185" i="19"/>
  <c r="B186" i="20" s="1"/>
  <c r="H110" i="5"/>
  <c r="I110" i="5" s="1"/>
  <c r="B109" i="19"/>
  <c r="B110" i="20" s="1"/>
  <c r="H972" i="5"/>
  <c r="I972" i="5" s="1"/>
  <c r="B971" i="19"/>
  <c r="B972" i="20" s="1"/>
  <c r="H1012" i="5"/>
  <c r="I1012" i="5" s="1"/>
  <c r="B1011" i="19"/>
  <c r="B1012" i="20" s="1"/>
  <c r="H837" i="5"/>
  <c r="I837" i="5" s="1"/>
  <c r="B836" i="19"/>
  <c r="B837" i="20" s="1"/>
  <c r="H152" i="5"/>
  <c r="I152" i="5" s="1"/>
  <c r="B151" i="19"/>
  <c r="B152" i="20" s="1"/>
  <c r="H358" i="5"/>
  <c r="I358" i="5" s="1"/>
  <c r="B357" i="19"/>
  <c r="B358" i="20" s="1"/>
  <c r="H881" i="5"/>
  <c r="I881" i="5" s="1"/>
  <c r="B880" i="19"/>
  <c r="B881" i="20" s="1"/>
  <c r="H159" i="5"/>
  <c r="I159" i="5" s="1"/>
  <c r="B158" i="19"/>
  <c r="B159" i="20" s="1"/>
  <c r="H33" i="5"/>
  <c r="I33" i="5" s="1"/>
  <c r="B32" i="19"/>
  <c r="B33" i="20" s="1"/>
  <c r="H1194" i="5"/>
  <c r="I1194" i="5" s="1"/>
  <c r="B1193" i="19"/>
  <c r="B1194" i="20" s="1"/>
  <c r="H78" i="5"/>
  <c r="I78" i="5" s="1"/>
  <c r="B77" i="19"/>
  <c r="B78" i="20" s="1"/>
  <c r="H1059" i="5"/>
  <c r="I1059" i="5" s="1"/>
  <c r="B1058" i="19"/>
  <c r="B1059" i="20" s="1"/>
  <c r="H253" i="5"/>
  <c r="I253" i="5" s="1"/>
  <c r="B252" i="19"/>
  <c r="B253" i="20" s="1"/>
  <c r="H1203" i="5"/>
  <c r="I1203" i="5" s="1"/>
  <c r="B1202" i="19"/>
  <c r="B1203" i="20" s="1"/>
  <c r="H403" i="5"/>
  <c r="I403" i="5" s="1"/>
  <c r="B402" i="19"/>
  <c r="B403" i="20" s="1"/>
  <c r="H309" i="5"/>
  <c r="I309" i="5" s="1"/>
  <c r="B308" i="19"/>
  <c r="B309" i="20" s="1"/>
  <c r="H605" i="5"/>
  <c r="I605" i="5" s="1"/>
  <c r="B604" i="19"/>
  <c r="B605" i="20" s="1"/>
  <c r="H472" i="5"/>
  <c r="I472" i="5" s="1"/>
  <c r="B471" i="19"/>
  <c r="B472" i="20" s="1"/>
  <c r="H145" i="5"/>
  <c r="I145" i="5" s="1"/>
  <c r="B144" i="19"/>
  <c r="B145" i="20" s="1"/>
  <c r="H131" i="5"/>
  <c r="I131" i="5" s="1"/>
  <c r="B130" i="19"/>
  <c r="B131" i="20" s="1"/>
  <c r="H31" i="5"/>
  <c r="I31" i="5" s="1"/>
  <c r="B30" i="19"/>
  <c r="B31" i="20" s="1"/>
  <c r="H981" i="5"/>
  <c r="I981" i="5" s="1"/>
  <c r="B980" i="19"/>
  <c r="B981" i="20" s="1"/>
  <c r="H996" i="5"/>
  <c r="I996" i="5" s="1"/>
  <c r="B995" i="19"/>
  <c r="B996" i="20" s="1"/>
  <c r="H153" i="5"/>
  <c r="I153" i="5" s="1"/>
  <c r="B152" i="19"/>
  <c r="B153" i="20" s="1"/>
  <c r="H684" i="5"/>
  <c r="I684" i="5" s="1"/>
  <c r="B683" i="19"/>
  <c r="B684" i="20" s="1"/>
  <c r="H385" i="5"/>
  <c r="I385" i="5" s="1"/>
  <c r="B384" i="19"/>
  <c r="B385" i="20" s="1"/>
  <c r="H500" i="5"/>
  <c r="I500" i="5" s="1"/>
  <c r="B499" i="19"/>
  <c r="B500" i="20" s="1"/>
  <c r="H307" i="5"/>
  <c r="I307" i="5" s="1"/>
  <c r="B306" i="19"/>
  <c r="B307" i="20" s="1"/>
  <c r="H1152" i="5"/>
  <c r="I1152" i="5" s="1"/>
  <c r="B1151" i="19"/>
  <c r="B1152" i="20" s="1"/>
  <c r="H47" i="5"/>
  <c r="I47" i="5" s="1"/>
  <c r="B46" i="19"/>
  <c r="B47" i="20" s="1"/>
  <c r="H1238" i="5"/>
  <c r="I1238" i="5" s="1"/>
  <c r="B1237" i="19"/>
  <c r="B1238" i="20" s="1"/>
  <c r="H438" i="5"/>
  <c r="I438" i="5" s="1"/>
  <c r="B437" i="19"/>
  <c r="B438" i="20" s="1"/>
  <c r="H365" i="5"/>
  <c r="I365" i="5" s="1"/>
  <c r="B364" i="19"/>
  <c r="B365" i="20" s="1"/>
  <c r="H596" i="5"/>
  <c r="I596" i="5" s="1"/>
  <c r="B595" i="19"/>
  <c r="B596" i="20" s="1"/>
  <c r="H483" i="5"/>
  <c r="I483" i="5" s="1"/>
  <c r="B482" i="19"/>
  <c r="B483" i="20" s="1"/>
  <c r="H909" i="5"/>
  <c r="I909" i="5" s="1"/>
  <c r="B908" i="19"/>
  <c r="B909" i="20" s="1"/>
  <c r="H1171" i="5"/>
  <c r="I1171" i="5" s="1"/>
  <c r="B1170" i="19"/>
  <c r="B1171" i="20" s="1"/>
  <c r="H252" i="5"/>
  <c r="I252" i="5" s="1"/>
  <c r="B251" i="19"/>
  <c r="B252" i="20" s="1"/>
  <c r="H830" i="5"/>
  <c r="I830" i="5" s="1"/>
  <c r="B829" i="19"/>
  <c r="B830" i="20" s="1"/>
  <c r="H231" i="5"/>
  <c r="I231" i="5" s="1"/>
  <c r="B230" i="19"/>
  <c r="B231" i="20" s="1"/>
  <c r="H425" i="5"/>
  <c r="I425" i="5" s="1"/>
  <c r="B424" i="19"/>
  <c r="B425" i="20" s="1"/>
  <c r="H610" i="5"/>
  <c r="I610" i="5" s="1"/>
  <c r="B609" i="19"/>
  <c r="B610" i="20" s="1"/>
  <c r="H554" i="5"/>
  <c r="I554" i="5" s="1"/>
  <c r="B553" i="19"/>
  <c r="B554" i="20" s="1"/>
  <c r="H462" i="5"/>
  <c r="I462" i="5" s="1"/>
  <c r="B461" i="19"/>
  <c r="B462" i="20" s="1"/>
  <c r="H1133" i="5"/>
  <c r="I1133" i="5" s="1"/>
  <c r="B1132" i="19"/>
  <c r="B1133" i="20" s="1"/>
  <c r="H394" i="5"/>
  <c r="I394" i="5" s="1"/>
  <c r="B393" i="19"/>
  <c r="B394" i="20" s="1"/>
  <c r="H197" i="5"/>
  <c r="I197" i="5" s="1"/>
  <c r="B196" i="19"/>
  <c r="B197" i="20" s="1"/>
  <c r="H1209" i="5"/>
  <c r="I1209" i="5" s="1"/>
  <c r="B1208" i="19"/>
  <c r="B1209" i="20" s="1"/>
  <c r="H623" i="5"/>
  <c r="I623" i="5" s="1"/>
  <c r="B622" i="19"/>
  <c r="B623" i="20" s="1"/>
  <c r="H1038" i="5"/>
  <c r="I1038" i="5" s="1"/>
  <c r="B1037" i="19"/>
  <c r="B1038" i="20" s="1"/>
  <c r="H1206" i="5"/>
  <c r="I1206" i="5" s="1"/>
  <c r="B1205" i="19"/>
  <c r="B1206" i="20" s="1"/>
  <c r="H553" i="5"/>
  <c r="I553" i="5" s="1"/>
  <c r="B552" i="19"/>
  <c r="B553" i="20" s="1"/>
  <c r="H27" i="5"/>
  <c r="I27" i="5" s="1"/>
  <c r="B26" i="19"/>
  <c r="B27" i="20" s="1"/>
  <c r="H484" i="5"/>
  <c r="I484" i="5" s="1"/>
  <c r="B483" i="19"/>
  <c r="B484" i="20" s="1"/>
  <c r="H892" i="5"/>
  <c r="I892" i="5" s="1"/>
  <c r="B891" i="19"/>
  <c r="B892" i="20" s="1"/>
  <c r="H648" i="5"/>
  <c r="I648" i="5" s="1"/>
  <c r="B647" i="19"/>
  <c r="B648" i="20" s="1"/>
  <c r="H590" i="5"/>
  <c r="I590" i="5" s="1"/>
  <c r="B589" i="19"/>
  <c r="B590" i="20" s="1"/>
  <c r="H426" i="5"/>
  <c r="I426" i="5" s="1"/>
  <c r="B425" i="19"/>
  <c r="B426" i="20" s="1"/>
  <c r="H691" i="5"/>
  <c r="I691" i="5" s="1"/>
  <c r="B690" i="19"/>
  <c r="B691" i="20" s="1"/>
  <c r="H396" i="5"/>
  <c r="I396" i="5" s="1"/>
  <c r="B395" i="19"/>
  <c r="B396" i="20" s="1"/>
  <c r="H491" i="5"/>
  <c r="I491" i="5" s="1"/>
  <c r="B490" i="19"/>
  <c r="B491" i="20" s="1"/>
  <c r="H1000" i="5"/>
  <c r="I1000" i="5" s="1"/>
  <c r="B999" i="19"/>
  <c r="B1000" i="20" s="1"/>
  <c r="H882" i="5"/>
  <c r="I882" i="5" s="1"/>
  <c r="B881" i="19"/>
  <c r="B882" i="20" s="1"/>
  <c r="H515" i="5"/>
  <c r="I515" i="5" s="1"/>
  <c r="B514" i="19"/>
  <c r="B515" i="20" s="1"/>
  <c r="H322" i="5"/>
  <c r="I322" i="5" s="1"/>
  <c r="B321" i="19"/>
  <c r="B322" i="20" s="1"/>
  <c r="H87" i="5"/>
  <c r="I87" i="5" s="1"/>
  <c r="B86" i="19"/>
  <c r="B87" i="20" s="1"/>
  <c r="H860" i="5"/>
  <c r="I860" i="5" s="1"/>
  <c r="B859" i="19"/>
  <c r="B860" i="20" s="1"/>
  <c r="H25" i="5"/>
  <c r="I25" i="5" s="1"/>
  <c r="B24" i="19"/>
  <c r="B25" i="20" s="1"/>
  <c r="I516" i="16"/>
  <c r="I1217" i="16"/>
  <c r="I897" i="16"/>
  <c r="I705" i="16"/>
  <c r="I513" i="16"/>
  <c r="I742" i="16"/>
  <c r="I1171" i="16"/>
  <c r="I720" i="16"/>
  <c r="I1173" i="16"/>
  <c r="I661" i="16"/>
  <c r="I1114" i="16"/>
  <c r="I730" i="16"/>
  <c r="I1111" i="16"/>
  <c r="I599" i="16"/>
  <c r="I1020" i="16"/>
  <c r="I828" i="16"/>
  <c r="I1017" i="16"/>
  <c r="I1246" i="16"/>
  <c r="I734" i="16"/>
  <c r="I971" i="16"/>
  <c r="I1032" i="16"/>
  <c r="I712" i="16"/>
  <c r="I914" i="16"/>
  <c r="I530" i="16"/>
  <c r="I1103" i="16"/>
  <c r="I911" i="16"/>
  <c r="I1140" i="16"/>
  <c r="I948" i="16"/>
  <c r="I820" i="16"/>
  <c r="I628" i="16"/>
  <c r="I1238" i="16"/>
  <c r="I918" i="16"/>
  <c r="I726" i="16"/>
  <c r="I1155" i="16"/>
  <c r="I832" i="16"/>
  <c r="I517" i="16"/>
  <c r="I970" i="16"/>
  <c r="I839" i="16"/>
  <c r="I647" i="16"/>
  <c r="I519" i="16"/>
  <c r="I1132" i="16"/>
  <c r="I1193" i="16"/>
  <c r="I590" i="16"/>
  <c r="I827" i="16"/>
  <c r="I1208" i="16"/>
  <c r="I888" i="16"/>
  <c r="I696" i="16"/>
  <c r="I962" i="16"/>
  <c r="I770" i="16"/>
  <c r="I1151" i="16"/>
  <c r="I1188" i="16"/>
  <c r="I1249" i="16"/>
  <c r="I929" i="16"/>
  <c r="I737" i="16"/>
  <c r="I1158" i="16"/>
  <c r="I646" i="16"/>
  <c r="I1203" i="16"/>
  <c r="I883" i="16"/>
  <c r="I880" i="16"/>
  <c r="I949" i="16"/>
  <c r="I1210" i="16"/>
  <c r="I698" i="16"/>
  <c r="I887" i="16"/>
  <c r="I695" i="16"/>
  <c r="I1116" i="16"/>
  <c r="I857" i="16"/>
  <c r="I894" i="16"/>
  <c r="I574" i="16"/>
  <c r="I872" i="16"/>
  <c r="I1010" i="16"/>
  <c r="I687" i="16"/>
  <c r="I724" i="16"/>
  <c r="I657" i="16"/>
  <c r="I1078" i="16"/>
  <c r="I1123" i="16"/>
  <c r="I611" i="16"/>
  <c r="I1184" i="16"/>
  <c r="I1056" i="16"/>
  <c r="I933" i="16"/>
  <c r="I613" i="16"/>
  <c r="I874" i="16"/>
  <c r="I554" i="16"/>
  <c r="I1063" i="16"/>
  <c r="I551" i="16"/>
  <c r="I972" i="16"/>
  <c r="I588" i="16"/>
  <c r="I521" i="16"/>
  <c r="I750" i="16"/>
  <c r="I558" i="16"/>
  <c r="I987" i="16"/>
  <c r="I667" i="16"/>
  <c r="I1240" i="16"/>
  <c r="I728" i="16"/>
  <c r="I989" i="16"/>
  <c r="I797" i="16"/>
  <c r="I930" i="16"/>
  <c r="I738" i="16"/>
  <c r="I546" i="16"/>
  <c r="I927" i="16"/>
  <c r="H1093" i="5"/>
  <c r="I1093" i="5" s="1"/>
  <c r="B1092" i="19"/>
  <c r="B1093" i="20" s="1"/>
  <c r="H1146" i="5"/>
  <c r="I1146" i="5" s="1"/>
  <c r="B1145" i="19"/>
  <c r="B1146" i="20" s="1"/>
  <c r="H685" i="5"/>
  <c r="I685" i="5" s="1"/>
  <c r="B684" i="19"/>
  <c r="B685" i="20" s="1"/>
  <c r="H1072" i="5"/>
  <c r="I1072" i="5" s="1"/>
  <c r="B1071" i="19"/>
  <c r="B1072" i="20" s="1"/>
  <c r="H885" i="5"/>
  <c r="I885" i="5" s="1"/>
  <c r="B884" i="19"/>
  <c r="B885" i="20" s="1"/>
  <c r="H618" i="5"/>
  <c r="I618" i="5" s="1"/>
  <c r="B617" i="19"/>
  <c r="B618" i="20" s="1"/>
  <c r="H1074" i="5"/>
  <c r="I1074" i="5" s="1"/>
  <c r="B1073" i="19"/>
  <c r="B1074" i="20" s="1"/>
  <c r="H716" i="5"/>
  <c r="I716" i="5" s="1"/>
  <c r="B715" i="19"/>
  <c r="B716" i="20" s="1"/>
  <c r="H1216" i="5"/>
  <c r="I1216" i="5" s="1"/>
  <c r="B1215" i="19"/>
  <c r="B1216" i="20" s="1"/>
  <c r="H540" i="5"/>
  <c r="I540" i="5" s="1"/>
  <c r="B539" i="19"/>
  <c r="B540" i="20" s="1"/>
  <c r="H1124" i="5"/>
  <c r="I1124" i="5" s="1"/>
  <c r="B1123" i="19"/>
  <c r="B1124" i="20" s="1"/>
  <c r="H845" i="5"/>
  <c r="I845" i="5" s="1"/>
  <c r="B844" i="19"/>
  <c r="B845" i="20" s="1"/>
  <c r="H747" i="5"/>
  <c r="I747" i="5" s="1"/>
  <c r="B746" i="19"/>
  <c r="B747" i="20" s="1"/>
  <c r="H1184" i="5"/>
  <c r="I1184" i="5" s="1"/>
  <c r="B1183" i="19"/>
  <c r="B1184" i="20" s="1"/>
  <c r="H96" i="5"/>
  <c r="I96" i="5" s="1"/>
  <c r="B95" i="19"/>
  <c r="B96" i="20" s="1"/>
  <c r="H487" i="5"/>
  <c r="I487" i="5" s="1"/>
  <c r="B486" i="19"/>
  <c r="B487" i="20" s="1"/>
  <c r="H180" i="5"/>
  <c r="I180" i="5" s="1"/>
  <c r="B179" i="19"/>
  <c r="B180" i="20" s="1"/>
  <c r="H529" i="5"/>
  <c r="I529" i="5" s="1"/>
  <c r="B528" i="19"/>
  <c r="B529" i="20" s="1"/>
  <c r="H1063" i="5"/>
  <c r="I1063" i="5" s="1"/>
  <c r="B1062" i="19"/>
  <c r="B1063" i="20" s="1"/>
  <c r="H995" i="5"/>
  <c r="I995" i="5" s="1"/>
  <c r="B994" i="19"/>
  <c r="B995" i="20" s="1"/>
  <c r="H109" i="5"/>
  <c r="I109" i="5" s="1"/>
  <c r="B108" i="19"/>
  <c r="B109" i="20" s="1"/>
  <c r="H234" i="5"/>
  <c r="I234" i="5" s="1"/>
  <c r="B233" i="19"/>
  <c r="B234" i="20" s="1"/>
  <c r="H781" i="5"/>
  <c r="I781" i="5" s="1"/>
  <c r="B780" i="19"/>
  <c r="B781" i="20" s="1"/>
  <c r="H139" i="5"/>
  <c r="I139" i="5" s="1"/>
  <c r="B138" i="19"/>
  <c r="B139" i="20" s="1"/>
  <c r="H1129" i="5"/>
  <c r="I1129" i="5" s="1"/>
  <c r="B1128" i="19"/>
  <c r="B1129" i="20" s="1"/>
  <c r="H203" i="5"/>
  <c r="I203" i="5" s="1"/>
  <c r="B202" i="19"/>
  <c r="B203" i="20" s="1"/>
  <c r="H823" i="5"/>
  <c r="I823" i="5" s="1"/>
  <c r="B822" i="19"/>
  <c r="B823" i="20" s="1"/>
  <c r="H178" i="5"/>
  <c r="I178" i="5" s="1"/>
  <c r="B177" i="19"/>
  <c r="B178" i="20" s="1"/>
  <c r="I1254" i="16"/>
  <c r="I1062" i="16"/>
  <c r="I956" i="16"/>
  <c r="I636" i="16"/>
  <c r="I520" i="16"/>
  <c r="I1101" i="16"/>
  <c r="I973" i="16"/>
  <c r="I781" i="16"/>
  <c r="I589" i="16"/>
  <c r="I1042" i="16"/>
  <c r="I719" i="16"/>
  <c r="I1009" i="16"/>
  <c r="I689" i="16"/>
  <c r="I963" i="16"/>
  <c r="I1152" i="16"/>
  <c r="I960" i="16"/>
  <c r="I640" i="16"/>
  <c r="I1157" i="16"/>
  <c r="I1029" i="16"/>
  <c r="I940" i="16"/>
  <c r="I681" i="16"/>
  <c r="I910" i="16"/>
  <c r="I718" i="16"/>
  <c r="I1147" i="16"/>
  <c r="I635" i="16"/>
  <c r="I1085" i="16"/>
  <c r="I701" i="16"/>
  <c r="I573" i="16"/>
  <c r="I578" i="16"/>
  <c r="I575" i="16"/>
  <c r="I996" i="16"/>
  <c r="I676" i="16"/>
  <c r="I966" i="16"/>
  <c r="I691" i="16"/>
  <c r="I1141" i="16"/>
  <c r="I1018" i="16"/>
  <c r="I826" i="16"/>
  <c r="I506" i="16"/>
  <c r="I924" i="16"/>
  <c r="I1177" i="16"/>
  <c r="I665" i="16"/>
  <c r="I1086" i="16"/>
  <c r="I702" i="16"/>
  <c r="I1131" i="16"/>
  <c r="I619" i="16"/>
  <c r="I1192" i="16"/>
  <c r="I1064" i="16"/>
  <c r="I680" i="16"/>
  <c r="I621" i="16"/>
  <c r="I818" i="16"/>
  <c r="I1007" i="16"/>
  <c r="I1236" i="16"/>
  <c r="I916" i="16"/>
  <c r="I694" i="16"/>
  <c r="I931" i="16"/>
  <c r="I992" i="16"/>
  <c r="I672" i="16"/>
  <c r="I1125" i="16"/>
  <c r="I741" i="16"/>
  <c r="I1194" i="16"/>
  <c r="I682" i="16"/>
  <c r="I679" i="16"/>
  <c r="I841" i="16"/>
  <c r="I1070" i="16"/>
  <c r="I795" i="16"/>
  <c r="I1117" i="16"/>
  <c r="I605" i="16"/>
  <c r="I1058" i="16"/>
  <c r="I735" i="16"/>
  <c r="H861" i="5"/>
  <c r="I861" i="5" s="1"/>
  <c r="B860" i="19"/>
  <c r="B861" i="20" s="1"/>
  <c r="H1185" i="5"/>
  <c r="I1185" i="5" s="1"/>
  <c r="B1184" i="19"/>
  <c r="B1185" i="20" s="1"/>
  <c r="H645" i="5"/>
  <c r="I645" i="5" s="1"/>
  <c r="B644" i="19"/>
  <c r="B645" i="20" s="1"/>
  <c r="H1126" i="5"/>
  <c r="I1126" i="5" s="1"/>
  <c r="B1125" i="19"/>
  <c r="B1126" i="20" s="1"/>
  <c r="H1114" i="5"/>
  <c r="I1114" i="5" s="1"/>
  <c r="B1113" i="19"/>
  <c r="B1114" i="20" s="1"/>
  <c r="H1090" i="5"/>
  <c r="I1090" i="5" s="1"/>
  <c r="B1089" i="19"/>
  <c r="B1090" i="20" s="1"/>
  <c r="H207" i="5"/>
  <c r="I207" i="5" s="1"/>
  <c r="B206" i="19"/>
  <c r="B207" i="20" s="1"/>
  <c r="H260" i="5"/>
  <c r="I260" i="5" s="1"/>
  <c r="B259" i="19"/>
  <c r="B260" i="20" s="1"/>
  <c r="H785" i="5"/>
  <c r="I785" i="5" s="1"/>
  <c r="B784" i="19"/>
  <c r="B785" i="20" s="1"/>
  <c r="H127" i="5"/>
  <c r="I127" i="5" s="1"/>
  <c r="B126" i="19"/>
  <c r="B127" i="20" s="1"/>
  <c r="H525" i="5"/>
  <c r="I525" i="5" s="1"/>
  <c r="B524" i="19"/>
  <c r="B525" i="20" s="1"/>
  <c r="H543" i="5"/>
  <c r="I543" i="5" s="1"/>
  <c r="B542" i="19"/>
  <c r="B543" i="20" s="1"/>
  <c r="H1076" i="5"/>
  <c r="I1076" i="5" s="1"/>
  <c r="B1075" i="19"/>
  <c r="B1076" i="20" s="1"/>
  <c r="H670" i="5"/>
  <c r="I670" i="5" s="1"/>
  <c r="B669" i="19"/>
  <c r="B670" i="20" s="1"/>
  <c r="H1176" i="5"/>
  <c r="I1176" i="5" s="1"/>
  <c r="B1175" i="19"/>
  <c r="B1176" i="20" s="1"/>
  <c r="H1081" i="5"/>
  <c r="I1081" i="5" s="1"/>
  <c r="B1080" i="19"/>
  <c r="B1081" i="20" s="1"/>
  <c r="H1036" i="5"/>
  <c r="I1036" i="5" s="1"/>
  <c r="B1035" i="19"/>
  <c r="B1036" i="20" s="1"/>
  <c r="H924" i="5"/>
  <c r="I924" i="5" s="1"/>
  <c r="B923" i="19"/>
  <c r="B924" i="20" s="1"/>
  <c r="H963" i="5"/>
  <c r="I963" i="5" s="1"/>
  <c r="B962" i="19"/>
  <c r="B963" i="20" s="1"/>
  <c r="H34" i="5"/>
  <c r="I34" i="5" s="1"/>
  <c r="B33" i="19"/>
  <c r="B34" i="20" s="1"/>
  <c r="H574" i="5"/>
  <c r="I574" i="5" s="1"/>
  <c r="B573" i="19"/>
  <c r="B574" i="20" s="1"/>
  <c r="H512" i="5"/>
  <c r="I512" i="5" s="1"/>
  <c r="B511" i="19"/>
  <c r="B512" i="20" s="1"/>
  <c r="H1099" i="5"/>
  <c r="I1099" i="5" s="1"/>
  <c r="B1098" i="19"/>
  <c r="B1099" i="20" s="1"/>
  <c r="H290" i="5"/>
  <c r="I290" i="5" s="1"/>
  <c r="B289" i="19"/>
  <c r="B290" i="20" s="1"/>
  <c r="H556" i="5"/>
  <c r="I556" i="5" s="1"/>
  <c r="B555" i="19"/>
  <c r="B556" i="20" s="1"/>
  <c r="H326" i="5"/>
  <c r="I326" i="5" s="1"/>
  <c r="B325" i="19"/>
  <c r="B326" i="20" s="1"/>
  <c r="H208" i="5"/>
  <c r="I208" i="5" s="1"/>
  <c r="B207" i="19"/>
  <c r="B208" i="20" s="1"/>
  <c r="H416" i="5"/>
  <c r="I416" i="5" s="1"/>
  <c r="B415" i="19"/>
  <c r="B416" i="20" s="1"/>
  <c r="H719" i="5"/>
  <c r="I719" i="5" s="1"/>
  <c r="B718" i="19"/>
  <c r="B719" i="20" s="1"/>
  <c r="H367" i="5"/>
  <c r="I367" i="5" s="1"/>
  <c r="B366" i="19"/>
  <c r="B367" i="20" s="1"/>
  <c r="H1166" i="5"/>
  <c r="I1166" i="5" s="1"/>
  <c r="B1165" i="19"/>
  <c r="B1166" i="20" s="1"/>
  <c r="H689" i="5"/>
  <c r="I689" i="5" s="1"/>
  <c r="B688" i="19"/>
  <c r="B689" i="20" s="1"/>
  <c r="H549" i="5"/>
  <c r="I549" i="5" s="1"/>
  <c r="B548" i="19"/>
  <c r="B549" i="20" s="1"/>
  <c r="H348" i="5"/>
  <c r="I348" i="5" s="1"/>
  <c r="B347" i="19"/>
  <c r="B348" i="20" s="1"/>
  <c r="I836" i="16"/>
  <c r="I1232" i="16"/>
  <c r="I1242" i="16"/>
  <c r="I922" i="16"/>
  <c r="I542" i="16"/>
  <c r="H1181" i="5"/>
  <c r="I1181" i="5" s="1"/>
  <c r="B1180" i="19"/>
  <c r="B1181" i="20" s="1"/>
  <c r="H537" i="5"/>
  <c r="I537" i="5" s="1"/>
  <c r="B536" i="19"/>
  <c r="B537" i="20" s="1"/>
  <c r="H1178" i="5"/>
  <c r="I1178" i="5" s="1"/>
  <c r="B1177" i="19"/>
  <c r="B1178" i="20" s="1"/>
  <c r="H1245" i="5"/>
  <c r="I1245" i="5" s="1"/>
  <c r="B1244" i="19"/>
  <c r="B1245" i="20" s="1"/>
  <c r="H910" i="5"/>
  <c r="I910" i="5" s="1"/>
  <c r="B909" i="19"/>
  <c r="B910" i="20" s="1"/>
  <c r="H1243" i="5"/>
  <c r="I1243" i="5" s="1"/>
  <c r="B1242" i="19"/>
  <c r="B1243" i="20" s="1"/>
  <c r="H20" i="5"/>
  <c r="I20" i="5" s="1"/>
  <c r="B19" i="19"/>
  <c r="B20" i="20" s="1"/>
  <c r="H997" i="5"/>
  <c r="I997" i="5" s="1"/>
  <c r="B996" i="19"/>
  <c r="B997" i="20" s="1"/>
  <c r="H1197" i="5"/>
  <c r="I1197" i="5" s="1"/>
  <c r="B1196" i="19"/>
  <c r="B1197" i="20" s="1"/>
  <c r="H104" i="5"/>
  <c r="I104" i="5" s="1"/>
  <c r="B103" i="19"/>
  <c r="B104" i="20" s="1"/>
  <c r="H903" i="5"/>
  <c r="I903" i="5" s="1"/>
  <c r="B902" i="19"/>
  <c r="B903" i="20" s="1"/>
  <c r="H693" i="5"/>
  <c r="I693" i="5" s="1"/>
  <c r="B692" i="19"/>
  <c r="B693" i="20" s="1"/>
  <c r="H806" i="5"/>
  <c r="I806" i="5" s="1"/>
  <c r="B805" i="19"/>
  <c r="B806" i="20" s="1"/>
  <c r="H364" i="5"/>
  <c r="I364" i="5" s="1"/>
  <c r="B363" i="19"/>
  <c r="B364" i="20" s="1"/>
  <c r="H519" i="5"/>
  <c r="I519" i="5" s="1"/>
  <c r="B518" i="19"/>
  <c r="B519" i="20" s="1"/>
  <c r="H533" i="5"/>
  <c r="I533" i="5" s="1"/>
  <c r="B532" i="19"/>
  <c r="B533" i="20" s="1"/>
  <c r="H927" i="5"/>
  <c r="I927" i="5" s="1"/>
  <c r="B926" i="19"/>
  <c r="B927" i="20" s="1"/>
  <c r="H42" i="5"/>
  <c r="I42" i="5" s="1"/>
  <c r="B41" i="19"/>
  <c r="B42" i="20" s="1"/>
  <c r="H1086" i="5"/>
  <c r="I1086" i="5" s="1"/>
  <c r="B1085" i="19"/>
  <c r="B1086" i="20" s="1"/>
  <c r="H898" i="5"/>
  <c r="I898" i="5" s="1"/>
  <c r="B897" i="19"/>
  <c r="B898" i="20" s="1"/>
  <c r="H789" i="5"/>
  <c r="I789" i="5" s="1"/>
  <c r="B788" i="19"/>
  <c r="B789" i="20" s="1"/>
  <c r="H888" i="5"/>
  <c r="I888" i="5" s="1"/>
  <c r="B887" i="19"/>
  <c r="B888" i="20" s="1"/>
  <c r="H725" i="5"/>
  <c r="I725" i="5" s="1"/>
  <c r="B724" i="19"/>
  <c r="B725" i="20" s="1"/>
  <c r="H1027" i="5"/>
  <c r="I1027" i="5" s="1"/>
  <c r="B1026" i="19"/>
  <c r="B1027" i="20" s="1"/>
  <c r="H212" i="5"/>
  <c r="I212" i="5" s="1"/>
  <c r="B211" i="19"/>
  <c r="B212" i="20" s="1"/>
  <c r="H1001" i="5"/>
  <c r="I1001" i="5" s="1"/>
  <c r="B1000" i="19"/>
  <c r="B1001" i="20" s="1"/>
  <c r="H855" i="5"/>
  <c r="I855" i="5" s="1"/>
  <c r="B854" i="19"/>
  <c r="B855" i="20" s="1"/>
  <c r="H1164" i="5"/>
  <c r="I1164" i="5" s="1"/>
  <c r="B1163" i="19"/>
  <c r="B1164" i="20" s="1"/>
  <c r="H601" i="5"/>
  <c r="I601" i="5" s="1"/>
  <c r="B600" i="19"/>
  <c r="B601" i="20" s="1"/>
  <c r="H754" i="5"/>
  <c r="I754" i="5" s="1"/>
  <c r="B753" i="19"/>
  <c r="B754" i="20" s="1"/>
  <c r="H938" i="5"/>
  <c r="I938" i="5" s="1"/>
  <c r="B937" i="19"/>
  <c r="B938" i="20" s="1"/>
  <c r="H1212" i="5"/>
  <c r="I1212" i="5" s="1"/>
  <c r="B1211" i="19"/>
  <c r="B1212" i="20" s="1"/>
  <c r="H975" i="5"/>
  <c r="I975" i="5" s="1"/>
  <c r="B974" i="19"/>
  <c r="B975" i="20" s="1"/>
  <c r="H524" i="5"/>
  <c r="I524" i="5" s="1"/>
  <c r="B523" i="19"/>
  <c r="B524" i="20" s="1"/>
  <c r="H388" i="5"/>
  <c r="I388" i="5" s="1"/>
  <c r="B387" i="19"/>
  <c r="B388" i="20" s="1"/>
  <c r="H1065" i="5"/>
  <c r="I1065" i="5" s="1"/>
  <c r="B1064" i="19"/>
  <c r="B1065" i="20" s="1"/>
  <c r="H1054" i="5"/>
  <c r="I1054" i="5" s="1"/>
  <c r="B1053" i="19"/>
  <c r="B1054" i="20" s="1"/>
  <c r="H582" i="5"/>
  <c r="I582" i="5" s="1"/>
  <c r="B581" i="19"/>
  <c r="B582" i="20" s="1"/>
  <c r="H899" i="5"/>
  <c r="I899" i="5" s="1"/>
  <c r="B898" i="19"/>
  <c r="B899" i="20" s="1"/>
  <c r="H1191" i="5"/>
  <c r="I1191" i="5" s="1"/>
  <c r="B1190" i="19"/>
  <c r="B1191" i="20" s="1"/>
  <c r="H585" i="5"/>
  <c r="I585" i="5" s="1"/>
  <c r="B584" i="19"/>
  <c r="B585" i="20" s="1"/>
  <c r="H55" i="5"/>
  <c r="I55" i="5" s="1"/>
  <c r="B54" i="19"/>
  <c r="B55" i="20" s="1"/>
  <c r="H795" i="5"/>
  <c r="I795" i="5" s="1"/>
  <c r="B794" i="19"/>
  <c r="B795" i="20" s="1"/>
  <c r="H668" i="5"/>
  <c r="I668" i="5" s="1"/>
  <c r="B667" i="19"/>
  <c r="B668" i="20" s="1"/>
  <c r="H853" i="5"/>
  <c r="I853" i="5" s="1"/>
  <c r="B852" i="19"/>
  <c r="B853" i="20" s="1"/>
  <c r="H1002" i="5"/>
  <c r="I1002" i="5" s="1"/>
  <c r="B1001" i="19"/>
  <c r="B1002" i="20" s="1"/>
  <c r="H337" i="5"/>
  <c r="I337" i="5" s="1"/>
  <c r="B336" i="19"/>
  <c r="B337" i="20" s="1"/>
  <c r="H29" i="5"/>
  <c r="I29" i="5" s="1"/>
  <c r="B28" i="19"/>
  <c r="B29" i="20" s="1"/>
  <c r="H588" i="5"/>
  <c r="I588" i="5" s="1"/>
  <c r="B587" i="19"/>
  <c r="B588" i="20" s="1"/>
  <c r="H1128" i="5"/>
  <c r="I1128" i="5" s="1"/>
  <c r="B1127" i="19"/>
  <c r="B1128" i="20" s="1"/>
  <c r="H26" i="5"/>
  <c r="I26" i="5" s="1"/>
  <c r="B25" i="19"/>
  <c r="B26" i="20" s="1"/>
  <c r="H407" i="5"/>
  <c r="I407" i="5" s="1"/>
  <c r="B406" i="19"/>
  <c r="B407" i="20" s="1"/>
  <c r="H704" i="5"/>
  <c r="I704" i="5" s="1"/>
  <c r="B703" i="19"/>
  <c r="B704" i="20" s="1"/>
  <c r="H248" i="5"/>
  <c r="I248" i="5" s="1"/>
  <c r="B247" i="19"/>
  <c r="B248" i="20" s="1"/>
  <c r="H955" i="5"/>
  <c r="I955" i="5" s="1"/>
  <c r="B954" i="19"/>
  <c r="B955" i="20" s="1"/>
  <c r="H865" i="5"/>
  <c r="I865" i="5" s="1"/>
  <c r="B864" i="19"/>
  <c r="B865" i="20" s="1"/>
  <c r="H876" i="5"/>
  <c r="I876" i="5" s="1"/>
  <c r="B875" i="19"/>
  <c r="B876" i="20" s="1"/>
  <c r="H702" i="5"/>
  <c r="I702" i="5" s="1"/>
  <c r="B701" i="19"/>
  <c r="B702" i="20" s="1"/>
  <c r="H361" i="5"/>
  <c r="I361" i="5" s="1"/>
  <c r="B360" i="19"/>
  <c r="B361" i="20" s="1"/>
  <c r="H286" i="5"/>
  <c r="I286" i="5" s="1"/>
  <c r="B285" i="19"/>
  <c r="B286" i="20" s="1"/>
  <c r="H631" i="5"/>
  <c r="I631" i="5" s="1"/>
  <c r="B630" i="19"/>
  <c r="B631" i="20" s="1"/>
  <c r="H643" i="5"/>
  <c r="I643" i="5" s="1"/>
  <c r="B642" i="19"/>
  <c r="B643" i="20" s="1"/>
  <c r="H959" i="5"/>
  <c r="I959" i="5" s="1"/>
  <c r="B958" i="19"/>
  <c r="B959" i="20" s="1"/>
  <c r="H1183" i="5"/>
  <c r="I1183" i="5" s="1"/>
  <c r="B1182" i="19"/>
  <c r="B1183" i="20" s="1"/>
  <c r="H813" i="5"/>
  <c r="I813" i="5" s="1"/>
  <c r="B812" i="19"/>
  <c r="B813" i="20" s="1"/>
  <c r="H1248" i="5"/>
  <c r="I1248" i="5" s="1"/>
  <c r="B1247" i="19"/>
  <c r="B1248" i="20" s="1"/>
  <c r="H67" i="5"/>
  <c r="I67" i="5" s="1"/>
  <c r="B66" i="19"/>
  <c r="B67" i="20" s="1"/>
  <c r="H1112" i="5"/>
  <c r="I1112" i="5" s="1"/>
  <c r="B1111" i="19"/>
  <c r="B1112" i="20" s="1"/>
  <c r="H552" i="5"/>
  <c r="I552" i="5" s="1"/>
  <c r="B551" i="19"/>
  <c r="B552" i="20" s="1"/>
  <c r="H782" i="5"/>
  <c r="I782" i="5" s="1"/>
  <c r="B781" i="19"/>
  <c r="B782" i="20" s="1"/>
  <c r="H86" i="5"/>
  <c r="I86" i="5" s="1"/>
  <c r="B85" i="19"/>
  <c r="B86" i="20" s="1"/>
  <c r="H810" i="5"/>
  <c r="I810" i="5" s="1"/>
  <c r="B809" i="19"/>
  <c r="B810" i="20" s="1"/>
  <c r="H857" i="5"/>
  <c r="I857" i="5" s="1"/>
  <c r="B856" i="19"/>
  <c r="B857" i="20" s="1"/>
  <c r="H418" i="5"/>
  <c r="I418" i="5" s="1"/>
  <c r="B417" i="19"/>
  <c r="B418" i="20" s="1"/>
  <c r="H934" i="5"/>
  <c r="I934" i="5" s="1"/>
  <c r="B933" i="19"/>
  <c r="B934" i="20" s="1"/>
  <c r="H95" i="5"/>
  <c r="I95" i="5" s="1"/>
  <c r="B94" i="19"/>
  <c r="B95" i="20" s="1"/>
  <c r="H319" i="5"/>
  <c r="I319" i="5" s="1"/>
  <c r="B318" i="19"/>
  <c r="B319" i="20" s="1"/>
  <c r="H873" i="5"/>
  <c r="I873" i="5" s="1"/>
  <c r="B872" i="19"/>
  <c r="B873" i="20" s="1"/>
  <c r="H950" i="5"/>
  <c r="I950" i="5" s="1"/>
  <c r="B949" i="19"/>
  <c r="B950" i="20" s="1"/>
  <c r="H422" i="5"/>
  <c r="I422" i="5" s="1"/>
  <c r="B421" i="19"/>
  <c r="B422" i="20" s="1"/>
  <c r="H776" i="5"/>
  <c r="I776" i="5" s="1"/>
  <c r="B775" i="19"/>
  <c r="B776" i="20" s="1"/>
  <c r="H569" i="5"/>
  <c r="I569" i="5" s="1"/>
  <c r="B568" i="19"/>
  <c r="B569" i="20" s="1"/>
  <c r="H36" i="5"/>
  <c r="I36" i="5" s="1"/>
  <c r="B35" i="19"/>
  <c r="B36" i="20" s="1"/>
  <c r="H967" i="5"/>
  <c r="I967" i="5" s="1"/>
  <c r="B966" i="19"/>
  <c r="B967" i="20" s="1"/>
  <c r="H989" i="5"/>
  <c r="I989" i="5" s="1"/>
  <c r="B988" i="19"/>
  <c r="B989" i="20" s="1"/>
  <c r="H919" i="5"/>
  <c r="I919" i="5" s="1"/>
  <c r="B918" i="19"/>
  <c r="B919" i="20" s="1"/>
  <c r="H1004" i="5"/>
  <c r="I1004" i="5" s="1"/>
  <c r="B1003" i="19"/>
  <c r="B1004" i="20" s="1"/>
  <c r="H615" i="5"/>
  <c r="I615" i="5" s="1"/>
  <c r="B614" i="19"/>
  <c r="B615" i="20" s="1"/>
  <c r="I1156" i="16"/>
  <c r="I964" i="16"/>
  <c r="I644" i="16"/>
  <c r="I833" i="16"/>
  <c r="I1107" i="16"/>
  <c r="I789" i="16"/>
  <c r="I1050" i="16"/>
  <c r="I538" i="16"/>
  <c r="I727" i="16"/>
  <c r="I535" i="16"/>
  <c r="I1148" i="16"/>
  <c r="I1145" i="16"/>
  <c r="I953" i="16"/>
  <c r="I825" i="16"/>
  <c r="I633" i="16"/>
  <c r="I862" i="16"/>
  <c r="I1099" i="16"/>
  <c r="I779" i="16"/>
  <c r="I587" i="16"/>
  <c r="I1160" i="16"/>
  <c r="I840" i="16"/>
  <c r="I648" i="16"/>
  <c r="I909" i="16"/>
  <c r="I850" i="16"/>
  <c r="I658" i="16"/>
  <c r="I847" i="16"/>
  <c r="I527" i="16"/>
  <c r="I756" i="16"/>
  <c r="I564" i="16"/>
  <c r="I1046" i="16"/>
  <c r="I534" i="16"/>
  <c r="I771" i="16"/>
  <c r="I579" i="16"/>
  <c r="I837" i="16"/>
  <c r="I645" i="16"/>
  <c r="I778" i="16"/>
  <c r="I586" i="16"/>
  <c r="I1159" i="16"/>
  <c r="I967" i="16"/>
  <c r="I775" i="16"/>
  <c r="I1260" i="16"/>
  <c r="I748" i="16"/>
  <c r="I556" i="16"/>
  <c r="I1001" i="16"/>
  <c r="I809" i="16"/>
  <c r="I1230" i="16"/>
  <c r="I526" i="16"/>
  <c r="I955" i="16"/>
  <c r="I1016" i="16"/>
  <c r="I824" i="16"/>
  <c r="I504" i="16"/>
  <c r="I893" i="16"/>
  <c r="I1090" i="16"/>
  <c r="I898" i="16"/>
  <c r="I1087" i="16"/>
  <c r="I767" i="16"/>
  <c r="I804" i="16"/>
  <c r="I612" i="16"/>
  <c r="I865" i="16"/>
  <c r="I545" i="16"/>
  <c r="I1094" i="16"/>
  <c r="I774" i="16"/>
  <c r="I1011" i="16"/>
  <c r="I1200" i="16"/>
  <c r="I688" i="16"/>
  <c r="I757" i="16"/>
  <c r="I565" i="16"/>
  <c r="I1146" i="16"/>
  <c r="I1207" i="16"/>
  <c r="I1244" i="16"/>
  <c r="I732" i="16"/>
  <c r="I1214" i="16"/>
  <c r="I1022" i="16"/>
  <c r="I939" i="16"/>
  <c r="I1133" i="16"/>
  <c r="I941" i="16"/>
  <c r="I749" i="16"/>
  <c r="I1138" i="16"/>
  <c r="I626" i="16"/>
  <c r="I1135" i="16"/>
  <c r="I815" i="16"/>
  <c r="I1044" i="16"/>
  <c r="I532" i="16"/>
  <c r="I1105" i="16"/>
  <c r="I977" i="16"/>
  <c r="I785" i="16"/>
  <c r="I593" i="16"/>
  <c r="I1206" i="16"/>
  <c r="I1014" i="16"/>
  <c r="I1251" i="16"/>
  <c r="I739" i="16"/>
  <c r="I1253" i="16"/>
  <c r="I1191" i="16"/>
  <c r="I999" i="16"/>
  <c r="I871" i="16"/>
  <c r="I1100" i="16"/>
  <c r="I908" i="16"/>
  <c r="I716" i="16"/>
  <c r="I1161" i="16"/>
  <c r="I969" i="16"/>
  <c r="I649" i="16"/>
  <c r="I878" i="16"/>
  <c r="I686" i="16"/>
  <c r="I1115" i="16"/>
  <c r="I1048" i="16"/>
  <c r="I856" i="16"/>
  <c r="I536" i="16"/>
  <c r="I866" i="16"/>
  <c r="I674" i="16"/>
  <c r="I1055" i="16"/>
  <c r="I863" i="16"/>
  <c r="I543" i="16"/>
  <c r="H137" i="5"/>
  <c r="I137" i="5" s="1"/>
  <c r="B136" i="19"/>
  <c r="B137" i="20" s="1"/>
  <c r="H673" i="5"/>
  <c r="I673" i="5" s="1"/>
  <c r="B672" i="19"/>
  <c r="B673" i="20" s="1"/>
  <c r="H479" i="5"/>
  <c r="I479" i="5" s="1"/>
  <c r="B478" i="19"/>
  <c r="B479" i="20" s="1"/>
  <c r="H357" i="5"/>
  <c r="I357" i="5" s="1"/>
  <c r="B356" i="19"/>
  <c r="B357" i="20" s="1"/>
  <c r="H481" i="5"/>
  <c r="I481" i="5" s="1"/>
  <c r="B480" i="19"/>
  <c r="B481" i="20" s="1"/>
  <c r="H437" i="5"/>
  <c r="I437" i="5" s="1"/>
  <c r="B436" i="19"/>
  <c r="B437" i="20" s="1"/>
  <c r="H555" i="5"/>
  <c r="I555" i="5" s="1"/>
  <c r="B554" i="19"/>
  <c r="B555" i="20" s="1"/>
  <c r="H1031" i="5"/>
  <c r="I1031" i="5" s="1"/>
  <c r="B1030" i="19"/>
  <c r="B1031" i="20" s="1"/>
  <c r="H44" i="5"/>
  <c r="I44" i="5" s="1"/>
  <c r="B43" i="19"/>
  <c r="B44" i="20" s="1"/>
  <c r="H421" i="5"/>
  <c r="I421" i="5" s="1"/>
  <c r="B420" i="19"/>
  <c r="B421" i="20" s="1"/>
  <c r="H346" i="5"/>
  <c r="I346" i="5" s="1"/>
  <c r="B345" i="19"/>
  <c r="B346" i="20" s="1"/>
  <c r="H1221" i="5"/>
  <c r="I1221" i="5" s="1"/>
  <c r="B1220" i="19"/>
  <c r="B1221" i="20" s="1"/>
  <c r="I979" i="16"/>
  <c r="I659" i="16"/>
  <c r="H692" i="5"/>
  <c r="I692" i="5" s="1"/>
  <c r="B691" i="19"/>
  <c r="B692" i="20" s="1"/>
  <c r="H745" i="5"/>
  <c r="I745" i="5" s="1"/>
  <c r="B744" i="19"/>
  <c r="B745" i="20" s="1"/>
  <c r="H667" i="5"/>
  <c r="I667" i="5" s="1"/>
  <c r="B666" i="19"/>
  <c r="B667" i="20" s="1"/>
  <c r="H448" i="5"/>
  <c r="I448" i="5" s="1"/>
  <c r="B447" i="19"/>
  <c r="B448" i="20" s="1"/>
  <c r="H577" i="5"/>
  <c r="I577" i="5" s="1"/>
  <c r="B576" i="19"/>
  <c r="B577" i="20" s="1"/>
  <c r="H957" i="5"/>
  <c r="I957" i="5" s="1"/>
  <c r="B956" i="19"/>
  <c r="B957" i="20" s="1"/>
  <c r="H818" i="5"/>
  <c r="I818" i="5" s="1"/>
  <c r="B817" i="19"/>
  <c r="B818" i="20" s="1"/>
  <c r="H1160" i="5"/>
  <c r="I1160" i="5" s="1"/>
  <c r="B1159" i="19"/>
  <c r="B1160" i="20" s="1"/>
  <c r="H282" i="5"/>
  <c r="I282" i="5" s="1"/>
  <c r="B281" i="19"/>
  <c r="B282" i="20" s="1"/>
  <c r="H1123" i="5"/>
  <c r="I1123" i="5" s="1"/>
  <c r="B1122" i="19"/>
  <c r="B1123" i="20" s="1"/>
  <c r="H393" i="5"/>
  <c r="I393" i="5" s="1"/>
  <c r="B392" i="19"/>
  <c r="B393" i="20" s="1"/>
  <c r="H1226" i="5"/>
  <c r="I1226" i="5" s="1"/>
  <c r="B1225" i="19"/>
  <c r="B1226" i="20" s="1"/>
  <c r="H661" i="5"/>
  <c r="I661" i="5" s="1"/>
  <c r="B660" i="19"/>
  <c r="B661" i="20" s="1"/>
  <c r="H1060" i="5"/>
  <c r="I1060" i="5" s="1"/>
  <c r="B1059" i="19"/>
  <c r="B1060" i="20" s="1"/>
  <c r="H46" i="5"/>
  <c r="I46" i="5" s="1"/>
  <c r="B45" i="19"/>
  <c r="B46" i="20" s="1"/>
  <c r="H325" i="5"/>
  <c r="I325" i="5" s="1"/>
  <c r="B324" i="19"/>
  <c r="B325" i="20" s="1"/>
  <c r="H671" i="5"/>
  <c r="I671" i="5" s="1"/>
  <c r="B670" i="19"/>
  <c r="B671" i="20" s="1"/>
  <c r="H1150" i="5"/>
  <c r="I1150" i="5" s="1"/>
  <c r="B1149" i="19"/>
  <c r="B1150" i="20" s="1"/>
  <c r="H488" i="5"/>
  <c r="I488" i="5" s="1"/>
  <c r="B487" i="19"/>
  <c r="B488" i="20" s="1"/>
  <c r="H958" i="5"/>
  <c r="I958" i="5" s="1"/>
  <c r="B957" i="19"/>
  <c r="B958" i="20" s="1"/>
  <c r="H77" i="5"/>
  <c r="I77" i="5" s="1"/>
  <c r="B76" i="19"/>
  <c r="B77" i="20" s="1"/>
  <c r="H712" i="5"/>
  <c r="I712" i="5" s="1"/>
  <c r="B711" i="19"/>
  <c r="B712" i="20" s="1"/>
  <c r="H815" i="5"/>
  <c r="I815" i="5" s="1"/>
  <c r="B814" i="19"/>
  <c r="B815" i="20" s="1"/>
  <c r="H431" i="5"/>
  <c r="I431" i="5" s="1"/>
  <c r="B430" i="19"/>
  <c r="B431" i="20" s="1"/>
  <c r="H787" i="5"/>
  <c r="I787" i="5" s="1"/>
  <c r="B786" i="19"/>
  <c r="B787" i="20" s="1"/>
  <c r="H977" i="5"/>
  <c r="I977" i="5" s="1"/>
  <c r="B976" i="19"/>
  <c r="B977" i="20" s="1"/>
  <c r="H729" i="5"/>
  <c r="I729" i="5" s="1"/>
  <c r="B728" i="19"/>
  <c r="B729" i="20" s="1"/>
  <c r="H893" i="5"/>
  <c r="I893" i="5" s="1"/>
  <c r="B892" i="19"/>
  <c r="B893" i="20" s="1"/>
  <c r="H75" i="5"/>
  <c r="I75" i="5" s="1"/>
  <c r="B74" i="19"/>
  <c r="B75" i="20" s="1"/>
  <c r="H228" i="5"/>
  <c r="I228" i="5" s="1"/>
  <c r="B227" i="19"/>
  <c r="B228" i="20" s="1"/>
  <c r="H657" i="5"/>
  <c r="I657" i="5" s="1"/>
  <c r="B656" i="19"/>
  <c r="B657" i="20" s="1"/>
  <c r="H467" i="5"/>
  <c r="I467" i="5" s="1"/>
  <c r="B466" i="19"/>
  <c r="B467" i="20" s="1"/>
  <c r="H428" i="5"/>
  <c r="I428" i="5" s="1"/>
  <c r="B427" i="19"/>
  <c r="B428" i="20" s="1"/>
  <c r="H949" i="5"/>
  <c r="I949" i="5" s="1"/>
  <c r="B948" i="19"/>
  <c r="B949" i="20" s="1"/>
  <c r="H5" i="5"/>
  <c r="I5" i="5" s="1"/>
  <c r="B4" i="19"/>
  <c r="B5" i="20" s="1"/>
  <c r="H1227" i="5"/>
  <c r="I1227" i="5" s="1"/>
  <c r="B1226" i="19"/>
  <c r="B1227" i="20" s="1"/>
  <c r="H765" i="5"/>
  <c r="I765" i="5" s="1"/>
  <c r="B764" i="19"/>
  <c r="B765" i="20" s="1"/>
  <c r="H706" i="5"/>
  <c r="I706" i="5" s="1"/>
  <c r="B705" i="19"/>
  <c r="B706" i="20" s="1"/>
  <c r="H1083" i="5"/>
  <c r="I1083" i="5" s="1"/>
  <c r="B1082" i="19"/>
  <c r="B1083" i="20" s="1"/>
  <c r="H287" i="5"/>
  <c r="I287" i="5" s="1"/>
  <c r="B286" i="19"/>
  <c r="B287" i="20" s="1"/>
  <c r="H1044" i="5"/>
  <c r="I1044" i="5" s="1"/>
  <c r="B1043" i="19"/>
  <c r="B1044" i="20" s="1"/>
  <c r="H930" i="5"/>
  <c r="I930" i="5" s="1"/>
  <c r="B929" i="19"/>
  <c r="B930" i="20" s="1"/>
  <c r="H313" i="5"/>
  <c r="I313" i="5" s="1"/>
  <c r="B312" i="19"/>
  <c r="B313" i="20" s="1"/>
  <c r="H99" i="5"/>
  <c r="I99" i="5" s="1"/>
  <c r="B98" i="19"/>
  <c r="B99" i="20" s="1"/>
  <c r="H251" i="5"/>
  <c r="I251" i="5" s="1"/>
  <c r="B250" i="19"/>
  <c r="B251" i="20" s="1"/>
  <c r="H578" i="5"/>
  <c r="I578" i="5" s="1"/>
  <c r="B577" i="19"/>
  <c r="B578" i="20" s="1"/>
  <c r="H1161" i="5"/>
  <c r="I1161" i="5" s="1"/>
  <c r="B1160" i="19"/>
  <c r="B1161" i="20" s="1"/>
  <c r="H864" i="5"/>
  <c r="I864" i="5" s="1"/>
  <c r="B863" i="19"/>
  <c r="B864" i="20" s="1"/>
  <c r="H604" i="5"/>
  <c r="I604" i="5" s="1"/>
  <c r="B603" i="19"/>
  <c r="B604" i="20" s="1"/>
  <c r="H559" i="5"/>
  <c r="I559" i="5" s="1"/>
  <c r="B558" i="19"/>
  <c r="B559" i="20" s="1"/>
  <c r="H626" i="5"/>
  <c r="I626" i="5" s="1"/>
  <c r="B625" i="19"/>
  <c r="B626" i="20" s="1"/>
  <c r="H256" i="5"/>
  <c r="I256" i="5" s="1"/>
  <c r="B255" i="19"/>
  <c r="B256" i="20" s="1"/>
  <c r="H665" i="5"/>
  <c r="I665" i="5" s="1"/>
  <c r="B664" i="19"/>
  <c r="B665" i="20" s="1"/>
  <c r="H267" i="5"/>
  <c r="I267" i="5" s="1"/>
  <c r="B266" i="19"/>
  <c r="B267" i="20" s="1"/>
  <c r="H284" i="5"/>
  <c r="I284" i="5" s="1"/>
  <c r="B283" i="19"/>
  <c r="B284" i="20" s="1"/>
  <c r="H724" i="5"/>
  <c r="I724" i="5" s="1"/>
  <c r="B723" i="19"/>
  <c r="B724" i="20" s="1"/>
  <c r="H264" i="5"/>
  <c r="I264" i="5" s="1"/>
  <c r="B263" i="19"/>
  <c r="B264" i="20" s="1"/>
  <c r="I550" i="16"/>
  <c r="I1040" i="16"/>
  <c r="I848" i="16"/>
  <c r="I528" i="16"/>
  <c r="H835" i="5"/>
  <c r="I835" i="5" s="1"/>
  <c r="B834" i="19"/>
  <c r="B835" i="20" s="1"/>
  <c r="H1049" i="5"/>
  <c r="I1049" i="5" s="1"/>
  <c r="B1048" i="19"/>
  <c r="B1049" i="20" s="1"/>
  <c r="H1082" i="5"/>
  <c r="I1082" i="5" s="1"/>
  <c r="B1081" i="19"/>
  <c r="B1082" i="20" s="1"/>
  <c r="H536" i="5"/>
  <c r="I536" i="5" s="1"/>
  <c r="B535" i="19"/>
  <c r="B536" i="20" s="1"/>
  <c r="H166" i="5"/>
  <c r="I166" i="5" s="1"/>
  <c r="B165" i="19"/>
  <c r="B166" i="20" s="1"/>
  <c r="H43" i="5"/>
  <c r="I43" i="5" s="1"/>
  <c r="B42" i="19"/>
  <c r="B43" i="20" s="1"/>
  <c r="H405" i="5"/>
  <c r="I405" i="5" s="1"/>
  <c r="B404" i="19"/>
  <c r="B405" i="20" s="1"/>
  <c r="H8" i="5"/>
  <c r="I8" i="5" s="1"/>
  <c r="B7" i="19"/>
  <c r="B8" i="20" s="1"/>
  <c r="H822" i="5"/>
  <c r="I822" i="5" s="1"/>
  <c r="B821" i="19"/>
  <c r="B822" i="20" s="1"/>
  <c r="H922" i="5"/>
  <c r="I922" i="5" s="1"/>
  <c r="B921" i="19"/>
  <c r="B922" i="20" s="1"/>
  <c r="H449" i="5"/>
  <c r="I449" i="5" s="1"/>
  <c r="B448" i="19"/>
  <c r="B449" i="20" s="1"/>
  <c r="H301" i="5"/>
  <c r="I301" i="5" s="1"/>
  <c r="B300" i="19"/>
  <c r="B301" i="20" s="1"/>
  <c r="H834" i="5"/>
  <c r="I834" i="5" s="1"/>
  <c r="B833" i="19"/>
  <c r="B834" i="20" s="1"/>
  <c r="H451" i="5"/>
  <c r="I451" i="5" s="1"/>
  <c r="B450" i="19"/>
  <c r="B451" i="20" s="1"/>
  <c r="H1167" i="5"/>
  <c r="I1167" i="5" s="1"/>
  <c r="B1166" i="19"/>
  <c r="B1167" i="20" s="1"/>
  <c r="H1237" i="5"/>
  <c r="I1237" i="5" s="1"/>
  <c r="B1236" i="19"/>
  <c r="B1237" i="20" s="1"/>
  <c r="H40" i="5"/>
  <c r="I40" i="5" s="1"/>
  <c r="B39" i="19"/>
  <c r="B40" i="20" s="1"/>
  <c r="H242" i="5"/>
  <c r="I242" i="5" s="1"/>
  <c r="B241" i="19"/>
  <c r="B242" i="20" s="1"/>
  <c r="H399" i="5"/>
  <c r="I399" i="5" s="1"/>
  <c r="B398" i="19"/>
  <c r="B399" i="20" s="1"/>
  <c r="H541" i="5"/>
  <c r="I541" i="5" s="1"/>
  <c r="B540" i="19"/>
  <c r="B541" i="20" s="1"/>
  <c r="H320" i="5"/>
  <c r="I320" i="5" s="1"/>
  <c r="B319" i="19"/>
  <c r="B320" i="20" s="1"/>
  <c r="H982" i="5"/>
  <c r="I982" i="5" s="1"/>
  <c r="B981" i="19"/>
  <c r="B982" i="20" s="1"/>
  <c r="H1020" i="5"/>
  <c r="I1020" i="5" s="1"/>
  <c r="B1019" i="19"/>
  <c r="B1020" i="20" s="1"/>
  <c r="H978" i="5"/>
  <c r="I978" i="5" s="1"/>
  <c r="B977" i="19"/>
  <c r="B978" i="20" s="1"/>
  <c r="H133" i="5"/>
  <c r="I133" i="5" s="1"/>
  <c r="B132" i="19"/>
  <c r="B133" i="20" s="1"/>
  <c r="H727" i="5"/>
  <c r="I727" i="5" s="1"/>
  <c r="B726" i="19"/>
  <c r="B727" i="20" s="1"/>
  <c r="H308" i="5"/>
  <c r="I308" i="5" s="1"/>
  <c r="B307" i="19"/>
  <c r="B308" i="20" s="1"/>
  <c r="H298" i="5"/>
  <c r="I298" i="5" s="1"/>
  <c r="B297" i="19"/>
  <c r="B298" i="20" s="1"/>
  <c r="H551" i="5"/>
  <c r="I551" i="5" s="1"/>
  <c r="B550" i="19"/>
  <c r="B551" i="20" s="1"/>
  <c r="H1189" i="5"/>
  <c r="I1189" i="5" s="1"/>
  <c r="B1188" i="19"/>
  <c r="B1189" i="20" s="1"/>
  <c r="H1193" i="5"/>
  <c r="I1193" i="5" s="1"/>
  <c r="B1192" i="19"/>
  <c r="B1193" i="20" s="1"/>
  <c r="H953" i="5"/>
  <c r="I953" i="5" s="1"/>
  <c r="B952" i="19"/>
  <c r="B953" i="20" s="1"/>
  <c r="H816" i="5"/>
  <c r="I816" i="5" s="1"/>
  <c r="B815" i="19"/>
  <c r="B816" i="20" s="1"/>
  <c r="H641" i="5"/>
  <c r="I641" i="5" s="1"/>
  <c r="B640" i="19"/>
  <c r="B641" i="20" s="1"/>
  <c r="H733" i="5"/>
  <c r="I733" i="5" s="1"/>
  <c r="B732" i="19"/>
  <c r="B733" i="20" s="1"/>
  <c r="H1168" i="5"/>
  <c r="I1168" i="5" s="1"/>
  <c r="B1167" i="19"/>
  <c r="B1168" i="20" s="1"/>
  <c r="H750" i="5"/>
  <c r="I750" i="5" s="1"/>
  <c r="B749" i="19"/>
  <c r="B750" i="20" s="1"/>
  <c r="H544" i="5"/>
  <c r="I544" i="5" s="1"/>
  <c r="B543" i="19"/>
  <c r="B544" i="20" s="1"/>
  <c r="H458" i="5"/>
  <c r="I458" i="5" s="1"/>
  <c r="B457" i="19"/>
  <c r="B458" i="20" s="1"/>
  <c r="H985" i="5"/>
  <c r="I985" i="5" s="1"/>
  <c r="B984" i="19"/>
  <c r="B985" i="20" s="1"/>
  <c r="H600" i="5"/>
  <c r="I600" i="5" s="1"/>
  <c r="B599" i="19"/>
  <c r="B600" i="20" s="1"/>
  <c r="H1172" i="5"/>
  <c r="I1172" i="5" s="1"/>
  <c r="B1171" i="19"/>
  <c r="B1172" i="20" s="1"/>
  <c r="H700" i="5"/>
  <c r="I700" i="5" s="1"/>
  <c r="B699" i="19"/>
  <c r="B700" i="20" s="1"/>
  <c r="H867" i="5"/>
  <c r="I867" i="5" s="1"/>
  <c r="B866" i="19"/>
  <c r="B867" i="20" s="1"/>
  <c r="H538" i="5"/>
  <c r="I538" i="5" s="1"/>
  <c r="B537" i="19"/>
  <c r="B538" i="20" s="1"/>
  <c r="H501" i="5"/>
  <c r="I501" i="5" s="1"/>
  <c r="B500" i="19"/>
  <c r="B501" i="20" s="1"/>
  <c r="H1260" i="5"/>
  <c r="I1260" i="5" s="1"/>
  <c r="B1259" i="19"/>
  <c r="B1260" i="20" s="1"/>
  <c r="H1056" i="5"/>
  <c r="I1056" i="5" s="1"/>
  <c r="B1055" i="19"/>
  <c r="B1056" i="20" s="1"/>
  <c r="H809" i="5"/>
  <c r="I809" i="5" s="1"/>
  <c r="B808" i="19"/>
  <c r="B809" i="20" s="1"/>
  <c r="H1147" i="5"/>
  <c r="I1147" i="5" s="1"/>
  <c r="B1146" i="19"/>
  <c r="B1147" i="20" s="1"/>
  <c r="H275" i="5"/>
  <c r="I275" i="5" s="1"/>
  <c r="B274" i="19"/>
  <c r="B275" i="20" s="1"/>
  <c r="H233" i="5"/>
  <c r="I233" i="5" s="1"/>
  <c r="B232" i="19"/>
  <c r="B233" i="20" s="1"/>
  <c r="H456" i="5"/>
  <c r="I456" i="5" s="1"/>
  <c r="B455" i="19"/>
  <c r="B456" i="20" s="1"/>
  <c r="H568" i="5"/>
  <c r="I568" i="5" s="1"/>
  <c r="B567" i="19"/>
  <c r="B568" i="20" s="1"/>
  <c r="H1023" i="5"/>
  <c r="I1023" i="5" s="1"/>
  <c r="B1022" i="19"/>
  <c r="B1023" i="20" s="1"/>
  <c r="H758" i="5"/>
  <c r="I758" i="5" s="1"/>
  <c r="B757" i="19"/>
  <c r="B758" i="20" s="1"/>
  <c r="H155" i="5"/>
  <c r="I155" i="5" s="1"/>
  <c r="B154" i="19"/>
  <c r="B155" i="20" s="1"/>
  <c r="H134" i="5"/>
  <c r="I134" i="5" s="1"/>
  <c r="B133" i="19"/>
  <c r="B134" i="20" s="1"/>
  <c r="H15" i="5"/>
  <c r="I15" i="5" s="1"/>
  <c r="B14" i="19"/>
  <c r="B15" i="20" s="1"/>
  <c r="H833" i="5"/>
  <c r="I833" i="5" s="1"/>
  <c r="B832" i="19"/>
  <c r="B833" i="20" s="1"/>
  <c r="H874" i="5"/>
  <c r="I874" i="5" s="1"/>
  <c r="B873" i="19"/>
  <c r="B874" i="20" s="1"/>
  <c r="H778" i="5"/>
  <c r="I778" i="5" s="1"/>
  <c r="B777" i="19"/>
  <c r="B778" i="20" s="1"/>
  <c r="H550" i="5"/>
  <c r="I550" i="5" s="1"/>
  <c r="B549" i="19"/>
  <c r="B550" i="20" s="1"/>
  <c r="H73" i="5"/>
  <c r="I73" i="5" s="1"/>
  <c r="B72" i="19"/>
  <c r="B73" i="20" s="1"/>
  <c r="H890" i="5"/>
  <c r="I890" i="5" s="1"/>
  <c r="B889" i="19"/>
  <c r="B890" i="20" s="1"/>
  <c r="H182" i="5"/>
  <c r="I182" i="5" s="1"/>
  <c r="B181" i="19"/>
  <c r="B182" i="20" s="1"/>
  <c r="H222" i="5"/>
  <c r="I222" i="5" s="1"/>
  <c r="B221" i="19"/>
  <c r="B222" i="20" s="1"/>
  <c r="H330" i="5"/>
  <c r="I330" i="5" s="1"/>
  <c r="B329" i="19"/>
  <c r="B330" i="20" s="1"/>
  <c r="H12" i="5"/>
  <c r="I12" i="5" s="1"/>
  <c r="B11" i="19"/>
  <c r="B12" i="20" s="1"/>
  <c r="H828" i="5"/>
  <c r="I828" i="5" s="1"/>
  <c r="B827" i="19"/>
  <c r="B828" i="20" s="1"/>
  <c r="H496" i="5"/>
  <c r="I496" i="5" s="1"/>
  <c r="B495" i="19"/>
  <c r="B496" i="20" s="1"/>
  <c r="H1132" i="5"/>
  <c r="I1132" i="5" s="1"/>
  <c r="B1131" i="19"/>
  <c r="B1132" i="20" s="1"/>
  <c r="H581" i="5"/>
  <c r="I581" i="5" s="1"/>
  <c r="B580" i="19"/>
  <c r="B581" i="20" s="1"/>
  <c r="H255" i="5"/>
  <c r="I255" i="5" s="1"/>
  <c r="B254" i="19"/>
  <c r="B255" i="20" s="1"/>
  <c r="H870" i="5"/>
  <c r="I870" i="5" s="1"/>
  <c r="B869" i="19"/>
  <c r="B870" i="20" s="1"/>
  <c r="H703" i="5"/>
  <c r="I703" i="5" s="1"/>
  <c r="B702" i="19"/>
  <c r="B703" i="20" s="1"/>
  <c r="H567" i="5"/>
  <c r="I567" i="5" s="1"/>
  <c r="B566" i="19"/>
  <c r="B567" i="20" s="1"/>
  <c r="H263" i="5"/>
  <c r="I263" i="5" s="1"/>
  <c r="B262" i="19"/>
  <c r="B263" i="20" s="1"/>
  <c r="H1043" i="5"/>
  <c r="I1043" i="5" s="1"/>
  <c r="B1042" i="19"/>
  <c r="B1043" i="20" s="1"/>
  <c r="H82" i="5"/>
  <c r="I82" i="5" s="1"/>
  <c r="B81" i="19"/>
  <c r="B82" i="20" s="1"/>
  <c r="H329" i="5"/>
  <c r="I329" i="5" s="1"/>
  <c r="B328" i="19"/>
  <c r="B329" i="20" s="1"/>
  <c r="H254" i="5"/>
  <c r="I254" i="5" s="1"/>
  <c r="B253" i="19"/>
  <c r="B254" i="20" s="1"/>
  <c r="H119" i="5"/>
  <c r="I119" i="5" s="1"/>
  <c r="B118" i="19"/>
  <c r="B119" i="20" s="1"/>
  <c r="H1241" i="5"/>
  <c r="I1241" i="5" s="1"/>
  <c r="B1240" i="19"/>
  <c r="B1241" i="20" s="1"/>
  <c r="H705" i="5"/>
  <c r="I705" i="5" s="1"/>
  <c r="B704" i="19"/>
  <c r="B705" i="20" s="1"/>
  <c r="H896" i="5"/>
  <c r="I896" i="5" s="1"/>
  <c r="B895" i="19"/>
  <c r="B896" i="20" s="1"/>
  <c r="H676" i="5"/>
  <c r="I676" i="5" s="1"/>
  <c r="B675" i="19"/>
  <c r="B676" i="20" s="1"/>
  <c r="H721" i="5"/>
  <c r="I721" i="5" s="1"/>
  <c r="B720" i="19"/>
  <c r="B721" i="20" s="1"/>
  <c r="H695" i="5"/>
  <c r="I695" i="5" s="1"/>
  <c r="B694" i="19"/>
  <c r="B695" i="20" s="1"/>
  <c r="H621" i="5"/>
  <c r="I621" i="5" s="1"/>
  <c r="B620" i="19"/>
  <c r="B621" i="20" s="1"/>
  <c r="H493" i="5"/>
  <c r="I493" i="5" s="1"/>
  <c r="B492" i="19"/>
  <c r="B493" i="20" s="1"/>
  <c r="H749" i="5"/>
  <c r="I749" i="5" s="1"/>
  <c r="B748" i="19"/>
  <c r="B749" i="20" s="1"/>
  <c r="H688" i="5"/>
  <c r="I688" i="5" s="1"/>
  <c r="B687" i="19"/>
  <c r="B688" i="20" s="1"/>
  <c r="H368" i="5"/>
  <c r="I368" i="5" s="1"/>
  <c r="B367" i="19"/>
  <c r="B368" i="20" s="1"/>
  <c r="H565" i="5"/>
  <c r="I565" i="5" s="1"/>
  <c r="B564" i="19"/>
  <c r="B565" i="20" s="1"/>
  <c r="H339" i="5"/>
  <c r="I339" i="5" s="1"/>
  <c r="B338" i="19"/>
  <c r="B339" i="20" s="1"/>
  <c r="H980" i="5"/>
  <c r="I980" i="5" s="1"/>
  <c r="B979" i="19"/>
  <c r="B980" i="20" s="1"/>
  <c r="H129" i="5"/>
  <c r="I129" i="5" s="1"/>
  <c r="B128" i="19"/>
  <c r="B129" i="20" s="1"/>
  <c r="H18" i="5"/>
  <c r="I18" i="5" s="1"/>
  <c r="B17" i="19"/>
  <c r="B18" i="20" s="1"/>
  <c r="H771" i="5"/>
  <c r="I771" i="5" s="1"/>
  <c r="B770" i="19"/>
  <c r="B771" i="20" s="1"/>
  <c r="H347" i="5"/>
  <c r="I347" i="5" s="1"/>
  <c r="B346" i="19"/>
  <c r="B347" i="20" s="1"/>
  <c r="H1151" i="5"/>
  <c r="I1151" i="5" s="1"/>
  <c r="B1150" i="19"/>
  <c r="B1151" i="20" s="1"/>
  <c r="H799" i="5"/>
  <c r="I799" i="5" s="1"/>
  <c r="B798" i="19"/>
  <c r="B799" i="20" s="1"/>
  <c r="H812" i="5"/>
  <c r="I812" i="5" s="1"/>
  <c r="B811" i="19"/>
  <c r="B812" i="20" s="1"/>
  <c r="H894" i="5"/>
  <c r="I894" i="5" s="1"/>
  <c r="B893" i="19"/>
  <c r="B894" i="20" s="1"/>
  <c r="H863" i="5"/>
  <c r="I863" i="5" s="1"/>
  <c r="B862" i="19"/>
  <c r="B863" i="20" s="1"/>
  <c r="H132" i="5"/>
  <c r="I132" i="5" s="1"/>
  <c r="B131" i="19"/>
  <c r="B132" i="20" s="1"/>
  <c r="H366" i="5"/>
  <c r="I366" i="5" s="1"/>
  <c r="B365" i="19"/>
  <c r="B366" i="20" s="1"/>
  <c r="H318" i="5"/>
  <c r="I318" i="5" s="1"/>
  <c r="B317" i="19"/>
  <c r="B318" i="20" s="1"/>
  <c r="H547" i="5"/>
  <c r="I547" i="5" s="1"/>
  <c r="B546" i="19"/>
  <c r="B547" i="20" s="1"/>
  <c r="H664" i="5"/>
  <c r="I664" i="5" s="1"/>
  <c r="B663" i="19"/>
  <c r="B664" i="20" s="1"/>
  <c r="H1073" i="5"/>
  <c r="I1073" i="5" s="1"/>
  <c r="B1072" i="19"/>
  <c r="B1073" i="20" s="1"/>
  <c r="H612" i="5"/>
  <c r="I612" i="5" s="1"/>
  <c r="B611" i="19"/>
  <c r="B612" i="20" s="1"/>
  <c r="H714" i="5"/>
  <c r="I714" i="5" s="1"/>
  <c r="B713" i="19"/>
  <c r="B714" i="20" s="1"/>
  <c r="H884" i="5"/>
  <c r="I884" i="5" s="1"/>
  <c r="B883" i="19"/>
  <c r="B884" i="20" s="1"/>
  <c r="H120" i="5"/>
  <c r="I120" i="5" s="1"/>
  <c r="B119" i="19"/>
  <c r="B120" i="20" s="1"/>
  <c r="H1169" i="5"/>
  <c r="I1169" i="5" s="1"/>
  <c r="B1168" i="19"/>
  <c r="B1169" i="20" s="1"/>
  <c r="H926" i="5"/>
  <c r="I926" i="5" s="1"/>
  <c r="B925" i="19"/>
  <c r="B926" i="20" s="1"/>
  <c r="H726" i="5"/>
  <c r="I726" i="5" s="1"/>
  <c r="B725" i="19"/>
  <c r="B726" i="20" s="1"/>
  <c r="H441" i="5"/>
  <c r="I441" i="5" s="1"/>
  <c r="B440" i="19"/>
  <c r="B441" i="20" s="1"/>
  <c r="H1155" i="5"/>
  <c r="I1155" i="5" s="1"/>
  <c r="B1154" i="19"/>
  <c r="B1155" i="20" s="1"/>
  <c r="H624" i="5"/>
  <c r="I624" i="5" s="1"/>
  <c r="B623" i="19"/>
  <c r="B624" i="20" s="1"/>
  <c r="H1024" i="5"/>
  <c r="I1024" i="5" s="1"/>
  <c r="B1023" i="19"/>
  <c r="B1024" i="20" s="1"/>
  <c r="H237" i="5"/>
  <c r="I237" i="5" s="1"/>
  <c r="B236" i="19"/>
  <c r="B237" i="20" s="1"/>
  <c r="H925" i="5"/>
  <c r="I925" i="5" s="1"/>
  <c r="B924" i="19"/>
  <c r="B925" i="20" s="1"/>
  <c r="H223" i="5"/>
  <c r="I223" i="5" s="1"/>
  <c r="B222" i="19"/>
  <c r="B223" i="20" s="1"/>
  <c r="H1215" i="5"/>
  <c r="I1215" i="5" s="1"/>
  <c r="B1214" i="19"/>
  <c r="B1215" i="20" s="1"/>
  <c r="H377" i="5"/>
  <c r="I377" i="5" s="1"/>
  <c r="B376" i="19"/>
  <c r="B377" i="20" s="1"/>
  <c r="H281" i="5"/>
  <c r="I281" i="5" s="1"/>
  <c r="B280" i="19"/>
  <c r="B281" i="20" s="1"/>
  <c r="H928" i="5"/>
  <c r="I928" i="5" s="1"/>
  <c r="B927" i="19"/>
  <c r="B928" i="20" s="1"/>
  <c r="H851" i="5"/>
  <c r="I851" i="5" s="1"/>
  <c r="B850" i="19"/>
  <c r="B851" i="20" s="1"/>
  <c r="H240" i="5"/>
  <c r="I240" i="5" s="1"/>
  <c r="B239" i="19"/>
  <c r="B240" i="20" s="1"/>
  <c r="H629" i="5"/>
  <c r="I629" i="5" s="1"/>
  <c r="B628" i="19"/>
  <c r="B629" i="20" s="1"/>
  <c r="H563" i="5"/>
  <c r="I563" i="5" s="1"/>
  <c r="B562" i="19"/>
  <c r="B563" i="20" s="1"/>
  <c r="H1116" i="5"/>
  <c r="I1116" i="5" s="1"/>
  <c r="B1115" i="19"/>
  <c r="B1116" i="20" s="1"/>
  <c r="H1232" i="5"/>
  <c r="I1232" i="5" s="1"/>
  <c r="B1231" i="19"/>
  <c r="B1232" i="20" s="1"/>
  <c r="H602" i="5"/>
  <c r="I602" i="5" s="1"/>
  <c r="B601" i="19"/>
  <c r="B602" i="20" s="1"/>
  <c r="H1231" i="5"/>
  <c r="I1231" i="5" s="1"/>
  <c r="B1230" i="19"/>
  <c r="B1231" i="20" s="1"/>
  <c r="H1134" i="5"/>
  <c r="I1134" i="5" s="1"/>
  <c r="B1133" i="19"/>
  <c r="B1134" i="20" s="1"/>
  <c r="H510" i="5"/>
  <c r="I510" i="5" s="1"/>
  <c r="B509" i="19"/>
  <c r="B510" i="20" s="1"/>
  <c r="H266" i="5"/>
  <c r="I266" i="5" s="1"/>
  <c r="B265" i="19"/>
  <c r="B266" i="20" s="1"/>
  <c r="H820" i="5"/>
  <c r="I820" i="5" s="1"/>
  <c r="B819" i="19"/>
  <c r="B820" i="20" s="1"/>
  <c r="H1046" i="5"/>
  <c r="I1046" i="5" s="1"/>
  <c r="B1045" i="19"/>
  <c r="B1046" i="20" s="1"/>
  <c r="H485" i="5"/>
  <c r="I485" i="5" s="1"/>
  <c r="B484" i="19"/>
  <c r="B485" i="20" s="1"/>
  <c r="H593" i="5"/>
  <c r="I593" i="5" s="1"/>
  <c r="B592" i="19"/>
  <c r="B593" i="20" s="1"/>
  <c r="H1014" i="5"/>
  <c r="I1014" i="5" s="1"/>
  <c r="B1013" i="19"/>
  <c r="B1014" i="20" s="1"/>
  <c r="H662" i="5"/>
  <c r="I662" i="5" s="1"/>
  <c r="B661" i="19"/>
  <c r="B662" i="20" s="1"/>
  <c r="H539" i="5"/>
  <c r="I539" i="5" s="1"/>
  <c r="B538" i="19"/>
  <c r="B539" i="20" s="1"/>
  <c r="H206" i="5"/>
  <c r="I206" i="5" s="1"/>
  <c r="B205" i="19"/>
  <c r="B206" i="20" s="1"/>
  <c r="H278" i="5"/>
  <c r="I278" i="5" s="1"/>
  <c r="B277" i="19"/>
  <c r="B278" i="20" s="1"/>
  <c r="H560" i="5"/>
  <c r="I560" i="5" s="1"/>
  <c r="B559" i="19"/>
  <c r="B560" i="20" s="1"/>
  <c r="H1067" i="5"/>
  <c r="I1067" i="5" s="1"/>
  <c r="B1066" i="19"/>
  <c r="B1067" i="20" s="1"/>
  <c r="H1017" i="5"/>
  <c r="I1017" i="5" s="1"/>
  <c r="B1016" i="19"/>
  <c r="B1017" i="20" s="1"/>
  <c r="H805" i="5"/>
  <c r="I805" i="5" s="1"/>
  <c r="B804" i="19"/>
  <c r="B805" i="20" s="1"/>
  <c r="H528" i="5"/>
  <c r="I528" i="5" s="1"/>
  <c r="B527" i="19"/>
  <c r="B528" i="20" s="1"/>
  <c r="H1058" i="5"/>
  <c r="I1058" i="5" s="1"/>
  <c r="B1057" i="19"/>
  <c r="B1058" i="20" s="1"/>
  <c r="H300" i="5"/>
  <c r="I300" i="5" s="1"/>
  <c r="B299" i="19"/>
  <c r="B300" i="20" s="1"/>
  <c r="I1153" i="16"/>
  <c r="I641" i="16"/>
  <c r="I1190" i="16"/>
  <c r="I870" i="16"/>
  <c r="I678" i="16"/>
  <c r="I787" i="16"/>
  <c r="I1168" i="16"/>
  <c r="I1109" i="16"/>
  <c r="I597" i="16"/>
  <c r="I1178" i="16"/>
  <c r="I1047" i="16"/>
  <c r="I764" i="16"/>
  <c r="I1182" i="16"/>
  <c r="I907" i="16"/>
  <c r="I1170" i="16"/>
  <c r="I1167" i="16"/>
  <c r="I1039" i="16"/>
  <c r="I655" i="16"/>
  <c r="I1076" i="16"/>
  <c r="I1137" i="16"/>
  <c r="I817" i="16"/>
  <c r="I854" i="16"/>
  <c r="I1091" i="16"/>
  <c r="I768" i="16"/>
  <c r="I906" i="16"/>
  <c r="I1068" i="16"/>
  <c r="I1129" i="16"/>
  <c r="I1038" i="16"/>
  <c r="I846" i="16"/>
  <c r="I763" i="16"/>
  <c r="I1213" i="16"/>
  <c r="I1021" i="16"/>
  <c r="I509" i="16"/>
  <c r="I1218" i="16"/>
  <c r="I706" i="16"/>
  <c r="I1223" i="16"/>
  <c r="I1185" i="16"/>
  <c r="I1057" i="16"/>
  <c r="I582" i="16"/>
  <c r="I819" i="16"/>
  <c r="I1008" i="16"/>
  <c r="I816" i="16"/>
  <c r="I1077" i="16"/>
  <c r="I634" i="16"/>
  <c r="I1015" i="16"/>
  <c r="I823" i="16"/>
  <c r="I1052" i="16"/>
  <c r="I985" i="16"/>
  <c r="I793" i="16"/>
  <c r="I1259" i="16"/>
  <c r="I1067" i="16"/>
  <c r="I747" i="16"/>
  <c r="I1000" i="16"/>
  <c r="I808" i="16"/>
  <c r="I1069" i="16"/>
  <c r="I946" i="16"/>
  <c r="I943" i="16"/>
  <c r="I623" i="16"/>
  <c r="I852" i="16"/>
  <c r="I913" i="16"/>
  <c r="I1142" i="16"/>
  <c r="I1059" i="16"/>
  <c r="I800" i="16"/>
  <c r="I1061" i="16"/>
  <c r="I549" i="16"/>
  <c r="I1002" i="16"/>
  <c r="I810" i="16"/>
  <c r="I524" i="16"/>
  <c r="I1198" i="16"/>
  <c r="I1243" i="16"/>
  <c r="I731" i="16"/>
  <c r="I603" i="16"/>
  <c r="I664" i="16"/>
  <c r="I925" i="16"/>
  <c r="I733" i="16"/>
  <c r="I1186" i="16"/>
  <c r="I1183" i="16"/>
  <c r="I990" i="5"/>
  <c r="I516" i="5"/>
  <c r="I1242" i="5"/>
  <c r="I777" i="5"/>
  <c r="I970" i="5"/>
  <c r="I526" i="5"/>
  <c r="I784" i="5"/>
  <c r="I895" i="5"/>
  <c r="I964" i="5"/>
  <c r="I986" i="5"/>
  <c r="I792" i="5"/>
  <c r="I1035" i="5"/>
  <c r="I1113" i="5"/>
  <c r="I611" i="5"/>
  <c r="I592" i="5"/>
  <c r="I613" i="5"/>
  <c r="I935" i="5"/>
  <c r="I718" i="5"/>
  <c r="I767" i="5"/>
  <c r="I1030" i="5"/>
  <c r="I708" i="5"/>
  <c r="I1148" i="5"/>
  <c r="I686" i="5"/>
  <c r="I562" i="5"/>
  <c r="J1272" i="5" l="1"/>
  <c r="J1279" i="5"/>
  <c r="J1276" i="5"/>
  <c r="J1265" i="5"/>
  <c r="J1305" i="5"/>
  <c r="J1314" i="5"/>
  <c r="J1303" i="5"/>
  <c r="J1278" i="5"/>
  <c r="J1304" i="5"/>
  <c r="J1264" i="5"/>
  <c r="J1271" i="5"/>
  <c r="J1286" i="5"/>
  <c r="J1289" i="5"/>
  <c r="J1267" i="5"/>
  <c r="J1293" i="5"/>
  <c r="J1263" i="5"/>
  <c r="J1269" i="5"/>
  <c r="J1274" i="5"/>
  <c r="I4" i="25"/>
  <c r="J4" i="25" s="1"/>
  <c r="J1301" i="5"/>
  <c r="J1319" i="5"/>
  <c r="J1262" i="5"/>
  <c r="J1283" i="5"/>
  <c r="J1270" i="5"/>
  <c r="J1294" i="5"/>
  <c r="J1275" i="5"/>
  <c r="J1268" i="5"/>
  <c r="J1291" i="5"/>
  <c r="J1306" i="5"/>
  <c r="J1281" i="5"/>
  <c r="J1266" i="5"/>
  <c r="J1273" i="5"/>
  <c r="J1315" i="5"/>
  <c r="J1285" i="5"/>
  <c r="J1318" i="5"/>
  <c r="J1316" i="16"/>
  <c r="J1309" i="5"/>
  <c r="J1299" i="5"/>
  <c r="J1310" i="5"/>
  <c r="J1313" i="5"/>
  <c r="J1297" i="5"/>
  <c r="J1277" i="5"/>
  <c r="J1307" i="5"/>
  <c r="J1280" i="5"/>
  <c r="J1290" i="5"/>
  <c r="J1308" i="5"/>
  <c r="J1321" i="5"/>
  <c r="J1282" i="5"/>
  <c r="J1311" i="5"/>
  <c r="J1296" i="5"/>
  <c r="J1288" i="5"/>
  <c r="J1284" i="5"/>
  <c r="J1317" i="5"/>
  <c r="P4" i="19"/>
  <c r="H4" i="19"/>
  <c r="O4" i="19"/>
  <c r="I4" i="19"/>
  <c r="J1312" i="5"/>
  <c r="J1298" i="5"/>
  <c r="J1316" i="5"/>
  <c r="J1300" i="5"/>
  <c r="J1295" i="5"/>
  <c r="J1292" i="5"/>
  <c r="J1320" i="5"/>
  <c r="J1287" i="5"/>
  <c r="J1283" i="16"/>
  <c r="J1317" i="16"/>
  <c r="J1320" i="16"/>
  <c r="J1305" i="16"/>
  <c r="J1285" i="16"/>
  <c r="J1299" i="16"/>
  <c r="J1303" i="16"/>
  <c r="J1279" i="16"/>
  <c r="J1321" i="16"/>
  <c r="J1298" i="16"/>
  <c r="J1287" i="16"/>
  <c r="J1262" i="16"/>
  <c r="J1274" i="16"/>
  <c r="J1265" i="16"/>
  <c r="J1313" i="16"/>
  <c r="J1270" i="16"/>
  <c r="J1322" i="16"/>
  <c r="J1266" i="16"/>
  <c r="J1301" i="16"/>
  <c r="J1282" i="16"/>
  <c r="J1263" i="16"/>
  <c r="J1284" i="16"/>
  <c r="J1275" i="16"/>
  <c r="J1294" i="16"/>
  <c r="J1281" i="16"/>
  <c r="J1304" i="16"/>
  <c r="J1312" i="16"/>
  <c r="J1311" i="16"/>
  <c r="J1300" i="16"/>
  <c r="J1268" i="16"/>
  <c r="J1308" i="16"/>
  <c r="J1277" i="16"/>
  <c r="J1295" i="16"/>
  <c r="J1290" i="16"/>
  <c r="J1276" i="16"/>
  <c r="J1273" i="16"/>
  <c r="J1278" i="16"/>
  <c r="J1315" i="16"/>
  <c r="J1280" i="16"/>
  <c r="J1272" i="16"/>
  <c r="J1271" i="16"/>
  <c r="J1319" i="16"/>
  <c r="J1267" i="16"/>
  <c r="J1269" i="16"/>
  <c r="J1293" i="16"/>
  <c r="J1297" i="16"/>
  <c r="J1306" i="16"/>
  <c r="J1289" i="16"/>
  <c r="J1292" i="16"/>
  <c r="J1318" i="16"/>
  <c r="J1314" i="16"/>
  <c r="J1310" i="16"/>
  <c r="J1264" i="16"/>
  <c r="J1291" i="16"/>
  <c r="J1309" i="16"/>
  <c r="J1307" i="16"/>
  <c r="J1286" i="16"/>
  <c r="J1288" i="16"/>
  <c r="J1296" i="16"/>
  <c r="J1302" i="16"/>
  <c r="J503" i="5"/>
  <c r="J693" i="16"/>
  <c r="J519" i="16"/>
  <c r="J1240" i="16"/>
  <c r="J1230" i="16"/>
  <c r="J914" i="16"/>
  <c r="J1081" i="16"/>
  <c r="H4" i="26"/>
  <c r="J10" i="30" s="1"/>
  <c r="J973" i="16"/>
  <c r="J521" i="16"/>
  <c r="J797" i="16"/>
  <c r="J1246" i="16"/>
  <c r="J507" i="16"/>
  <c r="J857" i="16"/>
  <c r="J1049" i="16"/>
  <c r="J592" i="16"/>
  <c r="J1187" i="16"/>
  <c r="J1041" i="16"/>
  <c r="J1118" i="16"/>
  <c r="J633" i="16"/>
  <c r="J1020" i="16"/>
  <c r="J990" i="16"/>
  <c r="J957" i="16"/>
  <c r="J1023" i="16"/>
  <c r="J1048" i="16"/>
  <c r="J809" i="16"/>
  <c r="J610" i="16"/>
  <c r="J736" i="16"/>
  <c r="J995" i="16"/>
  <c r="J952" i="16"/>
  <c r="J894" i="16"/>
  <c r="J628" i="16"/>
  <c r="J1158" i="16"/>
  <c r="J956" i="16"/>
  <c r="J1248" i="16"/>
  <c r="J719" i="16"/>
  <c r="J927" i="16"/>
  <c r="J1144" i="16"/>
  <c r="J849" i="16"/>
  <c r="J1034" i="16"/>
  <c r="J767" i="16"/>
  <c r="J964" i="16"/>
  <c r="J859" i="16"/>
  <c r="J1190" i="16"/>
  <c r="J577" i="16"/>
  <c r="J1180" i="16"/>
  <c r="J692" i="16"/>
  <c r="J1237" i="16"/>
  <c r="J907" i="16"/>
  <c r="J1050" i="16"/>
  <c r="J920" i="16"/>
  <c r="J565" i="16"/>
  <c r="J607" i="16"/>
  <c r="J1032" i="16"/>
  <c r="J929" i="16"/>
  <c r="J1043" i="16"/>
  <c r="J992" i="16"/>
  <c r="J1051" i="16"/>
  <c r="J591" i="16"/>
  <c r="J808" i="16"/>
  <c r="J1251" i="16"/>
  <c r="J663" i="16"/>
  <c r="J752" i="16"/>
  <c r="J826" i="16"/>
  <c r="J1011" i="16"/>
  <c r="J1152" i="16"/>
  <c r="J1007" i="16"/>
  <c r="J781" i="16"/>
  <c r="J567" i="16"/>
  <c r="J597" i="16"/>
  <c r="J526" i="16"/>
  <c r="J700" i="16"/>
  <c r="J730" i="16"/>
  <c r="J1028" i="16"/>
  <c r="J625" i="16"/>
  <c r="J557" i="16"/>
  <c r="J931" i="16"/>
  <c r="J825" i="16"/>
  <c r="J788" i="16"/>
  <c r="J624" i="16"/>
  <c r="J1259" i="16"/>
  <c r="J701" i="16"/>
  <c r="J691" i="16"/>
  <c r="J1060" i="16"/>
  <c r="J1083" i="16"/>
  <c r="J1196" i="16"/>
  <c r="J589" i="16"/>
  <c r="J650" i="16"/>
  <c r="J978" i="16"/>
  <c r="J528" i="16"/>
  <c r="J602" i="16"/>
  <c r="J915" i="16"/>
  <c r="J908" i="16"/>
  <c r="J727" i="16"/>
  <c r="J818" i="16"/>
  <c r="J1161" i="16"/>
  <c r="J763" i="16"/>
  <c r="J1105" i="16"/>
  <c r="J1170" i="16"/>
  <c r="J764" i="16"/>
  <c r="J595" i="16"/>
  <c r="J1174" i="16"/>
  <c r="J839" i="16"/>
  <c r="J1253" i="16"/>
  <c r="J588" i="16"/>
  <c r="J872" i="16"/>
  <c r="J604" i="16"/>
  <c r="J890" i="16"/>
  <c r="J1075" i="16"/>
  <c r="J977" i="16"/>
  <c r="J842" i="16"/>
  <c r="J1094" i="16"/>
  <c r="J707" i="16"/>
  <c r="J1261" i="5"/>
  <c r="K1262" i="5" s="1"/>
  <c r="L1262" i="5" s="1"/>
  <c r="J635" i="16"/>
  <c r="J545" i="16"/>
  <c r="J652" i="16"/>
  <c r="J705" i="16"/>
  <c r="J743" i="16"/>
  <c r="J644" i="16"/>
  <c r="J769" i="16"/>
  <c r="J960" i="16"/>
  <c r="J899" i="16"/>
  <c r="J1241" i="16"/>
  <c r="J970" i="16"/>
  <c r="J985" i="16"/>
  <c r="J600" i="16"/>
  <c r="J1243" i="16"/>
  <c r="J855" i="16"/>
  <c r="J1090" i="16"/>
  <c r="J638" i="16"/>
  <c r="J884" i="16"/>
  <c r="J917" i="16"/>
  <c r="J654" i="16"/>
  <c r="J892" i="16"/>
  <c r="J723" i="16"/>
  <c r="J775" i="16"/>
  <c r="J753" i="16"/>
  <c r="J746" i="16"/>
  <c r="J1010" i="16"/>
  <c r="J944" i="16"/>
  <c r="J1244" i="16"/>
  <c r="J581" i="16"/>
  <c r="J830" i="16"/>
  <c r="J601" i="16"/>
  <c r="J756" i="16"/>
  <c r="J1121" i="16"/>
  <c r="J831" i="16"/>
  <c r="J922" i="16"/>
  <c r="J1117" i="16"/>
  <c r="J1061" i="16"/>
  <c r="J603" i="16"/>
  <c r="J945" i="16"/>
  <c r="J655" i="16"/>
  <c r="J742" i="16"/>
  <c r="J686" i="16"/>
  <c r="J732" i="16"/>
  <c r="J698" i="16"/>
  <c r="J932" i="16"/>
  <c r="J789" i="16"/>
  <c r="J1040" i="16"/>
  <c r="J1038" i="16"/>
  <c r="J1115" i="16"/>
  <c r="J810" i="16"/>
  <c r="J760" i="16"/>
  <c r="J841" i="16"/>
  <c r="J1124" i="16"/>
  <c r="J1216" i="16"/>
  <c r="J702" i="16"/>
  <c r="J661" i="16"/>
  <c r="J1163" i="16"/>
  <c r="J1122" i="16"/>
  <c r="J621" i="16"/>
  <c r="J573" i="16"/>
  <c r="J612" i="16"/>
  <c r="J642" i="16"/>
  <c r="J645" i="16"/>
  <c r="J835" i="16"/>
  <c r="J1027" i="16"/>
  <c r="J820" i="16"/>
  <c r="J865" i="16"/>
  <c r="J1148" i="16"/>
  <c r="J787" i="16"/>
  <c r="J689" i="16"/>
  <c r="J1231" i="16"/>
  <c r="J552" i="16"/>
  <c r="J1055" i="16"/>
  <c r="J713" i="16"/>
  <c r="J1157" i="16"/>
  <c r="J827" i="16"/>
  <c r="J1086" i="16"/>
  <c r="J1226" i="16"/>
  <c r="J943" i="16"/>
  <c r="J966" i="16"/>
  <c r="J1178" i="16"/>
  <c r="J726" i="16"/>
  <c r="J711" i="16"/>
  <c r="J1179" i="16"/>
  <c r="J685" i="16"/>
  <c r="J616" i="16"/>
  <c r="J953" i="16"/>
  <c r="J562" i="16"/>
  <c r="J688" i="16"/>
  <c r="J622" i="16"/>
  <c r="J897" i="16"/>
  <c r="J627" i="16"/>
  <c r="J935" i="16"/>
  <c r="J1019" i="16"/>
  <c r="J906" i="16"/>
  <c r="J1227" i="16"/>
  <c r="J737" i="16"/>
  <c r="J1112" i="16"/>
  <c r="J1110" i="16"/>
  <c r="J805" i="16"/>
  <c r="J881" i="16"/>
  <c r="J630" i="16"/>
  <c r="J517" i="16"/>
  <c r="J699" i="16"/>
  <c r="J1233" i="16"/>
  <c r="J1229" i="16"/>
  <c r="J695" i="16"/>
  <c r="J712" i="16"/>
  <c r="J887" i="16"/>
  <c r="J656" i="16"/>
  <c r="J792" i="16"/>
  <c r="J1235" i="16"/>
  <c r="J553" i="16"/>
  <c r="J866" i="16"/>
  <c r="J1184" i="16"/>
  <c r="J1103" i="16"/>
  <c r="J1128" i="16"/>
  <c r="J991" i="16"/>
  <c r="J958" i="16"/>
  <c r="J1101" i="16"/>
  <c r="J1199" i="16"/>
  <c r="J1165" i="16"/>
  <c r="J848" i="16"/>
  <c r="J846" i="16"/>
  <c r="J1242" i="16"/>
  <c r="J745" i="16"/>
  <c r="J731" i="16"/>
  <c r="J1209" i="16"/>
  <c r="J1108" i="16"/>
  <c r="J1198" i="16"/>
  <c r="J1203" i="16"/>
  <c r="J518" i="16"/>
  <c r="J937" i="16"/>
  <c r="J923" i="16"/>
  <c r="J847" i="16"/>
  <c r="J749" i="16"/>
  <c r="J697" i="16"/>
  <c r="J1047" i="16"/>
  <c r="J1202" i="16"/>
  <c r="J878" i="16"/>
  <c r="J924" i="16"/>
  <c r="J568" i="16"/>
  <c r="J559" i="16"/>
  <c r="J925" i="16"/>
  <c r="J1107" i="16"/>
  <c r="J1159" i="16"/>
  <c r="J1056" i="16"/>
  <c r="J542" i="16"/>
  <c r="J1100" i="16"/>
  <c r="J938" i="16"/>
  <c r="J569" i="16"/>
  <c r="J919" i="16"/>
  <c r="J1013" i="16"/>
  <c r="J558" i="16"/>
  <c r="J1116" i="16"/>
  <c r="J1082" i="16"/>
  <c r="J969" i="16"/>
  <c r="J1169" i="16"/>
  <c r="J643" i="16"/>
  <c r="J1222" i="16"/>
  <c r="J620" i="16"/>
  <c r="J590" i="16"/>
  <c r="J987" i="16"/>
  <c r="J527" i="16"/>
  <c r="J765" i="16"/>
  <c r="J837" i="16"/>
  <c r="J1177" i="16"/>
  <c r="J1035" i="16"/>
  <c r="N4" i="26"/>
  <c r="O4" i="26" s="1"/>
  <c r="I11" i="30" s="1"/>
  <c r="P4" i="26"/>
  <c r="J11" i="30" s="1"/>
  <c r="J947" i="16"/>
  <c r="J1143" i="16"/>
  <c r="J1164" i="16"/>
  <c r="J744" i="16"/>
  <c r="J942" i="16"/>
  <c r="J706" i="16"/>
  <c r="J968" i="16"/>
  <c r="J976" i="16"/>
  <c r="J1156" i="16"/>
  <c r="J997" i="16"/>
  <c r="J870" i="16"/>
  <c r="J983" i="16"/>
  <c r="J868" i="16"/>
  <c r="J709" i="16"/>
  <c r="J1219" i="16"/>
  <c r="J1012" i="16"/>
  <c r="J838" i="16"/>
  <c r="J538" i="16"/>
  <c r="J583" i="16"/>
  <c r="J524" i="16"/>
  <c r="J547" i="16"/>
  <c r="J550" i="16"/>
  <c r="J1006" i="16"/>
  <c r="J540" i="16"/>
  <c r="J637" i="16"/>
  <c r="J504" i="16"/>
  <c r="J1221" i="16"/>
  <c r="J1004" i="16"/>
  <c r="J840" i="16"/>
  <c r="J1207" i="16"/>
  <c r="J771" i="16"/>
  <c r="J786" i="16"/>
  <c r="J1212" i="16"/>
  <c r="J549" i="16"/>
  <c r="J783" i="16"/>
  <c r="J1258" i="16"/>
  <c r="J1000" i="16"/>
  <c r="J1138" i="16"/>
  <c r="J1136" i="16"/>
  <c r="J888" i="16"/>
  <c r="J1097" i="16"/>
  <c r="J999" i="16"/>
  <c r="J1093" i="16"/>
  <c r="J687" i="16"/>
  <c r="J1079" i="16"/>
  <c r="J981" i="16"/>
  <c r="J1151" i="16"/>
  <c r="J1114" i="16"/>
  <c r="J662" i="16"/>
  <c r="J1137" i="16"/>
  <c r="J889" i="16"/>
  <c r="J1210" i="16"/>
  <c r="J1014" i="16"/>
  <c r="J1252" i="16"/>
  <c r="J962" i="16"/>
  <c r="J704" i="16"/>
  <c r="J510" i="16"/>
  <c r="J556" i="16"/>
  <c r="J879" i="16"/>
  <c r="J511" i="16"/>
  <c r="J930" i="16"/>
  <c r="J934" i="16"/>
  <c r="J816" i="16"/>
  <c r="J750" i="16"/>
  <c r="J694" i="16"/>
  <c r="J1214" i="16"/>
  <c r="J653" i="16"/>
  <c r="J631" i="16"/>
  <c r="J1205" i="16"/>
  <c r="J804" i="16"/>
  <c r="J834" i="16"/>
  <c r="J1140" i="16"/>
  <c r="J537" i="16"/>
  <c r="J979" i="16"/>
  <c r="J1125" i="16"/>
  <c r="J1255" i="16"/>
  <c r="J525" i="16"/>
  <c r="J1234" i="16"/>
  <c r="J669" i="16"/>
  <c r="J813" i="16"/>
  <c r="J754" i="16"/>
  <c r="J880" i="16"/>
  <c r="J634" i="16"/>
  <c r="J574" i="16"/>
  <c r="J1087" i="16"/>
  <c r="J861" i="16"/>
  <c r="J1197" i="16"/>
  <c r="J1089" i="16"/>
  <c r="J718" i="16"/>
  <c r="J673" i="16"/>
  <c r="J1133" i="16"/>
  <c r="J811" i="16"/>
  <c r="J796" i="16"/>
  <c r="J893" i="16"/>
  <c r="J566" i="16"/>
  <c r="J965" i="16"/>
  <c r="J823" i="16"/>
  <c r="J853" i="16"/>
  <c r="J1185" i="16"/>
  <c r="J534" i="16"/>
  <c r="J802" i="16"/>
  <c r="J1064" i="16"/>
  <c r="J678" i="16"/>
  <c r="J791" i="16"/>
  <c r="J513" i="16"/>
  <c r="J1247" i="16"/>
  <c r="F4" i="26"/>
  <c r="G4" i="26" s="1"/>
  <c r="I10" i="30" s="1"/>
  <c r="J758" i="16"/>
  <c r="J1033" i="16"/>
  <c r="J514" i="16"/>
  <c r="J1147" i="16"/>
  <c r="J1132" i="16"/>
  <c r="J845" i="16"/>
  <c r="J515" i="16"/>
  <c r="J533" i="16"/>
  <c r="J523" i="16"/>
  <c r="J828" i="16"/>
  <c r="J659" i="16"/>
  <c r="J608" i="16"/>
  <c r="J561" i="16"/>
  <c r="J946" i="16"/>
  <c r="J1217" i="16"/>
  <c r="J954" i="16"/>
  <c r="J1139" i="16"/>
  <c r="J676" i="16"/>
  <c r="J766" i="16"/>
  <c r="J725" i="16"/>
  <c r="J1057" i="16"/>
  <c r="J903" i="16"/>
  <c r="J1073" i="16"/>
  <c r="J554" i="16"/>
  <c r="J916" i="16"/>
  <c r="J668" i="16"/>
  <c r="J1018" i="16"/>
  <c r="J696" i="16"/>
  <c r="J996" i="16"/>
  <c r="J901" i="16"/>
  <c r="J1211" i="16"/>
  <c r="J586" i="16"/>
  <c r="J646" i="16"/>
  <c r="J1015" i="16"/>
  <c r="J564" i="16"/>
  <c r="J1065" i="16"/>
  <c r="J670" i="16"/>
  <c r="J1066" i="16"/>
  <c r="J739" i="16"/>
  <c r="J1119" i="16"/>
  <c r="J829" i="16"/>
  <c r="J1142" i="16"/>
  <c r="J1150" i="16"/>
  <c r="J876" i="16"/>
  <c r="J793" i="16"/>
  <c r="J1224" i="16"/>
  <c r="J1168" i="16"/>
  <c r="J1245" i="16"/>
  <c r="J1257" i="16"/>
  <c r="J546" i="16"/>
  <c r="J677" i="16"/>
  <c r="J716" i="16"/>
  <c r="J975" i="16"/>
  <c r="J1062" i="16"/>
  <c r="J799" i="16"/>
  <c r="J640" i="16"/>
  <c r="J593" i="16"/>
  <c r="J1030" i="16"/>
  <c r="J572" i="16"/>
  <c r="J664" i="16"/>
  <c r="J854" i="16"/>
  <c r="J967" i="16"/>
  <c r="J544" i="16"/>
  <c r="J1167" i="16"/>
  <c r="J1069" i="16"/>
  <c r="J611" i="16"/>
  <c r="J1239" i="16"/>
  <c r="J1080" i="16"/>
  <c r="J679" i="16"/>
  <c r="J773" i="16"/>
  <c r="J963" i="16"/>
  <c r="B4" i="20"/>
  <c r="J651" i="16"/>
  <c r="J703" i="16"/>
  <c r="J1129" i="16"/>
  <c r="J1054" i="16"/>
  <c r="J1130" i="16"/>
  <c r="J619" i="16"/>
  <c r="J1183" i="16"/>
  <c r="J886" i="16"/>
  <c r="J871" i="16"/>
  <c r="J955" i="16"/>
  <c r="J1155" i="16"/>
  <c r="J762" i="16"/>
  <c r="J1092" i="16"/>
  <c r="J1044" i="16"/>
  <c r="J988" i="16"/>
  <c r="J776" i="16"/>
  <c r="J598" i="16"/>
  <c r="J1077" i="16"/>
  <c r="J950" i="16"/>
  <c r="J1195" i="16"/>
  <c r="J910" i="16"/>
  <c r="J933" i="16"/>
  <c r="J614" i="16"/>
  <c r="J582" i="16"/>
  <c r="J812" i="16"/>
  <c r="J530" i="16"/>
  <c r="J1003" i="16"/>
  <c r="J615" i="16"/>
  <c r="J1204" i="16"/>
  <c r="J594" i="16"/>
  <c r="J974" i="16"/>
  <c r="J531" i="16"/>
  <c r="J1095" i="16"/>
  <c r="J1036" i="16"/>
  <c r="J877" i="16"/>
  <c r="J555" i="16"/>
  <c r="J1052" i="16"/>
  <c r="J585" i="16"/>
  <c r="J807" i="16"/>
  <c r="J609" i="16"/>
  <c r="J516" i="16"/>
  <c r="J869" i="16"/>
  <c r="J862" i="16"/>
  <c r="J1192" i="16"/>
  <c r="J641" i="16"/>
  <c r="J1208" i="16"/>
  <c r="J822" i="16"/>
  <c r="J571" i="16"/>
  <c r="J913" i="16"/>
  <c r="J520" i="16"/>
  <c r="J1109" i="16"/>
  <c r="J587" i="16"/>
  <c r="J984" i="16"/>
  <c r="J982" i="16"/>
  <c r="J708" i="16"/>
  <c r="J672" i="16"/>
  <c r="J1017" i="16"/>
  <c r="J629" i="16"/>
  <c r="J671" i="16"/>
  <c r="J1024" i="16"/>
  <c r="J1022" i="16"/>
  <c r="J1068" i="16"/>
  <c r="J759" i="16"/>
  <c r="J971" i="16"/>
  <c r="J856" i="16"/>
  <c r="J1250" i="16"/>
  <c r="J817" i="16"/>
  <c r="J941" i="16"/>
  <c r="J1126" i="16"/>
  <c r="J660" i="16"/>
  <c r="J939" i="16"/>
  <c r="J1070" i="16"/>
  <c r="J940" i="16"/>
  <c r="J665" i="16"/>
  <c r="J717" i="16"/>
  <c r="J755" i="16"/>
  <c r="J1215" i="16"/>
  <c r="J613" i="16"/>
  <c r="J761" i="16"/>
  <c r="J1063" i="16"/>
  <c r="J722" i="16"/>
  <c r="J1088" i="16"/>
  <c r="J1145" i="16"/>
  <c r="J1154" i="16"/>
  <c r="J584" i="16"/>
  <c r="J918" i="16"/>
  <c r="J1002" i="16"/>
  <c r="J522" i="16"/>
  <c r="J1181" i="16"/>
  <c r="J1005" i="16"/>
  <c r="J1072" i="16"/>
  <c r="J1134" i="16"/>
  <c r="J824" i="16"/>
  <c r="J529" i="16"/>
  <c r="J1053" i="16"/>
  <c r="J681" i="16"/>
  <c r="J860" i="16"/>
  <c r="J1232" i="16"/>
  <c r="J536" i="16"/>
  <c r="J599" i="16"/>
  <c r="J751" i="16"/>
  <c r="J951" i="16"/>
  <c r="J1173" i="16"/>
  <c r="J989" i="16"/>
  <c r="J580" i="16"/>
  <c r="J928" i="16"/>
  <c r="J734" i="16"/>
  <c r="J998" i="16"/>
  <c r="J1111" i="16"/>
  <c r="J1025" i="16"/>
  <c r="J543" i="16"/>
  <c r="J1078" i="16"/>
  <c r="J1026" i="16"/>
  <c r="J768" i="16"/>
  <c r="J714" i="16"/>
  <c r="J843" i="16"/>
  <c r="J1120" i="16"/>
  <c r="J1201" i="16"/>
  <c r="J911" i="16"/>
  <c r="J867" i="16"/>
  <c r="J1188" i="16"/>
  <c r="J1045" i="16"/>
  <c r="J858" i="16"/>
  <c r="J1223" i="16"/>
  <c r="J539" i="16"/>
  <c r="J1236" i="16"/>
  <c r="J683" i="16"/>
  <c r="J814" i="16"/>
  <c r="J1016" i="16"/>
  <c r="J1225" i="16"/>
  <c r="J1029" i="16"/>
  <c r="J1098" i="16"/>
  <c r="J1160" i="16"/>
  <c r="J541" i="16"/>
  <c r="J851" i="16"/>
  <c r="J1059" i="16"/>
  <c r="J949" i="16"/>
  <c r="J961" i="16"/>
  <c r="J1149" i="16"/>
  <c r="J905" i="16"/>
  <c r="J578" i="16"/>
  <c r="J832" i="16"/>
  <c r="J815" i="16"/>
  <c r="J579" i="16"/>
  <c r="J1113" i="16"/>
  <c r="J1162" i="16"/>
  <c r="J639" i="16"/>
  <c r="J836" i="16"/>
  <c r="J1058" i="16"/>
  <c r="J1228" i="16"/>
  <c r="J1254" i="16"/>
  <c r="J747" i="16"/>
  <c r="J548" i="16"/>
  <c r="J770" i="16"/>
  <c r="J891" i="16"/>
  <c r="J684" i="16"/>
  <c r="J801" i="16"/>
  <c r="J1084" i="16"/>
  <c r="J605" i="16"/>
  <c r="J864" i="16"/>
  <c r="J1182" i="16"/>
  <c r="J1261" i="16"/>
  <c r="J1123" i="16"/>
  <c r="J980" i="16"/>
  <c r="J821" i="16"/>
  <c r="J1153" i="16"/>
  <c r="J863" i="16"/>
  <c r="J777" i="16"/>
  <c r="J1191" i="16"/>
  <c r="J785" i="16"/>
  <c r="J658" i="16"/>
  <c r="J720" i="16"/>
  <c r="J1046" i="16"/>
  <c r="J741" i="16"/>
  <c r="J1039" i="16"/>
  <c r="J1213" i="16"/>
  <c r="J563" i="16"/>
  <c r="J1206" i="16"/>
  <c r="J948" i="16"/>
  <c r="J1031" i="16"/>
  <c r="J882" i="16"/>
  <c r="J1104" i="16"/>
  <c r="J874" i="16"/>
  <c r="J1186" i="16"/>
  <c r="J757" i="16"/>
  <c r="J647" i="16"/>
  <c r="J748" i="16"/>
  <c r="J606" i="16"/>
  <c r="J806" i="16"/>
  <c r="J576" i="16"/>
  <c r="J715" i="16"/>
  <c r="J1001" i="16"/>
  <c r="J724" i="16"/>
  <c r="J1218" i="16"/>
  <c r="J782" i="16"/>
  <c r="J682" i="16"/>
  <c r="J780" i="16"/>
  <c r="J902" i="16"/>
  <c r="J909" i="16"/>
  <c r="J666" i="16"/>
  <c r="J1256" i="16"/>
  <c r="J532" i="16"/>
  <c r="J1085" i="16"/>
  <c r="J1037" i="16"/>
  <c r="J1171" i="16"/>
  <c r="J1074" i="16"/>
  <c r="J1249" i="16"/>
  <c r="J873" i="16"/>
  <c r="J936" i="16"/>
  <c r="J1146" i="16"/>
  <c r="J850" i="16"/>
  <c r="J1102" i="16"/>
  <c r="J617" i="16"/>
  <c r="J803" i="16"/>
  <c r="J1008" i="16"/>
  <c r="J833" i="16"/>
  <c r="J632" i="16"/>
  <c r="J649" i="16"/>
  <c r="J896" i="16"/>
  <c r="J1096" i="16"/>
  <c r="J774" i="16"/>
  <c r="J1042" i="16"/>
  <c r="J636" i="16"/>
  <c r="J895" i="16"/>
  <c r="J986" i="16"/>
  <c r="J728" i="16"/>
  <c r="J1238" i="16"/>
  <c r="J772" i="16"/>
  <c r="J926" i="16"/>
  <c r="J972" i="16"/>
  <c r="J675" i="16"/>
  <c r="J852" i="16"/>
  <c r="J735" i="16"/>
  <c r="J551" i="16"/>
  <c r="J657" i="16"/>
  <c r="J729" i="16"/>
  <c r="J648" i="16"/>
  <c r="J784" i="16"/>
  <c r="J575" i="16"/>
  <c r="J1193" i="16"/>
  <c r="J994" i="16"/>
  <c r="J667" i="16"/>
  <c r="J798" i="16"/>
  <c r="J1175" i="16"/>
  <c r="J885" i="16"/>
  <c r="J1200" i="16"/>
  <c r="J1135" i="16"/>
  <c r="J1166" i="16"/>
  <c r="J508" i="16"/>
  <c r="J674" i="16"/>
  <c r="J844" i="16"/>
  <c r="J1194" i="16"/>
  <c r="J875" i="16"/>
  <c r="J819" i="16"/>
  <c r="J1127" i="16"/>
  <c r="J623" i="16"/>
  <c r="J921" i="16"/>
  <c r="J1106" i="16"/>
  <c r="J790" i="16"/>
  <c r="J800" i="16"/>
  <c r="J560" i="16"/>
  <c r="J1067" i="16"/>
  <c r="J506" i="16"/>
  <c r="J898" i="16"/>
  <c r="J721" i="16"/>
  <c r="J778" i="16"/>
  <c r="J710" i="16"/>
  <c r="J779" i="16"/>
  <c r="J959" i="16"/>
  <c r="J1189" i="16"/>
  <c r="J505" i="16"/>
  <c r="J596" i="16"/>
  <c r="J626" i="16"/>
  <c r="J1141" i="16"/>
  <c r="J509" i="16"/>
  <c r="J1091" i="16"/>
  <c r="J1076" i="16"/>
  <c r="J1099" i="16"/>
  <c r="J993" i="16"/>
  <c r="J733" i="16"/>
  <c r="J1176" i="16"/>
  <c r="J1220" i="16"/>
  <c r="J738" i="16"/>
  <c r="J618" i="16"/>
  <c r="J680" i="16"/>
  <c r="J535" i="16"/>
  <c r="J690" i="16"/>
  <c r="J1021" i="16"/>
  <c r="J883" i="16"/>
  <c r="J1260" i="16"/>
  <c r="J912" i="16"/>
  <c r="J794" i="16"/>
  <c r="J900" i="16"/>
  <c r="J795" i="16"/>
  <c r="J1009" i="16"/>
  <c r="J1172" i="16"/>
  <c r="J1131" i="16"/>
  <c r="J570" i="16"/>
  <c r="J740" i="16"/>
  <c r="J512" i="16"/>
  <c r="J1071" i="16"/>
  <c r="J904" i="16"/>
  <c r="J1240" i="5"/>
  <c r="J837" i="5"/>
  <c r="J655" i="5"/>
  <c r="J1161" i="5"/>
  <c r="J514" i="5"/>
  <c r="K515" i="5" s="1"/>
  <c r="J532" i="5"/>
  <c r="K533" i="5" s="1"/>
  <c r="J510" i="5"/>
  <c r="J509" i="5"/>
  <c r="J1155" i="5"/>
  <c r="J507" i="5"/>
  <c r="J506" i="5"/>
  <c r="J878" i="5"/>
  <c r="J516" i="5"/>
  <c r="J944" i="5"/>
  <c r="J515" i="5"/>
  <c r="J545" i="5"/>
  <c r="J517" i="5"/>
  <c r="J1260" i="5"/>
  <c r="J511" i="5"/>
  <c r="J519" i="5"/>
  <c r="J1108" i="5"/>
  <c r="K1109" i="5" s="1"/>
  <c r="J1139" i="5"/>
  <c r="K1140" i="5" s="1"/>
  <c r="J1094" i="5"/>
  <c r="J1245" i="5"/>
  <c r="J541" i="5"/>
  <c r="J1200" i="5"/>
  <c r="J1232" i="5"/>
  <c r="J1150" i="5"/>
  <c r="J1040" i="5"/>
  <c r="J1130" i="5"/>
  <c r="J1032" i="5"/>
  <c r="J505" i="5"/>
  <c r="J525" i="5"/>
  <c r="J508" i="5"/>
  <c r="J512" i="5"/>
  <c r="J518" i="5"/>
  <c r="J504" i="5"/>
  <c r="K505" i="5" s="1"/>
  <c r="J513" i="5"/>
  <c r="K514" i="5" s="1"/>
  <c r="J539" i="5"/>
  <c r="J1190" i="5"/>
  <c r="J553" i="5"/>
  <c r="J524" i="5"/>
  <c r="J902" i="5"/>
  <c r="J531" i="5"/>
  <c r="J521" i="5"/>
  <c r="J1030" i="5"/>
  <c r="J823" i="5"/>
  <c r="J906" i="5"/>
  <c r="J912" i="5"/>
  <c r="J859" i="5"/>
  <c r="J1189" i="5"/>
  <c r="J1131" i="5"/>
  <c r="J1173" i="5"/>
  <c r="K1174" i="5" s="1"/>
  <c r="J1203" i="5"/>
  <c r="K1204" i="5" s="1"/>
  <c r="J1125" i="5"/>
  <c r="J1212" i="5"/>
  <c r="J1068" i="5"/>
  <c r="J1072" i="5"/>
  <c r="J1080" i="5"/>
  <c r="J1214" i="5"/>
  <c r="J1196" i="5"/>
  <c r="J1110" i="5"/>
  <c r="J1102" i="5"/>
  <c r="J1111" i="5"/>
  <c r="J1218" i="5"/>
  <c r="J1177" i="5"/>
  <c r="J1251" i="5"/>
  <c r="J1141" i="5"/>
  <c r="J1162" i="5"/>
  <c r="K1163" i="5" s="1"/>
  <c r="J1100" i="5"/>
  <c r="K1101" i="5" s="1"/>
  <c r="J1249" i="5"/>
  <c r="J1031" i="5"/>
  <c r="J1185" i="5"/>
  <c r="J1225" i="5"/>
  <c r="J1062" i="5"/>
  <c r="J1211" i="5"/>
  <c r="J1055" i="5"/>
  <c r="J1165" i="5"/>
  <c r="J526" i="5"/>
  <c r="J685" i="5"/>
  <c r="J882" i="5"/>
  <c r="J775" i="5"/>
  <c r="J664" i="5"/>
  <c r="J660" i="5"/>
  <c r="J746" i="5"/>
  <c r="K747" i="5" s="1"/>
  <c r="J739" i="5"/>
  <c r="K740" i="5" s="1"/>
  <c r="J1008" i="5"/>
  <c r="J528" i="5"/>
  <c r="J1004" i="5"/>
  <c r="J550" i="5"/>
  <c r="J696" i="5"/>
  <c r="J933" i="5"/>
  <c r="J764" i="5"/>
  <c r="J1001" i="5"/>
  <c r="J998" i="5"/>
  <c r="J689" i="5"/>
  <c r="J811" i="5"/>
  <c r="J522" i="5"/>
  <c r="J619" i="5"/>
  <c r="J602" i="5"/>
  <c r="J554" i="5"/>
  <c r="K555" i="5" s="1"/>
  <c r="J904" i="5"/>
  <c r="K905" i="5" s="1"/>
  <c r="J886" i="5"/>
  <c r="J603" i="5"/>
  <c r="J982" i="5"/>
  <c r="J549" i="5"/>
  <c r="J627" i="5"/>
  <c r="J548" i="5"/>
  <c r="J1085" i="5"/>
  <c r="J629" i="5"/>
  <c r="J674" i="5"/>
  <c r="J846" i="5"/>
  <c r="J694" i="5"/>
  <c r="J702" i="5"/>
  <c r="J756" i="5"/>
  <c r="J1243" i="5"/>
  <c r="J546" i="5"/>
  <c r="K547" i="5" s="1"/>
  <c r="J1254" i="5"/>
  <c r="K1255" i="5" s="1"/>
  <c r="J534" i="5"/>
  <c r="J527" i="5"/>
  <c r="J900" i="5"/>
  <c r="J579" i="5"/>
  <c r="J529" i="5"/>
  <c r="J535" i="5"/>
  <c r="J1228" i="5"/>
  <c r="J538" i="5"/>
  <c r="J543" i="5"/>
  <c r="J547" i="5"/>
  <c r="J640" i="5"/>
  <c r="J1183" i="5"/>
  <c r="J1133" i="5"/>
  <c r="J570" i="5"/>
  <c r="J923" i="5"/>
  <c r="K924" i="5" s="1"/>
  <c r="J544" i="5"/>
  <c r="K545" i="5" s="1"/>
  <c r="J862" i="5"/>
  <c r="J537" i="5"/>
  <c r="J708" i="5"/>
  <c r="J672" i="5"/>
  <c r="J992" i="5"/>
  <c r="J921" i="5"/>
  <c r="J774" i="5"/>
  <c r="J733" i="5"/>
  <c r="J649" i="5"/>
  <c r="J520" i="5"/>
  <c r="J530" i="5"/>
  <c r="J877" i="5"/>
  <c r="J662" i="5"/>
  <c r="J540" i="5"/>
  <c r="J650" i="5"/>
  <c r="K651" i="5" s="1"/>
  <c r="J814" i="5"/>
  <c r="K815" i="5" s="1"/>
  <c r="J870" i="5"/>
  <c r="J828" i="5"/>
  <c r="J533" i="5"/>
  <c r="J569" i="5"/>
  <c r="J925" i="5"/>
  <c r="J893" i="5"/>
  <c r="J1095" i="5"/>
  <c r="J652" i="5"/>
  <c r="J752" i="5"/>
  <c r="J1159" i="5"/>
  <c r="J768" i="5"/>
  <c r="J855" i="5"/>
  <c r="J1215" i="5"/>
  <c r="J936" i="5"/>
  <c r="J683" i="5"/>
  <c r="K684" i="5" s="1"/>
  <c r="J1176" i="5"/>
  <c r="K1177" i="5" s="1"/>
  <c r="J663" i="5"/>
  <c r="J617" i="5"/>
  <c r="J625" i="5"/>
  <c r="J559" i="5"/>
  <c r="J1057" i="5"/>
  <c r="J565" i="5"/>
  <c r="J773" i="5"/>
  <c r="J552" i="5"/>
  <c r="J1129" i="5"/>
  <c r="J695" i="5"/>
  <c r="J1074" i="5"/>
  <c r="J589" i="5"/>
  <c r="J564" i="5"/>
  <c r="J743" i="5"/>
  <c r="J830" i="5"/>
  <c r="K831" i="5" s="1"/>
  <c r="J1229" i="5"/>
  <c r="K1230" i="5" s="1"/>
  <c r="J802" i="5"/>
  <c r="J842" i="5"/>
  <c r="J643" i="5"/>
  <c r="J742" i="5"/>
  <c r="J889" i="5"/>
  <c r="J872" i="5"/>
  <c r="J614" i="5"/>
  <c r="J822" i="5"/>
  <c r="J1097" i="5"/>
  <c r="J994" i="5"/>
  <c r="J1222" i="5"/>
  <c r="J1088" i="5"/>
  <c r="J1252" i="5"/>
  <c r="J965" i="5"/>
  <c r="J831" i="5"/>
  <c r="K832" i="5" s="1"/>
  <c r="J717" i="5"/>
  <c r="K718" i="5" s="1"/>
  <c r="J720" i="5"/>
  <c r="J952" i="5"/>
  <c r="J1082" i="5"/>
  <c r="J1010" i="5"/>
  <c r="J561" i="5"/>
  <c r="J757" i="5"/>
  <c r="J580" i="5"/>
  <c r="J1092" i="5"/>
  <c r="J780" i="5"/>
  <c r="J1213" i="5"/>
  <c r="J1120" i="5"/>
  <c r="J581" i="5"/>
  <c r="J829" i="5"/>
  <c r="J791" i="5"/>
  <c r="J731" i="5"/>
  <c r="K732" i="5" s="1"/>
  <c r="J1135" i="5"/>
  <c r="K1136" i="5" s="1"/>
  <c r="J818" i="5"/>
  <c r="J785" i="5"/>
  <c r="J783" i="5"/>
  <c r="J1058" i="5"/>
  <c r="J812" i="5"/>
  <c r="J927" i="5"/>
  <c r="J711" i="5"/>
  <c r="J1000" i="5"/>
  <c r="J1140" i="5"/>
  <c r="J898" i="5"/>
  <c r="J847" i="5"/>
  <c r="J641" i="5"/>
  <c r="J1028" i="5"/>
  <c r="J1007" i="5"/>
  <c r="J659" i="5"/>
  <c r="K660" i="5" s="1"/>
  <c r="J1090" i="5"/>
  <c r="K1091" i="5" s="1"/>
  <c r="J1224" i="5"/>
  <c r="J781" i="5"/>
  <c r="J1017" i="5"/>
  <c r="J744" i="5"/>
  <c r="J1258" i="5"/>
  <c r="J1089" i="5"/>
  <c r="J961" i="5"/>
  <c r="J864" i="5"/>
  <c r="J577" i="5"/>
  <c r="J749" i="5"/>
  <c r="J688" i="5"/>
  <c r="J890" i="5"/>
  <c r="J706" i="5"/>
  <c r="J1117" i="5"/>
  <c r="J905" i="5"/>
  <c r="K906" i="5" s="1"/>
  <c r="J1115" i="5"/>
  <c r="K1116" i="5" s="1"/>
  <c r="J639" i="5"/>
  <c r="J698" i="5"/>
  <c r="J675" i="5"/>
  <c r="J735" i="5"/>
  <c r="J656" i="5"/>
  <c r="J827" i="5"/>
  <c r="J844" i="5"/>
  <c r="J849" i="5"/>
  <c r="J894" i="5"/>
  <c r="J692" i="5"/>
  <c r="J1047" i="5"/>
  <c r="J624" i="5"/>
  <c r="J778" i="5"/>
  <c r="J1034" i="5"/>
  <c r="J1070" i="5"/>
  <c r="K1071" i="5" s="1"/>
  <c r="J592" i="5"/>
  <c r="K593" i="5" s="1"/>
  <c r="J615" i="5"/>
  <c r="J1179" i="5"/>
  <c r="J645" i="5"/>
  <c r="J653" i="5"/>
  <c r="J1143" i="5"/>
  <c r="J1118" i="5"/>
  <c r="J989" i="5"/>
  <c r="J729" i="5"/>
  <c r="J1091" i="5"/>
  <c r="J760" i="5"/>
  <c r="J1242" i="5"/>
  <c r="J1020" i="5"/>
  <c r="J724" i="5"/>
  <c r="J1003" i="5"/>
  <c r="J1078" i="5"/>
  <c r="K1079" i="5" s="1"/>
  <c r="J582" i="5"/>
  <c r="K583" i="5" s="1"/>
  <c r="J556" i="5"/>
  <c r="J803" i="5"/>
  <c r="J1149" i="5"/>
  <c r="J1206" i="5"/>
  <c r="J967" i="5"/>
  <c r="J799" i="5"/>
  <c r="J984" i="5"/>
  <c r="J876" i="5"/>
  <c r="J628" i="5"/>
  <c r="J1194" i="5"/>
  <c r="J762" i="5"/>
  <c r="J721" i="5"/>
  <c r="J1025" i="5"/>
  <c r="J903" i="5"/>
  <c r="J888" i="5"/>
  <c r="K889" i="5" s="1"/>
  <c r="J594" i="5"/>
  <c r="K595" i="5" s="1"/>
  <c r="J763" i="5"/>
  <c r="J766" i="5"/>
  <c r="J836" i="5"/>
  <c r="J1084" i="5"/>
  <c r="J966" i="5"/>
  <c r="J930" i="5"/>
  <c r="J1037" i="5"/>
  <c r="J1050" i="5"/>
  <c r="J741" i="5"/>
  <c r="J1048" i="5"/>
  <c r="J707" i="5"/>
  <c r="J608" i="5"/>
  <c r="J613" i="5"/>
  <c r="J1169" i="5"/>
  <c r="J845" i="5"/>
  <c r="K846" i="5" s="1"/>
  <c r="J920" i="5"/>
  <c r="K921" i="5" s="1"/>
  <c r="J969" i="5"/>
  <c r="J1018" i="5"/>
  <c r="J1060" i="5"/>
  <c r="J856" i="5"/>
  <c r="J586" i="5"/>
  <c r="J1147" i="5"/>
  <c r="J1053" i="5"/>
  <c r="J937" i="5"/>
  <c r="J630" i="5"/>
  <c r="J981" i="5"/>
  <c r="J573" i="5"/>
  <c r="J1012" i="5"/>
  <c r="J726" i="5"/>
  <c r="J584" i="5"/>
  <c r="J648" i="5"/>
  <c r="K649" i="5" s="1"/>
  <c r="J959" i="5"/>
  <c r="K960" i="5" s="1"/>
  <c r="J673" i="5"/>
  <c r="J642" i="5"/>
  <c r="J1168" i="5"/>
  <c r="J885" i="5"/>
  <c r="J1016" i="5"/>
  <c r="J907" i="5"/>
  <c r="J712" i="5"/>
  <c r="J568" i="5"/>
  <c r="J740" i="5"/>
  <c r="J926" i="5"/>
  <c r="J852" i="5"/>
  <c r="J854" i="5"/>
  <c r="J874" i="5"/>
  <c r="J820" i="5"/>
  <c r="J1083" i="5"/>
  <c r="K1084" i="5" s="1"/>
  <c r="J841" i="5"/>
  <c r="K842" i="5" s="1"/>
  <c r="J1259" i="5"/>
  <c r="J787" i="5"/>
  <c r="J1096" i="5"/>
  <c r="J953" i="5"/>
  <c r="J671" i="5"/>
  <c r="J593" i="5"/>
  <c r="J1112" i="5"/>
  <c r="J562" i="5"/>
  <c r="J1105" i="5"/>
  <c r="J623" i="5"/>
  <c r="J591" i="5"/>
  <c r="J1178" i="5"/>
  <c r="J875" i="5"/>
  <c r="J697" i="5"/>
  <c r="J611" i="5"/>
  <c r="K612" i="5" s="1"/>
  <c r="J1107" i="5"/>
  <c r="K1108" i="5" s="1"/>
  <c r="J1152" i="5"/>
  <c r="J793" i="5"/>
  <c r="J734" i="5"/>
  <c r="J1027" i="5"/>
  <c r="J765" i="5"/>
  <c r="J722" i="5"/>
  <c r="J1163" i="5"/>
  <c r="J838" i="5"/>
  <c r="J1220" i="5"/>
  <c r="J1066" i="5"/>
  <c r="J681" i="5"/>
  <c r="J769" i="5"/>
  <c r="J973" i="5"/>
  <c r="J1158" i="5"/>
  <c r="J917" i="5"/>
  <c r="K918" i="5" s="1"/>
  <c r="J860" i="5"/>
  <c r="K861" i="5" s="1"/>
  <c r="J1103" i="5"/>
  <c r="J786" i="5"/>
  <c r="J1156" i="5"/>
  <c r="J654" i="5"/>
  <c r="J1199" i="5"/>
  <c r="J797" i="5"/>
  <c r="J1188" i="5"/>
  <c r="J638" i="5"/>
  <c r="J1011" i="5"/>
  <c r="J679" i="5"/>
  <c r="J809" i="5"/>
  <c r="J1042" i="5"/>
  <c r="J790" i="5"/>
  <c r="J1255" i="5"/>
  <c r="J576" i="5"/>
  <c r="K577" i="5" s="1"/>
  <c r="J863" i="5"/>
  <c r="K864" i="5" s="1"/>
  <c r="J1144" i="5"/>
  <c r="J1172" i="5"/>
  <c r="J1119" i="5"/>
  <c r="J821" i="5"/>
  <c r="J983" i="5"/>
  <c r="J1109" i="5"/>
  <c r="J644" i="5"/>
  <c r="J658" i="5"/>
  <c r="J714" i="5"/>
  <c r="J1234" i="5"/>
  <c r="J1134" i="5"/>
  <c r="J1054" i="5"/>
  <c r="J693" i="5"/>
  <c r="J1044" i="5"/>
  <c r="J1127" i="5"/>
  <c r="K1128" i="5" s="1"/>
  <c r="J1210" i="5"/>
  <c r="K1211" i="5" s="1"/>
  <c r="J715" i="5"/>
  <c r="J1151" i="5"/>
  <c r="J771" i="5"/>
  <c r="J676" i="5"/>
  <c r="J667" i="5"/>
  <c r="J590" i="5"/>
  <c r="J1132" i="5"/>
  <c r="J1171" i="5"/>
  <c r="J661" i="5"/>
  <c r="J954" i="5"/>
  <c r="J958" i="5"/>
  <c r="J1106" i="5"/>
  <c r="J1069" i="5"/>
  <c r="J709" i="5"/>
  <c r="J914" i="5"/>
  <c r="K915" i="5" s="1"/>
  <c r="J670" i="5"/>
  <c r="K671" i="5" s="1"/>
  <c r="J909" i="5"/>
  <c r="J891" i="5"/>
  <c r="J833" i="5"/>
  <c r="J668" i="5"/>
  <c r="J839" i="5"/>
  <c r="J934" i="5"/>
  <c r="J1197" i="5"/>
  <c r="J815" i="5"/>
  <c r="J869" i="5"/>
  <c r="J881" i="5"/>
  <c r="J883" i="5"/>
  <c r="J575" i="5"/>
  <c r="J1026" i="5"/>
  <c r="J1236" i="5"/>
  <c r="J1238" i="5"/>
  <c r="K1239" i="5" s="1"/>
  <c r="J918" i="5"/>
  <c r="K919" i="5" s="1"/>
  <c r="J713" i="5"/>
  <c r="J647" i="5"/>
  <c r="J646" i="5"/>
  <c r="J1137" i="5"/>
  <c r="J1059" i="5"/>
  <c r="J1009" i="5"/>
  <c r="J736" i="5"/>
  <c r="J1046" i="5"/>
  <c r="J1064" i="5"/>
  <c r="J1175" i="5"/>
  <c r="J1202" i="5"/>
  <c r="J572" i="5"/>
  <c r="J782" i="5"/>
  <c r="J1182" i="5"/>
  <c r="J848" i="5"/>
  <c r="K849" i="5" s="1"/>
  <c r="J585" i="5"/>
  <c r="K586" i="5" s="1"/>
  <c r="J1201" i="5"/>
  <c r="J1164" i="5"/>
  <c r="J1167" i="5"/>
  <c r="J1081" i="5"/>
  <c r="J727" i="5"/>
  <c r="J1257" i="5"/>
  <c r="J1099" i="5"/>
  <c r="J807" i="5"/>
  <c r="J950" i="5"/>
  <c r="J677" i="5"/>
  <c r="J825" i="5"/>
  <c r="J1073" i="5"/>
  <c r="J986" i="5"/>
  <c r="J601" i="5"/>
  <c r="J1063" i="5"/>
  <c r="K1064" i="5" s="1"/>
  <c r="J873" i="5"/>
  <c r="K874" i="5" s="1"/>
  <c r="J792" i="5"/>
  <c r="J987" i="5"/>
  <c r="J1160" i="5"/>
  <c r="J1015" i="5"/>
  <c r="J1148" i="5"/>
  <c r="J678" i="5"/>
  <c r="J1209" i="5"/>
  <c r="J1227" i="5"/>
  <c r="J1014" i="5"/>
  <c r="J924" i="5"/>
  <c r="J806" i="5"/>
  <c r="J971" i="5"/>
  <c r="J857" i="5"/>
  <c r="J1145" i="5"/>
  <c r="J805" i="5"/>
  <c r="K806" i="5" s="1"/>
  <c r="J1061" i="5"/>
  <c r="K1062" i="5" s="1"/>
  <c r="J901" i="5"/>
  <c r="J583" i="5"/>
  <c r="J772" i="5"/>
  <c r="J922" i="5"/>
  <c r="J597" i="5"/>
  <c r="J560" i="5"/>
  <c r="J770" i="5"/>
  <c r="J946" i="5"/>
  <c r="J851" i="5"/>
  <c r="J939" i="5"/>
  <c r="J1065" i="5"/>
  <c r="J962" i="5"/>
  <c r="J637" i="5"/>
  <c r="J996" i="5"/>
  <c r="J1207" i="5"/>
  <c r="K1208" i="5" s="1"/>
  <c r="J687" i="5"/>
  <c r="K688" i="5" s="1"/>
  <c r="J897" i="5"/>
  <c r="J1146" i="5"/>
  <c r="J779" i="5"/>
  <c r="J816" i="5"/>
  <c r="J718" i="5"/>
  <c r="J834" i="5"/>
  <c r="J1121" i="5"/>
  <c r="J737" i="5"/>
  <c r="J832" i="5"/>
  <c r="J1002" i="5"/>
  <c r="J1208" i="5"/>
  <c r="J680" i="5"/>
  <c r="J1221" i="5"/>
  <c r="J1239" i="5"/>
  <c r="J551" i="5"/>
  <c r="K552" i="5" s="1"/>
  <c r="J596" i="5"/>
  <c r="K597" i="5" s="1"/>
  <c r="J616" i="5"/>
  <c r="J1071" i="5"/>
  <c r="J928" i="5"/>
  <c r="J1124" i="5"/>
  <c r="J701" i="5"/>
  <c r="J908" i="5"/>
  <c r="J1138" i="5"/>
  <c r="J1186" i="5"/>
  <c r="J657" i="5"/>
  <c r="J1247" i="5"/>
  <c r="J777" i="5"/>
  <c r="J1101" i="5"/>
  <c r="J1123" i="5"/>
  <c r="J817" i="5"/>
  <c r="J867" i="5"/>
  <c r="K868" i="5" s="1"/>
  <c r="J1204" i="5"/>
  <c r="K1205" i="5" s="1"/>
  <c r="J754" i="5"/>
  <c r="J1049" i="5"/>
  <c r="J1241" i="5"/>
  <c r="J794" i="5"/>
  <c r="J1114" i="5"/>
  <c r="J1051" i="5"/>
  <c r="J747" i="5"/>
  <c r="J755" i="5"/>
  <c r="J1077" i="5"/>
  <c r="J1205" i="5"/>
  <c r="J1253" i="5"/>
  <c r="J1067" i="5"/>
  <c r="J957" i="5"/>
  <c r="J1226" i="5"/>
  <c r="J800" i="5"/>
  <c r="K801" i="5" s="1"/>
  <c r="J866" i="5"/>
  <c r="K867" i="5" s="1"/>
  <c r="J1180" i="5"/>
  <c r="J578" i="5"/>
  <c r="J595" i="5"/>
  <c r="J684" i="5"/>
  <c r="J691" i="5"/>
  <c r="J1230" i="5"/>
  <c r="J960" i="5"/>
  <c r="J1192" i="5"/>
  <c r="J1076" i="5"/>
  <c r="J1184" i="5"/>
  <c r="J1093" i="5"/>
  <c r="J1075" i="5"/>
  <c r="J988" i="5"/>
  <c r="J1217" i="5"/>
  <c r="J1041" i="5"/>
  <c r="K1042" i="5" s="1"/>
  <c r="J1154" i="5"/>
  <c r="K1155" i="5" s="1"/>
  <c r="J990" i="5"/>
  <c r="J1052" i="5"/>
  <c r="J730" i="5"/>
  <c r="J999" i="5"/>
  <c r="J1104" i="5"/>
  <c r="J651" i="5"/>
  <c r="J977" i="5"/>
  <c r="J1256" i="5"/>
  <c r="J606" i="5"/>
  <c r="J666" i="5"/>
  <c r="J980" i="5"/>
  <c r="J985" i="5"/>
  <c r="J1231" i="5"/>
  <c r="J913" i="5"/>
  <c r="J745" i="5"/>
  <c r="K746" i="5" s="1"/>
  <c r="J699" i="5"/>
  <c r="K700" i="5" s="1"/>
  <c r="J910" i="5"/>
  <c r="J843" i="5"/>
  <c r="J798" i="5"/>
  <c r="J1233" i="5"/>
  <c r="J795" i="5"/>
  <c r="J710" i="5"/>
  <c r="J1033" i="5"/>
  <c r="J975" i="5"/>
  <c r="J945" i="5"/>
  <c r="J738" i="5"/>
  <c r="J1045" i="5"/>
  <c r="J686" i="5"/>
  <c r="J976" i="5"/>
  <c r="K977" i="5" s="1"/>
  <c r="J813" i="5"/>
  <c r="J704" i="5"/>
  <c r="K705" i="5" s="1"/>
  <c r="J861" i="5"/>
  <c r="K862" i="5" s="1"/>
  <c r="J620" i="5"/>
  <c r="J919" i="5"/>
  <c r="J810" i="5"/>
  <c r="J563" i="5"/>
  <c r="J1126" i="5"/>
  <c r="J858" i="5"/>
  <c r="J558" i="5"/>
  <c r="J1098" i="5"/>
  <c r="J979" i="5"/>
  <c r="J1181" i="5"/>
  <c r="J607" i="5"/>
  <c r="J725" i="5"/>
  <c r="J728" i="5"/>
  <c r="J705" i="5"/>
  <c r="J940" i="5"/>
  <c r="K941" i="5" s="1"/>
  <c r="J865" i="5"/>
  <c r="K866" i="5" s="1"/>
  <c r="J1187" i="5"/>
  <c r="J618" i="5"/>
  <c r="J929" i="5"/>
  <c r="J604" i="5"/>
  <c r="J566" i="5"/>
  <c r="J1223" i="5"/>
  <c r="J1087" i="5"/>
  <c r="J750" i="5"/>
  <c r="J887" i="5"/>
  <c r="J574" i="5"/>
  <c r="J955" i="5"/>
  <c r="J1043" i="5"/>
  <c r="J632" i="5"/>
  <c r="J948" i="5"/>
  <c r="J669" i="5"/>
  <c r="K670" i="5" s="1"/>
  <c r="J991" i="5"/>
  <c r="K992" i="5" s="1"/>
  <c r="J1246" i="5"/>
  <c r="J723" i="5"/>
  <c r="J626" i="5"/>
  <c r="J600" i="5"/>
  <c r="J1170" i="5"/>
  <c r="J892" i="5"/>
  <c r="J951" i="5"/>
  <c r="J1136" i="5"/>
  <c r="J895" i="5"/>
  <c r="J1122" i="5"/>
  <c r="J751" i="5"/>
  <c r="J884" i="5"/>
  <c r="J808" i="5"/>
  <c r="J609" i="5"/>
  <c r="J1174" i="5"/>
  <c r="K1175" i="5" s="1"/>
  <c r="J1029" i="5"/>
  <c r="K1030" i="5" s="1"/>
  <c r="J880" i="5"/>
  <c r="J1193" i="5"/>
  <c r="J963" i="5"/>
  <c r="J557" i="5"/>
  <c r="J943" i="5"/>
  <c r="J690" i="5"/>
  <c r="J853" i="5"/>
  <c r="J850" i="5"/>
  <c r="J1086" i="5"/>
  <c r="J784" i="5"/>
  <c r="J974" i="5"/>
  <c r="J599" i="5"/>
  <c r="J567" i="5"/>
  <c r="J896" i="5"/>
  <c r="J1019" i="5"/>
  <c r="K1020" i="5" s="1"/>
  <c r="J879" i="5"/>
  <c r="K880" i="5" s="1"/>
  <c r="J932" i="5"/>
  <c r="J941" i="5"/>
  <c r="J716" i="5"/>
  <c r="J840" i="5"/>
  <c r="J949" i="5"/>
  <c r="J804" i="5"/>
  <c r="J1022" i="5"/>
  <c r="J970" i="5"/>
  <c r="J938" i="5"/>
  <c r="J634" i="5"/>
  <c r="J703" i="5"/>
  <c r="J635" i="5"/>
  <c r="J588" i="5"/>
  <c r="J719" i="5"/>
  <c r="J956" i="5"/>
  <c r="K957" i="5" s="1"/>
  <c r="J911" i="5"/>
  <c r="K912" i="5" s="1"/>
  <c r="J1116" i="5"/>
  <c r="J1038" i="5"/>
  <c r="J1128" i="5"/>
  <c r="J631" i="5"/>
  <c r="J1248" i="5"/>
  <c r="J753" i="5"/>
  <c r="J995" i="5"/>
  <c r="J633" i="5"/>
  <c r="J1198" i="5"/>
  <c r="J1113" i="5"/>
  <c r="J1142" i="5"/>
  <c r="J598" i="5"/>
  <c r="J1023" i="5"/>
  <c r="J732" i="5"/>
  <c r="J819" i="5"/>
  <c r="K820" i="5" s="1"/>
  <c r="J915" i="5"/>
  <c r="K916" i="5" s="1"/>
  <c r="J789" i="5"/>
  <c r="J835" i="5"/>
  <c r="J916" i="5"/>
  <c r="J1024" i="5"/>
  <c r="J1039" i="5"/>
  <c r="J759" i="5"/>
  <c r="J824" i="5"/>
  <c r="J978" i="5"/>
  <c r="J523" i="5"/>
  <c r="J993" i="5"/>
  <c r="J682" i="5"/>
  <c r="J1005" i="5"/>
  <c r="J1079" i="5"/>
  <c r="K1080" i="5" s="1"/>
  <c r="J1250" i="5"/>
  <c r="J997" i="5"/>
  <c r="K998" i="5" s="1"/>
  <c r="J622" i="5"/>
  <c r="K623" i="5" s="1"/>
  <c r="J621" i="5"/>
  <c r="J942" i="5"/>
  <c r="J826" i="5"/>
  <c r="J935" i="5"/>
  <c r="J767" i="5"/>
  <c r="J761" i="5"/>
  <c r="J1056" i="5"/>
  <c r="J587" i="5"/>
  <c r="J536" i="5"/>
  <c r="J1153" i="5"/>
  <c r="J1013" i="5"/>
  <c r="J964" i="5"/>
  <c r="J1021" i="5"/>
  <c r="J1235" i="5"/>
  <c r="J1195" i="5"/>
  <c r="K1196" i="5" s="1"/>
  <c r="J931" i="5"/>
  <c r="K932" i="5" s="1"/>
  <c r="J542" i="5"/>
  <c r="J612" i="5"/>
  <c r="J868" i="5"/>
  <c r="J700" i="5"/>
  <c r="J871" i="5"/>
  <c r="J1006" i="5"/>
  <c r="J972" i="5"/>
  <c r="J899" i="5"/>
  <c r="J1216" i="5"/>
  <c r="J1035" i="5"/>
  <c r="J571" i="5"/>
  <c r="J968" i="5"/>
  <c r="J776" i="5"/>
  <c r="K777" i="5" s="1"/>
  <c r="J555" i="5"/>
  <c r="J758" i="5"/>
  <c r="K759" i="5" s="1"/>
  <c r="J748" i="5"/>
  <c r="K749" i="5" s="1"/>
  <c r="J1166" i="5"/>
  <c r="J1237" i="5"/>
  <c r="J1036" i="5"/>
  <c r="J1157" i="5"/>
  <c r="J796" i="5"/>
  <c r="J1191" i="5"/>
  <c r="J605" i="5"/>
  <c r="J1244" i="5"/>
  <c r="J801" i="5"/>
  <c r="J665" i="5"/>
  <c r="J947" i="5"/>
  <c r="J1219" i="5"/>
  <c r="J636" i="5"/>
  <c r="K637" i="5" s="1"/>
  <c r="J788" i="5"/>
  <c r="J610" i="5"/>
  <c r="K611" i="5" s="1"/>
  <c r="K1236" i="5" l="1"/>
  <c r="K949" i="5"/>
  <c r="K818" i="5"/>
  <c r="K710" i="5"/>
  <c r="L710" i="5" s="1"/>
  <c r="K1170" i="5"/>
  <c r="K792" i="5"/>
  <c r="K1244" i="5"/>
  <c r="K519" i="5"/>
  <c r="K1022" i="5"/>
  <c r="L1022" i="5" s="1"/>
  <c r="K789" i="5"/>
  <c r="L789" i="5" s="1"/>
  <c r="K1251" i="5"/>
  <c r="L1251" i="5" s="1"/>
  <c r="K610" i="5"/>
  <c r="K814" i="5"/>
  <c r="L814" i="5" s="1"/>
  <c r="K1240" i="5"/>
  <c r="L1240" i="5" s="1"/>
  <c r="K602" i="5"/>
  <c r="L602" i="5" s="1"/>
  <c r="K1045" i="5"/>
  <c r="L1045" i="5" s="1"/>
  <c r="K698" i="5"/>
  <c r="K1004" i="5"/>
  <c r="K1118" i="5"/>
  <c r="K744" i="5"/>
  <c r="L744" i="5" s="1"/>
  <c r="K541" i="5"/>
  <c r="L541" i="5" s="1"/>
  <c r="K661" i="5"/>
  <c r="K520" i="5"/>
  <c r="K568" i="5"/>
  <c r="K556" i="5"/>
  <c r="K706" i="5"/>
  <c r="K997" i="5"/>
  <c r="K1256" i="5"/>
  <c r="L1256" i="5" s="1"/>
  <c r="K1035" i="5"/>
  <c r="L1035" i="5" s="1"/>
  <c r="K937" i="5"/>
  <c r="L937" i="5" s="1"/>
  <c r="K1142" i="5"/>
  <c r="L1142" i="5" s="1"/>
  <c r="K729" i="5"/>
  <c r="L729" i="5" s="1"/>
  <c r="K733" i="5"/>
  <c r="K914" i="5"/>
  <c r="K1146" i="5"/>
  <c r="K1159" i="5"/>
  <c r="K904" i="5"/>
  <c r="K1024" i="5"/>
  <c r="K897" i="5"/>
  <c r="K1227" i="5"/>
  <c r="L1227" i="5" s="1"/>
  <c r="K1183" i="5"/>
  <c r="K821" i="5"/>
  <c r="L821" i="5" s="1"/>
  <c r="K966" i="5"/>
  <c r="K603" i="5"/>
  <c r="L603" i="5" s="1"/>
  <c r="K1162" i="5"/>
  <c r="L1162" i="5" s="1"/>
  <c r="K504" i="5"/>
  <c r="L504" i="5" s="1"/>
  <c r="K589" i="5"/>
  <c r="L589" i="5" s="1"/>
  <c r="K1283" i="5"/>
  <c r="L1283" i="5" s="1"/>
  <c r="K1292" i="5"/>
  <c r="L1292" i="5" s="1"/>
  <c r="K1282" i="5"/>
  <c r="L1282" i="5" s="1"/>
  <c r="K1289" i="5"/>
  <c r="L1289" i="5" s="1"/>
  <c r="K1313" i="5"/>
  <c r="L1313" i="5" s="1"/>
  <c r="K1267" i="5"/>
  <c r="L1267" i="5" s="1"/>
  <c r="K1293" i="5"/>
  <c r="L1293" i="5" s="1"/>
  <c r="K1276" i="5"/>
  <c r="L1276" i="5" s="1"/>
  <c r="K1317" i="5"/>
  <c r="L1317" i="5" s="1"/>
  <c r="K1279" i="5"/>
  <c r="L1279" i="5" s="1"/>
  <c r="K1287" i="5"/>
  <c r="L1287" i="5" s="1"/>
  <c r="K1296" i="5"/>
  <c r="L1296" i="5" s="1"/>
  <c r="K1294" i="5"/>
  <c r="L1294" i="5" s="1"/>
  <c r="K1310" i="5"/>
  <c r="L1310" i="5" s="1"/>
  <c r="K1295" i="5"/>
  <c r="L1295" i="5" s="1"/>
  <c r="K1314" i="5"/>
  <c r="L1314" i="5" s="1"/>
  <c r="K1290" i="5"/>
  <c r="L1290" i="5" s="1"/>
  <c r="K1308" i="5"/>
  <c r="L1308" i="5" s="1"/>
  <c r="K1263" i="5"/>
  <c r="L1263" i="5" s="1"/>
  <c r="K1265" i="5"/>
  <c r="L1265" i="5" s="1"/>
  <c r="K1272" i="5"/>
  <c r="L1272" i="5" s="1"/>
  <c r="K1302" i="5"/>
  <c r="L1302" i="5" s="1"/>
  <c r="K1264" i="5"/>
  <c r="L1264" i="5" s="1"/>
  <c r="K1291" i="5"/>
  <c r="L1291" i="5" s="1"/>
  <c r="K1300" i="5"/>
  <c r="L1300" i="5" s="1"/>
  <c r="K1305" i="5"/>
  <c r="L1305" i="5" s="1"/>
  <c r="K1270" i="5"/>
  <c r="L1270" i="5" s="1"/>
  <c r="K1304" i="5"/>
  <c r="L1304" i="5" s="1"/>
  <c r="K1299" i="5"/>
  <c r="L1299" i="5" s="1"/>
  <c r="K1278" i="5"/>
  <c r="L1278" i="5" s="1"/>
  <c r="K1298" i="5"/>
  <c r="L1298" i="5" s="1"/>
  <c r="K1321" i="5"/>
  <c r="L1321" i="5" s="1"/>
  <c r="K1280" i="5"/>
  <c r="L1280" i="5" s="1"/>
  <c r="K1273" i="5"/>
  <c r="L1273" i="5" s="1"/>
  <c r="K1303" i="5"/>
  <c r="L1303" i="5" s="1"/>
  <c r="K1312" i="5"/>
  <c r="L1312" i="5" s="1"/>
  <c r="K1274" i="5"/>
  <c r="L1274" i="5" s="1"/>
  <c r="K1311" i="5"/>
  <c r="L1311" i="5" s="1"/>
  <c r="K1297" i="5"/>
  <c r="L1297" i="5" s="1"/>
  <c r="K1315" i="5"/>
  <c r="L1315" i="5" s="1"/>
  <c r="K1268" i="5"/>
  <c r="L1268" i="5" s="1"/>
  <c r="K1306" i="5"/>
  <c r="L1306" i="5" s="1"/>
  <c r="K1277" i="5"/>
  <c r="L1277" i="5" s="1"/>
  <c r="K1285" i="5"/>
  <c r="L1285" i="5" s="1"/>
  <c r="K1301" i="5"/>
  <c r="L1301" i="5" s="1"/>
  <c r="K1271" i="5"/>
  <c r="L1271" i="5" s="1"/>
  <c r="K1281" i="5"/>
  <c r="L1281" i="5" s="1"/>
  <c r="K1284" i="5"/>
  <c r="L1284" i="5" s="1"/>
  <c r="K1307" i="5"/>
  <c r="L1307" i="5" s="1"/>
  <c r="K1316" i="5"/>
  <c r="L1316" i="5" s="1"/>
  <c r="K1286" i="5"/>
  <c r="L1286" i="5" s="1"/>
  <c r="K1320" i="5"/>
  <c r="L1320" i="5" s="1"/>
  <c r="K1319" i="5"/>
  <c r="L1319" i="5" s="1"/>
  <c r="K1318" i="5"/>
  <c r="L1318" i="5" s="1"/>
  <c r="K1269" i="5"/>
  <c r="L1269" i="5" s="1"/>
  <c r="K1266" i="5"/>
  <c r="L1266" i="5" s="1"/>
  <c r="K1309" i="5"/>
  <c r="L1309" i="5" s="1"/>
  <c r="K1275" i="5"/>
  <c r="L1275" i="5" s="1"/>
  <c r="K1288" i="5"/>
  <c r="L1288" i="5" s="1"/>
  <c r="K720" i="5"/>
  <c r="L720" i="5" s="1"/>
  <c r="K1218" i="5"/>
  <c r="L1218" i="5" s="1"/>
  <c r="K1237" i="5"/>
  <c r="K585" i="5"/>
  <c r="L585" i="5" s="1"/>
  <c r="K1008" i="5"/>
  <c r="L1008" i="5" s="1"/>
  <c r="K571" i="5"/>
  <c r="L571" i="5" s="1"/>
  <c r="K1132" i="5"/>
  <c r="K809" i="5"/>
  <c r="K1124" i="5"/>
  <c r="K1070" i="5"/>
  <c r="L1070" i="5" s="1"/>
  <c r="K614" i="5"/>
  <c r="L614" i="5" s="1"/>
  <c r="K565" i="5"/>
  <c r="K1252" i="5"/>
  <c r="K963" i="5"/>
  <c r="K1043" i="5"/>
  <c r="K1021" i="5"/>
  <c r="L1021" i="5" s="1"/>
  <c r="K856" i="5"/>
  <c r="K860" i="5"/>
  <c r="K1143" i="5"/>
  <c r="L1143" i="5" s="1"/>
  <c r="K981" i="5"/>
  <c r="L981" i="5" s="1"/>
  <c r="K807" i="5"/>
  <c r="L807" i="5" s="1"/>
  <c r="K592" i="5"/>
  <c r="L592" i="5" s="1"/>
  <c r="K1121" i="5"/>
  <c r="K883" i="5"/>
  <c r="K1154" i="5"/>
  <c r="K1123" i="5"/>
  <c r="K1206" i="5"/>
  <c r="K925" i="5"/>
  <c r="K680" i="5"/>
  <c r="K1049" i="5"/>
  <c r="L1049" i="5" s="1"/>
  <c r="K1214" i="5"/>
  <c r="K847" i="5"/>
  <c r="L847" i="5" s="1"/>
  <c r="K506" i="5"/>
  <c r="K1199" i="5"/>
  <c r="L1199" i="5" s="1"/>
  <c r="K888" i="5"/>
  <c r="L888" i="5" s="1"/>
  <c r="K833" i="5"/>
  <c r="L833" i="5" s="1"/>
  <c r="K662" i="5"/>
  <c r="L662" i="5" s="1"/>
  <c r="K742" i="5"/>
  <c r="L742" i="5" s="1"/>
  <c r="K1098" i="5"/>
  <c r="K544" i="5"/>
  <c r="K1033" i="5"/>
  <c r="K634" i="5"/>
  <c r="K1257" i="5"/>
  <c r="L1257" i="5" s="1"/>
  <c r="K947" i="5"/>
  <c r="K639" i="5"/>
  <c r="K553" i="5"/>
  <c r="K1166" i="5"/>
  <c r="L1166" i="5" s="1"/>
  <c r="K606" i="5"/>
  <c r="K973" i="5"/>
  <c r="K1057" i="5"/>
  <c r="K825" i="5"/>
  <c r="K996" i="5"/>
  <c r="L996" i="5" s="1"/>
  <c r="K1023" i="5"/>
  <c r="L1023" i="5" s="1"/>
  <c r="K854" i="5"/>
  <c r="L854" i="5" s="1"/>
  <c r="K952" i="5"/>
  <c r="K1088" i="5"/>
  <c r="K559" i="5"/>
  <c r="K1034" i="5"/>
  <c r="K978" i="5"/>
  <c r="L978" i="5" s="1"/>
  <c r="K961" i="5"/>
  <c r="K748" i="5"/>
  <c r="K1139" i="5"/>
  <c r="K1122" i="5"/>
  <c r="K771" i="5"/>
  <c r="K1210" i="5"/>
  <c r="L1210" i="5" s="1"/>
  <c r="K1100" i="5"/>
  <c r="K737" i="5"/>
  <c r="K1198" i="5"/>
  <c r="L1198" i="5" s="1"/>
  <c r="K1133" i="5"/>
  <c r="L1133" i="5" s="1"/>
  <c r="K645" i="5"/>
  <c r="L645" i="5" s="1"/>
  <c r="K1189" i="5"/>
  <c r="K1164" i="5"/>
  <c r="K1113" i="5"/>
  <c r="K713" i="5"/>
  <c r="L713" i="5" s="1"/>
  <c r="K1054" i="5"/>
  <c r="L1054" i="5" s="1"/>
  <c r="K1038" i="5"/>
  <c r="K985" i="5"/>
  <c r="K990" i="5"/>
  <c r="L990" i="5" s="1"/>
  <c r="K845" i="5"/>
  <c r="K962" i="5"/>
  <c r="L962" i="5" s="1"/>
  <c r="K712" i="5"/>
  <c r="K581" i="5"/>
  <c r="L581" i="5" s="1"/>
  <c r="K615" i="5"/>
  <c r="L615" i="5" s="1"/>
  <c r="K774" i="5"/>
  <c r="L774" i="5" s="1"/>
  <c r="K1096" i="5"/>
  <c r="K775" i="5"/>
  <c r="L775" i="5" s="1"/>
  <c r="K1229" i="5"/>
  <c r="K1086" i="5"/>
  <c r="K765" i="5"/>
  <c r="K1056" i="5"/>
  <c r="K1197" i="5"/>
  <c r="L1197" i="5" s="1"/>
  <c r="K522" i="5"/>
  <c r="K1041" i="5"/>
  <c r="K517" i="5"/>
  <c r="K1222" i="5"/>
  <c r="L1222" i="5" s="1"/>
  <c r="K694" i="5"/>
  <c r="L694" i="5" s="1"/>
  <c r="K1026" i="5"/>
  <c r="K1216" i="5"/>
  <c r="L1216" i="5" s="1"/>
  <c r="K1190" i="5"/>
  <c r="L1190" i="5" s="1"/>
  <c r="K885" i="5"/>
  <c r="K1102" i="5"/>
  <c r="L1102" i="5" s="1"/>
  <c r="K1055" i="5"/>
  <c r="L1055" i="5" s="1"/>
  <c r="K722" i="5"/>
  <c r="K1089" i="5"/>
  <c r="K776" i="5"/>
  <c r="K704" i="5"/>
  <c r="L704" i="5" s="1"/>
  <c r="K1094" i="5"/>
  <c r="L1094" i="5" s="1"/>
  <c r="K884" i="5"/>
  <c r="K853" i="5"/>
  <c r="K689" i="5"/>
  <c r="K641" i="5"/>
  <c r="K518" i="5"/>
  <c r="K666" i="5"/>
  <c r="L666" i="5" s="1"/>
  <c r="K575" i="5"/>
  <c r="L575" i="5" s="1"/>
  <c r="K1003" i="5"/>
  <c r="L1003" i="5" s="1"/>
  <c r="K1235" i="5"/>
  <c r="L1235" i="5" s="1"/>
  <c r="K761" i="5"/>
  <c r="L761" i="5" s="1"/>
  <c r="K1160" i="5"/>
  <c r="L1160" i="5" s="1"/>
  <c r="K907" i="5"/>
  <c r="K1087" i="5"/>
  <c r="K1078" i="5"/>
  <c r="K870" i="5"/>
  <c r="K631" i="5"/>
  <c r="K781" i="5"/>
  <c r="K527" i="5"/>
  <c r="K971" i="5"/>
  <c r="K1193" i="5"/>
  <c r="K1047" i="5"/>
  <c r="K569" i="5"/>
  <c r="K865" i="5"/>
  <c r="L865" i="5" s="1"/>
  <c r="K734" i="5"/>
  <c r="L734" i="5" s="1"/>
  <c r="K1031" i="5"/>
  <c r="L1031" i="5" s="1"/>
  <c r="K762" i="5"/>
  <c r="L762" i="5" s="1"/>
  <c r="K893" i="5"/>
  <c r="L893" i="5" s="1"/>
  <c r="K1231" i="5"/>
  <c r="K835" i="5"/>
  <c r="K561" i="5"/>
  <c r="K679" i="5"/>
  <c r="K1258" i="5"/>
  <c r="L1258" i="5" s="1"/>
  <c r="K1010" i="5"/>
  <c r="K935" i="5"/>
  <c r="K1110" i="5"/>
  <c r="K798" i="5"/>
  <c r="L798" i="5" s="1"/>
  <c r="K723" i="5"/>
  <c r="K594" i="5"/>
  <c r="K908" i="5"/>
  <c r="L908" i="5" s="1"/>
  <c r="K1148" i="5"/>
  <c r="K931" i="5"/>
  <c r="L931" i="5" s="1"/>
  <c r="K800" i="5"/>
  <c r="L800" i="5" s="1"/>
  <c r="K1119" i="5"/>
  <c r="L1119" i="5" s="1"/>
  <c r="K828" i="5"/>
  <c r="K1090" i="5"/>
  <c r="K928" i="5"/>
  <c r="L928" i="5" s="1"/>
  <c r="K758" i="5"/>
  <c r="K873" i="5"/>
  <c r="K566" i="5"/>
  <c r="K894" i="5"/>
  <c r="K922" i="5"/>
  <c r="K536" i="5"/>
  <c r="K549" i="5"/>
  <c r="K934" i="5"/>
  <c r="L934" i="5" s="1"/>
  <c r="K1212" i="5"/>
  <c r="L1212" i="5" s="1"/>
  <c r="K1215" i="5"/>
  <c r="L1215" i="5" s="1"/>
  <c r="K532" i="5"/>
  <c r="L532" i="5" s="1"/>
  <c r="K1151" i="5"/>
  <c r="L1151" i="5" s="1"/>
  <c r="K879" i="5"/>
  <c r="L879" i="5" s="1"/>
  <c r="K858" i="5"/>
  <c r="K791" i="5"/>
  <c r="K725" i="5"/>
  <c r="L725" i="5" s="1"/>
  <c r="K663" i="5"/>
  <c r="K513" i="5"/>
  <c r="L513" i="5" s="1"/>
  <c r="K986" i="5"/>
  <c r="K1074" i="5"/>
  <c r="K1179" i="5"/>
  <c r="K891" i="5"/>
  <c r="K703" i="5"/>
  <c r="L703" i="5" s="1"/>
  <c r="K838" i="5"/>
  <c r="L838" i="5" s="1"/>
  <c r="K572" i="5"/>
  <c r="L572" i="5" s="1"/>
  <c r="K956" i="5"/>
  <c r="L956" i="5" s="1"/>
  <c r="K1209" i="5"/>
  <c r="L1209" i="5" s="1"/>
  <c r="K810" i="5"/>
  <c r="L810" i="5" s="1"/>
  <c r="K1243" i="5"/>
  <c r="L1243" i="5" s="1"/>
  <c r="K531" i="5"/>
  <c r="K526" i="5"/>
  <c r="K1114" i="5"/>
  <c r="K1185" i="5"/>
  <c r="K1176" i="5"/>
  <c r="K927" i="5"/>
  <c r="K899" i="5"/>
  <c r="K690" i="5"/>
  <c r="K524" i="5"/>
  <c r="K1077" i="5"/>
  <c r="K1065" i="5"/>
  <c r="K1221" i="5"/>
  <c r="L1221" i="5" s="1"/>
  <c r="K895" i="5"/>
  <c r="L895" i="5" s="1"/>
  <c r="K675" i="5"/>
  <c r="L675" i="5" s="1"/>
  <c r="K1137" i="5"/>
  <c r="L1137" i="5" s="1"/>
  <c r="K1187" i="5"/>
  <c r="L1187" i="5" s="1"/>
  <c r="K816" i="5"/>
  <c r="K938" i="5"/>
  <c r="K1093" i="5"/>
  <c r="L1093" i="5" s="1"/>
  <c r="K630" i="5"/>
  <c r="L630" i="5" s="1"/>
  <c r="K945" i="5"/>
  <c r="K1192" i="5"/>
  <c r="K691" i="5"/>
  <c r="K652" i="5"/>
  <c r="K797" i="5"/>
  <c r="L797" i="5" s="1"/>
  <c r="K1249" i="5"/>
  <c r="K567" i="5"/>
  <c r="L567" i="5" s="1"/>
  <c r="K692" i="5"/>
  <c r="L692" i="5" s="1"/>
  <c r="K598" i="5"/>
  <c r="L598" i="5" s="1"/>
  <c r="K1060" i="5"/>
  <c r="L1060" i="5" s="1"/>
  <c r="K1200" i="5"/>
  <c r="K967" i="5"/>
  <c r="L967" i="5" s="1"/>
  <c r="K1259" i="5"/>
  <c r="K1058" i="5"/>
  <c r="K628" i="5"/>
  <c r="L628" i="5" s="1"/>
  <c r="K903" i="5"/>
  <c r="L903" i="5" s="1"/>
  <c r="K632" i="5"/>
  <c r="K605" i="5"/>
  <c r="K1000" i="5"/>
  <c r="K817" i="5"/>
  <c r="K1082" i="5"/>
  <c r="K822" i="5"/>
  <c r="L822" i="5" s="1"/>
  <c r="K954" i="5"/>
  <c r="L954" i="5" s="1"/>
  <c r="K1085" i="5"/>
  <c r="K654" i="5"/>
  <c r="K736" i="5"/>
  <c r="L736" i="5" s="1"/>
  <c r="K745" i="5"/>
  <c r="L745" i="5" s="1"/>
  <c r="K1059" i="5"/>
  <c r="L1059" i="5" s="1"/>
  <c r="K1011" i="5"/>
  <c r="K743" i="5"/>
  <c r="K560" i="5"/>
  <c r="K570" i="5"/>
  <c r="K673" i="5"/>
  <c r="L673" i="5" s="1"/>
  <c r="K580" i="5"/>
  <c r="K550" i="5"/>
  <c r="K551" i="5"/>
  <c r="K1226" i="5"/>
  <c r="L1226" i="5" s="1"/>
  <c r="K1073" i="5"/>
  <c r="K525" i="5"/>
  <c r="L525" i="5" s="1"/>
  <c r="K1201" i="5"/>
  <c r="L1201" i="5" s="1"/>
  <c r="K508" i="5"/>
  <c r="L508" i="5" s="1"/>
  <c r="K1232" i="5"/>
  <c r="L1232" i="5" s="1"/>
  <c r="K987" i="5"/>
  <c r="L987" i="5" s="1"/>
  <c r="K876" i="5"/>
  <c r="L876" i="5" s="1"/>
  <c r="K707" i="5"/>
  <c r="K1134" i="5"/>
  <c r="K512" i="5"/>
  <c r="K1076" i="5"/>
  <c r="L1076" i="5" s="1"/>
  <c r="K573" i="5"/>
  <c r="K855" i="5"/>
  <c r="K642" i="5"/>
  <c r="K878" i="5"/>
  <c r="K683" i="5"/>
  <c r="L683" i="5" s="1"/>
  <c r="K608" i="5"/>
  <c r="K1066" i="5"/>
  <c r="L1066" i="5" s="1"/>
  <c r="K682" i="5"/>
  <c r="L682" i="5" s="1"/>
  <c r="K1048" i="5"/>
  <c r="L1048" i="5" s="1"/>
  <c r="K1075" i="5"/>
  <c r="L1075" i="5" s="1"/>
  <c r="K1219" i="5"/>
  <c r="L1219" i="5" s="1"/>
  <c r="K635" i="5"/>
  <c r="K739" i="5"/>
  <c r="K678" i="5"/>
  <c r="K624" i="5"/>
  <c r="K750" i="5"/>
  <c r="L750" i="5" s="1"/>
  <c r="K548" i="5"/>
  <c r="L548" i="5" s="1"/>
  <c r="K546" i="5"/>
  <c r="K939" i="5"/>
  <c r="K607" i="5"/>
  <c r="L607" i="5" s="1"/>
  <c r="K1015" i="5"/>
  <c r="L1015" i="5" s="1"/>
  <c r="K741" i="5"/>
  <c r="K1141" i="5"/>
  <c r="L1141" i="5" s="1"/>
  <c r="K650" i="5"/>
  <c r="L650" i="5" s="1"/>
  <c r="K516" i="5"/>
  <c r="L516" i="5" s="1"/>
  <c r="K979" i="5"/>
  <c r="K751" i="5"/>
  <c r="L751" i="5" s="1"/>
  <c r="K738" i="5"/>
  <c r="L738" i="5" s="1"/>
  <c r="K659" i="5"/>
  <c r="K1051" i="5"/>
  <c r="K1001" i="5"/>
  <c r="K539" i="5"/>
  <c r="K1111" i="5"/>
  <c r="L1111" i="5" s="1"/>
  <c r="K754" i="5"/>
  <c r="K859" i="5"/>
  <c r="K1052" i="5"/>
  <c r="L1052" i="5" s="1"/>
  <c r="K768" i="5"/>
  <c r="L768" i="5" s="1"/>
  <c r="K944" i="5"/>
  <c r="K1127" i="5"/>
  <c r="K1115" i="5"/>
  <c r="K1149" i="5"/>
  <c r="L1149" i="5" s="1"/>
  <c r="K668" i="5"/>
  <c r="L668" i="5" s="1"/>
  <c r="K766" i="5"/>
  <c r="L766" i="5" s="1"/>
  <c r="K587" i="5"/>
  <c r="L587" i="5" s="1"/>
  <c r="K657" i="5"/>
  <c r="K562" i="5"/>
  <c r="K993" i="5"/>
  <c r="L993" i="5" s="1"/>
  <c r="K1063" i="5"/>
  <c r="K507" i="5"/>
  <c r="K841" i="5"/>
  <c r="K564" i="5"/>
  <c r="K795" i="5"/>
  <c r="K923" i="5"/>
  <c r="K669" i="5"/>
  <c r="L669" i="5" s="1"/>
  <c r="K655" i="5"/>
  <c r="L655" i="5" s="1"/>
  <c r="K857" i="5"/>
  <c r="L857" i="5" s="1"/>
  <c r="K869" i="5"/>
  <c r="L869" i="5" s="1"/>
  <c r="K917" i="5"/>
  <c r="L917" i="5" s="1"/>
  <c r="K964" i="5"/>
  <c r="L964" i="5" s="1"/>
  <c r="K799" i="5"/>
  <c r="L799" i="5" s="1"/>
  <c r="K1242" i="5"/>
  <c r="K773" i="5"/>
  <c r="K647" i="5"/>
  <c r="K1120" i="5"/>
  <c r="K735" i="5"/>
  <c r="L735" i="5" s="1"/>
  <c r="K1061" i="5"/>
  <c r="K646" i="5"/>
  <c r="K784" i="5"/>
  <c r="K644" i="5"/>
  <c r="K534" i="5"/>
  <c r="K901" i="5"/>
  <c r="L901" i="5" s="1"/>
  <c r="K983" i="5"/>
  <c r="K1005" i="5"/>
  <c r="L1005" i="5" s="1"/>
  <c r="K1186" i="5"/>
  <c r="L1186" i="5" s="1"/>
  <c r="K1069" i="5"/>
  <c r="L1069" i="5" s="1"/>
  <c r="K554" i="5"/>
  <c r="L554" i="5" s="1"/>
  <c r="K542" i="5"/>
  <c r="K1156" i="5"/>
  <c r="K633" i="5"/>
  <c r="K989" i="5"/>
  <c r="L989" i="5" s="1"/>
  <c r="K638" i="5"/>
  <c r="L638" i="5" s="1"/>
  <c r="K1027" i="5"/>
  <c r="K974" i="5"/>
  <c r="K727" i="5"/>
  <c r="L727" i="5" s="1"/>
  <c r="K1029" i="5"/>
  <c r="K830" i="5"/>
  <c r="K757" i="5"/>
  <c r="L757" i="5" s="1"/>
  <c r="K620" i="5"/>
  <c r="L620" i="5" s="1"/>
  <c r="K656" i="5"/>
  <c r="L656" i="5" s="1"/>
  <c r="K969" i="5"/>
  <c r="L969" i="5" s="1"/>
  <c r="K1044" i="5"/>
  <c r="L1044" i="5" s="1"/>
  <c r="K1068" i="5"/>
  <c r="K972" i="5"/>
  <c r="K576" i="5"/>
  <c r="K770" i="5"/>
  <c r="K609" i="5"/>
  <c r="K625" i="5"/>
  <c r="K590" i="5"/>
  <c r="K523" i="5"/>
  <c r="K1178" i="5"/>
  <c r="L1178" i="5" s="1"/>
  <c r="K1014" i="5"/>
  <c r="K975" i="5"/>
  <c r="K1046" i="5"/>
  <c r="K778" i="5"/>
  <c r="L778" i="5" s="1"/>
  <c r="K1203" i="5"/>
  <c r="L1203" i="5" s="1"/>
  <c r="K959" i="5"/>
  <c r="K574" i="5"/>
  <c r="L574" i="5" s="1"/>
  <c r="K763" i="5"/>
  <c r="L763" i="5" s="1"/>
  <c r="K848" i="5"/>
  <c r="K769" i="5"/>
  <c r="K695" i="5"/>
  <c r="L695" i="5" s="1"/>
  <c r="K913" i="5"/>
  <c r="L913" i="5" s="1"/>
  <c r="K1241" i="5"/>
  <c r="K1036" i="5"/>
  <c r="K994" i="5"/>
  <c r="K1182" i="5"/>
  <c r="L1182" i="5" s="1"/>
  <c r="K667" i="5"/>
  <c r="L667" i="5" s="1"/>
  <c r="K940" i="5"/>
  <c r="L940" i="5" s="1"/>
  <c r="K882" i="5"/>
  <c r="L882" i="5" s="1"/>
  <c r="K1067" i="5"/>
  <c r="L1067" i="5" s="1"/>
  <c r="K982" i="5"/>
  <c r="L982" i="5" s="1"/>
  <c r="K693" i="5"/>
  <c r="L693" i="5" s="1"/>
  <c r="K995" i="5"/>
  <c r="L995" i="5" s="1"/>
  <c r="K521" i="5"/>
  <c r="L521" i="5" s="1"/>
  <c r="K686" i="5"/>
  <c r="K802" i="5"/>
  <c r="K537" i="5"/>
  <c r="K896" i="5"/>
  <c r="K946" i="5"/>
  <c r="K658" i="5"/>
  <c r="K951" i="5"/>
  <c r="K715" i="5"/>
  <c r="L715" i="5" s="1"/>
  <c r="K1106" i="5"/>
  <c r="K629" i="5"/>
  <c r="K578" i="5"/>
  <c r="K1130" i="5"/>
  <c r="L1130" i="5" s="1"/>
  <c r="K999" i="5"/>
  <c r="L999" i="5" s="1"/>
  <c r="K1103" i="5"/>
  <c r="K1245" i="5"/>
  <c r="L1245" i="5" s="1"/>
  <c r="K588" i="5"/>
  <c r="L588" i="5" s="1"/>
  <c r="K851" i="5"/>
  <c r="K976" i="5"/>
  <c r="K756" i="5"/>
  <c r="K808" i="5"/>
  <c r="K1172" i="5"/>
  <c r="K563" i="5"/>
  <c r="K877" i="5"/>
  <c r="K850" i="5"/>
  <c r="K823" i="5"/>
  <c r="K653" i="5"/>
  <c r="K1002" i="5"/>
  <c r="L1002" i="5" s="1"/>
  <c r="K1131" i="5"/>
  <c r="L1131" i="5" s="1"/>
  <c r="K1007" i="5"/>
  <c r="K760" i="5"/>
  <c r="L760" i="5" s="1"/>
  <c r="K805" i="5"/>
  <c r="L805" i="5" s="1"/>
  <c r="K1224" i="5"/>
  <c r="L1224" i="5" s="1"/>
  <c r="K711" i="5"/>
  <c r="K909" i="5"/>
  <c r="K872" i="5"/>
  <c r="K1040" i="5"/>
  <c r="K950" i="5"/>
  <c r="L950" i="5" s="1"/>
  <c r="K1171" i="5"/>
  <c r="K796" i="5"/>
  <c r="K1105" i="5"/>
  <c r="L1105" i="5" s="1"/>
  <c r="K702" i="5"/>
  <c r="L702" i="5" s="1"/>
  <c r="K719" i="5"/>
  <c r="K728" i="5"/>
  <c r="K840" i="5"/>
  <c r="L840" i="5" s="1"/>
  <c r="K984" i="5"/>
  <c r="L984" i="5" s="1"/>
  <c r="K672" i="5"/>
  <c r="K1017" i="5"/>
  <c r="L1017" i="5" s="1"/>
  <c r="K968" i="5"/>
  <c r="L968" i="5" s="1"/>
  <c r="K1144" i="5"/>
  <c r="K813" i="5"/>
  <c r="K890" i="5"/>
  <c r="L890" i="5" s="1"/>
  <c r="K926" i="5"/>
  <c r="K530" i="5"/>
  <c r="K697" i="5"/>
  <c r="K1081" i="5"/>
  <c r="K1233" i="5"/>
  <c r="K558" i="5"/>
  <c r="K601" i="5"/>
  <c r="L601" i="5" s="1"/>
  <c r="K685" i="5"/>
  <c r="L685" i="5" s="1"/>
  <c r="K1125" i="5"/>
  <c r="K1016" i="5"/>
  <c r="L1016" i="5" s="1"/>
  <c r="K1138" i="5"/>
  <c r="L1138" i="5" s="1"/>
  <c r="K677" i="5"/>
  <c r="L677" i="5" s="1"/>
  <c r="K1028" i="5"/>
  <c r="L1028" i="5" s="1"/>
  <c r="K886" i="5"/>
  <c r="K1207" i="5"/>
  <c r="K1037" i="5"/>
  <c r="L1037" i="5" s="1"/>
  <c r="K827" i="5"/>
  <c r="L827" i="5" s="1"/>
  <c r="K1129" i="5"/>
  <c r="L1129" i="5" s="1"/>
  <c r="K717" i="5"/>
  <c r="K627" i="5"/>
  <c r="K930" i="5"/>
  <c r="K811" i="5"/>
  <c r="K731" i="5"/>
  <c r="L731" i="5" s="1"/>
  <c r="K596" i="5"/>
  <c r="K929" i="5"/>
  <c r="L929" i="5" s="1"/>
  <c r="K780" i="5"/>
  <c r="L780" i="5" s="1"/>
  <c r="K1161" i="5"/>
  <c r="L1161" i="5" s="1"/>
  <c r="K1168" i="5"/>
  <c r="L1168" i="5" s="1"/>
  <c r="K834" i="5"/>
  <c r="L834" i="5" s="1"/>
  <c r="K772" i="5"/>
  <c r="K1157" i="5"/>
  <c r="K1097" i="5"/>
  <c r="K1169" i="5"/>
  <c r="K837" i="5"/>
  <c r="L837" i="5" s="1"/>
  <c r="K1150" i="5"/>
  <c r="K676" i="5"/>
  <c r="K1018" i="5"/>
  <c r="K1083" i="5"/>
  <c r="L1083" i="5" s="1"/>
  <c r="K626" i="5"/>
  <c r="L626" i="5" s="1"/>
  <c r="K709" i="5"/>
  <c r="L709" i="5" s="1"/>
  <c r="K1238" i="5"/>
  <c r="L1238" i="5" s="1"/>
  <c r="K613" i="5"/>
  <c r="L613" i="5" s="1"/>
  <c r="K943" i="5"/>
  <c r="L943" i="5" s="1"/>
  <c r="K836" i="5"/>
  <c r="L836" i="5" s="1"/>
  <c r="K1039" i="5"/>
  <c r="L1039" i="5" s="1"/>
  <c r="K942" i="5"/>
  <c r="K1194" i="5"/>
  <c r="K724" i="5"/>
  <c r="K619" i="5"/>
  <c r="K920" i="5"/>
  <c r="K844" i="5"/>
  <c r="K1053" i="5"/>
  <c r="K579" i="5"/>
  <c r="L579" i="5" s="1"/>
  <c r="K1050" i="5"/>
  <c r="L1050" i="5" s="1"/>
  <c r="K1072" i="5"/>
  <c r="L1072" i="5" s="1"/>
  <c r="K1147" i="5"/>
  <c r="L1147" i="5" s="1"/>
  <c r="K584" i="5"/>
  <c r="L584" i="5" s="1"/>
  <c r="K988" i="5"/>
  <c r="K1165" i="5"/>
  <c r="L1165" i="5" s="1"/>
  <c r="K648" i="5"/>
  <c r="K892" i="5"/>
  <c r="L892" i="5" s="1"/>
  <c r="K1152" i="5"/>
  <c r="K1173" i="5"/>
  <c r="K787" i="5"/>
  <c r="L787" i="5" s="1"/>
  <c r="K794" i="5"/>
  <c r="K788" i="5"/>
  <c r="K643" i="5"/>
  <c r="K1019" i="5"/>
  <c r="K767" i="5"/>
  <c r="L767" i="5" s="1"/>
  <c r="K804" i="5"/>
  <c r="K1180" i="5"/>
  <c r="K699" i="5"/>
  <c r="K782" i="5"/>
  <c r="L782" i="5" s="1"/>
  <c r="K786" i="5"/>
  <c r="L786" i="5" s="1"/>
  <c r="K953" i="5"/>
  <c r="L953" i="5" s="1"/>
  <c r="K843" i="5"/>
  <c r="L843" i="5" s="1"/>
  <c r="K618" i="5"/>
  <c r="L618" i="5" s="1"/>
  <c r="K829" i="5"/>
  <c r="K538" i="5"/>
  <c r="K528" i="5"/>
  <c r="K604" i="5"/>
  <c r="L604" i="5" s="1"/>
  <c r="K529" i="5"/>
  <c r="L529" i="5" s="1"/>
  <c r="K1032" i="5"/>
  <c r="K1213" i="5"/>
  <c r="K1191" i="5"/>
  <c r="K1246" i="5"/>
  <c r="K510" i="5"/>
  <c r="L510" i="5" s="1"/>
  <c r="K958" i="5"/>
  <c r="L958" i="5" s="1"/>
  <c r="K783" i="5"/>
  <c r="L783" i="5" s="1"/>
  <c r="K875" i="5"/>
  <c r="L875" i="5" s="1"/>
  <c r="K779" i="5"/>
  <c r="L779" i="5" s="1"/>
  <c r="K1253" i="5"/>
  <c r="L1253" i="5" s="1"/>
  <c r="K665" i="5"/>
  <c r="L665" i="5" s="1"/>
  <c r="K1006" i="5"/>
  <c r="K681" i="5"/>
  <c r="K1107" i="5"/>
  <c r="K1013" i="5"/>
  <c r="K582" i="5"/>
  <c r="K1184" i="5"/>
  <c r="K509" i="5"/>
  <c r="G4" i="20"/>
  <c r="F4" i="20"/>
  <c r="E4" i="20"/>
  <c r="D4" i="20"/>
  <c r="K948" i="5"/>
  <c r="L948" i="5" s="1"/>
  <c r="K752" i="5"/>
  <c r="L752" i="5" s="1"/>
  <c r="K1254" i="5"/>
  <c r="L1254" i="5" s="1"/>
  <c r="K826" i="5"/>
  <c r="L826" i="5" s="1"/>
  <c r="K1135" i="5"/>
  <c r="K708" i="5"/>
  <c r="K1223" i="5"/>
  <c r="K812" i="5"/>
  <c r="L812" i="5" s="1"/>
  <c r="K785" i="5"/>
  <c r="L785" i="5" s="1"/>
  <c r="K1248" i="5"/>
  <c r="K955" i="5"/>
  <c r="K1195" i="5"/>
  <c r="K696" i="5"/>
  <c r="L696" i="5" s="1"/>
  <c r="K1112" i="5"/>
  <c r="K1217" i="5"/>
  <c r="K980" i="5"/>
  <c r="L980" i="5" s="1"/>
  <c r="K852" i="5"/>
  <c r="L852" i="5" s="1"/>
  <c r="K1012" i="5"/>
  <c r="L1012" i="5" s="1"/>
  <c r="K1092" i="5"/>
  <c r="K753" i="5"/>
  <c r="K824" i="5"/>
  <c r="L824" i="5" s="1"/>
  <c r="K900" i="5"/>
  <c r="K1099" i="5"/>
  <c r="K1228" i="5"/>
  <c r="K839" i="5"/>
  <c r="K730" i="5"/>
  <c r="L730" i="5" s="1"/>
  <c r="K1167" i="5"/>
  <c r="K543" i="5"/>
  <c r="K622" i="5"/>
  <c r="K790" i="5"/>
  <c r="K1117" i="5"/>
  <c r="L1117" i="5" s="1"/>
  <c r="K933" i="5"/>
  <c r="L933" i="5" s="1"/>
  <c r="K881" i="5"/>
  <c r="L881" i="5" s="1"/>
  <c r="K1247" i="5"/>
  <c r="L1247" i="5" s="1"/>
  <c r="K1188" i="5"/>
  <c r="L1188" i="5" s="1"/>
  <c r="K621" i="5"/>
  <c r="L621" i="5" s="1"/>
  <c r="K911" i="5"/>
  <c r="L911" i="5" s="1"/>
  <c r="K991" i="5"/>
  <c r="K1181" i="5"/>
  <c r="K755" i="5"/>
  <c r="K617" i="5"/>
  <c r="K898" i="5"/>
  <c r="K902" i="5"/>
  <c r="K793" i="5"/>
  <c r="K1202" i="5"/>
  <c r="L1202" i="5" s="1"/>
  <c r="K714" i="5"/>
  <c r="L714" i="5" s="1"/>
  <c r="K910" i="5"/>
  <c r="L910" i="5" s="1"/>
  <c r="K716" i="5"/>
  <c r="K1145" i="5"/>
  <c r="L1145" i="5" s="1"/>
  <c r="K1104" i="5"/>
  <c r="L1104" i="5" s="1"/>
  <c r="K1153" i="5"/>
  <c r="L1153" i="5" s="1"/>
  <c r="K1260" i="5"/>
  <c r="L1260" i="5" s="1"/>
  <c r="K674" i="5"/>
  <c r="L674" i="5" s="1"/>
  <c r="K970" i="5"/>
  <c r="K764" i="5"/>
  <c r="K557" i="5"/>
  <c r="L557" i="5" s="1"/>
  <c r="K616" i="5"/>
  <c r="K640" i="5"/>
  <c r="L640" i="5" s="1"/>
  <c r="K1225" i="5"/>
  <c r="K819" i="5"/>
  <c r="K721" i="5"/>
  <c r="K803" i="5"/>
  <c r="K664" i="5"/>
  <c r="K871" i="5"/>
  <c r="L871" i="5" s="1"/>
  <c r="K863" i="5"/>
  <c r="K535" i="5"/>
  <c r="L535" i="5" s="1"/>
  <c r="K887" i="5"/>
  <c r="K1009" i="5"/>
  <c r="L1009" i="5" s="1"/>
  <c r="K1250" i="5"/>
  <c r="L1250" i="5" s="1"/>
  <c r="K1126" i="5"/>
  <c r="K540" i="5"/>
  <c r="K1095" i="5"/>
  <c r="L1095" i="5" s="1"/>
  <c r="K511" i="5"/>
  <c r="K505" i="16"/>
  <c r="L505" i="16" s="1"/>
  <c r="K509" i="16"/>
  <c r="L509" i="16" s="1"/>
  <c r="K513" i="16"/>
  <c r="L513" i="16" s="1"/>
  <c r="K517" i="16"/>
  <c r="L517" i="16" s="1"/>
  <c r="K521" i="16"/>
  <c r="L521" i="16" s="1"/>
  <c r="K525" i="16"/>
  <c r="L525" i="16" s="1"/>
  <c r="K529" i="16"/>
  <c r="L529" i="16" s="1"/>
  <c r="K533" i="16"/>
  <c r="L533" i="16" s="1"/>
  <c r="K537" i="16"/>
  <c r="L537" i="16" s="1"/>
  <c r="K541" i="16"/>
  <c r="L541" i="16" s="1"/>
  <c r="K545" i="16"/>
  <c r="L545" i="16" s="1"/>
  <c r="K549" i="16"/>
  <c r="L549" i="16" s="1"/>
  <c r="K553" i="16"/>
  <c r="L553" i="16" s="1"/>
  <c r="K557" i="16"/>
  <c r="L557" i="16" s="1"/>
  <c r="K561" i="16"/>
  <c r="L561" i="16" s="1"/>
  <c r="K565" i="16"/>
  <c r="L565" i="16" s="1"/>
  <c r="K569" i="16"/>
  <c r="L569" i="16" s="1"/>
  <c r="K573" i="16"/>
  <c r="L573" i="16" s="1"/>
  <c r="K577" i="16"/>
  <c r="L577" i="16" s="1"/>
  <c r="K581" i="16"/>
  <c r="L581" i="16" s="1"/>
  <c r="K585" i="16"/>
  <c r="L585" i="16" s="1"/>
  <c r="K589" i="16"/>
  <c r="L589" i="16" s="1"/>
  <c r="K593" i="16"/>
  <c r="L593" i="16" s="1"/>
  <c r="K597" i="16"/>
  <c r="L597" i="16" s="1"/>
  <c r="K601" i="16"/>
  <c r="L601" i="16" s="1"/>
  <c r="K605" i="16"/>
  <c r="L605" i="16" s="1"/>
  <c r="K609" i="16"/>
  <c r="L609" i="16" s="1"/>
  <c r="K613" i="16"/>
  <c r="L613" i="16" s="1"/>
  <c r="K617" i="16"/>
  <c r="L617" i="16" s="1"/>
  <c r="K621" i="16"/>
  <c r="L621" i="16" s="1"/>
  <c r="K625" i="16"/>
  <c r="L625" i="16" s="1"/>
  <c r="K629" i="16"/>
  <c r="L629" i="16" s="1"/>
  <c r="K633" i="16"/>
  <c r="L633" i="16" s="1"/>
  <c r="K637" i="16"/>
  <c r="L637" i="16" s="1"/>
  <c r="K641" i="16"/>
  <c r="L641" i="16" s="1"/>
  <c r="K645" i="16"/>
  <c r="L645" i="16" s="1"/>
  <c r="K649" i="16"/>
  <c r="L649" i="16" s="1"/>
  <c r="K653" i="16"/>
  <c r="L653" i="16" s="1"/>
  <c r="K657" i="16"/>
  <c r="L657" i="16" s="1"/>
  <c r="K661" i="16"/>
  <c r="L661" i="16" s="1"/>
  <c r="K665" i="16"/>
  <c r="L665" i="16" s="1"/>
  <c r="K669" i="16"/>
  <c r="L669" i="16" s="1"/>
  <c r="K673" i="16"/>
  <c r="L673" i="16" s="1"/>
  <c r="K677" i="16"/>
  <c r="L677" i="16" s="1"/>
  <c r="K681" i="16"/>
  <c r="L681" i="16" s="1"/>
  <c r="K685" i="16"/>
  <c r="L685" i="16" s="1"/>
  <c r="K689" i="16"/>
  <c r="L689" i="16" s="1"/>
  <c r="K693" i="16"/>
  <c r="L693" i="16" s="1"/>
  <c r="K697" i="16"/>
  <c r="L697" i="16" s="1"/>
  <c r="K701" i="16"/>
  <c r="L701" i="16" s="1"/>
  <c r="K705" i="16"/>
  <c r="L705" i="16" s="1"/>
  <c r="K709" i="16"/>
  <c r="L709" i="16" s="1"/>
  <c r="K713" i="16"/>
  <c r="L713" i="16" s="1"/>
  <c r="K717" i="16"/>
  <c r="L717" i="16" s="1"/>
  <c r="K721" i="16"/>
  <c r="L721" i="16" s="1"/>
  <c r="K725" i="16"/>
  <c r="L725" i="16" s="1"/>
  <c r="K729" i="16"/>
  <c r="L729" i="16" s="1"/>
  <c r="K733" i="16"/>
  <c r="L733" i="16" s="1"/>
  <c r="K737" i="16"/>
  <c r="L737" i="16" s="1"/>
  <c r="K741" i="16"/>
  <c r="L741" i="16" s="1"/>
  <c r="K745" i="16"/>
  <c r="L745" i="16" s="1"/>
  <c r="K749" i="16"/>
  <c r="L749" i="16" s="1"/>
  <c r="K753" i="16"/>
  <c r="L753" i="16" s="1"/>
  <c r="K757" i="16"/>
  <c r="L757" i="16" s="1"/>
  <c r="K761" i="16"/>
  <c r="L761" i="16" s="1"/>
  <c r="K765" i="16"/>
  <c r="L765" i="16" s="1"/>
  <c r="K769" i="16"/>
  <c r="L769" i="16" s="1"/>
  <c r="K773" i="16"/>
  <c r="L773" i="16" s="1"/>
  <c r="K777" i="16"/>
  <c r="L777" i="16" s="1"/>
  <c r="K781" i="16"/>
  <c r="L781" i="16" s="1"/>
  <c r="K785" i="16"/>
  <c r="L785" i="16" s="1"/>
  <c r="K789" i="16"/>
  <c r="L789" i="16" s="1"/>
  <c r="K793" i="16"/>
  <c r="L793" i="16" s="1"/>
  <c r="K797" i="16"/>
  <c r="L797" i="16" s="1"/>
  <c r="K801" i="16"/>
  <c r="L801" i="16" s="1"/>
  <c r="K805" i="16"/>
  <c r="L805" i="16" s="1"/>
  <c r="K809" i="16"/>
  <c r="L809" i="16" s="1"/>
  <c r="K813" i="16"/>
  <c r="L813" i="16" s="1"/>
  <c r="K817" i="16"/>
  <c r="L817" i="16" s="1"/>
  <c r="K821" i="16"/>
  <c r="L821" i="16" s="1"/>
  <c r="K825" i="16"/>
  <c r="L825" i="16" s="1"/>
  <c r="K829" i="16"/>
  <c r="L829" i="16" s="1"/>
  <c r="K833" i="16"/>
  <c r="L833" i="16" s="1"/>
  <c r="K837" i="16"/>
  <c r="L837" i="16" s="1"/>
  <c r="K841" i="16"/>
  <c r="L841" i="16" s="1"/>
  <c r="K506" i="16"/>
  <c r="L506" i="16" s="1"/>
  <c r="K510" i="16"/>
  <c r="L510" i="16" s="1"/>
  <c r="K514" i="16"/>
  <c r="L514" i="16" s="1"/>
  <c r="K518" i="16"/>
  <c r="L518" i="16" s="1"/>
  <c r="K522" i="16"/>
  <c r="L522" i="16" s="1"/>
  <c r="K526" i="16"/>
  <c r="L526" i="16" s="1"/>
  <c r="K530" i="16"/>
  <c r="L530" i="16" s="1"/>
  <c r="K534" i="16"/>
  <c r="L534" i="16" s="1"/>
  <c r="K538" i="16"/>
  <c r="L538" i="16" s="1"/>
  <c r="K542" i="16"/>
  <c r="L542" i="16" s="1"/>
  <c r="K546" i="16"/>
  <c r="L546" i="16" s="1"/>
  <c r="K550" i="16"/>
  <c r="L550" i="16" s="1"/>
  <c r="K554" i="16"/>
  <c r="L554" i="16" s="1"/>
  <c r="K558" i="16"/>
  <c r="L558" i="16" s="1"/>
  <c r="K562" i="16"/>
  <c r="L562" i="16" s="1"/>
  <c r="K566" i="16"/>
  <c r="L566" i="16" s="1"/>
  <c r="K570" i="16"/>
  <c r="L570" i="16" s="1"/>
  <c r="K574" i="16"/>
  <c r="L574" i="16" s="1"/>
  <c r="K578" i="16"/>
  <c r="L578" i="16" s="1"/>
  <c r="K582" i="16"/>
  <c r="L582" i="16" s="1"/>
  <c r="K586" i="16"/>
  <c r="L586" i="16" s="1"/>
  <c r="K590" i="16"/>
  <c r="L590" i="16" s="1"/>
  <c r="K594" i="16"/>
  <c r="L594" i="16" s="1"/>
  <c r="K598" i="16"/>
  <c r="L598" i="16" s="1"/>
  <c r="K602" i="16"/>
  <c r="L602" i="16" s="1"/>
  <c r="K606" i="16"/>
  <c r="L606" i="16" s="1"/>
  <c r="K610" i="16"/>
  <c r="L610" i="16" s="1"/>
  <c r="K614" i="16"/>
  <c r="L614" i="16" s="1"/>
  <c r="K618" i="16"/>
  <c r="L618" i="16" s="1"/>
  <c r="K622" i="16"/>
  <c r="L622" i="16" s="1"/>
  <c r="K626" i="16"/>
  <c r="L626" i="16" s="1"/>
  <c r="K630" i="16"/>
  <c r="L630" i="16" s="1"/>
  <c r="K634" i="16"/>
  <c r="L634" i="16" s="1"/>
  <c r="K638" i="16"/>
  <c r="L638" i="16" s="1"/>
  <c r="K642" i="16"/>
  <c r="L642" i="16" s="1"/>
  <c r="K646" i="16"/>
  <c r="L646" i="16" s="1"/>
  <c r="K650" i="16"/>
  <c r="L650" i="16" s="1"/>
  <c r="K654" i="16"/>
  <c r="L654" i="16" s="1"/>
  <c r="K658" i="16"/>
  <c r="L658" i="16" s="1"/>
  <c r="K662" i="16"/>
  <c r="L662" i="16" s="1"/>
  <c r="K666" i="16"/>
  <c r="L666" i="16" s="1"/>
  <c r="K670" i="16"/>
  <c r="L670" i="16" s="1"/>
  <c r="K674" i="16"/>
  <c r="L674" i="16" s="1"/>
  <c r="K678" i="16"/>
  <c r="L678" i="16" s="1"/>
  <c r="K682" i="16"/>
  <c r="L682" i="16" s="1"/>
  <c r="K686" i="16"/>
  <c r="L686" i="16" s="1"/>
  <c r="K690" i="16"/>
  <c r="L690" i="16" s="1"/>
  <c r="K694" i="16"/>
  <c r="L694" i="16" s="1"/>
  <c r="K698" i="16"/>
  <c r="L698" i="16" s="1"/>
  <c r="K702" i="16"/>
  <c r="L702" i="16" s="1"/>
  <c r="K706" i="16"/>
  <c r="L706" i="16" s="1"/>
  <c r="K710" i="16"/>
  <c r="L710" i="16" s="1"/>
  <c r="K714" i="16"/>
  <c r="L714" i="16" s="1"/>
  <c r="K718" i="16"/>
  <c r="L718" i="16" s="1"/>
  <c r="K722" i="16"/>
  <c r="L722" i="16" s="1"/>
  <c r="K726" i="16"/>
  <c r="L726" i="16" s="1"/>
  <c r="K730" i="16"/>
  <c r="L730" i="16" s="1"/>
  <c r="K734" i="16"/>
  <c r="L734" i="16" s="1"/>
  <c r="K738" i="16"/>
  <c r="L738" i="16" s="1"/>
  <c r="K742" i="16"/>
  <c r="L742" i="16" s="1"/>
  <c r="K746" i="16"/>
  <c r="L746" i="16" s="1"/>
  <c r="K750" i="16"/>
  <c r="L750" i="16" s="1"/>
  <c r="K754" i="16"/>
  <c r="L754" i="16" s="1"/>
  <c r="K758" i="16"/>
  <c r="L758" i="16" s="1"/>
  <c r="K762" i="16"/>
  <c r="L762" i="16" s="1"/>
  <c r="K766" i="16"/>
  <c r="L766" i="16" s="1"/>
  <c r="K770" i="16"/>
  <c r="L770" i="16" s="1"/>
  <c r="K774" i="16"/>
  <c r="L774" i="16" s="1"/>
  <c r="K778" i="16"/>
  <c r="L778" i="16" s="1"/>
  <c r="K782" i="16"/>
  <c r="L782" i="16" s="1"/>
  <c r="K786" i="16"/>
  <c r="L786" i="16" s="1"/>
  <c r="K790" i="16"/>
  <c r="L790" i="16" s="1"/>
  <c r="K794" i="16"/>
  <c r="L794" i="16" s="1"/>
  <c r="K798" i="16"/>
  <c r="L798" i="16" s="1"/>
  <c r="K802" i="16"/>
  <c r="L802" i="16" s="1"/>
  <c r="K806" i="16"/>
  <c r="L806" i="16" s="1"/>
  <c r="K810" i="16"/>
  <c r="L810" i="16" s="1"/>
  <c r="K814" i="16"/>
  <c r="L814" i="16" s="1"/>
  <c r="K818" i="16"/>
  <c r="L818" i="16" s="1"/>
  <c r="K822" i="16"/>
  <c r="L822" i="16" s="1"/>
  <c r="K826" i="16"/>
  <c r="L826" i="16" s="1"/>
  <c r="K830" i="16"/>
  <c r="L830" i="16" s="1"/>
  <c r="K834" i="16"/>
  <c r="L834" i="16" s="1"/>
  <c r="K838" i="16"/>
  <c r="L838" i="16" s="1"/>
  <c r="K842" i="16"/>
  <c r="L842" i="16" s="1"/>
  <c r="K507" i="16"/>
  <c r="L507" i="16" s="1"/>
  <c r="K515" i="16"/>
  <c r="L515" i="16" s="1"/>
  <c r="K523" i="16"/>
  <c r="L523" i="16" s="1"/>
  <c r="K531" i="16"/>
  <c r="L531" i="16" s="1"/>
  <c r="K539" i="16"/>
  <c r="L539" i="16" s="1"/>
  <c r="K547" i="16"/>
  <c r="L547" i="16" s="1"/>
  <c r="K555" i="16"/>
  <c r="L555" i="16" s="1"/>
  <c r="K563" i="16"/>
  <c r="L563" i="16" s="1"/>
  <c r="K571" i="16"/>
  <c r="L571" i="16" s="1"/>
  <c r="K579" i="16"/>
  <c r="L579" i="16" s="1"/>
  <c r="K587" i="16"/>
  <c r="L587" i="16" s="1"/>
  <c r="K595" i="16"/>
  <c r="L595" i="16" s="1"/>
  <c r="K603" i="16"/>
  <c r="L603" i="16" s="1"/>
  <c r="K611" i="16"/>
  <c r="L611" i="16" s="1"/>
  <c r="K619" i="16"/>
  <c r="L619" i="16" s="1"/>
  <c r="K627" i="16"/>
  <c r="L627" i="16" s="1"/>
  <c r="K635" i="16"/>
  <c r="L635" i="16" s="1"/>
  <c r="K643" i="16"/>
  <c r="L643" i="16" s="1"/>
  <c r="K651" i="16"/>
  <c r="L651" i="16" s="1"/>
  <c r="K659" i="16"/>
  <c r="L659" i="16" s="1"/>
  <c r="K667" i="16"/>
  <c r="L667" i="16" s="1"/>
  <c r="K675" i="16"/>
  <c r="L675" i="16" s="1"/>
  <c r="K683" i="16"/>
  <c r="L683" i="16" s="1"/>
  <c r="K691" i="16"/>
  <c r="L691" i="16" s="1"/>
  <c r="K699" i="16"/>
  <c r="L699" i="16" s="1"/>
  <c r="K707" i="16"/>
  <c r="L707" i="16" s="1"/>
  <c r="K715" i="16"/>
  <c r="L715" i="16" s="1"/>
  <c r="K723" i="16"/>
  <c r="L723" i="16" s="1"/>
  <c r="K731" i="16"/>
  <c r="L731" i="16" s="1"/>
  <c r="K739" i="16"/>
  <c r="L739" i="16" s="1"/>
  <c r="K747" i="16"/>
  <c r="L747" i="16" s="1"/>
  <c r="K755" i="16"/>
  <c r="L755" i="16" s="1"/>
  <c r="K763" i="16"/>
  <c r="L763" i="16" s="1"/>
  <c r="K771" i="16"/>
  <c r="L771" i="16" s="1"/>
  <c r="K779" i="16"/>
  <c r="L779" i="16" s="1"/>
  <c r="K787" i="16"/>
  <c r="L787" i="16" s="1"/>
  <c r="K795" i="16"/>
  <c r="L795" i="16" s="1"/>
  <c r="K803" i="16"/>
  <c r="L803" i="16" s="1"/>
  <c r="K811" i="16"/>
  <c r="L811" i="16" s="1"/>
  <c r="K819" i="16"/>
  <c r="L819" i="16" s="1"/>
  <c r="K827" i="16"/>
  <c r="L827" i="16" s="1"/>
  <c r="K835" i="16"/>
  <c r="L835" i="16" s="1"/>
  <c r="K843" i="16"/>
  <c r="L843" i="16" s="1"/>
  <c r="K847" i="16"/>
  <c r="L847" i="16" s="1"/>
  <c r="K851" i="16"/>
  <c r="L851" i="16" s="1"/>
  <c r="K855" i="16"/>
  <c r="L855" i="16" s="1"/>
  <c r="K859" i="16"/>
  <c r="L859" i="16" s="1"/>
  <c r="K863" i="16"/>
  <c r="L863" i="16" s="1"/>
  <c r="K867" i="16"/>
  <c r="L867" i="16" s="1"/>
  <c r="K871" i="16"/>
  <c r="L871" i="16" s="1"/>
  <c r="K875" i="16"/>
  <c r="L875" i="16" s="1"/>
  <c r="K879" i="16"/>
  <c r="L879" i="16" s="1"/>
  <c r="K883" i="16"/>
  <c r="L883" i="16" s="1"/>
  <c r="K887" i="16"/>
  <c r="L887" i="16" s="1"/>
  <c r="K891" i="16"/>
  <c r="L891" i="16" s="1"/>
  <c r="K895" i="16"/>
  <c r="L895" i="16" s="1"/>
  <c r="K899" i="16"/>
  <c r="L899" i="16" s="1"/>
  <c r="K903" i="16"/>
  <c r="L903" i="16" s="1"/>
  <c r="K907" i="16"/>
  <c r="L907" i="16" s="1"/>
  <c r="K911" i="16"/>
  <c r="L911" i="16" s="1"/>
  <c r="K915" i="16"/>
  <c r="L915" i="16" s="1"/>
  <c r="K919" i="16"/>
  <c r="L919" i="16" s="1"/>
  <c r="K923" i="16"/>
  <c r="L923" i="16" s="1"/>
  <c r="K927" i="16"/>
  <c r="L927" i="16" s="1"/>
  <c r="K931" i="16"/>
  <c r="L931" i="16" s="1"/>
  <c r="K935" i="16"/>
  <c r="L935" i="16" s="1"/>
  <c r="K939" i="16"/>
  <c r="L939" i="16" s="1"/>
  <c r="K943" i="16"/>
  <c r="L943" i="16" s="1"/>
  <c r="K947" i="16"/>
  <c r="L947" i="16" s="1"/>
  <c r="K951" i="16"/>
  <c r="L951" i="16" s="1"/>
  <c r="K955" i="16"/>
  <c r="L955" i="16" s="1"/>
  <c r="K959" i="16"/>
  <c r="L959" i="16" s="1"/>
  <c r="K963" i="16"/>
  <c r="L963" i="16" s="1"/>
  <c r="K967" i="16"/>
  <c r="L967" i="16" s="1"/>
  <c r="K971" i="16"/>
  <c r="L971" i="16" s="1"/>
  <c r="K975" i="16"/>
  <c r="L975" i="16" s="1"/>
  <c r="K979" i="16"/>
  <c r="L979" i="16" s="1"/>
  <c r="K983" i="16"/>
  <c r="L983" i="16" s="1"/>
  <c r="K987" i="16"/>
  <c r="L987" i="16" s="1"/>
  <c r="K991" i="16"/>
  <c r="L991" i="16" s="1"/>
  <c r="K995" i="16"/>
  <c r="L995" i="16" s="1"/>
  <c r="K999" i="16"/>
  <c r="L999" i="16" s="1"/>
  <c r="K1003" i="16"/>
  <c r="L1003" i="16" s="1"/>
  <c r="K1007" i="16"/>
  <c r="L1007" i="16" s="1"/>
  <c r="K1011" i="16"/>
  <c r="L1011" i="16" s="1"/>
  <c r="K1015" i="16"/>
  <c r="L1015" i="16" s="1"/>
  <c r="K1019" i="16"/>
  <c r="L1019" i="16" s="1"/>
  <c r="K1023" i="16"/>
  <c r="L1023" i="16" s="1"/>
  <c r="K1027" i="16"/>
  <c r="L1027" i="16" s="1"/>
  <c r="K1031" i="16"/>
  <c r="L1031" i="16" s="1"/>
  <c r="K1035" i="16"/>
  <c r="L1035" i="16" s="1"/>
  <c r="K1039" i="16"/>
  <c r="L1039" i="16" s="1"/>
  <c r="K1043" i="16"/>
  <c r="L1043" i="16" s="1"/>
  <c r="K1047" i="16"/>
  <c r="L1047" i="16" s="1"/>
  <c r="K1051" i="16"/>
  <c r="L1051" i="16" s="1"/>
  <c r="K1055" i="16"/>
  <c r="L1055" i="16" s="1"/>
  <c r="K1059" i="16"/>
  <c r="L1059" i="16" s="1"/>
  <c r="K1063" i="16"/>
  <c r="L1063" i="16" s="1"/>
  <c r="K1067" i="16"/>
  <c r="L1067" i="16" s="1"/>
  <c r="K1071" i="16"/>
  <c r="L1071" i="16" s="1"/>
  <c r="K1075" i="16"/>
  <c r="L1075" i="16" s="1"/>
  <c r="K1079" i="16"/>
  <c r="L1079" i="16" s="1"/>
  <c r="K1083" i="16"/>
  <c r="L1083" i="16" s="1"/>
  <c r="K1087" i="16"/>
  <c r="L1087" i="16" s="1"/>
  <c r="K1091" i="16"/>
  <c r="L1091" i="16" s="1"/>
  <c r="K1095" i="16"/>
  <c r="L1095" i="16" s="1"/>
  <c r="K1099" i="16"/>
  <c r="L1099" i="16" s="1"/>
  <c r="K1103" i="16"/>
  <c r="L1103" i="16" s="1"/>
  <c r="K1107" i="16"/>
  <c r="L1107" i="16" s="1"/>
  <c r="K1111" i="16"/>
  <c r="L1111" i="16" s="1"/>
  <c r="K1115" i="16"/>
  <c r="L1115" i="16" s="1"/>
  <c r="K1119" i="16"/>
  <c r="L1119" i="16" s="1"/>
  <c r="K1123" i="16"/>
  <c r="L1123" i="16" s="1"/>
  <c r="K1127" i="16"/>
  <c r="L1127" i="16" s="1"/>
  <c r="K1131" i="16"/>
  <c r="L1131" i="16" s="1"/>
  <c r="K1135" i="16"/>
  <c r="L1135" i="16" s="1"/>
  <c r="K1139" i="16"/>
  <c r="L1139" i="16" s="1"/>
  <c r="K1143" i="16"/>
  <c r="L1143" i="16" s="1"/>
  <c r="K1147" i="16"/>
  <c r="L1147" i="16" s="1"/>
  <c r="K1151" i="16"/>
  <c r="L1151" i="16" s="1"/>
  <c r="K1155" i="16"/>
  <c r="L1155" i="16" s="1"/>
  <c r="K1159" i="16"/>
  <c r="L1159" i="16" s="1"/>
  <c r="K1163" i="16"/>
  <c r="L1163" i="16" s="1"/>
  <c r="K1167" i="16"/>
  <c r="L1167" i="16" s="1"/>
  <c r="K1171" i="16"/>
  <c r="L1171" i="16" s="1"/>
  <c r="K1175" i="16"/>
  <c r="L1175" i="16" s="1"/>
  <c r="K1179" i="16"/>
  <c r="L1179" i="16" s="1"/>
  <c r="K1183" i="16"/>
  <c r="L1183" i="16" s="1"/>
  <c r="K1187" i="16"/>
  <c r="L1187" i="16" s="1"/>
  <c r="K1191" i="16"/>
  <c r="L1191" i="16" s="1"/>
  <c r="K1195" i="16"/>
  <c r="L1195" i="16" s="1"/>
  <c r="K1199" i="16"/>
  <c r="L1199" i="16" s="1"/>
  <c r="K1203" i="16"/>
  <c r="L1203" i="16" s="1"/>
  <c r="K1207" i="16"/>
  <c r="L1207" i="16" s="1"/>
  <c r="K1211" i="16"/>
  <c r="L1211" i="16" s="1"/>
  <c r="K1215" i="16"/>
  <c r="L1215" i="16" s="1"/>
  <c r="K1219" i="16"/>
  <c r="L1219" i="16" s="1"/>
  <c r="K1223" i="16"/>
  <c r="L1223" i="16" s="1"/>
  <c r="K1227" i="16"/>
  <c r="L1227" i="16" s="1"/>
  <c r="K1231" i="16"/>
  <c r="L1231" i="16" s="1"/>
  <c r="K1235" i="16"/>
  <c r="L1235" i="16" s="1"/>
  <c r="K1239" i="16"/>
  <c r="L1239" i="16" s="1"/>
  <c r="K1243" i="16"/>
  <c r="L1243" i="16" s="1"/>
  <c r="K1247" i="16"/>
  <c r="L1247" i="16" s="1"/>
  <c r="K1251" i="16"/>
  <c r="L1251" i="16" s="1"/>
  <c r="K1255" i="16"/>
  <c r="L1255" i="16" s="1"/>
  <c r="K1259" i="16"/>
  <c r="L1259" i="16" s="1"/>
  <c r="K1263" i="16"/>
  <c r="L1263" i="16" s="1"/>
  <c r="K1267" i="16"/>
  <c r="L1267" i="16" s="1"/>
  <c r="K1271" i="16"/>
  <c r="L1271" i="16" s="1"/>
  <c r="K1275" i="16"/>
  <c r="L1275" i="16" s="1"/>
  <c r="K1279" i="16"/>
  <c r="L1279" i="16" s="1"/>
  <c r="K1283" i="16"/>
  <c r="L1283" i="16" s="1"/>
  <c r="K1287" i="16"/>
  <c r="L1287" i="16" s="1"/>
  <c r="K1291" i="16"/>
  <c r="L1291" i="16" s="1"/>
  <c r="K1295" i="16"/>
  <c r="L1295" i="16" s="1"/>
  <c r="K1299" i="16"/>
  <c r="L1299" i="16" s="1"/>
  <c r="K1303" i="16"/>
  <c r="L1303" i="16" s="1"/>
  <c r="K1307" i="16"/>
  <c r="L1307" i="16" s="1"/>
  <c r="K1311" i="16"/>
  <c r="L1311" i="16" s="1"/>
  <c r="K1315" i="16"/>
  <c r="L1315" i="16" s="1"/>
  <c r="K1319" i="16"/>
  <c r="L1319" i="16" s="1"/>
  <c r="K504" i="16"/>
  <c r="L504" i="16" s="1"/>
  <c r="K508" i="16"/>
  <c r="L508" i="16" s="1"/>
  <c r="K516" i="16"/>
  <c r="L516" i="16" s="1"/>
  <c r="K524" i="16"/>
  <c r="L524" i="16" s="1"/>
  <c r="K532" i="16"/>
  <c r="L532" i="16" s="1"/>
  <c r="K540" i="16"/>
  <c r="L540" i="16" s="1"/>
  <c r="K548" i="16"/>
  <c r="L548" i="16" s="1"/>
  <c r="K556" i="16"/>
  <c r="L556" i="16" s="1"/>
  <c r="K520" i="16"/>
  <c r="L520" i="16" s="1"/>
  <c r="K536" i="16"/>
  <c r="L536" i="16" s="1"/>
  <c r="K552" i="16"/>
  <c r="L552" i="16" s="1"/>
  <c r="K567" i="16"/>
  <c r="L567" i="16" s="1"/>
  <c r="K576" i="16"/>
  <c r="L576" i="16" s="1"/>
  <c r="K588" i="16"/>
  <c r="L588" i="16" s="1"/>
  <c r="K599" i="16"/>
  <c r="L599" i="16" s="1"/>
  <c r="K608" i="16"/>
  <c r="L608" i="16" s="1"/>
  <c r="K620" i="16"/>
  <c r="L620" i="16" s="1"/>
  <c r="K631" i="16"/>
  <c r="L631" i="16" s="1"/>
  <c r="K640" i="16"/>
  <c r="L640" i="16" s="1"/>
  <c r="K652" i="16"/>
  <c r="L652" i="16" s="1"/>
  <c r="K663" i="16"/>
  <c r="L663" i="16" s="1"/>
  <c r="K672" i="16"/>
  <c r="L672" i="16" s="1"/>
  <c r="K684" i="16"/>
  <c r="L684" i="16" s="1"/>
  <c r="K695" i="16"/>
  <c r="L695" i="16" s="1"/>
  <c r="K704" i="16"/>
  <c r="L704" i="16" s="1"/>
  <c r="K716" i="16"/>
  <c r="L716" i="16" s="1"/>
  <c r="K727" i="16"/>
  <c r="L727" i="16" s="1"/>
  <c r="K736" i="16"/>
  <c r="L736" i="16" s="1"/>
  <c r="K748" i="16"/>
  <c r="L748" i="16" s="1"/>
  <c r="K759" i="16"/>
  <c r="L759" i="16" s="1"/>
  <c r="K768" i="16"/>
  <c r="L768" i="16" s="1"/>
  <c r="K780" i="16"/>
  <c r="L780" i="16" s="1"/>
  <c r="K791" i="16"/>
  <c r="L791" i="16" s="1"/>
  <c r="K800" i="16"/>
  <c r="L800" i="16" s="1"/>
  <c r="K812" i="16"/>
  <c r="L812" i="16" s="1"/>
  <c r="K823" i="16"/>
  <c r="L823" i="16" s="1"/>
  <c r="K832" i="16"/>
  <c r="L832" i="16" s="1"/>
  <c r="K844" i="16"/>
  <c r="L844" i="16" s="1"/>
  <c r="K849" i="16"/>
  <c r="L849" i="16" s="1"/>
  <c r="K854" i="16"/>
  <c r="L854" i="16" s="1"/>
  <c r="K860" i="16"/>
  <c r="L860" i="16" s="1"/>
  <c r="K865" i="16"/>
  <c r="L865" i="16" s="1"/>
  <c r="K870" i="16"/>
  <c r="L870" i="16" s="1"/>
  <c r="K876" i="16"/>
  <c r="L876" i="16" s="1"/>
  <c r="K881" i="16"/>
  <c r="L881" i="16" s="1"/>
  <c r="K886" i="16"/>
  <c r="L886" i="16" s="1"/>
  <c r="K892" i="16"/>
  <c r="L892" i="16" s="1"/>
  <c r="K897" i="16"/>
  <c r="L897" i="16" s="1"/>
  <c r="K902" i="16"/>
  <c r="L902" i="16" s="1"/>
  <c r="K908" i="16"/>
  <c r="L908" i="16" s="1"/>
  <c r="K913" i="16"/>
  <c r="L913" i="16" s="1"/>
  <c r="K918" i="16"/>
  <c r="L918" i="16" s="1"/>
  <c r="K924" i="16"/>
  <c r="L924" i="16" s="1"/>
  <c r="K929" i="16"/>
  <c r="L929" i="16" s="1"/>
  <c r="K934" i="16"/>
  <c r="L934" i="16" s="1"/>
  <c r="K940" i="16"/>
  <c r="L940" i="16" s="1"/>
  <c r="K945" i="16"/>
  <c r="L945" i="16" s="1"/>
  <c r="K950" i="16"/>
  <c r="L950" i="16" s="1"/>
  <c r="K956" i="16"/>
  <c r="L956" i="16" s="1"/>
  <c r="K961" i="16"/>
  <c r="L961" i="16" s="1"/>
  <c r="K966" i="16"/>
  <c r="L966" i="16" s="1"/>
  <c r="K972" i="16"/>
  <c r="L972" i="16" s="1"/>
  <c r="K977" i="16"/>
  <c r="L977" i="16" s="1"/>
  <c r="K982" i="16"/>
  <c r="L982" i="16" s="1"/>
  <c r="K988" i="16"/>
  <c r="L988" i="16" s="1"/>
  <c r="K993" i="16"/>
  <c r="L993" i="16" s="1"/>
  <c r="K998" i="16"/>
  <c r="L998" i="16" s="1"/>
  <c r="K1004" i="16"/>
  <c r="L1004" i="16" s="1"/>
  <c r="K1009" i="16"/>
  <c r="L1009" i="16" s="1"/>
  <c r="K1014" i="16"/>
  <c r="L1014" i="16" s="1"/>
  <c r="K1020" i="16"/>
  <c r="L1020" i="16" s="1"/>
  <c r="K1025" i="16"/>
  <c r="L1025" i="16" s="1"/>
  <c r="K1030" i="16"/>
  <c r="L1030" i="16" s="1"/>
  <c r="K1036" i="16"/>
  <c r="L1036" i="16" s="1"/>
  <c r="K1041" i="16"/>
  <c r="L1041" i="16" s="1"/>
  <c r="K1046" i="16"/>
  <c r="L1046" i="16" s="1"/>
  <c r="K1052" i="16"/>
  <c r="L1052" i="16" s="1"/>
  <c r="K1057" i="16"/>
  <c r="L1057" i="16" s="1"/>
  <c r="K1062" i="16"/>
  <c r="L1062" i="16" s="1"/>
  <c r="K1068" i="16"/>
  <c r="L1068" i="16" s="1"/>
  <c r="K1073" i="16"/>
  <c r="L1073" i="16" s="1"/>
  <c r="K1078" i="16"/>
  <c r="L1078" i="16" s="1"/>
  <c r="K1084" i="16"/>
  <c r="L1084" i="16" s="1"/>
  <c r="K1089" i="16"/>
  <c r="L1089" i="16" s="1"/>
  <c r="K1094" i="16"/>
  <c r="L1094" i="16" s="1"/>
  <c r="K1100" i="16"/>
  <c r="L1100" i="16" s="1"/>
  <c r="K1105" i="16"/>
  <c r="L1105" i="16" s="1"/>
  <c r="K1110" i="16"/>
  <c r="L1110" i="16" s="1"/>
  <c r="K1116" i="16"/>
  <c r="L1116" i="16" s="1"/>
  <c r="K1121" i="16"/>
  <c r="L1121" i="16" s="1"/>
  <c r="K1126" i="16"/>
  <c r="L1126" i="16" s="1"/>
  <c r="K1132" i="16"/>
  <c r="L1132" i="16" s="1"/>
  <c r="K1137" i="16"/>
  <c r="L1137" i="16" s="1"/>
  <c r="K519" i="16"/>
  <c r="L519" i="16" s="1"/>
  <c r="K543" i="16"/>
  <c r="L543" i="16" s="1"/>
  <c r="K560" i="16"/>
  <c r="L560" i="16" s="1"/>
  <c r="K575" i="16"/>
  <c r="L575" i="16" s="1"/>
  <c r="K591" i="16"/>
  <c r="L591" i="16" s="1"/>
  <c r="K604" i="16"/>
  <c r="L604" i="16" s="1"/>
  <c r="K616" i="16"/>
  <c r="L616" i="16" s="1"/>
  <c r="K632" i="16"/>
  <c r="L632" i="16" s="1"/>
  <c r="K647" i="16"/>
  <c r="L647" i="16" s="1"/>
  <c r="K660" i="16"/>
  <c r="L660" i="16" s="1"/>
  <c r="K676" i="16"/>
  <c r="L676" i="16" s="1"/>
  <c r="K688" i="16"/>
  <c r="L688" i="16" s="1"/>
  <c r="K703" i="16"/>
  <c r="L703" i="16" s="1"/>
  <c r="K719" i="16"/>
  <c r="L719" i="16" s="1"/>
  <c r="K732" i="16"/>
  <c r="L732" i="16" s="1"/>
  <c r="K744" i="16"/>
  <c r="L744" i="16" s="1"/>
  <c r="K760" i="16"/>
  <c r="L760" i="16" s="1"/>
  <c r="K775" i="16"/>
  <c r="L775" i="16" s="1"/>
  <c r="K788" i="16"/>
  <c r="L788" i="16" s="1"/>
  <c r="K804" i="16"/>
  <c r="L804" i="16" s="1"/>
  <c r="K816" i="16"/>
  <c r="L816" i="16" s="1"/>
  <c r="K831" i="16"/>
  <c r="L831" i="16" s="1"/>
  <c r="K845" i="16"/>
  <c r="L845" i="16" s="1"/>
  <c r="K852" i="16"/>
  <c r="L852" i="16" s="1"/>
  <c r="K858" i="16"/>
  <c r="L858" i="16" s="1"/>
  <c r="K866" i="16"/>
  <c r="L866" i="16" s="1"/>
  <c r="K873" i="16"/>
  <c r="L873" i="16" s="1"/>
  <c r="K880" i="16"/>
  <c r="L880" i="16" s="1"/>
  <c r="K888" i="16"/>
  <c r="L888" i="16" s="1"/>
  <c r="K894" i="16"/>
  <c r="L894" i="16" s="1"/>
  <c r="K901" i="16"/>
  <c r="L901" i="16" s="1"/>
  <c r="K909" i="16"/>
  <c r="L909" i="16" s="1"/>
  <c r="K916" i="16"/>
  <c r="L916" i="16" s="1"/>
  <c r="K922" i="16"/>
  <c r="L922" i="16" s="1"/>
  <c r="K930" i="16"/>
  <c r="L930" i="16" s="1"/>
  <c r="K937" i="16"/>
  <c r="L937" i="16" s="1"/>
  <c r="K944" i="16"/>
  <c r="L944" i="16" s="1"/>
  <c r="K952" i="16"/>
  <c r="L952" i="16" s="1"/>
  <c r="K958" i="16"/>
  <c r="L958" i="16" s="1"/>
  <c r="K965" i="16"/>
  <c r="L965" i="16" s="1"/>
  <c r="K973" i="16"/>
  <c r="L973" i="16" s="1"/>
  <c r="K980" i="16"/>
  <c r="L980" i="16" s="1"/>
  <c r="K986" i="16"/>
  <c r="L986" i="16" s="1"/>
  <c r="K994" i="16"/>
  <c r="L994" i="16" s="1"/>
  <c r="K1001" i="16"/>
  <c r="L1001" i="16" s="1"/>
  <c r="K1008" i="16"/>
  <c r="L1008" i="16" s="1"/>
  <c r="K1016" i="16"/>
  <c r="L1016" i="16" s="1"/>
  <c r="K1022" i="16"/>
  <c r="L1022" i="16" s="1"/>
  <c r="K1029" i="16"/>
  <c r="L1029" i="16" s="1"/>
  <c r="K1037" i="16"/>
  <c r="L1037" i="16" s="1"/>
  <c r="K1044" i="16"/>
  <c r="L1044" i="16" s="1"/>
  <c r="K1050" i="16"/>
  <c r="L1050" i="16" s="1"/>
  <c r="K1058" i="16"/>
  <c r="L1058" i="16" s="1"/>
  <c r="K1065" i="16"/>
  <c r="L1065" i="16" s="1"/>
  <c r="K1072" i="16"/>
  <c r="L1072" i="16" s="1"/>
  <c r="K1080" i="16"/>
  <c r="L1080" i="16" s="1"/>
  <c r="K1086" i="16"/>
  <c r="L1086" i="16" s="1"/>
  <c r="K1093" i="16"/>
  <c r="L1093" i="16" s="1"/>
  <c r="K1101" i="16"/>
  <c r="L1101" i="16" s="1"/>
  <c r="K1108" i="16"/>
  <c r="L1108" i="16" s="1"/>
  <c r="K1114" i="16"/>
  <c r="L1114" i="16" s="1"/>
  <c r="K1122" i="16"/>
  <c r="L1122" i="16" s="1"/>
  <c r="K1129" i="16"/>
  <c r="L1129" i="16" s="1"/>
  <c r="K1136" i="16"/>
  <c r="L1136" i="16" s="1"/>
  <c r="K1142" i="16"/>
  <c r="L1142" i="16" s="1"/>
  <c r="K1148" i="16"/>
  <c r="L1148" i="16" s="1"/>
  <c r="K1153" i="16"/>
  <c r="L1153" i="16" s="1"/>
  <c r="K1158" i="16"/>
  <c r="L1158" i="16" s="1"/>
  <c r="K1164" i="16"/>
  <c r="L1164" i="16" s="1"/>
  <c r="K1169" i="16"/>
  <c r="L1169" i="16" s="1"/>
  <c r="K1174" i="16"/>
  <c r="L1174" i="16" s="1"/>
  <c r="K1180" i="16"/>
  <c r="L1180" i="16" s="1"/>
  <c r="K1185" i="16"/>
  <c r="L1185" i="16" s="1"/>
  <c r="K1190" i="16"/>
  <c r="L1190" i="16" s="1"/>
  <c r="K1196" i="16"/>
  <c r="L1196" i="16" s="1"/>
  <c r="K1201" i="16"/>
  <c r="L1201" i="16" s="1"/>
  <c r="K1206" i="16"/>
  <c r="L1206" i="16" s="1"/>
  <c r="K1212" i="16"/>
  <c r="L1212" i="16" s="1"/>
  <c r="K1217" i="16"/>
  <c r="L1217" i="16" s="1"/>
  <c r="K1222" i="16"/>
  <c r="L1222" i="16" s="1"/>
  <c r="K1228" i="16"/>
  <c r="L1228" i="16" s="1"/>
  <c r="K1233" i="16"/>
  <c r="L1233" i="16" s="1"/>
  <c r="K1238" i="16"/>
  <c r="L1238" i="16" s="1"/>
  <c r="K1244" i="16"/>
  <c r="L1244" i="16" s="1"/>
  <c r="K1249" i="16"/>
  <c r="L1249" i="16" s="1"/>
  <c r="K511" i="16"/>
  <c r="L511" i="16" s="1"/>
  <c r="K535" i="16"/>
  <c r="L535" i="16" s="1"/>
  <c r="K564" i="16"/>
  <c r="L564" i="16" s="1"/>
  <c r="K583" i="16"/>
  <c r="L583" i="16" s="1"/>
  <c r="K600" i="16"/>
  <c r="L600" i="16" s="1"/>
  <c r="K623" i="16"/>
  <c r="L623" i="16" s="1"/>
  <c r="K639" i="16"/>
  <c r="L639" i="16" s="1"/>
  <c r="K656" i="16"/>
  <c r="L656" i="16" s="1"/>
  <c r="K679" i="16"/>
  <c r="L679" i="16" s="1"/>
  <c r="K696" i="16"/>
  <c r="L696" i="16" s="1"/>
  <c r="K712" i="16"/>
  <c r="L712" i="16" s="1"/>
  <c r="K735" i="16"/>
  <c r="L735" i="16" s="1"/>
  <c r="K752" i="16"/>
  <c r="L752" i="16" s="1"/>
  <c r="K772" i="16"/>
  <c r="L772" i="16" s="1"/>
  <c r="K792" i="16"/>
  <c r="L792" i="16" s="1"/>
  <c r="K808" i="16"/>
  <c r="L808" i="16" s="1"/>
  <c r="K828" i="16"/>
  <c r="L828" i="16" s="1"/>
  <c r="K846" i="16"/>
  <c r="L846" i="16" s="1"/>
  <c r="K856" i="16"/>
  <c r="L856" i="16" s="1"/>
  <c r="K864" i="16"/>
  <c r="L864" i="16" s="1"/>
  <c r="K874" i="16"/>
  <c r="L874" i="16" s="1"/>
  <c r="K884" i="16"/>
  <c r="L884" i="16" s="1"/>
  <c r="K893" i="16"/>
  <c r="L893" i="16" s="1"/>
  <c r="K904" i="16"/>
  <c r="L904" i="16" s="1"/>
  <c r="K912" i="16"/>
  <c r="L912" i="16" s="1"/>
  <c r="K921" i="16"/>
  <c r="L921" i="16" s="1"/>
  <c r="K932" i="16"/>
  <c r="L932" i="16" s="1"/>
  <c r="K941" i="16"/>
  <c r="L941" i="16" s="1"/>
  <c r="K949" i="16"/>
  <c r="L949" i="16" s="1"/>
  <c r="K960" i="16"/>
  <c r="L960" i="16" s="1"/>
  <c r="K969" i="16"/>
  <c r="L969" i="16" s="1"/>
  <c r="K978" i="16"/>
  <c r="L978" i="16" s="1"/>
  <c r="K989" i="16"/>
  <c r="L989" i="16" s="1"/>
  <c r="K997" i="16"/>
  <c r="L997" i="16" s="1"/>
  <c r="K1006" i="16"/>
  <c r="L1006" i="16" s="1"/>
  <c r="K1017" i="16"/>
  <c r="L1017" i="16" s="1"/>
  <c r="K1026" i="16"/>
  <c r="L1026" i="16" s="1"/>
  <c r="K1034" i="16"/>
  <c r="L1034" i="16" s="1"/>
  <c r="K1045" i="16"/>
  <c r="L1045" i="16" s="1"/>
  <c r="K1054" i="16"/>
  <c r="L1054" i="16" s="1"/>
  <c r="K1064" i="16"/>
  <c r="L1064" i="16" s="1"/>
  <c r="K1074" i="16"/>
  <c r="L1074" i="16" s="1"/>
  <c r="K1082" i="16"/>
  <c r="L1082" i="16" s="1"/>
  <c r="K1092" i="16"/>
  <c r="L1092" i="16" s="1"/>
  <c r="K1102" i="16"/>
  <c r="L1102" i="16" s="1"/>
  <c r="K1112" i="16"/>
  <c r="L1112" i="16" s="1"/>
  <c r="K1120" i="16"/>
  <c r="L1120" i="16" s="1"/>
  <c r="K1130" i="16"/>
  <c r="L1130" i="16" s="1"/>
  <c r="K1140" i="16"/>
  <c r="L1140" i="16" s="1"/>
  <c r="K1146" i="16"/>
  <c r="L1146" i="16" s="1"/>
  <c r="K1154" i="16"/>
  <c r="L1154" i="16" s="1"/>
  <c r="K1161" i="16"/>
  <c r="L1161" i="16" s="1"/>
  <c r="K1168" i="16"/>
  <c r="L1168" i="16" s="1"/>
  <c r="K1176" i="16"/>
  <c r="L1176" i="16" s="1"/>
  <c r="K1182" i="16"/>
  <c r="L1182" i="16" s="1"/>
  <c r="K1189" i="16"/>
  <c r="L1189" i="16" s="1"/>
  <c r="K1197" i="16"/>
  <c r="L1197" i="16" s="1"/>
  <c r="K1204" i="16"/>
  <c r="L1204" i="16" s="1"/>
  <c r="K1210" i="16"/>
  <c r="L1210" i="16" s="1"/>
  <c r="K1218" i="16"/>
  <c r="L1218" i="16" s="1"/>
  <c r="K1225" i="16"/>
  <c r="L1225" i="16" s="1"/>
  <c r="K1232" i="16"/>
  <c r="L1232" i="16" s="1"/>
  <c r="K1240" i="16"/>
  <c r="L1240" i="16" s="1"/>
  <c r="K1246" i="16"/>
  <c r="L1246" i="16" s="1"/>
  <c r="K1253" i="16"/>
  <c r="L1253" i="16" s="1"/>
  <c r="K1258" i="16"/>
  <c r="L1258" i="16" s="1"/>
  <c r="K1264" i="16"/>
  <c r="L1264" i="16" s="1"/>
  <c r="K1269" i="16"/>
  <c r="L1269" i="16" s="1"/>
  <c r="K1274" i="16"/>
  <c r="L1274" i="16" s="1"/>
  <c r="K1280" i="16"/>
  <c r="L1280" i="16" s="1"/>
  <c r="K1285" i="16"/>
  <c r="L1285" i="16" s="1"/>
  <c r="K1290" i="16"/>
  <c r="L1290" i="16" s="1"/>
  <c r="K1296" i="16"/>
  <c r="L1296" i="16" s="1"/>
  <c r="K1301" i="16"/>
  <c r="L1301" i="16" s="1"/>
  <c r="K1306" i="16"/>
  <c r="L1306" i="16" s="1"/>
  <c r="K1312" i="16"/>
  <c r="L1312" i="16" s="1"/>
  <c r="K1317" i="16"/>
  <c r="L1317" i="16" s="1"/>
  <c r="K1322" i="16"/>
  <c r="L1322" i="16" s="1"/>
  <c r="K512" i="16"/>
  <c r="L512" i="16" s="1"/>
  <c r="K544" i="16"/>
  <c r="L544" i="16" s="1"/>
  <c r="K568" i="16"/>
  <c r="L568" i="16" s="1"/>
  <c r="K584" i="16"/>
  <c r="L584" i="16" s="1"/>
  <c r="K607" i="16"/>
  <c r="L607" i="16" s="1"/>
  <c r="K624" i="16"/>
  <c r="L624" i="16" s="1"/>
  <c r="K644" i="16"/>
  <c r="L644" i="16" s="1"/>
  <c r="K664" i="16"/>
  <c r="L664" i="16" s="1"/>
  <c r="K680" i="16"/>
  <c r="L680" i="16" s="1"/>
  <c r="K700" i="16"/>
  <c r="L700" i="16" s="1"/>
  <c r="K720" i="16"/>
  <c r="L720" i="16" s="1"/>
  <c r="K740" i="16"/>
  <c r="L740" i="16" s="1"/>
  <c r="K756" i="16"/>
  <c r="L756" i="16" s="1"/>
  <c r="K776" i="16"/>
  <c r="L776" i="16" s="1"/>
  <c r="K796" i="16"/>
  <c r="L796" i="16" s="1"/>
  <c r="K815" i="16"/>
  <c r="L815" i="16" s="1"/>
  <c r="K836" i="16"/>
  <c r="L836" i="16" s="1"/>
  <c r="K848" i="16"/>
  <c r="L848" i="16" s="1"/>
  <c r="K857" i="16"/>
  <c r="L857" i="16" s="1"/>
  <c r="K868" i="16"/>
  <c r="L868" i="16" s="1"/>
  <c r="K877" i="16"/>
  <c r="L877" i="16" s="1"/>
  <c r="K885" i="16"/>
  <c r="L885" i="16" s="1"/>
  <c r="K896" i="16"/>
  <c r="L896" i="16" s="1"/>
  <c r="K905" i="16"/>
  <c r="L905" i="16" s="1"/>
  <c r="K914" i="16"/>
  <c r="L914" i="16" s="1"/>
  <c r="K925" i="16"/>
  <c r="L925" i="16" s="1"/>
  <c r="K933" i="16"/>
  <c r="L933" i="16" s="1"/>
  <c r="K942" i="16"/>
  <c r="L942" i="16" s="1"/>
  <c r="K953" i="16"/>
  <c r="L953" i="16" s="1"/>
  <c r="K962" i="16"/>
  <c r="L962" i="16" s="1"/>
  <c r="K970" i="16"/>
  <c r="L970" i="16" s="1"/>
  <c r="K981" i="16"/>
  <c r="L981" i="16" s="1"/>
  <c r="K990" i="16"/>
  <c r="L990" i="16" s="1"/>
  <c r="K1000" i="16"/>
  <c r="L1000" i="16" s="1"/>
  <c r="K1010" i="16"/>
  <c r="L1010" i="16" s="1"/>
  <c r="K1018" i="16"/>
  <c r="L1018" i="16" s="1"/>
  <c r="K1028" i="16"/>
  <c r="L1028" i="16" s="1"/>
  <c r="K1038" i="16"/>
  <c r="L1038" i="16" s="1"/>
  <c r="K1048" i="16"/>
  <c r="L1048" i="16" s="1"/>
  <c r="K1056" i="16"/>
  <c r="L1056" i="16" s="1"/>
  <c r="K1066" i="16"/>
  <c r="L1066" i="16" s="1"/>
  <c r="K1076" i="16"/>
  <c r="L1076" i="16" s="1"/>
  <c r="K1085" i="16"/>
  <c r="L1085" i="16" s="1"/>
  <c r="K1096" i="16"/>
  <c r="L1096" i="16" s="1"/>
  <c r="K1104" i="16"/>
  <c r="L1104" i="16" s="1"/>
  <c r="K1113" i="16"/>
  <c r="L1113" i="16" s="1"/>
  <c r="K1124" i="16"/>
  <c r="L1124" i="16" s="1"/>
  <c r="K1133" i="16"/>
  <c r="L1133" i="16" s="1"/>
  <c r="K1141" i="16"/>
  <c r="L1141" i="16" s="1"/>
  <c r="K1149" i="16"/>
  <c r="L1149" i="16" s="1"/>
  <c r="K1156" i="16"/>
  <c r="L1156" i="16" s="1"/>
  <c r="K1162" i="16"/>
  <c r="L1162" i="16" s="1"/>
  <c r="K1170" i="16"/>
  <c r="L1170" i="16" s="1"/>
  <c r="K1177" i="16"/>
  <c r="L1177" i="16" s="1"/>
  <c r="K1184" i="16"/>
  <c r="L1184" i="16" s="1"/>
  <c r="K1192" i="16"/>
  <c r="L1192" i="16" s="1"/>
  <c r="K1198" i="16"/>
  <c r="L1198" i="16" s="1"/>
  <c r="K1205" i="16"/>
  <c r="L1205" i="16" s="1"/>
  <c r="K1213" i="16"/>
  <c r="L1213" i="16" s="1"/>
  <c r="K1220" i="16"/>
  <c r="L1220" i="16" s="1"/>
  <c r="K1226" i="16"/>
  <c r="L1226" i="16" s="1"/>
  <c r="K1234" i="16"/>
  <c r="L1234" i="16" s="1"/>
  <c r="K1241" i="16"/>
  <c r="L1241" i="16" s="1"/>
  <c r="K1248" i="16"/>
  <c r="L1248" i="16" s="1"/>
  <c r="K1254" i="16"/>
  <c r="L1254" i="16" s="1"/>
  <c r="K1260" i="16"/>
  <c r="L1260" i="16" s="1"/>
  <c r="K1265" i="16"/>
  <c r="L1265" i="16" s="1"/>
  <c r="K1270" i="16"/>
  <c r="L1270" i="16" s="1"/>
  <c r="K1276" i="16"/>
  <c r="L1276" i="16" s="1"/>
  <c r="K1281" i="16"/>
  <c r="L1281" i="16" s="1"/>
  <c r="K1286" i="16"/>
  <c r="L1286" i="16" s="1"/>
  <c r="K1292" i="16"/>
  <c r="L1292" i="16" s="1"/>
  <c r="K1297" i="16"/>
  <c r="L1297" i="16" s="1"/>
  <c r="K1302" i="16"/>
  <c r="L1302" i="16" s="1"/>
  <c r="K1308" i="16"/>
  <c r="L1308" i="16" s="1"/>
  <c r="K1313" i="16"/>
  <c r="L1313" i="16" s="1"/>
  <c r="K1318" i="16"/>
  <c r="L1318" i="16" s="1"/>
  <c r="K527" i="16"/>
  <c r="L527" i="16" s="1"/>
  <c r="K551" i="16"/>
  <c r="L551" i="16" s="1"/>
  <c r="K572" i="16"/>
  <c r="L572" i="16" s="1"/>
  <c r="K592" i="16"/>
  <c r="L592" i="16" s="1"/>
  <c r="K612" i="16"/>
  <c r="L612" i="16" s="1"/>
  <c r="K628" i="16"/>
  <c r="L628" i="16" s="1"/>
  <c r="K648" i="16"/>
  <c r="L648" i="16" s="1"/>
  <c r="K668" i="16"/>
  <c r="L668" i="16" s="1"/>
  <c r="K687" i="16"/>
  <c r="L687" i="16" s="1"/>
  <c r="K708" i="16"/>
  <c r="L708" i="16" s="1"/>
  <c r="K724" i="16"/>
  <c r="L724" i="16" s="1"/>
  <c r="K743" i="16"/>
  <c r="L743" i="16" s="1"/>
  <c r="K764" i="16"/>
  <c r="L764" i="16" s="1"/>
  <c r="K783" i="16"/>
  <c r="L783" i="16" s="1"/>
  <c r="K799" i="16"/>
  <c r="L799" i="16" s="1"/>
  <c r="K820" i="16"/>
  <c r="L820" i="16" s="1"/>
  <c r="K839" i="16"/>
  <c r="L839" i="16" s="1"/>
  <c r="K850" i="16"/>
  <c r="L850" i="16" s="1"/>
  <c r="K861" i="16"/>
  <c r="L861" i="16" s="1"/>
  <c r="K869" i="16"/>
  <c r="L869" i="16" s="1"/>
  <c r="K878" i="16"/>
  <c r="L878" i="16" s="1"/>
  <c r="K889" i="16"/>
  <c r="L889" i="16" s="1"/>
  <c r="K898" i="16"/>
  <c r="L898" i="16" s="1"/>
  <c r="K906" i="16"/>
  <c r="L906" i="16" s="1"/>
  <c r="K917" i="16"/>
  <c r="L917" i="16" s="1"/>
  <c r="K926" i="16"/>
  <c r="L926" i="16" s="1"/>
  <c r="K936" i="16"/>
  <c r="L936" i="16" s="1"/>
  <c r="K946" i="16"/>
  <c r="L946" i="16" s="1"/>
  <c r="K954" i="16"/>
  <c r="L954" i="16" s="1"/>
  <c r="K964" i="16"/>
  <c r="L964" i="16" s="1"/>
  <c r="K974" i="16"/>
  <c r="L974" i="16" s="1"/>
  <c r="K984" i="16"/>
  <c r="L984" i="16" s="1"/>
  <c r="K992" i="16"/>
  <c r="L992" i="16" s="1"/>
  <c r="K1002" i="16"/>
  <c r="L1002" i="16" s="1"/>
  <c r="K1012" i="16"/>
  <c r="L1012" i="16" s="1"/>
  <c r="K1021" i="16"/>
  <c r="L1021" i="16" s="1"/>
  <c r="K1032" i="16"/>
  <c r="L1032" i="16" s="1"/>
  <c r="K1040" i="16"/>
  <c r="L1040" i="16" s="1"/>
  <c r="K1049" i="16"/>
  <c r="L1049" i="16" s="1"/>
  <c r="K1060" i="16"/>
  <c r="L1060" i="16" s="1"/>
  <c r="K1069" i="16"/>
  <c r="L1069" i="16" s="1"/>
  <c r="K1077" i="16"/>
  <c r="L1077" i="16" s="1"/>
  <c r="K1088" i="16"/>
  <c r="L1088" i="16" s="1"/>
  <c r="K1097" i="16"/>
  <c r="L1097" i="16" s="1"/>
  <c r="K1106" i="16"/>
  <c r="L1106" i="16" s="1"/>
  <c r="K1117" i="16"/>
  <c r="L1117" i="16" s="1"/>
  <c r="K1125" i="16"/>
  <c r="L1125" i="16" s="1"/>
  <c r="K1134" i="16"/>
  <c r="L1134" i="16" s="1"/>
  <c r="K1144" i="16"/>
  <c r="L1144" i="16" s="1"/>
  <c r="K1150" i="16"/>
  <c r="L1150" i="16" s="1"/>
  <c r="K1157" i="16"/>
  <c r="L1157" i="16" s="1"/>
  <c r="K1165" i="16"/>
  <c r="L1165" i="16" s="1"/>
  <c r="K1172" i="16"/>
  <c r="L1172" i="16" s="1"/>
  <c r="K1178" i="16"/>
  <c r="L1178" i="16" s="1"/>
  <c r="K1186" i="16"/>
  <c r="L1186" i="16" s="1"/>
  <c r="K1193" i="16"/>
  <c r="L1193" i="16" s="1"/>
  <c r="K1200" i="16"/>
  <c r="L1200" i="16" s="1"/>
  <c r="K1214" i="16"/>
  <c r="L1214" i="16" s="1"/>
  <c r="K1221" i="16"/>
  <c r="L1221" i="16" s="1"/>
  <c r="K1229" i="16"/>
  <c r="L1229" i="16" s="1"/>
  <c r="K1236" i="16"/>
  <c r="L1236" i="16" s="1"/>
  <c r="K1242" i="16"/>
  <c r="L1242" i="16" s="1"/>
  <c r="K1256" i="16"/>
  <c r="L1256" i="16" s="1"/>
  <c r="K1261" i="16"/>
  <c r="L1261" i="16" s="1"/>
  <c r="K1272" i="16"/>
  <c r="L1272" i="16" s="1"/>
  <c r="K1277" i="16"/>
  <c r="L1277" i="16" s="1"/>
  <c r="K1288" i="16"/>
  <c r="L1288" i="16" s="1"/>
  <c r="K1293" i="16"/>
  <c r="L1293" i="16" s="1"/>
  <c r="K1304" i="16"/>
  <c r="L1304" i="16" s="1"/>
  <c r="K1314" i="16"/>
  <c r="L1314" i="16" s="1"/>
  <c r="K559" i="16"/>
  <c r="L559" i="16" s="1"/>
  <c r="K580" i="16"/>
  <c r="L580" i="16" s="1"/>
  <c r="K596" i="16"/>
  <c r="L596" i="16" s="1"/>
  <c r="K636" i="16"/>
  <c r="L636" i="16" s="1"/>
  <c r="K671" i="16"/>
  <c r="L671" i="16" s="1"/>
  <c r="K711" i="16"/>
  <c r="L711" i="16" s="1"/>
  <c r="K751" i="16"/>
  <c r="L751" i="16" s="1"/>
  <c r="K784" i="16"/>
  <c r="L784" i="16" s="1"/>
  <c r="K807" i="16"/>
  <c r="L807" i="16" s="1"/>
  <c r="K840" i="16"/>
  <c r="L840" i="16" s="1"/>
  <c r="K872" i="16"/>
  <c r="L872" i="16" s="1"/>
  <c r="K890" i="16"/>
  <c r="L890" i="16" s="1"/>
  <c r="K910" i="16"/>
  <c r="L910" i="16" s="1"/>
  <c r="K928" i="16"/>
  <c r="L928" i="16" s="1"/>
  <c r="K948" i="16"/>
  <c r="L948" i="16" s="1"/>
  <c r="K957" i="16"/>
  <c r="L957" i="16" s="1"/>
  <c r="K976" i="16"/>
  <c r="L976" i="16" s="1"/>
  <c r="K996" i="16"/>
  <c r="L996" i="16" s="1"/>
  <c r="K1024" i="16"/>
  <c r="L1024" i="16" s="1"/>
  <c r="K1042" i="16"/>
  <c r="L1042" i="16" s="1"/>
  <c r="K1053" i="16"/>
  <c r="L1053" i="16" s="1"/>
  <c r="K1070" i="16"/>
  <c r="L1070" i="16" s="1"/>
  <c r="K1090" i="16"/>
  <c r="L1090" i="16" s="1"/>
  <c r="K1118" i="16"/>
  <c r="L1118" i="16" s="1"/>
  <c r="K1128" i="16"/>
  <c r="L1128" i="16" s="1"/>
  <c r="K1152" i="16"/>
  <c r="L1152" i="16" s="1"/>
  <c r="K1166" i="16"/>
  <c r="L1166" i="16" s="1"/>
  <c r="K1181" i="16"/>
  <c r="L1181" i="16" s="1"/>
  <c r="K1202" i="16"/>
  <c r="L1202" i="16" s="1"/>
  <c r="K1216" i="16"/>
  <c r="L1216" i="16" s="1"/>
  <c r="K1230" i="16"/>
  <c r="L1230" i="16" s="1"/>
  <c r="K1245" i="16"/>
  <c r="L1245" i="16" s="1"/>
  <c r="K1257" i="16"/>
  <c r="L1257" i="16" s="1"/>
  <c r="K1262" i="16"/>
  <c r="L1262" i="16" s="1"/>
  <c r="K1273" i="16"/>
  <c r="L1273" i="16" s="1"/>
  <c r="K1284" i="16"/>
  <c r="L1284" i="16" s="1"/>
  <c r="K1300" i="16"/>
  <c r="L1300" i="16" s="1"/>
  <c r="K1316" i="16"/>
  <c r="L1316" i="16" s="1"/>
  <c r="K1208" i="16"/>
  <c r="L1208" i="16" s="1"/>
  <c r="K1250" i="16"/>
  <c r="L1250" i="16" s="1"/>
  <c r="K1266" i="16"/>
  <c r="L1266" i="16" s="1"/>
  <c r="K1282" i="16"/>
  <c r="L1282" i="16" s="1"/>
  <c r="K1298" i="16"/>
  <c r="L1298" i="16" s="1"/>
  <c r="K1309" i="16"/>
  <c r="L1309" i="16" s="1"/>
  <c r="K1320" i="16"/>
  <c r="L1320" i="16" s="1"/>
  <c r="K528" i="16"/>
  <c r="L528" i="16" s="1"/>
  <c r="K615" i="16"/>
  <c r="L615" i="16" s="1"/>
  <c r="K655" i="16"/>
  <c r="L655" i="16" s="1"/>
  <c r="K692" i="16"/>
  <c r="L692" i="16" s="1"/>
  <c r="K728" i="16"/>
  <c r="L728" i="16" s="1"/>
  <c r="K767" i="16"/>
  <c r="L767" i="16" s="1"/>
  <c r="K824" i="16"/>
  <c r="L824" i="16" s="1"/>
  <c r="K853" i="16"/>
  <c r="L853" i="16" s="1"/>
  <c r="K862" i="16"/>
  <c r="L862" i="16" s="1"/>
  <c r="K882" i="16"/>
  <c r="L882" i="16" s="1"/>
  <c r="K900" i="16"/>
  <c r="L900" i="16" s="1"/>
  <c r="K920" i="16"/>
  <c r="L920" i="16" s="1"/>
  <c r="K938" i="16"/>
  <c r="L938" i="16" s="1"/>
  <c r="K968" i="16"/>
  <c r="L968" i="16" s="1"/>
  <c r="K985" i="16"/>
  <c r="L985" i="16" s="1"/>
  <c r="K1005" i="16"/>
  <c r="L1005" i="16" s="1"/>
  <c r="K1013" i="16"/>
  <c r="L1013" i="16" s="1"/>
  <c r="K1033" i="16"/>
  <c r="L1033" i="16" s="1"/>
  <c r="K1061" i="16"/>
  <c r="L1061" i="16" s="1"/>
  <c r="K1081" i="16"/>
  <c r="L1081" i="16" s="1"/>
  <c r="K1098" i="16"/>
  <c r="L1098" i="16" s="1"/>
  <c r="K1109" i="16"/>
  <c r="L1109" i="16" s="1"/>
  <c r="K1138" i="16"/>
  <c r="L1138" i="16" s="1"/>
  <c r="K1145" i="16"/>
  <c r="L1145" i="16" s="1"/>
  <c r="K1160" i="16"/>
  <c r="L1160" i="16" s="1"/>
  <c r="K1173" i="16"/>
  <c r="L1173" i="16" s="1"/>
  <c r="K1188" i="16"/>
  <c r="L1188" i="16" s="1"/>
  <c r="K1194" i="16"/>
  <c r="L1194" i="16" s="1"/>
  <c r="K1209" i="16"/>
  <c r="L1209" i="16" s="1"/>
  <c r="K1224" i="16"/>
  <c r="L1224" i="16" s="1"/>
  <c r="K1237" i="16"/>
  <c r="L1237" i="16" s="1"/>
  <c r="K1252" i="16"/>
  <c r="L1252" i="16" s="1"/>
  <c r="K1268" i="16"/>
  <c r="L1268" i="16" s="1"/>
  <c r="K1278" i="16"/>
  <c r="L1278" i="16" s="1"/>
  <c r="K1289" i="16"/>
  <c r="L1289" i="16" s="1"/>
  <c r="K1294" i="16"/>
  <c r="L1294" i="16" s="1"/>
  <c r="K1305" i="16"/>
  <c r="L1305" i="16" s="1"/>
  <c r="K1310" i="16"/>
  <c r="L1310" i="16" s="1"/>
  <c r="K1321" i="16"/>
  <c r="L1321" i="16" s="1"/>
  <c r="K965" i="5"/>
  <c r="L965" i="5" s="1"/>
  <c r="K936" i="5"/>
  <c r="L936" i="5" s="1"/>
  <c r="K1025" i="5"/>
  <c r="L1025" i="5" s="1"/>
  <c r="K599" i="5"/>
  <c r="L599" i="5" s="1"/>
  <c r="K636" i="5"/>
  <c r="L636" i="5" s="1"/>
  <c r="K600" i="5"/>
  <c r="L600" i="5" s="1"/>
  <c r="K726" i="5"/>
  <c r="L726" i="5" s="1"/>
  <c r="K687" i="5"/>
  <c r="L687" i="5" s="1"/>
  <c r="K1234" i="5"/>
  <c r="L1234" i="5" s="1"/>
  <c r="K1261" i="5"/>
  <c r="L1261" i="5" s="1"/>
  <c r="K1220" i="5"/>
  <c r="L1220" i="5" s="1"/>
  <c r="K1158" i="5"/>
  <c r="L1158" i="5" s="1"/>
  <c r="K701" i="5"/>
  <c r="L701" i="5" s="1"/>
  <c r="K591" i="5"/>
  <c r="L591" i="5" s="1"/>
  <c r="L1152" i="5"/>
  <c r="L648" i="5"/>
  <c r="L509" i="5"/>
  <c r="L1114" i="5"/>
  <c r="Q4" i="19"/>
  <c r="R4" i="19" s="1"/>
  <c r="C11" i="30" s="1"/>
  <c r="S4" i="19"/>
  <c r="D11" i="30" s="1"/>
  <c r="L4" i="19"/>
  <c r="D10" i="30" s="1"/>
  <c r="J4" i="19"/>
  <c r="K4" i="19" s="1"/>
  <c r="C10" i="30" s="1"/>
  <c r="L1077" i="5"/>
  <c r="L755" i="5"/>
  <c r="L870" i="5"/>
  <c r="L880" i="5"/>
  <c r="L960" i="5"/>
  <c r="L1091" i="5"/>
  <c r="L649" i="5"/>
  <c r="L1231" i="5"/>
  <c r="L974" i="5"/>
  <c r="L1248" i="5"/>
  <c r="L624" i="5"/>
  <c r="L1180" i="5"/>
  <c r="L578" i="5"/>
  <c r="L887" i="5"/>
  <c r="L527" i="5"/>
  <c r="L1099" i="5"/>
  <c r="L746" i="5"/>
  <c r="L849" i="5"/>
  <c r="L1079" i="5"/>
  <c r="L657" i="5"/>
  <c r="L1063" i="5"/>
  <c r="L1006" i="5"/>
  <c r="L841" i="5"/>
  <c r="L883" i="5"/>
  <c r="L813" i="5"/>
  <c r="L1208" i="5"/>
  <c r="L855" i="5"/>
  <c r="L712" i="5"/>
  <c r="L511" i="5"/>
  <c r="L664" i="5"/>
  <c r="L970" i="5"/>
  <c r="L1183" i="5"/>
  <c r="L758" i="5"/>
  <c r="L617" i="5"/>
  <c r="L1113" i="5"/>
  <c r="L1032" i="5"/>
  <c r="L690" i="5"/>
  <c r="L1074" i="5"/>
  <c r="L1206" i="5"/>
  <c r="L815" i="5"/>
  <c r="L915" i="5"/>
  <c r="L659" i="5"/>
  <c r="L1239" i="5"/>
  <c r="L839" i="5"/>
  <c r="L972" i="5"/>
  <c r="L791" i="5"/>
  <c r="L817" i="5"/>
  <c r="L1252" i="5"/>
  <c r="L1051" i="5"/>
  <c r="L530" i="5"/>
  <c r="L533" i="5"/>
  <c r="L828" i="5"/>
  <c r="L806" i="5"/>
  <c r="L1024" i="5"/>
  <c r="L944" i="5"/>
  <c r="L898" i="5"/>
  <c r="L1200" i="5"/>
  <c r="L733" i="5"/>
  <c r="L1204" i="5"/>
  <c r="L639" i="5"/>
  <c r="L1013" i="5"/>
  <c r="L619" i="5"/>
  <c r="L945" i="5"/>
  <c r="L905" i="5"/>
  <c r="L1148" i="5"/>
  <c r="L616" i="5"/>
  <c r="L716" i="5"/>
  <c r="L590" i="5"/>
  <c r="L577" i="5"/>
  <c r="L705" i="5"/>
  <c r="L679" i="5"/>
  <c r="L991" i="5"/>
  <c r="L830" i="5"/>
  <c r="L873" i="5"/>
  <c r="L845" i="5"/>
  <c r="L654" i="5"/>
  <c r="L859" i="5"/>
  <c r="L1068" i="5"/>
  <c r="L846" i="5"/>
  <c r="L1175" i="5"/>
  <c r="L1136" i="5"/>
  <c r="L565" i="5"/>
  <c r="L759" i="5"/>
  <c r="L941" i="5"/>
  <c r="L612" i="5"/>
  <c r="L1026" i="5"/>
  <c r="L795" i="5"/>
  <c r="L1172" i="5"/>
  <c r="L1081" i="5"/>
  <c r="L927" i="5"/>
  <c r="L717" i="5"/>
  <c r="L803" i="5"/>
  <c r="L1163" i="5"/>
  <c r="L642" i="5"/>
  <c r="L651" i="5"/>
  <c r="L1109" i="5"/>
  <c r="L672" i="5"/>
  <c r="L1096" i="5"/>
  <c r="L545" i="5"/>
  <c r="L562" i="5"/>
  <c r="L515" i="5"/>
  <c r="L1011" i="5"/>
  <c r="L547" i="5"/>
  <c r="L904" i="5"/>
  <c r="L1126" i="5"/>
  <c r="L691" i="5"/>
  <c r="L542" i="5"/>
  <c r="L556" i="5"/>
  <c r="L921" i="5"/>
  <c r="L1040" i="5"/>
  <c r="L697" i="5"/>
  <c r="L844" i="5"/>
  <c r="L832" i="5"/>
  <c r="L1053" i="5"/>
  <c r="L770" i="5"/>
  <c r="L526" i="5"/>
  <c r="L728" i="5"/>
  <c r="L863" i="5"/>
  <c r="L850" i="5"/>
  <c r="L747" i="5"/>
  <c r="L661" i="5"/>
  <c r="L522" i="5"/>
  <c r="L835" i="5"/>
  <c r="L1255" i="5"/>
  <c r="L1259" i="5"/>
  <c r="L1139" i="5"/>
  <c r="L1103" i="5"/>
  <c r="L505" i="5"/>
  <c r="L514" i="5"/>
  <c r="L923" i="5"/>
  <c r="L1033" i="5"/>
  <c r="L1127" i="5"/>
  <c r="L1092" i="5"/>
  <c r="L1086" i="5"/>
  <c r="L1115" i="5"/>
  <c r="L1080" i="5"/>
  <c r="L1089" i="5"/>
  <c r="L732" i="5"/>
  <c r="L1195" i="5"/>
  <c r="L952" i="5"/>
  <c r="L885" i="5"/>
  <c r="L681" i="5"/>
  <c r="L1043" i="5"/>
  <c r="L792" i="5"/>
  <c r="L688" i="5"/>
  <c r="L816" i="5"/>
  <c r="L829" i="5"/>
  <c r="L1004" i="5"/>
  <c r="L706" i="5"/>
  <c r="L823" i="5"/>
  <c r="L540" i="5"/>
  <c r="L997" i="5"/>
  <c r="L874" i="5"/>
  <c r="L737" i="5"/>
  <c r="L1177" i="5"/>
  <c r="L520" i="5"/>
  <c r="L1078" i="5"/>
  <c r="L678" i="5"/>
  <c r="L1034" i="5"/>
  <c r="L719" i="5"/>
  <c r="L831" i="5"/>
  <c r="L920" i="5"/>
  <c r="L842" i="5"/>
  <c r="L531" i="5"/>
  <c r="L794" i="5"/>
  <c r="L825" i="5"/>
  <c r="L555" i="5"/>
  <c r="L550" i="5"/>
  <c r="L765" i="5"/>
  <c r="L1173" i="5"/>
  <c r="L743" i="5"/>
  <c r="L1228" i="5"/>
  <c r="L947" i="5"/>
  <c r="L596" i="5"/>
  <c r="L899" i="5"/>
  <c r="L536" i="5"/>
  <c r="L625" i="5"/>
  <c r="L1085" i="5"/>
  <c r="L894" i="5"/>
  <c r="L1058" i="5"/>
  <c r="L721" i="5"/>
  <c r="L551" i="5"/>
  <c r="L564" i="5"/>
  <c r="L539" i="5"/>
  <c r="L1132" i="5"/>
  <c r="L569" i="5"/>
  <c r="L975" i="5"/>
  <c r="L512" i="5"/>
  <c r="L519" i="5"/>
  <c r="L671" i="5"/>
  <c r="L722" i="5"/>
  <c r="L680" i="5"/>
  <c r="L605" i="5"/>
  <c r="L1176" i="5"/>
  <c r="L771" i="5"/>
  <c r="L1246" i="5"/>
  <c r="L606" i="5"/>
  <c r="L1098" i="5"/>
  <c r="L609" i="5"/>
  <c r="L1196" i="5"/>
  <c r="L919" i="5"/>
  <c r="L739" i="5"/>
  <c r="L740" i="5"/>
  <c r="L877" i="5"/>
  <c r="L534" i="5"/>
  <c r="L517" i="5"/>
  <c r="L1185" i="5"/>
  <c r="L610" i="5"/>
  <c r="L1128" i="5"/>
  <c r="L641" i="5"/>
  <c r="L868" i="5"/>
  <c r="L796" i="5"/>
  <c r="L1038" i="5"/>
  <c r="L808" i="5"/>
  <c r="L663" i="5"/>
  <c r="L597" i="5"/>
  <c r="L506" i="5"/>
  <c r="L1207" i="5"/>
  <c r="L776" i="5"/>
  <c r="L741" i="5"/>
  <c r="L528" i="5"/>
  <c r="L538" i="5"/>
  <c r="L1000" i="5"/>
  <c r="L1205" i="5"/>
  <c r="L718" i="5"/>
  <c r="L1110" i="5"/>
  <c r="L507" i="5"/>
  <c r="L988" i="5"/>
  <c r="L1124" i="5"/>
  <c r="L1073" i="5"/>
  <c r="L1041" i="5"/>
  <c r="L558" i="5"/>
  <c r="L764" i="5"/>
  <c r="L546" i="5"/>
  <c r="L1108" i="5"/>
  <c r="L583" i="5"/>
  <c r="L864" i="5"/>
  <c r="L1106" i="5"/>
  <c r="L955" i="5"/>
  <c r="L860" i="5"/>
  <c r="L635" i="5"/>
  <c r="L1211" i="5"/>
  <c r="L961" i="5"/>
  <c r="L793" i="5"/>
  <c r="L1112" i="5"/>
  <c r="L653" i="5"/>
  <c r="L631" i="5"/>
  <c r="L1123" i="5"/>
  <c r="L660" i="5"/>
  <c r="L518" i="5"/>
  <c r="L790" i="5"/>
  <c r="L973" i="5"/>
  <c r="L897" i="5"/>
  <c r="L889" i="5"/>
  <c r="L670" i="5"/>
  <c r="L867" i="5"/>
  <c r="L724" i="5"/>
  <c r="L1249" i="5"/>
  <c r="L896" i="5"/>
  <c r="L561" i="5"/>
  <c r="L777" i="5"/>
  <c r="L1027" i="5"/>
  <c r="L559" i="5"/>
  <c r="L878" i="5"/>
  <c r="L580" i="5"/>
  <c r="L977" i="5"/>
  <c r="L909" i="5"/>
  <c r="L907" i="5"/>
  <c r="L1010" i="5"/>
  <c r="L1064" i="5"/>
  <c r="L1230" i="5"/>
  <c r="L686" i="5"/>
  <c r="L566" i="5"/>
  <c r="L801" i="5"/>
  <c r="L748" i="5"/>
  <c r="L949" i="5"/>
  <c r="L1107" i="5"/>
  <c r="L594" i="5"/>
  <c r="L918" i="5"/>
  <c r="L570" i="5"/>
  <c r="L935" i="5"/>
  <c r="L1087" i="5"/>
  <c r="L820" i="5"/>
  <c r="L1062" i="5"/>
  <c r="L804" i="5"/>
  <c r="L966" i="5"/>
  <c r="L983" i="5"/>
  <c r="L856" i="5"/>
  <c r="L723" i="5"/>
  <c r="L1100" i="5"/>
  <c r="L925" i="5"/>
  <c r="L544" i="5"/>
  <c r="L1194" i="5"/>
  <c r="L711" i="5"/>
  <c r="L951" i="5"/>
  <c r="L1156" i="5"/>
  <c r="L586" i="5"/>
  <c r="L698" i="5"/>
  <c r="L629" i="5"/>
  <c r="L1020" i="5"/>
  <c r="L1065" i="5"/>
  <c r="L1118" i="5"/>
  <c r="L643" i="5"/>
  <c r="L1082" i="5"/>
  <c r="L563" i="5"/>
  <c r="L1174" i="5"/>
  <c r="L552" i="5"/>
  <c r="L1001" i="5"/>
  <c r="L963" i="5"/>
  <c r="L818" i="5"/>
  <c r="L549" i="5"/>
  <c r="L784" i="5"/>
  <c r="L753" i="5"/>
  <c r="L1088" i="5"/>
  <c r="L858" i="5"/>
  <c r="L1084" i="5"/>
  <c r="L891" i="5"/>
  <c r="L595" i="5"/>
  <c r="L922" i="5"/>
  <c r="L986" i="5"/>
  <c r="L819" i="5"/>
  <c r="L872" i="5"/>
  <c r="L576" i="5"/>
  <c r="L1229" i="5"/>
  <c r="L1047" i="5"/>
  <c r="L1146" i="5"/>
  <c r="L938" i="5"/>
  <c r="L637" i="5"/>
  <c r="L1157" i="5"/>
  <c r="L886" i="5"/>
  <c r="L652" i="5"/>
  <c r="L998" i="5"/>
  <c r="L957" i="5"/>
  <c r="L906" i="5"/>
  <c r="L699" i="5"/>
  <c r="L1029" i="5"/>
  <c r="L1170" i="5"/>
  <c r="L1036" i="5"/>
  <c r="L1154" i="5"/>
  <c r="L994" i="5"/>
  <c r="L802" i="5"/>
  <c r="L1167" i="5"/>
  <c r="L1217" i="5"/>
  <c r="L593" i="5"/>
  <c r="L537" i="5"/>
  <c r="L622" i="5"/>
  <c r="L524" i="5"/>
  <c r="L1179" i="5"/>
  <c r="L684" i="5"/>
  <c r="L861" i="5"/>
  <c r="L1101" i="5"/>
  <c r="L902" i="5"/>
  <c r="L788" i="5"/>
  <c r="L1181" i="5"/>
  <c r="L1237" i="5"/>
  <c r="L1042" i="5"/>
  <c r="L1189" i="5"/>
  <c r="L1184" i="5"/>
  <c r="L523" i="5"/>
  <c r="L1213" i="5"/>
  <c r="L1214" i="5"/>
  <c r="L1159" i="5"/>
  <c r="L573" i="5"/>
  <c r="L582" i="5"/>
  <c r="L1244" i="5"/>
  <c r="L1191" i="5"/>
  <c r="L1241" i="5"/>
  <c r="L1056" i="5"/>
  <c r="L707" i="5"/>
  <c r="L1225" i="5"/>
  <c r="L900" i="5"/>
  <c r="L1140" i="5"/>
  <c r="L979" i="5"/>
  <c r="L916" i="5"/>
  <c r="L851" i="5"/>
  <c r="L1030" i="5"/>
  <c r="L992" i="5"/>
  <c r="L985" i="5"/>
  <c r="L1233" i="5"/>
  <c r="L611" i="5"/>
  <c r="L1192" i="5"/>
  <c r="L1007" i="5"/>
  <c r="L1236" i="5"/>
  <c r="L1134" i="5"/>
  <c r="L1014" i="5"/>
  <c r="L627" i="5"/>
  <c r="L930" i="5"/>
  <c r="L608" i="5"/>
  <c r="L811" i="5"/>
  <c r="L1046" i="5"/>
  <c r="L773" i="5"/>
  <c r="L647" i="5"/>
  <c r="L884" i="5"/>
  <c r="L959" i="5"/>
  <c r="L1135" i="5"/>
  <c r="L853" i="5"/>
  <c r="L848" i="5"/>
  <c r="L1121" i="5"/>
  <c r="L809" i="5"/>
  <c r="L946" i="5"/>
  <c r="L942" i="5"/>
  <c r="L633" i="5"/>
  <c r="L754" i="5"/>
  <c r="L658" i="5"/>
  <c r="L1057" i="5"/>
  <c r="L1019" i="5"/>
  <c r="L1171" i="5"/>
  <c r="L914" i="5"/>
  <c r="L1116" i="5"/>
  <c r="L1144" i="5"/>
  <c r="L781" i="5"/>
  <c r="L1164" i="5"/>
  <c r="L1125" i="5"/>
  <c r="L543" i="5"/>
  <c r="L939" i="5"/>
  <c r="L912" i="5"/>
  <c r="L971" i="5"/>
  <c r="L866" i="5"/>
  <c r="L862" i="5"/>
  <c r="L976" i="5"/>
  <c r="L700" i="5"/>
  <c r="L1155" i="5"/>
  <c r="L1193" i="5"/>
  <c r="L756" i="5"/>
  <c r="L926" i="5"/>
  <c r="L1071" i="5"/>
  <c r="L1122" i="5"/>
  <c r="L553" i="5"/>
  <c r="L560" i="5"/>
  <c r="L924" i="5"/>
  <c r="L632" i="5"/>
  <c r="L634" i="5"/>
  <c r="L749" i="5"/>
  <c r="L623" i="5"/>
  <c r="L932" i="5"/>
  <c r="L1242" i="5"/>
  <c r="L772" i="5"/>
  <c r="L1120" i="5"/>
  <c r="L1097" i="5"/>
  <c r="L1169" i="5"/>
  <c r="L1061" i="5"/>
  <c r="L708" i="5"/>
  <c r="L1150" i="5"/>
  <c r="L646" i="5"/>
  <c r="L676" i="5"/>
  <c r="L689" i="5"/>
  <c r="L1018" i="5"/>
  <c r="L1223" i="5"/>
  <c r="L644" i="5"/>
  <c r="L769" i="5"/>
  <c r="L568" i="5"/>
  <c r="L1090" i="5"/>
  <c r="I4" i="20" l="1"/>
  <c r="J4" i="20" s="1"/>
  <c r="C12" i="30" s="1"/>
  <c r="I12" i="30"/>
  <c r="AC6" i="15" l="1"/>
  <c r="AC7" i="15" s="1"/>
  <c r="AC8" i="15" s="1"/>
  <c r="AC9" i="15" s="1"/>
  <c r="AC10" i="15" s="1"/>
  <c r="AC11" i="15" s="1"/>
  <c r="AC12" i="15" s="1"/>
  <c r="AC13" i="15" s="1"/>
  <c r="AC14" i="15" s="1"/>
  <c r="AC15" i="15" s="1"/>
  <c r="AC16" i="15" s="1"/>
  <c r="AC17" i="15" s="1"/>
  <c r="AC18" i="15" s="1"/>
  <c r="AC19" i="15" s="1"/>
  <c r="AC20" i="15" s="1"/>
  <c r="AC21" i="15" s="1"/>
  <c r="AC22" i="15" s="1"/>
  <c r="AC23" i="15" s="1"/>
  <c r="AC24" i="15" s="1"/>
  <c r="AC25" i="15" s="1"/>
  <c r="AC26" i="15" s="1"/>
  <c r="AC27" i="15" s="1"/>
  <c r="AC28" i="15" s="1"/>
  <c r="AC29" i="15" s="1"/>
  <c r="AC30" i="15" s="1"/>
  <c r="AC31" i="15" s="1"/>
  <c r="AC32" i="15" s="1"/>
  <c r="AC33" i="15" s="1"/>
  <c r="AC34" i="15" s="1"/>
  <c r="AC35" i="15" s="1"/>
  <c r="AC36" i="15" s="1"/>
  <c r="AC37" i="15" s="1"/>
  <c r="AC38" i="15" s="1"/>
  <c r="AC39" i="15" s="1"/>
  <c r="AC40" i="15" s="1"/>
  <c r="AC41" i="15" s="1"/>
  <c r="AC42" i="15" s="1"/>
  <c r="AC43" i="15" s="1"/>
  <c r="AC44" i="15" s="1"/>
  <c r="AC45" i="15" s="1"/>
  <c r="AC46" i="15" s="1"/>
  <c r="AC47" i="15" s="1"/>
  <c r="AC48" i="15" s="1"/>
  <c r="AC49" i="15" s="1"/>
  <c r="AC50" i="15" s="1"/>
  <c r="AC51" i="15" s="1"/>
  <c r="AC52" i="15" s="1"/>
  <c r="AC53" i="15" s="1"/>
  <c r="AC54" i="15" s="1"/>
  <c r="AC55" i="15" s="1"/>
  <c r="AC56" i="15" s="1"/>
  <c r="AC57" i="15" s="1"/>
  <c r="AC58" i="15" s="1"/>
  <c r="AC59" i="15" s="1"/>
  <c r="AC60" i="15" s="1"/>
  <c r="AC61" i="15" s="1"/>
  <c r="AC62" i="15" s="1"/>
  <c r="AC63" i="15" s="1"/>
  <c r="AC64" i="15" s="1"/>
  <c r="AC65" i="15" s="1"/>
  <c r="AC66" i="15" s="1"/>
  <c r="AC67" i="15" s="1"/>
  <c r="AC68" i="15" s="1"/>
  <c r="AC69" i="15" s="1"/>
  <c r="AC70" i="15" s="1"/>
  <c r="AC71" i="15" s="1"/>
  <c r="AC72" i="15" s="1"/>
  <c r="AC73" i="15" s="1"/>
  <c r="AC74" i="15" s="1"/>
  <c r="AC75" i="15" s="1"/>
  <c r="AC76" i="15" s="1"/>
  <c r="AC77" i="15" s="1"/>
  <c r="AC78" i="15" s="1"/>
  <c r="AC79" i="15" s="1"/>
  <c r="AC80" i="15" s="1"/>
  <c r="AC81" i="15" s="1"/>
  <c r="AC82" i="15" s="1"/>
  <c r="AC83" i="15" s="1"/>
  <c r="AC84" i="15" s="1"/>
  <c r="AC85" i="15" s="1"/>
  <c r="AC86" i="15" s="1"/>
  <c r="AC87" i="15" s="1"/>
  <c r="AC88" i="15" s="1"/>
  <c r="AC89" i="15" s="1"/>
  <c r="AC90" i="15" s="1"/>
  <c r="AC91" i="15" s="1"/>
  <c r="AC92" i="15" s="1"/>
  <c r="AC93" i="15" s="1"/>
  <c r="AC94" i="15" s="1"/>
  <c r="AC95" i="15" s="1"/>
  <c r="AC96" i="15" s="1"/>
  <c r="AC97" i="15" s="1"/>
  <c r="AC98" i="15" s="1"/>
  <c r="AC99" i="15" s="1"/>
  <c r="AC100" i="15" s="1"/>
  <c r="AC101" i="15" s="1"/>
  <c r="AC102" i="15" s="1"/>
  <c r="AC103" i="15" s="1"/>
  <c r="AC104" i="15" s="1"/>
  <c r="AC105" i="15" s="1"/>
  <c r="AC106" i="15" s="1"/>
  <c r="AC107" i="15" s="1"/>
  <c r="AC108" i="15" s="1"/>
  <c r="AC109" i="15" s="1"/>
  <c r="AC110" i="15" s="1"/>
  <c r="AC111" i="15" s="1"/>
  <c r="AC112" i="15" s="1"/>
  <c r="AC113" i="15" s="1"/>
  <c r="AC114" i="15" s="1"/>
  <c r="AC115" i="15" s="1"/>
  <c r="AC116" i="15" s="1"/>
  <c r="AC117" i="15" s="1"/>
  <c r="AC118" i="15" s="1"/>
  <c r="AC119" i="15" s="1"/>
  <c r="AC120" i="15" s="1"/>
  <c r="AC121" i="15" s="1"/>
  <c r="AC122" i="15" s="1"/>
  <c r="AC123" i="15" s="1"/>
  <c r="AC124" i="15" s="1"/>
  <c r="AC125" i="15" s="1"/>
  <c r="AC126" i="15" s="1"/>
  <c r="AC127" i="15" s="1"/>
  <c r="AC128" i="15" s="1"/>
  <c r="AC129" i="15" s="1"/>
  <c r="AC130" i="15" s="1"/>
  <c r="AC131" i="15" s="1"/>
  <c r="AC132" i="15" s="1"/>
  <c r="AC133" i="15" s="1"/>
  <c r="AC134" i="15" s="1"/>
  <c r="AC135" i="15" s="1"/>
  <c r="AC136" i="15" s="1"/>
  <c r="AC137" i="15" s="1"/>
  <c r="AC138" i="15" s="1"/>
  <c r="AC139" i="15" s="1"/>
  <c r="AC140" i="15" s="1"/>
  <c r="AC141" i="15" s="1"/>
  <c r="AC142" i="15" s="1"/>
  <c r="AC143" i="15" s="1"/>
  <c r="AC144" i="15" s="1"/>
  <c r="AC145" i="15" s="1"/>
  <c r="AC146" i="15" s="1"/>
  <c r="AC147" i="15" s="1"/>
  <c r="AC148" i="15" s="1"/>
  <c r="AC149" i="15" s="1"/>
  <c r="AC150" i="15" s="1"/>
  <c r="AC151" i="15" s="1"/>
  <c r="AC152" i="15" s="1"/>
  <c r="AC153" i="15" s="1"/>
  <c r="AC154" i="15" s="1"/>
  <c r="AC155" i="15" s="1"/>
  <c r="AC156" i="15" s="1"/>
  <c r="AC157" i="15" s="1"/>
  <c r="AC158" i="15" s="1"/>
  <c r="AC159" i="15" s="1"/>
  <c r="AC160" i="15" s="1"/>
  <c r="AC161" i="15" s="1"/>
  <c r="AC162" i="15" s="1"/>
  <c r="AC163" i="15" s="1"/>
  <c r="AC164" i="15" s="1"/>
  <c r="AC165" i="15" s="1"/>
  <c r="AC166" i="15" s="1"/>
  <c r="AC167" i="15" s="1"/>
  <c r="AC168" i="15" s="1"/>
  <c r="AC169" i="15" s="1"/>
  <c r="AC170" i="15" s="1"/>
  <c r="AC171" i="15" s="1"/>
  <c r="AC172" i="15" s="1"/>
  <c r="AC173" i="15" s="1"/>
  <c r="AC174" i="15" s="1"/>
  <c r="AC175" i="15" s="1"/>
  <c r="AC176" i="15" s="1"/>
  <c r="AC177" i="15" s="1"/>
  <c r="AC178" i="15" s="1"/>
  <c r="AC179" i="15" s="1"/>
  <c r="AC180" i="15" s="1"/>
  <c r="AC181" i="15" s="1"/>
  <c r="AC182" i="15" s="1"/>
  <c r="AC183" i="15" s="1"/>
  <c r="AC184" i="15" s="1"/>
  <c r="AC185" i="15" s="1"/>
  <c r="AC186" i="15" s="1"/>
  <c r="AC187" i="15" s="1"/>
  <c r="AC188" i="15" s="1"/>
  <c r="AC189" i="15" s="1"/>
  <c r="AC190" i="15" s="1"/>
  <c r="AC191" i="15" s="1"/>
  <c r="AC192" i="15" s="1"/>
  <c r="AC193" i="15" s="1"/>
  <c r="AC194" i="15" s="1"/>
  <c r="AC195" i="15" s="1"/>
  <c r="AC196" i="15" s="1"/>
  <c r="AC197" i="15" s="1"/>
  <c r="AC198" i="15" s="1"/>
  <c r="AC199" i="15" s="1"/>
  <c r="AC200" i="15" s="1"/>
  <c r="AC201" i="15" s="1"/>
  <c r="AC202" i="15" s="1"/>
  <c r="AC203" i="15" s="1"/>
  <c r="AC204" i="15" s="1"/>
  <c r="AC205" i="15" s="1"/>
  <c r="AC206" i="15" s="1"/>
  <c r="AC207" i="15" s="1"/>
  <c r="AC208" i="15" s="1"/>
  <c r="AC209" i="15" s="1"/>
  <c r="AC210" i="15" s="1"/>
  <c r="AC211" i="15" s="1"/>
  <c r="AC212" i="15" s="1"/>
  <c r="AC213" i="15" s="1"/>
  <c r="AC214" i="15" s="1"/>
  <c r="AC215" i="15" s="1"/>
  <c r="AC216" i="15" s="1"/>
  <c r="AC217" i="15" s="1"/>
  <c r="AC218" i="15" s="1"/>
  <c r="AC219" i="15" s="1"/>
  <c r="AC220" i="15" s="1"/>
  <c r="AC221" i="15" s="1"/>
  <c r="AC222" i="15" s="1"/>
  <c r="AC223" i="15" s="1"/>
  <c r="AC224" i="15" s="1"/>
  <c r="AC225" i="15" s="1"/>
  <c r="AC226" i="15" s="1"/>
  <c r="AC227" i="15" s="1"/>
  <c r="AC228" i="15" s="1"/>
  <c r="AC229" i="15" s="1"/>
  <c r="AC230" i="15" s="1"/>
  <c r="AC231" i="15" s="1"/>
  <c r="AC232" i="15" s="1"/>
  <c r="AC233" i="15" s="1"/>
  <c r="AC234" i="15" s="1"/>
  <c r="AC235" i="15" s="1"/>
  <c r="AC236" i="15" s="1"/>
  <c r="AC237" i="15" s="1"/>
  <c r="AC238" i="15" s="1"/>
  <c r="AC239" i="15" s="1"/>
  <c r="AC240" i="15" s="1"/>
  <c r="AC241" i="15" s="1"/>
  <c r="AC242" i="15" s="1"/>
  <c r="AC243" i="15" s="1"/>
  <c r="AC244" i="15" s="1"/>
  <c r="AC245" i="15" s="1"/>
  <c r="AC246" i="15" s="1"/>
  <c r="AC247" i="15" s="1"/>
  <c r="AC248" i="15" s="1"/>
  <c r="AC249" i="15" s="1"/>
  <c r="AC250" i="15" s="1"/>
  <c r="AC251" i="15" s="1"/>
  <c r="AC252" i="15" s="1"/>
  <c r="AC253" i="15" s="1"/>
  <c r="AC254" i="15" s="1"/>
  <c r="AC255" i="15" s="1"/>
  <c r="AC256" i="15" s="1"/>
  <c r="AC257" i="15" s="1"/>
  <c r="AC258" i="15" s="1"/>
  <c r="AC259" i="15" s="1"/>
  <c r="AC260" i="15" s="1"/>
  <c r="AC261" i="15" s="1"/>
  <c r="AC262" i="15" s="1"/>
  <c r="AC263" i="15" s="1"/>
  <c r="AC264" i="15" s="1"/>
  <c r="AC265" i="15" s="1"/>
  <c r="AC266" i="15" s="1"/>
  <c r="AC267" i="15" s="1"/>
  <c r="AC268" i="15" s="1"/>
  <c r="AC269" i="15" s="1"/>
  <c r="AC270" i="15" s="1"/>
  <c r="AC271" i="15" s="1"/>
  <c r="AC272" i="15" s="1"/>
  <c r="AC273" i="15" s="1"/>
  <c r="AC274" i="15" s="1"/>
  <c r="AC275" i="15" s="1"/>
  <c r="AC276" i="15" s="1"/>
  <c r="AC277" i="15" s="1"/>
  <c r="AC278" i="15" s="1"/>
  <c r="AC279" i="15" s="1"/>
  <c r="AC280" i="15" s="1"/>
  <c r="AC281" i="15" s="1"/>
  <c r="AC282" i="15" s="1"/>
  <c r="AC283" i="15" s="1"/>
  <c r="AC284" i="15" s="1"/>
  <c r="AC285" i="15" s="1"/>
  <c r="AC286" i="15" s="1"/>
  <c r="AC287" i="15" s="1"/>
  <c r="AC288" i="15" s="1"/>
  <c r="AC289" i="15" s="1"/>
  <c r="AC290" i="15" s="1"/>
  <c r="AC291" i="15" s="1"/>
  <c r="AC292" i="15" s="1"/>
  <c r="AC293" i="15" s="1"/>
  <c r="AC294" i="15" s="1"/>
  <c r="AC295" i="15" s="1"/>
  <c r="AC296" i="15" s="1"/>
  <c r="AC297" i="15" s="1"/>
  <c r="AC298" i="15" s="1"/>
  <c r="AC299" i="15" s="1"/>
  <c r="AC300" i="15" s="1"/>
  <c r="AC301" i="15" s="1"/>
  <c r="AC302" i="15" s="1"/>
  <c r="AC303" i="15" s="1"/>
  <c r="AC304" i="15" s="1"/>
  <c r="AC305" i="15" s="1"/>
  <c r="AC306" i="15" s="1"/>
  <c r="AC307" i="15" s="1"/>
  <c r="AC308" i="15" s="1"/>
  <c r="AC309" i="15" s="1"/>
  <c r="AC310" i="15" s="1"/>
  <c r="AC311" i="15" s="1"/>
  <c r="AC312" i="15" s="1"/>
  <c r="AC313" i="15" s="1"/>
  <c r="AC314" i="15" s="1"/>
  <c r="AC315" i="15" s="1"/>
  <c r="AC316" i="15" s="1"/>
  <c r="AC317" i="15" s="1"/>
  <c r="AC318" i="15" s="1"/>
  <c r="AC319" i="15" s="1"/>
  <c r="AC320" i="15" s="1"/>
  <c r="AC321" i="15" s="1"/>
  <c r="AC322" i="15" s="1"/>
  <c r="AC323" i="15" s="1"/>
  <c r="AC324" i="15" s="1"/>
  <c r="AC325" i="15" s="1"/>
  <c r="AC326" i="15" s="1"/>
  <c r="AC327" i="15" s="1"/>
  <c r="AC328" i="15" s="1"/>
  <c r="AC329" i="15" s="1"/>
  <c r="AC330" i="15" s="1"/>
  <c r="AC331" i="15" s="1"/>
  <c r="AC332" i="15" s="1"/>
  <c r="AC333" i="15" s="1"/>
  <c r="AC334" i="15" s="1"/>
  <c r="AC335" i="15" s="1"/>
  <c r="AC336" i="15" s="1"/>
  <c r="AC337" i="15" s="1"/>
  <c r="AC338" i="15" s="1"/>
  <c r="AC339" i="15" s="1"/>
  <c r="AC340" i="15" s="1"/>
  <c r="AC341" i="15" s="1"/>
  <c r="AC342" i="15" s="1"/>
  <c r="AC343" i="15" s="1"/>
  <c r="AC344" i="15" s="1"/>
  <c r="AC345" i="15" s="1"/>
  <c r="AC346" i="15" s="1"/>
  <c r="AC347" i="15" s="1"/>
  <c r="AC348" i="15" s="1"/>
  <c r="AC349" i="15" s="1"/>
  <c r="AC350" i="15" s="1"/>
  <c r="AC351" i="15" s="1"/>
  <c r="AC352" i="15" s="1"/>
  <c r="AC353" i="15" s="1"/>
  <c r="AC354" i="15" s="1"/>
  <c r="AC355" i="15" s="1"/>
  <c r="AC356" i="15" s="1"/>
  <c r="AC357" i="15" s="1"/>
  <c r="AC358" i="15" s="1"/>
  <c r="AC359" i="15" s="1"/>
  <c r="AC360" i="15" s="1"/>
  <c r="AC361" i="15" s="1"/>
  <c r="AC362" i="15" s="1"/>
  <c r="AC363" i="15" s="1"/>
  <c r="AC364" i="15" s="1"/>
  <c r="AC365" i="15" s="1"/>
  <c r="AC366" i="15" s="1"/>
  <c r="AC367" i="15" s="1"/>
  <c r="AC368" i="15" s="1"/>
  <c r="AC369" i="15" s="1"/>
  <c r="AC370" i="15" s="1"/>
  <c r="AC371" i="15" s="1"/>
  <c r="AC372" i="15" s="1"/>
  <c r="AC373" i="15" s="1"/>
  <c r="AC374" i="15" s="1"/>
  <c r="AC375" i="15" s="1"/>
  <c r="AC376" i="15" s="1"/>
  <c r="AC377" i="15" s="1"/>
  <c r="AC378" i="15" s="1"/>
  <c r="AC379" i="15" s="1"/>
  <c r="AC380" i="15" s="1"/>
  <c r="AC381" i="15" s="1"/>
  <c r="AC382" i="15" s="1"/>
  <c r="AC383" i="15" s="1"/>
  <c r="AC384" i="15" s="1"/>
  <c r="AC385" i="15" s="1"/>
  <c r="AC386" i="15" s="1"/>
  <c r="AC387" i="15" s="1"/>
  <c r="AC388" i="15" s="1"/>
  <c r="AC389" i="15" s="1"/>
  <c r="AC390" i="15" s="1"/>
  <c r="AC391" i="15" s="1"/>
  <c r="AC392" i="15" s="1"/>
  <c r="AC393" i="15" s="1"/>
  <c r="AC394" i="15" s="1"/>
  <c r="AC395" i="15" s="1"/>
  <c r="AC396" i="15" s="1"/>
  <c r="AC397" i="15" s="1"/>
  <c r="AC398" i="15" s="1"/>
  <c r="AC399" i="15" s="1"/>
  <c r="AC400" i="15" s="1"/>
  <c r="AC401" i="15" s="1"/>
  <c r="AC402" i="15" s="1"/>
  <c r="AC403" i="15" s="1"/>
  <c r="AC404" i="15" s="1"/>
  <c r="AC405" i="15" s="1"/>
  <c r="AC406" i="15" s="1"/>
  <c r="AC407" i="15" s="1"/>
  <c r="AC408" i="15" s="1"/>
  <c r="AC409" i="15" s="1"/>
  <c r="AC410" i="15" s="1"/>
  <c r="AC411" i="15" s="1"/>
  <c r="AC412" i="15" s="1"/>
  <c r="AC413" i="15" s="1"/>
  <c r="AC414" i="15" s="1"/>
  <c r="AC415" i="15" s="1"/>
  <c r="AC416" i="15" s="1"/>
  <c r="AC417" i="15" s="1"/>
  <c r="AC418" i="15" s="1"/>
  <c r="AC419" i="15" s="1"/>
  <c r="AC420" i="15" s="1"/>
  <c r="AC421" i="15" s="1"/>
  <c r="AC422" i="15" s="1"/>
  <c r="AC423" i="15" s="1"/>
  <c r="AC424" i="15" s="1"/>
  <c r="AC425" i="15" s="1"/>
  <c r="AC426" i="15" s="1"/>
  <c r="AC427" i="15" s="1"/>
  <c r="AC428" i="15" s="1"/>
  <c r="AC429" i="15" s="1"/>
  <c r="AC430" i="15" s="1"/>
  <c r="AC431" i="15" s="1"/>
  <c r="AC432" i="15" s="1"/>
  <c r="AC433" i="15" s="1"/>
  <c r="AC434" i="15" s="1"/>
  <c r="AC435" i="15" s="1"/>
  <c r="AC436" i="15" s="1"/>
  <c r="AC437" i="15" s="1"/>
  <c r="AC438" i="15" s="1"/>
  <c r="AC439" i="15" s="1"/>
  <c r="AC440" i="15" s="1"/>
  <c r="AC441" i="15" s="1"/>
  <c r="AC442" i="15" s="1"/>
  <c r="AC443" i="15" s="1"/>
  <c r="AC444" i="15" s="1"/>
  <c r="AC445" i="15" s="1"/>
  <c r="AC446" i="15" s="1"/>
  <c r="AC447" i="15" s="1"/>
  <c r="AC448" i="15" s="1"/>
  <c r="AC449" i="15" s="1"/>
  <c r="AC450" i="15" s="1"/>
  <c r="AC451" i="15" s="1"/>
  <c r="AC452" i="15" s="1"/>
  <c r="AC453" i="15" s="1"/>
  <c r="AC454" i="15" s="1"/>
  <c r="AC455" i="15" s="1"/>
  <c r="AC456" i="15" s="1"/>
  <c r="AC457" i="15" s="1"/>
  <c r="AC458" i="15" s="1"/>
  <c r="AC459" i="15" s="1"/>
  <c r="AC460" i="15" s="1"/>
  <c r="AC461" i="15" s="1"/>
  <c r="AC462" i="15" s="1"/>
  <c r="AC463" i="15" s="1"/>
  <c r="AC464" i="15" s="1"/>
  <c r="AC465" i="15" s="1"/>
  <c r="AC466" i="15" s="1"/>
  <c r="AC467" i="15" s="1"/>
  <c r="AC468" i="15" s="1"/>
  <c r="AC469" i="15" s="1"/>
  <c r="AC470" i="15" s="1"/>
  <c r="AC471" i="15" s="1"/>
  <c r="AC472" i="15" s="1"/>
  <c r="AC473" i="15" s="1"/>
  <c r="AC474" i="15" s="1"/>
  <c r="AC475" i="15" s="1"/>
  <c r="AC476" i="15" s="1"/>
  <c r="AC477" i="15" s="1"/>
  <c r="AC478" i="15" s="1"/>
  <c r="AC479" i="15" s="1"/>
  <c r="AC480" i="15" s="1"/>
  <c r="AC481" i="15" s="1"/>
  <c r="AC482" i="15" s="1"/>
  <c r="AC483" i="15" s="1"/>
  <c r="AC484" i="15" s="1"/>
  <c r="AC485" i="15" s="1"/>
  <c r="AC486" i="15" s="1"/>
  <c r="AC487" i="15" s="1"/>
  <c r="AC488" i="15" s="1"/>
  <c r="AC489" i="15" s="1"/>
  <c r="AC490" i="15" s="1"/>
  <c r="AC491" i="15" s="1"/>
  <c r="AC492" i="15" s="1"/>
  <c r="AC493" i="15" s="1"/>
  <c r="AC494" i="15" s="1"/>
  <c r="AC495" i="15" s="1"/>
  <c r="AC496" i="15" s="1"/>
  <c r="AC497" i="15" s="1"/>
  <c r="AC498" i="15" s="1"/>
  <c r="AC499" i="15" s="1"/>
  <c r="AC500" i="15" s="1"/>
  <c r="AC501" i="15" s="1"/>
  <c r="AC502" i="15" s="1"/>
  <c r="AC503" i="15" s="1"/>
  <c r="AC504" i="15" s="1"/>
  <c r="AC505" i="15" s="1"/>
  <c r="AC506" i="15" s="1"/>
  <c r="AC507" i="15" s="1"/>
  <c r="AC508" i="15" s="1"/>
  <c r="AC509" i="15" s="1"/>
  <c r="AC510" i="15" s="1"/>
  <c r="AC511" i="15" s="1"/>
  <c r="AC512" i="15" s="1"/>
  <c r="AC513" i="15" s="1"/>
  <c r="AC514" i="15" s="1"/>
  <c r="AC515" i="15" s="1"/>
  <c r="AC516" i="15" s="1"/>
  <c r="AC517" i="15" s="1"/>
  <c r="AC518" i="15" s="1"/>
  <c r="AC519" i="15" s="1"/>
  <c r="AC520" i="15" s="1"/>
  <c r="AC521" i="15" s="1"/>
  <c r="AC522" i="15" s="1"/>
  <c r="AC523" i="15" s="1"/>
  <c r="AC524" i="15" s="1"/>
  <c r="AC525" i="15" s="1"/>
  <c r="AC526" i="15" s="1"/>
  <c r="AC527" i="15" s="1"/>
  <c r="AC528" i="15" s="1"/>
  <c r="AC529" i="15" s="1"/>
  <c r="AC530" i="15" s="1"/>
  <c r="AC531" i="15" s="1"/>
  <c r="AC532" i="15" s="1"/>
  <c r="AC533" i="15" s="1"/>
  <c r="AC534" i="15" s="1"/>
  <c r="AC535" i="15" s="1"/>
  <c r="AC536" i="15" s="1"/>
  <c r="AC537" i="15" s="1"/>
  <c r="AC538" i="15" s="1"/>
  <c r="AC539" i="15" s="1"/>
  <c r="AC540" i="15" s="1"/>
  <c r="AC541" i="15" s="1"/>
  <c r="AC542" i="15" s="1"/>
  <c r="AC543" i="15" s="1"/>
  <c r="AC544" i="15" s="1"/>
  <c r="AC545" i="15" s="1"/>
  <c r="AC546" i="15" s="1"/>
  <c r="AC547" i="15" s="1"/>
  <c r="AC548" i="15" s="1"/>
  <c r="AC549" i="15" s="1"/>
  <c r="AC550" i="15" s="1"/>
  <c r="AC551" i="15" s="1"/>
  <c r="AC552" i="15" s="1"/>
  <c r="AC553" i="15" s="1"/>
  <c r="AC554" i="15" s="1"/>
  <c r="AC555" i="15" s="1"/>
  <c r="AC556" i="15" s="1"/>
  <c r="AC557" i="15" s="1"/>
  <c r="AC558" i="15" s="1"/>
  <c r="AC559" i="15" s="1"/>
  <c r="AC560" i="15" s="1"/>
  <c r="AC561" i="15" s="1"/>
  <c r="AC562" i="15" s="1"/>
  <c r="AC563" i="15" s="1"/>
  <c r="AC564" i="15" s="1"/>
  <c r="AC565" i="15" s="1"/>
  <c r="AC566" i="15" s="1"/>
  <c r="AC567" i="15" s="1"/>
  <c r="AC568" i="15" s="1"/>
  <c r="AC569" i="15" s="1"/>
  <c r="AC570" i="15" s="1"/>
  <c r="AC571" i="15" s="1"/>
  <c r="AC572" i="15" s="1"/>
  <c r="AC573" i="15" s="1"/>
  <c r="AC574" i="15" s="1"/>
  <c r="AC575" i="15" s="1"/>
  <c r="AC576" i="15" s="1"/>
  <c r="AC577" i="15" s="1"/>
  <c r="AC578" i="15" s="1"/>
  <c r="AC579" i="15" s="1"/>
  <c r="AC580" i="15" s="1"/>
  <c r="AC581" i="15" s="1"/>
  <c r="AC582" i="15" s="1"/>
  <c r="AC583" i="15" s="1"/>
  <c r="AC584" i="15" s="1"/>
  <c r="AC585" i="15" s="1"/>
  <c r="AC586" i="15" s="1"/>
  <c r="AC587" i="15" s="1"/>
  <c r="AC588" i="15" s="1"/>
  <c r="AC589" i="15" s="1"/>
  <c r="AC590" i="15" s="1"/>
  <c r="AC591" i="15" s="1"/>
  <c r="AC592" i="15" s="1"/>
  <c r="AC593" i="15" s="1"/>
  <c r="AC594" i="15" s="1"/>
  <c r="AC595" i="15" s="1"/>
  <c r="AC596" i="15" s="1"/>
  <c r="AC597" i="15" s="1"/>
  <c r="AC598" i="15" s="1"/>
  <c r="AC599" i="15" s="1"/>
  <c r="AC600" i="15" s="1"/>
  <c r="AC601" i="15" s="1"/>
  <c r="AC602" i="15" s="1"/>
  <c r="AC603" i="15" s="1"/>
  <c r="AC604" i="15" s="1"/>
  <c r="AC605" i="15" s="1"/>
  <c r="AC606" i="15" s="1"/>
  <c r="AC607" i="15" s="1"/>
  <c r="AC608" i="15" s="1"/>
  <c r="AC609" i="15" s="1"/>
  <c r="AC610" i="15" s="1"/>
  <c r="AC611" i="15" s="1"/>
  <c r="AC612" i="15" s="1"/>
  <c r="AC613" i="15" s="1"/>
  <c r="AC614" i="15" s="1"/>
  <c r="AC615" i="15" s="1"/>
  <c r="AC616" i="15" s="1"/>
  <c r="AC617" i="15" s="1"/>
  <c r="AC618" i="15" s="1"/>
  <c r="AC619" i="15" s="1"/>
  <c r="AC620" i="15" s="1"/>
  <c r="AC621" i="15" s="1"/>
  <c r="AC622" i="15" s="1"/>
  <c r="AC623" i="15" s="1"/>
  <c r="AC624" i="15" s="1"/>
  <c r="AC625" i="15" s="1"/>
  <c r="AC626" i="15" s="1"/>
  <c r="AC627" i="15" s="1"/>
  <c r="AC628" i="15" s="1"/>
  <c r="AC629" i="15" s="1"/>
  <c r="AC630" i="15" s="1"/>
  <c r="AC631" i="15" s="1"/>
  <c r="AC632" i="15" s="1"/>
  <c r="AC633" i="15" s="1"/>
  <c r="AC634" i="15" s="1"/>
  <c r="AC635" i="15" s="1"/>
  <c r="AC636" i="15" s="1"/>
  <c r="AC637" i="15" s="1"/>
  <c r="AC638" i="15" s="1"/>
  <c r="AC639" i="15" s="1"/>
  <c r="AC640" i="15" s="1"/>
  <c r="AC641" i="15" s="1"/>
  <c r="AC642" i="15" s="1"/>
  <c r="AC643" i="15" s="1"/>
  <c r="AC644" i="15" s="1"/>
  <c r="AC645" i="15" s="1"/>
  <c r="AC646" i="15" s="1"/>
  <c r="AC647" i="15" s="1"/>
  <c r="AC648" i="15" s="1"/>
  <c r="AC649" i="15" s="1"/>
  <c r="AC650" i="15" s="1"/>
  <c r="AC651" i="15" s="1"/>
  <c r="AC652" i="15" s="1"/>
  <c r="AC653" i="15" s="1"/>
  <c r="AC654" i="15" s="1"/>
  <c r="AC655" i="15" s="1"/>
  <c r="AC656" i="15" s="1"/>
  <c r="AC657" i="15" s="1"/>
  <c r="AC658" i="15" s="1"/>
  <c r="AC659" i="15" s="1"/>
  <c r="AC660" i="15" s="1"/>
  <c r="AC661" i="15" s="1"/>
  <c r="AC662" i="15" s="1"/>
  <c r="AC663" i="15" s="1"/>
  <c r="AC664" i="15" s="1"/>
  <c r="AC665" i="15" s="1"/>
  <c r="AC666" i="15" s="1"/>
  <c r="AC667" i="15" s="1"/>
  <c r="AC668" i="15" s="1"/>
  <c r="AC669" i="15" s="1"/>
  <c r="AC670" i="15" s="1"/>
  <c r="AC671" i="15" s="1"/>
  <c r="AC672" i="15" s="1"/>
  <c r="AC673" i="15" s="1"/>
  <c r="AC674" i="15" s="1"/>
  <c r="AC675" i="15" s="1"/>
  <c r="AC676" i="15" s="1"/>
  <c r="AC677" i="15" s="1"/>
  <c r="AC678" i="15" s="1"/>
  <c r="AC679" i="15" s="1"/>
  <c r="AC680" i="15" s="1"/>
  <c r="AC681" i="15" s="1"/>
  <c r="AC682" i="15" s="1"/>
  <c r="AC683" i="15" s="1"/>
  <c r="AC684" i="15" s="1"/>
  <c r="AC685" i="15" s="1"/>
  <c r="AC686" i="15" s="1"/>
  <c r="AC687" i="15" s="1"/>
  <c r="AC688" i="15" s="1"/>
  <c r="AC689" i="15" s="1"/>
  <c r="AC690" i="15" s="1"/>
  <c r="AC691" i="15" s="1"/>
  <c r="AC692" i="15" s="1"/>
  <c r="AC693" i="15" s="1"/>
  <c r="AC694" i="15" s="1"/>
  <c r="AC695" i="15" s="1"/>
  <c r="AC696" i="15" s="1"/>
  <c r="AC697" i="15" s="1"/>
  <c r="AC698" i="15" s="1"/>
  <c r="AC699" i="15" s="1"/>
  <c r="AC700" i="15" s="1"/>
  <c r="AC701" i="15" s="1"/>
  <c r="AC702" i="15" s="1"/>
  <c r="AC703" i="15" s="1"/>
  <c r="AC704" i="15" s="1"/>
  <c r="AC705" i="15" s="1"/>
  <c r="AC706" i="15" s="1"/>
  <c r="AC707" i="15" s="1"/>
  <c r="AC708" i="15" s="1"/>
  <c r="AC709" i="15" s="1"/>
  <c r="AC710" i="15" s="1"/>
  <c r="AC711" i="15" s="1"/>
  <c r="AC712" i="15" s="1"/>
  <c r="AC713" i="15" s="1"/>
  <c r="AC714" i="15" s="1"/>
  <c r="AC715" i="15" s="1"/>
  <c r="AC716" i="15" s="1"/>
  <c r="AC717" i="15" s="1"/>
  <c r="AC718" i="15" s="1"/>
  <c r="AC719" i="15" s="1"/>
  <c r="AC720" i="15" s="1"/>
  <c r="AC721" i="15" s="1"/>
  <c r="AC722" i="15" s="1"/>
  <c r="AC723" i="15" s="1"/>
  <c r="AC724" i="15" s="1"/>
  <c r="AC725" i="15" s="1"/>
  <c r="AC726" i="15" s="1"/>
  <c r="AC727" i="15" s="1"/>
  <c r="AC728" i="15" s="1"/>
  <c r="AC729" i="15" s="1"/>
  <c r="AC730" i="15" s="1"/>
  <c r="AC731" i="15" s="1"/>
  <c r="AC732" i="15" s="1"/>
  <c r="AC733" i="15" s="1"/>
  <c r="AC734" i="15" s="1"/>
  <c r="AC735" i="15" s="1"/>
  <c r="AC736" i="15" s="1"/>
  <c r="AC737" i="15" s="1"/>
  <c r="AC738" i="15" s="1"/>
  <c r="AC739" i="15" s="1"/>
  <c r="AC740" i="15" s="1"/>
  <c r="AC741" i="15" s="1"/>
  <c r="AC742" i="15" s="1"/>
  <c r="AC743" i="15" s="1"/>
  <c r="AC744" i="15" s="1"/>
  <c r="AC745" i="15" s="1"/>
  <c r="AC746" i="15" s="1"/>
  <c r="AC747" i="15" s="1"/>
  <c r="AC748" i="15" s="1"/>
  <c r="AC749" i="15" s="1"/>
  <c r="AC750" i="15" s="1"/>
  <c r="AC751" i="15" s="1"/>
  <c r="AC752" i="15" s="1"/>
  <c r="AC753" i="15" s="1"/>
  <c r="AC754" i="15" s="1"/>
  <c r="AC755" i="15" s="1"/>
  <c r="AC756" i="15" s="1"/>
  <c r="AC757" i="15" s="1"/>
  <c r="AC758" i="15" s="1"/>
  <c r="AC759" i="15" s="1"/>
  <c r="AC760" i="15" s="1"/>
  <c r="AC761" i="15" s="1"/>
  <c r="AC762" i="15" s="1"/>
  <c r="AC763" i="15" s="1"/>
  <c r="AC764" i="15" s="1"/>
  <c r="AC765" i="15" s="1"/>
  <c r="AC766" i="15" s="1"/>
  <c r="AC767" i="15" s="1"/>
  <c r="AC768" i="15" s="1"/>
  <c r="AC769" i="15" s="1"/>
  <c r="AC770" i="15" s="1"/>
  <c r="AC771" i="15" s="1"/>
  <c r="AC772" i="15" s="1"/>
  <c r="AC773" i="15" s="1"/>
  <c r="AC774" i="15" s="1"/>
  <c r="AC775" i="15" s="1"/>
  <c r="AC776" i="15" s="1"/>
  <c r="AC777" i="15" s="1"/>
  <c r="AC778" i="15" s="1"/>
  <c r="AC779" i="15" s="1"/>
  <c r="AC780" i="15" s="1"/>
  <c r="AC781" i="15" s="1"/>
  <c r="AC782" i="15" s="1"/>
  <c r="AC783" i="15" s="1"/>
  <c r="AC784" i="15" s="1"/>
  <c r="AC785" i="15" s="1"/>
  <c r="AC786" i="15" s="1"/>
  <c r="AC787" i="15" s="1"/>
  <c r="AC788" i="15" s="1"/>
  <c r="AC789" i="15" s="1"/>
  <c r="AC790" i="15" s="1"/>
  <c r="AC791" i="15" s="1"/>
  <c r="AC792" i="15" s="1"/>
  <c r="AC793" i="15" s="1"/>
  <c r="AC794" i="15" s="1"/>
  <c r="AC795" i="15" s="1"/>
  <c r="AC796" i="15" s="1"/>
  <c r="AC797" i="15" s="1"/>
  <c r="AC798" i="15" s="1"/>
  <c r="AC799" i="15" s="1"/>
  <c r="AC800" i="15" s="1"/>
  <c r="AC801" i="15" s="1"/>
  <c r="AC802" i="15" s="1"/>
  <c r="AC803" i="15" s="1"/>
  <c r="AC804" i="15" s="1"/>
  <c r="AC805" i="15" s="1"/>
  <c r="AC806" i="15" s="1"/>
  <c r="AC807" i="15" s="1"/>
  <c r="AC808" i="15" s="1"/>
  <c r="AC809" i="15" s="1"/>
  <c r="AC810" i="15" s="1"/>
  <c r="AC811" i="15" s="1"/>
  <c r="AC812" i="15" s="1"/>
  <c r="AC813" i="15" s="1"/>
  <c r="AC814" i="15" s="1"/>
  <c r="AC815" i="15" s="1"/>
  <c r="AC816" i="15" s="1"/>
  <c r="AC817" i="15" s="1"/>
  <c r="AC818" i="15" s="1"/>
  <c r="AC819" i="15" s="1"/>
  <c r="AC820" i="15" s="1"/>
  <c r="AC821" i="15" s="1"/>
  <c r="AC822" i="15" s="1"/>
  <c r="AC823" i="15" s="1"/>
  <c r="AC824" i="15" s="1"/>
  <c r="AC825" i="15" s="1"/>
  <c r="AC826" i="15" s="1"/>
  <c r="AC827" i="15" s="1"/>
  <c r="AC828" i="15" s="1"/>
  <c r="AC829" i="15" s="1"/>
  <c r="AC830" i="15" s="1"/>
  <c r="AC831" i="15" s="1"/>
  <c r="AC832" i="15" s="1"/>
  <c r="AC833" i="15" s="1"/>
  <c r="AC834" i="15" s="1"/>
  <c r="AC835" i="15" s="1"/>
  <c r="AC836" i="15" s="1"/>
  <c r="AC837" i="15" s="1"/>
  <c r="AC838" i="15" s="1"/>
  <c r="AC839" i="15" s="1"/>
  <c r="AC840" i="15" s="1"/>
  <c r="AC841" i="15" s="1"/>
  <c r="AC842" i="15" s="1"/>
  <c r="AC843" i="15" s="1"/>
  <c r="AC844" i="15" s="1"/>
  <c r="AC845" i="15" s="1"/>
  <c r="AC846" i="15" s="1"/>
  <c r="AC847" i="15" s="1"/>
  <c r="AC848" i="15" s="1"/>
  <c r="AC849" i="15" s="1"/>
  <c r="AC850" i="15" s="1"/>
  <c r="AC851" i="15" s="1"/>
  <c r="AC852" i="15" s="1"/>
  <c r="AC853" i="15" s="1"/>
  <c r="AC854" i="15" s="1"/>
  <c r="AC855" i="15" s="1"/>
  <c r="AC856" i="15" s="1"/>
  <c r="AC857" i="15" s="1"/>
  <c r="AC858" i="15" s="1"/>
  <c r="AC859" i="15" s="1"/>
  <c r="AC860" i="15" s="1"/>
  <c r="AC861" i="15" s="1"/>
  <c r="AC862" i="15" s="1"/>
  <c r="AC863" i="15" s="1"/>
  <c r="AC864" i="15" s="1"/>
  <c r="AC865" i="15" s="1"/>
  <c r="AC866" i="15" s="1"/>
  <c r="AC867" i="15" s="1"/>
  <c r="AC868" i="15" s="1"/>
  <c r="AC869" i="15" s="1"/>
  <c r="AC870" i="15" s="1"/>
  <c r="AC871" i="15" s="1"/>
  <c r="AC872" i="15" s="1"/>
  <c r="AC873" i="15" s="1"/>
  <c r="AC874" i="15" s="1"/>
  <c r="AC875" i="15" s="1"/>
  <c r="AC876" i="15" s="1"/>
  <c r="AC877" i="15" s="1"/>
  <c r="AC878" i="15" s="1"/>
  <c r="AC879" i="15" s="1"/>
  <c r="AC880" i="15" s="1"/>
  <c r="AC881" i="15" s="1"/>
  <c r="AC882" i="15" s="1"/>
  <c r="AC883" i="15" s="1"/>
  <c r="AC884" i="15" s="1"/>
  <c r="AC885" i="15" s="1"/>
  <c r="AC886" i="15" s="1"/>
  <c r="AC887" i="15" s="1"/>
  <c r="AC888" i="15" s="1"/>
  <c r="AC889" i="15" s="1"/>
  <c r="AC890" i="15" s="1"/>
  <c r="AC891" i="15" s="1"/>
  <c r="AC892" i="15" s="1"/>
  <c r="AC893" i="15" s="1"/>
  <c r="AC894" i="15" s="1"/>
  <c r="AC895" i="15" s="1"/>
  <c r="AC896" i="15" s="1"/>
  <c r="AC897" i="15" s="1"/>
  <c r="AC898" i="15" s="1"/>
  <c r="AC899" i="15" s="1"/>
  <c r="AC900" i="15" s="1"/>
  <c r="AC901" i="15" s="1"/>
  <c r="AC902" i="15" s="1"/>
  <c r="AC903" i="15" s="1"/>
  <c r="AC904" i="15" s="1"/>
  <c r="AC905" i="15" s="1"/>
  <c r="AC906" i="15" s="1"/>
  <c r="AC907" i="15" s="1"/>
  <c r="AC908" i="15" s="1"/>
  <c r="AC909" i="15" s="1"/>
  <c r="AC910" i="15" s="1"/>
  <c r="AC911" i="15" s="1"/>
  <c r="AC912" i="15" s="1"/>
  <c r="AC913" i="15" s="1"/>
  <c r="AC914" i="15" s="1"/>
  <c r="AC915" i="15" s="1"/>
  <c r="AC916" i="15" s="1"/>
  <c r="AC917" i="15" s="1"/>
  <c r="AC918" i="15" s="1"/>
  <c r="AC919" i="15" s="1"/>
  <c r="AC920" i="15" s="1"/>
  <c r="AC921" i="15" s="1"/>
  <c r="AC922" i="15" s="1"/>
  <c r="AC923" i="15" s="1"/>
  <c r="AC924" i="15" s="1"/>
  <c r="AC925" i="15" s="1"/>
  <c r="AC926" i="15" s="1"/>
  <c r="AC927" i="15" s="1"/>
  <c r="AC928" i="15" s="1"/>
  <c r="AC929" i="15" s="1"/>
  <c r="AC930" i="15" s="1"/>
  <c r="AC931" i="15" s="1"/>
  <c r="AC932" i="15" s="1"/>
  <c r="AC933" i="15" s="1"/>
  <c r="AC934" i="15" s="1"/>
  <c r="AC935" i="15" s="1"/>
  <c r="AC936" i="15" s="1"/>
  <c r="AC937" i="15" s="1"/>
  <c r="AC938" i="15" s="1"/>
  <c r="AC939" i="15" s="1"/>
  <c r="AC940" i="15" s="1"/>
  <c r="AC941" i="15" s="1"/>
  <c r="AC942" i="15" s="1"/>
  <c r="AC943" i="15" s="1"/>
  <c r="AC944" i="15" s="1"/>
  <c r="AC945" i="15" s="1"/>
  <c r="AC946" i="15" s="1"/>
  <c r="AC947" i="15" s="1"/>
  <c r="AC948" i="15" s="1"/>
  <c r="AC949" i="15" s="1"/>
  <c r="AC950" i="15" s="1"/>
  <c r="AC951" i="15" s="1"/>
  <c r="AC952" i="15" s="1"/>
  <c r="AC953" i="15" s="1"/>
  <c r="AC954" i="15" s="1"/>
  <c r="AC955" i="15" s="1"/>
  <c r="AC956" i="15" s="1"/>
  <c r="AC957" i="15" s="1"/>
  <c r="AC958" i="15" s="1"/>
  <c r="AC959" i="15" s="1"/>
  <c r="AC960" i="15" s="1"/>
  <c r="AC961" i="15" s="1"/>
  <c r="AC962" i="15" s="1"/>
  <c r="AC963" i="15" s="1"/>
  <c r="AC964" i="15" s="1"/>
  <c r="AC965" i="15" s="1"/>
  <c r="AC966" i="15" s="1"/>
  <c r="AC967" i="15" s="1"/>
  <c r="AC968" i="15" s="1"/>
  <c r="AC969" i="15" s="1"/>
  <c r="AC970" i="15" s="1"/>
  <c r="AC971" i="15" s="1"/>
  <c r="AC972" i="15" s="1"/>
  <c r="AC973" i="15" s="1"/>
  <c r="AC974" i="15" s="1"/>
  <c r="AC975" i="15" s="1"/>
  <c r="AC976" i="15" s="1"/>
  <c r="AC977" i="15" s="1"/>
  <c r="AC978" i="15" s="1"/>
  <c r="AC979" i="15" s="1"/>
  <c r="AC980" i="15" s="1"/>
  <c r="AC981" i="15" s="1"/>
  <c r="AC982" i="15" s="1"/>
  <c r="AC983" i="15" s="1"/>
  <c r="AC984" i="15" s="1"/>
  <c r="AC985" i="15" s="1"/>
  <c r="AC986" i="15" s="1"/>
  <c r="AC987" i="15" s="1"/>
  <c r="AC988" i="15" s="1"/>
  <c r="AC989" i="15" s="1"/>
  <c r="AC990" i="15" s="1"/>
  <c r="AC991" i="15" s="1"/>
  <c r="AC992" i="15" s="1"/>
  <c r="AC993" i="15" s="1"/>
  <c r="AC994" i="15" s="1"/>
  <c r="AC995" i="15" s="1"/>
  <c r="AC996" i="15" s="1"/>
  <c r="AC997" i="15" s="1"/>
  <c r="AC998" i="15" s="1"/>
  <c r="AC999" i="15" s="1"/>
  <c r="AC1000" i="15" s="1"/>
  <c r="AC1001" i="15" s="1"/>
  <c r="AC1002" i="15" s="1"/>
  <c r="AC1003" i="15" s="1"/>
  <c r="AC1004" i="15" s="1"/>
  <c r="AC1005" i="15" s="1"/>
  <c r="AC1006" i="15" s="1"/>
  <c r="AC1007" i="15" s="1"/>
  <c r="AC1008" i="15" s="1"/>
  <c r="AC1009" i="15" s="1"/>
  <c r="AC1010" i="15" s="1"/>
  <c r="AC1011" i="15" s="1"/>
  <c r="AC1012" i="15" s="1"/>
  <c r="AC1013" i="15" s="1"/>
  <c r="AC1014" i="15" s="1"/>
  <c r="AC1015" i="15" s="1"/>
  <c r="AC1016" i="15" s="1"/>
  <c r="AC1017" i="15" s="1"/>
  <c r="AC1018" i="15" s="1"/>
  <c r="AC1019" i="15" s="1"/>
  <c r="AC1020" i="15" s="1"/>
  <c r="AC1021" i="15" s="1"/>
  <c r="AC1022" i="15" s="1"/>
  <c r="AC1023" i="15" s="1"/>
  <c r="AC1024" i="15" s="1"/>
  <c r="AC1025" i="15" s="1"/>
  <c r="AC1026" i="15" s="1"/>
  <c r="AC1027" i="15" s="1"/>
  <c r="AC1028" i="15" s="1"/>
  <c r="AC1029" i="15" s="1"/>
  <c r="AC1030" i="15" s="1"/>
  <c r="AC1031" i="15" s="1"/>
  <c r="AC1032" i="15" s="1"/>
  <c r="AC1033" i="15" s="1"/>
  <c r="AC1034" i="15" s="1"/>
  <c r="AC1035" i="15" s="1"/>
  <c r="AC1036" i="15" s="1"/>
  <c r="AC1037" i="15" s="1"/>
  <c r="AC1038" i="15" s="1"/>
  <c r="AC1039" i="15" s="1"/>
  <c r="AC1040" i="15" s="1"/>
  <c r="AC1041" i="15" s="1"/>
  <c r="AC1042" i="15" s="1"/>
  <c r="AC1043" i="15" s="1"/>
  <c r="AC1044" i="15" s="1"/>
  <c r="AC1045" i="15" s="1"/>
  <c r="AC1046" i="15" s="1"/>
  <c r="AC1047" i="15" s="1"/>
  <c r="AC1048" i="15" s="1"/>
  <c r="AC1049" i="15" s="1"/>
  <c r="AC1050" i="15" s="1"/>
  <c r="AC1051" i="15" s="1"/>
  <c r="AC1052" i="15" s="1"/>
  <c r="AC1053" i="15" s="1"/>
  <c r="AC1054" i="15" s="1"/>
  <c r="AC1055" i="15" s="1"/>
  <c r="AC1056" i="15" s="1"/>
  <c r="AC1057" i="15" s="1"/>
  <c r="AC1058" i="15" s="1"/>
  <c r="AC1059" i="15" s="1"/>
  <c r="AC1060" i="15" s="1"/>
  <c r="AC1061" i="15" s="1"/>
  <c r="AC1062" i="15" s="1"/>
  <c r="AC1063" i="15" s="1"/>
  <c r="AC1064" i="15" s="1"/>
  <c r="AC1065" i="15" s="1"/>
  <c r="AC1066" i="15" s="1"/>
  <c r="AC1067" i="15" s="1"/>
  <c r="AC1068" i="15" s="1"/>
  <c r="AC1069" i="15" s="1"/>
  <c r="AC1070" i="15" s="1"/>
  <c r="AC1071" i="15" s="1"/>
  <c r="AC1072" i="15" s="1"/>
  <c r="AC1073" i="15" s="1"/>
  <c r="AC1074" i="15" s="1"/>
  <c r="AC1075" i="15" s="1"/>
  <c r="AC1076" i="15" s="1"/>
  <c r="AC1077" i="15" s="1"/>
  <c r="AC1078" i="15" s="1"/>
  <c r="AC1079" i="15" s="1"/>
  <c r="AC1080" i="15" s="1"/>
  <c r="AC1081" i="15" s="1"/>
  <c r="AC1082" i="15" s="1"/>
  <c r="AC1083" i="15" s="1"/>
  <c r="AC1084" i="15" s="1"/>
  <c r="AC1085" i="15" s="1"/>
  <c r="AC1086" i="15" s="1"/>
  <c r="AC1087" i="15" s="1"/>
  <c r="AC1088" i="15" s="1"/>
  <c r="AC1089" i="15" s="1"/>
  <c r="AC1090" i="15" s="1"/>
  <c r="AC1091" i="15" s="1"/>
  <c r="AC1092" i="15" s="1"/>
  <c r="AC1093" i="15" s="1"/>
  <c r="AC1094" i="15" s="1"/>
  <c r="AC1095" i="15" s="1"/>
  <c r="AC1096" i="15" s="1"/>
  <c r="AC1097" i="15" s="1"/>
  <c r="AC1098" i="15" s="1"/>
  <c r="AC1099" i="15" s="1"/>
  <c r="AC1100" i="15" s="1"/>
  <c r="AC1101" i="15" s="1"/>
  <c r="AC1102" i="15" s="1"/>
  <c r="AC1103" i="15" s="1"/>
  <c r="AC1104" i="15" s="1"/>
  <c r="AC1105" i="15" s="1"/>
  <c r="AC1106" i="15" s="1"/>
  <c r="AC1107" i="15" s="1"/>
  <c r="AC1108" i="15" s="1"/>
  <c r="AC1109" i="15" s="1"/>
  <c r="AC1110" i="15" s="1"/>
  <c r="AC1111" i="15" s="1"/>
  <c r="AC1112" i="15" s="1"/>
  <c r="AC1113" i="15" s="1"/>
  <c r="AC1114" i="15" s="1"/>
  <c r="AC1115" i="15" s="1"/>
  <c r="AC1116" i="15" s="1"/>
  <c r="AC1117" i="15" s="1"/>
  <c r="AC1118" i="15" s="1"/>
  <c r="AC1119" i="15" s="1"/>
  <c r="AC1120" i="15" s="1"/>
  <c r="AC1121" i="15" s="1"/>
  <c r="AC1122" i="15" s="1"/>
  <c r="AC1123" i="15" s="1"/>
  <c r="AC1124" i="15" s="1"/>
  <c r="AC1125" i="15" s="1"/>
  <c r="AC1126" i="15" s="1"/>
  <c r="AC1127" i="15" s="1"/>
  <c r="AC1128" i="15" s="1"/>
  <c r="AC1129" i="15" s="1"/>
  <c r="AC1130" i="15" s="1"/>
  <c r="AC1131" i="15" s="1"/>
  <c r="AC1132" i="15" s="1"/>
  <c r="AC1133" i="15" s="1"/>
  <c r="AC1134" i="15" s="1"/>
  <c r="AC1135" i="15" s="1"/>
  <c r="AC1136" i="15" s="1"/>
  <c r="AC1137" i="15" s="1"/>
  <c r="AC1138" i="15" s="1"/>
  <c r="AC1139" i="15" s="1"/>
  <c r="AC1140" i="15" s="1"/>
  <c r="AC1141" i="15" s="1"/>
  <c r="AC1142" i="15" s="1"/>
  <c r="AC1143" i="15" s="1"/>
  <c r="AC1144" i="15" s="1"/>
  <c r="AC1145" i="15" s="1"/>
  <c r="AC1146" i="15" s="1"/>
  <c r="AC1147" i="15" s="1"/>
  <c r="AC1148" i="15" s="1"/>
  <c r="AC1149" i="15" s="1"/>
  <c r="AC1150" i="15" s="1"/>
  <c r="AC1151" i="15" s="1"/>
  <c r="AC1152" i="15" s="1"/>
  <c r="AC1153" i="15" s="1"/>
  <c r="AC1154" i="15" s="1"/>
  <c r="AC1155" i="15" s="1"/>
  <c r="AC1156" i="15" s="1"/>
  <c r="AC1157" i="15" s="1"/>
  <c r="AC1158" i="15" s="1"/>
  <c r="AC1159" i="15" s="1"/>
  <c r="AC1160" i="15" s="1"/>
  <c r="AC1161" i="15" s="1"/>
  <c r="AC1162" i="15" s="1"/>
  <c r="AC1163" i="15" s="1"/>
  <c r="AC1164" i="15" s="1"/>
  <c r="AC1165" i="15" s="1"/>
  <c r="AC1166" i="15" s="1"/>
  <c r="AC1167" i="15" s="1"/>
  <c r="AC1168" i="15" s="1"/>
  <c r="AC1169" i="15" s="1"/>
  <c r="AC1170" i="15" s="1"/>
  <c r="AC1171" i="15" s="1"/>
  <c r="AC1172" i="15" s="1"/>
  <c r="AC1173" i="15" s="1"/>
  <c r="AC1174" i="15" s="1"/>
  <c r="AC1175" i="15" s="1"/>
  <c r="AC1176" i="15" s="1"/>
  <c r="AC1177" i="15" s="1"/>
  <c r="AC1178" i="15" s="1"/>
  <c r="AC1179" i="15" s="1"/>
  <c r="AC1180" i="15" s="1"/>
  <c r="AC1181" i="15" s="1"/>
  <c r="AC1182" i="15" s="1"/>
  <c r="AC1183" i="15" s="1"/>
  <c r="AC1184" i="15" s="1"/>
  <c r="AC1185" i="15" s="1"/>
  <c r="AC1186" i="15" s="1"/>
  <c r="AC1187" i="15" s="1"/>
  <c r="AC1188" i="15" s="1"/>
  <c r="AC1189" i="15" s="1"/>
  <c r="AC1190" i="15" s="1"/>
  <c r="AC1191" i="15" s="1"/>
  <c r="AC1192" i="15" s="1"/>
  <c r="AC1193" i="15" s="1"/>
  <c r="AC1194" i="15" s="1"/>
  <c r="AC1195" i="15" s="1"/>
  <c r="AC1196" i="15" s="1"/>
  <c r="AC1197" i="15" s="1"/>
  <c r="AC1198" i="15" s="1"/>
  <c r="AC1199" i="15" s="1"/>
  <c r="AC1200" i="15" s="1"/>
  <c r="AC1201" i="15" s="1"/>
  <c r="AC1202" i="15" s="1"/>
  <c r="AC1203" i="15" s="1"/>
  <c r="AC1204" i="15" s="1"/>
  <c r="AC1205" i="15" s="1"/>
  <c r="AC1206" i="15" s="1"/>
  <c r="AC1207" i="15" s="1"/>
  <c r="AC1208" i="15" s="1"/>
  <c r="AC1209" i="15" s="1"/>
  <c r="AC1210" i="15" s="1"/>
  <c r="AC1211" i="15" s="1"/>
  <c r="AC1212" i="15" s="1"/>
  <c r="AC1213" i="15" s="1"/>
  <c r="AC1214" i="15" s="1"/>
  <c r="AC1215" i="15" s="1"/>
  <c r="AC1216" i="15" s="1"/>
  <c r="AC1217" i="15" s="1"/>
  <c r="AC1218" i="15" s="1"/>
  <c r="AC1219" i="15" s="1"/>
  <c r="AC1220" i="15" s="1"/>
  <c r="AC1221" i="15" s="1"/>
  <c r="AC1222" i="15" s="1"/>
  <c r="AC1223" i="15" s="1"/>
  <c r="AC1224" i="15" s="1"/>
  <c r="AC1225" i="15" s="1"/>
  <c r="AC1226" i="15" s="1"/>
  <c r="AC1227" i="15" s="1"/>
  <c r="AC1228" i="15" s="1"/>
  <c r="AC1229" i="15" s="1"/>
  <c r="AC1230" i="15" s="1"/>
  <c r="AC1231" i="15" s="1"/>
  <c r="AC1232" i="15" s="1"/>
  <c r="AC1233" i="15" s="1"/>
  <c r="AC1234" i="15" s="1"/>
  <c r="AC1235" i="15" s="1"/>
  <c r="AC1236" i="15" s="1"/>
  <c r="AC1237" i="15" s="1"/>
  <c r="AC1238" i="15" s="1"/>
  <c r="AC1239" i="15" s="1"/>
  <c r="AC1240" i="15" s="1"/>
  <c r="AC1241" i="15" s="1"/>
  <c r="AC1242" i="15" s="1"/>
  <c r="AC1243" i="15" s="1"/>
  <c r="AC1244" i="15" s="1"/>
  <c r="AC1245" i="15" s="1"/>
  <c r="AC1246" i="15" s="1"/>
  <c r="AC1247" i="15" s="1"/>
  <c r="AC1248" i="15" s="1"/>
  <c r="AC1249" i="15" s="1"/>
  <c r="AC1250" i="15" s="1"/>
  <c r="AC1251" i="15" s="1"/>
  <c r="AC1252" i="15" s="1"/>
  <c r="AC1253" i="15" s="1"/>
  <c r="AC1254" i="15" s="1"/>
  <c r="AC1255" i="15" s="1"/>
  <c r="AC1256" i="15" s="1"/>
  <c r="AC1257" i="15" s="1"/>
  <c r="AC1258" i="15" s="1"/>
  <c r="AC1259" i="15" s="1"/>
  <c r="AC1260" i="15" s="1"/>
  <c r="AC1261" i="15" s="1"/>
  <c r="AC1262" i="15" s="1"/>
  <c r="AC1263" i="15" s="1"/>
  <c r="AC1264" i="15" s="1"/>
  <c r="AC1265" i="15" s="1"/>
  <c r="AC1266" i="15" s="1"/>
  <c r="AC1267" i="15" s="1"/>
  <c r="AC1268" i="15" s="1"/>
  <c r="AC1269" i="15" s="1"/>
  <c r="AC1270" i="15" s="1"/>
  <c r="AC1271" i="15" s="1"/>
  <c r="AC1272" i="15" s="1"/>
  <c r="AC1273" i="15" s="1"/>
  <c r="AC1274" i="15" s="1"/>
  <c r="AC1275" i="15" s="1"/>
  <c r="AC1276" i="15" s="1"/>
  <c r="AC1277" i="15" s="1"/>
  <c r="AC1278" i="15" s="1"/>
  <c r="AC1279" i="15" s="1"/>
  <c r="AC1280" i="15" s="1"/>
  <c r="AC1281" i="15" s="1"/>
  <c r="AC1282" i="15" s="1"/>
  <c r="AC1283" i="15" s="1"/>
  <c r="AC1284" i="15" s="1"/>
  <c r="AC1285" i="15" s="1"/>
  <c r="AC1286" i="15" s="1"/>
  <c r="AC1287" i="15" s="1"/>
  <c r="AC1288" i="15" s="1"/>
  <c r="AC1289" i="15" s="1"/>
  <c r="AC1290" i="15" s="1"/>
  <c r="AC1291" i="15" s="1"/>
  <c r="AC1292" i="15" s="1"/>
  <c r="AC1293" i="15" s="1"/>
  <c r="AC1294" i="15" s="1"/>
  <c r="AC1295" i="15" s="1"/>
  <c r="AC1296" i="15" s="1"/>
  <c r="AC1297" i="15" s="1"/>
  <c r="AC1298" i="15" s="1"/>
  <c r="AC1299" i="15" s="1"/>
  <c r="AC1300" i="15" s="1"/>
  <c r="AC1301" i="15" s="1"/>
  <c r="AC1302" i="15" s="1"/>
  <c r="AC1303" i="15" s="1"/>
  <c r="AC1304" i="15" s="1"/>
  <c r="AC1305" i="15" s="1"/>
  <c r="AC1306" i="15" s="1"/>
  <c r="AC1307" i="15" s="1"/>
  <c r="AC1308" i="15" s="1"/>
  <c r="AC1309" i="15" s="1"/>
  <c r="AC1310" i="15" s="1"/>
  <c r="AC1311" i="15" s="1"/>
  <c r="AC1312" i="15" s="1"/>
  <c r="AC1313" i="15" s="1"/>
  <c r="AC1314" i="15" s="1"/>
  <c r="AC1315" i="15" s="1"/>
  <c r="AC1316" i="15" s="1"/>
  <c r="AC1317" i="15" s="1"/>
  <c r="AC1318" i="15" s="1"/>
  <c r="AC1319" i="15" s="1"/>
  <c r="AC1320" i="15" s="1"/>
  <c r="AC1321" i="15" s="1"/>
  <c r="AC1322"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tc={DCADAF85-666E-4112-B63A-957542798845}</author>
  </authors>
  <commentList>
    <comment ref="O1" authorId="0" shapeId="0" xr:uid="{DCADAF85-666E-4112-B63A-957542798845}">
      <text>
        <t>[Threaded comment]
Your version of Excel allows you to read this threaded comment; however, any edits to it will get removed if the file is opened in a newer version of Excel. Learn more: https://go.microsoft.com/fwlink/?linkid=870924
Comment:
    From column O to column AR is the historical simulation non parametric VaR calculation. 
For each of the 11 stocks log returns are calculated (Log becoz we need net returns for each stock ). 
To get the portfolio return , sum product of 11 stock returns and their weights in tangency portfolio.
Tangency Portfolio Weights - (used solver function in the sheet (Tangency portfolio) .
Then calculated and sorted the P&amp;L in column AC and AD.
For VaR calculation we need to do interpolation.
For reference - see excel sheets uploaded on brightspace.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tc={94F5F487-4612-4A63-9A7A-58C0DB2B4DEA}</author>
  </authors>
  <commentList>
    <comment ref="Y5" authorId="0" shapeId="0" xr:uid="{94F5F487-4612-4A63-9A7A-58C0DB2B4DEA}">
      <text>
        <t>[Threaded comment]
Your version of Excel allows you to read this threaded comment; however, any edits to it will get removed if the file is opened in a newer version of Excel. Learn more: https://go.microsoft.com/fwlink/?linkid=870924
Comment:
    Where is this coming from?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tc={623F19EC-555C-41FC-BD72-FBAF19313183}</author>
  </authors>
  <commentList>
    <comment ref="H4" authorId="0" shapeId="0" xr:uid="{623F19EC-555C-41FC-BD72-FBAF19313183}">
      <text>
        <t xml:space="preserve">[Threaded comment]
Your version of Excel allows you to read this threaded comment; however, any edits to it will get removed if the file is opened in a newer version of Excel. Learn more: https://go.microsoft.com/fwlink/?linkid=870924
Comment:
    This is calculation is using professors formula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<sst xmlns="http://schemas.openxmlformats.org/spreadsheetml/2006/main" count="512" uniqueCount="155">
  <si>
    <t>Equity -&gt;</t>
  </si>
  <si>
    <t>Historical Share Price Data</t>
  </si>
  <si>
    <t>Historical Returns</t>
  </si>
  <si>
    <t>Date</t>
  </si>
  <si>
    <t>XOM</t>
  </si>
  <si>
    <t>UNH</t>
  </si>
  <si>
    <t>AMT</t>
  </si>
  <si>
    <t>Mean</t>
  </si>
  <si>
    <t>Tangency portfolio weights</t>
  </si>
  <si>
    <t>T</t>
  </si>
  <si>
    <t>Sharpe Ratio</t>
  </si>
  <si>
    <t>Model Explanation</t>
  </si>
  <si>
    <t>Historical Data</t>
  </si>
  <si>
    <t>Log Returns</t>
  </si>
  <si>
    <t>Healthcare</t>
  </si>
  <si>
    <t>IT</t>
  </si>
  <si>
    <t>Materials</t>
  </si>
  <si>
    <t>Real Estate</t>
  </si>
  <si>
    <t>Utilities</t>
  </si>
  <si>
    <t>Scenario</t>
  </si>
  <si>
    <t>Port. Ret.</t>
  </si>
  <si>
    <t>Port. P&amp;L</t>
  </si>
  <si>
    <t>Net P&amp;L</t>
  </si>
  <si>
    <t>Sorted P&amp;L</t>
  </si>
  <si>
    <t>Tangency Portfolio Weights</t>
  </si>
  <si>
    <t>Optimal Weighted Portfolio</t>
  </si>
  <si>
    <t>Total</t>
  </si>
  <si>
    <t>Investments ($)</t>
  </si>
  <si>
    <t>Probability</t>
  </si>
  <si>
    <t>No. of Observations</t>
  </si>
  <si>
    <t>cut-off</t>
  </si>
  <si>
    <t>Integer Cut-off</t>
  </si>
  <si>
    <t>Non-Integer Cut-off (Interpolation)</t>
  </si>
  <si>
    <t>VaR (percentile)</t>
  </si>
  <si>
    <t>Index</t>
  </si>
  <si>
    <t>VaR (Dowd)</t>
  </si>
  <si>
    <t>Upper CL Loss</t>
  </si>
  <si>
    <t>VaR (Hull)</t>
  </si>
  <si>
    <t>Lower CL Loss</t>
  </si>
  <si>
    <t>ES (Dowd)</t>
  </si>
  <si>
    <t xml:space="preserve">VaR </t>
  </si>
  <si>
    <t>ES (Hull)</t>
  </si>
  <si>
    <t>Min</t>
  </si>
  <si>
    <t>Max</t>
  </si>
  <si>
    <t>Parameters</t>
  </si>
  <si>
    <t>Counter</t>
  </si>
  <si>
    <t>Lambda i</t>
  </si>
  <si>
    <t>Returns</t>
  </si>
  <si>
    <t>Returns^2</t>
  </si>
  <si>
    <t>σ_tj</t>
  </si>
  <si>
    <t>Vol Weighted 
Returns</t>
  </si>
  <si>
    <t>Vol Weighted 
P&amp;L</t>
  </si>
  <si>
    <t>Sorted 
Vol Weighted P&amp;L</t>
  </si>
  <si>
    <t>Lambda</t>
  </si>
  <si>
    <t>sample</t>
  </si>
  <si>
    <t xml:space="preserve">Portfolio </t>
  </si>
  <si>
    <t>Confidence Level</t>
  </si>
  <si>
    <t>Bond -&gt;</t>
  </si>
  <si>
    <t>Gross Returns</t>
  </si>
  <si>
    <t>Bond</t>
  </si>
  <si>
    <t>Port Ret</t>
  </si>
  <si>
    <t>Portfolio P&amp;L</t>
  </si>
  <si>
    <t>Portfolio</t>
  </si>
  <si>
    <t xml:space="preserve">Cut-off </t>
  </si>
  <si>
    <t>Expected return</t>
  </si>
  <si>
    <t xml:space="preserve">Variance </t>
  </si>
  <si>
    <t>Standard Deviation</t>
  </si>
  <si>
    <t>Parametres</t>
  </si>
  <si>
    <t>Equity+Bond -&gt;</t>
  </si>
  <si>
    <t>AAPL</t>
  </si>
  <si>
    <t>Input</t>
  </si>
  <si>
    <t>Normal Distribution</t>
  </si>
  <si>
    <t>Student-t Distribution</t>
  </si>
  <si>
    <t>Investment</t>
  </si>
  <si>
    <t>Std Dev</t>
  </si>
  <si>
    <t>VAR (%)</t>
  </si>
  <si>
    <t>VAR ($)</t>
  </si>
  <si>
    <t>Deg Freedom</t>
  </si>
  <si>
    <t>Cornish Fisher VaR</t>
  </si>
  <si>
    <t>Confidence</t>
  </si>
  <si>
    <t>Std. Dev</t>
  </si>
  <si>
    <t>Skewness</t>
  </si>
  <si>
    <t>Kurtosis</t>
  </si>
  <si>
    <t>Norminv</t>
  </si>
  <si>
    <t>VaR</t>
  </si>
  <si>
    <t>VaR ($)</t>
  </si>
  <si>
    <t>Normal VaR</t>
  </si>
  <si>
    <t>Student-t VaR</t>
  </si>
  <si>
    <t>Port. Ret</t>
  </si>
  <si>
    <t>VaR ( $)</t>
  </si>
  <si>
    <t>ES ($ )</t>
  </si>
  <si>
    <t>Deg. freedom</t>
  </si>
  <si>
    <t>VaR ($ )</t>
  </si>
  <si>
    <t>Port.Ret</t>
  </si>
  <si>
    <t>Var (Hull)</t>
  </si>
  <si>
    <t>Equity</t>
  </si>
  <si>
    <t>Parametric</t>
  </si>
  <si>
    <t>Non-par</t>
  </si>
  <si>
    <t>Spectral</t>
  </si>
  <si>
    <t>Historical</t>
  </si>
  <si>
    <t>Volatility-Weighted</t>
  </si>
  <si>
    <t>Normal</t>
  </si>
  <si>
    <t>t Student</t>
  </si>
  <si>
    <t>Cornish-Fisher</t>
  </si>
  <si>
    <t>ES</t>
  </si>
  <si>
    <t>Equity/Bond</t>
  </si>
  <si>
    <t>-</t>
  </si>
  <si>
    <t>Annualised Volatility</t>
  </si>
  <si>
    <t>Annualised Expected Return</t>
  </si>
  <si>
    <t xml:space="preserve">Confidence </t>
  </si>
  <si>
    <t>BND</t>
  </si>
  <si>
    <t>AGG</t>
  </si>
  <si>
    <t>GOVT</t>
  </si>
  <si>
    <t>LQD</t>
  </si>
  <si>
    <t>SCHP</t>
  </si>
  <si>
    <t>VTEB</t>
  </si>
  <si>
    <t>Exxon Mobil</t>
  </si>
  <si>
    <t>Meta</t>
  </si>
  <si>
    <t>Walmart</t>
  </si>
  <si>
    <t>Unilever</t>
  </si>
  <si>
    <t>DuPont</t>
  </si>
  <si>
    <t>JPMorgan</t>
  </si>
  <si>
    <t>American Tower Corporation</t>
  </si>
  <si>
    <t>Consolidated Edission</t>
  </si>
  <si>
    <t>UnitedHealth </t>
  </si>
  <si>
    <t>Apple</t>
  </si>
  <si>
    <t>Deere &amp;Co</t>
  </si>
  <si>
    <t>Oil/Energy</t>
  </si>
  <si>
    <t>Communication</t>
  </si>
  <si>
    <t>Consumer Disc</t>
  </si>
  <si>
    <t>Consumer stap</t>
  </si>
  <si>
    <t>Finance</t>
  </si>
  <si>
    <t>Industrial</t>
  </si>
  <si>
    <t>Sensitivity Analysis</t>
  </si>
  <si>
    <t>Var(Dowd)</t>
  </si>
  <si>
    <t>Var(Hull)</t>
  </si>
  <si>
    <t>META</t>
  </si>
  <si>
    <t>WMT</t>
  </si>
  <si>
    <t>UL</t>
  </si>
  <si>
    <t>DD</t>
  </si>
  <si>
    <t>JPM</t>
  </si>
  <si>
    <t>ED</t>
  </si>
  <si>
    <t>DE</t>
  </si>
  <si>
    <t>Equity Portfolio Return</t>
  </si>
  <si>
    <t>Bond Portfolio Returns</t>
  </si>
  <si>
    <t>Weights</t>
  </si>
  <si>
    <t>60-40  Portfolio</t>
  </si>
  <si>
    <t>50-50 portfolio</t>
  </si>
  <si>
    <t>70-30 portfolio</t>
  </si>
  <si>
    <t>60-40 Portfolo</t>
  </si>
  <si>
    <t>VaR(Dowd)</t>
  </si>
  <si>
    <t>VaR(Hull)</t>
  </si>
  <si>
    <t>Equity(VaR)</t>
  </si>
  <si>
    <t>Bond(VaR)</t>
  </si>
  <si>
    <t>Combined 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</si>
</sst>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0%"/>
    <numFmt numFmtId="166" formatCode="0.0"/>
    <numFmt numFmtId="167" formatCode="0.00000"/>
    <numFmt numFmtId="168" formatCode="0.000%"/>
    <numFmt numFmtId="169" formatCode="0.0000"/>
    <numFmt numFmtId="170" formatCode="0.0000%"/>
    <numFmt numFmtId="171" formatCode="0.000000"/>
    <numFmt numFmtId="172" formatCode="0.0000000000000"/>
  </numFmts>
  <fonts count="13">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sz val="8"/>
      <name val="Calibri"/>
      <family val="2"/>
      <scheme val="minor"/>
    </font>
    <font>
      <b/>
      <sz val="11"/>
      <color theme="0"/>
      <name val="Calibri"/>
      <family val="2"/>
      <scheme val="minor"/>
    </font>
    <font>
      <b/>
      <sz val="40"/>
      <color theme="4" tint="-0.249977111117893"/>
      <name val="Calibri"/>
      <family val="2"/>
      <scheme val="minor"/>
    </font>
    <font>
      <sz val="11"/>
      <name val="Calibri"/>
      <family val="2"/>
      <scheme val="minor"/>
    </font>
    <font>
      <b/>
      <sz val="11"/>
      <name val="Calibri"/>
      <family val="2"/>
      <scheme val="minor"/>
    </font>
    <font>
      <sz val="10"/>
      <color theme="1"/>
      <name val="Arial Unicode MS"/>
    </font>
    <font>
      <sz val="11"/>
      <color theme="1"/>
      <name val="Times New Roman"/>
      <family val="1"/>
    </font>
    <font>
      <sz val="12"/>
      <color theme="1"/>
      <name val="Times New Roman"/>
      <family val="1"/>
    </font>
  </fonts>
  <fills count="10">
    <fill>
      <patternFill patternType="none"/>
    </fill>
    <fill>
      <patternFill patternType="gray125"/>
    </fill>
    <fill>
      <patternFill patternType="solid">
        <fgColor theme="0"/>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rgb="FFFFFF00"/>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dotted">
        <color indexed="64"/>
      </left>
      <right/>
      <top style="dotted">
        <color indexed="64"/>
      </top>
      <bottom style="dotted">
        <color indexed="64"/>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thin">
        <color indexed="64"/>
      </bottom>
      <diagonal/>
    </border>
    <border>
      <left style="medium">
        <color rgb="FF000000"/>
      </left>
      <right style="medium">
        <color rgb="FF000000"/>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209">
    <xf numFmtId="0" fontId="0" fillId="0" borderId="0" xfId="0"/>
    <xf numFmtId="14" fontId="0" fillId="2" borderId="0" xfId="0" applyNumberFormat="1" applyFill="1"/>
    <xf numFmtId="0" fontId="0" fillId="2" borderId="0" xfId="0" applyFill="1" applyAlignment="1">
      <alignment horizontal="center"/>
    </xf>
    <xf numFmtId="0" fontId="0" fillId="2" borderId="0" xfId="0" applyFill="1" applyAlignment="1">
      <alignment horizontal="centerContinuous"/>
    </xf>
    <xf numFmtId="0" fontId="0" fillId="0" borderId="0" xfId="0" applyAlignment="1">
      <alignment horizontal="center"/>
    </xf>
    <xf numFmtId="0" fontId="2" fillId="2" borderId="0" xfId="0" applyFont="1" applyFill="1"/>
    <xf numFmtId="0" fontId="0" fillId="2" borderId="0" xfId="0" applyFill="1"/>
    <xf numFmtId="0" fontId="0" fillId="0" borderId="4" xfId="0" applyBorder="1"/>
    <xf numFmtId="0" fontId="0" fillId="0" borderId="5" xfId="0" applyBorder="1"/>
    <xf numFmtId="0" fontId="2" fillId="2" borderId="4" xfId="0" applyFont="1" applyFill="1" applyBorder="1"/>
    <xf numFmtId="0" fontId="2" fillId="2" borderId="6" xfId="0" applyFont="1" applyFill="1" applyBorder="1"/>
    <xf numFmtId="0" fontId="0" fillId="0" borderId="7" xfId="0" applyBorder="1"/>
    <xf numFmtId="0" fontId="0" fillId="0" borderId="8" xfId="0" applyBorder="1"/>
    <xf numFmtId="0" fontId="0" fillId="2" borderId="5" xfId="0" applyFill="1" applyBorder="1"/>
    <xf numFmtId="0" fontId="2" fillId="2" borderId="0" xfId="0" applyFont="1" applyFill="1" applyAlignment="1">
      <alignment horizontal="center"/>
    </xf>
    <xf numFmtId="14" fontId="0" fillId="2" borderId="0" xfId="0" applyNumberFormat="1" applyFill="1" applyAlignment="1">
      <alignment horizontal="center"/>
    </xf>
    <xf numFmtId="10" fontId="0" fillId="2" borderId="0" xfId="1" applyNumberFormat="1" applyFont="1" applyFill="1"/>
    <xf numFmtId="0" fontId="6" fillId="4" borderId="0" xfId="0" applyFont="1" applyFill="1" applyAlignment="1">
      <alignment horizontal="center"/>
    </xf>
    <xf numFmtId="10" fontId="0" fillId="2" borderId="0" xfId="1" applyNumberFormat="1" applyFont="1" applyFill="1" applyAlignment="1">
      <alignment horizontal="center"/>
    </xf>
    <xf numFmtId="3" fontId="0" fillId="2" borderId="0" xfId="1" applyNumberFormat="1" applyFont="1" applyFill="1" applyAlignment="1">
      <alignment horizontal="center"/>
    </xf>
    <xf numFmtId="0" fontId="6" fillId="4" borderId="0" xfId="0" applyFont="1" applyFill="1"/>
    <xf numFmtId="0" fontId="2" fillId="5" borderId="0" xfId="0" applyFont="1" applyFill="1" applyAlignment="1">
      <alignment horizontal="center"/>
    </xf>
    <xf numFmtId="165" fontId="0" fillId="2" borderId="0" xfId="1" applyNumberFormat="1" applyFont="1" applyFill="1" applyAlignment="1">
      <alignment horizontal="center"/>
    </xf>
    <xf numFmtId="10" fontId="6" fillId="4" borderId="0" xfId="1" applyNumberFormat="1" applyFont="1" applyFill="1"/>
    <xf numFmtId="0" fontId="3" fillId="4" borderId="0" xfId="0" applyFont="1" applyFill="1" applyAlignment="1">
      <alignment horizontal="center"/>
    </xf>
    <xf numFmtId="2" fontId="0" fillId="0" borderId="0" xfId="0" applyNumberFormat="1" applyAlignment="1">
      <alignment horizontal="center"/>
    </xf>
    <xf numFmtId="9" fontId="0" fillId="0" borderId="0" xfId="0" applyNumberFormat="1" applyAlignment="1">
      <alignment horizontal="center"/>
    </xf>
    <xf numFmtId="165" fontId="0" fillId="0" borderId="0" xfId="1" applyNumberFormat="1" applyFont="1" applyBorder="1" applyAlignment="1">
      <alignment horizontal="center"/>
    </xf>
    <xf numFmtId="0" fontId="0" fillId="0" borderId="0" xfId="0" applyAlignment="1">
      <alignment horizontal="left"/>
    </xf>
    <xf numFmtId="166" fontId="0" fillId="0" borderId="0" xfId="0" applyNumberFormat="1" applyAlignment="1">
      <alignment horizontal="center"/>
    </xf>
    <xf numFmtId="0" fontId="7" fillId="2" borderId="0" xfId="0" applyFont="1" applyFill="1"/>
    <xf numFmtId="0" fontId="2" fillId="6" borderId="0" xfId="0" applyFont="1" applyFill="1" applyAlignment="1">
      <alignment horizontal="center"/>
    </xf>
    <xf numFmtId="0" fontId="2" fillId="8" borderId="10" xfId="0" applyFont="1" applyFill="1" applyBorder="1" applyAlignment="1">
      <alignment horizontal="center"/>
    </xf>
    <xf numFmtId="1" fontId="8" fillId="2" borderId="0" xfId="0" applyNumberFormat="1" applyFont="1" applyFill="1" applyAlignment="1">
      <alignment horizontal="center"/>
    </xf>
    <xf numFmtId="0" fontId="8" fillId="6" borderId="0" xfId="0" applyFont="1" applyFill="1" applyAlignment="1">
      <alignment horizontal="center"/>
    </xf>
    <xf numFmtId="0" fontId="8" fillId="2" borderId="0" xfId="0" applyFont="1" applyFill="1" applyAlignment="1">
      <alignment horizontal="center"/>
    </xf>
    <xf numFmtId="164" fontId="0" fillId="0" borderId="0" xfId="0" applyNumberFormat="1" applyAlignment="1">
      <alignment horizontal="center"/>
    </xf>
    <xf numFmtId="0" fontId="0" fillId="9" borderId="0" xfId="0" applyFill="1"/>
    <xf numFmtId="164" fontId="0" fillId="0" borderId="0" xfId="1" applyNumberFormat="1" applyFont="1" applyBorder="1" applyAlignment="1">
      <alignment horizontal="center"/>
    </xf>
    <xf numFmtId="167" fontId="0" fillId="0" borderId="0" xfId="1" applyNumberFormat="1" applyFont="1" applyBorder="1" applyAlignment="1">
      <alignment horizontal="center"/>
    </xf>
    <xf numFmtId="0" fontId="0" fillId="8" borderId="0" xfId="0" applyFill="1"/>
    <xf numFmtId="2" fontId="0" fillId="0" borderId="0" xfId="0" applyNumberFormat="1" applyAlignment="1">
      <alignment horizontal="right"/>
    </xf>
    <xf numFmtId="2" fontId="2" fillId="0" borderId="0" xfId="0" applyNumberFormat="1" applyFont="1" applyAlignment="1">
      <alignment horizontal="right"/>
    </xf>
    <xf numFmtId="0" fontId="8" fillId="6" borderId="0" xfId="0" applyFont="1" applyFill="1" applyAlignment="1">
      <alignment horizontal="right"/>
    </xf>
    <xf numFmtId="0" fontId="8" fillId="6" borderId="9" xfId="0" applyFont="1" applyFill="1" applyBorder="1" applyAlignment="1">
      <alignment horizontal="right"/>
    </xf>
    <xf numFmtId="0" fontId="0" fillId="0" borderId="9" xfId="0" applyBorder="1" applyAlignment="1">
      <alignment horizontal="right"/>
    </xf>
    <xf numFmtId="164" fontId="0" fillId="0" borderId="9" xfId="0" applyNumberFormat="1" applyBorder="1" applyAlignment="1">
      <alignment horizontal="right"/>
    </xf>
    <xf numFmtId="10" fontId="6" fillId="4" borderId="0" xfId="1" applyNumberFormat="1" applyFont="1" applyFill="1" applyBorder="1"/>
    <xf numFmtId="10" fontId="0" fillId="2" borderId="0" xfId="0" applyNumberFormat="1" applyFill="1"/>
    <xf numFmtId="0" fontId="6" fillId="4" borderId="0" xfId="0" applyFont="1" applyFill="1" applyAlignment="1">
      <alignment horizontal="center" wrapText="1"/>
    </xf>
    <xf numFmtId="0" fontId="9" fillId="6" borderId="0" xfId="0" applyFont="1" applyFill="1" applyAlignment="1">
      <alignment horizontal="center"/>
    </xf>
    <xf numFmtId="0" fontId="9" fillId="6" borderId="0" xfId="0" applyFont="1" applyFill="1" applyAlignment="1">
      <alignment horizontal="right"/>
    </xf>
    <xf numFmtId="9" fontId="0" fillId="0" borderId="0" xfId="0" applyNumberFormat="1"/>
    <xf numFmtId="10" fontId="0" fillId="0" borderId="0" xfId="1" applyNumberFormat="1" applyFont="1" applyBorder="1" applyAlignment="1">
      <alignment horizontal="center"/>
    </xf>
    <xf numFmtId="2" fontId="0" fillId="2" borderId="0" xfId="0" applyNumberFormat="1" applyFill="1" applyAlignment="1">
      <alignment horizontal="center"/>
    </xf>
    <xf numFmtId="164" fontId="0" fillId="2" borderId="0" xfId="0" applyNumberFormat="1" applyFill="1"/>
    <xf numFmtId="0" fontId="2" fillId="6" borderId="0" xfId="0" applyFont="1" applyFill="1" applyAlignment="1">
      <alignment horizontal="right"/>
    </xf>
    <xf numFmtId="9" fontId="0" fillId="2" borderId="0" xfId="0" applyNumberFormat="1" applyFill="1"/>
    <xf numFmtId="0" fontId="4" fillId="2" borderId="0" xfId="0" applyFont="1" applyFill="1"/>
    <xf numFmtId="0" fontId="2" fillId="5" borderId="2" xfId="0" applyFont="1" applyFill="1" applyBorder="1" applyAlignment="1">
      <alignment horizontal="center"/>
    </xf>
    <xf numFmtId="0" fontId="2" fillId="5" borderId="3" xfId="0" applyFont="1" applyFill="1" applyBorder="1" applyAlignment="1">
      <alignment horizontal="center"/>
    </xf>
    <xf numFmtId="0" fontId="2" fillId="5" borderId="1" xfId="0" applyFont="1" applyFill="1" applyBorder="1" applyAlignment="1">
      <alignment horizontal="right"/>
    </xf>
    <xf numFmtId="0" fontId="2" fillId="5" borderId="6" xfId="0" applyFont="1" applyFill="1" applyBorder="1" applyAlignment="1">
      <alignment horizontal="right"/>
    </xf>
    <xf numFmtId="166" fontId="0" fillId="0" borderId="0" xfId="0" applyNumberFormat="1"/>
    <xf numFmtId="1" fontId="0" fillId="0" borderId="0" xfId="0" applyNumberFormat="1"/>
    <xf numFmtId="2" fontId="0" fillId="0" borderId="7" xfId="0" applyNumberFormat="1" applyBorder="1"/>
    <xf numFmtId="2" fontId="0" fillId="0" borderId="0" xfId="0" applyNumberFormat="1"/>
    <xf numFmtId="2" fontId="0" fillId="0" borderId="5" xfId="0" applyNumberFormat="1" applyBorder="1"/>
    <xf numFmtId="2" fontId="0" fillId="0" borderId="8" xfId="0" applyNumberFormat="1" applyBorder="1"/>
    <xf numFmtId="0" fontId="2" fillId="0" borderId="4" xfId="0" applyFont="1" applyBorder="1"/>
    <xf numFmtId="10" fontId="1" fillId="0" borderId="0" xfId="1" applyNumberFormat="1" applyFont="1" applyBorder="1" applyAlignment="1">
      <alignment horizontal="center"/>
    </xf>
    <xf numFmtId="10" fontId="0" fillId="0" borderId="5" xfId="0" applyNumberFormat="1" applyBorder="1"/>
    <xf numFmtId="0" fontId="2" fillId="2" borderId="5" xfId="0" applyFont="1" applyFill="1" applyBorder="1" applyAlignment="1">
      <alignment horizontal="center"/>
    </xf>
    <xf numFmtId="0" fontId="0" fillId="0" borderId="6" xfId="0" applyBorder="1"/>
    <xf numFmtId="0" fontId="0" fillId="5" borderId="1" xfId="0" applyFill="1" applyBorder="1"/>
    <xf numFmtId="0" fontId="0" fillId="5" borderId="3" xfId="0" applyFill="1" applyBorder="1"/>
    <xf numFmtId="0" fontId="2" fillId="5" borderId="0" xfId="0" applyFont="1" applyFill="1"/>
    <xf numFmtId="2" fontId="0" fillId="2" borderId="5" xfId="0" applyNumberFormat="1" applyFill="1" applyBorder="1"/>
    <xf numFmtId="2" fontId="0" fillId="2" borderId="8" xfId="0" applyNumberFormat="1" applyFill="1" applyBorder="1"/>
    <xf numFmtId="10" fontId="0" fillId="0" borderId="0" xfId="0" applyNumberFormat="1"/>
    <xf numFmtId="164" fontId="0" fillId="0" borderId="0" xfId="0" applyNumberFormat="1"/>
    <xf numFmtId="9" fontId="0" fillId="0" borderId="0" xfId="0" applyNumberFormat="1" applyAlignment="1">
      <alignment horizontal="center" vertical="center"/>
    </xf>
    <xf numFmtId="0" fontId="0" fillId="0" borderId="0" xfId="0" applyAlignment="1">
      <alignment horizontal="center" vertical="center"/>
    </xf>
    <xf numFmtId="0" fontId="6" fillId="2" borderId="0" xfId="0" applyFont="1" applyFill="1" applyAlignment="1">
      <alignment horizontal="center"/>
    </xf>
    <xf numFmtId="164" fontId="0" fillId="0" borderId="11" xfId="0" applyNumberFormat="1" applyBorder="1" applyAlignment="1">
      <alignment horizontal="center"/>
    </xf>
    <xf numFmtId="164" fontId="0" fillId="0" borderId="12" xfId="0" applyNumberFormat="1" applyBorder="1" applyAlignment="1">
      <alignment horizontal="center"/>
    </xf>
    <xf numFmtId="10" fontId="0" fillId="0" borderId="0" xfId="0" applyNumberFormat="1" applyAlignment="1">
      <alignment horizontal="center"/>
    </xf>
    <xf numFmtId="169" fontId="0" fillId="0" borderId="11" xfId="0" applyNumberFormat="1" applyBorder="1" applyAlignment="1">
      <alignment horizontal="center"/>
    </xf>
    <xf numFmtId="169" fontId="0" fillId="0" borderId="12" xfId="0" applyNumberFormat="1" applyBorder="1" applyAlignment="1">
      <alignment horizontal="center"/>
    </xf>
    <xf numFmtId="169" fontId="0" fillId="0" borderId="0" xfId="0" applyNumberFormat="1" applyAlignment="1">
      <alignment horizontal="center"/>
    </xf>
    <xf numFmtId="1" fontId="0" fillId="0" borderId="0" xfId="0" applyNumberFormat="1" applyAlignment="1">
      <alignment horizontal="center"/>
    </xf>
    <xf numFmtId="168" fontId="0" fillId="0" borderId="0" xfId="0" applyNumberFormat="1" applyAlignment="1">
      <alignment horizontal="center"/>
    </xf>
    <xf numFmtId="170" fontId="0" fillId="0" borderId="0" xfId="0" applyNumberFormat="1" applyAlignment="1">
      <alignment horizontal="center"/>
    </xf>
    <xf numFmtId="0" fontId="0" fillId="0" borderId="0" xfId="0" quotePrefix="1"/>
    <xf numFmtId="169" fontId="0" fillId="2" borderId="0" xfId="0" applyNumberFormat="1" applyFill="1" applyAlignment="1">
      <alignment horizontal="center"/>
    </xf>
    <xf numFmtId="169" fontId="0" fillId="0" borderId="9" xfId="0" applyNumberFormat="1" applyBorder="1" applyAlignment="1">
      <alignment horizontal="right"/>
    </xf>
    <xf numFmtId="169" fontId="0" fillId="2" borderId="0" xfId="0" applyNumberFormat="1" applyFill="1"/>
    <xf numFmtId="171" fontId="0" fillId="0" borderId="0" xfId="0" applyNumberFormat="1" applyAlignment="1">
      <alignment horizontal="center"/>
    </xf>
    <xf numFmtId="1" fontId="0" fillId="0" borderId="0" xfId="0" applyNumberFormat="1" applyAlignment="1">
      <alignment horizontal="right"/>
    </xf>
    <xf numFmtId="1" fontId="2" fillId="0" borderId="0" xfId="0" applyNumberFormat="1" applyFont="1" applyAlignment="1">
      <alignment horizontal="right"/>
    </xf>
    <xf numFmtId="0" fontId="6" fillId="7" borderId="0" xfId="0" applyFont="1" applyFill="1" applyAlignment="1">
      <alignment horizontal="center"/>
    </xf>
    <xf numFmtId="2" fontId="0" fillId="2" borderId="0" xfId="0" applyNumberFormat="1" applyFill="1" applyAlignment="1">
      <alignment horizontal="center" vertical="top"/>
    </xf>
    <xf numFmtId="2" fontId="2" fillId="2" borderId="0" xfId="0" applyNumberFormat="1" applyFont="1" applyFill="1" applyAlignment="1">
      <alignment horizontal="center" vertical="top"/>
    </xf>
    <xf numFmtId="2" fontId="0" fillId="2" borderId="0" xfId="0" applyNumberFormat="1" applyFill="1" applyAlignment="1">
      <alignment horizontal="right" vertical="top"/>
    </xf>
    <xf numFmtId="0" fontId="0" fillId="2" borderId="0" xfId="0" applyFill="1" applyAlignment="1">
      <alignment horizontal="center" vertical="top"/>
    </xf>
    <xf numFmtId="2" fontId="0" fillId="2" borderId="0" xfId="0" applyNumberFormat="1" applyFill="1"/>
    <xf numFmtId="0" fontId="0" fillId="2" borderId="0" xfId="0" applyFill="1" applyAlignment="1">
      <alignment horizontal="left" indent="1"/>
    </xf>
    <xf numFmtId="0" fontId="0" fillId="2" borderId="7" xfId="0" applyFill="1" applyBorder="1" applyAlignment="1">
      <alignment horizontal="left" indent="1"/>
    </xf>
    <xf numFmtId="2" fontId="0" fillId="2" borderId="7" xfId="0" applyNumberFormat="1" applyFill="1" applyBorder="1" applyAlignment="1">
      <alignment horizontal="center"/>
    </xf>
    <xf numFmtId="0" fontId="0" fillId="2" borderId="7" xfId="0" applyFill="1" applyBorder="1" applyAlignment="1">
      <alignment horizontal="center"/>
    </xf>
    <xf numFmtId="0" fontId="0" fillId="2" borderId="7" xfId="0" applyFill="1" applyBorder="1"/>
    <xf numFmtId="169" fontId="8" fillId="2" borderId="0" xfId="0" applyNumberFormat="1" applyFont="1" applyFill="1" applyAlignment="1">
      <alignment horizontal="center"/>
    </xf>
    <xf numFmtId="14" fontId="0" fillId="0" borderId="0" xfId="0" applyNumberFormat="1" applyAlignment="1">
      <alignment horizontal="center"/>
    </xf>
    <xf numFmtId="164" fontId="0" fillId="0" borderId="13" xfId="0" applyNumberFormat="1" applyBorder="1" applyAlignment="1">
      <alignment horizontal="center"/>
    </xf>
    <xf numFmtId="169" fontId="0" fillId="0" borderId="14" xfId="0" applyNumberForma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72" fontId="0" fillId="0" borderId="0" xfId="0" applyNumberFormat="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9" fontId="0" fillId="0" borderId="18" xfId="0" applyNumberFormat="1" applyBorder="1" applyAlignment="1">
      <alignment horizontal="center"/>
    </xf>
    <xf numFmtId="10" fontId="0" fillId="0" borderId="19" xfId="0" applyNumberFormat="1" applyBorder="1" applyAlignment="1">
      <alignment horizontal="center"/>
    </xf>
    <xf numFmtId="9" fontId="0" fillId="0" borderId="20" xfId="0" applyNumberFormat="1" applyBorder="1" applyAlignment="1">
      <alignment horizontal="center"/>
    </xf>
    <xf numFmtId="2" fontId="0" fillId="0" borderId="16" xfId="0" applyNumberFormat="1" applyBorder="1" applyAlignment="1">
      <alignment horizontal="center"/>
    </xf>
    <xf numFmtId="166" fontId="0" fillId="0" borderId="16" xfId="0" applyNumberFormat="1" applyBorder="1" applyAlignment="1">
      <alignment horizontal="center"/>
    </xf>
    <xf numFmtId="10" fontId="1" fillId="0" borderId="0" xfId="1" applyNumberFormat="1" applyFont="1" applyBorder="1" applyAlignment="1">
      <alignment horizontal="center" vertical="center"/>
    </xf>
    <xf numFmtId="10" fontId="0" fillId="0" borderId="0" xfId="1" applyNumberFormat="1" applyFont="1" applyAlignment="1">
      <alignment horizontal="center" vertical="center"/>
    </xf>
    <xf numFmtId="10" fontId="0" fillId="2" borderId="0" xfId="0" applyNumberFormat="1" applyFill="1" applyAlignment="1">
      <alignment horizontal="center" vertical="center"/>
    </xf>
    <xf numFmtId="0" fontId="9" fillId="2" borderId="0" xfId="0" applyFont="1" applyFill="1" applyAlignment="1">
      <alignment horizontal="center"/>
    </xf>
    <xf numFmtId="10" fontId="1" fillId="2" borderId="0" xfId="1" applyNumberFormat="1" applyFont="1" applyFill="1" applyBorder="1" applyAlignment="1">
      <alignment horizontal="center"/>
    </xf>
    <xf numFmtId="0" fontId="9" fillId="6" borderId="2" xfId="0" applyFont="1" applyFill="1" applyBorder="1" applyAlignment="1">
      <alignment horizontal="center"/>
    </xf>
    <xf numFmtId="0" fontId="0" fillId="0" borderId="7" xfId="0" applyBorder="1" applyAlignment="1">
      <alignment horizontal="center"/>
    </xf>
    <xf numFmtId="0" fontId="0" fillId="0" borderId="1" xfId="0" applyBorder="1"/>
    <xf numFmtId="9" fontId="0" fillId="0" borderId="3" xfId="0" applyNumberFormat="1" applyBorder="1"/>
    <xf numFmtId="0" fontId="2" fillId="5" borderId="4" xfId="0" applyFont="1" applyFill="1" applyBorder="1" applyAlignment="1">
      <alignment horizontal="center"/>
    </xf>
    <xf numFmtId="0" fontId="2" fillId="5" borderId="5" xfId="0" applyFont="1" applyFill="1" applyBorder="1" applyAlignment="1">
      <alignment horizontal="center"/>
    </xf>
    <xf numFmtId="0" fontId="0" fillId="5" borderId="1" xfId="0" applyFill="1" applyBorder="1" applyAlignment="1">
      <alignment horizontal="center"/>
    </xf>
    <xf numFmtId="10" fontId="0" fillId="0" borderId="8" xfId="1" applyNumberFormat="1" applyFont="1" applyBorder="1"/>
    <xf numFmtId="10" fontId="6" fillId="4" borderId="1" xfId="1" applyNumberFormat="1" applyFont="1" applyFill="1" applyBorder="1"/>
    <xf numFmtId="169" fontId="0" fillId="0" borderId="3" xfId="0" applyNumberFormat="1" applyBorder="1"/>
    <xf numFmtId="10" fontId="6" fillId="4" borderId="4" xfId="1" applyNumberFormat="1" applyFont="1" applyFill="1" applyBorder="1"/>
    <xf numFmtId="0" fontId="0" fillId="2" borderId="4" xfId="0" applyFill="1" applyBorder="1"/>
    <xf numFmtId="10" fontId="0" fillId="2" borderId="5" xfId="1" applyNumberFormat="1" applyFont="1" applyFill="1" applyBorder="1"/>
    <xf numFmtId="0" fontId="0" fillId="2" borderId="6" xfId="0" applyFill="1" applyBorder="1"/>
    <xf numFmtId="10" fontId="0" fillId="2" borderId="8" xfId="1" applyNumberFormat="1" applyFont="1" applyFill="1" applyBorder="1"/>
    <xf numFmtId="165" fontId="0" fillId="2" borderId="7" xfId="1" applyNumberFormat="1" applyFont="1" applyFill="1" applyBorder="1"/>
    <xf numFmtId="0" fontId="0" fillId="2" borderId="8" xfId="0" applyFill="1" applyBorder="1"/>
    <xf numFmtId="0" fontId="10" fillId="0" borderId="0" xfId="0" applyFont="1" applyAlignment="1">
      <alignment vertical="center"/>
    </xf>
    <xf numFmtId="0" fontId="0" fillId="2" borderId="7" xfId="0" applyFill="1" applyBorder="1" applyAlignment="1">
      <alignment horizontal="center"/>
    </xf>
    <xf numFmtId="0" fontId="6" fillId="4" borderId="0" xfId="0" applyFont="1" applyFill="1" applyAlignment="1">
      <alignment horizontal="center"/>
    </xf>
    <xf numFmtId="0" fontId="3" fillId="7" borderId="0" xfId="0" applyFont="1" applyFill="1" applyAlignment="1">
      <alignment horizontal="center"/>
    </xf>
    <xf numFmtId="0" fontId="6" fillId="7" borderId="0" xfId="0" applyFont="1" applyFill="1" applyAlignment="1">
      <alignment horizontal="center"/>
    </xf>
    <xf numFmtId="0" fontId="2" fillId="5" borderId="1" xfId="0" applyFont="1" applyFill="1" applyBorder="1" applyAlignment="1">
      <alignment horizontal="center"/>
    </xf>
    <xf numFmtId="0" fontId="2" fillId="5" borderId="3" xfId="0" applyFont="1" applyFill="1" applyBorder="1" applyAlignment="1">
      <alignment horizontal="center"/>
    </xf>
    <xf numFmtId="0" fontId="2" fillId="3" borderId="4" xfId="0" applyFont="1" applyFill="1" applyBorder="1" applyAlignment="1">
      <alignment horizontal="center"/>
    </xf>
    <xf numFmtId="0" fontId="2" fillId="3" borderId="0" xfId="0" applyFont="1" applyFill="1" applyAlignment="1">
      <alignment horizontal="center"/>
    </xf>
    <xf numFmtId="0" fontId="2" fillId="3" borderId="5" xfId="0" applyFont="1" applyFill="1" applyBorder="1" applyAlignment="1">
      <alignment horizontal="center"/>
    </xf>
    <xf numFmtId="0" fontId="6" fillId="4" borderId="1" xfId="0" applyFont="1" applyFill="1" applyBorder="1" applyAlignment="1">
      <alignment horizontal="center"/>
    </xf>
    <xf numFmtId="0" fontId="6" fillId="4" borderId="2" xfId="0" applyFont="1" applyFill="1" applyBorder="1" applyAlignment="1">
      <alignment horizontal="center"/>
    </xf>
    <xf numFmtId="0" fontId="6" fillId="4" borderId="3" xfId="0" applyFont="1" applyFill="1" applyBorder="1" applyAlignment="1">
      <alignment horizontal="center"/>
    </xf>
    <xf numFmtId="0" fontId="2" fillId="5" borderId="2" xfId="0" applyFont="1"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0" fillId="2" borderId="0" xfId="0" applyFill="1" applyAlignment="1">
      <alignment horizontal="center"/>
    </xf>
    <xf numFmtId="10" fontId="0" fillId="0" borderId="0" xfId="1" applyNumberFormat="1" applyFont="1"/>
    <xf numFmtId="0" fontId="0" fillId="2" borderId="21" xfId="0" applyFill="1" applyBorder="1"/>
    <xf numFmtId="0" fontId="0" fillId="2" borderId="0" xfId="0" applyFill="1" applyBorder="1"/>
    <xf numFmtId="0" fontId="0" fillId="2" borderId="22" xfId="0" applyFill="1" applyBorder="1"/>
    <xf numFmtId="0" fontId="0" fillId="2" borderId="0" xfId="0" applyFill="1" applyBorder="1" applyAlignment="1">
      <alignment horizontal="center"/>
    </xf>
    <xf numFmtId="0" fontId="0" fillId="2" borderId="22" xfId="0" applyFill="1" applyBorder="1" applyAlignment="1">
      <alignment horizontal="center"/>
    </xf>
    <xf numFmtId="2" fontId="0" fillId="2" borderId="0" xfId="0" applyNumberFormat="1" applyFill="1" applyBorder="1" applyAlignment="1">
      <alignment horizontal="center"/>
    </xf>
    <xf numFmtId="0" fontId="11" fillId="2" borderId="21" xfId="0" applyFont="1" applyFill="1" applyBorder="1" applyAlignment="1">
      <alignment horizontal="center"/>
    </xf>
    <xf numFmtId="0" fontId="12" fillId="2" borderId="21" xfId="0" applyFont="1" applyFill="1" applyBorder="1" applyAlignment="1">
      <alignment horizontal="center"/>
    </xf>
    <xf numFmtId="0" fontId="12" fillId="2" borderId="0" xfId="0" applyFont="1" applyFill="1" applyBorder="1" applyAlignment="1">
      <alignment horizontal="center"/>
    </xf>
    <xf numFmtId="2" fontId="12" fillId="2" borderId="0" xfId="0" applyNumberFormat="1" applyFont="1" applyFill="1" applyBorder="1" applyAlignment="1">
      <alignment horizontal="center"/>
    </xf>
    <xf numFmtId="0" fontId="12" fillId="2" borderId="22" xfId="0" applyFont="1" applyFill="1" applyBorder="1" applyAlignment="1">
      <alignment horizontal="center"/>
    </xf>
    <xf numFmtId="2" fontId="12" fillId="2" borderId="22" xfId="0" applyNumberFormat="1" applyFont="1" applyFill="1" applyBorder="1" applyAlignment="1">
      <alignment horizontal="center"/>
    </xf>
    <xf numFmtId="9" fontId="12" fillId="0" borderId="18" xfId="0" applyNumberFormat="1" applyFont="1" applyBorder="1" applyAlignment="1">
      <alignment horizontal="center"/>
    </xf>
    <xf numFmtId="0" fontId="12" fillId="0" borderId="3" xfId="0" applyFont="1" applyBorder="1" applyAlignment="1">
      <alignment horizontal="center"/>
    </xf>
    <xf numFmtId="10" fontId="12" fillId="0" borderId="19" xfId="0" applyNumberFormat="1" applyFont="1" applyBorder="1" applyAlignment="1">
      <alignment horizontal="center"/>
    </xf>
    <xf numFmtId="0" fontId="12" fillId="0" borderId="5" xfId="0" applyFont="1" applyBorder="1" applyAlignment="1">
      <alignment horizontal="center"/>
    </xf>
    <xf numFmtId="9" fontId="12" fillId="0" borderId="20" xfId="0" applyNumberFormat="1" applyFont="1" applyBorder="1" applyAlignment="1">
      <alignment horizontal="center"/>
    </xf>
    <xf numFmtId="0" fontId="12" fillId="0" borderId="8" xfId="0" applyFont="1" applyBorder="1" applyAlignment="1">
      <alignment horizontal="center"/>
    </xf>
    <xf numFmtId="0" fontId="12" fillId="2" borderId="0" xfId="0" applyFont="1" applyFill="1" applyAlignment="1">
      <alignment horizontal="center"/>
    </xf>
    <xf numFmtId="0" fontId="0" fillId="0" borderId="0" xfId="0" applyBorder="1"/>
    <xf numFmtId="0" fontId="12" fillId="0" borderId="0" xfId="0" applyFont="1" applyBorder="1" applyAlignment="1">
      <alignment horizontal="center"/>
    </xf>
    <xf numFmtId="0" fontId="0" fillId="0" borderId="21" xfId="0" applyBorder="1"/>
    <xf numFmtId="0" fontId="0" fillId="0" borderId="22" xfId="0" applyBorder="1"/>
    <xf numFmtId="0" fontId="12" fillId="0" borderId="22" xfId="0" applyFont="1" applyBorder="1" applyAlignment="1">
      <alignment horizontal="center"/>
    </xf>
    <xf numFmtId="0" fontId="0" fillId="0" borderId="21" xfId="0" applyFont="1" applyBorder="1"/>
    <xf numFmtId="0" fontId="0" fillId="0" borderId="0" xfId="0" applyFont="1" applyBorder="1"/>
    <xf numFmtId="9" fontId="11" fillId="0" borderId="0" xfId="0" applyNumberFormat="1" applyFont="1" applyBorder="1" applyAlignment="1">
      <alignment horizontal="center"/>
    </xf>
    <xf numFmtId="2" fontId="11" fillId="0" borderId="0" xfId="0" applyNumberFormat="1" applyFont="1" applyBorder="1" applyAlignment="1">
      <alignment horizontal="center"/>
    </xf>
    <xf numFmtId="10" fontId="11" fillId="0" borderId="0" xfId="0" applyNumberFormat="1" applyFont="1" applyBorder="1" applyAlignment="1">
      <alignment horizontal="center"/>
    </xf>
    <xf numFmtId="0" fontId="0" fillId="0" borderId="22" xfId="0" applyFont="1" applyBorder="1"/>
    <xf numFmtId="9" fontId="11" fillId="0" borderId="22" xfId="0" applyNumberFormat="1" applyFont="1" applyBorder="1" applyAlignment="1">
      <alignment horizontal="center"/>
    </xf>
    <xf numFmtId="2" fontId="11" fillId="0" borderId="22" xfId="0" applyNumberFormat="1" applyFont="1" applyBorder="1" applyAlignment="1">
      <alignment horizontal="center"/>
    </xf>
    <xf numFmtId="0" fontId="0" fillId="0" borderId="0" xfId="0" applyFont="1"/>
    <xf numFmtId="166" fontId="0" fillId="2" borderId="0" xfId="0" applyNumberFormat="1" applyFill="1" applyBorder="1" applyAlignment="1">
      <alignment horizontal="center"/>
    </xf>
    <xf numFmtId="0" fontId="0" fillId="0" borderId="21" xfId="0" applyBorder="1" applyAlignment="1">
      <alignment horizontal="center"/>
    </xf>
    <xf numFmtId="0" fontId="0" fillId="2" borderId="21" xfId="0" applyFont="1" applyFill="1"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2" fontId="0" fillId="0" borderId="0" xfId="0" applyNumberFormat="1" applyBorder="1" applyAlignment="1">
      <alignment horizontal="center"/>
    </xf>
    <xf numFmtId="0" fontId="0" fillId="0" borderId="21" xfId="0" applyFont="1" applyBorder="1" applyAlignment="1">
      <alignment horizontal="center"/>
    </xf>
    <xf numFmtId="2" fontId="0" fillId="0" borderId="22" xfId="0" applyNumberFormat="1" applyBorder="1" applyAlignment="1">
      <alignment horizontal="center"/>
    </xf>
    <xf numFmtId="0" fontId="12" fillId="0" borderId="21" xfId="0" applyFont="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r>
              <a:rPr lang="en-IE" sz="1200" b="1"/>
              <a:t>5-year Portfolio Performance </a:t>
            </a:r>
          </a:p>
        </c:rich>
      </c:tx>
      <c:layout>
        <c:manualLayout>
          <c:xMode val="edge"/>
          <c:yMode val="edge"/>
          <c:x val="0.2712082239720035"/>
          <c:y val="5.092592592592592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endParaRPr lang="en-US"/>
        </a:p>
      </c:txPr>
    </c:title>
    <c:autoTitleDeleted val="0"/>
    <c:plotArea>
      <c:layout>
        <c:manualLayout>
          <c:layoutTarget val="inner"/>
          <c:xMode val="edge"/>
          <c:yMode val="edge"/>
          <c:x val="8.0555555555555561E-2"/>
          <c:y val="0.1388888888888889"/>
          <c:w val="0.88888888888888884"/>
          <c:h val="0.75371172353455818"/>
        </c:manualLayout>
      </c:layout>
      <c:lineChart>
        <c:grouping val="standard"/>
        <c:varyColors val="0"/>
        <c:ser>
          <c:idx val="0"/>
          <c:order val="0"/>
          <c:spPr>
            <a:ln w="12700" cap="rnd">
              <a:solidFill>
                <a:srgbClr val="0070C0"/>
              </a:solidFill>
              <a:round/>
            </a:ln>
            <a:effectLst/>
          </c:spPr>
          <c:marker>
            <c:symbol val="none"/>
          </c:marker>
          <c:cat>
            <c:numRef>
              <c:f>Equity_Historical!$B$5:$B$1263</c:f>
              <c:numCache>
                <c:formatCode>m/d/yyyy</c:formatCode>
                <c:ptCount val="125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numCache>
            </c:numRef>
          </c:cat>
          <c:val>
            <c:numRef>
              <c:f>Equity_Historical!$AE$5:$AE$1263</c:f>
              <c:numCache>
                <c:formatCode>0.00</c:formatCode>
                <c:ptCount val="1259"/>
                <c:pt idx="0" formatCode="General">
                  <c:v>1000000</c:v>
                </c:pt>
                <c:pt idx="1">
                  <c:v>1027417.8113266662</c:v>
                </c:pt>
                <c:pt idx="2" formatCode="General">
                  <c:v>1014882.3468479691</c:v>
                </c:pt>
                <c:pt idx="3" formatCode="General">
                  <c:v>1026484.6203164199</c:v>
                </c:pt>
                <c:pt idx="4" formatCode="General">
                  <c:v>1027976.8404634304</c:v>
                </c:pt>
                <c:pt idx="5" formatCode="General">
                  <c:v>1034139.0608800503</c:v>
                </c:pt>
                <c:pt idx="6" formatCode="General">
                  <c:v>1048818.9592589303</c:v>
                </c:pt>
                <c:pt idx="7" formatCode="General">
                  <c:v>1032170.9235371714</c:v>
                </c:pt>
                <c:pt idx="8" formatCode="General">
                  <c:v>1024151.3903672216</c:v>
                </c:pt>
                <c:pt idx="9" formatCode="General">
                  <c:v>1041413.9403376216</c:v>
                </c:pt>
                <c:pt idx="10" formatCode="General">
                  <c:v>1045374.7579638404</c:v>
                </c:pt>
                <c:pt idx="11" formatCode="General">
                  <c:v>1062067.7732513931</c:v>
                </c:pt>
                <c:pt idx="12" formatCode="General">
                  <c:v>1071015.5378307248</c:v>
                </c:pt>
                <c:pt idx="13" formatCode="General">
                  <c:v>1073908.1671055234</c:v>
                </c:pt>
                <c:pt idx="14" formatCode="General">
                  <c:v>1067692.5177606307</c:v>
                </c:pt>
                <c:pt idx="15" formatCode="General">
                  <c:v>1071489.3096608627</c:v>
                </c:pt>
                <c:pt idx="16" formatCode="General">
                  <c:v>1070583.4290663064</c:v>
                </c:pt>
                <c:pt idx="17" formatCode="General">
                  <c:v>1090674.7839182797</c:v>
                </c:pt>
                <c:pt idx="18" formatCode="General">
                  <c:v>1122775.5298352414</c:v>
                </c:pt>
                <c:pt idx="19" formatCode="General">
                  <c:v>1109270.520035242</c:v>
                </c:pt>
                <c:pt idx="20" formatCode="General">
                  <c:v>1117356.5448014736</c:v>
                </c:pt>
                <c:pt idx="21" formatCode="General">
                  <c:v>1059713.5122064133</c:v>
                </c:pt>
                <c:pt idx="22" formatCode="General">
                  <c:v>1054423.9378652466</c:v>
                </c:pt>
                <c:pt idx="23" formatCode="General">
                  <c:v>1039005.6977376499</c:v>
                </c:pt>
                <c:pt idx="24" formatCode="General">
                  <c:v>1054614.5800522664</c:v>
                </c:pt>
                <c:pt idx="25" formatCode="General">
                  <c:v>1038729.7275659558</c:v>
                </c:pt>
                <c:pt idx="26" formatCode="General">
                  <c:v>1030973.0236676519</c:v>
                </c:pt>
                <c:pt idx="27" formatCode="General">
                  <c:v>1015951.037986792</c:v>
                </c:pt>
                <c:pt idx="28" formatCode="General">
                  <c:v>1027298.9818080817</c:v>
                </c:pt>
                <c:pt idx="29" formatCode="General">
                  <c:v>1034213.9279165806</c:v>
                </c:pt>
                <c:pt idx="30" formatCode="General">
                  <c:v>1056749.1973423311</c:v>
                </c:pt>
                <c:pt idx="31" formatCode="General">
                  <c:v>1058381.4878528453</c:v>
                </c:pt>
                <c:pt idx="32" formatCode="General">
                  <c:v>1123588.0255690785</c:v>
                </c:pt>
                <c:pt idx="33" formatCode="General">
                  <c:v>1131712.824173416</c:v>
                </c:pt>
                <c:pt idx="34" formatCode="General">
                  <c:v>1134603.4771828675</c:v>
                </c:pt>
                <c:pt idx="35" formatCode="General">
                  <c:v>1100124.210006428</c:v>
                </c:pt>
                <c:pt idx="36" formatCode="General">
                  <c:v>1086358.9843882029</c:v>
                </c:pt>
                <c:pt idx="37" formatCode="General">
                  <c:v>1102960.4302324755</c:v>
                </c:pt>
                <c:pt idx="38" formatCode="General">
                  <c:v>1099034.5726475224</c:v>
                </c:pt>
                <c:pt idx="39" formatCode="General">
                  <c:v>1101434.8794654664</c:v>
                </c:pt>
                <c:pt idx="40" formatCode="General">
                  <c:v>1086224.4871452937</c:v>
                </c:pt>
                <c:pt idx="41" formatCode="General">
                  <c:v>1110527.2393826172</c:v>
                </c:pt>
                <c:pt idx="42" formatCode="General">
                  <c:v>1112404.2533852514</c:v>
                </c:pt>
                <c:pt idx="43" formatCode="General">
                  <c:v>1126034.1915023085</c:v>
                </c:pt>
                <c:pt idx="44" formatCode="General">
                  <c:v>1149311.2377198907</c:v>
                </c:pt>
                <c:pt idx="45" formatCode="General">
                  <c:v>1147531.9554559547</c:v>
                </c:pt>
                <c:pt idx="46" formatCode="General">
                  <c:v>1131621.3155852864</c:v>
                </c:pt>
                <c:pt idx="47" formatCode="General">
                  <c:v>1166432.4643763583</c:v>
                </c:pt>
                <c:pt idx="48" formatCode="General">
                  <c:v>1174340.3313811589</c:v>
                </c:pt>
                <c:pt idx="49" formatCode="General">
                  <c:v>1183163.2438150649</c:v>
                </c:pt>
                <c:pt idx="50" formatCode="General">
                  <c:v>1179039.7795937047</c:v>
                </c:pt>
                <c:pt idx="51" formatCode="General">
                  <c:v>1180067.5547630051</c:v>
                </c:pt>
                <c:pt idx="52" formatCode="General">
                  <c:v>1178225.6425534631</c:v>
                </c:pt>
                <c:pt idx="53" formatCode="General">
                  <c:v>1176868.7364660683</c:v>
                </c:pt>
                <c:pt idx="54" formatCode="General">
                  <c:v>1178080.9324795501</c:v>
                </c:pt>
                <c:pt idx="55" formatCode="General">
                  <c:v>1194713.8794417544</c:v>
                </c:pt>
                <c:pt idx="56" formatCode="General">
                  <c:v>1168246.9699289179</c:v>
                </c:pt>
                <c:pt idx="57" formatCode="General">
                  <c:v>1153646.653800928</c:v>
                </c:pt>
                <c:pt idx="58" formatCode="General">
                  <c:v>1150318.9034041502</c:v>
                </c:pt>
                <c:pt idx="59" formatCode="General">
                  <c:v>1133727.7161704227</c:v>
                </c:pt>
                <c:pt idx="60" formatCode="General">
                  <c:v>1142780.2967760707</c:v>
                </c:pt>
                <c:pt idx="61" formatCode="General">
                  <c:v>1154376.0935303732</c:v>
                </c:pt>
                <c:pt idx="62" formatCode="General">
                  <c:v>1157853.6925889417</c:v>
                </c:pt>
                <c:pt idx="63" formatCode="General">
                  <c:v>1165410.2101460628</c:v>
                </c:pt>
                <c:pt idx="64" formatCode="General">
                  <c:v>1170137.3251729151</c:v>
                </c:pt>
                <c:pt idx="65" formatCode="General">
                  <c:v>1178441.1185461294</c:v>
                </c:pt>
                <c:pt idx="66" formatCode="General">
                  <c:v>1191120.7913994829</c:v>
                </c:pt>
                <c:pt idx="67" formatCode="General">
                  <c:v>1200700.1182542862</c:v>
                </c:pt>
                <c:pt idx="68" formatCode="General">
                  <c:v>1226372.9079037751</c:v>
                </c:pt>
                <c:pt idx="69" formatCode="General">
                  <c:v>1235983.887811658</c:v>
                </c:pt>
                <c:pt idx="70" formatCode="General">
                  <c:v>1237235.0379865132</c:v>
                </c:pt>
                <c:pt idx="71" formatCode="General">
                  <c:v>1258935.7618310754</c:v>
                </c:pt>
                <c:pt idx="72" formatCode="General">
                  <c:v>1231989.139266666</c:v>
                </c:pt>
                <c:pt idx="73" formatCode="General">
                  <c:v>1215088.8040696275</c:v>
                </c:pt>
                <c:pt idx="74" formatCode="General">
                  <c:v>1216910.3026452409</c:v>
                </c:pt>
                <c:pt idx="75" formatCode="General">
                  <c:v>1190517.7972106156</c:v>
                </c:pt>
                <c:pt idx="76" formatCode="General">
                  <c:v>1186077.1487785792</c:v>
                </c:pt>
                <c:pt idx="77" formatCode="General">
                  <c:v>1199064.6456495193</c:v>
                </c:pt>
                <c:pt idx="78" formatCode="General">
                  <c:v>1201564.6529516615</c:v>
                </c:pt>
                <c:pt idx="79" formatCode="General">
                  <c:v>1201454.9090589022</c:v>
                </c:pt>
                <c:pt idx="80" formatCode="General">
                  <c:v>1187932.7363629118</c:v>
                </c:pt>
                <c:pt idx="81" formatCode="General">
                  <c:v>1179203.0880021197</c:v>
                </c:pt>
                <c:pt idx="82" formatCode="General">
                  <c:v>1191826.7503171656</c:v>
                </c:pt>
                <c:pt idx="83" formatCode="General">
                  <c:v>1161300.3430495346</c:v>
                </c:pt>
                <c:pt idx="84" formatCode="General">
                  <c:v>1108799.2905036716</c:v>
                </c:pt>
                <c:pt idx="85" formatCode="General">
                  <c:v>1096962.2379303351</c:v>
                </c:pt>
                <c:pt idx="86" formatCode="General">
                  <c:v>1097229.3533606692</c:v>
                </c:pt>
                <c:pt idx="87" formatCode="General">
                  <c:v>1064310.2125546583</c:v>
                </c:pt>
                <c:pt idx="88" formatCode="General">
                  <c:v>1069430.084838589</c:v>
                </c:pt>
                <c:pt idx="89" formatCode="General">
                  <c:v>1058583.048400037</c:v>
                </c:pt>
                <c:pt idx="90" formatCode="General">
                  <c:v>1078142.9840599233</c:v>
                </c:pt>
                <c:pt idx="91" formatCode="General">
                  <c:v>1089596.2186186099</c:v>
                </c:pt>
                <c:pt idx="92" formatCode="General">
                  <c:v>1111157.827027298</c:v>
                </c:pt>
                <c:pt idx="93" formatCode="General">
                  <c:v>1113344.3510762537</c:v>
                </c:pt>
                <c:pt idx="94" formatCode="General">
                  <c:v>1129151.9922728399</c:v>
                </c:pt>
                <c:pt idx="95" formatCode="General">
                  <c:v>1190741.6748600479</c:v>
                </c:pt>
                <c:pt idx="96" formatCode="General">
                  <c:v>1175193.5678519648</c:v>
                </c:pt>
                <c:pt idx="97" formatCode="General">
                  <c:v>1182378.333066849</c:v>
                </c:pt>
                <c:pt idx="98" formatCode="General">
                  <c:v>1173174.2248902395</c:v>
                </c:pt>
                <c:pt idx="99" formatCode="General">
                  <c:v>1160372.7829935683</c:v>
                </c:pt>
                <c:pt idx="100" formatCode="General">
                  <c:v>1149960.7096349867</c:v>
                </c:pt>
                <c:pt idx="101" formatCode="General">
                  <c:v>1142621.9375295432</c:v>
                </c:pt>
                <c:pt idx="102" formatCode="General">
                  <c:v>1123394.3629407007</c:v>
                </c:pt>
                <c:pt idx="103" formatCode="General">
                  <c:v>1128765.3280937809</c:v>
                </c:pt>
                <c:pt idx="104" formatCode="General">
                  <c:v>1133554.7911212079</c:v>
                </c:pt>
                <c:pt idx="105" formatCode="General">
                  <c:v>1232938.4687463753</c:v>
                </c:pt>
                <c:pt idx="106" formatCode="General">
                  <c:v>1220422.4017578023</c:v>
                </c:pt>
                <c:pt idx="107" formatCode="General">
                  <c:v>1237555.8418427813</c:v>
                </c:pt>
                <c:pt idx="108" formatCode="General">
                  <c:v>1219860.0397413969</c:v>
                </c:pt>
                <c:pt idx="109" formatCode="General">
                  <c:v>1213203.5994275915</c:v>
                </c:pt>
                <c:pt idx="110" formatCode="General">
                  <c:v>1208008.5249521481</c:v>
                </c:pt>
                <c:pt idx="111" formatCode="General">
                  <c:v>1201090.9873930723</c:v>
                </c:pt>
                <c:pt idx="112" formatCode="General">
                  <c:v>1200233.5293124672</c:v>
                </c:pt>
                <c:pt idx="113" formatCode="General">
                  <c:v>1197023.5305688337</c:v>
                </c:pt>
                <c:pt idx="114" formatCode="General">
                  <c:v>1207286.0866743755</c:v>
                </c:pt>
                <c:pt idx="115" formatCode="General">
                  <c:v>1204900.4629076673</c:v>
                </c:pt>
                <c:pt idx="116" formatCode="General">
                  <c:v>1191365.9375093617</c:v>
                </c:pt>
                <c:pt idx="117" formatCode="General">
                  <c:v>1177673.7617720345</c:v>
                </c:pt>
                <c:pt idx="118" formatCode="General">
                  <c:v>1197767.4205859317</c:v>
                </c:pt>
                <c:pt idx="119" formatCode="General">
                  <c:v>1180745.0230449527</c:v>
                </c:pt>
                <c:pt idx="120" formatCode="General">
                  <c:v>1154289.7611705782</c:v>
                </c:pt>
                <c:pt idx="121" formatCode="General">
                  <c:v>1133986.0439856714</c:v>
                </c:pt>
                <c:pt idx="122" formatCode="General">
                  <c:v>1123365.3938883068</c:v>
                </c:pt>
                <c:pt idx="123" formatCode="General">
                  <c:v>1124580.7934933444</c:v>
                </c:pt>
                <c:pt idx="124" formatCode="General">
                  <c:v>1136444.2141847184</c:v>
                </c:pt>
                <c:pt idx="125" formatCode="General">
                  <c:v>1142533.5191219044</c:v>
                </c:pt>
                <c:pt idx="126" formatCode="General">
                  <c:v>1134537.2081444443</c:v>
                </c:pt>
                <c:pt idx="127" formatCode="General">
                  <c:v>1142711.0464866678</c:v>
                </c:pt>
                <c:pt idx="128" formatCode="General">
                  <c:v>1148511.0426078914</c:v>
                </c:pt>
                <c:pt idx="129" formatCode="General">
                  <c:v>1128210.0510497519</c:v>
                </c:pt>
                <c:pt idx="130" formatCode="General">
                  <c:v>1125798.8872335807</c:v>
                </c:pt>
                <c:pt idx="131" formatCode="General">
                  <c:v>1140863.0671711382</c:v>
                </c:pt>
                <c:pt idx="132" formatCode="General">
                  <c:v>1134353.9746002206</c:v>
                </c:pt>
                <c:pt idx="133" formatCode="General">
                  <c:v>1140150.2865554192</c:v>
                </c:pt>
                <c:pt idx="134" formatCode="General">
                  <c:v>1140492.9776264816</c:v>
                </c:pt>
                <c:pt idx="135" formatCode="General">
                  <c:v>1134130.4532713848</c:v>
                </c:pt>
                <c:pt idx="136" formatCode="General">
                  <c:v>1131114.1129618208</c:v>
                </c:pt>
                <c:pt idx="137" formatCode="General">
                  <c:v>1127946.4451346584</c:v>
                </c:pt>
                <c:pt idx="138" formatCode="General">
                  <c:v>1109405.5710165375</c:v>
                </c:pt>
                <c:pt idx="139" formatCode="General">
                  <c:v>1119800.2945638872</c:v>
                </c:pt>
                <c:pt idx="140" formatCode="General">
                  <c:v>1128097.5936592033</c:v>
                </c:pt>
                <c:pt idx="141" formatCode="General">
                  <c:v>1137917.9068356324</c:v>
                </c:pt>
                <c:pt idx="142" formatCode="General">
                  <c:v>1137167.5816707788</c:v>
                </c:pt>
                <c:pt idx="143" formatCode="General">
                  <c:v>1120103.1017222644</c:v>
                </c:pt>
                <c:pt idx="144" formatCode="General">
                  <c:v>1121095.7597605502</c:v>
                </c:pt>
                <c:pt idx="145" formatCode="General">
                  <c:v>1144989.8847357742</c:v>
                </c:pt>
                <c:pt idx="146" formatCode="General">
                  <c:v>1169147.6349145696</c:v>
                </c:pt>
                <c:pt idx="147" formatCode="General">
                  <c:v>1159775.4381597824</c:v>
                </c:pt>
                <c:pt idx="148" formatCode="General">
                  <c:v>1162657.1350676152</c:v>
                </c:pt>
                <c:pt idx="149" formatCode="General">
                  <c:v>1152729.0612019254</c:v>
                </c:pt>
                <c:pt idx="150" formatCode="General">
                  <c:v>1185892.8308416281</c:v>
                </c:pt>
                <c:pt idx="151" formatCode="General">
                  <c:v>1191704.1622084377</c:v>
                </c:pt>
                <c:pt idx="152" formatCode="General">
                  <c:v>1211704.764874669</c:v>
                </c:pt>
                <c:pt idx="153" formatCode="General">
                  <c:v>1194389.3703788393</c:v>
                </c:pt>
                <c:pt idx="154" formatCode="General">
                  <c:v>1205866.1797223084</c:v>
                </c:pt>
                <c:pt idx="155" formatCode="General">
                  <c:v>1219053.2343829395</c:v>
                </c:pt>
                <c:pt idx="156" formatCode="General">
                  <c:v>1171222.5106658402</c:v>
                </c:pt>
                <c:pt idx="157" formatCode="General">
                  <c:v>1175655.6370249488</c:v>
                </c:pt>
                <c:pt idx="158" formatCode="General">
                  <c:v>1159162.2725943862</c:v>
                </c:pt>
                <c:pt idx="159" formatCode="General">
                  <c:v>1167828.9513749578</c:v>
                </c:pt>
                <c:pt idx="160" formatCode="General">
                  <c:v>1161718.4246312298</c:v>
                </c:pt>
                <c:pt idx="161" formatCode="General">
                  <c:v>1164032.744418303</c:v>
                </c:pt>
                <c:pt idx="162" formatCode="General">
                  <c:v>1167538.569097755</c:v>
                </c:pt>
                <c:pt idx="163" formatCode="General">
                  <c:v>1168926.8478334669</c:v>
                </c:pt>
                <c:pt idx="164" formatCode="General">
                  <c:v>1145428.0936044478</c:v>
                </c:pt>
                <c:pt idx="165" formatCode="General">
                  <c:v>1126985.4358503514</c:v>
                </c:pt>
                <c:pt idx="166" formatCode="General">
                  <c:v>1122411.5888113924</c:v>
                </c:pt>
                <c:pt idx="167" formatCode="General">
                  <c:v>1133806.5041261055</c:v>
                </c:pt>
                <c:pt idx="168" formatCode="General">
                  <c:v>1163291.9704781203</c:v>
                </c:pt>
                <c:pt idx="169" formatCode="General">
                  <c:v>1190240.4301869026</c:v>
                </c:pt>
                <c:pt idx="170" formatCode="General">
                  <c:v>1211110.792786248</c:v>
                </c:pt>
                <c:pt idx="171" formatCode="General">
                  <c:v>1197680.070518055</c:v>
                </c:pt>
                <c:pt idx="172" formatCode="General">
                  <c:v>1190926.9241116862</c:v>
                </c:pt>
                <c:pt idx="173" formatCode="General">
                  <c:v>1185643.4528528177</c:v>
                </c:pt>
                <c:pt idx="174" formatCode="General">
                  <c:v>1157455.4738041922</c:v>
                </c:pt>
                <c:pt idx="175" formatCode="General">
                  <c:v>1139990.2260869406</c:v>
                </c:pt>
                <c:pt idx="176" formatCode="General">
                  <c:v>1170907.9046548856</c:v>
                </c:pt>
                <c:pt idx="177" formatCode="General">
                  <c:v>1185352.5958306207</c:v>
                </c:pt>
                <c:pt idx="178" formatCode="General">
                  <c:v>1189815.5957884025</c:v>
                </c:pt>
                <c:pt idx="179" formatCode="General">
                  <c:v>1186772.9282849682</c:v>
                </c:pt>
                <c:pt idx="180" formatCode="General">
                  <c:v>1189210.5984815841</c:v>
                </c:pt>
                <c:pt idx="181" formatCode="General">
                  <c:v>1201718.8474572469</c:v>
                </c:pt>
                <c:pt idx="182" formatCode="General">
                  <c:v>1211627.722888672</c:v>
                </c:pt>
                <c:pt idx="183" formatCode="General">
                  <c:v>1195006.8527737346</c:v>
                </c:pt>
                <c:pt idx="184" formatCode="General">
                  <c:v>1167223.7635011957</c:v>
                </c:pt>
                <c:pt idx="185" formatCode="General">
                  <c:v>1173610.5507230998</c:v>
                </c:pt>
                <c:pt idx="186" formatCode="General">
                  <c:v>1155706.5210880439</c:v>
                </c:pt>
                <c:pt idx="187" formatCode="General">
                  <c:v>1146028.5008638555</c:v>
                </c:pt>
                <c:pt idx="188" formatCode="General">
                  <c:v>1153091.1501015904</c:v>
                </c:pt>
                <c:pt idx="189" formatCode="General">
                  <c:v>1116547.9842933486</c:v>
                </c:pt>
                <c:pt idx="190" formatCode="General">
                  <c:v>1109152.6288495299</c:v>
                </c:pt>
                <c:pt idx="191" formatCode="General">
                  <c:v>1126513.8843675172</c:v>
                </c:pt>
                <c:pt idx="192" formatCode="General">
                  <c:v>1133387.8322389058</c:v>
                </c:pt>
                <c:pt idx="193" formatCode="General">
                  <c:v>1115712.1022639857</c:v>
                </c:pt>
                <c:pt idx="194" formatCode="General">
                  <c:v>1096941.1202035979</c:v>
                </c:pt>
                <c:pt idx="195" formatCode="General">
                  <c:v>1094574.3578134375</c:v>
                </c:pt>
                <c:pt idx="196" formatCode="General">
                  <c:v>1082401.1949662301</c:v>
                </c:pt>
                <c:pt idx="197" formatCode="General">
                  <c:v>1095727.1435861087</c:v>
                </c:pt>
                <c:pt idx="198" formatCode="General">
                  <c:v>1112197.1715249661</c:v>
                </c:pt>
                <c:pt idx="199" formatCode="General">
                  <c:v>1118937.1890885606</c:v>
                </c:pt>
                <c:pt idx="200" formatCode="General">
                  <c:v>1110978.8675441146</c:v>
                </c:pt>
                <c:pt idx="201" formatCode="General">
                  <c:v>1115038.6663204688</c:v>
                </c:pt>
                <c:pt idx="202" formatCode="General">
                  <c:v>1109417.4725413485</c:v>
                </c:pt>
                <c:pt idx="203" formatCode="General">
                  <c:v>1135645.7133377441</c:v>
                </c:pt>
                <c:pt idx="204" formatCode="General">
                  <c:v>1127422.2201378823</c:v>
                </c:pt>
                <c:pt idx="205" formatCode="General">
                  <c:v>1137629.1132205678</c:v>
                </c:pt>
                <c:pt idx="206" formatCode="General">
                  <c:v>1125310.9378854323</c:v>
                </c:pt>
                <c:pt idx="207" formatCode="General">
                  <c:v>1109565.2022575317</c:v>
                </c:pt>
                <c:pt idx="208" formatCode="General">
                  <c:v>1097181.3705030424</c:v>
                </c:pt>
                <c:pt idx="209" formatCode="General">
                  <c:v>1109201.9303571715</c:v>
                </c:pt>
                <c:pt idx="210" formatCode="General">
                  <c:v>1083029.971937696</c:v>
                </c:pt>
                <c:pt idx="211" formatCode="General">
                  <c:v>1080471.7203064123</c:v>
                </c:pt>
                <c:pt idx="212" formatCode="General">
                  <c:v>1124771.2767499902</c:v>
                </c:pt>
                <c:pt idx="213" formatCode="General">
                  <c:v>1132862.2193758632</c:v>
                </c:pt>
                <c:pt idx="214" formatCode="General">
                  <c:v>1129508.3261146254</c:v>
                </c:pt>
                <c:pt idx="215" formatCode="General">
                  <c:v>1114175.8121336061</c:v>
                </c:pt>
                <c:pt idx="216" formatCode="General">
                  <c:v>1128904.7478813822</c:v>
                </c:pt>
                <c:pt idx="217" formatCode="General">
                  <c:v>1113391.6886372203</c:v>
                </c:pt>
                <c:pt idx="218" formatCode="General">
                  <c:v>1123685.822069291</c:v>
                </c:pt>
                <c:pt idx="219" formatCode="General">
                  <c:v>1135905.2232867561</c:v>
                </c:pt>
                <c:pt idx="220" formatCode="General">
                  <c:v>1116356.3396918811</c:v>
                </c:pt>
                <c:pt idx="221" formatCode="General">
                  <c:v>1131268.3004523278</c:v>
                </c:pt>
                <c:pt idx="222" formatCode="General">
                  <c:v>1124904.273377724</c:v>
                </c:pt>
                <c:pt idx="223" formatCode="General">
                  <c:v>1118316.6113013283</c:v>
                </c:pt>
                <c:pt idx="224" formatCode="General">
                  <c:v>1117930.7877336631</c:v>
                </c:pt>
                <c:pt idx="225" formatCode="General">
                  <c:v>1123936.4205312962</c:v>
                </c:pt>
                <c:pt idx="226" formatCode="General">
                  <c:v>1112353.106550293</c:v>
                </c:pt>
                <c:pt idx="227" formatCode="General">
                  <c:v>1104170.1315982984</c:v>
                </c:pt>
                <c:pt idx="228" formatCode="General">
                  <c:v>1088551.0061779937</c:v>
                </c:pt>
                <c:pt idx="229" formatCode="General">
                  <c:v>1103057.6970657965</c:v>
                </c:pt>
                <c:pt idx="230" formatCode="General">
                  <c:v>1144947.045282834</c:v>
                </c:pt>
                <c:pt idx="231" formatCode="General">
                  <c:v>1129074.724372671</c:v>
                </c:pt>
                <c:pt idx="232" formatCode="General">
                  <c:v>1128278.3112452836</c:v>
                </c:pt>
                <c:pt idx="233" formatCode="General">
                  <c:v>1109258.6311170426</c:v>
                </c:pt>
                <c:pt idx="234" formatCode="General">
                  <c:v>1121087.8574584275</c:v>
                </c:pt>
                <c:pt idx="235" formatCode="General">
                  <c:v>1119341.3109328488</c:v>
                </c:pt>
                <c:pt idx="236" formatCode="General">
                  <c:v>1136575.6460001387</c:v>
                </c:pt>
                <c:pt idx="237" formatCode="General">
                  <c:v>1123984.0798912256</c:v>
                </c:pt>
                <c:pt idx="238" formatCode="General">
                  <c:v>1105788.3911565626</c:v>
                </c:pt>
                <c:pt idx="239" formatCode="General">
                  <c:v>1116673.174729703</c:v>
                </c:pt>
                <c:pt idx="240" formatCode="General">
                  <c:v>1131542.3325789089</c:v>
                </c:pt>
                <c:pt idx="241" formatCode="General">
                  <c:v>1112747.6907484797</c:v>
                </c:pt>
                <c:pt idx="242" formatCode="General">
                  <c:v>1123037.7898171735</c:v>
                </c:pt>
                <c:pt idx="243" formatCode="General">
                  <c:v>1145621.4689698955</c:v>
                </c:pt>
                <c:pt idx="244" formatCode="General">
                  <c:v>1175334.5535041024</c:v>
                </c:pt>
                <c:pt idx="245" formatCode="General">
                  <c:v>1187825.7288115618</c:v>
                </c:pt>
                <c:pt idx="246" formatCode="General">
                  <c:v>1188343.1887099077</c:v>
                </c:pt>
                <c:pt idx="247" formatCode="General">
                  <c:v>1190550.1962844105</c:v>
                </c:pt>
                <c:pt idx="248" formatCode="General">
                  <c:v>1192989.0182294054</c:v>
                </c:pt>
                <c:pt idx="249" formatCode="General">
                  <c:v>1202085.3741573666</c:v>
                </c:pt>
                <c:pt idx="250" formatCode="General">
                  <c:v>1192933.6097809211</c:v>
                </c:pt>
                <c:pt idx="251" formatCode="General">
                  <c:v>1179590.0479162633</c:v>
                </c:pt>
                <c:pt idx="252" formatCode="General">
                  <c:v>1212573.4197902638</c:v>
                </c:pt>
                <c:pt idx="253" formatCode="General">
                  <c:v>1198782.9957372416</c:v>
                </c:pt>
                <c:pt idx="254" formatCode="General">
                  <c:v>1182194.053295807</c:v>
                </c:pt>
                <c:pt idx="255" formatCode="General">
                  <c:v>1174495.9551910022</c:v>
                </c:pt>
                <c:pt idx="256" formatCode="General">
                  <c:v>1157431.8032175936</c:v>
                </c:pt>
                <c:pt idx="257" formatCode="General">
                  <c:v>1165443.8155927788</c:v>
                </c:pt>
                <c:pt idx="258" formatCode="General">
                  <c:v>1156370.3917071682</c:v>
                </c:pt>
                <c:pt idx="259" formatCode="General">
                  <c:v>1168069.9533930621</c:v>
                </c:pt>
                <c:pt idx="260" formatCode="General">
                  <c:v>1189729.4629855189</c:v>
                </c:pt>
                <c:pt idx="261" formatCode="General">
                  <c:v>1189426.3408180545</c:v>
                </c:pt>
                <c:pt idx="262" formatCode="General">
                  <c:v>1197990.2013760796</c:v>
                </c:pt>
                <c:pt idx="263" formatCode="General">
                  <c:v>1181089.1065723067</c:v>
                </c:pt>
                <c:pt idx="264" formatCode="General">
                  <c:v>1176720.3407587199</c:v>
                </c:pt>
                <c:pt idx="265" formatCode="General">
                  <c:v>1192510.1123379087</c:v>
                </c:pt>
                <c:pt idx="266" formatCode="General">
                  <c:v>1179965.5882635117</c:v>
                </c:pt>
                <c:pt idx="267" formatCode="General">
                  <c:v>1178053.5789881116</c:v>
                </c:pt>
                <c:pt idx="268" formatCode="General">
                  <c:v>1144365.3839243716</c:v>
                </c:pt>
                <c:pt idx="269" formatCode="General">
                  <c:v>1144710.682502697</c:v>
                </c:pt>
                <c:pt idx="270" formatCode="General">
                  <c:v>1152261.1602253416</c:v>
                </c:pt>
                <c:pt idx="271" formatCode="General">
                  <c:v>1155034.9011840534</c:v>
                </c:pt>
                <c:pt idx="272" formatCode="General">
                  <c:v>1085252.8268255929</c:v>
                </c:pt>
                <c:pt idx="273" formatCode="General">
                  <c:v>1037054.3418589887</c:v>
                </c:pt>
                <c:pt idx="274" formatCode="General">
                  <c:v>1049140.7272613002</c:v>
                </c:pt>
                <c:pt idx="275" formatCode="General">
                  <c:v>1049852.3065826506</c:v>
                </c:pt>
                <c:pt idx="276" formatCode="General">
                  <c:v>1067528.6652888088</c:v>
                </c:pt>
                <c:pt idx="277" formatCode="General">
                  <c:v>1055115.652774516</c:v>
                </c:pt>
                <c:pt idx="278" formatCode="General">
                  <c:v>1047295.8798093764</c:v>
                </c:pt>
                <c:pt idx="279" formatCode="General">
                  <c:v>1047734.884065673</c:v>
                </c:pt>
                <c:pt idx="280" formatCode="General">
                  <c:v>1091008.6984630839</c:v>
                </c:pt>
                <c:pt idx="281" formatCode="General">
                  <c:v>1111443.9774352526</c:v>
                </c:pt>
                <c:pt idx="282" formatCode="General">
                  <c:v>1111789.6996978363</c:v>
                </c:pt>
                <c:pt idx="283" formatCode="General">
                  <c:v>1116076.1806791802</c:v>
                </c:pt>
                <c:pt idx="284" formatCode="General">
                  <c:v>1104617.6019400524</c:v>
                </c:pt>
                <c:pt idx="285" formatCode="General">
                  <c:v>1109786.7630159233</c:v>
                </c:pt>
                <c:pt idx="286" formatCode="General">
                  <c:v>1085687.3553764231</c:v>
                </c:pt>
                <c:pt idx="287" formatCode="General">
                  <c:v>1027042.9072292773</c:v>
                </c:pt>
                <c:pt idx="288" formatCode="General">
                  <c:v>1002324.8774211616</c:v>
                </c:pt>
                <c:pt idx="289" formatCode="General">
                  <c:v>960859.39632367052</c:v>
                </c:pt>
                <c:pt idx="290" formatCode="General">
                  <c:v>943958.11962955096</c:v>
                </c:pt>
                <c:pt idx="291" formatCode="General">
                  <c:v>888046.14893807215</c:v>
                </c:pt>
                <c:pt idx="292" formatCode="General">
                  <c:v>857430.09857701801</c:v>
                </c:pt>
                <c:pt idx="293" formatCode="General">
                  <c:v>920869.70221469982</c:v>
                </c:pt>
                <c:pt idx="294" formatCode="General">
                  <c:v>899860.18799947738</c:v>
                </c:pt>
                <c:pt idx="295" formatCode="General">
                  <c:v>910958.61665775662</c:v>
                </c:pt>
                <c:pt idx="296" formatCode="General">
                  <c:v>853264.95226367225</c:v>
                </c:pt>
                <c:pt idx="297" formatCode="General">
                  <c:v>761863.07958145335</c:v>
                </c:pt>
                <c:pt idx="298" formatCode="General">
                  <c:v>599253.23883702361</c:v>
                </c:pt>
                <c:pt idx="299" formatCode="General">
                  <c:v>707731.34376099717</c:v>
                </c:pt>
                <c:pt idx="300" formatCode="General">
                  <c:v>682972.39255241759</c:v>
                </c:pt>
                <c:pt idx="301" formatCode="General">
                  <c:v>598726.41973386786</c:v>
                </c:pt>
                <c:pt idx="302" formatCode="General">
                  <c:v>765106.49193367094</c:v>
                </c:pt>
                <c:pt idx="303" formatCode="General">
                  <c:v>630836.48170682904</c:v>
                </c:pt>
                <c:pt idx="304" formatCode="General">
                  <c:v>700639.74530098052</c:v>
                </c:pt>
                <c:pt idx="305" formatCode="General">
                  <c:v>585640.03477203508</c:v>
                </c:pt>
                <c:pt idx="306" formatCode="General">
                  <c:v>529206.08366651111</c:v>
                </c:pt>
                <c:pt idx="307" formatCode="General">
                  <c:v>535464.24622562621</c:v>
                </c:pt>
                <c:pt idx="308" formatCode="General">
                  <c:v>395561.76576506905</c:v>
                </c:pt>
                <c:pt idx="309" formatCode="General">
                  <c:v>499628.34217951167</c:v>
                </c:pt>
                <c:pt idx="310" formatCode="General">
                  <c:v>576566.94308526581</c:v>
                </c:pt>
                <c:pt idx="311" formatCode="General">
                  <c:v>679951.23588012392</c:v>
                </c:pt>
                <c:pt idx="312" formatCode="General">
                  <c:v>597694.527517471</c:v>
                </c:pt>
                <c:pt idx="313" formatCode="General">
                  <c:v>601840.14396249794</c:v>
                </c:pt>
                <c:pt idx="314" formatCode="General">
                  <c:v>572791.47525680868</c:v>
                </c:pt>
                <c:pt idx="315" formatCode="General">
                  <c:v>503440.08102271066</c:v>
                </c:pt>
                <c:pt idx="316" formatCode="General">
                  <c:v>552908.81975334801</c:v>
                </c:pt>
                <c:pt idx="317" formatCode="General">
                  <c:v>554147.34279261518</c:v>
                </c:pt>
                <c:pt idx="318" formatCode="General">
                  <c:v>651733.93829305388</c:v>
                </c:pt>
                <c:pt idx="319" formatCode="General">
                  <c:v>683977.3368727105</c:v>
                </c:pt>
                <c:pt idx="320" formatCode="General">
                  <c:v>800051.05353056395</c:v>
                </c:pt>
                <c:pt idx="321" formatCode="General">
                  <c:v>888754.7900030663</c:v>
                </c:pt>
                <c:pt idx="322" formatCode="General">
                  <c:v>832308.73901471682</c:v>
                </c:pt>
                <c:pt idx="323" formatCode="General">
                  <c:v>827882.82470663555</c:v>
                </c:pt>
                <c:pt idx="324" formatCode="General">
                  <c:v>744415.11757988797</c:v>
                </c:pt>
                <c:pt idx="325" formatCode="General">
                  <c:v>773176.3659945773</c:v>
                </c:pt>
                <c:pt idx="326" formatCode="General">
                  <c:v>834507.65704000625</c:v>
                </c:pt>
                <c:pt idx="327" formatCode="General">
                  <c:v>810283.18589107401</c:v>
                </c:pt>
                <c:pt idx="328" formatCode="General">
                  <c:v>789272.76514971023</c:v>
                </c:pt>
                <c:pt idx="329" formatCode="General">
                  <c:v>839237.88823516946</c:v>
                </c:pt>
                <c:pt idx="330" formatCode="General">
                  <c:v>872596.22604382015</c:v>
                </c:pt>
                <c:pt idx="331" formatCode="General">
                  <c:v>869680.41836451367</c:v>
                </c:pt>
                <c:pt idx="332" formatCode="General">
                  <c:v>933668.35348193487</c:v>
                </c:pt>
                <c:pt idx="333" formatCode="General">
                  <c:v>955289.45023444574</c:v>
                </c:pt>
                <c:pt idx="334" formatCode="General">
                  <c:v>954611.91104198783</c:v>
                </c:pt>
                <c:pt idx="335" formatCode="General">
                  <c:v>938230.0357517628</c:v>
                </c:pt>
                <c:pt idx="336" formatCode="General">
                  <c:v>897071.38178776193</c:v>
                </c:pt>
                <c:pt idx="337" formatCode="General">
                  <c:v>946786.28871426533</c:v>
                </c:pt>
                <c:pt idx="338" formatCode="General">
                  <c:v>950118.54518091644</c:v>
                </c:pt>
                <c:pt idx="339" formatCode="General">
                  <c:v>944354.88579961343</c:v>
                </c:pt>
                <c:pt idx="340" formatCode="General">
                  <c:v>924534.26324567432</c:v>
                </c:pt>
                <c:pt idx="341" formatCode="General">
                  <c:v>973060.48893917899</c:v>
                </c:pt>
                <c:pt idx="342" formatCode="General">
                  <c:v>958306.51129761711</c:v>
                </c:pt>
                <c:pt idx="343" formatCode="General">
                  <c:v>938139.25574394979</c:v>
                </c:pt>
                <c:pt idx="344" formatCode="General">
                  <c:v>899802.04806691478</c:v>
                </c:pt>
                <c:pt idx="345" formatCode="General">
                  <c:v>933782.2860481129</c:v>
                </c:pt>
                <c:pt idx="346" formatCode="General">
                  <c:v>931168.67211720184</c:v>
                </c:pt>
                <c:pt idx="347" formatCode="General">
                  <c:v>959629.14861291018</c:v>
                </c:pt>
                <c:pt idx="348" formatCode="General">
                  <c:v>942655.78308742703</c:v>
                </c:pt>
                <c:pt idx="349" formatCode="General">
                  <c:v>941230.33423061064</c:v>
                </c:pt>
                <c:pt idx="350" formatCode="General">
                  <c:v>926159.99054493394</c:v>
                </c:pt>
                <c:pt idx="351" formatCode="General">
                  <c:v>985113.51264169847</c:v>
                </c:pt>
                <c:pt idx="352" formatCode="General">
                  <c:v>1009319.1119217359</c:v>
                </c:pt>
                <c:pt idx="353" formatCode="General">
                  <c:v>1012970.5435050565</c:v>
                </c:pt>
                <c:pt idx="354" formatCode="General">
                  <c:v>1020994.4714245957</c:v>
                </c:pt>
                <c:pt idx="355" formatCode="General">
                  <c:v>1016013.1890696799</c:v>
                </c:pt>
                <c:pt idx="356" formatCode="General">
                  <c:v>1061780.2079732921</c:v>
                </c:pt>
                <c:pt idx="357" formatCode="General">
                  <c:v>1071904.031193627</c:v>
                </c:pt>
                <c:pt idx="358" formatCode="General">
                  <c:v>1107615.1115184778</c:v>
                </c:pt>
                <c:pt idx="359" formatCode="General">
                  <c:v>1080985.9996748327</c:v>
                </c:pt>
                <c:pt idx="360" formatCode="General">
                  <c:v>1130997.6314136093</c:v>
                </c:pt>
                <c:pt idx="361" formatCode="General">
                  <c:v>1151814.444732903</c:v>
                </c:pt>
                <c:pt idx="362" formatCode="General">
                  <c:v>1144195.1886824025</c:v>
                </c:pt>
                <c:pt idx="363" formatCode="General">
                  <c:v>1087546.0614203354</c:v>
                </c:pt>
                <c:pt idx="364" formatCode="General">
                  <c:v>985227.29907421907</c:v>
                </c:pt>
                <c:pt idx="365" formatCode="General">
                  <c:v>1019589.63254065</c:v>
                </c:pt>
                <c:pt idx="366" formatCode="General">
                  <c:v>1047220.0130705043</c:v>
                </c:pt>
                <c:pt idx="367" formatCode="General">
                  <c:v>1056500.9275516579</c:v>
                </c:pt>
                <c:pt idx="368" formatCode="General">
                  <c:v>1034815.7505691251</c:v>
                </c:pt>
                <c:pt idx="369" formatCode="General">
                  <c:v>1020328.7310966878</c:v>
                </c:pt>
                <c:pt idx="370" formatCode="General">
                  <c:v>1035722.8872497899</c:v>
                </c:pt>
                <c:pt idx="371" formatCode="General">
                  <c:v>1040818.507216597</c:v>
                </c:pt>
                <c:pt idx="372" formatCode="General">
                  <c:v>1051376.8348303293</c:v>
                </c:pt>
                <c:pt idx="373" formatCode="General">
                  <c:v>990159.60009820503</c:v>
                </c:pt>
                <c:pt idx="374" formatCode="General">
                  <c:v>1011661.3091931023</c:v>
                </c:pt>
                <c:pt idx="375" formatCode="General">
                  <c:v>955326.18139912514</c:v>
                </c:pt>
                <c:pt idx="376" formatCode="General">
                  <c:v>981664.92523071985</c:v>
                </c:pt>
                <c:pt idx="377" formatCode="General">
                  <c:v>1003133.1269590271</c:v>
                </c:pt>
                <c:pt idx="378" formatCode="General">
                  <c:v>1000490.5643700541</c:v>
                </c:pt>
                <c:pt idx="379" formatCode="General">
                  <c:v>1007930.7408241084</c:v>
                </c:pt>
                <c:pt idx="380" formatCode="General">
                  <c:v>1034247.2232205769</c:v>
                </c:pt>
                <c:pt idx="381" formatCode="General">
                  <c:v>1011734.1646674519</c:v>
                </c:pt>
                <c:pt idx="382" formatCode="General">
                  <c:v>995251.39599936164</c:v>
                </c:pt>
                <c:pt idx="383" formatCode="General">
                  <c:v>967345.13077962748</c:v>
                </c:pt>
                <c:pt idx="384" formatCode="General">
                  <c:v>1000512.4637958506</c:v>
                </c:pt>
                <c:pt idx="385" formatCode="General">
                  <c:v>957075.58771809225</c:v>
                </c:pt>
                <c:pt idx="386" formatCode="General">
                  <c:v>970535.33730795735</c:v>
                </c:pt>
                <c:pt idx="387" formatCode="General">
                  <c:v>976994.05619706167</c:v>
                </c:pt>
                <c:pt idx="388" formatCode="General">
                  <c:v>970545.83493953838</c:v>
                </c:pt>
                <c:pt idx="389" formatCode="General">
                  <c:v>936634.76042747975</c:v>
                </c:pt>
                <c:pt idx="390" formatCode="General">
                  <c:v>927780.64063105988</c:v>
                </c:pt>
                <c:pt idx="391" formatCode="General">
                  <c:v>948764.16729283344</c:v>
                </c:pt>
                <c:pt idx="392" formatCode="General">
                  <c:v>938726.50084217929</c:v>
                </c:pt>
                <c:pt idx="393" formatCode="General">
                  <c:v>907162.13979855785</c:v>
                </c:pt>
                <c:pt idx="394" formatCode="General">
                  <c:v>889258.01624876587</c:v>
                </c:pt>
                <c:pt idx="395" formatCode="General">
                  <c:v>903675.82198480295</c:v>
                </c:pt>
                <c:pt idx="396" formatCode="General">
                  <c:v>902098.19325211737</c:v>
                </c:pt>
                <c:pt idx="397" formatCode="General">
                  <c:v>922261.51962581777</c:v>
                </c:pt>
                <c:pt idx="398" formatCode="General">
                  <c:v>861126.42350086453</c:v>
                </c:pt>
                <c:pt idx="399" formatCode="General">
                  <c:v>870228.27200347697</c:v>
                </c:pt>
                <c:pt idx="400" formatCode="General">
                  <c:v>830555.99348500301</c:v>
                </c:pt>
                <c:pt idx="401" formatCode="General">
                  <c:v>854740.20991443971</c:v>
                </c:pt>
                <c:pt idx="402" formatCode="General">
                  <c:v>858803.84494055703</c:v>
                </c:pt>
                <c:pt idx="403" formatCode="General">
                  <c:v>866030.26102924708</c:v>
                </c:pt>
                <c:pt idx="404" formatCode="General">
                  <c:v>889082.54147373955</c:v>
                </c:pt>
                <c:pt idx="405" formatCode="General">
                  <c:v>886834.79972541379</c:v>
                </c:pt>
                <c:pt idx="406" formatCode="General">
                  <c:v>869912.06568738387</c:v>
                </c:pt>
                <c:pt idx="407" formatCode="General">
                  <c:v>888215.52380273456</c:v>
                </c:pt>
                <c:pt idx="408" formatCode="General">
                  <c:v>884932.33602942596</c:v>
                </c:pt>
                <c:pt idx="409" formatCode="General">
                  <c:v>884757.26916515583</c:v>
                </c:pt>
                <c:pt idx="410" formatCode="General">
                  <c:v>851931.4204688922</c:v>
                </c:pt>
                <c:pt idx="411" formatCode="General">
                  <c:v>845400.2564694843</c:v>
                </c:pt>
                <c:pt idx="412" formatCode="General">
                  <c:v>807857.39005508332</c:v>
                </c:pt>
                <c:pt idx="413" formatCode="General">
                  <c:v>808596.41873671266</c:v>
                </c:pt>
                <c:pt idx="414" formatCode="General">
                  <c:v>772954.69193173491</c:v>
                </c:pt>
                <c:pt idx="415" formatCode="General">
                  <c:v>770193.48955964006</c:v>
                </c:pt>
                <c:pt idx="416" formatCode="General">
                  <c:v>756613.36826490716</c:v>
                </c:pt>
                <c:pt idx="417" formatCode="General">
                  <c:v>735194.19030119735</c:v>
                </c:pt>
                <c:pt idx="418" formatCode="General">
                  <c:v>748296.77508201962</c:v>
                </c:pt>
                <c:pt idx="419" formatCode="General">
                  <c:v>774554.86765874131</c:v>
                </c:pt>
                <c:pt idx="420" formatCode="General">
                  <c:v>742693.14984900493</c:v>
                </c:pt>
                <c:pt idx="421" formatCode="General">
                  <c:v>728473.7978301656</c:v>
                </c:pt>
                <c:pt idx="422" formatCode="General">
                  <c:v>782018.22563621146</c:v>
                </c:pt>
                <c:pt idx="423" formatCode="General">
                  <c:v>771555.14674775174</c:v>
                </c:pt>
                <c:pt idx="424" formatCode="General">
                  <c:v>781655.30060529697</c:v>
                </c:pt>
                <c:pt idx="425" formatCode="General">
                  <c:v>722685.02461436018</c:v>
                </c:pt>
                <c:pt idx="426" formatCode="General">
                  <c:v>718833.3367755668</c:v>
                </c:pt>
                <c:pt idx="427" formatCode="General">
                  <c:v>697124.10178042145</c:v>
                </c:pt>
                <c:pt idx="428" formatCode="General">
                  <c:v>704753.27298184938</c:v>
                </c:pt>
                <c:pt idx="429" formatCode="General">
                  <c:v>724727.92601256259</c:v>
                </c:pt>
                <c:pt idx="430" formatCode="General">
                  <c:v>744662.81963369378</c:v>
                </c:pt>
                <c:pt idx="431" formatCode="General">
                  <c:v>769128.57690196042</c:v>
                </c:pt>
                <c:pt idx="432" formatCode="General">
                  <c:v>711128.77639967424</c:v>
                </c:pt>
                <c:pt idx="433" formatCode="General">
                  <c:v>678431.67777500511</c:v>
                </c:pt>
                <c:pt idx="434" formatCode="General">
                  <c:v>641441.41815385048</c:v>
                </c:pt>
                <c:pt idx="435" formatCode="General">
                  <c:v>606493.80184818013</c:v>
                </c:pt>
                <c:pt idx="436" formatCode="General">
                  <c:v>558435.34049581201</c:v>
                </c:pt>
                <c:pt idx="437" formatCode="General">
                  <c:v>549379.95786333899</c:v>
                </c:pt>
                <c:pt idx="438" formatCode="General">
                  <c:v>570914.15117224108</c:v>
                </c:pt>
                <c:pt idx="439" formatCode="General">
                  <c:v>591467.83408090181</c:v>
                </c:pt>
                <c:pt idx="440" formatCode="General">
                  <c:v>560898.14293150546</c:v>
                </c:pt>
                <c:pt idx="441" formatCode="General">
                  <c:v>571980.67959709116</c:v>
                </c:pt>
                <c:pt idx="442" formatCode="General">
                  <c:v>555703.23522817658</c:v>
                </c:pt>
                <c:pt idx="443" formatCode="General">
                  <c:v>537228.0780086657</c:v>
                </c:pt>
                <c:pt idx="444" formatCode="General">
                  <c:v>562421.81621947931</c:v>
                </c:pt>
                <c:pt idx="445" formatCode="General">
                  <c:v>557454.86900811247</c:v>
                </c:pt>
                <c:pt idx="446" formatCode="General">
                  <c:v>571092.37669337424</c:v>
                </c:pt>
                <c:pt idx="447" formatCode="General">
                  <c:v>608056.66213496041</c:v>
                </c:pt>
                <c:pt idx="448" formatCode="General">
                  <c:v>596220.40308755822</c:v>
                </c:pt>
                <c:pt idx="449" formatCode="General">
                  <c:v>590626.03853468481</c:v>
                </c:pt>
                <c:pt idx="450" formatCode="General">
                  <c:v>562026.45338927733</c:v>
                </c:pt>
                <c:pt idx="451" formatCode="General">
                  <c:v>543034.00691505498</c:v>
                </c:pt>
                <c:pt idx="452" formatCode="General">
                  <c:v>573503.23594235082</c:v>
                </c:pt>
                <c:pt idx="453" formatCode="General">
                  <c:v>569910.55112533586</c:v>
                </c:pt>
                <c:pt idx="454" formatCode="General">
                  <c:v>549831.41587261949</c:v>
                </c:pt>
                <c:pt idx="455" formatCode="General">
                  <c:v>574774.79716306238</c:v>
                </c:pt>
                <c:pt idx="456" formatCode="General">
                  <c:v>562493.59525696118</c:v>
                </c:pt>
                <c:pt idx="457" formatCode="General">
                  <c:v>580380.01247076946</c:v>
                </c:pt>
                <c:pt idx="458" formatCode="General">
                  <c:v>580879.04359097476</c:v>
                </c:pt>
                <c:pt idx="459" formatCode="General">
                  <c:v>563237.79403691087</c:v>
                </c:pt>
                <c:pt idx="460" formatCode="General">
                  <c:v>548296.06934414548</c:v>
                </c:pt>
                <c:pt idx="461" formatCode="General">
                  <c:v>524141.92082390003</c:v>
                </c:pt>
                <c:pt idx="462" formatCode="General">
                  <c:v>559752.61315546976</c:v>
                </c:pt>
                <c:pt idx="463" formatCode="General">
                  <c:v>555459.93202166981</c:v>
                </c:pt>
                <c:pt idx="464" formatCode="General">
                  <c:v>588728.50993852201</c:v>
                </c:pt>
                <c:pt idx="465" formatCode="General">
                  <c:v>569179.52396152914</c:v>
                </c:pt>
                <c:pt idx="466" formatCode="General">
                  <c:v>567147.38002365618</c:v>
                </c:pt>
                <c:pt idx="467" formatCode="General">
                  <c:v>570163.67767818097</c:v>
                </c:pt>
                <c:pt idx="468" formatCode="General">
                  <c:v>554115.53671191586</c:v>
                </c:pt>
                <c:pt idx="469" formatCode="General">
                  <c:v>653472.89254714944</c:v>
                </c:pt>
                <c:pt idx="470" formatCode="General">
                  <c:v>617046.92890257761</c:v>
                </c:pt>
                <c:pt idx="471" formatCode="General">
                  <c:v>619086.67497121659</c:v>
                </c:pt>
                <c:pt idx="472" formatCode="General">
                  <c:v>603790.58908402908</c:v>
                </c:pt>
                <c:pt idx="473" formatCode="General">
                  <c:v>639250.06727771892</c:v>
                </c:pt>
                <c:pt idx="474" formatCode="General">
                  <c:v>668669.02817134745</c:v>
                </c:pt>
                <c:pt idx="475" formatCode="General">
                  <c:v>679302.62574300251</c:v>
                </c:pt>
                <c:pt idx="476" formatCode="General">
                  <c:v>655726.33863604988</c:v>
                </c:pt>
                <c:pt idx="477" formatCode="General">
                  <c:v>667642.40039740258</c:v>
                </c:pt>
                <c:pt idx="478" formatCode="General">
                  <c:v>633846.48150167195</c:v>
                </c:pt>
                <c:pt idx="479" formatCode="General">
                  <c:v>667193.03315141075</c:v>
                </c:pt>
                <c:pt idx="480" formatCode="General">
                  <c:v>728925.63549858867</c:v>
                </c:pt>
                <c:pt idx="481" formatCode="General">
                  <c:v>709182.26781948039</c:v>
                </c:pt>
                <c:pt idx="482" formatCode="General">
                  <c:v>696876.27384772094</c:v>
                </c:pt>
                <c:pt idx="483" formatCode="General">
                  <c:v>642192.85081687279</c:v>
                </c:pt>
                <c:pt idx="484" formatCode="General">
                  <c:v>699653.18712248525</c:v>
                </c:pt>
                <c:pt idx="485" formatCode="General">
                  <c:v>695333.03094596334</c:v>
                </c:pt>
                <c:pt idx="486" formatCode="General">
                  <c:v>718410.97075455752</c:v>
                </c:pt>
                <c:pt idx="487" formatCode="General">
                  <c:v>759341.68600293866</c:v>
                </c:pt>
                <c:pt idx="488" formatCode="General">
                  <c:v>736243.96986744145</c:v>
                </c:pt>
                <c:pt idx="489" formatCode="General">
                  <c:v>754855.0436589123</c:v>
                </c:pt>
                <c:pt idx="490" formatCode="General">
                  <c:v>740328.70674782444</c:v>
                </c:pt>
                <c:pt idx="491" formatCode="General">
                  <c:v>744324.67907487357</c:v>
                </c:pt>
                <c:pt idx="492" formatCode="General">
                  <c:v>729838.72542468796</c:v>
                </c:pt>
                <c:pt idx="493" formatCode="General">
                  <c:v>709856.79431866307</c:v>
                </c:pt>
                <c:pt idx="494" formatCode="General">
                  <c:v>721304.24341178779</c:v>
                </c:pt>
                <c:pt idx="495" formatCode="General">
                  <c:v>736470.0306538794</c:v>
                </c:pt>
                <c:pt idx="496" formatCode="General">
                  <c:v>746585.14235219278</c:v>
                </c:pt>
                <c:pt idx="497" formatCode="General">
                  <c:v>737934.61309292098</c:v>
                </c:pt>
                <c:pt idx="498" formatCode="General">
                  <c:v>746248.88279345585</c:v>
                </c:pt>
                <c:pt idx="499" formatCode="General">
                  <c:v>733643.79753972148</c:v>
                </c:pt>
                <c:pt idx="500" formatCode="General">
                  <c:v>724669.06428920175</c:v>
                </c:pt>
                <c:pt idx="501" formatCode="General">
                  <c:v>728829.43553573301</c:v>
                </c:pt>
                <c:pt idx="502" formatCode="General">
                  <c:v>734029.24228599109</c:v>
                </c:pt>
                <c:pt idx="503" formatCode="General">
                  <c:v>730861.65163707198</c:v>
                </c:pt>
                <c:pt idx="504" formatCode="General">
                  <c:v>732514.52573013376</c:v>
                </c:pt>
                <c:pt idx="505" formatCode="General">
                  <c:v>753025.42106958712</c:v>
                </c:pt>
                <c:pt idx="506" formatCode="General">
                  <c:v>730317.91753096436</c:v>
                </c:pt>
                <c:pt idx="507" formatCode="General">
                  <c:v>770075.678429386</c:v>
                </c:pt>
                <c:pt idx="508" formatCode="General">
                  <c:v>766503.50594475132</c:v>
                </c:pt>
                <c:pt idx="509" formatCode="General">
                  <c:v>806482.96871672</c:v>
                </c:pt>
                <c:pt idx="510" formatCode="General">
                  <c:v>845905.16853247466</c:v>
                </c:pt>
                <c:pt idx="511" formatCode="General">
                  <c:v>860560.43199479429</c:v>
                </c:pt>
                <c:pt idx="512" formatCode="General">
                  <c:v>881183.12847381725</c:v>
                </c:pt>
                <c:pt idx="513" formatCode="General">
                  <c:v>867154.42909046961</c:v>
                </c:pt>
                <c:pt idx="514" formatCode="General">
                  <c:v>862566.06264897948</c:v>
                </c:pt>
                <c:pt idx="515" formatCode="General">
                  <c:v>871218.8427752204</c:v>
                </c:pt>
                <c:pt idx="516" formatCode="General">
                  <c:v>886268.97456640529</c:v>
                </c:pt>
                <c:pt idx="517" formatCode="General">
                  <c:v>890503.09304028645</c:v>
                </c:pt>
                <c:pt idx="518" formatCode="General">
                  <c:v>834196.48147748166</c:v>
                </c:pt>
                <c:pt idx="519" formatCode="General">
                  <c:v>835946.93012135918</c:v>
                </c:pt>
                <c:pt idx="520" formatCode="General">
                  <c:v>846098.44696185284</c:v>
                </c:pt>
                <c:pt idx="521" formatCode="General">
                  <c:v>846678.65020623419</c:v>
                </c:pt>
                <c:pt idx="522" formatCode="General">
                  <c:v>851866.04038017872</c:v>
                </c:pt>
                <c:pt idx="523" formatCode="General">
                  <c:v>862737.34020405146</c:v>
                </c:pt>
                <c:pt idx="524" formatCode="General">
                  <c:v>845156.17670246505</c:v>
                </c:pt>
                <c:pt idx="525" formatCode="General">
                  <c:v>813327.81234728242</c:v>
                </c:pt>
                <c:pt idx="526" formatCode="General">
                  <c:v>836244.86389620905</c:v>
                </c:pt>
                <c:pt idx="527" formatCode="General">
                  <c:v>825214.64681320149</c:v>
                </c:pt>
                <c:pt idx="528" formatCode="General">
                  <c:v>869066.66369233665</c:v>
                </c:pt>
                <c:pt idx="529" formatCode="General">
                  <c:v>878983.91965135396</c:v>
                </c:pt>
                <c:pt idx="530" formatCode="General">
                  <c:v>881560.17496472143</c:v>
                </c:pt>
                <c:pt idx="531" formatCode="General">
                  <c:v>859812.79586568754</c:v>
                </c:pt>
                <c:pt idx="532" formatCode="General">
                  <c:v>838567.05897748494</c:v>
                </c:pt>
                <c:pt idx="533" formatCode="General">
                  <c:v>817420.34377481311</c:v>
                </c:pt>
                <c:pt idx="534" formatCode="General">
                  <c:v>828035.82255426177</c:v>
                </c:pt>
                <c:pt idx="535" formatCode="General">
                  <c:v>818714.35602114932</c:v>
                </c:pt>
                <c:pt idx="536" formatCode="General">
                  <c:v>839364.51945524127</c:v>
                </c:pt>
                <c:pt idx="537" formatCode="General">
                  <c:v>854658.6229695488</c:v>
                </c:pt>
                <c:pt idx="538" formatCode="General">
                  <c:v>809605.50006806408</c:v>
                </c:pt>
                <c:pt idx="539" formatCode="General">
                  <c:v>802529.33802976354</c:v>
                </c:pt>
                <c:pt idx="540" formatCode="General">
                  <c:v>786830.68070691754</c:v>
                </c:pt>
                <c:pt idx="541" formatCode="General">
                  <c:v>835463.61629376048</c:v>
                </c:pt>
                <c:pt idx="542" formatCode="General">
                  <c:v>797454.80064703792</c:v>
                </c:pt>
                <c:pt idx="543" formatCode="General">
                  <c:v>770037.36408237973</c:v>
                </c:pt>
                <c:pt idx="544" formatCode="General">
                  <c:v>784876.37005713792</c:v>
                </c:pt>
                <c:pt idx="545" formatCode="General">
                  <c:v>766799.32061267353</c:v>
                </c:pt>
                <c:pt idx="546" formatCode="General">
                  <c:v>782541.77674233855</c:v>
                </c:pt>
                <c:pt idx="547" formatCode="General">
                  <c:v>777492.41277655074</c:v>
                </c:pt>
                <c:pt idx="548" formatCode="General">
                  <c:v>769113.28780075256</c:v>
                </c:pt>
                <c:pt idx="549" formatCode="General">
                  <c:v>768924.61893542658</c:v>
                </c:pt>
                <c:pt idx="550" formatCode="General">
                  <c:v>782631.7518611413</c:v>
                </c:pt>
                <c:pt idx="551" formatCode="General">
                  <c:v>793005.53170152428</c:v>
                </c:pt>
                <c:pt idx="552" formatCode="General">
                  <c:v>825863.20958973968</c:v>
                </c:pt>
                <c:pt idx="553" formatCode="General">
                  <c:v>824868.90984466672</c:v>
                </c:pt>
                <c:pt idx="554" formatCode="General">
                  <c:v>811169.68600379722</c:v>
                </c:pt>
                <c:pt idx="555" formatCode="General">
                  <c:v>807540.99495946639</c:v>
                </c:pt>
                <c:pt idx="556" formatCode="General">
                  <c:v>820985.91642489063</c:v>
                </c:pt>
                <c:pt idx="557" formatCode="General">
                  <c:v>804141.31735227536</c:v>
                </c:pt>
                <c:pt idx="558" formatCode="General">
                  <c:v>804371.26240371168</c:v>
                </c:pt>
                <c:pt idx="559" formatCode="General">
                  <c:v>807681.28421200893</c:v>
                </c:pt>
                <c:pt idx="560" formatCode="General">
                  <c:v>818182.35977862414</c:v>
                </c:pt>
                <c:pt idx="561" formatCode="General">
                  <c:v>826682.8731329923</c:v>
                </c:pt>
                <c:pt idx="562" formatCode="General">
                  <c:v>819651.14335745154</c:v>
                </c:pt>
                <c:pt idx="563" formatCode="General">
                  <c:v>878072.18429547641</c:v>
                </c:pt>
                <c:pt idx="564" formatCode="General">
                  <c:v>880329.65864098223</c:v>
                </c:pt>
                <c:pt idx="565" formatCode="General">
                  <c:v>858842.79929781985</c:v>
                </c:pt>
                <c:pt idx="566" formatCode="General">
                  <c:v>844517.60113356821</c:v>
                </c:pt>
                <c:pt idx="567" formatCode="General">
                  <c:v>873781.48898941046</c:v>
                </c:pt>
                <c:pt idx="568" formatCode="General">
                  <c:v>871496.75210217829</c:v>
                </c:pt>
                <c:pt idx="569" formatCode="General">
                  <c:v>853790.03998705279</c:v>
                </c:pt>
                <c:pt idx="570" formatCode="General">
                  <c:v>852844.69828840555</c:v>
                </c:pt>
                <c:pt idx="571" formatCode="General">
                  <c:v>833327.44995339436</c:v>
                </c:pt>
                <c:pt idx="572" formatCode="General">
                  <c:v>835951.23098633159</c:v>
                </c:pt>
                <c:pt idx="573" formatCode="General">
                  <c:v>840111.30313683208</c:v>
                </c:pt>
                <c:pt idx="574" formatCode="General">
                  <c:v>841012.98159027286</c:v>
                </c:pt>
                <c:pt idx="575" formatCode="General">
                  <c:v>839246.09396924719</c:v>
                </c:pt>
                <c:pt idx="576" formatCode="General">
                  <c:v>855999.37079084362</c:v>
                </c:pt>
                <c:pt idx="577" formatCode="General">
                  <c:v>856436.59060405695</c:v>
                </c:pt>
                <c:pt idx="578" formatCode="General">
                  <c:v>856370.80907596089</c:v>
                </c:pt>
                <c:pt idx="579" formatCode="General">
                  <c:v>856014.53074038099</c:v>
                </c:pt>
                <c:pt idx="580" formatCode="General">
                  <c:v>875964.16405674978</c:v>
                </c:pt>
                <c:pt idx="581" formatCode="General">
                  <c:v>862657.06419368496</c:v>
                </c:pt>
                <c:pt idx="582" formatCode="General">
                  <c:v>880200.91677121271</c:v>
                </c:pt>
                <c:pt idx="583" formatCode="General">
                  <c:v>871130.34814470611</c:v>
                </c:pt>
                <c:pt idx="584" formatCode="General">
                  <c:v>878339.0331225961</c:v>
                </c:pt>
                <c:pt idx="585" formatCode="General">
                  <c:v>892192.18571397348</c:v>
                </c:pt>
                <c:pt idx="586" formatCode="General">
                  <c:v>894547.91425515106</c:v>
                </c:pt>
                <c:pt idx="587" formatCode="General">
                  <c:v>898756.84512367588</c:v>
                </c:pt>
                <c:pt idx="588" formatCode="General">
                  <c:v>901217.9813928199</c:v>
                </c:pt>
                <c:pt idx="589" formatCode="General">
                  <c:v>903304.78256326355</c:v>
                </c:pt>
                <c:pt idx="590" formatCode="General">
                  <c:v>929182.93867673189</c:v>
                </c:pt>
                <c:pt idx="591" formatCode="General">
                  <c:v>899315.99117423652</c:v>
                </c:pt>
                <c:pt idx="592" formatCode="General">
                  <c:v>921896.91154982755</c:v>
                </c:pt>
                <c:pt idx="593" formatCode="General">
                  <c:v>914094.59724743245</c:v>
                </c:pt>
                <c:pt idx="594" formatCode="General">
                  <c:v>919038.11784861085</c:v>
                </c:pt>
                <c:pt idx="595" formatCode="General">
                  <c:v>899278.09235439368</c:v>
                </c:pt>
                <c:pt idx="596" formatCode="General">
                  <c:v>909306.46020918887</c:v>
                </c:pt>
                <c:pt idx="597" formatCode="General">
                  <c:v>933978.29049101716</c:v>
                </c:pt>
                <c:pt idx="598" formatCode="General">
                  <c:v>955266.10968061956</c:v>
                </c:pt>
                <c:pt idx="599" formatCode="General">
                  <c:v>969049.62273284106</c:v>
                </c:pt>
                <c:pt idx="600" formatCode="General">
                  <c:v>973284.34548948961</c:v>
                </c:pt>
                <c:pt idx="601" formatCode="General">
                  <c:v>986820.07079359493</c:v>
                </c:pt>
                <c:pt idx="602" formatCode="General">
                  <c:v>981259.2292623152</c:v>
                </c:pt>
                <c:pt idx="603" formatCode="General">
                  <c:v>1008028.5733430448</c:v>
                </c:pt>
                <c:pt idx="604" formatCode="General">
                  <c:v>977049.75332106045</c:v>
                </c:pt>
                <c:pt idx="605" formatCode="General">
                  <c:v>993830.53786291345</c:v>
                </c:pt>
                <c:pt idx="606" formatCode="General">
                  <c:v>1010165.3611590922</c:v>
                </c:pt>
                <c:pt idx="607" formatCode="General">
                  <c:v>1010159.1645953036</c:v>
                </c:pt>
                <c:pt idx="608" formatCode="General">
                  <c:v>1038335.4547844755</c:v>
                </c:pt>
                <c:pt idx="609" formatCode="General">
                  <c:v>1061371.1770254322</c:v>
                </c:pt>
                <c:pt idx="610" formatCode="General">
                  <c:v>1064681.9549680348</c:v>
                </c:pt>
                <c:pt idx="611" formatCode="General">
                  <c:v>1078707.0375400996</c:v>
                </c:pt>
                <c:pt idx="612" formatCode="General">
                  <c:v>1081209.174579564</c:v>
                </c:pt>
                <c:pt idx="613" formatCode="General">
                  <c:v>1079018.6008475963</c:v>
                </c:pt>
                <c:pt idx="614" formatCode="General">
                  <c:v>1093170.0845431578</c:v>
                </c:pt>
                <c:pt idx="615" formatCode="General">
                  <c:v>1101045.8796636797</c:v>
                </c:pt>
                <c:pt idx="616" formatCode="General">
                  <c:v>1087315.4557918203</c:v>
                </c:pt>
                <c:pt idx="617" formatCode="General">
                  <c:v>1089167.2735581021</c:v>
                </c:pt>
                <c:pt idx="618" formatCode="General">
                  <c:v>1090066.0049942874</c:v>
                </c:pt>
                <c:pt idx="619" formatCode="General">
                  <c:v>1074760.6754942015</c:v>
                </c:pt>
                <c:pt idx="620" formatCode="General">
                  <c:v>1059484.308111995</c:v>
                </c:pt>
                <c:pt idx="621" formatCode="General">
                  <c:v>1028308.4614789209</c:v>
                </c:pt>
                <c:pt idx="622" formatCode="General">
                  <c:v>1038462.9641872537</c:v>
                </c:pt>
                <c:pt idx="623" formatCode="General">
                  <c:v>1029255.2653135902</c:v>
                </c:pt>
                <c:pt idx="624" formatCode="General">
                  <c:v>1013783.2599033784</c:v>
                </c:pt>
                <c:pt idx="625" formatCode="General">
                  <c:v>1016998.1821540358</c:v>
                </c:pt>
                <c:pt idx="626" formatCode="General">
                  <c:v>1029250.7346570696</c:v>
                </c:pt>
                <c:pt idx="627" formatCode="General">
                  <c:v>1041961.0692408333</c:v>
                </c:pt>
                <c:pt idx="628" formatCode="General">
                  <c:v>1047471.8771527896</c:v>
                </c:pt>
                <c:pt idx="629" formatCode="General">
                  <c:v>1047654.9760086003</c:v>
                </c:pt>
                <c:pt idx="630" formatCode="General">
                  <c:v>1056793.9681517449</c:v>
                </c:pt>
                <c:pt idx="631" formatCode="General">
                  <c:v>1069051.9698831025</c:v>
                </c:pt>
                <c:pt idx="632" formatCode="General">
                  <c:v>1049396.5607906939</c:v>
                </c:pt>
                <c:pt idx="633" formatCode="General">
                  <c:v>1045767.1977117753</c:v>
                </c:pt>
                <c:pt idx="634" formatCode="General">
                  <c:v>1050473.2053513066</c:v>
                </c:pt>
                <c:pt idx="635" formatCode="General">
                  <c:v>1072736.488999529</c:v>
                </c:pt>
                <c:pt idx="636" formatCode="General">
                  <c:v>1078598.0019613947</c:v>
                </c:pt>
                <c:pt idx="637" formatCode="General">
                  <c:v>1072297.829290397</c:v>
                </c:pt>
                <c:pt idx="638" formatCode="General">
                  <c:v>1085469.0170568507</c:v>
                </c:pt>
                <c:pt idx="639" formatCode="General">
                  <c:v>1081403.5919982647</c:v>
                </c:pt>
                <c:pt idx="640" formatCode="General">
                  <c:v>1038170.8989062745</c:v>
                </c:pt>
                <c:pt idx="641" formatCode="General">
                  <c:v>997505.43550855271</c:v>
                </c:pt>
                <c:pt idx="642" formatCode="General">
                  <c:v>1002676.6801649206</c:v>
                </c:pt>
                <c:pt idx="643" formatCode="General">
                  <c:v>1016823.6046149244</c:v>
                </c:pt>
                <c:pt idx="644" formatCode="General">
                  <c:v>1039657.346637811</c:v>
                </c:pt>
                <c:pt idx="645" formatCode="General">
                  <c:v>1024732.4179377432</c:v>
                </c:pt>
                <c:pt idx="646" formatCode="General">
                  <c:v>1048562.275870465</c:v>
                </c:pt>
                <c:pt idx="647" formatCode="General">
                  <c:v>1039621.1239573618</c:v>
                </c:pt>
                <c:pt idx="648" formatCode="General">
                  <c:v>1038316.4212792681</c:v>
                </c:pt>
                <c:pt idx="649" formatCode="General">
                  <c:v>1030623.7752653388</c:v>
                </c:pt>
                <c:pt idx="650" formatCode="General">
                  <c:v>1015106.5360934235</c:v>
                </c:pt>
                <c:pt idx="651" formatCode="General">
                  <c:v>1025964.3139960307</c:v>
                </c:pt>
                <c:pt idx="652" formatCode="General">
                  <c:v>1009273.5877947472</c:v>
                </c:pt>
                <c:pt idx="653" formatCode="General">
                  <c:v>1010489.3977108926</c:v>
                </c:pt>
                <c:pt idx="654" formatCode="General">
                  <c:v>998247.3553197484</c:v>
                </c:pt>
                <c:pt idx="655" formatCode="General">
                  <c:v>1027037.1966846852</c:v>
                </c:pt>
                <c:pt idx="656" formatCode="General">
                  <c:v>1000453.7529306705</c:v>
                </c:pt>
                <c:pt idx="657" formatCode="General">
                  <c:v>998621.5906825203</c:v>
                </c:pt>
                <c:pt idx="658" formatCode="General">
                  <c:v>997295.94089795067</c:v>
                </c:pt>
                <c:pt idx="659" formatCode="General">
                  <c:v>1007526.4972391847</c:v>
                </c:pt>
                <c:pt idx="660" formatCode="General">
                  <c:v>996213.29770884954</c:v>
                </c:pt>
                <c:pt idx="661" formatCode="General">
                  <c:v>993014.45427893999</c:v>
                </c:pt>
                <c:pt idx="662" formatCode="General">
                  <c:v>998197.5717879876</c:v>
                </c:pt>
                <c:pt idx="663" formatCode="General">
                  <c:v>980803.63358866493</c:v>
                </c:pt>
                <c:pt idx="664" formatCode="General">
                  <c:v>1004267.562060941</c:v>
                </c:pt>
                <c:pt idx="665" formatCode="General">
                  <c:v>1021756.2660180278</c:v>
                </c:pt>
                <c:pt idx="666" formatCode="General">
                  <c:v>1020831.9429294474</c:v>
                </c:pt>
                <c:pt idx="667" formatCode="General">
                  <c:v>1018374.0575049391</c:v>
                </c:pt>
                <c:pt idx="668" formatCode="General">
                  <c:v>1009597.0189359547</c:v>
                </c:pt>
                <c:pt idx="669" formatCode="General">
                  <c:v>991725.20532982529</c:v>
                </c:pt>
                <c:pt idx="670" formatCode="General">
                  <c:v>1019201.5766477669</c:v>
                </c:pt>
                <c:pt idx="671" formatCode="General">
                  <c:v>1010250.2056405399</c:v>
                </c:pt>
                <c:pt idx="672" formatCode="General">
                  <c:v>1014025.1817409744</c:v>
                </c:pt>
                <c:pt idx="673" formatCode="General">
                  <c:v>1017639.1937120527</c:v>
                </c:pt>
                <c:pt idx="674" formatCode="General">
                  <c:v>1036263.6830750077</c:v>
                </c:pt>
                <c:pt idx="675" formatCode="General">
                  <c:v>1008461.5020727678</c:v>
                </c:pt>
                <c:pt idx="676" formatCode="General">
                  <c:v>1029024.2971200191</c:v>
                </c:pt>
                <c:pt idx="677" formatCode="General">
                  <c:v>1023997.7325512136</c:v>
                </c:pt>
                <c:pt idx="678" formatCode="General">
                  <c:v>1020184.3604131211</c:v>
                </c:pt>
                <c:pt idx="679" formatCode="General">
                  <c:v>1013754.8843420381</c:v>
                </c:pt>
                <c:pt idx="680" formatCode="General">
                  <c:v>1034256.2823004405</c:v>
                </c:pt>
                <c:pt idx="681" formatCode="General">
                  <c:v>1015478.2602384135</c:v>
                </c:pt>
                <c:pt idx="682" formatCode="General">
                  <c:v>1045887.1323478791</c:v>
                </c:pt>
                <c:pt idx="683" formatCode="General">
                  <c:v>1061117.1325324196</c:v>
                </c:pt>
                <c:pt idx="684" formatCode="General">
                  <c:v>1048851.6017589848</c:v>
                </c:pt>
                <c:pt idx="685" formatCode="General">
                  <c:v>1025562.1738780452</c:v>
                </c:pt>
                <c:pt idx="686" formatCode="General">
                  <c:v>1025641.9382806921</c:v>
                </c:pt>
                <c:pt idx="687" formatCode="General">
                  <c:v>1048611.1331777368</c:v>
                </c:pt>
                <c:pt idx="688" formatCode="General">
                  <c:v>1038718.6081336451</c:v>
                </c:pt>
                <c:pt idx="689" formatCode="General">
                  <c:v>1029752.0902374</c:v>
                </c:pt>
                <c:pt idx="690" formatCode="General">
                  <c:v>1044217.131707693</c:v>
                </c:pt>
                <c:pt idx="691" formatCode="General">
                  <c:v>1013583.9330774886</c:v>
                </c:pt>
                <c:pt idx="692" formatCode="General">
                  <c:v>1016679.0194298034</c:v>
                </c:pt>
                <c:pt idx="693" formatCode="General">
                  <c:v>1018303.1563723785</c:v>
                </c:pt>
                <c:pt idx="694" formatCode="General">
                  <c:v>1041402.7357039389</c:v>
                </c:pt>
                <c:pt idx="695" formatCode="General">
                  <c:v>1060668.3658827564</c:v>
                </c:pt>
                <c:pt idx="696" formatCode="General">
                  <c:v>1076850.8023275035</c:v>
                </c:pt>
                <c:pt idx="697" formatCode="General">
                  <c:v>1071256.7354613638</c:v>
                </c:pt>
                <c:pt idx="698" formatCode="General">
                  <c:v>1067001.7196203247</c:v>
                </c:pt>
                <c:pt idx="699" formatCode="General">
                  <c:v>1069338.6760986419</c:v>
                </c:pt>
                <c:pt idx="700" formatCode="General">
                  <c:v>1073082.2457214897</c:v>
                </c:pt>
                <c:pt idx="701" formatCode="General">
                  <c:v>1075840.8055149429</c:v>
                </c:pt>
                <c:pt idx="702" formatCode="General">
                  <c:v>1063915.0861336873</c:v>
                </c:pt>
                <c:pt idx="703" formatCode="General">
                  <c:v>1107320.0322102909</c:v>
                </c:pt>
                <c:pt idx="704" formatCode="General">
                  <c:v>1124708.3364487621</c:v>
                </c:pt>
                <c:pt idx="705" formatCode="General">
                  <c:v>1124354.1349496543</c:v>
                </c:pt>
                <c:pt idx="706" formatCode="General">
                  <c:v>1129845.864675831</c:v>
                </c:pt>
                <c:pt idx="707" formatCode="General">
                  <c:v>1150265.6981220315</c:v>
                </c:pt>
                <c:pt idx="708" formatCode="General">
                  <c:v>1137712.9305853301</c:v>
                </c:pt>
                <c:pt idx="709" formatCode="General">
                  <c:v>1163046.42148215</c:v>
                </c:pt>
                <c:pt idx="710" formatCode="General">
                  <c:v>1143461.9559916952</c:v>
                </c:pt>
                <c:pt idx="711" formatCode="General">
                  <c:v>1181489.8106385823</c:v>
                </c:pt>
                <c:pt idx="712" formatCode="General">
                  <c:v>1142780.5144942855</c:v>
                </c:pt>
                <c:pt idx="713" formatCode="General">
                  <c:v>1129196.1952901762</c:v>
                </c:pt>
                <c:pt idx="714" formatCode="General">
                  <c:v>1135570.2551537079</c:v>
                </c:pt>
                <c:pt idx="715" formatCode="General">
                  <c:v>1119242.1587907858</c:v>
                </c:pt>
                <c:pt idx="716" formatCode="General">
                  <c:v>1181793.6862607985</c:v>
                </c:pt>
                <c:pt idx="717" formatCode="General">
                  <c:v>1217424.1661171445</c:v>
                </c:pt>
                <c:pt idx="718" formatCode="General">
                  <c:v>1195272.6274668397</c:v>
                </c:pt>
                <c:pt idx="719" formatCode="General">
                  <c:v>1190060.9100938288</c:v>
                </c:pt>
                <c:pt idx="720" formatCode="General">
                  <c:v>1183087.7745995435</c:v>
                </c:pt>
                <c:pt idx="721" formatCode="General">
                  <c:v>1208774.1787318736</c:v>
                </c:pt>
                <c:pt idx="722" formatCode="General">
                  <c:v>1184966.0290750477</c:v>
                </c:pt>
                <c:pt idx="723" formatCode="General">
                  <c:v>1181654.7641540866</c:v>
                </c:pt>
                <c:pt idx="724" formatCode="General">
                  <c:v>1168128.5896697815</c:v>
                </c:pt>
                <c:pt idx="725" formatCode="General">
                  <c:v>1109107.2115147812</c:v>
                </c:pt>
                <c:pt idx="726" formatCode="General">
                  <c:v>1097097.8499948881</c:v>
                </c:pt>
                <c:pt idx="727" formatCode="General">
                  <c:v>1121171.4136640658</c:v>
                </c:pt>
                <c:pt idx="728" formatCode="General">
                  <c:v>1117769.435257249</c:v>
                </c:pt>
                <c:pt idx="729" formatCode="General">
                  <c:v>1125627.6745703656</c:v>
                </c:pt>
                <c:pt idx="730" formatCode="General">
                  <c:v>1115524.1029891483</c:v>
                </c:pt>
                <c:pt idx="731" formatCode="General">
                  <c:v>1142228.8199245869</c:v>
                </c:pt>
                <c:pt idx="732" formatCode="General">
                  <c:v>1108488.4858485349</c:v>
                </c:pt>
                <c:pt idx="733" formatCode="General">
                  <c:v>1072072.8237594403</c:v>
                </c:pt>
                <c:pt idx="734" formatCode="General">
                  <c:v>1109479.6643374558</c:v>
                </c:pt>
                <c:pt idx="735" formatCode="General">
                  <c:v>1078792.0022620156</c:v>
                </c:pt>
                <c:pt idx="736" formatCode="General">
                  <c:v>1074136.0788648557</c:v>
                </c:pt>
                <c:pt idx="737" formatCode="General">
                  <c:v>1100192.6698443191</c:v>
                </c:pt>
                <c:pt idx="738" formatCode="General">
                  <c:v>1097115.960973423</c:v>
                </c:pt>
                <c:pt idx="739" formatCode="General">
                  <c:v>1098282.7834862764</c:v>
                </c:pt>
                <c:pt idx="740" formatCode="General">
                  <c:v>1130460.9401636806</c:v>
                </c:pt>
                <c:pt idx="741" formatCode="General">
                  <c:v>1125584.4051874233</c:v>
                </c:pt>
                <c:pt idx="742" formatCode="General">
                  <c:v>1113553.6893386566</c:v>
                </c:pt>
                <c:pt idx="743" formatCode="General">
                  <c:v>1135274.5365417136</c:v>
                </c:pt>
                <c:pt idx="744" formatCode="General">
                  <c:v>1126301.6147383361</c:v>
                </c:pt>
                <c:pt idx="745" formatCode="General">
                  <c:v>1127802.448790432</c:v>
                </c:pt>
                <c:pt idx="746" formatCode="General">
                  <c:v>1145573.6740966954</c:v>
                </c:pt>
                <c:pt idx="747" formatCode="General">
                  <c:v>1155110.7743377024</c:v>
                </c:pt>
                <c:pt idx="748" formatCode="General">
                  <c:v>1125279.8904695152</c:v>
                </c:pt>
                <c:pt idx="749" formatCode="General">
                  <c:v>1119133.2254689354</c:v>
                </c:pt>
                <c:pt idx="750" formatCode="General">
                  <c:v>1122258.1038960293</c:v>
                </c:pt>
                <c:pt idx="751" formatCode="General">
                  <c:v>1146898.5755282925</c:v>
                </c:pt>
                <c:pt idx="752" formatCode="General">
                  <c:v>1150440.2244884865</c:v>
                </c:pt>
                <c:pt idx="753" formatCode="General">
                  <c:v>1183666.9879595635</c:v>
                </c:pt>
                <c:pt idx="754" formatCode="General">
                  <c:v>1196028.6370149984</c:v>
                </c:pt>
                <c:pt idx="755" formatCode="General">
                  <c:v>1202134.7968574052</c:v>
                </c:pt>
                <c:pt idx="756" formatCode="General">
                  <c:v>1208135.580678307</c:v>
                </c:pt>
                <c:pt idx="757" formatCode="General">
                  <c:v>1215902.6444556166</c:v>
                </c:pt>
                <c:pt idx="758" formatCode="General">
                  <c:v>1201737.8485158156</c:v>
                </c:pt>
                <c:pt idx="759" formatCode="General">
                  <c:v>1192291.617737476</c:v>
                </c:pt>
                <c:pt idx="760" formatCode="General">
                  <c:v>1124931.6202311649</c:v>
                </c:pt>
                <c:pt idx="761" formatCode="General">
                  <c:v>1134281.4312396096</c:v>
                </c:pt>
                <c:pt idx="762" formatCode="General">
                  <c:v>1144382.5212190764</c:v>
                </c:pt>
                <c:pt idx="763" formatCode="General">
                  <c:v>1120985.5500456039</c:v>
                </c:pt>
                <c:pt idx="764" formatCode="General">
                  <c:v>1137604.9621739578</c:v>
                </c:pt>
                <c:pt idx="765" formatCode="General">
                  <c:v>1153028.6364995241</c:v>
                </c:pt>
                <c:pt idx="766" formatCode="General">
                  <c:v>1128060.9350249884</c:v>
                </c:pt>
                <c:pt idx="767" formatCode="General">
                  <c:v>1098358.9061721256</c:v>
                </c:pt>
                <c:pt idx="768" formatCode="General">
                  <c:v>1150300.0644211639</c:v>
                </c:pt>
                <c:pt idx="769" formatCode="General">
                  <c:v>1099120.524826573</c:v>
                </c:pt>
                <c:pt idx="770" formatCode="General">
                  <c:v>1090205.489552279</c:v>
                </c:pt>
                <c:pt idx="771" formatCode="General">
                  <c:v>1064130.5171844452</c:v>
                </c:pt>
                <c:pt idx="772" formatCode="General">
                  <c:v>1036001.1428403993</c:v>
                </c:pt>
                <c:pt idx="773" formatCode="General">
                  <c:v>1054910.7224718311</c:v>
                </c:pt>
                <c:pt idx="774" formatCode="General">
                  <c:v>1032900.3494185641</c:v>
                </c:pt>
                <c:pt idx="775" formatCode="General">
                  <c:v>998494.16480126278</c:v>
                </c:pt>
                <c:pt idx="776" formatCode="General">
                  <c:v>1038006.3574927064</c:v>
                </c:pt>
                <c:pt idx="777" formatCode="General">
                  <c:v>1059871.1033293898</c:v>
                </c:pt>
                <c:pt idx="778" formatCode="General">
                  <c:v>1096752.3236421696</c:v>
                </c:pt>
                <c:pt idx="779" formatCode="General">
                  <c:v>1117079.861823421</c:v>
                </c:pt>
                <c:pt idx="780" formatCode="General">
                  <c:v>1098210.3170880936</c:v>
                </c:pt>
                <c:pt idx="781" formatCode="General">
                  <c:v>1093872.8847505862</c:v>
                </c:pt>
                <c:pt idx="782" formatCode="General">
                  <c:v>1079031.1905297802</c:v>
                </c:pt>
                <c:pt idx="783" formatCode="General">
                  <c:v>1081642.4715344761</c:v>
                </c:pt>
                <c:pt idx="784" formatCode="General">
                  <c:v>1099857.0643721214</c:v>
                </c:pt>
                <c:pt idx="785" formatCode="General">
                  <c:v>1074025.9917990682</c:v>
                </c:pt>
                <c:pt idx="786" formatCode="General">
                  <c:v>1034207.8699027841</c:v>
                </c:pt>
                <c:pt idx="787" formatCode="General">
                  <c:v>1038458.9397642839</c:v>
                </c:pt>
                <c:pt idx="788" formatCode="General">
                  <c:v>1047199.33882449</c:v>
                </c:pt>
                <c:pt idx="789" formatCode="General">
                  <c:v>1051992.9124438302</c:v>
                </c:pt>
                <c:pt idx="790" formatCode="General">
                  <c:v>1028483.6093817381</c:v>
                </c:pt>
                <c:pt idx="791" formatCode="General">
                  <c:v>1028550.7788077944</c:v>
                </c:pt>
                <c:pt idx="792" formatCode="General">
                  <c:v>1056230.8527124366</c:v>
                </c:pt>
                <c:pt idx="793" formatCode="General">
                  <c:v>1052712.1156201139</c:v>
                </c:pt>
                <c:pt idx="794" formatCode="General">
                  <c:v>1068100.5114408899</c:v>
                </c:pt>
                <c:pt idx="795" formatCode="General">
                  <c:v>1094034.7595746131</c:v>
                </c:pt>
                <c:pt idx="796" formatCode="General">
                  <c:v>1024374.6754590307</c:v>
                </c:pt>
                <c:pt idx="797" formatCode="General">
                  <c:v>1023612.299543791</c:v>
                </c:pt>
                <c:pt idx="798" formatCode="General">
                  <c:v>1024916.8007859404</c:v>
                </c:pt>
                <c:pt idx="799" formatCode="General">
                  <c:v>1035615.7798654748</c:v>
                </c:pt>
                <c:pt idx="800" formatCode="General">
                  <c:v>1032869.4520620591</c:v>
                </c:pt>
                <c:pt idx="801" formatCode="General">
                  <c:v>1018540.6271839613</c:v>
                </c:pt>
                <c:pt idx="802" formatCode="General">
                  <c:v>1011060.2223269315</c:v>
                </c:pt>
                <c:pt idx="803" formatCode="General">
                  <c:v>1032797.2314393189</c:v>
                </c:pt>
                <c:pt idx="804" formatCode="General">
                  <c:v>1027579.5120884879</c:v>
                </c:pt>
                <c:pt idx="805" formatCode="General">
                  <c:v>1010215.7423962998</c:v>
                </c:pt>
                <c:pt idx="806" formatCode="General">
                  <c:v>979969.45977430453</c:v>
                </c:pt>
                <c:pt idx="807" formatCode="General">
                  <c:v>979986.99376071687</c:v>
                </c:pt>
                <c:pt idx="808" formatCode="General">
                  <c:v>1023330.9137989229</c:v>
                </c:pt>
                <c:pt idx="809" formatCode="General">
                  <c:v>1035997.0358759161</c:v>
                </c:pt>
                <c:pt idx="810" formatCode="General">
                  <c:v>1022132.8275402884</c:v>
                </c:pt>
                <c:pt idx="811" formatCode="General">
                  <c:v>1020637.7345574799</c:v>
                </c:pt>
                <c:pt idx="812" formatCode="General">
                  <c:v>1008323.8554617442</c:v>
                </c:pt>
                <c:pt idx="813" formatCode="General">
                  <c:v>977389.3268172628</c:v>
                </c:pt>
                <c:pt idx="814" formatCode="General">
                  <c:v>989257.48792784312</c:v>
                </c:pt>
                <c:pt idx="815" formatCode="General">
                  <c:v>1014428.2678762175</c:v>
                </c:pt>
                <c:pt idx="816" formatCode="General">
                  <c:v>1012027.6560544043</c:v>
                </c:pt>
                <c:pt idx="817" formatCode="General">
                  <c:v>1067065.9227268954</c:v>
                </c:pt>
                <c:pt idx="818" formatCode="General">
                  <c:v>1052829.9015378649</c:v>
                </c:pt>
                <c:pt idx="819" formatCode="General">
                  <c:v>1016396.3251460663</c:v>
                </c:pt>
                <c:pt idx="820" formatCode="General">
                  <c:v>1030738.1480000145</c:v>
                </c:pt>
                <c:pt idx="821" formatCode="General">
                  <c:v>1036563.1411528538</c:v>
                </c:pt>
                <c:pt idx="822" formatCode="General">
                  <c:v>1040233.530562063</c:v>
                </c:pt>
                <c:pt idx="823" formatCode="General">
                  <c:v>1036788.7471832073</c:v>
                </c:pt>
                <c:pt idx="824" formatCode="General">
                  <c:v>1030735.261390735</c:v>
                </c:pt>
                <c:pt idx="825" formatCode="General">
                  <c:v>1026864.6091175271</c:v>
                </c:pt>
                <c:pt idx="826" formatCode="General">
                  <c:v>1003673.3188132071</c:v>
                </c:pt>
                <c:pt idx="827" formatCode="General">
                  <c:v>997634.3717387272</c:v>
                </c:pt>
                <c:pt idx="828" formatCode="General">
                  <c:v>976897.21797374438</c:v>
                </c:pt>
                <c:pt idx="829" formatCode="General">
                  <c:v>956626.19867803797</c:v>
                </c:pt>
                <c:pt idx="830" formatCode="General">
                  <c:v>963668.40587153181</c:v>
                </c:pt>
                <c:pt idx="831" formatCode="General">
                  <c:v>984483.81793581473</c:v>
                </c:pt>
                <c:pt idx="832" formatCode="General">
                  <c:v>1023477.8134535725</c:v>
                </c:pt>
                <c:pt idx="833" formatCode="General">
                  <c:v>1026504.5520033354</c:v>
                </c:pt>
                <c:pt idx="834" formatCode="General">
                  <c:v>1006260.7038902564</c:v>
                </c:pt>
                <c:pt idx="835" formatCode="General">
                  <c:v>1014410.2504692475</c:v>
                </c:pt>
                <c:pt idx="836" formatCode="General">
                  <c:v>985694.34372992802</c:v>
                </c:pt>
                <c:pt idx="837" formatCode="General">
                  <c:v>988061.013693213</c:v>
                </c:pt>
                <c:pt idx="838" formatCode="General">
                  <c:v>1002854.4098862309</c:v>
                </c:pt>
                <c:pt idx="839" formatCode="General">
                  <c:v>940039.94115271012</c:v>
                </c:pt>
                <c:pt idx="840" formatCode="General">
                  <c:v>932770.79787359387</c:v>
                </c:pt>
                <c:pt idx="841" formatCode="General">
                  <c:v>951917.73936161271</c:v>
                </c:pt>
                <c:pt idx="842" formatCode="General">
                  <c:v>1003695.0180118907</c:v>
                </c:pt>
                <c:pt idx="843" formatCode="General">
                  <c:v>983794.22135485103</c:v>
                </c:pt>
                <c:pt idx="844" formatCode="General">
                  <c:v>1004814.962649943</c:v>
                </c:pt>
                <c:pt idx="845" formatCode="General">
                  <c:v>928579.15296972974</c:v>
                </c:pt>
                <c:pt idx="846" formatCode="General">
                  <c:v>881473.16448196233</c:v>
                </c:pt>
                <c:pt idx="847" formatCode="General">
                  <c:v>895068.9084678815</c:v>
                </c:pt>
                <c:pt idx="848" formatCode="General">
                  <c:v>893166.1788958651</c:v>
                </c:pt>
                <c:pt idx="849" formatCode="General">
                  <c:v>925281.70745294343</c:v>
                </c:pt>
                <c:pt idx="850" formatCode="General">
                  <c:v>914011.67543447844</c:v>
                </c:pt>
                <c:pt idx="851" formatCode="General">
                  <c:v>941779.53253177193</c:v>
                </c:pt>
                <c:pt idx="852" formatCode="General">
                  <c:v>944974.09332082188</c:v>
                </c:pt>
                <c:pt idx="853" formatCode="General">
                  <c:v>968868.90844978788</c:v>
                </c:pt>
                <c:pt idx="854" formatCode="General">
                  <c:v>1105692.6104164172</c:v>
                </c:pt>
                <c:pt idx="855" formatCode="General">
                  <c:v>1115129.5627891123</c:v>
                </c:pt>
                <c:pt idx="856" formatCode="General">
                  <c:v>1136125.3016603529</c:v>
                </c:pt>
                <c:pt idx="857" formatCode="General">
                  <c:v>1157092.4475211164</c:v>
                </c:pt>
                <c:pt idx="858" formatCode="General">
                  <c:v>1158126.8071221323</c:v>
                </c:pt>
                <c:pt idx="859" formatCode="General">
                  <c:v>1172053.763686466</c:v>
                </c:pt>
                <c:pt idx="860" formatCode="General">
                  <c:v>1105421.0909601753</c:v>
                </c:pt>
                <c:pt idx="861" formatCode="General">
                  <c:v>1124688.3043350931</c:v>
                </c:pt>
                <c:pt idx="862" formatCode="General">
                  <c:v>1153372.7769592383</c:v>
                </c:pt>
                <c:pt idx="863" formatCode="General">
                  <c:v>1149989.9928161027</c:v>
                </c:pt>
                <c:pt idx="864" formatCode="General">
                  <c:v>1151516.4968326367</c:v>
                </c:pt>
                <c:pt idx="865" formatCode="General">
                  <c:v>1158967.0412141706</c:v>
                </c:pt>
                <c:pt idx="866" formatCode="General">
                  <c:v>1184178.1362207513</c:v>
                </c:pt>
                <c:pt idx="867" formatCode="General">
                  <c:v>1171268.7588406624</c:v>
                </c:pt>
                <c:pt idx="868" formatCode="General">
                  <c:v>1109935.2676913864</c:v>
                </c:pt>
                <c:pt idx="869" formatCode="General">
                  <c:v>1048135.1385193734</c:v>
                </c:pt>
                <c:pt idx="870" formatCode="General">
                  <c:v>1023996.2333333407</c:v>
                </c:pt>
                <c:pt idx="871" formatCode="General">
                  <c:v>1034334.6464409649</c:v>
                </c:pt>
                <c:pt idx="872" formatCode="General">
                  <c:v>984598.13960165088</c:v>
                </c:pt>
                <c:pt idx="873" formatCode="General">
                  <c:v>949638.27023850742</c:v>
                </c:pt>
                <c:pt idx="874" formatCode="General">
                  <c:v>1007791.5524321903</c:v>
                </c:pt>
                <c:pt idx="875" formatCode="General">
                  <c:v>1022689.8931197752</c:v>
                </c:pt>
                <c:pt idx="876" formatCode="General">
                  <c:v>1066613.4002645479</c:v>
                </c:pt>
                <c:pt idx="877" formatCode="General">
                  <c:v>1080080.1496068873</c:v>
                </c:pt>
                <c:pt idx="878" formatCode="General">
                  <c:v>1059576.3648583204</c:v>
                </c:pt>
                <c:pt idx="879" formatCode="General">
                  <c:v>1066019.7593690767</c:v>
                </c:pt>
                <c:pt idx="880" formatCode="General">
                  <c:v>1053977.7109399578</c:v>
                </c:pt>
                <c:pt idx="881" formatCode="General">
                  <c:v>1031969.2553945638</c:v>
                </c:pt>
                <c:pt idx="882" formatCode="General">
                  <c:v>1032088.7057295982</c:v>
                </c:pt>
                <c:pt idx="883" formatCode="General">
                  <c:v>1036051.0950982018</c:v>
                </c:pt>
                <c:pt idx="884" formatCode="General">
                  <c:v>1048868.6368604377</c:v>
                </c:pt>
                <c:pt idx="885" formatCode="General">
                  <c:v>1048392.185237491</c:v>
                </c:pt>
                <c:pt idx="886" formatCode="General">
                  <c:v>1028660.0041334186</c:v>
                </c:pt>
                <c:pt idx="887" formatCode="General">
                  <c:v>1043158.2468621833</c:v>
                </c:pt>
                <c:pt idx="888" formatCode="General">
                  <c:v>1041504.6646018084</c:v>
                </c:pt>
                <c:pt idx="889" formatCode="General">
                  <c:v>1026389.4899273774</c:v>
                </c:pt>
                <c:pt idx="890" formatCode="General">
                  <c:v>1000225.0818697944</c:v>
                </c:pt>
                <c:pt idx="891" formatCode="General">
                  <c:v>1030593.0943325907</c:v>
                </c:pt>
                <c:pt idx="892" formatCode="General">
                  <c:v>1006558.9639981617</c:v>
                </c:pt>
                <c:pt idx="893" formatCode="General">
                  <c:v>1031775.9336380478</c:v>
                </c:pt>
                <c:pt idx="894" formatCode="General">
                  <c:v>1016593.2710400558</c:v>
                </c:pt>
                <c:pt idx="895" formatCode="General">
                  <c:v>1036168.9921453953</c:v>
                </c:pt>
                <c:pt idx="896" formatCode="General">
                  <c:v>1044659.5644122702</c:v>
                </c:pt>
                <c:pt idx="897" formatCode="General">
                  <c:v>1032750.0184518556</c:v>
                </c:pt>
                <c:pt idx="898" formatCode="General">
                  <c:v>1015259.2402587943</c:v>
                </c:pt>
                <c:pt idx="899" formatCode="General">
                  <c:v>1037391.7765041519</c:v>
                </c:pt>
                <c:pt idx="900" formatCode="General">
                  <c:v>1072806.8778820373</c:v>
                </c:pt>
                <c:pt idx="901" formatCode="General">
                  <c:v>1081690.3118457706</c:v>
                </c:pt>
                <c:pt idx="902" formatCode="General">
                  <c:v>1057903.4579806859</c:v>
                </c:pt>
                <c:pt idx="903" formatCode="General">
                  <c:v>1040513.2175339063</c:v>
                </c:pt>
                <c:pt idx="904" formatCode="General">
                  <c:v>1023598.9463914048</c:v>
                </c:pt>
                <c:pt idx="905" formatCode="General">
                  <c:v>1001672.2778011013</c:v>
                </c:pt>
                <c:pt idx="906" formatCode="General">
                  <c:v>1027634.3022774175</c:v>
                </c:pt>
                <c:pt idx="907" formatCode="General">
                  <c:v>1026548.0380904528</c:v>
                </c:pt>
                <c:pt idx="908" formatCode="General">
                  <c:v>1044886.1025849645</c:v>
                </c:pt>
                <c:pt idx="909" formatCode="General">
                  <c:v>1062874.6586018372</c:v>
                </c:pt>
                <c:pt idx="910" formatCode="General">
                  <c:v>1071508.9119051592</c:v>
                </c:pt>
                <c:pt idx="911" formatCode="General">
                  <c:v>1085044.9729519926</c:v>
                </c:pt>
                <c:pt idx="912" formatCode="General">
                  <c:v>1093553.7257709815</c:v>
                </c:pt>
                <c:pt idx="913" formatCode="General">
                  <c:v>1077409.6919791088</c:v>
                </c:pt>
                <c:pt idx="914" formatCode="General">
                  <c:v>1076737.929920492</c:v>
                </c:pt>
                <c:pt idx="915" formatCode="General">
                  <c:v>1072707.9806623932</c:v>
                </c:pt>
                <c:pt idx="916" formatCode="General">
                  <c:v>1038943.7812672884</c:v>
                </c:pt>
                <c:pt idx="917" formatCode="General">
                  <c:v>996982.64596899832</c:v>
                </c:pt>
                <c:pt idx="918" formatCode="General">
                  <c:v>1001853.2327635055</c:v>
                </c:pt>
                <c:pt idx="919" formatCode="General">
                  <c:v>985321.02392501582</c:v>
                </c:pt>
                <c:pt idx="920" formatCode="General">
                  <c:v>1008495.8094068877</c:v>
                </c:pt>
                <c:pt idx="921" formatCode="General">
                  <c:v>963466.06865826936</c:v>
                </c:pt>
                <c:pt idx="922" formatCode="General">
                  <c:v>965470.22563570063</c:v>
                </c:pt>
                <c:pt idx="923" formatCode="General">
                  <c:v>945495.69516268815</c:v>
                </c:pt>
                <c:pt idx="924" formatCode="General">
                  <c:v>935440.70275927044</c:v>
                </c:pt>
                <c:pt idx="925" formatCode="General">
                  <c:v>944866.15864777309</c:v>
                </c:pt>
                <c:pt idx="926" formatCode="General">
                  <c:v>927568.92508130474</c:v>
                </c:pt>
                <c:pt idx="927" formatCode="General">
                  <c:v>931147.94569301687</c:v>
                </c:pt>
                <c:pt idx="928" formatCode="General">
                  <c:v>958418.97036120761</c:v>
                </c:pt>
                <c:pt idx="929" formatCode="General">
                  <c:v>991524.59495715913</c:v>
                </c:pt>
                <c:pt idx="930" formatCode="General">
                  <c:v>990672.41977443406</c:v>
                </c:pt>
                <c:pt idx="931" formatCode="General">
                  <c:v>1012205.0747402131</c:v>
                </c:pt>
                <c:pt idx="932" formatCode="General">
                  <c:v>954794.38977035601</c:v>
                </c:pt>
                <c:pt idx="933" formatCode="General">
                  <c:v>946548.13170420658</c:v>
                </c:pt>
                <c:pt idx="934" formatCode="General">
                  <c:v>923490.78914635198</c:v>
                </c:pt>
                <c:pt idx="935" formatCode="General">
                  <c:v>914315.96709743759</c:v>
                </c:pt>
                <c:pt idx="936" formatCode="General">
                  <c:v>920645.48362156947</c:v>
                </c:pt>
                <c:pt idx="937" formatCode="General">
                  <c:v>880161.12273315142</c:v>
                </c:pt>
                <c:pt idx="938" formatCode="General">
                  <c:v>843942.5138244509</c:v>
                </c:pt>
                <c:pt idx="939" formatCode="General">
                  <c:v>830892.78267633647</c:v>
                </c:pt>
                <c:pt idx="940" formatCode="General">
                  <c:v>812049.02954549564</c:v>
                </c:pt>
                <c:pt idx="941" formatCode="General">
                  <c:v>765444.44924125134</c:v>
                </c:pt>
                <c:pt idx="942" formatCode="General">
                  <c:v>769440.76987500628</c:v>
                </c:pt>
                <c:pt idx="943" formatCode="General">
                  <c:v>774666.26835168886</c:v>
                </c:pt>
                <c:pt idx="944" formatCode="General">
                  <c:v>736256.69570691756</c:v>
                </c:pt>
                <c:pt idx="945" formatCode="General">
                  <c:v>752283.36145763844</c:v>
                </c:pt>
                <c:pt idx="946" formatCode="General">
                  <c:v>793990.34773773025</c:v>
                </c:pt>
                <c:pt idx="947" formatCode="General">
                  <c:v>817641.5926225963</c:v>
                </c:pt>
                <c:pt idx="948" formatCode="General">
                  <c:v>822748.58453341981</c:v>
                </c:pt>
                <c:pt idx="949" formatCode="General">
                  <c:v>777299.3202830652</c:v>
                </c:pt>
                <c:pt idx="950" formatCode="General">
                  <c:v>729440.6465916055</c:v>
                </c:pt>
                <c:pt idx="951" formatCode="General">
                  <c:v>679758.98148736043</c:v>
                </c:pt>
                <c:pt idx="952" formatCode="General">
                  <c:v>656669.95424956421</c:v>
                </c:pt>
                <c:pt idx="953" formatCode="General">
                  <c:v>641530.95032311173</c:v>
                </c:pt>
                <c:pt idx="954" formatCode="General">
                  <c:v>709483.12274316221</c:v>
                </c:pt>
                <c:pt idx="955" formatCode="General">
                  <c:v>697307.24003743869</c:v>
                </c:pt>
                <c:pt idx="956" formatCode="General">
                  <c:v>742940.63630135194</c:v>
                </c:pt>
                <c:pt idx="957" formatCode="General">
                  <c:v>776319.88345365622</c:v>
                </c:pt>
                <c:pt idx="958" formatCode="General">
                  <c:v>743857.71328290144</c:v>
                </c:pt>
                <c:pt idx="959" formatCode="General">
                  <c:v>742125.92109417717</c:v>
                </c:pt>
                <c:pt idx="960" formatCode="General">
                  <c:v>742526.60336296808</c:v>
                </c:pt>
                <c:pt idx="961" formatCode="General">
                  <c:v>738253.60332640714</c:v>
                </c:pt>
                <c:pt idx="962" formatCode="General">
                  <c:v>772880.74943881354</c:v>
                </c:pt>
                <c:pt idx="963" formatCode="General">
                  <c:v>793053.16753473505</c:v>
                </c:pt>
                <c:pt idx="964" formatCode="General">
                  <c:v>799039.67754988302</c:v>
                </c:pt>
                <c:pt idx="965" formatCode="General">
                  <c:v>833366.12917121476</c:v>
                </c:pt>
                <c:pt idx="966" formatCode="General">
                  <c:v>845458.50880492374</c:v>
                </c:pt>
                <c:pt idx="967" formatCode="General">
                  <c:v>888927.18029763922</c:v>
                </c:pt>
                <c:pt idx="968" formatCode="General">
                  <c:v>898602.68573443487</c:v>
                </c:pt>
                <c:pt idx="969" formatCode="General">
                  <c:v>864882.40474917414</c:v>
                </c:pt>
                <c:pt idx="970" formatCode="General">
                  <c:v>892458.07916903635</c:v>
                </c:pt>
                <c:pt idx="971" formatCode="General">
                  <c:v>884849.05535772804</c:v>
                </c:pt>
                <c:pt idx="972" formatCode="General">
                  <c:v>924992.59377724514</c:v>
                </c:pt>
                <c:pt idx="973" formatCode="General">
                  <c:v>918807.33807226154</c:v>
                </c:pt>
                <c:pt idx="974" formatCode="General">
                  <c:v>1008892.9476977743</c:v>
                </c:pt>
                <c:pt idx="975" formatCode="General">
                  <c:v>1049299.190944571</c:v>
                </c:pt>
                <c:pt idx="976" formatCode="General">
                  <c:v>1006680.9083645543</c:v>
                </c:pt>
                <c:pt idx="977" formatCode="General">
                  <c:v>1016265.3982559773</c:v>
                </c:pt>
                <c:pt idx="978" formatCode="General">
                  <c:v>990083.32373820792</c:v>
                </c:pt>
                <c:pt idx="979" formatCode="General">
                  <c:v>968573.23566439468</c:v>
                </c:pt>
                <c:pt idx="980" formatCode="General">
                  <c:v>962609.06456325972</c:v>
                </c:pt>
                <c:pt idx="981" formatCode="General">
                  <c:v>973321.24070490932</c:v>
                </c:pt>
                <c:pt idx="982" formatCode="General">
                  <c:v>982673.30273611296</c:v>
                </c:pt>
                <c:pt idx="983" formatCode="General">
                  <c:v>949315.73198953888</c:v>
                </c:pt>
                <c:pt idx="984" formatCode="General">
                  <c:v>941944.2529840488</c:v>
                </c:pt>
                <c:pt idx="985" formatCode="General">
                  <c:v>881887.11126898602</c:v>
                </c:pt>
                <c:pt idx="986" formatCode="General">
                  <c:v>909414.34177770023</c:v>
                </c:pt>
                <c:pt idx="987" formatCode="General">
                  <c:v>933083.74511074089</c:v>
                </c:pt>
                <c:pt idx="988" formatCode="General">
                  <c:v>914788.46749781992</c:v>
                </c:pt>
                <c:pt idx="989" formatCode="General">
                  <c:v>902294.64860903227</c:v>
                </c:pt>
                <c:pt idx="990" formatCode="General">
                  <c:v>874425.72374611557</c:v>
                </c:pt>
                <c:pt idx="991" formatCode="General">
                  <c:v>843891.84301607334</c:v>
                </c:pt>
                <c:pt idx="992" formatCode="General">
                  <c:v>835135.3618186505</c:v>
                </c:pt>
                <c:pt idx="993" formatCode="General">
                  <c:v>847837.25373329362</c:v>
                </c:pt>
                <c:pt idx="994" formatCode="General">
                  <c:v>853964.07251269335</c:v>
                </c:pt>
                <c:pt idx="995" formatCode="General">
                  <c:v>878898.46210446139</c:v>
                </c:pt>
                <c:pt idx="996" formatCode="General">
                  <c:v>920301.98934019601</c:v>
                </c:pt>
                <c:pt idx="997" formatCode="General">
                  <c:v>880213.83303985512</c:v>
                </c:pt>
                <c:pt idx="998" formatCode="General">
                  <c:v>865722.81176641805</c:v>
                </c:pt>
                <c:pt idx="999" formatCode="General">
                  <c:v>844149.54164863634</c:v>
                </c:pt>
                <c:pt idx="1000" formatCode="General">
                  <c:v>824938.8219788745</c:v>
                </c:pt>
                <c:pt idx="1001" formatCode="General">
                  <c:v>821169.07871867914</c:v>
                </c:pt>
                <c:pt idx="1002" formatCode="General">
                  <c:v>830571.01267934905</c:v>
                </c:pt>
                <c:pt idx="1003" formatCode="General">
                  <c:v>823398.20113173884</c:v>
                </c:pt>
                <c:pt idx="1004" formatCode="General">
                  <c:v>850226.56620462134</c:v>
                </c:pt>
                <c:pt idx="1005" formatCode="General">
                  <c:v>857447.96255149669</c:v>
                </c:pt>
                <c:pt idx="1006" formatCode="General">
                  <c:v>856824.05636434606</c:v>
                </c:pt>
                <c:pt idx="1007" formatCode="General">
                  <c:v>891177.66304045473</c:v>
                </c:pt>
                <c:pt idx="1008" formatCode="General">
                  <c:v>886339.93120412156</c:v>
                </c:pt>
                <c:pt idx="1009" formatCode="General">
                  <c:v>892915.5413646294</c:v>
                </c:pt>
                <c:pt idx="1010" formatCode="General">
                  <c:v>926527.40414780052</c:v>
                </c:pt>
                <c:pt idx="1011" formatCode="General">
                  <c:v>933748.8854651096</c:v>
                </c:pt>
                <c:pt idx="1012" formatCode="General">
                  <c:v>955474.28851089173</c:v>
                </c:pt>
                <c:pt idx="1013" formatCode="General">
                  <c:v>954970.7319486757</c:v>
                </c:pt>
                <c:pt idx="1014" formatCode="General">
                  <c:v>960717.85408663761</c:v>
                </c:pt>
                <c:pt idx="1015" formatCode="General">
                  <c:v>1008606.3387921517</c:v>
                </c:pt>
                <c:pt idx="1016" formatCode="General">
                  <c:v>1022655.906052204</c:v>
                </c:pt>
                <c:pt idx="1017" formatCode="General">
                  <c:v>1030824.2548320228</c:v>
                </c:pt>
                <c:pt idx="1018" formatCode="General">
                  <c:v>1016579.0535261187</c:v>
                </c:pt>
                <c:pt idx="1019" formatCode="General">
                  <c:v>993967.01958567824</c:v>
                </c:pt>
                <c:pt idx="1020" formatCode="General">
                  <c:v>1014046.5038641574</c:v>
                </c:pt>
                <c:pt idx="1021" formatCode="General">
                  <c:v>1013817.0774512246</c:v>
                </c:pt>
                <c:pt idx="1022" formatCode="General">
                  <c:v>1011300.0498585947</c:v>
                </c:pt>
                <c:pt idx="1023" formatCode="General">
                  <c:v>1002634.4662751626</c:v>
                </c:pt>
                <c:pt idx="1024" formatCode="General">
                  <c:v>1009677.1055775735</c:v>
                </c:pt>
                <c:pt idx="1025" formatCode="General">
                  <c:v>1027761.9041684311</c:v>
                </c:pt>
                <c:pt idx="1026" formatCode="General">
                  <c:v>1026473.1004866037</c:v>
                </c:pt>
                <c:pt idx="1027" formatCode="General">
                  <c:v>988386.71840428223</c:v>
                </c:pt>
                <c:pt idx="1028" formatCode="General">
                  <c:v>1020400.603087501</c:v>
                </c:pt>
                <c:pt idx="1029" formatCode="General">
                  <c:v>1022433.3894757992</c:v>
                </c:pt>
                <c:pt idx="1030" formatCode="General">
                  <c:v>1053806.8192493774</c:v>
                </c:pt>
                <c:pt idx="1031" formatCode="General">
                  <c:v>1029372.6155467378</c:v>
                </c:pt>
                <c:pt idx="1032" formatCode="General">
                  <c:v>1013404.3064169722</c:v>
                </c:pt>
                <c:pt idx="1033" formatCode="General">
                  <c:v>1083458.0009994935</c:v>
                </c:pt>
                <c:pt idx="1034" formatCode="General">
                  <c:v>1071051.4371636654</c:v>
                </c:pt>
                <c:pt idx="1035" formatCode="General">
                  <c:v>1043311.1367468578</c:v>
                </c:pt>
                <c:pt idx="1036" formatCode="General">
                  <c:v>1047366.1624187026</c:v>
                </c:pt>
                <c:pt idx="1037" formatCode="General">
                  <c:v>1041486.7228549926</c:v>
                </c:pt>
                <c:pt idx="1038" formatCode="General">
                  <c:v>1043358.9180961881</c:v>
                </c:pt>
                <c:pt idx="1039" formatCode="General">
                  <c:v>1049821.2965342007</c:v>
                </c:pt>
                <c:pt idx="1040" formatCode="General">
                  <c:v>1036548.3734903171</c:v>
                </c:pt>
                <c:pt idx="1041" formatCode="General">
                  <c:v>952859.86066391401</c:v>
                </c:pt>
                <c:pt idx="1042" formatCode="General">
                  <c:v>909717.89442619402</c:v>
                </c:pt>
                <c:pt idx="1043" formatCode="General">
                  <c:v>881777.86905146297</c:v>
                </c:pt>
                <c:pt idx="1044" formatCode="General">
                  <c:v>904232.34770690103</c:v>
                </c:pt>
                <c:pt idx="1045" formatCode="General">
                  <c:v>898680.33918479271</c:v>
                </c:pt>
                <c:pt idx="1046" formatCode="General">
                  <c:v>893754.53853523033</c:v>
                </c:pt>
                <c:pt idx="1047" formatCode="General">
                  <c:v>918261.93303010624</c:v>
                </c:pt>
                <c:pt idx="1048" formatCode="General">
                  <c:v>912735.66731855145</c:v>
                </c:pt>
                <c:pt idx="1049" formatCode="General">
                  <c:v>923826.3452711103</c:v>
                </c:pt>
                <c:pt idx="1050" formatCode="General">
                  <c:v>943092.22789214947</c:v>
                </c:pt>
                <c:pt idx="1051" formatCode="General">
                  <c:v>921030.14044549922</c:v>
                </c:pt>
                <c:pt idx="1052" formatCode="General">
                  <c:v>880933.43488330429</c:v>
                </c:pt>
                <c:pt idx="1053" formatCode="General">
                  <c:v>882973.56794385333</c:v>
                </c:pt>
                <c:pt idx="1054" formatCode="General">
                  <c:v>832112.5115720178</c:v>
                </c:pt>
                <c:pt idx="1055" formatCode="General">
                  <c:v>879678.84662109369</c:v>
                </c:pt>
                <c:pt idx="1056" formatCode="General">
                  <c:v>869170.82623585034</c:v>
                </c:pt>
                <c:pt idx="1057" formatCode="General">
                  <c:v>890236.00262921432</c:v>
                </c:pt>
                <c:pt idx="1058" formatCode="General">
                  <c:v>865229.30655002058</c:v>
                </c:pt>
                <c:pt idx="1059" formatCode="General">
                  <c:v>887140.59678092622</c:v>
                </c:pt>
                <c:pt idx="1060" formatCode="General">
                  <c:v>853231.80475730344</c:v>
                </c:pt>
                <c:pt idx="1061" formatCode="General">
                  <c:v>857172.1896213704</c:v>
                </c:pt>
                <c:pt idx="1062" formatCode="General">
                  <c:v>859429.89848979958</c:v>
                </c:pt>
                <c:pt idx="1063" formatCode="General">
                  <c:v>810121.56473769236</c:v>
                </c:pt>
                <c:pt idx="1064" formatCode="General">
                  <c:v>809461.10132350796</c:v>
                </c:pt>
                <c:pt idx="1065" formatCode="General">
                  <c:v>844336.06484038127</c:v>
                </c:pt>
                <c:pt idx="1066" formatCode="General">
                  <c:v>824249.74896245147</c:v>
                </c:pt>
                <c:pt idx="1067" formatCode="General">
                  <c:v>828357.02130431496</c:v>
                </c:pt>
                <c:pt idx="1068" formatCode="General">
                  <c:v>863144.33157408121</c:v>
                </c:pt>
                <c:pt idx="1069" formatCode="General">
                  <c:v>863452.70567353105</c:v>
                </c:pt>
                <c:pt idx="1070" formatCode="General">
                  <c:v>875882.24539460742</c:v>
                </c:pt>
                <c:pt idx="1071" formatCode="General">
                  <c:v>877048.79966747272</c:v>
                </c:pt>
                <c:pt idx="1072" formatCode="General">
                  <c:v>890175.28906646941</c:v>
                </c:pt>
                <c:pt idx="1073" formatCode="General">
                  <c:v>945418.56534681667</c:v>
                </c:pt>
                <c:pt idx="1074" formatCode="General">
                  <c:v>945389.46867127821</c:v>
                </c:pt>
                <c:pt idx="1075" formatCode="General">
                  <c:v>937810.29573879926</c:v>
                </c:pt>
                <c:pt idx="1076" formatCode="General">
                  <c:v>955536.89954052318</c:v>
                </c:pt>
                <c:pt idx="1077" formatCode="General">
                  <c:v>952519.00224843726</c:v>
                </c:pt>
                <c:pt idx="1078" formatCode="General">
                  <c:v>958957.7322155264</c:v>
                </c:pt>
                <c:pt idx="1079" formatCode="General">
                  <c:v>962908.20652196254</c:v>
                </c:pt>
                <c:pt idx="1080" formatCode="General">
                  <c:v>965192.963498684</c:v>
                </c:pt>
                <c:pt idx="1081" formatCode="General">
                  <c:v>969422.40816619864</c:v>
                </c:pt>
                <c:pt idx="1082" formatCode="General">
                  <c:v>967494.68656588858</c:v>
                </c:pt>
                <c:pt idx="1083" formatCode="General">
                  <c:v>944018.84400801477</c:v>
                </c:pt>
                <c:pt idx="1084" formatCode="General">
                  <c:v>938328.72828814597</c:v>
                </c:pt>
                <c:pt idx="1085" formatCode="General">
                  <c:v>948430.06316211901</c:v>
                </c:pt>
                <c:pt idx="1086" formatCode="General">
                  <c:v>914863.31209950044</c:v>
                </c:pt>
                <c:pt idx="1087" formatCode="General">
                  <c:v>905059.94787867367</c:v>
                </c:pt>
                <c:pt idx="1088" formatCode="General">
                  <c:v>945445.90162795829</c:v>
                </c:pt>
                <c:pt idx="1089" formatCode="General">
                  <c:v>946993.55929952895</c:v>
                </c:pt>
                <c:pt idx="1090" formatCode="General">
                  <c:v>911801.45780802774</c:v>
                </c:pt>
                <c:pt idx="1091" formatCode="General">
                  <c:v>826969.82496528747</c:v>
                </c:pt>
                <c:pt idx="1092" formatCode="General">
                  <c:v>788632.59255993448</c:v>
                </c:pt>
                <c:pt idx="1093" formatCode="General">
                  <c:v>800778.24096148019</c:v>
                </c:pt>
                <c:pt idx="1094" formatCode="General">
                  <c:v>827768.61385932204</c:v>
                </c:pt>
                <c:pt idx="1095" formatCode="General">
                  <c:v>811015.54321001226</c:v>
                </c:pt>
                <c:pt idx="1096" formatCode="General">
                  <c:v>807474.47495293419</c:v>
                </c:pt>
                <c:pt idx="1097" formatCode="General">
                  <c:v>821791.02799722832</c:v>
                </c:pt>
                <c:pt idx="1098" formatCode="General">
                  <c:v>821538.98192351789</c:v>
                </c:pt>
                <c:pt idx="1099" formatCode="General">
                  <c:v>832914.89256557019</c:v>
                </c:pt>
                <c:pt idx="1100" formatCode="General">
                  <c:v>842907.89947627648</c:v>
                </c:pt>
                <c:pt idx="1101" formatCode="General">
                  <c:v>823691.75704715448</c:v>
                </c:pt>
                <c:pt idx="1102" formatCode="General">
                  <c:v>857526.62722830742</c:v>
                </c:pt>
                <c:pt idx="1103" formatCode="General">
                  <c:v>861346.33389278024</c:v>
                </c:pt>
                <c:pt idx="1104" formatCode="General">
                  <c:v>869766.49115930661</c:v>
                </c:pt>
                <c:pt idx="1105" formatCode="General">
                  <c:v>893418.23524866032</c:v>
                </c:pt>
                <c:pt idx="1106" formatCode="General">
                  <c:v>876635.52271701989</c:v>
                </c:pt>
                <c:pt idx="1107" formatCode="General">
                  <c:v>862824.45895596745</c:v>
                </c:pt>
                <c:pt idx="1108" formatCode="General">
                  <c:v>856611.23724196746</c:v>
                </c:pt>
                <c:pt idx="1109" formatCode="General">
                  <c:v>862507.24662879331</c:v>
                </c:pt>
                <c:pt idx="1110" formatCode="General">
                  <c:v>902722.29241802392</c:v>
                </c:pt>
                <c:pt idx="1111" formatCode="General">
                  <c:v>896934.76056368754</c:v>
                </c:pt>
                <c:pt idx="1112" formatCode="General">
                  <c:v>907682.93365466374</c:v>
                </c:pt>
                <c:pt idx="1113" formatCode="General">
                  <c:v>949276.81885916414</c:v>
                </c:pt>
                <c:pt idx="1114" formatCode="General">
                  <c:v>940535.27759767149</c:v>
                </c:pt>
                <c:pt idx="1115" formatCode="General">
                  <c:v>921430.47493279795</c:v>
                </c:pt>
                <c:pt idx="1116" formatCode="General">
                  <c:v>927547.30753020511</c:v>
                </c:pt>
                <c:pt idx="1117" formatCode="General">
                  <c:v>916847.6282037549</c:v>
                </c:pt>
                <c:pt idx="1118" formatCode="General">
                  <c:v>902993.26099294727</c:v>
                </c:pt>
                <c:pt idx="1119" formatCode="General">
                  <c:v>890123.9068592448</c:v>
                </c:pt>
                <c:pt idx="1120" formatCode="General">
                  <c:v>892450.64520122239</c:v>
                </c:pt>
                <c:pt idx="1121" formatCode="General">
                  <c:v>879222.53876742756</c:v>
                </c:pt>
                <c:pt idx="1122" formatCode="General">
                  <c:v>870837.64901318157</c:v>
                </c:pt>
                <c:pt idx="1123" formatCode="General">
                  <c:v>850903.29875750851</c:v>
                </c:pt>
                <c:pt idx="1124" formatCode="General">
                  <c:v>825944.45210087579</c:v>
                </c:pt>
                <c:pt idx="1125" formatCode="General">
                  <c:v>804650.05792428646</c:v>
                </c:pt>
                <c:pt idx="1126" formatCode="General">
                  <c:v>780493.56605620333</c:v>
                </c:pt>
                <c:pt idx="1127" formatCode="General">
                  <c:v>793765.78890653816</c:v>
                </c:pt>
                <c:pt idx="1128" formatCode="General">
                  <c:v>801551.84479417175</c:v>
                </c:pt>
                <c:pt idx="1129" formatCode="General">
                  <c:v>813339.70761417877</c:v>
                </c:pt>
                <c:pt idx="1130" formatCode="General">
                  <c:v>849707.2562091971</c:v>
                </c:pt>
                <c:pt idx="1131" formatCode="General">
                  <c:v>890679.51885255403</c:v>
                </c:pt>
                <c:pt idx="1132" formatCode="General">
                  <c:v>895945.74495877721</c:v>
                </c:pt>
                <c:pt idx="1133" formatCode="General">
                  <c:v>900749.32260534423</c:v>
                </c:pt>
                <c:pt idx="1134" formatCode="General">
                  <c:v>898761.49750804424</c:v>
                </c:pt>
                <c:pt idx="1135" formatCode="General">
                  <c:v>878993.28675292851</c:v>
                </c:pt>
                <c:pt idx="1136" formatCode="General">
                  <c:v>883097.54246968718</c:v>
                </c:pt>
                <c:pt idx="1137" formatCode="General">
                  <c:v>877623.2771693035</c:v>
                </c:pt>
                <c:pt idx="1138" formatCode="General">
                  <c:v>889559.7550494083</c:v>
                </c:pt>
                <c:pt idx="1139" formatCode="General">
                  <c:v>911955.59105433675</c:v>
                </c:pt>
                <c:pt idx="1140" formatCode="General">
                  <c:v>908697.99901125708</c:v>
                </c:pt>
                <c:pt idx="1141" formatCode="General">
                  <c:v>872914.57054897735</c:v>
                </c:pt>
                <c:pt idx="1142" formatCode="General">
                  <c:v>838727.98768764967</c:v>
                </c:pt>
                <c:pt idx="1143" formatCode="General">
                  <c:v>838021.75199177361</c:v>
                </c:pt>
                <c:pt idx="1144" formatCode="General">
                  <c:v>848582.90309183183</c:v>
                </c:pt>
                <c:pt idx="1145" formatCode="General">
                  <c:v>839562.03483555792</c:v>
                </c:pt>
                <c:pt idx="1146" formatCode="General">
                  <c:v>838632.56316806015</c:v>
                </c:pt>
                <c:pt idx="1147" formatCode="General">
                  <c:v>882285.45809701795</c:v>
                </c:pt>
                <c:pt idx="1148" formatCode="General">
                  <c:v>843073.58841886802</c:v>
                </c:pt>
                <c:pt idx="1149" formatCode="General">
                  <c:v>877688.081281411</c:v>
                </c:pt>
                <c:pt idx="1150" formatCode="General">
                  <c:v>913974.74764781678</c:v>
                </c:pt>
                <c:pt idx="1151" formatCode="General">
                  <c:v>886050.98685747141</c:v>
                </c:pt>
                <c:pt idx="1152" formatCode="General">
                  <c:v>910698.51557817962</c:v>
                </c:pt>
                <c:pt idx="1153" formatCode="General">
                  <c:v>902142.36675846588</c:v>
                </c:pt>
                <c:pt idx="1154" formatCode="General">
                  <c:v>894862.43356956355</c:v>
                </c:pt>
                <c:pt idx="1155" formatCode="General">
                  <c:v>906172.27524088125</c:v>
                </c:pt>
                <c:pt idx="1156" formatCode="General">
                  <c:v>904639.31208958558</c:v>
                </c:pt>
                <c:pt idx="1157" formatCode="General">
                  <c:v>891772.82642880036</c:v>
                </c:pt>
                <c:pt idx="1158" formatCode="General">
                  <c:v>894033.54532285151</c:v>
                </c:pt>
                <c:pt idx="1159" formatCode="General">
                  <c:v>886039.88297807972</c:v>
                </c:pt>
                <c:pt idx="1160" formatCode="General">
                  <c:v>886625.67655676091</c:v>
                </c:pt>
                <c:pt idx="1161" formatCode="General">
                  <c:v>899782.12925718224</c:v>
                </c:pt>
                <c:pt idx="1162" formatCode="General">
                  <c:v>902949.88686306844</c:v>
                </c:pt>
                <c:pt idx="1163" formatCode="General">
                  <c:v>879161.95855822647</c:v>
                </c:pt>
                <c:pt idx="1164" formatCode="General">
                  <c:v>843881.484021654</c:v>
                </c:pt>
                <c:pt idx="1165" formatCode="General">
                  <c:v>850202.50127550855</c:v>
                </c:pt>
                <c:pt idx="1166" formatCode="General">
                  <c:v>906103.26765807543</c:v>
                </c:pt>
                <c:pt idx="1167" formatCode="General">
                  <c:v>903517.86387878493</c:v>
                </c:pt>
                <c:pt idx="1168" formatCode="General">
                  <c:v>897284.41804346081</c:v>
                </c:pt>
                <c:pt idx="1169" formatCode="General">
                  <c:v>891452.93509759603</c:v>
                </c:pt>
                <c:pt idx="1170" formatCode="General">
                  <c:v>900326.57711735286</c:v>
                </c:pt>
                <c:pt idx="1171" formatCode="General">
                  <c:v>901610.04924373329</c:v>
                </c:pt>
                <c:pt idx="1172" formatCode="General">
                  <c:v>907021.99944351416</c:v>
                </c:pt>
                <c:pt idx="1173" formatCode="General">
                  <c:v>919364.37317613198</c:v>
                </c:pt>
                <c:pt idx="1174" formatCode="General">
                  <c:v>909473.09915729007</c:v>
                </c:pt>
                <c:pt idx="1175" formatCode="General">
                  <c:v>909121.59773941827</c:v>
                </c:pt>
                <c:pt idx="1176" formatCode="General">
                  <c:v>915258.26184406469</c:v>
                </c:pt>
                <c:pt idx="1177" formatCode="General">
                  <c:v>904234.09271111607</c:v>
                </c:pt>
                <c:pt idx="1178" formatCode="General">
                  <c:v>901628.58067754155</c:v>
                </c:pt>
                <c:pt idx="1179" formatCode="General">
                  <c:v>913095.38759621873</c:v>
                </c:pt>
                <c:pt idx="1180" formatCode="General">
                  <c:v>928057.61885377031</c:v>
                </c:pt>
                <c:pt idx="1181" formatCode="General">
                  <c:v>916885.46237720281</c:v>
                </c:pt>
                <c:pt idx="1182" formatCode="General">
                  <c:v>925156.0922034682</c:v>
                </c:pt>
                <c:pt idx="1183" formatCode="General">
                  <c:v>898652.33215645514</c:v>
                </c:pt>
                <c:pt idx="1184" formatCode="General">
                  <c:v>921401.05728852144</c:v>
                </c:pt>
                <c:pt idx="1185" formatCode="General">
                  <c:v>904609.27208264277</c:v>
                </c:pt>
                <c:pt idx="1186" formatCode="General">
                  <c:v>909436.61612275592</c:v>
                </c:pt>
                <c:pt idx="1187" formatCode="General">
                  <c:v>920042.49916388968</c:v>
                </c:pt>
                <c:pt idx="1188" formatCode="General">
                  <c:v>903377.31817961636</c:v>
                </c:pt>
                <c:pt idx="1189" formatCode="General">
                  <c:v>874577.28009302099</c:v>
                </c:pt>
                <c:pt idx="1190" formatCode="General">
                  <c:v>871131.63760835573</c:v>
                </c:pt>
                <c:pt idx="1191" formatCode="General">
                  <c:v>880705.48425374285</c:v>
                </c:pt>
                <c:pt idx="1192" formatCode="General">
                  <c:v>873379.32153915172</c:v>
                </c:pt>
                <c:pt idx="1193" formatCode="General">
                  <c:v>874711.1874707836</c:v>
                </c:pt>
                <c:pt idx="1194" formatCode="General">
                  <c:v>895629.44663424313</c:v>
                </c:pt>
                <c:pt idx="1195" formatCode="General">
                  <c:v>906274.95977749943</c:v>
                </c:pt>
                <c:pt idx="1196" formatCode="General">
                  <c:v>891017.84769805335</c:v>
                </c:pt>
                <c:pt idx="1197" formatCode="General">
                  <c:v>869826.77725189552</c:v>
                </c:pt>
                <c:pt idx="1198" formatCode="General">
                  <c:v>844955.26061259385</c:v>
                </c:pt>
                <c:pt idx="1199" formatCode="General">
                  <c:v>845545.83608387352</c:v>
                </c:pt>
                <c:pt idx="1200" formatCode="General">
                  <c:v>865110.08375124901</c:v>
                </c:pt>
                <c:pt idx="1201" formatCode="General">
                  <c:v>882385.80725148472</c:v>
                </c:pt>
                <c:pt idx="1202" formatCode="General">
                  <c:v>860184.00902818155</c:v>
                </c:pt>
                <c:pt idx="1203" formatCode="General">
                  <c:v>890577.82088163018</c:v>
                </c:pt>
                <c:pt idx="1204" formatCode="General">
                  <c:v>899230.23650769121</c:v>
                </c:pt>
                <c:pt idx="1205" formatCode="General">
                  <c:v>930615.7494285499</c:v>
                </c:pt>
                <c:pt idx="1206" formatCode="General">
                  <c:v>918180.54925409087</c:v>
                </c:pt>
                <c:pt idx="1207" formatCode="General">
                  <c:v>908378.82863869949</c:v>
                </c:pt>
                <c:pt idx="1208" formatCode="General">
                  <c:v>893072.3704824344</c:v>
                </c:pt>
                <c:pt idx="1209" formatCode="General">
                  <c:v>873413.82750875689</c:v>
                </c:pt>
                <c:pt idx="1210" formatCode="General">
                  <c:v>869544.59146726166</c:v>
                </c:pt>
                <c:pt idx="1211" formatCode="General">
                  <c:v>847145.58367308218</c:v>
                </c:pt>
                <c:pt idx="1212" formatCode="General">
                  <c:v>868051.34835307917</c:v>
                </c:pt>
                <c:pt idx="1213" formatCode="General">
                  <c:v>852633.79418561538</c:v>
                </c:pt>
                <c:pt idx="1214" formatCode="General">
                  <c:v>939704.70733890031</c:v>
                </c:pt>
                <c:pt idx="1215" formatCode="General">
                  <c:v>932342.23944386083</c:v>
                </c:pt>
                <c:pt idx="1216" formatCode="General">
                  <c:v>927826.80715106113</c:v>
                </c:pt>
                <c:pt idx="1217" formatCode="General">
                  <c:v>960483.39048517414</c:v>
                </c:pt>
                <c:pt idx="1218" formatCode="General">
                  <c:v>890250.46595510619</c:v>
                </c:pt>
                <c:pt idx="1219" formatCode="General">
                  <c:v>937682.83025131421</c:v>
                </c:pt>
                <c:pt idx="1220" formatCode="General">
                  <c:v>964523.56474555517</c:v>
                </c:pt>
                <c:pt idx="1221" formatCode="General">
                  <c:v>948219.51324036438</c:v>
                </c:pt>
                <c:pt idx="1222" formatCode="General">
                  <c:v>944454.29129168496</c:v>
                </c:pt>
                <c:pt idx="1223" formatCode="General">
                  <c:v>937200.62960321503</c:v>
                </c:pt>
                <c:pt idx="1224" formatCode="General">
                  <c:v>909253.24591292266</c:v>
                </c:pt>
                <c:pt idx="1225" formatCode="General">
                  <c:v>928671.16044326418</c:v>
                </c:pt>
                <c:pt idx="1226" formatCode="General">
                  <c:v>939465.46290106594</c:v>
                </c:pt>
                <c:pt idx="1227" formatCode="General">
                  <c:v>994415.53963699529</c:v>
                </c:pt>
                <c:pt idx="1228" formatCode="General">
                  <c:v>1000607.2191723299</c:v>
                </c:pt>
                <c:pt idx="1229" formatCode="General">
                  <c:v>1017558.902860875</c:v>
                </c:pt>
                <c:pt idx="1230" formatCode="General">
                  <c:v>1022761.7869069153</c:v>
                </c:pt>
                <c:pt idx="1231" formatCode="General">
                  <c:v>1043641.6059598968</c:v>
                </c:pt>
                <c:pt idx="1232" formatCode="General">
                  <c:v>1017854.3984443295</c:v>
                </c:pt>
                <c:pt idx="1233" formatCode="General">
                  <c:v>1049611.0257643433</c:v>
                </c:pt>
                <c:pt idx="1234" formatCode="General">
                  <c:v>1055875.9121862205</c:v>
                </c:pt>
                <c:pt idx="1235" formatCode="General">
                  <c:v>1075574.7904923493</c:v>
                </c:pt>
                <c:pt idx="1236" formatCode="General">
                  <c:v>1088680.1867405337</c:v>
                </c:pt>
                <c:pt idx="1237" formatCode="General">
                  <c:v>1098715.8558039677</c:v>
                </c:pt>
                <c:pt idx="1238" formatCode="General">
                  <c:v>1115484.0788284747</c:v>
                </c:pt>
                <c:pt idx="1239" formatCode="General">
                  <c:v>1119978.517644641</c:v>
                </c:pt>
                <c:pt idx="1240" formatCode="General">
                  <c:v>1104772.5203189552</c:v>
                </c:pt>
                <c:pt idx="1241" formatCode="General">
                  <c:v>1117213.1926317911</c:v>
                </c:pt>
                <c:pt idx="1242" formatCode="General">
                  <c:v>1096795.8065189852</c:v>
                </c:pt>
                <c:pt idx="1243" formatCode="General">
                  <c:v>1101643.4045628239</c:v>
                </c:pt>
                <c:pt idx="1244" formatCode="General">
                  <c:v>1095644.407275164</c:v>
                </c:pt>
                <c:pt idx="1245" formatCode="General">
                  <c:v>1103968.7434496731</c:v>
                </c:pt>
                <c:pt idx="1246" formatCode="General">
                  <c:v>1095988.6155922953</c:v>
                </c:pt>
                <c:pt idx="1247" formatCode="General">
                  <c:v>1090632.8874817982</c:v>
                </c:pt>
                <c:pt idx="1248" formatCode="General">
                  <c:v>1109079.7816877947</c:v>
                </c:pt>
                <c:pt idx="1249" formatCode="General">
                  <c:v>1119003.1105095861</c:v>
                </c:pt>
                <c:pt idx="1250" formatCode="General">
                  <c:v>1123578.74651754</c:v>
                </c:pt>
                <c:pt idx="1251" formatCode="General">
                  <c:v>1114714.9541556854</c:v>
                </c:pt>
                <c:pt idx="1252" formatCode="General">
                  <c:v>1113048.172152319</c:v>
                </c:pt>
                <c:pt idx="1253" formatCode="General">
                  <c:v>1126042.1936524922</c:v>
                </c:pt>
                <c:pt idx="1254" formatCode="General">
                  <c:v>1130869.8869160989</c:v>
                </c:pt>
                <c:pt idx="1255" formatCode="General">
                  <c:v>1137424.6079937867</c:v>
                </c:pt>
                <c:pt idx="1256" formatCode="General">
                  <c:v>1147771.8215724875</c:v>
                </c:pt>
                <c:pt idx="1257" formatCode="General">
                  <c:v>1146745.2741395088</c:v>
                </c:pt>
                <c:pt idx="1258" formatCode="General">
                  <c:v>1138080.7629687982</c:v>
                </c:pt>
              </c:numCache>
            </c:numRef>
          </c:val>
          <c:smooth val="0"/>
          <c:extLst>
            <c:ext xmlns:c16="http://schemas.microsoft.com/office/drawing/2014/chart" uri="{C3380CC4-5D6E-409C-BE32-E72D297353CC}">
              <c16:uniqueId val="{00000000-ACF7-48C2-8F70-A2636315BBD0}"/>
            </c:ext>
          </c:extLst>
        </c:ser>
        <c:dLbls>
          <c:showLegendKey val="0"/>
          <c:showVal val="0"/>
          <c:showCatName val="0"/>
          <c:showSerName val="0"/>
          <c:showPercent val="0"/>
          <c:showBubbleSize val="0"/>
        </c:dLbls>
        <c:smooth val="0"/>
        <c:axId val="302244127"/>
        <c:axId val="302246527"/>
      </c:lineChart>
      <c:dateAx>
        <c:axId val="302244127"/>
        <c:scaling>
          <c:orientation val="minMax"/>
        </c:scaling>
        <c:delete val="0"/>
        <c:axPos val="b"/>
        <c:numFmt formatCode="mmm\-yyyy"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crossAx val="302246527"/>
        <c:crosses val="autoZero"/>
        <c:auto val="1"/>
        <c:lblOffset val="100"/>
        <c:baseTimeUnit val="days"/>
      </c:dateAx>
      <c:valAx>
        <c:axId val="302246527"/>
        <c:scaling>
          <c:orientation val="minMax"/>
        </c:scaling>
        <c:delete val="1"/>
        <c:axPos val="l"/>
        <c:numFmt formatCode="General" sourceLinked="1"/>
        <c:majorTickMark val="none"/>
        <c:minorTickMark val="none"/>
        <c:tickLblPos val="nextTo"/>
        <c:crossAx val="302244127"/>
        <c:crosses val="autoZero"/>
        <c:crossBetween val="between"/>
      </c:valAx>
      <c:spPr>
        <a:noFill/>
        <a:ln>
          <a:solidFill>
            <a:schemeClr val="tx1"/>
          </a:solidFill>
        </a:ln>
        <a:effectLst/>
      </c:spPr>
    </c:plotArea>
    <c:plotVisOnly val="1"/>
    <c:dispBlanksAs val="gap"/>
    <c:showDLblsOverMax val="0"/>
  </c:chart>
  <c:spPr>
    <a:noFill/>
    <a:ln w="9525" cap="flat" cmpd="sng" algn="ctr">
      <a:noFill/>
      <a:round/>
    </a:ln>
    <a:effectLst/>
  </c:spPr>
  <c:txPr>
    <a:bodyPr/>
    <a:lstStyle/>
    <a:p>
      <a:pPr>
        <a:defRPr sz="900">
          <a:solidFill>
            <a:sysClr val="windowText" lastClr="000000"/>
          </a:solidFill>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r>
              <a:rPr lang="en-IE" sz="1200" b="1"/>
              <a:t>5-year Equity Portfolio Performance </a:t>
            </a:r>
          </a:p>
        </c:rich>
      </c:tx>
      <c:layout>
        <c:manualLayout>
          <c:xMode val="edge"/>
          <c:yMode val="edge"/>
          <c:x val="0.2712082239720035"/>
          <c:y val="5.092592592592592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endParaRPr lang="en-US"/>
        </a:p>
      </c:txPr>
    </c:title>
    <c:autoTitleDeleted val="0"/>
    <c:plotArea>
      <c:layout>
        <c:manualLayout>
          <c:layoutTarget val="inner"/>
          <c:xMode val="edge"/>
          <c:yMode val="edge"/>
          <c:x val="8.055564591782817E-2"/>
          <c:y val="0.13888893951915263"/>
          <c:w val="0.88888888888888884"/>
          <c:h val="0.75371172353455818"/>
        </c:manualLayout>
      </c:layout>
      <c:lineChart>
        <c:grouping val="standard"/>
        <c:varyColors val="0"/>
        <c:ser>
          <c:idx val="0"/>
          <c:order val="0"/>
          <c:spPr>
            <a:ln w="28575" cap="rnd">
              <a:solidFill>
                <a:schemeClr val="accent1"/>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Equity_Historical!$AE$5:$AE$1323</c:f>
              <c:numCache>
                <c:formatCode>0.00</c:formatCode>
                <c:ptCount val="1319"/>
                <c:pt idx="0" formatCode="General">
                  <c:v>1000000</c:v>
                </c:pt>
                <c:pt idx="1">
                  <c:v>1027417.8113266662</c:v>
                </c:pt>
                <c:pt idx="2" formatCode="General">
                  <c:v>1014882.3468479691</c:v>
                </c:pt>
                <c:pt idx="3" formatCode="General">
                  <c:v>1026484.6203164199</c:v>
                </c:pt>
                <c:pt idx="4" formatCode="General">
                  <c:v>1027976.8404634304</c:v>
                </c:pt>
                <c:pt idx="5" formatCode="General">
                  <c:v>1034139.0608800503</c:v>
                </c:pt>
                <c:pt idx="6" formatCode="General">
                  <c:v>1048818.9592589303</c:v>
                </c:pt>
                <c:pt idx="7" formatCode="General">
                  <c:v>1032170.9235371714</c:v>
                </c:pt>
                <c:pt idx="8" formatCode="General">
                  <c:v>1024151.3903672216</c:v>
                </c:pt>
                <c:pt idx="9" formatCode="General">
                  <c:v>1041413.9403376216</c:v>
                </c:pt>
                <c:pt idx="10" formatCode="General">
                  <c:v>1045374.7579638404</c:v>
                </c:pt>
                <c:pt idx="11" formatCode="General">
                  <c:v>1062067.7732513931</c:v>
                </c:pt>
                <c:pt idx="12" formatCode="General">
                  <c:v>1071015.5378307248</c:v>
                </c:pt>
                <c:pt idx="13" formatCode="General">
                  <c:v>1073908.1671055234</c:v>
                </c:pt>
                <c:pt idx="14" formatCode="General">
                  <c:v>1067692.5177606307</c:v>
                </c:pt>
                <c:pt idx="15" formatCode="General">
                  <c:v>1071489.3096608627</c:v>
                </c:pt>
                <c:pt idx="16" formatCode="General">
                  <c:v>1070583.4290663064</c:v>
                </c:pt>
                <c:pt idx="17" formatCode="General">
                  <c:v>1090674.7839182797</c:v>
                </c:pt>
                <c:pt idx="18" formatCode="General">
                  <c:v>1122775.5298352414</c:v>
                </c:pt>
                <c:pt idx="19" formatCode="General">
                  <c:v>1109270.520035242</c:v>
                </c:pt>
                <c:pt idx="20" formatCode="General">
                  <c:v>1117356.5448014736</c:v>
                </c:pt>
                <c:pt idx="21" formatCode="General">
                  <c:v>1059713.5122064133</c:v>
                </c:pt>
                <c:pt idx="22" formatCode="General">
                  <c:v>1054423.9378652466</c:v>
                </c:pt>
                <c:pt idx="23" formatCode="General">
                  <c:v>1039005.6977376499</c:v>
                </c:pt>
                <c:pt idx="24" formatCode="General">
                  <c:v>1054614.5800522664</c:v>
                </c:pt>
                <c:pt idx="25" formatCode="General">
                  <c:v>1038729.7275659558</c:v>
                </c:pt>
                <c:pt idx="26" formatCode="General">
                  <c:v>1030973.0236676519</c:v>
                </c:pt>
                <c:pt idx="27" formatCode="General">
                  <c:v>1015951.037986792</c:v>
                </c:pt>
                <c:pt idx="28" formatCode="General">
                  <c:v>1027298.9818080817</c:v>
                </c:pt>
                <c:pt idx="29" formatCode="General">
                  <c:v>1034213.9279165806</c:v>
                </c:pt>
                <c:pt idx="30" formatCode="General">
                  <c:v>1056749.1973423311</c:v>
                </c:pt>
                <c:pt idx="31" formatCode="General">
                  <c:v>1058381.4878528453</c:v>
                </c:pt>
                <c:pt idx="32" formatCode="General">
                  <c:v>1123588.0255690785</c:v>
                </c:pt>
                <c:pt idx="33" formatCode="General">
                  <c:v>1131712.824173416</c:v>
                </c:pt>
                <c:pt idx="34" formatCode="General">
                  <c:v>1134603.4771828675</c:v>
                </c:pt>
                <c:pt idx="35" formatCode="General">
                  <c:v>1100124.210006428</c:v>
                </c:pt>
                <c:pt idx="36" formatCode="General">
                  <c:v>1086358.9843882029</c:v>
                </c:pt>
                <c:pt idx="37" formatCode="General">
                  <c:v>1102960.4302324755</c:v>
                </c:pt>
                <c:pt idx="38" formatCode="General">
                  <c:v>1099034.5726475224</c:v>
                </c:pt>
                <c:pt idx="39" formatCode="General">
                  <c:v>1101434.8794654664</c:v>
                </c:pt>
                <c:pt idx="40" formatCode="General">
                  <c:v>1086224.4871452937</c:v>
                </c:pt>
                <c:pt idx="41" formatCode="General">
                  <c:v>1110527.2393826172</c:v>
                </c:pt>
                <c:pt idx="42" formatCode="General">
                  <c:v>1112404.2533852514</c:v>
                </c:pt>
                <c:pt idx="43" formatCode="General">
                  <c:v>1126034.1915023085</c:v>
                </c:pt>
                <c:pt idx="44" formatCode="General">
                  <c:v>1149311.2377198907</c:v>
                </c:pt>
                <c:pt idx="45" formatCode="General">
                  <c:v>1147531.9554559547</c:v>
                </c:pt>
                <c:pt idx="46" formatCode="General">
                  <c:v>1131621.3155852864</c:v>
                </c:pt>
                <c:pt idx="47" formatCode="General">
                  <c:v>1166432.4643763583</c:v>
                </c:pt>
                <c:pt idx="48" formatCode="General">
                  <c:v>1174340.3313811589</c:v>
                </c:pt>
                <c:pt idx="49" formatCode="General">
                  <c:v>1183163.2438150649</c:v>
                </c:pt>
                <c:pt idx="50" formatCode="General">
                  <c:v>1179039.7795937047</c:v>
                </c:pt>
                <c:pt idx="51" formatCode="General">
                  <c:v>1180067.5547630051</c:v>
                </c:pt>
                <c:pt idx="52" formatCode="General">
                  <c:v>1178225.6425534631</c:v>
                </c:pt>
                <c:pt idx="53" formatCode="General">
                  <c:v>1176868.7364660683</c:v>
                </c:pt>
                <c:pt idx="54" formatCode="General">
                  <c:v>1178080.9324795501</c:v>
                </c:pt>
                <c:pt idx="55" formatCode="General">
                  <c:v>1194713.8794417544</c:v>
                </c:pt>
                <c:pt idx="56" formatCode="General">
                  <c:v>1168246.9699289179</c:v>
                </c:pt>
                <c:pt idx="57" formatCode="General">
                  <c:v>1153646.653800928</c:v>
                </c:pt>
                <c:pt idx="58" formatCode="General">
                  <c:v>1150318.9034041502</c:v>
                </c:pt>
                <c:pt idx="59" formatCode="General">
                  <c:v>1133727.7161704227</c:v>
                </c:pt>
                <c:pt idx="60" formatCode="General">
                  <c:v>1142780.2967760707</c:v>
                </c:pt>
                <c:pt idx="61" formatCode="General">
                  <c:v>1154376.0935303732</c:v>
                </c:pt>
                <c:pt idx="62" formatCode="General">
                  <c:v>1157853.6925889417</c:v>
                </c:pt>
                <c:pt idx="63" formatCode="General">
                  <c:v>1165410.2101460628</c:v>
                </c:pt>
                <c:pt idx="64" formatCode="General">
                  <c:v>1170137.3251729151</c:v>
                </c:pt>
                <c:pt idx="65" formatCode="General">
                  <c:v>1178441.1185461294</c:v>
                </c:pt>
                <c:pt idx="66" formatCode="General">
                  <c:v>1191120.7913994829</c:v>
                </c:pt>
                <c:pt idx="67" formatCode="General">
                  <c:v>1200700.1182542862</c:v>
                </c:pt>
                <c:pt idx="68" formatCode="General">
                  <c:v>1226372.9079037751</c:v>
                </c:pt>
                <c:pt idx="69" formatCode="General">
                  <c:v>1235983.887811658</c:v>
                </c:pt>
                <c:pt idx="70" formatCode="General">
                  <c:v>1237235.0379865132</c:v>
                </c:pt>
                <c:pt idx="71" formatCode="General">
                  <c:v>1258935.7618310754</c:v>
                </c:pt>
                <c:pt idx="72" formatCode="General">
                  <c:v>1231989.139266666</c:v>
                </c:pt>
                <c:pt idx="73" formatCode="General">
                  <c:v>1215088.8040696275</c:v>
                </c:pt>
                <c:pt idx="74" formatCode="General">
                  <c:v>1216910.3026452409</c:v>
                </c:pt>
                <c:pt idx="75" formatCode="General">
                  <c:v>1190517.7972106156</c:v>
                </c:pt>
                <c:pt idx="76" formatCode="General">
                  <c:v>1186077.1487785792</c:v>
                </c:pt>
                <c:pt idx="77" formatCode="General">
                  <c:v>1199064.6456495193</c:v>
                </c:pt>
                <c:pt idx="78" formatCode="General">
                  <c:v>1201564.6529516615</c:v>
                </c:pt>
                <c:pt idx="79" formatCode="General">
                  <c:v>1201454.9090589022</c:v>
                </c:pt>
                <c:pt idx="80" formatCode="General">
                  <c:v>1187932.7363629118</c:v>
                </c:pt>
                <c:pt idx="81" formatCode="General">
                  <c:v>1179203.0880021197</c:v>
                </c:pt>
                <c:pt idx="82" formatCode="General">
                  <c:v>1191826.7503171656</c:v>
                </c:pt>
                <c:pt idx="83" formatCode="General">
                  <c:v>1161300.3430495346</c:v>
                </c:pt>
                <c:pt idx="84" formatCode="General">
                  <c:v>1108799.2905036716</c:v>
                </c:pt>
                <c:pt idx="85" formatCode="General">
                  <c:v>1096962.2379303351</c:v>
                </c:pt>
                <c:pt idx="86" formatCode="General">
                  <c:v>1097229.3533606692</c:v>
                </c:pt>
                <c:pt idx="87" formatCode="General">
                  <c:v>1064310.2125546583</c:v>
                </c:pt>
                <c:pt idx="88" formatCode="General">
                  <c:v>1069430.084838589</c:v>
                </c:pt>
                <c:pt idx="89" formatCode="General">
                  <c:v>1058583.048400037</c:v>
                </c:pt>
                <c:pt idx="90" formatCode="General">
                  <c:v>1078142.9840599233</c:v>
                </c:pt>
                <c:pt idx="91" formatCode="General">
                  <c:v>1089596.2186186099</c:v>
                </c:pt>
                <c:pt idx="92" formatCode="General">
                  <c:v>1111157.827027298</c:v>
                </c:pt>
                <c:pt idx="93" formatCode="General">
                  <c:v>1113344.3510762537</c:v>
                </c:pt>
                <c:pt idx="94" formatCode="General">
                  <c:v>1129151.9922728399</c:v>
                </c:pt>
                <c:pt idx="95" formatCode="General">
                  <c:v>1190741.6748600479</c:v>
                </c:pt>
                <c:pt idx="96" formatCode="General">
                  <c:v>1175193.5678519648</c:v>
                </c:pt>
                <c:pt idx="97" formatCode="General">
                  <c:v>1182378.333066849</c:v>
                </c:pt>
                <c:pt idx="98" formatCode="General">
                  <c:v>1173174.2248902395</c:v>
                </c:pt>
                <c:pt idx="99" formatCode="General">
                  <c:v>1160372.7829935683</c:v>
                </c:pt>
                <c:pt idx="100" formatCode="General">
                  <c:v>1149960.7096349867</c:v>
                </c:pt>
                <c:pt idx="101" formatCode="General">
                  <c:v>1142621.9375295432</c:v>
                </c:pt>
                <c:pt idx="102" formatCode="General">
                  <c:v>1123394.3629407007</c:v>
                </c:pt>
                <c:pt idx="103" formatCode="General">
                  <c:v>1128765.3280937809</c:v>
                </c:pt>
                <c:pt idx="104" formatCode="General">
                  <c:v>1133554.7911212079</c:v>
                </c:pt>
                <c:pt idx="105" formatCode="General">
                  <c:v>1232938.4687463753</c:v>
                </c:pt>
                <c:pt idx="106" formatCode="General">
                  <c:v>1220422.4017578023</c:v>
                </c:pt>
                <c:pt idx="107" formatCode="General">
                  <c:v>1237555.8418427813</c:v>
                </c:pt>
                <c:pt idx="108" formatCode="General">
                  <c:v>1219860.0397413969</c:v>
                </c:pt>
                <c:pt idx="109" formatCode="General">
                  <c:v>1213203.5994275915</c:v>
                </c:pt>
                <c:pt idx="110" formatCode="General">
                  <c:v>1208008.5249521481</c:v>
                </c:pt>
                <c:pt idx="111" formatCode="General">
                  <c:v>1201090.9873930723</c:v>
                </c:pt>
                <c:pt idx="112" formatCode="General">
                  <c:v>1200233.5293124672</c:v>
                </c:pt>
                <c:pt idx="113" formatCode="General">
                  <c:v>1197023.5305688337</c:v>
                </c:pt>
                <c:pt idx="114" formatCode="General">
                  <c:v>1207286.0866743755</c:v>
                </c:pt>
                <c:pt idx="115" formatCode="General">
                  <c:v>1204900.4629076673</c:v>
                </c:pt>
                <c:pt idx="116" formatCode="General">
                  <c:v>1191365.9375093617</c:v>
                </c:pt>
                <c:pt idx="117" formatCode="General">
                  <c:v>1177673.7617720345</c:v>
                </c:pt>
                <c:pt idx="118" formatCode="General">
                  <c:v>1197767.4205859317</c:v>
                </c:pt>
                <c:pt idx="119" formatCode="General">
                  <c:v>1180745.0230449527</c:v>
                </c:pt>
                <c:pt idx="120" formatCode="General">
                  <c:v>1154289.7611705782</c:v>
                </c:pt>
                <c:pt idx="121" formatCode="General">
                  <c:v>1133986.0439856714</c:v>
                </c:pt>
                <c:pt idx="122" formatCode="General">
                  <c:v>1123365.3938883068</c:v>
                </c:pt>
                <c:pt idx="123" formatCode="General">
                  <c:v>1124580.7934933444</c:v>
                </c:pt>
                <c:pt idx="124" formatCode="General">
                  <c:v>1136444.2141847184</c:v>
                </c:pt>
                <c:pt idx="125" formatCode="General">
                  <c:v>1142533.5191219044</c:v>
                </c:pt>
                <c:pt idx="126" formatCode="General">
                  <c:v>1134537.2081444443</c:v>
                </c:pt>
                <c:pt idx="127" formatCode="General">
                  <c:v>1142711.0464866678</c:v>
                </c:pt>
                <c:pt idx="128" formatCode="General">
                  <c:v>1148511.0426078914</c:v>
                </c:pt>
                <c:pt idx="129" formatCode="General">
                  <c:v>1128210.0510497519</c:v>
                </c:pt>
                <c:pt idx="130" formatCode="General">
                  <c:v>1125798.8872335807</c:v>
                </c:pt>
                <c:pt idx="131" formatCode="General">
                  <c:v>1140863.0671711382</c:v>
                </c:pt>
                <c:pt idx="132" formatCode="General">
                  <c:v>1134353.9746002206</c:v>
                </c:pt>
                <c:pt idx="133" formatCode="General">
                  <c:v>1140150.2865554192</c:v>
                </c:pt>
                <c:pt idx="134" formatCode="General">
                  <c:v>1140492.9776264816</c:v>
                </c:pt>
                <c:pt idx="135" formatCode="General">
                  <c:v>1134130.4532713848</c:v>
                </c:pt>
                <c:pt idx="136" formatCode="General">
                  <c:v>1131114.1129618208</c:v>
                </c:pt>
                <c:pt idx="137" formatCode="General">
                  <c:v>1127946.4451346584</c:v>
                </c:pt>
                <c:pt idx="138" formatCode="General">
                  <c:v>1109405.5710165375</c:v>
                </c:pt>
                <c:pt idx="139" formatCode="General">
                  <c:v>1119800.2945638872</c:v>
                </c:pt>
                <c:pt idx="140" formatCode="General">
                  <c:v>1128097.5936592033</c:v>
                </c:pt>
                <c:pt idx="141" formatCode="General">
                  <c:v>1137917.9068356324</c:v>
                </c:pt>
                <c:pt idx="142" formatCode="General">
                  <c:v>1137167.5816707788</c:v>
                </c:pt>
                <c:pt idx="143" formatCode="General">
                  <c:v>1120103.1017222644</c:v>
                </c:pt>
                <c:pt idx="144" formatCode="General">
                  <c:v>1121095.7597605502</c:v>
                </c:pt>
                <c:pt idx="145" formatCode="General">
                  <c:v>1144989.8847357742</c:v>
                </c:pt>
                <c:pt idx="146" formatCode="General">
                  <c:v>1169147.6349145696</c:v>
                </c:pt>
                <c:pt idx="147" formatCode="General">
                  <c:v>1159775.4381597824</c:v>
                </c:pt>
                <c:pt idx="148" formatCode="General">
                  <c:v>1162657.1350676152</c:v>
                </c:pt>
                <c:pt idx="149" formatCode="General">
                  <c:v>1152729.0612019254</c:v>
                </c:pt>
                <c:pt idx="150" formatCode="General">
                  <c:v>1185892.8308416281</c:v>
                </c:pt>
                <c:pt idx="151" formatCode="General">
                  <c:v>1191704.1622084377</c:v>
                </c:pt>
                <c:pt idx="152" formatCode="General">
                  <c:v>1211704.764874669</c:v>
                </c:pt>
                <c:pt idx="153" formatCode="General">
                  <c:v>1194389.3703788393</c:v>
                </c:pt>
                <c:pt idx="154" formatCode="General">
                  <c:v>1205866.1797223084</c:v>
                </c:pt>
                <c:pt idx="155" formatCode="General">
                  <c:v>1219053.2343829395</c:v>
                </c:pt>
                <c:pt idx="156" formatCode="General">
                  <c:v>1171222.5106658402</c:v>
                </c:pt>
                <c:pt idx="157" formatCode="General">
                  <c:v>1175655.6370249488</c:v>
                </c:pt>
                <c:pt idx="158" formatCode="General">
                  <c:v>1159162.2725943862</c:v>
                </c:pt>
                <c:pt idx="159" formatCode="General">
                  <c:v>1167828.9513749578</c:v>
                </c:pt>
                <c:pt idx="160" formatCode="General">
                  <c:v>1161718.4246312298</c:v>
                </c:pt>
                <c:pt idx="161" formatCode="General">
                  <c:v>1164032.744418303</c:v>
                </c:pt>
                <c:pt idx="162" formatCode="General">
                  <c:v>1167538.569097755</c:v>
                </c:pt>
                <c:pt idx="163" formatCode="General">
                  <c:v>1168926.8478334669</c:v>
                </c:pt>
                <c:pt idx="164" formatCode="General">
                  <c:v>1145428.0936044478</c:v>
                </c:pt>
                <c:pt idx="165" formatCode="General">
                  <c:v>1126985.4358503514</c:v>
                </c:pt>
                <c:pt idx="166" formatCode="General">
                  <c:v>1122411.5888113924</c:v>
                </c:pt>
                <c:pt idx="167" formatCode="General">
                  <c:v>1133806.5041261055</c:v>
                </c:pt>
                <c:pt idx="168" formatCode="General">
                  <c:v>1163291.9704781203</c:v>
                </c:pt>
                <c:pt idx="169" formatCode="General">
                  <c:v>1190240.4301869026</c:v>
                </c:pt>
                <c:pt idx="170" formatCode="General">
                  <c:v>1211110.792786248</c:v>
                </c:pt>
                <c:pt idx="171" formatCode="General">
                  <c:v>1197680.070518055</c:v>
                </c:pt>
                <c:pt idx="172" formatCode="General">
                  <c:v>1190926.9241116862</c:v>
                </c:pt>
                <c:pt idx="173" formatCode="General">
                  <c:v>1185643.4528528177</c:v>
                </c:pt>
                <c:pt idx="174" formatCode="General">
                  <c:v>1157455.4738041922</c:v>
                </c:pt>
                <c:pt idx="175" formatCode="General">
                  <c:v>1139990.2260869406</c:v>
                </c:pt>
                <c:pt idx="176" formatCode="General">
                  <c:v>1170907.9046548856</c:v>
                </c:pt>
                <c:pt idx="177" formatCode="General">
                  <c:v>1185352.5958306207</c:v>
                </c:pt>
                <c:pt idx="178" formatCode="General">
                  <c:v>1189815.5957884025</c:v>
                </c:pt>
                <c:pt idx="179" formatCode="General">
                  <c:v>1186772.9282849682</c:v>
                </c:pt>
                <c:pt idx="180" formatCode="General">
                  <c:v>1189210.5984815841</c:v>
                </c:pt>
                <c:pt idx="181" formatCode="General">
                  <c:v>1201718.8474572469</c:v>
                </c:pt>
                <c:pt idx="182" formatCode="General">
                  <c:v>1211627.722888672</c:v>
                </c:pt>
                <c:pt idx="183" formatCode="General">
                  <c:v>1195006.8527737346</c:v>
                </c:pt>
                <c:pt idx="184" formatCode="General">
                  <c:v>1167223.7635011957</c:v>
                </c:pt>
                <c:pt idx="185" formatCode="General">
                  <c:v>1173610.5507230998</c:v>
                </c:pt>
                <c:pt idx="186" formatCode="General">
                  <c:v>1155706.5210880439</c:v>
                </c:pt>
                <c:pt idx="187" formatCode="General">
                  <c:v>1146028.5008638555</c:v>
                </c:pt>
                <c:pt idx="188" formatCode="General">
                  <c:v>1153091.1501015904</c:v>
                </c:pt>
                <c:pt idx="189" formatCode="General">
                  <c:v>1116547.9842933486</c:v>
                </c:pt>
                <c:pt idx="190" formatCode="General">
                  <c:v>1109152.6288495299</c:v>
                </c:pt>
                <c:pt idx="191" formatCode="General">
                  <c:v>1126513.8843675172</c:v>
                </c:pt>
                <c:pt idx="192" formatCode="General">
                  <c:v>1133387.8322389058</c:v>
                </c:pt>
                <c:pt idx="193" formatCode="General">
                  <c:v>1115712.1022639857</c:v>
                </c:pt>
                <c:pt idx="194" formatCode="General">
                  <c:v>1096941.1202035979</c:v>
                </c:pt>
                <c:pt idx="195" formatCode="General">
                  <c:v>1094574.3578134375</c:v>
                </c:pt>
                <c:pt idx="196" formatCode="General">
                  <c:v>1082401.1949662301</c:v>
                </c:pt>
                <c:pt idx="197" formatCode="General">
                  <c:v>1095727.1435861087</c:v>
                </c:pt>
                <c:pt idx="198" formatCode="General">
                  <c:v>1112197.1715249661</c:v>
                </c:pt>
                <c:pt idx="199" formatCode="General">
                  <c:v>1118937.1890885606</c:v>
                </c:pt>
                <c:pt idx="200" formatCode="General">
                  <c:v>1110978.8675441146</c:v>
                </c:pt>
                <c:pt idx="201" formatCode="General">
                  <c:v>1115038.6663204688</c:v>
                </c:pt>
                <c:pt idx="202" formatCode="General">
                  <c:v>1109417.4725413485</c:v>
                </c:pt>
                <c:pt idx="203" formatCode="General">
                  <c:v>1135645.7133377441</c:v>
                </c:pt>
                <c:pt idx="204" formatCode="General">
                  <c:v>1127422.2201378823</c:v>
                </c:pt>
                <c:pt idx="205" formatCode="General">
                  <c:v>1137629.1132205678</c:v>
                </c:pt>
                <c:pt idx="206" formatCode="General">
                  <c:v>1125310.9378854323</c:v>
                </c:pt>
                <c:pt idx="207" formatCode="General">
                  <c:v>1109565.2022575317</c:v>
                </c:pt>
                <c:pt idx="208" formatCode="General">
                  <c:v>1097181.3705030424</c:v>
                </c:pt>
                <c:pt idx="209" formatCode="General">
                  <c:v>1109201.9303571715</c:v>
                </c:pt>
                <c:pt idx="210" formatCode="General">
                  <c:v>1083029.971937696</c:v>
                </c:pt>
                <c:pt idx="211" formatCode="General">
                  <c:v>1080471.7203064123</c:v>
                </c:pt>
                <c:pt idx="212" formatCode="General">
                  <c:v>1124771.2767499902</c:v>
                </c:pt>
                <c:pt idx="213" formatCode="General">
                  <c:v>1132862.2193758632</c:v>
                </c:pt>
                <c:pt idx="214" formatCode="General">
                  <c:v>1129508.3261146254</c:v>
                </c:pt>
                <c:pt idx="215" formatCode="General">
                  <c:v>1114175.8121336061</c:v>
                </c:pt>
                <c:pt idx="216" formatCode="General">
                  <c:v>1128904.7478813822</c:v>
                </c:pt>
                <c:pt idx="217" formatCode="General">
                  <c:v>1113391.6886372203</c:v>
                </c:pt>
                <c:pt idx="218" formatCode="General">
                  <c:v>1123685.822069291</c:v>
                </c:pt>
                <c:pt idx="219" formatCode="General">
                  <c:v>1135905.2232867561</c:v>
                </c:pt>
                <c:pt idx="220" formatCode="General">
                  <c:v>1116356.3396918811</c:v>
                </c:pt>
                <c:pt idx="221" formatCode="General">
                  <c:v>1131268.3004523278</c:v>
                </c:pt>
                <c:pt idx="222" formatCode="General">
                  <c:v>1124904.273377724</c:v>
                </c:pt>
                <c:pt idx="223" formatCode="General">
                  <c:v>1118316.6113013283</c:v>
                </c:pt>
                <c:pt idx="224" formatCode="General">
                  <c:v>1117930.7877336631</c:v>
                </c:pt>
                <c:pt idx="225" formatCode="General">
                  <c:v>1123936.4205312962</c:v>
                </c:pt>
                <c:pt idx="226" formatCode="General">
                  <c:v>1112353.106550293</c:v>
                </c:pt>
                <c:pt idx="227" formatCode="General">
                  <c:v>1104170.1315982984</c:v>
                </c:pt>
                <c:pt idx="228" formatCode="General">
                  <c:v>1088551.0061779937</c:v>
                </c:pt>
                <c:pt idx="229" formatCode="General">
                  <c:v>1103057.6970657965</c:v>
                </c:pt>
                <c:pt idx="230" formatCode="General">
                  <c:v>1144947.045282834</c:v>
                </c:pt>
                <c:pt idx="231" formatCode="General">
                  <c:v>1129074.724372671</c:v>
                </c:pt>
                <c:pt idx="232" formatCode="General">
                  <c:v>1128278.3112452836</c:v>
                </c:pt>
                <c:pt idx="233" formatCode="General">
                  <c:v>1109258.6311170426</c:v>
                </c:pt>
                <c:pt idx="234" formatCode="General">
                  <c:v>1121087.8574584275</c:v>
                </c:pt>
                <c:pt idx="235" formatCode="General">
                  <c:v>1119341.3109328488</c:v>
                </c:pt>
                <c:pt idx="236" formatCode="General">
                  <c:v>1136575.6460001387</c:v>
                </c:pt>
                <c:pt idx="237" formatCode="General">
                  <c:v>1123984.0798912256</c:v>
                </c:pt>
                <c:pt idx="238" formatCode="General">
                  <c:v>1105788.3911565626</c:v>
                </c:pt>
                <c:pt idx="239" formatCode="General">
                  <c:v>1116673.174729703</c:v>
                </c:pt>
                <c:pt idx="240" formatCode="General">
                  <c:v>1131542.3325789089</c:v>
                </c:pt>
                <c:pt idx="241" formatCode="General">
                  <c:v>1112747.6907484797</c:v>
                </c:pt>
                <c:pt idx="242" formatCode="General">
                  <c:v>1123037.7898171735</c:v>
                </c:pt>
                <c:pt idx="243" formatCode="General">
                  <c:v>1145621.4689698955</c:v>
                </c:pt>
                <c:pt idx="244" formatCode="General">
                  <c:v>1175334.5535041024</c:v>
                </c:pt>
                <c:pt idx="245" formatCode="General">
                  <c:v>1187825.7288115618</c:v>
                </c:pt>
                <c:pt idx="246" formatCode="General">
                  <c:v>1188343.1887099077</c:v>
                </c:pt>
                <c:pt idx="247" formatCode="General">
                  <c:v>1190550.1962844105</c:v>
                </c:pt>
                <c:pt idx="248" formatCode="General">
                  <c:v>1192989.0182294054</c:v>
                </c:pt>
                <c:pt idx="249" formatCode="General">
                  <c:v>1202085.3741573666</c:v>
                </c:pt>
                <c:pt idx="250" formatCode="General">
                  <c:v>1192933.6097809211</c:v>
                </c:pt>
                <c:pt idx="251" formatCode="General">
                  <c:v>1179590.0479162633</c:v>
                </c:pt>
                <c:pt idx="252" formatCode="General">
                  <c:v>1212573.4197902638</c:v>
                </c:pt>
                <c:pt idx="253" formatCode="General">
                  <c:v>1198782.9957372416</c:v>
                </c:pt>
                <c:pt idx="254" formatCode="General">
                  <c:v>1182194.053295807</c:v>
                </c:pt>
                <c:pt idx="255" formatCode="General">
                  <c:v>1174495.9551910022</c:v>
                </c:pt>
                <c:pt idx="256" formatCode="General">
                  <c:v>1157431.8032175936</c:v>
                </c:pt>
                <c:pt idx="257" formatCode="General">
                  <c:v>1165443.8155927788</c:v>
                </c:pt>
                <c:pt idx="258" formatCode="General">
                  <c:v>1156370.3917071682</c:v>
                </c:pt>
                <c:pt idx="259" formatCode="General">
                  <c:v>1168069.9533930621</c:v>
                </c:pt>
                <c:pt idx="260" formatCode="General">
                  <c:v>1189729.4629855189</c:v>
                </c:pt>
                <c:pt idx="261" formatCode="General">
                  <c:v>1189426.3408180545</c:v>
                </c:pt>
                <c:pt idx="262" formatCode="General">
                  <c:v>1197990.2013760796</c:v>
                </c:pt>
                <c:pt idx="263" formatCode="General">
                  <c:v>1181089.1065723067</c:v>
                </c:pt>
                <c:pt idx="264" formatCode="General">
                  <c:v>1176720.3407587199</c:v>
                </c:pt>
                <c:pt idx="265" formatCode="General">
                  <c:v>1192510.1123379087</c:v>
                </c:pt>
                <c:pt idx="266" formatCode="General">
                  <c:v>1179965.5882635117</c:v>
                </c:pt>
                <c:pt idx="267" formatCode="General">
                  <c:v>1178053.5789881116</c:v>
                </c:pt>
                <c:pt idx="268" formatCode="General">
                  <c:v>1144365.3839243716</c:v>
                </c:pt>
                <c:pt idx="269" formatCode="General">
                  <c:v>1144710.682502697</c:v>
                </c:pt>
                <c:pt idx="270" formatCode="General">
                  <c:v>1152261.1602253416</c:v>
                </c:pt>
                <c:pt idx="271" formatCode="General">
                  <c:v>1155034.9011840534</c:v>
                </c:pt>
                <c:pt idx="272" formatCode="General">
                  <c:v>1085252.8268255929</c:v>
                </c:pt>
                <c:pt idx="273" formatCode="General">
                  <c:v>1037054.3418589887</c:v>
                </c:pt>
                <c:pt idx="274" formatCode="General">
                  <c:v>1049140.7272613002</c:v>
                </c:pt>
                <c:pt idx="275" formatCode="General">
                  <c:v>1049852.3065826506</c:v>
                </c:pt>
                <c:pt idx="276" formatCode="General">
                  <c:v>1067528.6652888088</c:v>
                </c:pt>
                <c:pt idx="277" formatCode="General">
                  <c:v>1055115.652774516</c:v>
                </c:pt>
                <c:pt idx="278" formatCode="General">
                  <c:v>1047295.8798093764</c:v>
                </c:pt>
                <c:pt idx="279" formatCode="General">
                  <c:v>1047734.884065673</c:v>
                </c:pt>
                <c:pt idx="280" formatCode="General">
                  <c:v>1091008.6984630839</c:v>
                </c:pt>
                <c:pt idx="281" formatCode="General">
                  <c:v>1111443.9774352526</c:v>
                </c:pt>
                <c:pt idx="282" formatCode="General">
                  <c:v>1111789.6996978363</c:v>
                </c:pt>
                <c:pt idx="283" formatCode="General">
                  <c:v>1116076.1806791802</c:v>
                </c:pt>
                <c:pt idx="284" formatCode="General">
                  <c:v>1104617.6019400524</c:v>
                </c:pt>
                <c:pt idx="285" formatCode="General">
                  <c:v>1109786.7630159233</c:v>
                </c:pt>
                <c:pt idx="286" formatCode="General">
                  <c:v>1085687.3553764231</c:v>
                </c:pt>
                <c:pt idx="287" formatCode="General">
                  <c:v>1027042.9072292773</c:v>
                </c:pt>
                <c:pt idx="288" formatCode="General">
                  <c:v>1002324.8774211616</c:v>
                </c:pt>
                <c:pt idx="289" formatCode="General">
                  <c:v>960859.39632367052</c:v>
                </c:pt>
                <c:pt idx="290" formatCode="General">
                  <c:v>943958.11962955096</c:v>
                </c:pt>
                <c:pt idx="291" formatCode="General">
                  <c:v>888046.14893807215</c:v>
                </c:pt>
                <c:pt idx="292" formatCode="General">
                  <c:v>857430.09857701801</c:v>
                </c:pt>
                <c:pt idx="293" formatCode="General">
                  <c:v>920869.70221469982</c:v>
                </c:pt>
                <c:pt idx="294" formatCode="General">
                  <c:v>899860.18799947738</c:v>
                </c:pt>
                <c:pt idx="295" formatCode="General">
                  <c:v>910958.61665775662</c:v>
                </c:pt>
                <c:pt idx="296" formatCode="General">
                  <c:v>853264.95226367225</c:v>
                </c:pt>
                <c:pt idx="297" formatCode="General">
                  <c:v>761863.07958145335</c:v>
                </c:pt>
                <c:pt idx="298" formatCode="General">
                  <c:v>599253.23883702361</c:v>
                </c:pt>
                <c:pt idx="299" formatCode="General">
                  <c:v>707731.34376099717</c:v>
                </c:pt>
                <c:pt idx="300" formatCode="General">
                  <c:v>682972.39255241759</c:v>
                </c:pt>
                <c:pt idx="301" formatCode="General">
                  <c:v>598726.41973386786</c:v>
                </c:pt>
                <c:pt idx="302" formatCode="General">
                  <c:v>765106.49193367094</c:v>
                </c:pt>
                <c:pt idx="303" formatCode="General">
                  <c:v>630836.48170682904</c:v>
                </c:pt>
                <c:pt idx="304" formatCode="General">
                  <c:v>700639.74530098052</c:v>
                </c:pt>
                <c:pt idx="305" formatCode="General">
                  <c:v>585640.03477203508</c:v>
                </c:pt>
                <c:pt idx="306" formatCode="General">
                  <c:v>529206.08366651111</c:v>
                </c:pt>
                <c:pt idx="307" formatCode="General">
                  <c:v>535464.24622562621</c:v>
                </c:pt>
                <c:pt idx="308" formatCode="General">
                  <c:v>395561.76576506905</c:v>
                </c:pt>
                <c:pt idx="309" formatCode="General">
                  <c:v>499628.34217951167</c:v>
                </c:pt>
                <c:pt idx="310" formatCode="General">
                  <c:v>576566.94308526581</c:v>
                </c:pt>
                <c:pt idx="311" formatCode="General">
                  <c:v>679951.23588012392</c:v>
                </c:pt>
                <c:pt idx="312" formatCode="General">
                  <c:v>597694.527517471</c:v>
                </c:pt>
                <c:pt idx="313" formatCode="General">
                  <c:v>601840.14396249794</c:v>
                </c:pt>
                <c:pt idx="314" formatCode="General">
                  <c:v>572791.47525680868</c:v>
                </c:pt>
                <c:pt idx="315" formatCode="General">
                  <c:v>503440.08102271066</c:v>
                </c:pt>
                <c:pt idx="316" formatCode="General">
                  <c:v>552908.81975334801</c:v>
                </c:pt>
                <c:pt idx="317" formatCode="General">
                  <c:v>554147.34279261518</c:v>
                </c:pt>
                <c:pt idx="318" formatCode="General">
                  <c:v>651733.93829305388</c:v>
                </c:pt>
                <c:pt idx="319" formatCode="General">
                  <c:v>683977.3368727105</c:v>
                </c:pt>
                <c:pt idx="320" formatCode="General">
                  <c:v>800051.05353056395</c:v>
                </c:pt>
                <c:pt idx="321" formatCode="General">
                  <c:v>888754.7900030663</c:v>
                </c:pt>
                <c:pt idx="322" formatCode="General">
                  <c:v>832308.73901471682</c:v>
                </c:pt>
                <c:pt idx="323" formatCode="General">
                  <c:v>827882.82470663555</c:v>
                </c:pt>
                <c:pt idx="324" formatCode="General">
                  <c:v>744415.11757988797</c:v>
                </c:pt>
                <c:pt idx="325" formatCode="General">
                  <c:v>773176.3659945773</c:v>
                </c:pt>
                <c:pt idx="326" formatCode="General">
                  <c:v>834507.65704000625</c:v>
                </c:pt>
                <c:pt idx="327" formatCode="General">
                  <c:v>810283.18589107401</c:v>
                </c:pt>
                <c:pt idx="328" formatCode="General">
                  <c:v>789272.76514971023</c:v>
                </c:pt>
                <c:pt idx="329" formatCode="General">
                  <c:v>839237.88823516946</c:v>
                </c:pt>
                <c:pt idx="330" formatCode="General">
                  <c:v>872596.22604382015</c:v>
                </c:pt>
                <c:pt idx="331" formatCode="General">
                  <c:v>869680.41836451367</c:v>
                </c:pt>
                <c:pt idx="332" formatCode="General">
                  <c:v>933668.35348193487</c:v>
                </c:pt>
                <c:pt idx="333" formatCode="General">
                  <c:v>955289.45023444574</c:v>
                </c:pt>
                <c:pt idx="334" formatCode="General">
                  <c:v>954611.91104198783</c:v>
                </c:pt>
                <c:pt idx="335" formatCode="General">
                  <c:v>938230.0357517628</c:v>
                </c:pt>
                <c:pt idx="336" formatCode="General">
                  <c:v>897071.38178776193</c:v>
                </c:pt>
                <c:pt idx="337" formatCode="General">
                  <c:v>946786.28871426533</c:v>
                </c:pt>
                <c:pt idx="338" formatCode="General">
                  <c:v>950118.54518091644</c:v>
                </c:pt>
                <c:pt idx="339" formatCode="General">
                  <c:v>944354.88579961343</c:v>
                </c:pt>
                <c:pt idx="340" formatCode="General">
                  <c:v>924534.26324567432</c:v>
                </c:pt>
                <c:pt idx="341" formatCode="General">
                  <c:v>973060.48893917899</c:v>
                </c:pt>
                <c:pt idx="342" formatCode="General">
                  <c:v>958306.51129761711</c:v>
                </c:pt>
                <c:pt idx="343" formatCode="General">
                  <c:v>938139.25574394979</c:v>
                </c:pt>
                <c:pt idx="344" formatCode="General">
                  <c:v>899802.04806691478</c:v>
                </c:pt>
                <c:pt idx="345" formatCode="General">
                  <c:v>933782.2860481129</c:v>
                </c:pt>
                <c:pt idx="346" formatCode="General">
                  <c:v>931168.67211720184</c:v>
                </c:pt>
                <c:pt idx="347" formatCode="General">
                  <c:v>959629.14861291018</c:v>
                </c:pt>
                <c:pt idx="348" formatCode="General">
                  <c:v>942655.78308742703</c:v>
                </c:pt>
                <c:pt idx="349" formatCode="General">
                  <c:v>941230.33423061064</c:v>
                </c:pt>
                <c:pt idx="350" formatCode="General">
                  <c:v>926159.99054493394</c:v>
                </c:pt>
                <c:pt idx="351" formatCode="General">
                  <c:v>985113.51264169847</c:v>
                </c:pt>
                <c:pt idx="352" formatCode="General">
                  <c:v>1009319.1119217359</c:v>
                </c:pt>
                <c:pt idx="353" formatCode="General">
                  <c:v>1012970.5435050565</c:v>
                </c:pt>
                <c:pt idx="354" formatCode="General">
                  <c:v>1020994.4714245957</c:v>
                </c:pt>
                <c:pt idx="355" formatCode="General">
                  <c:v>1016013.1890696799</c:v>
                </c:pt>
                <c:pt idx="356" formatCode="General">
                  <c:v>1061780.2079732921</c:v>
                </c:pt>
                <c:pt idx="357" formatCode="General">
                  <c:v>1071904.031193627</c:v>
                </c:pt>
                <c:pt idx="358" formatCode="General">
                  <c:v>1107615.1115184778</c:v>
                </c:pt>
                <c:pt idx="359" formatCode="General">
                  <c:v>1080985.9996748327</c:v>
                </c:pt>
                <c:pt idx="360" formatCode="General">
                  <c:v>1130997.6314136093</c:v>
                </c:pt>
                <c:pt idx="361" formatCode="General">
                  <c:v>1151814.444732903</c:v>
                </c:pt>
                <c:pt idx="362" formatCode="General">
                  <c:v>1144195.1886824025</c:v>
                </c:pt>
                <c:pt idx="363" formatCode="General">
                  <c:v>1087546.0614203354</c:v>
                </c:pt>
                <c:pt idx="364" formatCode="General">
                  <c:v>985227.29907421907</c:v>
                </c:pt>
                <c:pt idx="365" formatCode="General">
                  <c:v>1019589.63254065</c:v>
                </c:pt>
                <c:pt idx="366" formatCode="General">
                  <c:v>1047220.0130705043</c:v>
                </c:pt>
                <c:pt idx="367" formatCode="General">
                  <c:v>1056500.9275516579</c:v>
                </c:pt>
                <c:pt idx="368" formatCode="General">
                  <c:v>1034815.7505691251</c:v>
                </c:pt>
                <c:pt idx="369" formatCode="General">
                  <c:v>1020328.7310966878</c:v>
                </c:pt>
                <c:pt idx="370" formatCode="General">
                  <c:v>1035722.8872497899</c:v>
                </c:pt>
                <c:pt idx="371" formatCode="General">
                  <c:v>1040818.507216597</c:v>
                </c:pt>
                <c:pt idx="372" formatCode="General">
                  <c:v>1051376.8348303293</c:v>
                </c:pt>
                <c:pt idx="373" formatCode="General">
                  <c:v>990159.60009820503</c:v>
                </c:pt>
                <c:pt idx="374" formatCode="General">
                  <c:v>1011661.3091931023</c:v>
                </c:pt>
                <c:pt idx="375" formatCode="General">
                  <c:v>955326.18139912514</c:v>
                </c:pt>
                <c:pt idx="376" formatCode="General">
                  <c:v>981664.92523071985</c:v>
                </c:pt>
                <c:pt idx="377" formatCode="General">
                  <c:v>1003133.1269590271</c:v>
                </c:pt>
                <c:pt idx="378" formatCode="General">
                  <c:v>1000490.5643700541</c:v>
                </c:pt>
                <c:pt idx="379" formatCode="General">
                  <c:v>1007930.7408241084</c:v>
                </c:pt>
                <c:pt idx="380" formatCode="General">
                  <c:v>1034247.2232205769</c:v>
                </c:pt>
                <c:pt idx="381" formatCode="General">
                  <c:v>1011734.1646674519</c:v>
                </c:pt>
                <c:pt idx="382" formatCode="General">
                  <c:v>995251.39599936164</c:v>
                </c:pt>
                <c:pt idx="383" formatCode="General">
                  <c:v>967345.13077962748</c:v>
                </c:pt>
                <c:pt idx="384" formatCode="General">
                  <c:v>1000512.4637958506</c:v>
                </c:pt>
                <c:pt idx="385" formatCode="General">
                  <c:v>957075.58771809225</c:v>
                </c:pt>
                <c:pt idx="386" formatCode="General">
                  <c:v>970535.33730795735</c:v>
                </c:pt>
                <c:pt idx="387" formatCode="General">
                  <c:v>976994.05619706167</c:v>
                </c:pt>
                <c:pt idx="388" formatCode="General">
                  <c:v>970545.83493953838</c:v>
                </c:pt>
                <c:pt idx="389" formatCode="General">
                  <c:v>936634.76042747975</c:v>
                </c:pt>
                <c:pt idx="390" formatCode="General">
                  <c:v>927780.64063105988</c:v>
                </c:pt>
                <c:pt idx="391" formatCode="General">
                  <c:v>948764.16729283344</c:v>
                </c:pt>
                <c:pt idx="392" formatCode="General">
                  <c:v>938726.50084217929</c:v>
                </c:pt>
                <c:pt idx="393" formatCode="General">
                  <c:v>907162.13979855785</c:v>
                </c:pt>
                <c:pt idx="394" formatCode="General">
                  <c:v>889258.01624876587</c:v>
                </c:pt>
                <c:pt idx="395" formatCode="General">
                  <c:v>903675.82198480295</c:v>
                </c:pt>
                <c:pt idx="396" formatCode="General">
                  <c:v>902098.19325211737</c:v>
                </c:pt>
                <c:pt idx="397" formatCode="General">
                  <c:v>922261.51962581777</c:v>
                </c:pt>
                <c:pt idx="398" formatCode="General">
                  <c:v>861126.42350086453</c:v>
                </c:pt>
                <c:pt idx="399" formatCode="General">
                  <c:v>870228.27200347697</c:v>
                </c:pt>
                <c:pt idx="400" formatCode="General">
                  <c:v>830555.99348500301</c:v>
                </c:pt>
                <c:pt idx="401" formatCode="General">
                  <c:v>854740.20991443971</c:v>
                </c:pt>
                <c:pt idx="402" formatCode="General">
                  <c:v>858803.84494055703</c:v>
                </c:pt>
                <c:pt idx="403" formatCode="General">
                  <c:v>866030.26102924708</c:v>
                </c:pt>
                <c:pt idx="404" formatCode="General">
                  <c:v>889082.54147373955</c:v>
                </c:pt>
                <c:pt idx="405" formatCode="General">
                  <c:v>886834.79972541379</c:v>
                </c:pt>
                <c:pt idx="406" formatCode="General">
                  <c:v>869912.06568738387</c:v>
                </c:pt>
                <c:pt idx="407" formatCode="General">
                  <c:v>888215.52380273456</c:v>
                </c:pt>
                <c:pt idx="408" formatCode="General">
                  <c:v>884932.33602942596</c:v>
                </c:pt>
                <c:pt idx="409" formatCode="General">
                  <c:v>884757.26916515583</c:v>
                </c:pt>
                <c:pt idx="410" formatCode="General">
                  <c:v>851931.4204688922</c:v>
                </c:pt>
                <c:pt idx="411" formatCode="General">
                  <c:v>845400.2564694843</c:v>
                </c:pt>
                <c:pt idx="412" formatCode="General">
                  <c:v>807857.39005508332</c:v>
                </c:pt>
                <c:pt idx="413" formatCode="General">
                  <c:v>808596.41873671266</c:v>
                </c:pt>
                <c:pt idx="414" formatCode="General">
                  <c:v>772954.69193173491</c:v>
                </c:pt>
                <c:pt idx="415" formatCode="General">
                  <c:v>770193.48955964006</c:v>
                </c:pt>
                <c:pt idx="416" formatCode="General">
                  <c:v>756613.36826490716</c:v>
                </c:pt>
                <c:pt idx="417" formatCode="General">
                  <c:v>735194.19030119735</c:v>
                </c:pt>
                <c:pt idx="418" formatCode="General">
                  <c:v>748296.77508201962</c:v>
                </c:pt>
                <c:pt idx="419" formatCode="General">
                  <c:v>774554.86765874131</c:v>
                </c:pt>
                <c:pt idx="420" formatCode="General">
                  <c:v>742693.14984900493</c:v>
                </c:pt>
                <c:pt idx="421" formatCode="General">
                  <c:v>728473.7978301656</c:v>
                </c:pt>
                <c:pt idx="422" formatCode="General">
                  <c:v>782018.22563621146</c:v>
                </c:pt>
                <c:pt idx="423" formatCode="General">
                  <c:v>771555.14674775174</c:v>
                </c:pt>
                <c:pt idx="424" formatCode="General">
                  <c:v>781655.30060529697</c:v>
                </c:pt>
                <c:pt idx="425" formatCode="General">
                  <c:v>722685.02461436018</c:v>
                </c:pt>
                <c:pt idx="426" formatCode="General">
                  <c:v>718833.3367755668</c:v>
                </c:pt>
                <c:pt idx="427" formatCode="General">
                  <c:v>697124.10178042145</c:v>
                </c:pt>
                <c:pt idx="428" formatCode="General">
                  <c:v>704753.27298184938</c:v>
                </c:pt>
                <c:pt idx="429" formatCode="General">
                  <c:v>724727.92601256259</c:v>
                </c:pt>
                <c:pt idx="430" formatCode="General">
                  <c:v>744662.81963369378</c:v>
                </c:pt>
                <c:pt idx="431" formatCode="General">
                  <c:v>769128.57690196042</c:v>
                </c:pt>
                <c:pt idx="432" formatCode="General">
                  <c:v>711128.77639967424</c:v>
                </c:pt>
                <c:pt idx="433" formatCode="General">
                  <c:v>678431.67777500511</c:v>
                </c:pt>
                <c:pt idx="434" formatCode="General">
                  <c:v>641441.41815385048</c:v>
                </c:pt>
                <c:pt idx="435" formatCode="General">
                  <c:v>606493.80184818013</c:v>
                </c:pt>
                <c:pt idx="436" formatCode="General">
                  <c:v>558435.34049581201</c:v>
                </c:pt>
                <c:pt idx="437" formatCode="General">
                  <c:v>549379.95786333899</c:v>
                </c:pt>
                <c:pt idx="438" formatCode="General">
                  <c:v>570914.15117224108</c:v>
                </c:pt>
                <c:pt idx="439" formatCode="General">
                  <c:v>591467.83408090181</c:v>
                </c:pt>
                <c:pt idx="440" formatCode="General">
                  <c:v>560898.14293150546</c:v>
                </c:pt>
                <c:pt idx="441" formatCode="General">
                  <c:v>571980.67959709116</c:v>
                </c:pt>
                <c:pt idx="442" formatCode="General">
                  <c:v>555703.23522817658</c:v>
                </c:pt>
                <c:pt idx="443" formatCode="General">
                  <c:v>537228.0780086657</c:v>
                </c:pt>
                <c:pt idx="444" formatCode="General">
                  <c:v>562421.81621947931</c:v>
                </c:pt>
                <c:pt idx="445" formatCode="General">
                  <c:v>557454.86900811247</c:v>
                </c:pt>
                <c:pt idx="446" formatCode="General">
                  <c:v>571092.37669337424</c:v>
                </c:pt>
                <c:pt idx="447" formatCode="General">
                  <c:v>608056.66213496041</c:v>
                </c:pt>
                <c:pt idx="448" formatCode="General">
                  <c:v>596220.40308755822</c:v>
                </c:pt>
                <c:pt idx="449" formatCode="General">
                  <c:v>590626.03853468481</c:v>
                </c:pt>
                <c:pt idx="450" formatCode="General">
                  <c:v>562026.45338927733</c:v>
                </c:pt>
                <c:pt idx="451" formatCode="General">
                  <c:v>543034.00691505498</c:v>
                </c:pt>
                <c:pt idx="452" formatCode="General">
                  <c:v>573503.23594235082</c:v>
                </c:pt>
                <c:pt idx="453" formatCode="General">
                  <c:v>569910.55112533586</c:v>
                </c:pt>
                <c:pt idx="454" formatCode="General">
                  <c:v>549831.41587261949</c:v>
                </c:pt>
                <c:pt idx="455" formatCode="General">
                  <c:v>574774.79716306238</c:v>
                </c:pt>
                <c:pt idx="456" formatCode="General">
                  <c:v>562493.59525696118</c:v>
                </c:pt>
                <c:pt idx="457" formatCode="General">
                  <c:v>580380.01247076946</c:v>
                </c:pt>
                <c:pt idx="458" formatCode="General">
                  <c:v>580879.04359097476</c:v>
                </c:pt>
                <c:pt idx="459" formatCode="General">
                  <c:v>563237.79403691087</c:v>
                </c:pt>
                <c:pt idx="460" formatCode="General">
                  <c:v>548296.06934414548</c:v>
                </c:pt>
                <c:pt idx="461" formatCode="General">
                  <c:v>524141.92082390003</c:v>
                </c:pt>
                <c:pt idx="462" formatCode="General">
                  <c:v>559752.61315546976</c:v>
                </c:pt>
                <c:pt idx="463" formatCode="General">
                  <c:v>555459.93202166981</c:v>
                </c:pt>
                <c:pt idx="464" formatCode="General">
                  <c:v>588728.50993852201</c:v>
                </c:pt>
                <c:pt idx="465" formatCode="General">
                  <c:v>569179.52396152914</c:v>
                </c:pt>
                <c:pt idx="466" formatCode="General">
                  <c:v>567147.38002365618</c:v>
                </c:pt>
                <c:pt idx="467" formatCode="General">
                  <c:v>570163.67767818097</c:v>
                </c:pt>
                <c:pt idx="468" formatCode="General">
                  <c:v>554115.53671191586</c:v>
                </c:pt>
                <c:pt idx="469" formatCode="General">
                  <c:v>653472.89254714944</c:v>
                </c:pt>
                <c:pt idx="470" formatCode="General">
                  <c:v>617046.92890257761</c:v>
                </c:pt>
                <c:pt idx="471" formatCode="General">
                  <c:v>619086.67497121659</c:v>
                </c:pt>
                <c:pt idx="472" formatCode="General">
                  <c:v>603790.58908402908</c:v>
                </c:pt>
                <c:pt idx="473" formatCode="General">
                  <c:v>639250.06727771892</c:v>
                </c:pt>
                <c:pt idx="474" formatCode="General">
                  <c:v>668669.02817134745</c:v>
                </c:pt>
                <c:pt idx="475" formatCode="General">
                  <c:v>679302.62574300251</c:v>
                </c:pt>
                <c:pt idx="476" formatCode="General">
                  <c:v>655726.33863604988</c:v>
                </c:pt>
                <c:pt idx="477" formatCode="General">
                  <c:v>667642.40039740258</c:v>
                </c:pt>
                <c:pt idx="478" formatCode="General">
                  <c:v>633846.48150167195</c:v>
                </c:pt>
                <c:pt idx="479" formatCode="General">
                  <c:v>667193.03315141075</c:v>
                </c:pt>
                <c:pt idx="480" formatCode="General">
                  <c:v>728925.63549858867</c:v>
                </c:pt>
                <c:pt idx="481" formatCode="General">
                  <c:v>709182.26781948039</c:v>
                </c:pt>
                <c:pt idx="482" formatCode="General">
                  <c:v>696876.27384772094</c:v>
                </c:pt>
                <c:pt idx="483" formatCode="General">
                  <c:v>642192.85081687279</c:v>
                </c:pt>
                <c:pt idx="484" formatCode="General">
                  <c:v>699653.18712248525</c:v>
                </c:pt>
                <c:pt idx="485" formatCode="General">
                  <c:v>695333.03094596334</c:v>
                </c:pt>
                <c:pt idx="486" formatCode="General">
                  <c:v>718410.97075455752</c:v>
                </c:pt>
                <c:pt idx="487" formatCode="General">
                  <c:v>759341.68600293866</c:v>
                </c:pt>
                <c:pt idx="488" formatCode="General">
                  <c:v>736243.96986744145</c:v>
                </c:pt>
                <c:pt idx="489" formatCode="General">
                  <c:v>754855.0436589123</c:v>
                </c:pt>
                <c:pt idx="490" formatCode="General">
                  <c:v>740328.70674782444</c:v>
                </c:pt>
                <c:pt idx="491" formatCode="General">
                  <c:v>744324.67907487357</c:v>
                </c:pt>
                <c:pt idx="492" formatCode="General">
                  <c:v>729838.72542468796</c:v>
                </c:pt>
                <c:pt idx="493" formatCode="General">
                  <c:v>709856.79431866307</c:v>
                </c:pt>
                <c:pt idx="494" formatCode="General">
                  <c:v>721304.24341178779</c:v>
                </c:pt>
                <c:pt idx="495" formatCode="General">
                  <c:v>736470.0306538794</c:v>
                </c:pt>
                <c:pt idx="496" formatCode="General">
                  <c:v>746585.14235219278</c:v>
                </c:pt>
                <c:pt idx="497" formatCode="General">
                  <c:v>737934.61309292098</c:v>
                </c:pt>
                <c:pt idx="498" formatCode="General">
                  <c:v>746248.88279345585</c:v>
                </c:pt>
                <c:pt idx="499" formatCode="General">
                  <c:v>733643.79753972148</c:v>
                </c:pt>
                <c:pt idx="500" formatCode="General">
                  <c:v>724669.06428920175</c:v>
                </c:pt>
                <c:pt idx="501" formatCode="General">
                  <c:v>728829.43553573301</c:v>
                </c:pt>
                <c:pt idx="502" formatCode="General">
                  <c:v>734029.24228599109</c:v>
                </c:pt>
                <c:pt idx="503" formatCode="General">
                  <c:v>730861.65163707198</c:v>
                </c:pt>
                <c:pt idx="504" formatCode="General">
                  <c:v>732514.52573013376</c:v>
                </c:pt>
                <c:pt idx="505" formatCode="General">
                  <c:v>753025.42106958712</c:v>
                </c:pt>
                <c:pt idx="506" formatCode="General">
                  <c:v>730317.91753096436</c:v>
                </c:pt>
                <c:pt idx="507" formatCode="General">
                  <c:v>770075.678429386</c:v>
                </c:pt>
                <c:pt idx="508" formatCode="General">
                  <c:v>766503.50594475132</c:v>
                </c:pt>
                <c:pt idx="509" formatCode="General">
                  <c:v>806482.96871672</c:v>
                </c:pt>
                <c:pt idx="510" formatCode="General">
                  <c:v>845905.16853247466</c:v>
                </c:pt>
                <c:pt idx="511" formatCode="General">
                  <c:v>860560.43199479429</c:v>
                </c:pt>
                <c:pt idx="512" formatCode="General">
                  <c:v>881183.12847381725</c:v>
                </c:pt>
                <c:pt idx="513" formatCode="General">
                  <c:v>867154.42909046961</c:v>
                </c:pt>
                <c:pt idx="514" formatCode="General">
                  <c:v>862566.06264897948</c:v>
                </c:pt>
                <c:pt idx="515" formatCode="General">
                  <c:v>871218.8427752204</c:v>
                </c:pt>
                <c:pt idx="516" formatCode="General">
                  <c:v>886268.97456640529</c:v>
                </c:pt>
                <c:pt idx="517" formatCode="General">
                  <c:v>890503.09304028645</c:v>
                </c:pt>
                <c:pt idx="518" formatCode="General">
                  <c:v>834196.48147748166</c:v>
                </c:pt>
                <c:pt idx="519" formatCode="General">
                  <c:v>835946.93012135918</c:v>
                </c:pt>
                <c:pt idx="520" formatCode="General">
                  <c:v>846098.44696185284</c:v>
                </c:pt>
                <c:pt idx="521" formatCode="General">
                  <c:v>846678.65020623419</c:v>
                </c:pt>
                <c:pt idx="522" formatCode="General">
                  <c:v>851866.04038017872</c:v>
                </c:pt>
                <c:pt idx="523" formatCode="General">
                  <c:v>862737.34020405146</c:v>
                </c:pt>
                <c:pt idx="524" formatCode="General">
                  <c:v>845156.17670246505</c:v>
                </c:pt>
                <c:pt idx="525" formatCode="General">
                  <c:v>813327.81234728242</c:v>
                </c:pt>
                <c:pt idx="526" formatCode="General">
                  <c:v>836244.86389620905</c:v>
                </c:pt>
                <c:pt idx="527" formatCode="General">
                  <c:v>825214.64681320149</c:v>
                </c:pt>
                <c:pt idx="528" formatCode="General">
                  <c:v>869066.66369233665</c:v>
                </c:pt>
                <c:pt idx="529" formatCode="General">
                  <c:v>878983.91965135396</c:v>
                </c:pt>
                <c:pt idx="530" formatCode="General">
                  <c:v>881560.17496472143</c:v>
                </c:pt>
                <c:pt idx="531" formatCode="General">
                  <c:v>859812.79586568754</c:v>
                </c:pt>
                <c:pt idx="532" formatCode="General">
                  <c:v>838567.05897748494</c:v>
                </c:pt>
                <c:pt idx="533" formatCode="General">
                  <c:v>817420.34377481311</c:v>
                </c:pt>
                <c:pt idx="534" formatCode="General">
                  <c:v>828035.82255426177</c:v>
                </c:pt>
                <c:pt idx="535" formatCode="General">
                  <c:v>818714.35602114932</c:v>
                </c:pt>
                <c:pt idx="536" formatCode="General">
                  <c:v>839364.51945524127</c:v>
                </c:pt>
                <c:pt idx="537" formatCode="General">
                  <c:v>854658.6229695488</c:v>
                </c:pt>
                <c:pt idx="538" formatCode="General">
                  <c:v>809605.50006806408</c:v>
                </c:pt>
                <c:pt idx="539" formatCode="General">
                  <c:v>802529.33802976354</c:v>
                </c:pt>
                <c:pt idx="540" formatCode="General">
                  <c:v>786830.68070691754</c:v>
                </c:pt>
                <c:pt idx="541" formatCode="General">
                  <c:v>835463.61629376048</c:v>
                </c:pt>
                <c:pt idx="542" formatCode="General">
                  <c:v>797454.80064703792</c:v>
                </c:pt>
                <c:pt idx="543" formatCode="General">
                  <c:v>770037.36408237973</c:v>
                </c:pt>
                <c:pt idx="544" formatCode="General">
                  <c:v>784876.37005713792</c:v>
                </c:pt>
                <c:pt idx="545" formatCode="General">
                  <c:v>766799.32061267353</c:v>
                </c:pt>
                <c:pt idx="546" formatCode="General">
                  <c:v>782541.77674233855</c:v>
                </c:pt>
                <c:pt idx="547" formatCode="General">
                  <c:v>777492.41277655074</c:v>
                </c:pt>
                <c:pt idx="548" formatCode="General">
                  <c:v>769113.28780075256</c:v>
                </c:pt>
                <c:pt idx="549" formatCode="General">
                  <c:v>768924.61893542658</c:v>
                </c:pt>
                <c:pt idx="550" formatCode="General">
                  <c:v>782631.7518611413</c:v>
                </c:pt>
                <c:pt idx="551" formatCode="General">
                  <c:v>793005.53170152428</c:v>
                </c:pt>
                <c:pt idx="552" formatCode="General">
                  <c:v>825863.20958973968</c:v>
                </c:pt>
                <c:pt idx="553" formatCode="General">
                  <c:v>824868.90984466672</c:v>
                </c:pt>
                <c:pt idx="554" formatCode="General">
                  <c:v>811169.68600379722</c:v>
                </c:pt>
                <c:pt idx="555" formatCode="General">
                  <c:v>807540.99495946639</c:v>
                </c:pt>
                <c:pt idx="556" formatCode="General">
                  <c:v>820985.91642489063</c:v>
                </c:pt>
                <c:pt idx="557" formatCode="General">
                  <c:v>804141.31735227536</c:v>
                </c:pt>
                <c:pt idx="558" formatCode="General">
                  <c:v>804371.26240371168</c:v>
                </c:pt>
                <c:pt idx="559" formatCode="General">
                  <c:v>807681.28421200893</c:v>
                </c:pt>
                <c:pt idx="560" formatCode="General">
                  <c:v>818182.35977862414</c:v>
                </c:pt>
                <c:pt idx="561" formatCode="General">
                  <c:v>826682.8731329923</c:v>
                </c:pt>
                <c:pt idx="562" formatCode="General">
                  <c:v>819651.14335745154</c:v>
                </c:pt>
                <c:pt idx="563" formatCode="General">
                  <c:v>878072.18429547641</c:v>
                </c:pt>
                <c:pt idx="564" formatCode="General">
                  <c:v>880329.65864098223</c:v>
                </c:pt>
                <c:pt idx="565" formatCode="General">
                  <c:v>858842.79929781985</c:v>
                </c:pt>
                <c:pt idx="566" formatCode="General">
                  <c:v>844517.60113356821</c:v>
                </c:pt>
                <c:pt idx="567" formatCode="General">
                  <c:v>873781.48898941046</c:v>
                </c:pt>
                <c:pt idx="568" formatCode="General">
                  <c:v>871496.75210217829</c:v>
                </c:pt>
                <c:pt idx="569" formatCode="General">
                  <c:v>853790.03998705279</c:v>
                </c:pt>
                <c:pt idx="570" formatCode="General">
                  <c:v>852844.69828840555</c:v>
                </c:pt>
                <c:pt idx="571" formatCode="General">
                  <c:v>833327.44995339436</c:v>
                </c:pt>
                <c:pt idx="572" formatCode="General">
                  <c:v>835951.23098633159</c:v>
                </c:pt>
                <c:pt idx="573" formatCode="General">
                  <c:v>840111.30313683208</c:v>
                </c:pt>
                <c:pt idx="574" formatCode="General">
                  <c:v>841012.98159027286</c:v>
                </c:pt>
                <c:pt idx="575" formatCode="General">
                  <c:v>839246.09396924719</c:v>
                </c:pt>
                <c:pt idx="576" formatCode="General">
                  <c:v>855999.37079084362</c:v>
                </c:pt>
                <c:pt idx="577" formatCode="General">
                  <c:v>856436.59060405695</c:v>
                </c:pt>
                <c:pt idx="578" formatCode="General">
                  <c:v>856370.80907596089</c:v>
                </c:pt>
                <c:pt idx="579" formatCode="General">
                  <c:v>856014.53074038099</c:v>
                </c:pt>
                <c:pt idx="580" formatCode="General">
                  <c:v>875964.16405674978</c:v>
                </c:pt>
                <c:pt idx="581" formatCode="General">
                  <c:v>862657.06419368496</c:v>
                </c:pt>
                <c:pt idx="582" formatCode="General">
                  <c:v>880200.91677121271</c:v>
                </c:pt>
                <c:pt idx="583" formatCode="General">
                  <c:v>871130.34814470611</c:v>
                </c:pt>
                <c:pt idx="584" formatCode="General">
                  <c:v>878339.0331225961</c:v>
                </c:pt>
                <c:pt idx="585" formatCode="General">
                  <c:v>892192.18571397348</c:v>
                </c:pt>
                <c:pt idx="586" formatCode="General">
                  <c:v>894547.91425515106</c:v>
                </c:pt>
                <c:pt idx="587" formatCode="General">
                  <c:v>898756.84512367588</c:v>
                </c:pt>
                <c:pt idx="588" formatCode="General">
                  <c:v>901217.9813928199</c:v>
                </c:pt>
                <c:pt idx="589" formatCode="General">
                  <c:v>903304.78256326355</c:v>
                </c:pt>
                <c:pt idx="590" formatCode="General">
                  <c:v>929182.93867673189</c:v>
                </c:pt>
                <c:pt idx="591" formatCode="General">
                  <c:v>899315.99117423652</c:v>
                </c:pt>
                <c:pt idx="592" formatCode="General">
                  <c:v>921896.91154982755</c:v>
                </c:pt>
                <c:pt idx="593" formatCode="General">
                  <c:v>914094.59724743245</c:v>
                </c:pt>
                <c:pt idx="594" formatCode="General">
                  <c:v>919038.11784861085</c:v>
                </c:pt>
                <c:pt idx="595" formatCode="General">
                  <c:v>899278.09235439368</c:v>
                </c:pt>
                <c:pt idx="596" formatCode="General">
                  <c:v>909306.46020918887</c:v>
                </c:pt>
                <c:pt idx="597" formatCode="General">
                  <c:v>933978.29049101716</c:v>
                </c:pt>
                <c:pt idx="598" formatCode="General">
                  <c:v>955266.10968061956</c:v>
                </c:pt>
                <c:pt idx="599" formatCode="General">
                  <c:v>969049.62273284106</c:v>
                </c:pt>
                <c:pt idx="600" formatCode="General">
                  <c:v>973284.34548948961</c:v>
                </c:pt>
                <c:pt idx="601" formatCode="General">
                  <c:v>986820.07079359493</c:v>
                </c:pt>
                <c:pt idx="602" formatCode="General">
                  <c:v>981259.2292623152</c:v>
                </c:pt>
                <c:pt idx="603" formatCode="General">
                  <c:v>1008028.5733430448</c:v>
                </c:pt>
                <c:pt idx="604" formatCode="General">
                  <c:v>977049.75332106045</c:v>
                </c:pt>
                <c:pt idx="605" formatCode="General">
                  <c:v>993830.53786291345</c:v>
                </c:pt>
                <c:pt idx="606" formatCode="General">
                  <c:v>1010165.3611590922</c:v>
                </c:pt>
                <c:pt idx="607" formatCode="General">
                  <c:v>1010159.1645953036</c:v>
                </c:pt>
                <c:pt idx="608" formatCode="General">
                  <c:v>1038335.4547844755</c:v>
                </c:pt>
                <c:pt idx="609" formatCode="General">
                  <c:v>1061371.1770254322</c:v>
                </c:pt>
                <c:pt idx="610" formatCode="General">
                  <c:v>1064681.9549680348</c:v>
                </c:pt>
                <c:pt idx="611" formatCode="General">
                  <c:v>1078707.0375400996</c:v>
                </c:pt>
                <c:pt idx="612" formatCode="General">
                  <c:v>1081209.174579564</c:v>
                </c:pt>
                <c:pt idx="613" formatCode="General">
                  <c:v>1079018.6008475963</c:v>
                </c:pt>
                <c:pt idx="614" formatCode="General">
                  <c:v>1093170.0845431578</c:v>
                </c:pt>
                <c:pt idx="615" formatCode="General">
                  <c:v>1101045.8796636797</c:v>
                </c:pt>
                <c:pt idx="616" formatCode="General">
                  <c:v>1087315.4557918203</c:v>
                </c:pt>
                <c:pt idx="617" formatCode="General">
                  <c:v>1089167.2735581021</c:v>
                </c:pt>
                <c:pt idx="618" formatCode="General">
                  <c:v>1090066.0049942874</c:v>
                </c:pt>
                <c:pt idx="619" formatCode="General">
                  <c:v>1074760.6754942015</c:v>
                </c:pt>
                <c:pt idx="620" formatCode="General">
                  <c:v>1059484.308111995</c:v>
                </c:pt>
                <c:pt idx="621" formatCode="General">
                  <c:v>1028308.4614789209</c:v>
                </c:pt>
                <c:pt idx="622" formatCode="General">
                  <c:v>1038462.9641872537</c:v>
                </c:pt>
                <c:pt idx="623" formatCode="General">
                  <c:v>1029255.2653135902</c:v>
                </c:pt>
                <c:pt idx="624" formatCode="General">
                  <c:v>1013783.2599033784</c:v>
                </c:pt>
                <c:pt idx="625" formatCode="General">
                  <c:v>1016998.1821540358</c:v>
                </c:pt>
                <c:pt idx="626" formatCode="General">
                  <c:v>1029250.7346570696</c:v>
                </c:pt>
                <c:pt idx="627" formatCode="General">
                  <c:v>1041961.0692408333</c:v>
                </c:pt>
                <c:pt idx="628" formatCode="General">
                  <c:v>1047471.8771527896</c:v>
                </c:pt>
                <c:pt idx="629" formatCode="General">
                  <c:v>1047654.9760086003</c:v>
                </c:pt>
                <c:pt idx="630" formatCode="General">
                  <c:v>1056793.9681517449</c:v>
                </c:pt>
                <c:pt idx="631" formatCode="General">
                  <c:v>1069051.9698831025</c:v>
                </c:pt>
                <c:pt idx="632" formatCode="General">
                  <c:v>1049396.5607906939</c:v>
                </c:pt>
                <c:pt idx="633" formatCode="General">
                  <c:v>1045767.1977117753</c:v>
                </c:pt>
                <c:pt idx="634" formatCode="General">
                  <c:v>1050473.2053513066</c:v>
                </c:pt>
                <c:pt idx="635" formatCode="General">
                  <c:v>1072736.488999529</c:v>
                </c:pt>
                <c:pt idx="636" formatCode="General">
                  <c:v>1078598.0019613947</c:v>
                </c:pt>
                <c:pt idx="637" formatCode="General">
                  <c:v>1072297.829290397</c:v>
                </c:pt>
                <c:pt idx="638" formatCode="General">
                  <c:v>1085469.0170568507</c:v>
                </c:pt>
                <c:pt idx="639" formatCode="General">
                  <c:v>1081403.5919982647</c:v>
                </c:pt>
                <c:pt idx="640" formatCode="General">
                  <c:v>1038170.8989062745</c:v>
                </c:pt>
                <c:pt idx="641" formatCode="General">
                  <c:v>997505.43550855271</c:v>
                </c:pt>
                <c:pt idx="642" formatCode="General">
                  <c:v>1002676.6801649206</c:v>
                </c:pt>
                <c:pt idx="643" formatCode="General">
                  <c:v>1016823.6046149244</c:v>
                </c:pt>
                <c:pt idx="644" formatCode="General">
                  <c:v>1039657.346637811</c:v>
                </c:pt>
                <c:pt idx="645" formatCode="General">
                  <c:v>1024732.4179377432</c:v>
                </c:pt>
                <c:pt idx="646" formatCode="General">
                  <c:v>1048562.275870465</c:v>
                </c:pt>
                <c:pt idx="647" formatCode="General">
                  <c:v>1039621.1239573618</c:v>
                </c:pt>
                <c:pt idx="648" formatCode="General">
                  <c:v>1038316.4212792681</c:v>
                </c:pt>
                <c:pt idx="649" formatCode="General">
                  <c:v>1030623.7752653388</c:v>
                </c:pt>
                <c:pt idx="650" formatCode="General">
                  <c:v>1015106.5360934235</c:v>
                </c:pt>
                <c:pt idx="651" formatCode="General">
                  <c:v>1025964.3139960307</c:v>
                </c:pt>
                <c:pt idx="652" formatCode="General">
                  <c:v>1009273.5877947472</c:v>
                </c:pt>
                <c:pt idx="653" formatCode="General">
                  <c:v>1010489.3977108926</c:v>
                </c:pt>
                <c:pt idx="654" formatCode="General">
                  <c:v>998247.3553197484</c:v>
                </c:pt>
                <c:pt idx="655" formatCode="General">
                  <c:v>1027037.1966846852</c:v>
                </c:pt>
                <c:pt idx="656" formatCode="General">
                  <c:v>1000453.7529306705</c:v>
                </c:pt>
                <c:pt idx="657" formatCode="General">
                  <c:v>998621.5906825203</c:v>
                </c:pt>
                <c:pt idx="658" formatCode="General">
                  <c:v>997295.94089795067</c:v>
                </c:pt>
                <c:pt idx="659" formatCode="General">
                  <c:v>1007526.4972391847</c:v>
                </c:pt>
                <c:pt idx="660" formatCode="General">
                  <c:v>996213.29770884954</c:v>
                </c:pt>
                <c:pt idx="661" formatCode="General">
                  <c:v>993014.45427893999</c:v>
                </c:pt>
                <c:pt idx="662" formatCode="General">
                  <c:v>998197.5717879876</c:v>
                </c:pt>
                <c:pt idx="663" formatCode="General">
                  <c:v>980803.63358866493</c:v>
                </c:pt>
                <c:pt idx="664" formatCode="General">
                  <c:v>1004267.562060941</c:v>
                </c:pt>
                <c:pt idx="665" formatCode="General">
                  <c:v>1021756.2660180278</c:v>
                </c:pt>
                <c:pt idx="666" formatCode="General">
                  <c:v>1020831.9429294474</c:v>
                </c:pt>
                <c:pt idx="667" formatCode="General">
                  <c:v>1018374.0575049391</c:v>
                </c:pt>
                <c:pt idx="668" formatCode="General">
                  <c:v>1009597.0189359547</c:v>
                </c:pt>
                <c:pt idx="669" formatCode="General">
                  <c:v>991725.20532982529</c:v>
                </c:pt>
                <c:pt idx="670" formatCode="General">
                  <c:v>1019201.5766477669</c:v>
                </c:pt>
                <c:pt idx="671" formatCode="General">
                  <c:v>1010250.2056405399</c:v>
                </c:pt>
                <c:pt idx="672" formatCode="General">
                  <c:v>1014025.1817409744</c:v>
                </c:pt>
                <c:pt idx="673" formatCode="General">
                  <c:v>1017639.1937120527</c:v>
                </c:pt>
                <c:pt idx="674" formatCode="General">
                  <c:v>1036263.6830750077</c:v>
                </c:pt>
                <c:pt idx="675" formatCode="General">
                  <c:v>1008461.5020727678</c:v>
                </c:pt>
                <c:pt idx="676" formatCode="General">
                  <c:v>1029024.2971200191</c:v>
                </c:pt>
                <c:pt idx="677" formatCode="General">
                  <c:v>1023997.7325512136</c:v>
                </c:pt>
                <c:pt idx="678" formatCode="General">
                  <c:v>1020184.3604131211</c:v>
                </c:pt>
                <c:pt idx="679" formatCode="General">
                  <c:v>1013754.8843420381</c:v>
                </c:pt>
                <c:pt idx="680" formatCode="General">
                  <c:v>1034256.2823004405</c:v>
                </c:pt>
                <c:pt idx="681" formatCode="General">
                  <c:v>1015478.2602384135</c:v>
                </c:pt>
                <c:pt idx="682" formatCode="General">
                  <c:v>1045887.1323478791</c:v>
                </c:pt>
                <c:pt idx="683" formatCode="General">
                  <c:v>1061117.1325324196</c:v>
                </c:pt>
                <c:pt idx="684" formatCode="General">
                  <c:v>1048851.6017589848</c:v>
                </c:pt>
                <c:pt idx="685" formatCode="General">
                  <c:v>1025562.1738780452</c:v>
                </c:pt>
                <c:pt idx="686" formatCode="General">
                  <c:v>1025641.9382806921</c:v>
                </c:pt>
                <c:pt idx="687" formatCode="General">
                  <c:v>1048611.1331777368</c:v>
                </c:pt>
                <c:pt idx="688" formatCode="General">
                  <c:v>1038718.6081336451</c:v>
                </c:pt>
                <c:pt idx="689" formatCode="General">
                  <c:v>1029752.0902374</c:v>
                </c:pt>
                <c:pt idx="690" formatCode="General">
                  <c:v>1044217.131707693</c:v>
                </c:pt>
                <c:pt idx="691" formatCode="General">
                  <c:v>1013583.9330774886</c:v>
                </c:pt>
                <c:pt idx="692" formatCode="General">
                  <c:v>1016679.0194298034</c:v>
                </c:pt>
                <c:pt idx="693" formatCode="General">
                  <c:v>1018303.1563723785</c:v>
                </c:pt>
                <c:pt idx="694" formatCode="General">
                  <c:v>1041402.7357039389</c:v>
                </c:pt>
                <c:pt idx="695" formatCode="General">
                  <c:v>1060668.3658827564</c:v>
                </c:pt>
                <c:pt idx="696" formatCode="General">
                  <c:v>1076850.8023275035</c:v>
                </c:pt>
                <c:pt idx="697" formatCode="General">
                  <c:v>1071256.7354613638</c:v>
                </c:pt>
                <c:pt idx="698" formatCode="General">
                  <c:v>1067001.7196203247</c:v>
                </c:pt>
                <c:pt idx="699" formatCode="General">
                  <c:v>1069338.6760986419</c:v>
                </c:pt>
                <c:pt idx="700" formatCode="General">
                  <c:v>1073082.2457214897</c:v>
                </c:pt>
                <c:pt idx="701" formatCode="General">
                  <c:v>1075840.8055149429</c:v>
                </c:pt>
                <c:pt idx="702" formatCode="General">
                  <c:v>1063915.0861336873</c:v>
                </c:pt>
                <c:pt idx="703" formatCode="General">
                  <c:v>1107320.0322102909</c:v>
                </c:pt>
                <c:pt idx="704" formatCode="General">
                  <c:v>1124708.3364487621</c:v>
                </c:pt>
                <c:pt idx="705" formatCode="General">
                  <c:v>1124354.1349496543</c:v>
                </c:pt>
                <c:pt idx="706" formatCode="General">
                  <c:v>1129845.864675831</c:v>
                </c:pt>
                <c:pt idx="707" formatCode="General">
                  <c:v>1150265.6981220315</c:v>
                </c:pt>
                <c:pt idx="708" formatCode="General">
                  <c:v>1137712.9305853301</c:v>
                </c:pt>
                <c:pt idx="709" formatCode="General">
                  <c:v>1163046.42148215</c:v>
                </c:pt>
                <c:pt idx="710" formatCode="General">
                  <c:v>1143461.9559916952</c:v>
                </c:pt>
                <c:pt idx="711" formatCode="General">
                  <c:v>1181489.8106385823</c:v>
                </c:pt>
                <c:pt idx="712" formatCode="General">
                  <c:v>1142780.5144942855</c:v>
                </c:pt>
                <c:pt idx="713" formatCode="General">
                  <c:v>1129196.1952901762</c:v>
                </c:pt>
                <c:pt idx="714" formatCode="General">
                  <c:v>1135570.2551537079</c:v>
                </c:pt>
                <c:pt idx="715" formatCode="General">
                  <c:v>1119242.1587907858</c:v>
                </c:pt>
                <c:pt idx="716" formatCode="General">
                  <c:v>1181793.6862607985</c:v>
                </c:pt>
                <c:pt idx="717" formatCode="General">
                  <c:v>1217424.1661171445</c:v>
                </c:pt>
                <c:pt idx="718" formatCode="General">
                  <c:v>1195272.6274668397</c:v>
                </c:pt>
                <c:pt idx="719" formatCode="General">
                  <c:v>1190060.9100938288</c:v>
                </c:pt>
                <c:pt idx="720" formatCode="General">
                  <c:v>1183087.7745995435</c:v>
                </c:pt>
                <c:pt idx="721" formatCode="General">
                  <c:v>1208774.1787318736</c:v>
                </c:pt>
                <c:pt idx="722" formatCode="General">
                  <c:v>1184966.0290750477</c:v>
                </c:pt>
                <c:pt idx="723" formatCode="General">
                  <c:v>1181654.7641540866</c:v>
                </c:pt>
                <c:pt idx="724" formatCode="General">
                  <c:v>1168128.5896697815</c:v>
                </c:pt>
                <c:pt idx="725" formatCode="General">
                  <c:v>1109107.2115147812</c:v>
                </c:pt>
                <c:pt idx="726" formatCode="General">
                  <c:v>1097097.8499948881</c:v>
                </c:pt>
                <c:pt idx="727" formatCode="General">
                  <c:v>1121171.4136640658</c:v>
                </c:pt>
                <c:pt idx="728" formatCode="General">
                  <c:v>1117769.435257249</c:v>
                </c:pt>
                <c:pt idx="729" formatCode="General">
                  <c:v>1125627.6745703656</c:v>
                </c:pt>
                <c:pt idx="730" formatCode="General">
                  <c:v>1115524.1029891483</c:v>
                </c:pt>
                <c:pt idx="731" formatCode="General">
                  <c:v>1142228.8199245869</c:v>
                </c:pt>
                <c:pt idx="732" formatCode="General">
                  <c:v>1108488.4858485349</c:v>
                </c:pt>
                <c:pt idx="733" formatCode="General">
                  <c:v>1072072.8237594403</c:v>
                </c:pt>
                <c:pt idx="734" formatCode="General">
                  <c:v>1109479.6643374558</c:v>
                </c:pt>
                <c:pt idx="735" formatCode="General">
                  <c:v>1078792.0022620156</c:v>
                </c:pt>
                <c:pt idx="736" formatCode="General">
                  <c:v>1074136.0788648557</c:v>
                </c:pt>
                <c:pt idx="737" formatCode="General">
                  <c:v>1100192.6698443191</c:v>
                </c:pt>
                <c:pt idx="738" formatCode="General">
                  <c:v>1097115.960973423</c:v>
                </c:pt>
                <c:pt idx="739" formatCode="General">
                  <c:v>1098282.7834862764</c:v>
                </c:pt>
                <c:pt idx="740" formatCode="General">
                  <c:v>1130460.9401636806</c:v>
                </c:pt>
                <c:pt idx="741" formatCode="General">
                  <c:v>1125584.4051874233</c:v>
                </c:pt>
                <c:pt idx="742" formatCode="General">
                  <c:v>1113553.6893386566</c:v>
                </c:pt>
                <c:pt idx="743" formatCode="General">
                  <c:v>1135274.5365417136</c:v>
                </c:pt>
                <c:pt idx="744" formatCode="General">
                  <c:v>1126301.6147383361</c:v>
                </c:pt>
                <c:pt idx="745" formatCode="General">
                  <c:v>1127802.448790432</c:v>
                </c:pt>
                <c:pt idx="746" formatCode="General">
                  <c:v>1145573.6740966954</c:v>
                </c:pt>
                <c:pt idx="747" formatCode="General">
                  <c:v>1155110.7743377024</c:v>
                </c:pt>
                <c:pt idx="748" formatCode="General">
                  <c:v>1125279.8904695152</c:v>
                </c:pt>
                <c:pt idx="749" formatCode="General">
                  <c:v>1119133.2254689354</c:v>
                </c:pt>
                <c:pt idx="750" formatCode="General">
                  <c:v>1122258.1038960293</c:v>
                </c:pt>
                <c:pt idx="751" formatCode="General">
                  <c:v>1146898.5755282925</c:v>
                </c:pt>
                <c:pt idx="752" formatCode="General">
                  <c:v>1150440.2244884865</c:v>
                </c:pt>
                <c:pt idx="753" formatCode="General">
                  <c:v>1183666.9879595635</c:v>
                </c:pt>
                <c:pt idx="754" formatCode="General">
                  <c:v>1196028.6370149984</c:v>
                </c:pt>
                <c:pt idx="755" formatCode="General">
                  <c:v>1202134.7968574052</c:v>
                </c:pt>
                <c:pt idx="756" formatCode="General">
                  <c:v>1208135.580678307</c:v>
                </c:pt>
                <c:pt idx="757" formatCode="General">
                  <c:v>1215902.6444556166</c:v>
                </c:pt>
                <c:pt idx="758" formatCode="General">
                  <c:v>1201737.8485158156</c:v>
                </c:pt>
                <c:pt idx="759" formatCode="General">
                  <c:v>1192291.617737476</c:v>
                </c:pt>
                <c:pt idx="760" formatCode="General">
                  <c:v>1124931.6202311649</c:v>
                </c:pt>
                <c:pt idx="761" formatCode="General">
                  <c:v>1134281.4312396096</c:v>
                </c:pt>
                <c:pt idx="762" formatCode="General">
                  <c:v>1144382.5212190764</c:v>
                </c:pt>
                <c:pt idx="763" formatCode="General">
                  <c:v>1120985.5500456039</c:v>
                </c:pt>
                <c:pt idx="764" formatCode="General">
                  <c:v>1137604.9621739578</c:v>
                </c:pt>
                <c:pt idx="765" formatCode="General">
                  <c:v>1153028.6364995241</c:v>
                </c:pt>
                <c:pt idx="766" formatCode="General">
                  <c:v>1128060.9350249884</c:v>
                </c:pt>
                <c:pt idx="767" formatCode="General">
                  <c:v>1098358.9061721256</c:v>
                </c:pt>
                <c:pt idx="768" formatCode="General">
                  <c:v>1150300.0644211639</c:v>
                </c:pt>
                <c:pt idx="769" formatCode="General">
                  <c:v>1099120.524826573</c:v>
                </c:pt>
                <c:pt idx="770" formatCode="General">
                  <c:v>1090205.489552279</c:v>
                </c:pt>
                <c:pt idx="771" formatCode="General">
                  <c:v>1064130.5171844452</c:v>
                </c:pt>
                <c:pt idx="772" formatCode="General">
                  <c:v>1036001.1428403993</c:v>
                </c:pt>
                <c:pt idx="773" formatCode="General">
                  <c:v>1054910.7224718311</c:v>
                </c:pt>
                <c:pt idx="774" formatCode="General">
                  <c:v>1032900.3494185641</c:v>
                </c:pt>
                <c:pt idx="775" formatCode="General">
                  <c:v>998494.16480126278</c:v>
                </c:pt>
                <c:pt idx="776" formatCode="General">
                  <c:v>1038006.3574927064</c:v>
                </c:pt>
                <c:pt idx="777" formatCode="General">
                  <c:v>1059871.1033293898</c:v>
                </c:pt>
                <c:pt idx="778" formatCode="General">
                  <c:v>1096752.3236421696</c:v>
                </c:pt>
                <c:pt idx="779" formatCode="General">
                  <c:v>1117079.861823421</c:v>
                </c:pt>
                <c:pt idx="780" formatCode="General">
                  <c:v>1098210.3170880936</c:v>
                </c:pt>
                <c:pt idx="781" formatCode="General">
                  <c:v>1093872.8847505862</c:v>
                </c:pt>
                <c:pt idx="782" formatCode="General">
                  <c:v>1079031.1905297802</c:v>
                </c:pt>
                <c:pt idx="783" formatCode="General">
                  <c:v>1081642.4715344761</c:v>
                </c:pt>
                <c:pt idx="784" formatCode="General">
                  <c:v>1099857.0643721214</c:v>
                </c:pt>
                <c:pt idx="785" formatCode="General">
                  <c:v>1074025.9917990682</c:v>
                </c:pt>
                <c:pt idx="786" formatCode="General">
                  <c:v>1034207.8699027841</c:v>
                </c:pt>
                <c:pt idx="787" formatCode="General">
                  <c:v>1038458.9397642839</c:v>
                </c:pt>
                <c:pt idx="788" formatCode="General">
                  <c:v>1047199.33882449</c:v>
                </c:pt>
                <c:pt idx="789" formatCode="General">
                  <c:v>1051992.9124438302</c:v>
                </c:pt>
                <c:pt idx="790" formatCode="General">
                  <c:v>1028483.6093817381</c:v>
                </c:pt>
                <c:pt idx="791" formatCode="General">
                  <c:v>1028550.7788077944</c:v>
                </c:pt>
                <c:pt idx="792" formatCode="General">
                  <c:v>1056230.8527124366</c:v>
                </c:pt>
                <c:pt idx="793" formatCode="General">
                  <c:v>1052712.1156201139</c:v>
                </c:pt>
                <c:pt idx="794" formatCode="General">
                  <c:v>1068100.5114408899</c:v>
                </c:pt>
                <c:pt idx="795" formatCode="General">
                  <c:v>1094034.7595746131</c:v>
                </c:pt>
                <c:pt idx="796" formatCode="General">
                  <c:v>1024374.6754590307</c:v>
                </c:pt>
                <c:pt idx="797" formatCode="General">
                  <c:v>1023612.299543791</c:v>
                </c:pt>
                <c:pt idx="798" formatCode="General">
                  <c:v>1024916.8007859404</c:v>
                </c:pt>
                <c:pt idx="799" formatCode="General">
                  <c:v>1035615.7798654748</c:v>
                </c:pt>
                <c:pt idx="800" formatCode="General">
                  <c:v>1032869.4520620591</c:v>
                </c:pt>
                <c:pt idx="801" formatCode="General">
                  <c:v>1018540.6271839613</c:v>
                </c:pt>
                <c:pt idx="802" formatCode="General">
                  <c:v>1011060.2223269315</c:v>
                </c:pt>
                <c:pt idx="803" formatCode="General">
                  <c:v>1032797.2314393189</c:v>
                </c:pt>
                <c:pt idx="804" formatCode="General">
                  <c:v>1027579.5120884879</c:v>
                </c:pt>
                <c:pt idx="805" formatCode="General">
                  <c:v>1010215.7423962998</c:v>
                </c:pt>
                <c:pt idx="806" formatCode="General">
                  <c:v>979969.45977430453</c:v>
                </c:pt>
                <c:pt idx="807" formatCode="General">
                  <c:v>979986.99376071687</c:v>
                </c:pt>
                <c:pt idx="808" formatCode="General">
                  <c:v>1023330.9137989229</c:v>
                </c:pt>
                <c:pt idx="809" formatCode="General">
                  <c:v>1035997.0358759161</c:v>
                </c:pt>
                <c:pt idx="810" formatCode="General">
                  <c:v>1022132.8275402884</c:v>
                </c:pt>
                <c:pt idx="811" formatCode="General">
                  <c:v>1020637.7345574799</c:v>
                </c:pt>
                <c:pt idx="812" formatCode="General">
                  <c:v>1008323.8554617442</c:v>
                </c:pt>
                <c:pt idx="813" formatCode="General">
                  <c:v>977389.3268172628</c:v>
                </c:pt>
                <c:pt idx="814" formatCode="General">
                  <c:v>989257.48792784312</c:v>
                </c:pt>
                <c:pt idx="815" formatCode="General">
                  <c:v>1014428.2678762175</c:v>
                </c:pt>
                <c:pt idx="816" formatCode="General">
                  <c:v>1012027.6560544043</c:v>
                </c:pt>
                <c:pt idx="817" formatCode="General">
                  <c:v>1067065.9227268954</c:v>
                </c:pt>
                <c:pt idx="818" formatCode="General">
                  <c:v>1052829.9015378649</c:v>
                </c:pt>
                <c:pt idx="819" formatCode="General">
                  <c:v>1016396.3251460663</c:v>
                </c:pt>
                <c:pt idx="820" formatCode="General">
                  <c:v>1030738.1480000145</c:v>
                </c:pt>
                <c:pt idx="821" formatCode="General">
                  <c:v>1036563.1411528538</c:v>
                </c:pt>
                <c:pt idx="822" formatCode="General">
                  <c:v>1040233.530562063</c:v>
                </c:pt>
                <c:pt idx="823" formatCode="General">
                  <c:v>1036788.7471832073</c:v>
                </c:pt>
                <c:pt idx="824" formatCode="General">
                  <c:v>1030735.261390735</c:v>
                </c:pt>
                <c:pt idx="825" formatCode="General">
                  <c:v>1026864.6091175271</c:v>
                </c:pt>
                <c:pt idx="826" formatCode="General">
                  <c:v>1003673.3188132071</c:v>
                </c:pt>
                <c:pt idx="827" formatCode="General">
                  <c:v>997634.3717387272</c:v>
                </c:pt>
                <c:pt idx="828" formatCode="General">
                  <c:v>976897.21797374438</c:v>
                </c:pt>
                <c:pt idx="829" formatCode="General">
                  <c:v>956626.19867803797</c:v>
                </c:pt>
                <c:pt idx="830" formatCode="General">
                  <c:v>963668.40587153181</c:v>
                </c:pt>
                <c:pt idx="831" formatCode="General">
                  <c:v>984483.81793581473</c:v>
                </c:pt>
                <c:pt idx="832" formatCode="General">
                  <c:v>1023477.8134535725</c:v>
                </c:pt>
                <c:pt idx="833" formatCode="General">
                  <c:v>1026504.5520033354</c:v>
                </c:pt>
                <c:pt idx="834" formatCode="General">
                  <c:v>1006260.7038902564</c:v>
                </c:pt>
                <c:pt idx="835" formatCode="General">
                  <c:v>1014410.2504692475</c:v>
                </c:pt>
                <c:pt idx="836" formatCode="General">
                  <c:v>985694.34372992802</c:v>
                </c:pt>
                <c:pt idx="837" formatCode="General">
                  <c:v>988061.013693213</c:v>
                </c:pt>
                <c:pt idx="838" formatCode="General">
                  <c:v>1002854.4098862309</c:v>
                </c:pt>
                <c:pt idx="839" formatCode="General">
                  <c:v>940039.94115271012</c:v>
                </c:pt>
                <c:pt idx="840" formatCode="General">
                  <c:v>932770.79787359387</c:v>
                </c:pt>
                <c:pt idx="841" formatCode="General">
                  <c:v>951917.73936161271</c:v>
                </c:pt>
                <c:pt idx="842" formatCode="General">
                  <c:v>1003695.0180118907</c:v>
                </c:pt>
                <c:pt idx="843" formatCode="General">
                  <c:v>983794.22135485103</c:v>
                </c:pt>
                <c:pt idx="844" formatCode="General">
                  <c:v>1004814.962649943</c:v>
                </c:pt>
                <c:pt idx="845" formatCode="General">
                  <c:v>928579.15296972974</c:v>
                </c:pt>
                <c:pt idx="846" formatCode="General">
                  <c:v>881473.16448196233</c:v>
                </c:pt>
                <c:pt idx="847" formatCode="General">
                  <c:v>895068.9084678815</c:v>
                </c:pt>
                <c:pt idx="848" formatCode="General">
                  <c:v>893166.1788958651</c:v>
                </c:pt>
                <c:pt idx="849" formatCode="General">
                  <c:v>925281.70745294343</c:v>
                </c:pt>
                <c:pt idx="850" formatCode="General">
                  <c:v>914011.67543447844</c:v>
                </c:pt>
                <c:pt idx="851" formatCode="General">
                  <c:v>941779.53253177193</c:v>
                </c:pt>
                <c:pt idx="852" formatCode="General">
                  <c:v>944974.09332082188</c:v>
                </c:pt>
                <c:pt idx="853" formatCode="General">
                  <c:v>968868.90844978788</c:v>
                </c:pt>
                <c:pt idx="854" formatCode="General">
                  <c:v>1105692.6104164172</c:v>
                </c:pt>
                <c:pt idx="855" formatCode="General">
                  <c:v>1115129.5627891123</c:v>
                </c:pt>
                <c:pt idx="856" formatCode="General">
                  <c:v>1136125.3016603529</c:v>
                </c:pt>
                <c:pt idx="857" formatCode="General">
                  <c:v>1157092.4475211164</c:v>
                </c:pt>
                <c:pt idx="858" formatCode="General">
                  <c:v>1158126.8071221323</c:v>
                </c:pt>
                <c:pt idx="859" formatCode="General">
                  <c:v>1172053.763686466</c:v>
                </c:pt>
                <c:pt idx="860" formatCode="General">
                  <c:v>1105421.0909601753</c:v>
                </c:pt>
                <c:pt idx="861" formatCode="General">
                  <c:v>1124688.3043350931</c:v>
                </c:pt>
                <c:pt idx="862" formatCode="General">
                  <c:v>1153372.7769592383</c:v>
                </c:pt>
                <c:pt idx="863" formatCode="General">
                  <c:v>1149989.9928161027</c:v>
                </c:pt>
                <c:pt idx="864" formatCode="General">
                  <c:v>1151516.4968326367</c:v>
                </c:pt>
                <c:pt idx="865" formatCode="General">
                  <c:v>1158967.0412141706</c:v>
                </c:pt>
                <c:pt idx="866" formatCode="General">
                  <c:v>1184178.1362207513</c:v>
                </c:pt>
                <c:pt idx="867" formatCode="General">
                  <c:v>1171268.7588406624</c:v>
                </c:pt>
                <c:pt idx="868" formatCode="General">
                  <c:v>1109935.2676913864</c:v>
                </c:pt>
                <c:pt idx="869" formatCode="General">
                  <c:v>1048135.1385193734</c:v>
                </c:pt>
                <c:pt idx="870" formatCode="General">
                  <c:v>1023996.2333333407</c:v>
                </c:pt>
                <c:pt idx="871" formatCode="General">
                  <c:v>1034334.6464409649</c:v>
                </c:pt>
                <c:pt idx="872" formatCode="General">
                  <c:v>984598.13960165088</c:v>
                </c:pt>
                <c:pt idx="873" formatCode="General">
                  <c:v>949638.27023850742</c:v>
                </c:pt>
                <c:pt idx="874" formatCode="General">
                  <c:v>1007791.5524321903</c:v>
                </c:pt>
                <c:pt idx="875" formatCode="General">
                  <c:v>1022689.8931197752</c:v>
                </c:pt>
                <c:pt idx="876" formatCode="General">
                  <c:v>1066613.4002645479</c:v>
                </c:pt>
                <c:pt idx="877" formatCode="General">
                  <c:v>1080080.1496068873</c:v>
                </c:pt>
                <c:pt idx="878" formatCode="General">
                  <c:v>1059576.3648583204</c:v>
                </c:pt>
                <c:pt idx="879" formatCode="General">
                  <c:v>1066019.7593690767</c:v>
                </c:pt>
                <c:pt idx="880" formatCode="General">
                  <c:v>1053977.7109399578</c:v>
                </c:pt>
                <c:pt idx="881" formatCode="General">
                  <c:v>1031969.2553945638</c:v>
                </c:pt>
                <c:pt idx="882" formatCode="General">
                  <c:v>1032088.7057295982</c:v>
                </c:pt>
                <c:pt idx="883" formatCode="General">
                  <c:v>1036051.0950982018</c:v>
                </c:pt>
                <c:pt idx="884" formatCode="General">
                  <c:v>1048868.6368604377</c:v>
                </c:pt>
                <c:pt idx="885" formatCode="General">
                  <c:v>1048392.185237491</c:v>
                </c:pt>
                <c:pt idx="886" formatCode="General">
                  <c:v>1028660.0041334186</c:v>
                </c:pt>
                <c:pt idx="887" formatCode="General">
                  <c:v>1043158.2468621833</c:v>
                </c:pt>
                <c:pt idx="888" formatCode="General">
                  <c:v>1041504.6646018084</c:v>
                </c:pt>
                <c:pt idx="889" formatCode="General">
                  <c:v>1026389.4899273774</c:v>
                </c:pt>
                <c:pt idx="890" formatCode="General">
                  <c:v>1000225.0818697944</c:v>
                </c:pt>
                <c:pt idx="891" formatCode="General">
                  <c:v>1030593.0943325907</c:v>
                </c:pt>
                <c:pt idx="892" formatCode="General">
                  <c:v>1006558.9639981617</c:v>
                </c:pt>
                <c:pt idx="893" formatCode="General">
                  <c:v>1031775.9336380478</c:v>
                </c:pt>
                <c:pt idx="894" formatCode="General">
                  <c:v>1016593.2710400558</c:v>
                </c:pt>
                <c:pt idx="895" formatCode="General">
                  <c:v>1036168.9921453953</c:v>
                </c:pt>
                <c:pt idx="896" formatCode="General">
                  <c:v>1044659.5644122702</c:v>
                </c:pt>
                <c:pt idx="897" formatCode="General">
                  <c:v>1032750.0184518556</c:v>
                </c:pt>
                <c:pt idx="898" formatCode="General">
                  <c:v>1015259.2402587943</c:v>
                </c:pt>
                <c:pt idx="899" formatCode="General">
                  <c:v>1037391.7765041519</c:v>
                </c:pt>
                <c:pt idx="900" formatCode="General">
                  <c:v>1072806.8778820373</c:v>
                </c:pt>
                <c:pt idx="901" formatCode="General">
                  <c:v>1081690.3118457706</c:v>
                </c:pt>
                <c:pt idx="902" formatCode="General">
                  <c:v>1057903.4579806859</c:v>
                </c:pt>
                <c:pt idx="903" formatCode="General">
                  <c:v>1040513.2175339063</c:v>
                </c:pt>
                <c:pt idx="904" formatCode="General">
                  <c:v>1023598.9463914048</c:v>
                </c:pt>
                <c:pt idx="905" formatCode="General">
                  <c:v>1001672.2778011013</c:v>
                </c:pt>
                <c:pt idx="906" formatCode="General">
                  <c:v>1027634.3022774175</c:v>
                </c:pt>
                <c:pt idx="907" formatCode="General">
                  <c:v>1026548.0380904528</c:v>
                </c:pt>
                <c:pt idx="908" formatCode="General">
                  <c:v>1044886.1025849645</c:v>
                </c:pt>
                <c:pt idx="909" formatCode="General">
                  <c:v>1062874.6586018372</c:v>
                </c:pt>
                <c:pt idx="910" formatCode="General">
                  <c:v>1071508.9119051592</c:v>
                </c:pt>
                <c:pt idx="911" formatCode="General">
                  <c:v>1085044.9729519926</c:v>
                </c:pt>
                <c:pt idx="912" formatCode="General">
                  <c:v>1093553.7257709815</c:v>
                </c:pt>
                <c:pt idx="913" formatCode="General">
                  <c:v>1077409.6919791088</c:v>
                </c:pt>
                <c:pt idx="914" formatCode="General">
                  <c:v>1076737.929920492</c:v>
                </c:pt>
                <c:pt idx="915" formatCode="General">
                  <c:v>1072707.9806623932</c:v>
                </c:pt>
                <c:pt idx="916" formatCode="General">
                  <c:v>1038943.7812672884</c:v>
                </c:pt>
                <c:pt idx="917" formatCode="General">
                  <c:v>996982.64596899832</c:v>
                </c:pt>
                <c:pt idx="918" formatCode="General">
                  <c:v>1001853.2327635055</c:v>
                </c:pt>
                <c:pt idx="919" formatCode="General">
                  <c:v>985321.02392501582</c:v>
                </c:pt>
                <c:pt idx="920" formatCode="General">
                  <c:v>1008495.8094068877</c:v>
                </c:pt>
                <c:pt idx="921" formatCode="General">
                  <c:v>963466.06865826936</c:v>
                </c:pt>
                <c:pt idx="922" formatCode="General">
                  <c:v>965470.22563570063</c:v>
                </c:pt>
                <c:pt idx="923" formatCode="General">
                  <c:v>945495.69516268815</c:v>
                </c:pt>
                <c:pt idx="924" formatCode="General">
                  <c:v>935440.70275927044</c:v>
                </c:pt>
                <c:pt idx="925" formatCode="General">
                  <c:v>944866.15864777309</c:v>
                </c:pt>
                <c:pt idx="926" formatCode="General">
                  <c:v>927568.92508130474</c:v>
                </c:pt>
                <c:pt idx="927" formatCode="General">
                  <c:v>931147.94569301687</c:v>
                </c:pt>
                <c:pt idx="928" formatCode="General">
                  <c:v>958418.97036120761</c:v>
                </c:pt>
                <c:pt idx="929" formatCode="General">
                  <c:v>991524.59495715913</c:v>
                </c:pt>
                <c:pt idx="930" formatCode="General">
                  <c:v>990672.41977443406</c:v>
                </c:pt>
                <c:pt idx="931" formatCode="General">
                  <c:v>1012205.0747402131</c:v>
                </c:pt>
                <c:pt idx="932" formatCode="General">
                  <c:v>954794.38977035601</c:v>
                </c:pt>
                <c:pt idx="933" formatCode="General">
                  <c:v>946548.13170420658</c:v>
                </c:pt>
                <c:pt idx="934" formatCode="General">
                  <c:v>923490.78914635198</c:v>
                </c:pt>
                <c:pt idx="935" formatCode="General">
                  <c:v>914315.96709743759</c:v>
                </c:pt>
                <c:pt idx="936" formatCode="General">
                  <c:v>920645.48362156947</c:v>
                </c:pt>
                <c:pt idx="937" formatCode="General">
                  <c:v>880161.12273315142</c:v>
                </c:pt>
                <c:pt idx="938" formatCode="General">
                  <c:v>843942.5138244509</c:v>
                </c:pt>
                <c:pt idx="939" formatCode="General">
                  <c:v>830892.78267633647</c:v>
                </c:pt>
                <c:pt idx="940" formatCode="General">
                  <c:v>812049.02954549564</c:v>
                </c:pt>
                <c:pt idx="941" formatCode="General">
                  <c:v>765444.44924125134</c:v>
                </c:pt>
                <c:pt idx="942" formatCode="General">
                  <c:v>769440.76987500628</c:v>
                </c:pt>
                <c:pt idx="943" formatCode="General">
                  <c:v>774666.26835168886</c:v>
                </c:pt>
                <c:pt idx="944" formatCode="General">
                  <c:v>736256.69570691756</c:v>
                </c:pt>
                <c:pt idx="945" formatCode="General">
                  <c:v>752283.36145763844</c:v>
                </c:pt>
                <c:pt idx="946" formatCode="General">
                  <c:v>793990.34773773025</c:v>
                </c:pt>
                <c:pt idx="947" formatCode="General">
                  <c:v>817641.5926225963</c:v>
                </c:pt>
                <c:pt idx="948" formatCode="General">
                  <c:v>822748.58453341981</c:v>
                </c:pt>
                <c:pt idx="949" formatCode="General">
                  <c:v>777299.3202830652</c:v>
                </c:pt>
                <c:pt idx="950" formatCode="General">
                  <c:v>729440.6465916055</c:v>
                </c:pt>
                <c:pt idx="951" formatCode="General">
                  <c:v>679758.98148736043</c:v>
                </c:pt>
                <c:pt idx="952" formatCode="General">
                  <c:v>656669.95424956421</c:v>
                </c:pt>
                <c:pt idx="953" formatCode="General">
                  <c:v>641530.95032311173</c:v>
                </c:pt>
                <c:pt idx="954" formatCode="General">
                  <c:v>709483.12274316221</c:v>
                </c:pt>
                <c:pt idx="955" formatCode="General">
                  <c:v>697307.24003743869</c:v>
                </c:pt>
                <c:pt idx="956" formatCode="General">
                  <c:v>742940.63630135194</c:v>
                </c:pt>
                <c:pt idx="957" formatCode="General">
                  <c:v>776319.88345365622</c:v>
                </c:pt>
                <c:pt idx="958" formatCode="General">
                  <c:v>743857.71328290144</c:v>
                </c:pt>
                <c:pt idx="959" formatCode="General">
                  <c:v>742125.92109417717</c:v>
                </c:pt>
                <c:pt idx="960" formatCode="General">
                  <c:v>742526.60336296808</c:v>
                </c:pt>
                <c:pt idx="961" formatCode="General">
                  <c:v>738253.60332640714</c:v>
                </c:pt>
                <c:pt idx="962" formatCode="General">
                  <c:v>772880.74943881354</c:v>
                </c:pt>
                <c:pt idx="963" formatCode="General">
                  <c:v>793053.16753473505</c:v>
                </c:pt>
                <c:pt idx="964" formatCode="General">
                  <c:v>799039.67754988302</c:v>
                </c:pt>
                <c:pt idx="965" formatCode="General">
                  <c:v>833366.12917121476</c:v>
                </c:pt>
                <c:pt idx="966" formatCode="General">
                  <c:v>845458.50880492374</c:v>
                </c:pt>
                <c:pt idx="967" formatCode="General">
                  <c:v>888927.18029763922</c:v>
                </c:pt>
                <c:pt idx="968" formatCode="General">
                  <c:v>898602.68573443487</c:v>
                </c:pt>
                <c:pt idx="969" formatCode="General">
                  <c:v>864882.40474917414</c:v>
                </c:pt>
                <c:pt idx="970" formatCode="General">
                  <c:v>892458.07916903635</c:v>
                </c:pt>
                <c:pt idx="971" formatCode="General">
                  <c:v>884849.05535772804</c:v>
                </c:pt>
                <c:pt idx="972" formatCode="General">
                  <c:v>924992.59377724514</c:v>
                </c:pt>
                <c:pt idx="973" formatCode="General">
                  <c:v>918807.33807226154</c:v>
                </c:pt>
                <c:pt idx="974" formatCode="General">
                  <c:v>1008892.9476977743</c:v>
                </c:pt>
                <c:pt idx="975" formatCode="General">
                  <c:v>1049299.190944571</c:v>
                </c:pt>
                <c:pt idx="976" formatCode="General">
                  <c:v>1006680.9083645543</c:v>
                </c:pt>
                <c:pt idx="977" formatCode="General">
                  <c:v>1016265.3982559773</c:v>
                </c:pt>
                <c:pt idx="978" formatCode="General">
                  <c:v>990083.32373820792</c:v>
                </c:pt>
                <c:pt idx="979" formatCode="General">
                  <c:v>968573.23566439468</c:v>
                </c:pt>
                <c:pt idx="980" formatCode="General">
                  <c:v>962609.06456325972</c:v>
                </c:pt>
                <c:pt idx="981" formatCode="General">
                  <c:v>973321.24070490932</c:v>
                </c:pt>
                <c:pt idx="982" formatCode="General">
                  <c:v>982673.30273611296</c:v>
                </c:pt>
                <c:pt idx="983" formatCode="General">
                  <c:v>949315.73198953888</c:v>
                </c:pt>
                <c:pt idx="984" formatCode="General">
                  <c:v>941944.2529840488</c:v>
                </c:pt>
                <c:pt idx="985" formatCode="General">
                  <c:v>881887.11126898602</c:v>
                </c:pt>
                <c:pt idx="986" formatCode="General">
                  <c:v>909414.34177770023</c:v>
                </c:pt>
                <c:pt idx="987" formatCode="General">
                  <c:v>933083.74511074089</c:v>
                </c:pt>
                <c:pt idx="988" formatCode="General">
                  <c:v>914788.46749781992</c:v>
                </c:pt>
                <c:pt idx="989" formatCode="General">
                  <c:v>902294.64860903227</c:v>
                </c:pt>
                <c:pt idx="990" formatCode="General">
                  <c:v>874425.72374611557</c:v>
                </c:pt>
                <c:pt idx="991" formatCode="General">
                  <c:v>843891.84301607334</c:v>
                </c:pt>
                <c:pt idx="992" formatCode="General">
                  <c:v>835135.3618186505</c:v>
                </c:pt>
                <c:pt idx="993" formatCode="General">
                  <c:v>847837.25373329362</c:v>
                </c:pt>
                <c:pt idx="994" formatCode="General">
                  <c:v>853964.07251269335</c:v>
                </c:pt>
                <c:pt idx="995" formatCode="General">
                  <c:v>878898.46210446139</c:v>
                </c:pt>
                <c:pt idx="996" formatCode="General">
                  <c:v>920301.98934019601</c:v>
                </c:pt>
                <c:pt idx="997" formatCode="General">
                  <c:v>880213.83303985512</c:v>
                </c:pt>
                <c:pt idx="998" formatCode="General">
                  <c:v>865722.81176641805</c:v>
                </c:pt>
                <c:pt idx="999" formatCode="General">
                  <c:v>844149.54164863634</c:v>
                </c:pt>
                <c:pt idx="1000" formatCode="General">
                  <c:v>824938.8219788745</c:v>
                </c:pt>
                <c:pt idx="1001" formatCode="General">
                  <c:v>821169.07871867914</c:v>
                </c:pt>
                <c:pt idx="1002" formatCode="General">
                  <c:v>830571.01267934905</c:v>
                </c:pt>
                <c:pt idx="1003" formatCode="General">
                  <c:v>823398.20113173884</c:v>
                </c:pt>
                <c:pt idx="1004" formatCode="General">
                  <c:v>850226.56620462134</c:v>
                </c:pt>
                <c:pt idx="1005" formatCode="General">
                  <c:v>857447.96255149669</c:v>
                </c:pt>
                <c:pt idx="1006" formatCode="General">
                  <c:v>856824.05636434606</c:v>
                </c:pt>
                <c:pt idx="1007" formatCode="General">
                  <c:v>891177.66304045473</c:v>
                </c:pt>
                <c:pt idx="1008" formatCode="General">
                  <c:v>886339.93120412156</c:v>
                </c:pt>
                <c:pt idx="1009" formatCode="General">
                  <c:v>892915.5413646294</c:v>
                </c:pt>
                <c:pt idx="1010" formatCode="General">
                  <c:v>926527.40414780052</c:v>
                </c:pt>
                <c:pt idx="1011" formatCode="General">
                  <c:v>933748.8854651096</c:v>
                </c:pt>
                <c:pt idx="1012" formatCode="General">
                  <c:v>955474.28851089173</c:v>
                </c:pt>
                <c:pt idx="1013" formatCode="General">
                  <c:v>954970.7319486757</c:v>
                </c:pt>
                <c:pt idx="1014" formatCode="General">
                  <c:v>960717.85408663761</c:v>
                </c:pt>
                <c:pt idx="1015" formatCode="General">
                  <c:v>1008606.3387921517</c:v>
                </c:pt>
                <c:pt idx="1016" formatCode="General">
                  <c:v>1022655.906052204</c:v>
                </c:pt>
                <c:pt idx="1017" formatCode="General">
                  <c:v>1030824.2548320228</c:v>
                </c:pt>
                <c:pt idx="1018" formatCode="General">
                  <c:v>1016579.0535261187</c:v>
                </c:pt>
                <c:pt idx="1019" formatCode="General">
                  <c:v>993967.01958567824</c:v>
                </c:pt>
                <c:pt idx="1020" formatCode="General">
                  <c:v>1014046.5038641574</c:v>
                </c:pt>
                <c:pt idx="1021" formatCode="General">
                  <c:v>1013817.0774512246</c:v>
                </c:pt>
                <c:pt idx="1022" formatCode="General">
                  <c:v>1011300.0498585947</c:v>
                </c:pt>
                <c:pt idx="1023" formatCode="General">
                  <c:v>1002634.4662751626</c:v>
                </c:pt>
                <c:pt idx="1024" formatCode="General">
                  <c:v>1009677.1055775735</c:v>
                </c:pt>
                <c:pt idx="1025" formatCode="General">
                  <c:v>1027761.9041684311</c:v>
                </c:pt>
                <c:pt idx="1026" formatCode="General">
                  <c:v>1026473.1004866037</c:v>
                </c:pt>
                <c:pt idx="1027" formatCode="General">
                  <c:v>988386.71840428223</c:v>
                </c:pt>
                <c:pt idx="1028" formatCode="General">
                  <c:v>1020400.603087501</c:v>
                </c:pt>
                <c:pt idx="1029" formatCode="General">
                  <c:v>1022433.3894757992</c:v>
                </c:pt>
                <c:pt idx="1030" formatCode="General">
                  <c:v>1053806.8192493774</c:v>
                </c:pt>
                <c:pt idx="1031" formatCode="General">
                  <c:v>1029372.6155467378</c:v>
                </c:pt>
                <c:pt idx="1032" formatCode="General">
                  <c:v>1013404.3064169722</c:v>
                </c:pt>
                <c:pt idx="1033" formatCode="General">
                  <c:v>1083458.0009994935</c:v>
                </c:pt>
                <c:pt idx="1034" formatCode="General">
                  <c:v>1071051.4371636654</c:v>
                </c:pt>
                <c:pt idx="1035" formatCode="General">
                  <c:v>1043311.1367468578</c:v>
                </c:pt>
                <c:pt idx="1036" formatCode="General">
                  <c:v>1047366.1624187026</c:v>
                </c:pt>
                <c:pt idx="1037" formatCode="General">
                  <c:v>1041486.7228549926</c:v>
                </c:pt>
                <c:pt idx="1038" formatCode="General">
                  <c:v>1043358.9180961881</c:v>
                </c:pt>
                <c:pt idx="1039" formatCode="General">
                  <c:v>1049821.2965342007</c:v>
                </c:pt>
                <c:pt idx="1040" formatCode="General">
                  <c:v>1036548.3734903171</c:v>
                </c:pt>
                <c:pt idx="1041" formatCode="General">
                  <c:v>952859.86066391401</c:v>
                </c:pt>
                <c:pt idx="1042" formatCode="General">
                  <c:v>909717.89442619402</c:v>
                </c:pt>
                <c:pt idx="1043" formatCode="General">
                  <c:v>881777.86905146297</c:v>
                </c:pt>
                <c:pt idx="1044" formatCode="General">
                  <c:v>904232.34770690103</c:v>
                </c:pt>
                <c:pt idx="1045" formatCode="General">
                  <c:v>898680.33918479271</c:v>
                </c:pt>
                <c:pt idx="1046" formatCode="General">
                  <c:v>893754.53853523033</c:v>
                </c:pt>
                <c:pt idx="1047" formatCode="General">
                  <c:v>918261.93303010624</c:v>
                </c:pt>
                <c:pt idx="1048" formatCode="General">
                  <c:v>912735.66731855145</c:v>
                </c:pt>
                <c:pt idx="1049" formatCode="General">
                  <c:v>923826.3452711103</c:v>
                </c:pt>
                <c:pt idx="1050" formatCode="General">
                  <c:v>943092.22789214947</c:v>
                </c:pt>
                <c:pt idx="1051" formatCode="General">
                  <c:v>921030.14044549922</c:v>
                </c:pt>
                <c:pt idx="1052" formatCode="General">
                  <c:v>880933.43488330429</c:v>
                </c:pt>
                <c:pt idx="1053" formatCode="General">
                  <c:v>882973.56794385333</c:v>
                </c:pt>
                <c:pt idx="1054" formatCode="General">
                  <c:v>832112.5115720178</c:v>
                </c:pt>
                <c:pt idx="1055" formatCode="General">
                  <c:v>879678.84662109369</c:v>
                </c:pt>
                <c:pt idx="1056" formatCode="General">
                  <c:v>869170.82623585034</c:v>
                </c:pt>
                <c:pt idx="1057" formatCode="General">
                  <c:v>890236.00262921432</c:v>
                </c:pt>
                <c:pt idx="1058" formatCode="General">
                  <c:v>865229.30655002058</c:v>
                </c:pt>
                <c:pt idx="1059" formatCode="General">
                  <c:v>887140.59678092622</c:v>
                </c:pt>
                <c:pt idx="1060" formatCode="General">
                  <c:v>853231.80475730344</c:v>
                </c:pt>
                <c:pt idx="1061" formatCode="General">
                  <c:v>857172.1896213704</c:v>
                </c:pt>
                <c:pt idx="1062" formatCode="General">
                  <c:v>859429.89848979958</c:v>
                </c:pt>
                <c:pt idx="1063" formatCode="General">
                  <c:v>810121.56473769236</c:v>
                </c:pt>
                <c:pt idx="1064" formatCode="General">
                  <c:v>809461.10132350796</c:v>
                </c:pt>
                <c:pt idx="1065" formatCode="General">
                  <c:v>844336.06484038127</c:v>
                </c:pt>
                <c:pt idx="1066" formatCode="General">
                  <c:v>824249.74896245147</c:v>
                </c:pt>
                <c:pt idx="1067" formatCode="General">
                  <c:v>828357.02130431496</c:v>
                </c:pt>
                <c:pt idx="1068" formatCode="General">
                  <c:v>863144.33157408121</c:v>
                </c:pt>
                <c:pt idx="1069" formatCode="General">
                  <c:v>863452.70567353105</c:v>
                </c:pt>
                <c:pt idx="1070" formatCode="General">
                  <c:v>875882.24539460742</c:v>
                </c:pt>
                <c:pt idx="1071" formatCode="General">
                  <c:v>877048.79966747272</c:v>
                </c:pt>
                <c:pt idx="1072" formatCode="General">
                  <c:v>890175.28906646941</c:v>
                </c:pt>
                <c:pt idx="1073" formatCode="General">
                  <c:v>945418.56534681667</c:v>
                </c:pt>
                <c:pt idx="1074" formatCode="General">
                  <c:v>945389.46867127821</c:v>
                </c:pt>
                <c:pt idx="1075" formatCode="General">
                  <c:v>937810.29573879926</c:v>
                </c:pt>
                <c:pt idx="1076" formatCode="General">
                  <c:v>955536.89954052318</c:v>
                </c:pt>
                <c:pt idx="1077" formatCode="General">
                  <c:v>952519.00224843726</c:v>
                </c:pt>
                <c:pt idx="1078" formatCode="General">
                  <c:v>958957.7322155264</c:v>
                </c:pt>
                <c:pt idx="1079" formatCode="General">
                  <c:v>962908.20652196254</c:v>
                </c:pt>
                <c:pt idx="1080" formatCode="General">
                  <c:v>965192.963498684</c:v>
                </c:pt>
                <c:pt idx="1081" formatCode="General">
                  <c:v>969422.40816619864</c:v>
                </c:pt>
                <c:pt idx="1082" formatCode="General">
                  <c:v>967494.68656588858</c:v>
                </c:pt>
                <c:pt idx="1083" formatCode="General">
                  <c:v>944018.84400801477</c:v>
                </c:pt>
                <c:pt idx="1084" formatCode="General">
                  <c:v>938328.72828814597</c:v>
                </c:pt>
                <c:pt idx="1085" formatCode="General">
                  <c:v>948430.06316211901</c:v>
                </c:pt>
                <c:pt idx="1086" formatCode="General">
                  <c:v>914863.31209950044</c:v>
                </c:pt>
                <c:pt idx="1087" formatCode="General">
                  <c:v>905059.94787867367</c:v>
                </c:pt>
                <c:pt idx="1088" formatCode="General">
                  <c:v>945445.90162795829</c:v>
                </c:pt>
                <c:pt idx="1089" formatCode="General">
                  <c:v>946993.55929952895</c:v>
                </c:pt>
                <c:pt idx="1090" formatCode="General">
                  <c:v>911801.45780802774</c:v>
                </c:pt>
                <c:pt idx="1091" formatCode="General">
                  <c:v>826969.82496528747</c:v>
                </c:pt>
                <c:pt idx="1092" formatCode="General">
                  <c:v>788632.59255993448</c:v>
                </c:pt>
                <c:pt idx="1093" formatCode="General">
                  <c:v>800778.24096148019</c:v>
                </c:pt>
                <c:pt idx="1094" formatCode="General">
                  <c:v>827768.61385932204</c:v>
                </c:pt>
                <c:pt idx="1095" formatCode="General">
                  <c:v>811015.54321001226</c:v>
                </c:pt>
                <c:pt idx="1096" formatCode="General">
                  <c:v>807474.47495293419</c:v>
                </c:pt>
                <c:pt idx="1097" formatCode="General">
                  <c:v>821791.02799722832</c:v>
                </c:pt>
                <c:pt idx="1098" formatCode="General">
                  <c:v>821538.98192351789</c:v>
                </c:pt>
                <c:pt idx="1099" formatCode="General">
                  <c:v>832914.89256557019</c:v>
                </c:pt>
                <c:pt idx="1100" formatCode="General">
                  <c:v>842907.89947627648</c:v>
                </c:pt>
                <c:pt idx="1101" formatCode="General">
                  <c:v>823691.75704715448</c:v>
                </c:pt>
                <c:pt idx="1102" formatCode="General">
                  <c:v>857526.62722830742</c:v>
                </c:pt>
                <c:pt idx="1103" formatCode="General">
                  <c:v>861346.33389278024</c:v>
                </c:pt>
                <c:pt idx="1104" formatCode="General">
                  <c:v>869766.49115930661</c:v>
                </c:pt>
                <c:pt idx="1105" formatCode="General">
                  <c:v>893418.23524866032</c:v>
                </c:pt>
                <c:pt idx="1106" formatCode="General">
                  <c:v>876635.52271701989</c:v>
                </c:pt>
                <c:pt idx="1107" formatCode="General">
                  <c:v>862824.45895596745</c:v>
                </c:pt>
                <c:pt idx="1108" formatCode="General">
                  <c:v>856611.23724196746</c:v>
                </c:pt>
                <c:pt idx="1109" formatCode="General">
                  <c:v>862507.24662879331</c:v>
                </c:pt>
                <c:pt idx="1110" formatCode="General">
                  <c:v>902722.29241802392</c:v>
                </c:pt>
                <c:pt idx="1111" formatCode="General">
                  <c:v>896934.76056368754</c:v>
                </c:pt>
                <c:pt idx="1112" formatCode="General">
                  <c:v>907682.93365466374</c:v>
                </c:pt>
                <c:pt idx="1113" formatCode="General">
                  <c:v>949276.81885916414</c:v>
                </c:pt>
                <c:pt idx="1114" formatCode="General">
                  <c:v>940535.27759767149</c:v>
                </c:pt>
                <c:pt idx="1115" formatCode="General">
                  <c:v>921430.47493279795</c:v>
                </c:pt>
                <c:pt idx="1116" formatCode="General">
                  <c:v>927547.30753020511</c:v>
                </c:pt>
                <c:pt idx="1117" formatCode="General">
                  <c:v>916847.6282037549</c:v>
                </c:pt>
                <c:pt idx="1118" formatCode="General">
                  <c:v>902993.26099294727</c:v>
                </c:pt>
                <c:pt idx="1119" formatCode="General">
                  <c:v>890123.9068592448</c:v>
                </c:pt>
                <c:pt idx="1120" formatCode="General">
                  <c:v>892450.64520122239</c:v>
                </c:pt>
                <c:pt idx="1121" formatCode="General">
                  <c:v>879222.53876742756</c:v>
                </c:pt>
                <c:pt idx="1122" formatCode="General">
                  <c:v>870837.64901318157</c:v>
                </c:pt>
                <c:pt idx="1123" formatCode="General">
                  <c:v>850903.29875750851</c:v>
                </c:pt>
                <c:pt idx="1124" formatCode="General">
                  <c:v>825944.45210087579</c:v>
                </c:pt>
                <c:pt idx="1125" formatCode="General">
                  <c:v>804650.05792428646</c:v>
                </c:pt>
                <c:pt idx="1126" formatCode="General">
                  <c:v>780493.56605620333</c:v>
                </c:pt>
                <c:pt idx="1127" formatCode="General">
                  <c:v>793765.78890653816</c:v>
                </c:pt>
                <c:pt idx="1128" formatCode="General">
                  <c:v>801551.84479417175</c:v>
                </c:pt>
                <c:pt idx="1129" formatCode="General">
                  <c:v>813339.70761417877</c:v>
                </c:pt>
                <c:pt idx="1130" formatCode="General">
                  <c:v>849707.2562091971</c:v>
                </c:pt>
                <c:pt idx="1131" formatCode="General">
                  <c:v>890679.51885255403</c:v>
                </c:pt>
                <c:pt idx="1132" formatCode="General">
                  <c:v>895945.74495877721</c:v>
                </c:pt>
                <c:pt idx="1133" formatCode="General">
                  <c:v>900749.32260534423</c:v>
                </c:pt>
                <c:pt idx="1134" formatCode="General">
                  <c:v>898761.49750804424</c:v>
                </c:pt>
                <c:pt idx="1135" formatCode="General">
                  <c:v>878993.28675292851</c:v>
                </c:pt>
                <c:pt idx="1136" formatCode="General">
                  <c:v>883097.54246968718</c:v>
                </c:pt>
                <c:pt idx="1137" formatCode="General">
                  <c:v>877623.2771693035</c:v>
                </c:pt>
                <c:pt idx="1138" formatCode="General">
                  <c:v>889559.7550494083</c:v>
                </c:pt>
                <c:pt idx="1139" formatCode="General">
                  <c:v>911955.59105433675</c:v>
                </c:pt>
                <c:pt idx="1140" formatCode="General">
                  <c:v>908697.99901125708</c:v>
                </c:pt>
                <c:pt idx="1141" formatCode="General">
                  <c:v>872914.57054897735</c:v>
                </c:pt>
                <c:pt idx="1142" formatCode="General">
                  <c:v>838727.98768764967</c:v>
                </c:pt>
                <c:pt idx="1143" formatCode="General">
                  <c:v>838021.75199177361</c:v>
                </c:pt>
                <c:pt idx="1144" formatCode="General">
                  <c:v>848582.90309183183</c:v>
                </c:pt>
                <c:pt idx="1145" formatCode="General">
                  <c:v>839562.03483555792</c:v>
                </c:pt>
                <c:pt idx="1146" formatCode="General">
                  <c:v>838632.56316806015</c:v>
                </c:pt>
                <c:pt idx="1147" formatCode="General">
                  <c:v>882285.45809701795</c:v>
                </c:pt>
                <c:pt idx="1148" formatCode="General">
                  <c:v>843073.58841886802</c:v>
                </c:pt>
                <c:pt idx="1149" formatCode="General">
                  <c:v>877688.081281411</c:v>
                </c:pt>
                <c:pt idx="1150" formatCode="General">
                  <c:v>913974.74764781678</c:v>
                </c:pt>
                <c:pt idx="1151" formatCode="General">
                  <c:v>886050.98685747141</c:v>
                </c:pt>
                <c:pt idx="1152" formatCode="General">
                  <c:v>910698.51557817962</c:v>
                </c:pt>
                <c:pt idx="1153" formatCode="General">
                  <c:v>902142.36675846588</c:v>
                </c:pt>
                <c:pt idx="1154" formatCode="General">
                  <c:v>894862.43356956355</c:v>
                </c:pt>
                <c:pt idx="1155" formatCode="General">
                  <c:v>906172.27524088125</c:v>
                </c:pt>
                <c:pt idx="1156" formatCode="General">
                  <c:v>904639.31208958558</c:v>
                </c:pt>
                <c:pt idx="1157" formatCode="General">
                  <c:v>891772.82642880036</c:v>
                </c:pt>
                <c:pt idx="1158" formatCode="General">
                  <c:v>894033.54532285151</c:v>
                </c:pt>
                <c:pt idx="1159" formatCode="General">
                  <c:v>886039.88297807972</c:v>
                </c:pt>
                <c:pt idx="1160" formatCode="General">
                  <c:v>886625.67655676091</c:v>
                </c:pt>
                <c:pt idx="1161" formatCode="General">
                  <c:v>899782.12925718224</c:v>
                </c:pt>
                <c:pt idx="1162" formatCode="General">
                  <c:v>902949.88686306844</c:v>
                </c:pt>
                <c:pt idx="1163" formatCode="General">
                  <c:v>879161.95855822647</c:v>
                </c:pt>
                <c:pt idx="1164" formatCode="General">
                  <c:v>843881.484021654</c:v>
                </c:pt>
                <c:pt idx="1165" formatCode="General">
                  <c:v>850202.50127550855</c:v>
                </c:pt>
                <c:pt idx="1166" formatCode="General">
                  <c:v>906103.26765807543</c:v>
                </c:pt>
                <c:pt idx="1167" formatCode="General">
                  <c:v>903517.86387878493</c:v>
                </c:pt>
                <c:pt idx="1168" formatCode="General">
                  <c:v>897284.41804346081</c:v>
                </c:pt>
                <c:pt idx="1169" formatCode="General">
                  <c:v>891452.93509759603</c:v>
                </c:pt>
                <c:pt idx="1170" formatCode="General">
                  <c:v>900326.57711735286</c:v>
                </c:pt>
                <c:pt idx="1171" formatCode="General">
                  <c:v>901610.04924373329</c:v>
                </c:pt>
                <c:pt idx="1172" formatCode="General">
                  <c:v>907021.99944351416</c:v>
                </c:pt>
                <c:pt idx="1173" formatCode="General">
                  <c:v>919364.37317613198</c:v>
                </c:pt>
                <c:pt idx="1174" formatCode="General">
                  <c:v>909473.09915729007</c:v>
                </c:pt>
                <c:pt idx="1175" formatCode="General">
                  <c:v>909121.59773941827</c:v>
                </c:pt>
                <c:pt idx="1176" formatCode="General">
                  <c:v>915258.26184406469</c:v>
                </c:pt>
                <c:pt idx="1177" formatCode="General">
                  <c:v>904234.09271111607</c:v>
                </c:pt>
                <c:pt idx="1178" formatCode="General">
                  <c:v>901628.58067754155</c:v>
                </c:pt>
                <c:pt idx="1179" formatCode="General">
                  <c:v>913095.38759621873</c:v>
                </c:pt>
                <c:pt idx="1180" formatCode="General">
                  <c:v>928057.61885377031</c:v>
                </c:pt>
                <c:pt idx="1181" formatCode="General">
                  <c:v>916885.46237720281</c:v>
                </c:pt>
                <c:pt idx="1182" formatCode="General">
                  <c:v>925156.0922034682</c:v>
                </c:pt>
                <c:pt idx="1183" formatCode="General">
                  <c:v>898652.33215645514</c:v>
                </c:pt>
                <c:pt idx="1184" formatCode="General">
                  <c:v>921401.05728852144</c:v>
                </c:pt>
                <c:pt idx="1185" formatCode="General">
                  <c:v>904609.27208264277</c:v>
                </c:pt>
                <c:pt idx="1186" formatCode="General">
                  <c:v>909436.61612275592</c:v>
                </c:pt>
                <c:pt idx="1187" formatCode="General">
                  <c:v>920042.49916388968</c:v>
                </c:pt>
                <c:pt idx="1188" formatCode="General">
                  <c:v>903377.31817961636</c:v>
                </c:pt>
                <c:pt idx="1189" formatCode="General">
                  <c:v>874577.28009302099</c:v>
                </c:pt>
                <c:pt idx="1190" formatCode="General">
                  <c:v>871131.63760835573</c:v>
                </c:pt>
                <c:pt idx="1191" formatCode="General">
                  <c:v>880705.48425374285</c:v>
                </c:pt>
                <c:pt idx="1192" formatCode="General">
                  <c:v>873379.32153915172</c:v>
                </c:pt>
                <c:pt idx="1193" formatCode="General">
                  <c:v>874711.1874707836</c:v>
                </c:pt>
                <c:pt idx="1194" formatCode="General">
                  <c:v>895629.44663424313</c:v>
                </c:pt>
                <c:pt idx="1195" formatCode="General">
                  <c:v>906274.95977749943</c:v>
                </c:pt>
                <c:pt idx="1196" formatCode="General">
                  <c:v>891017.84769805335</c:v>
                </c:pt>
                <c:pt idx="1197" formatCode="General">
                  <c:v>869826.77725189552</c:v>
                </c:pt>
                <c:pt idx="1198" formatCode="General">
                  <c:v>844955.26061259385</c:v>
                </c:pt>
                <c:pt idx="1199" formatCode="General">
                  <c:v>845545.83608387352</c:v>
                </c:pt>
                <c:pt idx="1200" formatCode="General">
                  <c:v>865110.08375124901</c:v>
                </c:pt>
                <c:pt idx="1201" formatCode="General">
                  <c:v>882385.80725148472</c:v>
                </c:pt>
                <c:pt idx="1202" formatCode="General">
                  <c:v>860184.00902818155</c:v>
                </c:pt>
                <c:pt idx="1203" formatCode="General">
                  <c:v>890577.82088163018</c:v>
                </c:pt>
                <c:pt idx="1204" formatCode="General">
                  <c:v>899230.23650769121</c:v>
                </c:pt>
                <c:pt idx="1205" formatCode="General">
                  <c:v>930615.7494285499</c:v>
                </c:pt>
                <c:pt idx="1206" formatCode="General">
                  <c:v>918180.54925409087</c:v>
                </c:pt>
                <c:pt idx="1207" formatCode="General">
                  <c:v>908378.82863869949</c:v>
                </c:pt>
                <c:pt idx="1208" formatCode="General">
                  <c:v>893072.3704824344</c:v>
                </c:pt>
                <c:pt idx="1209" formatCode="General">
                  <c:v>873413.82750875689</c:v>
                </c:pt>
                <c:pt idx="1210" formatCode="General">
                  <c:v>869544.59146726166</c:v>
                </c:pt>
                <c:pt idx="1211" formatCode="General">
                  <c:v>847145.58367308218</c:v>
                </c:pt>
                <c:pt idx="1212" formatCode="General">
                  <c:v>868051.34835307917</c:v>
                </c:pt>
                <c:pt idx="1213" formatCode="General">
                  <c:v>852633.79418561538</c:v>
                </c:pt>
                <c:pt idx="1214" formatCode="General">
                  <c:v>939704.70733890031</c:v>
                </c:pt>
                <c:pt idx="1215" formatCode="General">
                  <c:v>932342.23944386083</c:v>
                </c:pt>
                <c:pt idx="1216" formatCode="General">
                  <c:v>927826.80715106113</c:v>
                </c:pt>
                <c:pt idx="1217" formatCode="General">
                  <c:v>960483.39048517414</c:v>
                </c:pt>
                <c:pt idx="1218" formatCode="General">
                  <c:v>890250.46595510619</c:v>
                </c:pt>
                <c:pt idx="1219" formatCode="General">
                  <c:v>937682.83025131421</c:v>
                </c:pt>
                <c:pt idx="1220" formatCode="General">
                  <c:v>964523.56474555517</c:v>
                </c:pt>
                <c:pt idx="1221" formatCode="General">
                  <c:v>948219.51324036438</c:v>
                </c:pt>
                <c:pt idx="1222" formatCode="General">
                  <c:v>944454.29129168496</c:v>
                </c:pt>
                <c:pt idx="1223" formatCode="General">
                  <c:v>937200.62960321503</c:v>
                </c:pt>
                <c:pt idx="1224" formatCode="General">
                  <c:v>909253.24591292266</c:v>
                </c:pt>
                <c:pt idx="1225" formatCode="General">
                  <c:v>928671.16044326418</c:v>
                </c:pt>
                <c:pt idx="1226" formatCode="General">
                  <c:v>939465.46290106594</c:v>
                </c:pt>
                <c:pt idx="1227" formatCode="General">
                  <c:v>994415.53963699529</c:v>
                </c:pt>
                <c:pt idx="1228" formatCode="General">
                  <c:v>1000607.2191723299</c:v>
                </c:pt>
                <c:pt idx="1229" formatCode="General">
                  <c:v>1017558.902860875</c:v>
                </c:pt>
                <c:pt idx="1230" formatCode="General">
                  <c:v>1022761.7869069153</c:v>
                </c:pt>
                <c:pt idx="1231" formatCode="General">
                  <c:v>1043641.6059598968</c:v>
                </c:pt>
                <c:pt idx="1232" formatCode="General">
                  <c:v>1017854.3984443295</c:v>
                </c:pt>
                <c:pt idx="1233" formatCode="General">
                  <c:v>1049611.0257643433</c:v>
                </c:pt>
                <c:pt idx="1234" formatCode="General">
                  <c:v>1055875.9121862205</c:v>
                </c:pt>
                <c:pt idx="1235" formatCode="General">
                  <c:v>1075574.7904923493</c:v>
                </c:pt>
                <c:pt idx="1236" formatCode="General">
                  <c:v>1088680.1867405337</c:v>
                </c:pt>
                <c:pt idx="1237" formatCode="General">
                  <c:v>1098715.8558039677</c:v>
                </c:pt>
                <c:pt idx="1238" formatCode="General">
                  <c:v>1115484.0788284747</c:v>
                </c:pt>
                <c:pt idx="1239" formatCode="General">
                  <c:v>1119978.517644641</c:v>
                </c:pt>
                <c:pt idx="1240" formatCode="General">
                  <c:v>1104772.5203189552</c:v>
                </c:pt>
                <c:pt idx="1241" formatCode="General">
                  <c:v>1117213.1926317911</c:v>
                </c:pt>
                <c:pt idx="1242" formatCode="General">
                  <c:v>1096795.8065189852</c:v>
                </c:pt>
                <c:pt idx="1243" formatCode="General">
                  <c:v>1101643.4045628239</c:v>
                </c:pt>
                <c:pt idx="1244" formatCode="General">
                  <c:v>1095644.407275164</c:v>
                </c:pt>
                <c:pt idx="1245" formatCode="General">
                  <c:v>1103968.7434496731</c:v>
                </c:pt>
                <c:pt idx="1246" formatCode="General">
                  <c:v>1095988.6155922953</c:v>
                </c:pt>
                <c:pt idx="1247" formatCode="General">
                  <c:v>1090632.8874817982</c:v>
                </c:pt>
                <c:pt idx="1248" formatCode="General">
                  <c:v>1109079.7816877947</c:v>
                </c:pt>
                <c:pt idx="1249" formatCode="General">
                  <c:v>1119003.1105095861</c:v>
                </c:pt>
                <c:pt idx="1250" formatCode="General">
                  <c:v>1123578.74651754</c:v>
                </c:pt>
                <c:pt idx="1251" formatCode="General">
                  <c:v>1114714.9541556854</c:v>
                </c:pt>
                <c:pt idx="1252" formatCode="General">
                  <c:v>1113048.172152319</c:v>
                </c:pt>
                <c:pt idx="1253" formatCode="General">
                  <c:v>1126042.1936524922</c:v>
                </c:pt>
                <c:pt idx="1254" formatCode="General">
                  <c:v>1130869.8869160989</c:v>
                </c:pt>
                <c:pt idx="1255" formatCode="General">
                  <c:v>1137424.6079937867</c:v>
                </c:pt>
                <c:pt idx="1256" formatCode="General">
                  <c:v>1147771.8215724875</c:v>
                </c:pt>
                <c:pt idx="1257" formatCode="General">
                  <c:v>1146745.2741395088</c:v>
                </c:pt>
                <c:pt idx="1258" formatCode="General">
                  <c:v>1138080.7629687982</c:v>
                </c:pt>
                <c:pt idx="1259" formatCode="General">
                  <c:v>1165473.6481827588</c:v>
                </c:pt>
                <c:pt idx="1260" formatCode="General">
                  <c:v>1158436.6288950033</c:v>
                </c:pt>
                <c:pt idx="1261" formatCode="General">
                  <c:v>1155688.6349122897</c:v>
                </c:pt>
                <c:pt idx="1262" formatCode="General">
                  <c:v>1147949.024934161</c:v>
                </c:pt>
                <c:pt idx="1263" formatCode="General">
                  <c:v>1138820.4288639212</c:v>
                </c:pt>
                <c:pt idx="1264" formatCode="General">
                  <c:v>1120539.6492887493</c:v>
                </c:pt>
                <c:pt idx="1265" formatCode="General">
                  <c:v>1105661.3678367417</c:v>
                </c:pt>
                <c:pt idx="1266" formatCode="General">
                  <c:v>1106552.26122097</c:v>
                </c:pt>
                <c:pt idx="1267" formatCode="General">
                  <c:v>1114861.2170838444</c:v>
                </c:pt>
                <c:pt idx="1268" formatCode="General">
                  <c:v>1093357.0308190244</c:v>
                </c:pt>
                <c:pt idx="1269" formatCode="General">
                  <c:v>1089647.4470285662</c:v>
                </c:pt>
                <c:pt idx="1270" formatCode="General">
                  <c:v>1089070.9425063906</c:v>
                </c:pt>
                <c:pt idx="1271" formatCode="General">
                  <c:v>1094660.5866054152</c:v>
                </c:pt>
                <c:pt idx="1272" formatCode="General">
                  <c:v>1101501.5961224453</c:v>
                </c:pt>
                <c:pt idx="1273" formatCode="General">
                  <c:v>1088212.5979012761</c:v>
                </c:pt>
                <c:pt idx="1274" formatCode="General">
                  <c:v>972924.87927691615</c:v>
                </c:pt>
                <c:pt idx="1275" formatCode="General">
                  <c:v>983531.67072541488</c:v>
                </c:pt>
                <c:pt idx="1276" formatCode="General">
                  <c:v>969964.13692102022</c:v>
                </c:pt>
                <c:pt idx="1277" formatCode="General">
                  <c:v>954154.79886020022</c:v>
                </c:pt>
                <c:pt idx="1278" formatCode="General">
                  <c:v>944646.76801434846</c:v>
                </c:pt>
                <c:pt idx="1279" formatCode="General">
                  <c:v>931224.32333899499</c:v>
                </c:pt>
                <c:pt idx="1280" formatCode="General">
                  <c:v>930382.13519396726</c:v>
                </c:pt>
                <c:pt idx="1281" formatCode="General">
                  <c:v>920110.9998831586</c:v>
                </c:pt>
                <c:pt idx="1282" formatCode="General">
                  <c:v>899792.51347732462</c:v>
                </c:pt>
                <c:pt idx="1283" formatCode="General">
                  <c:v>951953.74914396286</c:v>
                </c:pt>
                <c:pt idx="1284" formatCode="General">
                  <c:v>985684.70055955846</c:v>
                </c:pt>
                <c:pt idx="1285" formatCode="General">
                  <c:v>980283.09555662773</c:v>
                </c:pt>
                <c:pt idx="1286" formatCode="General">
                  <c:v>990924.89012017858</c:v>
                </c:pt>
                <c:pt idx="1287" formatCode="General">
                  <c:v>977639.16091097461</c:v>
                </c:pt>
                <c:pt idx="1288" formatCode="General">
                  <c:v>966598.20275956951</c:v>
                </c:pt>
                <c:pt idx="1289" formatCode="General">
                  <c:v>966196.04513517732</c:v>
                </c:pt>
                <c:pt idx="1290" formatCode="General">
                  <c:v>1035857.2576100627</c:v>
                </c:pt>
                <c:pt idx="1291" formatCode="General">
                  <c:v>1026940.9023501176</c:v>
                </c:pt>
                <c:pt idx="1292" formatCode="General">
                  <c:v>1028876.9617860122</c:v>
                </c:pt>
                <c:pt idx="1293" formatCode="General">
                  <c:v>1046515.2333762719</c:v>
                </c:pt>
                <c:pt idx="1294" formatCode="General">
                  <c:v>1061049.6807992454</c:v>
                </c:pt>
                <c:pt idx="1295" formatCode="General">
                  <c:v>1052742.7802855289</c:v>
                </c:pt>
                <c:pt idx="1296" formatCode="General">
                  <c:v>1049487.2325140485</c:v>
                </c:pt>
                <c:pt idx="1297" formatCode="General">
                  <c:v>1052849.9914476494</c:v>
                </c:pt>
                <c:pt idx="1298" formatCode="General">
                  <c:v>1087602.0837053251</c:v>
                </c:pt>
                <c:pt idx="1299" formatCode="General">
                  <c:v>1108743.7209341293</c:v>
                </c:pt>
                <c:pt idx="1300" formatCode="General">
                  <c:v>1119867.8673248484</c:v>
                </c:pt>
                <c:pt idx="1301" formatCode="General">
                  <c:v>1139554.053520483</c:v>
                </c:pt>
                <c:pt idx="1302" formatCode="General">
                  <c:v>1133844.4844934877</c:v>
                </c:pt>
                <c:pt idx="1303" formatCode="General">
                  <c:v>1153978.5416027615</c:v>
                </c:pt>
                <c:pt idx="1304" formatCode="General">
                  <c:v>1139222.545918416</c:v>
                </c:pt>
                <c:pt idx="1305" formatCode="General">
                  <c:v>1156815.8924579541</c:v>
                </c:pt>
                <c:pt idx="1306" formatCode="General">
                  <c:v>1161844.7458326838</c:v>
                </c:pt>
                <c:pt idx="1307" formatCode="General">
                  <c:v>1153275.5902174418</c:v>
                </c:pt>
                <c:pt idx="1308" formatCode="General">
                  <c:v>1156028.3022145634</c:v>
                </c:pt>
                <c:pt idx="1309" formatCode="General">
                  <c:v>1146580.3928380064</c:v>
                </c:pt>
                <c:pt idx="1310" formatCode="General">
                  <c:v>1136372.1189434992</c:v>
                </c:pt>
                <c:pt idx="1311" formatCode="General">
                  <c:v>1139140.1657917988</c:v>
                </c:pt>
                <c:pt idx="1312" formatCode="General">
                  <c:v>1123203.3161343317</c:v>
                </c:pt>
                <c:pt idx="1313" formatCode="General">
                  <c:v>1126916.1074975801</c:v>
                </c:pt>
                <c:pt idx="1314" formatCode="General">
                  <c:v>1128265.4942412181</c:v>
                </c:pt>
                <c:pt idx="1315" formatCode="General">
                  <c:v>1116749.0616435828</c:v>
                </c:pt>
                <c:pt idx="1316" formatCode="General">
                  <c:v>1136097.6028624976</c:v>
                </c:pt>
                <c:pt idx="1317" formatCode="General">
                  <c:v>1126349.3820871408</c:v>
                </c:pt>
                <c:pt idx="1318" formatCode="General">
                  <c:v>1130065.798239592</c:v>
                </c:pt>
              </c:numCache>
            </c:numRef>
          </c:val>
          <c:smooth val="0"/>
          <c:extLst>
            <c:ext xmlns:c16="http://schemas.microsoft.com/office/drawing/2014/chart" uri="{C3380CC4-5D6E-409C-BE32-E72D297353CC}">
              <c16:uniqueId val="{00000000-6278-4409-B7BC-ADB95FE32A3C}"/>
            </c:ext>
          </c:extLst>
        </c:ser>
        <c:dLbls>
          <c:showLegendKey val="0"/>
          <c:showVal val="0"/>
          <c:showCatName val="0"/>
          <c:showSerName val="0"/>
          <c:showPercent val="0"/>
          <c:showBubbleSize val="0"/>
        </c:dLbls>
        <c:smooth val="0"/>
        <c:axId val="302244127"/>
        <c:axId val="302246527"/>
      </c:lineChart>
      <c:dateAx>
        <c:axId val="302244127"/>
        <c:scaling>
          <c:orientation val="minMax"/>
        </c:scaling>
        <c:delete val="0"/>
        <c:axPos val="b"/>
        <c:numFmt formatCode="mmm\-yyyy"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crossAx val="302246527"/>
        <c:crosses val="autoZero"/>
        <c:auto val="1"/>
        <c:lblOffset val="100"/>
        <c:baseTimeUnit val="days"/>
      </c:dateAx>
      <c:valAx>
        <c:axId val="302246527"/>
        <c:scaling>
          <c:orientation val="minMax"/>
        </c:scaling>
        <c:delete val="1"/>
        <c:axPos val="l"/>
        <c:numFmt formatCode="General" sourceLinked="1"/>
        <c:majorTickMark val="none"/>
        <c:minorTickMark val="none"/>
        <c:tickLblPos val="nextTo"/>
        <c:crossAx val="302244127"/>
        <c:crosses val="autoZero"/>
        <c:crossBetween val="between"/>
      </c:valAx>
      <c:spPr>
        <a:noFill/>
        <a:ln>
          <a:solidFill>
            <a:schemeClr val="tx1"/>
          </a:solidFill>
        </a:ln>
        <a:effectLst/>
      </c:spPr>
    </c:plotArea>
    <c:plotVisOnly val="1"/>
    <c:dispBlanksAs val="gap"/>
    <c:showDLblsOverMax val="0"/>
  </c:chart>
  <c:spPr>
    <a:noFill/>
    <a:ln w="9525" cap="flat" cmpd="sng" algn="ctr">
      <a:noFill/>
      <a:round/>
    </a:ln>
    <a:effectLst/>
  </c:spPr>
  <c:txPr>
    <a:bodyPr/>
    <a:lstStyle/>
    <a:p>
      <a:pPr>
        <a:defRPr sz="900">
          <a:solidFill>
            <a:sysClr val="windowText" lastClr="000000"/>
          </a:solidFill>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r>
              <a:rPr lang="en-IE" sz="1200" b="1"/>
              <a:t>5-year Bond Portfolio Performance </a:t>
            </a:r>
          </a:p>
        </c:rich>
      </c:tx>
      <c:layout>
        <c:manualLayout>
          <c:xMode val="edge"/>
          <c:yMode val="edge"/>
          <c:x val="0.2712082239720035"/>
          <c:y val="5.092592592592592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endParaRPr lang="en-US"/>
        </a:p>
      </c:txPr>
    </c:title>
    <c:autoTitleDeleted val="0"/>
    <c:plotArea>
      <c:layout>
        <c:manualLayout>
          <c:layoutTarget val="inner"/>
          <c:xMode val="edge"/>
          <c:yMode val="edge"/>
          <c:x val="8.055564591782817E-2"/>
          <c:y val="0.13888893951915263"/>
          <c:w val="0.88888888888888884"/>
          <c:h val="0.75371172353455818"/>
        </c:manualLayout>
      </c:layout>
      <c:lineChart>
        <c:grouping val="standard"/>
        <c:varyColors val="0"/>
        <c:ser>
          <c:idx val="0"/>
          <c:order val="0"/>
          <c:spPr>
            <a:ln w="12700" cap="rnd">
              <a:solidFill>
                <a:schemeClr val="accent1"/>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Bond_Historical!$U$4:$U$1262</c:f>
              <c:numCache>
                <c:formatCode>0.00</c:formatCode>
                <c:ptCount val="1259"/>
                <c:pt idx="0" formatCode="General">
                  <c:v>1000000</c:v>
                </c:pt>
                <c:pt idx="1">
                  <c:v>1003092.9971815426</c:v>
                </c:pt>
                <c:pt idx="2">
                  <c:v>1006248.3359420053</c:v>
                </c:pt>
                <c:pt idx="3">
                  <c:v>1003556.2532805389</c:v>
                </c:pt>
                <c:pt idx="4">
                  <c:v>1002811.7804723412</c:v>
                </c:pt>
                <c:pt idx="5">
                  <c:v>1002738.2024185405</c:v>
                </c:pt>
                <c:pt idx="6">
                  <c:v>1004164.8435606534</c:v>
                </c:pt>
                <c:pt idx="7">
                  <c:v>1002610.3575151458</c:v>
                </c:pt>
                <c:pt idx="8">
                  <c:v>1004494.871141683</c:v>
                </c:pt>
                <c:pt idx="9">
                  <c:v>1002977.2871496768</c:v>
                </c:pt>
                <c:pt idx="10">
                  <c:v>1003191.8702587052</c:v>
                </c:pt>
                <c:pt idx="11">
                  <c:v>1003958.5902978721</c:v>
                </c:pt>
                <c:pt idx="12">
                  <c:v>1004140.8714077781</c:v>
                </c:pt>
                <c:pt idx="13">
                  <c:v>1003980.987692912</c:v>
                </c:pt>
                <c:pt idx="14">
                  <c:v>1005381.5250836286</c:v>
                </c:pt>
                <c:pt idx="15">
                  <c:v>1006367.8811213445</c:v>
                </c:pt>
                <c:pt idx="16">
                  <c:v>1008416.6185162992</c:v>
                </c:pt>
                <c:pt idx="17">
                  <c:v>1007947.9806468245</c:v>
                </c:pt>
                <c:pt idx="18">
                  <c:v>1007876.4941420711</c:v>
                </c:pt>
                <c:pt idx="19">
                  <c:v>1009878.8473479641</c:v>
                </c:pt>
                <c:pt idx="20">
                  <c:v>1012389.1173399342</c:v>
                </c:pt>
                <c:pt idx="21">
                  <c:v>1016847.723161545</c:v>
                </c:pt>
                <c:pt idx="22">
                  <c:v>1014561.2576798809</c:v>
                </c:pt>
                <c:pt idx="23">
                  <c:v>1013557.6579831408</c:v>
                </c:pt>
                <c:pt idx="24">
                  <c:v>1015948.5089434931</c:v>
                </c:pt>
                <c:pt idx="25">
                  <c:v>1015195.4054444412</c:v>
                </c:pt>
                <c:pt idx="26">
                  <c:v>1016125.8905499778</c:v>
                </c:pt>
                <c:pt idx="27">
                  <c:v>1017905.3433804092</c:v>
                </c:pt>
                <c:pt idx="28">
                  <c:v>1016674.5953177137</c:v>
                </c:pt>
                <c:pt idx="29">
                  <c:v>1016799.5180283048</c:v>
                </c:pt>
                <c:pt idx="30">
                  <c:v>1015203.6858917165</c:v>
                </c:pt>
                <c:pt idx="31">
                  <c:v>1016711.5417012171</c:v>
                </c:pt>
                <c:pt idx="32">
                  <c:v>1017408.8764715259</c:v>
                </c:pt>
                <c:pt idx="33">
                  <c:v>1018236.6266806161</c:v>
                </c:pt>
                <c:pt idx="34">
                  <c:v>1018002.1541138351</c:v>
                </c:pt>
                <c:pt idx="35">
                  <c:v>1015700.4001228742</c:v>
                </c:pt>
                <c:pt idx="36">
                  <c:v>1018579.9489648791</c:v>
                </c:pt>
                <c:pt idx="37">
                  <c:v>1018106.1679099802</c:v>
                </c:pt>
                <c:pt idx="38">
                  <c:v>1019586.5003878656</c:v>
                </c:pt>
                <c:pt idx="39">
                  <c:v>1017235.2196284493</c:v>
                </c:pt>
                <c:pt idx="40">
                  <c:v>1015945.7988947906</c:v>
                </c:pt>
                <c:pt idx="41">
                  <c:v>1013899.7846299043</c:v>
                </c:pt>
                <c:pt idx="42">
                  <c:v>1015799.6621612329</c:v>
                </c:pt>
                <c:pt idx="43">
                  <c:v>1016164.7508649208</c:v>
                </c:pt>
                <c:pt idx="44">
                  <c:v>1017464.1891272417</c:v>
                </c:pt>
                <c:pt idx="45">
                  <c:v>1020154.5020506104</c:v>
                </c:pt>
                <c:pt idx="46">
                  <c:v>1021496.1268351419</c:v>
                </c:pt>
                <c:pt idx="47">
                  <c:v>1021369.439752018</c:v>
                </c:pt>
                <c:pt idx="48">
                  <c:v>1023696.5192452502</c:v>
                </c:pt>
                <c:pt idx="49">
                  <c:v>1023051.688804709</c:v>
                </c:pt>
                <c:pt idx="50">
                  <c:v>1021600.9394194036</c:v>
                </c:pt>
                <c:pt idx="51">
                  <c:v>1024166.2822325142</c:v>
                </c:pt>
                <c:pt idx="52">
                  <c:v>1023814.5780199643</c:v>
                </c:pt>
                <c:pt idx="53">
                  <c:v>1023629.917620827</c:v>
                </c:pt>
                <c:pt idx="54">
                  <c:v>1028458.4135965535</c:v>
                </c:pt>
                <c:pt idx="55">
                  <c:v>1029260.7281324123</c:v>
                </c:pt>
                <c:pt idx="56">
                  <c:v>1034532.6962049128</c:v>
                </c:pt>
                <c:pt idx="57">
                  <c:v>1036107.9980840854</c:v>
                </c:pt>
                <c:pt idx="58">
                  <c:v>1036301.6956716488</c:v>
                </c:pt>
                <c:pt idx="59">
                  <c:v>1038051.2956172342</c:v>
                </c:pt>
                <c:pt idx="60">
                  <c:v>1038625.7084634755</c:v>
                </c:pt>
                <c:pt idx="61">
                  <c:v>1038124.64601447</c:v>
                </c:pt>
                <c:pt idx="62">
                  <c:v>1034163.6901077777</c:v>
                </c:pt>
                <c:pt idx="63">
                  <c:v>1035027.322930802</c:v>
                </c:pt>
                <c:pt idx="64">
                  <c:v>1033244.0009790208</c:v>
                </c:pt>
                <c:pt idx="65">
                  <c:v>1034232.5685011378</c:v>
                </c:pt>
                <c:pt idx="66">
                  <c:v>1035143.1432966877</c:v>
                </c:pt>
                <c:pt idx="67">
                  <c:v>1034265.2059528208</c:v>
                </c:pt>
                <c:pt idx="68">
                  <c:v>1035564.9299969039</c:v>
                </c:pt>
                <c:pt idx="69">
                  <c:v>1038091.0886823508</c:v>
                </c:pt>
                <c:pt idx="70">
                  <c:v>1036827.4306755528</c:v>
                </c:pt>
                <c:pt idx="71">
                  <c:v>1035278.9361054527</c:v>
                </c:pt>
                <c:pt idx="72">
                  <c:v>1035053.7029840738</c:v>
                </c:pt>
                <c:pt idx="73">
                  <c:v>1032941.9221626841</c:v>
                </c:pt>
                <c:pt idx="74">
                  <c:v>1033016.5240580657</c:v>
                </c:pt>
                <c:pt idx="75">
                  <c:v>1034276.0463599465</c:v>
                </c:pt>
                <c:pt idx="76">
                  <c:v>1033171.2494343731</c:v>
                </c:pt>
                <c:pt idx="77">
                  <c:v>1035403.5544025933</c:v>
                </c:pt>
                <c:pt idx="78">
                  <c:v>1038233.7851854705</c:v>
                </c:pt>
                <c:pt idx="79">
                  <c:v>1037952.7997748689</c:v>
                </c:pt>
                <c:pt idx="80">
                  <c:v>1040405.0166811987</c:v>
                </c:pt>
                <c:pt idx="81">
                  <c:v>1038105.9371012219</c:v>
                </c:pt>
                <c:pt idx="82">
                  <c:v>1038909.8369328956</c:v>
                </c:pt>
                <c:pt idx="83">
                  <c:v>1039003.0288700636</c:v>
                </c:pt>
                <c:pt idx="84">
                  <c:v>1036622.6492792279</c:v>
                </c:pt>
                <c:pt idx="85">
                  <c:v>1038946.5249087918</c:v>
                </c:pt>
                <c:pt idx="86">
                  <c:v>1040434.6698335144</c:v>
                </c:pt>
                <c:pt idx="87">
                  <c:v>1041396.3396336699</c:v>
                </c:pt>
                <c:pt idx="88">
                  <c:v>1039851.4170226082</c:v>
                </c:pt>
                <c:pt idx="89">
                  <c:v>1041035.4675481287</c:v>
                </c:pt>
                <c:pt idx="90">
                  <c:v>1041289.14535157</c:v>
                </c:pt>
                <c:pt idx="91">
                  <c:v>1043072.5004382645</c:v>
                </c:pt>
                <c:pt idx="92">
                  <c:v>1043602.5350315367</c:v>
                </c:pt>
                <c:pt idx="93">
                  <c:v>1045789.3259813989</c:v>
                </c:pt>
                <c:pt idx="94">
                  <c:v>1044605.6617041584</c:v>
                </c:pt>
                <c:pt idx="95">
                  <c:v>1044795.9011438802</c:v>
                </c:pt>
                <c:pt idx="96">
                  <c:v>1043196.031699336</c:v>
                </c:pt>
                <c:pt idx="97">
                  <c:v>1043176.7212615502</c:v>
                </c:pt>
                <c:pt idx="98">
                  <c:v>1044617.6615087475</c:v>
                </c:pt>
                <c:pt idx="99">
                  <c:v>1047510.4040546597</c:v>
                </c:pt>
                <c:pt idx="100">
                  <c:v>1048343.9570991299</c:v>
                </c:pt>
                <c:pt idx="101">
                  <c:v>1049697.999062015</c:v>
                </c:pt>
                <c:pt idx="102">
                  <c:v>1050200.4599742177</c:v>
                </c:pt>
                <c:pt idx="103">
                  <c:v>1053665.5392427344</c:v>
                </c:pt>
                <c:pt idx="104">
                  <c:v>1057349.0784592798</c:v>
                </c:pt>
                <c:pt idx="105">
                  <c:v>1060262.5940961293</c:v>
                </c:pt>
                <c:pt idx="106">
                  <c:v>1059137.4282242183</c:v>
                </c:pt>
                <c:pt idx="107">
                  <c:v>1058535.1113306552</c:v>
                </c:pt>
                <c:pt idx="108">
                  <c:v>1059110.7884755554</c:v>
                </c:pt>
                <c:pt idx="109">
                  <c:v>1062313.1284159159</c:v>
                </c:pt>
                <c:pt idx="110">
                  <c:v>1059429.3848490603</c:v>
                </c:pt>
                <c:pt idx="111">
                  <c:v>1059396.8483524648</c:v>
                </c:pt>
                <c:pt idx="112">
                  <c:v>1060680.4297154648</c:v>
                </c:pt>
                <c:pt idx="113">
                  <c:v>1062438.9296388938</c:v>
                </c:pt>
                <c:pt idx="114">
                  <c:v>1062654.6503867449</c:v>
                </c:pt>
                <c:pt idx="115">
                  <c:v>1062609.4467822947</c:v>
                </c:pt>
                <c:pt idx="116">
                  <c:v>1066023.279667702</c:v>
                </c:pt>
                <c:pt idx="117">
                  <c:v>1069909.1036265732</c:v>
                </c:pt>
                <c:pt idx="118">
                  <c:v>1072764.1986840712</c:v>
                </c:pt>
                <c:pt idx="119">
                  <c:v>1069850.1741070114</c:v>
                </c:pt>
                <c:pt idx="120">
                  <c:v>1071864.2505813404</c:v>
                </c:pt>
                <c:pt idx="121">
                  <c:v>1071140.1371678403</c:v>
                </c:pt>
                <c:pt idx="122">
                  <c:v>1069165.6399626629</c:v>
                </c:pt>
                <c:pt idx="123">
                  <c:v>1072566.5227220864</c:v>
                </c:pt>
                <c:pt idx="124">
                  <c:v>1073576.2666296107</c:v>
                </c:pt>
                <c:pt idx="125">
                  <c:v>1073885.1955169588</c:v>
                </c:pt>
                <c:pt idx="126">
                  <c:v>1076006.7251634561</c:v>
                </c:pt>
                <c:pt idx="127">
                  <c:v>1077986.5881016715</c:v>
                </c:pt>
                <c:pt idx="128">
                  <c:v>1072494.3055213247</c:v>
                </c:pt>
                <c:pt idx="129">
                  <c:v>1071852.8930523936</c:v>
                </c:pt>
                <c:pt idx="130">
                  <c:v>1071046.4580712325</c:v>
                </c:pt>
                <c:pt idx="131">
                  <c:v>1072230.5025889105</c:v>
                </c:pt>
                <c:pt idx="132">
                  <c:v>1068174.7958071509</c:v>
                </c:pt>
                <c:pt idx="133">
                  <c:v>1069195.0679315235</c:v>
                </c:pt>
                <c:pt idx="134">
                  <c:v>1070719.7309462077</c:v>
                </c:pt>
                <c:pt idx="135">
                  <c:v>1069268.2881953486</c:v>
                </c:pt>
                <c:pt idx="136">
                  <c:v>1072702.4005153729</c:v>
                </c:pt>
                <c:pt idx="137">
                  <c:v>1074521.2477066917</c:v>
                </c:pt>
                <c:pt idx="138">
                  <c:v>1073254.5643917848</c:v>
                </c:pt>
                <c:pt idx="139">
                  <c:v>1074859.9866891871</c:v>
                </c:pt>
                <c:pt idx="140">
                  <c:v>1074404.2951990303</c:v>
                </c:pt>
                <c:pt idx="141">
                  <c:v>1075998.2400614603</c:v>
                </c:pt>
                <c:pt idx="142">
                  <c:v>1074229.6294094799</c:v>
                </c:pt>
                <c:pt idx="143">
                  <c:v>1074747.7432450661</c:v>
                </c:pt>
                <c:pt idx="144">
                  <c:v>1074823.6263021273</c:v>
                </c:pt>
                <c:pt idx="145">
                  <c:v>1074833.6758996758</c:v>
                </c:pt>
                <c:pt idx="146">
                  <c:v>1076019.3799590515</c:v>
                </c:pt>
                <c:pt idx="147">
                  <c:v>1082864.364304601</c:v>
                </c:pt>
                <c:pt idx="148">
                  <c:v>1083999.0738746813</c:v>
                </c:pt>
                <c:pt idx="149">
                  <c:v>1087429.5501450766</c:v>
                </c:pt>
                <c:pt idx="150">
                  <c:v>1090942.2161201434</c:v>
                </c:pt>
                <c:pt idx="151">
                  <c:v>1090977.2643537675</c:v>
                </c:pt>
                <c:pt idx="152">
                  <c:v>1092474.5957093583</c:v>
                </c:pt>
                <c:pt idx="153">
                  <c:v>1090737.3557414096</c:v>
                </c:pt>
                <c:pt idx="154">
                  <c:v>1095796.641294789</c:v>
                </c:pt>
                <c:pt idx="155">
                  <c:v>1094302.522933777</c:v>
                </c:pt>
                <c:pt idx="156">
                  <c:v>1098081.8292695726</c:v>
                </c:pt>
                <c:pt idx="157">
                  <c:v>1102415.1546541916</c:v>
                </c:pt>
                <c:pt idx="158">
                  <c:v>1102137.2152734394</c:v>
                </c:pt>
                <c:pt idx="159">
                  <c:v>1098841.5785232442</c:v>
                </c:pt>
                <c:pt idx="160">
                  <c:v>1102506.5938048642</c:v>
                </c:pt>
                <c:pt idx="161">
                  <c:v>1102143.0026265194</c:v>
                </c:pt>
                <c:pt idx="162">
                  <c:v>1099745.3786548695</c:v>
                </c:pt>
                <c:pt idx="163">
                  <c:v>1103795.4689382901</c:v>
                </c:pt>
                <c:pt idx="164">
                  <c:v>1103144.6891816268</c:v>
                </c:pt>
                <c:pt idx="165">
                  <c:v>1107112.1551703829</c:v>
                </c:pt>
                <c:pt idx="166">
                  <c:v>1107400.5078503699</c:v>
                </c:pt>
                <c:pt idx="167">
                  <c:v>1106313.9117482782</c:v>
                </c:pt>
                <c:pt idx="168">
                  <c:v>1106221.4247299128</c:v>
                </c:pt>
                <c:pt idx="169">
                  <c:v>1106299.991405969</c:v>
                </c:pt>
                <c:pt idx="170">
                  <c:v>1107875.3808336575</c:v>
                </c:pt>
                <c:pt idx="171">
                  <c:v>1102240.7065277377</c:v>
                </c:pt>
                <c:pt idx="172">
                  <c:v>1104046.69081729</c:v>
                </c:pt>
                <c:pt idx="173">
                  <c:v>1098599.7934398097</c:v>
                </c:pt>
                <c:pt idx="174">
                  <c:v>1092704.1686952687</c:v>
                </c:pt>
                <c:pt idx="175">
                  <c:v>1091766.9065116283</c:v>
                </c:pt>
                <c:pt idx="176">
                  <c:v>1090329.5911987976</c:v>
                </c:pt>
                <c:pt idx="177">
                  <c:v>1083478.1988140137</c:v>
                </c:pt>
                <c:pt idx="178">
                  <c:v>1086718.5377596719</c:v>
                </c:pt>
                <c:pt idx="179">
                  <c:v>1088690.5543484194</c:v>
                </c:pt>
                <c:pt idx="180">
                  <c:v>1090017.5991133517</c:v>
                </c:pt>
                <c:pt idx="181">
                  <c:v>1091717.8357867883</c:v>
                </c:pt>
                <c:pt idx="182">
                  <c:v>1096385.2300493387</c:v>
                </c:pt>
                <c:pt idx="183">
                  <c:v>1096683.5411947835</c:v>
                </c:pt>
                <c:pt idx="184">
                  <c:v>1099751.3695865425</c:v>
                </c:pt>
                <c:pt idx="185">
                  <c:v>1095070.0265157328</c:v>
                </c:pt>
                <c:pt idx="186">
                  <c:v>1096677.8874139644</c:v>
                </c:pt>
                <c:pt idx="187">
                  <c:v>1097278.9017973961</c:v>
                </c:pt>
                <c:pt idx="188">
                  <c:v>1098873.8184406252</c:v>
                </c:pt>
                <c:pt idx="189">
                  <c:v>1100303.762089191</c:v>
                </c:pt>
                <c:pt idx="190">
                  <c:v>1101125.1989152264</c:v>
                </c:pt>
                <c:pt idx="191">
                  <c:v>1104703.5880870167</c:v>
                </c:pt>
                <c:pt idx="192">
                  <c:v>1107240.7206131984</c:v>
                </c:pt>
                <c:pt idx="193">
                  <c:v>1103902.9140966437</c:v>
                </c:pt>
                <c:pt idx="194">
                  <c:v>1104351.2040571899</c:v>
                </c:pt>
                <c:pt idx="195">
                  <c:v>1103616.4127293625</c:v>
                </c:pt>
                <c:pt idx="196">
                  <c:v>1099493.5946555447</c:v>
                </c:pt>
                <c:pt idx="197">
                  <c:v>1096506.1761527075</c:v>
                </c:pt>
                <c:pt idx="198">
                  <c:v>1098401.0060398215</c:v>
                </c:pt>
                <c:pt idx="199">
                  <c:v>1095611.8730252457</c:v>
                </c:pt>
                <c:pt idx="200">
                  <c:v>1096729.121684208</c:v>
                </c:pt>
                <c:pt idx="201">
                  <c:v>1096845.6933302116</c:v>
                </c:pt>
                <c:pt idx="202">
                  <c:v>1097683.5814176956</c:v>
                </c:pt>
                <c:pt idx="203">
                  <c:v>1095261.3538008602</c:v>
                </c:pt>
                <c:pt idx="204">
                  <c:v>1096686.0740360273</c:v>
                </c:pt>
                <c:pt idx="205">
                  <c:v>1097164.2625118818</c:v>
                </c:pt>
                <c:pt idx="206">
                  <c:v>1098008.752738114</c:v>
                </c:pt>
                <c:pt idx="207">
                  <c:v>1096519.333494667</c:v>
                </c:pt>
                <c:pt idx="208">
                  <c:v>1094135.8349286637</c:v>
                </c:pt>
                <c:pt idx="209">
                  <c:v>1093201.5852458677</c:v>
                </c:pt>
                <c:pt idx="210">
                  <c:v>1096454.2024374888</c:v>
                </c:pt>
                <c:pt idx="211">
                  <c:v>1101183.5120243265</c:v>
                </c:pt>
                <c:pt idx="212">
                  <c:v>1101314.259939892</c:v>
                </c:pt>
                <c:pt idx="213">
                  <c:v>1097948.6445904942</c:v>
                </c:pt>
                <c:pt idx="214">
                  <c:v>1093887.8549865657</c:v>
                </c:pt>
                <c:pt idx="215">
                  <c:v>1096916.7040020847</c:v>
                </c:pt>
                <c:pt idx="216">
                  <c:v>1091051.9032625784</c:v>
                </c:pt>
                <c:pt idx="217">
                  <c:v>1089979.2566406049</c:v>
                </c:pt>
                <c:pt idx="218">
                  <c:v>1090396.8698124404</c:v>
                </c:pt>
                <c:pt idx="219">
                  <c:v>1091203.5603236856</c:v>
                </c:pt>
                <c:pt idx="220">
                  <c:v>1093180.7170934337</c:v>
                </c:pt>
                <c:pt idx="221">
                  <c:v>1096552.7807874435</c:v>
                </c:pt>
                <c:pt idx="222">
                  <c:v>1096495.7620439865</c:v>
                </c:pt>
                <c:pt idx="223">
                  <c:v>1097715.2577438173</c:v>
                </c:pt>
                <c:pt idx="224">
                  <c:v>1099091.8030996406</c:v>
                </c:pt>
                <c:pt idx="225">
                  <c:v>1101346.4816875579</c:v>
                </c:pt>
                <c:pt idx="226">
                  <c:v>1099574.586071087</c:v>
                </c:pt>
                <c:pt idx="227">
                  <c:v>1100748.7159881378</c:v>
                </c:pt>
                <c:pt idx="228">
                  <c:v>1102454.203325659</c:v>
                </c:pt>
                <c:pt idx="229">
                  <c:v>1104129.7349319211</c:v>
                </c:pt>
                <c:pt idx="230">
                  <c:v>1103329.8622434083</c:v>
                </c:pt>
                <c:pt idx="231">
                  <c:v>1102248.0641542054</c:v>
                </c:pt>
                <c:pt idx="232">
                  <c:v>1099481.4080621931</c:v>
                </c:pt>
                <c:pt idx="233">
                  <c:v>1105473.1337395394</c:v>
                </c:pt>
                <c:pt idx="234">
                  <c:v>1103642.9202138432</c:v>
                </c:pt>
                <c:pt idx="235">
                  <c:v>1102498.38824637</c:v>
                </c:pt>
                <c:pt idx="236">
                  <c:v>1101452.6062764551</c:v>
                </c:pt>
                <c:pt idx="237">
                  <c:v>1101734.0904406884</c:v>
                </c:pt>
                <c:pt idx="238">
                  <c:v>1101471.7078886733</c:v>
                </c:pt>
                <c:pt idx="239">
                  <c:v>1104470.0591458287</c:v>
                </c:pt>
                <c:pt idx="240">
                  <c:v>1100022.9506016404</c:v>
                </c:pt>
                <c:pt idx="241">
                  <c:v>1104737.3965628496</c:v>
                </c:pt>
                <c:pt idx="242">
                  <c:v>1102557.3978581196</c:v>
                </c:pt>
                <c:pt idx="243">
                  <c:v>1102418.8180845552</c:v>
                </c:pt>
                <c:pt idx="244">
                  <c:v>1101200.5130490554</c:v>
                </c:pt>
                <c:pt idx="245">
                  <c:v>1101985.7332030027</c:v>
                </c:pt>
                <c:pt idx="246">
                  <c:v>1101919.7250684607</c:v>
                </c:pt>
                <c:pt idx="247">
                  <c:v>1101652.6862461565</c:v>
                </c:pt>
                <c:pt idx="248">
                  <c:v>1102717.308467349</c:v>
                </c:pt>
                <c:pt idx="249">
                  <c:v>1103836.0540470604</c:v>
                </c:pt>
                <c:pt idx="250">
                  <c:v>1105041.7242066259</c:v>
                </c:pt>
                <c:pt idx="251">
                  <c:v>1105422.3579116082</c:v>
                </c:pt>
                <c:pt idx="252">
                  <c:v>1103183.1268768311</c:v>
                </c:pt>
                <c:pt idx="253">
                  <c:v>1105300.9103706847</c:v>
                </c:pt>
                <c:pt idx="254">
                  <c:v>1109022.4057288538</c:v>
                </c:pt>
                <c:pt idx="255">
                  <c:v>1107363.1707140151</c:v>
                </c:pt>
                <c:pt idx="256">
                  <c:v>1105869.3933791122</c:v>
                </c:pt>
                <c:pt idx="257">
                  <c:v>1104635.598914715</c:v>
                </c:pt>
                <c:pt idx="258">
                  <c:v>1106710.7392975236</c:v>
                </c:pt>
                <c:pt idx="259">
                  <c:v>1108739.6322911314</c:v>
                </c:pt>
                <c:pt idx="260">
                  <c:v>1107620.9084338932</c:v>
                </c:pt>
                <c:pt idx="261">
                  <c:v>1108892.7264375319</c:v>
                </c:pt>
                <c:pt idx="262">
                  <c:v>1110514.9798668278</c:v>
                </c:pt>
                <c:pt idx="263">
                  <c:v>1110634.3994417256</c:v>
                </c:pt>
                <c:pt idx="264">
                  <c:v>1109904.4017331006</c:v>
                </c:pt>
                <c:pt idx="265">
                  <c:v>1113388.1356417146</c:v>
                </c:pt>
                <c:pt idx="266">
                  <c:v>1113806.7572563319</c:v>
                </c:pt>
                <c:pt idx="267">
                  <c:v>1115461.4359738459</c:v>
                </c:pt>
                <c:pt idx="268">
                  <c:v>1117308.9196063918</c:v>
                </c:pt>
                <c:pt idx="269">
                  <c:v>1120355.9427167717</c:v>
                </c:pt>
                <c:pt idx="270">
                  <c:v>1119080.8966464435</c:v>
                </c:pt>
                <c:pt idx="271">
                  <c:v>1122030.6564480015</c:v>
                </c:pt>
                <c:pt idx="272">
                  <c:v>1122276.3598421232</c:v>
                </c:pt>
                <c:pt idx="273">
                  <c:v>1125159.6884885635</c:v>
                </c:pt>
                <c:pt idx="274">
                  <c:v>1124485.6108935731</c:v>
                </c:pt>
                <c:pt idx="275">
                  <c:v>1121206.2687297354</c:v>
                </c:pt>
                <c:pt idx="276">
                  <c:v>1119747.2798597149</c:v>
                </c:pt>
                <c:pt idx="277">
                  <c:v>1120120.8243849319</c:v>
                </c:pt>
                <c:pt idx="278">
                  <c:v>1123236.5646854583</c:v>
                </c:pt>
                <c:pt idx="279">
                  <c:v>1124879.0892393414</c:v>
                </c:pt>
                <c:pt idx="280">
                  <c:v>1123565.1142060123</c:v>
                </c:pt>
                <c:pt idx="281">
                  <c:v>1122529.9316288768</c:v>
                </c:pt>
                <c:pt idx="282">
                  <c:v>1122794.1056118046</c:v>
                </c:pt>
                <c:pt idx="283">
                  <c:v>1124242.3873736148</c:v>
                </c:pt>
                <c:pt idx="284">
                  <c:v>1126000.3482107841</c:v>
                </c:pt>
                <c:pt idx="285">
                  <c:v>1125473.7328478284</c:v>
                </c:pt>
                <c:pt idx="286">
                  <c:v>1128205.4836144375</c:v>
                </c:pt>
                <c:pt idx="287">
                  <c:v>1130511.2700919877</c:v>
                </c:pt>
                <c:pt idx="288">
                  <c:v>1133448.6141032474</c:v>
                </c:pt>
                <c:pt idx="289">
                  <c:v>1134889.8266996054</c:v>
                </c:pt>
                <c:pt idx="290">
                  <c:v>1133213.259154676</c:v>
                </c:pt>
                <c:pt idx="291">
                  <c:v>1132730.2303992258</c:v>
                </c:pt>
                <c:pt idx="292">
                  <c:v>1140124.7562599434</c:v>
                </c:pt>
                <c:pt idx="293">
                  <c:v>1139501.1169936308</c:v>
                </c:pt>
                <c:pt idx="294">
                  <c:v>1147561.7975658122</c:v>
                </c:pt>
                <c:pt idx="295">
                  <c:v>1147298.3703022064</c:v>
                </c:pt>
                <c:pt idx="296">
                  <c:v>1149887.8506207089</c:v>
                </c:pt>
                <c:pt idx="297">
                  <c:v>1158163.7726803564</c:v>
                </c:pt>
                <c:pt idx="298">
                  <c:v>1151441.0652747229</c:v>
                </c:pt>
                <c:pt idx="299">
                  <c:v>1134317.7742335387</c:v>
                </c:pt>
                <c:pt idx="300">
                  <c:v>1114913.2698527554</c:v>
                </c:pt>
                <c:pt idx="301">
                  <c:v>1076925.2388395332</c:v>
                </c:pt>
                <c:pt idx="302">
                  <c:v>1100955.7687975937</c:v>
                </c:pt>
                <c:pt idx="303">
                  <c:v>1102366.2934695426</c:v>
                </c:pt>
                <c:pt idx="304">
                  <c:v>1074931.3399875732</c:v>
                </c:pt>
                <c:pt idx="305">
                  <c:v>1038323.5746166295</c:v>
                </c:pt>
                <c:pt idx="306">
                  <c:v>1022068.6923883029</c:v>
                </c:pt>
                <c:pt idx="307">
                  <c:v>1040250.0192098967</c:v>
                </c:pt>
                <c:pt idx="308">
                  <c:v>1078342.4694082793</c:v>
                </c:pt>
                <c:pt idx="309">
                  <c:v>1087554.660268774</c:v>
                </c:pt>
                <c:pt idx="310">
                  <c:v>1111507.1356663317</c:v>
                </c:pt>
                <c:pt idx="311">
                  <c:v>1116619.0412182314</c:v>
                </c:pt>
                <c:pt idx="312">
                  <c:v>1119181.0456438973</c:v>
                </c:pt>
                <c:pt idx="313">
                  <c:v>1121523.2449588703</c:v>
                </c:pt>
                <c:pt idx="314">
                  <c:v>1118159.6529754493</c:v>
                </c:pt>
                <c:pt idx="315">
                  <c:v>1112644.5435363657</c:v>
                </c:pt>
                <c:pt idx="316">
                  <c:v>1114284.7620222112</c:v>
                </c:pt>
                <c:pt idx="317">
                  <c:v>1113554.1804392394</c:v>
                </c:pt>
                <c:pt idx="318">
                  <c:v>1121767.4176262147</c:v>
                </c:pt>
                <c:pt idx="319">
                  <c:v>1122943.9009600906</c:v>
                </c:pt>
                <c:pt idx="320">
                  <c:v>1128796.3536140025</c:v>
                </c:pt>
                <c:pt idx="321">
                  <c:v>1148193.5355598321</c:v>
                </c:pt>
                <c:pt idx="322">
                  <c:v>1143379.071389307</c:v>
                </c:pt>
                <c:pt idx="323">
                  <c:v>1142729.5526140218</c:v>
                </c:pt>
                <c:pt idx="324">
                  <c:v>1147779.0517617688</c:v>
                </c:pt>
                <c:pt idx="325">
                  <c:v>1146453.6028415407</c:v>
                </c:pt>
                <c:pt idx="326">
                  <c:v>1146360.6684784549</c:v>
                </c:pt>
                <c:pt idx="327">
                  <c:v>1144206.6059794561</c:v>
                </c:pt>
                <c:pt idx="328">
                  <c:v>1143952.0000313935</c:v>
                </c:pt>
                <c:pt idx="329">
                  <c:v>1143299.404915103</c:v>
                </c:pt>
                <c:pt idx="330">
                  <c:v>1145260.9664048366</c:v>
                </c:pt>
                <c:pt idx="331">
                  <c:v>1144492.3611631212</c:v>
                </c:pt>
                <c:pt idx="332">
                  <c:v>1139894.2935033934</c:v>
                </c:pt>
                <c:pt idx="333">
                  <c:v>1142242.0918974378</c:v>
                </c:pt>
                <c:pt idx="334">
                  <c:v>1143831.187752835</c:v>
                </c:pt>
                <c:pt idx="335">
                  <c:v>1140298.8355078588</c:v>
                </c:pt>
                <c:pt idx="336">
                  <c:v>1139884.1133438731</c:v>
                </c:pt>
                <c:pt idx="337">
                  <c:v>1140918.6871624445</c:v>
                </c:pt>
                <c:pt idx="338">
                  <c:v>1140443.1588013722</c:v>
                </c:pt>
                <c:pt idx="339">
                  <c:v>1134374.4732194445</c:v>
                </c:pt>
                <c:pt idx="340">
                  <c:v>1137627.0323875514</c:v>
                </c:pt>
                <c:pt idx="341">
                  <c:v>1134748.0520859943</c:v>
                </c:pt>
                <c:pt idx="342">
                  <c:v>1130342.5089119957</c:v>
                </c:pt>
                <c:pt idx="343">
                  <c:v>1135003.5746131674</c:v>
                </c:pt>
                <c:pt idx="344">
                  <c:v>1136930.97845953</c:v>
                </c:pt>
                <c:pt idx="345">
                  <c:v>1141157.5981544326</c:v>
                </c:pt>
                <c:pt idx="346">
                  <c:v>1142670.7990012914</c:v>
                </c:pt>
                <c:pt idx="347">
                  <c:v>1142792.8089451932</c:v>
                </c:pt>
                <c:pt idx="348">
                  <c:v>1143929.3031458093</c:v>
                </c:pt>
                <c:pt idx="349">
                  <c:v>1148745.4797446411</c:v>
                </c:pt>
                <c:pt idx="350">
                  <c:v>1149205.7466050449</c:v>
                </c:pt>
                <c:pt idx="351">
                  <c:v>1149933.8602834009</c:v>
                </c:pt>
                <c:pt idx="352">
                  <c:v>1148618.1115088824</c:v>
                </c:pt>
                <c:pt idx="353">
                  <c:v>1150317.4420548542</c:v>
                </c:pt>
                <c:pt idx="354">
                  <c:v>1150384.1952187507</c:v>
                </c:pt>
                <c:pt idx="355">
                  <c:v>1153863.1403989322</c:v>
                </c:pt>
                <c:pt idx="356">
                  <c:v>1153421.4255869533</c:v>
                </c:pt>
                <c:pt idx="357">
                  <c:v>1154298.5611799727</c:v>
                </c:pt>
                <c:pt idx="358">
                  <c:v>1152316.6497453619</c:v>
                </c:pt>
                <c:pt idx="359">
                  <c:v>1149548.4253151082</c:v>
                </c:pt>
                <c:pt idx="360">
                  <c:v>1150536.4516248771</c:v>
                </c:pt>
                <c:pt idx="361">
                  <c:v>1151981.1175333275</c:v>
                </c:pt>
                <c:pt idx="362">
                  <c:v>1153030.0364214033</c:v>
                </c:pt>
                <c:pt idx="363">
                  <c:v>1157730.4761315372</c:v>
                </c:pt>
                <c:pt idx="364">
                  <c:v>1154269.9541251466</c:v>
                </c:pt>
                <c:pt idx="365">
                  <c:v>1155632.1671905157</c:v>
                </c:pt>
                <c:pt idx="366">
                  <c:v>1161123.7213082123</c:v>
                </c:pt>
                <c:pt idx="367">
                  <c:v>1159024.7935463111</c:v>
                </c:pt>
                <c:pt idx="368">
                  <c:v>1158447.2967204368</c:v>
                </c:pt>
                <c:pt idx="369">
                  <c:v>1160252.8494100035</c:v>
                </c:pt>
                <c:pt idx="370">
                  <c:v>1160764.8993845654</c:v>
                </c:pt>
                <c:pt idx="371">
                  <c:v>1160510.1206763536</c:v>
                </c:pt>
                <c:pt idx="372">
                  <c:v>1159728.8961398602</c:v>
                </c:pt>
                <c:pt idx="373">
                  <c:v>1159297.3803484673</c:v>
                </c:pt>
                <c:pt idx="374">
                  <c:v>1160156.3213466853</c:v>
                </c:pt>
                <c:pt idx="375">
                  <c:v>1161427.7657427392</c:v>
                </c:pt>
                <c:pt idx="376">
                  <c:v>1163388.1886682762</c:v>
                </c:pt>
                <c:pt idx="377">
                  <c:v>1164199.9972763904</c:v>
                </c:pt>
                <c:pt idx="378">
                  <c:v>1165424.231630173</c:v>
                </c:pt>
                <c:pt idx="379">
                  <c:v>1167688.6299796351</c:v>
                </c:pt>
                <c:pt idx="380">
                  <c:v>1167575.4034633148</c:v>
                </c:pt>
                <c:pt idx="381">
                  <c:v>1169344.0553612139</c:v>
                </c:pt>
                <c:pt idx="382">
                  <c:v>1168477.1979699354</c:v>
                </c:pt>
                <c:pt idx="383">
                  <c:v>1172057.7514586523</c:v>
                </c:pt>
                <c:pt idx="384">
                  <c:v>1170899.9165190989</c:v>
                </c:pt>
                <c:pt idx="385">
                  <c:v>1170373.1222931952</c:v>
                </c:pt>
                <c:pt idx="386">
                  <c:v>1172901.1794118534</c:v>
                </c:pt>
                <c:pt idx="387">
                  <c:v>1173463.6929096857</c:v>
                </c:pt>
                <c:pt idx="388">
                  <c:v>1174967.9906761353</c:v>
                </c:pt>
                <c:pt idx="389">
                  <c:v>1176240.6719545596</c:v>
                </c:pt>
                <c:pt idx="390">
                  <c:v>1177744.1477555307</c:v>
                </c:pt>
                <c:pt idx="391">
                  <c:v>1178676.5109092738</c:v>
                </c:pt>
                <c:pt idx="392">
                  <c:v>1180266.2241863615</c:v>
                </c:pt>
                <c:pt idx="393">
                  <c:v>1181335.6591433338</c:v>
                </c:pt>
                <c:pt idx="394">
                  <c:v>1180663.4149897944</c:v>
                </c:pt>
                <c:pt idx="395">
                  <c:v>1179064.506219585</c:v>
                </c:pt>
                <c:pt idx="396">
                  <c:v>1179639.4458120237</c:v>
                </c:pt>
                <c:pt idx="397">
                  <c:v>1181995.2290035039</c:v>
                </c:pt>
                <c:pt idx="398">
                  <c:v>1182495.8772106057</c:v>
                </c:pt>
                <c:pt idx="399">
                  <c:v>1183352.4287690653</c:v>
                </c:pt>
                <c:pt idx="400">
                  <c:v>1183716.6944974018</c:v>
                </c:pt>
                <c:pt idx="401">
                  <c:v>1186319.6656986624</c:v>
                </c:pt>
                <c:pt idx="402">
                  <c:v>1184906.0518463366</c:v>
                </c:pt>
                <c:pt idx="403">
                  <c:v>1187164.2753495984</c:v>
                </c:pt>
                <c:pt idx="404">
                  <c:v>1185457.814887855</c:v>
                </c:pt>
                <c:pt idx="405">
                  <c:v>1184270.5965561355</c:v>
                </c:pt>
                <c:pt idx="406">
                  <c:v>1180265.6000356711</c:v>
                </c:pt>
                <c:pt idx="407">
                  <c:v>1178388.2583822201</c:v>
                </c:pt>
                <c:pt idx="408">
                  <c:v>1173611.2995559941</c:v>
                </c:pt>
                <c:pt idx="409">
                  <c:v>1171621.8359584557</c:v>
                </c:pt>
                <c:pt idx="410">
                  <c:v>1172859.2366899019</c:v>
                </c:pt>
                <c:pt idx="411">
                  <c:v>1174703.2682968264</c:v>
                </c:pt>
                <c:pt idx="412">
                  <c:v>1172896.5014858199</c:v>
                </c:pt>
                <c:pt idx="413">
                  <c:v>1174649.8303428204</c:v>
                </c:pt>
                <c:pt idx="414">
                  <c:v>1176140.1695986353</c:v>
                </c:pt>
                <c:pt idx="415">
                  <c:v>1175522.8356495758</c:v>
                </c:pt>
                <c:pt idx="416">
                  <c:v>1172853.6975660087</c:v>
                </c:pt>
                <c:pt idx="417">
                  <c:v>1172710.1250109244</c:v>
                </c:pt>
                <c:pt idx="418">
                  <c:v>1167910.901003411</c:v>
                </c:pt>
                <c:pt idx="419">
                  <c:v>1169531.1262812191</c:v>
                </c:pt>
                <c:pt idx="420">
                  <c:v>1172095.6476858906</c:v>
                </c:pt>
                <c:pt idx="421">
                  <c:v>1175716.1487639379</c:v>
                </c:pt>
                <c:pt idx="422">
                  <c:v>1178013.009558168</c:v>
                </c:pt>
                <c:pt idx="423">
                  <c:v>1177405.7609141525</c:v>
                </c:pt>
                <c:pt idx="424">
                  <c:v>1171055.0708835842</c:v>
                </c:pt>
                <c:pt idx="425">
                  <c:v>1172124.4793674578</c:v>
                </c:pt>
                <c:pt idx="426">
                  <c:v>1172195.9359761444</c:v>
                </c:pt>
                <c:pt idx="427">
                  <c:v>1172785.0958489119</c:v>
                </c:pt>
                <c:pt idx="428">
                  <c:v>1173501.2942793667</c:v>
                </c:pt>
                <c:pt idx="429">
                  <c:v>1174224.6711925319</c:v>
                </c:pt>
                <c:pt idx="430">
                  <c:v>1174656.9179148192</c:v>
                </c:pt>
                <c:pt idx="431">
                  <c:v>1174501.6886288286</c:v>
                </c:pt>
                <c:pt idx="432">
                  <c:v>1174769.0329867615</c:v>
                </c:pt>
                <c:pt idx="433">
                  <c:v>1173677.8987821243</c:v>
                </c:pt>
                <c:pt idx="434">
                  <c:v>1173573.7127452539</c:v>
                </c:pt>
                <c:pt idx="435">
                  <c:v>1174087.4471003138</c:v>
                </c:pt>
                <c:pt idx="436">
                  <c:v>1171099.3530391906</c:v>
                </c:pt>
                <c:pt idx="437">
                  <c:v>1170548.1421295067</c:v>
                </c:pt>
                <c:pt idx="438">
                  <c:v>1170361.2661803281</c:v>
                </c:pt>
                <c:pt idx="439">
                  <c:v>1172158.1097157735</c:v>
                </c:pt>
                <c:pt idx="440">
                  <c:v>1172076.9410329033</c:v>
                </c:pt>
                <c:pt idx="441">
                  <c:v>1170955.5932493496</c:v>
                </c:pt>
                <c:pt idx="442">
                  <c:v>1172202.245089656</c:v>
                </c:pt>
                <c:pt idx="443">
                  <c:v>1171610.4456251324</c:v>
                </c:pt>
                <c:pt idx="444">
                  <c:v>1168207.9603679259</c:v>
                </c:pt>
                <c:pt idx="445">
                  <c:v>1168573.0068223507</c:v>
                </c:pt>
                <c:pt idx="446">
                  <c:v>1167604.1582263531</c:v>
                </c:pt>
                <c:pt idx="447">
                  <c:v>1169399.6820190973</c:v>
                </c:pt>
                <c:pt idx="448">
                  <c:v>1170180.222413806</c:v>
                </c:pt>
                <c:pt idx="449">
                  <c:v>1172699.5756359338</c:v>
                </c:pt>
                <c:pt idx="450">
                  <c:v>1173086.629950111</c:v>
                </c:pt>
                <c:pt idx="451">
                  <c:v>1173629.7845890704</c:v>
                </c:pt>
                <c:pt idx="452">
                  <c:v>1172986.9050226188</c:v>
                </c:pt>
                <c:pt idx="453">
                  <c:v>1172194.1525081969</c:v>
                </c:pt>
                <c:pt idx="454">
                  <c:v>1170793.8556059741</c:v>
                </c:pt>
                <c:pt idx="455">
                  <c:v>1169239.260824617</c:v>
                </c:pt>
                <c:pt idx="456">
                  <c:v>1168048.443859343</c:v>
                </c:pt>
                <c:pt idx="457">
                  <c:v>1166087.3197907282</c:v>
                </c:pt>
                <c:pt idx="458">
                  <c:v>1167679.5405136554</c:v>
                </c:pt>
                <c:pt idx="459">
                  <c:v>1169311.5531748137</c:v>
                </c:pt>
                <c:pt idx="460">
                  <c:v>1172003.4872473185</c:v>
                </c:pt>
                <c:pt idx="461">
                  <c:v>1169821.4508323632</c:v>
                </c:pt>
                <c:pt idx="462">
                  <c:v>1167624.767511589</c:v>
                </c:pt>
                <c:pt idx="463">
                  <c:v>1164505.6149821226</c:v>
                </c:pt>
                <c:pt idx="464">
                  <c:v>1166803.1046087043</c:v>
                </c:pt>
                <c:pt idx="465">
                  <c:v>1166723.356117331</c:v>
                </c:pt>
                <c:pt idx="466">
                  <c:v>1175277.5203951104</c:v>
                </c:pt>
                <c:pt idx="467">
                  <c:v>1177218.4538553536</c:v>
                </c:pt>
                <c:pt idx="468">
                  <c:v>1174792.9735621421</c:v>
                </c:pt>
                <c:pt idx="469">
                  <c:v>1169298.4342226402</c:v>
                </c:pt>
                <c:pt idx="470">
                  <c:v>1167483.8093770924</c:v>
                </c:pt>
                <c:pt idx="471">
                  <c:v>1168514.9707930668</c:v>
                </c:pt>
                <c:pt idx="472">
                  <c:v>1172348.346065393</c:v>
                </c:pt>
                <c:pt idx="473">
                  <c:v>1172865.1333559114</c:v>
                </c:pt>
                <c:pt idx="474">
                  <c:v>1173785.1241000136</c:v>
                </c:pt>
                <c:pt idx="475">
                  <c:v>1176119.1625012029</c:v>
                </c:pt>
                <c:pt idx="476">
                  <c:v>1177190.933650584</c:v>
                </c:pt>
                <c:pt idx="477">
                  <c:v>1180113.1097845216</c:v>
                </c:pt>
                <c:pt idx="478">
                  <c:v>1180885.830722284</c:v>
                </c:pt>
                <c:pt idx="479">
                  <c:v>1180996.0333708939</c:v>
                </c:pt>
                <c:pt idx="480">
                  <c:v>1179345.3317811834</c:v>
                </c:pt>
                <c:pt idx="481">
                  <c:v>1179435.5629974231</c:v>
                </c:pt>
                <c:pt idx="482">
                  <c:v>1181762.6775267916</c:v>
                </c:pt>
                <c:pt idx="483">
                  <c:v>1183439.4451135504</c:v>
                </c:pt>
                <c:pt idx="484">
                  <c:v>1180000.5864045145</c:v>
                </c:pt>
                <c:pt idx="485">
                  <c:v>1178245.3089113771</c:v>
                </c:pt>
                <c:pt idx="486">
                  <c:v>1180941.7998073015</c:v>
                </c:pt>
                <c:pt idx="487">
                  <c:v>1177464.9808638776</c:v>
                </c:pt>
                <c:pt idx="488">
                  <c:v>1179023.1865270147</c:v>
                </c:pt>
                <c:pt idx="489">
                  <c:v>1179211.2225278309</c:v>
                </c:pt>
                <c:pt idx="490">
                  <c:v>1177246.7590557532</c:v>
                </c:pt>
                <c:pt idx="491">
                  <c:v>1180086.6298287059</c:v>
                </c:pt>
                <c:pt idx="492">
                  <c:v>1181325.732135701</c:v>
                </c:pt>
                <c:pt idx="493">
                  <c:v>1180717.3105101706</c:v>
                </c:pt>
                <c:pt idx="494">
                  <c:v>1181492.3809286635</c:v>
                </c:pt>
                <c:pt idx="495">
                  <c:v>1180860.8553671842</c:v>
                </c:pt>
                <c:pt idx="496">
                  <c:v>1181039.0772893876</c:v>
                </c:pt>
                <c:pt idx="497">
                  <c:v>1180580.2647703118</c:v>
                </c:pt>
                <c:pt idx="498">
                  <c:v>1180474.330820065</c:v>
                </c:pt>
                <c:pt idx="499">
                  <c:v>1182117.0466816844</c:v>
                </c:pt>
                <c:pt idx="500">
                  <c:v>1181654.2035306697</c:v>
                </c:pt>
                <c:pt idx="501">
                  <c:v>1183297.5438889628</c:v>
                </c:pt>
                <c:pt idx="502">
                  <c:v>1183631.9957315738</c:v>
                </c:pt>
                <c:pt idx="503">
                  <c:v>1183818.8266096967</c:v>
                </c:pt>
                <c:pt idx="504">
                  <c:v>1184559.8875316742</c:v>
                </c:pt>
                <c:pt idx="505">
                  <c:v>1184246.1455239933</c:v>
                </c:pt>
                <c:pt idx="506">
                  <c:v>1183338.5063665849</c:v>
                </c:pt>
                <c:pt idx="507">
                  <c:v>1181460.5407120225</c:v>
                </c:pt>
                <c:pt idx="508">
                  <c:v>1176093.4328028359</c:v>
                </c:pt>
                <c:pt idx="509">
                  <c:v>1175130.9520706246</c:v>
                </c:pt>
                <c:pt idx="510">
                  <c:v>1173737.7557187905</c:v>
                </c:pt>
                <c:pt idx="511">
                  <c:v>1171713.5994387725</c:v>
                </c:pt>
                <c:pt idx="512">
                  <c:v>1172604.1235568216</c:v>
                </c:pt>
                <c:pt idx="513">
                  <c:v>1176537.9201977355</c:v>
                </c:pt>
                <c:pt idx="514">
                  <c:v>1174350.8471424188</c:v>
                </c:pt>
                <c:pt idx="515">
                  <c:v>1175571.3300230308</c:v>
                </c:pt>
                <c:pt idx="516">
                  <c:v>1176913.5137126148</c:v>
                </c:pt>
                <c:pt idx="517">
                  <c:v>1177028.7075694692</c:v>
                </c:pt>
                <c:pt idx="518">
                  <c:v>1174986.6269247704</c:v>
                </c:pt>
                <c:pt idx="519">
                  <c:v>1175029.7555483535</c:v>
                </c:pt>
                <c:pt idx="520">
                  <c:v>1178154.6373953857</c:v>
                </c:pt>
                <c:pt idx="521">
                  <c:v>1178056.8417408005</c:v>
                </c:pt>
                <c:pt idx="522">
                  <c:v>1177859.5707473494</c:v>
                </c:pt>
                <c:pt idx="523">
                  <c:v>1176645.9927078094</c:v>
                </c:pt>
                <c:pt idx="524">
                  <c:v>1175569.6258294466</c:v>
                </c:pt>
                <c:pt idx="525">
                  <c:v>1176552.3219684684</c:v>
                </c:pt>
                <c:pt idx="526">
                  <c:v>1174866.8785283463</c:v>
                </c:pt>
                <c:pt idx="527">
                  <c:v>1173110.3154381793</c:v>
                </c:pt>
                <c:pt idx="528">
                  <c:v>1173494.0169276181</c:v>
                </c:pt>
                <c:pt idx="529">
                  <c:v>1171908.0193542368</c:v>
                </c:pt>
                <c:pt idx="530">
                  <c:v>1173771.9588137323</c:v>
                </c:pt>
                <c:pt idx="531">
                  <c:v>1173658.7014128366</c:v>
                </c:pt>
                <c:pt idx="532">
                  <c:v>1175316.284203948</c:v>
                </c:pt>
                <c:pt idx="533">
                  <c:v>1173788.5784443181</c:v>
                </c:pt>
                <c:pt idx="534">
                  <c:v>1171212.8268956551</c:v>
                </c:pt>
                <c:pt idx="535">
                  <c:v>1166110.4634589367</c:v>
                </c:pt>
                <c:pt idx="536">
                  <c:v>1168440.4539673943</c:v>
                </c:pt>
                <c:pt idx="537">
                  <c:v>1166986.5024069143</c:v>
                </c:pt>
                <c:pt idx="538">
                  <c:v>1162425.5988480258</c:v>
                </c:pt>
                <c:pt idx="539">
                  <c:v>1158544.2050633423</c:v>
                </c:pt>
                <c:pt idx="540">
                  <c:v>1158732.585410336</c:v>
                </c:pt>
                <c:pt idx="541">
                  <c:v>1158252.3242293969</c:v>
                </c:pt>
                <c:pt idx="542">
                  <c:v>1147465.3232364883</c:v>
                </c:pt>
                <c:pt idx="543">
                  <c:v>1157100.3275305736</c:v>
                </c:pt>
                <c:pt idx="544">
                  <c:v>1156461.4065126227</c:v>
                </c:pt>
                <c:pt idx="545">
                  <c:v>1156475.9291722139</c:v>
                </c:pt>
                <c:pt idx="546">
                  <c:v>1152248.9527885551</c:v>
                </c:pt>
                <c:pt idx="547">
                  <c:v>1147914.557570463</c:v>
                </c:pt>
                <c:pt idx="548">
                  <c:v>1147506.8421222584</c:v>
                </c:pt>
                <c:pt idx="549">
                  <c:v>1142406.9592597797</c:v>
                </c:pt>
                <c:pt idx="550">
                  <c:v>1147115.0861987597</c:v>
                </c:pt>
                <c:pt idx="551">
                  <c:v>1149825.3532318082</c:v>
                </c:pt>
                <c:pt idx="552">
                  <c:v>1150070.2504659251</c:v>
                </c:pt>
                <c:pt idx="553">
                  <c:v>1142704.7438988765</c:v>
                </c:pt>
                <c:pt idx="554">
                  <c:v>1144711.5284607629</c:v>
                </c:pt>
                <c:pt idx="555">
                  <c:v>1144478.991777238</c:v>
                </c:pt>
                <c:pt idx="556">
                  <c:v>1144251.1528310403</c:v>
                </c:pt>
                <c:pt idx="557">
                  <c:v>1139721.5955441007</c:v>
                </c:pt>
                <c:pt idx="558">
                  <c:v>1140805.7148649162</c:v>
                </c:pt>
                <c:pt idx="559">
                  <c:v>1143366.535556664</c:v>
                </c:pt>
                <c:pt idx="560">
                  <c:v>1145678.3481486915</c:v>
                </c:pt>
                <c:pt idx="561">
                  <c:v>1147752.3142262676</c:v>
                </c:pt>
                <c:pt idx="562">
                  <c:v>1147003.7557283433</c:v>
                </c:pt>
                <c:pt idx="563">
                  <c:v>1145936.0905191405</c:v>
                </c:pt>
                <c:pt idx="564">
                  <c:v>1144028.6908880407</c:v>
                </c:pt>
                <c:pt idx="565">
                  <c:v>1145436.7911744746</c:v>
                </c:pt>
                <c:pt idx="566">
                  <c:v>1146153.967667317</c:v>
                </c:pt>
                <c:pt idx="567">
                  <c:v>1150045.2782995184</c:v>
                </c:pt>
                <c:pt idx="568">
                  <c:v>1147194.4057230337</c:v>
                </c:pt>
                <c:pt idx="569">
                  <c:v>1151372.573940536</c:v>
                </c:pt>
                <c:pt idx="570">
                  <c:v>1150127.4210884939</c:v>
                </c:pt>
                <c:pt idx="571">
                  <c:v>1152755.5831456285</c:v>
                </c:pt>
                <c:pt idx="572">
                  <c:v>1151493.803735645</c:v>
                </c:pt>
                <c:pt idx="573">
                  <c:v>1151217.7010827388</c:v>
                </c:pt>
                <c:pt idx="574">
                  <c:v>1154297.0785662383</c:v>
                </c:pt>
                <c:pt idx="575">
                  <c:v>1153565.3944666442</c:v>
                </c:pt>
                <c:pt idx="576">
                  <c:v>1158443.1626784303</c:v>
                </c:pt>
                <c:pt idx="577">
                  <c:v>1154912.6376006934</c:v>
                </c:pt>
                <c:pt idx="578">
                  <c:v>1153712.3900143839</c:v>
                </c:pt>
                <c:pt idx="579">
                  <c:v>1155234.8095332468</c:v>
                </c:pt>
                <c:pt idx="580">
                  <c:v>1156615.702444037</c:v>
                </c:pt>
                <c:pt idx="581">
                  <c:v>1157430.6674584066</c:v>
                </c:pt>
                <c:pt idx="582">
                  <c:v>1157531.9499924227</c:v>
                </c:pt>
                <c:pt idx="583">
                  <c:v>1157135.7916223765</c:v>
                </c:pt>
                <c:pt idx="584">
                  <c:v>1154276.8058000631</c:v>
                </c:pt>
                <c:pt idx="585">
                  <c:v>1154846.7993169969</c:v>
                </c:pt>
                <c:pt idx="586">
                  <c:v>1153852.9576857828</c:v>
                </c:pt>
                <c:pt idx="587">
                  <c:v>1155010.1709463187</c:v>
                </c:pt>
                <c:pt idx="588">
                  <c:v>1156137.5189525918</c:v>
                </c:pt>
                <c:pt idx="589">
                  <c:v>1157084.6126978779</c:v>
                </c:pt>
                <c:pt idx="590">
                  <c:v>1158219.8555114537</c:v>
                </c:pt>
                <c:pt idx="591">
                  <c:v>1159004.0213247638</c:v>
                </c:pt>
                <c:pt idx="592">
                  <c:v>1159202.8099839003</c:v>
                </c:pt>
                <c:pt idx="593">
                  <c:v>1156404.2153386334</c:v>
                </c:pt>
                <c:pt idx="594">
                  <c:v>1154171.3288780416</c:v>
                </c:pt>
                <c:pt idx="595">
                  <c:v>1150326.88883074</c:v>
                </c:pt>
                <c:pt idx="596">
                  <c:v>1152466.4401771952</c:v>
                </c:pt>
                <c:pt idx="597">
                  <c:v>1155568.4742436516</c:v>
                </c:pt>
                <c:pt idx="598">
                  <c:v>1154940.1362849094</c:v>
                </c:pt>
                <c:pt idx="599">
                  <c:v>1153346.9180231676</c:v>
                </c:pt>
                <c:pt idx="600">
                  <c:v>1151660.4846864045</c:v>
                </c:pt>
                <c:pt idx="601">
                  <c:v>1155548.1800766203</c:v>
                </c:pt>
                <c:pt idx="602">
                  <c:v>1156249.1677963042</c:v>
                </c:pt>
                <c:pt idx="603">
                  <c:v>1157733.9253561622</c:v>
                </c:pt>
                <c:pt idx="604">
                  <c:v>1160520.4079834521</c:v>
                </c:pt>
                <c:pt idx="605">
                  <c:v>1160072.3286088775</c:v>
                </c:pt>
                <c:pt idx="606">
                  <c:v>1158586.0125342067</c:v>
                </c:pt>
                <c:pt idx="607">
                  <c:v>1158890.1975776446</c:v>
                </c:pt>
                <c:pt idx="608">
                  <c:v>1158781.6002235599</c:v>
                </c:pt>
                <c:pt idx="609">
                  <c:v>1159927.4433818674</c:v>
                </c:pt>
                <c:pt idx="610">
                  <c:v>1157414.5068676725</c:v>
                </c:pt>
                <c:pt idx="611">
                  <c:v>1162215.7046263134</c:v>
                </c:pt>
                <c:pt idx="612">
                  <c:v>1161365.5501575384</c:v>
                </c:pt>
                <c:pt idx="613">
                  <c:v>1163811.5895761843</c:v>
                </c:pt>
                <c:pt idx="614">
                  <c:v>1166287.9537555673</c:v>
                </c:pt>
                <c:pt idx="615">
                  <c:v>1169167.7634269898</c:v>
                </c:pt>
                <c:pt idx="616">
                  <c:v>1168984.1258154884</c:v>
                </c:pt>
                <c:pt idx="617">
                  <c:v>1166513.453494492</c:v>
                </c:pt>
                <c:pt idx="618">
                  <c:v>1166768.4277729474</c:v>
                </c:pt>
                <c:pt idx="619">
                  <c:v>1163620.5312429611</c:v>
                </c:pt>
                <c:pt idx="620">
                  <c:v>1167340.4290758222</c:v>
                </c:pt>
                <c:pt idx="621">
                  <c:v>1170672.5444372254</c:v>
                </c:pt>
                <c:pt idx="622">
                  <c:v>1167014.3016103066</c:v>
                </c:pt>
                <c:pt idx="623">
                  <c:v>1168473.0602310321</c:v>
                </c:pt>
                <c:pt idx="624">
                  <c:v>1167337.1962472613</c:v>
                </c:pt>
                <c:pt idx="625">
                  <c:v>1168016.9701020133</c:v>
                </c:pt>
                <c:pt idx="626">
                  <c:v>1166082.3733099569</c:v>
                </c:pt>
                <c:pt idx="627">
                  <c:v>1169015.6313592182</c:v>
                </c:pt>
                <c:pt idx="628">
                  <c:v>1169686.8154764462</c:v>
                </c:pt>
                <c:pt idx="629">
                  <c:v>1170998.2335950998</c:v>
                </c:pt>
                <c:pt idx="630">
                  <c:v>1170286.874887065</c:v>
                </c:pt>
                <c:pt idx="631">
                  <c:v>1172186.6507362162</c:v>
                </c:pt>
                <c:pt idx="632">
                  <c:v>1175918.3720339295</c:v>
                </c:pt>
                <c:pt idx="633">
                  <c:v>1178202.3732189289</c:v>
                </c:pt>
                <c:pt idx="634">
                  <c:v>1179227.9199253065</c:v>
                </c:pt>
                <c:pt idx="635">
                  <c:v>1175918.209740906</c:v>
                </c:pt>
                <c:pt idx="636">
                  <c:v>1175689.2181535438</c:v>
                </c:pt>
                <c:pt idx="637">
                  <c:v>1173148.44449821</c:v>
                </c:pt>
                <c:pt idx="638">
                  <c:v>1176508.7484079921</c:v>
                </c:pt>
                <c:pt idx="639">
                  <c:v>1178777.2983896653</c:v>
                </c:pt>
                <c:pt idx="640">
                  <c:v>1177915.6442741151</c:v>
                </c:pt>
                <c:pt idx="641">
                  <c:v>1183279.8497181076</c:v>
                </c:pt>
                <c:pt idx="642">
                  <c:v>1182296.8067230252</c:v>
                </c:pt>
                <c:pt idx="643">
                  <c:v>1179107.9181575449</c:v>
                </c:pt>
                <c:pt idx="644">
                  <c:v>1181923.0183931631</c:v>
                </c:pt>
                <c:pt idx="645">
                  <c:v>1181282.9292936013</c:v>
                </c:pt>
                <c:pt idx="646">
                  <c:v>1180352.6366969389</c:v>
                </c:pt>
                <c:pt idx="647">
                  <c:v>1182947.3422338101</c:v>
                </c:pt>
                <c:pt idx="648">
                  <c:v>1184058.1171415159</c:v>
                </c:pt>
                <c:pt idx="649">
                  <c:v>1182260.8575511742</c:v>
                </c:pt>
                <c:pt idx="650">
                  <c:v>1183269.7988081239</c:v>
                </c:pt>
                <c:pt idx="651">
                  <c:v>1185666.7795537193</c:v>
                </c:pt>
                <c:pt idx="652">
                  <c:v>1186256.8909707768</c:v>
                </c:pt>
                <c:pt idx="653">
                  <c:v>1186152.5193626804</c:v>
                </c:pt>
                <c:pt idx="654">
                  <c:v>1183533.0703180949</c:v>
                </c:pt>
                <c:pt idx="655">
                  <c:v>1178176.5044013518</c:v>
                </c:pt>
                <c:pt idx="656">
                  <c:v>1175828.5104312585</c:v>
                </c:pt>
                <c:pt idx="657">
                  <c:v>1174360.8598707323</c:v>
                </c:pt>
                <c:pt idx="658">
                  <c:v>1175251.486597524</c:v>
                </c:pt>
                <c:pt idx="659">
                  <c:v>1175329.5110952598</c:v>
                </c:pt>
                <c:pt idx="660">
                  <c:v>1179713.5266421293</c:v>
                </c:pt>
                <c:pt idx="661">
                  <c:v>1180398.4496208574</c:v>
                </c:pt>
                <c:pt idx="662">
                  <c:v>1179507.5857580542</c:v>
                </c:pt>
                <c:pt idx="663">
                  <c:v>1179347.9119019168</c:v>
                </c:pt>
                <c:pt idx="664">
                  <c:v>1181000.4784533659</c:v>
                </c:pt>
                <c:pt idx="665">
                  <c:v>1180922.4531945323</c:v>
                </c:pt>
                <c:pt idx="666">
                  <c:v>1181332.8033540249</c:v>
                </c:pt>
                <c:pt idx="667">
                  <c:v>1179617.2908275556</c:v>
                </c:pt>
                <c:pt idx="668">
                  <c:v>1177632.1393015576</c:v>
                </c:pt>
                <c:pt idx="669">
                  <c:v>1175718.8945940328</c:v>
                </c:pt>
                <c:pt idx="670">
                  <c:v>1181197.7629669351</c:v>
                </c:pt>
                <c:pt idx="671">
                  <c:v>1182253.7074801489</c:v>
                </c:pt>
                <c:pt idx="672">
                  <c:v>1180844.4762416733</c:v>
                </c:pt>
                <c:pt idx="673">
                  <c:v>1181402.8118694113</c:v>
                </c:pt>
                <c:pt idx="674">
                  <c:v>1182536.949913512</c:v>
                </c:pt>
                <c:pt idx="675">
                  <c:v>1180277.1307401429</c:v>
                </c:pt>
                <c:pt idx="676">
                  <c:v>1176962.5501407189</c:v>
                </c:pt>
                <c:pt idx="677">
                  <c:v>1179449.5325677418</c:v>
                </c:pt>
                <c:pt idx="678">
                  <c:v>1183436.8889842597</c:v>
                </c:pt>
                <c:pt idx="679">
                  <c:v>1181032.026407727</c:v>
                </c:pt>
                <c:pt idx="680">
                  <c:v>1182630.8370112474</c:v>
                </c:pt>
                <c:pt idx="681">
                  <c:v>1184923.4695240613</c:v>
                </c:pt>
                <c:pt idx="682">
                  <c:v>1184080.1011506696</c:v>
                </c:pt>
                <c:pt idx="683">
                  <c:v>1182437.9294534686</c:v>
                </c:pt>
                <c:pt idx="684">
                  <c:v>1180973.6413232326</c:v>
                </c:pt>
                <c:pt idx="685">
                  <c:v>1183639.4122565743</c:v>
                </c:pt>
                <c:pt idx="686">
                  <c:v>1183479.4720966993</c:v>
                </c:pt>
                <c:pt idx="687">
                  <c:v>1184642.7975942113</c:v>
                </c:pt>
                <c:pt idx="688">
                  <c:v>1179164.1968204188</c:v>
                </c:pt>
                <c:pt idx="689">
                  <c:v>1177040.7756211022</c:v>
                </c:pt>
                <c:pt idx="690">
                  <c:v>1176126.5911394556</c:v>
                </c:pt>
                <c:pt idx="691">
                  <c:v>1170282.0944703594</c:v>
                </c:pt>
                <c:pt idx="692">
                  <c:v>1170398.7461370772</c:v>
                </c:pt>
                <c:pt idx="693">
                  <c:v>1169707.1590439058</c:v>
                </c:pt>
                <c:pt idx="694">
                  <c:v>1173755.7126638126</c:v>
                </c:pt>
                <c:pt idx="695">
                  <c:v>1172787.1558853877</c:v>
                </c:pt>
                <c:pt idx="696">
                  <c:v>1170235.0794458515</c:v>
                </c:pt>
                <c:pt idx="697">
                  <c:v>1170563.2866094126</c:v>
                </c:pt>
                <c:pt idx="698">
                  <c:v>1167503.4344012768</c:v>
                </c:pt>
                <c:pt idx="699">
                  <c:v>1164914.1140864543</c:v>
                </c:pt>
                <c:pt idx="700">
                  <c:v>1163021.1074788864</c:v>
                </c:pt>
                <c:pt idx="701">
                  <c:v>1167607.848280373</c:v>
                </c:pt>
                <c:pt idx="702">
                  <c:v>1170637.7650737446</c:v>
                </c:pt>
                <c:pt idx="703">
                  <c:v>1172961.4161723433</c:v>
                </c:pt>
                <c:pt idx="704">
                  <c:v>1170427.4333229312</c:v>
                </c:pt>
                <c:pt idx="705">
                  <c:v>1169948.6834657739</c:v>
                </c:pt>
                <c:pt idx="706">
                  <c:v>1166479.9390981675</c:v>
                </c:pt>
                <c:pt idx="707">
                  <c:v>1165158.461022709</c:v>
                </c:pt>
                <c:pt idx="708">
                  <c:v>1163454.5748649957</c:v>
                </c:pt>
                <c:pt idx="709">
                  <c:v>1165996.9123767468</c:v>
                </c:pt>
                <c:pt idx="710">
                  <c:v>1166556.5269108564</c:v>
                </c:pt>
                <c:pt idx="711">
                  <c:v>1168952.942965267</c:v>
                </c:pt>
                <c:pt idx="712">
                  <c:v>1173423.825482463</c:v>
                </c:pt>
                <c:pt idx="713">
                  <c:v>1171630.2024555234</c:v>
                </c:pt>
                <c:pt idx="714">
                  <c:v>1171826.20124587</c:v>
                </c:pt>
                <c:pt idx="715">
                  <c:v>1170341.4305419042</c:v>
                </c:pt>
                <c:pt idx="716">
                  <c:v>1172905.1534538963</c:v>
                </c:pt>
                <c:pt idx="717">
                  <c:v>1170996.1775016899</c:v>
                </c:pt>
                <c:pt idx="718">
                  <c:v>1175067.8912052033</c:v>
                </c:pt>
                <c:pt idx="719">
                  <c:v>1179709.6903270986</c:v>
                </c:pt>
                <c:pt idx="720">
                  <c:v>1178047.378427966</c:v>
                </c:pt>
                <c:pt idx="721">
                  <c:v>1181117.341475582</c:v>
                </c:pt>
                <c:pt idx="722">
                  <c:v>1174055.6862090803</c:v>
                </c:pt>
                <c:pt idx="723">
                  <c:v>1172087.5213969124</c:v>
                </c:pt>
                <c:pt idx="724">
                  <c:v>1171763.6997303753</c:v>
                </c:pt>
                <c:pt idx="725">
                  <c:v>1167385.9448472741</c:v>
                </c:pt>
                <c:pt idx="726">
                  <c:v>1166414.9441665164</c:v>
                </c:pt>
                <c:pt idx="727">
                  <c:v>1169037.5826200973</c:v>
                </c:pt>
                <c:pt idx="728">
                  <c:v>1170462.2791549303</c:v>
                </c:pt>
                <c:pt idx="729">
                  <c:v>1172709.17929107</c:v>
                </c:pt>
                <c:pt idx="730">
                  <c:v>1166890.2246950865</c:v>
                </c:pt>
                <c:pt idx="731">
                  <c:v>1162341.9862836585</c:v>
                </c:pt>
                <c:pt idx="732">
                  <c:v>1165385.3470266552</c:v>
                </c:pt>
                <c:pt idx="733">
                  <c:v>1172675.2342564242</c:v>
                </c:pt>
                <c:pt idx="734">
                  <c:v>1172660.3652687171</c:v>
                </c:pt>
                <c:pt idx="735">
                  <c:v>1174717.3743806961</c:v>
                </c:pt>
                <c:pt idx="736">
                  <c:v>1175232.7293606284</c:v>
                </c:pt>
                <c:pt idx="737">
                  <c:v>1175676.8444205849</c:v>
                </c:pt>
                <c:pt idx="738">
                  <c:v>1180587.871986331</c:v>
                </c:pt>
                <c:pt idx="739">
                  <c:v>1176755.7467343437</c:v>
                </c:pt>
                <c:pt idx="740">
                  <c:v>1175735.9662610549</c:v>
                </c:pt>
                <c:pt idx="741">
                  <c:v>1171892.4193222953</c:v>
                </c:pt>
                <c:pt idx="742">
                  <c:v>1171832.572526589</c:v>
                </c:pt>
                <c:pt idx="743">
                  <c:v>1172366.8785465788</c:v>
                </c:pt>
                <c:pt idx="744">
                  <c:v>1175680.072427325</c:v>
                </c:pt>
                <c:pt idx="745">
                  <c:v>1173468.6697478676</c:v>
                </c:pt>
                <c:pt idx="746">
                  <c:v>1173166.9818652375</c:v>
                </c:pt>
                <c:pt idx="747">
                  <c:v>1174090.8567690109</c:v>
                </c:pt>
                <c:pt idx="748">
                  <c:v>1175760.3757391404</c:v>
                </c:pt>
                <c:pt idx="749">
                  <c:v>1173682.7300219992</c:v>
                </c:pt>
                <c:pt idx="750">
                  <c:v>1173423.5931970845</c:v>
                </c:pt>
                <c:pt idx="751">
                  <c:v>1174690.243037083</c:v>
                </c:pt>
                <c:pt idx="752">
                  <c:v>1174617.5192879746</c:v>
                </c:pt>
                <c:pt idx="753">
                  <c:v>1174586.9423509049</c:v>
                </c:pt>
                <c:pt idx="754">
                  <c:v>1173920.6686419202</c:v>
                </c:pt>
                <c:pt idx="755">
                  <c:v>1170568.1551893903</c:v>
                </c:pt>
                <c:pt idx="756">
                  <c:v>1173225.2620715699</c:v>
                </c:pt>
                <c:pt idx="757">
                  <c:v>1174492.3864192911</c:v>
                </c:pt>
                <c:pt idx="758">
                  <c:v>1165145.4360429547</c:v>
                </c:pt>
                <c:pt idx="759">
                  <c:v>1165103.7737007956</c:v>
                </c:pt>
                <c:pt idx="760">
                  <c:v>1161098.2115599615</c:v>
                </c:pt>
                <c:pt idx="761">
                  <c:v>1159843.0410084368</c:v>
                </c:pt>
                <c:pt idx="762">
                  <c:v>1156771.882176321</c:v>
                </c:pt>
                <c:pt idx="763">
                  <c:v>1155999.681960708</c:v>
                </c:pt>
                <c:pt idx="764">
                  <c:v>1158265.3739099586</c:v>
                </c:pt>
                <c:pt idx="765">
                  <c:v>1157401.280695552</c:v>
                </c:pt>
                <c:pt idx="766">
                  <c:v>1159566.7864265428</c:v>
                </c:pt>
                <c:pt idx="767">
                  <c:v>1153485.1783519634</c:v>
                </c:pt>
                <c:pt idx="768">
                  <c:v>1146665.76592304</c:v>
                </c:pt>
                <c:pt idx="769">
                  <c:v>1148490.475754543</c:v>
                </c:pt>
                <c:pt idx="770">
                  <c:v>1148780.1093018069</c:v>
                </c:pt>
                <c:pt idx="771">
                  <c:v>1152937.4786006664</c:v>
                </c:pt>
                <c:pt idx="772">
                  <c:v>1151426.3614262147</c:v>
                </c:pt>
                <c:pt idx="773">
                  <c:v>1149454.92972506</c:v>
                </c:pt>
                <c:pt idx="774">
                  <c:v>1143789.1441643722</c:v>
                </c:pt>
                <c:pt idx="775">
                  <c:v>1146470.5800141199</c:v>
                </c:pt>
                <c:pt idx="776">
                  <c:v>1147144.9041609508</c:v>
                </c:pt>
                <c:pt idx="777">
                  <c:v>1147113.2408587807</c:v>
                </c:pt>
                <c:pt idx="778">
                  <c:v>1147109.0462392054</c:v>
                </c:pt>
                <c:pt idx="779">
                  <c:v>1148143.9341655099</c:v>
                </c:pt>
                <c:pt idx="780">
                  <c:v>1143470.7121307282</c:v>
                </c:pt>
                <c:pt idx="781">
                  <c:v>1136707.1342325071</c:v>
                </c:pt>
                <c:pt idx="782">
                  <c:v>1137498.0273276782</c:v>
                </c:pt>
                <c:pt idx="783">
                  <c:v>1134696.5089021781</c:v>
                </c:pt>
                <c:pt idx="784">
                  <c:v>1135886.653981966</c:v>
                </c:pt>
                <c:pt idx="785">
                  <c:v>1125949.0215052734</c:v>
                </c:pt>
                <c:pt idx="786">
                  <c:v>1132081.3341673203</c:v>
                </c:pt>
                <c:pt idx="787">
                  <c:v>1126117.1554004764</c:v>
                </c:pt>
                <c:pt idx="788">
                  <c:v>1122812.4253749223</c:v>
                </c:pt>
                <c:pt idx="789" formatCode="General">
                  <c:v>1124377.7151775595</c:v>
                </c:pt>
                <c:pt idx="790">
                  <c:v>1126181.9066384612</c:v>
                </c:pt>
                <c:pt idx="791">
                  <c:v>1128228.9824503651</c:v>
                </c:pt>
                <c:pt idx="792">
                  <c:v>1127870.1729293666</c:v>
                </c:pt>
                <c:pt idx="793">
                  <c:v>1122510.2218014235</c:v>
                </c:pt>
                <c:pt idx="794">
                  <c:v>1125037.6186670754</c:v>
                </c:pt>
                <c:pt idx="795">
                  <c:v>1126948.1723062333</c:v>
                </c:pt>
                <c:pt idx="796">
                  <c:v>1135122.3790741344</c:v>
                </c:pt>
                <c:pt idx="797">
                  <c:v>1140024.9837869855</c:v>
                </c:pt>
                <c:pt idx="798">
                  <c:v>1127999.8928075049</c:v>
                </c:pt>
                <c:pt idx="799">
                  <c:v>1130841.0676965299</c:v>
                </c:pt>
                <c:pt idx="800">
                  <c:v>1133871.4349661504</c:v>
                </c:pt>
                <c:pt idx="801">
                  <c:v>1127591.4084687917</c:v>
                </c:pt>
                <c:pt idx="802">
                  <c:v>1123368.6009338466</c:v>
                </c:pt>
                <c:pt idx="803">
                  <c:v>1121758.1040717945</c:v>
                </c:pt>
                <c:pt idx="804">
                  <c:v>1115186.9328120868</c:v>
                </c:pt>
                <c:pt idx="805">
                  <c:v>1114849.4469780275</c:v>
                </c:pt>
                <c:pt idx="806">
                  <c:v>1104414.0781419079</c:v>
                </c:pt>
                <c:pt idx="807">
                  <c:v>1105462.7045915374</c:v>
                </c:pt>
                <c:pt idx="808">
                  <c:v>1109592.2848549411</c:v>
                </c:pt>
                <c:pt idx="809">
                  <c:v>1113460.1173463995</c:v>
                </c:pt>
                <c:pt idx="810">
                  <c:v>1115421.901653585</c:v>
                </c:pt>
                <c:pt idx="811">
                  <c:v>1104844.336965607</c:v>
                </c:pt>
                <c:pt idx="812">
                  <c:v>1102079.5176535668</c:v>
                </c:pt>
                <c:pt idx="813">
                  <c:v>1105781.9072188665</c:v>
                </c:pt>
                <c:pt idx="814">
                  <c:v>1104243.972788204</c:v>
                </c:pt>
                <c:pt idx="815">
                  <c:v>1096754.011800837</c:v>
                </c:pt>
                <c:pt idx="816">
                  <c:v>1099584.4075629907</c:v>
                </c:pt>
                <c:pt idx="817">
                  <c:v>1104037.0172768368</c:v>
                </c:pt>
                <c:pt idx="818">
                  <c:v>1106614.8804201852</c:v>
                </c:pt>
                <c:pt idx="819">
                  <c:v>1105769.9824186419</c:v>
                </c:pt>
                <c:pt idx="820">
                  <c:v>1105476.0023991144</c:v>
                </c:pt>
                <c:pt idx="821">
                  <c:v>1106691.1361013064</c:v>
                </c:pt>
                <c:pt idx="822">
                  <c:v>1095714.1080474677</c:v>
                </c:pt>
                <c:pt idx="823">
                  <c:v>1092057.2737053223</c:v>
                </c:pt>
                <c:pt idx="824">
                  <c:v>1089345.3921701366</c:v>
                </c:pt>
                <c:pt idx="825">
                  <c:v>1084380.7994036209</c:v>
                </c:pt>
                <c:pt idx="826">
                  <c:v>1078727.2941600289</c:v>
                </c:pt>
                <c:pt idx="827">
                  <c:v>1080309.7404205496</c:v>
                </c:pt>
                <c:pt idx="828">
                  <c:v>1082725.737301029</c:v>
                </c:pt>
                <c:pt idx="829">
                  <c:v>1074611.3613097244</c:v>
                </c:pt>
                <c:pt idx="830">
                  <c:v>1070949.5931012346</c:v>
                </c:pt>
                <c:pt idx="831">
                  <c:v>1064496.8298515705</c:v>
                </c:pt>
                <c:pt idx="832">
                  <c:v>1071294.1022988032</c:v>
                </c:pt>
                <c:pt idx="833">
                  <c:v>1065325.9631674658</c:v>
                </c:pt>
                <c:pt idx="834">
                  <c:v>1064094.2528539184</c:v>
                </c:pt>
                <c:pt idx="835">
                  <c:v>1070600.3640664527</c:v>
                </c:pt>
                <c:pt idx="836">
                  <c:v>1072338.2425926481</c:v>
                </c:pt>
                <c:pt idx="837">
                  <c:v>1067205.8822218874</c:v>
                </c:pt>
                <c:pt idx="838">
                  <c:v>1068036.4115520441</c:v>
                </c:pt>
                <c:pt idx="839">
                  <c:v>1061073.9778462606</c:v>
                </c:pt>
                <c:pt idx="840">
                  <c:v>1055423.5905269401</c:v>
                </c:pt>
                <c:pt idx="841">
                  <c:v>1058567.8276441135</c:v>
                </c:pt>
                <c:pt idx="842">
                  <c:v>1064930.1923371358</c:v>
                </c:pt>
                <c:pt idx="843">
                  <c:v>1054443.9002962136</c:v>
                </c:pt>
                <c:pt idx="844">
                  <c:v>1049251.229712286</c:v>
                </c:pt>
                <c:pt idx="845">
                  <c:v>1052445.6457107514</c:v>
                </c:pt>
                <c:pt idx="846">
                  <c:v>1054743.5452795378</c:v>
                </c:pt>
                <c:pt idx="847">
                  <c:v>1058759.710009926</c:v>
                </c:pt>
                <c:pt idx="848">
                  <c:v>1059519.5696742525</c:v>
                </c:pt>
                <c:pt idx="849">
                  <c:v>1055726.5652942425</c:v>
                </c:pt>
                <c:pt idx="850">
                  <c:v>1057066.6676356615</c:v>
                </c:pt>
                <c:pt idx="851">
                  <c:v>1051698.1438287473</c:v>
                </c:pt>
                <c:pt idx="852">
                  <c:v>1055475.1172089067</c:v>
                </c:pt>
                <c:pt idx="853">
                  <c:v>1057667.3270453212</c:v>
                </c:pt>
                <c:pt idx="854">
                  <c:v>1061609.1427246288</c:v>
                </c:pt>
                <c:pt idx="855">
                  <c:v>1058687.2685767049</c:v>
                </c:pt>
                <c:pt idx="856">
                  <c:v>1067860.609956258</c:v>
                </c:pt>
                <c:pt idx="857">
                  <c:v>1073668.9897368276</c:v>
                </c:pt>
                <c:pt idx="858">
                  <c:v>1073903.0777230924</c:v>
                </c:pt>
                <c:pt idx="859">
                  <c:v>1076146.8577127622</c:v>
                </c:pt>
                <c:pt idx="860">
                  <c:v>1070873.0011270649</c:v>
                </c:pt>
                <c:pt idx="861">
                  <c:v>1066879.1250078287</c:v>
                </c:pt>
                <c:pt idx="862">
                  <c:v>1067940.0410740422</c:v>
                </c:pt>
                <c:pt idx="863">
                  <c:v>1066551.4241435067</c:v>
                </c:pt>
                <c:pt idx="864">
                  <c:v>1060465.7592214611</c:v>
                </c:pt>
                <c:pt idx="865">
                  <c:v>1064025.6534762853</c:v>
                </c:pt>
                <c:pt idx="866">
                  <c:v>1059987.0706219608</c:v>
                </c:pt>
                <c:pt idx="867">
                  <c:v>1057124.4651069702</c:v>
                </c:pt>
                <c:pt idx="868">
                  <c:v>1049257.268196818</c:v>
                </c:pt>
                <c:pt idx="869">
                  <c:v>1031622.2369973939</c:v>
                </c:pt>
                <c:pt idx="870">
                  <c:v>1026188.7954075168</c:v>
                </c:pt>
                <c:pt idx="871">
                  <c:v>1037223.4372311026</c:v>
                </c:pt>
                <c:pt idx="872">
                  <c:v>1038896.4898365234</c:v>
                </c:pt>
                <c:pt idx="873">
                  <c:v>1039676.4263609063</c:v>
                </c:pt>
                <c:pt idx="874">
                  <c:v>1033805.9105686067</c:v>
                </c:pt>
                <c:pt idx="875">
                  <c:v>1041416.0888387603</c:v>
                </c:pt>
                <c:pt idx="876">
                  <c:v>1046417.6964363912</c:v>
                </c:pt>
                <c:pt idx="877">
                  <c:v>1045838.3656244645</c:v>
                </c:pt>
                <c:pt idx="878">
                  <c:v>1040336.5657316152</c:v>
                </c:pt>
                <c:pt idx="879">
                  <c:v>1040451.7104490884</c:v>
                </c:pt>
                <c:pt idx="880">
                  <c:v>1045462.5364200989</c:v>
                </c:pt>
                <c:pt idx="881">
                  <c:v>1048962.2702792175</c:v>
                </c:pt>
                <c:pt idx="882">
                  <c:v>1058559.6884550778</c:v>
                </c:pt>
                <c:pt idx="883">
                  <c:v>1059468.2537160576</c:v>
                </c:pt>
                <c:pt idx="884">
                  <c:v>1053946.8723236925</c:v>
                </c:pt>
                <c:pt idx="885">
                  <c:v>1052467.6783971738</c:v>
                </c:pt>
                <c:pt idx="886">
                  <c:v>1049792.6337081511</c:v>
                </c:pt>
                <c:pt idx="887">
                  <c:v>1053617.8726913226</c:v>
                </c:pt>
                <c:pt idx="888">
                  <c:v>1054852.3152741119</c:v>
                </c:pt>
                <c:pt idx="889">
                  <c:v>1059091.9028088981</c:v>
                </c:pt>
                <c:pt idx="890">
                  <c:v>1055365.8995153259</c:v>
                </c:pt>
                <c:pt idx="891">
                  <c:v>1059934.9952492015</c:v>
                </c:pt>
                <c:pt idx="892">
                  <c:v>1055853.4858599962</c:v>
                </c:pt>
                <c:pt idx="893">
                  <c:v>1055683.6551424996</c:v>
                </c:pt>
                <c:pt idx="894">
                  <c:v>1055000.0470333542</c:v>
                </c:pt>
                <c:pt idx="895">
                  <c:v>1064363.7758571184</c:v>
                </c:pt>
                <c:pt idx="896">
                  <c:v>1071731.3689278797</c:v>
                </c:pt>
                <c:pt idx="897">
                  <c:v>1066736.7149985663</c:v>
                </c:pt>
                <c:pt idx="898">
                  <c:v>1066959.4864190612</c:v>
                </c:pt>
                <c:pt idx="899">
                  <c:v>1070756.9570685984</c:v>
                </c:pt>
                <c:pt idx="900">
                  <c:v>1077651.0740130888</c:v>
                </c:pt>
                <c:pt idx="901">
                  <c:v>1078762.4707418086</c:v>
                </c:pt>
                <c:pt idx="902">
                  <c:v>1081792.6055216703</c:v>
                </c:pt>
                <c:pt idx="903">
                  <c:v>1072091.038836753</c:v>
                </c:pt>
                <c:pt idx="904">
                  <c:v>1078150.025939397</c:v>
                </c:pt>
                <c:pt idx="905">
                  <c:v>1079698.6819303832</c:v>
                </c:pt>
                <c:pt idx="906">
                  <c:v>1068548.6107467357</c:v>
                </c:pt>
                <c:pt idx="907">
                  <c:v>1072408.1287331455</c:v>
                </c:pt>
                <c:pt idx="908">
                  <c:v>1069847.5674769077</c:v>
                </c:pt>
                <c:pt idx="909">
                  <c:v>1073596.6159496405</c:v>
                </c:pt>
                <c:pt idx="910">
                  <c:v>1067191.243887393</c:v>
                </c:pt>
                <c:pt idx="911">
                  <c:v>1073254.5916093099</c:v>
                </c:pt>
                <c:pt idx="912">
                  <c:v>1073605.1479443996</c:v>
                </c:pt>
                <c:pt idx="913">
                  <c:v>1071834.7278223336</c:v>
                </c:pt>
                <c:pt idx="914">
                  <c:v>1065487.5186857171</c:v>
                </c:pt>
                <c:pt idx="915">
                  <c:v>1067162.3180619087</c:v>
                </c:pt>
                <c:pt idx="916">
                  <c:v>1059816.7847803561</c:v>
                </c:pt>
                <c:pt idx="917">
                  <c:v>1055483.6725205362</c:v>
                </c:pt>
                <c:pt idx="918">
                  <c:v>1055388.9204377842</c:v>
                </c:pt>
                <c:pt idx="919">
                  <c:v>1052745.7097842284</c:v>
                </c:pt>
                <c:pt idx="920">
                  <c:v>1058832.974237401</c:v>
                </c:pt>
                <c:pt idx="921">
                  <c:v>1056035.3494439297</c:v>
                </c:pt>
                <c:pt idx="922">
                  <c:v>1050956.5484635748</c:v>
                </c:pt>
                <c:pt idx="923">
                  <c:v>1051646.0041268629</c:v>
                </c:pt>
                <c:pt idx="924">
                  <c:v>1045420.9072524956</c:v>
                </c:pt>
                <c:pt idx="925">
                  <c:v>1040097.5481409816</c:v>
                </c:pt>
                <c:pt idx="926">
                  <c:v>1042524.739351509</c:v>
                </c:pt>
                <c:pt idx="927">
                  <c:v>1032720.6174925537</c:v>
                </c:pt>
                <c:pt idx="928">
                  <c:v>1040424.3869313196</c:v>
                </c:pt>
                <c:pt idx="929">
                  <c:v>1037827.5595753974</c:v>
                </c:pt>
                <c:pt idx="930">
                  <c:v>1038441.5265614953</c:v>
                </c:pt>
                <c:pt idx="931">
                  <c:v>1036809.7038922844</c:v>
                </c:pt>
                <c:pt idx="932">
                  <c:v>1031654.8522615896</c:v>
                </c:pt>
                <c:pt idx="933">
                  <c:v>1033537.6182665549</c:v>
                </c:pt>
                <c:pt idx="934">
                  <c:v>1030317.8140374888</c:v>
                </c:pt>
                <c:pt idx="935">
                  <c:v>1029010.4021082665</c:v>
                </c:pt>
                <c:pt idx="936">
                  <c:v>1028514.2168113017</c:v>
                </c:pt>
                <c:pt idx="937">
                  <c:v>1022314.1899419782</c:v>
                </c:pt>
                <c:pt idx="938">
                  <c:v>1025177.4295532702</c:v>
                </c:pt>
                <c:pt idx="939">
                  <c:v>1014432.0050681392</c:v>
                </c:pt>
                <c:pt idx="940">
                  <c:v>1012188.2541743894</c:v>
                </c:pt>
                <c:pt idx="941">
                  <c:v>999191.31896212604</c:v>
                </c:pt>
                <c:pt idx="942">
                  <c:v>991276.6427609378</c:v>
                </c:pt>
                <c:pt idx="943">
                  <c:v>1006476.7126906399</c:v>
                </c:pt>
                <c:pt idx="944">
                  <c:v>1001103.163558837</c:v>
                </c:pt>
                <c:pt idx="945">
                  <c:v>998486.23198490508</c:v>
                </c:pt>
                <c:pt idx="946">
                  <c:v>1009411.4950273585</c:v>
                </c:pt>
                <c:pt idx="947">
                  <c:v>1012939.469607314</c:v>
                </c:pt>
                <c:pt idx="948">
                  <c:v>1007479.3551287182</c:v>
                </c:pt>
                <c:pt idx="949">
                  <c:v>1004578.1673285716</c:v>
                </c:pt>
                <c:pt idx="950">
                  <c:v>999326.54960032424</c:v>
                </c:pt>
                <c:pt idx="951">
                  <c:v>993771.33873334958</c:v>
                </c:pt>
                <c:pt idx="952">
                  <c:v>993834.63241466391</c:v>
                </c:pt>
                <c:pt idx="953">
                  <c:v>994375.64255972521</c:v>
                </c:pt>
                <c:pt idx="954">
                  <c:v>992400.65884606715</c:v>
                </c:pt>
                <c:pt idx="955">
                  <c:v>987216.53236079204</c:v>
                </c:pt>
                <c:pt idx="956">
                  <c:v>989496.87031574082</c:v>
                </c:pt>
                <c:pt idx="957">
                  <c:v>992376.80784697877</c:v>
                </c:pt>
                <c:pt idx="958">
                  <c:v>983264.9790088865</c:v>
                </c:pt>
                <c:pt idx="959">
                  <c:v>976474.48111891525</c:v>
                </c:pt>
                <c:pt idx="960">
                  <c:v>977868.18279998435</c:v>
                </c:pt>
                <c:pt idx="961">
                  <c:v>976300.47301147575</c:v>
                </c:pt>
                <c:pt idx="962">
                  <c:v>985203.74129255186</c:v>
                </c:pt>
                <c:pt idx="963">
                  <c:v>988714.0105682509</c:v>
                </c:pt>
                <c:pt idx="964">
                  <c:v>993470.06786170951</c:v>
                </c:pt>
                <c:pt idx="965">
                  <c:v>992562.01129248168</c:v>
                </c:pt>
                <c:pt idx="966">
                  <c:v>988910.73508529516</c:v>
                </c:pt>
                <c:pt idx="967">
                  <c:v>992265.94426576199</c:v>
                </c:pt>
                <c:pt idx="968">
                  <c:v>990140.36353403016</c:v>
                </c:pt>
                <c:pt idx="969">
                  <c:v>986454.06451588287</c:v>
                </c:pt>
                <c:pt idx="970">
                  <c:v>986824.5152032515</c:v>
                </c:pt>
                <c:pt idx="971">
                  <c:v>983833.44036854734</c:v>
                </c:pt>
                <c:pt idx="972">
                  <c:v>987977.41515294812</c:v>
                </c:pt>
                <c:pt idx="973">
                  <c:v>988120.80618164618</c:v>
                </c:pt>
                <c:pt idx="974">
                  <c:v>1010667.9585699432</c:v>
                </c:pt>
                <c:pt idx="975">
                  <c:v>1011067.3211517008</c:v>
                </c:pt>
                <c:pt idx="976">
                  <c:v>1007602.3815752325</c:v>
                </c:pt>
                <c:pt idx="977">
                  <c:v>1016319.8863088941</c:v>
                </c:pt>
                <c:pt idx="978">
                  <c:v>1023068.4773244542</c:v>
                </c:pt>
                <c:pt idx="979">
                  <c:v>1019076.5627355918</c:v>
                </c:pt>
                <c:pt idx="980">
                  <c:v>1017881.609950621</c:v>
                </c:pt>
                <c:pt idx="981">
                  <c:v>1017684.4757023003</c:v>
                </c:pt>
                <c:pt idx="982">
                  <c:v>1023471.1891980201</c:v>
                </c:pt>
                <c:pt idx="983">
                  <c:v>1030054.4425618844</c:v>
                </c:pt>
                <c:pt idx="984">
                  <c:v>1030164.8276556511</c:v>
                </c:pt>
                <c:pt idx="985">
                  <c:v>1027694.7870326091</c:v>
                </c:pt>
                <c:pt idx="986">
                  <c:v>1024254.3304469484</c:v>
                </c:pt>
                <c:pt idx="987">
                  <c:v>1032887.5445918645</c:v>
                </c:pt>
                <c:pt idx="988">
                  <c:v>1042275.8342848629</c:v>
                </c:pt>
                <c:pt idx="989">
                  <c:v>1046298.297516585</c:v>
                </c:pt>
                <c:pt idx="990">
                  <c:v>1039130.5076090434</c:v>
                </c:pt>
                <c:pt idx="991">
                  <c:v>1041902.3000658141</c:v>
                </c:pt>
                <c:pt idx="992">
                  <c:v>1050306.973154268</c:v>
                </c:pt>
                <c:pt idx="993">
                  <c:v>1047667.3303400835</c:v>
                </c:pt>
                <c:pt idx="994">
                  <c:v>1041529.0617085327</c:v>
                </c:pt>
                <c:pt idx="995">
                  <c:v>1040894.7404190826</c:v>
                </c:pt>
                <c:pt idx="996">
                  <c:v>1047617.6366028703</c:v>
                </c:pt>
                <c:pt idx="997">
                  <c:v>1048765.8944467385</c:v>
                </c:pt>
                <c:pt idx="998">
                  <c:v>1049782.9938748642</c:v>
                </c:pt>
                <c:pt idx="999">
                  <c:v>1046847.2869594317</c:v>
                </c:pt>
                <c:pt idx="1000">
                  <c:v>1040137.9407711802</c:v>
                </c:pt>
                <c:pt idx="1001">
                  <c:v>1032762.0244746676</c:v>
                </c:pt>
                <c:pt idx="1002">
                  <c:v>1036397.0035271897</c:v>
                </c:pt>
                <c:pt idx="1003">
                  <c:v>1035927.206401544</c:v>
                </c:pt>
                <c:pt idx="1004">
                  <c:v>1032811.9105408351</c:v>
                </c:pt>
                <c:pt idx="1005">
                  <c:v>1024703.6687675517</c:v>
                </c:pt>
                <c:pt idx="1006">
                  <c:v>1022834.4946602542</c:v>
                </c:pt>
                <c:pt idx="1007">
                  <c:v>1027199.8341733189</c:v>
                </c:pt>
                <c:pt idx="1008">
                  <c:v>1022905.9157066875</c:v>
                </c:pt>
                <c:pt idx="1009">
                  <c:v>1028373.9752105925</c:v>
                </c:pt>
                <c:pt idx="1010">
                  <c:v>1033942.0571340981</c:v>
                </c:pt>
                <c:pt idx="1011">
                  <c:v>1033185.0760601838</c:v>
                </c:pt>
                <c:pt idx="1012">
                  <c:v>1044567.4611937187</c:v>
                </c:pt>
                <c:pt idx="1013">
                  <c:v>1047688.1437886542</c:v>
                </c:pt>
                <c:pt idx="1014">
                  <c:v>1044374.6375264564</c:v>
                </c:pt>
                <c:pt idx="1015">
                  <c:v>1050147.2600376233</c:v>
                </c:pt>
                <c:pt idx="1016">
                  <c:v>1058541.3992416402</c:v>
                </c:pt>
                <c:pt idx="1017">
                  <c:v>1055123.1841645264</c:v>
                </c:pt>
                <c:pt idx="1018">
                  <c:v>1053057.0259746606</c:v>
                </c:pt>
                <c:pt idx="1019">
                  <c:v>1062506.4765214017</c:v>
                </c:pt>
                <c:pt idx="1020">
                  <c:v>1061303.5163272708</c:v>
                </c:pt>
                <c:pt idx="1021">
                  <c:v>1056752.9722970054</c:v>
                </c:pt>
                <c:pt idx="1022">
                  <c:v>1054358.721198203</c:v>
                </c:pt>
                <c:pt idx="1023">
                  <c:v>1058865.4913158379</c:v>
                </c:pt>
                <c:pt idx="1024">
                  <c:v>1059779.6012501563</c:v>
                </c:pt>
                <c:pt idx="1025">
                  <c:v>1058576.9997362038</c:v>
                </c:pt>
                <c:pt idx="1026">
                  <c:v>1056681.9127607516</c:v>
                </c:pt>
                <c:pt idx="1027">
                  <c:v>1054042.4976297414</c:v>
                </c:pt>
                <c:pt idx="1028">
                  <c:v>1058527.4566253494</c:v>
                </c:pt>
                <c:pt idx="1029">
                  <c:v>1065879.0171759604</c:v>
                </c:pt>
                <c:pt idx="1030">
                  <c:v>1066788.5389685656</c:v>
                </c:pt>
                <c:pt idx="1031">
                  <c:v>1057720.032591295</c:v>
                </c:pt>
                <c:pt idx="1032">
                  <c:v>1051604.4443513688</c:v>
                </c:pt>
                <c:pt idx="1033">
                  <c:v>1049701.7177919946</c:v>
                </c:pt>
                <c:pt idx="1034">
                  <c:v>1051338.4795415099</c:v>
                </c:pt>
                <c:pt idx="1035">
                  <c:v>1046407.2196665865</c:v>
                </c:pt>
                <c:pt idx="1036">
                  <c:v>1041569.8052721657</c:v>
                </c:pt>
                <c:pt idx="1037">
                  <c:v>1044243.2128489491</c:v>
                </c:pt>
                <c:pt idx="1038">
                  <c:v>1041363.3135047777</c:v>
                </c:pt>
                <c:pt idx="1039">
                  <c:v>1038483.2243102086</c:v>
                </c:pt>
                <c:pt idx="1040">
                  <c:v>1033213.1216322586</c:v>
                </c:pt>
                <c:pt idx="1041">
                  <c:v>1035319.952732896</c:v>
                </c:pt>
                <c:pt idx="1042">
                  <c:v>1025602.5002423397</c:v>
                </c:pt>
                <c:pt idx="1043">
                  <c:v>1028043.2517991653</c:v>
                </c:pt>
                <c:pt idx="1044">
                  <c:v>1032429.4804723025</c:v>
                </c:pt>
                <c:pt idx="1045">
                  <c:v>1026687.0122117484</c:v>
                </c:pt>
                <c:pt idx="1046">
                  <c:v>1027961.2033725064</c:v>
                </c:pt>
                <c:pt idx="1047">
                  <c:v>1028591.2485119418</c:v>
                </c:pt>
                <c:pt idx="1048">
                  <c:v>1023261.8986652598</c:v>
                </c:pt>
                <c:pt idx="1049">
                  <c:v>1022389.4012879521</c:v>
                </c:pt>
                <c:pt idx="1050">
                  <c:v>1030404.0731093737</c:v>
                </c:pt>
                <c:pt idx="1051">
                  <c:v>1028106.2099384026</c:v>
                </c:pt>
                <c:pt idx="1052">
                  <c:v>1026434.6889572934</c:v>
                </c:pt>
                <c:pt idx="1053">
                  <c:v>1025374.4390249747</c:v>
                </c:pt>
                <c:pt idx="1054">
                  <c:v>1027602.6573482276</c:v>
                </c:pt>
                <c:pt idx="1055">
                  <c:v>1039761.4543438102</c:v>
                </c:pt>
                <c:pt idx="1056">
                  <c:v>1045375.3673582402</c:v>
                </c:pt>
                <c:pt idx="1057">
                  <c:v>1040496.4088657837</c:v>
                </c:pt>
                <c:pt idx="1058">
                  <c:v>1050260.3143414194</c:v>
                </c:pt>
                <c:pt idx="1059">
                  <c:v>1046476.2188767073</c:v>
                </c:pt>
                <c:pt idx="1060">
                  <c:v>1052404.9991047545</c:v>
                </c:pt>
                <c:pt idx="1061">
                  <c:v>1049192.7272433834</c:v>
                </c:pt>
                <c:pt idx="1062">
                  <c:v>1048052.4641275918</c:v>
                </c:pt>
                <c:pt idx="1063">
                  <c:v>1055819.1967028624</c:v>
                </c:pt>
                <c:pt idx="1064">
                  <c:v>1058526.646639091</c:v>
                </c:pt>
                <c:pt idx="1065">
                  <c:v>1060376.9077431648</c:v>
                </c:pt>
                <c:pt idx="1066">
                  <c:v>1050580.0902142723</c:v>
                </c:pt>
                <c:pt idx="1067">
                  <c:v>1049807.9234179044</c:v>
                </c:pt>
                <c:pt idx="1068">
                  <c:v>1051536.7555255443</c:v>
                </c:pt>
                <c:pt idx="1069">
                  <c:v>1053017.8605001443</c:v>
                </c:pt>
                <c:pt idx="1070">
                  <c:v>1058813.1642620284</c:v>
                </c:pt>
                <c:pt idx="1071">
                  <c:v>1062880.2280533076</c:v>
                </c:pt>
                <c:pt idx="1072">
                  <c:v>1065871.8269733058</c:v>
                </c:pt>
                <c:pt idx="1073">
                  <c:v>1069011.5438445043</c:v>
                </c:pt>
                <c:pt idx="1074">
                  <c:v>1068636.0606962605</c:v>
                </c:pt>
                <c:pt idx="1075">
                  <c:v>1063087.7486832985</c:v>
                </c:pt>
                <c:pt idx="1076">
                  <c:v>1063536.4657600918</c:v>
                </c:pt>
                <c:pt idx="1077">
                  <c:v>1063823.9655215535</c:v>
                </c:pt>
                <c:pt idx="1078">
                  <c:v>1063599.1169645637</c:v>
                </c:pt>
                <c:pt idx="1079">
                  <c:v>1059497.967053669</c:v>
                </c:pt>
                <c:pt idx="1080">
                  <c:v>1054542.9989491194</c:v>
                </c:pt>
                <c:pt idx="1081">
                  <c:v>1055331.0798274139</c:v>
                </c:pt>
                <c:pt idx="1082">
                  <c:v>1052690.2738995841</c:v>
                </c:pt>
                <c:pt idx="1083">
                  <c:v>1056568.2878328634</c:v>
                </c:pt>
                <c:pt idx="1084">
                  <c:v>1055693.1501244749</c:v>
                </c:pt>
                <c:pt idx="1085">
                  <c:v>1059561.6349861692</c:v>
                </c:pt>
                <c:pt idx="1086">
                  <c:v>1065269.6977327527</c:v>
                </c:pt>
                <c:pt idx="1087">
                  <c:v>1061437.2364110402</c:v>
                </c:pt>
                <c:pt idx="1088">
                  <c:v>1057519.7686244163</c:v>
                </c:pt>
                <c:pt idx="1089">
                  <c:v>1063112.3137691095</c:v>
                </c:pt>
                <c:pt idx="1090">
                  <c:v>1052083.402157933</c:v>
                </c:pt>
                <c:pt idx="1091">
                  <c:v>1061877.3222840705</c:v>
                </c:pt>
                <c:pt idx="1092">
                  <c:v>1065123.50058878</c:v>
                </c:pt>
                <c:pt idx="1093">
                  <c:v>1063889.1182462669</c:v>
                </c:pt>
                <c:pt idx="1094">
                  <c:v>1060671.0420317526</c:v>
                </c:pt>
                <c:pt idx="1095">
                  <c:v>1055271.6862393715</c:v>
                </c:pt>
                <c:pt idx="1096">
                  <c:v>1054560.5772802483</c:v>
                </c:pt>
                <c:pt idx="1097">
                  <c:v>1060551.6720461817</c:v>
                </c:pt>
                <c:pt idx="1098">
                  <c:v>1063411.425645404</c:v>
                </c:pt>
                <c:pt idx="1099">
                  <c:v>1058299.9055149429</c:v>
                </c:pt>
                <c:pt idx="1100">
                  <c:v>1055320.4298283183</c:v>
                </c:pt>
                <c:pt idx="1101">
                  <c:v>1052519.6573668267</c:v>
                </c:pt>
                <c:pt idx="1102">
                  <c:v>1051075.9571772527</c:v>
                </c:pt>
                <c:pt idx="1103">
                  <c:v>1046823.8929207769</c:v>
                </c:pt>
                <c:pt idx="1104">
                  <c:v>1044528.2842363319</c:v>
                </c:pt>
                <c:pt idx="1105">
                  <c:v>1043637.8842892242</c:v>
                </c:pt>
                <c:pt idx="1106">
                  <c:v>1044612.0030084186</c:v>
                </c:pt>
                <c:pt idx="1107">
                  <c:v>1041811.5691937875</c:v>
                </c:pt>
                <c:pt idx="1108">
                  <c:v>1038810.1222830521</c:v>
                </c:pt>
                <c:pt idx="1109">
                  <c:v>1040854.4377814181</c:v>
                </c:pt>
                <c:pt idx="1110">
                  <c:v>1047416.971989911</c:v>
                </c:pt>
                <c:pt idx="1111">
                  <c:v>1050366.8149321238</c:v>
                </c:pt>
                <c:pt idx="1112">
                  <c:v>1052841.717707206</c:v>
                </c:pt>
                <c:pt idx="1113">
                  <c:v>1048669.0529404304</c:v>
                </c:pt>
                <c:pt idx="1114">
                  <c:v>1048331.2913407384</c:v>
                </c:pt>
                <c:pt idx="1115">
                  <c:v>1049707.0340318833</c:v>
                </c:pt>
                <c:pt idx="1116">
                  <c:v>1043629.3093814508</c:v>
                </c:pt>
                <c:pt idx="1117">
                  <c:v>1048830.8743809974</c:v>
                </c:pt>
                <c:pt idx="1118">
                  <c:v>1046614.6330446947</c:v>
                </c:pt>
                <c:pt idx="1119">
                  <c:v>1048604.8468386852</c:v>
                </c:pt>
                <c:pt idx="1120">
                  <c:v>1044528.5117029905</c:v>
                </c:pt>
                <c:pt idx="1121">
                  <c:v>1046354.8512721071</c:v>
                </c:pt>
                <c:pt idx="1122">
                  <c:v>1052688.4744441735</c:v>
                </c:pt>
                <c:pt idx="1123">
                  <c:v>1050517.9852554626</c:v>
                </c:pt>
                <c:pt idx="1124">
                  <c:v>1052924.0599077425</c:v>
                </c:pt>
                <c:pt idx="1125">
                  <c:v>1053295.5585746784</c:v>
                </c:pt>
                <c:pt idx="1126">
                  <c:v>1048916.1151866484</c:v>
                </c:pt>
                <c:pt idx="1127">
                  <c:v>1051427.0935255061</c:v>
                </c:pt>
                <c:pt idx="1128">
                  <c:v>1052729.3507683631</c:v>
                </c:pt>
                <c:pt idx="1129">
                  <c:v>1051076.5506649837</c:v>
                </c:pt>
                <c:pt idx="1130">
                  <c:v>1054176.1746782279</c:v>
                </c:pt>
                <c:pt idx="1131">
                  <c:v>1047071.8135056002</c:v>
                </c:pt>
                <c:pt idx="1132">
                  <c:v>1050909.0747243883</c:v>
                </c:pt>
                <c:pt idx="1133">
                  <c:v>1049061.6560461745</c:v>
                </c:pt>
                <c:pt idx="1134">
                  <c:v>1044464.1235439277</c:v>
                </c:pt>
                <c:pt idx="1135">
                  <c:v>1037392.3598600976</c:v>
                </c:pt>
                <c:pt idx="1136">
                  <c:v>1036931.5650617976</c:v>
                </c:pt>
                <c:pt idx="1137">
                  <c:v>1040258.6917127061</c:v>
                </c:pt>
                <c:pt idx="1138">
                  <c:v>1042787.6323295124</c:v>
                </c:pt>
                <c:pt idx="1139">
                  <c:v>1050198.086529254</c:v>
                </c:pt>
                <c:pt idx="1140">
                  <c:v>1056303.3283745782</c:v>
                </c:pt>
                <c:pt idx="1141">
                  <c:v>1050878.0941535966</c:v>
                </c:pt>
                <c:pt idx="1142">
                  <c:v>1052436.6615473786</c:v>
                </c:pt>
                <c:pt idx="1143">
                  <c:v>1053925.3014906072</c:v>
                </c:pt>
                <c:pt idx="1144">
                  <c:v>1057733.6367993802</c:v>
                </c:pt>
                <c:pt idx="1145">
                  <c:v>1052640.8740020311</c:v>
                </c:pt>
                <c:pt idx="1146">
                  <c:v>1053599.7248400198</c:v>
                </c:pt>
                <c:pt idx="1147">
                  <c:v>1052263.5711084283</c:v>
                </c:pt>
                <c:pt idx="1148">
                  <c:v>1051071.865024629</c:v>
                </c:pt>
                <c:pt idx="1149">
                  <c:v>1054196.6537137441</c:v>
                </c:pt>
                <c:pt idx="1150">
                  <c:v>1045243.1045000916</c:v>
                </c:pt>
                <c:pt idx="1151">
                  <c:v>1048977.8817065665</c:v>
                </c:pt>
                <c:pt idx="1152">
                  <c:v>1050413.7151333638</c:v>
                </c:pt>
                <c:pt idx="1153">
                  <c:v>1043829.4827529498</c:v>
                </c:pt>
                <c:pt idx="1154">
                  <c:v>1040111.9096152982</c:v>
                </c:pt>
                <c:pt idx="1155">
                  <c:v>1033068.8310701968</c:v>
                </c:pt>
                <c:pt idx="1156">
                  <c:v>1041240.0655850983</c:v>
                </c:pt>
                <c:pt idx="1157">
                  <c:v>1039686.8581893722</c:v>
                </c:pt>
                <c:pt idx="1158">
                  <c:v>1042884.9968026752</c:v>
                </c:pt>
                <c:pt idx="1159">
                  <c:v>1043687.2211090229</c:v>
                </c:pt>
                <c:pt idx="1160">
                  <c:v>1038056.3169000569</c:v>
                </c:pt>
                <c:pt idx="1161">
                  <c:v>1035234.774103822</c:v>
                </c:pt>
                <c:pt idx="1162">
                  <c:v>1034672.2945368052</c:v>
                </c:pt>
                <c:pt idx="1163">
                  <c:v>1031622.8119349646</c:v>
                </c:pt>
                <c:pt idx="1164">
                  <c:v>1028581.7510035374</c:v>
                </c:pt>
                <c:pt idx="1165">
                  <c:v>1027015.0029493492</c:v>
                </c:pt>
                <c:pt idx="1166">
                  <c:v>1028964.985331196</c:v>
                </c:pt>
                <c:pt idx="1167">
                  <c:v>1024160.6040144691</c:v>
                </c:pt>
                <c:pt idx="1168">
                  <c:v>1025508.4858839554</c:v>
                </c:pt>
                <c:pt idx="1169">
                  <c:v>1035369.0186262588</c:v>
                </c:pt>
                <c:pt idx="1170">
                  <c:v>1032726.8353280996</c:v>
                </c:pt>
                <c:pt idx="1171">
                  <c:v>1032646.5691724103</c:v>
                </c:pt>
                <c:pt idx="1172">
                  <c:v>1034601.7263857417</c:v>
                </c:pt>
                <c:pt idx="1173">
                  <c:v>1040728.5382601196</c:v>
                </c:pt>
                <c:pt idx="1174">
                  <c:v>1039976.0021340988</c:v>
                </c:pt>
                <c:pt idx="1175">
                  <c:v>1041819.8214646002</c:v>
                </c:pt>
                <c:pt idx="1176">
                  <c:v>1036686.4400871798</c:v>
                </c:pt>
                <c:pt idx="1177">
                  <c:v>1031289.7540208948</c:v>
                </c:pt>
                <c:pt idx="1178">
                  <c:v>1030645.3574579748</c:v>
                </c:pt>
                <c:pt idx="1179">
                  <c:v>1033360.8224999369</c:v>
                </c:pt>
                <c:pt idx="1180">
                  <c:v>1033950.2141866732</c:v>
                </c:pt>
                <c:pt idx="1181">
                  <c:v>1032676.0835586421</c:v>
                </c:pt>
                <c:pt idx="1182">
                  <c:v>1032825.3037832014</c:v>
                </c:pt>
                <c:pt idx="1183">
                  <c:v>1034320.5676260134</c:v>
                </c:pt>
                <c:pt idx="1184">
                  <c:v>1032747.8360449329</c:v>
                </c:pt>
                <c:pt idx="1185">
                  <c:v>1030894.6743397661</c:v>
                </c:pt>
                <c:pt idx="1186">
                  <c:v>1032218.5167888115</c:v>
                </c:pt>
                <c:pt idx="1187">
                  <c:v>1029647.9889783876</c:v>
                </c:pt>
                <c:pt idx="1188">
                  <c:v>1029242.5433888249</c:v>
                </c:pt>
                <c:pt idx="1189">
                  <c:v>1021443.601320045</c:v>
                </c:pt>
                <c:pt idx="1190">
                  <c:v>1025740.0159611697</c:v>
                </c:pt>
                <c:pt idx="1191">
                  <c:v>1017809.7469323528</c:v>
                </c:pt>
                <c:pt idx="1192">
                  <c:v>1016232.6873308594</c:v>
                </c:pt>
                <c:pt idx="1193">
                  <c:v>1012796.0126002395</c:v>
                </c:pt>
                <c:pt idx="1194">
                  <c:v>1014436.9430502438</c:v>
                </c:pt>
                <c:pt idx="1195">
                  <c:v>1013567.903567363</c:v>
                </c:pt>
                <c:pt idx="1196">
                  <c:v>1006496.0805646032</c:v>
                </c:pt>
                <c:pt idx="1197">
                  <c:v>998344.35202458361</c:v>
                </c:pt>
                <c:pt idx="1198">
                  <c:v>1004987.7086451442</c:v>
                </c:pt>
                <c:pt idx="1199">
                  <c:v>1004791.2317888559</c:v>
                </c:pt>
                <c:pt idx="1200">
                  <c:v>1001045.2237826106</c:v>
                </c:pt>
                <c:pt idx="1201">
                  <c:v>1011204.9104146857</c:v>
                </c:pt>
                <c:pt idx="1202">
                  <c:v>1010975.366428806</c:v>
                </c:pt>
                <c:pt idx="1203">
                  <c:v>1016354.8101511331</c:v>
                </c:pt>
                <c:pt idx="1204">
                  <c:v>1008144.3283749353</c:v>
                </c:pt>
                <c:pt idx="1205">
                  <c:v>1012775.1505075499</c:v>
                </c:pt>
                <c:pt idx="1206">
                  <c:v>1007209.8628734968</c:v>
                </c:pt>
                <c:pt idx="1207">
                  <c:v>1000508.4884574499</c:v>
                </c:pt>
                <c:pt idx="1208">
                  <c:v>995461.40579943941</c:v>
                </c:pt>
                <c:pt idx="1209">
                  <c:v>990327.54429501155</c:v>
                </c:pt>
                <c:pt idx="1210">
                  <c:v>993701.20916194306</c:v>
                </c:pt>
                <c:pt idx="1211">
                  <c:v>998221.35903473455</c:v>
                </c:pt>
                <c:pt idx="1212">
                  <c:v>1001737.8460749615</c:v>
                </c:pt>
                <c:pt idx="1213">
                  <c:v>994582.75075840647</c:v>
                </c:pt>
                <c:pt idx="1214">
                  <c:v>1000704.9069740111</c:v>
                </c:pt>
                <c:pt idx="1215">
                  <c:v>1000160.5366145136</c:v>
                </c:pt>
                <c:pt idx="1216">
                  <c:v>997781.82304601162</c:v>
                </c:pt>
                <c:pt idx="1217">
                  <c:v>996808.93080178613</c:v>
                </c:pt>
                <c:pt idx="1218">
                  <c:v>1007243.2715745568</c:v>
                </c:pt>
                <c:pt idx="1219">
                  <c:v>1015217.7372138546</c:v>
                </c:pt>
                <c:pt idx="1220">
                  <c:v>1020797.4891987869</c:v>
                </c:pt>
                <c:pt idx="1221">
                  <c:v>1016484.8006851774</c:v>
                </c:pt>
                <c:pt idx="1222">
                  <c:v>1022291.2884535802</c:v>
                </c:pt>
                <c:pt idx="1223">
                  <c:v>1026075.4597778851</c:v>
                </c:pt>
                <c:pt idx="1224">
                  <c:v>1017992.0247911222</c:v>
                </c:pt>
                <c:pt idx="1225">
                  <c:v>1020758.3383691844</c:v>
                </c:pt>
                <c:pt idx="1226">
                  <c:v>1020661.4431216795</c:v>
                </c:pt>
                <c:pt idx="1227">
                  <c:v>1032820.7404585117</c:v>
                </c:pt>
                <c:pt idx="1228">
                  <c:v>1027887.0889576667</c:v>
                </c:pt>
                <c:pt idx="1229">
                  <c:v>1033684.7126833065</c:v>
                </c:pt>
                <c:pt idx="1230">
                  <c:v>1035579.0372144197</c:v>
                </c:pt>
                <c:pt idx="1231">
                  <c:v>1038000.9890619662</c:v>
                </c:pt>
                <c:pt idx="1232">
                  <c:v>1038848.9381478984</c:v>
                </c:pt>
                <c:pt idx="1233">
                  <c:v>1040689.2927964372</c:v>
                </c:pt>
                <c:pt idx="1234">
                  <c:v>1036477.6320865457</c:v>
                </c:pt>
                <c:pt idx="1235">
                  <c:v>1042401.7997748168</c:v>
                </c:pt>
                <c:pt idx="1236">
                  <c:v>1046179.7946566634</c:v>
                </c:pt>
                <c:pt idx="1237">
                  <c:v>1052328.2656792295</c:v>
                </c:pt>
                <c:pt idx="1238">
                  <c:v>1048772.4231244694</c:v>
                </c:pt>
                <c:pt idx="1239">
                  <c:v>1057702.8875953476</c:v>
                </c:pt>
                <c:pt idx="1240">
                  <c:v>1054194.7525903974</c:v>
                </c:pt>
                <c:pt idx="1241">
                  <c:v>1060452.8874751071</c:v>
                </c:pt>
                <c:pt idx="1242">
                  <c:v>1063302.1852234812</c:v>
                </c:pt>
                <c:pt idx="1243">
                  <c:v>1063276.4725029184</c:v>
                </c:pt>
                <c:pt idx="1244">
                  <c:v>1058969.8809859185</c:v>
                </c:pt>
                <c:pt idx="1245">
                  <c:v>1058678.7107326644</c:v>
                </c:pt>
                <c:pt idx="1246">
                  <c:v>1061690.9366401106</c:v>
                </c:pt>
                <c:pt idx="1247">
                  <c:v>1074596.013378304</c:v>
                </c:pt>
                <c:pt idx="1248">
                  <c:v>1083221.2242884818</c:v>
                </c:pt>
                <c:pt idx="1249">
                  <c:v>1081970.9107222524</c:v>
                </c:pt>
                <c:pt idx="1250">
                  <c:v>1079282.9782177892</c:v>
                </c:pt>
                <c:pt idx="1251">
                  <c:v>1080528.9148486245</c:v>
                </c:pt>
                <c:pt idx="1252">
                  <c:v>1083423.1568223792</c:v>
                </c:pt>
                <c:pt idx="1253">
                  <c:v>1083311.7905148843</c:v>
                </c:pt>
                <c:pt idx="1254">
                  <c:v>1082077.2373199158</c:v>
                </c:pt>
                <c:pt idx="1255">
                  <c:v>1083555.5930776729</c:v>
                </c:pt>
                <c:pt idx="1256">
                  <c:v>1090341.9206618527</c:v>
                </c:pt>
                <c:pt idx="1257">
                  <c:v>1088004.341207474</c:v>
                </c:pt>
                <c:pt idx="1258">
                  <c:v>1085777.0249520899</c:v>
                </c:pt>
              </c:numCache>
            </c:numRef>
          </c:val>
          <c:smooth val="0"/>
          <c:extLst>
            <c:ext xmlns:c16="http://schemas.microsoft.com/office/drawing/2014/chart" uri="{C3380CC4-5D6E-409C-BE32-E72D297353CC}">
              <c16:uniqueId val="{00000000-32B9-4284-8D8D-50A2D9293B56}"/>
            </c:ext>
          </c:extLst>
        </c:ser>
        <c:dLbls>
          <c:showLegendKey val="0"/>
          <c:showVal val="0"/>
          <c:showCatName val="0"/>
          <c:showSerName val="0"/>
          <c:showPercent val="0"/>
          <c:showBubbleSize val="0"/>
        </c:dLbls>
        <c:smooth val="0"/>
        <c:axId val="302244127"/>
        <c:axId val="302246527"/>
      </c:lineChart>
      <c:dateAx>
        <c:axId val="302244127"/>
        <c:scaling>
          <c:orientation val="minMax"/>
        </c:scaling>
        <c:delete val="0"/>
        <c:axPos val="b"/>
        <c:numFmt formatCode="mmm\-yyyy"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crossAx val="302246527"/>
        <c:crosses val="autoZero"/>
        <c:auto val="1"/>
        <c:lblOffset val="100"/>
        <c:baseTimeUnit val="days"/>
      </c:dateAx>
      <c:valAx>
        <c:axId val="302246527"/>
        <c:scaling>
          <c:orientation val="minMax"/>
        </c:scaling>
        <c:delete val="1"/>
        <c:axPos val="l"/>
        <c:numFmt formatCode="General" sourceLinked="1"/>
        <c:majorTickMark val="none"/>
        <c:minorTickMark val="none"/>
        <c:tickLblPos val="nextTo"/>
        <c:crossAx val="302244127"/>
        <c:crosses val="autoZero"/>
        <c:crossBetween val="between"/>
      </c:valAx>
      <c:spPr>
        <a:noFill/>
        <a:ln>
          <a:solidFill>
            <a:schemeClr val="tx1"/>
          </a:solidFill>
        </a:ln>
        <a:effectLst/>
      </c:spPr>
    </c:plotArea>
    <c:plotVisOnly val="1"/>
    <c:dispBlanksAs val="gap"/>
    <c:showDLblsOverMax val="0"/>
  </c:chart>
  <c:spPr>
    <a:noFill/>
    <a:ln w="9525" cap="flat" cmpd="sng" algn="ctr">
      <a:noFill/>
      <a:round/>
    </a:ln>
    <a:effectLst/>
  </c:spPr>
  <c:txPr>
    <a:bodyPr/>
    <a:lstStyle/>
    <a:p>
      <a:pPr>
        <a:defRPr sz="900">
          <a:solidFill>
            <a:sysClr val="windowText" lastClr="000000"/>
          </a:solidFill>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r>
              <a:rPr lang="en-IE" sz="1200" b="1"/>
              <a:t>5-year Portfolio Performance </a:t>
            </a:r>
          </a:p>
        </c:rich>
      </c:tx>
      <c:layout>
        <c:manualLayout>
          <c:xMode val="edge"/>
          <c:yMode val="edge"/>
          <c:x val="0.2712082239720035"/>
          <c:y val="5.092592592592592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endParaRPr lang="en-US"/>
        </a:p>
      </c:txPr>
    </c:title>
    <c:autoTitleDeleted val="0"/>
    <c:plotArea>
      <c:layout>
        <c:manualLayout>
          <c:layoutTarget val="inner"/>
          <c:xMode val="edge"/>
          <c:yMode val="edge"/>
          <c:x val="8.0555555555555561E-2"/>
          <c:y val="0.1388888888888889"/>
          <c:w val="0.88888888888888884"/>
          <c:h val="0.75371172353455818"/>
        </c:manualLayout>
      </c:layout>
      <c:lineChart>
        <c:grouping val="standard"/>
        <c:varyColors val="0"/>
        <c:ser>
          <c:idx val="0"/>
          <c:order val="0"/>
          <c:spPr>
            <a:ln w="12700" cap="rnd">
              <a:solidFill>
                <a:schemeClr val="accent1"/>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'Equity+Bond_Historical'!$AC$4:$AC$1323</c:f>
              <c:numCache>
                <c:formatCode>0.00</c:formatCode>
                <c:ptCount val="1320"/>
                <c:pt idx="0" formatCode="General">
                  <c:v>1000000</c:v>
                </c:pt>
                <c:pt idx="1">
                  <c:v>1017687.8856686167</c:v>
                </c:pt>
                <c:pt idx="2" formatCode="General">
                  <c:v>1011428.7424855836</c:v>
                </c:pt>
                <c:pt idx="3" formatCode="General">
                  <c:v>1017313.2735020675</c:v>
                </c:pt>
                <c:pt idx="4" formatCode="General">
                  <c:v>1017910.8164669948</c:v>
                </c:pt>
                <c:pt idx="5" formatCode="General">
                  <c:v>1021578.7174954464</c:v>
                </c:pt>
                <c:pt idx="6" formatCode="General">
                  <c:v>1030957.3129796195</c:v>
                </c:pt>
                <c:pt idx="7" formatCode="General">
                  <c:v>1020346.6971283611</c:v>
                </c:pt>
                <c:pt idx="8" formatCode="General">
                  <c:v>1016288.7826770061</c:v>
                </c:pt>
                <c:pt idx="9" formatCode="General">
                  <c:v>1026039.2790624436</c:v>
                </c:pt>
                <c:pt idx="10" formatCode="General">
                  <c:v>1028501.6028817863</c:v>
                </c:pt>
                <c:pt idx="11" formatCode="General">
                  <c:v>1038824.1000699847</c:v>
                </c:pt>
                <c:pt idx="12" formatCode="General">
                  <c:v>1044265.6712615461</c:v>
                </c:pt>
                <c:pt idx="13" formatCode="General">
                  <c:v>1045937.2953404788</c:v>
                </c:pt>
                <c:pt idx="14" formatCode="General">
                  <c:v>1042768.1206898299</c:v>
                </c:pt>
                <c:pt idx="15" formatCode="General">
                  <c:v>1045440.7382450554</c:v>
                </c:pt>
                <c:pt idx="16" formatCode="General">
                  <c:v>1045716.7048463036</c:v>
                </c:pt>
                <c:pt idx="17" formatCode="General">
                  <c:v>1057584.0626096977</c:v>
                </c:pt>
                <c:pt idx="18" formatCode="General">
                  <c:v>1076815.9155579733</c:v>
                </c:pt>
                <c:pt idx="19" formatCode="General">
                  <c:v>1069513.8509603308</c:v>
                </c:pt>
                <c:pt idx="20" formatCode="General">
                  <c:v>1075369.5738168578</c:v>
                </c:pt>
                <c:pt idx="21" formatCode="General">
                  <c:v>1042567.1965884658</c:v>
                </c:pt>
                <c:pt idx="22" formatCode="General">
                  <c:v>1038478.8657911001</c:v>
                </c:pt>
                <c:pt idx="23" formatCode="General">
                  <c:v>1028826.481835846</c:v>
                </c:pt>
                <c:pt idx="24" formatCode="General">
                  <c:v>1039148.1516087569</c:v>
                </c:pt>
                <c:pt idx="25" formatCode="General">
                  <c:v>1029315.9987173498</c:v>
                </c:pt>
                <c:pt idx="26" formatCode="General">
                  <c:v>1025034.1704205821</c:v>
                </c:pt>
                <c:pt idx="27" formatCode="General">
                  <c:v>1016732.7601442387</c:v>
                </c:pt>
                <c:pt idx="28" formatCode="General">
                  <c:v>1023049.2272119343</c:v>
                </c:pt>
                <c:pt idx="29" formatCode="General">
                  <c:v>1027248.16396127</c:v>
                </c:pt>
                <c:pt idx="30" formatCode="General">
                  <c:v>1040130.9927620849</c:v>
                </c:pt>
                <c:pt idx="31" formatCode="General">
                  <c:v>1041713.5093921936</c:v>
                </c:pt>
                <c:pt idx="32" formatCode="General">
                  <c:v>1081116.3659300571</c:v>
                </c:pt>
                <c:pt idx="33" formatCode="General">
                  <c:v>1086322.3451762958</c:v>
                </c:pt>
                <c:pt idx="34" formatCode="General">
                  <c:v>1087962.9479552545</c:v>
                </c:pt>
                <c:pt idx="35" formatCode="General">
                  <c:v>1066354.6860530064</c:v>
                </c:pt>
                <c:pt idx="36" formatCode="General">
                  <c:v>1059247.3702188735</c:v>
                </c:pt>
                <c:pt idx="37" formatCode="General">
                  <c:v>1069018.7253034776</c:v>
                </c:pt>
                <c:pt idx="38" formatCode="General">
                  <c:v>1067255.34374366</c:v>
                </c:pt>
                <c:pt idx="39" formatCode="General">
                  <c:v>1067755.0155306598</c:v>
                </c:pt>
                <c:pt idx="40" formatCode="General">
                  <c:v>1058113.0118450928</c:v>
                </c:pt>
                <c:pt idx="41" formatCode="General">
                  <c:v>1071876.2574815322</c:v>
                </c:pt>
                <c:pt idx="42" formatCode="General">
                  <c:v>1073762.4168956443</c:v>
                </c:pt>
                <c:pt idx="43" formatCode="General">
                  <c:v>1082086.4152473537</c:v>
                </c:pt>
                <c:pt idx="44" formatCode="General">
                  <c:v>1096572.4182828316</c:v>
                </c:pt>
                <c:pt idx="45" formatCode="General">
                  <c:v>1096580.9740938174</c:v>
                </c:pt>
                <c:pt idx="46" formatCode="General">
                  <c:v>1087571.240085229</c:v>
                </c:pt>
                <c:pt idx="47" formatCode="General">
                  <c:v>1108407.2545266226</c:v>
                </c:pt>
                <c:pt idx="48" formatCode="General">
                  <c:v>1114082.8065267957</c:v>
                </c:pt>
                <c:pt idx="49" formatCode="General">
                  <c:v>1119118.6218109229</c:v>
                </c:pt>
                <c:pt idx="50" formatCode="General">
                  <c:v>1116064.2435239847</c:v>
                </c:pt>
                <c:pt idx="51" formatCode="General">
                  <c:v>1117707.0457508091</c:v>
                </c:pt>
                <c:pt idx="52" formatCode="General">
                  <c:v>1116461.2167400639</c:v>
                </c:pt>
                <c:pt idx="53" formatCode="General">
                  <c:v>1115573.208927972</c:v>
                </c:pt>
                <c:pt idx="54" formatCode="General">
                  <c:v>1118231.9249263518</c:v>
                </c:pt>
                <c:pt idx="55" formatCode="General">
                  <c:v>1128532.6189180179</c:v>
                </c:pt>
                <c:pt idx="56" formatCode="General">
                  <c:v>1114761.2604393163</c:v>
                </c:pt>
                <c:pt idx="57" formatCode="General">
                  <c:v>1106631.1915141912</c:v>
                </c:pt>
                <c:pt idx="58" formatCode="General">
                  <c:v>1104712.0203111498</c:v>
                </c:pt>
                <c:pt idx="59" formatCode="General">
                  <c:v>1095457.1479491475</c:v>
                </c:pt>
                <c:pt idx="60" formatCode="General">
                  <c:v>1101118.4614510327</c:v>
                </c:pt>
                <c:pt idx="61" formatCode="General">
                  <c:v>1107875.5145240119</c:v>
                </c:pt>
                <c:pt idx="62" formatCode="General">
                  <c:v>1108377.6915964759</c:v>
                </c:pt>
                <c:pt idx="63" formatCode="General">
                  <c:v>1113257.0552599584</c:v>
                </c:pt>
                <c:pt idx="64" formatCode="General">
                  <c:v>1115379.9954953576</c:v>
                </c:pt>
                <c:pt idx="65" formatCode="General">
                  <c:v>1120757.6985281329</c:v>
                </c:pt>
                <c:pt idx="66" formatCode="General">
                  <c:v>1128729.732158365</c:v>
                </c:pt>
                <c:pt idx="67" formatCode="General">
                  <c:v>1134126.1533337003</c:v>
                </c:pt>
                <c:pt idx="68" formatCode="General">
                  <c:v>1150049.7167410268</c:v>
                </c:pt>
                <c:pt idx="69" formatCode="General">
                  <c:v>1156826.7681599353</c:v>
                </c:pt>
                <c:pt idx="70" formatCode="General">
                  <c:v>1157071.9950621291</c:v>
                </c:pt>
                <c:pt idx="71" formatCode="General">
                  <c:v>1169473.0315408264</c:v>
                </c:pt>
                <c:pt idx="72" formatCode="General">
                  <c:v>1153214.9647536292</c:v>
                </c:pt>
                <c:pt idx="73" formatCode="General">
                  <c:v>1142230.0513068503</c:v>
                </c:pt>
                <c:pt idx="74" formatCode="General">
                  <c:v>1143352.7912103711</c:v>
                </c:pt>
                <c:pt idx="75" formatCode="General">
                  <c:v>1128021.0968703483</c:v>
                </c:pt>
                <c:pt idx="76" formatCode="General">
                  <c:v>1124914.789040897</c:v>
                </c:pt>
                <c:pt idx="77" formatCode="General">
                  <c:v>1133600.2091507493</c:v>
                </c:pt>
                <c:pt idx="78" formatCode="General">
                  <c:v>1136232.3058451854</c:v>
                </c:pt>
                <c:pt idx="79" formatCode="General">
                  <c:v>1136054.0653452892</c:v>
                </c:pt>
                <c:pt idx="80" formatCode="General">
                  <c:v>1128921.6484902268</c:v>
                </c:pt>
                <c:pt idx="81" formatCode="General">
                  <c:v>1122764.2276417608</c:v>
                </c:pt>
                <c:pt idx="82" formatCode="General">
                  <c:v>1130659.9849634578</c:v>
                </c:pt>
                <c:pt idx="83" formatCode="General">
                  <c:v>1112381.4173777462</c:v>
                </c:pt>
                <c:pt idx="84" formatCode="General">
                  <c:v>1079928.6340138942</c:v>
                </c:pt>
                <c:pt idx="85" formatCode="General">
                  <c:v>1073755.9527217178</c:v>
                </c:pt>
                <c:pt idx="86" formatCode="General">
                  <c:v>1074511.4799498073</c:v>
                </c:pt>
                <c:pt idx="87" formatCode="General">
                  <c:v>1055144.663386263</c:v>
                </c:pt>
                <c:pt idx="88" formatCode="General">
                  <c:v>1057598.6177121967</c:v>
                </c:pt>
                <c:pt idx="89" formatCode="General">
                  <c:v>1051564.0160592736</c:v>
                </c:pt>
                <c:pt idx="90" formatCode="General">
                  <c:v>1063401.4485765821</c:v>
                </c:pt>
                <c:pt idx="91" formatCode="General">
                  <c:v>1070986.7313464719</c:v>
                </c:pt>
                <c:pt idx="92" formatCode="General">
                  <c:v>1084135.7102289938</c:v>
                </c:pt>
                <c:pt idx="93" formatCode="General">
                  <c:v>1086322.3410383121</c:v>
                </c:pt>
                <c:pt idx="94" formatCode="General">
                  <c:v>1095333.4600453675</c:v>
                </c:pt>
                <c:pt idx="95" formatCode="General">
                  <c:v>1132363.3653735809</c:v>
                </c:pt>
                <c:pt idx="96" formatCode="General">
                  <c:v>1122394.5533909136</c:v>
                </c:pt>
                <c:pt idx="97" formatCode="General">
                  <c:v>1126697.6883447298</c:v>
                </c:pt>
                <c:pt idx="98" formatCode="General">
                  <c:v>1121751.5995376431</c:v>
                </c:pt>
                <c:pt idx="99" formatCode="General">
                  <c:v>1115227.8314180053</c:v>
                </c:pt>
                <c:pt idx="100" formatCode="General">
                  <c:v>1109314.0086206445</c:v>
                </c:pt>
                <c:pt idx="101" formatCode="General">
                  <c:v>1105452.3621425324</c:v>
                </c:pt>
                <c:pt idx="102" formatCode="General">
                  <c:v>1094116.8017541082</c:v>
                </c:pt>
                <c:pt idx="103" formatCode="General">
                  <c:v>1098725.412553363</c:v>
                </c:pt>
                <c:pt idx="104" formatCode="General">
                  <c:v>1103072.5060564373</c:v>
                </c:pt>
                <c:pt idx="105" formatCode="General">
                  <c:v>1163868.1188862773</c:v>
                </c:pt>
                <c:pt idx="106" formatCode="General">
                  <c:v>1155908.4123443691</c:v>
                </c:pt>
                <c:pt idx="107" formatCode="General">
                  <c:v>1165947.5496379312</c:v>
                </c:pt>
                <c:pt idx="108" formatCode="General">
                  <c:v>1155560.3392350608</c:v>
                </c:pt>
                <c:pt idx="109" formatCode="General">
                  <c:v>1152847.411022922</c:v>
                </c:pt>
                <c:pt idx="110" formatCode="General">
                  <c:v>1148576.8689109138</c:v>
                </c:pt>
                <c:pt idx="111" formatCode="General">
                  <c:v>1144413.3317768301</c:v>
                </c:pt>
                <c:pt idx="112" formatCode="General">
                  <c:v>1144412.289473667</c:v>
                </c:pt>
                <c:pt idx="113" formatCode="General">
                  <c:v>1143189.6901968585</c:v>
                </c:pt>
                <c:pt idx="114" formatCode="General">
                  <c:v>1149433.5121593238</c:v>
                </c:pt>
                <c:pt idx="115" formatCode="General">
                  <c:v>1147984.0564575188</c:v>
                </c:pt>
                <c:pt idx="116" formatCode="General">
                  <c:v>1141228.8743726984</c:v>
                </c:pt>
                <c:pt idx="117" formatCode="General">
                  <c:v>1134567.8985138505</c:v>
                </c:pt>
                <c:pt idx="118" formatCode="General">
                  <c:v>1147766.1318251882</c:v>
                </c:pt>
                <c:pt idx="119" formatCode="General">
                  <c:v>1136387.0834697767</c:v>
                </c:pt>
                <c:pt idx="120" formatCode="General">
                  <c:v>1121319.5569348834</c:v>
                </c:pt>
                <c:pt idx="121" formatCode="General">
                  <c:v>1108847.6812585392</c:v>
                </c:pt>
                <c:pt idx="122" formatCode="General">
                  <c:v>1101685.4923180495</c:v>
                </c:pt>
                <c:pt idx="123" formatCode="General">
                  <c:v>1103775.0851848414</c:v>
                </c:pt>
                <c:pt idx="124" formatCode="General">
                  <c:v>1111297.0351626757</c:v>
                </c:pt>
                <c:pt idx="125" formatCode="General">
                  <c:v>1115074.1896799265</c:v>
                </c:pt>
                <c:pt idx="126" formatCode="General">
                  <c:v>1111125.0149520491</c:v>
                </c:pt>
                <c:pt idx="127" formatCode="General">
                  <c:v>1116821.2631326695</c:v>
                </c:pt>
                <c:pt idx="128" formatCode="General">
                  <c:v>1118104.3477732651</c:v>
                </c:pt>
                <c:pt idx="129" formatCode="General">
                  <c:v>1105667.187850809</c:v>
                </c:pt>
                <c:pt idx="130" formatCode="General">
                  <c:v>1103897.9155686419</c:v>
                </c:pt>
                <c:pt idx="131" formatCode="General">
                  <c:v>1113410.0413382475</c:v>
                </c:pt>
                <c:pt idx="132" formatCode="General">
                  <c:v>1107882.3030829933</c:v>
                </c:pt>
                <c:pt idx="133" formatCode="General">
                  <c:v>1111768.1991058616</c:v>
                </c:pt>
                <c:pt idx="134" formatCode="General">
                  <c:v>1112583.6789543726</c:v>
                </c:pt>
                <c:pt idx="135" formatCode="General">
                  <c:v>1108185.5872409712</c:v>
                </c:pt>
                <c:pt idx="136" formatCode="General">
                  <c:v>1107749.4279832426</c:v>
                </c:pt>
                <c:pt idx="137" formatCode="General">
                  <c:v>1106576.3661634726</c:v>
                </c:pt>
                <c:pt idx="138" formatCode="General">
                  <c:v>1094945.1683666375</c:v>
                </c:pt>
                <c:pt idx="139" formatCode="General">
                  <c:v>1101824.1714140084</c:v>
                </c:pt>
                <c:pt idx="140" formatCode="General">
                  <c:v>1106620.2742751352</c:v>
                </c:pt>
                <c:pt idx="141" formatCode="General">
                  <c:v>1113150.0401259647</c:v>
                </c:pt>
                <c:pt idx="142" formatCode="General">
                  <c:v>1111992.4007662605</c:v>
                </c:pt>
                <c:pt idx="143" formatCode="General">
                  <c:v>1101960.9583313863</c:v>
                </c:pt>
                <c:pt idx="144" formatCode="General">
                  <c:v>1102586.9063771823</c:v>
                </c:pt>
                <c:pt idx="145" formatCode="General">
                  <c:v>1116927.4012013362</c:v>
                </c:pt>
                <c:pt idx="146" formatCode="General">
                  <c:v>1131896.3329323637</c:v>
                </c:pt>
                <c:pt idx="147" formatCode="General">
                  <c:v>1129011.0086177113</c:v>
                </c:pt>
                <c:pt idx="148" formatCode="General">
                  <c:v>1131193.9105904428</c:v>
                </c:pt>
                <c:pt idx="149" formatCode="General">
                  <c:v>1126609.2567791874</c:v>
                </c:pt>
                <c:pt idx="150" formatCode="General">
                  <c:v>1147912.5849530357</c:v>
                </c:pt>
                <c:pt idx="151" formatCode="General">
                  <c:v>1151413.4030665711</c:v>
                </c:pt>
                <c:pt idx="152" formatCode="General">
                  <c:v>1164012.6972085461</c:v>
                </c:pt>
                <c:pt idx="153" formatCode="General">
                  <c:v>1152928.5645238687</c:v>
                </c:pt>
                <c:pt idx="154" formatCode="General">
                  <c:v>1161838.3643513019</c:v>
                </c:pt>
                <c:pt idx="155" formatCode="General">
                  <c:v>1169152.9498032758</c:v>
                </c:pt>
                <c:pt idx="156" formatCode="General">
                  <c:v>1141966.2381073344</c:v>
                </c:pt>
                <c:pt idx="157" formatCode="General">
                  <c:v>1146359.4440766471</c:v>
                </c:pt>
                <c:pt idx="158" formatCode="General">
                  <c:v>1136352.2496660086</c:v>
                </c:pt>
                <c:pt idx="159" formatCode="General">
                  <c:v>1140234.0022342736</c:v>
                </c:pt>
                <c:pt idx="160" formatCode="General">
                  <c:v>1138033.6923006848</c:v>
                </c:pt>
                <c:pt idx="161" formatCode="General">
                  <c:v>1139276.8477015907</c:v>
                </c:pt>
                <c:pt idx="162" formatCode="General">
                  <c:v>1140421.292920602</c:v>
                </c:pt>
                <c:pt idx="163" formatCode="General">
                  <c:v>1142874.2962753975</c:v>
                </c:pt>
                <c:pt idx="164" formatCode="General">
                  <c:v>1128514.7318353206</c:v>
                </c:pt>
                <c:pt idx="165" formatCode="General">
                  <c:v>1119036.1235783652</c:v>
                </c:pt>
                <c:pt idx="166" formatCode="General">
                  <c:v>1116407.1564269846</c:v>
                </c:pt>
                <c:pt idx="167" formatCode="General">
                  <c:v>1122809.4671749757</c:v>
                </c:pt>
                <c:pt idx="168" formatCode="General">
                  <c:v>1140463.7521788385</c:v>
                </c:pt>
                <c:pt idx="169" formatCode="General">
                  <c:v>1156664.2546745306</c:v>
                </c:pt>
                <c:pt idx="170" formatCode="General">
                  <c:v>1169816.6280052133</c:v>
                </c:pt>
                <c:pt idx="171" formatCode="General">
                  <c:v>1159504.3249219297</c:v>
                </c:pt>
                <c:pt idx="172" formatCode="General">
                  <c:v>1156174.8307939293</c:v>
                </c:pt>
                <c:pt idx="173" formatCode="General">
                  <c:v>1150825.9890876161</c:v>
                </c:pt>
                <c:pt idx="174" formatCode="General">
                  <c:v>1131554.9517606243</c:v>
                </c:pt>
                <c:pt idx="175" formatCode="General">
                  <c:v>1120700.8982568174</c:v>
                </c:pt>
                <c:pt idx="176" formatCode="General">
                  <c:v>1138676.579272452</c:v>
                </c:pt>
                <c:pt idx="177" formatCode="General">
                  <c:v>1144602.8370239795</c:v>
                </c:pt>
                <c:pt idx="178" formatCode="General">
                  <c:v>1148576.7725769118</c:v>
                </c:pt>
                <c:pt idx="179" formatCode="General">
                  <c:v>1147539.9787103503</c:v>
                </c:pt>
                <c:pt idx="180" formatCode="General">
                  <c:v>1149533.3987342929</c:v>
                </c:pt>
                <c:pt idx="181" formatCode="General">
                  <c:v>1157718.4427890652</c:v>
                </c:pt>
                <c:pt idx="182" formatCode="General">
                  <c:v>1165530.7257529404</c:v>
                </c:pt>
                <c:pt idx="183" formatCode="General">
                  <c:v>1155677.5281421561</c:v>
                </c:pt>
                <c:pt idx="184" formatCode="General">
                  <c:v>1140234.8059353363</c:v>
                </c:pt>
                <c:pt idx="185" formatCode="General">
                  <c:v>1142194.3410401549</c:v>
                </c:pt>
                <c:pt idx="186" formatCode="General">
                  <c:v>1132095.0676184141</c:v>
                </c:pt>
                <c:pt idx="187" formatCode="General">
                  <c:v>1126528.6612372738</c:v>
                </c:pt>
                <c:pt idx="188" formatCode="General">
                  <c:v>1131404.2174372065</c:v>
                </c:pt>
                <c:pt idx="189" formatCode="General">
                  <c:v>1110050.2954116878</c:v>
                </c:pt>
                <c:pt idx="190" formatCode="General">
                  <c:v>1105941.6568758106</c:v>
                </c:pt>
                <c:pt idx="191" formatCode="General">
                  <c:v>1117789.7658553189</c:v>
                </c:pt>
                <c:pt idx="192" formatCode="General">
                  <c:v>1122928.9875886247</c:v>
                </c:pt>
                <c:pt idx="193" formatCode="General">
                  <c:v>1110988.4269970506</c:v>
                </c:pt>
                <c:pt idx="194" formatCode="General">
                  <c:v>1099905.1537450366</c:v>
                </c:pt>
                <c:pt idx="195" formatCode="General">
                  <c:v>1098191.1797798094</c:v>
                </c:pt>
                <c:pt idx="196" formatCode="General">
                  <c:v>1089238.1548419578</c:v>
                </c:pt>
                <c:pt idx="197" formatCode="General">
                  <c:v>1096038.7566127502</c:v>
                </c:pt>
                <c:pt idx="198" formatCode="General">
                  <c:v>1106678.7053309102</c:v>
                </c:pt>
                <c:pt idx="199" formatCode="General">
                  <c:v>1109607.0626632366</c:v>
                </c:pt>
                <c:pt idx="200" formatCode="General">
                  <c:v>1105278.9692001538</c:v>
                </c:pt>
                <c:pt idx="201" formatCode="General">
                  <c:v>1107761.4771243678</c:v>
                </c:pt>
                <c:pt idx="202" formatCode="General">
                  <c:v>1104723.9160918894</c:v>
                </c:pt>
                <c:pt idx="203" formatCode="General">
                  <c:v>1119491.9695229926</c:v>
                </c:pt>
                <c:pt idx="204" formatCode="General">
                  <c:v>1115127.7616971424</c:v>
                </c:pt>
                <c:pt idx="205" formatCode="General">
                  <c:v>1121443.1729370956</c:v>
                </c:pt>
                <c:pt idx="206" formatCode="General">
                  <c:v>1114390.0638265074</c:v>
                </c:pt>
                <c:pt idx="207" formatCode="General">
                  <c:v>1104346.8547523883</c:v>
                </c:pt>
                <c:pt idx="208" formatCode="General">
                  <c:v>1095963.1562732933</c:v>
                </c:pt>
                <c:pt idx="209" formatCode="General">
                  <c:v>1102801.7923126523</c:v>
                </c:pt>
                <c:pt idx="210" formatCode="General">
                  <c:v>1088399.6641376154</c:v>
                </c:pt>
                <c:pt idx="211" formatCode="General">
                  <c:v>1088756.4369935803</c:v>
                </c:pt>
                <c:pt idx="212" formatCode="General">
                  <c:v>1115388.4700259534</c:v>
                </c:pt>
                <c:pt idx="213" formatCode="General">
                  <c:v>1118896.7894617179</c:v>
                </c:pt>
                <c:pt idx="214" formatCode="General">
                  <c:v>1115260.137663404</c:v>
                </c:pt>
                <c:pt idx="215" formatCode="General">
                  <c:v>1107272.168881</c:v>
                </c:pt>
                <c:pt idx="216" formatCode="General">
                  <c:v>1113763.6100338632</c:v>
                </c:pt>
                <c:pt idx="217" formatCode="General">
                  <c:v>1104026.7158385767</c:v>
                </c:pt>
                <c:pt idx="218" formatCode="General">
                  <c:v>1110370.2411665532</c:v>
                </c:pt>
                <c:pt idx="219" formatCode="General">
                  <c:v>1118024.5581015304</c:v>
                </c:pt>
                <c:pt idx="220" formatCode="General">
                  <c:v>1107086.0906525047</c:v>
                </c:pt>
                <c:pt idx="221" formatCode="General">
                  <c:v>1117382.0925863767</c:v>
                </c:pt>
                <c:pt idx="222" formatCode="General">
                  <c:v>1113540.8688442316</c:v>
                </c:pt>
                <c:pt idx="223" formatCode="General">
                  <c:v>1110076.0698783265</c:v>
                </c:pt>
                <c:pt idx="224" formatCode="General">
                  <c:v>1110395.1938800567</c:v>
                </c:pt>
                <c:pt idx="225" formatCode="General">
                  <c:v>1114900.4449938035</c:v>
                </c:pt>
                <c:pt idx="226" formatCode="General">
                  <c:v>1107241.6983586135</c:v>
                </c:pt>
                <c:pt idx="227" formatCode="General">
                  <c:v>1102801.5653542369</c:v>
                </c:pt>
                <c:pt idx="228" formatCode="General">
                  <c:v>1094112.2850370626</c:v>
                </c:pt>
                <c:pt idx="229" formatCode="General">
                  <c:v>1103486.512212249</c:v>
                </c:pt>
                <c:pt idx="230" formatCode="General">
                  <c:v>1128300.1720670662</c:v>
                </c:pt>
                <c:pt idx="231" formatCode="General">
                  <c:v>1118344.0602852874</c:v>
                </c:pt>
                <c:pt idx="232" formatCode="General">
                  <c:v>1116759.5499720499</c:v>
                </c:pt>
                <c:pt idx="233" formatCode="General">
                  <c:v>1107744.4321660437</c:v>
                </c:pt>
                <c:pt idx="234" formatCode="General">
                  <c:v>1114109.8825605963</c:v>
                </c:pt>
                <c:pt idx="235" formatCode="General">
                  <c:v>1112604.1418582599</c:v>
                </c:pt>
                <c:pt idx="236" formatCode="General">
                  <c:v>1122526.4301106678</c:v>
                </c:pt>
                <c:pt idx="237" formatCode="General">
                  <c:v>1115084.0841110132</c:v>
                </c:pt>
                <c:pt idx="238" formatCode="General">
                  <c:v>1104061.7178494094</c:v>
                </c:pt>
                <c:pt idx="239" formatCode="General">
                  <c:v>1111791.9284961559</c:v>
                </c:pt>
                <c:pt idx="240" formatCode="General">
                  <c:v>1118934.579788004</c:v>
                </c:pt>
                <c:pt idx="241" formatCode="General">
                  <c:v>1109543.5730742302</c:v>
                </c:pt>
                <c:pt idx="242" formatCode="General">
                  <c:v>1114845.6330335545</c:v>
                </c:pt>
                <c:pt idx="243" formatCode="General">
                  <c:v>1128340.4086157619</c:v>
                </c:pt>
                <c:pt idx="244" formatCode="General">
                  <c:v>1145680.9373220862</c:v>
                </c:pt>
                <c:pt idx="245" formatCode="General">
                  <c:v>1153489.7305681407</c:v>
                </c:pt>
                <c:pt idx="246" formatCode="General">
                  <c:v>1153773.8032533315</c:v>
                </c:pt>
                <c:pt idx="247" formatCode="General">
                  <c:v>1154991.1922691115</c:v>
                </c:pt>
                <c:pt idx="248" formatCode="General">
                  <c:v>1156880.3343245853</c:v>
                </c:pt>
                <c:pt idx="249" formatCode="General">
                  <c:v>1162785.6461132467</c:v>
                </c:pt>
                <c:pt idx="250" formatCode="General">
                  <c:v>1157776.8555512056</c:v>
                </c:pt>
                <c:pt idx="251" formatCode="General">
                  <c:v>1149922.9719144036</c:v>
                </c:pt>
                <c:pt idx="252" formatCode="General">
                  <c:v>1168817.3026248929</c:v>
                </c:pt>
                <c:pt idx="253" formatCode="General">
                  <c:v>1161390.1615906211</c:v>
                </c:pt>
                <c:pt idx="254" formatCode="General">
                  <c:v>1152925.394269028</c:v>
                </c:pt>
                <c:pt idx="255" formatCode="General">
                  <c:v>1147642.8414002096</c:v>
                </c:pt>
                <c:pt idx="256" formatCode="General">
                  <c:v>1136806.8392822032</c:v>
                </c:pt>
                <c:pt idx="257" formatCode="General">
                  <c:v>1141120.5289215555</c:v>
                </c:pt>
                <c:pt idx="258" formatCode="General">
                  <c:v>1136506.5307433126</c:v>
                </c:pt>
                <c:pt idx="259" formatCode="General">
                  <c:v>1144337.824952292</c:v>
                </c:pt>
                <c:pt idx="260" formatCode="General">
                  <c:v>1156886.0411648708</c:v>
                </c:pt>
                <c:pt idx="261" formatCode="General">
                  <c:v>1157212.8950658478</c:v>
                </c:pt>
                <c:pt idx="262" formatCode="General">
                  <c:v>1163000.1127723812</c:v>
                </c:pt>
                <c:pt idx="263" formatCode="General">
                  <c:v>1152907.2237200765</c:v>
                </c:pt>
                <c:pt idx="264" formatCode="General">
                  <c:v>1149993.9651484746</c:v>
                </c:pt>
                <c:pt idx="265" formatCode="General">
                  <c:v>1160861.3216594334</c:v>
                </c:pt>
                <c:pt idx="266" formatCode="General">
                  <c:v>1153502.0558606423</c:v>
                </c:pt>
                <c:pt idx="267" formatCode="General">
                  <c:v>1153016.721782408</c:v>
                </c:pt>
                <c:pt idx="268" formatCode="General">
                  <c:v>1133542.7981971824</c:v>
                </c:pt>
                <c:pt idx="269" formatCode="General">
                  <c:v>1134968.7865883296</c:v>
                </c:pt>
                <c:pt idx="270" formatCode="General">
                  <c:v>1138989.0547937851</c:v>
                </c:pt>
                <c:pt idx="271" formatCode="General">
                  <c:v>1141833.2032896355</c:v>
                </c:pt>
                <c:pt idx="272" formatCode="General">
                  <c:v>1100062.2400322077</c:v>
                </c:pt>
                <c:pt idx="273" formatCode="General">
                  <c:v>1072296.4805108211</c:v>
                </c:pt>
                <c:pt idx="274" formatCode="General">
                  <c:v>1079278.6807142119</c:v>
                </c:pt>
                <c:pt idx="275" formatCode="General">
                  <c:v>1078393.891441487</c:v>
                </c:pt>
                <c:pt idx="276" formatCode="General">
                  <c:v>1088416.1111171737</c:v>
                </c:pt>
                <c:pt idx="277" formatCode="General">
                  <c:v>1081117.7214186848</c:v>
                </c:pt>
                <c:pt idx="278" formatCode="General">
                  <c:v>1077672.1537598115</c:v>
                </c:pt>
                <c:pt idx="279" formatCode="General">
                  <c:v>1078592.5661351427</c:v>
                </c:pt>
                <c:pt idx="280" formatCode="General">
                  <c:v>1104031.2647602577</c:v>
                </c:pt>
                <c:pt idx="281" formatCode="General">
                  <c:v>1115878.3591127046</c:v>
                </c:pt>
                <c:pt idx="282" formatCode="General">
                  <c:v>1116191.4620634262</c:v>
                </c:pt>
                <c:pt idx="283" formatCode="General">
                  <c:v>1119342.6633569566</c:v>
                </c:pt>
                <c:pt idx="284" formatCode="General">
                  <c:v>1113170.7004483477</c:v>
                </c:pt>
                <c:pt idx="285" formatCode="General">
                  <c:v>1116061.5509486881</c:v>
                </c:pt>
                <c:pt idx="286" formatCode="General">
                  <c:v>1102694.6066716316</c:v>
                </c:pt>
                <c:pt idx="287" formatCode="General">
                  <c:v>1068430.2523743641</c:v>
                </c:pt>
                <c:pt idx="288" formatCode="General">
                  <c:v>1054774.3720939986</c:v>
                </c:pt>
                <c:pt idx="289" formatCode="General">
                  <c:v>1030471.5684740471</c:v>
                </c:pt>
                <c:pt idx="290" formatCode="General">
                  <c:v>1019660.1754396036</c:v>
                </c:pt>
                <c:pt idx="291" formatCode="General">
                  <c:v>985919.7815225363</c:v>
                </c:pt>
                <c:pt idx="292" formatCode="General">
                  <c:v>970507.96165019087</c:v>
                </c:pt>
                <c:pt idx="293" formatCode="General">
                  <c:v>1008322.2681262749</c:v>
                </c:pt>
                <c:pt idx="294" formatCode="General">
                  <c:v>998940.83182601398</c:v>
                </c:pt>
                <c:pt idx="295" formatCode="General">
                  <c:v>1005494.5181155391</c:v>
                </c:pt>
                <c:pt idx="296" formatCode="General">
                  <c:v>971914.1116064894</c:v>
                </c:pt>
                <c:pt idx="297" formatCode="General">
                  <c:v>920383.35682101699</c:v>
                </c:pt>
                <c:pt idx="298" formatCode="General">
                  <c:v>820128.36941210576</c:v>
                </c:pt>
                <c:pt idx="299" formatCode="General">
                  <c:v>878365.91595001635</c:v>
                </c:pt>
                <c:pt idx="300" formatCode="General">
                  <c:v>855748.7434725553</c:v>
                </c:pt>
                <c:pt idx="301" formatCode="General">
                  <c:v>790005.94737613655</c:v>
                </c:pt>
                <c:pt idx="302" formatCode="General">
                  <c:v>899446.20267924259</c:v>
                </c:pt>
                <c:pt idx="303" formatCode="General">
                  <c:v>819448.40641191707</c:v>
                </c:pt>
                <c:pt idx="304" formatCode="General">
                  <c:v>850356.38317562011</c:v>
                </c:pt>
                <c:pt idx="305" formatCode="General">
                  <c:v>766713.45070987544</c:v>
                </c:pt>
                <c:pt idx="306" formatCode="General">
                  <c:v>726351.12715523038</c:v>
                </c:pt>
                <c:pt idx="307" formatCode="General">
                  <c:v>737378.55541933689</c:v>
                </c:pt>
                <c:pt idx="308" formatCode="General">
                  <c:v>668674.04722235573</c:v>
                </c:pt>
                <c:pt idx="309" formatCode="General">
                  <c:v>734798.86941521906</c:v>
                </c:pt>
                <c:pt idx="310" formatCode="General">
                  <c:v>790543.02011769463</c:v>
                </c:pt>
                <c:pt idx="311" formatCode="General">
                  <c:v>854618.35801536927</c:v>
                </c:pt>
                <c:pt idx="312" formatCode="General">
                  <c:v>806289.13476804388</c:v>
                </c:pt>
                <c:pt idx="313" formatCode="General">
                  <c:v>809713.38436104928</c:v>
                </c:pt>
                <c:pt idx="314" formatCode="General">
                  <c:v>790938.74634426727</c:v>
                </c:pt>
                <c:pt idx="315" formatCode="General">
                  <c:v>747121.86602817499</c:v>
                </c:pt>
                <c:pt idx="316" formatCode="General">
                  <c:v>777459.1966608956</c:v>
                </c:pt>
                <c:pt idx="317" formatCode="General">
                  <c:v>777910.07785126707</c:v>
                </c:pt>
                <c:pt idx="318" formatCode="General">
                  <c:v>839747.33002632041</c:v>
                </c:pt>
                <c:pt idx="319" formatCode="General">
                  <c:v>859563.96250766469</c:v>
                </c:pt>
                <c:pt idx="320" formatCode="General">
                  <c:v>931549.17356394161</c:v>
                </c:pt>
                <c:pt idx="321" formatCode="General">
                  <c:v>992530.28822577489</c:v>
                </c:pt>
                <c:pt idx="322" formatCode="General">
                  <c:v>956736.87196455512</c:v>
                </c:pt>
                <c:pt idx="323" formatCode="General">
                  <c:v>953821.51586959232</c:v>
                </c:pt>
                <c:pt idx="324" formatCode="General">
                  <c:v>905760.69125264254</c:v>
                </c:pt>
                <c:pt idx="325" formatCode="General">
                  <c:v>922487.26073336496</c:v>
                </c:pt>
                <c:pt idx="326" formatCode="General">
                  <c:v>959248.86161538796</c:v>
                </c:pt>
                <c:pt idx="327" formatCode="General">
                  <c:v>943852.55392642901</c:v>
                </c:pt>
                <c:pt idx="328" formatCode="General">
                  <c:v>931144.45910238579</c:v>
                </c:pt>
                <c:pt idx="329" formatCode="General">
                  <c:v>960862.49490714516</c:v>
                </c:pt>
                <c:pt idx="330" formatCode="General">
                  <c:v>981662.122188229</c:v>
                </c:pt>
                <c:pt idx="331" formatCode="General">
                  <c:v>979605.19548395893</c:v>
                </c:pt>
                <c:pt idx="332" formatCode="General">
                  <c:v>1016158.7294905207</c:v>
                </c:pt>
                <c:pt idx="333" formatCode="General">
                  <c:v>1030070.506899645</c:v>
                </c:pt>
                <c:pt idx="334" formatCode="General">
                  <c:v>1030299.6217263291</c:v>
                </c:pt>
                <c:pt idx="335" formatCode="General">
                  <c:v>1019057.5556542036</c:v>
                </c:pt>
                <c:pt idx="336" formatCode="General">
                  <c:v>994196.47441020876</c:v>
                </c:pt>
                <c:pt idx="337" formatCode="General">
                  <c:v>1024439.2480935395</c:v>
                </c:pt>
                <c:pt idx="338" formatCode="General">
                  <c:v>1026248.3906291013</c:v>
                </c:pt>
                <c:pt idx="339" formatCode="General">
                  <c:v>1020362.7207675485</c:v>
                </c:pt>
                <c:pt idx="340" formatCode="General">
                  <c:v>1009771.3709024278</c:v>
                </c:pt>
                <c:pt idx="341" formatCode="General">
                  <c:v>1037735.5141979079</c:v>
                </c:pt>
                <c:pt idx="342" formatCode="General">
                  <c:v>1027120.9103433713</c:v>
                </c:pt>
                <c:pt idx="343" formatCode="General">
                  <c:v>1016884.9832916397</c:v>
                </c:pt>
                <c:pt idx="344" formatCode="General">
                  <c:v>994653.62022396375</c:v>
                </c:pt>
                <c:pt idx="345" formatCode="General">
                  <c:v>1016732.4108906436</c:v>
                </c:pt>
                <c:pt idx="346" formatCode="General">
                  <c:v>1015769.5228708406</c:v>
                </c:pt>
                <c:pt idx="347" formatCode="General">
                  <c:v>1032894.6127458264</c:v>
                </c:pt>
                <c:pt idx="348" formatCode="General">
                  <c:v>1023165.1911107829</c:v>
                </c:pt>
                <c:pt idx="349" formatCode="General">
                  <c:v>1024236.3924362257</c:v>
                </c:pt>
                <c:pt idx="350" formatCode="General">
                  <c:v>1015378.2929689812</c:v>
                </c:pt>
                <c:pt idx="351" formatCode="General">
                  <c:v>1051041.6516983823</c:v>
                </c:pt>
                <c:pt idx="352" formatCode="General">
                  <c:v>1065038.7117565973</c:v>
                </c:pt>
                <c:pt idx="353" formatCode="General">
                  <c:v>1067909.3029249785</c:v>
                </c:pt>
                <c:pt idx="354" formatCode="General">
                  <c:v>1072750.3609422608</c:v>
                </c:pt>
                <c:pt idx="355" formatCode="General">
                  <c:v>1071153.1696013839</c:v>
                </c:pt>
                <c:pt idx="356" formatCode="General">
                  <c:v>1098436.6950187597</c:v>
                </c:pt>
                <c:pt idx="357" formatCode="General">
                  <c:v>1104861.8431881685</c:v>
                </c:pt>
                <c:pt idx="358" formatCode="General">
                  <c:v>1125495.7268092348</c:v>
                </c:pt>
                <c:pt idx="359" formatCode="General">
                  <c:v>1108410.9699309464</c:v>
                </c:pt>
                <c:pt idx="360" formatCode="General">
                  <c:v>1138813.15949812</c:v>
                </c:pt>
                <c:pt idx="361" formatCode="General">
                  <c:v>1151881.1138530765</c:v>
                </c:pt>
                <c:pt idx="362" formatCode="General">
                  <c:v>1147729.1277780065</c:v>
                </c:pt>
                <c:pt idx="363" formatCode="General">
                  <c:v>1115619.8273048201</c:v>
                </c:pt>
                <c:pt idx="364" formatCode="General">
                  <c:v>1052844.361094594</c:v>
                </c:pt>
                <c:pt idx="365" formatCode="General">
                  <c:v>1074006.6464006002</c:v>
                </c:pt>
                <c:pt idx="366" formatCode="General">
                  <c:v>1092781.4963655914</c:v>
                </c:pt>
                <c:pt idx="367" formatCode="General">
                  <c:v>1097510.4739495232</c:v>
                </c:pt>
                <c:pt idx="368" formatCode="General">
                  <c:v>1084268.3690296537</c:v>
                </c:pt>
                <c:pt idx="369" formatCode="General">
                  <c:v>1076298.3784220181</c:v>
                </c:pt>
                <c:pt idx="370" formatCode="General">
                  <c:v>1085739.6921037042</c:v>
                </c:pt>
                <c:pt idx="371" formatCode="General">
                  <c:v>1088695.1526005038</c:v>
                </c:pt>
                <c:pt idx="372" formatCode="General">
                  <c:v>1094717.6593541456</c:v>
                </c:pt>
                <c:pt idx="373" formatCode="General">
                  <c:v>1057814.7121983138</c:v>
                </c:pt>
                <c:pt idx="374" formatCode="General">
                  <c:v>1071059.3140545394</c:v>
                </c:pt>
                <c:pt idx="375" formatCode="General">
                  <c:v>1037766.8151365747</c:v>
                </c:pt>
                <c:pt idx="376" formatCode="General">
                  <c:v>1054354.2306057464</c:v>
                </c:pt>
                <c:pt idx="377" formatCode="General">
                  <c:v>1067559.8750859764</c:v>
                </c:pt>
                <c:pt idx="378" formatCode="General">
                  <c:v>1066464.0312741057</c:v>
                </c:pt>
                <c:pt idx="379" formatCode="General">
                  <c:v>1071833.8964863231</c:v>
                </c:pt>
                <c:pt idx="380" formatCode="General">
                  <c:v>1087578.4953176761</c:v>
                </c:pt>
                <c:pt idx="381" formatCode="General">
                  <c:v>1074778.1209449607</c:v>
                </c:pt>
                <c:pt idx="382" formatCode="General">
                  <c:v>1064541.7167875953</c:v>
                </c:pt>
                <c:pt idx="383" formatCode="General">
                  <c:v>1049230.1790512416</c:v>
                </c:pt>
                <c:pt idx="384" formatCode="General">
                  <c:v>1068667.4448851543</c:v>
                </c:pt>
                <c:pt idx="385" formatCode="General">
                  <c:v>1042394.6015481377</c:v>
                </c:pt>
                <c:pt idx="386" formatCode="General">
                  <c:v>1051481.67414952</c:v>
                </c:pt>
                <c:pt idx="387" formatCode="General">
                  <c:v>1055581.9108821154</c:v>
                </c:pt>
                <c:pt idx="388" formatCode="General">
                  <c:v>1052314.6972341812</c:v>
                </c:pt>
                <c:pt idx="389" formatCode="General">
                  <c:v>1032477.1250383158</c:v>
                </c:pt>
                <c:pt idx="390" formatCode="General">
                  <c:v>1027766.0434808524</c:v>
                </c:pt>
                <c:pt idx="391" formatCode="General">
                  <c:v>1040729.1047394138</c:v>
                </c:pt>
                <c:pt idx="392" formatCode="General">
                  <c:v>1035342.3901798564</c:v>
                </c:pt>
                <c:pt idx="393" formatCode="General">
                  <c:v>1016831.5475364726</c:v>
                </c:pt>
                <c:pt idx="394" formatCode="General">
                  <c:v>1005820.1757451816</c:v>
                </c:pt>
                <c:pt idx="395" formatCode="General">
                  <c:v>1013831.2956787201</c:v>
                </c:pt>
                <c:pt idx="396" formatCode="General">
                  <c:v>1013114.6942760842</c:v>
                </c:pt>
                <c:pt idx="397" formatCode="General">
                  <c:v>1026155.0033768965</c:v>
                </c:pt>
                <c:pt idx="398" formatCode="General">
                  <c:v>989674.20498476527</c:v>
                </c:pt>
                <c:pt idx="399" formatCode="General">
                  <c:v>995477.93470971659</c:v>
                </c:pt>
                <c:pt idx="400" formatCode="General">
                  <c:v>971820.27388996689</c:v>
                </c:pt>
                <c:pt idx="401" formatCode="General">
                  <c:v>987371.99222813314</c:v>
                </c:pt>
                <c:pt idx="402" formatCode="General">
                  <c:v>989244.72770287318</c:v>
                </c:pt>
                <c:pt idx="403" formatCode="General">
                  <c:v>994483.86675739184</c:v>
                </c:pt>
                <c:pt idx="404" formatCode="General">
                  <c:v>1007632.65083939</c:v>
                </c:pt>
                <c:pt idx="405" formatCode="General">
                  <c:v>1005809.1184577068</c:v>
                </c:pt>
                <c:pt idx="406" formatCode="General">
                  <c:v>994053.47942670307</c:v>
                </c:pt>
                <c:pt idx="407" formatCode="General">
                  <c:v>1004284.6176345331</c:v>
                </c:pt>
                <c:pt idx="408" formatCode="General">
                  <c:v>1000403.9214400575</c:v>
                </c:pt>
                <c:pt idx="409" formatCode="General">
                  <c:v>999503.09588248003</c:v>
                </c:pt>
                <c:pt idx="410" formatCode="General">
                  <c:v>980302.54695730039</c:v>
                </c:pt>
                <c:pt idx="411" formatCode="General">
                  <c:v>977121.4612004254</c:v>
                </c:pt>
                <c:pt idx="412" formatCode="General">
                  <c:v>953873.03462738218</c:v>
                </c:pt>
                <c:pt idx="413" formatCode="General">
                  <c:v>955017.78337915998</c:v>
                </c:pt>
                <c:pt idx="414" formatCode="General">
                  <c:v>934228.88299849932</c:v>
                </c:pt>
                <c:pt idx="415" formatCode="General">
                  <c:v>932325.2279956186</c:v>
                </c:pt>
                <c:pt idx="416" formatCode="General">
                  <c:v>923109.49998535204</c:v>
                </c:pt>
                <c:pt idx="417" formatCode="General">
                  <c:v>910200.56418509257</c:v>
                </c:pt>
                <c:pt idx="418" formatCode="General">
                  <c:v>916142.42545058054</c:v>
                </c:pt>
                <c:pt idx="419" formatCode="General">
                  <c:v>932545.37110773684</c:v>
                </c:pt>
                <c:pt idx="420" formatCode="General">
                  <c:v>914454.14898376365</c:v>
                </c:pt>
                <c:pt idx="421" formatCode="General">
                  <c:v>907370.73820367898</c:v>
                </c:pt>
                <c:pt idx="422" formatCode="General">
                  <c:v>940416.13920499862</c:v>
                </c:pt>
                <c:pt idx="423" formatCode="General">
                  <c:v>933895.39241431665</c:v>
                </c:pt>
                <c:pt idx="424" formatCode="General">
                  <c:v>937415.2087166165</c:v>
                </c:pt>
                <c:pt idx="425" formatCode="General">
                  <c:v>902460.80651560379</c:v>
                </c:pt>
                <c:pt idx="426" formatCode="General">
                  <c:v>900178.37645580235</c:v>
                </c:pt>
                <c:pt idx="427" formatCode="General">
                  <c:v>887388.49940782215</c:v>
                </c:pt>
                <c:pt idx="428" formatCode="General">
                  <c:v>892252.48150086077</c:v>
                </c:pt>
                <c:pt idx="429" formatCode="General">
                  <c:v>904526.62408455473</c:v>
                </c:pt>
                <c:pt idx="430" formatCode="General">
                  <c:v>916660.4589461484</c:v>
                </c:pt>
                <c:pt idx="431" formatCode="General">
                  <c:v>931277.82159271219</c:v>
                </c:pt>
                <c:pt idx="432" formatCode="General">
                  <c:v>896584.87903451361</c:v>
                </c:pt>
                <c:pt idx="433" formatCode="General">
                  <c:v>876530.1661778572</c:v>
                </c:pt>
                <c:pt idx="434" formatCode="General">
                  <c:v>854294.33599041624</c:v>
                </c:pt>
                <c:pt idx="435" formatCode="General">
                  <c:v>833531.25994903804</c:v>
                </c:pt>
                <c:pt idx="436" formatCode="General">
                  <c:v>803500.94551316788</c:v>
                </c:pt>
                <c:pt idx="437" formatCode="General">
                  <c:v>797847.23156981054</c:v>
                </c:pt>
                <c:pt idx="438" formatCode="General">
                  <c:v>810692.99717548036</c:v>
                </c:pt>
                <c:pt idx="439" formatCode="General">
                  <c:v>823743.94433485495</c:v>
                </c:pt>
                <c:pt idx="440" formatCode="General">
                  <c:v>805369.66217206907</c:v>
                </c:pt>
                <c:pt idx="441" formatCode="General">
                  <c:v>811570.64505799906</c:v>
                </c:pt>
                <c:pt idx="442" formatCode="General">
                  <c:v>802302.83917277283</c:v>
                </c:pt>
                <c:pt idx="443" formatCode="General">
                  <c:v>790981.02505525691</c:v>
                </c:pt>
                <c:pt idx="444" formatCode="General">
                  <c:v>804736.27387886238</c:v>
                </c:pt>
                <c:pt idx="445" formatCode="General">
                  <c:v>801902.12413381215</c:v>
                </c:pt>
                <c:pt idx="446" formatCode="General">
                  <c:v>809697.08930657024</c:v>
                </c:pt>
                <c:pt idx="447" formatCode="General">
                  <c:v>832593.87008861953</c:v>
                </c:pt>
                <c:pt idx="448" formatCode="General">
                  <c:v>825804.33081806172</c:v>
                </c:pt>
                <c:pt idx="449" formatCode="General">
                  <c:v>823455.45337518875</c:v>
                </c:pt>
                <c:pt idx="450" formatCode="General">
                  <c:v>806450.52401361521</c:v>
                </c:pt>
                <c:pt idx="451" formatCode="General">
                  <c:v>795272.31798466563</c:v>
                </c:pt>
                <c:pt idx="452" formatCode="General">
                  <c:v>813296.70357446244</c:v>
                </c:pt>
                <c:pt idx="453" formatCode="General">
                  <c:v>810823.99167848472</c:v>
                </c:pt>
                <c:pt idx="454" formatCode="General">
                  <c:v>798216.39176596573</c:v>
                </c:pt>
                <c:pt idx="455" formatCode="General">
                  <c:v>812560.58262768865</c:v>
                </c:pt>
                <c:pt idx="456" formatCode="General">
                  <c:v>804715.53469791834</c:v>
                </c:pt>
                <c:pt idx="457" formatCode="General">
                  <c:v>814662.93539875734</c:v>
                </c:pt>
                <c:pt idx="458" formatCode="General">
                  <c:v>815599.24236005149</c:v>
                </c:pt>
                <c:pt idx="459" formatCode="General">
                  <c:v>805667.29769207654</c:v>
                </c:pt>
                <c:pt idx="460" formatCode="General">
                  <c:v>797779.03650541918</c:v>
                </c:pt>
                <c:pt idx="461" formatCode="General">
                  <c:v>782413.73282728984</c:v>
                </c:pt>
                <c:pt idx="462" formatCode="General">
                  <c:v>802901.47489792202</c:v>
                </c:pt>
                <c:pt idx="463" formatCode="General">
                  <c:v>799078.20520585543</c:v>
                </c:pt>
                <c:pt idx="464" formatCode="General">
                  <c:v>819958.34780659946</c:v>
                </c:pt>
                <c:pt idx="465" formatCode="General">
                  <c:v>808197.05682385433</c:v>
                </c:pt>
                <c:pt idx="466" formatCode="General">
                  <c:v>810399.43617224239</c:v>
                </c:pt>
                <c:pt idx="467" formatCode="General">
                  <c:v>812985.58814905467</c:v>
                </c:pt>
                <c:pt idx="468" formatCode="General">
                  <c:v>802386.51145201095</c:v>
                </c:pt>
                <c:pt idx="469" formatCode="General">
                  <c:v>859803.10921735049</c:v>
                </c:pt>
                <c:pt idx="470" formatCode="General">
                  <c:v>837221.68109238835</c:v>
                </c:pt>
                <c:pt idx="471" formatCode="General">
                  <c:v>838857.99329996156</c:v>
                </c:pt>
                <c:pt idx="472" formatCode="General">
                  <c:v>831213.69187657954</c:v>
                </c:pt>
                <c:pt idx="473" formatCode="General">
                  <c:v>852696.09370900074</c:v>
                </c:pt>
                <c:pt idx="474" formatCode="General">
                  <c:v>870715.4665428187</c:v>
                </c:pt>
                <c:pt idx="475" formatCode="General">
                  <c:v>878029.24044628744</c:v>
                </c:pt>
                <c:pt idx="476" formatCode="General">
                  <c:v>864312.17664186831</c:v>
                </c:pt>
                <c:pt idx="477" formatCode="General">
                  <c:v>872630.68415225507</c:v>
                </c:pt>
                <c:pt idx="478" formatCode="General">
                  <c:v>852662.22118992172</c:v>
                </c:pt>
                <c:pt idx="479" formatCode="General">
                  <c:v>872714.23323920905</c:v>
                </c:pt>
                <c:pt idx="480" formatCode="General">
                  <c:v>909093.51401163172</c:v>
                </c:pt>
                <c:pt idx="481" formatCode="General">
                  <c:v>897283.58589066262</c:v>
                </c:pt>
                <c:pt idx="482" formatCode="General">
                  <c:v>890830.83531935432</c:v>
                </c:pt>
                <c:pt idx="483" formatCode="General">
                  <c:v>858691.48853554903</c:v>
                </c:pt>
                <c:pt idx="484" formatCode="General">
                  <c:v>891792.14683530212</c:v>
                </c:pt>
                <c:pt idx="485" formatCode="General">
                  <c:v>888497.94213213399</c:v>
                </c:pt>
                <c:pt idx="486" formatCode="General">
                  <c:v>903423.30237566028</c:v>
                </c:pt>
                <c:pt idx="487" formatCode="General">
                  <c:v>926591.00394731946</c:v>
                </c:pt>
                <c:pt idx="488" formatCode="General">
                  <c:v>913355.65653127606</c:v>
                </c:pt>
                <c:pt idx="489" formatCode="General">
                  <c:v>924597.51520648506</c:v>
                </c:pt>
                <c:pt idx="490" formatCode="General">
                  <c:v>915095.92767100129</c:v>
                </c:pt>
                <c:pt idx="491" formatCode="General">
                  <c:v>918629.45937641175</c:v>
                </c:pt>
                <c:pt idx="492" formatCode="General">
                  <c:v>910433.52810909844</c:v>
                </c:pt>
                <c:pt idx="493" formatCode="General">
                  <c:v>898201.00079527136</c:v>
                </c:pt>
                <c:pt idx="494" formatCode="General">
                  <c:v>905379.49841854337</c:v>
                </c:pt>
                <c:pt idx="495" formatCode="General">
                  <c:v>914226.36053920654</c:v>
                </c:pt>
                <c:pt idx="496" formatCode="General">
                  <c:v>920366.71632707596</c:v>
                </c:pt>
                <c:pt idx="497" formatCode="General">
                  <c:v>914992.87376388267</c:v>
                </c:pt>
                <c:pt idx="498" formatCode="General">
                  <c:v>919939.06200410484</c:v>
                </c:pt>
                <c:pt idx="499" formatCode="General">
                  <c:v>913033.09719651204</c:v>
                </c:pt>
                <c:pt idx="500" formatCode="General">
                  <c:v>907463.11998579418</c:v>
                </c:pt>
                <c:pt idx="501" formatCode="General">
                  <c:v>910616.67887703015</c:v>
                </c:pt>
                <c:pt idx="502" formatCode="General">
                  <c:v>913870.34366422938</c:v>
                </c:pt>
                <c:pt idx="503" formatCode="General">
                  <c:v>912044.52162612707</c:v>
                </c:pt>
                <c:pt idx="504" formatCode="General">
                  <c:v>913332.67045075516</c:v>
                </c:pt>
                <c:pt idx="505" formatCode="General">
                  <c:v>925513.71085135487</c:v>
                </c:pt>
                <c:pt idx="506" formatCode="General">
                  <c:v>911526.15306521789</c:v>
                </c:pt>
                <c:pt idx="507" formatCode="General">
                  <c:v>934629.62334244582</c:v>
                </c:pt>
                <c:pt idx="508" formatCode="General">
                  <c:v>930339.47668799036</c:v>
                </c:pt>
                <c:pt idx="509" formatCode="General">
                  <c:v>953942.16205828707</c:v>
                </c:pt>
                <c:pt idx="510" formatCode="General">
                  <c:v>977038.20340700622</c:v>
                </c:pt>
                <c:pt idx="511" formatCode="General">
                  <c:v>985021.69897239085</c:v>
                </c:pt>
                <c:pt idx="512" formatCode="General">
                  <c:v>997751.52650702419</c:v>
                </c:pt>
                <c:pt idx="513" formatCode="General">
                  <c:v>990907.82553338108</c:v>
                </c:pt>
                <c:pt idx="514" formatCode="General">
                  <c:v>987279.97644636035</c:v>
                </c:pt>
                <c:pt idx="515" formatCode="General">
                  <c:v>992959.83767434966</c:v>
                </c:pt>
                <c:pt idx="516" formatCode="General">
                  <c:v>1002526.7902248943</c:v>
                </c:pt>
                <c:pt idx="517" formatCode="General">
                  <c:v>1005113.3388519647</c:v>
                </c:pt>
                <c:pt idx="518" formatCode="General">
                  <c:v>970512.53965640231</c:v>
                </c:pt>
                <c:pt idx="519" formatCode="General">
                  <c:v>971580.06029216212</c:v>
                </c:pt>
                <c:pt idx="520" formatCode="General">
                  <c:v>978920.92313527118</c:v>
                </c:pt>
                <c:pt idx="521" formatCode="General">
                  <c:v>979229.92682006594</c:v>
                </c:pt>
                <c:pt idx="522" formatCode="General">
                  <c:v>982263.45252705226</c:v>
                </c:pt>
                <c:pt idx="523" formatCode="General">
                  <c:v>988300.80120555998</c:v>
                </c:pt>
                <c:pt idx="524" formatCode="General">
                  <c:v>977321.55635326297</c:v>
                </c:pt>
                <c:pt idx="525" formatCode="General">
                  <c:v>958617.61619576218</c:v>
                </c:pt>
                <c:pt idx="526" formatCode="General">
                  <c:v>971693.66974906938</c:v>
                </c:pt>
                <c:pt idx="527" formatCode="General">
                  <c:v>964372.91426319804</c:v>
                </c:pt>
                <c:pt idx="528" formatCode="General">
                  <c:v>990837.60498645459</c:v>
                </c:pt>
                <c:pt idx="529" formatCode="General">
                  <c:v>996153.55953251245</c:v>
                </c:pt>
                <c:pt idx="530" formatCode="General">
                  <c:v>998444.88850433112</c:v>
                </c:pt>
                <c:pt idx="531" formatCode="General">
                  <c:v>985351.1580845525</c:v>
                </c:pt>
                <c:pt idx="532" formatCode="General">
                  <c:v>973266.74906807544</c:v>
                </c:pt>
                <c:pt idx="533" formatCode="General">
                  <c:v>959967.63764262048</c:v>
                </c:pt>
                <c:pt idx="534" formatCode="General">
                  <c:v>965306.62429082452</c:v>
                </c:pt>
                <c:pt idx="535" formatCode="General">
                  <c:v>957672.7989962697</c:v>
                </c:pt>
                <c:pt idx="536" formatCode="General">
                  <c:v>970994.89326010796</c:v>
                </c:pt>
                <c:pt idx="537" formatCode="General">
                  <c:v>979589.77474450041</c:v>
                </c:pt>
                <c:pt idx="538" formatCode="General">
                  <c:v>950733.53958005423</c:v>
                </c:pt>
                <c:pt idx="539" formatCode="General">
                  <c:v>944935.28484320058</c:v>
                </c:pt>
                <c:pt idx="540" formatCode="General">
                  <c:v>935591.44258829032</c:v>
                </c:pt>
                <c:pt idx="541" formatCode="General">
                  <c:v>964579.09946802037</c:v>
                </c:pt>
                <c:pt idx="542" formatCode="General">
                  <c:v>937459.00968282332</c:v>
                </c:pt>
                <c:pt idx="543" formatCode="General">
                  <c:v>924862.54946166265</c:v>
                </c:pt>
                <c:pt idx="544" formatCode="General">
                  <c:v>933510.38463933719</c:v>
                </c:pt>
                <c:pt idx="545" formatCode="General">
                  <c:v>922669.96403649508</c:v>
                </c:pt>
                <c:pt idx="546" formatCode="General">
                  <c:v>930424.64716083044</c:v>
                </c:pt>
                <c:pt idx="547" formatCode="General">
                  <c:v>925661.2706941209</c:v>
                </c:pt>
                <c:pt idx="548" formatCode="General">
                  <c:v>920470.70952936017</c:v>
                </c:pt>
                <c:pt idx="549" formatCode="General">
                  <c:v>918317.55506517307</c:v>
                </c:pt>
                <c:pt idx="550" formatCode="General">
                  <c:v>928425.08559619391</c:v>
                </c:pt>
                <c:pt idx="551" formatCode="General">
                  <c:v>935733.4603136431</c:v>
                </c:pt>
                <c:pt idx="552" formatCode="General">
                  <c:v>955546.02594021906</c:v>
                </c:pt>
                <c:pt idx="553" formatCode="General">
                  <c:v>952003.24346635584</c:v>
                </c:pt>
                <c:pt idx="554" formatCode="General">
                  <c:v>944586.42298658867</c:v>
                </c:pt>
                <c:pt idx="555" formatCode="General">
                  <c:v>942316.19368658029</c:v>
                </c:pt>
                <c:pt idx="556" formatCode="General">
                  <c:v>950292.01098735572</c:v>
                </c:pt>
                <c:pt idx="557" formatCode="General">
                  <c:v>938373.4286290108</c:v>
                </c:pt>
                <c:pt idx="558" formatCode="General">
                  <c:v>938945.04338819883</c:v>
                </c:pt>
                <c:pt idx="559" formatCode="General">
                  <c:v>941955.38474987634</c:v>
                </c:pt>
                <c:pt idx="560" formatCode="General">
                  <c:v>949180.7551266565</c:v>
                </c:pt>
                <c:pt idx="561" formatCode="General">
                  <c:v>955110.64957030781</c:v>
                </c:pt>
                <c:pt idx="562" formatCode="General">
                  <c:v>950592.1883058137</c:v>
                </c:pt>
                <c:pt idx="563" formatCode="General">
                  <c:v>985217.74678494746</c:v>
                </c:pt>
                <c:pt idx="564" formatCode="General">
                  <c:v>985809.27153981104</c:v>
                </c:pt>
                <c:pt idx="565" formatCode="General">
                  <c:v>973480.39604848728</c:v>
                </c:pt>
                <c:pt idx="566" formatCode="General">
                  <c:v>965172.14774707332</c:v>
                </c:pt>
                <c:pt idx="567" formatCode="General">
                  <c:v>984287.00471345929</c:v>
                </c:pt>
                <c:pt idx="568" formatCode="General">
                  <c:v>981775.81355052616</c:v>
                </c:pt>
                <c:pt idx="569" formatCode="General">
                  <c:v>972823.05356845178</c:v>
                </c:pt>
                <c:pt idx="570" formatCode="General">
                  <c:v>971757.78740844654</c:v>
                </c:pt>
                <c:pt idx="571" formatCode="General">
                  <c:v>961098.70323029358</c:v>
                </c:pt>
                <c:pt idx="572" formatCode="General">
                  <c:v>962168.2600860626</c:v>
                </c:pt>
                <c:pt idx="573" formatCode="General">
                  <c:v>964553.86231520039</c:v>
                </c:pt>
                <c:pt idx="574" formatCode="General">
                  <c:v>966326.62038066459</c:v>
                </c:pt>
                <c:pt idx="575" formatCode="General">
                  <c:v>964973.81416821154</c:v>
                </c:pt>
                <c:pt idx="576" formatCode="General">
                  <c:v>976976.88754588389</c:v>
                </c:pt>
                <c:pt idx="577" formatCode="General">
                  <c:v>975827.00940271711</c:v>
                </c:pt>
                <c:pt idx="578" formatCode="General">
                  <c:v>975307.44145133568</c:v>
                </c:pt>
                <c:pt idx="579" formatCode="General">
                  <c:v>975702.64225753292</c:v>
                </c:pt>
                <c:pt idx="580" formatCode="General">
                  <c:v>988224.77941167017</c:v>
                </c:pt>
                <c:pt idx="581" formatCode="General">
                  <c:v>980566.50549957913</c:v>
                </c:pt>
                <c:pt idx="582" formatCode="General">
                  <c:v>991133.33005970216</c:v>
                </c:pt>
                <c:pt idx="583" formatCode="General">
                  <c:v>985532.52553577977</c:v>
                </c:pt>
                <c:pt idx="584" formatCode="General">
                  <c:v>988714.14219358843</c:v>
                </c:pt>
                <c:pt idx="585" formatCode="General">
                  <c:v>997254.03115518845</c:v>
                </c:pt>
                <c:pt idx="586" formatCode="General">
                  <c:v>998269.9316274093</c:v>
                </c:pt>
                <c:pt idx="587" formatCode="General">
                  <c:v>1001258.1754527385</c:v>
                </c:pt>
                <c:pt idx="588" formatCode="General">
                  <c:v>1003185.7964167341</c:v>
                </c:pt>
                <c:pt idx="589" formatCode="General">
                  <c:v>1004816.7146171147</c:v>
                </c:pt>
                <c:pt idx="590" formatCode="General">
                  <c:v>1020797.705410626</c:v>
                </c:pt>
                <c:pt idx="591" formatCode="General">
                  <c:v>1003191.2032344528</c:v>
                </c:pt>
                <c:pt idx="592" formatCode="General">
                  <c:v>1016819.270923462</c:v>
                </c:pt>
                <c:pt idx="593" formatCode="General">
                  <c:v>1011018.4444839181</c:v>
                </c:pt>
                <c:pt idx="594" formatCode="General">
                  <c:v>1013091.4022603885</c:v>
                </c:pt>
                <c:pt idx="595" formatCode="General">
                  <c:v>999697.61094493757</c:v>
                </c:pt>
                <c:pt idx="596" formatCode="General">
                  <c:v>1006570.4521963968</c:v>
                </c:pt>
                <c:pt idx="597" formatCode="General">
                  <c:v>1022614.3639920764</c:v>
                </c:pt>
                <c:pt idx="598" formatCode="General">
                  <c:v>1035135.720322341</c:v>
                </c:pt>
                <c:pt idx="599" formatCode="General">
                  <c:v>1042768.540848977</c:v>
                </c:pt>
                <c:pt idx="600" formatCode="General">
                  <c:v>1044634.801168261</c:v>
                </c:pt>
                <c:pt idx="601" formatCode="General">
                  <c:v>1054311.3145068106</c:v>
                </c:pt>
                <c:pt idx="602" formatCode="General">
                  <c:v>1051255.2046759163</c:v>
                </c:pt>
                <c:pt idx="603" formatCode="General">
                  <c:v>1067910.7141482974</c:v>
                </c:pt>
                <c:pt idx="604" formatCode="General">
                  <c:v>1050438.015186023</c:v>
                </c:pt>
                <c:pt idx="605" formatCode="General">
                  <c:v>1060327.2541613048</c:v>
                </c:pt>
                <c:pt idx="606" formatCode="General">
                  <c:v>1069533.6217091437</c:v>
                </c:pt>
                <c:pt idx="607" formatCode="General">
                  <c:v>1069651.5777882459</c:v>
                </c:pt>
                <c:pt idx="608" formatCode="General">
                  <c:v>1086513.9129601151</c:v>
                </c:pt>
                <c:pt idx="609" formatCode="General">
                  <c:v>1100793.6835680122</c:v>
                </c:pt>
                <c:pt idx="610" formatCode="General">
                  <c:v>1101774.9757278957</c:v>
                </c:pt>
                <c:pt idx="611" formatCode="General">
                  <c:v>1112110.5043745909</c:v>
                </c:pt>
                <c:pt idx="612" formatCode="General">
                  <c:v>1113271.7248107595</c:v>
                </c:pt>
                <c:pt idx="613" formatCode="General">
                  <c:v>1112935.7963390371</c:v>
                </c:pt>
                <c:pt idx="614" formatCode="General">
                  <c:v>1122417.2322281273</c:v>
                </c:pt>
                <c:pt idx="615" formatCode="General">
                  <c:v>1128294.6331690094</c:v>
                </c:pt>
                <c:pt idx="616" formatCode="General">
                  <c:v>1119982.9238012931</c:v>
                </c:pt>
                <c:pt idx="617" formatCode="General">
                  <c:v>1120105.7455326638</c:v>
                </c:pt>
                <c:pt idx="618" formatCode="General">
                  <c:v>1120746.9741057572</c:v>
                </c:pt>
                <c:pt idx="619" formatCode="General">
                  <c:v>1110304.6177937111</c:v>
                </c:pt>
                <c:pt idx="620" formatCode="General">
                  <c:v>1102626.7564975319</c:v>
                </c:pt>
                <c:pt idx="621" formatCode="General">
                  <c:v>1085254.0946622486</c:v>
                </c:pt>
                <c:pt idx="622" formatCode="General">
                  <c:v>1089883.4991564807</c:v>
                </c:pt>
                <c:pt idx="623" formatCode="General">
                  <c:v>1084942.3832805727</c:v>
                </c:pt>
                <c:pt idx="624" formatCode="General">
                  <c:v>1075204.8344409373</c:v>
                </c:pt>
                <c:pt idx="625" formatCode="General">
                  <c:v>1077405.6973332325</c:v>
                </c:pt>
                <c:pt idx="626" formatCode="General">
                  <c:v>1083983.3901182301</c:v>
                </c:pt>
                <c:pt idx="627" formatCode="General">
                  <c:v>1092782.8940881928</c:v>
                </c:pt>
                <c:pt idx="628" formatCode="General">
                  <c:v>1096357.8524822579</c:v>
                </c:pt>
                <c:pt idx="629" formatCode="General">
                  <c:v>1096992.2790432058</c:v>
                </c:pt>
                <c:pt idx="630" formatCode="General">
                  <c:v>1102191.1308458787</c:v>
                </c:pt>
                <c:pt idx="631" formatCode="General">
                  <c:v>1110305.8422243539</c:v>
                </c:pt>
                <c:pt idx="632" formatCode="General">
                  <c:v>1100005.2852879942</c:v>
                </c:pt>
                <c:pt idx="633" formatCode="General">
                  <c:v>1098741.2679146428</c:v>
                </c:pt>
                <c:pt idx="634" formatCode="General">
                  <c:v>1101975.0911809127</c:v>
                </c:pt>
                <c:pt idx="635" formatCode="General">
                  <c:v>1114009.177296086</c:v>
                </c:pt>
                <c:pt idx="636" formatCode="General">
                  <c:v>1117434.4884382603</c:v>
                </c:pt>
                <c:pt idx="637" formatCode="General">
                  <c:v>1112638.0753735281</c:v>
                </c:pt>
                <c:pt idx="638" formatCode="General">
                  <c:v>1121884.909597313</c:v>
                </c:pt>
                <c:pt idx="639" formatCode="General">
                  <c:v>1120353.0745548306</c:v>
                </c:pt>
                <c:pt idx="640" formatCode="General">
                  <c:v>1094068.7970534163</c:v>
                </c:pt>
                <c:pt idx="641" formatCode="General">
                  <c:v>1071815.2011923804</c:v>
                </c:pt>
                <c:pt idx="642" formatCode="General">
                  <c:v>1074524.7307881683</c:v>
                </c:pt>
                <c:pt idx="643" formatCode="General">
                  <c:v>1081737.3300319784</c:v>
                </c:pt>
                <c:pt idx="644" formatCode="General">
                  <c:v>1096563.6153399576</c:v>
                </c:pt>
                <c:pt idx="645" formatCode="General">
                  <c:v>1087352.6224800923</c:v>
                </c:pt>
                <c:pt idx="646" formatCode="General">
                  <c:v>1101278.4202010604</c:v>
                </c:pt>
                <c:pt idx="647" formatCode="General">
                  <c:v>1096951.6112679469</c:v>
                </c:pt>
                <c:pt idx="648" formatCode="General">
                  <c:v>1096613.0996241733</c:v>
                </c:pt>
                <c:pt idx="649" formatCode="General">
                  <c:v>1091278.6081796789</c:v>
                </c:pt>
                <c:pt idx="650" formatCode="General">
                  <c:v>1082371.8411793096</c:v>
                </c:pt>
                <c:pt idx="651" formatCode="General">
                  <c:v>1089845.3002191121</c:v>
                </c:pt>
                <c:pt idx="652" formatCode="General">
                  <c:v>1080066.9090651651</c:v>
                </c:pt>
                <c:pt idx="653" formatCode="General">
                  <c:v>1080754.6463716137</c:v>
                </c:pt>
                <c:pt idx="654" formatCode="General">
                  <c:v>1072361.6413190928</c:v>
                </c:pt>
                <c:pt idx="655" formatCode="General">
                  <c:v>1087492.9197713577</c:v>
                </c:pt>
                <c:pt idx="656" formatCode="General">
                  <c:v>1070603.6559309117</c:v>
                </c:pt>
                <c:pt idx="657" formatCode="General">
                  <c:v>1068917.2983578111</c:v>
                </c:pt>
                <c:pt idx="658" formatCode="General">
                  <c:v>1068478.159177786</c:v>
                </c:pt>
                <c:pt idx="659" formatCode="General">
                  <c:v>1074647.7027816207</c:v>
                </c:pt>
                <c:pt idx="660" formatCode="General">
                  <c:v>1069613.3892821674</c:v>
                </c:pt>
                <c:pt idx="661" formatCode="General">
                  <c:v>1067968.052415713</c:v>
                </c:pt>
                <c:pt idx="662" formatCode="General">
                  <c:v>1070721.5773760201</c:v>
                </c:pt>
                <c:pt idx="663" formatCode="General">
                  <c:v>1060221.3449139716</c:v>
                </c:pt>
                <c:pt idx="664" formatCode="General">
                  <c:v>1074960.7286179168</c:v>
                </c:pt>
                <c:pt idx="665" formatCode="General">
                  <c:v>1085422.7408886356</c:v>
                </c:pt>
                <c:pt idx="666" formatCode="General">
                  <c:v>1085032.2870992844</c:v>
                </c:pt>
                <c:pt idx="667" formatCode="General">
                  <c:v>1082871.3508339918</c:v>
                </c:pt>
                <c:pt idx="668" formatCode="General">
                  <c:v>1076811.0670822018</c:v>
                </c:pt>
                <c:pt idx="669" formatCode="General">
                  <c:v>1065322.6810355145</c:v>
                </c:pt>
                <c:pt idx="670" formatCode="General">
                  <c:v>1084000.0511754402</c:v>
                </c:pt>
                <c:pt idx="671" formatCode="General">
                  <c:v>1079051.6063763895</c:v>
                </c:pt>
                <c:pt idx="672" formatCode="General">
                  <c:v>1080752.89954126</c:v>
                </c:pt>
                <c:pt idx="673" formatCode="General">
                  <c:v>1083144.6409750022</c:v>
                </c:pt>
                <c:pt idx="674" formatCode="General">
                  <c:v>1094772.9898104155</c:v>
                </c:pt>
                <c:pt idx="675" formatCode="General">
                  <c:v>1077187.753539724</c:v>
                </c:pt>
                <c:pt idx="676" formatCode="General">
                  <c:v>1088199.5983283052</c:v>
                </c:pt>
                <c:pt idx="677" formatCode="General">
                  <c:v>1086178.4525578311</c:v>
                </c:pt>
                <c:pt idx="678" formatCode="General">
                  <c:v>1085485.3718415827</c:v>
                </c:pt>
                <c:pt idx="679" formatCode="General">
                  <c:v>1080665.7411683197</c:v>
                </c:pt>
                <c:pt idx="680" formatCode="General">
                  <c:v>1093606.1041847691</c:v>
                </c:pt>
                <c:pt idx="681" formatCode="General">
                  <c:v>1083256.3439526786</c:v>
                </c:pt>
                <c:pt idx="682" formatCode="General">
                  <c:v>1101164.3198690014</c:v>
                </c:pt>
                <c:pt idx="683" formatCode="General">
                  <c:v>1109645.4513008452</c:v>
                </c:pt>
                <c:pt idx="684" formatCode="General">
                  <c:v>1101700.4175846898</c:v>
                </c:pt>
                <c:pt idx="685" formatCode="General">
                  <c:v>1088793.0692294626</c:v>
                </c:pt>
                <c:pt idx="686" formatCode="General">
                  <c:v>1088776.9518071008</c:v>
                </c:pt>
                <c:pt idx="687" formatCode="General">
                  <c:v>1103023.7989443324</c:v>
                </c:pt>
                <c:pt idx="688" formatCode="General">
                  <c:v>1094896.8436083603</c:v>
                </c:pt>
                <c:pt idx="689" formatCode="General">
                  <c:v>1088667.5643908866</c:v>
                </c:pt>
                <c:pt idx="690" formatCode="General">
                  <c:v>1096980.9154804037</c:v>
                </c:pt>
                <c:pt idx="691" formatCode="General">
                  <c:v>1076263.1976346425</c:v>
                </c:pt>
                <c:pt idx="692" formatCode="General">
                  <c:v>1078166.9101127186</c:v>
                </c:pt>
                <c:pt idx="693" formatCode="General">
                  <c:v>1078864.757440995</c:v>
                </c:pt>
                <c:pt idx="694" formatCode="General">
                  <c:v>1094343.9264878938</c:v>
                </c:pt>
                <c:pt idx="695" formatCode="General">
                  <c:v>1105515.8818838145</c:v>
                </c:pt>
                <c:pt idx="696" formatCode="General">
                  <c:v>1114204.5131748482</c:v>
                </c:pt>
                <c:pt idx="697" formatCode="General">
                  <c:v>1110979.3559205886</c:v>
                </c:pt>
                <c:pt idx="698" formatCode="General">
                  <c:v>1107202.4055327107</c:v>
                </c:pt>
                <c:pt idx="699" formatCode="General">
                  <c:v>1107568.851293772</c:v>
                </c:pt>
                <c:pt idx="700" formatCode="General">
                  <c:v>1109057.7904244536</c:v>
                </c:pt>
                <c:pt idx="701" formatCode="General">
                  <c:v>1112547.62262112</c:v>
                </c:pt>
                <c:pt idx="702" formatCode="General">
                  <c:v>1106604.1577097154</c:v>
                </c:pt>
                <c:pt idx="703" formatCode="General">
                  <c:v>1133576.5857951171</c:v>
                </c:pt>
                <c:pt idx="704" formatCode="General">
                  <c:v>1142995.9751984349</c:v>
                </c:pt>
                <c:pt idx="705" formatCode="General">
                  <c:v>1142591.9543561074</c:v>
                </c:pt>
                <c:pt idx="706" formatCode="General">
                  <c:v>1144499.4944447707</c:v>
                </c:pt>
                <c:pt idx="707" formatCode="General">
                  <c:v>1156222.8032823077</c:v>
                </c:pt>
                <c:pt idx="708" formatCode="General">
                  <c:v>1148009.5882972016</c:v>
                </c:pt>
                <c:pt idx="709" formatCode="General">
                  <c:v>1164226.6178399939</c:v>
                </c:pt>
                <c:pt idx="710" formatCode="General">
                  <c:v>1152699.7843593648</c:v>
                </c:pt>
                <c:pt idx="711" formatCode="General">
                  <c:v>1176475.0635692612</c:v>
                </c:pt>
                <c:pt idx="712" formatCode="General">
                  <c:v>1155037.8388895616</c:v>
                </c:pt>
                <c:pt idx="713" formatCode="General">
                  <c:v>1146169.7981563201</c:v>
                </c:pt>
                <c:pt idx="714" formatCode="General">
                  <c:v>1150072.6335905776</c:v>
                </c:pt>
                <c:pt idx="715" formatCode="General">
                  <c:v>1139681.8674912381</c:v>
                </c:pt>
                <c:pt idx="716" formatCode="General">
                  <c:v>1178238.2731380425</c:v>
                </c:pt>
                <c:pt idx="717" formatCode="General">
                  <c:v>1198852.9706709676</c:v>
                </c:pt>
                <c:pt idx="718" formatCode="General">
                  <c:v>1187190.7329621902</c:v>
                </c:pt>
                <c:pt idx="719" formatCode="General">
                  <c:v>1185920.4221871418</c:v>
                </c:pt>
                <c:pt idx="720" formatCode="General">
                  <c:v>1181071.6161309178</c:v>
                </c:pt>
                <c:pt idx="721" formatCode="General">
                  <c:v>1197711.4438293623</c:v>
                </c:pt>
                <c:pt idx="722" formatCode="General">
                  <c:v>1180601.8919286658</c:v>
                </c:pt>
                <c:pt idx="723" formatCode="General">
                  <c:v>1177827.8670512219</c:v>
                </c:pt>
                <c:pt idx="724" formatCode="General">
                  <c:v>1169582.6336940238</c:v>
                </c:pt>
                <c:pt idx="725" formatCode="General">
                  <c:v>1132418.7048477833</c:v>
                </c:pt>
                <c:pt idx="726" formatCode="General">
                  <c:v>1124824.6876635442</c:v>
                </c:pt>
                <c:pt idx="727" formatCode="General">
                  <c:v>1140317.8812464832</c:v>
                </c:pt>
                <c:pt idx="728" formatCode="General">
                  <c:v>1138846.5728163263</c:v>
                </c:pt>
                <c:pt idx="729" formatCode="General">
                  <c:v>1144460.2764586522</c:v>
                </c:pt>
                <c:pt idx="730" formatCode="General">
                  <c:v>1136070.5516715287</c:v>
                </c:pt>
                <c:pt idx="731" formatCode="General">
                  <c:v>1150274.0864682207</c:v>
                </c:pt>
                <c:pt idx="732" formatCode="General">
                  <c:v>1131247.2303197882</c:v>
                </c:pt>
                <c:pt idx="733" formatCode="General">
                  <c:v>1112313.7879582392</c:v>
                </c:pt>
                <c:pt idx="734" formatCode="General">
                  <c:v>1134751.9447099655</c:v>
                </c:pt>
                <c:pt idx="735" formatCode="General">
                  <c:v>1117162.1511094929</c:v>
                </c:pt>
                <c:pt idx="736" formatCode="General">
                  <c:v>1114574.7390631698</c:v>
                </c:pt>
                <c:pt idx="737" formatCode="General">
                  <c:v>1130386.3396748304</c:v>
                </c:pt>
                <c:pt idx="738" formatCode="General">
                  <c:v>1130504.7253785911</c:v>
                </c:pt>
                <c:pt idx="739" formatCode="General">
                  <c:v>1129671.9687855083</c:v>
                </c:pt>
                <c:pt idx="740" formatCode="General">
                  <c:v>1148570.9506026353</c:v>
                </c:pt>
                <c:pt idx="741" formatCode="General">
                  <c:v>1144107.6108413772</c:v>
                </c:pt>
                <c:pt idx="742" formatCode="General">
                  <c:v>1136865.2426138346</c:v>
                </c:pt>
                <c:pt idx="743" formatCode="General">
                  <c:v>1150111.4733436648</c:v>
                </c:pt>
                <c:pt idx="744" formatCode="General">
                  <c:v>1146052.9978139368</c:v>
                </c:pt>
                <c:pt idx="745" formatCode="General">
                  <c:v>1146068.9371734113</c:v>
                </c:pt>
                <c:pt idx="746" formatCode="General">
                  <c:v>1156610.997204117</c:v>
                </c:pt>
                <c:pt idx="747" formatCode="General">
                  <c:v>1162702.8073102306</c:v>
                </c:pt>
                <c:pt idx="748" formatCode="General">
                  <c:v>1145472.08457737</c:v>
                </c:pt>
                <c:pt idx="749" formatCode="General">
                  <c:v>1140953.0272901657</c:v>
                </c:pt>
                <c:pt idx="750" formatCode="General">
                  <c:v>1142724.2996164563</c:v>
                </c:pt>
                <c:pt idx="751" formatCode="General">
                  <c:v>1158015.2425318134</c:v>
                </c:pt>
                <c:pt idx="752" formatCode="General">
                  <c:v>1160111.1424082867</c:v>
                </c:pt>
                <c:pt idx="753" formatCode="General">
                  <c:v>1180034.9697161051</c:v>
                </c:pt>
                <c:pt idx="754" formatCode="General">
                  <c:v>1187185.4496657723</c:v>
                </c:pt>
                <c:pt idx="755" formatCode="General">
                  <c:v>1189508.1401902046</c:v>
                </c:pt>
                <c:pt idx="756" formatCode="General">
                  <c:v>1194171.4532356174</c:v>
                </c:pt>
                <c:pt idx="757" formatCode="General">
                  <c:v>1199338.5412410917</c:v>
                </c:pt>
                <c:pt idx="758" formatCode="General">
                  <c:v>1187100.8835266763</c:v>
                </c:pt>
                <c:pt idx="759" formatCode="General">
                  <c:v>1181416.4801228088</c:v>
                </c:pt>
                <c:pt idx="760" formatCode="General">
                  <c:v>1139398.2567626885</c:v>
                </c:pt>
                <c:pt idx="761" formatCode="General">
                  <c:v>1144506.0751471454</c:v>
                </c:pt>
                <c:pt idx="762" formatCode="General">
                  <c:v>1149338.2656019791</c:v>
                </c:pt>
                <c:pt idx="763" formatCode="General">
                  <c:v>1134991.2028116505</c:v>
                </c:pt>
                <c:pt idx="764" formatCode="General">
                  <c:v>1145869.126868363</c:v>
                </c:pt>
                <c:pt idx="765" formatCode="General">
                  <c:v>1154777.69417794</c:v>
                </c:pt>
                <c:pt idx="766" formatCode="General">
                  <c:v>1140663.2755856151</c:v>
                </c:pt>
                <c:pt idx="767" formatCode="General">
                  <c:v>1120409.4150440656</c:v>
                </c:pt>
                <c:pt idx="768" formatCode="General">
                  <c:v>1148846.3450219191</c:v>
                </c:pt>
                <c:pt idx="769" formatCode="General">
                  <c:v>1118868.5051977658</c:v>
                </c:pt>
                <c:pt idx="770" formatCode="General">
                  <c:v>1113635.337452095</c:v>
                </c:pt>
                <c:pt idx="771" formatCode="General">
                  <c:v>1099653.3017509384</c:v>
                </c:pt>
                <c:pt idx="772" formatCode="General">
                  <c:v>1082171.2302747301</c:v>
                </c:pt>
                <c:pt idx="773" formatCode="General">
                  <c:v>1092728.4053731272</c:v>
                </c:pt>
                <c:pt idx="774" formatCode="General">
                  <c:v>1077255.8673168919</c:v>
                </c:pt>
                <c:pt idx="775" formatCode="General">
                  <c:v>1057684.73088641</c:v>
                </c:pt>
                <c:pt idx="776" formatCode="General">
                  <c:v>1081661.7761600083</c:v>
                </c:pt>
                <c:pt idx="777" formatCode="General">
                  <c:v>1094767.9583411501</c:v>
                </c:pt>
                <c:pt idx="778" formatCode="General">
                  <c:v>1116895.0126809878</c:v>
                </c:pt>
                <c:pt idx="779" formatCode="General">
                  <c:v>1129505.4907602603</c:v>
                </c:pt>
                <c:pt idx="780" formatCode="General">
                  <c:v>1116314.4751051511</c:v>
                </c:pt>
                <c:pt idx="781" formatCode="General">
                  <c:v>1111006.5845433583</c:v>
                </c:pt>
                <c:pt idx="782" formatCode="General">
                  <c:v>1102417.9252489433</c:v>
                </c:pt>
                <c:pt idx="783" formatCode="General">
                  <c:v>1102864.0864815607</c:v>
                </c:pt>
                <c:pt idx="784" formatCode="General">
                  <c:v>1114268.900216063</c:v>
                </c:pt>
                <c:pt idx="785" formatCode="General">
                  <c:v>1094795.2036815542</c:v>
                </c:pt>
                <c:pt idx="786" formatCode="General">
                  <c:v>1073357.2556086024</c:v>
                </c:pt>
                <c:pt idx="787" formatCode="General">
                  <c:v>1073522.2260187648</c:v>
                </c:pt>
                <c:pt idx="788" formatCode="General">
                  <c:v>1077444.5734446668</c:v>
                </c:pt>
                <c:pt idx="789" formatCode="General">
                  <c:v>1080946.8335373257</c:v>
                </c:pt>
                <c:pt idx="790" formatCode="General">
                  <c:v>1067562.9282844313</c:v>
                </c:pt>
                <c:pt idx="791" formatCode="General">
                  <c:v>1068422.0602648268</c:v>
                </c:pt>
                <c:pt idx="792" formatCode="General">
                  <c:v>1084886.5807992127</c:v>
                </c:pt>
                <c:pt idx="793" formatCode="General">
                  <c:v>1080631.3580926419</c:v>
                </c:pt>
                <c:pt idx="794" formatCode="General">
                  <c:v>1090875.3543313683</c:v>
                </c:pt>
                <c:pt idx="795" formatCode="General">
                  <c:v>1107200.1246672655</c:v>
                </c:pt>
                <c:pt idx="796" formatCode="General">
                  <c:v>1068673.7569050766</c:v>
                </c:pt>
                <c:pt idx="797" formatCode="General">
                  <c:v>1070177.3732410732</c:v>
                </c:pt>
                <c:pt idx="798" formatCode="General">
                  <c:v>1066150.0375945708</c:v>
                </c:pt>
                <c:pt idx="799" formatCode="General">
                  <c:v>1073705.8949979013</c:v>
                </c:pt>
                <c:pt idx="800" formatCode="General">
                  <c:v>1073270.2452237001</c:v>
                </c:pt>
                <c:pt idx="801" formatCode="General">
                  <c:v>1062160.939697898</c:v>
                </c:pt>
                <c:pt idx="802" formatCode="General">
                  <c:v>1055983.5737697021</c:v>
                </c:pt>
                <c:pt idx="803" formatCode="General">
                  <c:v>1068381.5804923135</c:v>
                </c:pt>
                <c:pt idx="804" formatCode="General">
                  <c:v>1062622.4803779318</c:v>
                </c:pt>
                <c:pt idx="805" formatCode="General">
                  <c:v>1052069.2242289954</c:v>
                </c:pt>
                <c:pt idx="806" formatCode="General">
                  <c:v>1029747.3071213504</c:v>
                </c:pt>
                <c:pt idx="807" formatCode="General">
                  <c:v>1030177.2780930495</c:v>
                </c:pt>
                <c:pt idx="808" formatCode="General">
                  <c:v>1057835.4622213347</c:v>
                </c:pt>
                <c:pt idx="809" formatCode="General">
                  <c:v>1066982.2684641141</c:v>
                </c:pt>
                <c:pt idx="810" formatCode="General">
                  <c:v>1059448.4571856116</c:v>
                </c:pt>
                <c:pt idx="811" formatCode="General">
                  <c:v>1054320.375520735</c:v>
                </c:pt>
                <c:pt idx="812" formatCode="General">
                  <c:v>1045826.1203384777</c:v>
                </c:pt>
                <c:pt idx="813" formatCode="General">
                  <c:v>1028746.3589779087</c:v>
                </c:pt>
                <c:pt idx="814" formatCode="General">
                  <c:v>1035252.0818719919</c:v>
                </c:pt>
                <c:pt idx="815" formatCode="General">
                  <c:v>1047358.5654460697</c:v>
                </c:pt>
                <c:pt idx="816" formatCode="General">
                  <c:v>1047050.3566578433</c:v>
                </c:pt>
                <c:pt idx="817" formatCode="General">
                  <c:v>1081854.3605468764</c:v>
                </c:pt>
                <c:pt idx="818" formatCode="General">
                  <c:v>1074343.8930907976</c:v>
                </c:pt>
                <c:pt idx="819" formatCode="General">
                  <c:v>1052145.7880551009</c:v>
                </c:pt>
                <c:pt idx="820" formatCode="General">
                  <c:v>1060633.289759659</c:v>
                </c:pt>
                <c:pt idx="821" formatCode="General">
                  <c:v>1064614.3391322393</c:v>
                </c:pt>
                <c:pt idx="822" formatCode="General">
                  <c:v>1062425.7615562293</c:v>
                </c:pt>
                <c:pt idx="823" formatCode="General">
                  <c:v>1058896.1577920578</c:v>
                </c:pt>
                <c:pt idx="824" formatCode="General">
                  <c:v>1054179.3137025002</c:v>
                </c:pt>
                <c:pt idx="825" formatCode="General">
                  <c:v>1049871.0852319691</c:v>
                </c:pt>
                <c:pt idx="826" formatCode="General">
                  <c:v>1033694.9089519402</c:v>
                </c:pt>
                <c:pt idx="827" formatCode="General">
                  <c:v>1030704.5192114606</c:v>
                </c:pt>
                <c:pt idx="828" formatCode="General">
                  <c:v>1019228.6257046626</c:v>
                </c:pt>
                <c:pt idx="829" formatCode="General">
                  <c:v>1003820.263730717</c:v>
                </c:pt>
                <c:pt idx="830" formatCode="General">
                  <c:v>1006580.8807634173</c:v>
                </c:pt>
                <c:pt idx="831" formatCode="General">
                  <c:v>1016489.0227021215</c:v>
                </c:pt>
                <c:pt idx="832" formatCode="General">
                  <c:v>1042604.3289916692</c:v>
                </c:pt>
                <c:pt idx="833" formatCode="General">
                  <c:v>1042033.1164689921</c:v>
                </c:pt>
                <c:pt idx="834" formatCode="General">
                  <c:v>1029394.1234757258</c:v>
                </c:pt>
                <c:pt idx="835" formatCode="General">
                  <c:v>1036886.2959081342</c:v>
                </c:pt>
                <c:pt idx="836" formatCode="General">
                  <c:v>1020351.9032750207</c:v>
                </c:pt>
                <c:pt idx="837" formatCode="General">
                  <c:v>1019718.9611046874</c:v>
                </c:pt>
                <c:pt idx="838" formatCode="General">
                  <c:v>1028927.2105525607</c:v>
                </c:pt>
                <c:pt idx="839" formatCode="General">
                  <c:v>988453.55583013489</c:v>
                </c:pt>
                <c:pt idx="840" formatCode="General">
                  <c:v>981831.91493493691</c:v>
                </c:pt>
                <c:pt idx="841" formatCode="General">
                  <c:v>994577.77467461757</c:v>
                </c:pt>
                <c:pt idx="842" formatCode="General">
                  <c:v>1028189.0877419933</c:v>
                </c:pt>
                <c:pt idx="843" formatCode="General">
                  <c:v>1012054.0929314006</c:v>
                </c:pt>
                <c:pt idx="844" formatCode="General">
                  <c:v>1022589.4694748848</c:v>
                </c:pt>
                <c:pt idx="845" formatCode="General">
                  <c:v>978125.75006614299</c:v>
                </c:pt>
                <c:pt idx="846" formatCode="General">
                  <c:v>950781.31680099713</c:v>
                </c:pt>
                <c:pt idx="847" formatCode="General">
                  <c:v>960545.22908470395</c:v>
                </c:pt>
                <c:pt idx="848" formatCode="General">
                  <c:v>959707.53520722478</c:v>
                </c:pt>
                <c:pt idx="849" formatCode="General">
                  <c:v>977459.65058946772</c:v>
                </c:pt>
                <c:pt idx="850" formatCode="General">
                  <c:v>971233.67231495632</c:v>
                </c:pt>
                <c:pt idx="851" formatCode="General">
                  <c:v>985746.97705056681</c:v>
                </c:pt>
                <c:pt idx="852" formatCode="General">
                  <c:v>989174.50287606055</c:v>
                </c:pt>
                <c:pt idx="853" formatCode="General">
                  <c:v>1004388.275888006</c:v>
                </c:pt>
                <c:pt idx="854" formatCode="General">
                  <c:v>1088059.2233397067</c:v>
                </c:pt>
                <c:pt idx="855" formatCode="General">
                  <c:v>1092552.6451041542</c:v>
                </c:pt>
                <c:pt idx="856" formatCode="General">
                  <c:v>1108819.42497872</c:v>
                </c:pt>
                <c:pt idx="857" formatCode="General">
                  <c:v>1123723.0644074059</c:v>
                </c:pt>
                <c:pt idx="858" formatCode="General">
                  <c:v>1124437.3153625214</c:v>
                </c:pt>
                <c:pt idx="859" formatCode="General">
                  <c:v>1133691.0012969896</c:v>
                </c:pt>
                <c:pt idx="860" formatCode="General">
                  <c:v>1091601.8550269362</c:v>
                </c:pt>
                <c:pt idx="861" formatCode="General">
                  <c:v>1101564.6326041925</c:v>
                </c:pt>
                <c:pt idx="862" formatCode="General">
                  <c:v>1119199.6826051651</c:v>
                </c:pt>
                <c:pt idx="863" formatCode="General">
                  <c:v>1116614.5653470694</c:v>
                </c:pt>
                <c:pt idx="864" formatCode="General">
                  <c:v>1115096.2017881714</c:v>
                </c:pt>
                <c:pt idx="865" formatCode="General">
                  <c:v>1120990.4861190214</c:v>
                </c:pt>
                <c:pt idx="866" formatCode="General">
                  <c:v>1134501.7099812401</c:v>
                </c:pt>
                <c:pt idx="867" formatCode="General">
                  <c:v>1125611.0413471903</c:v>
                </c:pt>
                <c:pt idx="868" formatCode="General">
                  <c:v>1085664.0678935638</c:v>
                </c:pt>
                <c:pt idx="869" formatCode="General">
                  <c:v>1041529.9779105863</c:v>
                </c:pt>
                <c:pt idx="870" formatCode="General">
                  <c:v>1024873.2581630158</c:v>
                </c:pt>
                <c:pt idx="871" formatCode="General">
                  <c:v>1035490.1627570246</c:v>
                </c:pt>
                <c:pt idx="872" formatCode="General">
                  <c:v>1006317.4796956045</c:v>
                </c:pt>
                <c:pt idx="873" formatCode="General">
                  <c:v>985653.53268747171</c:v>
                </c:pt>
                <c:pt idx="874" formatCode="General">
                  <c:v>1018197.2956867615</c:v>
                </c:pt>
                <c:pt idx="875" formatCode="General">
                  <c:v>1030180.3714073739</c:v>
                </c:pt>
                <c:pt idx="876" formatCode="General">
                  <c:v>1058535.1187332899</c:v>
                </c:pt>
                <c:pt idx="877" formatCode="General">
                  <c:v>1066383.4360139228</c:v>
                </c:pt>
                <c:pt idx="878" formatCode="General">
                  <c:v>1051880.4452076429</c:v>
                </c:pt>
                <c:pt idx="879" formatCode="General">
                  <c:v>1055792.5398010858</c:v>
                </c:pt>
                <c:pt idx="880" formatCode="General">
                  <c:v>1050571.6411320188</c:v>
                </c:pt>
                <c:pt idx="881" formatCode="General">
                  <c:v>1038766.4613484299</c:v>
                </c:pt>
                <c:pt idx="882" formatCode="General">
                  <c:v>1042677.0988197947</c:v>
                </c:pt>
                <c:pt idx="883" formatCode="General">
                  <c:v>1045417.9585453488</c:v>
                </c:pt>
                <c:pt idx="884" formatCode="General">
                  <c:v>1050899.9310457441</c:v>
                </c:pt>
                <c:pt idx="885" formatCode="General">
                  <c:v>1050022.3825013684</c:v>
                </c:pt>
                <c:pt idx="886" formatCode="General">
                  <c:v>1037113.0559633159</c:v>
                </c:pt>
                <c:pt idx="887" formatCode="General">
                  <c:v>1047342.0971938435</c:v>
                </c:pt>
                <c:pt idx="888" formatCode="General">
                  <c:v>1046843.7248707343</c:v>
                </c:pt>
                <c:pt idx="889" formatCode="General">
                  <c:v>1039470.4550799901</c:v>
                </c:pt>
                <c:pt idx="890" formatCode="General">
                  <c:v>1022281.4089280114</c:v>
                </c:pt>
                <c:pt idx="891" formatCode="General">
                  <c:v>1042329.8546992395</c:v>
                </c:pt>
                <c:pt idx="892" formatCode="General">
                  <c:v>1026276.7727428999</c:v>
                </c:pt>
                <c:pt idx="893" formatCode="General">
                  <c:v>1041339.0222398329</c:v>
                </c:pt>
                <c:pt idx="894" formatCode="General">
                  <c:v>1031955.9814373796</c:v>
                </c:pt>
                <c:pt idx="895" formatCode="General">
                  <c:v>1047446.905630089</c:v>
                </c:pt>
                <c:pt idx="896" formatCode="General">
                  <c:v>1055488.2862185184</c:v>
                </c:pt>
                <c:pt idx="897" formatCode="General">
                  <c:v>1046344.6970705442</c:v>
                </c:pt>
                <c:pt idx="898" formatCode="General">
                  <c:v>1035939.3387229054</c:v>
                </c:pt>
                <c:pt idx="899" formatCode="General">
                  <c:v>1050737.8487299348</c:v>
                </c:pt>
                <c:pt idx="900" formatCode="General">
                  <c:v>1074744.5563344622</c:v>
                </c:pt>
                <c:pt idx="901" formatCode="General">
                  <c:v>1080519.1754041901</c:v>
                </c:pt>
                <c:pt idx="902" formatCode="General">
                  <c:v>1067459.1169970839</c:v>
                </c:pt>
                <c:pt idx="903" formatCode="General">
                  <c:v>1053144.3460550494</c:v>
                </c:pt>
                <c:pt idx="904" formatCode="General">
                  <c:v>1045419.3782106062</c:v>
                </c:pt>
                <c:pt idx="905" formatCode="General">
                  <c:v>1032882.8394528185</c:v>
                </c:pt>
                <c:pt idx="906" formatCode="General">
                  <c:v>1044000.0256651492</c:v>
                </c:pt>
                <c:pt idx="907" formatCode="General">
                  <c:v>1044892.0743475342</c:v>
                </c:pt>
                <c:pt idx="908" formatCode="General">
                  <c:v>1054870.688541746</c:v>
                </c:pt>
                <c:pt idx="909" formatCode="General">
                  <c:v>1067163.4415409626</c:v>
                </c:pt>
                <c:pt idx="910" formatCode="General">
                  <c:v>1069781.8446980568</c:v>
                </c:pt>
                <c:pt idx="911" formatCode="General">
                  <c:v>1080328.8204149236</c:v>
                </c:pt>
                <c:pt idx="912" formatCode="General">
                  <c:v>1085574.2946403527</c:v>
                </c:pt>
                <c:pt idx="913" formatCode="General">
                  <c:v>1075179.7063164026</c:v>
                </c:pt>
                <c:pt idx="914" formatCode="General">
                  <c:v>1072237.7654265859</c:v>
                </c:pt>
                <c:pt idx="915" formatCode="General">
                  <c:v>1070489.7156222034</c:v>
                </c:pt>
                <c:pt idx="916" formatCode="General">
                  <c:v>1047292.9826725195</c:v>
                </c:pt>
                <c:pt idx="917" formatCode="General">
                  <c:v>1020383.0565896175</c:v>
                </c:pt>
                <c:pt idx="918" formatCode="General">
                  <c:v>1023267.507833221</c:v>
                </c:pt>
                <c:pt idx="919" formatCode="General">
                  <c:v>1012290.8982687049</c:v>
                </c:pt>
                <c:pt idx="920" formatCode="General">
                  <c:v>1028630.6753390972</c:v>
                </c:pt>
                <c:pt idx="921" formatCode="General">
                  <c:v>1000493.7809725377</c:v>
                </c:pt>
                <c:pt idx="922" formatCode="General">
                  <c:v>999664.75476685446</c:v>
                </c:pt>
                <c:pt idx="923" formatCode="General">
                  <c:v>987955.81874836213</c:v>
                </c:pt>
                <c:pt idx="924" formatCode="General">
                  <c:v>979432.78455656464</c:v>
                </c:pt>
                <c:pt idx="925" formatCode="General">
                  <c:v>982958.71444506058</c:v>
                </c:pt>
                <c:pt idx="926" formatCode="General">
                  <c:v>973551.25078939053</c:v>
                </c:pt>
                <c:pt idx="927" formatCode="General">
                  <c:v>971777.01441283559</c:v>
                </c:pt>
                <c:pt idx="928" formatCode="General">
                  <c:v>991221.13698925637</c:v>
                </c:pt>
                <c:pt idx="929" formatCode="General">
                  <c:v>1010045.7808044584</c:v>
                </c:pt>
                <c:pt idx="930" formatCode="General">
                  <c:v>1009780.0624892625</c:v>
                </c:pt>
                <c:pt idx="931" formatCode="General">
                  <c:v>1022046.9264010456</c:v>
                </c:pt>
                <c:pt idx="932" formatCode="General">
                  <c:v>985538.57476685348</c:v>
                </c:pt>
                <c:pt idx="933" formatCode="General">
                  <c:v>981343.92632914998</c:v>
                </c:pt>
                <c:pt idx="934" formatCode="General">
                  <c:v>966221.59910281072</c:v>
                </c:pt>
                <c:pt idx="935" formatCode="General">
                  <c:v>960193.74110177322</c:v>
                </c:pt>
                <c:pt idx="936" formatCode="General">
                  <c:v>963792.97689746646</c:v>
                </c:pt>
                <c:pt idx="937" formatCode="General">
                  <c:v>937022.34961668623</c:v>
                </c:pt>
                <c:pt idx="938" formatCode="General">
                  <c:v>916436.4801159827</c:v>
                </c:pt>
                <c:pt idx="939" formatCode="General">
                  <c:v>904308.47163306165</c:v>
                </c:pt>
                <c:pt idx="940" formatCode="General">
                  <c:v>892104.71939705731</c:v>
                </c:pt>
                <c:pt idx="941" formatCode="General">
                  <c:v>858943.19712960534</c:v>
                </c:pt>
                <c:pt idx="942" formatCode="General">
                  <c:v>858175.11902938306</c:v>
                </c:pt>
                <c:pt idx="943" formatCode="General">
                  <c:v>867390.44608727342</c:v>
                </c:pt>
                <c:pt idx="944" formatCode="General">
                  <c:v>842195.28284768958</c:v>
                </c:pt>
                <c:pt idx="945" formatCode="General">
                  <c:v>850764.50966854929</c:v>
                </c:pt>
                <c:pt idx="946" formatCode="General">
                  <c:v>880158.80665358575</c:v>
                </c:pt>
                <c:pt idx="947" formatCode="General">
                  <c:v>895760.74341648759</c:v>
                </c:pt>
                <c:pt idx="948" formatCode="General">
                  <c:v>896640.89277154335</c:v>
                </c:pt>
                <c:pt idx="949" formatCode="General">
                  <c:v>868210.85910127196</c:v>
                </c:pt>
                <c:pt idx="950" formatCode="General">
                  <c:v>837395.00779509719</c:v>
                </c:pt>
                <c:pt idx="951" formatCode="General">
                  <c:v>805363.92438576033</c:v>
                </c:pt>
                <c:pt idx="952" formatCode="General">
                  <c:v>791535.8255156083</c:v>
                </c:pt>
                <c:pt idx="953" formatCode="General">
                  <c:v>782668.82721776131</c:v>
                </c:pt>
                <c:pt idx="954" formatCode="General">
                  <c:v>822650.1371843284</c:v>
                </c:pt>
                <c:pt idx="955" formatCode="General">
                  <c:v>813270.9569667842</c:v>
                </c:pt>
                <c:pt idx="956" formatCode="General">
                  <c:v>841563.12990711164</c:v>
                </c:pt>
                <c:pt idx="957" formatCode="General">
                  <c:v>862742.65321098932</c:v>
                </c:pt>
                <c:pt idx="958" formatCode="General">
                  <c:v>839620.61957329954</c:v>
                </c:pt>
                <c:pt idx="959" formatCode="General">
                  <c:v>835865.34510407655</c:v>
                </c:pt>
                <c:pt idx="960" formatCode="General">
                  <c:v>836663.23513777868</c:v>
                </c:pt>
                <c:pt idx="961" formatCode="General">
                  <c:v>833472.35120043869</c:v>
                </c:pt>
                <c:pt idx="962" formatCode="General">
                  <c:v>857809.94618031301</c:v>
                </c:pt>
                <c:pt idx="963" formatCode="General">
                  <c:v>871317.50474814558</c:v>
                </c:pt>
                <c:pt idx="964" formatCode="General">
                  <c:v>876811.83367461781</c:v>
                </c:pt>
                <c:pt idx="965" formatCode="General">
                  <c:v>897044.48201972572</c:v>
                </c:pt>
                <c:pt idx="966" formatCode="General">
                  <c:v>902839.39931707655</c:v>
                </c:pt>
                <c:pt idx="967" formatCode="General">
                  <c:v>930262.68588489259</c:v>
                </c:pt>
                <c:pt idx="968" formatCode="General">
                  <c:v>935217.75685427722</c:v>
                </c:pt>
                <c:pt idx="969" formatCode="General">
                  <c:v>913511.06865586189</c:v>
                </c:pt>
                <c:pt idx="970" formatCode="General">
                  <c:v>930204.65358272672</c:v>
                </c:pt>
                <c:pt idx="971" formatCode="General">
                  <c:v>924442.80936206004</c:v>
                </c:pt>
                <c:pt idx="972" formatCode="General">
                  <c:v>950186.52232753066</c:v>
                </c:pt>
                <c:pt idx="973" formatCode="General">
                  <c:v>946532.72531601973</c:v>
                </c:pt>
                <c:pt idx="974" formatCode="General">
                  <c:v>1009602.9520466463</c:v>
                </c:pt>
                <c:pt idx="975" formatCode="General">
                  <c:v>1034006.4430274274</c:v>
                </c:pt>
                <c:pt idx="976" formatCode="General">
                  <c:v>1007049.4976488301</c:v>
                </c:pt>
                <c:pt idx="977" formatCode="General">
                  <c:v>1016287.1934771485</c:v>
                </c:pt>
                <c:pt idx="978" formatCode="General">
                  <c:v>1003277.3851727109</c:v>
                </c:pt>
                <c:pt idx="979" formatCode="General">
                  <c:v>988774.56649287802</c:v>
                </c:pt>
                <c:pt idx="980" formatCode="General">
                  <c:v>984718.08271820867</c:v>
                </c:pt>
                <c:pt idx="981" formatCode="General">
                  <c:v>991066.53470387019</c:v>
                </c:pt>
                <c:pt idx="982" formatCode="General">
                  <c:v>998992.45732088038</c:v>
                </c:pt>
                <c:pt idx="983" formatCode="General">
                  <c:v>981611.21621848154</c:v>
                </c:pt>
                <c:pt idx="984" formatCode="General">
                  <c:v>977232.48285269411</c:v>
                </c:pt>
                <c:pt idx="985" formatCode="General">
                  <c:v>940210.18157443963</c:v>
                </c:pt>
                <c:pt idx="986" formatCode="General">
                  <c:v>955350.33724540391</c:v>
                </c:pt>
                <c:pt idx="987" formatCode="General">
                  <c:v>973005.26490319474</c:v>
                </c:pt>
                <c:pt idx="988" formatCode="General">
                  <c:v>965783.41421264154</c:v>
                </c:pt>
                <c:pt idx="989" formatCode="General">
                  <c:v>959896.10817205778</c:v>
                </c:pt>
                <c:pt idx="990" formatCode="General">
                  <c:v>940307.63729129115</c:v>
                </c:pt>
                <c:pt idx="991" formatCode="General">
                  <c:v>923096.02583597403</c:v>
                </c:pt>
                <c:pt idx="992" formatCode="General">
                  <c:v>921204.00635290192</c:v>
                </c:pt>
                <c:pt idx="993" formatCode="General">
                  <c:v>927769.28437601391</c:v>
                </c:pt>
                <c:pt idx="994" formatCode="General">
                  <c:v>928990.06819103344</c:v>
                </c:pt>
                <c:pt idx="995" formatCode="General">
                  <c:v>943696.97343031422</c:v>
                </c:pt>
                <c:pt idx="996" formatCode="General">
                  <c:v>971228.24824527011</c:v>
                </c:pt>
                <c:pt idx="997" formatCode="General">
                  <c:v>947634.65760261298</c:v>
                </c:pt>
                <c:pt idx="998" formatCode="General">
                  <c:v>939346.884609801</c:v>
                </c:pt>
                <c:pt idx="999" formatCode="General">
                  <c:v>925228.63977295905</c:v>
                </c:pt>
                <c:pt idx="1000" formatCode="General">
                  <c:v>911018.46949580126</c:v>
                </c:pt>
                <c:pt idx="1001" formatCode="General">
                  <c:v>905806.25702107907</c:v>
                </c:pt>
                <c:pt idx="1002" formatCode="General">
                  <c:v>912901.40901848988</c:v>
                </c:pt>
                <c:pt idx="1003" formatCode="General">
                  <c:v>908409.80323966546</c:v>
                </c:pt>
                <c:pt idx="1004" formatCode="General">
                  <c:v>923260.70393911132</c:v>
                </c:pt>
                <c:pt idx="1005" formatCode="General">
                  <c:v>924350.24503792322</c:v>
                </c:pt>
                <c:pt idx="1006" formatCode="General">
                  <c:v>923228.23168271384</c:v>
                </c:pt>
                <c:pt idx="1007" formatCode="General">
                  <c:v>945586.53149360488</c:v>
                </c:pt>
                <c:pt idx="1008" formatCode="General">
                  <c:v>940966.32500515238</c:v>
                </c:pt>
                <c:pt idx="1009" formatCode="General">
                  <c:v>947098.91490301909</c:v>
                </c:pt>
                <c:pt idx="1010" formatCode="General">
                  <c:v>969493.26534232404</c:v>
                </c:pt>
                <c:pt idx="1011" formatCode="General">
                  <c:v>973523.3617031438</c:v>
                </c:pt>
                <c:pt idx="1012" formatCode="General">
                  <c:v>991111.55758402706</c:v>
                </c:pt>
                <c:pt idx="1013" formatCode="General">
                  <c:v>992057.69668467168</c:v>
                </c:pt>
                <c:pt idx="1014" formatCode="General">
                  <c:v>994180.56746256968</c:v>
                </c:pt>
                <c:pt idx="1015" formatCode="General">
                  <c:v>1025222.7072903449</c:v>
                </c:pt>
                <c:pt idx="1016" formatCode="General">
                  <c:v>1037010.1033279831</c:v>
                </c:pt>
                <c:pt idx="1017" formatCode="General">
                  <c:v>1040543.8265650289</c:v>
                </c:pt>
                <c:pt idx="1018" formatCode="General">
                  <c:v>1031170.2425055401</c:v>
                </c:pt>
                <c:pt idx="1019" formatCode="General">
                  <c:v>1021382.8023599721</c:v>
                </c:pt>
                <c:pt idx="1020" formatCode="General">
                  <c:v>1032949.3088494072</c:v>
                </c:pt>
                <c:pt idx="1021" formatCode="General">
                  <c:v>1030991.4353895413</c:v>
                </c:pt>
                <c:pt idx="1022" formatCode="General">
                  <c:v>1028523.5183944425</c:v>
                </c:pt>
                <c:pt idx="1023" formatCode="General">
                  <c:v>1025126.8762914373</c:v>
                </c:pt>
                <c:pt idx="1024" formatCode="General">
                  <c:v>1029718.1038466112</c:v>
                </c:pt>
                <c:pt idx="1025" formatCode="General">
                  <c:v>1040087.9423955447</c:v>
                </c:pt>
                <c:pt idx="1026" formatCode="General">
                  <c:v>1038556.6253962674</c:v>
                </c:pt>
                <c:pt idx="1027" formatCode="General">
                  <c:v>1014649.0300944705</c:v>
                </c:pt>
                <c:pt idx="1028" formatCode="General">
                  <c:v>1035651.344502645</c:v>
                </c:pt>
                <c:pt idx="1029" formatCode="General">
                  <c:v>1039811.6405558683</c:v>
                </c:pt>
                <c:pt idx="1030" formatCode="General">
                  <c:v>1058999.5071370574</c:v>
                </c:pt>
                <c:pt idx="1031" formatCode="General">
                  <c:v>1040711.5823645655</c:v>
                </c:pt>
                <c:pt idx="1032" formatCode="General">
                  <c:v>1028684.3615907356</c:v>
                </c:pt>
                <c:pt idx="1033" formatCode="General">
                  <c:v>1069955.4877164988</c:v>
                </c:pt>
                <c:pt idx="1034" formatCode="General">
                  <c:v>1063166.254114808</c:v>
                </c:pt>
                <c:pt idx="1035" formatCode="General">
                  <c:v>1044549.5699147541</c:v>
                </c:pt>
                <c:pt idx="1036" formatCode="General">
                  <c:v>1045047.6195600927</c:v>
                </c:pt>
                <c:pt idx="1037" formatCode="General">
                  <c:v>1042589.31885258</c:v>
                </c:pt>
                <c:pt idx="1038" formatCode="General">
                  <c:v>1042560.6762596287</c:v>
                </c:pt>
                <c:pt idx="1039" formatCode="General">
                  <c:v>1045286.0676446087</c:v>
                </c:pt>
                <c:pt idx="1040" formatCode="General">
                  <c:v>1035214.2727470986</c:v>
                </c:pt>
                <c:pt idx="1041" formatCode="General">
                  <c:v>985843.89749151166</c:v>
                </c:pt>
                <c:pt idx="1042" formatCode="General">
                  <c:v>956071.7367526571</c:v>
                </c:pt>
                <c:pt idx="1043" formatCode="General">
                  <c:v>940284.02215054864</c:v>
                </c:pt>
                <c:pt idx="1044" formatCode="General">
                  <c:v>955511.20081306633</c:v>
                </c:pt>
                <c:pt idx="1045" formatCode="General">
                  <c:v>949883.00839557964</c:v>
                </c:pt>
                <c:pt idx="1046" formatCode="General">
                  <c:v>947437.2044701454</c:v>
                </c:pt>
                <c:pt idx="1047" formatCode="General">
                  <c:v>962393.6592228451</c:v>
                </c:pt>
                <c:pt idx="1048" formatCode="General">
                  <c:v>956946.15985723946</c:v>
                </c:pt>
                <c:pt idx="1049" formatCode="General">
                  <c:v>963251.56767785165</c:v>
                </c:pt>
                <c:pt idx="1050" formatCode="General">
                  <c:v>978016.96597904374</c:v>
                </c:pt>
                <c:pt idx="1051" formatCode="General">
                  <c:v>963860.56824266515</c:v>
                </c:pt>
                <c:pt idx="1052" formatCode="General">
                  <c:v>939133.93651290447</c:v>
                </c:pt>
                <c:pt idx="1053" formatCode="General">
                  <c:v>939933.91637630644</c:v>
                </c:pt>
                <c:pt idx="1054" formatCode="General">
                  <c:v>910308.56988250627</c:v>
                </c:pt>
                <c:pt idx="1055" formatCode="General">
                  <c:v>943711.88971018477</c:v>
                </c:pt>
                <c:pt idx="1056" formatCode="General">
                  <c:v>939652.64268481079</c:v>
                </c:pt>
                <c:pt idx="1057" formatCode="General">
                  <c:v>950340.16512384661</c:v>
                </c:pt>
                <c:pt idx="1058" formatCode="General">
                  <c:v>939241.70966658473</c:v>
                </c:pt>
                <c:pt idx="1059" formatCode="General">
                  <c:v>950874.84561924334</c:v>
                </c:pt>
                <c:pt idx="1060" formatCode="General">
                  <c:v>932901.08249628858</c:v>
                </c:pt>
                <c:pt idx="1061" formatCode="General">
                  <c:v>933980.4046701804</c:v>
                </c:pt>
                <c:pt idx="1062" formatCode="General">
                  <c:v>934878.92474492127</c:v>
                </c:pt>
                <c:pt idx="1063" formatCode="General">
                  <c:v>908400.61752376519</c:v>
                </c:pt>
                <c:pt idx="1064" formatCode="General">
                  <c:v>909087.31944974593</c:v>
                </c:pt>
                <c:pt idx="1065" formatCode="General">
                  <c:v>930752.40200149943</c:v>
                </c:pt>
                <c:pt idx="1066" formatCode="General">
                  <c:v>914781.88546318456</c:v>
                </c:pt>
                <c:pt idx="1067" formatCode="General">
                  <c:v>916937.38214975549</c:v>
                </c:pt>
                <c:pt idx="1068" formatCode="General">
                  <c:v>938501.30115467112</c:v>
                </c:pt>
                <c:pt idx="1069" formatCode="General">
                  <c:v>939278.76760418108</c:v>
                </c:pt>
                <c:pt idx="1070" formatCode="General">
                  <c:v>949054.61294158059</c:v>
                </c:pt>
                <c:pt idx="1071" formatCode="General">
                  <c:v>951381.3710218115</c:v>
                </c:pt>
                <c:pt idx="1072" formatCode="General">
                  <c:v>960453.90422920871</c:v>
                </c:pt>
                <c:pt idx="1073" formatCode="General">
                  <c:v>994855.75674589653</c:v>
                </c:pt>
                <c:pt idx="1074" formatCode="General">
                  <c:v>994688.10548127606</c:v>
                </c:pt>
                <c:pt idx="1075" formatCode="General">
                  <c:v>987921.27691660379</c:v>
                </c:pt>
                <c:pt idx="1076" formatCode="General">
                  <c:v>998736.72602835554</c:v>
                </c:pt>
                <c:pt idx="1077" formatCode="General">
                  <c:v>997040.98755768861</c:v>
                </c:pt>
                <c:pt idx="1078" formatCode="General">
                  <c:v>1000814.2861151461</c:v>
                </c:pt>
                <c:pt idx="1079" formatCode="General">
                  <c:v>1001544.1107346499</c:v>
                </c:pt>
                <c:pt idx="1080" formatCode="General">
                  <c:v>1000932.977678863</c:v>
                </c:pt>
                <c:pt idx="1081" formatCode="General">
                  <c:v>1003785.8768306896</c:v>
                </c:pt>
                <c:pt idx="1082" formatCode="General">
                  <c:v>1001572.9214993716</c:v>
                </c:pt>
                <c:pt idx="1083" formatCode="General">
                  <c:v>989038.62153795909</c:v>
                </c:pt>
                <c:pt idx="1084" formatCode="General">
                  <c:v>985274.49702268234</c:v>
                </c:pt>
                <c:pt idx="1085" formatCode="General">
                  <c:v>992882.6918917438</c:v>
                </c:pt>
                <c:pt idx="1086" formatCode="General">
                  <c:v>975025.8663528061</c:v>
                </c:pt>
                <c:pt idx="1087" formatCode="General">
                  <c:v>967610.86329162505</c:v>
                </c:pt>
                <c:pt idx="1088" formatCode="General">
                  <c:v>990275.4484265463</c:v>
                </c:pt>
                <c:pt idx="1089" formatCode="General">
                  <c:v>993441.06108736608</c:v>
                </c:pt>
                <c:pt idx="1090" formatCode="General">
                  <c:v>967914.23554799461</c:v>
                </c:pt>
                <c:pt idx="1091" formatCode="General">
                  <c:v>920932.82389280549</c:v>
                </c:pt>
                <c:pt idx="1092" formatCode="General">
                  <c:v>899228.95577147743</c:v>
                </c:pt>
                <c:pt idx="1093" formatCode="General">
                  <c:v>906022.59187539958</c:v>
                </c:pt>
                <c:pt idx="1094" formatCode="General">
                  <c:v>920929.58512829908</c:v>
                </c:pt>
                <c:pt idx="1095" formatCode="General">
                  <c:v>908718.00042176084</c:v>
                </c:pt>
                <c:pt idx="1096" formatCode="General">
                  <c:v>906308.91588386463</c:v>
                </c:pt>
                <c:pt idx="1097" formatCode="General">
                  <c:v>917295.28561681451</c:v>
                </c:pt>
                <c:pt idx="1098" formatCode="General">
                  <c:v>918287.95941227721</c:v>
                </c:pt>
                <c:pt idx="1099" formatCode="General">
                  <c:v>923068.89774532407</c:v>
                </c:pt>
                <c:pt idx="1100" formatCode="General">
                  <c:v>927872.91161709803</c:v>
                </c:pt>
                <c:pt idx="1101" formatCode="General">
                  <c:v>915222.91717502812</c:v>
                </c:pt>
                <c:pt idx="1102" formatCode="General">
                  <c:v>934946.35920789035</c:v>
                </c:pt>
                <c:pt idx="1103" formatCode="General">
                  <c:v>935537.35750398366</c:v>
                </c:pt>
                <c:pt idx="1104" formatCode="General">
                  <c:v>939671.20839012158</c:v>
                </c:pt>
                <c:pt idx="1105" formatCode="General">
                  <c:v>953506.09486489068</c:v>
                </c:pt>
                <c:pt idx="1106" formatCode="General">
                  <c:v>943826.11483358417</c:v>
                </c:pt>
                <c:pt idx="1107" formatCode="General">
                  <c:v>934419.30305110023</c:v>
                </c:pt>
                <c:pt idx="1108" formatCode="General">
                  <c:v>929490.79125840613</c:v>
                </c:pt>
                <c:pt idx="1109" formatCode="General">
                  <c:v>933846.12308984809</c:v>
                </c:pt>
                <c:pt idx="1110" formatCode="General">
                  <c:v>960600.16424678359</c:v>
                </c:pt>
                <c:pt idx="1111" formatCode="General">
                  <c:v>958307.5823110668</c:v>
                </c:pt>
                <c:pt idx="1112" formatCode="General">
                  <c:v>965746.4472756855</c:v>
                </c:pt>
                <c:pt idx="1113" formatCode="General">
                  <c:v>989033.71249167551</c:v>
                </c:pt>
                <c:pt idx="1114" formatCode="General">
                  <c:v>983653.68309490313</c:v>
                </c:pt>
                <c:pt idx="1115" formatCode="General">
                  <c:v>972741.09857243695</c:v>
                </c:pt>
                <c:pt idx="1116" formatCode="General">
                  <c:v>973980.10827070824</c:v>
                </c:pt>
                <c:pt idx="1117" formatCode="General">
                  <c:v>969640.92667465669</c:v>
                </c:pt>
                <c:pt idx="1118" formatCode="General">
                  <c:v>960441.80981365102</c:v>
                </c:pt>
                <c:pt idx="1119" formatCode="General">
                  <c:v>953516.28285102581</c:v>
                </c:pt>
                <c:pt idx="1120" formatCode="General">
                  <c:v>953281.79180193448</c:v>
                </c:pt>
                <c:pt idx="1121" formatCode="General">
                  <c:v>946075.46376930422</c:v>
                </c:pt>
                <c:pt idx="1122" formatCode="General">
                  <c:v>943577.97918558319</c:v>
                </c:pt>
                <c:pt idx="1123" formatCode="General">
                  <c:v>930749.17335669498</c:v>
                </c:pt>
                <c:pt idx="1124" formatCode="General">
                  <c:v>916736.29522362736</c:v>
                </c:pt>
                <c:pt idx="1125" formatCode="General">
                  <c:v>904108.25818444812</c:v>
                </c:pt>
                <c:pt idx="1126" formatCode="General">
                  <c:v>887862.58570838638</c:v>
                </c:pt>
                <c:pt idx="1127" formatCode="General">
                  <c:v>896830.31075413036</c:v>
                </c:pt>
                <c:pt idx="1128" formatCode="General">
                  <c:v>902022.84718385327</c:v>
                </c:pt>
                <c:pt idx="1129" formatCode="General">
                  <c:v>908434.44483450579</c:v>
                </c:pt>
                <c:pt idx="1130" formatCode="General">
                  <c:v>931494.82359681441</c:v>
                </c:pt>
                <c:pt idx="1131" formatCode="General">
                  <c:v>953236.43671377748</c:v>
                </c:pt>
                <c:pt idx="1132" formatCode="General">
                  <c:v>957931.07686502661</c:v>
                </c:pt>
                <c:pt idx="1133" formatCode="General">
                  <c:v>960074.2559816814</c:v>
                </c:pt>
                <c:pt idx="1134" formatCode="General">
                  <c:v>957042.54792240262</c:v>
                </c:pt>
                <c:pt idx="1135" formatCode="General">
                  <c:v>942352.91599580122</c:v>
                </c:pt>
                <c:pt idx="1136" formatCode="General">
                  <c:v>944631.15150653641</c:v>
                </c:pt>
                <c:pt idx="1137" formatCode="General">
                  <c:v>942677.4429866696</c:v>
                </c:pt>
                <c:pt idx="1138" formatCode="General">
                  <c:v>950850.90596145496</c:v>
                </c:pt>
                <c:pt idx="1139" formatCode="General">
                  <c:v>967252.58924430877</c:v>
                </c:pt>
                <c:pt idx="1140" formatCode="General">
                  <c:v>967740.13075659063</c:v>
                </c:pt>
                <c:pt idx="1141" formatCode="General">
                  <c:v>944099.97999083006</c:v>
                </c:pt>
                <c:pt idx="1142" formatCode="General">
                  <c:v>924211.45723154629</c:v>
                </c:pt>
                <c:pt idx="1143" formatCode="General">
                  <c:v>924383.17179131217</c:v>
                </c:pt>
                <c:pt idx="1144" formatCode="General">
                  <c:v>932243.19657485629</c:v>
                </c:pt>
                <c:pt idx="1145" formatCode="General">
                  <c:v>924793.57050215232</c:v>
                </c:pt>
                <c:pt idx="1146" formatCode="General">
                  <c:v>924619.42783684924</c:v>
                </c:pt>
                <c:pt idx="1147" formatCode="General">
                  <c:v>950276.70330158726</c:v>
                </c:pt>
                <c:pt idx="1148" formatCode="General">
                  <c:v>926272.89906117762</c:v>
                </c:pt>
                <c:pt idx="1149" formatCode="General">
                  <c:v>948291.51025434944</c:v>
                </c:pt>
                <c:pt idx="1150" formatCode="General">
                  <c:v>966482.09038873191</c:v>
                </c:pt>
                <c:pt idx="1151" formatCode="General">
                  <c:v>951221.74479711463</c:v>
                </c:pt>
                <c:pt idx="1152" formatCode="General">
                  <c:v>966584.59540025843</c:v>
                </c:pt>
                <c:pt idx="1153" formatCode="General">
                  <c:v>958817.21315626451</c:v>
                </c:pt>
                <c:pt idx="1154" formatCode="General">
                  <c:v>952962.22398786247</c:v>
                </c:pt>
                <c:pt idx="1155" formatCode="General">
                  <c:v>956930.89757261251</c:v>
                </c:pt>
                <c:pt idx="1156" formatCode="General">
                  <c:v>959279.61348779569</c:v>
                </c:pt>
                <c:pt idx="1157" formatCode="General">
                  <c:v>950938.43913303409</c:v>
                </c:pt>
                <c:pt idx="1158" formatCode="General">
                  <c:v>953574.12591478589</c:v>
                </c:pt>
                <c:pt idx="1159" formatCode="General">
                  <c:v>949098.81823046191</c:v>
                </c:pt>
                <c:pt idx="1160" formatCode="General">
                  <c:v>947197.93269408424</c:v>
                </c:pt>
                <c:pt idx="1161" formatCode="General">
                  <c:v>953963.18719584309</c:v>
                </c:pt>
                <c:pt idx="1162" formatCode="General">
                  <c:v>955638.84993256815</c:v>
                </c:pt>
                <c:pt idx="1163" formatCode="General">
                  <c:v>940146.29990892671</c:v>
                </c:pt>
                <c:pt idx="1164" formatCode="General">
                  <c:v>917761.59081441234</c:v>
                </c:pt>
                <c:pt idx="1165" formatCode="General">
                  <c:v>920927.50194504973</c:v>
                </c:pt>
                <c:pt idx="1166" formatCode="General">
                  <c:v>955247.95472732862</c:v>
                </c:pt>
                <c:pt idx="1167" formatCode="General">
                  <c:v>951774.9599330636</c:v>
                </c:pt>
                <c:pt idx="1168" formatCode="General">
                  <c:v>948574.04517966369</c:v>
                </c:pt>
                <c:pt idx="1169" formatCode="General">
                  <c:v>949019.36850906617</c:v>
                </c:pt>
                <c:pt idx="1170" formatCode="General">
                  <c:v>953286.68040165666</c:v>
                </c:pt>
                <c:pt idx="1171" formatCode="General">
                  <c:v>954024.65721520921</c:v>
                </c:pt>
                <c:pt idx="1172" formatCode="General">
                  <c:v>958053.89022041031</c:v>
                </c:pt>
                <c:pt idx="1173" formatCode="General">
                  <c:v>967910.0392097322</c:v>
                </c:pt>
                <c:pt idx="1174" formatCode="General">
                  <c:v>961674.26034801872</c:v>
                </c:pt>
                <c:pt idx="1175" formatCode="General">
                  <c:v>962200.88722949626</c:v>
                </c:pt>
                <c:pt idx="1176" formatCode="General">
                  <c:v>963829.53314131591</c:v>
                </c:pt>
                <c:pt idx="1177" formatCode="General">
                  <c:v>955056.35723503272</c:v>
                </c:pt>
                <c:pt idx="1178" formatCode="General">
                  <c:v>953235.29138972005</c:v>
                </c:pt>
                <c:pt idx="1179" formatCode="General">
                  <c:v>961201.56155771122</c:v>
                </c:pt>
                <c:pt idx="1180" formatCode="General">
                  <c:v>970414.65698693658</c:v>
                </c:pt>
                <c:pt idx="1181" formatCode="General">
                  <c:v>963201.71084978362</c:v>
                </c:pt>
                <c:pt idx="1182" formatCode="General">
                  <c:v>968223.77683536662</c:v>
                </c:pt>
                <c:pt idx="1183" formatCode="General">
                  <c:v>952919.62634428358</c:v>
                </c:pt>
                <c:pt idx="1184" formatCode="General">
                  <c:v>965939.76879109116</c:v>
                </c:pt>
                <c:pt idx="1185" formatCode="General">
                  <c:v>955123.43298549717</c:v>
                </c:pt>
                <c:pt idx="1186" formatCode="General">
                  <c:v>958549.37638918322</c:v>
                </c:pt>
                <c:pt idx="1187" formatCode="General">
                  <c:v>963884.69508969388</c:v>
                </c:pt>
                <c:pt idx="1188" formatCode="General">
                  <c:v>953723.40826330485</c:v>
                </c:pt>
                <c:pt idx="1189" formatCode="General">
                  <c:v>933323.80858383561</c:v>
                </c:pt>
                <c:pt idx="1190" formatCode="General">
                  <c:v>932974.9889494864</c:v>
                </c:pt>
                <c:pt idx="1191" formatCode="General">
                  <c:v>935547.1893251919</c:v>
                </c:pt>
                <c:pt idx="1192" formatCode="General">
                  <c:v>930520.66785583983</c:v>
                </c:pt>
                <c:pt idx="1193" formatCode="General">
                  <c:v>929945.117522571</c:v>
                </c:pt>
                <c:pt idx="1194" formatCode="General">
                  <c:v>943152.44520064839</c:v>
                </c:pt>
                <c:pt idx="1195" formatCode="General">
                  <c:v>949192.13729344984</c:v>
                </c:pt>
                <c:pt idx="1196" formatCode="General">
                  <c:v>937209.14084467827</c:v>
                </c:pt>
                <c:pt idx="1197" formatCode="General">
                  <c:v>921233.80716097576</c:v>
                </c:pt>
                <c:pt idx="1198" formatCode="General">
                  <c:v>908968.23982561904</c:v>
                </c:pt>
                <c:pt idx="1199" formatCode="General">
                  <c:v>909243.99436587153</c:v>
                </c:pt>
                <c:pt idx="1200" formatCode="General">
                  <c:v>919484.1397637988</c:v>
                </c:pt>
                <c:pt idx="1201" formatCode="General">
                  <c:v>933913.44851677027</c:v>
                </c:pt>
                <c:pt idx="1202" formatCode="General">
                  <c:v>920500.55198843649</c:v>
                </c:pt>
                <c:pt idx="1203" formatCode="General">
                  <c:v>940888.61658943654</c:v>
                </c:pt>
                <c:pt idx="1204" formatCode="General">
                  <c:v>942795.87325459404</c:v>
                </c:pt>
                <c:pt idx="1205" formatCode="General">
                  <c:v>963479.50986015506</c:v>
                </c:pt>
                <c:pt idx="1206" formatCode="General">
                  <c:v>953792.27470185852</c:v>
                </c:pt>
                <c:pt idx="1207" formatCode="General">
                  <c:v>945230.69256620493</c:v>
                </c:pt>
                <c:pt idx="1208" formatCode="General">
                  <c:v>934027.9846092416</c:v>
                </c:pt>
                <c:pt idx="1209" formatCode="General">
                  <c:v>920179.31422326399</c:v>
                </c:pt>
                <c:pt idx="1210" formatCode="General">
                  <c:v>919207.23854513944</c:v>
                </c:pt>
                <c:pt idx="1211" formatCode="General">
                  <c:v>907575.89381774829</c:v>
                </c:pt>
                <c:pt idx="1212" formatCode="General">
                  <c:v>921525.94744183728</c:v>
                </c:pt>
                <c:pt idx="1213" formatCode="General">
                  <c:v>909413.37681473698</c:v>
                </c:pt>
                <c:pt idx="1214" formatCode="General">
                  <c:v>964104.78719294979</c:v>
                </c:pt>
                <c:pt idx="1215" formatCode="General">
                  <c:v>959469.55831212713</c:v>
                </c:pt>
                <c:pt idx="1216" formatCode="General">
                  <c:v>955808.81350904657</c:v>
                </c:pt>
                <c:pt idx="1217" formatCode="General">
                  <c:v>975013.60661182413</c:v>
                </c:pt>
                <c:pt idx="1218" formatCode="General">
                  <c:v>937047.58820289164</c:v>
                </c:pt>
                <c:pt idx="1219" formatCode="General">
                  <c:v>968696.79303633561</c:v>
                </c:pt>
                <c:pt idx="1220" formatCode="General">
                  <c:v>987033.13452685322</c:v>
                </c:pt>
                <c:pt idx="1221" formatCode="General">
                  <c:v>975525.62821829505</c:v>
                </c:pt>
                <c:pt idx="1222" formatCode="General">
                  <c:v>975589.09015644854</c:v>
                </c:pt>
                <c:pt idx="1223" formatCode="General">
                  <c:v>972750.56167308858</c:v>
                </c:pt>
                <c:pt idx="1224" formatCode="General">
                  <c:v>952748.75746420794</c:v>
                </c:pt>
                <c:pt idx="1225" formatCode="General">
                  <c:v>965506.03161363769</c:v>
                </c:pt>
                <c:pt idx="1226" formatCode="General">
                  <c:v>971943.85498931678</c:v>
                </c:pt>
                <c:pt idx="1227" formatCode="General">
                  <c:v>1009777.6199656073</c:v>
                </c:pt>
                <c:pt idx="1228" formatCode="General">
                  <c:v>1011519.1670864699</c:v>
                </c:pt>
                <c:pt idx="1229" formatCode="General">
                  <c:v>1024009.226789853</c:v>
                </c:pt>
                <c:pt idx="1230" formatCode="General">
                  <c:v>1027888.6870299224</c:v>
                </c:pt>
                <c:pt idx="1231" formatCode="General">
                  <c:v>1041385.3592007299</c:v>
                </c:pt>
                <c:pt idx="1232" formatCode="General">
                  <c:v>1026252.2143257624</c:v>
                </c:pt>
                <c:pt idx="1233" formatCode="General">
                  <c:v>1046042.3325771862</c:v>
                </c:pt>
                <c:pt idx="1234" formatCode="General">
                  <c:v>1048116.6001463559</c:v>
                </c:pt>
                <c:pt idx="1235" formatCode="General">
                  <c:v>1062305.5942053418</c:v>
                </c:pt>
                <c:pt idx="1236" formatCode="General">
                  <c:v>1071680.0299069909</c:v>
                </c:pt>
                <c:pt idx="1237" formatCode="General">
                  <c:v>1080160.8197540776</c:v>
                </c:pt>
                <c:pt idx="1238" formatCode="General">
                  <c:v>1088799.4165468777</c:v>
                </c:pt>
                <c:pt idx="1239" formatCode="General">
                  <c:v>1095068.2656249288</c:v>
                </c:pt>
                <c:pt idx="1240" formatCode="General">
                  <c:v>1084541.4132275372</c:v>
                </c:pt>
                <c:pt idx="1241" formatCode="General">
                  <c:v>1094509.0705691227</c:v>
                </c:pt>
                <c:pt idx="1242" formatCode="General">
                  <c:v>1083398.3580007888</c:v>
                </c:pt>
                <c:pt idx="1243" formatCode="General">
                  <c:v>1086296.6317388671</c:v>
                </c:pt>
                <c:pt idx="1244" formatCode="General">
                  <c:v>1080974.5967594711</c:v>
                </c:pt>
                <c:pt idx="1245" formatCode="General">
                  <c:v>1085852.7303628749</c:v>
                </c:pt>
                <c:pt idx="1246" formatCode="General">
                  <c:v>1082269.5440114266</c:v>
                </c:pt>
                <c:pt idx="1247" formatCode="General">
                  <c:v>1084218.1378404056</c:v>
                </c:pt>
                <c:pt idx="1248" formatCode="General">
                  <c:v>1098736.3587280747</c:v>
                </c:pt>
                <c:pt idx="1249" formatCode="General">
                  <c:v>1104190.2305946578</c:v>
                </c:pt>
                <c:pt idx="1250" formatCode="General">
                  <c:v>1105860.4391976448</c:v>
                </c:pt>
                <c:pt idx="1251" formatCode="General">
                  <c:v>1101040.5384328661</c:v>
                </c:pt>
                <c:pt idx="1252" formatCode="General">
                  <c:v>1101198.1660203482</c:v>
                </c:pt>
                <c:pt idx="1253" formatCode="General">
                  <c:v>1108950.0323974541</c:v>
                </c:pt>
                <c:pt idx="1254" formatCode="General">
                  <c:v>1111352.8270776307</c:v>
                </c:pt>
                <c:pt idx="1255" formatCode="General">
                  <c:v>1115877.0020273463</c:v>
                </c:pt>
                <c:pt idx="1256" formatCode="General">
                  <c:v>1124799.8612082386</c:v>
                </c:pt>
                <c:pt idx="1257" formatCode="General">
                  <c:v>1123248.9009666999</c:v>
                </c:pt>
                <c:pt idx="1258" formatCode="General">
                  <c:v>1117159.2677621199</c:v>
                </c:pt>
                <c:pt idx="1259" formatCode="General">
                  <c:v>1131740.7317057555</c:v>
                </c:pt>
                <c:pt idx="1260" formatCode="General">
                  <c:v>1127541.3251488325</c:v>
                </c:pt>
                <c:pt idx="1261" formatCode="General">
                  <c:v>1124145.7558590765</c:v>
                </c:pt>
                <c:pt idx="1262" formatCode="General">
                  <c:v>1118325.0068448358</c:v>
                </c:pt>
                <c:pt idx="1263" formatCode="General">
                  <c:v>1114740.0478611747</c:v>
                </c:pt>
                <c:pt idx="1264" formatCode="General">
                  <c:v>1103897.5235010022</c:v>
                </c:pt>
                <c:pt idx="1265" formatCode="General">
                  <c:v>1094387.2695791177</c:v>
                </c:pt>
                <c:pt idx="1266" formatCode="General">
                  <c:v>1096906.0754426201</c:v>
                </c:pt>
                <c:pt idx="1267" formatCode="General">
                  <c:v>1102570.0389590915</c:v>
                </c:pt>
                <c:pt idx="1268" formatCode="General">
                  <c:v>1086747.8778165048</c:v>
                </c:pt>
                <c:pt idx="1269" formatCode="General">
                  <c:v>1083503.5894292146</c:v>
                </c:pt>
                <c:pt idx="1270" formatCode="General">
                  <c:v>1082494.2705949657</c:v>
                </c:pt>
                <c:pt idx="1271" formatCode="General">
                  <c:v>1085925.3884970238</c:v>
                </c:pt>
                <c:pt idx="1272" formatCode="General">
                  <c:v>1090811.1820342289</c:v>
                </c:pt>
                <c:pt idx="1273" formatCode="General">
                  <c:v>1081821.330494856</c:v>
                </c:pt>
                <c:pt idx="1274" formatCode="General">
                  <c:v>1011853.2564128909</c:v>
                </c:pt>
                <c:pt idx="1275" formatCode="General">
                  <c:v>1020161.7104880884</c:v>
                </c:pt>
                <c:pt idx="1276" formatCode="General">
                  <c:v>1011330.692562054</c:v>
                </c:pt>
                <c:pt idx="1277" formatCode="General">
                  <c:v>1003457.8206862274</c:v>
                </c:pt>
                <c:pt idx="1278" formatCode="General">
                  <c:v>998539.47314442298</c:v>
                </c:pt>
                <c:pt idx="1279" formatCode="General">
                  <c:v>992099.95067173627</c:v>
                </c:pt>
                <c:pt idx="1280" formatCode="General">
                  <c:v>994037.22941815364</c:v>
                </c:pt>
                <c:pt idx="1281" formatCode="General">
                  <c:v>984277.86867887015</c:v>
                </c:pt>
                <c:pt idx="1282" formatCode="General">
                  <c:v>968902.64260699099</c:v>
                </c:pt>
                <c:pt idx="1283" formatCode="General">
                  <c:v>1002082.4931889704</c:v>
                </c:pt>
                <c:pt idx="1284" formatCode="General">
                  <c:v>1021495.518468514</c:v>
                </c:pt>
                <c:pt idx="1285" formatCode="General">
                  <c:v>1017020.9279577708</c:v>
                </c:pt>
                <c:pt idx="1286" formatCode="General">
                  <c:v>1023128.8345547031</c:v>
                </c:pt>
                <c:pt idx="1287" formatCode="General">
                  <c:v>1015359.5521113663</c:v>
                </c:pt>
                <c:pt idx="1288" formatCode="General">
                  <c:v>1005185.736853908</c:v>
                </c:pt>
                <c:pt idx="1289" formatCode="General">
                  <c:v>1006503.7369553186</c:v>
                </c:pt>
                <c:pt idx="1290" formatCode="General">
                  <c:v>1049389.7727358486</c:v>
                </c:pt>
                <c:pt idx="1291" formatCode="General">
                  <c:v>1042863.5635331847</c:v>
                </c:pt>
                <c:pt idx="1292" formatCode="General">
                  <c:v>1044643.2151121532</c:v>
                </c:pt>
                <c:pt idx="1293" formatCode="General">
                  <c:v>1054343.4166798266</c:v>
                </c:pt>
                <c:pt idx="1294" formatCode="General">
                  <c:v>1063302.5530933021</c:v>
                </c:pt>
                <c:pt idx="1295" formatCode="General">
                  <c:v>1059623.0079370276</c:v>
                </c:pt>
                <c:pt idx="1296" formatCode="General">
                  <c:v>1056789.5169243347</c:v>
                </c:pt>
                <c:pt idx="1297" formatCode="General">
                  <c:v>1058246.3911671131</c:v>
                </c:pt>
                <c:pt idx="1298" formatCode="General">
                  <c:v>1079686.9534086823</c:v>
                </c:pt>
                <c:pt idx="1299" formatCode="General">
                  <c:v>1092967.0621789531</c:v>
                </c:pt>
                <c:pt idx="1300" formatCode="General">
                  <c:v>1101220.3787962366</c:v>
                </c:pt>
                <c:pt idx="1301" formatCode="General">
                  <c:v>1112234.8572643634</c:v>
                </c:pt>
                <c:pt idx="1302" formatCode="General">
                  <c:v>1110788.9259224078</c:v>
                </c:pt>
                <c:pt idx="1303" formatCode="General">
                  <c:v>1123559.9950773546</c:v>
                </c:pt>
                <c:pt idx="1304" formatCode="General">
                  <c:v>1115413.4690107226</c:v>
                </c:pt>
                <c:pt idx="1305" formatCode="General">
                  <c:v>1126296.9085814673</c:v>
                </c:pt>
                <c:pt idx="1306" formatCode="General">
                  <c:v>1129117.1515333713</c:v>
                </c:pt>
                <c:pt idx="1307" formatCode="General">
                  <c:v>1122913.2489497624</c:v>
                </c:pt>
                <c:pt idx="1308" formatCode="General">
                  <c:v>1124065.5116446447</c:v>
                </c:pt>
                <c:pt idx="1309" formatCode="General">
                  <c:v>1115977.2909024446</c:v>
                </c:pt>
                <c:pt idx="1310" formatCode="General">
                  <c:v>1109735.282301584</c:v>
                </c:pt>
                <c:pt idx="1311" formatCode="General">
                  <c:v>1110968.5186769953</c:v>
                </c:pt>
                <c:pt idx="1312" formatCode="General">
                  <c:v>1102314.2200392957</c:v>
                </c:pt>
                <c:pt idx="1313" formatCode="General">
                  <c:v>1105216.2522692785</c:v>
                </c:pt>
                <c:pt idx="1314" formatCode="General">
                  <c:v>1106361.3134563407</c:v>
                </c:pt>
                <c:pt idx="1315" formatCode="General">
                  <c:v>1100760.0398929454</c:v>
                </c:pt>
                <c:pt idx="1316" formatCode="General">
                  <c:v>1111299.5760054055</c:v>
                </c:pt>
                <c:pt idx="1317" formatCode="General">
                  <c:v>1105631.2422285355</c:v>
                </c:pt>
                <c:pt idx="1318" formatCode="General">
                  <c:v>1107861.0919200061</c:v>
                </c:pt>
              </c:numCache>
            </c:numRef>
          </c:val>
          <c:smooth val="0"/>
          <c:extLst>
            <c:ext xmlns:c16="http://schemas.microsoft.com/office/drawing/2014/chart" uri="{C3380CC4-5D6E-409C-BE32-E72D297353CC}">
              <c16:uniqueId val="{00000000-0A61-4F77-A52C-23D8F1CCA88F}"/>
            </c:ext>
          </c:extLst>
        </c:ser>
        <c:dLbls>
          <c:showLegendKey val="0"/>
          <c:showVal val="0"/>
          <c:showCatName val="0"/>
          <c:showSerName val="0"/>
          <c:showPercent val="0"/>
          <c:showBubbleSize val="0"/>
        </c:dLbls>
        <c:smooth val="0"/>
        <c:axId val="302244127"/>
        <c:axId val="302246527"/>
      </c:lineChart>
      <c:dateAx>
        <c:axId val="302244127"/>
        <c:scaling>
          <c:orientation val="minMax"/>
        </c:scaling>
        <c:delete val="0"/>
        <c:axPos val="b"/>
        <c:numFmt formatCode="mmm\-yyyy"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crossAx val="302246527"/>
        <c:crosses val="autoZero"/>
        <c:auto val="1"/>
        <c:lblOffset val="100"/>
        <c:baseTimeUnit val="days"/>
      </c:dateAx>
      <c:valAx>
        <c:axId val="302246527"/>
        <c:scaling>
          <c:orientation val="minMax"/>
        </c:scaling>
        <c:delete val="1"/>
        <c:axPos val="l"/>
        <c:numFmt formatCode="General" sourceLinked="1"/>
        <c:majorTickMark val="none"/>
        <c:minorTickMark val="none"/>
        <c:tickLblPos val="nextTo"/>
        <c:crossAx val="302244127"/>
        <c:crosses val="autoZero"/>
        <c:crossBetween val="between"/>
      </c:valAx>
      <c:spPr>
        <a:noFill/>
        <a:ln>
          <a:solidFill>
            <a:schemeClr val="tx1"/>
          </a:solidFill>
        </a:ln>
        <a:effectLst/>
      </c:spPr>
    </c:plotArea>
    <c:plotVisOnly val="1"/>
    <c:dispBlanksAs val="gap"/>
    <c:showDLblsOverMax val="0"/>
  </c:chart>
  <c:spPr>
    <a:noFill/>
    <a:ln w="9525" cap="flat" cmpd="sng" algn="ctr">
      <a:noFill/>
      <a:round/>
    </a:ln>
    <a:effectLst/>
  </c:spPr>
  <c:txPr>
    <a:bodyPr/>
    <a:lstStyle/>
    <a:p>
      <a:pPr>
        <a:defRPr sz="900">
          <a:solidFill>
            <a:sysClr val="windowText" lastClr="000000"/>
          </a:solidFill>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r>
              <a:rPr lang="en-IE" sz="1800" b="1"/>
              <a:t>Historical 5-Year Growth of $1</a:t>
            </a:r>
            <a:r>
              <a:rPr lang="en-IE" sz="1800" b="1" baseline="0"/>
              <a:t>m </a:t>
            </a:r>
            <a:r>
              <a:rPr lang="en-IE" sz="1800" b="1"/>
              <a:t> </a:t>
            </a:r>
          </a:p>
        </c:rich>
      </c:tx>
      <c:layout>
        <c:manualLayout>
          <c:xMode val="edge"/>
          <c:yMode val="edge"/>
          <c:x val="0.2712082239720035"/>
          <c:y val="5.09259259259259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Helvetica" panose="020B0604020202020204" pitchFamily="34" charset="0"/>
              <a:ea typeface="+mn-ea"/>
              <a:cs typeface="Helvetica" panose="020B0604020202020204" pitchFamily="34" charset="0"/>
            </a:defRPr>
          </a:pPr>
          <a:endParaRPr lang="en-US"/>
        </a:p>
      </c:txPr>
    </c:title>
    <c:autoTitleDeleted val="0"/>
    <c:plotArea>
      <c:layout>
        <c:manualLayout>
          <c:layoutTarget val="inner"/>
          <c:xMode val="edge"/>
          <c:yMode val="edge"/>
          <c:x val="8.0555613316420957E-2"/>
          <c:y val="0.14494941541398235"/>
          <c:w val="0.88888888888888884"/>
          <c:h val="0.75371172353455818"/>
        </c:manualLayout>
      </c:layout>
      <c:lineChart>
        <c:grouping val="standard"/>
        <c:varyColors val="0"/>
        <c:ser>
          <c:idx val="0"/>
          <c:order val="0"/>
          <c:tx>
            <c:v>Combined Portfolio</c:v>
          </c:tx>
          <c:spPr>
            <a:ln w="12700" cap="rnd">
              <a:solidFill>
                <a:srgbClr val="0070C0"/>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'Equity+Bond_Historical'!$AC$4:$AC$1323</c:f>
              <c:numCache>
                <c:formatCode>0.00</c:formatCode>
                <c:ptCount val="1320"/>
                <c:pt idx="0" formatCode="General">
                  <c:v>1000000</c:v>
                </c:pt>
                <c:pt idx="1">
                  <c:v>1017687.8856686167</c:v>
                </c:pt>
                <c:pt idx="2" formatCode="General">
                  <c:v>1011428.7424855836</c:v>
                </c:pt>
                <c:pt idx="3" formatCode="General">
                  <c:v>1017313.2735020675</c:v>
                </c:pt>
                <c:pt idx="4" formatCode="General">
                  <c:v>1017910.8164669948</c:v>
                </c:pt>
                <c:pt idx="5" formatCode="General">
                  <c:v>1021578.7174954464</c:v>
                </c:pt>
                <c:pt idx="6" formatCode="General">
                  <c:v>1030957.3129796195</c:v>
                </c:pt>
                <c:pt idx="7" formatCode="General">
                  <c:v>1020346.6971283611</c:v>
                </c:pt>
                <c:pt idx="8" formatCode="General">
                  <c:v>1016288.7826770061</c:v>
                </c:pt>
                <c:pt idx="9" formatCode="General">
                  <c:v>1026039.2790624436</c:v>
                </c:pt>
                <c:pt idx="10" formatCode="General">
                  <c:v>1028501.6028817863</c:v>
                </c:pt>
                <c:pt idx="11" formatCode="General">
                  <c:v>1038824.1000699847</c:v>
                </c:pt>
                <c:pt idx="12" formatCode="General">
                  <c:v>1044265.6712615461</c:v>
                </c:pt>
                <c:pt idx="13" formatCode="General">
                  <c:v>1045937.2953404788</c:v>
                </c:pt>
                <c:pt idx="14" formatCode="General">
                  <c:v>1042768.1206898299</c:v>
                </c:pt>
                <c:pt idx="15" formatCode="General">
                  <c:v>1045440.7382450554</c:v>
                </c:pt>
                <c:pt idx="16" formatCode="General">
                  <c:v>1045716.7048463036</c:v>
                </c:pt>
                <c:pt idx="17" formatCode="General">
                  <c:v>1057584.0626096977</c:v>
                </c:pt>
                <c:pt idx="18" formatCode="General">
                  <c:v>1076815.9155579733</c:v>
                </c:pt>
                <c:pt idx="19" formatCode="General">
                  <c:v>1069513.8509603308</c:v>
                </c:pt>
                <c:pt idx="20" formatCode="General">
                  <c:v>1075369.5738168578</c:v>
                </c:pt>
                <c:pt idx="21" formatCode="General">
                  <c:v>1042567.1965884658</c:v>
                </c:pt>
                <c:pt idx="22" formatCode="General">
                  <c:v>1038478.8657911001</c:v>
                </c:pt>
                <c:pt idx="23" formatCode="General">
                  <c:v>1028826.481835846</c:v>
                </c:pt>
                <c:pt idx="24" formatCode="General">
                  <c:v>1039148.1516087569</c:v>
                </c:pt>
                <c:pt idx="25" formatCode="General">
                  <c:v>1029315.9987173498</c:v>
                </c:pt>
                <c:pt idx="26" formatCode="General">
                  <c:v>1025034.1704205821</c:v>
                </c:pt>
                <c:pt idx="27" formatCode="General">
                  <c:v>1016732.7601442387</c:v>
                </c:pt>
                <c:pt idx="28" formatCode="General">
                  <c:v>1023049.2272119343</c:v>
                </c:pt>
                <c:pt idx="29" formatCode="General">
                  <c:v>1027248.16396127</c:v>
                </c:pt>
                <c:pt idx="30" formatCode="General">
                  <c:v>1040130.9927620849</c:v>
                </c:pt>
                <c:pt idx="31" formatCode="General">
                  <c:v>1041713.5093921936</c:v>
                </c:pt>
                <c:pt idx="32" formatCode="General">
                  <c:v>1081116.3659300571</c:v>
                </c:pt>
                <c:pt idx="33" formatCode="General">
                  <c:v>1086322.3451762958</c:v>
                </c:pt>
                <c:pt idx="34" formatCode="General">
                  <c:v>1087962.9479552545</c:v>
                </c:pt>
                <c:pt idx="35" formatCode="General">
                  <c:v>1066354.6860530064</c:v>
                </c:pt>
                <c:pt idx="36" formatCode="General">
                  <c:v>1059247.3702188735</c:v>
                </c:pt>
                <c:pt idx="37" formatCode="General">
                  <c:v>1069018.7253034776</c:v>
                </c:pt>
                <c:pt idx="38" formatCode="General">
                  <c:v>1067255.34374366</c:v>
                </c:pt>
                <c:pt idx="39" formatCode="General">
                  <c:v>1067755.0155306598</c:v>
                </c:pt>
                <c:pt idx="40" formatCode="General">
                  <c:v>1058113.0118450928</c:v>
                </c:pt>
                <c:pt idx="41" formatCode="General">
                  <c:v>1071876.2574815322</c:v>
                </c:pt>
                <c:pt idx="42" formatCode="General">
                  <c:v>1073762.4168956443</c:v>
                </c:pt>
                <c:pt idx="43" formatCode="General">
                  <c:v>1082086.4152473537</c:v>
                </c:pt>
                <c:pt idx="44" formatCode="General">
                  <c:v>1096572.4182828316</c:v>
                </c:pt>
                <c:pt idx="45" formatCode="General">
                  <c:v>1096580.9740938174</c:v>
                </c:pt>
                <c:pt idx="46" formatCode="General">
                  <c:v>1087571.240085229</c:v>
                </c:pt>
                <c:pt idx="47" formatCode="General">
                  <c:v>1108407.2545266226</c:v>
                </c:pt>
                <c:pt idx="48" formatCode="General">
                  <c:v>1114082.8065267957</c:v>
                </c:pt>
                <c:pt idx="49" formatCode="General">
                  <c:v>1119118.6218109229</c:v>
                </c:pt>
                <c:pt idx="50" formatCode="General">
                  <c:v>1116064.2435239847</c:v>
                </c:pt>
                <c:pt idx="51" formatCode="General">
                  <c:v>1117707.0457508091</c:v>
                </c:pt>
                <c:pt idx="52" formatCode="General">
                  <c:v>1116461.2167400639</c:v>
                </c:pt>
                <c:pt idx="53" formatCode="General">
                  <c:v>1115573.208927972</c:v>
                </c:pt>
                <c:pt idx="54" formatCode="General">
                  <c:v>1118231.9249263518</c:v>
                </c:pt>
                <c:pt idx="55" formatCode="General">
                  <c:v>1128532.6189180179</c:v>
                </c:pt>
                <c:pt idx="56" formatCode="General">
                  <c:v>1114761.2604393163</c:v>
                </c:pt>
                <c:pt idx="57" formatCode="General">
                  <c:v>1106631.1915141912</c:v>
                </c:pt>
                <c:pt idx="58" formatCode="General">
                  <c:v>1104712.0203111498</c:v>
                </c:pt>
                <c:pt idx="59" formatCode="General">
                  <c:v>1095457.1479491475</c:v>
                </c:pt>
                <c:pt idx="60" formatCode="General">
                  <c:v>1101118.4614510327</c:v>
                </c:pt>
                <c:pt idx="61" formatCode="General">
                  <c:v>1107875.5145240119</c:v>
                </c:pt>
                <c:pt idx="62" formatCode="General">
                  <c:v>1108377.6915964759</c:v>
                </c:pt>
                <c:pt idx="63" formatCode="General">
                  <c:v>1113257.0552599584</c:v>
                </c:pt>
                <c:pt idx="64" formatCode="General">
                  <c:v>1115379.9954953576</c:v>
                </c:pt>
                <c:pt idx="65" formatCode="General">
                  <c:v>1120757.6985281329</c:v>
                </c:pt>
                <c:pt idx="66" formatCode="General">
                  <c:v>1128729.732158365</c:v>
                </c:pt>
                <c:pt idx="67" formatCode="General">
                  <c:v>1134126.1533337003</c:v>
                </c:pt>
                <c:pt idx="68" formatCode="General">
                  <c:v>1150049.7167410268</c:v>
                </c:pt>
                <c:pt idx="69" formatCode="General">
                  <c:v>1156826.7681599353</c:v>
                </c:pt>
                <c:pt idx="70" formatCode="General">
                  <c:v>1157071.9950621291</c:v>
                </c:pt>
                <c:pt idx="71" formatCode="General">
                  <c:v>1169473.0315408264</c:v>
                </c:pt>
                <c:pt idx="72" formatCode="General">
                  <c:v>1153214.9647536292</c:v>
                </c:pt>
                <c:pt idx="73" formatCode="General">
                  <c:v>1142230.0513068503</c:v>
                </c:pt>
                <c:pt idx="74" formatCode="General">
                  <c:v>1143352.7912103711</c:v>
                </c:pt>
                <c:pt idx="75" formatCode="General">
                  <c:v>1128021.0968703483</c:v>
                </c:pt>
                <c:pt idx="76" formatCode="General">
                  <c:v>1124914.789040897</c:v>
                </c:pt>
                <c:pt idx="77" formatCode="General">
                  <c:v>1133600.2091507493</c:v>
                </c:pt>
                <c:pt idx="78" formatCode="General">
                  <c:v>1136232.3058451854</c:v>
                </c:pt>
                <c:pt idx="79" formatCode="General">
                  <c:v>1136054.0653452892</c:v>
                </c:pt>
                <c:pt idx="80" formatCode="General">
                  <c:v>1128921.6484902268</c:v>
                </c:pt>
                <c:pt idx="81" formatCode="General">
                  <c:v>1122764.2276417608</c:v>
                </c:pt>
                <c:pt idx="82" formatCode="General">
                  <c:v>1130659.9849634578</c:v>
                </c:pt>
                <c:pt idx="83" formatCode="General">
                  <c:v>1112381.4173777462</c:v>
                </c:pt>
                <c:pt idx="84" formatCode="General">
                  <c:v>1079928.6340138942</c:v>
                </c:pt>
                <c:pt idx="85" formatCode="General">
                  <c:v>1073755.9527217178</c:v>
                </c:pt>
                <c:pt idx="86" formatCode="General">
                  <c:v>1074511.4799498073</c:v>
                </c:pt>
                <c:pt idx="87" formatCode="General">
                  <c:v>1055144.663386263</c:v>
                </c:pt>
                <c:pt idx="88" formatCode="General">
                  <c:v>1057598.6177121967</c:v>
                </c:pt>
                <c:pt idx="89" formatCode="General">
                  <c:v>1051564.0160592736</c:v>
                </c:pt>
                <c:pt idx="90" formatCode="General">
                  <c:v>1063401.4485765821</c:v>
                </c:pt>
                <c:pt idx="91" formatCode="General">
                  <c:v>1070986.7313464719</c:v>
                </c:pt>
                <c:pt idx="92" formatCode="General">
                  <c:v>1084135.7102289938</c:v>
                </c:pt>
                <c:pt idx="93" formatCode="General">
                  <c:v>1086322.3410383121</c:v>
                </c:pt>
                <c:pt idx="94" formatCode="General">
                  <c:v>1095333.4600453675</c:v>
                </c:pt>
                <c:pt idx="95" formatCode="General">
                  <c:v>1132363.3653735809</c:v>
                </c:pt>
                <c:pt idx="96" formatCode="General">
                  <c:v>1122394.5533909136</c:v>
                </c:pt>
                <c:pt idx="97" formatCode="General">
                  <c:v>1126697.6883447298</c:v>
                </c:pt>
                <c:pt idx="98" formatCode="General">
                  <c:v>1121751.5995376431</c:v>
                </c:pt>
                <c:pt idx="99" formatCode="General">
                  <c:v>1115227.8314180053</c:v>
                </c:pt>
                <c:pt idx="100" formatCode="General">
                  <c:v>1109314.0086206445</c:v>
                </c:pt>
                <c:pt idx="101" formatCode="General">
                  <c:v>1105452.3621425324</c:v>
                </c:pt>
                <c:pt idx="102" formatCode="General">
                  <c:v>1094116.8017541082</c:v>
                </c:pt>
                <c:pt idx="103" formatCode="General">
                  <c:v>1098725.412553363</c:v>
                </c:pt>
                <c:pt idx="104" formatCode="General">
                  <c:v>1103072.5060564373</c:v>
                </c:pt>
                <c:pt idx="105" formatCode="General">
                  <c:v>1163868.1188862773</c:v>
                </c:pt>
                <c:pt idx="106" formatCode="General">
                  <c:v>1155908.4123443691</c:v>
                </c:pt>
                <c:pt idx="107" formatCode="General">
                  <c:v>1165947.5496379312</c:v>
                </c:pt>
                <c:pt idx="108" formatCode="General">
                  <c:v>1155560.3392350608</c:v>
                </c:pt>
                <c:pt idx="109" formatCode="General">
                  <c:v>1152847.411022922</c:v>
                </c:pt>
                <c:pt idx="110" formatCode="General">
                  <c:v>1148576.8689109138</c:v>
                </c:pt>
                <c:pt idx="111" formatCode="General">
                  <c:v>1144413.3317768301</c:v>
                </c:pt>
                <c:pt idx="112" formatCode="General">
                  <c:v>1144412.289473667</c:v>
                </c:pt>
                <c:pt idx="113" formatCode="General">
                  <c:v>1143189.6901968585</c:v>
                </c:pt>
                <c:pt idx="114" formatCode="General">
                  <c:v>1149433.5121593238</c:v>
                </c:pt>
                <c:pt idx="115" formatCode="General">
                  <c:v>1147984.0564575188</c:v>
                </c:pt>
                <c:pt idx="116" formatCode="General">
                  <c:v>1141228.8743726984</c:v>
                </c:pt>
                <c:pt idx="117" formatCode="General">
                  <c:v>1134567.8985138505</c:v>
                </c:pt>
                <c:pt idx="118" formatCode="General">
                  <c:v>1147766.1318251882</c:v>
                </c:pt>
                <c:pt idx="119" formatCode="General">
                  <c:v>1136387.0834697767</c:v>
                </c:pt>
                <c:pt idx="120" formatCode="General">
                  <c:v>1121319.5569348834</c:v>
                </c:pt>
                <c:pt idx="121" formatCode="General">
                  <c:v>1108847.6812585392</c:v>
                </c:pt>
                <c:pt idx="122" formatCode="General">
                  <c:v>1101685.4923180495</c:v>
                </c:pt>
                <c:pt idx="123" formatCode="General">
                  <c:v>1103775.0851848414</c:v>
                </c:pt>
                <c:pt idx="124" formatCode="General">
                  <c:v>1111297.0351626757</c:v>
                </c:pt>
                <c:pt idx="125" formatCode="General">
                  <c:v>1115074.1896799265</c:v>
                </c:pt>
                <c:pt idx="126" formatCode="General">
                  <c:v>1111125.0149520491</c:v>
                </c:pt>
                <c:pt idx="127" formatCode="General">
                  <c:v>1116821.2631326695</c:v>
                </c:pt>
                <c:pt idx="128" formatCode="General">
                  <c:v>1118104.3477732651</c:v>
                </c:pt>
                <c:pt idx="129" formatCode="General">
                  <c:v>1105667.187850809</c:v>
                </c:pt>
                <c:pt idx="130" formatCode="General">
                  <c:v>1103897.9155686419</c:v>
                </c:pt>
                <c:pt idx="131" formatCode="General">
                  <c:v>1113410.0413382475</c:v>
                </c:pt>
                <c:pt idx="132" formatCode="General">
                  <c:v>1107882.3030829933</c:v>
                </c:pt>
                <c:pt idx="133" formatCode="General">
                  <c:v>1111768.1991058616</c:v>
                </c:pt>
                <c:pt idx="134" formatCode="General">
                  <c:v>1112583.6789543726</c:v>
                </c:pt>
                <c:pt idx="135" formatCode="General">
                  <c:v>1108185.5872409712</c:v>
                </c:pt>
                <c:pt idx="136" formatCode="General">
                  <c:v>1107749.4279832426</c:v>
                </c:pt>
                <c:pt idx="137" formatCode="General">
                  <c:v>1106576.3661634726</c:v>
                </c:pt>
                <c:pt idx="138" formatCode="General">
                  <c:v>1094945.1683666375</c:v>
                </c:pt>
                <c:pt idx="139" formatCode="General">
                  <c:v>1101824.1714140084</c:v>
                </c:pt>
                <c:pt idx="140" formatCode="General">
                  <c:v>1106620.2742751352</c:v>
                </c:pt>
                <c:pt idx="141" formatCode="General">
                  <c:v>1113150.0401259647</c:v>
                </c:pt>
                <c:pt idx="142" formatCode="General">
                  <c:v>1111992.4007662605</c:v>
                </c:pt>
                <c:pt idx="143" formatCode="General">
                  <c:v>1101960.9583313863</c:v>
                </c:pt>
                <c:pt idx="144" formatCode="General">
                  <c:v>1102586.9063771823</c:v>
                </c:pt>
                <c:pt idx="145" formatCode="General">
                  <c:v>1116927.4012013362</c:v>
                </c:pt>
                <c:pt idx="146" formatCode="General">
                  <c:v>1131896.3329323637</c:v>
                </c:pt>
                <c:pt idx="147" formatCode="General">
                  <c:v>1129011.0086177113</c:v>
                </c:pt>
                <c:pt idx="148" formatCode="General">
                  <c:v>1131193.9105904428</c:v>
                </c:pt>
                <c:pt idx="149" formatCode="General">
                  <c:v>1126609.2567791874</c:v>
                </c:pt>
                <c:pt idx="150" formatCode="General">
                  <c:v>1147912.5849530357</c:v>
                </c:pt>
                <c:pt idx="151" formatCode="General">
                  <c:v>1151413.4030665711</c:v>
                </c:pt>
                <c:pt idx="152" formatCode="General">
                  <c:v>1164012.6972085461</c:v>
                </c:pt>
                <c:pt idx="153" formatCode="General">
                  <c:v>1152928.5645238687</c:v>
                </c:pt>
                <c:pt idx="154" formatCode="General">
                  <c:v>1161838.3643513019</c:v>
                </c:pt>
                <c:pt idx="155" formatCode="General">
                  <c:v>1169152.9498032758</c:v>
                </c:pt>
                <c:pt idx="156" formatCode="General">
                  <c:v>1141966.2381073344</c:v>
                </c:pt>
                <c:pt idx="157" formatCode="General">
                  <c:v>1146359.4440766471</c:v>
                </c:pt>
                <c:pt idx="158" formatCode="General">
                  <c:v>1136352.2496660086</c:v>
                </c:pt>
                <c:pt idx="159" formatCode="General">
                  <c:v>1140234.0022342736</c:v>
                </c:pt>
                <c:pt idx="160" formatCode="General">
                  <c:v>1138033.6923006848</c:v>
                </c:pt>
                <c:pt idx="161" formatCode="General">
                  <c:v>1139276.8477015907</c:v>
                </c:pt>
                <c:pt idx="162" formatCode="General">
                  <c:v>1140421.292920602</c:v>
                </c:pt>
                <c:pt idx="163" formatCode="General">
                  <c:v>1142874.2962753975</c:v>
                </c:pt>
                <c:pt idx="164" formatCode="General">
                  <c:v>1128514.7318353206</c:v>
                </c:pt>
                <c:pt idx="165" formatCode="General">
                  <c:v>1119036.1235783652</c:v>
                </c:pt>
                <c:pt idx="166" formatCode="General">
                  <c:v>1116407.1564269846</c:v>
                </c:pt>
                <c:pt idx="167" formatCode="General">
                  <c:v>1122809.4671749757</c:v>
                </c:pt>
                <c:pt idx="168" formatCode="General">
                  <c:v>1140463.7521788385</c:v>
                </c:pt>
                <c:pt idx="169" formatCode="General">
                  <c:v>1156664.2546745306</c:v>
                </c:pt>
                <c:pt idx="170" formatCode="General">
                  <c:v>1169816.6280052133</c:v>
                </c:pt>
                <c:pt idx="171" formatCode="General">
                  <c:v>1159504.3249219297</c:v>
                </c:pt>
                <c:pt idx="172" formatCode="General">
                  <c:v>1156174.8307939293</c:v>
                </c:pt>
                <c:pt idx="173" formatCode="General">
                  <c:v>1150825.9890876161</c:v>
                </c:pt>
                <c:pt idx="174" formatCode="General">
                  <c:v>1131554.9517606243</c:v>
                </c:pt>
                <c:pt idx="175" formatCode="General">
                  <c:v>1120700.8982568174</c:v>
                </c:pt>
                <c:pt idx="176" formatCode="General">
                  <c:v>1138676.579272452</c:v>
                </c:pt>
                <c:pt idx="177" formatCode="General">
                  <c:v>1144602.8370239795</c:v>
                </c:pt>
                <c:pt idx="178" formatCode="General">
                  <c:v>1148576.7725769118</c:v>
                </c:pt>
                <c:pt idx="179" formatCode="General">
                  <c:v>1147539.9787103503</c:v>
                </c:pt>
                <c:pt idx="180" formatCode="General">
                  <c:v>1149533.3987342929</c:v>
                </c:pt>
                <c:pt idx="181" formatCode="General">
                  <c:v>1157718.4427890652</c:v>
                </c:pt>
                <c:pt idx="182" formatCode="General">
                  <c:v>1165530.7257529404</c:v>
                </c:pt>
                <c:pt idx="183" formatCode="General">
                  <c:v>1155677.5281421561</c:v>
                </c:pt>
                <c:pt idx="184" formatCode="General">
                  <c:v>1140234.8059353363</c:v>
                </c:pt>
                <c:pt idx="185" formatCode="General">
                  <c:v>1142194.3410401549</c:v>
                </c:pt>
                <c:pt idx="186" formatCode="General">
                  <c:v>1132095.0676184141</c:v>
                </c:pt>
                <c:pt idx="187" formatCode="General">
                  <c:v>1126528.6612372738</c:v>
                </c:pt>
                <c:pt idx="188" formatCode="General">
                  <c:v>1131404.2174372065</c:v>
                </c:pt>
                <c:pt idx="189" formatCode="General">
                  <c:v>1110050.2954116878</c:v>
                </c:pt>
                <c:pt idx="190" formatCode="General">
                  <c:v>1105941.6568758106</c:v>
                </c:pt>
                <c:pt idx="191" formatCode="General">
                  <c:v>1117789.7658553189</c:v>
                </c:pt>
                <c:pt idx="192" formatCode="General">
                  <c:v>1122928.9875886247</c:v>
                </c:pt>
                <c:pt idx="193" formatCode="General">
                  <c:v>1110988.4269970506</c:v>
                </c:pt>
                <c:pt idx="194" formatCode="General">
                  <c:v>1099905.1537450366</c:v>
                </c:pt>
                <c:pt idx="195" formatCode="General">
                  <c:v>1098191.1797798094</c:v>
                </c:pt>
                <c:pt idx="196" formatCode="General">
                  <c:v>1089238.1548419578</c:v>
                </c:pt>
                <c:pt idx="197" formatCode="General">
                  <c:v>1096038.7566127502</c:v>
                </c:pt>
                <c:pt idx="198" formatCode="General">
                  <c:v>1106678.7053309102</c:v>
                </c:pt>
                <c:pt idx="199" formatCode="General">
                  <c:v>1109607.0626632366</c:v>
                </c:pt>
                <c:pt idx="200" formatCode="General">
                  <c:v>1105278.9692001538</c:v>
                </c:pt>
                <c:pt idx="201" formatCode="General">
                  <c:v>1107761.4771243678</c:v>
                </c:pt>
                <c:pt idx="202" formatCode="General">
                  <c:v>1104723.9160918894</c:v>
                </c:pt>
                <c:pt idx="203" formatCode="General">
                  <c:v>1119491.9695229926</c:v>
                </c:pt>
                <c:pt idx="204" formatCode="General">
                  <c:v>1115127.7616971424</c:v>
                </c:pt>
                <c:pt idx="205" formatCode="General">
                  <c:v>1121443.1729370956</c:v>
                </c:pt>
                <c:pt idx="206" formatCode="General">
                  <c:v>1114390.0638265074</c:v>
                </c:pt>
                <c:pt idx="207" formatCode="General">
                  <c:v>1104346.8547523883</c:v>
                </c:pt>
                <c:pt idx="208" formatCode="General">
                  <c:v>1095963.1562732933</c:v>
                </c:pt>
                <c:pt idx="209" formatCode="General">
                  <c:v>1102801.7923126523</c:v>
                </c:pt>
                <c:pt idx="210" formatCode="General">
                  <c:v>1088399.6641376154</c:v>
                </c:pt>
                <c:pt idx="211" formatCode="General">
                  <c:v>1088756.4369935803</c:v>
                </c:pt>
                <c:pt idx="212" formatCode="General">
                  <c:v>1115388.4700259534</c:v>
                </c:pt>
                <c:pt idx="213" formatCode="General">
                  <c:v>1118896.7894617179</c:v>
                </c:pt>
                <c:pt idx="214" formatCode="General">
                  <c:v>1115260.137663404</c:v>
                </c:pt>
                <c:pt idx="215" formatCode="General">
                  <c:v>1107272.168881</c:v>
                </c:pt>
                <c:pt idx="216" formatCode="General">
                  <c:v>1113763.6100338632</c:v>
                </c:pt>
                <c:pt idx="217" formatCode="General">
                  <c:v>1104026.7158385767</c:v>
                </c:pt>
                <c:pt idx="218" formatCode="General">
                  <c:v>1110370.2411665532</c:v>
                </c:pt>
                <c:pt idx="219" formatCode="General">
                  <c:v>1118024.5581015304</c:v>
                </c:pt>
                <c:pt idx="220" formatCode="General">
                  <c:v>1107086.0906525047</c:v>
                </c:pt>
                <c:pt idx="221" formatCode="General">
                  <c:v>1117382.0925863767</c:v>
                </c:pt>
                <c:pt idx="222" formatCode="General">
                  <c:v>1113540.8688442316</c:v>
                </c:pt>
                <c:pt idx="223" formatCode="General">
                  <c:v>1110076.0698783265</c:v>
                </c:pt>
                <c:pt idx="224" formatCode="General">
                  <c:v>1110395.1938800567</c:v>
                </c:pt>
                <c:pt idx="225" formatCode="General">
                  <c:v>1114900.4449938035</c:v>
                </c:pt>
                <c:pt idx="226" formatCode="General">
                  <c:v>1107241.6983586135</c:v>
                </c:pt>
                <c:pt idx="227" formatCode="General">
                  <c:v>1102801.5653542369</c:v>
                </c:pt>
                <c:pt idx="228" formatCode="General">
                  <c:v>1094112.2850370626</c:v>
                </c:pt>
                <c:pt idx="229" formatCode="General">
                  <c:v>1103486.512212249</c:v>
                </c:pt>
                <c:pt idx="230" formatCode="General">
                  <c:v>1128300.1720670662</c:v>
                </c:pt>
                <c:pt idx="231" formatCode="General">
                  <c:v>1118344.0602852874</c:v>
                </c:pt>
                <c:pt idx="232" formatCode="General">
                  <c:v>1116759.5499720499</c:v>
                </c:pt>
                <c:pt idx="233" formatCode="General">
                  <c:v>1107744.4321660437</c:v>
                </c:pt>
                <c:pt idx="234" formatCode="General">
                  <c:v>1114109.8825605963</c:v>
                </c:pt>
                <c:pt idx="235" formatCode="General">
                  <c:v>1112604.1418582599</c:v>
                </c:pt>
                <c:pt idx="236" formatCode="General">
                  <c:v>1122526.4301106678</c:v>
                </c:pt>
                <c:pt idx="237" formatCode="General">
                  <c:v>1115084.0841110132</c:v>
                </c:pt>
                <c:pt idx="238" formatCode="General">
                  <c:v>1104061.7178494094</c:v>
                </c:pt>
                <c:pt idx="239" formatCode="General">
                  <c:v>1111791.9284961559</c:v>
                </c:pt>
                <c:pt idx="240" formatCode="General">
                  <c:v>1118934.579788004</c:v>
                </c:pt>
                <c:pt idx="241" formatCode="General">
                  <c:v>1109543.5730742302</c:v>
                </c:pt>
                <c:pt idx="242" formatCode="General">
                  <c:v>1114845.6330335545</c:v>
                </c:pt>
                <c:pt idx="243" formatCode="General">
                  <c:v>1128340.4086157619</c:v>
                </c:pt>
                <c:pt idx="244" formatCode="General">
                  <c:v>1145680.9373220862</c:v>
                </c:pt>
                <c:pt idx="245" formatCode="General">
                  <c:v>1153489.7305681407</c:v>
                </c:pt>
                <c:pt idx="246" formatCode="General">
                  <c:v>1153773.8032533315</c:v>
                </c:pt>
                <c:pt idx="247" formatCode="General">
                  <c:v>1154991.1922691115</c:v>
                </c:pt>
                <c:pt idx="248" formatCode="General">
                  <c:v>1156880.3343245853</c:v>
                </c:pt>
                <c:pt idx="249" formatCode="General">
                  <c:v>1162785.6461132467</c:v>
                </c:pt>
                <c:pt idx="250" formatCode="General">
                  <c:v>1157776.8555512056</c:v>
                </c:pt>
                <c:pt idx="251" formatCode="General">
                  <c:v>1149922.9719144036</c:v>
                </c:pt>
                <c:pt idx="252" formatCode="General">
                  <c:v>1168817.3026248929</c:v>
                </c:pt>
                <c:pt idx="253" formatCode="General">
                  <c:v>1161390.1615906211</c:v>
                </c:pt>
                <c:pt idx="254" formatCode="General">
                  <c:v>1152925.394269028</c:v>
                </c:pt>
                <c:pt idx="255" formatCode="General">
                  <c:v>1147642.8414002096</c:v>
                </c:pt>
                <c:pt idx="256" formatCode="General">
                  <c:v>1136806.8392822032</c:v>
                </c:pt>
                <c:pt idx="257" formatCode="General">
                  <c:v>1141120.5289215555</c:v>
                </c:pt>
                <c:pt idx="258" formatCode="General">
                  <c:v>1136506.5307433126</c:v>
                </c:pt>
                <c:pt idx="259" formatCode="General">
                  <c:v>1144337.824952292</c:v>
                </c:pt>
                <c:pt idx="260" formatCode="General">
                  <c:v>1156886.0411648708</c:v>
                </c:pt>
                <c:pt idx="261" formatCode="General">
                  <c:v>1157212.8950658478</c:v>
                </c:pt>
                <c:pt idx="262" formatCode="General">
                  <c:v>1163000.1127723812</c:v>
                </c:pt>
                <c:pt idx="263" formatCode="General">
                  <c:v>1152907.2237200765</c:v>
                </c:pt>
                <c:pt idx="264" formatCode="General">
                  <c:v>1149993.9651484746</c:v>
                </c:pt>
                <c:pt idx="265" formatCode="General">
                  <c:v>1160861.3216594334</c:v>
                </c:pt>
                <c:pt idx="266" formatCode="General">
                  <c:v>1153502.0558606423</c:v>
                </c:pt>
                <c:pt idx="267" formatCode="General">
                  <c:v>1153016.721782408</c:v>
                </c:pt>
                <c:pt idx="268" formatCode="General">
                  <c:v>1133542.7981971824</c:v>
                </c:pt>
                <c:pt idx="269" formatCode="General">
                  <c:v>1134968.7865883296</c:v>
                </c:pt>
                <c:pt idx="270" formatCode="General">
                  <c:v>1138989.0547937851</c:v>
                </c:pt>
                <c:pt idx="271" formatCode="General">
                  <c:v>1141833.2032896355</c:v>
                </c:pt>
                <c:pt idx="272" formatCode="General">
                  <c:v>1100062.2400322077</c:v>
                </c:pt>
                <c:pt idx="273" formatCode="General">
                  <c:v>1072296.4805108211</c:v>
                </c:pt>
                <c:pt idx="274" formatCode="General">
                  <c:v>1079278.6807142119</c:v>
                </c:pt>
                <c:pt idx="275" formatCode="General">
                  <c:v>1078393.891441487</c:v>
                </c:pt>
                <c:pt idx="276" formatCode="General">
                  <c:v>1088416.1111171737</c:v>
                </c:pt>
                <c:pt idx="277" formatCode="General">
                  <c:v>1081117.7214186848</c:v>
                </c:pt>
                <c:pt idx="278" formatCode="General">
                  <c:v>1077672.1537598115</c:v>
                </c:pt>
                <c:pt idx="279" formatCode="General">
                  <c:v>1078592.5661351427</c:v>
                </c:pt>
                <c:pt idx="280" formatCode="General">
                  <c:v>1104031.2647602577</c:v>
                </c:pt>
                <c:pt idx="281" formatCode="General">
                  <c:v>1115878.3591127046</c:v>
                </c:pt>
                <c:pt idx="282" formatCode="General">
                  <c:v>1116191.4620634262</c:v>
                </c:pt>
                <c:pt idx="283" formatCode="General">
                  <c:v>1119342.6633569566</c:v>
                </c:pt>
                <c:pt idx="284" formatCode="General">
                  <c:v>1113170.7004483477</c:v>
                </c:pt>
                <c:pt idx="285" formatCode="General">
                  <c:v>1116061.5509486881</c:v>
                </c:pt>
                <c:pt idx="286" formatCode="General">
                  <c:v>1102694.6066716316</c:v>
                </c:pt>
                <c:pt idx="287" formatCode="General">
                  <c:v>1068430.2523743641</c:v>
                </c:pt>
                <c:pt idx="288" formatCode="General">
                  <c:v>1054774.3720939986</c:v>
                </c:pt>
                <c:pt idx="289" formatCode="General">
                  <c:v>1030471.5684740471</c:v>
                </c:pt>
                <c:pt idx="290" formatCode="General">
                  <c:v>1019660.1754396036</c:v>
                </c:pt>
                <c:pt idx="291" formatCode="General">
                  <c:v>985919.7815225363</c:v>
                </c:pt>
                <c:pt idx="292" formatCode="General">
                  <c:v>970507.96165019087</c:v>
                </c:pt>
                <c:pt idx="293" formatCode="General">
                  <c:v>1008322.2681262749</c:v>
                </c:pt>
                <c:pt idx="294" formatCode="General">
                  <c:v>998940.83182601398</c:v>
                </c:pt>
                <c:pt idx="295" formatCode="General">
                  <c:v>1005494.5181155391</c:v>
                </c:pt>
                <c:pt idx="296" formatCode="General">
                  <c:v>971914.1116064894</c:v>
                </c:pt>
                <c:pt idx="297" formatCode="General">
                  <c:v>920383.35682101699</c:v>
                </c:pt>
                <c:pt idx="298" formatCode="General">
                  <c:v>820128.36941210576</c:v>
                </c:pt>
                <c:pt idx="299" formatCode="General">
                  <c:v>878365.91595001635</c:v>
                </c:pt>
                <c:pt idx="300" formatCode="General">
                  <c:v>855748.7434725553</c:v>
                </c:pt>
                <c:pt idx="301" formatCode="General">
                  <c:v>790005.94737613655</c:v>
                </c:pt>
                <c:pt idx="302" formatCode="General">
                  <c:v>899446.20267924259</c:v>
                </c:pt>
                <c:pt idx="303" formatCode="General">
                  <c:v>819448.40641191707</c:v>
                </c:pt>
                <c:pt idx="304" formatCode="General">
                  <c:v>850356.38317562011</c:v>
                </c:pt>
                <c:pt idx="305" formatCode="General">
                  <c:v>766713.45070987544</c:v>
                </c:pt>
                <c:pt idx="306" formatCode="General">
                  <c:v>726351.12715523038</c:v>
                </c:pt>
                <c:pt idx="307" formatCode="General">
                  <c:v>737378.55541933689</c:v>
                </c:pt>
                <c:pt idx="308" formatCode="General">
                  <c:v>668674.04722235573</c:v>
                </c:pt>
                <c:pt idx="309" formatCode="General">
                  <c:v>734798.86941521906</c:v>
                </c:pt>
                <c:pt idx="310" formatCode="General">
                  <c:v>790543.02011769463</c:v>
                </c:pt>
                <c:pt idx="311" formatCode="General">
                  <c:v>854618.35801536927</c:v>
                </c:pt>
                <c:pt idx="312" formatCode="General">
                  <c:v>806289.13476804388</c:v>
                </c:pt>
                <c:pt idx="313" formatCode="General">
                  <c:v>809713.38436104928</c:v>
                </c:pt>
                <c:pt idx="314" formatCode="General">
                  <c:v>790938.74634426727</c:v>
                </c:pt>
                <c:pt idx="315" formatCode="General">
                  <c:v>747121.86602817499</c:v>
                </c:pt>
                <c:pt idx="316" formatCode="General">
                  <c:v>777459.1966608956</c:v>
                </c:pt>
                <c:pt idx="317" formatCode="General">
                  <c:v>777910.07785126707</c:v>
                </c:pt>
                <c:pt idx="318" formatCode="General">
                  <c:v>839747.33002632041</c:v>
                </c:pt>
                <c:pt idx="319" formatCode="General">
                  <c:v>859563.96250766469</c:v>
                </c:pt>
                <c:pt idx="320" formatCode="General">
                  <c:v>931549.17356394161</c:v>
                </c:pt>
                <c:pt idx="321" formatCode="General">
                  <c:v>992530.28822577489</c:v>
                </c:pt>
                <c:pt idx="322" formatCode="General">
                  <c:v>956736.87196455512</c:v>
                </c:pt>
                <c:pt idx="323" formatCode="General">
                  <c:v>953821.51586959232</c:v>
                </c:pt>
                <c:pt idx="324" formatCode="General">
                  <c:v>905760.69125264254</c:v>
                </c:pt>
                <c:pt idx="325" formatCode="General">
                  <c:v>922487.26073336496</c:v>
                </c:pt>
                <c:pt idx="326" formatCode="General">
                  <c:v>959248.86161538796</c:v>
                </c:pt>
                <c:pt idx="327" formatCode="General">
                  <c:v>943852.55392642901</c:v>
                </c:pt>
                <c:pt idx="328" formatCode="General">
                  <c:v>931144.45910238579</c:v>
                </c:pt>
                <c:pt idx="329" formatCode="General">
                  <c:v>960862.49490714516</c:v>
                </c:pt>
                <c:pt idx="330" formatCode="General">
                  <c:v>981662.122188229</c:v>
                </c:pt>
                <c:pt idx="331" formatCode="General">
                  <c:v>979605.19548395893</c:v>
                </c:pt>
                <c:pt idx="332" formatCode="General">
                  <c:v>1016158.7294905207</c:v>
                </c:pt>
                <c:pt idx="333" formatCode="General">
                  <c:v>1030070.506899645</c:v>
                </c:pt>
                <c:pt idx="334" formatCode="General">
                  <c:v>1030299.6217263291</c:v>
                </c:pt>
                <c:pt idx="335" formatCode="General">
                  <c:v>1019057.5556542036</c:v>
                </c:pt>
                <c:pt idx="336" formatCode="General">
                  <c:v>994196.47441020876</c:v>
                </c:pt>
                <c:pt idx="337" formatCode="General">
                  <c:v>1024439.2480935395</c:v>
                </c:pt>
                <c:pt idx="338" formatCode="General">
                  <c:v>1026248.3906291013</c:v>
                </c:pt>
                <c:pt idx="339" formatCode="General">
                  <c:v>1020362.7207675485</c:v>
                </c:pt>
                <c:pt idx="340" formatCode="General">
                  <c:v>1009771.3709024278</c:v>
                </c:pt>
                <c:pt idx="341" formatCode="General">
                  <c:v>1037735.5141979079</c:v>
                </c:pt>
                <c:pt idx="342" formatCode="General">
                  <c:v>1027120.9103433713</c:v>
                </c:pt>
                <c:pt idx="343" formatCode="General">
                  <c:v>1016884.9832916397</c:v>
                </c:pt>
                <c:pt idx="344" formatCode="General">
                  <c:v>994653.62022396375</c:v>
                </c:pt>
                <c:pt idx="345" formatCode="General">
                  <c:v>1016732.4108906436</c:v>
                </c:pt>
                <c:pt idx="346" formatCode="General">
                  <c:v>1015769.5228708406</c:v>
                </c:pt>
                <c:pt idx="347" formatCode="General">
                  <c:v>1032894.6127458264</c:v>
                </c:pt>
                <c:pt idx="348" formatCode="General">
                  <c:v>1023165.1911107829</c:v>
                </c:pt>
                <c:pt idx="349" formatCode="General">
                  <c:v>1024236.3924362257</c:v>
                </c:pt>
                <c:pt idx="350" formatCode="General">
                  <c:v>1015378.2929689812</c:v>
                </c:pt>
                <c:pt idx="351" formatCode="General">
                  <c:v>1051041.6516983823</c:v>
                </c:pt>
                <c:pt idx="352" formatCode="General">
                  <c:v>1065038.7117565973</c:v>
                </c:pt>
                <c:pt idx="353" formatCode="General">
                  <c:v>1067909.3029249785</c:v>
                </c:pt>
                <c:pt idx="354" formatCode="General">
                  <c:v>1072750.3609422608</c:v>
                </c:pt>
                <c:pt idx="355" formatCode="General">
                  <c:v>1071153.1696013839</c:v>
                </c:pt>
                <c:pt idx="356" formatCode="General">
                  <c:v>1098436.6950187597</c:v>
                </c:pt>
                <c:pt idx="357" formatCode="General">
                  <c:v>1104861.8431881685</c:v>
                </c:pt>
                <c:pt idx="358" formatCode="General">
                  <c:v>1125495.7268092348</c:v>
                </c:pt>
                <c:pt idx="359" formatCode="General">
                  <c:v>1108410.9699309464</c:v>
                </c:pt>
                <c:pt idx="360" formatCode="General">
                  <c:v>1138813.15949812</c:v>
                </c:pt>
                <c:pt idx="361" formatCode="General">
                  <c:v>1151881.1138530765</c:v>
                </c:pt>
                <c:pt idx="362" formatCode="General">
                  <c:v>1147729.1277780065</c:v>
                </c:pt>
                <c:pt idx="363" formatCode="General">
                  <c:v>1115619.8273048201</c:v>
                </c:pt>
                <c:pt idx="364" formatCode="General">
                  <c:v>1052844.361094594</c:v>
                </c:pt>
                <c:pt idx="365" formatCode="General">
                  <c:v>1074006.6464006002</c:v>
                </c:pt>
                <c:pt idx="366" formatCode="General">
                  <c:v>1092781.4963655914</c:v>
                </c:pt>
                <c:pt idx="367" formatCode="General">
                  <c:v>1097510.4739495232</c:v>
                </c:pt>
                <c:pt idx="368" formatCode="General">
                  <c:v>1084268.3690296537</c:v>
                </c:pt>
                <c:pt idx="369" formatCode="General">
                  <c:v>1076298.3784220181</c:v>
                </c:pt>
                <c:pt idx="370" formatCode="General">
                  <c:v>1085739.6921037042</c:v>
                </c:pt>
                <c:pt idx="371" formatCode="General">
                  <c:v>1088695.1526005038</c:v>
                </c:pt>
                <c:pt idx="372" formatCode="General">
                  <c:v>1094717.6593541456</c:v>
                </c:pt>
                <c:pt idx="373" formatCode="General">
                  <c:v>1057814.7121983138</c:v>
                </c:pt>
                <c:pt idx="374" formatCode="General">
                  <c:v>1071059.3140545394</c:v>
                </c:pt>
                <c:pt idx="375" formatCode="General">
                  <c:v>1037766.8151365747</c:v>
                </c:pt>
                <c:pt idx="376" formatCode="General">
                  <c:v>1054354.2306057464</c:v>
                </c:pt>
                <c:pt idx="377" formatCode="General">
                  <c:v>1067559.8750859764</c:v>
                </c:pt>
                <c:pt idx="378" formatCode="General">
                  <c:v>1066464.0312741057</c:v>
                </c:pt>
                <c:pt idx="379" formatCode="General">
                  <c:v>1071833.8964863231</c:v>
                </c:pt>
                <c:pt idx="380" formatCode="General">
                  <c:v>1087578.4953176761</c:v>
                </c:pt>
                <c:pt idx="381" formatCode="General">
                  <c:v>1074778.1209449607</c:v>
                </c:pt>
                <c:pt idx="382" formatCode="General">
                  <c:v>1064541.7167875953</c:v>
                </c:pt>
                <c:pt idx="383" formatCode="General">
                  <c:v>1049230.1790512416</c:v>
                </c:pt>
                <c:pt idx="384" formatCode="General">
                  <c:v>1068667.4448851543</c:v>
                </c:pt>
                <c:pt idx="385" formatCode="General">
                  <c:v>1042394.6015481377</c:v>
                </c:pt>
                <c:pt idx="386" formatCode="General">
                  <c:v>1051481.67414952</c:v>
                </c:pt>
                <c:pt idx="387" formatCode="General">
                  <c:v>1055581.9108821154</c:v>
                </c:pt>
                <c:pt idx="388" formatCode="General">
                  <c:v>1052314.6972341812</c:v>
                </c:pt>
                <c:pt idx="389" formatCode="General">
                  <c:v>1032477.1250383158</c:v>
                </c:pt>
                <c:pt idx="390" formatCode="General">
                  <c:v>1027766.0434808524</c:v>
                </c:pt>
                <c:pt idx="391" formatCode="General">
                  <c:v>1040729.1047394138</c:v>
                </c:pt>
                <c:pt idx="392" formatCode="General">
                  <c:v>1035342.3901798564</c:v>
                </c:pt>
                <c:pt idx="393" formatCode="General">
                  <c:v>1016831.5475364726</c:v>
                </c:pt>
                <c:pt idx="394" formatCode="General">
                  <c:v>1005820.1757451816</c:v>
                </c:pt>
                <c:pt idx="395" formatCode="General">
                  <c:v>1013831.2956787201</c:v>
                </c:pt>
                <c:pt idx="396" formatCode="General">
                  <c:v>1013114.6942760842</c:v>
                </c:pt>
                <c:pt idx="397" formatCode="General">
                  <c:v>1026155.0033768965</c:v>
                </c:pt>
                <c:pt idx="398" formatCode="General">
                  <c:v>989674.20498476527</c:v>
                </c:pt>
                <c:pt idx="399" formatCode="General">
                  <c:v>995477.93470971659</c:v>
                </c:pt>
                <c:pt idx="400" formatCode="General">
                  <c:v>971820.27388996689</c:v>
                </c:pt>
                <c:pt idx="401" formatCode="General">
                  <c:v>987371.99222813314</c:v>
                </c:pt>
                <c:pt idx="402" formatCode="General">
                  <c:v>989244.72770287318</c:v>
                </c:pt>
                <c:pt idx="403" formatCode="General">
                  <c:v>994483.86675739184</c:v>
                </c:pt>
                <c:pt idx="404" formatCode="General">
                  <c:v>1007632.65083939</c:v>
                </c:pt>
                <c:pt idx="405" formatCode="General">
                  <c:v>1005809.1184577068</c:v>
                </c:pt>
                <c:pt idx="406" formatCode="General">
                  <c:v>994053.47942670307</c:v>
                </c:pt>
                <c:pt idx="407" formatCode="General">
                  <c:v>1004284.6176345331</c:v>
                </c:pt>
                <c:pt idx="408" formatCode="General">
                  <c:v>1000403.9214400575</c:v>
                </c:pt>
                <c:pt idx="409" formatCode="General">
                  <c:v>999503.09588248003</c:v>
                </c:pt>
                <c:pt idx="410" formatCode="General">
                  <c:v>980302.54695730039</c:v>
                </c:pt>
                <c:pt idx="411" formatCode="General">
                  <c:v>977121.4612004254</c:v>
                </c:pt>
                <c:pt idx="412" formatCode="General">
                  <c:v>953873.03462738218</c:v>
                </c:pt>
                <c:pt idx="413" formatCode="General">
                  <c:v>955017.78337915998</c:v>
                </c:pt>
                <c:pt idx="414" formatCode="General">
                  <c:v>934228.88299849932</c:v>
                </c:pt>
                <c:pt idx="415" formatCode="General">
                  <c:v>932325.2279956186</c:v>
                </c:pt>
                <c:pt idx="416" formatCode="General">
                  <c:v>923109.49998535204</c:v>
                </c:pt>
                <c:pt idx="417" formatCode="General">
                  <c:v>910200.56418509257</c:v>
                </c:pt>
                <c:pt idx="418" formatCode="General">
                  <c:v>916142.42545058054</c:v>
                </c:pt>
                <c:pt idx="419" formatCode="General">
                  <c:v>932545.37110773684</c:v>
                </c:pt>
                <c:pt idx="420" formatCode="General">
                  <c:v>914454.14898376365</c:v>
                </c:pt>
                <c:pt idx="421" formatCode="General">
                  <c:v>907370.73820367898</c:v>
                </c:pt>
                <c:pt idx="422" formatCode="General">
                  <c:v>940416.13920499862</c:v>
                </c:pt>
                <c:pt idx="423" formatCode="General">
                  <c:v>933895.39241431665</c:v>
                </c:pt>
                <c:pt idx="424" formatCode="General">
                  <c:v>937415.2087166165</c:v>
                </c:pt>
                <c:pt idx="425" formatCode="General">
                  <c:v>902460.80651560379</c:v>
                </c:pt>
                <c:pt idx="426" formatCode="General">
                  <c:v>900178.37645580235</c:v>
                </c:pt>
                <c:pt idx="427" formatCode="General">
                  <c:v>887388.49940782215</c:v>
                </c:pt>
                <c:pt idx="428" formatCode="General">
                  <c:v>892252.48150086077</c:v>
                </c:pt>
                <c:pt idx="429" formatCode="General">
                  <c:v>904526.62408455473</c:v>
                </c:pt>
                <c:pt idx="430" formatCode="General">
                  <c:v>916660.4589461484</c:v>
                </c:pt>
                <c:pt idx="431" formatCode="General">
                  <c:v>931277.82159271219</c:v>
                </c:pt>
                <c:pt idx="432" formatCode="General">
                  <c:v>896584.87903451361</c:v>
                </c:pt>
                <c:pt idx="433" formatCode="General">
                  <c:v>876530.1661778572</c:v>
                </c:pt>
                <c:pt idx="434" formatCode="General">
                  <c:v>854294.33599041624</c:v>
                </c:pt>
                <c:pt idx="435" formatCode="General">
                  <c:v>833531.25994903804</c:v>
                </c:pt>
                <c:pt idx="436" formatCode="General">
                  <c:v>803500.94551316788</c:v>
                </c:pt>
                <c:pt idx="437" formatCode="General">
                  <c:v>797847.23156981054</c:v>
                </c:pt>
                <c:pt idx="438" formatCode="General">
                  <c:v>810692.99717548036</c:v>
                </c:pt>
                <c:pt idx="439" formatCode="General">
                  <c:v>823743.94433485495</c:v>
                </c:pt>
                <c:pt idx="440" formatCode="General">
                  <c:v>805369.66217206907</c:v>
                </c:pt>
                <c:pt idx="441" formatCode="General">
                  <c:v>811570.64505799906</c:v>
                </c:pt>
                <c:pt idx="442" formatCode="General">
                  <c:v>802302.83917277283</c:v>
                </c:pt>
                <c:pt idx="443" formatCode="General">
                  <c:v>790981.02505525691</c:v>
                </c:pt>
                <c:pt idx="444" formatCode="General">
                  <c:v>804736.27387886238</c:v>
                </c:pt>
                <c:pt idx="445" formatCode="General">
                  <c:v>801902.12413381215</c:v>
                </c:pt>
                <c:pt idx="446" formatCode="General">
                  <c:v>809697.08930657024</c:v>
                </c:pt>
                <c:pt idx="447" formatCode="General">
                  <c:v>832593.87008861953</c:v>
                </c:pt>
                <c:pt idx="448" formatCode="General">
                  <c:v>825804.33081806172</c:v>
                </c:pt>
                <c:pt idx="449" formatCode="General">
                  <c:v>823455.45337518875</c:v>
                </c:pt>
                <c:pt idx="450" formatCode="General">
                  <c:v>806450.52401361521</c:v>
                </c:pt>
                <c:pt idx="451" formatCode="General">
                  <c:v>795272.31798466563</c:v>
                </c:pt>
                <c:pt idx="452" formatCode="General">
                  <c:v>813296.70357446244</c:v>
                </c:pt>
                <c:pt idx="453" formatCode="General">
                  <c:v>810823.99167848472</c:v>
                </c:pt>
                <c:pt idx="454" formatCode="General">
                  <c:v>798216.39176596573</c:v>
                </c:pt>
                <c:pt idx="455" formatCode="General">
                  <c:v>812560.58262768865</c:v>
                </c:pt>
                <c:pt idx="456" formatCode="General">
                  <c:v>804715.53469791834</c:v>
                </c:pt>
                <c:pt idx="457" formatCode="General">
                  <c:v>814662.93539875734</c:v>
                </c:pt>
                <c:pt idx="458" formatCode="General">
                  <c:v>815599.24236005149</c:v>
                </c:pt>
                <c:pt idx="459" formatCode="General">
                  <c:v>805667.29769207654</c:v>
                </c:pt>
                <c:pt idx="460" formatCode="General">
                  <c:v>797779.03650541918</c:v>
                </c:pt>
                <c:pt idx="461" formatCode="General">
                  <c:v>782413.73282728984</c:v>
                </c:pt>
                <c:pt idx="462" formatCode="General">
                  <c:v>802901.47489792202</c:v>
                </c:pt>
                <c:pt idx="463" formatCode="General">
                  <c:v>799078.20520585543</c:v>
                </c:pt>
                <c:pt idx="464" formatCode="General">
                  <c:v>819958.34780659946</c:v>
                </c:pt>
                <c:pt idx="465" formatCode="General">
                  <c:v>808197.05682385433</c:v>
                </c:pt>
                <c:pt idx="466" formatCode="General">
                  <c:v>810399.43617224239</c:v>
                </c:pt>
                <c:pt idx="467" formatCode="General">
                  <c:v>812985.58814905467</c:v>
                </c:pt>
                <c:pt idx="468" formatCode="General">
                  <c:v>802386.51145201095</c:v>
                </c:pt>
                <c:pt idx="469" formatCode="General">
                  <c:v>859803.10921735049</c:v>
                </c:pt>
                <c:pt idx="470" formatCode="General">
                  <c:v>837221.68109238835</c:v>
                </c:pt>
                <c:pt idx="471" formatCode="General">
                  <c:v>838857.99329996156</c:v>
                </c:pt>
                <c:pt idx="472" formatCode="General">
                  <c:v>831213.69187657954</c:v>
                </c:pt>
                <c:pt idx="473" formatCode="General">
                  <c:v>852696.09370900074</c:v>
                </c:pt>
                <c:pt idx="474" formatCode="General">
                  <c:v>870715.4665428187</c:v>
                </c:pt>
                <c:pt idx="475" formatCode="General">
                  <c:v>878029.24044628744</c:v>
                </c:pt>
                <c:pt idx="476" formatCode="General">
                  <c:v>864312.17664186831</c:v>
                </c:pt>
                <c:pt idx="477" formatCode="General">
                  <c:v>872630.68415225507</c:v>
                </c:pt>
                <c:pt idx="478" formatCode="General">
                  <c:v>852662.22118992172</c:v>
                </c:pt>
                <c:pt idx="479" formatCode="General">
                  <c:v>872714.23323920905</c:v>
                </c:pt>
                <c:pt idx="480" formatCode="General">
                  <c:v>909093.51401163172</c:v>
                </c:pt>
                <c:pt idx="481" formatCode="General">
                  <c:v>897283.58589066262</c:v>
                </c:pt>
                <c:pt idx="482" formatCode="General">
                  <c:v>890830.83531935432</c:v>
                </c:pt>
                <c:pt idx="483" formatCode="General">
                  <c:v>858691.48853554903</c:v>
                </c:pt>
                <c:pt idx="484" formatCode="General">
                  <c:v>891792.14683530212</c:v>
                </c:pt>
                <c:pt idx="485" formatCode="General">
                  <c:v>888497.94213213399</c:v>
                </c:pt>
                <c:pt idx="486" formatCode="General">
                  <c:v>903423.30237566028</c:v>
                </c:pt>
                <c:pt idx="487" formatCode="General">
                  <c:v>926591.00394731946</c:v>
                </c:pt>
                <c:pt idx="488" formatCode="General">
                  <c:v>913355.65653127606</c:v>
                </c:pt>
                <c:pt idx="489" formatCode="General">
                  <c:v>924597.51520648506</c:v>
                </c:pt>
                <c:pt idx="490" formatCode="General">
                  <c:v>915095.92767100129</c:v>
                </c:pt>
                <c:pt idx="491" formatCode="General">
                  <c:v>918629.45937641175</c:v>
                </c:pt>
                <c:pt idx="492" formatCode="General">
                  <c:v>910433.52810909844</c:v>
                </c:pt>
                <c:pt idx="493" formatCode="General">
                  <c:v>898201.00079527136</c:v>
                </c:pt>
                <c:pt idx="494" formatCode="General">
                  <c:v>905379.49841854337</c:v>
                </c:pt>
                <c:pt idx="495" formatCode="General">
                  <c:v>914226.36053920654</c:v>
                </c:pt>
                <c:pt idx="496" formatCode="General">
                  <c:v>920366.71632707596</c:v>
                </c:pt>
                <c:pt idx="497" formatCode="General">
                  <c:v>914992.87376388267</c:v>
                </c:pt>
                <c:pt idx="498" formatCode="General">
                  <c:v>919939.06200410484</c:v>
                </c:pt>
                <c:pt idx="499" formatCode="General">
                  <c:v>913033.09719651204</c:v>
                </c:pt>
                <c:pt idx="500" formatCode="General">
                  <c:v>907463.11998579418</c:v>
                </c:pt>
                <c:pt idx="501" formatCode="General">
                  <c:v>910616.67887703015</c:v>
                </c:pt>
                <c:pt idx="502" formatCode="General">
                  <c:v>913870.34366422938</c:v>
                </c:pt>
                <c:pt idx="503" formatCode="General">
                  <c:v>912044.52162612707</c:v>
                </c:pt>
                <c:pt idx="504" formatCode="General">
                  <c:v>913332.67045075516</c:v>
                </c:pt>
                <c:pt idx="505" formatCode="General">
                  <c:v>925513.71085135487</c:v>
                </c:pt>
                <c:pt idx="506" formatCode="General">
                  <c:v>911526.15306521789</c:v>
                </c:pt>
                <c:pt idx="507" formatCode="General">
                  <c:v>934629.62334244582</c:v>
                </c:pt>
                <c:pt idx="508" formatCode="General">
                  <c:v>930339.47668799036</c:v>
                </c:pt>
                <c:pt idx="509" formatCode="General">
                  <c:v>953942.16205828707</c:v>
                </c:pt>
                <c:pt idx="510" formatCode="General">
                  <c:v>977038.20340700622</c:v>
                </c:pt>
                <c:pt idx="511" formatCode="General">
                  <c:v>985021.69897239085</c:v>
                </c:pt>
                <c:pt idx="512" formatCode="General">
                  <c:v>997751.52650702419</c:v>
                </c:pt>
                <c:pt idx="513" formatCode="General">
                  <c:v>990907.82553338108</c:v>
                </c:pt>
                <c:pt idx="514" formatCode="General">
                  <c:v>987279.97644636035</c:v>
                </c:pt>
                <c:pt idx="515" formatCode="General">
                  <c:v>992959.83767434966</c:v>
                </c:pt>
                <c:pt idx="516" formatCode="General">
                  <c:v>1002526.7902248943</c:v>
                </c:pt>
                <c:pt idx="517" formatCode="General">
                  <c:v>1005113.3388519647</c:v>
                </c:pt>
                <c:pt idx="518" formatCode="General">
                  <c:v>970512.53965640231</c:v>
                </c:pt>
                <c:pt idx="519" formatCode="General">
                  <c:v>971580.06029216212</c:v>
                </c:pt>
                <c:pt idx="520" formatCode="General">
                  <c:v>978920.92313527118</c:v>
                </c:pt>
                <c:pt idx="521" formatCode="General">
                  <c:v>979229.92682006594</c:v>
                </c:pt>
                <c:pt idx="522" formatCode="General">
                  <c:v>982263.45252705226</c:v>
                </c:pt>
                <c:pt idx="523" formatCode="General">
                  <c:v>988300.80120555998</c:v>
                </c:pt>
                <c:pt idx="524" formatCode="General">
                  <c:v>977321.55635326297</c:v>
                </c:pt>
                <c:pt idx="525" formatCode="General">
                  <c:v>958617.61619576218</c:v>
                </c:pt>
                <c:pt idx="526" formatCode="General">
                  <c:v>971693.66974906938</c:v>
                </c:pt>
                <c:pt idx="527" formatCode="General">
                  <c:v>964372.91426319804</c:v>
                </c:pt>
                <c:pt idx="528" formatCode="General">
                  <c:v>990837.60498645459</c:v>
                </c:pt>
                <c:pt idx="529" formatCode="General">
                  <c:v>996153.55953251245</c:v>
                </c:pt>
                <c:pt idx="530" formatCode="General">
                  <c:v>998444.88850433112</c:v>
                </c:pt>
                <c:pt idx="531" formatCode="General">
                  <c:v>985351.1580845525</c:v>
                </c:pt>
                <c:pt idx="532" formatCode="General">
                  <c:v>973266.74906807544</c:v>
                </c:pt>
                <c:pt idx="533" formatCode="General">
                  <c:v>959967.63764262048</c:v>
                </c:pt>
                <c:pt idx="534" formatCode="General">
                  <c:v>965306.62429082452</c:v>
                </c:pt>
                <c:pt idx="535" formatCode="General">
                  <c:v>957672.7989962697</c:v>
                </c:pt>
                <c:pt idx="536" formatCode="General">
                  <c:v>970994.89326010796</c:v>
                </c:pt>
                <c:pt idx="537" formatCode="General">
                  <c:v>979589.77474450041</c:v>
                </c:pt>
                <c:pt idx="538" formatCode="General">
                  <c:v>950733.53958005423</c:v>
                </c:pt>
                <c:pt idx="539" formatCode="General">
                  <c:v>944935.28484320058</c:v>
                </c:pt>
                <c:pt idx="540" formatCode="General">
                  <c:v>935591.44258829032</c:v>
                </c:pt>
                <c:pt idx="541" formatCode="General">
                  <c:v>964579.09946802037</c:v>
                </c:pt>
                <c:pt idx="542" formatCode="General">
                  <c:v>937459.00968282332</c:v>
                </c:pt>
                <c:pt idx="543" formatCode="General">
                  <c:v>924862.54946166265</c:v>
                </c:pt>
                <c:pt idx="544" formatCode="General">
                  <c:v>933510.38463933719</c:v>
                </c:pt>
                <c:pt idx="545" formatCode="General">
                  <c:v>922669.96403649508</c:v>
                </c:pt>
                <c:pt idx="546" formatCode="General">
                  <c:v>930424.64716083044</c:v>
                </c:pt>
                <c:pt idx="547" formatCode="General">
                  <c:v>925661.2706941209</c:v>
                </c:pt>
                <c:pt idx="548" formatCode="General">
                  <c:v>920470.70952936017</c:v>
                </c:pt>
                <c:pt idx="549" formatCode="General">
                  <c:v>918317.55506517307</c:v>
                </c:pt>
                <c:pt idx="550" formatCode="General">
                  <c:v>928425.08559619391</c:v>
                </c:pt>
                <c:pt idx="551" formatCode="General">
                  <c:v>935733.4603136431</c:v>
                </c:pt>
                <c:pt idx="552" formatCode="General">
                  <c:v>955546.02594021906</c:v>
                </c:pt>
                <c:pt idx="553" formatCode="General">
                  <c:v>952003.24346635584</c:v>
                </c:pt>
                <c:pt idx="554" formatCode="General">
                  <c:v>944586.42298658867</c:v>
                </c:pt>
                <c:pt idx="555" formatCode="General">
                  <c:v>942316.19368658029</c:v>
                </c:pt>
                <c:pt idx="556" formatCode="General">
                  <c:v>950292.01098735572</c:v>
                </c:pt>
                <c:pt idx="557" formatCode="General">
                  <c:v>938373.4286290108</c:v>
                </c:pt>
                <c:pt idx="558" formatCode="General">
                  <c:v>938945.04338819883</c:v>
                </c:pt>
                <c:pt idx="559" formatCode="General">
                  <c:v>941955.38474987634</c:v>
                </c:pt>
                <c:pt idx="560" formatCode="General">
                  <c:v>949180.7551266565</c:v>
                </c:pt>
                <c:pt idx="561" formatCode="General">
                  <c:v>955110.64957030781</c:v>
                </c:pt>
                <c:pt idx="562" formatCode="General">
                  <c:v>950592.1883058137</c:v>
                </c:pt>
                <c:pt idx="563" formatCode="General">
                  <c:v>985217.74678494746</c:v>
                </c:pt>
                <c:pt idx="564" formatCode="General">
                  <c:v>985809.27153981104</c:v>
                </c:pt>
                <c:pt idx="565" formatCode="General">
                  <c:v>973480.39604848728</c:v>
                </c:pt>
                <c:pt idx="566" formatCode="General">
                  <c:v>965172.14774707332</c:v>
                </c:pt>
                <c:pt idx="567" formatCode="General">
                  <c:v>984287.00471345929</c:v>
                </c:pt>
                <c:pt idx="568" formatCode="General">
                  <c:v>981775.81355052616</c:v>
                </c:pt>
                <c:pt idx="569" formatCode="General">
                  <c:v>972823.05356845178</c:v>
                </c:pt>
                <c:pt idx="570" formatCode="General">
                  <c:v>971757.78740844654</c:v>
                </c:pt>
                <c:pt idx="571" formatCode="General">
                  <c:v>961098.70323029358</c:v>
                </c:pt>
                <c:pt idx="572" formatCode="General">
                  <c:v>962168.2600860626</c:v>
                </c:pt>
                <c:pt idx="573" formatCode="General">
                  <c:v>964553.86231520039</c:v>
                </c:pt>
                <c:pt idx="574" formatCode="General">
                  <c:v>966326.62038066459</c:v>
                </c:pt>
                <c:pt idx="575" formatCode="General">
                  <c:v>964973.81416821154</c:v>
                </c:pt>
                <c:pt idx="576" formatCode="General">
                  <c:v>976976.88754588389</c:v>
                </c:pt>
                <c:pt idx="577" formatCode="General">
                  <c:v>975827.00940271711</c:v>
                </c:pt>
                <c:pt idx="578" formatCode="General">
                  <c:v>975307.44145133568</c:v>
                </c:pt>
                <c:pt idx="579" formatCode="General">
                  <c:v>975702.64225753292</c:v>
                </c:pt>
                <c:pt idx="580" formatCode="General">
                  <c:v>988224.77941167017</c:v>
                </c:pt>
                <c:pt idx="581" formatCode="General">
                  <c:v>980566.50549957913</c:v>
                </c:pt>
                <c:pt idx="582" formatCode="General">
                  <c:v>991133.33005970216</c:v>
                </c:pt>
                <c:pt idx="583" formatCode="General">
                  <c:v>985532.52553577977</c:v>
                </c:pt>
                <c:pt idx="584" formatCode="General">
                  <c:v>988714.14219358843</c:v>
                </c:pt>
                <c:pt idx="585" formatCode="General">
                  <c:v>997254.03115518845</c:v>
                </c:pt>
                <c:pt idx="586" formatCode="General">
                  <c:v>998269.9316274093</c:v>
                </c:pt>
                <c:pt idx="587" formatCode="General">
                  <c:v>1001258.1754527385</c:v>
                </c:pt>
                <c:pt idx="588" formatCode="General">
                  <c:v>1003185.7964167341</c:v>
                </c:pt>
                <c:pt idx="589" formatCode="General">
                  <c:v>1004816.7146171147</c:v>
                </c:pt>
                <c:pt idx="590" formatCode="General">
                  <c:v>1020797.705410626</c:v>
                </c:pt>
                <c:pt idx="591" formatCode="General">
                  <c:v>1003191.2032344528</c:v>
                </c:pt>
                <c:pt idx="592" formatCode="General">
                  <c:v>1016819.270923462</c:v>
                </c:pt>
                <c:pt idx="593" formatCode="General">
                  <c:v>1011018.4444839181</c:v>
                </c:pt>
                <c:pt idx="594" formatCode="General">
                  <c:v>1013091.4022603885</c:v>
                </c:pt>
                <c:pt idx="595" formatCode="General">
                  <c:v>999697.61094493757</c:v>
                </c:pt>
                <c:pt idx="596" formatCode="General">
                  <c:v>1006570.4521963968</c:v>
                </c:pt>
                <c:pt idx="597" formatCode="General">
                  <c:v>1022614.3639920764</c:v>
                </c:pt>
                <c:pt idx="598" formatCode="General">
                  <c:v>1035135.720322341</c:v>
                </c:pt>
                <c:pt idx="599" formatCode="General">
                  <c:v>1042768.540848977</c:v>
                </c:pt>
                <c:pt idx="600" formatCode="General">
                  <c:v>1044634.801168261</c:v>
                </c:pt>
                <c:pt idx="601" formatCode="General">
                  <c:v>1054311.3145068106</c:v>
                </c:pt>
                <c:pt idx="602" formatCode="General">
                  <c:v>1051255.2046759163</c:v>
                </c:pt>
                <c:pt idx="603" formatCode="General">
                  <c:v>1067910.7141482974</c:v>
                </c:pt>
                <c:pt idx="604" formatCode="General">
                  <c:v>1050438.015186023</c:v>
                </c:pt>
                <c:pt idx="605" formatCode="General">
                  <c:v>1060327.2541613048</c:v>
                </c:pt>
                <c:pt idx="606" formatCode="General">
                  <c:v>1069533.6217091437</c:v>
                </c:pt>
                <c:pt idx="607" formatCode="General">
                  <c:v>1069651.5777882459</c:v>
                </c:pt>
                <c:pt idx="608" formatCode="General">
                  <c:v>1086513.9129601151</c:v>
                </c:pt>
                <c:pt idx="609" formatCode="General">
                  <c:v>1100793.6835680122</c:v>
                </c:pt>
                <c:pt idx="610" formatCode="General">
                  <c:v>1101774.9757278957</c:v>
                </c:pt>
                <c:pt idx="611" formatCode="General">
                  <c:v>1112110.5043745909</c:v>
                </c:pt>
                <c:pt idx="612" formatCode="General">
                  <c:v>1113271.7248107595</c:v>
                </c:pt>
                <c:pt idx="613" formatCode="General">
                  <c:v>1112935.7963390371</c:v>
                </c:pt>
                <c:pt idx="614" formatCode="General">
                  <c:v>1122417.2322281273</c:v>
                </c:pt>
                <c:pt idx="615" formatCode="General">
                  <c:v>1128294.6331690094</c:v>
                </c:pt>
                <c:pt idx="616" formatCode="General">
                  <c:v>1119982.9238012931</c:v>
                </c:pt>
                <c:pt idx="617" formatCode="General">
                  <c:v>1120105.7455326638</c:v>
                </c:pt>
                <c:pt idx="618" formatCode="General">
                  <c:v>1120746.9741057572</c:v>
                </c:pt>
                <c:pt idx="619" formatCode="General">
                  <c:v>1110304.6177937111</c:v>
                </c:pt>
                <c:pt idx="620" formatCode="General">
                  <c:v>1102626.7564975319</c:v>
                </c:pt>
                <c:pt idx="621" formatCode="General">
                  <c:v>1085254.0946622486</c:v>
                </c:pt>
                <c:pt idx="622" formatCode="General">
                  <c:v>1089883.4991564807</c:v>
                </c:pt>
                <c:pt idx="623" formatCode="General">
                  <c:v>1084942.3832805727</c:v>
                </c:pt>
                <c:pt idx="624" formatCode="General">
                  <c:v>1075204.8344409373</c:v>
                </c:pt>
                <c:pt idx="625" formatCode="General">
                  <c:v>1077405.6973332325</c:v>
                </c:pt>
                <c:pt idx="626" formatCode="General">
                  <c:v>1083983.3901182301</c:v>
                </c:pt>
                <c:pt idx="627" formatCode="General">
                  <c:v>1092782.8940881928</c:v>
                </c:pt>
                <c:pt idx="628" formatCode="General">
                  <c:v>1096357.8524822579</c:v>
                </c:pt>
                <c:pt idx="629" formatCode="General">
                  <c:v>1096992.2790432058</c:v>
                </c:pt>
                <c:pt idx="630" formatCode="General">
                  <c:v>1102191.1308458787</c:v>
                </c:pt>
                <c:pt idx="631" formatCode="General">
                  <c:v>1110305.8422243539</c:v>
                </c:pt>
                <c:pt idx="632" formatCode="General">
                  <c:v>1100005.2852879942</c:v>
                </c:pt>
                <c:pt idx="633" formatCode="General">
                  <c:v>1098741.2679146428</c:v>
                </c:pt>
                <c:pt idx="634" formatCode="General">
                  <c:v>1101975.0911809127</c:v>
                </c:pt>
                <c:pt idx="635" formatCode="General">
                  <c:v>1114009.177296086</c:v>
                </c:pt>
                <c:pt idx="636" formatCode="General">
                  <c:v>1117434.4884382603</c:v>
                </c:pt>
                <c:pt idx="637" formatCode="General">
                  <c:v>1112638.0753735281</c:v>
                </c:pt>
                <c:pt idx="638" formatCode="General">
                  <c:v>1121884.909597313</c:v>
                </c:pt>
                <c:pt idx="639" formatCode="General">
                  <c:v>1120353.0745548306</c:v>
                </c:pt>
                <c:pt idx="640" formatCode="General">
                  <c:v>1094068.7970534163</c:v>
                </c:pt>
                <c:pt idx="641" formatCode="General">
                  <c:v>1071815.2011923804</c:v>
                </c:pt>
                <c:pt idx="642" formatCode="General">
                  <c:v>1074524.7307881683</c:v>
                </c:pt>
                <c:pt idx="643" formatCode="General">
                  <c:v>1081737.3300319784</c:v>
                </c:pt>
                <c:pt idx="644" formatCode="General">
                  <c:v>1096563.6153399576</c:v>
                </c:pt>
                <c:pt idx="645" formatCode="General">
                  <c:v>1087352.6224800923</c:v>
                </c:pt>
                <c:pt idx="646" formatCode="General">
                  <c:v>1101278.4202010604</c:v>
                </c:pt>
                <c:pt idx="647" formatCode="General">
                  <c:v>1096951.6112679469</c:v>
                </c:pt>
                <c:pt idx="648" formatCode="General">
                  <c:v>1096613.0996241733</c:v>
                </c:pt>
                <c:pt idx="649" formatCode="General">
                  <c:v>1091278.6081796789</c:v>
                </c:pt>
                <c:pt idx="650" formatCode="General">
                  <c:v>1082371.8411793096</c:v>
                </c:pt>
                <c:pt idx="651" formatCode="General">
                  <c:v>1089845.3002191121</c:v>
                </c:pt>
                <c:pt idx="652" formatCode="General">
                  <c:v>1080066.9090651651</c:v>
                </c:pt>
                <c:pt idx="653" formatCode="General">
                  <c:v>1080754.6463716137</c:v>
                </c:pt>
                <c:pt idx="654" formatCode="General">
                  <c:v>1072361.6413190928</c:v>
                </c:pt>
                <c:pt idx="655" formatCode="General">
                  <c:v>1087492.9197713577</c:v>
                </c:pt>
                <c:pt idx="656" formatCode="General">
                  <c:v>1070603.6559309117</c:v>
                </c:pt>
                <c:pt idx="657" formatCode="General">
                  <c:v>1068917.2983578111</c:v>
                </c:pt>
                <c:pt idx="658" formatCode="General">
                  <c:v>1068478.159177786</c:v>
                </c:pt>
                <c:pt idx="659" formatCode="General">
                  <c:v>1074647.7027816207</c:v>
                </c:pt>
                <c:pt idx="660" formatCode="General">
                  <c:v>1069613.3892821674</c:v>
                </c:pt>
                <c:pt idx="661" formatCode="General">
                  <c:v>1067968.052415713</c:v>
                </c:pt>
                <c:pt idx="662" formatCode="General">
                  <c:v>1070721.5773760201</c:v>
                </c:pt>
                <c:pt idx="663" formatCode="General">
                  <c:v>1060221.3449139716</c:v>
                </c:pt>
                <c:pt idx="664" formatCode="General">
                  <c:v>1074960.7286179168</c:v>
                </c:pt>
                <c:pt idx="665" formatCode="General">
                  <c:v>1085422.7408886356</c:v>
                </c:pt>
                <c:pt idx="666" formatCode="General">
                  <c:v>1085032.2870992844</c:v>
                </c:pt>
                <c:pt idx="667" formatCode="General">
                  <c:v>1082871.3508339918</c:v>
                </c:pt>
                <c:pt idx="668" formatCode="General">
                  <c:v>1076811.0670822018</c:v>
                </c:pt>
                <c:pt idx="669" formatCode="General">
                  <c:v>1065322.6810355145</c:v>
                </c:pt>
                <c:pt idx="670" formatCode="General">
                  <c:v>1084000.0511754402</c:v>
                </c:pt>
                <c:pt idx="671" formatCode="General">
                  <c:v>1079051.6063763895</c:v>
                </c:pt>
                <c:pt idx="672" formatCode="General">
                  <c:v>1080752.89954126</c:v>
                </c:pt>
                <c:pt idx="673" formatCode="General">
                  <c:v>1083144.6409750022</c:v>
                </c:pt>
                <c:pt idx="674" formatCode="General">
                  <c:v>1094772.9898104155</c:v>
                </c:pt>
                <c:pt idx="675" formatCode="General">
                  <c:v>1077187.753539724</c:v>
                </c:pt>
                <c:pt idx="676" formatCode="General">
                  <c:v>1088199.5983283052</c:v>
                </c:pt>
                <c:pt idx="677" formatCode="General">
                  <c:v>1086178.4525578311</c:v>
                </c:pt>
                <c:pt idx="678" formatCode="General">
                  <c:v>1085485.3718415827</c:v>
                </c:pt>
                <c:pt idx="679" formatCode="General">
                  <c:v>1080665.7411683197</c:v>
                </c:pt>
                <c:pt idx="680" formatCode="General">
                  <c:v>1093606.1041847691</c:v>
                </c:pt>
                <c:pt idx="681" formatCode="General">
                  <c:v>1083256.3439526786</c:v>
                </c:pt>
                <c:pt idx="682" formatCode="General">
                  <c:v>1101164.3198690014</c:v>
                </c:pt>
                <c:pt idx="683" formatCode="General">
                  <c:v>1109645.4513008452</c:v>
                </c:pt>
                <c:pt idx="684" formatCode="General">
                  <c:v>1101700.4175846898</c:v>
                </c:pt>
                <c:pt idx="685" formatCode="General">
                  <c:v>1088793.0692294626</c:v>
                </c:pt>
                <c:pt idx="686" formatCode="General">
                  <c:v>1088776.9518071008</c:v>
                </c:pt>
                <c:pt idx="687" formatCode="General">
                  <c:v>1103023.7989443324</c:v>
                </c:pt>
                <c:pt idx="688" formatCode="General">
                  <c:v>1094896.8436083603</c:v>
                </c:pt>
                <c:pt idx="689" formatCode="General">
                  <c:v>1088667.5643908866</c:v>
                </c:pt>
                <c:pt idx="690" formatCode="General">
                  <c:v>1096980.9154804037</c:v>
                </c:pt>
                <c:pt idx="691" formatCode="General">
                  <c:v>1076263.1976346425</c:v>
                </c:pt>
                <c:pt idx="692" formatCode="General">
                  <c:v>1078166.9101127186</c:v>
                </c:pt>
                <c:pt idx="693" formatCode="General">
                  <c:v>1078864.757440995</c:v>
                </c:pt>
                <c:pt idx="694" formatCode="General">
                  <c:v>1094343.9264878938</c:v>
                </c:pt>
                <c:pt idx="695" formatCode="General">
                  <c:v>1105515.8818838145</c:v>
                </c:pt>
                <c:pt idx="696" formatCode="General">
                  <c:v>1114204.5131748482</c:v>
                </c:pt>
                <c:pt idx="697" formatCode="General">
                  <c:v>1110979.3559205886</c:v>
                </c:pt>
                <c:pt idx="698" formatCode="General">
                  <c:v>1107202.4055327107</c:v>
                </c:pt>
                <c:pt idx="699" formatCode="General">
                  <c:v>1107568.851293772</c:v>
                </c:pt>
                <c:pt idx="700" formatCode="General">
                  <c:v>1109057.7904244536</c:v>
                </c:pt>
                <c:pt idx="701" formatCode="General">
                  <c:v>1112547.62262112</c:v>
                </c:pt>
                <c:pt idx="702" formatCode="General">
                  <c:v>1106604.1577097154</c:v>
                </c:pt>
                <c:pt idx="703" formatCode="General">
                  <c:v>1133576.5857951171</c:v>
                </c:pt>
                <c:pt idx="704" formatCode="General">
                  <c:v>1142995.9751984349</c:v>
                </c:pt>
                <c:pt idx="705" formatCode="General">
                  <c:v>1142591.9543561074</c:v>
                </c:pt>
                <c:pt idx="706" formatCode="General">
                  <c:v>1144499.4944447707</c:v>
                </c:pt>
                <c:pt idx="707" formatCode="General">
                  <c:v>1156222.8032823077</c:v>
                </c:pt>
                <c:pt idx="708" formatCode="General">
                  <c:v>1148009.5882972016</c:v>
                </c:pt>
                <c:pt idx="709" formatCode="General">
                  <c:v>1164226.6178399939</c:v>
                </c:pt>
                <c:pt idx="710" formatCode="General">
                  <c:v>1152699.7843593648</c:v>
                </c:pt>
                <c:pt idx="711" formatCode="General">
                  <c:v>1176475.0635692612</c:v>
                </c:pt>
                <c:pt idx="712" formatCode="General">
                  <c:v>1155037.8388895616</c:v>
                </c:pt>
                <c:pt idx="713" formatCode="General">
                  <c:v>1146169.7981563201</c:v>
                </c:pt>
                <c:pt idx="714" formatCode="General">
                  <c:v>1150072.6335905776</c:v>
                </c:pt>
                <c:pt idx="715" formatCode="General">
                  <c:v>1139681.8674912381</c:v>
                </c:pt>
                <c:pt idx="716" formatCode="General">
                  <c:v>1178238.2731380425</c:v>
                </c:pt>
                <c:pt idx="717" formatCode="General">
                  <c:v>1198852.9706709676</c:v>
                </c:pt>
                <c:pt idx="718" formatCode="General">
                  <c:v>1187190.7329621902</c:v>
                </c:pt>
                <c:pt idx="719" formatCode="General">
                  <c:v>1185920.4221871418</c:v>
                </c:pt>
                <c:pt idx="720" formatCode="General">
                  <c:v>1181071.6161309178</c:v>
                </c:pt>
                <c:pt idx="721" formatCode="General">
                  <c:v>1197711.4438293623</c:v>
                </c:pt>
                <c:pt idx="722" formatCode="General">
                  <c:v>1180601.8919286658</c:v>
                </c:pt>
                <c:pt idx="723" formatCode="General">
                  <c:v>1177827.8670512219</c:v>
                </c:pt>
                <c:pt idx="724" formatCode="General">
                  <c:v>1169582.6336940238</c:v>
                </c:pt>
                <c:pt idx="725" formatCode="General">
                  <c:v>1132418.7048477833</c:v>
                </c:pt>
                <c:pt idx="726" formatCode="General">
                  <c:v>1124824.6876635442</c:v>
                </c:pt>
                <c:pt idx="727" formatCode="General">
                  <c:v>1140317.8812464832</c:v>
                </c:pt>
                <c:pt idx="728" formatCode="General">
                  <c:v>1138846.5728163263</c:v>
                </c:pt>
                <c:pt idx="729" formatCode="General">
                  <c:v>1144460.2764586522</c:v>
                </c:pt>
                <c:pt idx="730" formatCode="General">
                  <c:v>1136070.5516715287</c:v>
                </c:pt>
                <c:pt idx="731" formatCode="General">
                  <c:v>1150274.0864682207</c:v>
                </c:pt>
                <c:pt idx="732" formatCode="General">
                  <c:v>1131247.2303197882</c:v>
                </c:pt>
                <c:pt idx="733" formatCode="General">
                  <c:v>1112313.7879582392</c:v>
                </c:pt>
                <c:pt idx="734" formatCode="General">
                  <c:v>1134751.9447099655</c:v>
                </c:pt>
                <c:pt idx="735" formatCode="General">
                  <c:v>1117162.1511094929</c:v>
                </c:pt>
                <c:pt idx="736" formatCode="General">
                  <c:v>1114574.7390631698</c:v>
                </c:pt>
                <c:pt idx="737" formatCode="General">
                  <c:v>1130386.3396748304</c:v>
                </c:pt>
                <c:pt idx="738" formatCode="General">
                  <c:v>1130504.7253785911</c:v>
                </c:pt>
                <c:pt idx="739" formatCode="General">
                  <c:v>1129671.9687855083</c:v>
                </c:pt>
                <c:pt idx="740" formatCode="General">
                  <c:v>1148570.9506026353</c:v>
                </c:pt>
                <c:pt idx="741" formatCode="General">
                  <c:v>1144107.6108413772</c:v>
                </c:pt>
                <c:pt idx="742" formatCode="General">
                  <c:v>1136865.2426138346</c:v>
                </c:pt>
                <c:pt idx="743" formatCode="General">
                  <c:v>1150111.4733436648</c:v>
                </c:pt>
                <c:pt idx="744" formatCode="General">
                  <c:v>1146052.9978139368</c:v>
                </c:pt>
                <c:pt idx="745" formatCode="General">
                  <c:v>1146068.9371734113</c:v>
                </c:pt>
                <c:pt idx="746" formatCode="General">
                  <c:v>1156610.997204117</c:v>
                </c:pt>
                <c:pt idx="747" formatCode="General">
                  <c:v>1162702.8073102306</c:v>
                </c:pt>
                <c:pt idx="748" formatCode="General">
                  <c:v>1145472.08457737</c:v>
                </c:pt>
                <c:pt idx="749" formatCode="General">
                  <c:v>1140953.0272901657</c:v>
                </c:pt>
                <c:pt idx="750" formatCode="General">
                  <c:v>1142724.2996164563</c:v>
                </c:pt>
                <c:pt idx="751" formatCode="General">
                  <c:v>1158015.2425318134</c:v>
                </c:pt>
                <c:pt idx="752" formatCode="General">
                  <c:v>1160111.1424082867</c:v>
                </c:pt>
                <c:pt idx="753" formatCode="General">
                  <c:v>1180034.9697161051</c:v>
                </c:pt>
                <c:pt idx="754" formatCode="General">
                  <c:v>1187185.4496657723</c:v>
                </c:pt>
                <c:pt idx="755" formatCode="General">
                  <c:v>1189508.1401902046</c:v>
                </c:pt>
                <c:pt idx="756" formatCode="General">
                  <c:v>1194171.4532356174</c:v>
                </c:pt>
                <c:pt idx="757" formatCode="General">
                  <c:v>1199338.5412410917</c:v>
                </c:pt>
                <c:pt idx="758" formatCode="General">
                  <c:v>1187100.8835266763</c:v>
                </c:pt>
                <c:pt idx="759" formatCode="General">
                  <c:v>1181416.4801228088</c:v>
                </c:pt>
                <c:pt idx="760" formatCode="General">
                  <c:v>1139398.2567626885</c:v>
                </c:pt>
                <c:pt idx="761" formatCode="General">
                  <c:v>1144506.0751471454</c:v>
                </c:pt>
                <c:pt idx="762" formatCode="General">
                  <c:v>1149338.2656019791</c:v>
                </c:pt>
                <c:pt idx="763" formatCode="General">
                  <c:v>1134991.2028116505</c:v>
                </c:pt>
                <c:pt idx="764" formatCode="General">
                  <c:v>1145869.126868363</c:v>
                </c:pt>
                <c:pt idx="765" formatCode="General">
                  <c:v>1154777.69417794</c:v>
                </c:pt>
                <c:pt idx="766" formatCode="General">
                  <c:v>1140663.2755856151</c:v>
                </c:pt>
                <c:pt idx="767" formatCode="General">
                  <c:v>1120409.4150440656</c:v>
                </c:pt>
                <c:pt idx="768" formatCode="General">
                  <c:v>1148846.3450219191</c:v>
                </c:pt>
                <c:pt idx="769" formatCode="General">
                  <c:v>1118868.5051977658</c:v>
                </c:pt>
                <c:pt idx="770" formatCode="General">
                  <c:v>1113635.337452095</c:v>
                </c:pt>
                <c:pt idx="771" formatCode="General">
                  <c:v>1099653.3017509384</c:v>
                </c:pt>
                <c:pt idx="772" formatCode="General">
                  <c:v>1082171.2302747301</c:v>
                </c:pt>
                <c:pt idx="773" formatCode="General">
                  <c:v>1092728.4053731272</c:v>
                </c:pt>
                <c:pt idx="774" formatCode="General">
                  <c:v>1077255.8673168919</c:v>
                </c:pt>
                <c:pt idx="775" formatCode="General">
                  <c:v>1057684.73088641</c:v>
                </c:pt>
                <c:pt idx="776" formatCode="General">
                  <c:v>1081661.7761600083</c:v>
                </c:pt>
                <c:pt idx="777" formatCode="General">
                  <c:v>1094767.9583411501</c:v>
                </c:pt>
                <c:pt idx="778" formatCode="General">
                  <c:v>1116895.0126809878</c:v>
                </c:pt>
                <c:pt idx="779" formatCode="General">
                  <c:v>1129505.4907602603</c:v>
                </c:pt>
                <c:pt idx="780" formatCode="General">
                  <c:v>1116314.4751051511</c:v>
                </c:pt>
                <c:pt idx="781" formatCode="General">
                  <c:v>1111006.5845433583</c:v>
                </c:pt>
                <c:pt idx="782" formatCode="General">
                  <c:v>1102417.9252489433</c:v>
                </c:pt>
                <c:pt idx="783" formatCode="General">
                  <c:v>1102864.0864815607</c:v>
                </c:pt>
                <c:pt idx="784" formatCode="General">
                  <c:v>1114268.900216063</c:v>
                </c:pt>
                <c:pt idx="785" formatCode="General">
                  <c:v>1094795.2036815542</c:v>
                </c:pt>
                <c:pt idx="786" formatCode="General">
                  <c:v>1073357.2556086024</c:v>
                </c:pt>
                <c:pt idx="787" formatCode="General">
                  <c:v>1073522.2260187648</c:v>
                </c:pt>
                <c:pt idx="788" formatCode="General">
                  <c:v>1077444.5734446668</c:v>
                </c:pt>
                <c:pt idx="789" formatCode="General">
                  <c:v>1080946.8335373257</c:v>
                </c:pt>
                <c:pt idx="790" formatCode="General">
                  <c:v>1067562.9282844313</c:v>
                </c:pt>
                <c:pt idx="791" formatCode="General">
                  <c:v>1068422.0602648268</c:v>
                </c:pt>
                <c:pt idx="792" formatCode="General">
                  <c:v>1084886.5807992127</c:v>
                </c:pt>
                <c:pt idx="793" formatCode="General">
                  <c:v>1080631.3580926419</c:v>
                </c:pt>
                <c:pt idx="794" formatCode="General">
                  <c:v>1090875.3543313683</c:v>
                </c:pt>
                <c:pt idx="795" formatCode="General">
                  <c:v>1107200.1246672655</c:v>
                </c:pt>
                <c:pt idx="796" formatCode="General">
                  <c:v>1068673.7569050766</c:v>
                </c:pt>
                <c:pt idx="797" formatCode="General">
                  <c:v>1070177.3732410732</c:v>
                </c:pt>
                <c:pt idx="798" formatCode="General">
                  <c:v>1066150.0375945708</c:v>
                </c:pt>
                <c:pt idx="799" formatCode="General">
                  <c:v>1073705.8949979013</c:v>
                </c:pt>
                <c:pt idx="800" formatCode="General">
                  <c:v>1073270.2452237001</c:v>
                </c:pt>
                <c:pt idx="801" formatCode="General">
                  <c:v>1062160.939697898</c:v>
                </c:pt>
                <c:pt idx="802" formatCode="General">
                  <c:v>1055983.5737697021</c:v>
                </c:pt>
                <c:pt idx="803" formatCode="General">
                  <c:v>1068381.5804923135</c:v>
                </c:pt>
                <c:pt idx="804" formatCode="General">
                  <c:v>1062622.4803779318</c:v>
                </c:pt>
                <c:pt idx="805" formatCode="General">
                  <c:v>1052069.2242289954</c:v>
                </c:pt>
                <c:pt idx="806" formatCode="General">
                  <c:v>1029747.3071213504</c:v>
                </c:pt>
                <c:pt idx="807" formatCode="General">
                  <c:v>1030177.2780930495</c:v>
                </c:pt>
                <c:pt idx="808" formatCode="General">
                  <c:v>1057835.4622213347</c:v>
                </c:pt>
                <c:pt idx="809" formatCode="General">
                  <c:v>1066982.2684641141</c:v>
                </c:pt>
                <c:pt idx="810" formatCode="General">
                  <c:v>1059448.4571856116</c:v>
                </c:pt>
                <c:pt idx="811" formatCode="General">
                  <c:v>1054320.375520735</c:v>
                </c:pt>
                <c:pt idx="812" formatCode="General">
                  <c:v>1045826.1203384777</c:v>
                </c:pt>
                <c:pt idx="813" formatCode="General">
                  <c:v>1028746.3589779087</c:v>
                </c:pt>
                <c:pt idx="814" formatCode="General">
                  <c:v>1035252.0818719919</c:v>
                </c:pt>
                <c:pt idx="815" formatCode="General">
                  <c:v>1047358.5654460697</c:v>
                </c:pt>
                <c:pt idx="816" formatCode="General">
                  <c:v>1047050.3566578433</c:v>
                </c:pt>
                <c:pt idx="817" formatCode="General">
                  <c:v>1081854.3605468764</c:v>
                </c:pt>
                <c:pt idx="818" formatCode="General">
                  <c:v>1074343.8930907976</c:v>
                </c:pt>
                <c:pt idx="819" formatCode="General">
                  <c:v>1052145.7880551009</c:v>
                </c:pt>
                <c:pt idx="820" formatCode="General">
                  <c:v>1060633.289759659</c:v>
                </c:pt>
                <c:pt idx="821" formatCode="General">
                  <c:v>1064614.3391322393</c:v>
                </c:pt>
                <c:pt idx="822" formatCode="General">
                  <c:v>1062425.7615562293</c:v>
                </c:pt>
                <c:pt idx="823" formatCode="General">
                  <c:v>1058896.1577920578</c:v>
                </c:pt>
                <c:pt idx="824" formatCode="General">
                  <c:v>1054179.3137025002</c:v>
                </c:pt>
                <c:pt idx="825" formatCode="General">
                  <c:v>1049871.0852319691</c:v>
                </c:pt>
                <c:pt idx="826" formatCode="General">
                  <c:v>1033694.9089519402</c:v>
                </c:pt>
                <c:pt idx="827" formatCode="General">
                  <c:v>1030704.5192114606</c:v>
                </c:pt>
                <c:pt idx="828" formatCode="General">
                  <c:v>1019228.6257046626</c:v>
                </c:pt>
                <c:pt idx="829" formatCode="General">
                  <c:v>1003820.263730717</c:v>
                </c:pt>
                <c:pt idx="830" formatCode="General">
                  <c:v>1006580.8807634173</c:v>
                </c:pt>
                <c:pt idx="831" formatCode="General">
                  <c:v>1016489.0227021215</c:v>
                </c:pt>
                <c:pt idx="832" formatCode="General">
                  <c:v>1042604.3289916692</c:v>
                </c:pt>
                <c:pt idx="833" formatCode="General">
                  <c:v>1042033.1164689921</c:v>
                </c:pt>
                <c:pt idx="834" formatCode="General">
                  <c:v>1029394.1234757258</c:v>
                </c:pt>
                <c:pt idx="835" formatCode="General">
                  <c:v>1036886.2959081342</c:v>
                </c:pt>
                <c:pt idx="836" formatCode="General">
                  <c:v>1020351.9032750207</c:v>
                </c:pt>
                <c:pt idx="837" formatCode="General">
                  <c:v>1019718.9611046874</c:v>
                </c:pt>
                <c:pt idx="838" formatCode="General">
                  <c:v>1028927.2105525607</c:v>
                </c:pt>
                <c:pt idx="839" formatCode="General">
                  <c:v>988453.55583013489</c:v>
                </c:pt>
                <c:pt idx="840" formatCode="General">
                  <c:v>981831.91493493691</c:v>
                </c:pt>
                <c:pt idx="841" formatCode="General">
                  <c:v>994577.77467461757</c:v>
                </c:pt>
                <c:pt idx="842" formatCode="General">
                  <c:v>1028189.0877419933</c:v>
                </c:pt>
                <c:pt idx="843" formatCode="General">
                  <c:v>1012054.0929314006</c:v>
                </c:pt>
                <c:pt idx="844" formatCode="General">
                  <c:v>1022589.4694748848</c:v>
                </c:pt>
                <c:pt idx="845" formatCode="General">
                  <c:v>978125.75006614299</c:v>
                </c:pt>
                <c:pt idx="846" formatCode="General">
                  <c:v>950781.31680099713</c:v>
                </c:pt>
                <c:pt idx="847" formatCode="General">
                  <c:v>960545.22908470395</c:v>
                </c:pt>
                <c:pt idx="848" formatCode="General">
                  <c:v>959707.53520722478</c:v>
                </c:pt>
                <c:pt idx="849" formatCode="General">
                  <c:v>977459.65058946772</c:v>
                </c:pt>
                <c:pt idx="850" formatCode="General">
                  <c:v>971233.67231495632</c:v>
                </c:pt>
                <c:pt idx="851" formatCode="General">
                  <c:v>985746.97705056681</c:v>
                </c:pt>
                <c:pt idx="852" formatCode="General">
                  <c:v>989174.50287606055</c:v>
                </c:pt>
                <c:pt idx="853" formatCode="General">
                  <c:v>1004388.275888006</c:v>
                </c:pt>
                <c:pt idx="854" formatCode="General">
                  <c:v>1088059.2233397067</c:v>
                </c:pt>
                <c:pt idx="855" formatCode="General">
                  <c:v>1092552.6451041542</c:v>
                </c:pt>
                <c:pt idx="856" formatCode="General">
                  <c:v>1108819.42497872</c:v>
                </c:pt>
                <c:pt idx="857" formatCode="General">
                  <c:v>1123723.0644074059</c:v>
                </c:pt>
                <c:pt idx="858" formatCode="General">
                  <c:v>1124437.3153625214</c:v>
                </c:pt>
                <c:pt idx="859" formatCode="General">
                  <c:v>1133691.0012969896</c:v>
                </c:pt>
                <c:pt idx="860" formatCode="General">
                  <c:v>1091601.8550269362</c:v>
                </c:pt>
                <c:pt idx="861" formatCode="General">
                  <c:v>1101564.6326041925</c:v>
                </c:pt>
                <c:pt idx="862" formatCode="General">
                  <c:v>1119199.6826051651</c:v>
                </c:pt>
                <c:pt idx="863" formatCode="General">
                  <c:v>1116614.5653470694</c:v>
                </c:pt>
                <c:pt idx="864" formatCode="General">
                  <c:v>1115096.2017881714</c:v>
                </c:pt>
                <c:pt idx="865" formatCode="General">
                  <c:v>1120990.4861190214</c:v>
                </c:pt>
                <c:pt idx="866" formatCode="General">
                  <c:v>1134501.7099812401</c:v>
                </c:pt>
                <c:pt idx="867" formatCode="General">
                  <c:v>1125611.0413471903</c:v>
                </c:pt>
                <c:pt idx="868" formatCode="General">
                  <c:v>1085664.0678935638</c:v>
                </c:pt>
                <c:pt idx="869" formatCode="General">
                  <c:v>1041529.9779105863</c:v>
                </c:pt>
                <c:pt idx="870" formatCode="General">
                  <c:v>1024873.2581630158</c:v>
                </c:pt>
                <c:pt idx="871" formatCode="General">
                  <c:v>1035490.1627570246</c:v>
                </c:pt>
                <c:pt idx="872" formatCode="General">
                  <c:v>1006317.4796956045</c:v>
                </c:pt>
                <c:pt idx="873" formatCode="General">
                  <c:v>985653.53268747171</c:v>
                </c:pt>
                <c:pt idx="874" formatCode="General">
                  <c:v>1018197.2956867615</c:v>
                </c:pt>
                <c:pt idx="875" formatCode="General">
                  <c:v>1030180.3714073739</c:v>
                </c:pt>
                <c:pt idx="876" formatCode="General">
                  <c:v>1058535.1187332899</c:v>
                </c:pt>
                <c:pt idx="877" formatCode="General">
                  <c:v>1066383.4360139228</c:v>
                </c:pt>
                <c:pt idx="878" formatCode="General">
                  <c:v>1051880.4452076429</c:v>
                </c:pt>
                <c:pt idx="879" formatCode="General">
                  <c:v>1055792.5398010858</c:v>
                </c:pt>
                <c:pt idx="880" formatCode="General">
                  <c:v>1050571.6411320188</c:v>
                </c:pt>
                <c:pt idx="881" formatCode="General">
                  <c:v>1038766.4613484299</c:v>
                </c:pt>
                <c:pt idx="882" formatCode="General">
                  <c:v>1042677.0988197947</c:v>
                </c:pt>
                <c:pt idx="883" formatCode="General">
                  <c:v>1045417.9585453488</c:v>
                </c:pt>
                <c:pt idx="884" formatCode="General">
                  <c:v>1050899.9310457441</c:v>
                </c:pt>
                <c:pt idx="885" formatCode="General">
                  <c:v>1050022.3825013684</c:v>
                </c:pt>
                <c:pt idx="886" formatCode="General">
                  <c:v>1037113.0559633159</c:v>
                </c:pt>
                <c:pt idx="887" formatCode="General">
                  <c:v>1047342.0971938435</c:v>
                </c:pt>
                <c:pt idx="888" formatCode="General">
                  <c:v>1046843.7248707343</c:v>
                </c:pt>
                <c:pt idx="889" formatCode="General">
                  <c:v>1039470.4550799901</c:v>
                </c:pt>
                <c:pt idx="890" formatCode="General">
                  <c:v>1022281.4089280114</c:v>
                </c:pt>
                <c:pt idx="891" formatCode="General">
                  <c:v>1042329.8546992395</c:v>
                </c:pt>
                <c:pt idx="892" formatCode="General">
                  <c:v>1026276.7727428999</c:v>
                </c:pt>
                <c:pt idx="893" formatCode="General">
                  <c:v>1041339.0222398329</c:v>
                </c:pt>
                <c:pt idx="894" formatCode="General">
                  <c:v>1031955.9814373796</c:v>
                </c:pt>
                <c:pt idx="895" formatCode="General">
                  <c:v>1047446.905630089</c:v>
                </c:pt>
                <c:pt idx="896" formatCode="General">
                  <c:v>1055488.2862185184</c:v>
                </c:pt>
                <c:pt idx="897" formatCode="General">
                  <c:v>1046344.6970705442</c:v>
                </c:pt>
                <c:pt idx="898" formatCode="General">
                  <c:v>1035939.3387229054</c:v>
                </c:pt>
                <c:pt idx="899" formatCode="General">
                  <c:v>1050737.8487299348</c:v>
                </c:pt>
                <c:pt idx="900" formatCode="General">
                  <c:v>1074744.5563344622</c:v>
                </c:pt>
                <c:pt idx="901" formatCode="General">
                  <c:v>1080519.1754041901</c:v>
                </c:pt>
                <c:pt idx="902" formatCode="General">
                  <c:v>1067459.1169970839</c:v>
                </c:pt>
                <c:pt idx="903" formatCode="General">
                  <c:v>1053144.3460550494</c:v>
                </c:pt>
                <c:pt idx="904" formatCode="General">
                  <c:v>1045419.3782106062</c:v>
                </c:pt>
                <c:pt idx="905" formatCode="General">
                  <c:v>1032882.8394528185</c:v>
                </c:pt>
                <c:pt idx="906" formatCode="General">
                  <c:v>1044000.0256651492</c:v>
                </c:pt>
                <c:pt idx="907" formatCode="General">
                  <c:v>1044892.0743475342</c:v>
                </c:pt>
                <c:pt idx="908" formatCode="General">
                  <c:v>1054870.688541746</c:v>
                </c:pt>
                <c:pt idx="909" formatCode="General">
                  <c:v>1067163.4415409626</c:v>
                </c:pt>
                <c:pt idx="910" formatCode="General">
                  <c:v>1069781.8446980568</c:v>
                </c:pt>
                <c:pt idx="911" formatCode="General">
                  <c:v>1080328.8204149236</c:v>
                </c:pt>
                <c:pt idx="912" formatCode="General">
                  <c:v>1085574.2946403527</c:v>
                </c:pt>
                <c:pt idx="913" formatCode="General">
                  <c:v>1075179.7063164026</c:v>
                </c:pt>
                <c:pt idx="914" formatCode="General">
                  <c:v>1072237.7654265859</c:v>
                </c:pt>
                <c:pt idx="915" formatCode="General">
                  <c:v>1070489.7156222034</c:v>
                </c:pt>
                <c:pt idx="916" formatCode="General">
                  <c:v>1047292.9826725195</c:v>
                </c:pt>
                <c:pt idx="917" formatCode="General">
                  <c:v>1020383.0565896175</c:v>
                </c:pt>
                <c:pt idx="918" formatCode="General">
                  <c:v>1023267.507833221</c:v>
                </c:pt>
                <c:pt idx="919" formatCode="General">
                  <c:v>1012290.8982687049</c:v>
                </c:pt>
                <c:pt idx="920" formatCode="General">
                  <c:v>1028630.6753390972</c:v>
                </c:pt>
                <c:pt idx="921" formatCode="General">
                  <c:v>1000493.7809725377</c:v>
                </c:pt>
                <c:pt idx="922" formatCode="General">
                  <c:v>999664.75476685446</c:v>
                </c:pt>
                <c:pt idx="923" formatCode="General">
                  <c:v>987955.81874836213</c:v>
                </c:pt>
                <c:pt idx="924" formatCode="General">
                  <c:v>979432.78455656464</c:v>
                </c:pt>
                <c:pt idx="925" formatCode="General">
                  <c:v>982958.71444506058</c:v>
                </c:pt>
                <c:pt idx="926" formatCode="General">
                  <c:v>973551.25078939053</c:v>
                </c:pt>
                <c:pt idx="927" formatCode="General">
                  <c:v>971777.01441283559</c:v>
                </c:pt>
                <c:pt idx="928" formatCode="General">
                  <c:v>991221.13698925637</c:v>
                </c:pt>
                <c:pt idx="929" formatCode="General">
                  <c:v>1010045.7808044584</c:v>
                </c:pt>
                <c:pt idx="930" formatCode="General">
                  <c:v>1009780.0624892625</c:v>
                </c:pt>
                <c:pt idx="931" formatCode="General">
                  <c:v>1022046.9264010456</c:v>
                </c:pt>
                <c:pt idx="932" formatCode="General">
                  <c:v>985538.57476685348</c:v>
                </c:pt>
                <c:pt idx="933" formatCode="General">
                  <c:v>981343.92632914998</c:v>
                </c:pt>
                <c:pt idx="934" formatCode="General">
                  <c:v>966221.59910281072</c:v>
                </c:pt>
                <c:pt idx="935" formatCode="General">
                  <c:v>960193.74110177322</c:v>
                </c:pt>
                <c:pt idx="936" formatCode="General">
                  <c:v>963792.97689746646</c:v>
                </c:pt>
                <c:pt idx="937" formatCode="General">
                  <c:v>937022.34961668623</c:v>
                </c:pt>
                <c:pt idx="938" formatCode="General">
                  <c:v>916436.4801159827</c:v>
                </c:pt>
                <c:pt idx="939" formatCode="General">
                  <c:v>904308.47163306165</c:v>
                </c:pt>
                <c:pt idx="940" formatCode="General">
                  <c:v>892104.71939705731</c:v>
                </c:pt>
                <c:pt idx="941" formatCode="General">
                  <c:v>858943.19712960534</c:v>
                </c:pt>
                <c:pt idx="942" formatCode="General">
                  <c:v>858175.11902938306</c:v>
                </c:pt>
                <c:pt idx="943" formatCode="General">
                  <c:v>867390.44608727342</c:v>
                </c:pt>
                <c:pt idx="944" formatCode="General">
                  <c:v>842195.28284768958</c:v>
                </c:pt>
                <c:pt idx="945" formatCode="General">
                  <c:v>850764.50966854929</c:v>
                </c:pt>
                <c:pt idx="946" formatCode="General">
                  <c:v>880158.80665358575</c:v>
                </c:pt>
                <c:pt idx="947" formatCode="General">
                  <c:v>895760.74341648759</c:v>
                </c:pt>
                <c:pt idx="948" formatCode="General">
                  <c:v>896640.89277154335</c:v>
                </c:pt>
                <c:pt idx="949" formatCode="General">
                  <c:v>868210.85910127196</c:v>
                </c:pt>
                <c:pt idx="950" formatCode="General">
                  <c:v>837395.00779509719</c:v>
                </c:pt>
                <c:pt idx="951" formatCode="General">
                  <c:v>805363.92438576033</c:v>
                </c:pt>
                <c:pt idx="952" formatCode="General">
                  <c:v>791535.8255156083</c:v>
                </c:pt>
                <c:pt idx="953" formatCode="General">
                  <c:v>782668.82721776131</c:v>
                </c:pt>
                <c:pt idx="954" formatCode="General">
                  <c:v>822650.1371843284</c:v>
                </c:pt>
                <c:pt idx="955" formatCode="General">
                  <c:v>813270.9569667842</c:v>
                </c:pt>
                <c:pt idx="956" formatCode="General">
                  <c:v>841563.12990711164</c:v>
                </c:pt>
                <c:pt idx="957" formatCode="General">
                  <c:v>862742.65321098932</c:v>
                </c:pt>
                <c:pt idx="958" formatCode="General">
                  <c:v>839620.61957329954</c:v>
                </c:pt>
                <c:pt idx="959" formatCode="General">
                  <c:v>835865.34510407655</c:v>
                </c:pt>
                <c:pt idx="960" formatCode="General">
                  <c:v>836663.23513777868</c:v>
                </c:pt>
                <c:pt idx="961" formatCode="General">
                  <c:v>833472.35120043869</c:v>
                </c:pt>
                <c:pt idx="962" formatCode="General">
                  <c:v>857809.94618031301</c:v>
                </c:pt>
                <c:pt idx="963" formatCode="General">
                  <c:v>871317.50474814558</c:v>
                </c:pt>
                <c:pt idx="964" formatCode="General">
                  <c:v>876811.83367461781</c:v>
                </c:pt>
                <c:pt idx="965" formatCode="General">
                  <c:v>897044.48201972572</c:v>
                </c:pt>
                <c:pt idx="966" formatCode="General">
                  <c:v>902839.39931707655</c:v>
                </c:pt>
                <c:pt idx="967" formatCode="General">
                  <c:v>930262.68588489259</c:v>
                </c:pt>
                <c:pt idx="968" formatCode="General">
                  <c:v>935217.75685427722</c:v>
                </c:pt>
                <c:pt idx="969" formatCode="General">
                  <c:v>913511.06865586189</c:v>
                </c:pt>
                <c:pt idx="970" formatCode="General">
                  <c:v>930204.65358272672</c:v>
                </c:pt>
                <c:pt idx="971" formatCode="General">
                  <c:v>924442.80936206004</c:v>
                </c:pt>
                <c:pt idx="972" formatCode="General">
                  <c:v>950186.52232753066</c:v>
                </c:pt>
                <c:pt idx="973" formatCode="General">
                  <c:v>946532.72531601973</c:v>
                </c:pt>
                <c:pt idx="974" formatCode="General">
                  <c:v>1009602.9520466463</c:v>
                </c:pt>
                <c:pt idx="975" formatCode="General">
                  <c:v>1034006.4430274274</c:v>
                </c:pt>
                <c:pt idx="976" formatCode="General">
                  <c:v>1007049.4976488301</c:v>
                </c:pt>
                <c:pt idx="977" formatCode="General">
                  <c:v>1016287.1934771485</c:v>
                </c:pt>
                <c:pt idx="978" formatCode="General">
                  <c:v>1003277.3851727109</c:v>
                </c:pt>
                <c:pt idx="979" formatCode="General">
                  <c:v>988774.56649287802</c:v>
                </c:pt>
                <c:pt idx="980" formatCode="General">
                  <c:v>984718.08271820867</c:v>
                </c:pt>
                <c:pt idx="981" formatCode="General">
                  <c:v>991066.53470387019</c:v>
                </c:pt>
                <c:pt idx="982" formatCode="General">
                  <c:v>998992.45732088038</c:v>
                </c:pt>
                <c:pt idx="983" formatCode="General">
                  <c:v>981611.21621848154</c:v>
                </c:pt>
                <c:pt idx="984" formatCode="General">
                  <c:v>977232.48285269411</c:v>
                </c:pt>
                <c:pt idx="985" formatCode="General">
                  <c:v>940210.18157443963</c:v>
                </c:pt>
                <c:pt idx="986" formatCode="General">
                  <c:v>955350.33724540391</c:v>
                </c:pt>
                <c:pt idx="987" formatCode="General">
                  <c:v>973005.26490319474</c:v>
                </c:pt>
                <c:pt idx="988" formatCode="General">
                  <c:v>965783.41421264154</c:v>
                </c:pt>
                <c:pt idx="989" formatCode="General">
                  <c:v>959896.10817205778</c:v>
                </c:pt>
                <c:pt idx="990" formatCode="General">
                  <c:v>940307.63729129115</c:v>
                </c:pt>
                <c:pt idx="991" formatCode="General">
                  <c:v>923096.02583597403</c:v>
                </c:pt>
                <c:pt idx="992" formatCode="General">
                  <c:v>921204.00635290192</c:v>
                </c:pt>
                <c:pt idx="993" formatCode="General">
                  <c:v>927769.28437601391</c:v>
                </c:pt>
                <c:pt idx="994" formatCode="General">
                  <c:v>928990.06819103344</c:v>
                </c:pt>
                <c:pt idx="995" formatCode="General">
                  <c:v>943696.97343031422</c:v>
                </c:pt>
                <c:pt idx="996" formatCode="General">
                  <c:v>971228.24824527011</c:v>
                </c:pt>
                <c:pt idx="997" formatCode="General">
                  <c:v>947634.65760261298</c:v>
                </c:pt>
                <c:pt idx="998" formatCode="General">
                  <c:v>939346.884609801</c:v>
                </c:pt>
                <c:pt idx="999" formatCode="General">
                  <c:v>925228.63977295905</c:v>
                </c:pt>
                <c:pt idx="1000" formatCode="General">
                  <c:v>911018.46949580126</c:v>
                </c:pt>
                <c:pt idx="1001" formatCode="General">
                  <c:v>905806.25702107907</c:v>
                </c:pt>
                <c:pt idx="1002" formatCode="General">
                  <c:v>912901.40901848988</c:v>
                </c:pt>
                <c:pt idx="1003" formatCode="General">
                  <c:v>908409.80323966546</c:v>
                </c:pt>
                <c:pt idx="1004" formatCode="General">
                  <c:v>923260.70393911132</c:v>
                </c:pt>
                <c:pt idx="1005" formatCode="General">
                  <c:v>924350.24503792322</c:v>
                </c:pt>
                <c:pt idx="1006" formatCode="General">
                  <c:v>923228.23168271384</c:v>
                </c:pt>
                <c:pt idx="1007" formatCode="General">
                  <c:v>945586.53149360488</c:v>
                </c:pt>
                <c:pt idx="1008" formatCode="General">
                  <c:v>940966.32500515238</c:v>
                </c:pt>
                <c:pt idx="1009" formatCode="General">
                  <c:v>947098.91490301909</c:v>
                </c:pt>
                <c:pt idx="1010" formatCode="General">
                  <c:v>969493.26534232404</c:v>
                </c:pt>
                <c:pt idx="1011" formatCode="General">
                  <c:v>973523.3617031438</c:v>
                </c:pt>
                <c:pt idx="1012" formatCode="General">
                  <c:v>991111.55758402706</c:v>
                </c:pt>
                <c:pt idx="1013" formatCode="General">
                  <c:v>992057.69668467168</c:v>
                </c:pt>
                <c:pt idx="1014" formatCode="General">
                  <c:v>994180.56746256968</c:v>
                </c:pt>
                <c:pt idx="1015" formatCode="General">
                  <c:v>1025222.7072903449</c:v>
                </c:pt>
                <c:pt idx="1016" formatCode="General">
                  <c:v>1037010.1033279831</c:v>
                </c:pt>
                <c:pt idx="1017" formatCode="General">
                  <c:v>1040543.8265650289</c:v>
                </c:pt>
                <c:pt idx="1018" formatCode="General">
                  <c:v>1031170.2425055401</c:v>
                </c:pt>
                <c:pt idx="1019" formatCode="General">
                  <c:v>1021382.8023599721</c:v>
                </c:pt>
                <c:pt idx="1020" formatCode="General">
                  <c:v>1032949.3088494072</c:v>
                </c:pt>
                <c:pt idx="1021" formatCode="General">
                  <c:v>1030991.4353895413</c:v>
                </c:pt>
                <c:pt idx="1022" formatCode="General">
                  <c:v>1028523.5183944425</c:v>
                </c:pt>
                <c:pt idx="1023" formatCode="General">
                  <c:v>1025126.8762914373</c:v>
                </c:pt>
                <c:pt idx="1024" formatCode="General">
                  <c:v>1029718.1038466112</c:v>
                </c:pt>
                <c:pt idx="1025" formatCode="General">
                  <c:v>1040087.9423955447</c:v>
                </c:pt>
                <c:pt idx="1026" formatCode="General">
                  <c:v>1038556.6253962674</c:v>
                </c:pt>
                <c:pt idx="1027" formatCode="General">
                  <c:v>1014649.0300944705</c:v>
                </c:pt>
                <c:pt idx="1028" formatCode="General">
                  <c:v>1035651.344502645</c:v>
                </c:pt>
                <c:pt idx="1029" formatCode="General">
                  <c:v>1039811.6405558683</c:v>
                </c:pt>
                <c:pt idx="1030" formatCode="General">
                  <c:v>1058999.5071370574</c:v>
                </c:pt>
                <c:pt idx="1031" formatCode="General">
                  <c:v>1040711.5823645655</c:v>
                </c:pt>
                <c:pt idx="1032" formatCode="General">
                  <c:v>1028684.3615907356</c:v>
                </c:pt>
                <c:pt idx="1033" formatCode="General">
                  <c:v>1069955.4877164988</c:v>
                </c:pt>
                <c:pt idx="1034" formatCode="General">
                  <c:v>1063166.254114808</c:v>
                </c:pt>
                <c:pt idx="1035" formatCode="General">
                  <c:v>1044549.5699147541</c:v>
                </c:pt>
                <c:pt idx="1036" formatCode="General">
                  <c:v>1045047.6195600927</c:v>
                </c:pt>
                <c:pt idx="1037" formatCode="General">
                  <c:v>1042589.31885258</c:v>
                </c:pt>
                <c:pt idx="1038" formatCode="General">
                  <c:v>1042560.6762596287</c:v>
                </c:pt>
                <c:pt idx="1039" formatCode="General">
                  <c:v>1045286.0676446087</c:v>
                </c:pt>
                <c:pt idx="1040" formatCode="General">
                  <c:v>1035214.2727470986</c:v>
                </c:pt>
                <c:pt idx="1041" formatCode="General">
                  <c:v>985843.89749151166</c:v>
                </c:pt>
                <c:pt idx="1042" formatCode="General">
                  <c:v>956071.7367526571</c:v>
                </c:pt>
                <c:pt idx="1043" formatCode="General">
                  <c:v>940284.02215054864</c:v>
                </c:pt>
                <c:pt idx="1044" formatCode="General">
                  <c:v>955511.20081306633</c:v>
                </c:pt>
                <c:pt idx="1045" formatCode="General">
                  <c:v>949883.00839557964</c:v>
                </c:pt>
                <c:pt idx="1046" formatCode="General">
                  <c:v>947437.2044701454</c:v>
                </c:pt>
                <c:pt idx="1047" formatCode="General">
                  <c:v>962393.6592228451</c:v>
                </c:pt>
                <c:pt idx="1048" formatCode="General">
                  <c:v>956946.15985723946</c:v>
                </c:pt>
                <c:pt idx="1049" formatCode="General">
                  <c:v>963251.56767785165</c:v>
                </c:pt>
                <c:pt idx="1050" formatCode="General">
                  <c:v>978016.96597904374</c:v>
                </c:pt>
                <c:pt idx="1051" formatCode="General">
                  <c:v>963860.56824266515</c:v>
                </c:pt>
                <c:pt idx="1052" formatCode="General">
                  <c:v>939133.93651290447</c:v>
                </c:pt>
                <c:pt idx="1053" formatCode="General">
                  <c:v>939933.91637630644</c:v>
                </c:pt>
                <c:pt idx="1054" formatCode="General">
                  <c:v>910308.56988250627</c:v>
                </c:pt>
                <c:pt idx="1055" formatCode="General">
                  <c:v>943711.88971018477</c:v>
                </c:pt>
                <c:pt idx="1056" formatCode="General">
                  <c:v>939652.64268481079</c:v>
                </c:pt>
                <c:pt idx="1057" formatCode="General">
                  <c:v>950340.16512384661</c:v>
                </c:pt>
                <c:pt idx="1058" formatCode="General">
                  <c:v>939241.70966658473</c:v>
                </c:pt>
                <c:pt idx="1059" formatCode="General">
                  <c:v>950874.84561924334</c:v>
                </c:pt>
                <c:pt idx="1060" formatCode="General">
                  <c:v>932901.08249628858</c:v>
                </c:pt>
                <c:pt idx="1061" formatCode="General">
                  <c:v>933980.4046701804</c:v>
                </c:pt>
                <c:pt idx="1062" formatCode="General">
                  <c:v>934878.92474492127</c:v>
                </c:pt>
                <c:pt idx="1063" formatCode="General">
                  <c:v>908400.61752376519</c:v>
                </c:pt>
                <c:pt idx="1064" formatCode="General">
                  <c:v>909087.31944974593</c:v>
                </c:pt>
                <c:pt idx="1065" formatCode="General">
                  <c:v>930752.40200149943</c:v>
                </c:pt>
                <c:pt idx="1066" formatCode="General">
                  <c:v>914781.88546318456</c:v>
                </c:pt>
                <c:pt idx="1067" formatCode="General">
                  <c:v>916937.38214975549</c:v>
                </c:pt>
                <c:pt idx="1068" formatCode="General">
                  <c:v>938501.30115467112</c:v>
                </c:pt>
                <c:pt idx="1069" formatCode="General">
                  <c:v>939278.76760418108</c:v>
                </c:pt>
                <c:pt idx="1070" formatCode="General">
                  <c:v>949054.61294158059</c:v>
                </c:pt>
                <c:pt idx="1071" formatCode="General">
                  <c:v>951381.3710218115</c:v>
                </c:pt>
                <c:pt idx="1072" formatCode="General">
                  <c:v>960453.90422920871</c:v>
                </c:pt>
                <c:pt idx="1073" formatCode="General">
                  <c:v>994855.75674589653</c:v>
                </c:pt>
                <c:pt idx="1074" formatCode="General">
                  <c:v>994688.10548127606</c:v>
                </c:pt>
                <c:pt idx="1075" formatCode="General">
                  <c:v>987921.27691660379</c:v>
                </c:pt>
                <c:pt idx="1076" formatCode="General">
                  <c:v>998736.72602835554</c:v>
                </c:pt>
                <c:pt idx="1077" formatCode="General">
                  <c:v>997040.98755768861</c:v>
                </c:pt>
                <c:pt idx="1078" formatCode="General">
                  <c:v>1000814.2861151461</c:v>
                </c:pt>
                <c:pt idx="1079" formatCode="General">
                  <c:v>1001544.1107346499</c:v>
                </c:pt>
                <c:pt idx="1080" formatCode="General">
                  <c:v>1000932.977678863</c:v>
                </c:pt>
                <c:pt idx="1081" formatCode="General">
                  <c:v>1003785.8768306896</c:v>
                </c:pt>
                <c:pt idx="1082" formatCode="General">
                  <c:v>1001572.9214993716</c:v>
                </c:pt>
                <c:pt idx="1083" formatCode="General">
                  <c:v>989038.62153795909</c:v>
                </c:pt>
                <c:pt idx="1084" formatCode="General">
                  <c:v>985274.49702268234</c:v>
                </c:pt>
                <c:pt idx="1085" formatCode="General">
                  <c:v>992882.6918917438</c:v>
                </c:pt>
                <c:pt idx="1086" formatCode="General">
                  <c:v>975025.8663528061</c:v>
                </c:pt>
                <c:pt idx="1087" formatCode="General">
                  <c:v>967610.86329162505</c:v>
                </c:pt>
                <c:pt idx="1088" formatCode="General">
                  <c:v>990275.4484265463</c:v>
                </c:pt>
                <c:pt idx="1089" formatCode="General">
                  <c:v>993441.06108736608</c:v>
                </c:pt>
                <c:pt idx="1090" formatCode="General">
                  <c:v>967914.23554799461</c:v>
                </c:pt>
                <c:pt idx="1091" formatCode="General">
                  <c:v>920932.82389280549</c:v>
                </c:pt>
                <c:pt idx="1092" formatCode="General">
                  <c:v>899228.95577147743</c:v>
                </c:pt>
                <c:pt idx="1093" formatCode="General">
                  <c:v>906022.59187539958</c:v>
                </c:pt>
                <c:pt idx="1094" formatCode="General">
                  <c:v>920929.58512829908</c:v>
                </c:pt>
                <c:pt idx="1095" formatCode="General">
                  <c:v>908718.00042176084</c:v>
                </c:pt>
                <c:pt idx="1096" formatCode="General">
                  <c:v>906308.91588386463</c:v>
                </c:pt>
                <c:pt idx="1097" formatCode="General">
                  <c:v>917295.28561681451</c:v>
                </c:pt>
                <c:pt idx="1098" formatCode="General">
                  <c:v>918287.95941227721</c:v>
                </c:pt>
                <c:pt idx="1099" formatCode="General">
                  <c:v>923068.89774532407</c:v>
                </c:pt>
                <c:pt idx="1100" formatCode="General">
                  <c:v>927872.91161709803</c:v>
                </c:pt>
                <c:pt idx="1101" formatCode="General">
                  <c:v>915222.91717502812</c:v>
                </c:pt>
                <c:pt idx="1102" formatCode="General">
                  <c:v>934946.35920789035</c:v>
                </c:pt>
                <c:pt idx="1103" formatCode="General">
                  <c:v>935537.35750398366</c:v>
                </c:pt>
                <c:pt idx="1104" formatCode="General">
                  <c:v>939671.20839012158</c:v>
                </c:pt>
                <c:pt idx="1105" formatCode="General">
                  <c:v>953506.09486489068</c:v>
                </c:pt>
                <c:pt idx="1106" formatCode="General">
                  <c:v>943826.11483358417</c:v>
                </c:pt>
                <c:pt idx="1107" formatCode="General">
                  <c:v>934419.30305110023</c:v>
                </c:pt>
                <c:pt idx="1108" formatCode="General">
                  <c:v>929490.79125840613</c:v>
                </c:pt>
                <c:pt idx="1109" formatCode="General">
                  <c:v>933846.12308984809</c:v>
                </c:pt>
                <c:pt idx="1110" formatCode="General">
                  <c:v>960600.16424678359</c:v>
                </c:pt>
                <c:pt idx="1111" formatCode="General">
                  <c:v>958307.5823110668</c:v>
                </c:pt>
                <c:pt idx="1112" formatCode="General">
                  <c:v>965746.4472756855</c:v>
                </c:pt>
                <c:pt idx="1113" formatCode="General">
                  <c:v>989033.71249167551</c:v>
                </c:pt>
                <c:pt idx="1114" formatCode="General">
                  <c:v>983653.68309490313</c:v>
                </c:pt>
                <c:pt idx="1115" formatCode="General">
                  <c:v>972741.09857243695</c:v>
                </c:pt>
                <c:pt idx="1116" formatCode="General">
                  <c:v>973980.10827070824</c:v>
                </c:pt>
                <c:pt idx="1117" formatCode="General">
                  <c:v>969640.92667465669</c:v>
                </c:pt>
                <c:pt idx="1118" formatCode="General">
                  <c:v>960441.80981365102</c:v>
                </c:pt>
                <c:pt idx="1119" formatCode="General">
                  <c:v>953516.28285102581</c:v>
                </c:pt>
                <c:pt idx="1120" formatCode="General">
                  <c:v>953281.79180193448</c:v>
                </c:pt>
                <c:pt idx="1121" formatCode="General">
                  <c:v>946075.46376930422</c:v>
                </c:pt>
                <c:pt idx="1122" formatCode="General">
                  <c:v>943577.97918558319</c:v>
                </c:pt>
                <c:pt idx="1123" formatCode="General">
                  <c:v>930749.17335669498</c:v>
                </c:pt>
                <c:pt idx="1124" formatCode="General">
                  <c:v>916736.29522362736</c:v>
                </c:pt>
                <c:pt idx="1125" formatCode="General">
                  <c:v>904108.25818444812</c:v>
                </c:pt>
                <c:pt idx="1126" formatCode="General">
                  <c:v>887862.58570838638</c:v>
                </c:pt>
                <c:pt idx="1127" formatCode="General">
                  <c:v>896830.31075413036</c:v>
                </c:pt>
                <c:pt idx="1128" formatCode="General">
                  <c:v>902022.84718385327</c:v>
                </c:pt>
                <c:pt idx="1129" formatCode="General">
                  <c:v>908434.44483450579</c:v>
                </c:pt>
                <c:pt idx="1130" formatCode="General">
                  <c:v>931494.82359681441</c:v>
                </c:pt>
                <c:pt idx="1131" formatCode="General">
                  <c:v>953236.43671377748</c:v>
                </c:pt>
                <c:pt idx="1132" formatCode="General">
                  <c:v>957931.07686502661</c:v>
                </c:pt>
                <c:pt idx="1133" formatCode="General">
                  <c:v>960074.2559816814</c:v>
                </c:pt>
                <c:pt idx="1134" formatCode="General">
                  <c:v>957042.54792240262</c:v>
                </c:pt>
                <c:pt idx="1135" formatCode="General">
                  <c:v>942352.91599580122</c:v>
                </c:pt>
                <c:pt idx="1136" formatCode="General">
                  <c:v>944631.15150653641</c:v>
                </c:pt>
                <c:pt idx="1137" formatCode="General">
                  <c:v>942677.4429866696</c:v>
                </c:pt>
                <c:pt idx="1138" formatCode="General">
                  <c:v>950850.90596145496</c:v>
                </c:pt>
                <c:pt idx="1139" formatCode="General">
                  <c:v>967252.58924430877</c:v>
                </c:pt>
                <c:pt idx="1140" formatCode="General">
                  <c:v>967740.13075659063</c:v>
                </c:pt>
                <c:pt idx="1141" formatCode="General">
                  <c:v>944099.97999083006</c:v>
                </c:pt>
                <c:pt idx="1142" formatCode="General">
                  <c:v>924211.45723154629</c:v>
                </c:pt>
                <c:pt idx="1143" formatCode="General">
                  <c:v>924383.17179131217</c:v>
                </c:pt>
                <c:pt idx="1144" formatCode="General">
                  <c:v>932243.19657485629</c:v>
                </c:pt>
                <c:pt idx="1145" formatCode="General">
                  <c:v>924793.57050215232</c:v>
                </c:pt>
                <c:pt idx="1146" formatCode="General">
                  <c:v>924619.42783684924</c:v>
                </c:pt>
                <c:pt idx="1147" formatCode="General">
                  <c:v>950276.70330158726</c:v>
                </c:pt>
                <c:pt idx="1148" formatCode="General">
                  <c:v>926272.89906117762</c:v>
                </c:pt>
                <c:pt idx="1149" formatCode="General">
                  <c:v>948291.51025434944</c:v>
                </c:pt>
                <c:pt idx="1150" formatCode="General">
                  <c:v>966482.09038873191</c:v>
                </c:pt>
                <c:pt idx="1151" formatCode="General">
                  <c:v>951221.74479711463</c:v>
                </c:pt>
                <c:pt idx="1152" formatCode="General">
                  <c:v>966584.59540025843</c:v>
                </c:pt>
                <c:pt idx="1153" formatCode="General">
                  <c:v>958817.21315626451</c:v>
                </c:pt>
                <c:pt idx="1154" formatCode="General">
                  <c:v>952962.22398786247</c:v>
                </c:pt>
                <c:pt idx="1155" formatCode="General">
                  <c:v>956930.89757261251</c:v>
                </c:pt>
                <c:pt idx="1156" formatCode="General">
                  <c:v>959279.61348779569</c:v>
                </c:pt>
                <c:pt idx="1157" formatCode="General">
                  <c:v>950938.43913303409</c:v>
                </c:pt>
                <c:pt idx="1158" formatCode="General">
                  <c:v>953574.12591478589</c:v>
                </c:pt>
                <c:pt idx="1159" formatCode="General">
                  <c:v>949098.81823046191</c:v>
                </c:pt>
                <c:pt idx="1160" formatCode="General">
                  <c:v>947197.93269408424</c:v>
                </c:pt>
                <c:pt idx="1161" formatCode="General">
                  <c:v>953963.18719584309</c:v>
                </c:pt>
                <c:pt idx="1162" formatCode="General">
                  <c:v>955638.84993256815</c:v>
                </c:pt>
                <c:pt idx="1163" formatCode="General">
                  <c:v>940146.29990892671</c:v>
                </c:pt>
                <c:pt idx="1164" formatCode="General">
                  <c:v>917761.59081441234</c:v>
                </c:pt>
                <c:pt idx="1165" formatCode="General">
                  <c:v>920927.50194504973</c:v>
                </c:pt>
                <c:pt idx="1166" formatCode="General">
                  <c:v>955247.95472732862</c:v>
                </c:pt>
                <c:pt idx="1167" formatCode="General">
                  <c:v>951774.9599330636</c:v>
                </c:pt>
                <c:pt idx="1168" formatCode="General">
                  <c:v>948574.04517966369</c:v>
                </c:pt>
                <c:pt idx="1169" formatCode="General">
                  <c:v>949019.36850906617</c:v>
                </c:pt>
                <c:pt idx="1170" formatCode="General">
                  <c:v>953286.68040165666</c:v>
                </c:pt>
                <c:pt idx="1171" formatCode="General">
                  <c:v>954024.65721520921</c:v>
                </c:pt>
                <c:pt idx="1172" formatCode="General">
                  <c:v>958053.89022041031</c:v>
                </c:pt>
                <c:pt idx="1173" formatCode="General">
                  <c:v>967910.0392097322</c:v>
                </c:pt>
                <c:pt idx="1174" formatCode="General">
                  <c:v>961674.26034801872</c:v>
                </c:pt>
                <c:pt idx="1175" formatCode="General">
                  <c:v>962200.88722949626</c:v>
                </c:pt>
                <c:pt idx="1176" formatCode="General">
                  <c:v>963829.53314131591</c:v>
                </c:pt>
                <c:pt idx="1177" formatCode="General">
                  <c:v>955056.35723503272</c:v>
                </c:pt>
                <c:pt idx="1178" formatCode="General">
                  <c:v>953235.29138972005</c:v>
                </c:pt>
                <c:pt idx="1179" formatCode="General">
                  <c:v>961201.56155771122</c:v>
                </c:pt>
                <c:pt idx="1180" formatCode="General">
                  <c:v>970414.65698693658</c:v>
                </c:pt>
                <c:pt idx="1181" formatCode="General">
                  <c:v>963201.71084978362</c:v>
                </c:pt>
                <c:pt idx="1182" formatCode="General">
                  <c:v>968223.77683536662</c:v>
                </c:pt>
                <c:pt idx="1183" formatCode="General">
                  <c:v>952919.62634428358</c:v>
                </c:pt>
                <c:pt idx="1184" formatCode="General">
                  <c:v>965939.76879109116</c:v>
                </c:pt>
                <c:pt idx="1185" formatCode="General">
                  <c:v>955123.43298549717</c:v>
                </c:pt>
                <c:pt idx="1186" formatCode="General">
                  <c:v>958549.37638918322</c:v>
                </c:pt>
                <c:pt idx="1187" formatCode="General">
                  <c:v>963884.69508969388</c:v>
                </c:pt>
                <c:pt idx="1188" formatCode="General">
                  <c:v>953723.40826330485</c:v>
                </c:pt>
                <c:pt idx="1189" formatCode="General">
                  <c:v>933323.80858383561</c:v>
                </c:pt>
                <c:pt idx="1190" formatCode="General">
                  <c:v>932974.9889494864</c:v>
                </c:pt>
                <c:pt idx="1191" formatCode="General">
                  <c:v>935547.1893251919</c:v>
                </c:pt>
                <c:pt idx="1192" formatCode="General">
                  <c:v>930520.66785583983</c:v>
                </c:pt>
                <c:pt idx="1193" formatCode="General">
                  <c:v>929945.117522571</c:v>
                </c:pt>
                <c:pt idx="1194" formatCode="General">
                  <c:v>943152.44520064839</c:v>
                </c:pt>
                <c:pt idx="1195" formatCode="General">
                  <c:v>949192.13729344984</c:v>
                </c:pt>
                <c:pt idx="1196" formatCode="General">
                  <c:v>937209.14084467827</c:v>
                </c:pt>
                <c:pt idx="1197" formatCode="General">
                  <c:v>921233.80716097576</c:v>
                </c:pt>
                <c:pt idx="1198" formatCode="General">
                  <c:v>908968.23982561904</c:v>
                </c:pt>
                <c:pt idx="1199" formatCode="General">
                  <c:v>909243.99436587153</c:v>
                </c:pt>
                <c:pt idx="1200" formatCode="General">
                  <c:v>919484.1397637988</c:v>
                </c:pt>
                <c:pt idx="1201" formatCode="General">
                  <c:v>933913.44851677027</c:v>
                </c:pt>
                <c:pt idx="1202" formatCode="General">
                  <c:v>920500.55198843649</c:v>
                </c:pt>
                <c:pt idx="1203" formatCode="General">
                  <c:v>940888.61658943654</c:v>
                </c:pt>
                <c:pt idx="1204" formatCode="General">
                  <c:v>942795.87325459404</c:v>
                </c:pt>
                <c:pt idx="1205" formatCode="General">
                  <c:v>963479.50986015506</c:v>
                </c:pt>
                <c:pt idx="1206" formatCode="General">
                  <c:v>953792.27470185852</c:v>
                </c:pt>
                <c:pt idx="1207" formatCode="General">
                  <c:v>945230.69256620493</c:v>
                </c:pt>
                <c:pt idx="1208" formatCode="General">
                  <c:v>934027.9846092416</c:v>
                </c:pt>
                <c:pt idx="1209" formatCode="General">
                  <c:v>920179.31422326399</c:v>
                </c:pt>
                <c:pt idx="1210" formatCode="General">
                  <c:v>919207.23854513944</c:v>
                </c:pt>
                <c:pt idx="1211" formatCode="General">
                  <c:v>907575.89381774829</c:v>
                </c:pt>
                <c:pt idx="1212" formatCode="General">
                  <c:v>921525.94744183728</c:v>
                </c:pt>
                <c:pt idx="1213" formatCode="General">
                  <c:v>909413.37681473698</c:v>
                </c:pt>
                <c:pt idx="1214" formatCode="General">
                  <c:v>964104.78719294979</c:v>
                </c:pt>
                <c:pt idx="1215" formatCode="General">
                  <c:v>959469.55831212713</c:v>
                </c:pt>
                <c:pt idx="1216" formatCode="General">
                  <c:v>955808.81350904657</c:v>
                </c:pt>
                <c:pt idx="1217" formatCode="General">
                  <c:v>975013.60661182413</c:v>
                </c:pt>
                <c:pt idx="1218" formatCode="General">
                  <c:v>937047.58820289164</c:v>
                </c:pt>
                <c:pt idx="1219" formatCode="General">
                  <c:v>968696.79303633561</c:v>
                </c:pt>
                <c:pt idx="1220" formatCode="General">
                  <c:v>987033.13452685322</c:v>
                </c:pt>
                <c:pt idx="1221" formatCode="General">
                  <c:v>975525.62821829505</c:v>
                </c:pt>
                <c:pt idx="1222" formatCode="General">
                  <c:v>975589.09015644854</c:v>
                </c:pt>
                <c:pt idx="1223" formatCode="General">
                  <c:v>972750.56167308858</c:v>
                </c:pt>
                <c:pt idx="1224" formatCode="General">
                  <c:v>952748.75746420794</c:v>
                </c:pt>
                <c:pt idx="1225" formatCode="General">
                  <c:v>965506.03161363769</c:v>
                </c:pt>
                <c:pt idx="1226" formatCode="General">
                  <c:v>971943.85498931678</c:v>
                </c:pt>
                <c:pt idx="1227" formatCode="General">
                  <c:v>1009777.6199656073</c:v>
                </c:pt>
                <c:pt idx="1228" formatCode="General">
                  <c:v>1011519.1670864699</c:v>
                </c:pt>
                <c:pt idx="1229" formatCode="General">
                  <c:v>1024009.226789853</c:v>
                </c:pt>
                <c:pt idx="1230" formatCode="General">
                  <c:v>1027888.6870299224</c:v>
                </c:pt>
                <c:pt idx="1231" formatCode="General">
                  <c:v>1041385.3592007299</c:v>
                </c:pt>
                <c:pt idx="1232" formatCode="General">
                  <c:v>1026252.2143257624</c:v>
                </c:pt>
                <c:pt idx="1233" formatCode="General">
                  <c:v>1046042.3325771862</c:v>
                </c:pt>
                <c:pt idx="1234" formatCode="General">
                  <c:v>1048116.6001463559</c:v>
                </c:pt>
                <c:pt idx="1235" formatCode="General">
                  <c:v>1062305.5942053418</c:v>
                </c:pt>
                <c:pt idx="1236" formatCode="General">
                  <c:v>1071680.0299069909</c:v>
                </c:pt>
                <c:pt idx="1237" formatCode="General">
                  <c:v>1080160.8197540776</c:v>
                </c:pt>
                <c:pt idx="1238" formatCode="General">
                  <c:v>1088799.4165468777</c:v>
                </c:pt>
                <c:pt idx="1239" formatCode="General">
                  <c:v>1095068.2656249288</c:v>
                </c:pt>
                <c:pt idx="1240" formatCode="General">
                  <c:v>1084541.4132275372</c:v>
                </c:pt>
                <c:pt idx="1241" formatCode="General">
                  <c:v>1094509.0705691227</c:v>
                </c:pt>
                <c:pt idx="1242" formatCode="General">
                  <c:v>1083398.3580007888</c:v>
                </c:pt>
                <c:pt idx="1243" formatCode="General">
                  <c:v>1086296.6317388671</c:v>
                </c:pt>
                <c:pt idx="1244" formatCode="General">
                  <c:v>1080974.5967594711</c:v>
                </c:pt>
                <c:pt idx="1245" formatCode="General">
                  <c:v>1085852.7303628749</c:v>
                </c:pt>
                <c:pt idx="1246" formatCode="General">
                  <c:v>1082269.5440114266</c:v>
                </c:pt>
                <c:pt idx="1247" formatCode="General">
                  <c:v>1084218.1378404056</c:v>
                </c:pt>
                <c:pt idx="1248" formatCode="General">
                  <c:v>1098736.3587280747</c:v>
                </c:pt>
                <c:pt idx="1249" formatCode="General">
                  <c:v>1104190.2305946578</c:v>
                </c:pt>
                <c:pt idx="1250" formatCode="General">
                  <c:v>1105860.4391976448</c:v>
                </c:pt>
                <c:pt idx="1251" formatCode="General">
                  <c:v>1101040.5384328661</c:v>
                </c:pt>
                <c:pt idx="1252" formatCode="General">
                  <c:v>1101198.1660203482</c:v>
                </c:pt>
                <c:pt idx="1253" formatCode="General">
                  <c:v>1108950.0323974541</c:v>
                </c:pt>
                <c:pt idx="1254" formatCode="General">
                  <c:v>1111352.8270776307</c:v>
                </c:pt>
                <c:pt idx="1255" formatCode="General">
                  <c:v>1115877.0020273463</c:v>
                </c:pt>
                <c:pt idx="1256" formatCode="General">
                  <c:v>1124799.8612082386</c:v>
                </c:pt>
                <c:pt idx="1257" formatCode="General">
                  <c:v>1123248.9009666999</c:v>
                </c:pt>
                <c:pt idx="1258" formatCode="General">
                  <c:v>1117159.2677621199</c:v>
                </c:pt>
                <c:pt idx="1259" formatCode="General">
                  <c:v>1131740.7317057555</c:v>
                </c:pt>
                <c:pt idx="1260" formatCode="General">
                  <c:v>1127541.3251488325</c:v>
                </c:pt>
                <c:pt idx="1261" formatCode="General">
                  <c:v>1124145.7558590765</c:v>
                </c:pt>
                <c:pt idx="1262" formatCode="General">
                  <c:v>1118325.0068448358</c:v>
                </c:pt>
                <c:pt idx="1263" formatCode="General">
                  <c:v>1114740.0478611747</c:v>
                </c:pt>
                <c:pt idx="1264" formatCode="General">
                  <c:v>1103897.5235010022</c:v>
                </c:pt>
                <c:pt idx="1265" formatCode="General">
                  <c:v>1094387.2695791177</c:v>
                </c:pt>
                <c:pt idx="1266" formatCode="General">
                  <c:v>1096906.0754426201</c:v>
                </c:pt>
                <c:pt idx="1267" formatCode="General">
                  <c:v>1102570.0389590915</c:v>
                </c:pt>
                <c:pt idx="1268" formatCode="General">
                  <c:v>1086747.8778165048</c:v>
                </c:pt>
                <c:pt idx="1269" formatCode="General">
                  <c:v>1083503.5894292146</c:v>
                </c:pt>
                <c:pt idx="1270" formatCode="General">
                  <c:v>1082494.2705949657</c:v>
                </c:pt>
                <c:pt idx="1271" formatCode="General">
                  <c:v>1085925.3884970238</c:v>
                </c:pt>
                <c:pt idx="1272" formatCode="General">
                  <c:v>1090811.1820342289</c:v>
                </c:pt>
                <c:pt idx="1273" formatCode="General">
                  <c:v>1081821.330494856</c:v>
                </c:pt>
                <c:pt idx="1274" formatCode="General">
                  <c:v>1011853.2564128909</c:v>
                </c:pt>
                <c:pt idx="1275" formatCode="General">
                  <c:v>1020161.7104880884</c:v>
                </c:pt>
                <c:pt idx="1276" formatCode="General">
                  <c:v>1011330.692562054</c:v>
                </c:pt>
                <c:pt idx="1277" formatCode="General">
                  <c:v>1003457.8206862274</c:v>
                </c:pt>
                <c:pt idx="1278" formatCode="General">
                  <c:v>998539.47314442298</c:v>
                </c:pt>
                <c:pt idx="1279" formatCode="General">
                  <c:v>992099.95067173627</c:v>
                </c:pt>
                <c:pt idx="1280" formatCode="General">
                  <c:v>994037.22941815364</c:v>
                </c:pt>
                <c:pt idx="1281" formatCode="General">
                  <c:v>984277.86867887015</c:v>
                </c:pt>
                <c:pt idx="1282" formatCode="General">
                  <c:v>968902.64260699099</c:v>
                </c:pt>
                <c:pt idx="1283" formatCode="General">
                  <c:v>1002082.4931889704</c:v>
                </c:pt>
                <c:pt idx="1284" formatCode="General">
                  <c:v>1021495.518468514</c:v>
                </c:pt>
                <c:pt idx="1285" formatCode="General">
                  <c:v>1017020.9279577708</c:v>
                </c:pt>
                <c:pt idx="1286" formatCode="General">
                  <c:v>1023128.8345547031</c:v>
                </c:pt>
                <c:pt idx="1287" formatCode="General">
                  <c:v>1015359.5521113663</c:v>
                </c:pt>
                <c:pt idx="1288" formatCode="General">
                  <c:v>1005185.736853908</c:v>
                </c:pt>
                <c:pt idx="1289" formatCode="General">
                  <c:v>1006503.7369553186</c:v>
                </c:pt>
                <c:pt idx="1290" formatCode="General">
                  <c:v>1049389.7727358486</c:v>
                </c:pt>
                <c:pt idx="1291" formatCode="General">
                  <c:v>1042863.5635331847</c:v>
                </c:pt>
                <c:pt idx="1292" formatCode="General">
                  <c:v>1044643.2151121532</c:v>
                </c:pt>
                <c:pt idx="1293" formatCode="General">
                  <c:v>1054343.4166798266</c:v>
                </c:pt>
                <c:pt idx="1294" formatCode="General">
                  <c:v>1063302.5530933021</c:v>
                </c:pt>
                <c:pt idx="1295" formatCode="General">
                  <c:v>1059623.0079370276</c:v>
                </c:pt>
                <c:pt idx="1296" formatCode="General">
                  <c:v>1056789.5169243347</c:v>
                </c:pt>
                <c:pt idx="1297" formatCode="General">
                  <c:v>1058246.3911671131</c:v>
                </c:pt>
                <c:pt idx="1298" formatCode="General">
                  <c:v>1079686.9534086823</c:v>
                </c:pt>
                <c:pt idx="1299" formatCode="General">
                  <c:v>1092967.0621789531</c:v>
                </c:pt>
                <c:pt idx="1300" formatCode="General">
                  <c:v>1101220.3787962366</c:v>
                </c:pt>
                <c:pt idx="1301" formatCode="General">
                  <c:v>1112234.8572643634</c:v>
                </c:pt>
                <c:pt idx="1302" formatCode="General">
                  <c:v>1110788.9259224078</c:v>
                </c:pt>
                <c:pt idx="1303" formatCode="General">
                  <c:v>1123559.9950773546</c:v>
                </c:pt>
                <c:pt idx="1304" formatCode="General">
                  <c:v>1115413.4690107226</c:v>
                </c:pt>
                <c:pt idx="1305" formatCode="General">
                  <c:v>1126296.9085814673</c:v>
                </c:pt>
                <c:pt idx="1306" formatCode="General">
                  <c:v>1129117.1515333713</c:v>
                </c:pt>
                <c:pt idx="1307" formatCode="General">
                  <c:v>1122913.2489497624</c:v>
                </c:pt>
                <c:pt idx="1308" formatCode="General">
                  <c:v>1124065.5116446447</c:v>
                </c:pt>
                <c:pt idx="1309" formatCode="General">
                  <c:v>1115977.2909024446</c:v>
                </c:pt>
                <c:pt idx="1310" formatCode="General">
                  <c:v>1109735.282301584</c:v>
                </c:pt>
                <c:pt idx="1311" formatCode="General">
                  <c:v>1110968.5186769953</c:v>
                </c:pt>
                <c:pt idx="1312" formatCode="General">
                  <c:v>1102314.2200392957</c:v>
                </c:pt>
                <c:pt idx="1313" formatCode="General">
                  <c:v>1105216.2522692785</c:v>
                </c:pt>
                <c:pt idx="1314" formatCode="General">
                  <c:v>1106361.3134563407</c:v>
                </c:pt>
                <c:pt idx="1315" formatCode="General">
                  <c:v>1100760.0398929454</c:v>
                </c:pt>
                <c:pt idx="1316" formatCode="General">
                  <c:v>1111299.5760054055</c:v>
                </c:pt>
                <c:pt idx="1317" formatCode="General">
                  <c:v>1105631.2422285355</c:v>
                </c:pt>
                <c:pt idx="1318" formatCode="General">
                  <c:v>1107861.0919200061</c:v>
                </c:pt>
              </c:numCache>
            </c:numRef>
          </c:val>
          <c:smooth val="0"/>
          <c:extLst>
            <c:ext xmlns:c16="http://schemas.microsoft.com/office/drawing/2014/chart" uri="{C3380CC4-5D6E-409C-BE32-E72D297353CC}">
              <c16:uniqueId val="{00000000-DEF6-4F46-BD17-88B25CDC1017}"/>
            </c:ext>
          </c:extLst>
        </c:ser>
        <c:ser>
          <c:idx val="1"/>
          <c:order val="1"/>
          <c:tx>
            <c:v>Bond</c:v>
          </c:tx>
          <c:spPr>
            <a:ln w="12700" cap="rnd">
              <a:solidFill>
                <a:srgbClr val="FF0000"/>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Bond_Historical!$U$4:$U$1323</c:f>
              <c:numCache>
                <c:formatCode>0.00</c:formatCode>
                <c:ptCount val="1320"/>
                <c:pt idx="0" formatCode="General">
                  <c:v>1000000</c:v>
                </c:pt>
                <c:pt idx="1">
                  <c:v>1003092.9971815426</c:v>
                </c:pt>
                <c:pt idx="2">
                  <c:v>1006248.3359420053</c:v>
                </c:pt>
                <c:pt idx="3">
                  <c:v>1003556.2532805389</c:v>
                </c:pt>
                <c:pt idx="4">
                  <c:v>1002811.7804723412</c:v>
                </c:pt>
                <c:pt idx="5">
                  <c:v>1002738.2024185405</c:v>
                </c:pt>
                <c:pt idx="6">
                  <c:v>1004164.8435606534</c:v>
                </c:pt>
                <c:pt idx="7">
                  <c:v>1002610.3575151458</c:v>
                </c:pt>
                <c:pt idx="8">
                  <c:v>1004494.871141683</c:v>
                </c:pt>
                <c:pt idx="9">
                  <c:v>1002977.2871496768</c:v>
                </c:pt>
                <c:pt idx="10">
                  <c:v>1003191.8702587052</c:v>
                </c:pt>
                <c:pt idx="11">
                  <c:v>1003958.5902978721</c:v>
                </c:pt>
                <c:pt idx="12">
                  <c:v>1004140.8714077781</c:v>
                </c:pt>
                <c:pt idx="13">
                  <c:v>1003980.987692912</c:v>
                </c:pt>
                <c:pt idx="14">
                  <c:v>1005381.5250836286</c:v>
                </c:pt>
                <c:pt idx="15">
                  <c:v>1006367.8811213445</c:v>
                </c:pt>
                <c:pt idx="16">
                  <c:v>1008416.6185162992</c:v>
                </c:pt>
                <c:pt idx="17">
                  <c:v>1007947.9806468245</c:v>
                </c:pt>
                <c:pt idx="18">
                  <c:v>1007876.4941420711</c:v>
                </c:pt>
                <c:pt idx="19">
                  <c:v>1009878.8473479641</c:v>
                </c:pt>
                <c:pt idx="20">
                  <c:v>1012389.1173399342</c:v>
                </c:pt>
                <c:pt idx="21">
                  <c:v>1016847.723161545</c:v>
                </c:pt>
                <c:pt idx="22">
                  <c:v>1014561.2576798809</c:v>
                </c:pt>
                <c:pt idx="23">
                  <c:v>1013557.6579831408</c:v>
                </c:pt>
                <c:pt idx="24">
                  <c:v>1015948.5089434931</c:v>
                </c:pt>
                <c:pt idx="25">
                  <c:v>1015195.4054444412</c:v>
                </c:pt>
                <c:pt idx="26">
                  <c:v>1016125.8905499778</c:v>
                </c:pt>
                <c:pt idx="27">
                  <c:v>1017905.3433804092</c:v>
                </c:pt>
                <c:pt idx="28">
                  <c:v>1016674.5953177137</c:v>
                </c:pt>
                <c:pt idx="29">
                  <c:v>1016799.5180283048</c:v>
                </c:pt>
                <c:pt idx="30">
                  <c:v>1015203.6858917165</c:v>
                </c:pt>
                <c:pt idx="31">
                  <c:v>1016711.5417012171</c:v>
                </c:pt>
                <c:pt idx="32">
                  <c:v>1017408.8764715259</c:v>
                </c:pt>
                <c:pt idx="33">
                  <c:v>1018236.6266806161</c:v>
                </c:pt>
                <c:pt idx="34">
                  <c:v>1018002.1541138351</c:v>
                </c:pt>
                <c:pt idx="35">
                  <c:v>1015700.4001228742</c:v>
                </c:pt>
                <c:pt idx="36">
                  <c:v>1018579.9489648791</c:v>
                </c:pt>
                <c:pt idx="37">
                  <c:v>1018106.1679099802</c:v>
                </c:pt>
                <c:pt idx="38">
                  <c:v>1019586.5003878656</c:v>
                </c:pt>
                <c:pt idx="39">
                  <c:v>1017235.2196284493</c:v>
                </c:pt>
                <c:pt idx="40">
                  <c:v>1015945.7988947906</c:v>
                </c:pt>
                <c:pt idx="41">
                  <c:v>1013899.7846299043</c:v>
                </c:pt>
                <c:pt idx="42">
                  <c:v>1015799.6621612329</c:v>
                </c:pt>
                <c:pt idx="43">
                  <c:v>1016164.7508649208</c:v>
                </c:pt>
                <c:pt idx="44">
                  <c:v>1017464.1891272417</c:v>
                </c:pt>
                <c:pt idx="45">
                  <c:v>1020154.5020506104</c:v>
                </c:pt>
                <c:pt idx="46">
                  <c:v>1021496.1268351419</c:v>
                </c:pt>
                <c:pt idx="47">
                  <c:v>1021369.439752018</c:v>
                </c:pt>
                <c:pt idx="48">
                  <c:v>1023696.5192452502</c:v>
                </c:pt>
                <c:pt idx="49">
                  <c:v>1023051.688804709</c:v>
                </c:pt>
                <c:pt idx="50">
                  <c:v>1021600.9394194036</c:v>
                </c:pt>
                <c:pt idx="51">
                  <c:v>1024166.2822325142</c:v>
                </c:pt>
                <c:pt idx="52">
                  <c:v>1023814.5780199643</c:v>
                </c:pt>
                <c:pt idx="53">
                  <c:v>1023629.917620827</c:v>
                </c:pt>
                <c:pt idx="54">
                  <c:v>1028458.4135965535</c:v>
                </c:pt>
                <c:pt idx="55">
                  <c:v>1029260.7281324123</c:v>
                </c:pt>
                <c:pt idx="56">
                  <c:v>1034532.6962049128</c:v>
                </c:pt>
                <c:pt idx="57">
                  <c:v>1036107.9980840854</c:v>
                </c:pt>
                <c:pt idx="58">
                  <c:v>1036301.6956716488</c:v>
                </c:pt>
                <c:pt idx="59">
                  <c:v>1038051.2956172342</c:v>
                </c:pt>
                <c:pt idx="60">
                  <c:v>1038625.7084634755</c:v>
                </c:pt>
                <c:pt idx="61">
                  <c:v>1038124.64601447</c:v>
                </c:pt>
                <c:pt idx="62">
                  <c:v>1034163.6901077777</c:v>
                </c:pt>
                <c:pt idx="63">
                  <c:v>1035027.322930802</c:v>
                </c:pt>
                <c:pt idx="64">
                  <c:v>1033244.0009790208</c:v>
                </c:pt>
                <c:pt idx="65">
                  <c:v>1034232.5685011378</c:v>
                </c:pt>
                <c:pt idx="66">
                  <c:v>1035143.1432966877</c:v>
                </c:pt>
                <c:pt idx="67">
                  <c:v>1034265.2059528208</c:v>
                </c:pt>
                <c:pt idx="68">
                  <c:v>1035564.9299969039</c:v>
                </c:pt>
                <c:pt idx="69">
                  <c:v>1038091.0886823508</c:v>
                </c:pt>
                <c:pt idx="70">
                  <c:v>1036827.4306755528</c:v>
                </c:pt>
                <c:pt idx="71">
                  <c:v>1035278.9361054527</c:v>
                </c:pt>
                <c:pt idx="72">
                  <c:v>1035053.7029840738</c:v>
                </c:pt>
                <c:pt idx="73">
                  <c:v>1032941.9221626841</c:v>
                </c:pt>
                <c:pt idx="74">
                  <c:v>1033016.5240580657</c:v>
                </c:pt>
                <c:pt idx="75">
                  <c:v>1034276.0463599465</c:v>
                </c:pt>
                <c:pt idx="76">
                  <c:v>1033171.2494343731</c:v>
                </c:pt>
                <c:pt idx="77">
                  <c:v>1035403.5544025933</c:v>
                </c:pt>
                <c:pt idx="78">
                  <c:v>1038233.7851854705</c:v>
                </c:pt>
                <c:pt idx="79">
                  <c:v>1037952.7997748689</c:v>
                </c:pt>
                <c:pt idx="80">
                  <c:v>1040405.0166811987</c:v>
                </c:pt>
                <c:pt idx="81">
                  <c:v>1038105.9371012219</c:v>
                </c:pt>
                <c:pt idx="82">
                  <c:v>1038909.8369328956</c:v>
                </c:pt>
                <c:pt idx="83">
                  <c:v>1039003.0288700636</c:v>
                </c:pt>
                <c:pt idx="84">
                  <c:v>1036622.6492792279</c:v>
                </c:pt>
                <c:pt idx="85">
                  <c:v>1038946.5249087918</c:v>
                </c:pt>
                <c:pt idx="86">
                  <c:v>1040434.6698335144</c:v>
                </c:pt>
                <c:pt idx="87">
                  <c:v>1041396.3396336699</c:v>
                </c:pt>
                <c:pt idx="88">
                  <c:v>1039851.4170226082</c:v>
                </c:pt>
                <c:pt idx="89">
                  <c:v>1041035.4675481287</c:v>
                </c:pt>
                <c:pt idx="90">
                  <c:v>1041289.14535157</c:v>
                </c:pt>
                <c:pt idx="91">
                  <c:v>1043072.5004382645</c:v>
                </c:pt>
                <c:pt idx="92">
                  <c:v>1043602.5350315367</c:v>
                </c:pt>
                <c:pt idx="93">
                  <c:v>1045789.3259813989</c:v>
                </c:pt>
                <c:pt idx="94">
                  <c:v>1044605.6617041584</c:v>
                </c:pt>
                <c:pt idx="95">
                  <c:v>1044795.9011438802</c:v>
                </c:pt>
                <c:pt idx="96">
                  <c:v>1043196.031699336</c:v>
                </c:pt>
                <c:pt idx="97">
                  <c:v>1043176.7212615502</c:v>
                </c:pt>
                <c:pt idx="98">
                  <c:v>1044617.6615087475</c:v>
                </c:pt>
                <c:pt idx="99">
                  <c:v>1047510.4040546597</c:v>
                </c:pt>
                <c:pt idx="100">
                  <c:v>1048343.9570991299</c:v>
                </c:pt>
                <c:pt idx="101">
                  <c:v>1049697.999062015</c:v>
                </c:pt>
                <c:pt idx="102">
                  <c:v>1050200.4599742177</c:v>
                </c:pt>
                <c:pt idx="103">
                  <c:v>1053665.5392427344</c:v>
                </c:pt>
                <c:pt idx="104">
                  <c:v>1057349.0784592798</c:v>
                </c:pt>
                <c:pt idx="105">
                  <c:v>1060262.5940961293</c:v>
                </c:pt>
                <c:pt idx="106">
                  <c:v>1059137.4282242183</c:v>
                </c:pt>
                <c:pt idx="107">
                  <c:v>1058535.1113306552</c:v>
                </c:pt>
                <c:pt idx="108">
                  <c:v>1059110.7884755554</c:v>
                </c:pt>
                <c:pt idx="109">
                  <c:v>1062313.1284159159</c:v>
                </c:pt>
                <c:pt idx="110">
                  <c:v>1059429.3848490603</c:v>
                </c:pt>
                <c:pt idx="111">
                  <c:v>1059396.8483524648</c:v>
                </c:pt>
                <c:pt idx="112">
                  <c:v>1060680.4297154648</c:v>
                </c:pt>
                <c:pt idx="113">
                  <c:v>1062438.9296388938</c:v>
                </c:pt>
                <c:pt idx="114">
                  <c:v>1062654.6503867449</c:v>
                </c:pt>
                <c:pt idx="115">
                  <c:v>1062609.4467822947</c:v>
                </c:pt>
                <c:pt idx="116">
                  <c:v>1066023.279667702</c:v>
                </c:pt>
                <c:pt idx="117">
                  <c:v>1069909.1036265732</c:v>
                </c:pt>
                <c:pt idx="118">
                  <c:v>1072764.1986840712</c:v>
                </c:pt>
                <c:pt idx="119">
                  <c:v>1069850.1741070114</c:v>
                </c:pt>
                <c:pt idx="120">
                  <c:v>1071864.2505813404</c:v>
                </c:pt>
                <c:pt idx="121">
                  <c:v>1071140.1371678403</c:v>
                </c:pt>
                <c:pt idx="122">
                  <c:v>1069165.6399626629</c:v>
                </c:pt>
                <c:pt idx="123">
                  <c:v>1072566.5227220864</c:v>
                </c:pt>
                <c:pt idx="124">
                  <c:v>1073576.2666296107</c:v>
                </c:pt>
                <c:pt idx="125">
                  <c:v>1073885.1955169588</c:v>
                </c:pt>
                <c:pt idx="126">
                  <c:v>1076006.7251634561</c:v>
                </c:pt>
                <c:pt idx="127">
                  <c:v>1077986.5881016715</c:v>
                </c:pt>
                <c:pt idx="128">
                  <c:v>1072494.3055213247</c:v>
                </c:pt>
                <c:pt idx="129">
                  <c:v>1071852.8930523936</c:v>
                </c:pt>
                <c:pt idx="130">
                  <c:v>1071046.4580712325</c:v>
                </c:pt>
                <c:pt idx="131">
                  <c:v>1072230.5025889105</c:v>
                </c:pt>
                <c:pt idx="132">
                  <c:v>1068174.7958071509</c:v>
                </c:pt>
                <c:pt idx="133">
                  <c:v>1069195.0679315235</c:v>
                </c:pt>
                <c:pt idx="134">
                  <c:v>1070719.7309462077</c:v>
                </c:pt>
                <c:pt idx="135">
                  <c:v>1069268.2881953486</c:v>
                </c:pt>
                <c:pt idx="136">
                  <c:v>1072702.4005153729</c:v>
                </c:pt>
                <c:pt idx="137">
                  <c:v>1074521.2477066917</c:v>
                </c:pt>
                <c:pt idx="138">
                  <c:v>1073254.5643917848</c:v>
                </c:pt>
                <c:pt idx="139">
                  <c:v>1074859.9866891871</c:v>
                </c:pt>
                <c:pt idx="140">
                  <c:v>1074404.2951990303</c:v>
                </c:pt>
                <c:pt idx="141">
                  <c:v>1075998.2400614603</c:v>
                </c:pt>
                <c:pt idx="142">
                  <c:v>1074229.6294094799</c:v>
                </c:pt>
                <c:pt idx="143">
                  <c:v>1074747.7432450661</c:v>
                </c:pt>
                <c:pt idx="144">
                  <c:v>1074823.6263021273</c:v>
                </c:pt>
                <c:pt idx="145">
                  <c:v>1074833.6758996758</c:v>
                </c:pt>
                <c:pt idx="146">
                  <c:v>1076019.3799590515</c:v>
                </c:pt>
                <c:pt idx="147">
                  <c:v>1082864.364304601</c:v>
                </c:pt>
                <c:pt idx="148">
                  <c:v>1083999.0738746813</c:v>
                </c:pt>
                <c:pt idx="149">
                  <c:v>1087429.5501450766</c:v>
                </c:pt>
                <c:pt idx="150">
                  <c:v>1090942.2161201434</c:v>
                </c:pt>
                <c:pt idx="151">
                  <c:v>1090977.2643537675</c:v>
                </c:pt>
                <c:pt idx="152">
                  <c:v>1092474.5957093583</c:v>
                </c:pt>
                <c:pt idx="153">
                  <c:v>1090737.3557414096</c:v>
                </c:pt>
                <c:pt idx="154">
                  <c:v>1095796.641294789</c:v>
                </c:pt>
                <c:pt idx="155">
                  <c:v>1094302.522933777</c:v>
                </c:pt>
                <c:pt idx="156">
                  <c:v>1098081.8292695726</c:v>
                </c:pt>
                <c:pt idx="157">
                  <c:v>1102415.1546541916</c:v>
                </c:pt>
                <c:pt idx="158">
                  <c:v>1102137.2152734394</c:v>
                </c:pt>
                <c:pt idx="159">
                  <c:v>1098841.5785232442</c:v>
                </c:pt>
                <c:pt idx="160">
                  <c:v>1102506.5938048642</c:v>
                </c:pt>
                <c:pt idx="161">
                  <c:v>1102143.0026265194</c:v>
                </c:pt>
                <c:pt idx="162">
                  <c:v>1099745.3786548695</c:v>
                </c:pt>
                <c:pt idx="163">
                  <c:v>1103795.4689382901</c:v>
                </c:pt>
                <c:pt idx="164">
                  <c:v>1103144.6891816268</c:v>
                </c:pt>
                <c:pt idx="165">
                  <c:v>1107112.1551703829</c:v>
                </c:pt>
                <c:pt idx="166">
                  <c:v>1107400.5078503699</c:v>
                </c:pt>
                <c:pt idx="167">
                  <c:v>1106313.9117482782</c:v>
                </c:pt>
                <c:pt idx="168">
                  <c:v>1106221.4247299128</c:v>
                </c:pt>
                <c:pt idx="169">
                  <c:v>1106299.991405969</c:v>
                </c:pt>
                <c:pt idx="170">
                  <c:v>1107875.3808336575</c:v>
                </c:pt>
                <c:pt idx="171">
                  <c:v>1102240.7065277377</c:v>
                </c:pt>
                <c:pt idx="172">
                  <c:v>1104046.69081729</c:v>
                </c:pt>
                <c:pt idx="173">
                  <c:v>1098599.7934398097</c:v>
                </c:pt>
                <c:pt idx="174">
                  <c:v>1092704.1686952687</c:v>
                </c:pt>
                <c:pt idx="175">
                  <c:v>1091766.9065116283</c:v>
                </c:pt>
                <c:pt idx="176">
                  <c:v>1090329.5911987976</c:v>
                </c:pt>
                <c:pt idx="177">
                  <c:v>1083478.1988140137</c:v>
                </c:pt>
                <c:pt idx="178">
                  <c:v>1086718.5377596719</c:v>
                </c:pt>
                <c:pt idx="179">
                  <c:v>1088690.5543484194</c:v>
                </c:pt>
                <c:pt idx="180">
                  <c:v>1090017.5991133517</c:v>
                </c:pt>
                <c:pt idx="181">
                  <c:v>1091717.8357867883</c:v>
                </c:pt>
                <c:pt idx="182">
                  <c:v>1096385.2300493387</c:v>
                </c:pt>
                <c:pt idx="183">
                  <c:v>1096683.5411947835</c:v>
                </c:pt>
                <c:pt idx="184">
                  <c:v>1099751.3695865425</c:v>
                </c:pt>
                <c:pt idx="185">
                  <c:v>1095070.0265157328</c:v>
                </c:pt>
                <c:pt idx="186">
                  <c:v>1096677.8874139644</c:v>
                </c:pt>
                <c:pt idx="187">
                  <c:v>1097278.9017973961</c:v>
                </c:pt>
                <c:pt idx="188">
                  <c:v>1098873.8184406252</c:v>
                </c:pt>
                <c:pt idx="189">
                  <c:v>1100303.762089191</c:v>
                </c:pt>
                <c:pt idx="190">
                  <c:v>1101125.1989152264</c:v>
                </c:pt>
                <c:pt idx="191">
                  <c:v>1104703.5880870167</c:v>
                </c:pt>
                <c:pt idx="192">
                  <c:v>1107240.7206131984</c:v>
                </c:pt>
                <c:pt idx="193">
                  <c:v>1103902.9140966437</c:v>
                </c:pt>
                <c:pt idx="194">
                  <c:v>1104351.2040571899</c:v>
                </c:pt>
                <c:pt idx="195">
                  <c:v>1103616.4127293625</c:v>
                </c:pt>
                <c:pt idx="196">
                  <c:v>1099493.5946555447</c:v>
                </c:pt>
                <c:pt idx="197">
                  <c:v>1096506.1761527075</c:v>
                </c:pt>
                <c:pt idx="198">
                  <c:v>1098401.0060398215</c:v>
                </c:pt>
                <c:pt idx="199">
                  <c:v>1095611.8730252457</c:v>
                </c:pt>
                <c:pt idx="200">
                  <c:v>1096729.121684208</c:v>
                </c:pt>
                <c:pt idx="201">
                  <c:v>1096845.6933302116</c:v>
                </c:pt>
                <c:pt idx="202">
                  <c:v>1097683.5814176956</c:v>
                </c:pt>
                <c:pt idx="203">
                  <c:v>1095261.3538008602</c:v>
                </c:pt>
                <c:pt idx="204">
                  <c:v>1096686.0740360273</c:v>
                </c:pt>
                <c:pt idx="205">
                  <c:v>1097164.2625118818</c:v>
                </c:pt>
                <c:pt idx="206">
                  <c:v>1098008.752738114</c:v>
                </c:pt>
                <c:pt idx="207">
                  <c:v>1096519.333494667</c:v>
                </c:pt>
                <c:pt idx="208">
                  <c:v>1094135.8349286637</c:v>
                </c:pt>
                <c:pt idx="209">
                  <c:v>1093201.5852458677</c:v>
                </c:pt>
                <c:pt idx="210">
                  <c:v>1096454.2024374888</c:v>
                </c:pt>
                <c:pt idx="211">
                  <c:v>1101183.5120243265</c:v>
                </c:pt>
                <c:pt idx="212">
                  <c:v>1101314.259939892</c:v>
                </c:pt>
                <c:pt idx="213">
                  <c:v>1097948.6445904942</c:v>
                </c:pt>
                <c:pt idx="214">
                  <c:v>1093887.8549865657</c:v>
                </c:pt>
                <c:pt idx="215">
                  <c:v>1096916.7040020847</c:v>
                </c:pt>
                <c:pt idx="216">
                  <c:v>1091051.9032625784</c:v>
                </c:pt>
                <c:pt idx="217">
                  <c:v>1089979.2566406049</c:v>
                </c:pt>
                <c:pt idx="218">
                  <c:v>1090396.8698124404</c:v>
                </c:pt>
                <c:pt idx="219">
                  <c:v>1091203.5603236856</c:v>
                </c:pt>
                <c:pt idx="220">
                  <c:v>1093180.7170934337</c:v>
                </c:pt>
                <c:pt idx="221">
                  <c:v>1096552.7807874435</c:v>
                </c:pt>
                <c:pt idx="222">
                  <c:v>1096495.7620439865</c:v>
                </c:pt>
                <c:pt idx="223">
                  <c:v>1097715.2577438173</c:v>
                </c:pt>
                <c:pt idx="224">
                  <c:v>1099091.8030996406</c:v>
                </c:pt>
                <c:pt idx="225">
                  <c:v>1101346.4816875579</c:v>
                </c:pt>
                <c:pt idx="226">
                  <c:v>1099574.586071087</c:v>
                </c:pt>
                <c:pt idx="227">
                  <c:v>1100748.7159881378</c:v>
                </c:pt>
                <c:pt idx="228">
                  <c:v>1102454.203325659</c:v>
                </c:pt>
                <c:pt idx="229">
                  <c:v>1104129.7349319211</c:v>
                </c:pt>
                <c:pt idx="230">
                  <c:v>1103329.8622434083</c:v>
                </c:pt>
                <c:pt idx="231">
                  <c:v>1102248.0641542054</c:v>
                </c:pt>
                <c:pt idx="232">
                  <c:v>1099481.4080621931</c:v>
                </c:pt>
                <c:pt idx="233">
                  <c:v>1105473.1337395394</c:v>
                </c:pt>
                <c:pt idx="234">
                  <c:v>1103642.9202138432</c:v>
                </c:pt>
                <c:pt idx="235">
                  <c:v>1102498.38824637</c:v>
                </c:pt>
                <c:pt idx="236">
                  <c:v>1101452.6062764551</c:v>
                </c:pt>
                <c:pt idx="237">
                  <c:v>1101734.0904406884</c:v>
                </c:pt>
                <c:pt idx="238">
                  <c:v>1101471.7078886733</c:v>
                </c:pt>
                <c:pt idx="239">
                  <c:v>1104470.0591458287</c:v>
                </c:pt>
                <c:pt idx="240">
                  <c:v>1100022.9506016404</c:v>
                </c:pt>
                <c:pt idx="241">
                  <c:v>1104737.3965628496</c:v>
                </c:pt>
                <c:pt idx="242">
                  <c:v>1102557.3978581196</c:v>
                </c:pt>
                <c:pt idx="243">
                  <c:v>1102418.8180845552</c:v>
                </c:pt>
                <c:pt idx="244">
                  <c:v>1101200.5130490554</c:v>
                </c:pt>
                <c:pt idx="245">
                  <c:v>1101985.7332030027</c:v>
                </c:pt>
                <c:pt idx="246">
                  <c:v>1101919.7250684607</c:v>
                </c:pt>
                <c:pt idx="247">
                  <c:v>1101652.6862461565</c:v>
                </c:pt>
                <c:pt idx="248">
                  <c:v>1102717.308467349</c:v>
                </c:pt>
                <c:pt idx="249">
                  <c:v>1103836.0540470604</c:v>
                </c:pt>
                <c:pt idx="250">
                  <c:v>1105041.7242066259</c:v>
                </c:pt>
                <c:pt idx="251">
                  <c:v>1105422.3579116082</c:v>
                </c:pt>
                <c:pt idx="252">
                  <c:v>1103183.1268768311</c:v>
                </c:pt>
                <c:pt idx="253">
                  <c:v>1105300.9103706847</c:v>
                </c:pt>
                <c:pt idx="254">
                  <c:v>1109022.4057288538</c:v>
                </c:pt>
                <c:pt idx="255">
                  <c:v>1107363.1707140151</c:v>
                </c:pt>
                <c:pt idx="256">
                  <c:v>1105869.3933791122</c:v>
                </c:pt>
                <c:pt idx="257">
                  <c:v>1104635.598914715</c:v>
                </c:pt>
                <c:pt idx="258">
                  <c:v>1106710.7392975236</c:v>
                </c:pt>
                <c:pt idx="259">
                  <c:v>1108739.6322911314</c:v>
                </c:pt>
                <c:pt idx="260">
                  <c:v>1107620.9084338932</c:v>
                </c:pt>
                <c:pt idx="261">
                  <c:v>1108892.7264375319</c:v>
                </c:pt>
                <c:pt idx="262">
                  <c:v>1110514.9798668278</c:v>
                </c:pt>
                <c:pt idx="263">
                  <c:v>1110634.3994417256</c:v>
                </c:pt>
                <c:pt idx="264">
                  <c:v>1109904.4017331006</c:v>
                </c:pt>
                <c:pt idx="265">
                  <c:v>1113388.1356417146</c:v>
                </c:pt>
                <c:pt idx="266">
                  <c:v>1113806.7572563319</c:v>
                </c:pt>
                <c:pt idx="267">
                  <c:v>1115461.4359738459</c:v>
                </c:pt>
                <c:pt idx="268">
                  <c:v>1117308.9196063918</c:v>
                </c:pt>
                <c:pt idx="269">
                  <c:v>1120355.9427167717</c:v>
                </c:pt>
                <c:pt idx="270">
                  <c:v>1119080.8966464435</c:v>
                </c:pt>
                <c:pt idx="271">
                  <c:v>1122030.6564480015</c:v>
                </c:pt>
                <c:pt idx="272">
                  <c:v>1122276.3598421232</c:v>
                </c:pt>
                <c:pt idx="273">
                  <c:v>1125159.6884885635</c:v>
                </c:pt>
                <c:pt idx="274">
                  <c:v>1124485.6108935731</c:v>
                </c:pt>
                <c:pt idx="275">
                  <c:v>1121206.2687297354</c:v>
                </c:pt>
                <c:pt idx="276">
                  <c:v>1119747.2798597149</c:v>
                </c:pt>
                <c:pt idx="277">
                  <c:v>1120120.8243849319</c:v>
                </c:pt>
                <c:pt idx="278">
                  <c:v>1123236.5646854583</c:v>
                </c:pt>
                <c:pt idx="279">
                  <c:v>1124879.0892393414</c:v>
                </c:pt>
                <c:pt idx="280">
                  <c:v>1123565.1142060123</c:v>
                </c:pt>
                <c:pt idx="281">
                  <c:v>1122529.9316288768</c:v>
                </c:pt>
                <c:pt idx="282">
                  <c:v>1122794.1056118046</c:v>
                </c:pt>
                <c:pt idx="283">
                  <c:v>1124242.3873736148</c:v>
                </c:pt>
                <c:pt idx="284">
                  <c:v>1126000.3482107841</c:v>
                </c:pt>
                <c:pt idx="285">
                  <c:v>1125473.7328478284</c:v>
                </c:pt>
                <c:pt idx="286">
                  <c:v>1128205.4836144375</c:v>
                </c:pt>
                <c:pt idx="287">
                  <c:v>1130511.2700919877</c:v>
                </c:pt>
                <c:pt idx="288">
                  <c:v>1133448.6141032474</c:v>
                </c:pt>
                <c:pt idx="289">
                  <c:v>1134889.8266996054</c:v>
                </c:pt>
                <c:pt idx="290">
                  <c:v>1133213.259154676</c:v>
                </c:pt>
                <c:pt idx="291">
                  <c:v>1132730.2303992258</c:v>
                </c:pt>
                <c:pt idx="292">
                  <c:v>1140124.7562599434</c:v>
                </c:pt>
                <c:pt idx="293">
                  <c:v>1139501.1169936308</c:v>
                </c:pt>
                <c:pt idx="294">
                  <c:v>1147561.7975658122</c:v>
                </c:pt>
                <c:pt idx="295">
                  <c:v>1147298.3703022064</c:v>
                </c:pt>
                <c:pt idx="296">
                  <c:v>1149887.8506207089</c:v>
                </c:pt>
                <c:pt idx="297">
                  <c:v>1158163.7726803564</c:v>
                </c:pt>
                <c:pt idx="298">
                  <c:v>1151441.0652747229</c:v>
                </c:pt>
                <c:pt idx="299">
                  <c:v>1134317.7742335387</c:v>
                </c:pt>
                <c:pt idx="300">
                  <c:v>1114913.2698527554</c:v>
                </c:pt>
                <c:pt idx="301">
                  <c:v>1076925.2388395332</c:v>
                </c:pt>
                <c:pt idx="302">
                  <c:v>1100955.7687975937</c:v>
                </c:pt>
                <c:pt idx="303">
                  <c:v>1102366.2934695426</c:v>
                </c:pt>
                <c:pt idx="304">
                  <c:v>1074931.3399875732</c:v>
                </c:pt>
                <c:pt idx="305">
                  <c:v>1038323.5746166295</c:v>
                </c:pt>
                <c:pt idx="306">
                  <c:v>1022068.6923883029</c:v>
                </c:pt>
                <c:pt idx="307">
                  <c:v>1040250.0192098967</c:v>
                </c:pt>
                <c:pt idx="308">
                  <c:v>1078342.4694082793</c:v>
                </c:pt>
                <c:pt idx="309">
                  <c:v>1087554.660268774</c:v>
                </c:pt>
                <c:pt idx="310">
                  <c:v>1111507.1356663317</c:v>
                </c:pt>
                <c:pt idx="311">
                  <c:v>1116619.0412182314</c:v>
                </c:pt>
                <c:pt idx="312">
                  <c:v>1119181.0456438973</c:v>
                </c:pt>
                <c:pt idx="313">
                  <c:v>1121523.2449588703</c:v>
                </c:pt>
                <c:pt idx="314">
                  <c:v>1118159.6529754493</c:v>
                </c:pt>
                <c:pt idx="315">
                  <c:v>1112644.5435363657</c:v>
                </c:pt>
                <c:pt idx="316">
                  <c:v>1114284.7620222112</c:v>
                </c:pt>
                <c:pt idx="317">
                  <c:v>1113554.1804392394</c:v>
                </c:pt>
                <c:pt idx="318">
                  <c:v>1121767.4176262147</c:v>
                </c:pt>
                <c:pt idx="319">
                  <c:v>1122943.9009600906</c:v>
                </c:pt>
                <c:pt idx="320">
                  <c:v>1128796.3536140025</c:v>
                </c:pt>
                <c:pt idx="321">
                  <c:v>1148193.5355598321</c:v>
                </c:pt>
                <c:pt idx="322">
                  <c:v>1143379.071389307</c:v>
                </c:pt>
                <c:pt idx="323">
                  <c:v>1142729.5526140218</c:v>
                </c:pt>
                <c:pt idx="324">
                  <c:v>1147779.0517617688</c:v>
                </c:pt>
                <c:pt idx="325">
                  <c:v>1146453.6028415407</c:v>
                </c:pt>
                <c:pt idx="326">
                  <c:v>1146360.6684784549</c:v>
                </c:pt>
                <c:pt idx="327">
                  <c:v>1144206.6059794561</c:v>
                </c:pt>
                <c:pt idx="328">
                  <c:v>1143952.0000313935</c:v>
                </c:pt>
                <c:pt idx="329">
                  <c:v>1143299.404915103</c:v>
                </c:pt>
                <c:pt idx="330">
                  <c:v>1145260.9664048366</c:v>
                </c:pt>
                <c:pt idx="331">
                  <c:v>1144492.3611631212</c:v>
                </c:pt>
                <c:pt idx="332">
                  <c:v>1139894.2935033934</c:v>
                </c:pt>
                <c:pt idx="333">
                  <c:v>1142242.0918974378</c:v>
                </c:pt>
                <c:pt idx="334">
                  <c:v>1143831.187752835</c:v>
                </c:pt>
                <c:pt idx="335">
                  <c:v>1140298.8355078588</c:v>
                </c:pt>
                <c:pt idx="336">
                  <c:v>1139884.1133438731</c:v>
                </c:pt>
                <c:pt idx="337">
                  <c:v>1140918.6871624445</c:v>
                </c:pt>
                <c:pt idx="338">
                  <c:v>1140443.1588013722</c:v>
                </c:pt>
                <c:pt idx="339">
                  <c:v>1134374.4732194445</c:v>
                </c:pt>
                <c:pt idx="340">
                  <c:v>1137627.0323875514</c:v>
                </c:pt>
                <c:pt idx="341">
                  <c:v>1134748.0520859943</c:v>
                </c:pt>
                <c:pt idx="342">
                  <c:v>1130342.5089119957</c:v>
                </c:pt>
                <c:pt idx="343">
                  <c:v>1135003.5746131674</c:v>
                </c:pt>
                <c:pt idx="344">
                  <c:v>1136930.97845953</c:v>
                </c:pt>
                <c:pt idx="345">
                  <c:v>1141157.5981544326</c:v>
                </c:pt>
                <c:pt idx="346">
                  <c:v>1142670.7990012914</c:v>
                </c:pt>
                <c:pt idx="347">
                  <c:v>1142792.8089451932</c:v>
                </c:pt>
                <c:pt idx="348">
                  <c:v>1143929.3031458093</c:v>
                </c:pt>
                <c:pt idx="349">
                  <c:v>1148745.4797446411</c:v>
                </c:pt>
                <c:pt idx="350">
                  <c:v>1149205.7466050449</c:v>
                </c:pt>
                <c:pt idx="351">
                  <c:v>1149933.8602834009</c:v>
                </c:pt>
                <c:pt idx="352">
                  <c:v>1148618.1115088824</c:v>
                </c:pt>
                <c:pt idx="353">
                  <c:v>1150317.4420548542</c:v>
                </c:pt>
                <c:pt idx="354">
                  <c:v>1150384.1952187507</c:v>
                </c:pt>
                <c:pt idx="355">
                  <c:v>1153863.1403989322</c:v>
                </c:pt>
                <c:pt idx="356">
                  <c:v>1153421.4255869533</c:v>
                </c:pt>
                <c:pt idx="357">
                  <c:v>1154298.5611799727</c:v>
                </c:pt>
                <c:pt idx="358">
                  <c:v>1152316.6497453619</c:v>
                </c:pt>
                <c:pt idx="359">
                  <c:v>1149548.4253151082</c:v>
                </c:pt>
                <c:pt idx="360">
                  <c:v>1150536.4516248771</c:v>
                </c:pt>
                <c:pt idx="361">
                  <c:v>1151981.1175333275</c:v>
                </c:pt>
                <c:pt idx="362">
                  <c:v>1153030.0364214033</c:v>
                </c:pt>
                <c:pt idx="363">
                  <c:v>1157730.4761315372</c:v>
                </c:pt>
                <c:pt idx="364">
                  <c:v>1154269.9541251466</c:v>
                </c:pt>
                <c:pt idx="365">
                  <c:v>1155632.1671905157</c:v>
                </c:pt>
                <c:pt idx="366">
                  <c:v>1161123.7213082123</c:v>
                </c:pt>
                <c:pt idx="367">
                  <c:v>1159024.7935463111</c:v>
                </c:pt>
                <c:pt idx="368">
                  <c:v>1158447.2967204368</c:v>
                </c:pt>
                <c:pt idx="369">
                  <c:v>1160252.8494100035</c:v>
                </c:pt>
                <c:pt idx="370">
                  <c:v>1160764.8993845654</c:v>
                </c:pt>
                <c:pt idx="371">
                  <c:v>1160510.1206763536</c:v>
                </c:pt>
                <c:pt idx="372">
                  <c:v>1159728.8961398602</c:v>
                </c:pt>
                <c:pt idx="373">
                  <c:v>1159297.3803484673</c:v>
                </c:pt>
                <c:pt idx="374">
                  <c:v>1160156.3213466853</c:v>
                </c:pt>
                <c:pt idx="375">
                  <c:v>1161427.7657427392</c:v>
                </c:pt>
                <c:pt idx="376">
                  <c:v>1163388.1886682762</c:v>
                </c:pt>
                <c:pt idx="377">
                  <c:v>1164199.9972763904</c:v>
                </c:pt>
                <c:pt idx="378">
                  <c:v>1165424.231630173</c:v>
                </c:pt>
                <c:pt idx="379">
                  <c:v>1167688.6299796351</c:v>
                </c:pt>
                <c:pt idx="380">
                  <c:v>1167575.4034633148</c:v>
                </c:pt>
                <c:pt idx="381">
                  <c:v>1169344.0553612139</c:v>
                </c:pt>
                <c:pt idx="382">
                  <c:v>1168477.1979699354</c:v>
                </c:pt>
                <c:pt idx="383">
                  <c:v>1172057.7514586523</c:v>
                </c:pt>
                <c:pt idx="384">
                  <c:v>1170899.9165190989</c:v>
                </c:pt>
                <c:pt idx="385">
                  <c:v>1170373.1222931952</c:v>
                </c:pt>
                <c:pt idx="386">
                  <c:v>1172901.1794118534</c:v>
                </c:pt>
                <c:pt idx="387">
                  <c:v>1173463.6929096857</c:v>
                </c:pt>
                <c:pt idx="388">
                  <c:v>1174967.9906761353</c:v>
                </c:pt>
                <c:pt idx="389">
                  <c:v>1176240.6719545596</c:v>
                </c:pt>
                <c:pt idx="390">
                  <c:v>1177744.1477555307</c:v>
                </c:pt>
                <c:pt idx="391">
                  <c:v>1178676.5109092738</c:v>
                </c:pt>
                <c:pt idx="392">
                  <c:v>1180266.2241863615</c:v>
                </c:pt>
                <c:pt idx="393">
                  <c:v>1181335.6591433338</c:v>
                </c:pt>
                <c:pt idx="394">
                  <c:v>1180663.4149897944</c:v>
                </c:pt>
                <c:pt idx="395">
                  <c:v>1179064.506219585</c:v>
                </c:pt>
                <c:pt idx="396">
                  <c:v>1179639.4458120237</c:v>
                </c:pt>
                <c:pt idx="397">
                  <c:v>1181995.2290035039</c:v>
                </c:pt>
                <c:pt idx="398">
                  <c:v>1182495.8772106057</c:v>
                </c:pt>
                <c:pt idx="399">
                  <c:v>1183352.4287690653</c:v>
                </c:pt>
                <c:pt idx="400">
                  <c:v>1183716.6944974018</c:v>
                </c:pt>
                <c:pt idx="401">
                  <c:v>1186319.6656986624</c:v>
                </c:pt>
                <c:pt idx="402">
                  <c:v>1184906.0518463366</c:v>
                </c:pt>
                <c:pt idx="403">
                  <c:v>1187164.2753495984</c:v>
                </c:pt>
                <c:pt idx="404">
                  <c:v>1185457.814887855</c:v>
                </c:pt>
                <c:pt idx="405">
                  <c:v>1184270.5965561355</c:v>
                </c:pt>
                <c:pt idx="406">
                  <c:v>1180265.6000356711</c:v>
                </c:pt>
                <c:pt idx="407">
                  <c:v>1178388.2583822201</c:v>
                </c:pt>
                <c:pt idx="408">
                  <c:v>1173611.2995559941</c:v>
                </c:pt>
                <c:pt idx="409">
                  <c:v>1171621.8359584557</c:v>
                </c:pt>
                <c:pt idx="410">
                  <c:v>1172859.2366899019</c:v>
                </c:pt>
                <c:pt idx="411">
                  <c:v>1174703.2682968264</c:v>
                </c:pt>
                <c:pt idx="412">
                  <c:v>1172896.5014858199</c:v>
                </c:pt>
                <c:pt idx="413">
                  <c:v>1174649.8303428204</c:v>
                </c:pt>
                <c:pt idx="414">
                  <c:v>1176140.1695986353</c:v>
                </c:pt>
                <c:pt idx="415">
                  <c:v>1175522.8356495758</c:v>
                </c:pt>
                <c:pt idx="416">
                  <c:v>1172853.6975660087</c:v>
                </c:pt>
                <c:pt idx="417">
                  <c:v>1172710.1250109244</c:v>
                </c:pt>
                <c:pt idx="418">
                  <c:v>1167910.901003411</c:v>
                </c:pt>
                <c:pt idx="419">
                  <c:v>1169531.1262812191</c:v>
                </c:pt>
                <c:pt idx="420">
                  <c:v>1172095.6476858906</c:v>
                </c:pt>
                <c:pt idx="421">
                  <c:v>1175716.1487639379</c:v>
                </c:pt>
                <c:pt idx="422">
                  <c:v>1178013.009558168</c:v>
                </c:pt>
                <c:pt idx="423">
                  <c:v>1177405.7609141525</c:v>
                </c:pt>
                <c:pt idx="424">
                  <c:v>1171055.0708835842</c:v>
                </c:pt>
                <c:pt idx="425">
                  <c:v>1172124.4793674578</c:v>
                </c:pt>
                <c:pt idx="426">
                  <c:v>1172195.9359761444</c:v>
                </c:pt>
                <c:pt idx="427">
                  <c:v>1172785.0958489119</c:v>
                </c:pt>
                <c:pt idx="428">
                  <c:v>1173501.2942793667</c:v>
                </c:pt>
                <c:pt idx="429">
                  <c:v>1174224.6711925319</c:v>
                </c:pt>
                <c:pt idx="430">
                  <c:v>1174656.9179148192</c:v>
                </c:pt>
                <c:pt idx="431">
                  <c:v>1174501.6886288286</c:v>
                </c:pt>
                <c:pt idx="432">
                  <c:v>1174769.0329867615</c:v>
                </c:pt>
                <c:pt idx="433">
                  <c:v>1173677.8987821243</c:v>
                </c:pt>
                <c:pt idx="434">
                  <c:v>1173573.7127452539</c:v>
                </c:pt>
                <c:pt idx="435">
                  <c:v>1174087.4471003138</c:v>
                </c:pt>
                <c:pt idx="436">
                  <c:v>1171099.3530391906</c:v>
                </c:pt>
                <c:pt idx="437">
                  <c:v>1170548.1421295067</c:v>
                </c:pt>
                <c:pt idx="438">
                  <c:v>1170361.2661803281</c:v>
                </c:pt>
                <c:pt idx="439">
                  <c:v>1172158.1097157735</c:v>
                </c:pt>
                <c:pt idx="440">
                  <c:v>1172076.9410329033</c:v>
                </c:pt>
                <c:pt idx="441">
                  <c:v>1170955.5932493496</c:v>
                </c:pt>
                <c:pt idx="442">
                  <c:v>1172202.245089656</c:v>
                </c:pt>
                <c:pt idx="443">
                  <c:v>1171610.4456251324</c:v>
                </c:pt>
                <c:pt idx="444">
                  <c:v>1168207.9603679259</c:v>
                </c:pt>
                <c:pt idx="445">
                  <c:v>1168573.0068223507</c:v>
                </c:pt>
                <c:pt idx="446">
                  <c:v>1167604.1582263531</c:v>
                </c:pt>
                <c:pt idx="447">
                  <c:v>1169399.6820190973</c:v>
                </c:pt>
                <c:pt idx="448">
                  <c:v>1170180.222413806</c:v>
                </c:pt>
                <c:pt idx="449">
                  <c:v>1172699.5756359338</c:v>
                </c:pt>
                <c:pt idx="450">
                  <c:v>1173086.629950111</c:v>
                </c:pt>
                <c:pt idx="451">
                  <c:v>1173629.7845890704</c:v>
                </c:pt>
                <c:pt idx="452">
                  <c:v>1172986.9050226188</c:v>
                </c:pt>
                <c:pt idx="453">
                  <c:v>1172194.1525081969</c:v>
                </c:pt>
                <c:pt idx="454">
                  <c:v>1170793.8556059741</c:v>
                </c:pt>
                <c:pt idx="455">
                  <c:v>1169239.260824617</c:v>
                </c:pt>
                <c:pt idx="456">
                  <c:v>1168048.443859343</c:v>
                </c:pt>
                <c:pt idx="457">
                  <c:v>1166087.3197907282</c:v>
                </c:pt>
                <c:pt idx="458">
                  <c:v>1167679.5405136554</c:v>
                </c:pt>
                <c:pt idx="459">
                  <c:v>1169311.5531748137</c:v>
                </c:pt>
                <c:pt idx="460">
                  <c:v>1172003.4872473185</c:v>
                </c:pt>
                <c:pt idx="461">
                  <c:v>1169821.4508323632</c:v>
                </c:pt>
                <c:pt idx="462">
                  <c:v>1167624.767511589</c:v>
                </c:pt>
                <c:pt idx="463">
                  <c:v>1164505.6149821226</c:v>
                </c:pt>
                <c:pt idx="464">
                  <c:v>1166803.1046087043</c:v>
                </c:pt>
                <c:pt idx="465">
                  <c:v>1166723.356117331</c:v>
                </c:pt>
                <c:pt idx="466">
                  <c:v>1175277.5203951104</c:v>
                </c:pt>
                <c:pt idx="467">
                  <c:v>1177218.4538553536</c:v>
                </c:pt>
                <c:pt idx="468">
                  <c:v>1174792.9735621421</c:v>
                </c:pt>
                <c:pt idx="469">
                  <c:v>1169298.4342226402</c:v>
                </c:pt>
                <c:pt idx="470">
                  <c:v>1167483.8093770924</c:v>
                </c:pt>
                <c:pt idx="471">
                  <c:v>1168514.9707930668</c:v>
                </c:pt>
                <c:pt idx="472">
                  <c:v>1172348.346065393</c:v>
                </c:pt>
                <c:pt idx="473">
                  <c:v>1172865.1333559114</c:v>
                </c:pt>
                <c:pt idx="474">
                  <c:v>1173785.1241000136</c:v>
                </c:pt>
                <c:pt idx="475">
                  <c:v>1176119.1625012029</c:v>
                </c:pt>
                <c:pt idx="476">
                  <c:v>1177190.933650584</c:v>
                </c:pt>
                <c:pt idx="477">
                  <c:v>1180113.1097845216</c:v>
                </c:pt>
                <c:pt idx="478">
                  <c:v>1180885.830722284</c:v>
                </c:pt>
                <c:pt idx="479">
                  <c:v>1180996.0333708939</c:v>
                </c:pt>
                <c:pt idx="480">
                  <c:v>1179345.3317811834</c:v>
                </c:pt>
                <c:pt idx="481">
                  <c:v>1179435.5629974231</c:v>
                </c:pt>
                <c:pt idx="482">
                  <c:v>1181762.6775267916</c:v>
                </c:pt>
                <c:pt idx="483">
                  <c:v>1183439.4451135504</c:v>
                </c:pt>
                <c:pt idx="484">
                  <c:v>1180000.5864045145</c:v>
                </c:pt>
                <c:pt idx="485">
                  <c:v>1178245.3089113771</c:v>
                </c:pt>
                <c:pt idx="486">
                  <c:v>1180941.7998073015</c:v>
                </c:pt>
                <c:pt idx="487">
                  <c:v>1177464.9808638776</c:v>
                </c:pt>
                <c:pt idx="488">
                  <c:v>1179023.1865270147</c:v>
                </c:pt>
                <c:pt idx="489">
                  <c:v>1179211.2225278309</c:v>
                </c:pt>
                <c:pt idx="490">
                  <c:v>1177246.7590557532</c:v>
                </c:pt>
                <c:pt idx="491">
                  <c:v>1180086.6298287059</c:v>
                </c:pt>
                <c:pt idx="492">
                  <c:v>1181325.732135701</c:v>
                </c:pt>
                <c:pt idx="493">
                  <c:v>1180717.3105101706</c:v>
                </c:pt>
                <c:pt idx="494">
                  <c:v>1181492.3809286635</c:v>
                </c:pt>
                <c:pt idx="495">
                  <c:v>1180860.8553671842</c:v>
                </c:pt>
                <c:pt idx="496">
                  <c:v>1181039.0772893876</c:v>
                </c:pt>
                <c:pt idx="497">
                  <c:v>1180580.2647703118</c:v>
                </c:pt>
                <c:pt idx="498">
                  <c:v>1180474.330820065</c:v>
                </c:pt>
                <c:pt idx="499">
                  <c:v>1182117.0466816844</c:v>
                </c:pt>
                <c:pt idx="500">
                  <c:v>1181654.2035306697</c:v>
                </c:pt>
                <c:pt idx="501">
                  <c:v>1183297.5438889628</c:v>
                </c:pt>
                <c:pt idx="502">
                  <c:v>1183631.9957315738</c:v>
                </c:pt>
                <c:pt idx="503">
                  <c:v>1183818.8266096967</c:v>
                </c:pt>
                <c:pt idx="504">
                  <c:v>1184559.8875316742</c:v>
                </c:pt>
                <c:pt idx="505">
                  <c:v>1184246.1455239933</c:v>
                </c:pt>
                <c:pt idx="506">
                  <c:v>1183338.5063665849</c:v>
                </c:pt>
                <c:pt idx="507">
                  <c:v>1181460.5407120225</c:v>
                </c:pt>
                <c:pt idx="508">
                  <c:v>1176093.4328028359</c:v>
                </c:pt>
                <c:pt idx="509">
                  <c:v>1175130.9520706246</c:v>
                </c:pt>
                <c:pt idx="510">
                  <c:v>1173737.7557187905</c:v>
                </c:pt>
                <c:pt idx="511">
                  <c:v>1171713.5994387725</c:v>
                </c:pt>
                <c:pt idx="512">
                  <c:v>1172604.1235568216</c:v>
                </c:pt>
                <c:pt idx="513">
                  <c:v>1176537.9201977355</c:v>
                </c:pt>
                <c:pt idx="514">
                  <c:v>1174350.8471424188</c:v>
                </c:pt>
                <c:pt idx="515">
                  <c:v>1175571.3300230308</c:v>
                </c:pt>
                <c:pt idx="516">
                  <c:v>1176913.5137126148</c:v>
                </c:pt>
                <c:pt idx="517">
                  <c:v>1177028.7075694692</c:v>
                </c:pt>
                <c:pt idx="518">
                  <c:v>1174986.6269247704</c:v>
                </c:pt>
                <c:pt idx="519">
                  <c:v>1175029.7555483535</c:v>
                </c:pt>
                <c:pt idx="520">
                  <c:v>1178154.6373953857</c:v>
                </c:pt>
                <c:pt idx="521">
                  <c:v>1178056.8417408005</c:v>
                </c:pt>
                <c:pt idx="522">
                  <c:v>1177859.5707473494</c:v>
                </c:pt>
                <c:pt idx="523">
                  <c:v>1176645.9927078094</c:v>
                </c:pt>
                <c:pt idx="524">
                  <c:v>1175569.6258294466</c:v>
                </c:pt>
                <c:pt idx="525">
                  <c:v>1176552.3219684684</c:v>
                </c:pt>
                <c:pt idx="526">
                  <c:v>1174866.8785283463</c:v>
                </c:pt>
                <c:pt idx="527">
                  <c:v>1173110.3154381793</c:v>
                </c:pt>
                <c:pt idx="528">
                  <c:v>1173494.0169276181</c:v>
                </c:pt>
                <c:pt idx="529">
                  <c:v>1171908.0193542368</c:v>
                </c:pt>
                <c:pt idx="530">
                  <c:v>1173771.9588137323</c:v>
                </c:pt>
                <c:pt idx="531">
                  <c:v>1173658.7014128366</c:v>
                </c:pt>
                <c:pt idx="532">
                  <c:v>1175316.284203948</c:v>
                </c:pt>
                <c:pt idx="533">
                  <c:v>1173788.5784443181</c:v>
                </c:pt>
                <c:pt idx="534">
                  <c:v>1171212.8268956551</c:v>
                </c:pt>
                <c:pt idx="535">
                  <c:v>1166110.4634589367</c:v>
                </c:pt>
                <c:pt idx="536">
                  <c:v>1168440.4539673943</c:v>
                </c:pt>
                <c:pt idx="537">
                  <c:v>1166986.5024069143</c:v>
                </c:pt>
                <c:pt idx="538">
                  <c:v>1162425.5988480258</c:v>
                </c:pt>
                <c:pt idx="539">
                  <c:v>1158544.2050633423</c:v>
                </c:pt>
                <c:pt idx="540">
                  <c:v>1158732.585410336</c:v>
                </c:pt>
                <c:pt idx="541">
                  <c:v>1158252.3242293969</c:v>
                </c:pt>
                <c:pt idx="542">
                  <c:v>1147465.3232364883</c:v>
                </c:pt>
                <c:pt idx="543">
                  <c:v>1157100.3275305736</c:v>
                </c:pt>
                <c:pt idx="544">
                  <c:v>1156461.4065126227</c:v>
                </c:pt>
                <c:pt idx="545">
                  <c:v>1156475.9291722139</c:v>
                </c:pt>
                <c:pt idx="546">
                  <c:v>1152248.9527885551</c:v>
                </c:pt>
                <c:pt idx="547">
                  <c:v>1147914.557570463</c:v>
                </c:pt>
                <c:pt idx="548">
                  <c:v>1147506.8421222584</c:v>
                </c:pt>
                <c:pt idx="549">
                  <c:v>1142406.9592597797</c:v>
                </c:pt>
                <c:pt idx="550">
                  <c:v>1147115.0861987597</c:v>
                </c:pt>
                <c:pt idx="551">
                  <c:v>1149825.3532318082</c:v>
                </c:pt>
                <c:pt idx="552">
                  <c:v>1150070.2504659251</c:v>
                </c:pt>
                <c:pt idx="553">
                  <c:v>1142704.7438988765</c:v>
                </c:pt>
                <c:pt idx="554">
                  <c:v>1144711.5284607629</c:v>
                </c:pt>
                <c:pt idx="555">
                  <c:v>1144478.991777238</c:v>
                </c:pt>
                <c:pt idx="556">
                  <c:v>1144251.1528310403</c:v>
                </c:pt>
                <c:pt idx="557">
                  <c:v>1139721.5955441007</c:v>
                </c:pt>
                <c:pt idx="558">
                  <c:v>1140805.7148649162</c:v>
                </c:pt>
                <c:pt idx="559">
                  <c:v>1143366.535556664</c:v>
                </c:pt>
                <c:pt idx="560">
                  <c:v>1145678.3481486915</c:v>
                </c:pt>
                <c:pt idx="561">
                  <c:v>1147752.3142262676</c:v>
                </c:pt>
                <c:pt idx="562">
                  <c:v>1147003.7557283433</c:v>
                </c:pt>
                <c:pt idx="563">
                  <c:v>1145936.0905191405</c:v>
                </c:pt>
                <c:pt idx="564">
                  <c:v>1144028.6908880407</c:v>
                </c:pt>
                <c:pt idx="565">
                  <c:v>1145436.7911744746</c:v>
                </c:pt>
                <c:pt idx="566">
                  <c:v>1146153.967667317</c:v>
                </c:pt>
                <c:pt idx="567">
                  <c:v>1150045.2782995184</c:v>
                </c:pt>
                <c:pt idx="568">
                  <c:v>1147194.4057230337</c:v>
                </c:pt>
                <c:pt idx="569">
                  <c:v>1151372.573940536</c:v>
                </c:pt>
                <c:pt idx="570">
                  <c:v>1150127.4210884939</c:v>
                </c:pt>
                <c:pt idx="571">
                  <c:v>1152755.5831456285</c:v>
                </c:pt>
                <c:pt idx="572">
                  <c:v>1151493.803735645</c:v>
                </c:pt>
                <c:pt idx="573">
                  <c:v>1151217.7010827388</c:v>
                </c:pt>
                <c:pt idx="574">
                  <c:v>1154297.0785662383</c:v>
                </c:pt>
                <c:pt idx="575">
                  <c:v>1153565.3944666442</c:v>
                </c:pt>
                <c:pt idx="576">
                  <c:v>1158443.1626784303</c:v>
                </c:pt>
                <c:pt idx="577">
                  <c:v>1154912.6376006934</c:v>
                </c:pt>
                <c:pt idx="578">
                  <c:v>1153712.3900143839</c:v>
                </c:pt>
                <c:pt idx="579">
                  <c:v>1155234.8095332468</c:v>
                </c:pt>
                <c:pt idx="580">
                  <c:v>1156615.702444037</c:v>
                </c:pt>
                <c:pt idx="581">
                  <c:v>1157430.6674584066</c:v>
                </c:pt>
                <c:pt idx="582">
                  <c:v>1157531.9499924227</c:v>
                </c:pt>
                <c:pt idx="583">
                  <c:v>1157135.7916223765</c:v>
                </c:pt>
                <c:pt idx="584">
                  <c:v>1154276.8058000631</c:v>
                </c:pt>
                <c:pt idx="585">
                  <c:v>1154846.7993169969</c:v>
                </c:pt>
                <c:pt idx="586">
                  <c:v>1153852.9576857828</c:v>
                </c:pt>
                <c:pt idx="587">
                  <c:v>1155010.1709463187</c:v>
                </c:pt>
                <c:pt idx="588">
                  <c:v>1156137.5189525918</c:v>
                </c:pt>
                <c:pt idx="589">
                  <c:v>1157084.6126978779</c:v>
                </c:pt>
                <c:pt idx="590">
                  <c:v>1158219.8555114537</c:v>
                </c:pt>
                <c:pt idx="591">
                  <c:v>1159004.0213247638</c:v>
                </c:pt>
                <c:pt idx="592">
                  <c:v>1159202.8099839003</c:v>
                </c:pt>
                <c:pt idx="593">
                  <c:v>1156404.2153386334</c:v>
                </c:pt>
                <c:pt idx="594">
                  <c:v>1154171.3288780416</c:v>
                </c:pt>
                <c:pt idx="595">
                  <c:v>1150326.88883074</c:v>
                </c:pt>
                <c:pt idx="596">
                  <c:v>1152466.4401771952</c:v>
                </c:pt>
                <c:pt idx="597">
                  <c:v>1155568.4742436516</c:v>
                </c:pt>
                <c:pt idx="598">
                  <c:v>1154940.1362849094</c:v>
                </c:pt>
                <c:pt idx="599">
                  <c:v>1153346.9180231676</c:v>
                </c:pt>
                <c:pt idx="600">
                  <c:v>1151660.4846864045</c:v>
                </c:pt>
                <c:pt idx="601">
                  <c:v>1155548.1800766203</c:v>
                </c:pt>
                <c:pt idx="602">
                  <c:v>1156249.1677963042</c:v>
                </c:pt>
                <c:pt idx="603">
                  <c:v>1157733.9253561622</c:v>
                </c:pt>
                <c:pt idx="604">
                  <c:v>1160520.4079834521</c:v>
                </c:pt>
                <c:pt idx="605">
                  <c:v>1160072.3286088775</c:v>
                </c:pt>
                <c:pt idx="606">
                  <c:v>1158586.0125342067</c:v>
                </c:pt>
                <c:pt idx="607">
                  <c:v>1158890.1975776446</c:v>
                </c:pt>
                <c:pt idx="608">
                  <c:v>1158781.6002235599</c:v>
                </c:pt>
                <c:pt idx="609">
                  <c:v>1159927.4433818674</c:v>
                </c:pt>
                <c:pt idx="610">
                  <c:v>1157414.5068676725</c:v>
                </c:pt>
                <c:pt idx="611">
                  <c:v>1162215.7046263134</c:v>
                </c:pt>
                <c:pt idx="612">
                  <c:v>1161365.5501575384</c:v>
                </c:pt>
                <c:pt idx="613">
                  <c:v>1163811.5895761843</c:v>
                </c:pt>
                <c:pt idx="614">
                  <c:v>1166287.9537555673</c:v>
                </c:pt>
                <c:pt idx="615">
                  <c:v>1169167.7634269898</c:v>
                </c:pt>
                <c:pt idx="616">
                  <c:v>1168984.1258154884</c:v>
                </c:pt>
                <c:pt idx="617">
                  <c:v>1166513.453494492</c:v>
                </c:pt>
                <c:pt idx="618">
                  <c:v>1166768.4277729474</c:v>
                </c:pt>
                <c:pt idx="619">
                  <c:v>1163620.5312429611</c:v>
                </c:pt>
                <c:pt idx="620">
                  <c:v>1167340.4290758222</c:v>
                </c:pt>
                <c:pt idx="621">
                  <c:v>1170672.5444372254</c:v>
                </c:pt>
                <c:pt idx="622">
                  <c:v>1167014.3016103066</c:v>
                </c:pt>
                <c:pt idx="623">
                  <c:v>1168473.0602310321</c:v>
                </c:pt>
                <c:pt idx="624">
                  <c:v>1167337.1962472613</c:v>
                </c:pt>
                <c:pt idx="625">
                  <c:v>1168016.9701020133</c:v>
                </c:pt>
                <c:pt idx="626">
                  <c:v>1166082.3733099569</c:v>
                </c:pt>
                <c:pt idx="627">
                  <c:v>1169015.6313592182</c:v>
                </c:pt>
                <c:pt idx="628">
                  <c:v>1169686.8154764462</c:v>
                </c:pt>
                <c:pt idx="629">
                  <c:v>1170998.2335950998</c:v>
                </c:pt>
                <c:pt idx="630">
                  <c:v>1170286.874887065</c:v>
                </c:pt>
                <c:pt idx="631">
                  <c:v>1172186.6507362162</c:v>
                </c:pt>
                <c:pt idx="632">
                  <c:v>1175918.3720339295</c:v>
                </c:pt>
                <c:pt idx="633">
                  <c:v>1178202.3732189289</c:v>
                </c:pt>
                <c:pt idx="634">
                  <c:v>1179227.9199253065</c:v>
                </c:pt>
                <c:pt idx="635">
                  <c:v>1175918.209740906</c:v>
                </c:pt>
                <c:pt idx="636">
                  <c:v>1175689.2181535438</c:v>
                </c:pt>
                <c:pt idx="637">
                  <c:v>1173148.44449821</c:v>
                </c:pt>
                <c:pt idx="638">
                  <c:v>1176508.7484079921</c:v>
                </c:pt>
                <c:pt idx="639">
                  <c:v>1178777.2983896653</c:v>
                </c:pt>
                <c:pt idx="640">
                  <c:v>1177915.6442741151</c:v>
                </c:pt>
                <c:pt idx="641">
                  <c:v>1183279.8497181076</c:v>
                </c:pt>
                <c:pt idx="642">
                  <c:v>1182296.8067230252</c:v>
                </c:pt>
                <c:pt idx="643">
                  <c:v>1179107.9181575449</c:v>
                </c:pt>
                <c:pt idx="644">
                  <c:v>1181923.0183931631</c:v>
                </c:pt>
                <c:pt idx="645">
                  <c:v>1181282.9292936013</c:v>
                </c:pt>
                <c:pt idx="646">
                  <c:v>1180352.6366969389</c:v>
                </c:pt>
                <c:pt idx="647">
                  <c:v>1182947.3422338101</c:v>
                </c:pt>
                <c:pt idx="648">
                  <c:v>1184058.1171415159</c:v>
                </c:pt>
                <c:pt idx="649">
                  <c:v>1182260.8575511742</c:v>
                </c:pt>
                <c:pt idx="650">
                  <c:v>1183269.7988081239</c:v>
                </c:pt>
                <c:pt idx="651">
                  <c:v>1185666.7795537193</c:v>
                </c:pt>
                <c:pt idx="652">
                  <c:v>1186256.8909707768</c:v>
                </c:pt>
                <c:pt idx="653">
                  <c:v>1186152.5193626804</c:v>
                </c:pt>
                <c:pt idx="654">
                  <c:v>1183533.0703180949</c:v>
                </c:pt>
                <c:pt idx="655">
                  <c:v>1178176.5044013518</c:v>
                </c:pt>
                <c:pt idx="656">
                  <c:v>1175828.5104312585</c:v>
                </c:pt>
                <c:pt idx="657">
                  <c:v>1174360.8598707323</c:v>
                </c:pt>
                <c:pt idx="658">
                  <c:v>1175251.486597524</c:v>
                </c:pt>
                <c:pt idx="659">
                  <c:v>1175329.5110952598</c:v>
                </c:pt>
                <c:pt idx="660">
                  <c:v>1179713.5266421293</c:v>
                </c:pt>
                <c:pt idx="661">
                  <c:v>1180398.4496208574</c:v>
                </c:pt>
                <c:pt idx="662">
                  <c:v>1179507.5857580542</c:v>
                </c:pt>
                <c:pt idx="663">
                  <c:v>1179347.9119019168</c:v>
                </c:pt>
                <c:pt idx="664">
                  <c:v>1181000.4784533659</c:v>
                </c:pt>
                <c:pt idx="665">
                  <c:v>1180922.4531945323</c:v>
                </c:pt>
                <c:pt idx="666">
                  <c:v>1181332.8033540249</c:v>
                </c:pt>
                <c:pt idx="667">
                  <c:v>1179617.2908275556</c:v>
                </c:pt>
                <c:pt idx="668">
                  <c:v>1177632.1393015576</c:v>
                </c:pt>
                <c:pt idx="669">
                  <c:v>1175718.8945940328</c:v>
                </c:pt>
                <c:pt idx="670">
                  <c:v>1181197.7629669351</c:v>
                </c:pt>
                <c:pt idx="671">
                  <c:v>1182253.7074801489</c:v>
                </c:pt>
                <c:pt idx="672">
                  <c:v>1180844.4762416733</c:v>
                </c:pt>
                <c:pt idx="673">
                  <c:v>1181402.8118694113</c:v>
                </c:pt>
                <c:pt idx="674">
                  <c:v>1182536.949913512</c:v>
                </c:pt>
                <c:pt idx="675">
                  <c:v>1180277.1307401429</c:v>
                </c:pt>
                <c:pt idx="676">
                  <c:v>1176962.5501407189</c:v>
                </c:pt>
                <c:pt idx="677">
                  <c:v>1179449.5325677418</c:v>
                </c:pt>
                <c:pt idx="678">
                  <c:v>1183436.8889842597</c:v>
                </c:pt>
                <c:pt idx="679">
                  <c:v>1181032.026407727</c:v>
                </c:pt>
                <c:pt idx="680">
                  <c:v>1182630.8370112474</c:v>
                </c:pt>
                <c:pt idx="681">
                  <c:v>1184923.4695240613</c:v>
                </c:pt>
                <c:pt idx="682">
                  <c:v>1184080.1011506696</c:v>
                </c:pt>
                <c:pt idx="683">
                  <c:v>1182437.9294534686</c:v>
                </c:pt>
                <c:pt idx="684">
                  <c:v>1180973.6413232326</c:v>
                </c:pt>
                <c:pt idx="685">
                  <c:v>1183639.4122565743</c:v>
                </c:pt>
                <c:pt idx="686">
                  <c:v>1183479.4720966993</c:v>
                </c:pt>
                <c:pt idx="687">
                  <c:v>1184642.7975942113</c:v>
                </c:pt>
                <c:pt idx="688">
                  <c:v>1179164.1968204188</c:v>
                </c:pt>
                <c:pt idx="689">
                  <c:v>1177040.7756211022</c:v>
                </c:pt>
                <c:pt idx="690">
                  <c:v>1176126.5911394556</c:v>
                </c:pt>
                <c:pt idx="691">
                  <c:v>1170282.0944703594</c:v>
                </c:pt>
                <c:pt idx="692">
                  <c:v>1170398.7461370772</c:v>
                </c:pt>
                <c:pt idx="693">
                  <c:v>1169707.1590439058</c:v>
                </c:pt>
                <c:pt idx="694">
                  <c:v>1173755.7126638126</c:v>
                </c:pt>
                <c:pt idx="695">
                  <c:v>1172787.1558853877</c:v>
                </c:pt>
                <c:pt idx="696">
                  <c:v>1170235.0794458515</c:v>
                </c:pt>
                <c:pt idx="697">
                  <c:v>1170563.2866094126</c:v>
                </c:pt>
                <c:pt idx="698">
                  <c:v>1167503.4344012768</c:v>
                </c:pt>
                <c:pt idx="699">
                  <c:v>1164914.1140864543</c:v>
                </c:pt>
                <c:pt idx="700">
                  <c:v>1163021.1074788864</c:v>
                </c:pt>
                <c:pt idx="701">
                  <c:v>1167607.848280373</c:v>
                </c:pt>
                <c:pt idx="702">
                  <c:v>1170637.7650737446</c:v>
                </c:pt>
                <c:pt idx="703">
                  <c:v>1172961.4161723433</c:v>
                </c:pt>
                <c:pt idx="704">
                  <c:v>1170427.4333229312</c:v>
                </c:pt>
                <c:pt idx="705">
                  <c:v>1169948.6834657739</c:v>
                </c:pt>
                <c:pt idx="706">
                  <c:v>1166479.9390981675</c:v>
                </c:pt>
                <c:pt idx="707">
                  <c:v>1165158.461022709</c:v>
                </c:pt>
                <c:pt idx="708">
                  <c:v>1163454.5748649957</c:v>
                </c:pt>
                <c:pt idx="709">
                  <c:v>1165996.9123767468</c:v>
                </c:pt>
                <c:pt idx="710">
                  <c:v>1166556.5269108564</c:v>
                </c:pt>
                <c:pt idx="711">
                  <c:v>1168952.942965267</c:v>
                </c:pt>
                <c:pt idx="712">
                  <c:v>1173423.825482463</c:v>
                </c:pt>
                <c:pt idx="713">
                  <c:v>1171630.2024555234</c:v>
                </c:pt>
                <c:pt idx="714">
                  <c:v>1171826.20124587</c:v>
                </c:pt>
                <c:pt idx="715">
                  <c:v>1170341.4305419042</c:v>
                </c:pt>
                <c:pt idx="716">
                  <c:v>1172905.1534538963</c:v>
                </c:pt>
                <c:pt idx="717">
                  <c:v>1170996.1775016899</c:v>
                </c:pt>
                <c:pt idx="718">
                  <c:v>1175067.8912052033</c:v>
                </c:pt>
                <c:pt idx="719">
                  <c:v>1179709.6903270986</c:v>
                </c:pt>
                <c:pt idx="720">
                  <c:v>1178047.378427966</c:v>
                </c:pt>
                <c:pt idx="721">
                  <c:v>1181117.341475582</c:v>
                </c:pt>
                <c:pt idx="722">
                  <c:v>1174055.6862090803</c:v>
                </c:pt>
                <c:pt idx="723">
                  <c:v>1172087.5213969124</c:v>
                </c:pt>
                <c:pt idx="724">
                  <c:v>1171763.6997303753</c:v>
                </c:pt>
                <c:pt idx="725">
                  <c:v>1167385.9448472741</c:v>
                </c:pt>
                <c:pt idx="726">
                  <c:v>1166414.9441665164</c:v>
                </c:pt>
                <c:pt idx="727">
                  <c:v>1169037.5826200973</c:v>
                </c:pt>
                <c:pt idx="728">
                  <c:v>1170462.2791549303</c:v>
                </c:pt>
                <c:pt idx="729">
                  <c:v>1172709.17929107</c:v>
                </c:pt>
                <c:pt idx="730">
                  <c:v>1166890.2246950865</c:v>
                </c:pt>
                <c:pt idx="731">
                  <c:v>1162341.9862836585</c:v>
                </c:pt>
                <c:pt idx="732">
                  <c:v>1165385.3470266552</c:v>
                </c:pt>
                <c:pt idx="733">
                  <c:v>1172675.2342564242</c:v>
                </c:pt>
                <c:pt idx="734">
                  <c:v>1172660.3652687171</c:v>
                </c:pt>
                <c:pt idx="735">
                  <c:v>1174717.3743806961</c:v>
                </c:pt>
                <c:pt idx="736">
                  <c:v>1175232.7293606284</c:v>
                </c:pt>
                <c:pt idx="737">
                  <c:v>1175676.8444205849</c:v>
                </c:pt>
                <c:pt idx="738">
                  <c:v>1180587.871986331</c:v>
                </c:pt>
                <c:pt idx="739">
                  <c:v>1176755.7467343437</c:v>
                </c:pt>
                <c:pt idx="740">
                  <c:v>1175735.9662610549</c:v>
                </c:pt>
                <c:pt idx="741">
                  <c:v>1171892.4193222953</c:v>
                </c:pt>
                <c:pt idx="742">
                  <c:v>1171832.572526589</c:v>
                </c:pt>
                <c:pt idx="743">
                  <c:v>1172366.8785465788</c:v>
                </c:pt>
                <c:pt idx="744">
                  <c:v>1175680.072427325</c:v>
                </c:pt>
                <c:pt idx="745">
                  <c:v>1173468.6697478676</c:v>
                </c:pt>
                <c:pt idx="746">
                  <c:v>1173166.9818652375</c:v>
                </c:pt>
                <c:pt idx="747">
                  <c:v>1174090.8567690109</c:v>
                </c:pt>
                <c:pt idx="748">
                  <c:v>1175760.3757391404</c:v>
                </c:pt>
                <c:pt idx="749">
                  <c:v>1173682.7300219992</c:v>
                </c:pt>
                <c:pt idx="750">
                  <c:v>1173423.5931970845</c:v>
                </c:pt>
                <c:pt idx="751">
                  <c:v>1174690.243037083</c:v>
                </c:pt>
                <c:pt idx="752">
                  <c:v>1174617.5192879746</c:v>
                </c:pt>
                <c:pt idx="753">
                  <c:v>1174586.9423509049</c:v>
                </c:pt>
                <c:pt idx="754">
                  <c:v>1173920.6686419202</c:v>
                </c:pt>
                <c:pt idx="755">
                  <c:v>1170568.1551893903</c:v>
                </c:pt>
                <c:pt idx="756">
                  <c:v>1173225.2620715699</c:v>
                </c:pt>
                <c:pt idx="757">
                  <c:v>1174492.3864192911</c:v>
                </c:pt>
                <c:pt idx="758">
                  <c:v>1165145.4360429547</c:v>
                </c:pt>
                <c:pt idx="759">
                  <c:v>1165103.7737007956</c:v>
                </c:pt>
                <c:pt idx="760">
                  <c:v>1161098.2115599615</c:v>
                </c:pt>
                <c:pt idx="761">
                  <c:v>1159843.0410084368</c:v>
                </c:pt>
                <c:pt idx="762">
                  <c:v>1156771.882176321</c:v>
                </c:pt>
                <c:pt idx="763">
                  <c:v>1155999.681960708</c:v>
                </c:pt>
                <c:pt idx="764">
                  <c:v>1158265.3739099586</c:v>
                </c:pt>
                <c:pt idx="765">
                  <c:v>1157401.280695552</c:v>
                </c:pt>
                <c:pt idx="766">
                  <c:v>1159566.7864265428</c:v>
                </c:pt>
                <c:pt idx="767">
                  <c:v>1153485.1783519634</c:v>
                </c:pt>
                <c:pt idx="768">
                  <c:v>1146665.76592304</c:v>
                </c:pt>
                <c:pt idx="769">
                  <c:v>1148490.475754543</c:v>
                </c:pt>
                <c:pt idx="770">
                  <c:v>1148780.1093018069</c:v>
                </c:pt>
                <c:pt idx="771">
                  <c:v>1152937.4786006664</c:v>
                </c:pt>
                <c:pt idx="772">
                  <c:v>1151426.3614262147</c:v>
                </c:pt>
                <c:pt idx="773">
                  <c:v>1149454.92972506</c:v>
                </c:pt>
                <c:pt idx="774">
                  <c:v>1143789.1441643722</c:v>
                </c:pt>
                <c:pt idx="775">
                  <c:v>1146470.5800141199</c:v>
                </c:pt>
                <c:pt idx="776">
                  <c:v>1147144.9041609508</c:v>
                </c:pt>
                <c:pt idx="777">
                  <c:v>1147113.2408587807</c:v>
                </c:pt>
                <c:pt idx="778">
                  <c:v>1147109.0462392054</c:v>
                </c:pt>
                <c:pt idx="779">
                  <c:v>1148143.9341655099</c:v>
                </c:pt>
                <c:pt idx="780">
                  <c:v>1143470.7121307282</c:v>
                </c:pt>
                <c:pt idx="781">
                  <c:v>1136707.1342325071</c:v>
                </c:pt>
                <c:pt idx="782">
                  <c:v>1137498.0273276782</c:v>
                </c:pt>
                <c:pt idx="783">
                  <c:v>1134696.5089021781</c:v>
                </c:pt>
                <c:pt idx="784">
                  <c:v>1135886.653981966</c:v>
                </c:pt>
                <c:pt idx="785">
                  <c:v>1125949.0215052734</c:v>
                </c:pt>
                <c:pt idx="786">
                  <c:v>1132081.3341673203</c:v>
                </c:pt>
                <c:pt idx="787">
                  <c:v>1126117.1554004764</c:v>
                </c:pt>
                <c:pt idx="788">
                  <c:v>1122812.4253749223</c:v>
                </c:pt>
                <c:pt idx="789" formatCode="General">
                  <c:v>1124377.7151775595</c:v>
                </c:pt>
                <c:pt idx="790">
                  <c:v>1126181.9066384612</c:v>
                </c:pt>
                <c:pt idx="791">
                  <c:v>1128228.9824503651</c:v>
                </c:pt>
                <c:pt idx="792">
                  <c:v>1127870.1729293666</c:v>
                </c:pt>
                <c:pt idx="793">
                  <c:v>1122510.2218014235</c:v>
                </c:pt>
                <c:pt idx="794">
                  <c:v>1125037.6186670754</c:v>
                </c:pt>
                <c:pt idx="795">
                  <c:v>1126948.1723062333</c:v>
                </c:pt>
                <c:pt idx="796">
                  <c:v>1135122.3790741344</c:v>
                </c:pt>
                <c:pt idx="797">
                  <c:v>1140024.9837869855</c:v>
                </c:pt>
                <c:pt idx="798">
                  <c:v>1127999.8928075049</c:v>
                </c:pt>
                <c:pt idx="799">
                  <c:v>1130841.0676965299</c:v>
                </c:pt>
                <c:pt idx="800">
                  <c:v>1133871.4349661504</c:v>
                </c:pt>
                <c:pt idx="801">
                  <c:v>1127591.4084687917</c:v>
                </c:pt>
                <c:pt idx="802">
                  <c:v>1123368.6009338466</c:v>
                </c:pt>
                <c:pt idx="803">
                  <c:v>1121758.1040717945</c:v>
                </c:pt>
                <c:pt idx="804">
                  <c:v>1115186.9328120868</c:v>
                </c:pt>
                <c:pt idx="805">
                  <c:v>1114849.4469780275</c:v>
                </c:pt>
                <c:pt idx="806">
                  <c:v>1104414.0781419079</c:v>
                </c:pt>
                <c:pt idx="807">
                  <c:v>1105462.7045915374</c:v>
                </c:pt>
                <c:pt idx="808">
                  <c:v>1109592.2848549411</c:v>
                </c:pt>
                <c:pt idx="809">
                  <c:v>1113460.1173463995</c:v>
                </c:pt>
                <c:pt idx="810">
                  <c:v>1115421.901653585</c:v>
                </c:pt>
                <c:pt idx="811">
                  <c:v>1104844.336965607</c:v>
                </c:pt>
                <c:pt idx="812">
                  <c:v>1102079.5176535668</c:v>
                </c:pt>
                <c:pt idx="813">
                  <c:v>1105781.9072188665</c:v>
                </c:pt>
                <c:pt idx="814">
                  <c:v>1104243.972788204</c:v>
                </c:pt>
                <c:pt idx="815">
                  <c:v>1096754.011800837</c:v>
                </c:pt>
                <c:pt idx="816">
                  <c:v>1099584.4075629907</c:v>
                </c:pt>
                <c:pt idx="817">
                  <c:v>1104037.0172768368</c:v>
                </c:pt>
                <c:pt idx="818">
                  <c:v>1106614.8804201852</c:v>
                </c:pt>
                <c:pt idx="819">
                  <c:v>1105769.9824186419</c:v>
                </c:pt>
                <c:pt idx="820">
                  <c:v>1105476.0023991144</c:v>
                </c:pt>
                <c:pt idx="821">
                  <c:v>1106691.1361013064</c:v>
                </c:pt>
                <c:pt idx="822">
                  <c:v>1095714.1080474677</c:v>
                </c:pt>
                <c:pt idx="823">
                  <c:v>1092057.2737053223</c:v>
                </c:pt>
                <c:pt idx="824">
                  <c:v>1089345.3921701366</c:v>
                </c:pt>
                <c:pt idx="825">
                  <c:v>1084380.7994036209</c:v>
                </c:pt>
                <c:pt idx="826">
                  <c:v>1078727.2941600289</c:v>
                </c:pt>
                <c:pt idx="827">
                  <c:v>1080309.7404205496</c:v>
                </c:pt>
                <c:pt idx="828">
                  <c:v>1082725.737301029</c:v>
                </c:pt>
                <c:pt idx="829">
                  <c:v>1074611.3613097244</c:v>
                </c:pt>
                <c:pt idx="830">
                  <c:v>1070949.5931012346</c:v>
                </c:pt>
                <c:pt idx="831">
                  <c:v>1064496.8298515705</c:v>
                </c:pt>
                <c:pt idx="832">
                  <c:v>1071294.1022988032</c:v>
                </c:pt>
                <c:pt idx="833">
                  <c:v>1065325.9631674658</c:v>
                </c:pt>
                <c:pt idx="834">
                  <c:v>1064094.2528539184</c:v>
                </c:pt>
                <c:pt idx="835">
                  <c:v>1070600.3640664527</c:v>
                </c:pt>
                <c:pt idx="836">
                  <c:v>1072338.2425926481</c:v>
                </c:pt>
                <c:pt idx="837">
                  <c:v>1067205.8822218874</c:v>
                </c:pt>
                <c:pt idx="838">
                  <c:v>1068036.4115520441</c:v>
                </c:pt>
                <c:pt idx="839">
                  <c:v>1061073.9778462606</c:v>
                </c:pt>
                <c:pt idx="840">
                  <c:v>1055423.5905269401</c:v>
                </c:pt>
                <c:pt idx="841">
                  <c:v>1058567.8276441135</c:v>
                </c:pt>
                <c:pt idx="842">
                  <c:v>1064930.1923371358</c:v>
                </c:pt>
                <c:pt idx="843">
                  <c:v>1054443.9002962136</c:v>
                </c:pt>
                <c:pt idx="844">
                  <c:v>1049251.229712286</c:v>
                </c:pt>
                <c:pt idx="845">
                  <c:v>1052445.6457107514</c:v>
                </c:pt>
                <c:pt idx="846">
                  <c:v>1054743.5452795378</c:v>
                </c:pt>
                <c:pt idx="847">
                  <c:v>1058759.710009926</c:v>
                </c:pt>
                <c:pt idx="848">
                  <c:v>1059519.5696742525</c:v>
                </c:pt>
                <c:pt idx="849">
                  <c:v>1055726.5652942425</c:v>
                </c:pt>
                <c:pt idx="850">
                  <c:v>1057066.6676356615</c:v>
                </c:pt>
                <c:pt idx="851">
                  <c:v>1051698.1438287473</c:v>
                </c:pt>
                <c:pt idx="852">
                  <c:v>1055475.1172089067</c:v>
                </c:pt>
                <c:pt idx="853">
                  <c:v>1057667.3270453212</c:v>
                </c:pt>
                <c:pt idx="854">
                  <c:v>1061609.1427246288</c:v>
                </c:pt>
                <c:pt idx="855">
                  <c:v>1058687.2685767049</c:v>
                </c:pt>
                <c:pt idx="856">
                  <c:v>1067860.609956258</c:v>
                </c:pt>
                <c:pt idx="857">
                  <c:v>1073668.9897368276</c:v>
                </c:pt>
                <c:pt idx="858">
                  <c:v>1073903.0777230924</c:v>
                </c:pt>
                <c:pt idx="859">
                  <c:v>1076146.8577127622</c:v>
                </c:pt>
                <c:pt idx="860">
                  <c:v>1070873.0011270649</c:v>
                </c:pt>
                <c:pt idx="861">
                  <c:v>1066879.1250078287</c:v>
                </c:pt>
                <c:pt idx="862">
                  <c:v>1067940.0410740422</c:v>
                </c:pt>
                <c:pt idx="863">
                  <c:v>1066551.4241435067</c:v>
                </c:pt>
                <c:pt idx="864">
                  <c:v>1060465.7592214611</c:v>
                </c:pt>
                <c:pt idx="865">
                  <c:v>1064025.6534762853</c:v>
                </c:pt>
                <c:pt idx="866">
                  <c:v>1059987.0706219608</c:v>
                </c:pt>
                <c:pt idx="867">
                  <c:v>1057124.4651069702</c:v>
                </c:pt>
                <c:pt idx="868">
                  <c:v>1049257.268196818</c:v>
                </c:pt>
                <c:pt idx="869">
                  <c:v>1031622.2369973939</c:v>
                </c:pt>
                <c:pt idx="870">
                  <c:v>1026188.7954075168</c:v>
                </c:pt>
                <c:pt idx="871">
                  <c:v>1037223.4372311026</c:v>
                </c:pt>
                <c:pt idx="872">
                  <c:v>1038896.4898365234</c:v>
                </c:pt>
                <c:pt idx="873">
                  <c:v>1039676.4263609063</c:v>
                </c:pt>
                <c:pt idx="874">
                  <c:v>1033805.9105686067</c:v>
                </c:pt>
                <c:pt idx="875">
                  <c:v>1041416.0888387603</c:v>
                </c:pt>
                <c:pt idx="876">
                  <c:v>1046417.6964363912</c:v>
                </c:pt>
                <c:pt idx="877">
                  <c:v>1045838.3656244645</c:v>
                </c:pt>
                <c:pt idx="878">
                  <c:v>1040336.5657316152</c:v>
                </c:pt>
                <c:pt idx="879">
                  <c:v>1040451.7104490884</c:v>
                </c:pt>
                <c:pt idx="880">
                  <c:v>1045462.5364200989</c:v>
                </c:pt>
                <c:pt idx="881">
                  <c:v>1048962.2702792175</c:v>
                </c:pt>
                <c:pt idx="882">
                  <c:v>1058559.6884550778</c:v>
                </c:pt>
                <c:pt idx="883">
                  <c:v>1059468.2537160576</c:v>
                </c:pt>
                <c:pt idx="884">
                  <c:v>1053946.8723236925</c:v>
                </c:pt>
                <c:pt idx="885">
                  <c:v>1052467.6783971738</c:v>
                </c:pt>
                <c:pt idx="886">
                  <c:v>1049792.6337081511</c:v>
                </c:pt>
                <c:pt idx="887">
                  <c:v>1053617.8726913226</c:v>
                </c:pt>
                <c:pt idx="888">
                  <c:v>1054852.3152741119</c:v>
                </c:pt>
                <c:pt idx="889">
                  <c:v>1059091.9028088981</c:v>
                </c:pt>
                <c:pt idx="890">
                  <c:v>1055365.8995153259</c:v>
                </c:pt>
                <c:pt idx="891">
                  <c:v>1059934.9952492015</c:v>
                </c:pt>
                <c:pt idx="892">
                  <c:v>1055853.4858599962</c:v>
                </c:pt>
                <c:pt idx="893">
                  <c:v>1055683.6551424996</c:v>
                </c:pt>
                <c:pt idx="894">
                  <c:v>1055000.0470333542</c:v>
                </c:pt>
                <c:pt idx="895">
                  <c:v>1064363.7758571184</c:v>
                </c:pt>
                <c:pt idx="896">
                  <c:v>1071731.3689278797</c:v>
                </c:pt>
                <c:pt idx="897">
                  <c:v>1066736.7149985663</c:v>
                </c:pt>
                <c:pt idx="898">
                  <c:v>1066959.4864190612</c:v>
                </c:pt>
                <c:pt idx="899">
                  <c:v>1070756.9570685984</c:v>
                </c:pt>
                <c:pt idx="900">
                  <c:v>1077651.0740130888</c:v>
                </c:pt>
                <c:pt idx="901">
                  <c:v>1078762.4707418086</c:v>
                </c:pt>
                <c:pt idx="902">
                  <c:v>1081792.6055216703</c:v>
                </c:pt>
                <c:pt idx="903">
                  <c:v>1072091.038836753</c:v>
                </c:pt>
                <c:pt idx="904">
                  <c:v>1078150.025939397</c:v>
                </c:pt>
                <c:pt idx="905">
                  <c:v>1079698.6819303832</c:v>
                </c:pt>
                <c:pt idx="906">
                  <c:v>1068548.6107467357</c:v>
                </c:pt>
                <c:pt idx="907">
                  <c:v>1072408.1287331455</c:v>
                </c:pt>
                <c:pt idx="908">
                  <c:v>1069847.5674769077</c:v>
                </c:pt>
                <c:pt idx="909">
                  <c:v>1073596.6159496405</c:v>
                </c:pt>
                <c:pt idx="910">
                  <c:v>1067191.243887393</c:v>
                </c:pt>
                <c:pt idx="911">
                  <c:v>1073254.5916093099</c:v>
                </c:pt>
                <c:pt idx="912">
                  <c:v>1073605.1479443996</c:v>
                </c:pt>
                <c:pt idx="913">
                  <c:v>1071834.7278223336</c:v>
                </c:pt>
                <c:pt idx="914">
                  <c:v>1065487.5186857171</c:v>
                </c:pt>
                <c:pt idx="915">
                  <c:v>1067162.3180619087</c:v>
                </c:pt>
                <c:pt idx="916">
                  <c:v>1059816.7847803561</c:v>
                </c:pt>
                <c:pt idx="917">
                  <c:v>1055483.6725205362</c:v>
                </c:pt>
                <c:pt idx="918">
                  <c:v>1055388.9204377842</c:v>
                </c:pt>
                <c:pt idx="919">
                  <c:v>1052745.7097842284</c:v>
                </c:pt>
                <c:pt idx="920">
                  <c:v>1058832.974237401</c:v>
                </c:pt>
                <c:pt idx="921">
                  <c:v>1056035.3494439297</c:v>
                </c:pt>
                <c:pt idx="922">
                  <c:v>1050956.5484635748</c:v>
                </c:pt>
                <c:pt idx="923">
                  <c:v>1051646.0041268629</c:v>
                </c:pt>
                <c:pt idx="924">
                  <c:v>1045420.9072524956</c:v>
                </c:pt>
                <c:pt idx="925">
                  <c:v>1040097.5481409816</c:v>
                </c:pt>
                <c:pt idx="926">
                  <c:v>1042524.739351509</c:v>
                </c:pt>
                <c:pt idx="927">
                  <c:v>1032720.6174925537</c:v>
                </c:pt>
                <c:pt idx="928">
                  <c:v>1040424.3869313196</c:v>
                </c:pt>
                <c:pt idx="929">
                  <c:v>1037827.5595753974</c:v>
                </c:pt>
                <c:pt idx="930">
                  <c:v>1038441.5265614953</c:v>
                </c:pt>
                <c:pt idx="931">
                  <c:v>1036809.7038922844</c:v>
                </c:pt>
                <c:pt idx="932">
                  <c:v>1031654.8522615896</c:v>
                </c:pt>
                <c:pt idx="933">
                  <c:v>1033537.6182665549</c:v>
                </c:pt>
                <c:pt idx="934">
                  <c:v>1030317.8140374888</c:v>
                </c:pt>
                <c:pt idx="935">
                  <c:v>1029010.4021082665</c:v>
                </c:pt>
                <c:pt idx="936">
                  <c:v>1028514.2168113017</c:v>
                </c:pt>
                <c:pt idx="937">
                  <c:v>1022314.1899419782</c:v>
                </c:pt>
                <c:pt idx="938">
                  <c:v>1025177.4295532702</c:v>
                </c:pt>
                <c:pt idx="939">
                  <c:v>1014432.0050681392</c:v>
                </c:pt>
                <c:pt idx="940">
                  <c:v>1012188.2541743894</c:v>
                </c:pt>
                <c:pt idx="941">
                  <c:v>999191.31896212604</c:v>
                </c:pt>
                <c:pt idx="942">
                  <c:v>991276.6427609378</c:v>
                </c:pt>
                <c:pt idx="943">
                  <c:v>1006476.7126906399</c:v>
                </c:pt>
                <c:pt idx="944">
                  <c:v>1001103.163558837</c:v>
                </c:pt>
                <c:pt idx="945">
                  <c:v>998486.23198490508</c:v>
                </c:pt>
                <c:pt idx="946">
                  <c:v>1009411.4950273585</c:v>
                </c:pt>
                <c:pt idx="947">
                  <c:v>1012939.469607314</c:v>
                </c:pt>
                <c:pt idx="948">
                  <c:v>1007479.3551287182</c:v>
                </c:pt>
                <c:pt idx="949">
                  <c:v>1004578.1673285716</c:v>
                </c:pt>
                <c:pt idx="950">
                  <c:v>999326.54960032424</c:v>
                </c:pt>
                <c:pt idx="951">
                  <c:v>993771.33873334958</c:v>
                </c:pt>
                <c:pt idx="952">
                  <c:v>993834.63241466391</c:v>
                </c:pt>
                <c:pt idx="953">
                  <c:v>994375.64255972521</c:v>
                </c:pt>
                <c:pt idx="954">
                  <c:v>992400.65884606715</c:v>
                </c:pt>
                <c:pt idx="955">
                  <c:v>987216.53236079204</c:v>
                </c:pt>
                <c:pt idx="956">
                  <c:v>989496.87031574082</c:v>
                </c:pt>
                <c:pt idx="957">
                  <c:v>992376.80784697877</c:v>
                </c:pt>
                <c:pt idx="958">
                  <c:v>983264.9790088865</c:v>
                </c:pt>
                <c:pt idx="959">
                  <c:v>976474.48111891525</c:v>
                </c:pt>
                <c:pt idx="960">
                  <c:v>977868.18279998435</c:v>
                </c:pt>
                <c:pt idx="961">
                  <c:v>976300.47301147575</c:v>
                </c:pt>
                <c:pt idx="962">
                  <c:v>985203.74129255186</c:v>
                </c:pt>
                <c:pt idx="963">
                  <c:v>988714.0105682509</c:v>
                </c:pt>
                <c:pt idx="964">
                  <c:v>993470.06786170951</c:v>
                </c:pt>
                <c:pt idx="965">
                  <c:v>992562.01129248168</c:v>
                </c:pt>
                <c:pt idx="966">
                  <c:v>988910.73508529516</c:v>
                </c:pt>
                <c:pt idx="967">
                  <c:v>992265.94426576199</c:v>
                </c:pt>
                <c:pt idx="968">
                  <c:v>990140.36353403016</c:v>
                </c:pt>
                <c:pt idx="969">
                  <c:v>986454.06451588287</c:v>
                </c:pt>
                <c:pt idx="970">
                  <c:v>986824.5152032515</c:v>
                </c:pt>
                <c:pt idx="971">
                  <c:v>983833.44036854734</c:v>
                </c:pt>
                <c:pt idx="972">
                  <c:v>987977.41515294812</c:v>
                </c:pt>
                <c:pt idx="973">
                  <c:v>988120.80618164618</c:v>
                </c:pt>
                <c:pt idx="974">
                  <c:v>1010667.9585699432</c:v>
                </c:pt>
                <c:pt idx="975">
                  <c:v>1011067.3211517008</c:v>
                </c:pt>
                <c:pt idx="976">
                  <c:v>1007602.3815752325</c:v>
                </c:pt>
                <c:pt idx="977">
                  <c:v>1016319.8863088941</c:v>
                </c:pt>
                <c:pt idx="978">
                  <c:v>1023068.4773244542</c:v>
                </c:pt>
                <c:pt idx="979">
                  <c:v>1019076.5627355918</c:v>
                </c:pt>
                <c:pt idx="980">
                  <c:v>1017881.609950621</c:v>
                </c:pt>
                <c:pt idx="981">
                  <c:v>1017684.4757023003</c:v>
                </c:pt>
                <c:pt idx="982">
                  <c:v>1023471.1891980201</c:v>
                </c:pt>
                <c:pt idx="983">
                  <c:v>1030054.4425618844</c:v>
                </c:pt>
                <c:pt idx="984">
                  <c:v>1030164.8276556511</c:v>
                </c:pt>
                <c:pt idx="985">
                  <c:v>1027694.7870326091</c:v>
                </c:pt>
                <c:pt idx="986">
                  <c:v>1024254.3304469484</c:v>
                </c:pt>
                <c:pt idx="987">
                  <c:v>1032887.5445918645</c:v>
                </c:pt>
                <c:pt idx="988">
                  <c:v>1042275.8342848629</c:v>
                </c:pt>
                <c:pt idx="989">
                  <c:v>1046298.297516585</c:v>
                </c:pt>
                <c:pt idx="990">
                  <c:v>1039130.5076090434</c:v>
                </c:pt>
                <c:pt idx="991">
                  <c:v>1041902.3000658141</c:v>
                </c:pt>
                <c:pt idx="992">
                  <c:v>1050306.973154268</c:v>
                </c:pt>
                <c:pt idx="993">
                  <c:v>1047667.3303400835</c:v>
                </c:pt>
                <c:pt idx="994">
                  <c:v>1041529.0617085327</c:v>
                </c:pt>
                <c:pt idx="995">
                  <c:v>1040894.7404190826</c:v>
                </c:pt>
                <c:pt idx="996">
                  <c:v>1047617.6366028703</c:v>
                </c:pt>
                <c:pt idx="997">
                  <c:v>1048765.8944467385</c:v>
                </c:pt>
                <c:pt idx="998">
                  <c:v>1049782.9938748642</c:v>
                </c:pt>
                <c:pt idx="999">
                  <c:v>1046847.2869594317</c:v>
                </c:pt>
                <c:pt idx="1000">
                  <c:v>1040137.9407711802</c:v>
                </c:pt>
                <c:pt idx="1001">
                  <c:v>1032762.0244746676</c:v>
                </c:pt>
                <c:pt idx="1002">
                  <c:v>1036397.0035271897</c:v>
                </c:pt>
                <c:pt idx="1003">
                  <c:v>1035927.206401544</c:v>
                </c:pt>
                <c:pt idx="1004">
                  <c:v>1032811.9105408351</c:v>
                </c:pt>
                <c:pt idx="1005">
                  <c:v>1024703.6687675517</c:v>
                </c:pt>
                <c:pt idx="1006">
                  <c:v>1022834.4946602542</c:v>
                </c:pt>
                <c:pt idx="1007">
                  <c:v>1027199.8341733189</c:v>
                </c:pt>
                <c:pt idx="1008">
                  <c:v>1022905.9157066875</c:v>
                </c:pt>
                <c:pt idx="1009">
                  <c:v>1028373.9752105925</c:v>
                </c:pt>
                <c:pt idx="1010">
                  <c:v>1033942.0571340981</c:v>
                </c:pt>
                <c:pt idx="1011">
                  <c:v>1033185.0760601838</c:v>
                </c:pt>
                <c:pt idx="1012">
                  <c:v>1044567.4611937187</c:v>
                </c:pt>
                <c:pt idx="1013">
                  <c:v>1047688.1437886542</c:v>
                </c:pt>
                <c:pt idx="1014">
                  <c:v>1044374.6375264564</c:v>
                </c:pt>
                <c:pt idx="1015">
                  <c:v>1050147.2600376233</c:v>
                </c:pt>
                <c:pt idx="1016">
                  <c:v>1058541.3992416402</c:v>
                </c:pt>
                <c:pt idx="1017">
                  <c:v>1055123.1841645264</c:v>
                </c:pt>
                <c:pt idx="1018">
                  <c:v>1053057.0259746606</c:v>
                </c:pt>
                <c:pt idx="1019">
                  <c:v>1062506.4765214017</c:v>
                </c:pt>
                <c:pt idx="1020">
                  <c:v>1061303.5163272708</c:v>
                </c:pt>
                <c:pt idx="1021">
                  <c:v>1056752.9722970054</c:v>
                </c:pt>
                <c:pt idx="1022">
                  <c:v>1054358.721198203</c:v>
                </c:pt>
                <c:pt idx="1023">
                  <c:v>1058865.4913158379</c:v>
                </c:pt>
                <c:pt idx="1024">
                  <c:v>1059779.6012501563</c:v>
                </c:pt>
                <c:pt idx="1025">
                  <c:v>1058576.9997362038</c:v>
                </c:pt>
                <c:pt idx="1026">
                  <c:v>1056681.9127607516</c:v>
                </c:pt>
                <c:pt idx="1027">
                  <c:v>1054042.4976297414</c:v>
                </c:pt>
                <c:pt idx="1028">
                  <c:v>1058527.4566253494</c:v>
                </c:pt>
                <c:pt idx="1029">
                  <c:v>1065879.0171759604</c:v>
                </c:pt>
                <c:pt idx="1030">
                  <c:v>1066788.5389685656</c:v>
                </c:pt>
                <c:pt idx="1031">
                  <c:v>1057720.032591295</c:v>
                </c:pt>
                <c:pt idx="1032">
                  <c:v>1051604.4443513688</c:v>
                </c:pt>
                <c:pt idx="1033">
                  <c:v>1049701.7177919946</c:v>
                </c:pt>
                <c:pt idx="1034">
                  <c:v>1051338.4795415099</c:v>
                </c:pt>
                <c:pt idx="1035">
                  <c:v>1046407.2196665865</c:v>
                </c:pt>
                <c:pt idx="1036">
                  <c:v>1041569.8052721657</c:v>
                </c:pt>
                <c:pt idx="1037">
                  <c:v>1044243.2128489491</c:v>
                </c:pt>
                <c:pt idx="1038">
                  <c:v>1041363.3135047777</c:v>
                </c:pt>
                <c:pt idx="1039">
                  <c:v>1038483.2243102086</c:v>
                </c:pt>
                <c:pt idx="1040">
                  <c:v>1033213.1216322586</c:v>
                </c:pt>
                <c:pt idx="1041">
                  <c:v>1035319.952732896</c:v>
                </c:pt>
                <c:pt idx="1042">
                  <c:v>1025602.5002423397</c:v>
                </c:pt>
                <c:pt idx="1043">
                  <c:v>1028043.2517991653</c:v>
                </c:pt>
                <c:pt idx="1044">
                  <c:v>1032429.4804723025</c:v>
                </c:pt>
                <c:pt idx="1045">
                  <c:v>1026687.0122117484</c:v>
                </c:pt>
                <c:pt idx="1046">
                  <c:v>1027961.2033725064</c:v>
                </c:pt>
                <c:pt idx="1047">
                  <c:v>1028591.2485119418</c:v>
                </c:pt>
                <c:pt idx="1048">
                  <c:v>1023261.8986652598</c:v>
                </c:pt>
                <c:pt idx="1049">
                  <c:v>1022389.4012879521</c:v>
                </c:pt>
                <c:pt idx="1050">
                  <c:v>1030404.0731093737</c:v>
                </c:pt>
                <c:pt idx="1051">
                  <c:v>1028106.2099384026</c:v>
                </c:pt>
                <c:pt idx="1052">
                  <c:v>1026434.6889572934</c:v>
                </c:pt>
                <c:pt idx="1053">
                  <c:v>1025374.4390249747</c:v>
                </c:pt>
                <c:pt idx="1054">
                  <c:v>1027602.6573482276</c:v>
                </c:pt>
                <c:pt idx="1055">
                  <c:v>1039761.4543438102</c:v>
                </c:pt>
                <c:pt idx="1056">
                  <c:v>1045375.3673582402</c:v>
                </c:pt>
                <c:pt idx="1057">
                  <c:v>1040496.4088657837</c:v>
                </c:pt>
                <c:pt idx="1058">
                  <c:v>1050260.3143414194</c:v>
                </c:pt>
                <c:pt idx="1059">
                  <c:v>1046476.2188767073</c:v>
                </c:pt>
                <c:pt idx="1060">
                  <c:v>1052404.9991047545</c:v>
                </c:pt>
                <c:pt idx="1061">
                  <c:v>1049192.7272433834</c:v>
                </c:pt>
                <c:pt idx="1062">
                  <c:v>1048052.4641275918</c:v>
                </c:pt>
                <c:pt idx="1063">
                  <c:v>1055819.1967028624</c:v>
                </c:pt>
                <c:pt idx="1064">
                  <c:v>1058526.646639091</c:v>
                </c:pt>
                <c:pt idx="1065">
                  <c:v>1060376.9077431648</c:v>
                </c:pt>
                <c:pt idx="1066">
                  <c:v>1050580.0902142723</c:v>
                </c:pt>
                <c:pt idx="1067">
                  <c:v>1049807.9234179044</c:v>
                </c:pt>
                <c:pt idx="1068">
                  <c:v>1051536.7555255443</c:v>
                </c:pt>
                <c:pt idx="1069">
                  <c:v>1053017.8605001443</c:v>
                </c:pt>
                <c:pt idx="1070">
                  <c:v>1058813.1642620284</c:v>
                </c:pt>
                <c:pt idx="1071">
                  <c:v>1062880.2280533076</c:v>
                </c:pt>
                <c:pt idx="1072">
                  <c:v>1065871.8269733058</c:v>
                </c:pt>
                <c:pt idx="1073">
                  <c:v>1069011.5438445043</c:v>
                </c:pt>
                <c:pt idx="1074">
                  <c:v>1068636.0606962605</c:v>
                </c:pt>
                <c:pt idx="1075">
                  <c:v>1063087.7486832985</c:v>
                </c:pt>
                <c:pt idx="1076">
                  <c:v>1063536.4657600918</c:v>
                </c:pt>
                <c:pt idx="1077">
                  <c:v>1063823.9655215535</c:v>
                </c:pt>
                <c:pt idx="1078">
                  <c:v>1063599.1169645637</c:v>
                </c:pt>
                <c:pt idx="1079">
                  <c:v>1059497.967053669</c:v>
                </c:pt>
                <c:pt idx="1080">
                  <c:v>1054542.9989491194</c:v>
                </c:pt>
                <c:pt idx="1081">
                  <c:v>1055331.0798274139</c:v>
                </c:pt>
                <c:pt idx="1082">
                  <c:v>1052690.2738995841</c:v>
                </c:pt>
                <c:pt idx="1083">
                  <c:v>1056568.2878328634</c:v>
                </c:pt>
                <c:pt idx="1084">
                  <c:v>1055693.1501244749</c:v>
                </c:pt>
                <c:pt idx="1085">
                  <c:v>1059561.6349861692</c:v>
                </c:pt>
                <c:pt idx="1086">
                  <c:v>1065269.6977327527</c:v>
                </c:pt>
                <c:pt idx="1087">
                  <c:v>1061437.2364110402</c:v>
                </c:pt>
                <c:pt idx="1088">
                  <c:v>1057519.7686244163</c:v>
                </c:pt>
                <c:pt idx="1089">
                  <c:v>1063112.3137691095</c:v>
                </c:pt>
                <c:pt idx="1090">
                  <c:v>1052083.402157933</c:v>
                </c:pt>
                <c:pt idx="1091">
                  <c:v>1061877.3222840705</c:v>
                </c:pt>
                <c:pt idx="1092">
                  <c:v>1065123.50058878</c:v>
                </c:pt>
                <c:pt idx="1093">
                  <c:v>1063889.1182462669</c:v>
                </c:pt>
                <c:pt idx="1094">
                  <c:v>1060671.0420317526</c:v>
                </c:pt>
                <c:pt idx="1095">
                  <c:v>1055271.6862393715</c:v>
                </c:pt>
                <c:pt idx="1096">
                  <c:v>1054560.5772802483</c:v>
                </c:pt>
                <c:pt idx="1097">
                  <c:v>1060551.6720461817</c:v>
                </c:pt>
                <c:pt idx="1098">
                  <c:v>1063411.425645404</c:v>
                </c:pt>
                <c:pt idx="1099">
                  <c:v>1058299.9055149429</c:v>
                </c:pt>
                <c:pt idx="1100">
                  <c:v>1055320.4298283183</c:v>
                </c:pt>
                <c:pt idx="1101">
                  <c:v>1052519.6573668267</c:v>
                </c:pt>
                <c:pt idx="1102">
                  <c:v>1051075.9571772527</c:v>
                </c:pt>
                <c:pt idx="1103">
                  <c:v>1046823.8929207769</c:v>
                </c:pt>
                <c:pt idx="1104">
                  <c:v>1044528.2842363319</c:v>
                </c:pt>
                <c:pt idx="1105">
                  <c:v>1043637.8842892242</c:v>
                </c:pt>
                <c:pt idx="1106">
                  <c:v>1044612.0030084186</c:v>
                </c:pt>
                <c:pt idx="1107">
                  <c:v>1041811.5691937875</c:v>
                </c:pt>
                <c:pt idx="1108">
                  <c:v>1038810.1222830521</c:v>
                </c:pt>
                <c:pt idx="1109">
                  <c:v>1040854.4377814181</c:v>
                </c:pt>
                <c:pt idx="1110">
                  <c:v>1047416.971989911</c:v>
                </c:pt>
                <c:pt idx="1111">
                  <c:v>1050366.8149321238</c:v>
                </c:pt>
                <c:pt idx="1112">
                  <c:v>1052841.717707206</c:v>
                </c:pt>
                <c:pt idx="1113">
                  <c:v>1048669.0529404304</c:v>
                </c:pt>
                <c:pt idx="1114">
                  <c:v>1048331.2913407384</c:v>
                </c:pt>
                <c:pt idx="1115">
                  <c:v>1049707.0340318833</c:v>
                </c:pt>
                <c:pt idx="1116">
                  <c:v>1043629.3093814508</c:v>
                </c:pt>
                <c:pt idx="1117">
                  <c:v>1048830.8743809974</c:v>
                </c:pt>
                <c:pt idx="1118">
                  <c:v>1046614.6330446947</c:v>
                </c:pt>
                <c:pt idx="1119">
                  <c:v>1048604.8468386852</c:v>
                </c:pt>
                <c:pt idx="1120">
                  <c:v>1044528.5117029905</c:v>
                </c:pt>
                <c:pt idx="1121">
                  <c:v>1046354.8512721071</c:v>
                </c:pt>
                <c:pt idx="1122">
                  <c:v>1052688.4744441735</c:v>
                </c:pt>
                <c:pt idx="1123">
                  <c:v>1050517.9852554626</c:v>
                </c:pt>
                <c:pt idx="1124">
                  <c:v>1052924.0599077425</c:v>
                </c:pt>
                <c:pt idx="1125">
                  <c:v>1053295.5585746784</c:v>
                </c:pt>
                <c:pt idx="1126">
                  <c:v>1048916.1151866484</c:v>
                </c:pt>
                <c:pt idx="1127">
                  <c:v>1051427.0935255061</c:v>
                </c:pt>
                <c:pt idx="1128">
                  <c:v>1052729.3507683631</c:v>
                </c:pt>
                <c:pt idx="1129">
                  <c:v>1051076.5506649837</c:v>
                </c:pt>
                <c:pt idx="1130">
                  <c:v>1054176.1746782279</c:v>
                </c:pt>
                <c:pt idx="1131">
                  <c:v>1047071.8135056002</c:v>
                </c:pt>
                <c:pt idx="1132">
                  <c:v>1050909.0747243883</c:v>
                </c:pt>
                <c:pt idx="1133">
                  <c:v>1049061.6560461745</c:v>
                </c:pt>
                <c:pt idx="1134">
                  <c:v>1044464.1235439277</c:v>
                </c:pt>
                <c:pt idx="1135">
                  <c:v>1037392.3598600976</c:v>
                </c:pt>
                <c:pt idx="1136">
                  <c:v>1036931.5650617976</c:v>
                </c:pt>
                <c:pt idx="1137">
                  <c:v>1040258.6917127061</c:v>
                </c:pt>
                <c:pt idx="1138">
                  <c:v>1042787.6323295124</c:v>
                </c:pt>
                <c:pt idx="1139">
                  <c:v>1050198.086529254</c:v>
                </c:pt>
                <c:pt idx="1140">
                  <c:v>1056303.3283745782</c:v>
                </c:pt>
                <c:pt idx="1141">
                  <c:v>1050878.0941535966</c:v>
                </c:pt>
                <c:pt idx="1142">
                  <c:v>1052436.6615473786</c:v>
                </c:pt>
                <c:pt idx="1143">
                  <c:v>1053925.3014906072</c:v>
                </c:pt>
                <c:pt idx="1144">
                  <c:v>1057733.6367993802</c:v>
                </c:pt>
                <c:pt idx="1145">
                  <c:v>1052640.8740020311</c:v>
                </c:pt>
                <c:pt idx="1146">
                  <c:v>1053599.7248400198</c:v>
                </c:pt>
                <c:pt idx="1147">
                  <c:v>1052263.5711084283</c:v>
                </c:pt>
                <c:pt idx="1148">
                  <c:v>1051071.865024629</c:v>
                </c:pt>
                <c:pt idx="1149">
                  <c:v>1054196.6537137441</c:v>
                </c:pt>
                <c:pt idx="1150">
                  <c:v>1045243.1045000916</c:v>
                </c:pt>
                <c:pt idx="1151">
                  <c:v>1048977.8817065665</c:v>
                </c:pt>
                <c:pt idx="1152">
                  <c:v>1050413.7151333638</c:v>
                </c:pt>
                <c:pt idx="1153">
                  <c:v>1043829.4827529498</c:v>
                </c:pt>
                <c:pt idx="1154">
                  <c:v>1040111.9096152982</c:v>
                </c:pt>
                <c:pt idx="1155">
                  <c:v>1033068.8310701968</c:v>
                </c:pt>
                <c:pt idx="1156">
                  <c:v>1041240.0655850983</c:v>
                </c:pt>
                <c:pt idx="1157">
                  <c:v>1039686.8581893722</c:v>
                </c:pt>
                <c:pt idx="1158">
                  <c:v>1042884.9968026752</c:v>
                </c:pt>
                <c:pt idx="1159">
                  <c:v>1043687.2211090229</c:v>
                </c:pt>
                <c:pt idx="1160">
                  <c:v>1038056.3169000569</c:v>
                </c:pt>
                <c:pt idx="1161">
                  <c:v>1035234.774103822</c:v>
                </c:pt>
                <c:pt idx="1162">
                  <c:v>1034672.2945368052</c:v>
                </c:pt>
                <c:pt idx="1163">
                  <c:v>1031622.8119349646</c:v>
                </c:pt>
                <c:pt idx="1164">
                  <c:v>1028581.7510035374</c:v>
                </c:pt>
                <c:pt idx="1165">
                  <c:v>1027015.0029493492</c:v>
                </c:pt>
                <c:pt idx="1166">
                  <c:v>1028964.985331196</c:v>
                </c:pt>
                <c:pt idx="1167">
                  <c:v>1024160.6040144691</c:v>
                </c:pt>
                <c:pt idx="1168">
                  <c:v>1025508.4858839554</c:v>
                </c:pt>
                <c:pt idx="1169">
                  <c:v>1035369.0186262588</c:v>
                </c:pt>
                <c:pt idx="1170">
                  <c:v>1032726.8353280996</c:v>
                </c:pt>
                <c:pt idx="1171">
                  <c:v>1032646.5691724103</c:v>
                </c:pt>
                <c:pt idx="1172">
                  <c:v>1034601.7263857417</c:v>
                </c:pt>
                <c:pt idx="1173">
                  <c:v>1040728.5382601196</c:v>
                </c:pt>
                <c:pt idx="1174">
                  <c:v>1039976.0021340988</c:v>
                </c:pt>
                <c:pt idx="1175">
                  <c:v>1041819.8214646002</c:v>
                </c:pt>
                <c:pt idx="1176">
                  <c:v>1036686.4400871798</c:v>
                </c:pt>
                <c:pt idx="1177">
                  <c:v>1031289.7540208948</c:v>
                </c:pt>
                <c:pt idx="1178">
                  <c:v>1030645.3574579748</c:v>
                </c:pt>
                <c:pt idx="1179">
                  <c:v>1033360.8224999369</c:v>
                </c:pt>
                <c:pt idx="1180">
                  <c:v>1033950.2141866732</c:v>
                </c:pt>
                <c:pt idx="1181">
                  <c:v>1032676.0835586421</c:v>
                </c:pt>
                <c:pt idx="1182">
                  <c:v>1032825.3037832014</c:v>
                </c:pt>
                <c:pt idx="1183">
                  <c:v>1034320.5676260134</c:v>
                </c:pt>
                <c:pt idx="1184">
                  <c:v>1032747.8360449329</c:v>
                </c:pt>
                <c:pt idx="1185">
                  <c:v>1030894.6743397661</c:v>
                </c:pt>
                <c:pt idx="1186">
                  <c:v>1032218.5167888115</c:v>
                </c:pt>
                <c:pt idx="1187">
                  <c:v>1029647.9889783876</c:v>
                </c:pt>
                <c:pt idx="1188">
                  <c:v>1029242.5433888249</c:v>
                </c:pt>
                <c:pt idx="1189">
                  <c:v>1021443.601320045</c:v>
                </c:pt>
                <c:pt idx="1190">
                  <c:v>1025740.0159611697</c:v>
                </c:pt>
                <c:pt idx="1191">
                  <c:v>1017809.7469323528</c:v>
                </c:pt>
                <c:pt idx="1192">
                  <c:v>1016232.6873308594</c:v>
                </c:pt>
                <c:pt idx="1193">
                  <c:v>1012796.0126002395</c:v>
                </c:pt>
                <c:pt idx="1194">
                  <c:v>1014436.9430502438</c:v>
                </c:pt>
                <c:pt idx="1195">
                  <c:v>1013567.903567363</c:v>
                </c:pt>
                <c:pt idx="1196">
                  <c:v>1006496.0805646032</c:v>
                </c:pt>
                <c:pt idx="1197">
                  <c:v>998344.35202458361</c:v>
                </c:pt>
                <c:pt idx="1198">
                  <c:v>1004987.7086451442</c:v>
                </c:pt>
                <c:pt idx="1199">
                  <c:v>1004791.2317888559</c:v>
                </c:pt>
                <c:pt idx="1200">
                  <c:v>1001045.2237826106</c:v>
                </c:pt>
                <c:pt idx="1201">
                  <c:v>1011204.9104146857</c:v>
                </c:pt>
                <c:pt idx="1202">
                  <c:v>1010975.366428806</c:v>
                </c:pt>
                <c:pt idx="1203">
                  <c:v>1016354.8101511331</c:v>
                </c:pt>
                <c:pt idx="1204">
                  <c:v>1008144.3283749353</c:v>
                </c:pt>
                <c:pt idx="1205">
                  <c:v>1012775.1505075499</c:v>
                </c:pt>
                <c:pt idx="1206">
                  <c:v>1007209.8628734968</c:v>
                </c:pt>
                <c:pt idx="1207">
                  <c:v>1000508.4884574499</c:v>
                </c:pt>
                <c:pt idx="1208">
                  <c:v>995461.40579943941</c:v>
                </c:pt>
                <c:pt idx="1209">
                  <c:v>990327.54429501155</c:v>
                </c:pt>
                <c:pt idx="1210">
                  <c:v>993701.20916194306</c:v>
                </c:pt>
                <c:pt idx="1211">
                  <c:v>998221.35903473455</c:v>
                </c:pt>
                <c:pt idx="1212">
                  <c:v>1001737.8460749615</c:v>
                </c:pt>
                <c:pt idx="1213">
                  <c:v>994582.75075840647</c:v>
                </c:pt>
                <c:pt idx="1214">
                  <c:v>1000704.9069740111</c:v>
                </c:pt>
                <c:pt idx="1215">
                  <c:v>1000160.5366145136</c:v>
                </c:pt>
                <c:pt idx="1216">
                  <c:v>997781.82304601162</c:v>
                </c:pt>
                <c:pt idx="1217">
                  <c:v>996808.93080178613</c:v>
                </c:pt>
                <c:pt idx="1218">
                  <c:v>1007243.2715745568</c:v>
                </c:pt>
                <c:pt idx="1219">
                  <c:v>1015217.7372138546</c:v>
                </c:pt>
                <c:pt idx="1220">
                  <c:v>1020797.4891987869</c:v>
                </c:pt>
                <c:pt idx="1221">
                  <c:v>1016484.8006851774</c:v>
                </c:pt>
                <c:pt idx="1222">
                  <c:v>1022291.2884535802</c:v>
                </c:pt>
                <c:pt idx="1223">
                  <c:v>1026075.4597778851</c:v>
                </c:pt>
                <c:pt idx="1224">
                  <c:v>1017992.0247911222</c:v>
                </c:pt>
                <c:pt idx="1225">
                  <c:v>1020758.3383691844</c:v>
                </c:pt>
                <c:pt idx="1226">
                  <c:v>1020661.4431216795</c:v>
                </c:pt>
                <c:pt idx="1227">
                  <c:v>1032820.7404585117</c:v>
                </c:pt>
                <c:pt idx="1228">
                  <c:v>1027887.0889576667</c:v>
                </c:pt>
                <c:pt idx="1229">
                  <c:v>1033684.7126833065</c:v>
                </c:pt>
                <c:pt idx="1230">
                  <c:v>1035579.0372144197</c:v>
                </c:pt>
                <c:pt idx="1231">
                  <c:v>1038000.9890619662</c:v>
                </c:pt>
                <c:pt idx="1232">
                  <c:v>1038848.9381478984</c:v>
                </c:pt>
                <c:pt idx="1233">
                  <c:v>1040689.2927964372</c:v>
                </c:pt>
                <c:pt idx="1234">
                  <c:v>1036477.6320865457</c:v>
                </c:pt>
                <c:pt idx="1235">
                  <c:v>1042401.7997748168</c:v>
                </c:pt>
                <c:pt idx="1236">
                  <c:v>1046179.7946566634</c:v>
                </c:pt>
                <c:pt idx="1237">
                  <c:v>1052328.2656792295</c:v>
                </c:pt>
                <c:pt idx="1238">
                  <c:v>1048772.4231244694</c:v>
                </c:pt>
                <c:pt idx="1239">
                  <c:v>1057702.8875953476</c:v>
                </c:pt>
                <c:pt idx="1240">
                  <c:v>1054194.7525903974</c:v>
                </c:pt>
                <c:pt idx="1241">
                  <c:v>1060452.8874751071</c:v>
                </c:pt>
                <c:pt idx="1242">
                  <c:v>1063302.1852234812</c:v>
                </c:pt>
                <c:pt idx="1243">
                  <c:v>1063276.4725029184</c:v>
                </c:pt>
                <c:pt idx="1244">
                  <c:v>1058969.8809859185</c:v>
                </c:pt>
                <c:pt idx="1245">
                  <c:v>1058678.7107326644</c:v>
                </c:pt>
                <c:pt idx="1246">
                  <c:v>1061690.9366401106</c:v>
                </c:pt>
                <c:pt idx="1247">
                  <c:v>1074596.013378304</c:v>
                </c:pt>
                <c:pt idx="1248">
                  <c:v>1083221.2242884818</c:v>
                </c:pt>
                <c:pt idx="1249">
                  <c:v>1081970.9107222524</c:v>
                </c:pt>
                <c:pt idx="1250">
                  <c:v>1079282.9782177892</c:v>
                </c:pt>
                <c:pt idx="1251">
                  <c:v>1080528.9148486245</c:v>
                </c:pt>
                <c:pt idx="1252">
                  <c:v>1083423.1568223792</c:v>
                </c:pt>
                <c:pt idx="1253">
                  <c:v>1083311.7905148843</c:v>
                </c:pt>
                <c:pt idx="1254">
                  <c:v>1082077.2373199158</c:v>
                </c:pt>
                <c:pt idx="1255">
                  <c:v>1083555.5930776729</c:v>
                </c:pt>
                <c:pt idx="1256">
                  <c:v>1090341.9206618527</c:v>
                </c:pt>
                <c:pt idx="1257">
                  <c:v>1088004.341207474</c:v>
                </c:pt>
                <c:pt idx="1258">
                  <c:v>1085777.0249520899</c:v>
                </c:pt>
                <c:pt idx="1259">
                  <c:v>1081141.3569902382</c:v>
                </c:pt>
                <c:pt idx="1260">
                  <c:v>1081198.3695295639</c:v>
                </c:pt>
                <c:pt idx="1261">
                  <c:v>1076831.4372792447</c:v>
                </c:pt>
                <c:pt idx="1262">
                  <c:v>1073888.979710836</c:v>
                </c:pt>
                <c:pt idx="1263">
                  <c:v>1078619.4763570428</c:v>
                </c:pt>
                <c:pt idx="1264">
                  <c:v>1078934.3348193695</c:v>
                </c:pt>
                <c:pt idx="1265">
                  <c:v>1077476.1221926692</c:v>
                </c:pt>
                <c:pt idx="1266">
                  <c:v>1082436.7967750831</c:v>
                </c:pt>
                <c:pt idx="1267">
                  <c:v>1084133.2717719497</c:v>
                </c:pt>
                <c:pt idx="1268">
                  <c:v>1076834.148312713</c:v>
                </c:pt>
                <c:pt idx="1269">
                  <c:v>1074287.8030301747</c:v>
                </c:pt>
                <c:pt idx="1270">
                  <c:v>1072629.2627278159</c:v>
                </c:pt>
                <c:pt idx="1271">
                  <c:v>1072822.5913344244</c:v>
                </c:pt>
                <c:pt idx="1272">
                  <c:v>1074775.5609018924</c:v>
                </c:pt>
                <c:pt idx="1273">
                  <c:v>1072234.4293852139</c:v>
                </c:pt>
                <c:pt idx="1274">
                  <c:v>1070245.8221168411</c:v>
                </c:pt>
                <c:pt idx="1275">
                  <c:v>1075106.7701320872</c:v>
                </c:pt>
                <c:pt idx="1276">
                  <c:v>1073380.5260235933</c:v>
                </c:pt>
                <c:pt idx="1277">
                  <c:v>1077412.3534252567</c:v>
                </c:pt>
                <c:pt idx="1278">
                  <c:v>1079378.5308395233</c:v>
                </c:pt>
                <c:pt idx="1279">
                  <c:v>1083413.3916708366</c:v>
                </c:pt>
                <c:pt idx="1280">
                  <c:v>1089519.8707544217</c:v>
                </c:pt>
                <c:pt idx="1281">
                  <c:v>1080528.1718724261</c:v>
                </c:pt>
                <c:pt idx="1282">
                  <c:v>1072567.836301479</c:v>
                </c:pt>
                <c:pt idx="1283">
                  <c:v>1077275.6092564701</c:v>
                </c:pt>
                <c:pt idx="1284">
                  <c:v>1075211.7453319358</c:v>
                </c:pt>
                <c:pt idx="1285">
                  <c:v>1072127.6765594739</c:v>
                </c:pt>
                <c:pt idx="1286">
                  <c:v>1071434.7512064783</c:v>
                </c:pt>
                <c:pt idx="1287">
                  <c:v>1071940.1389119423</c:v>
                </c:pt>
                <c:pt idx="1288">
                  <c:v>1063067.0379954041</c:v>
                </c:pt>
                <c:pt idx="1289">
                  <c:v>1066965.2746855188</c:v>
                </c:pt>
                <c:pt idx="1290">
                  <c:v>1069688.5454245158</c:v>
                </c:pt>
                <c:pt idx="1291">
                  <c:v>1066747.5553077739</c:v>
                </c:pt>
                <c:pt idx="1292">
                  <c:v>1068292.5951013532</c:v>
                </c:pt>
                <c:pt idx="1293">
                  <c:v>1066085.6916351474</c:v>
                </c:pt>
                <c:pt idx="1294">
                  <c:v>1066681.8615343764</c:v>
                </c:pt>
                <c:pt idx="1295">
                  <c:v>1069943.349414265</c:v>
                </c:pt>
                <c:pt idx="1296">
                  <c:v>1067742.9435397531</c:v>
                </c:pt>
                <c:pt idx="1297">
                  <c:v>1066340.9907462974</c:v>
                </c:pt>
                <c:pt idx="1298">
                  <c:v>1067814.2579637072</c:v>
                </c:pt>
                <c:pt idx="1299">
                  <c:v>1069302.0740461783</c:v>
                </c:pt>
                <c:pt idx="1300">
                  <c:v>1073249.1460033087</c:v>
                </c:pt>
                <c:pt idx="1301">
                  <c:v>1071256.0628801738</c:v>
                </c:pt>
                <c:pt idx="1302">
                  <c:v>1076205.5880657772</c:v>
                </c:pt>
                <c:pt idx="1303">
                  <c:v>1077932.1752892337</c:v>
                </c:pt>
                <c:pt idx="1304">
                  <c:v>1079699.853649172</c:v>
                </c:pt>
                <c:pt idx="1305">
                  <c:v>1080518.4327667272</c:v>
                </c:pt>
                <c:pt idx="1306">
                  <c:v>1080025.760084393</c:v>
                </c:pt>
                <c:pt idx="1307">
                  <c:v>1077369.7370482339</c:v>
                </c:pt>
                <c:pt idx="1308">
                  <c:v>1076121.3257897573</c:v>
                </c:pt>
                <c:pt idx="1309">
                  <c:v>1070072.6379990932</c:v>
                </c:pt>
                <c:pt idx="1310">
                  <c:v>1069780.0273387025</c:v>
                </c:pt>
                <c:pt idx="1311">
                  <c:v>1068711.0480047814</c:v>
                </c:pt>
                <c:pt idx="1312">
                  <c:v>1070980.575896733</c:v>
                </c:pt>
                <c:pt idx="1313">
                  <c:v>1072666.4694268175</c:v>
                </c:pt>
                <c:pt idx="1314">
                  <c:v>1073505.0422790158</c:v>
                </c:pt>
                <c:pt idx="1315">
                  <c:v>1076776.5072669804</c:v>
                </c:pt>
                <c:pt idx="1316">
                  <c:v>1074102.5357197584</c:v>
                </c:pt>
                <c:pt idx="1317">
                  <c:v>1074554.0324406181</c:v>
                </c:pt>
                <c:pt idx="1318">
                  <c:v>1074554.0324406181</c:v>
                </c:pt>
              </c:numCache>
            </c:numRef>
          </c:val>
          <c:smooth val="0"/>
          <c:extLst>
            <c:ext xmlns:c16="http://schemas.microsoft.com/office/drawing/2014/chart" uri="{C3380CC4-5D6E-409C-BE32-E72D297353CC}">
              <c16:uniqueId val="{00000002-DEF6-4F46-BD17-88B25CDC1017}"/>
            </c:ext>
          </c:extLst>
        </c:ser>
        <c:ser>
          <c:idx val="2"/>
          <c:order val="2"/>
          <c:tx>
            <c:v>Equity</c:v>
          </c:tx>
          <c:spPr>
            <a:ln w="12700" cap="rnd">
              <a:solidFill>
                <a:schemeClr val="tx1"/>
              </a:solidFill>
              <a:round/>
            </a:ln>
            <a:effectLst/>
          </c:spPr>
          <c:marker>
            <c:symbol val="none"/>
          </c:marker>
          <c:cat>
            <c:numRef>
              <c:f>Equity_Historical!$B$5:$B$1323</c:f>
              <c:numCache>
                <c:formatCode>m/d/yyyy</c:formatCode>
                <c:ptCount val="1319"/>
                <c:pt idx="1">
                  <c:v>43467</c:v>
                </c:pt>
                <c:pt idx="2">
                  <c:v>43468</c:v>
                </c:pt>
                <c:pt idx="3">
                  <c:v>43469</c:v>
                </c:pt>
                <c:pt idx="4">
                  <c:v>43472</c:v>
                </c:pt>
                <c:pt idx="5">
                  <c:v>43473</c:v>
                </c:pt>
                <c:pt idx="6">
                  <c:v>43474</c:v>
                </c:pt>
                <c:pt idx="7">
                  <c:v>43475</c:v>
                </c:pt>
                <c:pt idx="8">
                  <c:v>43476</c:v>
                </c:pt>
                <c:pt idx="9">
                  <c:v>43479</c:v>
                </c:pt>
                <c:pt idx="10">
                  <c:v>43480</c:v>
                </c:pt>
                <c:pt idx="11">
                  <c:v>43481</c:v>
                </c:pt>
                <c:pt idx="12">
                  <c:v>43482</c:v>
                </c:pt>
                <c:pt idx="13">
                  <c:v>43483</c:v>
                </c:pt>
                <c:pt idx="14">
                  <c:v>43487</c:v>
                </c:pt>
                <c:pt idx="15">
                  <c:v>43488</c:v>
                </c:pt>
                <c:pt idx="16">
                  <c:v>43489</c:v>
                </c:pt>
                <c:pt idx="17">
                  <c:v>43490</c:v>
                </c:pt>
                <c:pt idx="18">
                  <c:v>43493</c:v>
                </c:pt>
                <c:pt idx="19">
                  <c:v>43494</c:v>
                </c:pt>
                <c:pt idx="20">
                  <c:v>43495</c:v>
                </c:pt>
                <c:pt idx="21">
                  <c:v>43496</c:v>
                </c:pt>
                <c:pt idx="22">
                  <c:v>43497</c:v>
                </c:pt>
                <c:pt idx="23">
                  <c:v>43500</c:v>
                </c:pt>
                <c:pt idx="24">
                  <c:v>43501</c:v>
                </c:pt>
                <c:pt idx="25">
                  <c:v>43502</c:v>
                </c:pt>
                <c:pt idx="26">
                  <c:v>43503</c:v>
                </c:pt>
                <c:pt idx="27">
                  <c:v>43504</c:v>
                </c:pt>
                <c:pt idx="28">
                  <c:v>43507</c:v>
                </c:pt>
                <c:pt idx="29">
                  <c:v>43508</c:v>
                </c:pt>
                <c:pt idx="30">
                  <c:v>43509</c:v>
                </c:pt>
                <c:pt idx="31">
                  <c:v>43510</c:v>
                </c:pt>
                <c:pt idx="32">
                  <c:v>43511</c:v>
                </c:pt>
                <c:pt idx="33">
                  <c:v>43515</c:v>
                </c:pt>
                <c:pt idx="34">
                  <c:v>43516</c:v>
                </c:pt>
                <c:pt idx="35">
                  <c:v>43517</c:v>
                </c:pt>
                <c:pt idx="36">
                  <c:v>43518</c:v>
                </c:pt>
                <c:pt idx="37">
                  <c:v>43521</c:v>
                </c:pt>
                <c:pt idx="38">
                  <c:v>43522</c:v>
                </c:pt>
                <c:pt idx="39">
                  <c:v>43523</c:v>
                </c:pt>
                <c:pt idx="40">
                  <c:v>43524</c:v>
                </c:pt>
                <c:pt idx="41">
                  <c:v>43525</c:v>
                </c:pt>
                <c:pt idx="42">
                  <c:v>43528</c:v>
                </c:pt>
                <c:pt idx="43">
                  <c:v>43529</c:v>
                </c:pt>
                <c:pt idx="44">
                  <c:v>43530</c:v>
                </c:pt>
                <c:pt idx="45">
                  <c:v>43531</c:v>
                </c:pt>
                <c:pt idx="46">
                  <c:v>43532</c:v>
                </c:pt>
                <c:pt idx="47">
                  <c:v>43535</c:v>
                </c:pt>
                <c:pt idx="48">
                  <c:v>43536</c:v>
                </c:pt>
                <c:pt idx="49">
                  <c:v>43537</c:v>
                </c:pt>
                <c:pt idx="50">
                  <c:v>43538</c:v>
                </c:pt>
                <c:pt idx="51">
                  <c:v>43539</c:v>
                </c:pt>
                <c:pt idx="52">
                  <c:v>43542</c:v>
                </c:pt>
                <c:pt idx="53">
                  <c:v>43543</c:v>
                </c:pt>
                <c:pt idx="54">
                  <c:v>43544</c:v>
                </c:pt>
                <c:pt idx="55">
                  <c:v>43545</c:v>
                </c:pt>
                <c:pt idx="56">
                  <c:v>43546</c:v>
                </c:pt>
                <c:pt idx="57">
                  <c:v>43549</c:v>
                </c:pt>
                <c:pt idx="58">
                  <c:v>43550</c:v>
                </c:pt>
                <c:pt idx="59">
                  <c:v>43551</c:v>
                </c:pt>
                <c:pt idx="60">
                  <c:v>43552</c:v>
                </c:pt>
                <c:pt idx="61">
                  <c:v>43553</c:v>
                </c:pt>
                <c:pt idx="62">
                  <c:v>43556</c:v>
                </c:pt>
                <c:pt idx="63">
                  <c:v>43557</c:v>
                </c:pt>
                <c:pt idx="64">
                  <c:v>43558</c:v>
                </c:pt>
                <c:pt idx="65">
                  <c:v>43559</c:v>
                </c:pt>
                <c:pt idx="66">
                  <c:v>43560</c:v>
                </c:pt>
                <c:pt idx="67">
                  <c:v>43563</c:v>
                </c:pt>
                <c:pt idx="68">
                  <c:v>43564</c:v>
                </c:pt>
                <c:pt idx="69">
                  <c:v>43565</c:v>
                </c:pt>
                <c:pt idx="70">
                  <c:v>43566</c:v>
                </c:pt>
                <c:pt idx="71">
                  <c:v>43567</c:v>
                </c:pt>
                <c:pt idx="72">
                  <c:v>43570</c:v>
                </c:pt>
                <c:pt idx="73">
                  <c:v>43571</c:v>
                </c:pt>
                <c:pt idx="74">
                  <c:v>43572</c:v>
                </c:pt>
                <c:pt idx="75">
                  <c:v>43573</c:v>
                </c:pt>
                <c:pt idx="76">
                  <c:v>43577</c:v>
                </c:pt>
                <c:pt idx="77">
                  <c:v>43578</c:v>
                </c:pt>
                <c:pt idx="78">
                  <c:v>43579</c:v>
                </c:pt>
                <c:pt idx="79">
                  <c:v>43580</c:v>
                </c:pt>
                <c:pt idx="80">
                  <c:v>43581</c:v>
                </c:pt>
                <c:pt idx="81">
                  <c:v>43584</c:v>
                </c:pt>
                <c:pt idx="82">
                  <c:v>43585</c:v>
                </c:pt>
                <c:pt idx="83">
                  <c:v>43586</c:v>
                </c:pt>
                <c:pt idx="84">
                  <c:v>43587</c:v>
                </c:pt>
                <c:pt idx="85">
                  <c:v>43588</c:v>
                </c:pt>
                <c:pt idx="86">
                  <c:v>43591</c:v>
                </c:pt>
                <c:pt idx="87">
                  <c:v>43592</c:v>
                </c:pt>
                <c:pt idx="88">
                  <c:v>43593</c:v>
                </c:pt>
                <c:pt idx="89">
                  <c:v>43594</c:v>
                </c:pt>
                <c:pt idx="90">
                  <c:v>43595</c:v>
                </c:pt>
                <c:pt idx="91">
                  <c:v>43598</c:v>
                </c:pt>
                <c:pt idx="92">
                  <c:v>43599</c:v>
                </c:pt>
                <c:pt idx="93">
                  <c:v>43600</c:v>
                </c:pt>
                <c:pt idx="94">
                  <c:v>43601</c:v>
                </c:pt>
                <c:pt idx="95">
                  <c:v>43602</c:v>
                </c:pt>
                <c:pt idx="96">
                  <c:v>43605</c:v>
                </c:pt>
                <c:pt idx="97">
                  <c:v>43606</c:v>
                </c:pt>
                <c:pt idx="98">
                  <c:v>43607</c:v>
                </c:pt>
                <c:pt idx="99">
                  <c:v>43608</c:v>
                </c:pt>
                <c:pt idx="100">
                  <c:v>43609</c:v>
                </c:pt>
                <c:pt idx="101">
                  <c:v>43613</c:v>
                </c:pt>
                <c:pt idx="102">
                  <c:v>43614</c:v>
                </c:pt>
                <c:pt idx="103">
                  <c:v>43615</c:v>
                </c:pt>
                <c:pt idx="104">
                  <c:v>43616</c:v>
                </c:pt>
                <c:pt idx="105">
                  <c:v>43619</c:v>
                </c:pt>
                <c:pt idx="106">
                  <c:v>43620</c:v>
                </c:pt>
                <c:pt idx="107">
                  <c:v>43621</c:v>
                </c:pt>
                <c:pt idx="108">
                  <c:v>43622</c:v>
                </c:pt>
                <c:pt idx="109">
                  <c:v>43623</c:v>
                </c:pt>
                <c:pt idx="110">
                  <c:v>43626</c:v>
                </c:pt>
                <c:pt idx="111">
                  <c:v>43627</c:v>
                </c:pt>
                <c:pt idx="112">
                  <c:v>43628</c:v>
                </c:pt>
                <c:pt idx="113">
                  <c:v>43629</c:v>
                </c:pt>
                <c:pt idx="114">
                  <c:v>43630</c:v>
                </c:pt>
                <c:pt idx="115">
                  <c:v>43633</c:v>
                </c:pt>
                <c:pt idx="116">
                  <c:v>43634</c:v>
                </c:pt>
                <c:pt idx="117">
                  <c:v>43635</c:v>
                </c:pt>
                <c:pt idx="118">
                  <c:v>43636</c:v>
                </c:pt>
                <c:pt idx="119">
                  <c:v>43637</c:v>
                </c:pt>
                <c:pt idx="120">
                  <c:v>43640</c:v>
                </c:pt>
                <c:pt idx="121">
                  <c:v>43641</c:v>
                </c:pt>
                <c:pt idx="122">
                  <c:v>43642</c:v>
                </c:pt>
                <c:pt idx="123">
                  <c:v>43643</c:v>
                </c:pt>
                <c:pt idx="124">
                  <c:v>43644</c:v>
                </c:pt>
                <c:pt idx="125">
                  <c:v>43647</c:v>
                </c:pt>
                <c:pt idx="126">
                  <c:v>43648</c:v>
                </c:pt>
                <c:pt idx="127">
                  <c:v>43649</c:v>
                </c:pt>
                <c:pt idx="128">
                  <c:v>43651</c:v>
                </c:pt>
                <c:pt idx="129">
                  <c:v>43654</c:v>
                </c:pt>
                <c:pt idx="130">
                  <c:v>43655</c:v>
                </c:pt>
                <c:pt idx="131">
                  <c:v>43656</c:v>
                </c:pt>
                <c:pt idx="132">
                  <c:v>43657</c:v>
                </c:pt>
                <c:pt idx="133">
                  <c:v>43658</c:v>
                </c:pt>
                <c:pt idx="134">
                  <c:v>43661</c:v>
                </c:pt>
                <c:pt idx="135">
                  <c:v>43662</c:v>
                </c:pt>
                <c:pt idx="136">
                  <c:v>43663</c:v>
                </c:pt>
                <c:pt idx="137">
                  <c:v>43664</c:v>
                </c:pt>
                <c:pt idx="138">
                  <c:v>43665</c:v>
                </c:pt>
                <c:pt idx="139">
                  <c:v>43668</c:v>
                </c:pt>
                <c:pt idx="140">
                  <c:v>43669</c:v>
                </c:pt>
                <c:pt idx="141">
                  <c:v>43670</c:v>
                </c:pt>
                <c:pt idx="142">
                  <c:v>43671</c:v>
                </c:pt>
                <c:pt idx="143">
                  <c:v>43672</c:v>
                </c:pt>
                <c:pt idx="144">
                  <c:v>43675</c:v>
                </c:pt>
                <c:pt idx="145">
                  <c:v>43676</c:v>
                </c:pt>
                <c:pt idx="146">
                  <c:v>43677</c:v>
                </c:pt>
                <c:pt idx="147">
                  <c:v>43678</c:v>
                </c:pt>
                <c:pt idx="148">
                  <c:v>43679</c:v>
                </c:pt>
                <c:pt idx="149">
                  <c:v>43682</c:v>
                </c:pt>
                <c:pt idx="150">
                  <c:v>43683</c:v>
                </c:pt>
                <c:pt idx="151">
                  <c:v>43684</c:v>
                </c:pt>
                <c:pt idx="152">
                  <c:v>43685</c:v>
                </c:pt>
                <c:pt idx="153">
                  <c:v>43686</c:v>
                </c:pt>
                <c:pt idx="154">
                  <c:v>43689</c:v>
                </c:pt>
                <c:pt idx="155">
                  <c:v>43690</c:v>
                </c:pt>
                <c:pt idx="156">
                  <c:v>43691</c:v>
                </c:pt>
                <c:pt idx="157">
                  <c:v>43692</c:v>
                </c:pt>
                <c:pt idx="158">
                  <c:v>43693</c:v>
                </c:pt>
                <c:pt idx="159">
                  <c:v>43696</c:v>
                </c:pt>
                <c:pt idx="160">
                  <c:v>43697</c:v>
                </c:pt>
                <c:pt idx="161">
                  <c:v>43698</c:v>
                </c:pt>
                <c:pt idx="162">
                  <c:v>43699</c:v>
                </c:pt>
                <c:pt idx="163">
                  <c:v>43700</c:v>
                </c:pt>
                <c:pt idx="164">
                  <c:v>43703</c:v>
                </c:pt>
                <c:pt idx="165">
                  <c:v>43704</c:v>
                </c:pt>
                <c:pt idx="166">
                  <c:v>43705</c:v>
                </c:pt>
                <c:pt idx="167">
                  <c:v>43706</c:v>
                </c:pt>
                <c:pt idx="168">
                  <c:v>43707</c:v>
                </c:pt>
                <c:pt idx="169">
                  <c:v>43711</c:v>
                </c:pt>
                <c:pt idx="170">
                  <c:v>43712</c:v>
                </c:pt>
                <c:pt idx="171">
                  <c:v>43713</c:v>
                </c:pt>
                <c:pt idx="172">
                  <c:v>43714</c:v>
                </c:pt>
                <c:pt idx="173">
                  <c:v>43717</c:v>
                </c:pt>
                <c:pt idx="174">
                  <c:v>43718</c:v>
                </c:pt>
                <c:pt idx="175">
                  <c:v>43719</c:v>
                </c:pt>
                <c:pt idx="176">
                  <c:v>43720</c:v>
                </c:pt>
                <c:pt idx="177">
                  <c:v>43721</c:v>
                </c:pt>
                <c:pt idx="178">
                  <c:v>43724</c:v>
                </c:pt>
                <c:pt idx="179">
                  <c:v>43725</c:v>
                </c:pt>
                <c:pt idx="180">
                  <c:v>43726</c:v>
                </c:pt>
                <c:pt idx="181">
                  <c:v>43727</c:v>
                </c:pt>
                <c:pt idx="182">
                  <c:v>43728</c:v>
                </c:pt>
                <c:pt idx="183">
                  <c:v>43731</c:v>
                </c:pt>
                <c:pt idx="184">
                  <c:v>43732</c:v>
                </c:pt>
                <c:pt idx="185">
                  <c:v>43733</c:v>
                </c:pt>
                <c:pt idx="186">
                  <c:v>43734</c:v>
                </c:pt>
                <c:pt idx="187">
                  <c:v>43735</c:v>
                </c:pt>
                <c:pt idx="188">
                  <c:v>43738</c:v>
                </c:pt>
                <c:pt idx="189">
                  <c:v>43739</c:v>
                </c:pt>
                <c:pt idx="190">
                  <c:v>43740</c:v>
                </c:pt>
                <c:pt idx="191">
                  <c:v>43741</c:v>
                </c:pt>
                <c:pt idx="192">
                  <c:v>43742</c:v>
                </c:pt>
                <c:pt idx="193">
                  <c:v>43745</c:v>
                </c:pt>
                <c:pt idx="194">
                  <c:v>43746</c:v>
                </c:pt>
                <c:pt idx="195">
                  <c:v>43747</c:v>
                </c:pt>
                <c:pt idx="196">
                  <c:v>43748</c:v>
                </c:pt>
                <c:pt idx="197">
                  <c:v>43749</c:v>
                </c:pt>
                <c:pt idx="198">
                  <c:v>43752</c:v>
                </c:pt>
                <c:pt idx="199">
                  <c:v>43753</c:v>
                </c:pt>
                <c:pt idx="200">
                  <c:v>43754</c:v>
                </c:pt>
                <c:pt idx="201">
                  <c:v>43755</c:v>
                </c:pt>
                <c:pt idx="202">
                  <c:v>43756</c:v>
                </c:pt>
                <c:pt idx="203">
                  <c:v>43759</c:v>
                </c:pt>
                <c:pt idx="204">
                  <c:v>43760</c:v>
                </c:pt>
                <c:pt idx="205">
                  <c:v>43761</c:v>
                </c:pt>
                <c:pt idx="206">
                  <c:v>43762</c:v>
                </c:pt>
                <c:pt idx="207">
                  <c:v>43763</c:v>
                </c:pt>
                <c:pt idx="208">
                  <c:v>43766</c:v>
                </c:pt>
                <c:pt idx="209">
                  <c:v>43767</c:v>
                </c:pt>
                <c:pt idx="210">
                  <c:v>43768</c:v>
                </c:pt>
                <c:pt idx="211">
                  <c:v>43769</c:v>
                </c:pt>
                <c:pt idx="212">
                  <c:v>43770</c:v>
                </c:pt>
                <c:pt idx="213">
                  <c:v>43773</c:v>
                </c:pt>
                <c:pt idx="214">
                  <c:v>43774</c:v>
                </c:pt>
                <c:pt idx="215">
                  <c:v>43775</c:v>
                </c:pt>
                <c:pt idx="216">
                  <c:v>43776</c:v>
                </c:pt>
                <c:pt idx="217">
                  <c:v>43777</c:v>
                </c:pt>
                <c:pt idx="218">
                  <c:v>43780</c:v>
                </c:pt>
                <c:pt idx="219">
                  <c:v>43781</c:v>
                </c:pt>
                <c:pt idx="220">
                  <c:v>43782</c:v>
                </c:pt>
                <c:pt idx="221">
                  <c:v>43783</c:v>
                </c:pt>
                <c:pt idx="222">
                  <c:v>43784</c:v>
                </c:pt>
                <c:pt idx="223">
                  <c:v>43787</c:v>
                </c:pt>
                <c:pt idx="224">
                  <c:v>43788</c:v>
                </c:pt>
                <c:pt idx="225">
                  <c:v>43789</c:v>
                </c:pt>
                <c:pt idx="226">
                  <c:v>43790</c:v>
                </c:pt>
                <c:pt idx="227">
                  <c:v>43791</c:v>
                </c:pt>
                <c:pt idx="228">
                  <c:v>43794</c:v>
                </c:pt>
                <c:pt idx="229">
                  <c:v>43795</c:v>
                </c:pt>
                <c:pt idx="230">
                  <c:v>43796</c:v>
                </c:pt>
                <c:pt idx="231">
                  <c:v>43798</c:v>
                </c:pt>
                <c:pt idx="232">
                  <c:v>43801</c:v>
                </c:pt>
                <c:pt idx="233">
                  <c:v>43802</c:v>
                </c:pt>
                <c:pt idx="234">
                  <c:v>43803</c:v>
                </c:pt>
                <c:pt idx="235">
                  <c:v>43804</c:v>
                </c:pt>
                <c:pt idx="236">
                  <c:v>43805</c:v>
                </c:pt>
                <c:pt idx="237">
                  <c:v>43808</c:v>
                </c:pt>
                <c:pt idx="238">
                  <c:v>43809</c:v>
                </c:pt>
                <c:pt idx="239">
                  <c:v>43810</c:v>
                </c:pt>
                <c:pt idx="240">
                  <c:v>43811</c:v>
                </c:pt>
                <c:pt idx="241">
                  <c:v>43812</c:v>
                </c:pt>
                <c:pt idx="242">
                  <c:v>43815</c:v>
                </c:pt>
                <c:pt idx="243">
                  <c:v>43816</c:v>
                </c:pt>
                <c:pt idx="244">
                  <c:v>43817</c:v>
                </c:pt>
                <c:pt idx="245">
                  <c:v>43818</c:v>
                </c:pt>
                <c:pt idx="246">
                  <c:v>43819</c:v>
                </c:pt>
                <c:pt idx="247">
                  <c:v>43822</c:v>
                </c:pt>
                <c:pt idx="248">
                  <c:v>43823</c:v>
                </c:pt>
                <c:pt idx="249">
                  <c:v>43825</c:v>
                </c:pt>
                <c:pt idx="250">
                  <c:v>43826</c:v>
                </c:pt>
                <c:pt idx="251">
                  <c:v>43829</c:v>
                </c:pt>
                <c:pt idx="252">
                  <c:v>43830</c:v>
                </c:pt>
                <c:pt idx="253">
                  <c:v>43832</c:v>
                </c:pt>
                <c:pt idx="254">
                  <c:v>43833</c:v>
                </c:pt>
                <c:pt idx="255">
                  <c:v>43836</c:v>
                </c:pt>
                <c:pt idx="256">
                  <c:v>43837</c:v>
                </c:pt>
                <c:pt idx="257">
                  <c:v>43838</c:v>
                </c:pt>
                <c:pt idx="258">
                  <c:v>43839</c:v>
                </c:pt>
                <c:pt idx="259">
                  <c:v>43840</c:v>
                </c:pt>
                <c:pt idx="260">
                  <c:v>43843</c:v>
                </c:pt>
                <c:pt idx="261">
                  <c:v>43844</c:v>
                </c:pt>
                <c:pt idx="262">
                  <c:v>43845</c:v>
                </c:pt>
                <c:pt idx="263">
                  <c:v>43846</c:v>
                </c:pt>
                <c:pt idx="264">
                  <c:v>43847</c:v>
                </c:pt>
                <c:pt idx="265">
                  <c:v>43851</c:v>
                </c:pt>
                <c:pt idx="266">
                  <c:v>43852</c:v>
                </c:pt>
                <c:pt idx="267">
                  <c:v>43853</c:v>
                </c:pt>
                <c:pt idx="268">
                  <c:v>43854</c:v>
                </c:pt>
                <c:pt idx="269">
                  <c:v>43857</c:v>
                </c:pt>
                <c:pt idx="270">
                  <c:v>43858</c:v>
                </c:pt>
                <c:pt idx="271">
                  <c:v>43859</c:v>
                </c:pt>
                <c:pt idx="272">
                  <c:v>43860</c:v>
                </c:pt>
                <c:pt idx="273">
                  <c:v>43861</c:v>
                </c:pt>
                <c:pt idx="274">
                  <c:v>43864</c:v>
                </c:pt>
                <c:pt idx="275">
                  <c:v>43865</c:v>
                </c:pt>
                <c:pt idx="276">
                  <c:v>43866</c:v>
                </c:pt>
                <c:pt idx="277">
                  <c:v>43867</c:v>
                </c:pt>
                <c:pt idx="278">
                  <c:v>43868</c:v>
                </c:pt>
                <c:pt idx="279">
                  <c:v>43871</c:v>
                </c:pt>
                <c:pt idx="280">
                  <c:v>43872</c:v>
                </c:pt>
                <c:pt idx="281">
                  <c:v>43873</c:v>
                </c:pt>
                <c:pt idx="282">
                  <c:v>43874</c:v>
                </c:pt>
                <c:pt idx="283">
                  <c:v>43875</c:v>
                </c:pt>
                <c:pt idx="284">
                  <c:v>43879</c:v>
                </c:pt>
                <c:pt idx="285">
                  <c:v>43880</c:v>
                </c:pt>
                <c:pt idx="286">
                  <c:v>43881</c:v>
                </c:pt>
                <c:pt idx="287">
                  <c:v>43882</c:v>
                </c:pt>
                <c:pt idx="288">
                  <c:v>43885</c:v>
                </c:pt>
                <c:pt idx="289">
                  <c:v>43886</c:v>
                </c:pt>
                <c:pt idx="290">
                  <c:v>43887</c:v>
                </c:pt>
                <c:pt idx="291">
                  <c:v>43888</c:v>
                </c:pt>
                <c:pt idx="292">
                  <c:v>43889</c:v>
                </c:pt>
                <c:pt idx="293">
                  <c:v>43892</c:v>
                </c:pt>
                <c:pt idx="294">
                  <c:v>43893</c:v>
                </c:pt>
                <c:pt idx="295">
                  <c:v>43894</c:v>
                </c:pt>
                <c:pt idx="296">
                  <c:v>43895</c:v>
                </c:pt>
                <c:pt idx="297">
                  <c:v>43896</c:v>
                </c:pt>
                <c:pt idx="298">
                  <c:v>43899</c:v>
                </c:pt>
                <c:pt idx="299">
                  <c:v>43900</c:v>
                </c:pt>
                <c:pt idx="300">
                  <c:v>43901</c:v>
                </c:pt>
                <c:pt idx="301">
                  <c:v>43902</c:v>
                </c:pt>
                <c:pt idx="302">
                  <c:v>43903</c:v>
                </c:pt>
                <c:pt idx="303">
                  <c:v>43906</c:v>
                </c:pt>
                <c:pt idx="304">
                  <c:v>43907</c:v>
                </c:pt>
                <c:pt idx="305">
                  <c:v>43908</c:v>
                </c:pt>
                <c:pt idx="306">
                  <c:v>43909</c:v>
                </c:pt>
                <c:pt idx="307">
                  <c:v>43910</c:v>
                </c:pt>
                <c:pt idx="308">
                  <c:v>43913</c:v>
                </c:pt>
                <c:pt idx="309">
                  <c:v>43914</c:v>
                </c:pt>
                <c:pt idx="310">
                  <c:v>43915</c:v>
                </c:pt>
                <c:pt idx="311">
                  <c:v>43916</c:v>
                </c:pt>
                <c:pt idx="312">
                  <c:v>43917</c:v>
                </c:pt>
                <c:pt idx="313">
                  <c:v>43920</c:v>
                </c:pt>
                <c:pt idx="314">
                  <c:v>43921</c:v>
                </c:pt>
                <c:pt idx="315">
                  <c:v>43922</c:v>
                </c:pt>
                <c:pt idx="316">
                  <c:v>43923</c:v>
                </c:pt>
                <c:pt idx="317">
                  <c:v>43924</c:v>
                </c:pt>
                <c:pt idx="318">
                  <c:v>43927</c:v>
                </c:pt>
                <c:pt idx="319">
                  <c:v>43928</c:v>
                </c:pt>
                <c:pt idx="320">
                  <c:v>43929</c:v>
                </c:pt>
                <c:pt idx="321">
                  <c:v>43930</c:v>
                </c:pt>
                <c:pt idx="322">
                  <c:v>43934</c:v>
                </c:pt>
                <c:pt idx="323">
                  <c:v>43935</c:v>
                </c:pt>
                <c:pt idx="324">
                  <c:v>43936</c:v>
                </c:pt>
                <c:pt idx="325">
                  <c:v>43937</c:v>
                </c:pt>
                <c:pt idx="326">
                  <c:v>43938</c:v>
                </c:pt>
                <c:pt idx="327">
                  <c:v>43941</c:v>
                </c:pt>
                <c:pt idx="328">
                  <c:v>43942</c:v>
                </c:pt>
                <c:pt idx="329">
                  <c:v>43943</c:v>
                </c:pt>
                <c:pt idx="330">
                  <c:v>43944</c:v>
                </c:pt>
                <c:pt idx="331">
                  <c:v>43945</c:v>
                </c:pt>
                <c:pt idx="332">
                  <c:v>43948</c:v>
                </c:pt>
                <c:pt idx="333">
                  <c:v>43949</c:v>
                </c:pt>
                <c:pt idx="334">
                  <c:v>43950</c:v>
                </c:pt>
                <c:pt idx="335">
                  <c:v>43951</c:v>
                </c:pt>
                <c:pt idx="336">
                  <c:v>43952</c:v>
                </c:pt>
                <c:pt idx="337">
                  <c:v>43955</c:v>
                </c:pt>
                <c:pt idx="338">
                  <c:v>43956</c:v>
                </c:pt>
                <c:pt idx="339">
                  <c:v>43957</c:v>
                </c:pt>
                <c:pt idx="340">
                  <c:v>43958</c:v>
                </c:pt>
                <c:pt idx="341">
                  <c:v>43959</c:v>
                </c:pt>
                <c:pt idx="342">
                  <c:v>43962</c:v>
                </c:pt>
                <c:pt idx="343">
                  <c:v>43963</c:v>
                </c:pt>
                <c:pt idx="344">
                  <c:v>43964</c:v>
                </c:pt>
                <c:pt idx="345">
                  <c:v>43965</c:v>
                </c:pt>
                <c:pt idx="346">
                  <c:v>43966</c:v>
                </c:pt>
                <c:pt idx="347">
                  <c:v>43969</c:v>
                </c:pt>
                <c:pt idx="348">
                  <c:v>43970</c:v>
                </c:pt>
                <c:pt idx="349">
                  <c:v>43971</c:v>
                </c:pt>
                <c:pt idx="350">
                  <c:v>43972</c:v>
                </c:pt>
                <c:pt idx="351">
                  <c:v>43973</c:v>
                </c:pt>
                <c:pt idx="352">
                  <c:v>43977</c:v>
                </c:pt>
                <c:pt idx="353">
                  <c:v>43978</c:v>
                </c:pt>
                <c:pt idx="354">
                  <c:v>43979</c:v>
                </c:pt>
                <c:pt idx="355">
                  <c:v>43980</c:v>
                </c:pt>
                <c:pt idx="356">
                  <c:v>43983</c:v>
                </c:pt>
                <c:pt idx="357">
                  <c:v>43984</c:v>
                </c:pt>
                <c:pt idx="358">
                  <c:v>43985</c:v>
                </c:pt>
                <c:pt idx="359">
                  <c:v>43986</c:v>
                </c:pt>
                <c:pt idx="360">
                  <c:v>43987</c:v>
                </c:pt>
                <c:pt idx="361">
                  <c:v>43990</c:v>
                </c:pt>
                <c:pt idx="362">
                  <c:v>43991</c:v>
                </c:pt>
                <c:pt idx="363">
                  <c:v>43992</c:v>
                </c:pt>
                <c:pt idx="364">
                  <c:v>43993</c:v>
                </c:pt>
                <c:pt idx="365">
                  <c:v>43994</c:v>
                </c:pt>
                <c:pt idx="366">
                  <c:v>43997</c:v>
                </c:pt>
                <c:pt idx="367">
                  <c:v>43998</c:v>
                </c:pt>
                <c:pt idx="368">
                  <c:v>43999</c:v>
                </c:pt>
                <c:pt idx="369">
                  <c:v>44000</c:v>
                </c:pt>
                <c:pt idx="370">
                  <c:v>44001</c:v>
                </c:pt>
                <c:pt idx="371">
                  <c:v>44004</c:v>
                </c:pt>
                <c:pt idx="372">
                  <c:v>44005</c:v>
                </c:pt>
                <c:pt idx="373">
                  <c:v>44006</c:v>
                </c:pt>
                <c:pt idx="374">
                  <c:v>44007</c:v>
                </c:pt>
                <c:pt idx="375">
                  <c:v>44008</c:v>
                </c:pt>
                <c:pt idx="376">
                  <c:v>44011</c:v>
                </c:pt>
                <c:pt idx="377">
                  <c:v>44012</c:v>
                </c:pt>
                <c:pt idx="378">
                  <c:v>44013</c:v>
                </c:pt>
                <c:pt idx="379">
                  <c:v>44014</c:v>
                </c:pt>
                <c:pt idx="380">
                  <c:v>44018</c:v>
                </c:pt>
                <c:pt idx="381">
                  <c:v>44019</c:v>
                </c:pt>
                <c:pt idx="382">
                  <c:v>44020</c:v>
                </c:pt>
                <c:pt idx="383">
                  <c:v>44021</c:v>
                </c:pt>
                <c:pt idx="384">
                  <c:v>44022</c:v>
                </c:pt>
                <c:pt idx="385">
                  <c:v>44025</c:v>
                </c:pt>
                <c:pt idx="386">
                  <c:v>44026</c:v>
                </c:pt>
                <c:pt idx="387">
                  <c:v>44027</c:v>
                </c:pt>
                <c:pt idx="388">
                  <c:v>44028</c:v>
                </c:pt>
                <c:pt idx="389">
                  <c:v>44029</c:v>
                </c:pt>
                <c:pt idx="390">
                  <c:v>44032</c:v>
                </c:pt>
                <c:pt idx="391">
                  <c:v>44033</c:v>
                </c:pt>
                <c:pt idx="392">
                  <c:v>44034</c:v>
                </c:pt>
                <c:pt idx="393">
                  <c:v>44035</c:v>
                </c:pt>
                <c:pt idx="394">
                  <c:v>44036</c:v>
                </c:pt>
                <c:pt idx="395">
                  <c:v>44039</c:v>
                </c:pt>
                <c:pt idx="396">
                  <c:v>44040</c:v>
                </c:pt>
                <c:pt idx="397">
                  <c:v>44041</c:v>
                </c:pt>
                <c:pt idx="398">
                  <c:v>44042</c:v>
                </c:pt>
                <c:pt idx="399">
                  <c:v>44043</c:v>
                </c:pt>
                <c:pt idx="400">
                  <c:v>44046</c:v>
                </c:pt>
                <c:pt idx="401">
                  <c:v>44047</c:v>
                </c:pt>
                <c:pt idx="402">
                  <c:v>44048</c:v>
                </c:pt>
                <c:pt idx="403">
                  <c:v>44049</c:v>
                </c:pt>
                <c:pt idx="404">
                  <c:v>44050</c:v>
                </c:pt>
                <c:pt idx="405">
                  <c:v>44053</c:v>
                </c:pt>
                <c:pt idx="406">
                  <c:v>44054</c:v>
                </c:pt>
                <c:pt idx="407">
                  <c:v>44055</c:v>
                </c:pt>
                <c:pt idx="408">
                  <c:v>44056</c:v>
                </c:pt>
                <c:pt idx="409">
                  <c:v>44057</c:v>
                </c:pt>
                <c:pt idx="410">
                  <c:v>44060</c:v>
                </c:pt>
                <c:pt idx="411">
                  <c:v>44061</c:v>
                </c:pt>
                <c:pt idx="412">
                  <c:v>44062</c:v>
                </c:pt>
                <c:pt idx="413">
                  <c:v>44063</c:v>
                </c:pt>
                <c:pt idx="414">
                  <c:v>44064</c:v>
                </c:pt>
                <c:pt idx="415">
                  <c:v>44067</c:v>
                </c:pt>
                <c:pt idx="416">
                  <c:v>44068</c:v>
                </c:pt>
                <c:pt idx="417">
                  <c:v>44069</c:v>
                </c:pt>
                <c:pt idx="418">
                  <c:v>44070</c:v>
                </c:pt>
                <c:pt idx="419">
                  <c:v>44071</c:v>
                </c:pt>
                <c:pt idx="420">
                  <c:v>44074</c:v>
                </c:pt>
                <c:pt idx="421">
                  <c:v>44075</c:v>
                </c:pt>
                <c:pt idx="422">
                  <c:v>44076</c:v>
                </c:pt>
                <c:pt idx="423">
                  <c:v>44077</c:v>
                </c:pt>
                <c:pt idx="424">
                  <c:v>44078</c:v>
                </c:pt>
                <c:pt idx="425">
                  <c:v>44082</c:v>
                </c:pt>
                <c:pt idx="426">
                  <c:v>44083</c:v>
                </c:pt>
                <c:pt idx="427">
                  <c:v>44084</c:v>
                </c:pt>
                <c:pt idx="428">
                  <c:v>44085</c:v>
                </c:pt>
                <c:pt idx="429">
                  <c:v>44088</c:v>
                </c:pt>
                <c:pt idx="430">
                  <c:v>44089</c:v>
                </c:pt>
                <c:pt idx="431">
                  <c:v>44090</c:v>
                </c:pt>
                <c:pt idx="432">
                  <c:v>44091</c:v>
                </c:pt>
                <c:pt idx="433">
                  <c:v>44092</c:v>
                </c:pt>
                <c:pt idx="434">
                  <c:v>44095</c:v>
                </c:pt>
                <c:pt idx="435">
                  <c:v>44096</c:v>
                </c:pt>
                <c:pt idx="436">
                  <c:v>44097</c:v>
                </c:pt>
                <c:pt idx="437">
                  <c:v>44098</c:v>
                </c:pt>
                <c:pt idx="438">
                  <c:v>44099</c:v>
                </c:pt>
                <c:pt idx="439">
                  <c:v>44102</c:v>
                </c:pt>
                <c:pt idx="440">
                  <c:v>44103</c:v>
                </c:pt>
                <c:pt idx="441">
                  <c:v>44104</c:v>
                </c:pt>
                <c:pt idx="442">
                  <c:v>44105</c:v>
                </c:pt>
                <c:pt idx="443">
                  <c:v>44106</c:v>
                </c:pt>
                <c:pt idx="444">
                  <c:v>44109</c:v>
                </c:pt>
                <c:pt idx="445">
                  <c:v>44110</c:v>
                </c:pt>
                <c:pt idx="446">
                  <c:v>44111</c:v>
                </c:pt>
                <c:pt idx="447">
                  <c:v>44112</c:v>
                </c:pt>
                <c:pt idx="448">
                  <c:v>44113</c:v>
                </c:pt>
                <c:pt idx="449">
                  <c:v>44116</c:v>
                </c:pt>
                <c:pt idx="450">
                  <c:v>44117</c:v>
                </c:pt>
                <c:pt idx="451">
                  <c:v>44118</c:v>
                </c:pt>
                <c:pt idx="452">
                  <c:v>44119</c:v>
                </c:pt>
                <c:pt idx="453">
                  <c:v>44120</c:v>
                </c:pt>
                <c:pt idx="454">
                  <c:v>44123</c:v>
                </c:pt>
                <c:pt idx="455">
                  <c:v>44124</c:v>
                </c:pt>
                <c:pt idx="456">
                  <c:v>44125</c:v>
                </c:pt>
                <c:pt idx="457">
                  <c:v>44126</c:v>
                </c:pt>
                <c:pt idx="458">
                  <c:v>44127</c:v>
                </c:pt>
                <c:pt idx="459">
                  <c:v>44130</c:v>
                </c:pt>
                <c:pt idx="460">
                  <c:v>44131</c:v>
                </c:pt>
                <c:pt idx="461">
                  <c:v>44132</c:v>
                </c:pt>
                <c:pt idx="462">
                  <c:v>44133</c:v>
                </c:pt>
                <c:pt idx="463">
                  <c:v>44134</c:v>
                </c:pt>
                <c:pt idx="464">
                  <c:v>44137</c:v>
                </c:pt>
                <c:pt idx="465">
                  <c:v>44138</c:v>
                </c:pt>
                <c:pt idx="466">
                  <c:v>44139</c:v>
                </c:pt>
                <c:pt idx="467">
                  <c:v>44140</c:v>
                </c:pt>
                <c:pt idx="468">
                  <c:v>44141</c:v>
                </c:pt>
                <c:pt idx="469">
                  <c:v>44144</c:v>
                </c:pt>
                <c:pt idx="470">
                  <c:v>44145</c:v>
                </c:pt>
                <c:pt idx="471">
                  <c:v>44146</c:v>
                </c:pt>
                <c:pt idx="472">
                  <c:v>44147</c:v>
                </c:pt>
                <c:pt idx="473">
                  <c:v>44148</c:v>
                </c:pt>
                <c:pt idx="474">
                  <c:v>44151</c:v>
                </c:pt>
                <c:pt idx="475">
                  <c:v>44152</c:v>
                </c:pt>
                <c:pt idx="476">
                  <c:v>44153</c:v>
                </c:pt>
                <c:pt idx="477">
                  <c:v>44154</c:v>
                </c:pt>
                <c:pt idx="478">
                  <c:v>44155</c:v>
                </c:pt>
                <c:pt idx="479">
                  <c:v>44158</c:v>
                </c:pt>
                <c:pt idx="480">
                  <c:v>44159</c:v>
                </c:pt>
                <c:pt idx="481">
                  <c:v>44160</c:v>
                </c:pt>
                <c:pt idx="482">
                  <c:v>44162</c:v>
                </c:pt>
                <c:pt idx="483">
                  <c:v>44165</c:v>
                </c:pt>
                <c:pt idx="484">
                  <c:v>44166</c:v>
                </c:pt>
                <c:pt idx="485">
                  <c:v>44167</c:v>
                </c:pt>
                <c:pt idx="486">
                  <c:v>44168</c:v>
                </c:pt>
                <c:pt idx="487">
                  <c:v>44169</c:v>
                </c:pt>
                <c:pt idx="488">
                  <c:v>44172</c:v>
                </c:pt>
                <c:pt idx="489">
                  <c:v>44173</c:v>
                </c:pt>
                <c:pt idx="490">
                  <c:v>44174</c:v>
                </c:pt>
                <c:pt idx="491">
                  <c:v>44175</c:v>
                </c:pt>
                <c:pt idx="492">
                  <c:v>44176</c:v>
                </c:pt>
                <c:pt idx="493">
                  <c:v>44179</c:v>
                </c:pt>
                <c:pt idx="494">
                  <c:v>44180</c:v>
                </c:pt>
                <c:pt idx="495">
                  <c:v>44181</c:v>
                </c:pt>
                <c:pt idx="496">
                  <c:v>44182</c:v>
                </c:pt>
                <c:pt idx="497">
                  <c:v>44183</c:v>
                </c:pt>
                <c:pt idx="498">
                  <c:v>44186</c:v>
                </c:pt>
                <c:pt idx="499">
                  <c:v>44187</c:v>
                </c:pt>
                <c:pt idx="500">
                  <c:v>44188</c:v>
                </c:pt>
                <c:pt idx="501">
                  <c:v>44189</c:v>
                </c:pt>
                <c:pt idx="502">
                  <c:v>44193</c:v>
                </c:pt>
                <c:pt idx="503">
                  <c:v>44194</c:v>
                </c:pt>
                <c:pt idx="504">
                  <c:v>44195</c:v>
                </c:pt>
                <c:pt idx="505">
                  <c:v>44196</c:v>
                </c:pt>
                <c:pt idx="506">
                  <c:v>44200</c:v>
                </c:pt>
                <c:pt idx="507">
                  <c:v>44201</c:v>
                </c:pt>
                <c:pt idx="508">
                  <c:v>44202</c:v>
                </c:pt>
                <c:pt idx="509">
                  <c:v>44203</c:v>
                </c:pt>
                <c:pt idx="510">
                  <c:v>44204</c:v>
                </c:pt>
                <c:pt idx="511">
                  <c:v>44207</c:v>
                </c:pt>
                <c:pt idx="512">
                  <c:v>44208</c:v>
                </c:pt>
                <c:pt idx="513">
                  <c:v>44209</c:v>
                </c:pt>
                <c:pt idx="514">
                  <c:v>44210</c:v>
                </c:pt>
                <c:pt idx="515">
                  <c:v>44211</c:v>
                </c:pt>
                <c:pt idx="516">
                  <c:v>44215</c:v>
                </c:pt>
                <c:pt idx="517">
                  <c:v>44216</c:v>
                </c:pt>
                <c:pt idx="518">
                  <c:v>44217</c:v>
                </c:pt>
                <c:pt idx="519">
                  <c:v>44218</c:v>
                </c:pt>
                <c:pt idx="520">
                  <c:v>44221</c:v>
                </c:pt>
                <c:pt idx="521">
                  <c:v>44222</c:v>
                </c:pt>
                <c:pt idx="522">
                  <c:v>44223</c:v>
                </c:pt>
                <c:pt idx="523">
                  <c:v>44224</c:v>
                </c:pt>
                <c:pt idx="524">
                  <c:v>44225</c:v>
                </c:pt>
                <c:pt idx="525">
                  <c:v>44228</c:v>
                </c:pt>
                <c:pt idx="526">
                  <c:v>44229</c:v>
                </c:pt>
                <c:pt idx="527">
                  <c:v>44230</c:v>
                </c:pt>
                <c:pt idx="528">
                  <c:v>44231</c:v>
                </c:pt>
                <c:pt idx="529">
                  <c:v>44232</c:v>
                </c:pt>
                <c:pt idx="530">
                  <c:v>44235</c:v>
                </c:pt>
                <c:pt idx="531">
                  <c:v>44236</c:v>
                </c:pt>
                <c:pt idx="532">
                  <c:v>44237</c:v>
                </c:pt>
                <c:pt idx="533">
                  <c:v>44238</c:v>
                </c:pt>
                <c:pt idx="534">
                  <c:v>44239</c:v>
                </c:pt>
                <c:pt idx="535">
                  <c:v>44243</c:v>
                </c:pt>
                <c:pt idx="536">
                  <c:v>44244</c:v>
                </c:pt>
                <c:pt idx="537">
                  <c:v>44245</c:v>
                </c:pt>
                <c:pt idx="538">
                  <c:v>44246</c:v>
                </c:pt>
                <c:pt idx="539">
                  <c:v>44249</c:v>
                </c:pt>
                <c:pt idx="540">
                  <c:v>44250</c:v>
                </c:pt>
                <c:pt idx="541">
                  <c:v>44251</c:v>
                </c:pt>
                <c:pt idx="542">
                  <c:v>44252</c:v>
                </c:pt>
                <c:pt idx="543">
                  <c:v>44253</c:v>
                </c:pt>
                <c:pt idx="544">
                  <c:v>44256</c:v>
                </c:pt>
                <c:pt idx="545">
                  <c:v>44257</c:v>
                </c:pt>
                <c:pt idx="546">
                  <c:v>44258</c:v>
                </c:pt>
                <c:pt idx="547">
                  <c:v>44259</c:v>
                </c:pt>
                <c:pt idx="548">
                  <c:v>44260</c:v>
                </c:pt>
                <c:pt idx="549">
                  <c:v>44263</c:v>
                </c:pt>
                <c:pt idx="550">
                  <c:v>44264</c:v>
                </c:pt>
                <c:pt idx="551">
                  <c:v>44265</c:v>
                </c:pt>
                <c:pt idx="552">
                  <c:v>44266</c:v>
                </c:pt>
                <c:pt idx="553">
                  <c:v>44267</c:v>
                </c:pt>
                <c:pt idx="554">
                  <c:v>44270</c:v>
                </c:pt>
                <c:pt idx="555">
                  <c:v>44271</c:v>
                </c:pt>
                <c:pt idx="556">
                  <c:v>44272</c:v>
                </c:pt>
                <c:pt idx="557">
                  <c:v>44273</c:v>
                </c:pt>
                <c:pt idx="558">
                  <c:v>44274</c:v>
                </c:pt>
                <c:pt idx="559">
                  <c:v>44277</c:v>
                </c:pt>
                <c:pt idx="560">
                  <c:v>44278</c:v>
                </c:pt>
                <c:pt idx="561">
                  <c:v>44279</c:v>
                </c:pt>
                <c:pt idx="562">
                  <c:v>44280</c:v>
                </c:pt>
                <c:pt idx="563">
                  <c:v>44281</c:v>
                </c:pt>
                <c:pt idx="564">
                  <c:v>44284</c:v>
                </c:pt>
                <c:pt idx="565">
                  <c:v>44285</c:v>
                </c:pt>
                <c:pt idx="566">
                  <c:v>44286</c:v>
                </c:pt>
                <c:pt idx="567">
                  <c:v>44287</c:v>
                </c:pt>
                <c:pt idx="568">
                  <c:v>44291</c:v>
                </c:pt>
                <c:pt idx="569">
                  <c:v>44292</c:v>
                </c:pt>
                <c:pt idx="570">
                  <c:v>44293</c:v>
                </c:pt>
                <c:pt idx="571">
                  <c:v>44294</c:v>
                </c:pt>
                <c:pt idx="572">
                  <c:v>44295</c:v>
                </c:pt>
                <c:pt idx="573">
                  <c:v>44298</c:v>
                </c:pt>
                <c:pt idx="574">
                  <c:v>44299</c:v>
                </c:pt>
                <c:pt idx="575">
                  <c:v>44300</c:v>
                </c:pt>
                <c:pt idx="576">
                  <c:v>44301</c:v>
                </c:pt>
                <c:pt idx="577">
                  <c:v>44302</c:v>
                </c:pt>
                <c:pt idx="578">
                  <c:v>44305</c:v>
                </c:pt>
                <c:pt idx="579">
                  <c:v>44306</c:v>
                </c:pt>
                <c:pt idx="580">
                  <c:v>44307</c:v>
                </c:pt>
                <c:pt idx="581">
                  <c:v>44308</c:v>
                </c:pt>
                <c:pt idx="582">
                  <c:v>44309</c:v>
                </c:pt>
                <c:pt idx="583">
                  <c:v>44312</c:v>
                </c:pt>
                <c:pt idx="584">
                  <c:v>44313</c:v>
                </c:pt>
                <c:pt idx="585">
                  <c:v>44314</c:v>
                </c:pt>
                <c:pt idx="586">
                  <c:v>44315</c:v>
                </c:pt>
                <c:pt idx="587">
                  <c:v>44316</c:v>
                </c:pt>
                <c:pt idx="588">
                  <c:v>44319</c:v>
                </c:pt>
                <c:pt idx="589">
                  <c:v>44320</c:v>
                </c:pt>
                <c:pt idx="590">
                  <c:v>44321</c:v>
                </c:pt>
                <c:pt idx="591">
                  <c:v>44322</c:v>
                </c:pt>
                <c:pt idx="592">
                  <c:v>44323</c:v>
                </c:pt>
                <c:pt idx="593">
                  <c:v>44326</c:v>
                </c:pt>
                <c:pt idx="594">
                  <c:v>44327</c:v>
                </c:pt>
                <c:pt idx="595">
                  <c:v>44328</c:v>
                </c:pt>
                <c:pt idx="596">
                  <c:v>44329</c:v>
                </c:pt>
                <c:pt idx="597">
                  <c:v>44330</c:v>
                </c:pt>
                <c:pt idx="598">
                  <c:v>44333</c:v>
                </c:pt>
                <c:pt idx="599">
                  <c:v>44334</c:v>
                </c:pt>
                <c:pt idx="600">
                  <c:v>44335</c:v>
                </c:pt>
                <c:pt idx="601">
                  <c:v>44336</c:v>
                </c:pt>
                <c:pt idx="602">
                  <c:v>44337</c:v>
                </c:pt>
                <c:pt idx="603">
                  <c:v>44340</c:v>
                </c:pt>
                <c:pt idx="604">
                  <c:v>44341</c:v>
                </c:pt>
                <c:pt idx="605">
                  <c:v>44342</c:v>
                </c:pt>
                <c:pt idx="606">
                  <c:v>44343</c:v>
                </c:pt>
                <c:pt idx="607">
                  <c:v>44344</c:v>
                </c:pt>
                <c:pt idx="608">
                  <c:v>44348</c:v>
                </c:pt>
                <c:pt idx="609">
                  <c:v>44349</c:v>
                </c:pt>
                <c:pt idx="610">
                  <c:v>44350</c:v>
                </c:pt>
                <c:pt idx="611">
                  <c:v>44351</c:v>
                </c:pt>
                <c:pt idx="612">
                  <c:v>44354</c:v>
                </c:pt>
                <c:pt idx="613">
                  <c:v>44355</c:v>
                </c:pt>
                <c:pt idx="614">
                  <c:v>44356</c:v>
                </c:pt>
                <c:pt idx="615">
                  <c:v>44357</c:v>
                </c:pt>
                <c:pt idx="616">
                  <c:v>44358</c:v>
                </c:pt>
                <c:pt idx="617">
                  <c:v>44361</c:v>
                </c:pt>
                <c:pt idx="618">
                  <c:v>44362</c:v>
                </c:pt>
                <c:pt idx="619">
                  <c:v>44363</c:v>
                </c:pt>
                <c:pt idx="620">
                  <c:v>44364</c:v>
                </c:pt>
                <c:pt idx="621">
                  <c:v>44365</c:v>
                </c:pt>
                <c:pt idx="622">
                  <c:v>44368</c:v>
                </c:pt>
                <c:pt idx="623">
                  <c:v>44369</c:v>
                </c:pt>
                <c:pt idx="624">
                  <c:v>44370</c:v>
                </c:pt>
                <c:pt idx="625">
                  <c:v>44371</c:v>
                </c:pt>
                <c:pt idx="626">
                  <c:v>44372</c:v>
                </c:pt>
                <c:pt idx="627">
                  <c:v>44375</c:v>
                </c:pt>
                <c:pt idx="628">
                  <c:v>44376</c:v>
                </c:pt>
                <c:pt idx="629">
                  <c:v>44377</c:v>
                </c:pt>
                <c:pt idx="630">
                  <c:v>44378</c:v>
                </c:pt>
                <c:pt idx="631">
                  <c:v>44379</c:v>
                </c:pt>
                <c:pt idx="632">
                  <c:v>44383</c:v>
                </c:pt>
                <c:pt idx="633">
                  <c:v>44384</c:v>
                </c:pt>
                <c:pt idx="634">
                  <c:v>44385</c:v>
                </c:pt>
                <c:pt idx="635">
                  <c:v>44386</c:v>
                </c:pt>
                <c:pt idx="636">
                  <c:v>44389</c:v>
                </c:pt>
                <c:pt idx="637">
                  <c:v>44390</c:v>
                </c:pt>
                <c:pt idx="638">
                  <c:v>44391</c:v>
                </c:pt>
                <c:pt idx="639">
                  <c:v>44392</c:v>
                </c:pt>
                <c:pt idx="640">
                  <c:v>44393</c:v>
                </c:pt>
                <c:pt idx="641">
                  <c:v>44396</c:v>
                </c:pt>
                <c:pt idx="642">
                  <c:v>44397</c:v>
                </c:pt>
                <c:pt idx="643">
                  <c:v>44398</c:v>
                </c:pt>
                <c:pt idx="644">
                  <c:v>44399</c:v>
                </c:pt>
                <c:pt idx="645">
                  <c:v>44400</c:v>
                </c:pt>
                <c:pt idx="646">
                  <c:v>44403</c:v>
                </c:pt>
                <c:pt idx="647">
                  <c:v>44404</c:v>
                </c:pt>
                <c:pt idx="648">
                  <c:v>44405</c:v>
                </c:pt>
                <c:pt idx="649">
                  <c:v>44406</c:v>
                </c:pt>
                <c:pt idx="650">
                  <c:v>44407</c:v>
                </c:pt>
                <c:pt idx="651">
                  <c:v>44410</c:v>
                </c:pt>
                <c:pt idx="652">
                  <c:v>44411</c:v>
                </c:pt>
                <c:pt idx="653">
                  <c:v>44412</c:v>
                </c:pt>
                <c:pt idx="654">
                  <c:v>44413</c:v>
                </c:pt>
                <c:pt idx="655">
                  <c:v>44414</c:v>
                </c:pt>
                <c:pt idx="656">
                  <c:v>44417</c:v>
                </c:pt>
                <c:pt idx="657">
                  <c:v>44418</c:v>
                </c:pt>
                <c:pt idx="658">
                  <c:v>44419</c:v>
                </c:pt>
                <c:pt idx="659">
                  <c:v>44420</c:v>
                </c:pt>
                <c:pt idx="660">
                  <c:v>44421</c:v>
                </c:pt>
                <c:pt idx="661">
                  <c:v>44424</c:v>
                </c:pt>
                <c:pt idx="662">
                  <c:v>44425</c:v>
                </c:pt>
                <c:pt idx="663">
                  <c:v>44426</c:v>
                </c:pt>
                <c:pt idx="664">
                  <c:v>44427</c:v>
                </c:pt>
                <c:pt idx="665">
                  <c:v>44428</c:v>
                </c:pt>
                <c:pt idx="666">
                  <c:v>44431</c:v>
                </c:pt>
                <c:pt idx="667">
                  <c:v>44432</c:v>
                </c:pt>
                <c:pt idx="668">
                  <c:v>44433</c:v>
                </c:pt>
                <c:pt idx="669">
                  <c:v>44434</c:v>
                </c:pt>
                <c:pt idx="670">
                  <c:v>44435</c:v>
                </c:pt>
                <c:pt idx="671">
                  <c:v>44438</c:v>
                </c:pt>
                <c:pt idx="672">
                  <c:v>44439</c:v>
                </c:pt>
                <c:pt idx="673">
                  <c:v>44440</c:v>
                </c:pt>
                <c:pt idx="674">
                  <c:v>44441</c:v>
                </c:pt>
                <c:pt idx="675">
                  <c:v>44442</c:v>
                </c:pt>
                <c:pt idx="676">
                  <c:v>44446</c:v>
                </c:pt>
                <c:pt idx="677">
                  <c:v>44447</c:v>
                </c:pt>
                <c:pt idx="678">
                  <c:v>44448</c:v>
                </c:pt>
                <c:pt idx="679">
                  <c:v>44449</c:v>
                </c:pt>
                <c:pt idx="680">
                  <c:v>44452</c:v>
                </c:pt>
                <c:pt idx="681">
                  <c:v>44453</c:v>
                </c:pt>
                <c:pt idx="682">
                  <c:v>44454</c:v>
                </c:pt>
                <c:pt idx="683">
                  <c:v>44455</c:v>
                </c:pt>
                <c:pt idx="684">
                  <c:v>44456</c:v>
                </c:pt>
                <c:pt idx="685">
                  <c:v>44459</c:v>
                </c:pt>
                <c:pt idx="686">
                  <c:v>44460</c:v>
                </c:pt>
                <c:pt idx="687">
                  <c:v>44461</c:v>
                </c:pt>
                <c:pt idx="688">
                  <c:v>44462</c:v>
                </c:pt>
                <c:pt idx="689">
                  <c:v>44463</c:v>
                </c:pt>
                <c:pt idx="690">
                  <c:v>44466</c:v>
                </c:pt>
                <c:pt idx="691">
                  <c:v>44467</c:v>
                </c:pt>
                <c:pt idx="692">
                  <c:v>44468</c:v>
                </c:pt>
                <c:pt idx="693">
                  <c:v>44469</c:v>
                </c:pt>
                <c:pt idx="694">
                  <c:v>44470</c:v>
                </c:pt>
                <c:pt idx="695">
                  <c:v>44473</c:v>
                </c:pt>
                <c:pt idx="696">
                  <c:v>44474</c:v>
                </c:pt>
                <c:pt idx="697">
                  <c:v>44475</c:v>
                </c:pt>
                <c:pt idx="698">
                  <c:v>44476</c:v>
                </c:pt>
                <c:pt idx="699">
                  <c:v>44477</c:v>
                </c:pt>
                <c:pt idx="700">
                  <c:v>44480</c:v>
                </c:pt>
                <c:pt idx="701">
                  <c:v>44481</c:v>
                </c:pt>
                <c:pt idx="702">
                  <c:v>44482</c:v>
                </c:pt>
                <c:pt idx="703">
                  <c:v>44483</c:v>
                </c:pt>
                <c:pt idx="704">
                  <c:v>44484</c:v>
                </c:pt>
                <c:pt idx="705">
                  <c:v>44487</c:v>
                </c:pt>
                <c:pt idx="706">
                  <c:v>44488</c:v>
                </c:pt>
                <c:pt idx="707">
                  <c:v>44489</c:v>
                </c:pt>
                <c:pt idx="708">
                  <c:v>44490</c:v>
                </c:pt>
                <c:pt idx="709">
                  <c:v>44491</c:v>
                </c:pt>
                <c:pt idx="710">
                  <c:v>44494</c:v>
                </c:pt>
                <c:pt idx="711">
                  <c:v>44495</c:v>
                </c:pt>
                <c:pt idx="712">
                  <c:v>44496</c:v>
                </c:pt>
                <c:pt idx="713">
                  <c:v>44497</c:v>
                </c:pt>
                <c:pt idx="714">
                  <c:v>44498</c:v>
                </c:pt>
                <c:pt idx="715">
                  <c:v>44501</c:v>
                </c:pt>
                <c:pt idx="716">
                  <c:v>44502</c:v>
                </c:pt>
                <c:pt idx="717">
                  <c:v>44503</c:v>
                </c:pt>
                <c:pt idx="718">
                  <c:v>44504</c:v>
                </c:pt>
                <c:pt idx="719">
                  <c:v>44505</c:v>
                </c:pt>
                <c:pt idx="720">
                  <c:v>44508</c:v>
                </c:pt>
                <c:pt idx="721">
                  <c:v>44509</c:v>
                </c:pt>
                <c:pt idx="722">
                  <c:v>44510</c:v>
                </c:pt>
                <c:pt idx="723">
                  <c:v>44511</c:v>
                </c:pt>
                <c:pt idx="724">
                  <c:v>44512</c:v>
                </c:pt>
                <c:pt idx="725">
                  <c:v>44515</c:v>
                </c:pt>
                <c:pt idx="726">
                  <c:v>44516</c:v>
                </c:pt>
                <c:pt idx="727">
                  <c:v>44517</c:v>
                </c:pt>
                <c:pt idx="728">
                  <c:v>44518</c:v>
                </c:pt>
                <c:pt idx="729">
                  <c:v>44519</c:v>
                </c:pt>
                <c:pt idx="730">
                  <c:v>44522</c:v>
                </c:pt>
                <c:pt idx="731">
                  <c:v>44523</c:v>
                </c:pt>
                <c:pt idx="732">
                  <c:v>44524</c:v>
                </c:pt>
                <c:pt idx="733">
                  <c:v>44526</c:v>
                </c:pt>
                <c:pt idx="734">
                  <c:v>44529</c:v>
                </c:pt>
                <c:pt idx="735">
                  <c:v>44530</c:v>
                </c:pt>
                <c:pt idx="736">
                  <c:v>44531</c:v>
                </c:pt>
                <c:pt idx="737">
                  <c:v>44532</c:v>
                </c:pt>
                <c:pt idx="738">
                  <c:v>44533</c:v>
                </c:pt>
                <c:pt idx="739">
                  <c:v>44536</c:v>
                </c:pt>
                <c:pt idx="740">
                  <c:v>44537</c:v>
                </c:pt>
                <c:pt idx="741">
                  <c:v>44538</c:v>
                </c:pt>
                <c:pt idx="742">
                  <c:v>44539</c:v>
                </c:pt>
                <c:pt idx="743">
                  <c:v>44540</c:v>
                </c:pt>
                <c:pt idx="744">
                  <c:v>44543</c:v>
                </c:pt>
                <c:pt idx="745">
                  <c:v>44544</c:v>
                </c:pt>
                <c:pt idx="746">
                  <c:v>44545</c:v>
                </c:pt>
                <c:pt idx="747">
                  <c:v>44546</c:v>
                </c:pt>
                <c:pt idx="748">
                  <c:v>44547</c:v>
                </c:pt>
                <c:pt idx="749">
                  <c:v>44550</c:v>
                </c:pt>
                <c:pt idx="750">
                  <c:v>44551</c:v>
                </c:pt>
                <c:pt idx="751">
                  <c:v>44552</c:v>
                </c:pt>
                <c:pt idx="752">
                  <c:v>44553</c:v>
                </c:pt>
                <c:pt idx="753">
                  <c:v>44557</c:v>
                </c:pt>
                <c:pt idx="754">
                  <c:v>44558</c:v>
                </c:pt>
                <c:pt idx="755">
                  <c:v>44559</c:v>
                </c:pt>
                <c:pt idx="756">
                  <c:v>44560</c:v>
                </c:pt>
                <c:pt idx="757">
                  <c:v>44561</c:v>
                </c:pt>
                <c:pt idx="758">
                  <c:v>44564</c:v>
                </c:pt>
                <c:pt idx="759">
                  <c:v>44565</c:v>
                </c:pt>
                <c:pt idx="760">
                  <c:v>44566</c:v>
                </c:pt>
                <c:pt idx="761">
                  <c:v>44567</c:v>
                </c:pt>
                <c:pt idx="762">
                  <c:v>44568</c:v>
                </c:pt>
                <c:pt idx="763">
                  <c:v>44571</c:v>
                </c:pt>
                <c:pt idx="764">
                  <c:v>44572</c:v>
                </c:pt>
                <c:pt idx="765">
                  <c:v>44573</c:v>
                </c:pt>
                <c:pt idx="766">
                  <c:v>44574</c:v>
                </c:pt>
                <c:pt idx="767">
                  <c:v>44575</c:v>
                </c:pt>
                <c:pt idx="768">
                  <c:v>44579</c:v>
                </c:pt>
                <c:pt idx="769">
                  <c:v>44580</c:v>
                </c:pt>
                <c:pt idx="770">
                  <c:v>44581</c:v>
                </c:pt>
                <c:pt idx="771">
                  <c:v>44582</c:v>
                </c:pt>
                <c:pt idx="772">
                  <c:v>44585</c:v>
                </c:pt>
                <c:pt idx="773">
                  <c:v>44586</c:v>
                </c:pt>
                <c:pt idx="774">
                  <c:v>44587</c:v>
                </c:pt>
                <c:pt idx="775">
                  <c:v>44588</c:v>
                </c:pt>
                <c:pt idx="776">
                  <c:v>44589</c:v>
                </c:pt>
                <c:pt idx="777">
                  <c:v>44592</c:v>
                </c:pt>
                <c:pt idx="778">
                  <c:v>44593</c:v>
                </c:pt>
                <c:pt idx="779">
                  <c:v>44594</c:v>
                </c:pt>
                <c:pt idx="780">
                  <c:v>44595</c:v>
                </c:pt>
                <c:pt idx="781">
                  <c:v>44596</c:v>
                </c:pt>
                <c:pt idx="782">
                  <c:v>44599</c:v>
                </c:pt>
                <c:pt idx="783">
                  <c:v>44600</c:v>
                </c:pt>
                <c:pt idx="784">
                  <c:v>44601</c:v>
                </c:pt>
                <c:pt idx="785">
                  <c:v>44602</c:v>
                </c:pt>
                <c:pt idx="786">
                  <c:v>44603</c:v>
                </c:pt>
                <c:pt idx="787">
                  <c:v>44606</c:v>
                </c:pt>
                <c:pt idx="788">
                  <c:v>44607</c:v>
                </c:pt>
                <c:pt idx="789">
                  <c:v>44608</c:v>
                </c:pt>
                <c:pt idx="790">
                  <c:v>44609</c:v>
                </c:pt>
                <c:pt idx="791">
                  <c:v>44610</c:v>
                </c:pt>
                <c:pt idx="792">
                  <c:v>44614</c:v>
                </c:pt>
                <c:pt idx="793">
                  <c:v>44615</c:v>
                </c:pt>
                <c:pt idx="794">
                  <c:v>44616</c:v>
                </c:pt>
                <c:pt idx="795">
                  <c:v>44617</c:v>
                </c:pt>
                <c:pt idx="796">
                  <c:v>44620</c:v>
                </c:pt>
                <c:pt idx="797">
                  <c:v>44621</c:v>
                </c:pt>
                <c:pt idx="798">
                  <c:v>44622</c:v>
                </c:pt>
                <c:pt idx="799">
                  <c:v>44623</c:v>
                </c:pt>
                <c:pt idx="800">
                  <c:v>44624</c:v>
                </c:pt>
                <c:pt idx="801">
                  <c:v>44627</c:v>
                </c:pt>
                <c:pt idx="802">
                  <c:v>44628</c:v>
                </c:pt>
                <c:pt idx="803">
                  <c:v>44629</c:v>
                </c:pt>
                <c:pt idx="804">
                  <c:v>44630</c:v>
                </c:pt>
                <c:pt idx="805">
                  <c:v>44631</c:v>
                </c:pt>
                <c:pt idx="806">
                  <c:v>44634</c:v>
                </c:pt>
                <c:pt idx="807">
                  <c:v>44635</c:v>
                </c:pt>
                <c:pt idx="808">
                  <c:v>44636</c:v>
                </c:pt>
                <c:pt idx="809">
                  <c:v>44637</c:v>
                </c:pt>
                <c:pt idx="810">
                  <c:v>44638</c:v>
                </c:pt>
                <c:pt idx="811">
                  <c:v>44641</c:v>
                </c:pt>
                <c:pt idx="812">
                  <c:v>44642</c:v>
                </c:pt>
                <c:pt idx="813">
                  <c:v>44643</c:v>
                </c:pt>
                <c:pt idx="814">
                  <c:v>44644</c:v>
                </c:pt>
                <c:pt idx="815">
                  <c:v>44645</c:v>
                </c:pt>
                <c:pt idx="816">
                  <c:v>44648</c:v>
                </c:pt>
                <c:pt idx="817">
                  <c:v>44649</c:v>
                </c:pt>
                <c:pt idx="818">
                  <c:v>44650</c:v>
                </c:pt>
                <c:pt idx="819">
                  <c:v>44651</c:v>
                </c:pt>
                <c:pt idx="820">
                  <c:v>44652</c:v>
                </c:pt>
                <c:pt idx="821">
                  <c:v>44655</c:v>
                </c:pt>
                <c:pt idx="822">
                  <c:v>44656</c:v>
                </c:pt>
                <c:pt idx="823">
                  <c:v>44657</c:v>
                </c:pt>
                <c:pt idx="824">
                  <c:v>44658</c:v>
                </c:pt>
                <c:pt idx="825">
                  <c:v>44659</c:v>
                </c:pt>
                <c:pt idx="826">
                  <c:v>44662</c:v>
                </c:pt>
                <c:pt idx="827">
                  <c:v>44663</c:v>
                </c:pt>
                <c:pt idx="828">
                  <c:v>44664</c:v>
                </c:pt>
                <c:pt idx="829">
                  <c:v>44665</c:v>
                </c:pt>
                <c:pt idx="830">
                  <c:v>44669</c:v>
                </c:pt>
                <c:pt idx="831">
                  <c:v>44670</c:v>
                </c:pt>
                <c:pt idx="832">
                  <c:v>44671</c:v>
                </c:pt>
                <c:pt idx="833">
                  <c:v>44672</c:v>
                </c:pt>
                <c:pt idx="834">
                  <c:v>44673</c:v>
                </c:pt>
                <c:pt idx="835">
                  <c:v>44676</c:v>
                </c:pt>
                <c:pt idx="836">
                  <c:v>44677</c:v>
                </c:pt>
                <c:pt idx="837">
                  <c:v>44678</c:v>
                </c:pt>
                <c:pt idx="838">
                  <c:v>44679</c:v>
                </c:pt>
                <c:pt idx="839">
                  <c:v>44680</c:v>
                </c:pt>
                <c:pt idx="840">
                  <c:v>44683</c:v>
                </c:pt>
                <c:pt idx="841">
                  <c:v>44684</c:v>
                </c:pt>
                <c:pt idx="842">
                  <c:v>44685</c:v>
                </c:pt>
                <c:pt idx="843">
                  <c:v>44686</c:v>
                </c:pt>
                <c:pt idx="844">
                  <c:v>44687</c:v>
                </c:pt>
                <c:pt idx="845">
                  <c:v>44690</c:v>
                </c:pt>
                <c:pt idx="846">
                  <c:v>44691</c:v>
                </c:pt>
                <c:pt idx="847">
                  <c:v>44692</c:v>
                </c:pt>
                <c:pt idx="848">
                  <c:v>44693</c:v>
                </c:pt>
                <c:pt idx="849">
                  <c:v>44694</c:v>
                </c:pt>
                <c:pt idx="850">
                  <c:v>44697</c:v>
                </c:pt>
                <c:pt idx="851">
                  <c:v>44698</c:v>
                </c:pt>
                <c:pt idx="852">
                  <c:v>44699</c:v>
                </c:pt>
                <c:pt idx="853">
                  <c:v>44700</c:v>
                </c:pt>
                <c:pt idx="854">
                  <c:v>44701</c:v>
                </c:pt>
                <c:pt idx="855">
                  <c:v>44704</c:v>
                </c:pt>
                <c:pt idx="856">
                  <c:v>44705</c:v>
                </c:pt>
                <c:pt idx="857">
                  <c:v>44706</c:v>
                </c:pt>
                <c:pt idx="858">
                  <c:v>44707</c:v>
                </c:pt>
                <c:pt idx="859">
                  <c:v>44708</c:v>
                </c:pt>
                <c:pt idx="860">
                  <c:v>44712</c:v>
                </c:pt>
                <c:pt idx="861">
                  <c:v>44713</c:v>
                </c:pt>
                <c:pt idx="862">
                  <c:v>44714</c:v>
                </c:pt>
                <c:pt idx="863">
                  <c:v>44715</c:v>
                </c:pt>
                <c:pt idx="864">
                  <c:v>44718</c:v>
                </c:pt>
                <c:pt idx="865">
                  <c:v>44719</c:v>
                </c:pt>
                <c:pt idx="866">
                  <c:v>44720</c:v>
                </c:pt>
                <c:pt idx="867">
                  <c:v>44721</c:v>
                </c:pt>
                <c:pt idx="868">
                  <c:v>44722</c:v>
                </c:pt>
                <c:pt idx="869">
                  <c:v>44725</c:v>
                </c:pt>
                <c:pt idx="870">
                  <c:v>44726</c:v>
                </c:pt>
                <c:pt idx="871">
                  <c:v>44727</c:v>
                </c:pt>
                <c:pt idx="872">
                  <c:v>44728</c:v>
                </c:pt>
                <c:pt idx="873">
                  <c:v>44729</c:v>
                </c:pt>
                <c:pt idx="874">
                  <c:v>44733</c:v>
                </c:pt>
                <c:pt idx="875">
                  <c:v>44734</c:v>
                </c:pt>
                <c:pt idx="876">
                  <c:v>44735</c:v>
                </c:pt>
                <c:pt idx="877">
                  <c:v>44736</c:v>
                </c:pt>
                <c:pt idx="878">
                  <c:v>44739</c:v>
                </c:pt>
                <c:pt idx="879">
                  <c:v>44740</c:v>
                </c:pt>
                <c:pt idx="880">
                  <c:v>44741</c:v>
                </c:pt>
                <c:pt idx="881">
                  <c:v>44742</c:v>
                </c:pt>
                <c:pt idx="882">
                  <c:v>44743</c:v>
                </c:pt>
                <c:pt idx="883">
                  <c:v>44747</c:v>
                </c:pt>
                <c:pt idx="884">
                  <c:v>44748</c:v>
                </c:pt>
                <c:pt idx="885">
                  <c:v>44749</c:v>
                </c:pt>
                <c:pt idx="886">
                  <c:v>44750</c:v>
                </c:pt>
                <c:pt idx="887">
                  <c:v>44753</c:v>
                </c:pt>
                <c:pt idx="888">
                  <c:v>44754</c:v>
                </c:pt>
                <c:pt idx="889">
                  <c:v>44755</c:v>
                </c:pt>
                <c:pt idx="890">
                  <c:v>44756</c:v>
                </c:pt>
                <c:pt idx="891">
                  <c:v>44757</c:v>
                </c:pt>
                <c:pt idx="892">
                  <c:v>44760</c:v>
                </c:pt>
                <c:pt idx="893">
                  <c:v>44761</c:v>
                </c:pt>
                <c:pt idx="894">
                  <c:v>44762</c:v>
                </c:pt>
                <c:pt idx="895">
                  <c:v>44763</c:v>
                </c:pt>
                <c:pt idx="896">
                  <c:v>44764</c:v>
                </c:pt>
                <c:pt idx="897">
                  <c:v>44767</c:v>
                </c:pt>
                <c:pt idx="898">
                  <c:v>44768</c:v>
                </c:pt>
                <c:pt idx="899">
                  <c:v>44769</c:v>
                </c:pt>
                <c:pt idx="900">
                  <c:v>44770</c:v>
                </c:pt>
                <c:pt idx="901">
                  <c:v>44771</c:v>
                </c:pt>
                <c:pt idx="902">
                  <c:v>44774</c:v>
                </c:pt>
                <c:pt idx="903">
                  <c:v>44775</c:v>
                </c:pt>
                <c:pt idx="904">
                  <c:v>44776</c:v>
                </c:pt>
                <c:pt idx="905">
                  <c:v>44777</c:v>
                </c:pt>
                <c:pt idx="906">
                  <c:v>44778</c:v>
                </c:pt>
                <c:pt idx="907">
                  <c:v>44781</c:v>
                </c:pt>
                <c:pt idx="908">
                  <c:v>44782</c:v>
                </c:pt>
                <c:pt idx="909">
                  <c:v>44783</c:v>
                </c:pt>
                <c:pt idx="910">
                  <c:v>44784</c:v>
                </c:pt>
                <c:pt idx="911">
                  <c:v>44785</c:v>
                </c:pt>
                <c:pt idx="912">
                  <c:v>44788</c:v>
                </c:pt>
                <c:pt idx="913">
                  <c:v>44789</c:v>
                </c:pt>
                <c:pt idx="914">
                  <c:v>44790</c:v>
                </c:pt>
                <c:pt idx="915">
                  <c:v>44791</c:v>
                </c:pt>
                <c:pt idx="916">
                  <c:v>44792</c:v>
                </c:pt>
                <c:pt idx="917">
                  <c:v>44795</c:v>
                </c:pt>
                <c:pt idx="918">
                  <c:v>44796</c:v>
                </c:pt>
                <c:pt idx="919">
                  <c:v>44797</c:v>
                </c:pt>
                <c:pt idx="920">
                  <c:v>44798</c:v>
                </c:pt>
                <c:pt idx="921">
                  <c:v>44799</c:v>
                </c:pt>
                <c:pt idx="922">
                  <c:v>44802</c:v>
                </c:pt>
                <c:pt idx="923">
                  <c:v>44803</c:v>
                </c:pt>
                <c:pt idx="924">
                  <c:v>44804</c:v>
                </c:pt>
                <c:pt idx="925">
                  <c:v>44805</c:v>
                </c:pt>
                <c:pt idx="926">
                  <c:v>44806</c:v>
                </c:pt>
                <c:pt idx="927">
                  <c:v>44810</c:v>
                </c:pt>
                <c:pt idx="928">
                  <c:v>44811</c:v>
                </c:pt>
                <c:pt idx="929">
                  <c:v>44812</c:v>
                </c:pt>
                <c:pt idx="930">
                  <c:v>44813</c:v>
                </c:pt>
                <c:pt idx="931">
                  <c:v>44816</c:v>
                </c:pt>
                <c:pt idx="932">
                  <c:v>44817</c:v>
                </c:pt>
                <c:pt idx="933">
                  <c:v>44818</c:v>
                </c:pt>
                <c:pt idx="934">
                  <c:v>44819</c:v>
                </c:pt>
                <c:pt idx="935">
                  <c:v>44820</c:v>
                </c:pt>
                <c:pt idx="936">
                  <c:v>44823</c:v>
                </c:pt>
                <c:pt idx="937">
                  <c:v>44824</c:v>
                </c:pt>
                <c:pt idx="938">
                  <c:v>44825</c:v>
                </c:pt>
                <c:pt idx="939">
                  <c:v>44826</c:v>
                </c:pt>
                <c:pt idx="940">
                  <c:v>44827</c:v>
                </c:pt>
                <c:pt idx="941">
                  <c:v>44830</c:v>
                </c:pt>
                <c:pt idx="942">
                  <c:v>44831</c:v>
                </c:pt>
                <c:pt idx="943">
                  <c:v>44832</c:v>
                </c:pt>
                <c:pt idx="944">
                  <c:v>44833</c:v>
                </c:pt>
                <c:pt idx="945">
                  <c:v>44834</c:v>
                </c:pt>
                <c:pt idx="946">
                  <c:v>44837</c:v>
                </c:pt>
                <c:pt idx="947">
                  <c:v>44838</c:v>
                </c:pt>
                <c:pt idx="948">
                  <c:v>44839</c:v>
                </c:pt>
                <c:pt idx="949">
                  <c:v>44840</c:v>
                </c:pt>
                <c:pt idx="950">
                  <c:v>44841</c:v>
                </c:pt>
                <c:pt idx="951">
                  <c:v>44844</c:v>
                </c:pt>
                <c:pt idx="952">
                  <c:v>44845</c:v>
                </c:pt>
                <c:pt idx="953">
                  <c:v>44846</c:v>
                </c:pt>
                <c:pt idx="954">
                  <c:v>44847</c:v>
                </c:pt>
                <c:pt idx="955">
                  <c:v>44848</c:v>
                </c:pt>
                <c:pt idx="956">
                  <c:v>44851</c:v>
                </c:pt>
                <c:pt idx="957">
                  <c:v>44852</c:v>
                </c:pt>
                <c:pt idx="958">
                  <c:v>44853</c:v>
                </c:pt>
                <c:pt idx="959">
                  <c:v>44854</c:v>
                </c:pt>
                <c:pt idx="960">
                  <c:v>44855</c:v>
                </c:pt>
                <c:pt idx="961">
                  <c:v>44858</c:v>
                </c:pt>
                <c:pt idx="962">
                  <c:v>44859</c:v>
                </c:pt>
                <c:pt idx="963">
                  <c:v>44860</c:v>
                </c:pt>
                <c:pt idx="964">
                  <c:v>44861</c:v>
                </c:pt>
                <c:pt idx="965">
                  <c:v>44862</c:v>
                </c:pt>
                <c:pt idx="966">
                  <c:v>44865</c:v>
                </c:pt>
                <c:pt idx="967">
                  <c:v>44866</c:v>
                </c:pt>
                <c:pt idx="968">
                  <c:v>44867</c:v>
                </c:pt>
                <c:pt idx="969">
                  <c:v>44868</c:v>
                </c:pt>
                <c:pt idx="970">
                  <c:v>44869</c:v>
                </c:pt>
                <c:pt idx="971">
                  <c:v>44872</c:v>
                </c:pt>
                <c:pt idx="972">
                  <c:v>44873</c:v>
                </c:pt>
                <c:pt idx="973">
                  <c:v>44874</c:v>
                </c:pt>
                <c:pt idx="974">
                  <c:v>44875</c:v>
                </c:pt>
                <c:pt idx="975">
                  <c:v>44876</c:v>
                </c:pt>
                <c:pt idx="976">
                  <c:v>44879</c:v>
                </c:pt>
                <c:pt idx="977">
                  <c:v>44880</c:v>
                </c:pt>
                <c:pt idx="978">
                  <c:v>44881</c:v>
                </c:pt>
                <c:pt idx="979">
                  <c:v>44882</c:v>
                </c:pt>
                <c:pt idx="980">
                  <c:v>44883</c:v>
                </c:pt>
                <c:pt idx="981">
                  <c:v>44886</c:v>
                </c:pt>
                <c:pt idx="982">
                  <c:v>44887</c:v>
                </c:pt>
                <c:pt idx="983">
                  <c:v>44888</c:v>
                </c:pt>
                <c:pt idx="984">
                  <c:v>44890</c:v>
                </c:pt>
                <c:pt idx="985">
                  <c:v>44893</c:v>
                </c:pt>
                <c:pt idx="986">
                  <c:v>44894</c:v>
                </c:pt>
                <c:pt idx="987">
                  <c:v>44895</c:v>
                </c:pt>
                <c:pt idx="988">
                  <c:v>44896</c:v>
                </c:pt>
                <c:pt idx="989">
                  <c:v>44897</c:v>
                </c:pt>
                <c:pt idx="990">
                  <c:v>44900</c:v>
                </c:pt>
                <c:pt idx="991">
                  <c:v>44901</c:v>
                </c:pt>
                <c:pt idx="992">
                  <c:v>44902</c:v>
                </c:pt>
                <c:pt idx="993">
                  <c:v>44903</c:v>
                </c:pt>
                <c:pt idx="994">
                  <c:v>44904</c:v>
                </c:pt>
                <c:pt idx="995">
                  <c:v>44907</c:v>
                </c:pt>
                <c:pt idx="996">
                  <c:v>44908</c:v>
                </c:pt>
                <c:pt idx="997">
                  <c:v>44909</c:v>
                </c:pt>
                <c:pt idx="998">
                  <c:v>44910</c:v>
                </c:pt>
                <c:pt idx="999">
                  <c:v>44911</c:v>
                </c:pt>
                <c:pt idx="1000">
                  <c:v>44914</c:v>
                </c:pt>
                <c:pt idx="1001">
                  <c:v>44915</c:v>
                </c:pt>
                <c:pt idx="1002">
                  <c:v>44916</c:v>
                </c:pt>
                <c:pt idx="1003">
                  <c:v>44917</c:v>
                </c:pt>
                <c:pt idx="1004">
                  <c:v>44918</c:v>
                </c:pt>
                <c:pt idx="1005">
                  <c:v>44922</c:v>
                </c:pt>
                <c:pt idx="1006">
                  <c:v>44923</c:v>
                </c:pt>
                <c:pt idx="1007">
                  <c:v>44924</c:v>
                </c:pt>
                <c:pt idx="1008">
                  <c:v>44925</c:v>
                </c:pt>
                <c:pt idx="1009">
                  <c:v>44929</c:v>
                </c:pt>
                <c:pt idx="1010">
                  <c:v>44930</c:v>
                </c:pt>
                <c:pt idx="1011">
                  <c:v>44931</c:v>
                </c:pt>
                <c:pt idx="1012">
                  <c:v>44932</c:v>
                </c:pt>
                <c:pt idx="1013">
                  <c:v>44935</c:v>
                </c:pt>
                <c:pt idx="1014">
                  <c:v>44936</c:v>
                </c:pt>
                <c:pt idx="1015">
                  <c:v>44937</c:v>
                </c:pt>
                <c:pt idx="1016">
                  <c:v>44938</c:v>
                </c:pt>
                <c:pt idx="1017">
                  <c:v>44939</c:v>
                </c:pt>
                <c:pt idx="1018">
                  <c:v>44943</c:v>
                </c:pt>
                <c:pt idx="1019">
                  <c:v>44944</c:v>
                </c:pt>
                <c:pt idx="1020">
                  <c:v>44945</c:v>
                </c:pt>
                <c:pt idx="1021">
                  <c:v>44946</c:v>
                </c:pt>
                <c:pt idx="1022">
                  <c:v>44949</c:v>
                </c:pt>
                <c:pt idx="1023">
                  <c:v>44950</c:v>
                </c:pt>
                <c:pt idx="1024">
                  <c:v>44951</c:v>
                </c:pt>
                <c:pt idx="1025">
                  <c:v>44952</c:v>
                </c:pt>
                <c:pt idx="1026">
                  <c:v>44953</c:v>
                </c:pt>
                <c:pt idx="1027">
                  <c:v>44956</c:v>
                </c:pt>
                <c:pt idx="1028">
                  <c:v>44957</c:v>
                </c:pt>
                <c:pt idx="1029">
                  <c:v>44958</c:v>
                </c:pt>
                <c:pt idx="1030">
                  <c:v>44959</c:v>
                </c:pt>
                <c:pt idx="1031">
                  <c:v>44960</c:v>
                </c:pt>
                <c:pt idx="1032">
                  <c:v>44963</c:v>
                </c:pt>
                <c:pt idx="1033">
                  <c:v>44964</c:v>
                </c:pt>
                <c:pt idx="1034">
                  <c:v>44965</c:v>
                </c:pt>
                <c:pt idx="1035">
                  <c:v>44966</c:v>
                </c:pt>
                <c:pt idx="1036">
                  <c:v>44967</c:v>
                </c:pt>
                <c:pt idx="1037">
                  <c:v>44970</c:v>
                </c:pt>
                <c:pt idx="1038">
                  <c:v>44971</c:v>
                </c:pt>
                <c:pt idx="1039">
                  <c:v>44972</c:v>
                </c:pt>
                <c:pt idx="1040">
                  <c:v>44973</c:v>
                </c:pt>
                <c:pt idx="1041">
                  <c:v>44974</c:v>
                </c:pt>
                <c:pt idx="1042">
                  <c:v>44978</c:v>
                </c:pt>
                <c:pt idx="1043">
                  <c:v>44979</c:v>
                </c:pt>
                <c:pt idx="1044">
                  <c:v>44980</c:v>
                </c:pt>
                <c:pt idx="1045">
                  <c:v>44981</c:v>
                </c:pt>
                <c:pt idx="1046">
                  <c:v>44984</c:v>
                </c:pt>
                <c:pt idx="1047">
                  <c:v>44985</c:v>
                </c:pt>
                <c:pt idx="1048">
                  <c:v>44986</c:v>
                </c:pt>
                <c:pt idx="1049">
                  <c:v>44987</c:v>
                </c:pt>
                <c:pt idx="1050">
                  <c:v>44988</c:v>
                </c:pt>
                <c:pt idx="1051">
                  <c:v>44991</c:v>
                </c:pt>
                <c:pt idx="1052">
                  <c:v>44992</c:v>
                </c:pt>
                <c:pt idx="1053">
                  <c:v>44993</c:v>
                </c:pt>
                <c:pt idx="1054">
                  <c:v>44994</c:v>
                </c:pt>
                <c:pt idx="1055">
                  <c:v>44995</c:v>
                </c:pt>
                <c:pt idx="1056">
                  <c:v>44998</c:v>
                </c:pt>
                <c:pt idx="1057">
                  <c:v>44999</c:v>
                </c:pt>
                <c:pt idx="1058">
                  <c:v>45000</c:v>
                </c:pt>
                <c:pt idx="1059">
                  <c:v>45001</c:v>
                </c:pt>
                <c:pt idx="1060">
                  <c:v>45002</c:v>
                </c:pt>
                <c:pt idx="1061">
                  <c:v>45005</c:v>
                </c:pt>
                <c:pt idx="1062">
                  <c:v>45006</c:v>
                </c:pt>
                <c:pt idx="1063">
                  <c:v>45007</c:v>
                </c:pt>
                <c:pt idx="1064">
                  <c:v>45008</c:v>
                </c:pt>
                <c:pt idx="1065">
                  <c:v>45009</c:v>
                </c:pt>
                <c:pt idx="1066">
                  <c:v>45012</c:v>
                </c:pt>
                <c:pt idx="1067">
                  <c:v>45013</c:v>
                </c:pt>
                <c:pt idx="1068">
                  <c:v>45014</c:v>
                </c:pt>
                <c:pt idx="1069">
                  <c:v>45015</c:v>
                </c:pt>
                <c:pt idx="1070">
                  <c:v>45016</c:v>
                </c:pt>
                <c:pt idx="1071">
                  <c:v>45019</c:v>
                </c:pt>
                <c:pt idx="1072">
                  <c:v>45020</c:v>
                </c:pt>
                <c:pt idx="1073">
                  <c:v>45021</c:v>
                </c:pt>
                <c:pt idx="1074">
                  <c:v>45022</c:v>
                </c:pt>
                <c:pt idx="1075">
                  <c:v>45026</c:v>
                </c:pt>
                <c:pt idx="1076">
                  <c:v>45027</c:v>
                </c:pt>
                <c:pt idx="1077">
                  <c:v>45028</c:v>
                </c:pt>
                <c:pt idx="1078">
                  <c:v>45029</c:v>
                </c:pt>
                <c:pt idx="1079">
                  <c:v>45030</c:v>
                </c:pt>
                <c:pt idx="1080">
                  <c:v>45033</c:v>
                </c:pt>
                <c:pt idx="1081">
                  <c:v>45034</c:v>
                </c:pt>
                <c:pt idx="1082">
                  <c:v>45035</c:v>
                </c:pt>
                <c:pt idx="1083">
                  <c:v>45036</c:v>
                </c:pt>
                <c:pt idx="1084">
                  <c:v>45037</c:v>
                </c:pt>
                <c:pt idx="1085">
                  <c:v>45040</c:v>
                </c:pt>
                <c:pt idx="1086">
                  <c:v>45041</c:v>
                </c:pt>
                <c:pt idx="1087">
                  <c:v>45042</c:v>
                </c:pt>
                <c:pt idx="1088">
                  <c:v>45043</c:v>
                </c:pt>
                <c:pt idx="1089">
                  <c:v>45044</c:v>
                </c:pt>
                <c:pt idx="1090">
                  <c:v>45047</c:v>
                </c:pt>
                <c:pt idx="1091">
                  <c:v>45048</c:v>
                </c:pt>
                <c:pt idx="1092">
                  <c:v>45049</c:v>
                </c:pt>
                <c:pt idx="1093">
                  <c:v>45050</c:v>
                </c:pt>
                <c:pt idx="1094">
                  <c:v>45051</c:v>
                </c:pt>
                <c:pt idx="1095">
                  <c:v>45054</c:v>
                </c:pt>
                <c:pt idx="1096">
                  <c:v>45055</c:v>
                </c:pt>
                <c:pt idx="1097">
                  <c:v>45056</c:v>
                </c:pt>
                <c:pt idx="1098">
                  <c:v>45057</c:v>
                </c:pt>
                <c:pt idx="1099">
                  <c:v>45058</c:v>
                </c:pt>
                <c:pt idx="1100">
                  <c:v>45061</c:v>
                </c:pt>
                <c:pt idx="1101">
                  <c:v>45062</c:v>
                </c:pt>
                <c:pt idx="1102">
                  <c:v>45063</c:v>
                </c:pt>
                <c:pt idx="1103">
                  <c:v>45064</c:v>
                </c:pt>
                <c:pt idx="1104">
                  <c:v>45065</c:v>
                </c:pt>
                <c:pt idx="1105">
                  <c:v>45068</c:v>
                </c:pt>
                <c:pt idx="1106">
                  <c:v>45069</c:v>
                </c:pt>
                <c:pt idx="1107">
                  <c:v>45070</c:v>
                </c:pt>
                <c:pt idx="1108">
                  <c:v>45071</c:v>
                </c:pt>
                <c:pt idx="1109">
                  <c:v>45072</c:v>
                </c:pt>
                <c:pt idx="1110">
                  <c:v>45076</c:v>
                </c:pt>
                <c:pt idx="1111">
                  <c:v>45077</c:v>
                </c:pt>
                <c:pt idx="1112">
                  <c:v>45078</c:v>
                </c:pt>
                <c:pt idx="1113">
                  <c:v>45079</c:v>
                </c:pt>
                <c:pt idx="1114">
                  <c:v>45082</c:v>
                </c:pt>
                <c:pt idx="1115">
                  <c:v>45083</c:v>
                </c:pt>
                <c:pt idx="1116">
                  <c:v>45084</c:v>
                </c:pt>
                <c:pt idx="1117">
                  <c:v>45085</c:v>
                </c:pt>
                <c:pt idx="1118">
                  <c:v>45086</c:v>
                </c:pt>
                <c:pt idx="1119">
                  <c:v>45089</c:v>
                </c:pt>
                <c:pt idx="1120">
                  <c:v>45090</c:v>
                </c:pt>
                <c:pt idx="1121">
                  <c:v>45091</c:v>
                </c:pt>
                <c:pt idx="1122">
                  <c:v>45092</c:v>
                </c:pt>
                <c:pt idx="1123">
                  <c:v>45093</c:v>
                </c:pt>
                <c:pt idx="1124">
                  <c:v>45097</c:v>
                </c:pt>
                <c:pt idx="1125">
                  <c:v>45098</c:v>
                </c:pt>
                <c:pt idx="1126">
                  <c:v>45099</c:v>
                </c:pt>
                <c:pt idx="1127">
                  <c:v>45100</c:v>
                </c:pt>
                <c:pt idx="1128">
                  <c:v>45103</c:v>
                </c:pt>
                <c:pt idx="1129">
                  <c:v>45104</c:v>
                </c:pt>
                <c:pt idx="1130">
                  <c:v>45105</c:v>
                </c:pt>
                <c:pt idx="1131">
                  <c:v>45106</c:v>
                </c:pt>
                <c:pt idx="1132">
                  <c:v>45107</c:v>
                </c:pt>
                <c:pt idx="1133">
                  <c:v>45110</c:v>
                </c:pt>
                <c:pt idx="1134">
                  <c:v>45112</c:v>
                </c:pt>
                <c:pt idx="1135">
                  <c:v>45113</c:v>
                </c:pt>
                <c:pt idx="1136">
                  <c:v>45114</c:v>
                </c:pt>
                <c:pt idx="1137">
                  <c:v>45117</c:v>
                </c:pt>
                <c:pt idx="1138">
                  <c:v>45118</c:v>
                </c:pt>
                <c:pt idx="1139">
                  <c:v>45119</c:v>
                </c:pt>
                <c:pt idx="1140">
                  <c:v>45120</c:v>
                </c:pt>
                <c:pt idx="1141">
                  <c:v>45121</c:v>
                </c:pt>
                <c:pt idx="1142">
                  <c:v>45124</c:v>
                </c:pt>
                <c:pt idx="1143">
                  <c:v>45125</c:v>
                </c:pt>
                <c:pt idx="1144">
                  <c:v>45126</c:v>
                </c:pt>
                <c:pt idx="1145">
                  <c:v>45127</c:v>
                </c:pt>
                <c:pt idx="1146">
                  <c:v>45128</c:v>
                </c:pt>
                <c:pt idx="1147">
                  <c:v>45131</c:v>
                </c:pt>
                <c:pt idx="1148">
                  <c:v>45132</c:v>
                </c:pt>
                <c:pt idx="1149">
                  <c:v>45133</c:v>
                </c:pt>
                <c:pt idx="1150">
                  <c:v>45134</c:v>
                </c:pt>
                <c:pt idx="1151">
                  <c:v>45135</c:v>
                </c:pt>
                <c:pt idx="1152">
                  <c:v>45138</c:v>
                </c:pt>
                <c:pt idx="1153">
                  <c:v>45139</c:v>
                </c:pt>
                <c:pt idx="1154">
                  <c:v>45140</c:v>
                </c:pt>
                <c:pt idx="1155">
                  <c:v>45141</c:v>
                </c:pt>
                <c:pt idx="1156">
                  <c:v>45142</c:v>
                </c:pt>
                <c:pt idx="1157">
                  <c:v>45145</c:v>
                </c:pt>
                <c:pt idx="1158">
                  <c:v>45146</c:v>
                </c:pt>
                <c:pt idx="1159">
                  <c:v>45147</c:v>
                </c:pt>
                <c:pt idx="1160">
                  <c:v>45148</c:v>
                </c:pt>
                <c:pt idx="1161">
                  <c:v>45149</c:v>
                </c:pt>
                <c:pt idx="1162">
                  <c:v>45152</c:v>
                </c:pt>
                <c:pt idx="1163">
                  <c:v>45153</c:v>
                </c:pt>
                <c:pt idx="1164">
                  <c:v>45154</c:v>
                </c:pt>
                <c:pt idx="1165">
                  <c:v>45155</c:v>
                </c:pt>
                <c:pt idx="1166">
                  <c:v>45156</c:v>
                </c:pt>
                <c:pt idx="1167">
                  <c:v>45159</c:v>
                </c:pt>
                <c:pt idx="1168">
                  <c:v>45160</c:v>
                </c:pt>
                <c:pt idx="1169">
                  <c:v>45161</c:v>
                </c:pt>
                <c:pt idx="1170">
                  <c:v>45162</c:v>
                </c:pt>
                <c:pt idx="1171">
                  <c:v>45163</c:v>
                </c:pt>
                <c:pt idx="1172">
                  <c:v>45166</c:v>
                </c:pt>
                <c:pt idx="1173">
                  <c:v>45167</c:v>
                </c:pt>
                <c:pt idx="1174">
                  <c:v>45168</c:v>
                </c:pt>
                <c:pt idx="1175">
                  <c:v>45169</c:v>
                </c:pt>
                <c:pt idx="1176">
                  <c:v>45170</c:v>
                </c:pt>
                <c:pt idx="1177">
                  <c:v>45174</c:v>
                </c:pt>
                <c:pt idx="1178">
                  <c:v>45175</c:v>
                </c:pt>
                <c:pt idx="1179">
                  <c:v>45176</c:v>
                </c:pt>
                <c:pt idx="1180">
                  <c:v>45177</c:v>
                </c:pt>
                <c:pt idx="1181">
                  <c:v>45180</c:v>
                </c:pt>
                <c:pt idx="1182">
                  <c:v>45181</c:v>
                </c:pt>
                <c:pt idx="1183">
                  <c:v>45182</c:v>
                </c:pt>
                <c:pt idx="1184">
                  <c:v>45183</c:v>
                </c:pt>
                <c:pt idx="1185">
                  <c:v>45184</c:v>
                </c:pt>
                <c:pt idx="1186">
                  <c:v>45187</c:v>
                </c:pt>
                <c:pt idx="1187">
                  <c:v>45188</c:v>
                </c:pt>
                <c:pt idx="1188">
                  <c:v>45189</c:v>
                </c:pt>
                <c:pt idx="1189">
                  <c:v>45190</c:v>
                </c:pt>
                <c:pt idx="1190">
                  <c:v>45191</c:v>
                </c:pt>
                <c:pt idx="1191">
                  <c:v>45194</c:v>
                </c:pt>
                <c:pt idx="1192">
                  <c:v>45195</c:v>
                </c:pt>
                <c:pt idx="1193">
                  <c:v>45196</c:v>
                </c:pt>
                <c:pt idx="1194">
                  <c:v>45197</c:v>
                </c:pt>
                <c:pt idx="1195">
                  <c:v>45198</c:v>
                </c:pt>
                <c:pt idx="1196">
                  <c:v>45201</c:v>
                </c:pt>
                <c:pt idx="1197">
                  <c:v>45202</c:v>
                </c:pt>
                <c:pt idx="1198">
                  <c:v>45203</c:v>
                </c:pt>
                <c:pt idx="1199">
                  <c:v>45204</c:v>
                </c:pt>
                <c:pt idx="1200">
                  <c:v>45205</c:v>
                </c:pt>
                <c:pt idx="1201">
                  <c:v>45208</c:v>
                </c:pt>
                <c:pt idx="1202">
                  <c:v>45209</c:v>
                </c:pt>
                <c:pt idx="1203">
                  <c:v>45210</c:v>
                </c:pt>
                <c:pt idx="1204">
                  <c:v>45211</c:v>
                </c:pt>
                <c:pt idx="1205">
                  <c:v>45212</c:v>
                </c:pt>
                <c:pt idx="1206">
                  <c:v>45215</c:v>
                </c:pt>
                <c:pt idx="1207">
                  <c:v>45216</c:v>
                </c:pt>
                <c:pt idx="1208">
                  <c:v>45217</c:v>
                </c:pt>
                <c:pt idx="1209">
                  <c:v>45218</c:v>
                </c:pt>
                <c:pt idx="1210">
                  <c:v>45219</c:v>
                </c:pt>
                <c:pt idx="1211">
                  <c:v>45222</c:v>
                </c:pt>
                <c:pt idx="1212">
                  <c:v>45223</c:v>
                </c:pt>
                <c:pt idx="1213">
                  <c:v>45224</c:v>
                </c:pt>
                <c:pt idx="1214">
                  <c:v>45225</c:v>
                </c:pt>
                <c:pt idx="1215">
                  <c:v>45226</c:v>
                </c:pt>
                <c:pt idx="1216">
                  <c:v>45229</c:v>
                </c:pt>
                <c:pt idx="1217">
                  <c:v>45230</c:v>
                </c:pt>
                <c:pt idx="1218">
                  <c:v>45231</c:v>
                </c:pt>
                <c:pt idx="1219">
                  <c:v>45232</c:v>
                </c:pt>
                <c:pt idx="1220">
                  <c:v>45233</c:v>
                </c:pt>
                <c:pt idx="1221">
                  <c:v>45236</c:v>
                </c:pt>
                <c:pt idx="1222">
                  <c:v>45237</c:v>
                </c:pt>
                <c:pt idx="1223">
                  <c:v>45238</c:v>
                </c:pt>
                <c:pt idx="1224">
                  <c:v>45239</c:v>
                </c:pt>
                <c:pt idx="1225">
                  <c:v>45240</c:v>
                </c:pt>
                <c:pt idx="1226">
                  <c:v>45243</c:v>
                </c:pt>
                <c:pt idx="1227">
                  <c:v>45244</c:v>
                </c:pt>
                <c:pt idx="1228">
                  <c:v>45245</c:v>
                </c:pt>
                <c:pt idx="1229">
                  <c:v>45246</c:v>
                </c:pt>
                <c:pt idx="1230">
                  <c:v>45247</c:v>
                </c:pt>
                <c:pt idx="1231">
                  <c:v>45250</c:v>
                </c:pt>
                <c:pt idx="1232">
                  <c:v>45251</c:v>
                </c:pt>
                <c:pt idx="1233">
                  <c:v>45252</c:v>
                </c:pt>
                <c:pt idx="1234">
                  <c:v>45254</c:v>
                </c:pt>
                <c:pt idx="1235">
                  <c:v>45257</c:v>
                </c:pt>
                <c:pt idx="1236">
                  <c:v>45258</c:v>
                </c:pt>
                <c:pt idx="1237">
                  <c:v>45259</c:v>
                </c:pt>
                <c:pt idx="1238">
                  <c:v>45260</c:v>
                </c:pt>
                <c:pt idx="1239">
                  <c:v>45261</c:v>
                </c:pt>
                <c:pt idx="1240">
                  <c:v>45264</c:v>
                </c:pt>
                <c:pt idx="1241">
                  <c:v>45265</c:v>
                </c:pt>
                <c:pt idx="1242">
                  <c:v>45266</c:v>
                </c:pt>
                <c:pt idx="1243">
                  <c:v>45267</c:v>
                </c:pt>
                <c:pt idx="1244">
                  <c:v>45268</c:v>
                </c:pt>
                <c:pt idx="1245">
                  <c:v>45271</c:v>
                </c:pt>
                <c:pt idx="1246">
                  <c:v>45272</c:v>
                </c:pt>
                <c:pt idx="1247">
                  <c:v>45273</c:v>
                </c:pt>
                <c:pt idx="1248">
                  <c:v>45274</c:v>
                </c:pt>
                <c:pt idx="1249">
                  <c:v>45275</c:v>
                </c:pt>
                <c:pt idx="1250">
                  <c:v>45278</c:v>
                </c:pt>
                <c:pt idx="1251">
                  <c:v>45279</c:v>
                </c:pt>
                <c:pt idx="1252">
                  <c:v>45280</c:v>
                </c:pt>
                <c:pt idx="1253">
                  <c:v>45281</c:v>
                </c:pt>
                <c:pt idx="1254">
                  <c:v>45282</c:v>
                </c:pt>
                <c:pt idx="1255">
                  <c:v>45286</c:v>
                </c:pt>
                <c:pt idx="1256">
                  <c:v>45287</c:v>
                </c:pt>
                <c:pt idx="1257">
                  <c:v>45288</c:v>
                </c:pt>
                <c:pt idx="1258">
                  <c:v>45289</c:v>
                </c:pt>
                <c:pt idx="1259">
                  <c:v>45293</c:v>
                </c:pt>
                <c:pt idx="1260">
                  <c:v>45294</c:v>
                </c:pt>
                <c:pt idx="1261">
                  <c:v>45295</c:v>
                </c:pt>
                <c:pt idx="1262">
                  <c:v>45296</c:v>
                </c:pt>
                <c:pt idx="1263">
                  <c:v>45299</c:v>
                </c:pt>
                <c:pt idx="1264">
                  <c:v>45300</c:v>
                </c:pt>
                <c:pt idx="1265">
                  <c:v>45301</c:v>
                </c:pt>
                <c:pt idx="1266">
                  <c:v>45302</c:v>
                </c:pt>
                <c:pt idx="1267">
                  <c:v>45303</c:v>
                </c:pt>
                <c:pt idx="1268">
                  <c:v>45307</c:v>
                </c:pt>
                <c:pt idx="1269">
                  <c:v>45308</c:v>
                </c:pt>
                <c:pt idx="1270">
                  <c:v>45309</c:v>
                </c:pt>
                <c:pt idx="1271">
                  <c:v>45310</c:v>
                </c:pt>
                <c:pt idx="1272">
                  <c:v>45313</c:v>
                </c:pt>
                <c:pt idx="1273">
                  <c:v>45314</c:v>
                </c:pt>
                <c:pt idx="1274">
                  <c:v>45315</c:v>
                </c:pt>
                <c:pt idx="1275">
                  <c:v>45316</c:v>
                </c:pt>
                <c:pt idx="1276">
                  <c:v>45317</c:v>
                </c:pt>
                <c:pt idx="1277">
                  <c:v>45320</c:v>
                </c:pt>
                <c:pt idx="1278">
                  <c:v>45321</c:v>
                </c:pt>
                <c:pt idx="1279">
                  <c:v>45322</c:v>
                </c:pt>
                <c:pt idx="1280">
                  <c:v>45323</c:v>
                </c:pt>
                <c:pt idx="1281">
                  <c:v>45324</c:v>
                </c:pt>
                <c:pt idx="1282">
                  <c:v>45327</c:v>
                </c:pt>
                <c:pt idx="1283">
                  <c:v>45328</c:v>
                </c:pt>
                <c:pt idx="1284">
                  <c:v>45329</c:v>
                </c:pt>
                <c:pt idx="1285">
                  <c:v>45330</c:v>
                </c:pt>
                <c:pt idx="1286">
                  <c:v>45331</c:v>
                </c:pt>
                <c:pt idx="1287">
                  <c:v>45334</c:v>
                </c:pt>
                <c:pt idx="1288">
                  <c:v>45335</c:v>
                </c:pt>
                <c:pt idx="1289">
                  <c:v>45336</c:v>
                </c:pt>
                <c:pt idx="1290">
                  <c:v>45337</c:v>
                </c:pt>
                <c:pt idx="1291">
                  <c:v>45338</c:v>
                </c:pt>
                <c:pt idx="1292">
                  <c:v>45342</c:v>
                </c:pt>
                <c:pt idx="1293">
                  <c:v>45343</c:v>
                </c:pt>
                <c:pt idx="1294">
                  <c:v>45344</c:v>
                </c:pt>
                <c:pt idx="1295">
                  <c:v>45345</c:v>
                </c:pt>
                <c:pt idx="1296">
                  <c:v>45348</c:v>
                </c:pt>
                <c:pt idx="1297">
                  <c:v>45349</c:v>
                </c:pt>
                <c:pt idx="1298">
                  <c:v>45350</c:v>
                </c:pt>
                <c:pt idx="1299">
                  <c:v>45351</c:v>
                </c:pt>
                <c:pt idx="1300">
                  <c:v>45352</c:v>
                </c:pt>
                <c:pt idx="1301">
                  <c:v>45355</c:v>
                </c:pt>
                <c:pt idx="1302">
                  <c:v>45356</c:v>
                </c:pt>
                <c:pt idx="1303">
                  <c:v>45357</c:v>
                </c:pt>
                <c:pt idx="1304">
                  <c:v>45358</c:v>
                </c:pt>
                <c:pt idx="1305">
                  <c:v>45359</c:v>
                </c:pt>
                <c:pt idx="1306">
                  <c:v>45362</c:v>
                </c:pt>
                <c:pt idx="1307">
                  <c:v>45363</c:v>
                </c:pt>
                <c:pt idx="1308">
                  <c:v>45364</c:v>
                </c:pt>
                <c:pt idx="1309">
                  <c:v>45365</c:v>
                </c:pt>
                <c:pt idx="1310">
                  <c:v>45366</c:v>
                </c:pt>
                <c:pt idx="1311">
                  <c:v>45369</c:v>
                </c:pt>
                <c:pt idx="1312">
                  <c:v>45370</c:v>
                </c:pt>
                <c:pt idx="1313">
                  <c:v>45371</c:v>
                </c:pt>
                <c:pt idx="1314">
                  <c:v>45372</c:v>
                </c:pt>
                <c:pt idx="1315">
                  <c:v>45373</c:v>
                </c:pt>
                <c:pt idx="1316">
                  <c:v>45376</c:v>
                </c:pt>
                <c:pt idx="1317">
                  <c:v>45377</c:v>
                </c:pt>
                <c:pt idx="1318">
                  <c:v>45378</c:v>
                </c:pt>
              </c:numCache>
            </c:numRef>
          </c:cat>
          <c:val>
            <c:numRef>
              <c:f>Equity_Historical!$AE$5:$AE$1323</c:f>
              <c:numCache>
                <c:formatCode>0.00</c:formatCode>
                <c:ptCount val="1319"/>
                <c:pt idx="0" formatCode="General">
                  <c:v>1000000</c:v>
                </c:pt>
                <c:pt idx="1">
                  <c:v>1027417.8113266662</c:v>
                </c:pt>
                <c:pt idx="2" formatCode="General">
                  <c:v>1014882.3468479691</c:v>
                </c:pt>
                <c:pt idx="3" formatCode="General">
                  <c:v>1026484.6203164199</c:v>
                </c:pt>
                <c:pt idx="4" formatCode="General">
                  <c:v>1027976.8404634304</c:v>
                </c:pt>
                <c:pt idx="5" formatCode="General">
                  <c:v>1034139.0608800503</c:v>
                </c:pt>
                <c:pt idx="6" formatCode="General">
                  <c:v>1048818.9592589303</c:v>
                </c:pt>
                <c:pt idx="7" formatCode="General">
                  <c:v>1032170.9235371714</c:v>
                </c:pt>
                <c:pt idx="8" formatCode="General">
                  <c:v>1024151.3903672216</c:v>
                </c:pt>
                <c:pt idx="9" formatCode="General">
                  <c:v>1041413.9403376216</c:v>
                </c:pt>
                <c:pt idx="10" formatCode="General">
                  <c:v>1045374.7579638404</c:v>
                </c:pt>
                <c:pt idx="11" formatCode="General">
                  <c:v>1062067.7732513931</c:v>
                </c:pt>
                <c:pt idx="12" formatCode="General">
                  <c:v>1071015.5378307248</c:v>
                </c:pt>
                <c:pt idx="13" formatCode="General">
                  <c:v>1073908.1671055234</c:v>
                </c:pt>
                <c:pt idx="14" formatCode="General">
                  <c:v>1067692.5177606307</c:v>
                </c:pt>
                <c:pt idx="15" formatCode="General">
                  <c:v>1071489.3096608627</c:v>
                </c:pt>
                <c:pt idx="16" formatCode="General">
                  <c:v>1070583.4290663064</c:v>
                </c:pt>
                <c:pt idx="17" formatCode="General">
                  <c:v>1090674.7839182797</c:v>
                </c:pt>
                <c:pt idx="18" formatCode="General">
                  <c:v>1122775.5298352414</c:v>
                </c:pt>
                <c:pt idx="19" formatCode="General">
                  <c:v>1109270.520035242</c:v>
                </c:pt>
                <c:pt idx="20" formatCode="General">
                  <c:v>1117356.5448014736</c:v>
                </c:pt>
                <c:pt idx="21" formatCode="General">
                  <c:v>1059713.5122064133</c:v>
                </c:pt>
                <c:pt idx="22" formatCode="General">
                  <c:v>1054423.9378652466</c:v>
                </c:pt>
                <c:pt idx="23" formatCode="General">
                  <c:v>1039005.6977376499</c:v>
                </c:pt>
                <c:pt idx="24" formatCode="General">
                  <c:v>1054614.5800522664</c:v>
                </c:pt>
                <c:pt idx="25" formatCode="General">
                  <c:v>1038729.7275659558</c:v>
                </c:pt>
                <c:pt idx="26" formatCode="General">
                  <c:v>1030973.0236676519</c:v>
                </c:pt>
                <c:pt idx="27" formatCode="General">
                  <c:v>1015951.037986792</c:v>
                </c:pt>
                <c:pt idx="28" formatCode="General">
                  <c:v>1027298.9818080817</c:v>
                </c:pt>
                <c:pt idx="29" formatCode="General">
                  <c:v>1034213.9279165806</c:v>
                </c:pt>
                <c:pt idx="30" formatCode="General">
                  <c:v>1056749.1973423311</c:v>
                </c:pt>
                <c:pt idx="31" formatCode="General">
                  <c:v>1058381.4878528453</c:v>
                </c:pt>
                <c:pt idx="32" formatCode="General">
                  <c:v>1123588.0255690785</c:v>
                </c:pt>
                <c:pt idx="33" formatCode="General">
                  <c:v>1131712.824173416</c:v>
                </c:pt>
                <c:pt idx="34" formatCode="General">
                  <c:v>1134603.4771828675</c:v>
                </c:pt>
                <c:pt idx="35" formatCode="General">
                  <c:v>1100124.210006428</c:v>
                </c:pt>
                <c:pt idx="36" formatCode="General">
                  <c:v>1086358.9843882029</c:v>
                </c:pt>
                <c:pt idx="37" formatCode="General">
                  <c:v>1102960.4302324755</c:v>
                </c:pt>
                <c:pt idx="38" formatCode="General">
                  <c:v>1099034.5726475224</c:v>
                </c:pt>
                <c:pt idx="39" formatCode="General">
                  <c:v>1101434.8794654664</c:v>
                </c:pt>
                <c:pt idx="40" formatCode="General">
                  <c:v>1086224.4871452937</c:v>
                </c:pt>
                <c:pt idx="41" formatCode="General">
                  <c:v>1110527.2393826172</c:v>
                </c:pt>
                <c:pt idx="42" formatCode="General">
                  <c:v>1112404.2533852514</c:v>
                </c:pt>
                <c:pt idx="43" formatCode="General">
                  <c:v>1126034.1915023085</c:v>
                </c:pt>
                <c:pt idx="44" formatCode="General">
                  <c:v>1149311.2377198907</c:v>
                </c:pt>
                <c:pt idx="45" formatCode="General">
                  <c:v>1147531.9554559547</c:v>
                </c:pt>
                <c:pt idx="46" formatCode="General">
                  <c:v>1131621.3155852864</c:v>
                </c:pt>
                <c:pt idx="47" formatCode="General">
                  <c:v>1166432.4643763583</c:v>
                </c:pt>
                <c:pt idx="48" formatCode="General">
                  <c:v>1174340.3313811589</c:v>
                </c:pt>
                <c:pt idx="49" formatCode="General">
                  <c:v>1183163.2438150649</c:v>
                </c:pt>
                <c:pt idx="50" formatCode="General">
                  <c:v>1179039.7795937047</c:v>
                </c:pt>
                <c:pt idx="51" formatCode="General">
                  <c:v>1180067.5547630051</c:v>
                </c:pt>
                <c:pt idx="52" formatCode="General">
                  <c:v>1178225.6425534631</c:v>
                </c:pt>
                <c:pt idx="53" formatCode="General">
                  <c:v>1176868.7364660683</c:v>
                </c:pt>
                <c:pt idx="54" formatCode="General">
                  <c:v>1178080.9324795501</c:v>
                </c:pt>
                <c:pt idx="55" formatCode="General">
                  <c:v>1194713.8794417544</c:v>
                </c:pt>
                <c:pt idx="56" formatCode="General">
                  <c:v>1168246.9699289179</c:v>
                </c:pt>
                <c:pt idx="57" formatCode="General">
                  <c:v>1153646.653800928</c:v>
                </c:pt>
                <c:pt idx="58" formatCode="General">
                  <c:v>1150318.9034041502</c:v>
                </c:pt>
                <c:pt idx="59" formatCode="General">
                  <c:v>1133727.7161704227</c:v>
                </c:pt>
                <c:pt idx="60" formatCode="General">
                  <c:v>1142780.2967760707</c:v>
                </c:pt>
                <c:pt idx="61" formatCode="General">
                  <c:v>1154376.0935303732</c:v>
                </c:pt>
                <c:pt idx="62" formatCode="General">
                  <c:v>1157853.6925889417</c:v>
                </c:pt>
                <c:pt idx="63" formatCode="General">
                  <c:v>1165410.2101460628</c:v>
                </c:pt>
                <c:pt idx="64" formatCode="General">
                  <c:v>1170137.3251729151</c:v>
                </c:pt>
                <c:pt idx="65" formatCode="General">
                  <c:v>1178441.1185461294</c:v>
                </c:pt>
                <c:pt idx="66" formatCode="General">
                  <c:v>1191120.7913994829</c:v>
                </c:pt>
                <c:pt idx="67" formatCode="General">
                  <c:v>1200700.1182542862</c:v>
                </c:pt>
                <c:pt idx="68" formatCode="General">
                  <c:v>1226372.9079037751</c:v>
                </c:pt>
                <c:pt idx="69" formatCode="General">
                  <c:v>1235983.887811658</c:v>
                </c:pt>
                <c:pt idx="70" formatCode="General">
                  <c:v>1237235.0379865132</c:v>
                </c:pt>
                <c:pt idx="71" formatCode="General">
                  <c:v>1258935.7618310754</c:v>
                </c:pt>
                <c:pt idx="72" formatCode="General">
                  <c:v>1231989.139266666</c:v>
                </c:pt>
                <c:pt idx="73" formatCode="General">
                  <c:v>1215088.8040696275</c:v>
                </c:pt>
                <c:pt idx="74" formatCode="General">
                  <c:v>1216910.3026452409</c:v>
                </c:pt>
                <c:pt idx="75" formatCode="General">
                  <c:v>1190517.7972106156</c:v>
                </c:pt>
                <c:pt idx="76" formatCode="General">
                  <c:v>1186077.1487785792</c:v>
                </c:pt>
                <c:pt idx="77" formatCode="General">
                  <c:v>1199064.6456495193</c:v>
                </c:pt>
                <c:pt idx="78" formatCode="General">
                  <c:v>1201564.6529516615</c:v>
                </c:pt>
                <c:pt idx="79" formatCode="General">
                  <c:v>1201454.9090589022</c:v>
                </c:pt>
                <c:pt idx="80" formatCode="General">
                  <c:v>1187932.7363629118</c:v>
                </c:pt>
                <c:pt idx="81" formatCode="General">
                  <c:v>1179203.0880021197</c:v>
                </c:pt>
                <c:pt idx="82" formatCode="General">
                  <c:v>1191826.7503171656</c:v>
                </c:pt>
                <c:pt idx="83" formatCode="General">
                  <c:v>1161300.3430495346</c:v>
                </c:pt>
                <c:pt idx="84" formatCode="General">
                  <c:v>1108799.2905036716</c:v>
                </c:pt>
                <c:pt idx="85" formatCode="General">
                  <c:v>1096962.2379303351</c:v>
                </c:pt>
                <c:pt idx="86" formatCode="General">
                  <c:v>1097229.3533606692</c:v>
                </c:pt>
                <c:pt idx="87" formatCode="General">
                  <c:v>1064310.2125546583</c:v>
                </c:pt>
                <c:pt idx="88" formatCode="General">
                  <c:v>1069430.084838589</c:v>
                </c:pt>
                <c:pt idx="89" formatCode="General">
                  <c:v>1058583.048400037</c:v>
                </c:pt>
                <c:pt idx="90" formatCode="General">
                  <c:v>1078142.9840599233</c:v>
                </c:pt>
                <c:pt idx="91" formatCode="General">
                  <c:v>1089596.2186186099</c:v>
                </c:pt>
                <c:pt idx="92" formatCode="General">
                  <c:v>1111157.827027298</c:v>
                </c:pt>
                <c:pt idx="93" formatCode="General">
                  <c:v>1113344.3510762537</c:v>
                </c:pt>
                <c:pt idx="94" formatCode="General">
                  <c:v>1129151.9922728399</c:v>
                </c:pt>
                <c:pt idx="95" formatCode="General">
                  <c:v>1190741.6748600479</c:v>
                </c:pt>
                <c:pt idx="96" formatCode="General">
                  <c:v>1175193.5678519648</c:v>
                </c:pt>
                <c:pt idx="97" formatCode="General">
                  <c:v>1182378.333066849</c:v>
                </c:pt>
                <c:pt idx="98" formatCode="General">
                  <c:v>1173174.2248902395</c:v>
                </c:pt>
                <c:pt idx="99" formatCode="General">
                  <c:v>1160372.7829935683</c:v>
                </c:pt>
                <c:pt idx="100" formatCode="General">
                  <c:v>1149960.7096349867</c:v>
                </c:pt>
                <c:pt idx="101" formatCode="General">
                  <c:v>1142621.9375295432</c:v>
                </c:pt>
                <c:pt idx="102" formatCode="General">
                  <c:v>1123394.3629407007</c:v>
                </c:pt>
                <c:pt idx="103" formatCode="General">
                  <c:v>1128765.3280937809</c:v>
                </c:pt>
                <c:pt idx="104" formatCode="General">
                  <c:v>1133554.7911212079</c:v>
                </c:pt>
                <c:pt idx="105" formatCode="General">
                  <c:v>1232938.4687463753</c:v>
                </c:pt>
                <c:pt idx="106" formatCode="General">
                  <c:v>1220422.4017578023</c:v>
                </c:pt>
                <c:pt idx="107" formatCode="General">
                  <c:v>1237555.8418427813</c:v>
                </c:pt>
                <c:pt idx="108" formatCode="General">
                  <c:v>1219860.0397413969</c:v>
                </c:pt>
                <c:pt idx="109" formatCode="General">
                  <c:v>1213203.5994275915</c:v>
                </c:pt>
                <c:pt idx="110" formatCode="General">
                  <c:v>1208008.5249521481</c:v>
                </c:pt>
                <c:pt idx="111" formatCode="General">
                  <c:v>1201090.9873930723</c:v>
                </c:pt>
                <c:pt idx="112" formatCode="General">
                  <c:v>1200233.5293124672</c:v>
                </c:pt>
                <c:pt idx="113" formatCode="General">
                  <c:v>1197023.5305688337</c:v>
                </c:pt>
                <c:pt idx="114" formatCode="General">
                  <c:v>1207286.0866743755</c:v>
                </c:pt>
                <c:pt idx="115" formatCode="General">
                  <c:v>1204900.4629076673</c:v>
                </c:pt>
                <c:pt idx="116" formatCode="General">
                  <c:v>1191365.9375093617</c:v>
                </c:pt>
                <c:pt idx="117" formatCode="General">
                  <c:v>1177673.7617720345</c:v>
                </c:pt>
                <c:pt idx="118" formatCode="General">
                  <c:v>1197767.4205859317</c:v>
                </c:pt>
                <c:pt idx="119" formatCode="General">
                  <c:v>1180745.0230449527</c:v>
                </c:pt>
                <c:pt idx="120" formatCode="General">
                  <c:v>1154289.7611705782</c:v>
                </c:pt>
                <c:pt idx="121" formatCode="General">
                  <c:v>1133986.0439856714</c:v>
                </c:pt>
                <c:pt idx="122" formatCode="General">
                  <c:v>1123365.3938883068</c:v>
                </c:pt>
                <c:pt idx="123" formatCode="General">
                  <c:v>1124580.7934933444</c:v>
                </c:pt>
                <c:pt idx="124" formatCode="General">
                  <c:v>1136444.2141847184</c:v>
                </c:pt>
                <c:pt idx="125" formatCode="General">
                  <c:v>1142533.5191219044</c:v>
                </c:pt>
                <c:pt idx="126" formatCode="General">
                  <c:v>1134537.2081444443</c:v>
                </c:pt>
                <c:pt idx="127" formatCode="General">
                  <c:v>1142711.0464866678</c:v>
                </c:pt>
                <c:pt idx="128" formatCode="General">
                  <c:v>1148511.0426078914</c:v>
                </c:pt>
                <c:pt idx="129" formatCode="General">
                  <c:v>1128210.0510497519</c:v>
                </c:pt>
                <c:pt idx="130" formatCode="General">
                  <c:v>1125798.8872335807</c:v>
                </c:pt>
                <c:pt idx="131" formatCode="General">
                  <c:v>1140863.0671711382</c:v>
                </c:pt>
                <c:pt idx="132" formatCode="General">
                  <c:v>1134353.9746002206</c:v>
                </c:pt>
                <c:pt idx="133" formatCode="General">
                  <c:v>1140150.2865554192</c:v>
                </c:pt>
                <c:pt idx="134" formatCode="General">
                  <c:v>1140492.9776264816</c:v>
                </c:pt>
                <c:pt idx="135" formatCode="General">
                  <c:v>1134130.4532713848</c:v>
                </c:pt>
                <c:pt idx="136" formatCode="General">
                  <c:v>1131114.1129618208</c:v>
                </c:pt>
                <c:pt idx="137" formatCode="General">
                  <c:v>1127946.4451346584</c:v>
                </c:pt>
                <c:pt idx="138" formatCode="General">
                  <c:v>1109405.5710165375</c:v>
                </c:pt>
                <c:pt idx="139" formatCode="General">
                  <c:v>1119800.2945638872</c:v>
                </c:pt>
                <c:pt idx="140" formatCode="General">
                  <c:v>1128097.5936592033</c:v>
                </c:pt>
                <c:pt idx="141" formatCode="General">
                  <c:v>1137917.9068356324</c:v>
                </c:pt>
                <c:pt idx="142" formatCode="General">
                  <c:v>1137167.5816707788</c:v>
                </c:pt>
                <c:pt idx="143" formatCode="General">
                  <c:v>1120103.1017222644</c:v>
                </c:pt>
                <c:pt idx="144" formatCode="General">
                  <c:v>1121095.7597605502</c:v>
                </c:pt>
                <c:pt idx="145" formatCode="General">
                  <c:v>1144989.8847357742</c:v>
                </c:pt>
                <c:pt idx="146" formatCode="General">
                  <c:v>1169147.6349145696</c:v>
                </c:pt>
                <c:pt idx="147" formatCode="General">
                  <c:v>1159775.4381597824</c:v>
                </c:pt>
                <c:pt idx="148" formatCode="General">
                  <c:v>1162657.1350676152</c:v>
                </c:pt>
                <c:pt idx="149" formatCode="General">
                  <c:v>1152729.0612019254</c:v>
                </c:pt>
                <c:pt idx="150" formatCode="General">
                  <c:v>1185892.8308416281</c:v>
                </c:pt>
                <c:pt idx="151" formatCode="General">
                  <c:v>1191704.1622084377</c:v>
                </c:pt>
                <c:pt idx="152" formatCode="General">
                  <c:v>1211704.764874669</c:v>
                </c:pt>
                <c:pt idx="153" formatCode="General">
                  <c:v>1194389.3703788393</c:v>
                </c:pt>
                <c:pt idx="154" formatCode="General">
                  <c:v>1205866.1797223084</c:v>
                </c:pt>
                <c:pt idx="155" formatCode="General">
                  <c:v>1219053.2343829395</c:v>
                </c:pt>
                <c:pt idx="156" formatCode="General">
                  <c:v>1171222.5106658402</c:v>
                </c:pt>
                <c:pt idx="157" formatCode="General">
                  <c:v>1175655.6370249488</c:v>
                </c:pt>
                <c:pt idx="158" formatCode="General">
                  <c:v>1159162.2725943862</c:v>
                </c:pt>
                <c:pt idx="159" formatCode="General">
                  <c:v>1167828.9513749578</c:v>
                </c:pt>
                <c:pt idx="160" formatCode="General">
                  <c:v>1161718.4246312298</c:v>
                </c:pt>
                <c:pt idx="161" formatCode="General">
                  <c:v>1164032.744418303</c:v>
                </c:pt>
                <c:pt idx="162" formatCode="General">
                  <c:v>1167538.569097755</c:v>
                </c:pt>
                <c:pt idx="163" formatCode="General">
                  <c:v>1168926.8478334669</c:v>
                </c:pt>
                <c:pt idx="164" formatCode="General">
                  <c:v>1145428.0936044478</c:v>
                </c:pt>
                <c:pt idx="165" formatCode="General">
                  <c:v>1126985.4358503514</c:v>
                </c:pt>
                <c:pt idx="166" formatCode="General">
                  <c:v>1122411.5888113924</c:v>
                </c:pt>
                <c:pt idx="167" formatCode="General">
                  <c:v>1133806.5041261055</c:v>
                </c:pt>
                <c:pt idx="168" formatCode="General">
                  <c:v>1163291.9704781203</c:v>
                </c:pt>
                <c:pt idx="169" formatCode="General">
                  <c:v>1190240.4301869026</c:v>
                </c:pt>
                <c:pt idx="170" formatCode="General">
                  <c:v>1211110.792786248</c:v>
                </c:pt>
                <c:pt idx="171" formatCode="General">
                  <c:v>1197680.070518055</c:v>
                </c:pt>
                <c:pt idx="172" formatCode="General">
                  <c:v>1190926.9241116862</c:v>
                </c:pt>
                <c:pt idx="173" formatCode="General">
                  <c:v>1185643.4528528177</c:v>
                </c:pt>
                <c:pt idx="174" formatCode="General">
                  <c:v>1157455.4738041922</c:v>
                </c:pt>
                <c:pt idx="175" formatCode="General">
                  <c:v>1139990.2260869406</c:v>
                </c:pt>
                <c:pt idx="176" formatCode="General">
                  <c:v>1170907.9046548856</c:v>
                </c:pt>
                <c:pt idx="177" formatCode="General">
                  <c:v>1185352.5958306207</c:v>
                </c:pt>
                <c:pt idx="178" formatCode="General">
                  <c:v>1189815.5957884025</c:v>
                </c:pt>
                <c:pt idx="179" formatCode="General">
                  <c:v>1186772.9282849682</c:v>
                </c:pt>
                <c:pt idx="180" formatCode="General">
                  <c:v>1189210.5984815841</c:v>
                </c:pt>
                <c:pt idx="181" formatCode="General">
                  <c:v>1201718.8474572469</c:v>
                </c:pt>
                <c:pt idx="182" formatCode="General">
                  <c:v>1211627.722888672</c:v>
                </c:pt>
                <c:pt idx="183" formatCode="General">
                  <c:v>1195006.8527737346</c:v>
                </c:pt>
                <c:pt idx="184" formatCode="General">
                  <c:v>1167223.7635011957</c:v>
                </c:pt>
                <c:pt idx="185" formatCode="General">
                  <c:v>1173610.5507230998</c:v>
                </c:pt>
                <c:pt idx="186" formatCode="General">
                  <c:v>1155706.5210880439</c:v>
                </c:pt>
                <c:pt idx="187" formatCode="General">
                  <c:v>1146028.5008638555</c:v>
                </c:pt>
                <c:pt idx="188" formatCode="General">
                  <c:v>1153091.1501015904</c:v>
                </c:pt>
                <c:pt idx="189" formatCode="General">
                  <c:v>1116547.9842933486</c:v>
                </c:pt>
                <c:pt idx="190" formatCode="General">
                  <c:v>1109152.6288495299</c:v>
                </c:pt>
                <c:pt idx="191" formatCode="General">
                  <c:v>1126513.8843675172</c:v>
                </c:pt>
                <c:pt idx="192" formatCode="General">
                  <c:v>1133387.8322389058</c:v>
                </c:pt>
                <c:pt idx="193" formatCode="General">
                  <c:v>1115712.1022639857</c:v>
                </c:pt>
                <c:pt idx="194" formatCode="General">
                  <c:v>1096941.1202035979</c:v>
                </c:pt>
                <c:pt idx="195" formatCode="General">
                  <c:v>1094574.3578134375</c:v>
                </c:pt>
                <c:pt idx="196" formatCode="General">
                  <c:v>1082401.1949662301</c:v>
                </c:pt>
                <c:pt idx="197" formatCode="General">
                  <c:v>1095727.1435861087</c:v>
                </c:pt>
                <c:pt idx="198" formatCode="General">
                  <c:v>1112197.1715249661</c:v>
                </c:pt>
                <c:pt idx="199" formatCode="General">
                  <c:v>1118937.1890885606</c:v>
                </c:pt>
                <c:pt idx="200" formatCode="General">
                  <c:v>1110978.8675441146</c:v>
                </c:pt>
                <c:pt idx="201" formatCode="General">
                  <c:v>1115038.6663204688</c:v>
                </c:pt>
                <c:pt idx="202" formatCode="General">
                  <c:v>1109417.4725413485</c:v>
                </c:pt>
                <c:pt idx="203" formatCode="General">
                  <c:v>1135645.7133377441</c:v>
                </c:pt>
                <c:pt idx="204" formatCode="General">
                  <c:v>1127422.2201378823</c:v>
                </c:pt>
                <c:pt idx="205" formatCode="General">
                  <c:v>1137629.1132205678</c:v>
                </c:pt>
                <c:pt idx="206" formatCode="General">
                  <c:v>1125310.9378854323</c:v>
                </c:pt>
                <c:pt idx="207" formatCode="General">
                  <c:v>1109565.2022575317</c:v>
                </c:pt>
                <c:pt idx="208" formatCode="General">
                  <c:v>1097181.3705030424</c:v>
                </c:pt>
                <c:pt idx="209" formatCode="General">
                  <c:v>1109201.9303571715</c:v>
                </c:pt>
                <c:pt idx="210" formatCode="General">
                  <c:v>1083029.971937696</c:v>
                </c:pt>
                <c:pt idx="211" formatCode="General">
                  <c:v>1080471.7203064123</c:v>
                </c:pt>
                <c:pt idx="212" formatCode="General">
                  <c:v>1124771.2767499902</c:v>
                </c:pt>
                <c:pt idx="213" formatCode="General">
                  <c:v>1132862.2193758632</c:v>
                </c:pt>
                <c:pt idx="214" formatCode="General">
                  <c:v>1129508.3261146254</c:v>
                </c:pt>
                <c:pt idx="215" formatCode="General">
                  <c:v>1114175.8121336061</c:v>
                </c:pt>
                <c:pt idx="216" formatCode="General">
                  <c:v>1128904.7478813822</c:v>
                </c:pt>
                <c:pt idx="217" formatCode="General">
                  <c:v>1113391.6886372203</c:v>
                </c:pt>
                <c:pt idx="218" formatCode="General">
                  <c:v>1123685.822069291</c:v>
                </c:pt>
                <c:pt idx="219" formatCode="General">
                  <c:v>1135905.2232867561</c:v>
                </c:pt>
                <c:pt idx="220" formatCode="General">
                  <c:v>1116356.3396918811</c:v>
                </c:pt>
                <c:pt idx="221" formatCode="General">
                  <c:v>1131268.3004523278</c:v>
                </c:pt>
                <c:pt idx="222" formatCode="General">
                  <c:v>1124904.273377724</c:v>
                </c:pt>
                <c:pt idx="223" formatCode="General">
                  <c:v>1118316.6113013283</c:v>
                </c:pt>
                <c:pt idx="224" formatCode="General">
                  <c:v>1117930.7877336631</c:v>
                </c:pt>
                <c:pt idx="225" formatCode="General">
                  <c:v>1123936.4205312962</c:v>
                </c:pt>
                <c:pt idx="226" formatCode="General">
                  <c:v>1112353.106550293</c:v>
                </c:pt>
                <c:pt idx="227" formatCode="General">
                  <c:v>1104170.1315982984</c:v>
                </c:pt>
                <c:pt idx="228" formatCode="General">
                  <c:v>1088551.0061779937</c:v>
                </c:pt>
                <c:pt idx="229" formatCode="General">
                  <c:v>1103057.6970657965</c:v>
                </c:pt>
                <c:pt idx="230" formatCode="General">
                  <c:v>1144947.045282834</c:v>
                </c:pt>
                <c:pt idx="231" formatCode="General">
                  <c:v>1129074.724372671</c:v>
                </c:pt>
                <c:pt idx="232" formatCode="General">
                  <c:v>1128278.3112452836</c:v>
                </c:pt>
                <c:pt idx="233" formatCode="General">
                  <c:v>1109258.6311170426</c:v>
                </c:pt>
                <c:pt idx="234" formatCode="General">
                  <c:v>1121087.8574584275</c:v>
                </c:pt>
                <c:pt idx="235" formatCode="General">
                  <c:v>1119341.3109328488</c:v>
                </c:pt>
                <c:pt idx="236" formatCode="General">
                  <c:v>1136575.6460001387</c:v>
                </c:pt>
                <c:pt idx="237" formatCode="General">
                  <c:v>1123984.0798912256</c:v>
                </c:pt>
                <c:pt idx="238" formatCode="General">
                  <c:v>1105788.3911565626</c:v>
                </c:pt>
                <c:pt idx="239" formatCode="General">
                  <c:v>1116673.174729703</c:v>
                </c:pt>
                <c:pt idx="240" formatCode="General">
                  <c:v>1131542.3325789089</c:v>
                </c:pt>
                <c:pt idx="241" formatCode="General">
                  <c:v>1112747.6907484797</c:v>
                </c:pt>
                <c:pt idx="242" formatCode="General">
                  <c:v>1123037.7898171735</c:v>
                </c:pt>
                <c:pt idx="243" formatCode="General">
                  <c:v>1145621.4689698955</c:v>
                </c:pt>
                <c:pt idx="244" formatCode="General">
                  <c:v>1175334.5535041024</c:v>
                </c:pt>
                <c:pt idx="245" formatCode="General">
                  <c:v>1187825.7288115618</c:v>
                </c:pt>
                <c:pt idx="246" formatCode="General">
                  <c:v>1188343.1887099077</c:v>
                </c:pt>
                <c:pt idx="247" formatCode="General">
                  <c:v>1190550.1962844105</c:v>
                </c:pt>
                <c:pt idx="248" formatCode="General">
                  <c:v>1192989.0182294054</c:v>
                </c:pt>
                <c:pt idx="249" formatCode="General">
                  <c:v>1202085.3741573666</c:v>
                </c:pt>
                <c:pt idx="250" formatCode="General">
                  <c:v>1192933.6097809211</c:v>
                </c:pt>
                <c:pt idx="251" formatCode="General">
                  <c:v>1179590.0479162633</c:v>
                </c:pt>
                <c:pt idx="252" formatCode="General">
                  <c:v>1212573.4197902638</c:v>
                </c:pt>
                <c:pt idx="253" formatCode="General">
                  <c:v>1198782.9957372416</c:v>
                </c:pt>
                <c:pt idx="254" formatCode="General">
                  <c:v>1182194.053295807</c:v>
                </c:pt>
                <c:pt idx="255" formatCode="General">
                  <c:v>1174495.9551910022</c:v>
                </c:pt>
                <c:pt idx="256" formatCode="General">
                  <c:v>1157431.8032175936</c:v>
                </c:pt>
                <c:pt idx="257" formatCode="General">
                  <c:v>1165443.8155927788</c:v>
                </c:pt>
                <c:pt idx="258" formatCode="General">
                  <c:v>1156370.3917071682</c:v>
                </c:pt>
                <c:pt idx="259" formatCode="General">
                  <c:v>1168069.9533930621</c:v>
                </c:pt>
                <c:pt idx="260" formatCode="General">
                  <c:v>1189729.4629855189</c:v>
                </c:pt>
                <c:pt idx="261" formatCode="General">
                  <c:v>1189426.3408180545</c:v>
                </c:pt>
                <c:pt idx="262" formatCode="General">
                  <c:v>1197990.2013760796</c:v>
                </c:pt>
                <c:pt idx="263" formatCode="General">
                  <c:v>1181089.1065723067</c:v>
                </c:pt>
                <c:pt idx="264" formatCode="General">
                  <c:v>1176720.3407587199</c:v>
                </c:pt>
                <c:pt idx="265" formatCode="General">
                  <c:v>1192510.1123379087</c:v>
                </c:pt>
                <c:pt idx="266" formatCode="General">
                  <c:v>1179965.5882635117</c:v>
                </c:pt>
                <c:pt idx="267" formatCode="General">
                  <c:v>1178053.5789881116</c:v>
                </c:pt>
                <c:pt idx="268" formatCode="General">
                  <c:v>1144365.3839243716</c:v>
                </c:pt>
                <c:pt idx="269" formatCode="General">
                  <c:v>1144710.682502697</c:v>
                </c:pt>
                <c:pt idx="270" formatCode="General">
                  <c:v>1152261.1602253416</c:v>
                </c:pt>
                <c:pt idx="271" formatCode="General">
                  <c:v>1155034.9011840534</c:v>
                </c:pt>
                <c:pt idx="272" formatCode="General">
                  <c:v>1085252.8268255929</c:v>
                </c:pt>
                <c:pt idx="273" formatCode="General">
                  <c:v>1037054.3418589887</c:v>
                </c:pt>
                <c:pt idx="274" formatCode="General">
                  <c:v>1049140.7272613002</c:v>
                </c:pt>
                <c:pt idx="275" formatCode="General">
                  <c:v>1049852.3065826506</c:v>
                </c:pt>
                <c:pt idx="276" formatCode="General">
                  <c:v>1067528.6652888088</c:v>
                </c:pt>
                <c:pt idx="277" formatCode="General">
                  <c:v>1055115.652774516</c:v>
                </c:pt>
                <c:pt idx="278" formatCode="General">
                  <c:v>1047295.8798093764</c:v>
                </c:pt>
                <c:pt idx="279" formatCode="General">
                  <c:v>1047734.884065673</c:v>
                </c:pt>
                <c:pt idx="280" formatCode="General">
                  <c:v>1091008.6984630839</c:v>
                </c:pt>
                <c:pt idx="281" formatCode="General">
                  <c:v>1111443.9774352526</c:v>
                </c:pt>
                <c:pt idx="282" formatCode="General">
                  <c:v>1111789.6996978363</c:v>
                </c:pt>
                <c:pt idx="283" formatCode="General">
                  <c:v>1116076.1806791802</c:v>
                </c:pt>
                <c:pt idx="284" formatCode="General">
                  <c:v>1104617.6019400524</c:v>
                </c:pt>
                <c:pt idx="285" formatCode="General">
                  <c:v>1109786.7630159233</c:v>
                </c:pt>
                <c:pt idx="286" formatCode="General">
                  <c:v>1085687.3553764231</c:v>
                </c:pt>
                <c:pt idx="287" formatCode="General">
                  <c:v>1027042.9072292773</c:v>
                </c:pt>
                <c:pt idx="288" formatCode="General">
                  <c:v>1002324.8774211616</c:v>
                </c:pt>
                <c:pt idx="289" formatCode="General">
                  <c:v>960859.39632367052</c:v>
                </c:pt>
                <c:pt idx="290" formatCode="General">
                  <c:v>943958.11962955096</c:v>
                </c:pt>
                <c:pt idx="291" formatCode="General">
                  <c:v>888046.14893807215</c:v>
                </c:pt>
                <c:pt idx="292" formatCode="General">
                  <c:v>857430.09857701801</c:v>
                </c:pt>
                <c:pt idx="293" formatCode="General">
                  <c:v>920869.70221469982</c:v>
                </c:pt>
                <c:pt idx="294" formatCode="General">
                  <c:v>899860.18799947738</c:v>
                </c:pt>
                <c:pt idx="295" formatCode="General">
                  <c:v>910958.61665775662</c:v>
                </c:pt>
                <c:pt idx="296" formatCode="General">
                  <c:v>853264.95226367225</c:v>
                </c:pt>
                <c:pt idx="297" formatCode="General">
                  <c:v>761863.07958145335</c:v>
                </c:pt>
                <c:pt idx="298" formatCode="General">
                  <c:v>599253.23883702361</c:v>
                </c:pt>
                <c:pt idx="299" formatCode="General">
                  <c:v>707731.34376099717</c:v>
                </c:pt>
                <c:pt idx="300" formatCode="General">
                  <c:v>682972.39255241759</c:v>
                </c:pt>
                <c:pt idx="301" formatCode="General">
                  <c:v>598726.41973386786</c:v>
                </c:pt>
                <c:pt idx="302" formatCode="General">
                  <c:v>765106.49193367094</c:v>
                </c:pt>
                <c:pt idx="303" formatCode="General">
                  <c:v>630836.48170682904</c:v>
                </c:pt>
                <c:pt idx="304" formatCode="General">
                  <c:v>700639.74530098052</c:v>
                </c:pt>
                <c:pt idx="305" formatCode="General">
                  <c:v>585640.03477203508</c:v>
                </c:pt>
                <c:pt idx="306" formatCode="General">
                  <c:v>529206.08366651111</c:v>
                </c:pt>
                <c:pt idx="307" formatCode="General">
                  <c:v>535464.24622562621</c:v>
                </c:pt>
                <c:pt idx="308" formatCode="General">
                  <c:v>395561.76576506905</c:v>
                </c:pt>
                <c:pt idx="309" formatCode="General">
                  <c:v>499628.34217951167</c:v>
                </c:pt>
                <c:pt idx="310" formatCode="General">
                  <c:v>576566.94308526581</c:v>
                </c:pt>
                <c:pt idx="311" formatCode="General">
                  <c:v>679951.23588012392</c:v>
                </c:pt>
                <c:pt idx="312" formatCode="General">
                  <c:v>597694.527517471</c:v>
                </c:pt>
                <c:pt idx="313" formatCode="General">
                  <c:v>601840.14396249794</c:v>
                </c:pt>
                <c:pt idx="314" formatCode="General">
                  <c:v>572791.47525680868</c:v>
                </c:pt>
                <c:pt idx="315" formatCode="General">
                  <c:v>503440.08102271066</c:v>
                </c:pt>
                <c:pt idx="316" formatCode="General">
                  <c:v>552908.81975334801</c:v>
                </c:pt>
                <c:pt idx="317" formatCode="General">
                  <c:v>554147.34279261518</c:v>
                </c:pt>
                <c:pt idx="318" formatCode="General">
                  <c:v>651733.93829305388</c:v>
                </c:pt>
                <c:pt idx="319" formatCode="General">
                  <c:v>683977.3368727105</c:v>
                </c:pt>
                <c:pt idx="320" formatCode="General">
                  <c:v>800051.05353056395</c:v>
                </c:pt>
                <c:pt idx="321" formatCode="General">
                  <c:v>888754.7900030663</c:v>
                </c:pt>
                <c:pt idx="322" formatCode="General">
                  <c:v>832308.73901471682</c:v>
                </c:pt>
                <c:pt idx="323" formatCode="General">
                  <c:v>827882.82470663555</c:v>
                </c:pt>
                <c:pt idx="324" formatCode="General">
                  <c:v>744415.11757988797</c:v>
                </c:pt>
                <c:pt idx="325" formatCode="General">
                  <c:v>773176.3659945773</c:v>
                </c:pt>
                <c:pt idx="326" formatCode="General">
                  <c:v>834507.65704000625</c:v>
                </c:pt>
                <c:pt idx="327" formatCode="General">
                  <c:v>810283.18589107401</c:v>
                </c:pt>
                <c:pt idx="328" formatCode="General">
                  <c:v>789272.76514971023</c:v>
                </c:pt>
                <c:pt idx="329" formatCode="General">
                  <c:v>839237.88823516946</c:v>
                </c:pt>
                <c:pt idx="330" formatCode="General">
                  <c:v>872596.22604382015</c:v>
                </c:pt>
                <c:pt idx="331" formatCode="General">
                  <c:v>869680.41836451367</c:v>
                </c:pt>
                <c:pt idx="332" formatCode="General">
                  <c:v>933668.35348193487</c:v>
                </c:pt>
                <c:pt idx="333" formatCode="General">
                  <c:v>955289.45023444574</c:v>
                </c:pt>
                <c:pt idx="334" formatCode="General">
                  <c:v>954611.91104198783</c:v>
                </c:pt>
                <c:pt idx="335" formatCode="General">
                  <c:v>938230.0357517628</c:v>
                </c:pt>
                <c:pt idx="336" formatCode="General">
                  <c:v>897071.38178776193</c:v>
                </c:pt>
                <c:pt idx="337" formatCode="General">
                  <c:v>946786.28871426533</c:v>
                </c:pt>
                <c:pt idx="338" formatCode="General">
                  <c:v>950118.54518091644</c:v>
                </c:pt>
                <c:pt idx="339" formatCode="General">
                  <c:v>944354.88579961343</c:v>
                </c:pt>
                <c:pt idx="340" formatCode="General">
                  <c:v>924534.26324567432</c:v>
                </c:pt>
                <c:pt idx="341" formatCode="General">
                  <c:v>973060.48893917899</c:v>
                </c:pt>
                <c:pt idx="342" formatCode="General">
                  <c:v>958306.51129761711</c:v>
                </c:pt>
                <c:pt idx="343" formatCode="General">
                  <c:v>938139.25574394979</c:v>
                </c:pt>
                <c:pt idx="344" formatCode="General">
                  <c:v>899802.04806691478</c:v>
                </c:pt>
                <c:pt idx="345" formatCode="General">
                  <c:v>933782.2860481129</c:v>
                </c:pt>
                <c:pt idx="346" formatCode="General">
                  <c:v>931168.67211720184</c:v>
                </c:pt>
                <c:pt idx="347" formatCode="General">
                  <c:v>959629.14861291018</c:v>
                </c:pt>
                <c:pt idx="348" formatCode="General">
                  <c:v>942655.78308742703</c:v>
                </c:pt>
                <c:pt idx="349" formatCode="General">
                  <c:v>941230.33423061064</c:v>
                </c:pt>
                <c:pt idx="350" formatCode="General">
                  <c:v>926159.99054493394</c:v>
                </c:pt>
                <c:pt idx="351" formatCode="General">
                  <c:v>985113.51264169847</c:v>
                </c:pt>
                <c:pt idx="352" formatCode="General">
                  <c:v>1009319.1119217359</c:v>
                </c:pt>
                <c:pt idx="353" formatCode="General">
                  <c:v>1012970.5435050565</c:v>
                </c:pt>
                <c:pt idx="354" formatCode="General">
                  <c:v>1020994.4714245957</c:v>
                </c:pt>
                <c:pt idx="355" formatCode="General">
                  <c:v>1016013.1890696799</c:v>
                </c:pt>
                <c:pt idx="356" formatCode="General">
                  <c:v>1061780.2079732921</c:v>
                </c:pt>
                <c:pt idx="357" formatCode="General">
                  <c:v>1071904.031193627</c:v>
                </c:pt>
                <c:pt idx="358" formatCode="General">
                  <c:v>1107615.1115184778</c:v>
                </c:pt>
                <c:pt idx="359" formatCode="General">
                  <c:v>1080985.9996748327</c:v>
                </c:pt>
                <c:pt idx="360" formatCode="General">
                  <c:v>1130997.6314136093</c:v>
                </c:pt>
                <c:pt idx="361" formatCode="General">
                  <c:v>1151814.444732903</c:v>
                </c:pt>
                <c:pt idx="362" formatCode="General">
                  <c:v>1144195.1886824025</c:v>
                </c:pt>
                <c:pt idx="363" formatCode="General">
                  <c:v>1087546.0614203354</c:v>
                </c:pt>
                <c:pt idx="364" formatCode="General">
                  <c:v>985227.29907421907</c:v>
                </c:pt>
                <c:pt idx="365" formatCode="General">
                  <c:v>1019589.63254065</c:v>
                </c:pt>
                <c:pt idx="366" formatCode="General">
                  <c:v>1047220.0130705043</c:v>
                </c:pt>
                <c:pt idx="367" formatCode="General">
                  <c:v>1056500.9275516579</c:v>
                </c:pt>
                <c:pt idx="368" formatCode="General">
                  <c:v>1034815.7505691251</c:v>
                </c:pt>
                <c:pt idx="369" formatCode="General">
                  <c:v>1020328.7310966878</c:v>
                </c:pt>
                <c:pt idx="370" formatCode="General">
                  <c:v>1035722.8872497899</c:v>
                </c:pt>
                <c:pt idx="371" formatCode="General">
                  <c:v>1040818.507216597</c:v>
                </c:pt>
                <c:pt idx="372" formatCode="General">
                  <c:v>1051376.8348303293</c:v>
                </c:pt>
                <c:pt idx="373" formatCode="General">
                  <c:v>990159.60009820503</c:v>
                </c:pt>
                <c:pt idx="374" formatCode="General">
                  <c:v>1011661.3091931023</c:v>
                </c:pt>
                <c:pt idx="375" formatCode="General">
                  <c:v>955326.18139912514</c:v>
                </c:pt>
                <c:pt idx="376" formatCode="General">
                  <c:v>981664.92523071985</c:v>
                </c:pt>
                <c:pt idx="377" formatCode="General">
                  <c:v>1003133.1269590271</c:v>
                </c:pt>
                <c:pt idx="378" formatCode="General">
                  <c:v>1000490.5643700541</c:v>
                </c:pt>
                <c:pt idx="379" formatCode="General">
                  <c:v>1007930.7408241084</c:v>
                </c:pt>
                <c:pt idx="380" formatCode="General">
                  <c:v>1034247.2232205769</c:v>
                </c:pt>
                <c:pt idx="381" formatCode="General">
                  <c:v>1011734.1646674519</c:v>
                </c:pt>
                <c:pt idx="382" formatCode="General">
                  <c:v>995251.39599936164</c:v>
                </c:pt>
                <c:pt idx="383" formatCode="General">
                  <c:v>967345.13077962748</c:v>
                </c:pt>
                <c:pt idx="384" formatCode="General">
                  <c:v>1000512.4637958506</c:v>
                </c:pt>
                <c:pt idx="385" formatCode="General">
                  <c:v>957075.58771809225</c:v>
                </c:pt>
                <c:pt idx="386" formatCode="General">
                  <c:v>970535.33730795735</c:v>
                </c:pt>
                <c:pt idx="387" formatCode="General">
                  <c:v>976994.05619706167</c:v>
                </c:pt>
                <c:pt idx="388" formatCode="General">
                  <c:v>970545.83493953838</c:v>
                </c:pt>
                <c:pt idx="389" formatCode="General">
                  <c:v>936634.76042747975</c:v>
                </c:pt>
                <c:pt idx="390" formatCode="General">
                  <c:v>927780.64063105988</c:v>
                </c:pt>
                <c:pt idx="391" formatCode="General">
                  <c:v>948764.16729283344</c:v>
                </c:pt>
                <c:pt idx="392" formatCode="General">
                  <c:v>938726.50084217929</c:v>
                </c:pt>
                <c:pt idx="393" formatCode="General">
                  <c:v>907162.13979855785</c:v>
                </c:pt>
                <c:pt idx="394" formatCode="General">
                  <c:v>889258.01624876587</c:v>
                </c:pt>
                <c:pt idx="395" formatCode="General">
                  <c:v>903675.82198480295</c:v>
                </c:pt>
                <c:pt idx="396" formatCode="General">
                  <c:v>902098.19325211737</c:v>
                </c:pt>
                <c:pt idx="397" formatCode="General">
                  <c:v>922261.51962581777</c:v>
                </c:pt>
                <c:pt idx="398" formatCode="General">
                  <c:v>861126.42350086453</c:v>
                </c:pt>
                <c:pt idx="399" formatCode="General">
                  <c:v>870228.27200347697</c:v>
                </c:pt>
                <c:pt idx="400" formatCode="General">
                  <c:v>830555.99348500301</c:v>
                </c:pt>
                <c:pt idx="401" formatCode="General">
                  <c:v>854740.20991443971</c:v>
                </c:pt>
                <c:pt idx="402" formatCode="General">
                  <c:v>858803.84494055703</c:v>
                </c:pt>
                <c:pt idx="403" formatCode="General">
                  <c:v>866030.26102924708</c:v>
                </c:pt>
                <c:pt idx="404" formatCode="General">
                  <c:v>889082.54147373955</c:v>
                </c:pt>
                <c:pt idx="405" formatCode="General">
                  <c:v>886834.79972541379</c:v>
                </c:pt>
                <c:pt idx="406" formatCode="General">
                  <c:v>869912.06568738387</c:v>
                </c:pt>
                <c:pt idx="407" formatCode="General">
                  <c:v>888215.52380273456</c:v>
                </c:pt>
                <c:pt idx="408" formatCode="General">
                  <c:v>884932.33602942596</c:v>
                </c:pt>
                <c:pt idx="409" formatCode="General">
                  <c:v>884757.26916515583</c:v>
                </c:pt>
                <c:pt idx="410" formatCode="General">
                  <c:v>851931.4204688922</c:v>
                </c:pt>
                <c:pt idx="411" formatCode="General">
                  <c:v>845400.2564694843</c:v>
                </c:pt>
                <c:pt idx="412" formatCode="General">
                  <c:v>807857.39005508332</c:v>
                </c:pt>
                <c:pt idx="413" formatCode="General">
                  <c:v>808596.41873671266</c:v>
                </c:pt>
                <c:pt idx="414" formatCode="General">
                  <c:v>772954.69193173491</c:v>
                </c:pt>
                <c:pt idx="415" formatCode="General">
                  <c:v>770193.48955964006</c:v>
                </c:pt>
                <c:pt idx="416" formatCode="General">
                  <c:v>756613.36826490716</c:v>
                </c:pt>
                <c:pt idx="417" formatCode="General">
                  <c:v>735194.19030119735</c:v>
                </c:pt>
                <c:pt idx="418" formatCode="General">
                  <c:v>748296.77508201962</c:v>
                </c:pt>
                <c:pt idx="419" formatCode="General">
                  <c:v>774554.86765874131</c:v>
                </c:pt>
                <c:pt idx="420" formatCode="General">
                  <c:v>742693.14984900493</c:v>
                </c:pt>
                <c:pt idx="421" formatCode="General">
                  <c:v>728473.7978301656</c:v>
                </c:pt>
                <c:pt idx="422" formatCode="General">
                  <c:v>782018.22563621146</c:v>
                </c:pt>
                <c:pt idx="423" formatCode="General">
                  <c:v>771555.14674775174</c:v>
                </c:pt>
                <c:pt idx="424" formatCode="General">
                  <c:v>781655.30060529697</c:v>
                </c:pt>
                <c:pt idx="425" formatCode="General">
                  <c:v>722685.02461436018</c:v>
                </c:pt>
                <c:pt idx="426" formatCode="General">
                  <c:v>718833.3367755668</c:v>
                </c:pt>
                <c:pt idx="427" formatCode="General">
                  <c:v>697124.10178042145</c:v>
                </c:pt>
                <c:pt idx="428" formatCode="General">
                  <c:v>704753.27298184938</c:v>
                </c:pt>
                <c:pt idx="429" formatCode="General">
                  <c:v>724727.92601256259</c:v>
                </c:pt>
                <c:pt idx="430" formatCode="General">
                  <c:v>744662.81963369378</c:v>
                </c:pt>
                <c:pt idx="431" formatCode="General">
                  <c:v>769128.57690196042</c:v>
                </c:pt>
                <c:pt idx="432" formatCode="General">
                  <c:v>711128.77639967424</c:v>
                </c:pt>
                <c:pt idx="433" formatCode="General">
                  <c:v>678431.67777500511</c:v>
                </c:pt>
                <c:pt idx="434" formatCode="General">
                  <c:v>641441.41815385048</c:v>
                </c:pt>
                <c:pt idx="435" formatCode="General">
                  <c:v>606493.80184818013</c:v>
                </c:pt>
                <c:pt idx="436" formatCode="General">
                  <c:v>558435.34049581201</c:v>
                </c:pt>
                <c:pt idx="437" formatCode="General">
                  <c:v>549379.95786333899</c:v>
                </c:pt>
                <c:pt idx="438" formatCode="General">
                  <c:v>570914.15117224108</c:v>
                </c:pt>
                <c:pt idx="439" formatCode="General">
                  <c:v>591467.83408090181</c:v>
                </c:pt>
                <c:pt idx="440" formatCode="General">
                  <c:v>560898.14293150546</c:v>
                </c:pt>
                <c:pt idx="441" formatCode="General">
                  <c:v>571980.67959709116</c:v>
                </c:pt>
                <c:pt idx="442" formatCode="General">
                  <c:v>555703.23522817658</c:v>
                </c:pt>
                <c:pt idx="443" formatCode="General">
                  <c:v>537228.0780086657</c:v>
                </c:pt>
                <c:pt idx="444" formatCode="General">
                  <c:v>562421.81621947931</c:v>
                </c:pt>
                <c:pt idx="445" formatCode="General">
                  <c:v>557454.86900811247</c:v>
                </c:pt>
                <c:pt idx="446" formatCode="General">
                  <c:v>571092.37669337424</c:v>
                </c:pt>
                <c:pt idx="447" formatCode="General">
                  <c:v>608056.66213496041</c:v>
                </c:pt>
                <c:pt idx="448" formatCode="General">
                  <c:v>596220.40308755822</c:v>
                </c:pt>
                <c:pt idx="449" formatCode="General">
                  <c:v>590626.03853468481</c:v>
                </c:pt>
                <c:pt idx="450" formatCode="General">
                  <c:v>562026.45338927733</c:v>
                </c:pt>
                <c:pt idx="451" formatCode="General">
                  <c:v>543034.00691505498</c:v>
                </c:pt>
                <c:pt idx="452" formatCode="General">
                  <c:v>573503.23594235082</c:v>
                </c:pt>
                <c:pt idx="453" formatCode="General">
                  <c:v>569910.55112533586</c:v>
                </c:pt>
                <c:pt idx="454" formatCode="General">
                  <c:v>549831.41587261949</c:v>
                </c:pt>
                <c:pt idx="455" formatCode="General">
                  <c:v>574774.79716306238</c:v>
                </c:pt>
                <c:pt idx="456" formatCode="General">
                  <c:v>562493.59525696118</c:v>
                </c:pt>
                <c:pt idx="457" formatCode="General">
                  <c:v>580380.01247076946</c:v>
                </c:pt>
                <c:pt idx="458" formatCode="General">
                  <c:v>580879.04359097476</c:v>
                </c:pt>
                <c:pt idx="459" formatCode="General">
                  <c:v>563237.79403691087</c:v>
                </c:pt>
                <c:pt idx="460" formatCode="General">
                  <c:v>548296.06934414548</c:v>
                </c:pt>
                <c:pt idx="461" formatCode="General">
                  <c:v>524141.92082390003</c:v>
                </c:pt>
                <c:pt idx="462" formatCode="General">
                  <c:v>559752.61315546976</c:v>
                </c:pt>
                <c:pt idx="463" formatCode="General">
                  <c:v>555459.93202166981</c:v>
                </c:pt>
                <c:pt idx="464" formatCode="General">
                  <c:v>588728.50993852201</c:v>
                </c:pt>
                <c:pt idx="465" formatCode="General">
                  <c:v>569179.52396152914</c:v>
                </c:pt>
                <c:pt idx="466" formatCode="General">
                  <c:v>567147.38002365618</c:v>
                </c:pt>
                <c:pt idx="467" formatCode="General">
                  <c:v>570163.67767818097</c:v>
                </c:pt>
                <c:pt idx="468" formatCode="General">
                  <c:v>554115.53671191586</c:v>
                </c:pt>
                <c:pt idx="469" formatCode="General">
                  <c:v>653472.89254714944</c:v>
                </c:pt>
                <c:pt idx="470" formatCode="General">
                  <c:v>617046.92890257761</c:v>
                </c:pt>
                <c:pt idx="471" formatCode="General">
                  <c:v>619086.67497121659</c:v>
                </c:pt>
                <c:pt idx="472" formatCode="General">
                  <c:v>603790.58908402908</c:v>
                </c:pt>
                <c:pt idx="473" formatCode="General">
                  <c:v>639250.06727771892</c:v>
                </c:pt>
                <c:pt idx="474" formatCode="General">
                  <c:v>668669.02817134745</c:v>
                </c:pt>
                <c:pt idx="475" formatCode="General">
                  <c:v>679302.62574300251</c:v>
                </c:pt>
                <c:pt idx="476" formatCode="General">
                  <c:v>655726.33863604988</c:v>
                </c:pt>
                <c:pt idx="477" formatCode="General">
                  <c:v>667642.40039740258</c:v>
                </c:pt>
                <c:pt idx="478" formatCode="General">
                  <c:v>633846.48150167195</c:v>
                </c:pt>
                <c:pt idx="479" formatCode="General">
                  <c:v>667193.03315141075</c:v>
                </c:pt>
                <c:pt idx="480" formatCode="General">
                  <c:v>728925.63549858867</c:v>
                </c:pt>
                <c:pt idx="481" formatCode="General">
                  <c:v>709182.26781948039</c:v>
                </c:pt>
                <c:pt idx="482" formatCode="General">
                  <c:v>696876.27384772094</c:v>
                </c:pt>
                <c:pt idx="483" formatCode="General">
                  <c:v>642192.85081687279</c:v>
                </c:pt>
                <c:pt idx="484" formatCode="General">
                  <c:v>699653.18712248525</c:v>
                </c:pt>
                <c:pt idx="485" formatCode="General">
                  <c:v>695333.03094596334</c:v>
                </c:pt>
                <c:pt idx="486" formatCode="General">
                  <c:v>718410.97075455752</c:v>
                </c:pt>
                <c:pt idx="487" formatCode="General">
                  <c:v>759341.68600293866</c:v>
                </c:pt>
                <c:pt idx="488" formatCode="General">
                  <c:v>736243.96986744145</c:v>
                </c:pt>
                <c:pt idx="489" formatCode="General">
                  <c:v>754855.0436589123</c:v>
                </c:pt>
                <c:pt idx="490" formatCode="General">
                  <c:v>740328.70674782444</c:v>
                </c:pt>
                <c:pt idx="491" formatCode="General">
                  <c:v>744324.67907487357</c:v>
                </c:pt>
                <c:pt idx="492" formatCode="General">
                  <c:v>729838.72542468796</c:v>
                </c:pt>
                <c:pt idx="493" formatCode="General">
                  <c:v>709856.79431866307</c:v>
                </c:pt>
                <c:pt idx="494" formatCode="General">
                  <c:v>721304.24341178779</c:v>
                </c:pt>
                <c:pt idx="495" formatCode="General">
                  <c:v>736470.0306538794</c:v>
                </c:pt>
                <c:pt idx="496" formatCode="General">
                  <c:v>746585.14235219278</c:v>
                </c:pt>
                <c:pt idx="497" formatCode="General">
                  <c:v>737934.61309292098</c:v>
                </c:pt>
                <c:pt idx="498" formatCode="General">
                  <c:v>746248.88279345585</c:v>
                </c:pt>
                <c:pt idx="499" formatCode="General">
                  <c:v>733643.79753972148</c:v>
                </c:pt>
                <c:pt idx="500" formatCode="General">
                  <c:v>724669.06428920175</c:v>
                </c:pt>
                <c:pt idx="501" formatCode="General">
                  <c:v>728829.43553573301</c:v>
                </c:pt>
                <c:pt idx="502" formatCode="General">
                  <c:v>734029.24228599109</c:v>
                </c:pt>
                <c:pt idx="503" formatCode="General">
                  <c:v>730861.65163707198</c:v>
                </c:pt>
                <c:pt idx="504" formatCode="General">
                  <c:v>732514.52573013376</c:v>
                </c:pt>
                <c:pt idx="505" formatCode="General">
                  <c:v>753025.42106958712</c:v>
                </c:pt>
                <c:pt idx="506" formatCode="General">
                  <c:v>730317.91753096436</c:v>
                </c:pt>
                <c:pt idx="507" formatCode="General">
                  <c:v>770075.678429386</c:v>
                </c:pt>
                <c:pt idx="508" formatCode="General">
                  <c:v>766503.50594475132</c:v>
                </c:pt>
                <c:pt idx="509" formatCode="General">
                  <c:v>806482.96871672</c:v>
                </c:pt>
                <c:pt idx="510" formatCode="General">
                  <c:v>845905.16853247466</c:v>
                </c:pt>
                <c:pt idx="511" formatCode="General">
                  <c:v>860560.43199479429</c:v>
                </c:pt>
                <c:pt idx="512" formatCode="General">
                  <c:v>881183.12847381725</c:v>
                </c:pt>
                <c:pt idx="513" formatCode="General">
                  <c:v>867154.42909046961</c:v>
                </c:pt>
                <c:pt idx="514" formatCode="General">
                  <c:v>862566.06264897948</c:v>
                </c:pt>
                <c:pt idx="515" formatCode="General">
                  <c:v>871218.8427752204</c:v>
                </c:pt>
                <c:pt idx="516" formatCode="General">
                  <c:v>886268.97456640529</c:v>
                </c:pt>
                <c:pt idx="517" formatCode="General">
                  <c:v>890503.09304028645</c:v>
                </c:pt>
                <c:pt idx="518" formatCode="General">
                  <c:v>834196.48147748166</c:v>
                </c:pt>
                <c:pt idx="519" formatCode="General">
                  <c:v>835946.93012135918</c:v>
                </c:pt>
                <c:pt idx="520" formatCode="General">
                  <c:v>846098.44696185284</c:v>
                </c:pt>
                <c:pt idx="521" formatCode="General">
                  <c:v>846678.65020623419</c:v>
                </c:pt>
                <c:pt idx="522" formatCode="General">
                  <c:v>851866.04038017872</c:v>
                </c:pt>
                <c:pt idx="523" formatCode="General">
                  <c:v>862737.34020405146</c:v>
                </c:pt>
                <c:pt idx="524" formatCode="General">
                  <c:v>845156.17670246505</c:v>
                </c:pt>
                <c:pt idx="525" formatCode="General">
                  <c:v>813327.81234728242</c:v>
                </c:pt>
                <c:pt idx="526" formatCode="General">
                  <c:v>836244.86389620905</c:v>
                </c:pt>
                <c:pt idx="527" formatCode="General">
                  <c:v>825214.64681320149</c:v>
                </c:pt>
                <c:pt idx="528" formatCode="General">
                  <c:v>869066.66369233665</c:v>
                </c:pt>
                <c:pt idx="529" formatCode="General">
                  <c:v>878983.91965135396</c:v>
                </c:pt>
                <c:pt idx="530" formatCode="General">
                  <c:v>881560.17496472143</c:v>
                </c:pt>
                <c:pt idx="531" formatCode="General">
                  <c:v>859812.79586568754</c:v>
                </c:pt>
                <c:pt idx="532" formatCode="General">
                  <c:v>838567.05897748494</c:v>
                </c:pt>
                <c:pt idx="533" formatCode="General">
                  <c:v>817420.34377481311</c:v>
                </c:pt>
                <c:pt idx="534" formatCode="General">
                  <c:v>828035.82255426177</c:v>
                </c:pt>
                <c:pt idx="535" formatCode="General">
                  <c:v>818714.35602114932</c:v>
                </c:pt>
                <c:pt idx="536" formatCode="General">
                  <c:v>839364.51945524127</c:v>
                </c:pt>
                <c:pt idx="537" formatCode="General">
                  <c:v>854658.6229695488</c:v>
                </c:pt>
                <c:pt idx="538" formatCode="General">
                  <c:v>809605.50006806408</c:v>
                </c:pt>
                <c:pt idx="539" formatCode="General">
                  <c:v>802529.33802976354</c:v>
                </c:pt>
                <c:pt idx="540" formatCode="General">
                  <c:v>786830.68070691754</c:v>
                </c:pt>
                <c:pt idx="541" formatCode="General">
                  <c:v>835463.61629376048</c:v>
                </c:pt>
                <c:pt idx="542" formatCode="General">
                  <c:v>797454.80064703792</c:v>
                </c:pt>
                <c:pt idx="543" formatCode="General">
                  <c:v>770037.36408237973</c:v>
                </c:pt>
                <c:pt idx="544" formatCode="General">
                  <c:v>784876.37005713792</c:v>
                </c:pt>
                <c:pt idx="545" formatCode="General">
                  <c:v>766799.32061267353</c:v>
                </c:pt>
                <c:pt idx="546" formatCode="General">
                  <c:v>782541.77674233855</c:v>
                </c:pt>
                <c:pt idx="547" formatCode="General">
                  <c:v>777492.41277655074</c:v>
                </c:pt>
                <c:pt idx="548" formatCode="General">
                  <c:v>769113.28780075256</c:v>
                </c:pt>
                <c:pt idx="549" formatCode="General">
                  <c:v>768924.61893542658</c:v>
                </c:pt>
                <c:pt idx="550" formatCode="General">
                  <c:v>782631.7518611413</c:v>
                </c:pt>
                <c:pt idx="551" formatCode="General">
                  <c:v>793005.53170152428</c:v>
                </c:pt>
                <c:pt idx="552" formatCode="General">
                  <c:v>825863.20958973968</c:v>
                </c:pt>
                <c:pt idx="553" formatCode="General">
                  <c:v>824868.90984466672</c:v>
                </c:pt>
                <c:pt idx="554" formatCode="General">
                  <c:v>811169.68600379722</c:v>
                </c:pt>
                <c:pt idx="555" formatCode="General">
                  <c:v>807540.99495946639</c:v>
                </c:pt>
                <c:pt idx="556" formatCode="General">
                  <c:v>820985.91642489063</c:v>
                </c:pt>
                <c:pt idx="557" formatCode="General">
                  <c:v>804141.31735227536</c:v>
                </c:pt>
                <c:pt idx="558" formatCode="General">
                  <c:v>804371.26240371168</c:v>
                </c:pt>
                <c:pt idx="559" formatCode="General">
                  <c:v>807681.28421200893</c:v>
                </c:pt>
                <c:pt idx="560" formatCode="General">
                  <c:v>818182.35977862414</c:v>
                </c:pt>
                <c:pt idx="561" formatCode="General">
                  <c:v>826682.8731329923</c:v>
                </c:pt>
                <c:pt idx="562" formatCode="General">
                  <c:v>819651.14335745154</c:v>
                </c:pt>
                <c:pt idx="563" formatCode="General">
                  <c:v>878072.18429547641</c:v>
                </c:pt>
                <c:pt idx="564" formatCode="General">
                  <c:v>880329.65864098223</c:v>
                </c:pt>
                <c:pt idx="565" formatCode="General">
                  <c:v>858842.79929781985</c:v>
                </c:pt>
                <c:pt idx="566" formatCode="General">
                  <c:v>844517.60113356821</c:v>
                </c:pt>
                <c:pt idx="567" formatCode="General">
                  <c:v>873781.48898941046</c:v>
                </c:pt>
                <c:pt idx="568" formatCode="General">
                  <c:v>871496.75210217829</c:v>
                </c:pt>
                <c:pt idx="569" formatCode="General">
                  <c:v>853790.03998705279</c:v>
                </c:pt>
                <c:pt idx="570" formatCode="General">
                  <c:v>852844.69828840555</c:v>
                </c:pt>
                <c:pt idx="571" formatCode="General">
                  <c:v>833327.44995339436</c:v>
                </c:pt>
                <c:pt idx="572" formatCode="General">
                  <c:v>835951.23098633159</c:v>
                </c:pt>
                <c:pt idx="573" formatCode="General">
                  <c:v>840111.30313683208</c:v>
                </c:pt>
                <c:pt idx="574" formatCode="General">
                  <c:v>841012.98159027286</c:v>
                </c:pt>
                <c:pt idx="575" formatCode="General">
                  <c:v>839246.09396924719</c:v>
                </c:pt>
                <c:pt idx="576" formatCode="General">
                  <c:v>855999.37079084362</c:v>
                </c:pt>
                <c:pt idx="577" formatCode="General">
                  <c:v>856436.59060405695</c:v>
                </c:pt>
                <c:pt idx="578" formatCode="General">
                  <c:v>856370.80907596089</c:v>
                </c:pt>
                <c:pt idx="579" formatCode="General">
                  <c:v>856014.53074038099</c:v>
                </c:pt>
                <c:pt idx="580" formatCode="General">
                  <c:v>875964.16405674978</c:v>
                </c:pt>
                <c:pt idx="581" formatCode="General">
                  <c:v>862657.06419368496</c:v>
                </c:pt>
                <c:pt idx="582" formatCode="General">
                  <c:v>880200.91677121271</c:v>
                </c:pt>
                <c:pt idx="583" formatCode="General">
                  <c:v>871130.34814470611</c:v>
                </c:pt>
                <c:pt idx="584" formatCode="General">
                  <c:v>878339.0331225961</c:v>
                </c:pt>
                <c:pt idx="585" formatCode="General">
                  <c:v>892192.18571397348</c:v>
                </c:pt>
                <c:pt idx="586" formatCode="General">
                  <c:v>894547.91425515106</c:v>
                </c:pt>
                <c:pt idx="587" formatCode="General">
                  <c:v>898756.84512367588</c:v>
                </c:pt>
                <c:pt idx="588" formatCode="General">
                  <c:v>901217.9813928199</c:v>
                </c:pt>
                <c:pt idx="589" formatCode="General">
                  <c:v>903304.78256326355</c:v>
                </c:pt>
                <c:pt idx="590" formatCode="General">
                  <c:v>929182.93867673189</c:v>
                </c:pt>
                <c:pt idx="591" formatCode="General">
                  <c:v>899315.99117423652</c:v>
                </c:pt>
                <c:pt idx="592" formatCode="General">
                  <c:v>921896.91154982755</c:v>
                </c:pt>
                <c:pt idx="593" formatCode="General">
                  <c:v>914094.59724743245</c:v>
                </c:pt>
                <c:pt idx="594" formatCode="General">
                  <c:v>919038.11784861085</c:v>
                </c:pt>
                <c:pt idx="595" formatCode="General">
                  <c:v>899278.09235439368</c:v>
                </c:pt>
                <c:pt idx="596" formatCode="General">
                  <c:v>909306.46020918887</c:v>
                </c:pt>
                <c:pt idx="597" formatCode="General">
                  <c:v>933978.29049101716</c:v>
                </c:pt>
                <c:pt idx="598" formatCode="General">
                  <c:v>955266.10968061956</c:v>
                </c:pt>
                <c:pt idx="599" formatCode="General">
                  <c:v>969049.62273284106</c:v>
                </c:pt>
                <c:pt idx="600" formatCode="General">
                  <c:v>973284.34548948961</c:v>
                </c:pt>
                <c:pt idx="601" formatCode="General">
                  <c:v>986820.07079359493</c:v>
                </c:pt>
                <c:pt idx="602" formatCode="General">
                  <c:v>981259.2292623152</c:v>
                </c:pt>
                <c:pt idx="603" formatCode="General">
                  <c:v>1008028.5733430448</c:v>
                </c:pt>
                <c:pt idx="604" formatCode="General">
                  <c:v>977049.75332106045</c:v>
                </c:pt>
                <c:pt idx="605" formatCode="General">
                  <c:v>993830.53786291345</c:v>
                </c:pt>
                <c:pt idx="606" formatCode="General">
                  <c:v>1010165.3611590922</c:v>
                </c:pt>
                <c:pt idx="607" formatCode="General">
                  <c:v>1010159.1645953036</c:v>
                </c:pt>
                <c:pt idx="608" formatCode="General">
                  <c:v>1038335.4547844755</c:v>
                </c:pt>
                <c:pt idx="609" formatCode="General">
                  <c:v>1061371.1770254322</c:v>
                </c:pt>
                <c:pt idx="610" formatCode="General">
                  <c:v>1064681.9549680348</c:v>
                </c:pt>
                <c:pt idx="611" formatCode="General">
                  <c:v>1078707.0375400996</c:v>
                </c:pt>
                <c:pt idx="612" formatCode="General">
                  <c:v>1081209.174579564</c:v>
                </c:pt>
                <c:pt idx="613" formatCode="General">
                  <c:v>1079018.6008475963</c:v>
                </c:pt>
                <c:pt idx="614" formatCode="General">
                  <c:v>1093170.0845431578</c:v>
                </c:pt>
                <c:pt idx="615" formatCode="General">
                  <c:v>1101045.8796636797</c:v>
                </c:pt>
                <c:pt idx="616" formatCode="General">
                  <c:v>1087315.4557918203</c:v>
                </c:pt>
                <c:pt idx="617" formatCode="General">
                  <c:v>1089167.2735581021</c:v>
                </c:pt>
                <c:pt idx="618" formatCode="General">
                  <c:v>1090066.0049942874</c:v>
                </c:pt>
                <c:pt idx="619" formatCode="General">
                  <c:v>1074760.6754942015</c:v>
                </c:pt>
                <c:pt idx="620" formatCode="General">
                  <c:v>1059484.308111995</c:v>
                </c:pt>
                <c:pt idx="621" formatCode="General">
                  <c:v>1028308.4614789209</c:v>
                </c:pt>
                <c:pt idx="622" formatCode="General">
                  <c:v>1038462.9641872537</c:v>
                </c:pt>
                <c:pt idx="623" formatCode="General">
                  <c:v>1029255.2653135902</c:v>
                </c:pt>
                <c:pt idx="624" formatCode="General">
                  <c:v>1013783.2599033784</c:v>
                </c:pt>
                <c:pt idx="625" formatCode="General">
                  <c:v>1016998.1821540358</c:v>
                </c:pt>
                <c:pt idx="626" formatCode="General">
                  <c:v>1029250.7346570696</c:v>
                </c:pt>
                <c:pt idx="627" formatCode="General">
                  <c:v>1041961.0692408333</c:v>
                </c:pt>
                <c:pt idx="628" formatCode="General">
                  <c:v>1047471.8771527896</c:v>
                </c:pt>
                <c:pt idx="629" formatCode="General">
                  <c:v>1047654.9760086003</c:v>
                </c:pt>
                <c:pt idx="630" formatCode="General">
                  <c:v>1056793.9681517449</c:v>
                </c:pt>
                <c:pt idx="631" formatCode="General">
                  <c:v>1069051.9698831025</c:v>
                </c:pt>
                <c:pt idx="632" formatCode="General">
                  <c:v>1049396.5607906939</c:v>
                </c:pt>
                <c:pt idx="633" formatCode="General">
                  <c:v>1045767.1977117753</c:v>
                </c:pt>
                <c:pt idx="634" formatCode="General">
                  <c:v>1050473.2053513066</c:v>
                </c:pt>
                <c:pt idx="635" formatCode="General">
                  <c:v>1072736.488999529</c:v>
                </c:pt>
                <c:pt idx="636" formatCode="General">
                  <c:v>1078598.0019613947</c:v>
                </c:pt>
                <c:pt idx="637" formatCode="General">
                  <c:v>1072297.829290397</c:v>
                </c:pt>
                <c:pt idx="638" formatCode="General">
                  <c:v>1085469.0170568507</c:v>
                </c:pt>
                <c:pt idx="639" formatCode="General">
                  <c:v>1081403.5919982647</c:v>
                </c:pt>
                <c:pt idx="640" formatCode="General">
                  <c:v>1038170.8989062745</c:v>
                </c:pt>
                <c:pt idx="641" formatCode="General">
                  <c:v>997505.43550855271</c:v>
                </c:pt>
                <c:pt idx="642" formatCode="General">
                  <c:v>1002676.6801649206</c:v>
                </c:pt>
                <c:pt idx="643" formatCode="General">
                  <c:v>1016823.6046149244</c:v>
                </c:pt>
                <c:pt idx="644" formatCode="General">
                  <c:v>1039657.346637811</c:v>
                </c:pt>
                <c:pt idx="645" formatCode="General">
                  <c:v>1024732.4179377432</c:v>
                </c:pt>
                <c:pt idx="646" formatCode="General">
                  <c:v>1048562.275870465</c:v>
                </c:pt>
                <c:pt idx="647" formatCode="General">
                  <c:v>1039621.1239573618</c:v>
                </c:pt>
                <c:pt idx="648" formatCode="General">
                  <c:v>1038316.4212792681</c:v>
                </c:pt>
                <c:pt idx="649" formatCode="General">
                  <c:v>1030623.7752653388</c:v>
                </c:pt>
                <c:pt idx="650" formatCode="General">
                  <c:v>1015106.5360934235</c:v>
                </c:pt>
                <c:pt idx="651" formatCode="General">
                  <c:v>1025964.3139960307</c:v>
                </c:pt>
                <c:pt idx="652" formatCode="General">
                  <c:v>1009273.5877947472</c:v>
                </c:pt>
                <c:pt idx="653" formatCode="General">
                  <c:v>1010489.3977108926</c:v>
                </c:pt>
                <c:pt idx="654" formatCode="General">
                  <c:v>998247.3553197484</c:v>
                </c:pt>
                <c:pt idx="655" formatCode="General">
                  <c:v>1027037.1966846852</c:v>
                </c:pt>
                <c:pt idx="656" formatCode="General">
                  <c:v>1000453.7529306705</c:v>
                </c:pt>
                <c:pt idx="657" formatCode="General">
                  <c:v>998621.5906825203</c:v>
                </c:pt>
                <c:pt idx="658" formatCode="General">
                  <c:v>997295.94089795067</c:v>
                </c:pt>
                <c:pt idx="659" formatCode="General">
                  <c:v>1007526.4972391847</c:v>
                </c:pt>
                <c:pt idx="660" formatCode="General">
                  <c:v>996213.29770884954</c:v>
                </c:pt>
                <c:pt idx="661" formatCode="General">
                  <c:v>993014.45427893999</c:v>
                </c:pt>
                <c:pt idx="662" formatCode="General">
                  <c:v>998197.5717879876</c:v>
                </c:pt>
                <c:pt idx="663" formatCode="General">
                  <c:v>980803.63358866493</c:v>
                </c:pt>
                <c:pt idx="664" formatCode="General">
                  <c:v>1004267.562060941</c:v>
                </c:pt>
                <c:pt idx="665" formatCode="General">
                  <c:v>1021756.2660180278</c:v>
                </c:pt>
                <c:pt idx="666" formatCode="General">
                  <c:v>1020831.9429294474</c:v>
                </c:pt>
                <c:pt idx="667" formatCode="General">
                  <c:v>1018374.0575049391</c:v>
                </c:pt>
                <c:pt idx="668" formatCode="General">
                  <c:v>1009597.0189359547</c:v>
                </c:pt>
                <c:pt idx="669" formatCode="General">
                  <c:v>991725.20532982529</c:v>
                </c:pt>
                <c:pt idx="670" formatCode="General">
                  <c:v>1019201.5766477669</c:v>
                </c:pt>
                <c:pt idx="671" formatCode="General">
                  <c:v>1010250.2056405399</c:v>
                </c:pt>
                <c:pt idx="672" formatCode="General">
                  <c:v>1014025.1817409744</c:v>
                </c:pt>
                <c:pt idx="673" formatCode="General">
                  <c:v>1017639.1937120527</c:v>
                </c:pt>
                <c:pt idx="674" formatCode="General">
                  <c:v>1036263.6830750077</c:v>
                </c:pt>
                <c:pt idx="675" formatCode="General">
                  <c:v>1008461.5020727678</c:v>
                </c:pt>
                <c:pt idx="676" formatCode="General">
                  <c:v>1029024.2971200191</c:v>
                </c:pt>
                <c:pt idx="677" formatCode="General">
                  <c:v>1023997.7325512136</c:v>
                </c:pt>
                <c:pt idx="678" formatCode="General">
                  <c:v>1020184.3604131211</c:v>
                </c:pt>
                <c:pt idx="679" formatCode="General">
                  <c:v>1013754.8843420381</c:v>
                </c:pt>
                <c:pt idx="680" formatCode="General">
                  <c:v>1034256.2823004405</c:v>
                </c:pt>
                <c:pt idx="681" formatCode="General">
                  <c:v>1015478.2602384135</c:v>
                </c:pt>
                <c:pt idx="682" formatCode="General">
                  <c:v>1045887.1323478791</c:v>
                </c:pt>
                <c:pt idx="683" formatCode="General">
                  <c:v>1061117.1325324196</c:v>
                </c:pt>
                <c:pt idx="684" formatCode="General">
                  <c:v>1048851.6017589848</c:v>
                </c:pt>
                <c:pt idx="685" formatCode="General">
                  <c:v>1025562.1738780452</c:v>
                </c:pt>
                <c:pt idx="686" formatCode="General">
                  <c:v>1025641.9382806921</c:v>
                </c:pt>
                <c:pt idx="687" formatCode="General">
                  <c:v>1048611.1331777368</c:v>
                </c:pt>
                <c:pt idx="688" formatCode="General">
                  <c:v>1038718.6081336451</c:v>
                </c:pt>
                <c:pt idx="689" formatCode="General">
                  <c:v>1029752.0902374</c:v>
                </c:pt>
                <c:pt idx="690" formatCode="General">
                  <c:v>1044217.131707693</c:v>
                </c:pt>
                <c:pt idx="691" formatCode="General">
                  <c:v>1013583.9330774886</c:v>
                </c:pt>
                <c:pt idx="692" formatCode="General">
                  <c:v>1016679.0194298034</c:v>
                </c:pt>
                <c:pt idx="693" formatCode="General">
                  <c:v>1018303.1563723785</c:v>
                </c:pt>
                <c:pt idx="694" formatCode="General">
                  <c:v>1041402.7357039389</c:v>
                </c:pt>
                <c:pt idx="695" formatCode="General">
                  <c:v>1060668.3658827564</c:v>
                </c:pt>
                <c:pt idx="696" formatCode="General">
                  <c:v>1076850.8023275035</c:v>
                </c:pt>
                <c:pt idx="697" formatCode="General">
                  <c:v>1071256.7354613638</c:v>
                </c:pt>
                <c:pt idx="698" formatCode="General">
                  <c:v>1067001.7196203247</c:v>
                </c:pt>
                <c:pt idx="699" formatCode="General">
                  <c:v>1069338.6760986419</c:v>
                </c:pt>
                <c:pt idx="700" formatCode="General">
                  <c:v>1073082.2457214897</c:v>
                </c:pt>
                <c:pt idx="701" formatCode="General">
                  <c:v>1075840.8055149429</c:v>
                </c:pt>
                <c:pt idx="702" formatCode="General">
                  <c:v>1063915.0861336873</c:v>
                </c:pt>
                <c:pt idx="703" formatCode="General">
                  <c:v>1107320.0322102909</c:v>
                </c:pt>
                <c:pt idx="704" formatCode="General">
                  <c:v>1124708.3364487621</c:v>
                </c:pt>
                <c:pt idx="705" formatCode="General">
                  <c:v>1124354.1349496543</c:v>
                </c:pt>
                <c:pt idx="706" formatCode="General">
                  <c:v>1129845.864675831</c:v>
                </c:pt>
                <c:pt idx="707" formatCode="General">
                  <c:v>1150265.6981220315</c:v>
                </c:pt>
                <c:pt idx="708" formatCode="General">
                  <c:v>1137712.9305853301</c:v>
                </c:pt>
                <c:pt idx="709" formatCode="General">
                  <c:v>1163046.42148215</c:v>
                </c:pt>
                <c:pt idx="710" formatCode="General">
                  <c:v>1143461.9559916952</c:v>
                </c:pt>
                <c:pt idx="711" formatCode="General">
                  <c:v>1181489.8106385823</c:v>
                </c:pt>
                <c:pt idx="712" formatCode="General">
                  <c:v>1142780.5144942855</c:v>
                </c:pt>
                <c:pt idx="713" formatCode="General">
                  <c:v>1129196.1952901762</c:v>
                </c:pt>
                <c:pt idx="714" formatCode="General">
                  <c:v>1135570.2551537079</c:v>
                </c:pt>
                <c:pt idx="715" formatCode="General">
                  <c:v>1119242.1587907858</c:v>
                </c:pt>
                <c:pt idx="716" formatCode="General">
                  <c:v>1181793.6862607985</c:v>
                </c:pt>
                <c:pt idx="717" formatCode="General">
                  <c:v>1217424.1661171445</c:v>
                </c:pt>
                <c:pt idx="718" formatCode="General">
                  <c:v>1195272.6274668397</c:v>
                </c:pt>
                <c:pt idx="719" formatCode="General">
                  <c:v>1190060.9100938288</c:v>
                </c:pt>
                <c:pt idx="720" formatCode="General">
                  <c:v>1183087.7745995435</c:v>
                </c:pt>
                <c:pt idx="721" formatCode="General">
                  <c:v>1208774.1787318736</c:v>
                </c:pt>
                <c:pt idx="722" formatCode="General">
                  <c:v>1184966.0290750477</c:v>
                </c:pt>
                <c:pt idx="723" formatCode="General">
                  <c:v>1181654.7641540866</c:v>
                </c:pt>
                <c:pt idx="724" formatCode="General">
                  <c:v>1168128.5896697815</c:v>
                </c:pt>
                <c:pt idx="725" formatCode="General">
                  <c:v>1109107.2115147812</c:v>
                </c:pt>
                <c:pt idx="726" formatCode="General">
                  <c:v>1097097.8499948881</c:v>
                </c:pt>
                <c:pt idx="727" formatCode="General">
                  <c:v>1121171.4136640658</c:v>
                </c:pt>
                <c:pt idx="728" formatCode="General">
                  <c:v>1117769.435257249</c:v>
                </c:pt>
                <c:pt idx="729" formatCode="General">
                  <c:v>1125627.6745703656</c:v>
                </c:pt>
                <c:pt idx="730" formatCode="General">
                  <c:v>1115524.1029891483</c:v>
                </c:pt>
                <c:pt idx="731" formatCode="General">
                  <c:v>1142228.8199245869</c:v>
                </c:pt>
                <c:pt idx="732" formatCode="General">
                  <c:v>1108488.4858485349</c:v>
                </c:pt>
                <c:pt idx="733" formatCode="General">
                  <c:v>1072072.8237594403</c:v>
                </c:pt>
                <c:pt idx="734" formatCode="General">
                  <c:v>1109479.6643374558</c:v>
                </c:pt>
                <c:pt idx="735" formatCode="General">
                  <c:v>1078792.0022620156</c:v>
                </c:pt>
                <c:pt idx="736" formatCode="General">
                  <c:v>1074136.0788648557</c:v>
                </c:pt>
                <c:pt idx="737" formatCode="General">
                  <c:v>1100192.6698443191</c:v>
                </c:pt>
                <c:pt idx="738" formatCode="General">
                  <c:v>1097115.960973423</c:v>
                </c:pt>
                <c:pt idx="739" formatCode="General">
                  <c:v>1098282.7834862764</c:v>
                </c:pt>
                <c:pt idx="740" formatCode="General">
                  <c:v>1130460.9401636806</c:v>
                </c:pt>
                <c:pt idx="741" formatCode="General">
                  <c:v>1125584.4051874233</c:v>
                </c:pt>
                <c:pt idx="742" formatCode="General">
                  <c:v>1113553.6893386566</c:v>
                </c:pt>
                <c:pt idx="743" formatCode="General">
                  <c:v>1135274.5365417136</c:v>
                </c:pt>
                <c:pt idx="744" formatCode="General">
                  <c:v>1126301.6147383361</c:v>
                </c:pt>
                <c:pt idx="745" formatCode="General">
                  <c:v>1127802.448790432</c:v>
                </c:pt>
                <c:pt idx="746" formatCode="General">
                  <c:v>1145573.6740966954</c:v>
                </c:pt>
                <c:pt idx="747" formatCode="General">
                  <c:v>1155110.7743377024</c:v>
                </c:pt>
                <c:pt idx="748" formatCode="General">
                  <c:v>1125279.8904695152</c:v>
                </c:pt>
                <c:pt idx="749" formatCode="General">
                  <c:v>1119133.2254689354</c:v>
                </c:pt>
                <c:pt idx="750" formatCode="General">
                  <c:v>1122258.1038960293</c:v>
                </c:pt>
                <c:pt idx="751" formatCode="General">
                  <c:v>1146898.5755282925</c:v>
                </c:pt>
                <c:pt idx="752" formatCode="General">
                  <c:v>1150440.2244884865</c:v>
                </c:pt>
                <c:pt idx="753" formatCode="General">
                  <c:v>1183666.9879595635</c:v>
                </c:pt>
                <c:pt idx="754" formatCode="General">
                  <c:v>1196028.6370149984</c:v>
                </c:pt>
                <c:pt idx="755" formatCode="General">
                  <c:v>1202134.7968574052</c:v>
                </c:pt>
                <c:pt idx="756" formatCode="General">
                  <c:v>1208135.580678307</c:v>
                </c:pt>
                <c:pt idx="757" formatCode="General">
                  <c:v>1215902.6444556166</c:v>
                </c:pt>
                <c:pt idx="758" formatCode="General">
                  <c:v>1201737.8485158156</c:v>
                </c:pt>
                <c:pt idx="759" formatCode="General">
                  <c:v>1192291.617737476</c:v>
                </c:pt>
                <c:pt idx="760" formatCode="General">
                  <c:v>1124931.6202311649</c:v>
                </c:pt>
                <c:pt idx="761" formatCode="General">
                  <c:v>1134281.4312396096</c:v>
                </c:pt>
                <c:pt idx="762" formatCode="General">
                  <c:v>1144382.5212190764</c:v>
                </c:pt>
                <c:pt idx="763" formatCode="General">
                  <c:v>1120985.5500456039</c:v>
                </c:pt>
                <c:pt idx="764" formatCode="General">
                  <c:v>1137604.9621739578</c:v>
                </c:pt>
                <c:pt idx="765" formatCode="General">
                  <c:v>1153028.6364995241</c:v>
                </c:pt>
                <c:pt idx="766" formatCode="General">
                  <c:v>1128060.9350249884</c:v>
                </c:pt>
                <c:pt idx="767" formatCode="General">
                  <c:v>1098358.9061721256</c:v>
                </c:pt>
                <c:pt idx="768" formatCode="General">
                  <c:v>1150300.0644211639</c:v>
                </c:pt>
                <c:pt idx="769" formatCode="General">
                  <c:v>1099120.524826573</c:v>
                </c:pt>
                <c:pt idx="770" formatCode="General">
                  <c:v>1090205.489552279</c:v>
                </c:pt>
                <c:pt idx="771" formatCode="General">
                  <c:v>1064130.5171844452</c:v>
                </c:pt>
                <c:pt idx="772" formatCode="General">
                  <c:v>1036001.1428403993</c:v>
                </c:pt>
                <c:pt idx="773" formatCode="General">
                  <c:v>1054910.7224718311</c:v>
                </c:pt>
                <c:pt idx="774" formatCode="General">
                  <c:v>1032900.3494185641</c:v>
                </c:pt>
                <c:pt idx="775" formatCode="General">
                  <c:v>998494.16480126278</c:v>
                </c:pt>
                <c:pt idx="776" formatCode="General">
                  <c:v>1038006.3574927064</c:v>
                </c:pt>
                <c:pt idx="777" formatCode="General">
                  <c:v>1059871.1033293898</c:v>
                </c:pt>
                <c:pt idx="778" formatCode="General">
                  <c:v>1096752.3236421696</c:v>
                </c:pt>
                <c:pt idx="779" formatCode="General">
                  <c:v>1117079.861823421</c:v>
                </c:pt>
                <c:pt idx="780" formatCode="General">
                  <c:v>1098210.3170880936</c:v>
                </c:pt>
                <c:pt idx="781" formatCode="General">
                  <c:v>1093872.8847505862</c:v>
                </c:pt>
                <c:pt idx="782" formatCode="General">
                  <c:v>1079031.1905297802</c:v>
                </c:pt>
                <c:pt idx="783" formatCode="General">
                  <c:v>1081642.4715344761</c:v>
                </c:pt>
                <c:pt idx="784" formatCode="General">
                  <c:v>1099857.0643721214</c:v>
                </c:pt>
                <c:pt idx="785" formatCode="General">
                  <c:v>1074025.9917990682</c:v>
                </c:pt>
                <c:pt idx="786" formatCode="General">
                  <c:v>1034207.8699027841</c:v>
                </c:pt>
                <c:pt idx="787" formatCode="General">
                  <c:v>1038458.9397642839</c:v>
                </c:pt>
                <c:pt idx="788" formatCode="General">
                  <c:v>1047199.33882449</c:v>
                </c:pt>
                <c:pt idx="789" formatCode="General">
                  <c:v>1051992.9124438302</c:v>
                </c:pt>
                <c:pt idx="790" formatCode="General">
                  <c:v>1028483.6093817381</c:v>
                </c:pt>
                <c:pt idx="791" formatCode="General">
                  <c:v>1028550.7788077944</c:v>
                </c:pt>
                <c:pt idx="792" formatCode="General">
                  <c:v>1056230.8527124366</c:v>
                </c:pt>
                <c:pt idx="793" formatCode="General">
                  <c:v>1052712.1156201139</c:v>
                </c:pt>
                <c:pt idx="794" formatCode="General">
                  <c:v>1068100.5114408899</c:v>
                </c:pt>
                <c:pt idx="795" formatCode="General">
                  <c:v>1094034.7595746131</c:v>
                </c:pt>
                <c:pt idx="796" formatCode="General">
                  <c:v>1024374.6754590307</c:v>
                </c:pt>
                <c:pt idx="797" formatCode="General">
                  <c:v>1023612.299543791</c:v>
                </c:pt>
                <c:pt idx="798" formatCode="General">
                  <c:v>1024916.8007859404</c:v>
                </c:pt>
                <c:pt idx="799" formatCode="General">
                  <c:v>1035615.7798654748</c:v>
                </c:pt>
                <c:pt idx="800" formatCode="General">
                  <c:v>1032869.4520620591</c:v>
                </c:pt>
                <c:pt idx="801" formatCode="General">
                  <c:v>1018540.6271839613</c:v>
                </c:pt>
                <c:pt idx="802" formatCode="General">
                  <c:v>1011060.2223269315</c:v>
                </c:pt>
                <c:pt idx="803" formatCode="General">
                  <c:v>1032797.2314393189</c:v>
                </c:pt>
                <c:pt idx="804" formatCode="General">
                  <c:v>1027579.5120884879</c:v>
                </c:pt>
                <c:pt idx="805" formatCode="General">
                  <c:v>1010215.7423962998</c:v>
                </c:pt>
                <c:pt idx="806" formatCode="General">
                  <c:v>979969.45977430453</c:v>
                </c:pt>
                <c:pt idx="807" formatCode="General">
                  <c:v>979986.99376071687</c:v>
                </c:pt>
                <c:pt idx="808" formatCode="General">
                  <c:v>1023330.9137989229</c:v>
                </c:pt>
                <c:pt idx="809" formatCode="General">
                  <c:v>1035997.0358759161</c:v>
                </c:pt>
                <c:pt idx="810" formatCode="General">
                  <c:v>1022132.8275402884</c:v>
                </c:pt>
                <c:pt idx="811" formatCode="General">
                  <c:v>1020637.7345574799</c:v>
                </c:pt>
                <c:pt idx="812" formatCode="General">
                  <c:v>1008323.8554617442</c:v>
                </c:pt>
                <c:pt idx="813" formatCode="General">
                  <c:v>977389.3268172628</c:v>
                </c:pt>
                <c:pt idx="814" formatCode="General">
                  <c:v>989257.48792784312</c:v>
                </c:pt>
                <c:pt idx="815" formatCode="General">
                  <c:v>1014428.2678762175</c:v>
                </c:pt>
                <c:pt idx="816" formatCode="General">
                  <c:v>1012027.6560544043</c:v>
                </c:pt>
                <c:pt idx="817" formatCode="General">
                  <c:v>1067065.9227268954</c:v>
                </c:pt>
                <c:pt idx="818" formatCode="General">
                  <c:v>1052829.9015378649</c:v>
                </c:pt>
                <c:pt idx="819" formatCode="General">
                  <c:v>1016396.3251460663</c:v>
                </c:pt>
                <c:pt idx="820" formatCode="General">
                  <c:v>1030738.1480000145</c:v>
                </c:pt>
                <c:pt idx="821" formatCode="General">
                  <c:v>1036563.1411528538</c:v>
                </c:pt>
                <c:pt idx="822" formatCode="General">
                  <c:v>1040233.530562063</c:v>
                </c:pt>
                <c:pt idx="823" formatCode="General">
                  <c:v>1036788.7471832073</c:v>
                </c:pt>
                <c:pt idx="824" formatCode="General">
                  <c:v>1030735.261390735</c:v>
                </c:pt>
                <c:pt idx="825" formatCode="General">
                  <c:v>1026864.6091175271</c:v>
                </c:pt>
                <c:pt idx="826" formatCode="General">
                  <c:v>1003673.3188132071</c:v>
                </c:pt>
                <c:pt idx="827" formatCode="General">
                  <c:v>997634.3717387272</c:v>
                </c:pt>
                <c:pt idx="828" formatCode="General">
                  <c:v>976897.21797374438</c:v>
                </c:pt>
                <c:pt idx="829" formatCode="General">
                  <c:v>956626.19867803797</c:v>
                </c:pt>
                <c:pt idx="830" formatCode="General">
                  <c:v>963668.40587153181</c:v>
                </c:pt>
                <c:pt idx="831" formatCode="General">
                  <c:v>984483.81793581473</c:v>
                </c:pt>
                <c:pt idx="832" formatCode="General">
                  <c:v>1023477.8134535725</c:v>
                </c:pt>
                <c:pt idx="833" formatCode="General">
                  <c:v>1026504.5520033354</c:v>
                </c:pt>
                <c:pt idx="834" formatCode="General">
                  <c:v>1006260.7038902564</c:v>
                </c:pt>
                <c:pt idx="835" formatCode="General">
                  <c:v>1014410.2504692475</c:v>
                </c:pt>
                <c:pt idx="836" formatCode="General">
                  <c:v>985694.34372992802</c:v>
                </c:pt>
                <c:pt idx="837" formatCode="General">
                  <c:v>988061.013693213</c:v>
                </c:pt>
                <c:pt idx="838" formatCode="General">
                  <c:v>1002854.4098862309</c:v>
                </c:pt>
                <c:pt idx="839" formatCode="General">
                  <c:v>940039.94115271012</c:v>
                </c:pt>
                <c:pt idx="840" formatCode="General">
                  <c:v>932770.79787359387</c:v>
                </c:pt>
                <c:pt idx="841" formatCode="General">
                  <c:v>951917.73936161271</c:v>
                </c:pt>
                <c:pt idx="842" formatCode="General">
                  <c:v>1003695.0180118907</c:v>
                </c:pt>
                <c:pt idx="843" formatCode="General">
                  <c:v>983794.22135485103</c:v>
                </c:pt>
                <c:pt idx="844" formatCode="General">
                  <c:v>1004814.962649943</c:v>
                </c:pt>
                <c:pt idx="845" formatCode="General">
                  <c:v>928579.15296972974</c:v>
                </c:pt>
                <c:pt idx="846" formatCode="General">
                  <c:v>881473.16448196233</c:v>
                </c:pt>
                <c:pt idx="847" formatCode="General">
                  <c:v>895068.9084678815</c:v>
                </c:pt>
                <c:pt idx="848" formatCode="General">
                  <c:v>893166.1788958651</c:v>
                </c:pt>
                <c:pt idx="849" formatCode="General">
                  <c:v>925281.70745294343</c:v>
                </c:pt>
                <c:pt idx="850" formatCode="General">
                  <c:v>914011.67543447844</c:v>
                </c:pt>
                <c:pt idx="851" formatCode="General">
                  <c:v>941779.53253177193</c:v>
                </c:pt>
                <c:pt idx="852" formatCode="General">
                  <c:v>944974.09332082188</c:v>
                </c:pt>
                <c:pt idx="853" formatCode="General">
                  <c:v>968868.90844978788</c:v>
                </c:pt>
                <c:pt idx="854" formatCode="General">
                  <c:v>1105692.6104164172</c:v>
                </c:pt>
                <c:pt idx="855" formatCode="General">
                  <c:v>1115129.5627891123</c:v>
                </c:pt>
                <c:pt idx="856" formatCode="General">
                  <c:v>1136125.3016603529</c:v>
                </c:pt>
                <c:pt idx="857" formatCode="General">
                  <c:v>1157092.4475211164</c:v>
                </c:pt>
                <c:pt idx="858" formatCode="General">
                  <c:v>1158126.8071221323</c:v>
                </c:pt>
                <c:pt idx="859" formatCode="General">
                  <c:v>1172053.763686466</c:v>
                </c:pt>
                <c:pt idx="860" formatCode="General">
                  <c:v>1105421.0909601753</c:v>
                </c:pt>
                <c:pt idx="861" formatCode="General">
                  <c:v>1124688.3043350931</c:v>
                </c:pt>
                <c:pt idx="862" formatCode="General">
                  <c:v>1153372.7769592383</c:v>
                </c:pt>
                <c:pt idx="863" formatCode="General">
                  <c:v>1149989.9928161027</c:v>
                </c:pt>
                <c:pt idx="864" formatCode="General">
                  <c:v>1151516.4968326367</c:v>
                </c:pt>
                <c:pt idx="865" formatCode="General">
                  <c:v>1158967.0412141706</c:v>
                </c:pt>
                <c:pt idx="866" formatCode="General">
                  <c:v>1184178.1362207513</c:v>
                </c:pt>
                <c:pt idx="867" formatCode="General">
                  <c:v>1171268.7588406624</c:v>
                </c:pt>
                <c:pt idx="868" formatCode="General">
                  <c:v>1109935.2676913864</c:v>
                </c:pt>
                <c:pt idx="869" formatCode="General">
                  <c:v>1048135.1385193734</c:v>
                </c:pt>
                <c:pt idx="870" formatCode="General">
                  <c:v>1023996.2333333407</c:v>
                </c:pt>
                <c:pt idx="871" formatCode="General">
                  <c:v>1034334.6464409649</c:v>
                </c:pt>
                <c:pt idx="872" formatCode="General">
                  <c:v>984598.13960165088</c:v>
                </c:pt>
                <c:pt idx="873" formatCode="General">
                  <c:v>949638.27023850742</c:v>
                </c:pt>
                <c:pt idx="874" formatCode="General">
                  <c:v>1007791.5524321903</c:v>
                </c:pt>
                <c:pt idx="875" formatCode="General">
                  <c:v>1022689.8931197752</c:v>
                </c:pt>
                <c:pt idx="876" formatCode="General">
                  <c:v>1066613.4002645479</c:v>
                </c:pt>
                <c:pt idx="877" formatCode="General">
                  <c:v>1080080.1496068873</c:v>
                </c:pt>
                <c:pt idx="878" formatCode="General">
                  <c:v>1059576.3648583204</c:v>
                </c:pt>
                <c:pt idx="879" formatCode="General">
                  <c:v>1066019.7593690767</c:v>
                </c:pt>
                <c:pt idx="880" formatCode="General">
                  <c:v>1053977.7109399578</c:v>
                </c:pt>
                <c:pt idx="881" formatCode="General">
                  <c:v>1031969.2553945638</c:v>
                </c:pt>
                <c:pt idx="882" formatCode="General">
                  <c:v>1032088.7057295982</c:v>
                </c:pt>
                <c:pt idx="883" formatCode="General">
                  <c:v>1036051.0950982018</c:v>
                </c:pt>
                <c:pt idx="884" formatCode="General">
                  <c:v>1048868.6368604377</c:v>
                </c:pt>
                <c:pt idx="885" formatCode="General">
                  <c:v>1048392.185237491</c:v>
                </c:pt>
                <c:pt idx="886" formatCode="General">
                  <c:v>1028660.0041334186</c:v>
                </c:pt>
                <c:pt idx="887" formatCode="General">
                  <c:v>1043158.2468621833</c:v>
                </c:pt>
                <c:pt idx="888" formatCode="General">
                  <c:v>1041504.6646018084</c:v>
                </c:pt>
                <c:pt idx="889" formatCode="General">
                  <c:v>1026389.4899273774</c:v>
                </c:pt>
                <c:pt idx="890" formatCode="General">
                  <c:v>1000225.0818697944</c:v>
                </c:pt>
                <c:pt idx="891" formatCode="General">
                  <c:v>1030593.0943325907</c:v>
                </c:pt>
                <c:pt idx="892" formatCode="General">
                  <c:v>1006558.9639981617</c:v>
                </c:pt>
                <c:pt idx="893" formatCode="General">
                  <c:v>1031775.9336380478</c:v>
                </c:pt>
                <c:pt idx="894" formatCode="General">
                  <c:v>1016593.2710400558</c:v>
                </c:pt>
                <c:pt idx="895" formatCode="General">
                  <c:v>1036168.9921453953</c:v>
                </c:pt>
                <c:pt idx="896" formatCode="General">
                  <c:v>1044659.5644122702</c:v>
                </c:pt>
                <c:pt idx="897" formatCode="General">
                  <c:v>1032750.0184518556</c:v>
                </c:pt>
                <c:pt idx="898" formatCode="General">
                  <c:v>1015259.2402587943</c:v>
                </c:pt>
                <c:pt idx="899" formatCode="General">
                  <c:v>1037391.7765041519</c:v>
                </c:pt>
                <c:pt idx="900" formatCode="General">
                  <c:v>1072806.8778820373</c:v>
                </c:pt>
                <c:pt idx="901" formatCode="General">
                  <c:v>1081690.3118457706</c:v>
                </c:pt>
                <c:pt idx="902" formatCode="General">
                  <c:v>1057903.4579806859</c:v>
                </c:pt>
                <c:pt idx="903" formatCode="General">
                  <c:v>1040513.2175339063</c:v>
                </c:pt>
                <c:pt idx="904" formatCode="General">
                  <c:v>1023598.9463914048</c:v>
                </c:pt>
                <c:pt idx="905" formatCode="General">
                  <c:v>1001672.2778011013</c:v>
                </c:pt>
                <c:pt idx="906" formatCode="General">
                  <c:v>1027634.3022774175</c:v>
                </c:pt>
                <c:pt idx="907" formatCode="General">
                  <c:v>1026548.0380904528</c:v>
                </c:pt>
                <c:pt idx="908" formatCode="General">
                  <c:v>1044886.1025849645</c:v>
                </c:pt>
                <c:pt idx="909" formatCode="General">
                  <c:v>1062874.6586018372</c:v>
                </c:pt>
                <c:pt idx="910" formatCode="General">
                  <c:v>1071508.9119051592</c:v>
                </c:pt>
                <c:pt idx="911" formatCode="General">
                  <c:v>1085044.9729519926</c:v>
                </c:pt>
                <c:pt idx="912" formatCode="General">
                  <c:v>1093553.7257709815</c:v>
                </c:pt>
                <c:pt idx="913" formatCode="General">
                  <c:v>1077409.6919791088</c:v>
                </c:pt>
                <c:pt idx="914" formatCode="General">
                  <c:v>1076737.929920492</c:v>
                </c:pt>
                <c:pt idx="915" formatCode="General">
                  <c:v>1072707.9806623932</c:v>
                </c:pt>
                <c:pt idx="916" formatCode="General">
                  <c:v>1038943.7812672884</c:v>
                </c:pt>
                <c:pt idx="917" formatCode="General">
                  <c:v>996982.64596899832</c:v>
                </c:pt>
                <c:pt idx="918" formatCode="General">
                  <c:v>1001853.2327635055</c:v>
                </c:pt>
                <c:pt idx="919" formatCode="General">
                  <c:v>985321.02392501582</c:v>
                </c:pt>
                <c:pt idx="920" formatCode="General">
                  <c:v>1008495.8094068877</c:v>
                </c:pt>
                <c:pt idx="921" formatCode="General">
                  <c:v>963466.06865826936</c:v>
                </c:pt>
                <c:pt idx="922" formatCode="General">
                  <c:v>965470.22563570063</c:v>
                </c:pt>
                <c:pt idx="923" formatCode="General">
                  <c:v>945495.69516268815</c:v>
                </c:pt>
                <c:pt idx="924" formatCode="General">
                  <c:v>935440.70275927044</c:v>
                </c:pt>
                <c:pt idx="925" formatCode="General">
                  <c:v>944866.15864777309</c:v>
                </c:pt>
                <c:pt idx="926" formatCode="General">
                  <c:v>927568.92508130474</c:v>
                </c:pt>
                <c:pt idx="927" formatCode="General">
                  <c:v>931147.94569301687</c:v>
                </c:pt>
                <c:pt idx="928" formatCode="General">
                  <c:v>958418.97036120761</c:v>
                </c:pt>
                <c:pt idx="929" formatCode="General">
                  <c:v>991524.59495715913</c:v>
                </c:pt>
                <c:pt idx="930" formatCode="General">
                  <c:v>990672.41977443406</c:v>
                </c:pt>
                <c:pt idx="931" formatCode="General">
                  <c:v>1012205.0747402131</c:v>
                </c:pt>
                <c:pt idx="932" formatCode="General">
                  <c:v>954794.38977035601</c:v>
                </c:pt>
                <c:pt idx="933" formatCode="General">
                  <c:v>946548.13170420658</c:v>
                </c:pt>
                <c:pt idx="934" formatCode="General">
                  <c:v>923490.78914635198</c:v>
                </c:pt>
                <c:pt idx="935" formatCode="General">
                  <c:v>914315.96709743759</c:v>
                </c:pt>
                <c:pt idx="936" formatCode="General">
                  <c:v>920645.48362156947</c:v>
                </c:pt>
                <c:pt idx="937" formatCode="General">
                  <c:v>880161.12273315142</c:v>
                </c:pt>
                <c:pt idx="938" formatCode="General">
                  <c:v>843942.5138244509</c:v>
                </c:pt>
                <c:pt idx="939" formatCode="General">
                  <c:v>830892.78267633647</c:v>
                </c:pt>
                <c:pt idx="940" formatCode="General">
                  <c:v>812049.02954549564</c:v>
                </c:pt>
                <c:pt idx="941" formatCode="General">
                  <c:v>765444.44924125134</c:v>
                </c:pt>
                <c:pt idx="942" formatCode="General">
                  <c:v>769440.76987500628</c:v>
                </c:pt>
                <c:pt idx="943" formatCode="General">
                  <c:v>774666.26835168886</c:v>
                </c:pt>
                <c:pt idx="944" formatCode="General">
                  <c:v>736256.69570691756</c:v>
                </c:pt>
                <c:pt idx="945" formatCode="General">
                  <c:v>752283.36145763844</c:v>
                </c:pt>
                <c:pt idx="946" formatCode="General">
                  <c:v>793990.34773773025</c:v>
                </c:pt>
                <c:pt idx="947" formatCode="General">
                  <c:v>817641.5926225963</c:v>
                </c:pt>
                <c:pt idx="948" formatCode="General">
                  <c:v>822748.58453341981</c:v>
                </c:pt>
                <c:pt idx="949" formatCode="General">
                  <c:v>777299.3202830652</c:v>
                </c:pt>
                <c:pt idx="950" formatCode="General">
                  <c:v>729440.6465916055</c:v>
                </c:pt>
                <c:pt idx="951" formatCode="General">
                  <c:v>679758.98148736043</c:v>
                </c:pt>
                <c:pt idx="952" formatCode="General">
                  <c:v>656669.95424956421</c:v>
                </c:pt>
                <c:pt idx="953" formatCode="General">
                  <c:v>641530.95032311173</c:v>
                </c:pt>
                <c:pt idx="954" formatCode="General">
                  <c:v>709483.12274316221</c:v>
                </c:pt>
                <c:pt idx="955" formatCode="General">
                  <c:v>697307.24003743869</c:v>
                </c:pt>
                <c:pt idx="956" formatCode="General">
                  <c:v>742940.63630135194</c:v>
                </c:pt>
                <c:pt idx="957" formatCode="General">
                  <c:v>776319.88345365622</c:v>
                </c:pt>
                <c:pt idx="958" formatCode="General">
                  <c:v>743857.71328290144</c:v>
                </c:pt>
                <c:pt idx="959" formatCode="General">
                  <c:v>742125.92109417717</c:v>
                </c:pt>
                <c:pt idx="960" formatCode="General">
                  <c:v>742526.60336296808</c:v>
                </c:pt>
                <c:pt idx="961" formatCode="General">
                  <c:v>738253.60332640714</c:v>
                </c:pt>
                <c:pt idx="962" formatCode="General">
                  <c:v>772880.74943881354</c:v>
                </c:pt>
                <c:pt idx="963" formatCode="General">
                  <c:v>793053.16753473505</c:v>
                </c:pt>
                <c:pt idx="964" formatCode="General">
                  <c:v>799039.67754988302</c:v>
                </c:pt>
                <c:pt idx="965" formatCode="General">
                  <c:v>833366.12917121476</c:v>
                </c:pt>
                <c:pt idx="966" formatCode="General">
                  <c:v>845458.50880492374</c:v>
                </c:pt>
                <c:pt idx="967" formatCode="General">
                  <c:v>888927.18029763922</c:v>
                </c:pt>
                <c:pt idx="968" formatCode="General">
                  <c:v>898602.68573443487</c:v>
                </c:pt>
                <c:pt idx="969" formatCode="General">
                  <c:v>864882.40474917414</c:v>
                </c:pt>
                <c:pt idx="970" formatCode="General">
                  <c:v>892458.07916903635</c:v>
                </c:pt>
                <c:pt idx="971" formatCode="General">
                  <c:v>884849.05535772804</c:v>
                </c:pt>
                <c:pt idx="972" formatCode="General">
                  <c:v>924992.59377724514</c:v>
                </c:pt>
                <c:pt idx="973" formatCode="General">
                  <c:v>918807.33807226154</c:v>
                </c:pt>
                <c:pt idx="974" formatCode="General">
                  <c:v>1008892.9476977743</c:v>
                </c:pt>
                <c:pt idx="975" formatCode="General">
                  <c:v>1049299.190944571</c:v>
                </c:pt>
                <c:pt idx="976" formatCode="General">
                  <c:v>1006680.9083645543</c:v>
                </c:pt>
                <c:pt idx="977" formatCode="General">
                  <c:v>1016265.3982559773</c:v>
                </c:pt>
                <c:pt idx="978" formatCode="General">
                  <c:v>990083.32373820792</c:v>
                </c:pt>
                <c:pt idx="979" formatCode="General">
                  <c:v>968573.23566439468</c:v>
                </c:pt>
                <c:pt idx="980" formatCode="General">
                  <c:v>962609.06456325972</c:v>
                </c:pt>
                <c:pt idx="981" formatCode="General">
                  <c:v>973321.24070490932</c:v>
                </c:pt>
                <c:pt idx="982" formatCode="General">
                  <c:v>982673.30273611296</c:v>
                </c:pt>
                <c:pt idx="983" formatCode="General">
                  <c:v>949315.73198953888</c:v>
                </c:pt>
                <c:pt idx="984" formatCode="General">
                  <c:v>941944.2529840488</c:v>
                </c:pt>
                <c:pt idx="985" formatCode="General">
                  <c:v>881887.11126898602</c:v>
                </c:pt>
                <c:pt idx="986" formatCode="General">
                  <c:v>909414.34177770023</c:v>
                </c:pt>
                <c:pt idx="987" formatCode="General">
                  <c:v>933083.74511074089</c:v>
                </c:pt>
                <c:pt idx="988" formatCode="General">
                  <c:v>914788.46749781992</c:v>
                </c:pt>
                <c:pt idx="989" formatCode="General">
                  <c:v>902294.64860903227</c:v>
                </c:pt>
                <c:pt idx="990" formatCode="General">
                  <c:v>874425.72374611557</c:v>
                </c:pt>
                <c:pt idx="991" formatCode="General">
                  <c:v>843891.84301607334</c:v>
                </c:pt>
                <c:pt idx="992" formatCode="General">
                  <c:v>835135.3618186505</c:v>
                </c:pt>
                <c:pt idx="993" formatCode="General">
                  <c:v>847837.25373329362</c:v>
                </c:pt>
                <c:pt idx="994" formatCode="General">
                  <c:v>853964.07251269335</c:v>
                </c:pt>
                <c:pt idx="995" formatCode="General">
                  <c:v>878898.46210446139</c:v>
                </c:pt>
                <c:pt idx="996" formatCode="General">
                  <c:v>920301.98934019601</c:v>
                </c:pt>
                <c:pt idx="997" formatCode="General">
                  <c:v>880213.83303985512</c:v>
                </c:pt>
                <c:pt idx="998" formatCode="General">
                  <c:v>865722.81176641805</c:v>
                </c:pt>
                <c:pt idx="999" formatCode="General">
                  <c:v>844149.54164863634</c:v>
                </c:pt>
                <c:pt idx="1000" formatCode="General">
                  <c:v>824938.8219788745</c:v>
                </c:pt>
                <c:pt idx="1001" formatCode="General">
                  <c:v>821169.07871867914</c:v>
                </c:pt>
                <c:pt idx="1002" formatCode="General">
                  <c:v>830571.01267934905</c:v>
                </c:pt>
                <c:pt idx="1003" formatCode="General">
                  <c:v>823398.20113173884</c:v>
                </c:pt>
                <c:pt idx="1004" formatCode="General">
                  <c:v>850226.56620462134</c:v>
                </c:pt>
                <c:pt idx="1005" formatCode="General">
                  <c:v>857447.96255149669</c:v>
                </c:pt>
                <c:pt idx="1006" formatCode="General">
                  <c:v>856824.05636434606</c:v>
                </c:pt>
                <c:pt idx="1007" formatCode="General">
                  <c:v>891177.66304045473</c:v>
                </c:pt>
                <c:pt idx="1008" formatCode="General">
                  <c:v>886339.93120412156</c:v>
                </c:pt>
                <c:pt idx="1009" formatCode="General">
                  <c:v>892915.5413646294</c:v>
                </c:pt>
                <c:pt idx="1010" formatCode="General">
                  <c:v>926527.40414780052</c:v>
                </c:pt>
                <c:pt idx="1011" formatCode="General">
                  <c:v>933748.8854651096</c:v>
                </c:pt>
                <c:pt idx="1012" formatCode="General">
                  <c:v>955474.28851089173</c:v>
                </c:pt>
                <c:pt idx="1013" formatCode="General">
                  <c:v>954970.7319486757</c:v>
                </c:pt>
                <c:pt idx="1014" formatCode="General">
                  <c:v>960717.85408663761</c:v>
                </c:pt>
                <c:pt idx="1015" formatCode="General">
                  <c:v>1008606.3387921517</c:v>
                </c:pt>
                <c:pt idx="1016" formatCode="General">
                  <c:v>1022655.906052204</c:v>
                </c:pt>
                <c:pt idx="1017" formatCode="General">
                  <c:v>1030824.2548320228</c:v>
                </c:pt>
                <c:pt idx="1018" formatCode="General">
                  <c:v>1016579.0535261187</c:v>
                </c:pt>
                <c:pt idx="1019" formatCode="General">
                  <c:v>993967.01958567824</c:v>
                </c:pt>
                <c:pt idx="1020" formatCode="General">
                  <c:v>1014046.5038641574</c:v>
                </c:pt>
                <c:pt idx="1021" formatCode="General">
                  <c:v>1013817.0774512246</c:v>
                </c:pt>
                <c:pt idx="1022" formatCode="General">
                  <c:v>1011300.0498585947</c:v>
                </c:pt>
                <c:pt idx="1023" formatCode="General">
                  <c:v>1002634.4662751626</c:v>
                </c:pt>
                <c:pt idx="1024" formatCode="General">
                  <c:v>1009677.1055775735</c:v>
                </c:pt>
                <c:pt idx="1025" formatCode="General">
                  <c:v>1027761.9041684311</c:v>
                </c:pt>
                <c:pt idx="1026" formatCode="General">
                  <c:v>1026473.1004866037</c:v>
                </c:pt>
                <c:pt idx="1027" formatCode="General">
                  <c:v>988386.71840428223</c:v>
                </c:pt>
                <c:pt idx="1028" formatCode="General">
                  <c:v>1020400.603087501</c:v>
                </c:pt>
                <c:pt idx="1029" formatCode="General">
                  <c:v>1022433.3894757992</c:v>
                </c:pt>
                <c:pt idx="1030" formatCode="General">
                  <c:v>1053806.8192493774</c:v>
                </c:pt>
                <c:pt idx="1031" formatCode="General">
                  <c:v>1029372.6155467378</c:v>
                </c:pt>
                <c:pt idx="1032" formatCode="General">
                  <c:v>1013404.3064169722</c:v>
                </c:pt>
                <c:pt idx="1033" formatCode="General">
                  <c:v>1083458.0009994935</c:v>
                </c:pt>
                <c:pt idx="1034" formatCode="General">
                  <c:v>1071051.4371636654</c:v>
                </c:pt>
                <c:pt idx="1035" formatCode="General">
                  <c:v>1043311.1367468578</c:v>
                </c:pt>
                <c:pt idx="1036" formatCode="General">
                  <c:v>1047366.1624187026</c:v>
                </c:pt>
                <c:pt idx="1037" formatCode="General">
                  <c:v>1041486.7228549926</c:v>
                </c:pt>
                <c:pt idx="1038" formatCode="General">
                  <c:v>1043358.9180961881</c:v>
                </c:pt>
                <c:pt idx="1039" formatCode="General">
                  <c:v>1049821.2965342007</c:v>
                </c:pt>
                <c:pt idx="1040" formatCode="General">
                  <c:v>1036548.3734903171</c:v>
                </c:pt>
                <c:pt idx="1041" formatCode="General">
                  <c:v>952859.86066391401</c:v>
                </c:pt>
                <c:pt idx="1042" formatCode="General">
                  <c:v>909717.89442619402</c:v>
                </c:pt>
                <c:pt idx="1043" formatCode="General">
                  <c:v>881777.86905146297</c:v>
                </c:pt>
                <c:pt idx="1044" formatCode="General">
                  <c:v>904232.34770690103</c:v>
                </c:pt>
                <c:pt idx="1045" formatCode="General">
                  <c:v>898680.33918479271</c:v>
                </c:pt>
                <c:pt idx="1046" formatCode="General">
                  <c:v>893754.53853523033</c:v>
                </c:pt>
                <c:pt idx="1047" formatCode="General">
                  <c:v>918261.93303010624</c:v>
                </c:pt>
                <c:pt idx="1048" formatCode="General">
                  <c:v>912735.66731855145</c:v>
                </c:pt>
                <c:pt idx="1049" formatCode="General">
                  <c:v>923826.3452711103</c:v>
                </c:pt>
                <c:pt idx="1050" formatCode="General">
                  <c:v>943092.22789214947</c:v>
                </c:pt>
                <c:pt idx="1051" formatCode="General">
                  <c:v>921030.14044549922</c:v>
                </c:pt>
                <c:pt idx="1052" formatCode="General">
                  <c:v>880933.43488330429</c:v>
                </c:pt>
                <c:pt idx="1053" formatCode="General">
                  <c:v>882973.56794385333</c:v>
                </c:pt>
                <c:pt idx="1054" formatCode="General">
                  <c:v>832112.5115720178</c:v>
                </c:pt>
                <c:pt idx="1055" formatCode="General">
                  <c:v>879678.84662109369</c:v>
                </c:pt>
                <c:pt idx="1056" formatCode="General">
                  <c:v>869170.82623585034</c:v>
                </c:pt>
                <c:pt idx="1057" formatCode="General">
                  <c:v>890236.00262921432</c:v>
                </c:pt>
                <c:pt idx="1058" formatCode="General">
                  <c:v>865229.30655002058</c:v>
                </c:pt>
                <c:pt idx="1059" formatCode="General">
                  <c:v>887140.59678092622</c:v>
                </c:pt>
                <c:pt idx="1060" formatCode="General">
                  <c:v>853231.80475730344</c:v>
                </c:pt>
                <c:pt idx="1061" formatCode="General">
                  <c:v>857172.1896213704</c:v>
                </c:pt>
                <c:pt idx="1062" formatCode="General">
                  <c:v>859429.89848979958</c:v>
                </c:pt>
                <c:pt idx="1063" formatCode="General">
                  <c:v>810121.56473769236</c:v>
                </c:pt>
                <c:pt idx="1064" formatCode="General">
                  <c:v>809461.10132350796</c:v>
                </c:pt>
                <c:pt idx="1065" formatCode="General">
                  <c:v>844336.06484038127</c:v>
                </c:pt>
                <c:pt idx="1066" formatCode="General">
                  <c:v>824249.74896245147</c:v>
                </c:pt>
                <c:pt idx="1067" formatCode="General">
                  <c:v>828357.02130431496</c:v>
                </c:pt>
                <c:pt idx="1068" formatCode="General">
                  <c:v>863144.33157408121</c:v>
                </c:pt>
                <c:pt idx="1069" formatCode="General">
                  <c:v>863452.70567353105</c:v>
                </c:pt>
                <c:pt idx="1070" formatCode="General">
                  <c:v>875882.24539460742</c:v>
                </c:pt>
                <c:pt idx="1071" formatCode="General">
                  <c:v>877048.79966747272</c:v>
                </c:pt>
                <c:pt idx="1072" formatCode="General">
                  <c:v>890175.28906646941</c:v>
                </c:pt>
                <c:pt idx="1073" formatCode="General">
                  <c:v>945418.56534681667</c:v>
                </c:pt>
                <c:pt idx="1074" formatCode="General">
                  <c:v>945389.46867127821</c:v>
                </c:pt>
                <c:pt idx="1075" formatCode="General">
                  <c:v>937810.29573879926</c:v>
                </c:pt>
                <c:pt idx="1076" formatCode="General">
                  <c:v>955536.89954052318</c:v>
                </c:pt>
                <c:pt idx="1077" formatCode="General">
                  <c:v>952519.00224843726</c:v>
                </c:pt>
                <c:pt idx="1078" formatCode="General">
                  <c:v>958957.7322155264</c:v>
                </c:pt>
                <c:pt idx="1079" formatCode="General">
                  <c:v>962908.20652196254</c:v>
                </c:pt>
                <c:pt idx="1080" formatCode="General">
                  <c:v>965192.963498684</c:v>
                </c:pt>
                <c:pt idx="1081" formatCode="General">
                  <c:v>969422.40816619864</c:v>
                </c:pt>
                <c:pt idx="1082" formatCode="General">
                  <c:v>967494.68656588858</c:v>
                </c:pt>
                <c:pt idx="1083" formatCode="General">
                  <c:v>944018.84400801477</c:v>
                </c:pt>
                <c:pt idx="1084" formatCode="General">
                  <c:v>938328.72828814597</c:v>
                </c:pt>
                <c:pt idx="1085" formatCode="General">
                  <c:v>948430.06316211901</c:v>
                </c:pt>
                <c:pt idx="1086" formatCode="General">
                  <c:v>914863.31209950044</c:v>
                </c:pt>
                <c:pt idx="1087" formatCode="General">
                  <c:v>905059.94787867367</c:v>
                </c:pt>
                <c:pt idx="1088" formatCode="General">
                  <c:v>945445.90162795829</c:v>
                </c:pt>
                <c:pt idx="1089" formatCode="General">
                  <c:v>946993.55929952895</c:v>
                </c:pt>
                <c:pt idx="1090" formatCode="General">
                  <c:v>911801.45780802774</c:v>
                </c:pt>
                <c:pt idx="1091" formatCode="General">
                  <c:v>826969.82496528747</c:v>
                </c:pt>
                <c:pt idx="1092" formatCode="General">
                  <c:v>788632.59255993448</c:v>
                </c:pt>
                <c:pt idx="1093" formatCode="General">
                  <c:v>800778.24096148019</c:v>
                </c:pt>
                <c:pt idx="1094" formatCode="General">
                  <c:v>827768.61385932204</c:v>
                </c:pt>
                <c:pt idx="1095" formatCode="General">
                  <c:v>811015.54321001226</c:v>
                </c:pt>
                <c:pt idx="1096" formatCode="General">
                  <c:v>807474.47495293419</c:v>
                </c:pt>
                <c:pt idx="1097" formatCode="General">
                  <c:v>821791.02799722832</c:v>
                </c:pt>
                <c:pt idx="1098" formatCode="General">
                  <c:v>821538.98192351789</c:v>
                </c:pt>
                <c:pt idx="1099" formatCode="General">
                  <c:v>832914.89256557019</c:v>
                </c:pt>
                <c:pt idx="1100" formatCode="General">
                  <c:v>842907.89947627648</c:v>
                </c:pt>
                <c:pt idx="1101" formatCode="General">
                  <c:v>823691.75704715448</c:v>
                </c:pt>
                <c:pt idx="1102" formatCode="General">
                  <c:v>857526.62722830742</c:v>
                </c:pt>
                <c:pt idx="1103" formatCode="General">
                  <c:v>861346.33389278024</c:v>
                </c:pt>
                <c:pt idx="1104" formatCode="General">
                  <c:v>869766.49115930661</c:v>
                </c:pt>
                <c:pt idx="1105" formatCode="General">
                  <c:v>893418.23524866032</c:v>
                </c:pt>
                <c:pt idx="1106" formatCode="General">
                  <c:v>876635.52271701989</c:v>
                </c:pt>
                <c:pt idx="1107" formatCode="General">
                  <c:v>862824.45895596745</c:v>
                </c:pt>
                <c:pt idx="1108" formatCode="General">
                  <c:v>856611.23724196746</c:v>
                </c:pt>
                <c:pt idx="1109" formatCode="General">
                  <c:v>862507.24662879331</c:v>
                </c:pt>
                <c:pt idx="1110" formatCode="General">
                  <c:v>902722.29241802392</c:v>
                </c:pt>
                <c:pt idx="1111" formatCode="General">
                  <c:v>896934.76056368754</c:v>
                </c:pt>
                <c:pt idx="1112" formatCode="General">
                  <c:v>907682.93365466374</c:v>
                </c:pt>
                <c:pt idx="1113" formatCode="General">
                  <c:v>949276.81885916414</c:v>
                </c:pt>
                <c:pt idx="1114" formatCode="General">
                  <c:v>940535.27759767149</c:v>
                </c:pt>
                <c:pt idx="1115" formatCode="General">
                  <c:v>921430.47493279795</c:v>
                </c:pt>
                <c:pt idx="1116" formatCode="General">
                  <c:v>927547.30753020511</c:v>
                </c:pt>
                <c:pt idx="1117" formatCode="General">
                  <c:v>916847.6282037549</c:v>
                </c:pt>
                <c:pt idx="1118" formatCode="General">
                  <c:v>902993.26099294727</c:v>
                </c:pt>
                <c:pt idx="1119" formatCode="General">
                  <c:v>890123.9068592448</c:v>
                </c:pt>
                <c:pt idx="1120" formatCode="General">
                  <c:v>892450.64520122239</c:v>
                </c:pt>
                <c:pt idx="1121" formatCode="General">
                  <c:v>879222.53876742756</c:v>
                </c:pt>
                <c:pt idx="1122" formatCode="General">
                  <c:v>870837.64901318157</c:v>
                </c:pt>
                <c:pt idx="1123" formatCode="General">
                  <c:v>850903.29875750851</c:v>
                </c:pt>
                <c:pt idx="1124" formatCode="General">
                  <c:v>825944.45210087579</c:v>
                </c:pt>
                <c:pt idx="1125" formatCode="General">
                  <c:v>804650.05792428646</c:v>
                </c:pt>
                <c:pt idx="1126" formatCode="General">
                  <c:v>780493.56605620333</c:v>
                </c:pt>
                <c:pt idx="1127" formatCode="General">
                  <c:v>793765.78890653816</c:v>
                </c:pt>
                <c:pt idx="1128" formatCode="General">
                  <c:v>801551.84479417175</c:v>
                </c:pt>
                <c:pt idx="1129" formatCode="General">
                  <c:v>813339.70761417877</c:v>
                </c:pt>
                <c:pt idx="1130" formatCode="General">
                  <c:v>849707.2562091971</c:v>
                </c:pt>
                <c:pt idx="1131" formatCode="General">
                  <c:v>890679.51885255403</c:v>
                </c:pt>
                <c:pt idx="1132" formatCode="General">
                  <c:v>895945.74495877721</c:v>
                </c:pt>
                <c:pt idx="1133" formatCode="General">
                  <c:v>900749.32260534423</c:v>
                </c:pt>
                <c:pt idx="1134" formatCode="General">
                  <c:v>898761.49750804424</c:v>
                </c:pt>
                <c:pt idx="1135" formatCode="General">
                  <c:v>878993.28675292851</c:v>
                </c:pt>
                <c:pt idx="1136" formatCode="General">
                  <c:v>883097.54246968718</c:v>
                </c:pt>
                <c:pt idx="1137" formatCode="General">
                  <c:v>877623.2771693035</c:v>
                </c:pt>
                <c:pt idx="1138" formatCode="General">
                  <c:v>889559.7550494083</c:v>
                </c:pt>
                <c:pt idx="1139" formatCode="General">
                  <c:v>911955.59105433675</c:v>
                </c:pt>
                <c:pt idx="1140" formatCode="General">
                  <c:v>908697.99901125708</c:v>
                </c:pt>
                <c:pt idx="1141" formatCode="General">
                  <c:v>872914.57054897735</c:v>
                </c:pt>
                <c:pt idx="1142" formatCode="General">
                  <c:v>838727.98768764967</c:v>
                </c:pt>
                <c:pt idx="1143" formatCode="General">
                  <c:v>838021.75199177361</c:v>
                </c:pt>
                <c:pt idx="1144" formatCode="General">
                  <c:v>848582.90309183183</c:v>
                </c:pt>
                <c:pt idx="1145" formatCode="General">
                  <c:v>839562.03483555792</c:v>
                </c:pt>
                <c:pt idx="1146" formatCode="General">
                  <c:v>838632.56316806015</c:v>
                </c:pt>
                <c:pt idx="1147" formatCode="General">
                  <c:v>882285.45809701795</c:v>
                </c:pt>
                <c:pt idx="1148" formatCode="General">
                  <c:v>843073.58841886802</c:v>
                </c:pt>
                <c:pt idx="1149" formatCode="General">
                  <c:v>877688.081281411</c:v>
                </c:pt>
                <c:pt idx="1150" formatCode="General">
                  <c:v>913974.74764781678</c:v>
                </c:pt>
                <c:pt idx="1151" formatCode="General">
                  <c:v>886050.98685747141</c:v>
                </c:pt>
                <c:pt idx="1152" formatCode="General">
                  <c:v>910698.51557817962</c:v>
                </c:pt>
                <c:pt idx="1153" formatCode="General">
                  <c:v>902142.36675846588</c:v>
                </c:pt>
                <c:pt idx="1154" formatCode="General">
                  <c:v>894862.43356956355</c:v>
                </c:pt>
                <c:pt idx="1155" formatCode="General">
                  <c:v>906172.27524088125</c:v>
                </c:pt>
                <c:pt idx="1156" formatCode="General">
                  <c:v>904639.31208958558</c:v>
                </c:pt>
                <c:pt idx="1157" formatCode="General">
                  <c:v>891772.82642880036</c:v>
                </c:pt>
                <c:pt idx="1158" formatCode="General">
                  <c:v>894033.54532285151</c:v>
                </c:pt>
                <c:pt idx="1159" formatCode="General">
                  <c:v>886039.88297807972</c:v>
                </c:pt>
                <c:pt idx="1160" formatCode="General">
                  <c:v>886625.67655676091</c:v>
                </c:pt>
                <c:pt idx="1161" formatCode="General">
                  <c:v>899782.12925718224</c:v>
                </c:pt>
                <c:pt idx="1162" formatCode="General">
                  <c:v>902949.88686306844</c:v>
                </c:pt>
                <c:pt idx="1163" formatCode="General">
                  <c:v>879161.95855822647</c:v>
                </c:pt>
                <c:pt idx="1164" formatCode="General">
                  <c:v>843881.484021654</c:v>
                </c:pt>
                <c:pt idx="1165" formatCode="General">
                  <c:v>850202.50127550855</c:v>
                </c:pt>
                <c:pt idx="1166" formatCode="General">
                  <c:v>906103.26765807543</c:v>
                </c:pt>
                <c:pt idx="1167" formatCode="General">
                  <c:v>903517.86387878493</c:v>
                </c:pt>
                <c:pt idx="1168" formatCode="General">
                  <c:v>897284.41804346081</c:v>
                </c:pt>
                <c:pt idx="1169" formatCode="General">
                  <c:v>891452.93509759603</c:v>
                </c:pt>
                <c:pt idx="1170" formatCode="General">
                  <c:v>900326.57711735286</c:v>
                </c:pt>
                <c:pt idx="1171" formatCode="General">
                  <c:v>901610.04924373329</c:v>
                </c:pt>
                <c:pt idx="1172" formatCode="General">
                  <c:v>907021.99944351416</c:v>
                </c:pt>
                <c:pt idx="1173" formatCode="General">
                  <c:v>919364.37317613198</c:v>
                </c:pt>
                <c:pt idx="1174" formatCode="General">
                  <c:v>909473.09915729007</c:v>
                </c:pt>
                <c:pt idx="1175" formatCode="General">
                  <c:v>909121.59773941827</c:v>
                </c:pt>
                <c:pt idx="1176" formatCode="General">
                  <c:v>915258.26184406469</c:v>
                </c:pt>
                <c:pt idx="1177" formatCode="General">
                  <c:v>904234.09271111607</c:v>
                </c:pt>
                <c:pt idx="1178" formatCode="General">
                  <c:v>901628.58067754155</c:v>
                </c:pt>
                <c:pt idx="1179" formatCode="General">
                  <c:v>913095.38759621873</c:v>
                </c:pt>
                <c:pt idx="1180" formatCode="General">
                  <c:v>928057.61885377031</c:v>
                </c:pt>
                <c:pt idx="1181" formatCode="General">
                  <c:v>916885.46237720281</c:v>
                </c:pt>
                <c:pt idx="1182" formatCode="General">
                  <c:v>925156.0922034682</c:v>
                </c:pt>
                <c:pt idx="1183" formatCode="General">
                  <c:v>898652.33215645514</c:v>
                </c:pt>
                <c:pt idx="1184" formatCode="General">
                  <c:v>921401.05728852144</c:v>
                </c:pt>
                <c:pt idx="1185" formatCode="General">
                  <c:v>904609.27208264277</c:v>
                </c:pt>
                <c:pt idx="1186" formatCode="General">
                  <c:v>909436.61612275592</c:v>
                </c:pt>
                <c:pt idx="1187" formatCode="General">
                  <c:v>920042.49916388968</c:v>
                </c:pt>
                <c:pt idx="1188" formatCode="General">
                  <c:v>903377.31817961636</c:v>
                </c:pt>
                <c:pt idx="1189" formatCode="General">
                  <c:v>874577.28009302099</c:v>
                </c:pt>
                <c:pt idx="1190" formatCode="General">
                  <c:v>871131.63760835573</c:v>
                </c:pt>
                <c:pt idx="1191" formatCode="General">
                  <c:v>880705.48425374285</c:v>
                </c:pt>
                <c:pt idx="1192" formatCode="General">
                  <c:v>873379.32153915172</c:v>
                </c:pt>
                <c:pt idx="1193" formatCode="General">
                  <c:v>874711.1874707836</c:v>
                </c:pt>
                <c:pt idx="1194" formatCode="General">
                  <c:v>895629.44663424313</c:v>
                </c:pt>
                <c:pt idx="1195" formatCode="General">
                  <c:v>906274.95977749943</c:v>
                </c:pt>
                <c:pt idx="1196" formatCode="General">
                  <c:v>891017.84769805335</c:v>
                </c:pt>
                <c:pt idx="1197" formatCode="General">
                  <c:v>869826.77725189552</c:v>
                </c:pt>
                <c:pt idx="1198" formatCode="General">
                  <c:v>844955.26061259385</c:v>
                </c:pt>
                <c:pt idx="1199" formatCode="General">
                  <c:v>845545.83608387352</c:v>
                </c:pt>
                <c:pt idx="1200" formatCode="General">
                  <c:v>865110.08375124901</c:v>
                </c:pt>
                <c:pt idx="1201" formatCode="General">
                  <c:v>882385.80725148472</c:v>
                </c:pt>
                <c:pt idx="1202" formatCode="General">
                  <c:v>860184.00902818155</c:v>
                </c:pt>
                <c:pt idx="1203" formatCode="General">
                  <c:v>890577.82088163018</c:v>
                </c:pt>
                <c:pt idx="1204" formatCode="General">
                  <c:v>899230.23650769121</c:v>
                </c:pt>
                <c:pt idx="1205" formatCode="General">
                  <c:v>930615.7494285499</c:v>
                </c:pt>
                <c:pt idx="1206" formatCode="General">
                  <c:v>918180.54925409087</c:v>
                </c:pt>
                <c:pt idx="1207" formatCode="General">
                  <c:v>908378.82863869949</c:v>
                </c:pt>
                <c:pt idx="1208" formatCode="General">
                  <c:v>893072.3704824344</c:v>
                </c:pt>
                <c:pt idx="1209" formatCode="General">
                  <c:v>873413.82750875689</c:v>
                </c:pt>
                <c:pt idx="1210" formatCode="General">
                  <c:v>869544.59146726166</c:v>
                </c:pt>
                <c:pt idx="1211" formatCode="General">
                  <c:v>847145.58367308218</c:v>
                </c:pt>
                <c:pt idx="1212" formatCode="General">
                  <c:v>868051.34835307917</c:v>
                </c:pt>
                <c:pt idx="1213" formatCode="General">
                  <c:v>852633.79418561538</c:v>
                </c:pt>
                <c:pt idx="1214" formatCode="General">
                  <c:v>939704.70733890031</c:v>
                </c:pt>
                <c:pt idx="1215" formatCode="General">
                  <c:v>932342.23944386083</c:v>
                </c:pt>
                <c:pt idx="1216" formatCode="General">
                  <c:v>927826.80715106113</c:v>
                </c:pt>
                <c:pt idx="1217" formatCode="General">
                  <c:v>960483.39048517414</c:v>
                </c:pt>
                <c:pt idx="1218" formatCode="General">
                  <c:v>890250.46595510619</c:v>
                </c:pt>
                <c:pt idx="1219" formatCode="General">
                  <c:v>937682.83025131421</c:v>
                </c:pt>
                <c:pt idx="1220" formatCode="General">
                  <c:v>964523.56474555517</c:v>
                </c:pt>
                <c:pt idx="1221" formatCode="General">
                  <c:v>948219.51324036438</c:v>
                </c:pt>
                <c:pt idx="1222" formatCode="General">
                  <c:v>944454.29129168496</c:v>
                </c:pt>
                <c:pt idx="1223" formatCode="General">
                  <c:v>937200.62960321503</c:v>
                </c:pt>
                <c:pt idx="1224" formatCode="General">
                  <c:v>909253.24591292266</c:v>
                </c:pt>
                <c:pt idx="1225" formatCode="General">
                  <c:v>928671.16044326418</c:v>
                </c:pt>
                <c:pt idx="1226" formatCode="General">
                  <c:v>939465.46290106594</c:v>
                </c:pt>
                <c:pt idx="1227" formatCode="General">
                  <c:v>994415.53963699529</c:v>
                </c:pt>
                <c:pt idx="1228" formatCode="General">
                  <c:v>1000607.2191723299</c:v>
                </c:pt>
                <c:pt idx="1229" formatCode="General">
                  <c:v>1017558.902860875</c:v>
                </c:pt>
                <c:pt idx="1230" formatCode="General">
                  <c:v>1022761.7869069153</c:v>
                </c:pt>
                <c:pt idx="1231" formatCode="General">
                  <c:v>1043641.6059598968</c:v>
                </c:pt>
                <c:pt idx="1232" formatCode="General">
                  <c:v>1017854.3984443295</c:v>
                </c:pt>
                <c:pt idx="1233" formatCode="General">
                  <c:v>1049611.0257643433</c:v>
                </c:pt>
                <c:pt idx="1234" formatCode="General">
                  <c:v>1055875.9121862205</c:v>
                </c:pt>
                <c:pt idx="1235" formatCode="General">
                  <c:v>1075574.7904923493</c:v>
                </c:pt>
                <c:pt idx="1236" formatCode="General">
                  <c:v>1088680.1867405337</c:v>
                </c:pt>
                <c:pt idx="1237" formatCode="General">
                  <c:v>1098715.8558039677</c:v>
                </c:pt>
                <c:pt idx="1238" formatCode="General">
                  <c:v>1115484.0788284747</c:v>
                </c:pt>
                <c:pt idx="1239" formatCode="General">
                  <c:v>1119978.517644641</c:v>
                </c:pt>
                <c:pt idx="1240" formatCode="General">
                  <c:v>1104772.5203189552</c:v>
                </c:pt>
                <c:pt idx="1241" formatCode="General">
                  <c:v>1117213.1926317911</c:v>
                </c:pt>
                <c:pt idx="1242" formatCode="General">
                  <c:v>1096795.8065189852</c:v>
                </c:pt>
                <c:pt idx="1243" formatCode="General">
                  <c:v>1101643.4045628239</c:v>
                </c:pt>
                <c:pt idx="1244" formatCode="General">
                  <c:v>1095644.407275164</c:v>
                </c:pt>
                <c:pt idx="1245" formatCode="General">
                  <c:v>1103968.7434496731</c:v>
                </c:pt>
                <c:pt idx="1246" formatCode="General">
                  <c:v>1095988.6155922953</c:v>
                </c:pt>
                <c:pt idx="1247" formatCode="General">
                  <c:v>1090632.8874817982</c:v>
                </c:pt>
                <c:pt idx="1248" formatCode="General">
                  <c:v>1109079.7816877947</c:v>
                </c:pt>
                <c:pt idx="1249" formatCode="General">
                  <c:v>1119003.1105095861</c:v>
                </c:pt>
                <c:pt idx="1250" formatCode="General">
                  <c:v>1123578.74651754</c:v>
                </c:pt>
                <c:pt idx="1251" formatCode="General">
                  <c:v>1114714.9541556854</c:v>
                </c:pt>
                <c:pt idx="1252" formatCode="General">
                  <c:v>1113048.172152319</c:v>
                </c:pt>
                <c:pt idx="1253" formatCode="General">
                  <c:v>1126042.1936524922</c:v>
                </c:pt>
                <c:pt idx="1254" formatCode="General">
                  <c:v>1130869.8869160989</c:v>
                </c:pt>
                <c:pt idx="1255" formatCode="General">
                  <c:v>1137424.6079937867</c:v>
                </c:pt>
                <c:pt idx="1256" formatCode="General">
                  <c:v>1147771.8215724875</c:v>
                </c:pt>
                <c:pt idx="1257" formatCode="General">
                  <c:v>1146745.2741395088</c:v>
                </c:pt>
                <c:pt idx="1258" formatCode="General">
                  <c:v>1138080.7629687982</c:v>
                </c:pt>
                <c:pt idx="1259" formatCode="General">
                  <c:v>1165473.6481827588</c:v>
                </c:pt>
                <c:pt idx="1260" formatCode="General">
                  <c:v>1158436.6288950033</c:v>
                </c:pt>
                <c:pt idx="1261" formatCode="General">
                  <c:v>1155688.6349122897</c:v>
                </c:pt>
                <c:pt idx="1262" formatCode="General">
                  <c:v>1147949.024934161</c:v>
                </c:pt>
                <c:pt idx="1263" formatCode="General">
                  <c:v>1138820.4288639212</c:v>
                </c:pt>
                <c:pt idx="1264" formatCode="General">
                  <c:v>1120539.6492887493</c:v>
                </c:pt>
                <c:pt idx="1265" formatCode="General">
                  <c:v>1105661.3678367417</c:v>
                </c:pt>
                <c:pt idx="1266" formatCode="General">
                  <c:v>1106552.26122097</c:v>
                </c:pt>
                <c:pt idx="1267" formatCode="General">
                  <c:v>1114861.2170838444</c:v>
                </c:pt>
                <c:pt idx="1268" formatCode="General">
                  <c:v>1093357.0308190244</c:v>
                </c:pt>
                <c:pt idx="1269" formatCode="General">
                  <c:v>1089647.4470285662</c:v>
                </c:pt>
                <c:pt idx="1270" formatCode="General">
                  <c:v>1089070.9425063906</c:v>
                </c:pt>
                <c:pt idx="1271" formatCode="General">
                  <c:v>1094660.5866054152</c:v>
                </c:pt>
                <c:pt idx="1272" formatCode="General">
                  <c:v>1101501.5961224453</c:v>
                </c:pt>
                <c:pt idx="1273" formatCode="General">
                  <c:v>1088212.5979012761</c:v>
                </c:pt>
                <c:pt idx="1274" formatCode="General">
                  <c:v>972924.87927691615</c:v>
                </c:pt>
                <c:pt idx="1275" formatCode="General">
                  <c:v>983531.67072541488</c:v>
                </c:pt>
                <c:pt idx="1276" formatCode="General">
                  <c:v>969964.13692102022</c:v>
                </c:pt>
                <c:pt idx="1277" formatCode="General">
                  <c:v>954154.79886020022</c:v>
                </c:pt>
                <c:pt idx="1278" formatCode="General">
                  <c:v>944646.76801434846</c:v>
                </c:pt>
                <c:pt idx="1279" formatCode="General">
                  <c:v>931224.32333899499</c:v>
                </c:pt>
                <c:pt idx="1280" formatCode="General">
                  <c:v>930382.13519396726</c:v>
                </c:pt>
                <c:pt idx="1281" formatCode="General">
                  <c:v>920110.9998831586</c:v>
                </c:pt>
                <c:pt idx="1282" formatCode="General">
                  <c:v>899792.51347732462</c:v>
                </c:pt>
                <c:pt idx="1283" formatCode="General">
                  <c:v>951953.74914396286</c:v>
                </c:pt>
                <c:pt idx="1284" formatCode="General">
                  <c:v>985684.70055955846</c:v>
                </c:pt>
                <c:pt idx="1285" formatCode="General">
                  <c:v>980283.09555662773</c:v>
                </c:pt>
                <c:pt idx="1286" formatCode="General">
                  <c:v>990924.89012017858</c:v>
                </c:pt>
                <c:pt idx="1287" formatCode="General">
                  <c:v>977639.16091097461</c:v>
                </c:pt>
                <c:pt idx="1288" formatCode="General">
                  <c:v>966598.20275956951</c:v>
                </c:pt>
                <c:pt idx="1289" formatCode="General">
                  <c:v>966196.04513517732</c:v>
                </c:pt>
                <c:pt idx="1290" formatCode="General">
                  <c:v>1035857.2576100627</c:v>
                </c:pt>
                <c:pt idx="1291" formatCode="General">
                  <c:v>1026940.9023501176</c:v>
                </c:pt>
                <c:pt idx="1292" formatCode="General">
                  <c:v>1028876.9617860122</c:v>
                </c:pt>
                <c:pt idx="1293" formatCode="General">
                  <c:v>1046515.2333762719</c:v>
                </c:pt>
                <c:pt idx="1294" formatCode="General">
                  <c:v>1061049.6807992454</c:v>
                </c:pt>
                <c:pt idx="1295" formatCode="General">
                  <c:v>1052742.7802855289</c:v>
                </c:pt>
                <c:pt idx="1296" formatCode="General">
                  <c:v>1049487.2325140485</c:v>
                </c:pt>
                <c:pt idx="1297" formatCode="General">
                  <c:v>1052849.9914476494</c:v>
                </c:pt>
                <c:pt idx="1298" formatCode="General">
                  <c:v>1087602.0837053251</c:v>
                </c:pt>
                <c:pt idx="1299" formatCode="General">
                  <c:v>1108743.7209341293</c:v>
                </c:pt>
                <c:pt idx="1300" formatCode="General">
                  <c:v>1119867.8673248484</c:v>
                </c:pt>
                <c:pt idx="1301" formatCode="General">
                  <c:v>1139554.053520483</c:v>
                </c:pt>
                <c:pt idx="1302" formatCode="General">
                  <c:v>1133844.4844934877</c:v>
                </c:pt>
                <c:pt idx="1303" formatCode="General">
                  <c:v>1153978.5416027615</c:v>
                </c:pt>
                <c:pt idx="1304" formatCode="General">
                  <c:v>1139222.545918416</c:v>
                </c:pt>
                <c:pt idx="1305" formatCode="General">
                  <c:v>1156815.8924579541</c:v>
                </c:pt>
                <c:pt idx="1306" formatCode="General">
                  <c:v>1161844.7458326838</c:v>
                </c:pt>
                <c:pt idx="1307" formatCode="General">
                  <c:v>1153275.5902174418</c:v>
                </c:pt>
                <c:pt idx="1308" formatCode="General">
                  <c:v>1156028.3022145634</c:v>
                </c:pt>
                <c:pt idx="1309" formatCode="General">
                  <c:v>1146580.3928380064</c:v>
                </c:pt>
                <c:pt idx="1310" formatCode="General">
                  <c:v>1136372.1189434992</c:v>
                </c:pt>
                <c:pt idx="1311" formatCode="General">
                  <c:v>1139140.1657917988</c:v>
                </c:pt>
                <c:pt idx="1312" formatCode="General">
                  <c:v>1123203.3161343317</c:v>
                </c:pt>
                <c:pt idx="1313" formatCode="General">
                  <c:v>1126916.1074975801</c:v>
                </c:pt>
                <c:pt idx="1314" formatCode="General">
                  <c:v>1128265.4942412181</c:v>
                </c:pt>
                <c:pt idx="1315" formatCode="General">
                  <c:v>1116749.0616435828</c:v>
                </c:pt>
                <c:pt idx="1316" formatCode="General">
                  <c:v>1136097.6028624976</c:v>
                </c:pt>
                <c:pt idx="1317" formatCode="General">
                  <c:v>1126349.3820871408</c:v>
                </c:pt>
                <c:pt idx="1318" formatCode="General">
                  <c:v>1130065.798239592</c:v>
                </c:pt>
              </c:numCache>
            </c:numRef>
          </c:val>
          <c:smooth val="0"/>
          <c:extLst>
            <c:ext xmlns:c16="http://schemas.microsoft.com/office/drawing/2014/chart" uri="{C3380CC4-5D6E-409C-BE32-E72D297353CC}">
              <c16:uniqueId val="{00000003-DEF6-4F46-BD17-88B25CDC1017}"/>
            </c:ext>
          </c:extLst>
        </c:ser>
        <c:dLbls>
          <c:showLegendKey val="0"/>
          <c:showVal val="0"/>
          <c:showCatName val="0"/>
          <c:showSerName val="0"/>
          <c:showPercent val="0"/>
          <c:showBubbleSize val="0"/>
        </c:dLbls>
        <c:smooth val="0"/>
        <c:axId val="302244127"/>
        <c:axId val="302246527"/>
      </c:lineChart>
      <c:dateAx>
        <c:axId val="302244127"/>
        <c:scaling>
          <c:orientation val="minMax"/>
        </c:scaling>
        <c:delete val="0"/>
        <c:axPos val="b"/>
        <c:numFmt formatCode="mmm\-yyyy"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crossAx val="302246527"/>
        <c:crosses val="autoZero"/>
        <c:auto val="1"/>
        <c:lblOffset val="100"/>
        <c:baseTimeUnit val="days"/>
        <c:majorUnit val="6"/>
        <c:majorTimeUnit val="months"/>
      </c:dateAx>
      <c:valAx>
        <c:axId val="302246527"/>
        <c:scaling>
          <c:orientation val="minMax"/>
        </c:scaling>
        <c:delete val="1"/>
        <c:axPos val="l"/>
        <c:numFmt formatCode="General" sourceLinked="1"/>
        <c:majorTickMark val="none"/>
        <c:minorTickMark val="none"/>
        <c:tickLblPos val="nextTo"/>
        <c:crossAx val="302244127"/>
        <c:crosses val="autoZero"/>
        <c:crossBetween val="between"/>
      </c:valAx>
      <c:spPr>
        <a:noFill/>
        <a:ln>
          <a:solidFill>
            <a:schemeClr val="tx1"/>
          </a:solidFill>
        </a:ln>
        <a:effectLst/>
      </c:spPr>
    </c:plotArea>
    <c:legend>
      <c:legendPos val="t"/>
      <c:layout>
        <c:manualLayout>
          <c:xMode val="edge"/>
          <c:yMode val="edge"/>
          <c:x val="0.10464638511095203"/>
          <c:y val="0.17073037461226437"/>
          <c:w val="0.28752469577666429"/>
          <c:h val="0.13242615127654497"/>
        </c:manualLayout>
      </c:layout>
      <c:overlay val="0"/>
      <c:spPr>
        <a:noFill/>
        <a:ln>
          <a:solidFill>
            <a:schemeClr val="tx1"/>
          </a:solidFill>
        </a:ln>
        <a:effectLst/>
      </c:spPr>
      <c:txPr>
        <a:bodyPr rot="0" spcFirstLastPara="1" vertOverflow="ellipsis" vert="horz" wrap="square" anchor="ctr" anchorCtr="1"/>
        <a:lstStyle/>
        <a:p>
          <a:pPr>
            <a:defRPr sz="1200" b="0" i="0" u="none" strike="noStrike" kern="1200" baseline="0">
              <a:solidFill>
                <a:sysClr val="windowText" lastClr="000000"/>
              </a:solidFill>
              <a:latin typeface="Helvetica" panose="020B0604020202020204" pitchFamily="34" charset="0"/>
              <a:ea typeface="+mn-ea"/>
              <a:cs typeface="Helvetica"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_xlchart.v1.1</cx:f>
      </cx:strDim>
      <cx:numDim type="size">
        <cx:f dir="row">_xlchart.v1.0</cx:f>
      </cx:numDim>
    </cx:data>
  </cx:chartData>
  <cx:chart>
    <cx:title pos="t" align="ctr" overlay="0">
      <cx:tx>
        <cx:txData>
          <cx:v>Equity Portfolio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Equity Portfolio</a:t>
          </a:r>
        </a:p>
      </cx:txPr>
    </cx:title>
    <cx:plotArea>
      <cx:plotAreaRegion>
        <cx:series layoutId="treemap" uniqueId="{2EF50595-E274-4E4D-A272-254601E90682}">
          <cx:dataPt idx="0">
            <cx:spPr>
              <a:solidFill>
                <a:srgbClr val="00B050"/>
              </a:solidFill>
            </cx:spPr>
          </cx:dataPt>
          <cx:dataPt idx="1">
            <cx:spPr>
              <a:solidFill>
                <a:srgbClr val="FF0000"/>
              </a:solidFill>
            </cx:spPr>
          </cx:dataPt>
          <cx:dataPt idx="2">
            <cx:spPr>
              <a:solidFill>
                <a:srgbClr val="00B050"/>
              </a:solidFill>
            </cx:spPr>
          </cx:dataPt>
          <cx:dataPt idx="3">
            <cx:spPr>
              <a:solidFill>
                <a:srgbClr val="FF0000"/>
              </a:solidFill>
            </cx:spPr>
          </cx:dataPt>
          <cx:dataPt idx="4">
            <cx:spPr>
              <a:solidFill>
                <a:srgbClr val="00B050"/>
              </a:solidFill>
            </cx:spPr>
          </cx:dataPt>
          <cx:dataPt idx="5">
            <cx:spPr>
              <a:solidFill>
                <a:srgbClr val="00B050"/>
              </a:solidFill>
            </cx:spPr>
          </cx:dataPt>
          <cx:dataPt idx="6">
            <cx:spPr>
              <a:solidFill>
                <a:srgbClr val="00B050"/>
              </a:solidFill>
            </cx:spPr>
          </cx:dataPt>
          <cx:dataPt idx="7">
            <cx:spPr>
              <a:solidFill>
                <a:srgbClr val="FF0000"/>
              </a:solidFill>
            </cx:spPr>
          </cx:dataPt>
          <cx:dataPt idx="8">
            <cx:spPr>
              <a:solidFill>
                <a:srgbClr val="00B050"/>
              </a:solidFill>
            </cx:spPr>
          </cx:dataPt>
          <cx:dataPt idx="9">
            <cx:spPr>
              <a:solidFill>
                <a:srgbClr val="00B050"/>
              </a:solidFill>
            </cx:spPr>
          </cx:dataPt>
          <cx:dataPt idx="10">
            <cx:spPr>
              <a:solidFill>
                <a:srgbClr val="FF0000"/>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size">
        <cx:f dir="row">_xlchart.v1.3</cx:f>
      </cx:numDim>
    </cx:data>
  </cx:chartData>
  <cx:chart>
    <cx:title pos="t" align="ctr" overlay="0">
      <cx:tx>
        <cx:txData>
          <cx:v>Bond Portfolio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Bond Portfolio</a:t>
          </a:r>
        </a:p>
      </cx:txPr>
    </cx:title>
    <cx:plotArea>
      <cx:plotAreaRegion>
        <cx:series layoutId="treemap" uniqueId="{C47E6CC3-D0A3-435E-9BED-6895A2948D1E}">
          <cx:spPr>
            <a:solidFill>
              <a:srgbClr val="00B050"/>
            </a:solidFill>
          </cx:spPr>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26</xdr:col>
      <xdr:colOff>1432277</xdr:colOff>
      <xdr:row>14</xdr:row>
      <xdr:rowOff>159457</xdr:rowOff>
    </xdr:from>
    <xdr:to>
      <xdr:col>34</xdr:col>
      <xdr:colOff>656166</xdr:colOff>
      <xdr:row>35</xdr:row>
      <xdr:rowOff>14111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D4308F-B283-076A-9EB0-03228D42E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393627" y="2737557"/>
              <a:ext cx="6373989" cy="37218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32</xdr:col>
      <xdr:colOff>1523999</xdr:colOff>
      <xdr:row>30</xdr:row>
      <xdr:rowOff>136070</xdr:rowOff>
    </xdr:from>
    <xdr:to>
      <xdr:col>38</xdr:col>
      <xdr:colOff>344180</xdr:colOff>
      <xdr:row>45</xdr:row>
      <xdr:rowOff>87938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7638132-AB85-436B-B64C-BAA7DB5BC9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536899" y="5698670"/>
              <a:ext cx="3995431" cy="27141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598715</xdr:colOff>
      <xdr:row>1239</xdr:row>
      <xdr:rowOff>43543</xdr:rowOff>
    </xdr:from>
    <xdr:to>
      <xdr:col>37</xdr:col>
      <xdr:colOff>45357</xdr:colOff>
      <xdr:row>1254</xdr:row>
      <xdr:rowOff>65315</xdr:rowOff>
    </xdr:to>
    <xdr:graphicFrame macro="">
      <xdr:nvGraphicFramePr>
        <xdr:cNvPr id="4" name="Chart 3">
          <a:extLst>
            <a:ext uri="{FF2B5EF4-FFF2-40B4-BE49-F238E27FC236}">
              <a16:creationId xmlns:a16="http://schemas.microsoft.com/office/drawing/2014/main" id="{6E1E06B8-6771-C576-6E0A-EBB105E2D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0</xdr:colOff>
      <xdr:row>27</xdr:row>
      <xdr:rowOff>0</xdr:rowOff>
    </xdr:from>
    <xdr:to>
      <xdr:col>37</xdr:col>
      <xdr:colOff>37353</xdr:colOff>
      <xdr:row>41</xdr:row>
      <xdr:rowOff>128494</xdr:rowOff>
    </xdr:to>
    <xdr:graphicFrame macro="">
      <xdr:nvGraphicFramePr>
        <xdr:cNvPr id="2" name="Chart 1">
          <a:extLst>
            <a:ext uri="{FF2B5EF4-FFF2-40B4-BE49-F238E27FC236}">
              <a16:creationId xmlns:a16="http://schemas.microsoft.com/office/drawing/2014/main" id="{1D10407B-7A39-4CB7-8577-BE1227973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22</xdr:col>
      <xdr:colOff>52294</xdr:colOff>
      <xdr:row>26</xdr:row>
      <xdr:rowOff>119529</xdr:rowOff>
    </xdr:from>
    <xdr:to>
      <xdr:col>27</xdr:col>
      <xdr:colOff>209177</xdr:colOff>
      <xdr:row>41</xdr:row>
      <xdr:rowOff>61258</xdr:rowOff>
    </xdr:to>
    <xdr:graphicFrame macro="">
      <xdr:nvGraphicFramePr>
        <xdr:cNvPr id="2" name="Chart 1">
          <a:extLst>
            <a:ext uri="{FF2B5EF4-FFF2-40B4-BE49-F238E27FC236}">
              <a16:creationId xmlns:a16="http://schemas.microsoft.com/office/drawing/2014/main" id="{8A541D35-3E32-4EED-A776-690A376DA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455707</xdr:colOff>
      <xdr:row>22</xdr:row>
      <xdr:rowOff>6724</xdr:rowOff>
    </xdr:from>
    <xdr:to>
      <xdr:col>35</xdr:col>
      <xdr:colOff>37354</xdr:colOff>
      <xdr:row>36</xdr:row>
      <xdr:rowOff>127747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13732FF-F932-D9D6-84F0-2FA8D094C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048507" y="4108824"/>
              <a:ext cx="4566397" cy="27054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29</xdr:col>
      <xdr:colOff>263071</xdr:colOff>
      <xdr:row>33</xdr:row>
      <xdr:rowOff>117928</xdr:rowOff>
    </xdr:from>
    <xdr:to>
      <xdr:col>33</xdr:col>
      <xdr:colOff>1206500</xdr:colOff>
      <xdr:row>48</xdr:row>
      <xdr:rowOff>139699</xdr:rowOff>
    </xdr:to>
    <xdr:graphicFrame macro="">
      <xdr:nvGraphicFramePr>
        <xdr:cNvPr id="3" name="Chart 2">
          <a:extLst>
            <a:ext uri="{FF2B5EF4-FFF2-40B4-BE49-F238E27FC236}">
              <a16:creationId xmlns:a16="http://schemas.microsoft.com/office/drawing/2014/main" id="{31C96D24-6AF8-4A78-9421-CE95C6A6F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326570</xdr:colOff>
      <xdr:row>49</xdr:row>
      <xdr:rowOff>172356</xdr:rowOff>
    </xdr:from>
    <xdr:to>
      <xdr:col>37</xdr:col>
      <xdr:colOff>27213</xdr:colOff>
      <xdr:row>75</xdr:row>
      <xdr:rowOff>81642</xdr:rowOff>
    </xdr:to>
    <xdr:graphicFrame macro="">
      <xdr:nvGraphicFramePr>
        <xdr:cNvPr id="4" name="Chart 3">
          <a:extLst>
            <a:ext uri="{FF2B5EF4-FFF2-40B4-BE49-F238E27FC236}">
              <a16:creationId xmlns:a16="http://schemas.microsoft.com/office/drawing/2014/main" id="{CCE5FD69-CE48-41A9-8216-0A8BFF13B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agan Dugar" id="{EBB4567B-2C8A-4F0E-92DC-EC483B96867E}" userId="S::gagan.dugar@ucdconnect.ie::07a02d3a-1ffe-4e7a-ab72-0512e6426424" providerId="AD"/>
  <person displayName="Conor Maguire" id="{AC79EDB1-9295-4CF4-B2A8-55A12CC28D76}" userId="S::conor.maguire2@ucdconnect.ie::e8444263-f56f-4a0a-b4f1-efa5c565906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3-05-02T11:10:48.79" personId="{EBB4567B-2C8A-4F0E-92DC-EC483B96867E}" id="{DCADAF85-666E-4112-B63A-957542798845}">
    <text>From column O to column AR is the historical simulation non parametric VaR calculation. 
For each of the 11 stocks log returns are calculated (Log becoz we need net returns for each stock ). 
To get the portfolio return , sum product of 11 stock returns and their weights in tangency portfolio.
Tangency Portfolio Weights - (used solver function in the sheet (Tangency portfolio) .
Then calculated and sorted the P&amp;L in column AC and AD.
For VaR calculation we need to do interpolation.
For reference - see excel sheets uploaded on brightspace.</text>
  </threadedComment>
</ThreadedComments>
</file>

<file path=xl/threadedComments/threadedComment2.xml><?xml version="1.0" encoding="utf-8"?>
<ThreadedComments xmlns="http://schemas.microsoft.com/office/spreadsheetml/2018/threadedcomments" xmlns:x="http://schemas.openxmlformats.org/spreadsheetml/2006/main">
  <threadedComment ref="Y5" dT="2023-05-02T10:28:21.44" personId="{AC79EDB1-9295-4CF4-B2A8-55A12CC28D76}" id="{94F5F487-4612-4A63-9A7A-58C0DB2B4DEA}">
    <text>Where is this coming from?</text>
  </threadedComment>
</ThreadedComments>
</file>

<file path=xl/threadedComments/threadedComment3.xml><?xml version="1.0" encoding="utf-8"?>
<ThreadedComments xmlns="http://schemas.microsoft.com/office/spreadsheetml/2018/threadedcomments" xmlns:x="http://schemas.openxmlformats.org/spreadsheetml/2006/main">
  <threadedComment ref="H4" dT="2023-05-03T11:40:22.85" personId="{EBB4567B-2C8A-4F0E-92DC-EC483B96867E}" id="{623F19EC-555C-41FC-BD72-FBAF19313183}">
    <text xml:space="preserve">This is calculation is using professors formula
</text>
  </threadedComment>
</ThreadedComment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6F561-85DE-424A-A4F4-9A3143C46E3B}">
  <dimension ref="B2:J14"/>
  <sheetViews>
    <sheetView zoomScale="90" zoomScaleNormal="90" workbookViewId="0">
      <selection activeCell="F16" sqref="F16"/>
    </sheetView>
  </sheetViews>
  <sheetFormatPr defaultColWidth="8.81640625" defaultRowHeight="14.5"/>
  <cols>
    <col min="1" max="1" width="8.81640625" style="6"/>
    <col min="2" max="2" width="22.08984375" style="6" customWidth="1"/>
    <col min="3" max="3" width="21.90625" style="6" customWidth="1"/>
    <col min="4" max="4" width="15.6328125" style="6" customWidth="1"/>
    <col min="5" max="5" width="1.6328125" style="6" customWidth="1"/>
    <col min="6" max="7" width="15.6328125" style="6" customWidth="1"/>
    <col min="8" max="8" width="1.6328125" style="6" customWidth="1"/>
    <col min="9" max="10" width="15.6328125" style="6" customWidth="1"/>
    <col min="11" max="12" width="9.6328125" style="6" customWidth="1"/>
    <col min="13" max="14" width="13.6328125" style="6" customWidth="1"/>
    <col min="15" max="15" width="8.81640625" style="6"/>
    <col min="16" max="17" width="13.6328125" style="6" customWidth="1"/>
    <col min="18" max="16384" width="8.81640625" style="6"/>
  </cols>
  <sheetData>
    <row r="2" spans="2:10">
      <c r="C2" s="6" t="s">
        <v>96</v>
      </c>
      <c r="F2" s="6">
        <v>3</v>
      </c>
    </row>
    <row r="3" spans="2:10">
      <c r="C3" s="6" t="s">
        <v>97</v>
      </c>
      <c r="F3" s="6">
        <v>2</v>
      </c>
    </row>
    <row r="4" spans="2:10">
      <c r="C4" s="6" t="s">
        <v>98</v>
      </c>
      <c r="F4" s="6">
        <v>1</v>
      </c>
    </row>
    <row r="5" spans="2:10" ht="15" thickBot="1">
      <c r="B5" s="110"/>
      <c r="C5" s="110"/>
      <c r="D5" s="110"/>
      <c r="E5" s="110"/>
      <c r="F5" s="110"/>
      <c r="G5" s="110"/>
      <c r="H5" s="110"/>
      <c r="I5" s="110"/>
      <c r="J5" s="110"/>
    </row>
    <row r="6" spans="2:10" ht="15" thickBot="1">
      <c r="B6" s="5"/>
      <c r="C6" s="150" t="s">
        <v>95</v>
      </c>
      <c r="D6" s="150"/>
      <c r="E6" s="2"/>
      <c r="F6" s="150" t="s">
        <v>59</v>
      </c>
      <c r="G6" s="150"/>
      <c r="H6" s="2"/>
      <c r="I6" s="150" t="s">
        <v>105</v>
      </c>
      <c r="J6" s="150"/>
    </row>
    <row r="7" spans="2:10" ht="15" thickBot="1">
      <c r="B7" s="109"/>
      <c r="C7" s="109" t="s">
        <v>84</v>
      </c>
      <c r="D7" s="109" t="s">
        <v>104</v>
      </c>
      <c r="E7" s="109"/>
      <c r="F7" s="109" t="s">
        <v>84</v>
      </c>
      <c r="G7" s="109" t="s">
        <v>104</v>
      </c>
      <c r="H7" s="109"/>
      <c r="I7" s="109" t="s">
        <v>84</v>
      </c>
      <c r="J7" s="109" t="s">
        <v>104</v>
      </c>
    </row>
    <row r="8" spans="2:10">
      <c r="B8" s="106" t="s">
        <v>99</v>
      </c>
      <c r="C8" s="54">
        <f>Equity_Historical!AK21</f>
        <v>70008.617004614847</v>
      </c>
      <c r="D8" s="54">
        <f>Equity_Historical!AH22</f>
        <v>101839.26170006031</v>
      </c>
      <c r="E8" s="54"/>
      <c r="F8" s="54">
        <f>Bond_Historical!AB13</f>
        <v>8119.0372692886731</v>
      </c>
      <c r="G8" s="54">
        <f>Bond_Historical!Y14</f>
        <v>13205.662725309787</v>
      </c>
      <c r="H8" s="54"/>
      <c r="I8" s="54">
        <f>'Equity+Bond_Historical'!AI16</f>
        <v>26013.762513273978</v>
      </c>
      <c r="J8" s="54">
        <f>'Equity+Bond_Historical'!AF17</f>
        <v>63063.297668987536</v>
      </c>
    </row>
    <row r="9" spans="2:10">
      <c r="B9" s="106" t="s">
        <v>100</v>
      </c>
      <c r="C9" s="54">
        <f>Equity_Vol_Weighted!S8</f>
        <v>34110.351776409232</v>
      </c>
      <c r="D9" s="54">
        <f>Equity_Vol_Weighted!Q3</f>
        <v>53279.880287304673</v>
      </c>
      <c r="E9" s="54"/>
      <c r="F9" s="54">
        <f>Bond_Vol_Weighted!S8</f>
        <v>5189.8583383705763</v>
      </c>
      <c r="G9" s="54">
        <f>Bond_Vol_Weighted!Q3</f>
        <v>6742.508408021401</v>
      </c>
      <c r="H9" s="54"/>
      <c r="I9" s="54">
        <f>'Equity+Bond_Vol_Weighted'!S8</f>
        <v>17068.955966522837</v>
      </c>
      <c r="J9" s="54">
        <f>'Equity+Bond_Vol_Weighted'!Q3</f>
        <v>28630.289058335311</v>
      </c>
    </row>
    <row r="10" spans="2:10">
      <c r="B10" s="106" t="s">
        <v>101</v>
      </c>
      <c r="C10" s="54">
        <f>'Distributional Approaches'!K4</f>
        <v>61983.318305364541</v>
      </c>
      <c r="D10" s="54">
        <f>'Distributional Approaches'!L4</f>
        <v>71125.147518734302</v>
      </c>
      <c r="E10" s="54"/>
      <c r="F10" s="54">
        <f>'Bond_distributional approaches'!G4</f>
        <v>10223.999638274994</v>
      </c>
      <c r="G10" s="54">
        <f>'Bond_distributional approaches'!H4</f>
        <v>11778.079278835305</v>
      </c>
      <c r="H10" s="54"/>
      <c r="I10" s="54">
        <f>'Equity + Bond _ distributional '!G4</f>
        <v>38058.116659933286</v>
      </c>
      <c r="J10" s="54">
        <f>'Equity + Bond _ distributional '!H4</f>
        <v>43695.591554428232</v>
      </c>
    </row>
    <row r="11" spans="2:10">
      <c r="B11" s="106" t="s">
        <v>102</v>
      </c>
      <c r="C11" s="54">
        <f>'Distributional Approaches'!R4</f>
        <v>69432.298901970003</v>
      </c>
      <c r="D11" s="54">
        <f>'Distributional Approaches'!S4</f>
        <v>69747.101891842991</v>
      </c>
      <c r="E11" s="54"/>
      <c r="F11" s="54">
        <f>'Bond_distributional approaches'!O4</f>
        <v>12170.434415655905</v>
      </c>
      <c r="G11" s="54">
        <f>'Bond_distributional approaches'!P4</f>
        <v>12254.24200655875</v>
      </c>
      <c r="H11" s="54"/>
      <c r="I11" s="54">
        <f>'Equity + Bond _ distributional '!O4</f>
        <v>42827.607989379983</v>
      </c>
      <c r="J11" s="54">
        <f>'Equity + Bond _ distributional '!P4</f>
        <v>43042.863950973726</v>
      </c>
    </row>
    <row r="12" spans="2:10" ht="15" thickBot="1">
      <c r="B12" s="107" t="s">
        <v>103</v>
      </c>
      <c r="C12" s="108">
        <f>'Cornish Fisher'!J4</f>
        <v>114827.84305747047</v>
      </c>
      <c r="D12" s="108" t="s">
        <v>106</v>
      </c>
      <c r="E12" s="108"/>
      <c r="F12" s="108">
        <f>'Bond_Cornish Fisher'!J4</f>
        <v>29861.466127446696</v>
      </c>
      <c r="G12" s="108" t="s">
        <v>106</v>
      </c>
      <c r="H12" s="108"/>
      <c r="I12" s="108">
        <f>'Equity + Bond _ Cornish Fisher '!J4</f>
        <v>23859.499461919757</v>
      </c>
      <c r="J12" s="108" t="s">
        <v>106</v>
      </c>
    </row>
    <row r="14" spans="2:10" ht="15" thickBot="1">
      <c r="B14" s="110"/>
      <c r="C14" s="110"/>
    </row>
  </sheetData>
  <mergeCells count="3">
    <mergeCell ref="C6:D6"/>
    <mergeCell ref="F6:G6"/>
    <mergeCell ref="I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2CD4-B3B7-49E4-B9DC-97F0F06F6B22}">
  <sheetPr>
    <tabColor theme="4" tint="-0.499984740745262"/>
  </sheetPr>
  <dimension ref="C12"/>
  <sheetViews>
    <sheetView workbookViewId="0">
      <selection activeCell="G14" sqref="G14"/>
    </sheetView>
  </sheetViews>
  <sheetFormatPr defaultColWidth="8.81640625" defaultRowHeight="14.5"/>
  <cols>
    <col min="1" max="16384" width="8.81640625" style="6"/>
  </cols>
  <sheetData>
    <row r="12" spans="3:3" ht="51">
      <c r="C12" s="30"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0038D-9CD6-4EAE-A0AF-C678EFD73C35}">
  <dimension ref="A2:AO1322"/>
  <sheetViews>
    <sheetView topLeftCell="AA1" zoomScale="90" zoomScaleNormal="90" workbookViewId="0">
      <selection activeCell="AB5" sqref="AB5"/>
    </sheetView>
  </sheetViews>
  <sheetFormatPr defaultColWidth="8.81640625" defaultRowHeight="14.5"/>
  <cols>
    <col min="1" max="1" width="2.54296875" style="6" customWidth="1"/>
    <col min="2" max="2" width="10.1796875" style="6" bestFit="1" customWidth="1"/>
    <col min="3" max="3" width="11.36328125" style="6" bestFit="1" customWidth="1"/>
    <col min="4" max="4" width="11" style="6" bestFit="1" customWidth="1"/>
    <col min="5" max="7" width="10" style="6" bestFit="1" customWidth="1"/>
    <col min="8" max="8" width="11" style="6" bestFit="1" customWidth="1"/>
    <col min="9" max="9" width="25.90625" style="6" bestFit="1" customWidth="1"/>
    <col min="10" max="10" width="19.81640625" style="6" bestFit="1" customWidth="1"/>
    <col min="11" max="11" width="12.81640625" style="6" bestFit="1" customWidth="1"/>
    <col min="12" max="13" width="11" style="6" bestFit="1" customWidth="1"/>
    <col min="14" max="14" width="8.81640625" style="6"/>
    <col min="15" max="15" width="11.36328125" style="6" bestFit="1" customWidth="1"/>
    <col min="16" max="16" width="6.453125" style="6" bestFit="1" customWidth="1"/>
    <col min="17" max="17" width="8.26953125" style="6" bestFit="1" customWidth="1"/>
    <col min="18" max="18" width="8" style="6" bestFit="1" customWidth="1"/>
    <col min="19" max="19" width="7.36328125" style="6" bestFit="1" customWidth="1"/>
    <col min="20" max="20" width="9.26953125" style="6" bestFit="1" customWidth="1"/>
    <col min="21" max="21" width="25.90625" style="6" bestFit="1" customWidth="1"/>
    <col min="22" max="22" width="19.81640625" style="6" bestFit="1" customWidth="1"/>
    <col min="23" max="23" width="12.81640625" style="6" bestFit="1" customWidth="1"/>
    <col min="24" max="24" width="6.453125" style="6" bestFit="1" customWidth="1"/>
    <col min="25" max="25" width="10.08984375" style="6" bestFit="1" customWidth="1"/>
    <col min="26" max="26" width="8.81640625" style="6"/>
    <col min="27" max="27" width="24.08984375" style="6" bestFit="1" customWidth="1"/>
    <col min="28" max="28" width="11.36328125" style="6" bestFit="1" customWidth="1"/>
    <col min="29" max="29" width="6.453125" style="6" bestFit="1" customWidth="1"/>
    <col min="30" max="30" width="8.26953125" style="6" bestFit="1" customWidth="1"/>
    <col min="31" max="31" width="8" style="6" bestFit="1" customWidth="1"/>
    <col min="32" max="32" width="9" style="6" bestFit="1" customWidth="1"/>
    <col min="33" max="33" width="9.26953125" style="6" bestFit="1" customWidth="1"/>
    <col min="34" max="34" width="25.90625" style="6" bestFit="1" customWidth="1"/>
    <col min="35" max="35" width="19.81640625" style="6" bestFit="1" customWidth="1"/>
    <col min="36" max="36" width="12.81640625" style="6" bestFit="1" customWidth="1"/>
    <col min="37" max="37" width="8" style="6" bestFit="1" customWidth="1"/>
    <col min="38" max="38" width="10.08984375" style="6" bestFit="1" customWidth="1"/>
    <col min="39" max="39" width="7.90625" style="6" bestFit="1" customWidth="1"/>
    <col min="40" max="16384" width="8.81640625" style="6"/>
  </cols>
  <sheetData>
    <row r="2" spans="1:39">
      <c r="A2" s="2"/>
      <c r="B2" s="151" t="s">
        <v>1</v>
      </c>
      <c r="C2" s="151"/>
      <c r="D2" s="151"/>
      <c r="E2" s="151"/>
      <c r="F2" s="151"/>
      <c r="G2" s="151"/>
      <c r="H2" s="151"/>
      <c r="I2" s="151"/>
      <c r="J2" s="151"/>
      <c r="K2" s="151"/>
      <c r="L2" s="151"/>
      <c r="M2" s="151"/>
      <c r="O2" s="151" t="s">
        <v>2</v>
      </c>
      <c r="P2" s="151"/>
      <c r="Q2" s="151"/>
      <c r="R2" s="151"/>
      <c r="S2" s="151"/>
      <c r="T2" s="151"/>
      <c r="U2" s="151"/>
      <c r="V2" s="151"/>
      <c r="W2" s="151"/>
      <c r="X2" s="151"/>
      <c r="Y2" s="151"/>
      <c r="Z2" s="3"/>
    </row>
    <row r="3" spans="1:39">
      <c r="A3" s="2"/>
      <c r="B3" s="21" t="s">
        <v>3</v>
      </c>
      <c r="C3" s="21" t="s">
        <v>116</v>
      </c>
      <c r="D3" s="21" t="s">
        <v>117</v>
      </c>
      <c r="E3" s="21" t="s">
        <v>118</v>
      </c>
      <c r="F3" s="21" t="s">
        <v>119</v>
      </c>
      <c r="G3" s="21" t="s">
        <v>120</v>
      </c>
      <c r="H3" s="21" t="s">
        <v>121</v>
      </c>
      <c r="I3" s="21" t="s">
        <v>122</v>
      </c>
      <c r="J3" s="21" t="s">
        <v>123</v>
      </c>
      <c r="K3" s="21" t="s">
        <v>124</v>
      </c>
      <c r="L3" s="21" t="s">
        <v>125</v>
      </c>
      <c r="M3" s="21" t="s">
        <v>126</v>
      </c>
      <c r="O3" s="21" t="s">
        <v>116</v>
      </c>
      <c r="P3" s="21" t="s">
        <v>117</v>
      </c>
      <c r="Q3" s="21" t="s">
        <v>118</v>
      </c>
      <c r="R3" s="21" t="s">
        <v>119</v>
      </c>
      <c r="S3" s="21" t="s">
        <v>120</v>
      </c>
      <c r="T3" s="21" t="s">
        <v>121</v>
      </c>
      <c r="U3" s="21" t="s">
        <v>122</v>
      </c>
      <c r="V3" s="21" t="s">
        <v>123</v>
      </c>
      <c r="W3" s="21" t="s">
        <v>124</v>
      </c>
      <c r="X3" s="21" t="s">
        <v>125</v>
      </c>
      <c r="Y3" s="21" t="s">
        <v>126</v>
      </c>
      <c r="Z3" s="5"/>
      <c r="AB3" s="21" t="s">
        <v>116</v>
      </c>
      <c r="AC3" s="21" t="s">
        <v>117</v>
      </c>
      <c r="AD3" s="21" t="s">
        <v>118</v>
      </c>
      <c r="AE3" s="21" t="s">
        <v>119</v>
      </c>
      <c r="AF3" s="21" t="s">
        <v>120</v>
      </c>
      <c r="AG3" s="21" t="s">
        <v>121</v>
      </c>
      <c r="AH3" s="21" t="s">
        <v>122</v>
      </c>
      <c r="AI3" s="21" t="s">
        <v>123</v>
      </c>
      <c r="AJ3" s="21" t="s">
        <v>124</v>
      </c>
      <c r="AK3" s="21" t="s">
        <v>125</v>
      </c>
      <c r="AL3" s="21" t="s">
        <v>126</v>
      </c>
    </row>
    <row r="4" spans="1:39">
      <c r="A4" s="2"/>
      <c r="B4" s="15">
        <v>43466</v>
      </c>
      <c r="C4">
        <v>52.314835000000002</v>
      </c>
      <c r="D4">
        <v>130.95105000000001</v>
      </c>
      <c r="E4">
        <v>28.476547</v>
      </c>
      <c r="F4">
        <v>43.548949999999998</v>
      </c>
      <c r="G4">
        <v>68.682426000000007</v>
      </c>
      <c r="H4">
        <v>83.368415999999996</v>
      </c>
      <c r="I4">
        <v>140.950806</v>
      </c>
      <c r="J4">
        <v>63.011963000000002</v>
      </c>
      <c r="K4">
        <v>230.27542099999999</v>
      </c>
      <c r="L4">
        <v>37.801909999999999</v>
      </c>
      <c r="M4">
        <v>138.28555299999999</v>
      </c>
      <c r="Z4" s="16"/>
      <c r="AA4" s="20" t="s">
        <v>7</v>
      </c>
      <c r="AB4" s="18">
        <f>AVERAGE(O5:O1262)</f>
        <v>7.4056943523899421E-4</v>
      </c>
      <c r="AC4" s="18">
        <f t="shared" ref="AC4:AL4" si="0">AVERAGE(P5:P1262)</f>
        <v>1.1740608619677387E-3</v>
      </c>
      <c r="AD4" s="18">
        <f t="shared" si="0"/>
        <v>5.8108170822207582E-4</v>
      </c>
      <c r="AE4" s="18">
        <f t="shared" si="0"/>
        <v>1.8546486988408576E-4</v>
      </c>
      <c r="AF4" s="18">
        <f t="shared" si="0"/>
        <v>3.3510722318393565E-4</v>
      </c>
      <c r="AG4" s="18">
        <f t="shared" si="0"/>
        <v>7.6321102693083687E-4</v>
      </c>
      <c r="AH4" s="18">
        <f t="shared" si="0"/>
        <v>5.1318185751593698E-4</v>
      </c>
      <c r="AI4" s="18">
        <f t="shared" si="0"/>
        <v>4.0191992567633272E-4</v>
      </c>
      <c r="AJ4" s="18">
        <f t="shared" si="0"/>
        <v>8.2752974590793278E-4</v>
      </c>
      <c r="AK4" s="18">
        <f t="shared" si="0"/>
        <v>1.499836651364555E-3</v>
      </c>
      <c r="AL4" s="18">
        <f t="shared" si="0"/>
        <v>1.0652126304891017E-3</v>
      </c>
    </row>
    <row r="5" spans="1:39">
      <c r="A5" s="2"/>
      <c r="B5" s="112">
        <v>43467</v>
      </c>
      <c r="C5">
        <v>53.465626</v>
      </c>
      <c r="D5">
        <v>135.53619399999999</v>
      </c>
      <c r="E5">
        <v>28.534634</v>
      </c>
      <c r="F5">
        <v>43.432254999999998</v>
      </c>
      <c r="G5">
        <v>70.018051</v>
      </c>
      <c r="H5">
        <v>84.811684</v>
      </c>
      <c r="I5">
        <v>139.65885900000001</v>
      </c>
      <c r="J5">
        <v>61.924151999999999</v>
      </c>
      <c r="K5">
        <v>225.07128900000001</v>
      </c>
      <c r="L5">
        <v>37.845050999999998</v>
      </c>
      <c r="M5">
        <v>137.29359400000001</v>
      </c>
      <c r="O5" s="22">
        <f>(C5/C4)-1</f>
        <v>2.1997412397458449E-2</v>
      </c>
      <c r="P5" s="22">
        <f t="shared" ref="P5:P8" si="1">D5/D4-1</f>
        <v>3.501418278051216E-2</v>
      </c>
      <c r="Q5" s="22">
        <f t="shared" ref="Q5:Q8" si="2">E5/E4-1</f>
        <v>2.0398189429358116E-3</v>
      </c>
      <c r="R5" s="22">
        <f t="shared" ref="R5:R8" si="3">F5/F4-1</f>
        <v>-2.6796283262856546E-3</v>
      </c>
      <c r="S5" s="22">
        <f t="shared" ref="S5:S8" si="4">G5/G4-1</f>
        <v>1.944638647446717E-2</v>
      </c>
      <c r="T5" s="22">
        <f t="shared" ref="T5:T8" si="5">H5/H4-1</f>
        <v>1.7311927816884509E-2</v>
      </c>
      <c r="U5" s="22">
        <f t="shared" ref="U5:U8" si="6">I5/I4-1</f>
        <v>-9.1659426197250315E-3</v>
      </c>
      <c r="V5" s="22">
        <f t="shared" ref="V5:V8" si="7">J5/J4-1</f>
        <v>-1.7263563111023839E-2</v>
      </c>
      <c r="W5" s="22">
        <f t="shared" ref="W5:W8" si="8">K5/K4-1</f>
        <v>-2.2599598243704833E-2</v>
      </c>
      <c r="X5" s="22">
        <f t="shared" ref="X5:X8" si="9">L5/L4-1</f>
        <v>1.1412386305347244E-3</v>
      </c>
      <c r="Y5" s="22">
        <f t="shared" ref="Y5:Y8" si="10">M5/M4-1</f>
        <v>-7.1732655977445603E-3</v>
      </c>
      <c r="Z5" s="16"/>
      <c r="AA5" s="20" t="s">
        <v>8</v>
      </c>
      <c r="AB5" s="127">
        <v>0.387158</v>
      </c>
      <c r="AC5" s="127">
        <v>-1.5032E-2</v>
      </c>
      <c r="AD5" s="127">
        <v>3.5699999999999998E-3</v>
      </c>
      <c r="AE5" s="127">
        <v>-0.51332599999999995</v>
      </c>
      <c r="AF5" s="128">
        <v>0.68814799999999998</v>
      </c>
      <c r="AG5" s="128">
        <v>0.38297300000000001</v>
      </c>
      <c r="AH5" s="128">
        <v>0.86167899999999997</v>
      </c>
      <c r="AI5" s="128">
        <v>-0.122081</v>
      </c>
      <c r="AJ5" s="128">
        <v>5.7578999999999998E-2</v>
      </c>
      <c r="AK5" s="128">
        <v>1.968E-2</v>
      </c>
      <c r="AL5" s="128">
        <v>-0.75034800000000001</v>
      </c>
      <c r="AM5" s="129">
        <f>SUM(AB5:AL5)</f>
        <v>1</v>
      </c>
    </row>
    <row r="6" spans="1:39">
      <c r="A6" s="2"/>
      <c r="B6" s="112">
        <v>43468</v>
      </c>
      <c r="C6">
        <v>52.644730000000003</v>
      </c>
      <c r="D6">
        <v>131.60037199999999</v>
      </c>
      <c r="E6">
        <v>28.387892000000001</v>
      </c>
      <c r="F6">
        <v>43.232227000000002</v>
      </c>
      <c r="G6">
        <v>67.436706999999998</v>
      </c>
      <c r="H6">
        <v>83.606353999999996</v>
      </c>
      <c r="I6">
        <v>140.496399</v>
      </c>
      <c r="J6">
        <v>62.080730000000003</v>
      </c>
      <c r="K6">
        <v>218.93357800000001</v>
      </c>
      <c r="L6">
        <v>34.075397000000002</v>
      </c>
      <c r="M6">
        <v>133.53912399999999</v>
      </c>
      <c r="O6" s="22">
        <f t="shared" ref="O6:O8" si="11">C6/C5-1</f>
        <v>-1.5353715301116955E-2</v>
      </c>
      <c r="P6" s="22">
        <f t="shared" si="1"/>
        <v>-2.9038900118443678E-2</v>
      </c>
      <c r="Q6" s="22">
        <f t="shared" si="2"/>
        <v>-5.1425926822821211E-3</v>
      </c>
      <c r="R6" s="22">
        <f t="shared" si="3"/>
        <v>-4.605517259004821E-3</v>
      </c>
      <c r="S6" s="22">
        <f t="shared" si="4"/>
        <v>-3.6866835953488608E-2</v>
      </c>
      <c r="T6" s="22">
        <f t="shared" si="5"/>
        <v>-1.4211839019727557E-2</v>
      </c>
      <c r="U6" s="22">
        <f t="shared" si="6"/>
        <v>5.9970416914261193E-3</v>
      </c>
      <c r="V6" s="22">
        <f t="shared" si="7"/>
        <v>2.5285449205667554E-3</v>
      </c>
      <c r="W6" s="22">
        <f t="shared" si="8"/>
        <v>-2.7270075304895891E-2</v>
      </c>
      <c r="X6" s="22">
        <f t="shared" si="9"/>
        <v>-9.9607581451006566E-2</v>
      </c>
      <c r="Y6" s="22">
        <f t="shared" si="10"/>
        <v>-2.7346286819471155E-2</v>
      </c>
      <c r="Z6" s="16"/>
      <c r="AA6" s="20" t="s">
        <v>9</v>
      </c>
      <c r="AB6" s="19">
        <f>COUNTA(O5:O1322)</f>
        <v>1318</v>
      </c>
      <c r="AC6" s="2"/>
      <c r="AD6" s="2"/>
      <c r="AE6" s="2"/>
      <c r="AF6" s="2"/>
      <c r="AG6" s="2"/>
      <c r="AH6" s="2"/>
      <c r="AI6" s="2"/>
      <c r="AJ6" s="2"/>
      <c r="AK6" s="2"/>
      <c r="AL6" s="2"/>
    </row>
    <row r="7" spans="1:39">
      <c r="A7" s="2"/>
      <c r="B7" s="112">
        <v>43469</v>
      </c>
      <c r="C7">
        <v>54.585704999999997</v>
      </c>
      <c r="D7">
        <v>137.803787</v>
      </c>
      <c r="E7">
        <v>28.565204999999999</v>
      </c>
      <c r="F7">
        <v>43.940685000000002</v>
      </c>
      <c r="G7">
        <v>70.287750000000003</v>
      </c>
      <c r="H7">
        <v>86.688552999999999</v>
      </c>
      <c r="I7">
        <v>141.05775499999999</v>
      </c>
      <c r="J7">
        <v>63.086162999999999</v>
      </c>
      <c r="K7">
        <v>221.49406400000001</v>
      </c>
      <c r="L7">
        <v>35.530051999999998</v>
      </c>
      <c r="M7">
        <v>140.612381</v>
      </c>
      <c r="O7" s="22">
        <f t="shared" si="11"/>
        <v>3.6869312464894222E-2</v>
      </c>
      <c r="P7" s="22">
        <f t="shared" si="1"/>
        <v>4.7138278606081885E-2</v>
      </c>
      <c r="Q7" s="22">
        <f t="shared" si="2"/>
        <v>6.2460784337208253E-3</v>
      </c>
      <c r="R7" s="22">
        <f t="shared" si="3"/>
        <v>1.6387265916234295E-2</v>
      </c>
      <c r="S7" s="22">
        <f t="shared" si="4"/>
        <v>4.2277316417600241E-2</v>
      </c>
      <c r="T7" s="22">
        <f t="shared" si="5"/>
        <v>3.6865607128376832E-2</v>
      </c>
      <c r="U7" s="22">
        <f t="shared" si="6"/>
        <v>3.9955187748264009E-3</v>
      </c>
      <c r="V7" s="22">
        <f t="shared" si="7"/>
        <v>1.6195573086849935E-2</v>
      </c>
      <c r="W7" s="22">
        <f t="shared" si="8"/>
        <v>1.1695264031175601E-2</v>
      </c>
      <c r="X7" s="22">
        <f t="shared" si="9"/>
        <v>4.2689304544272666E-2</v>
      </c>
      <c r="Y7" s="22">
        <f t="shared" si="10"/>
        <v>5.2967675600448016E-2</v>
      </c>
      <c r="Z7" s="16"/>
    </row>
    <row r="8" spans="1:39">
      <c r="A8" s="2"/>
      <c r="B8" s="112">
        <v>43472</v>
      </c>
      <c r="C8">
        <v>54.869576000000002</v>
      </c>
      <c r="D8">
        <v>137.90368699999999</v>
      </c>
      <c r="E8">
        <v>28.901482000000001</v>
      </c>
      <c r="F8">
        <v>43.615622999999999</v>
      </c>
      <c r="G8">
        <v>70.326271000000006</v>
      </c>
      <c r="H8">
        <v>86.748817000000003</v>
      </c>
      <c r="I8">
        <v>141.93095400000001</v>
      </c>
      <c r="J8">
        <v>62.171374999999998</v>
      </c>
      <c r="K8">
        <v>221.91925000000001</v>
      </c>
      <c r="L8">
        <v>35.450974000000002</v>
      </c>
      <c r="M8">
        <v>142.911407</v>
      </c>
      <c r="O8" s="22">
        <f t="shared" si="11"/>
        <v>5.2004641141853991E-3</v>
      </c>
      <c r="P8" s="22">
        <f t="shared" si="1"/>
        <v>7.2494379272747267E-4</v>
      </c>
      <c r="Q8" s="22">
        <f t="shared" si="2"/>
        <v>1.1772259292380349E-2</v>
      </c>
      <c r="R8" s="22">
        <f t="shared" si="3"/>
        <v>-7.3977453924535252E-3</v>
      </c>
      <c r="S8" s="22">
        <f t="shared" si="4"/>
        <v>5.4804713481382272E-4</v>
      </c>
      <c r="T8" s="22">
        <f t="shared" si="5"/>
        <v>6.9517828957188499E-4</v>
      </c>
      <c r="U8" s="22">
        <f t="shared" si="6"/>
        <v>6.1903650742209937E-3</v>
      </c>
      <c r="V8" s="22">
        <f t="shared" si="7"/>
        <v>-1.4500612440163763E-2</v>
      </c>
      <c r="W8" s="22">
        <f t="shared" si="8"/>
        <v>1.9196270650394531E-3</v>
      </c>
      <c r="X8" s="22">
        <f t="shared" si="9"/>
        <v>-2.2256651918211023E-3</v>
      </c>
      <c r="Y8" s="22">
        <f t="shared" si="10"/>
        <v>1.6350096511060341E-2</v>
      </c>
      <c r="Z8" s="16"/>
      <c r="AB8" s="14"/>
    </row>
    <row r="9" spans="1:39">
      <c r="A9" s="2"/>
      <c r="B9" s="112">
        <v>43473</v>
      </c>
      <c r="C9">
        <v>55.268517000000003</v>
      </c>
      <c r="D9">
        <v>142.37893700000001</v>
      </c>
      <c r="E9">
        <v>29.103249000000002</v>
      </c>
      <c r="F9">
        <v>43.623958999999999</v>
      </c>
      <c r="G9">
        <v>71.135375999999994</v>
      </c>
      <c r="H9">
        <v>86.585243000000006</v>
      </c>
      <c r="I9">
        <v>143.53480500000001</v>
      </c>
      <c r="J9">
        <v>62.550457000000002</v>
      </c>
      <c r="K9">
        <v>224.88644400000001</v>
      </c>
      <c r="L9">
        <v>36.126761999999999</v>
      </c>
      <c r="M9">
        <v>145.47004699999999</v>
      </c>
      <c r="O9" s="22">
        <f t="shared" ref="O9" si="12">(C9/C8)-1</f>
        <v>7.2707141021099986E-3</v>
      </c>
      <c r="P9" s="22">
        <f t="shared" ref="P9:P72" si="13">D9/D8-1</f>
        <v>3.2451996733053434E-2</v>
      </c>
      <c r="Q9" s="22">
        <f t="shared" ref="Q9:Q72" si="14">E9/E8-1</f>
        <v>6.9811990956034631E-3</v>
      </c>
      <c r="R9" s="22">
        <f t="shared" ref="R9:R72" si="15">F9/F8-1</f>
        <v>1.9112417584854491E-4</v>
      </c>
      <c r="S9" s="22">
        <f t="shared" ref="S9:S72" si="16">G9/G8-1</f>
        <v>1.1505017804797069E-2</v>
      </c>
      <c r="T9" s="22">
        <f t="shared" ref="T9:T72" si="17">H9/H8-1</f>
        <v>-1.8856049645034068E-3</v>
      </c>
      <c r="U9" s="22">
        <f t="shared" ref="U9:U72" si="18">I9/I8-1</f>
        <v>1.1300219964701874E-2</v>
      </c>
      <c r="V9" s="22">
        <f t="shared" ref="V9:V72" si="19">J9/J8-1</f>
        <v>6.0973719818808725E-3</v>
      </c>
      <c r="W9" s="22">
        <f t="shared" ref="W9:W72" si="20">K9/K8-1</f>
        <v>1.3370602144699095E-2</v>
      </c>
      <c r="X9" s="22">
        <f t="shared" ref="X9:X72" si="21">L9/L8-1</f>
        <v>1.9062607419474409E-2</v>
      </c>
      <c r="Y9" s="22">
        <f t="shared" ref="Y9:Y72" si="22">M9/M8-1</f>
        <v>1.7903679305319553E-2</v>
      </c>
      <c r="Z9" s="16"/>
      <c r="AA9" s="16"/>
      <c r="AB9" s="16"/>
      <c r="AC9" s="16"/>
      <c r="AD9" s="16"/>
      <c r="AE9" s="16"/>
      <c r="AF9" s="16"/>
      <c r="AG9" s="16"/>
      <c r="AH9" s="16"/>
    </row>
    <row r="10" spans="1:39">
      <c r="A10" s="2"/>
      <c r="B10" s="112">
        <v>43474</v>
      </c>
      <c r="C10">
        <v>55.560051000000001</v>
      </c>
      <c r="D10">
        <v>144.077133</v>
      </c>
      <c r="E10">
        <v>29.008479999999999</v>
      </c>
      <c r="F10">
        <v>43.257232999999999</v>
      </c>
      <c r="G10">
        <v>71.430770999999993</v>
      </c>
      <c r="H10">
        <v>86.438889000000003</v>
      </c>
      <c r="I10">
        <v>142.278412</v>
      </c>
      <c r="J10">
        <v>62.056004000000001</v>
      </c>
      <c r="K10">
        <v>225.20996099999999</v>
      </c>
      <c r="L10">
        <v>36.740276000000001</v>
      </c>
      <c r="M10">
        <v>143.068985</v>
      </c>
      <c r="O10" s="22">
        <f t="shared" ref="O10:O12" si="23">C10/C9-1</f>
        <v>5.2748656165317875E-3</v>
      </c>
      <c r="P10" s="22">
        <f t="shared" si="13"/>
        <v>1.1927297926096925E-2</v>
      </c>
      <c r="Q10" s="22">
        <f t="shared" si="14"/>
        <v>-3.2563031021038968E-3</v>
      </c>
      <c r="R10" s="22">
        <f t="shared" si="15"/>
        <v>-8.4065272480198239E-3</v>
      </c>
      <c r="S10" s="22">
        <f t="shared" si="16"/>
        <v>4.1525752250188841E-3</v>
      </c>
      <c r="T10" s="22">
        <f t="shared" si="17"/>
        <v>-1.6902880321072455E-3</v>
      </c>
      <c r="U10" s="22">
        <f t="shared" si="18"/>
        <v>-8.7532288771354771E-3</v>
      </c>
      <c r="V10" s="22">
        <f t="shared" si="19"/>
        <v>-7.904866306572278E-3</v>
      </c>
      <c r="W10" s="22">
        <f t="shared" si="20"/>
        <v>1.4385793747531128E-3</v>
      </c>
      <c r="X10" s="22">
        <f t="shared" si="21"/>
        <v>1.6982258194077948E-2</v>
      </c>
      <c r="Y10" s="22">
        <f t="shared" si="22"/>
        <v>-1.6505542202787549E-2</v>
      </c>
      <c r="Z10" s="16"/>
      <c r="AA10" s="16"/>
      <c r="AB10" s="16"/>
      <c r="AC10" s="16"/>
      <c r="AD10" s="16"/>
      <c r="AE10" s="16"/>
      <c r="AF10" s="16"/>
      <c r="AG10" s="16"/>
      <c r="AH10" s="16"/>
    </row>
    <row r="11" spans="1:39">
      <c r="A11" s="2"/>
      <c r="B11" s="112">
        <v>43475</v>
      </c>
      <c r="C11">
        <v>55.276192000000002</v>
      </c>
      <c r="D11">
        <v>144.04716500000001</v>
      </c>
      <c r="E11">
        <v>29.029876999999999</v>
      </c>
      <c r="F11">
        <v>43.465595</v>
      </c>
      <c r="G11">
        <v>71.507812999999999</v>
      </c>
      <c r="H11">
        <v>86.430260000000004</v>
      </c>
      <c r="I11">
        <v>144.220856</v>
      </c>
      <c r="J11">
        <v>63.086162999999999</v>
      </c>
      <c r="K11">
        <v>226.34690900000001</v>
      </c>
      <c r="L11">
        <v>36.857700000000001</v>
      </c>
      <c r="M11">
        <v>147.509491</v>
      </c>
      <c r="O11" s="22">
        <f t="shared" si="23"/>
        <v>-5.1090485860064705E-3</v>
      </c>
      <c r="P11" s="22">
        <f t="shared" si="13"/>
        <v>-2.0799969694007547E-4</v>
      </c>
      <c r="Q11" s="22">
        <f t="shared" si="14"/>
        <v>7.376118983137836E-4</v>
      </c>
      <c r="R11" s="22">
        <f t="shared" si="15"/>
        <v>4.8168129477907939E-3</v>
      </c>
      <c r="S11" s="22">
        <f t="shared" si="16"/>
        <v>1.0785547869840428E-3</v>
      </c>
      <c r="T11" s="22">
        <f t="shared" si="17"/>
        <v>-9.9827752297887429E-5</v>
      </c>
      <c r="U11" s="22">
        <f t="shared" si="18"/>
        <v>1.3652415518947469E-2</v>
      </c>
      <c r="V11" s="22">
        <f t="shared" si="19"/>
        <v>1.6600472695599278E-2</v>
      </c>
      <c r="W11" s="22">
        <f t="shared" si="20"/>
        <v>5.0483912654291085E-3</v>
      </c>
      <c r="X11" s="22">
        <f t="shared" si="21"/>
        <v>3.1960565565702925E-3</v>
      </c>
      <c r="Y11" s="22">
        <f t="shared" si="22"/>
        <v>3.1037516621789107E-2</v>
      </c>
      <c r="Z11" s="16"/>
      <c r="AA11" s="16"/>
      <c r="AB11" s="127">
        <v>0.387158</v>
      </c>
      <c r="AC11" s="127">
        <v>1.5032E-2</v>
      </c>
      <c r="AD11" s="127">
        <v>3.5699999999999998E-3</v>
      </c>
      <c r="AE11" s="127">
        <v>0.51332599999999995</v>
      </c>
      <c r="AF11" s="128">
        <v>0.68814799999999998</v>
      </c>
      <c r="AG11" s="128">
        <v>0.38297300000000001</v>
      </c>
      <c r="AH11" s="128">
        <v>0.86167899999999997</v>
      </c>
      <c r="AI11" s="128">
        <v>0.122081</v>
      </c>
      <c r="AJ11" s="128">
        <v>5.7578999999999998E-2</v>
      </c>
      <c r="AK11" s="128">
        <v>1.968E-2</v>
      </c>
      <c r="AL11" s="128">
        <v>0.75034800000000001</v>
      </c>
    </row>
    <row r="12" spans="1:39">
      <c r="A12" s="2"/>
      <c r="B12" s="112">
        <v>43476</v>
      </c>
      <c r="C12">
        <v>55.023014000000003</v>
      </c>
      <c r="D12">
        <v>143.64759799999999</v>
      </c>
      <c r="E12">
        <v>28.993195</v>
      </c>
      <c r="F12">
        <v>43.673969</v>
      </c>
      <c r="G12">
        <v>70.994118</v>
      </c>
      <c r="H12">
        <v>86.017014000000003</v>
      </c>
      <c r="I12">
        <v>143.81097399999999</v>
      </c>
      <c r="J12">
        <v>62.575195000000001</v>
      </c>
      <c r="K12">
        <v>228.93512000000001</v>
      </c>
      <c r="L12">
        <v>36.495831000000003</v>
      </c>
      <c r="M12">
        <v>146.73080400000001</v>
      </c>
      <c r="O12" s="22">
        <f t="shared" si="23"/>
        <v>-4.5802359178431784E-3</v>
      </c>
      <c r="P12" s="22">
        <f t="shared" si="13"/>
        <v>-2.7738622971165139E-3</v>
      </c>
      <c r="Q12" s="22">
        <f t="shared" si="14"/>
        <v>-1.2635947441320683E-3</v>
      </c>
      <c r="R12" s="22">
        <f t="shared" si="15"/>
        <v>4.7939985636915594E-3</v>
      </c>
      <c r="S12" s="22">
        <f t="shared" si="16"/>
        <v>-7.1837604654473308E-3</v>
      </c>
      <c r="T12" s="22">
        <f t="shared" si="17"/>
        <v>-4.7812652651976206E-3</v>
      </c>
      <c r="U12" s="22">
        <f t="shared" si="18"/>
        <v>-2.842043871934985E-3</v>
      </c>
      <c r="V12" s="22">
        <f t="shared" si="19"/>
        <v>-8.0995257232556739E-3</v>
      </c>
      <c r="W12" s="22">
        <f t="shared" si="20"/>
        <v>1.1434708834481944E-2</v>
      </c>
      <c r="X12" s="22">
        <f t="shared" si="21"/>
        <v>-9.8180027511212131E-3</v>
      </c>
      <c r="Y12" s="22">
        <f t="shared" si="22"/>
        <v>-5.2788942238298775E-3</v>
      </c>
      <c r="Z12" s="16"/>
      <c r="AA12" s="16"/>
      <c r="AB12" s="16"/>
      <c r="AC12" s="16"/>
      <c r="AD12" s="16"/>
      <c r="AE12" s="16"/>
      <c r="AF12" s="16"/>
      <c r="AG12" s="16"/>
      <c r="AH12" s="16"/>
      <c r="AK12" s="16"/>
    </row>
    <row r="13" spans="1:39">
      <c r="A13" s="2"/>
      <c r="B13" s="112">
        <v>43479</v>
      </c>
      <c r="C13">
        <v>54.953968000000003</v>
      </c>
      <c r="D13">
        <v>145.23590100000001</v>
      </c>
      <c r="E13">
        <v>29.026821000000002</v>
      </c>
      <c r="F13">
        <v>43.132213999999998</v>
      </c>
      <c r="G13">
        <v>71.122519999999994</v>
      </c>
      <c r="H13">
        <v>86.903778000000003</v>
      </c>
      <c r="I13">
        <v>143.81097399999999</v>
      </c>
      <c r="J13">
        <v>61.355494999999998</v>
      </c>
      <c r="K13">
        <v>229.29557800000001</v>
      </c>
      <c r="L13">
        <v>35.947037000000002</v>
      </c>
      <c r="M13">
        <v>145.924316</v>
      </c>
      <c r="O13" s="22">
        <f t="shared" ref="O13" si="24">(C13/C12)-1</f>
        <v>-1.2548567404904176E-3</v>
      </c>
      <c r="P13" s="22">
        <f t="shared" si="13"/>
        <v>1.1056940889467848E-2</v>
      </c>
      <c r="Q13" s="22">
        <f t="shared" si="14"/>
        <v>1.159789391959043E-3</v>
      </c>
      <c r="R13" s="22">
        <f t="shared" si="15"/>
        <v>-1.2404528656417835E-2</v>
      </c>
      <c r="S13" s="22">
        <f t="shared" si="16"/>
        <v>1.8086287092120568E-3</v>
      </c>
      <c r="T13" s="22">
        <f t="shared" si="17"/>
        <v>1.0309169764949111E-2</v>
      </c>
      <c r="U13" s="22">
        <f t="shared" si="18"/>
        <v>0</v>
      </c>
      <c r="V13" s="22">
        <f t="shared" si="19"/>
        <v>-1.9491749086838706E-2</v>
      </c>
      <c r="W13" s="22">
        <f t="shared" si="20"/>
        <v>1.574498486732745E-3</v>
      </c>
      <c r="X13" s="22">
        <f t="shared" si="21"/>
        <v>-1.5037169587945542E-2</v>
      </c>
      <c r="Y13" s="22">
        <f t="shared" si="22"/>
        <v>-5.4963782519722448E-3</v>
      </c>
      <c r="Z13" s="16"/>
      <c r="AB13" s="48"/>
      <c r="AC13" s="48"/>
      <c r="AK13" s="16"/>
    </row>
    <row r="14" spans="1:39">
      <c r="A14" s="2"/>
      <c r="B14" s="112">
        <v>43480</v>
      </c>
      <c r="C14">
        <v>54.984661000000003</v>
      </c>
      <c r="D14">
        <v>148.79212999999999</v>
      </c>
      <c r="E14">
        <v>29.424240000000001</v>
      </c>
      <c r="F14">
        <v>43.540610999999998</v>
      </c>
      <c r="G14">
        <v>70.647339000000002</v>
      </c>
      <c r="H14">
        <v>87.540870999999996</v>
      </c>
      <c r="I14">
        <v>145.28118900000001</v>
      </c>
      <c r="J14">
        <v>62.459816000000004</v>
      </c>
      <c r="K14">
        <v>237.439133</v>
      </c>
      <c r="L14">
        <v>36.682751000000003</v>
      </c>
      <c r="M14">
        <v>145.59056100000001</v>
      </c>
      <c r="O14" s="22">
        <f t="shared" ref="O14:O16" si="25">C14/C13-1</f>
        <v>5.5852199790185075E-4</v>
      </c>
      <c r="P14" s="22">
        <f t="shared" si="13"/>
        <v>2.4485881077020766E-2</v>
      </c>
      <c r="Q14" s="22">
        <f t="shared" si="14"/>
        <v>1.369144075405293E-2</v>
      </c>
      <c r="R14" s="22">
        <f t="shared" si="15"/>
        <v>9.468491462089057E-3</v>
      </c>
      <c r="S14" s="22">
        <f t="shared" si="16"/>
        <v>-6.681160903747374E-3</v>
      </c>
      <c r="T14" s="22">
        <f t="shared" si="17"/>
        <v>7.331016149838554E-3</v>
      </c>
      <c r="U14" s="22">
        <f t="shared" si="18"/>
        <v>1.0223246245450124E-2</v>
      </c>
      <c r="V14" s="22">
        <f t="shared" si="19"/>
        <v>1.7998730187084311E-2</v>
      </c>
      <c r="W14" s="22">
        <f t="shared" si="20"/>
        <v>3.5515534451344699E-2</v>
      </c>
      <c r="X14" s="22">
        <f t="shared" si="21"/>
        <v>2.0466610363463422E-2</v>
      </c>
      <c r="Y14" s="22">
        <f t="shared" si="22"/>
        <v>-2.2871787865703652E-3</v>
      </c>
      <c r="Z14" s="16"/>
      <c r="AK14" s="16"/>
    </row>
    <row r="15" spans="1:39">
      <c r="A15" s="2"/>
      <c r="B15" s="112">
        <v>43481</v>
      </c>
      <c r="C15">
        <v>54.961635999999999</v>
      </c>
      <c r="D15">
        <v>147.38362100000001</v>
      </c>
      <c r="E15">
        <v>29.454813000000001</v>
      </c>
      <c r="F15">
        <v>43.007195000000003</v>
      </c>
      <c r="G15">
        <v>71.148216000000005</v>
      </c>
      <c r="H15">
        <v>88.246857000000006</v>
      </c>
      <c r="I15">
        <v>145.931625</v>
      </c>
      <c r="J15">
        <v>62.946060000000003</v>
      </c>
      <c r="K15">
        <v>241.68193099999999</v>
      </c>
      <c r="L15">
        <v>37.130898000000002</v>
      </c>
      <c r="M15">
        <v>145.924316</v>
      </c>
      <c r="O15" s="22">
        <f t="shared" si="25"/>
        <v>-4.1875315008310654E-4</v>
      </c>
      <c r="P15" s="22">
        <f t="shared" si="13"/>
        <v>-9.4662869602040178E-3</v>
      </c>
      <c r="Q15" s="22">
        <f t="shared" si="14"/>
        <v>1.0390412802505633E-3</v>
      </c>
      <c r="R15" s="22">
        <f t="shared" si="15"/>
        <v>-1.225099941753216E-2</v>
      </c>
      <c r="S15" s="22">
        <f t="shared" si="16"/>
        <v>7.0898211750056728E-3</v>
      </c>
      <c r="T15" s="22">
        <f t="shared" si="17"/>
        <v>8.0646444561878194E-3</v>
      </c>
      <c r="U15" s="22">
        <f t="shared" si="18"/>
        <v>4.4770834027245687E-3</v>
      </c>
      <c r="V15" s="22">
        <f t="shared" si="19"/>
        <v>7.7849092606996351E-3</v>
      </c>
      <c r="W15" s="22">
        <f t="shared" si="20"/>
        <v>1.7868992134502104E-2</v>
      </c>
      <c r="X15" s="22">
        <f t="shared" si="21"/>
        <v>1.2216831829215735E-2</v>
      </c>
      <c r="Y15" s="22">
        <f t="shared" si="22"/>
        <v>2.2924219654596456E-3</v>
      </c>
      <c r="Z15" s="16"/>
      <c r="AK15" s="16"/>
    </row>
    <row r="16" spans="1:39">
      <c r="A16" s="2"/>
      <c r="B16" s="112">
        <v>43482</v>
      </c>
      <c r="C16">
        <v>55.337566000000002</v>
      </c>
      <c r="D16">
        <v>148.142822</v>
      </c>
      <c r="E16">
        <v>29.57403</v>
      </c>
      <c r="F16">
        <v>43.390586999999996</v>
      </c>
      <c r="G16">
        <v>73.254395000000002</v>
      </c>
      <c r="H16">
        <v>88.608444000000006</v>
      </c>
      <c r="I16">
        <v>146.46627799999999</v>
      </c>
      <c r="J16">
        <v>63.481724</v>
      </c>
      <c r="K16">
        <v>240.11982699999999</v>
      </c>
      <c r="L16">
        <v>37.351371999999998</v>
      </c>
      <c r="M16">
        <v>148.39022800000001</v>
      </c>
      <c r="O16" s="22">
        <f t="shared" si="25"/>
        <v>6.83986189930752E-3</v>
      </c>
      <c r="P16" s="22">
        <f t="shared" si="13"/>
        <v>5.1511897648381932E-3</v>
      </c>
      <c r="Q16" s="22">
        <f t="shared" si="14"/>
        <v>4.0474539763670769E-3</v>
      </c>
      <c r="R16" s="22">
        <f t="shared" si="15"/>
        <v>8.9146013823964143E-3</v>
      </c>
      <c r="S16" s="22">
        <f t="shared" si="16"/>
        <v>2.96026958708282E-2</v>
      </c>
      <c r="T16" s="22">
        <f t="shared" si="17"/>
        <v>4.0974490456924251E-3</v>
      </c>
      <c r="U16" s="22">
        <f t="shared" si="18"/>
        <v>3.6637226509332876E-3</v>
      </c>
      <c r="V16" s="22">
        <f t="shared" si="19"/>
        <v>8.5098892607415877E-3</v>
      </c>
      <c r="W16" s="22">
        <f t="shared" si="20"/>
        <v>-6.4634703700708895E-3</v>
      </c>
      <c r="X16" s="22">
        <f t="shared" si="21"/>
        <v>5.9377502801034598E-3</v>
      </c>
      <c r="Y16" s="22">
        <f t="shared" si="22"/>
        <v>1.6898568159127159E-2</v>
      </c>
      <c r="Z16" s="16"/>
      <c r="AK16" s="16"/>
    </row>
    <row r="17" spans="1:41">
      <c r="A17" s="2"/>
      <c r="B17" s="112">
        <v>43483</v>
      </c>
      <c r="C17">
        <v>55.997352999999997</v>
      </c>
      <c r="D17">
        <v>149.880966</v>
      </c>
      <c r="E17">
        <v>29.876684000000001</v>
      </c>
      <c r="F17">
        <v>43.615622999999999</v>
      </c>
      <c r="G17">
        <v>74.564339000000004</v>
      </c>
      <c r="H17">
        <v>90.046211</v>
      </c>
      <c r="I17">
        <v>146.72463999999999</v>
      </c>
      <c r="J17">
        <v>63.053196</v>
      </c>
      <c r="K17">
        <v>245.416382</v>
      </c>
      <c r="L17">
        <v>37.581429</v>
      </c>
      <c r="M17">
        <v>152.598938</v>
      </c>
      <c r="O17" s="22">
        <f t="shared" ref="O17" si="26">(C17/C16)-1</f>
        <v>1.1922949411977912E-2</v>
      </c>
      <c r="P17" s="22">
        <f t="shared" si="13"/>
        <v>1.1732893815131984E-2</v>
      </c>
      <c r="Q17" s="22">
        <f t="shared" si="14"/>
        <v>1.0233776052841037E-2</v>
      </c>
      <c r="R17" s="22">
        <f t="shared" si="15"/>
        <v>5.1862861408167316E-3</v>
      </c>
      <c r="S17" s="22">
        <f t="shared" si="16"/>
        <v>1.7882121611952462E-2</v>
      </c>
      <c r="T17" s="22">
        <f t="shared" si="17"/>
        <v>1.6226072088569632E-2</v>
      </c>
      <c r="U17" s="22">
        <f t="shared" si="18"/>
        <v>1.763969177942748E-3</v>
      </c>
      <c r="V17" s="22">
        <f t="shared" si="19"/>
        <v>-6.7504152848778531E-3</v>
      </c>
      <c r="W17" s="22">
        <f t="shared" si="20"/>
        <v>2.2057966083742109E-2</v>
      </c>
      <c r="X17" s="22">
        <f t="shared" si="21"/>
        <v>6.1592650465422949E-3</v>
      </c>
      <c r="Y17" s="22">
        <f t="shared" si="22"/>
        <v>2.8362447155212855E-2</v>
      </c>
      <c r="Z17" s="16"/>
      <c r="AO17" s="16"/>
    </row>
    <row r="18" spans="1:41">
      <c r="A18" s="2"/>
      <c r="B18" s="112">
        <v>43487</v>
      </c>
      <c r="C18">
        <v>55.153435000000002</v>
      </c>
      <c r="D18">
        <v>147.41360499999999</v>
      </c>
      <c r="E18">
        <v>29.803311999999998</v>
      </c>
      <c r="F18">
        <v>43.498942999999997</v>
      </c>
      <c r="G18">
        <v>72.227005000000005</v>
      </c>
      <c r="H18">
        <v>88.625679000000005</v>
      </c>
      <c r="I18">
        <v>146.73353599999999</v>
      </c>
      <c r="J18">
        <v>63.242718000000004</v>
      </c>
      <c r="K18">
        <v>245.591995</v>
      </c>
      <c r="L18">
        <v>36.737876999999997</v>
      </c>
      <c r="M18">
        <v>147.24996899999999</v>
      </c>
      <c r="O18" s="22">
        <f t="shared" ref="O18:O20" si="27">C18/C17-1</f>
        <v>-1.5070676644304837E-2</v>
      </c>
      <c r="P18" s="22">
        <f t="shared" si="13"/>
        <v>-1.6462137026792334E-2</v>
      </c>
      <c r="Q18" s="22">
        <f t="shared" si="14"/>
        <v>-2.4558280965853996E-3</v>
      </c>
      <c r="R18" s="22">
        <f t="shared" si="15"/>
        <v>-2.6751882003382965E-3</v>
      </c>
      <c r="S18" s="22">
        <f t="shared" si="16"/>
        <v>-3.1346539530109685E-2</v>
      </c>
      <c r="T18" s="22">
        <f t="shared" si="17"/>
        <v>-1.5775588825164388E-2</v>
      </c>
      <c r="U18" s="22">
        <f t="shared" si="18"/>
        <v>6.0630579839848764E-5</v>
      </c>
      <c r="V18" s="22">
        <f t="shared" si="19"/>
        <v>3.005747718164864E-3</v>
      </c>
      <c r="W18" s="22">
        <f t="shared" si="20"/>
        <v>7.155716279771962E-4</v>
      </c>
      <c r="X18" s="22">
        <f t="shared" si="21"/>
        <v>-2.2445979901402957E-2</v>
      </c>
      <c r="Y18" s="22">
        <f t="shared" si="22"/>
        <v>-3.5052465437210412E-2</v>
      </c>
      <c r="Z18" s="16"/>
      <c r="AO18" s="16"/>
    </row>
    <row r="19" spans="1:41">
      <c r="A19" s="2"/>
      <c r="B19" s="112">
        <v>43488</v>
      </c>
      <c r="C19">
        <v>54.700794000000002</v>
      </c>
      <c r="D19">
        <v>144.147064</v>
      </c>
      <c r="E19">
        <v>30.176272999999998</v>
      </c>
      <c r="F19">
        <v>44.040691000000002</v>
      </c>
      <c r="G19">
        <v>72.471007999999998</v>
      </c>
      <c r="H19">
        <v>88.401825000000002</v>
      </c>
      <c r="I19">
        <v>147.72257999999999</v>
      </c>
      <c r="J19">
        <v>63.440514</v>
      </c>
      <c r="K19">
        <v>246.82139599999999</v>
      </c>
      <c r="L19">
        <v>36.886456000000003</v>
      </c>
      <c r="M19">
        <v>146.109711</v>
      </c>
      <c r="O19" s="22">
        <f t="shared" si="27"/>
        <v>-8.2069412358450888E-3</v>
      </c>
      <c r="P19" s="22">
        <f t="shared" si="13"/>
        <v>-2.2159019854374962E-2</v>
      </c>
      <c r="Q19" s="22">
        <f t="shared" si="14"/>
        <v>1.2514078972162501E-2</v>
      </c>
      <c r="R19" s="22">
        <f t="shared" si="15"/>
        <v>1.2454279636174181E-2</v>
      </c>
      <c r="S19" s="22">
        <f t="shared" si="16"/>
        <v>3.3782793568692959E-3</v>
      </c>
      <c r="T19" s="22">
        <f t="shared" si="17"/>
        <v>-2.5258367837159845E-3</v>
      </c>
      <c r="U19" s="22">
        <f t="shared" si="18"/>
        <v>6.7404086820344045E-3</v>
      </c>
      <c r="V19" s="22">
        <f t="shared" si="19"/>
        <v>3.1275695646098001E-3</v>
      </c>
      <c r="W19" s="22">
        <f t="shared" si="20"/>
        <v>5.0058675568802613E-3</v>
      </c>
      <c r="X19" s="22">
        <f t="shared" si="21"/>
        <v>4.0443001102106191E-3</v>
      </c>
      <c r="Y19" s="22">
        <f t="shared" si="22"/>
        <v>-7.7436892363623722E-3</v>
      </c>
      <c r="Z19" s="16"/>
      <c r="AO19" s="16"/>
    </row>
    <row r="20" spans="1:41">
      <c r="A20" s="2"/>
      <c r="B20" s="112">
        <v>43489</v>
      </c>
      <c r="C20">
        <v>54.777515000000001</v>
      </c>
      <c r="D20">
        <v>145.67544599999999</v>
      </c>
      <c r="E20">
        <v>30.069279000000002</v>
      </c>
      <c r="F20">
        <v>43.548949999999998</v>
      </c>
      <c r="G20">
        <v>72.342567000000003</v>
      </c>
      <c r="H20">
        <v>88.453491</v>
      </c>
      <c r="I20">
        <v>147.597824</v>
      </c>
      <c r="J20">
        <v>64.000930999999994</v>
      </c>
      <c r="K20">
        <v>245.99870300000001</v>
      </c>
      <c r="L20">
        <v>36.594085999999997</v>
      </c>
      <c r="M20">
        <v>146.86985799999999</v>
      </c>
      <c r="O20" s="22">
        <f t="shared" si="27"/>
        <v>1.4025573376503786E-3</v>
      </c>
      <c r="P20" s="22">
        <f t="shared" si="13"/>
        <v>1.0602935346640141E-2</v>
      </c>
      <c r="Q20" s="22">
        <f t="shared" si="14"/>
        <v>-3.545633352402322E-3</v>
      </c>
      <c r="R20" s="22">
        <f t="shared" si="15"/>
        <v>-1.1165605916582999E-2</v>
      </c>
      <c r="S20" s="22">
        <f t="shared" si="16"/>
        <v>-1.7723087279259975E-3</v>
      </c>
      <c r="T20" s="22">
        <f t="shared" si="17"/>
        <v>5.8444494782761147E-4</v>
      </c>
      <c r="U20" s="22">
        <f t="shared" si="18"/>
        <v>-8.4452898128362097E-4</v>
      </c>
      <c r="V20" s="22">
        <f t="shared" si="19"/>
        <v>8.8337399031790387E-3</v>
      </c>
      <c r="W20" s="22">
        <f t="shared" si="20"/>
        <v>-3.333151069285667E-3</v>
      </c>
      <c r="X20" s="22">
        <f t="shared" si="21"/>
        <v>-7.9262155193224881E-3</v>
      </c>
      <c r="Y20" s="22">
        <f t="shared" si="22"/>
        <v>5.202576849939744E-3</v>
      </c>
      <c r="Z20" s="16"/>
      <c r="AO20" s="16"/>
    </row>
    <row r="21" spans="1:41">
      <c r="A21" s="2"/>
      <c r="B21" s="112">
        <v>43490</v>
      </c>
      <c r="C21">
        <v>55.023014000000003</v>
      </c>
      <c r="D21">
        <v>148.85206600000001</v>
      </c>
      <c r="E21">
        <v>29.635173999999999</v>
      </c>
      <c r="F21">
        <v>43.498942999999997</v>
      </c>
      <c r="G21">
        <v>74.179069999999996</v>
      </c>
      <c r="H21">
        <v>89.013084000000006</v>
      </c>
      <c r="I21">
        <v>149.16606100000001</v>
      </c>
      <c r="J21">
        <v>62.591662999999997</v>
      </c>
      <c r="K21">
        <v>247.773438</v>
      </c>
      <c r="L21">
        <v>37.806690000000003</v>
      </c>
      <c r="M21">
        <v>149.71585099999999</v>
      </c>
      <c r="O21" s="22">
        <f t="shared" ref="O21" si="28">(C21/C20)-1</f>
        <v>4.4817476659904099E-3</v>
      </c>
      <c r="P21" s="22">
        <f t="shared" si="13"/>
        <v>2.1806145697333301E-2</v>
      </c>
      <c r="Q21" s="22">
        <f t="shared" si="14"/>
        <v>-1.4436827700458066E-2</v>
      </c>
      <c r="R21" s="22">
        <f t="shared" si="15"/>
        <v>-1.1482940461251534E-3</v>
      </c>
      <c r="S21" s="22">
        <f t="shared" si="16"/>
        <v>2.5386201736523839E-2</v>
      </c>
      <c r="T21" s="22">
        <f t="shared" si="17"/>
        <v>6.3264094347617039E-3</v>
      </c>
      <c r="U21" s="22">
        <f t="shared" si="18"/>
        <v>1.0625068564696472E-2</v>
      </c>
      <c r="V21" s="22">
        <f t="shared" si="19"/>
        <v>-2.2019492185199607E-2</v>
      </c>
      <c r="W21" s="22">
        <f t="shared" si="20"/>
        <v>7.2144079556386576E-3</v>
      </c>
      <c r="X21" s="22">
        <f t="shared" si="21"/>
        <v>3.3136611199962918E-2</v>
      </c>
      <c r="Y21" s="22">
        <f t="shared" si="22"/>
        <v>1.9377652016249636E-2</v>
      </c>
      <c r="Z21" s="16"/>
      <c r="AO21" s="16"/>
    </row>
    <row r="22" spans="1:41">
      <c r="A22" s="2"/>
      <c r="B22" s="112">
        <v>43493</v>
      </c>
      <c r="C22">
        <v>54.654758000000001</v>
      </c>
      <c r="D22">
        <v>147.313705</v>
      </c>
      <c r="E22">
        <v>29.671863999999999</v>
      </c>
      <c r="F22">
        <v>43.390586999999996</v>
      </c>
      <c r="G22">
        <v>74.654242999999994</v>
      </c>
      <c r="H22">
        <v>89.434951999999996</v>
      </c>
      <c r="I22">
        <v>149.73632799999999</v>
      </c>
      <c r="J22">
        <v>62.294986999999999</v>
      </c>
      <c r="K22">
        <v>246.59030200000001</v>
      </c>
      <c r="L22">
        <v>37.456817999999998</v>
      </c>
      <c r="M22">
        <v>145.07145700000001</v>
      </c>
      <c r="O22" s="22">
        <f t="shared" ref="O22:O24" si="29">C22/C21-1</f>
        <v>-6.6927631408922883E-3</v>
      </c>
      <c r="P22" s="22">
        <f t="shared" si="13"/>
        <v>-1.0334831362031727E-2</v>
      </c>
      <c r="Q22" s="22">
        <f t="shared" si="14"/>
        <v>1.238055831897622E-3</v>
      </c>
      <c r="R22" s="22">
        <f t="shared" si="15"/>
        <v>-2.491003057246699E-3</v>
      </c>
      <c r="S22" s="22">
        <f t="shared" si="16"/>
        <v>6.4057556936207849E-3</v>
      </c>
      <c r="T22" s="22">
        <f t="shared" si="17"/>
        <v>4.7393931435966152E-3</v>
      </c>
      <c r="U22" s="22">
        <f t="shared" si="18"/>
        <v>3.8230345172147739E-3</v>
      </c>
      <c r="V22" s="22">
        <f t="shared" si="19"/>
        <v>-4.7398644768392728E-3</v>
      </c>
      <c r="W22" s="22">
        <f t="shared" si="20"/>
        <v>-4.7750719752291948E-3</v>
      </c>
      <c r="X22" s="22">
        <f t="shared" si="21"/>
        <v>-9.2542351631419439E-3</v>
      </c>
      <c r="Y22" s="22">
        <f t="shared" si="22"/>
        <v>-3.1021391315472546E-2</v>
      </c>
      <c r="Z22" s="16"/>
      <c r="AO22" s="16"/>
    </row>
    <row r="23" spans="1:41">
      <c r="A23" s="2"/>
      <c r="B23" s="112">
        <v>43494</v>
      </c>
      <c r="C23">
        <v>54.861908</v>
      </c>
      <c r="D23">
        <v>144.03717</v>
      </c>
      <c r="E23">
        <v>29.564871</v>
      </c>
      <c r="F23">
        <v>44.124043</v>
      </c>
      <c r="G23">
        <v>75.155113</v>
      </c>
      <c r="H23">
        <v>89.684630999999996</v>
      </c>
      <c r="I23">
        <v>150.97479200000001</v>
      </c>
      <c r="J23">
        <v>62.542225000000002</v>
      </c>
      <c r="K23">
        <v>247.117188</v>
      </c>
      <c r="L23">
        <v>37.068581000000002</v>
      </c>
      <c r="M23">
        <v>148.770264</v>
      </c>
      <c r="O23" s="22">
        <f t="shared" si="29"/>
        <v>3.7901549211871721E-3</v>
      </c>
      <c r="P23" s="22">
        <f t="shared" si="13"/>
        <v>-2.2241888492316453E-2</v>
      </c>
      <c r="Q23" s="22">
        <f t="shared" si="14"/>
        <v>-3.6058739012823082E-3</v>
      </c>
      <c r="R23" s="22">
        <f t="shared" si="15"/>
        <v>1.6903574040148417E-2</v>
      </c>
      <c r="S23" s="22">
        <f t="shared" si="16"/>
        <v>6.7091966895975741E-3</v>
      </c>
      <c r="T23" s="22">
        <f t="shared" si="17"/>
        <v>2.7917385140432405E-3</v>
      </c>
      <c r="U23" s="22">
        <f t="shared" si="18"/>
        <v>8.2709654800672272E-3</v>
      </c>
      <c r="V23" s="22">
        <f t="shared" si="19"/>
        <v>3.9688265766875119E-3</v>
      </c>
      <c r="W23" s="22">
        <f t="shared" si="20"/>
        <v>2.1366858133780031E-3</v>
      </c>
      <c r="X23" s="22">
        <f t="shared" si="21"/>
        <v>-1.0364922081742112E-2</v>
      </c>
      <c r="Y23" s="22">
        <f t="shared" si="22"/>
        <v>2.5496448967214702E-2</v>
      </c>
      <c r="Z23" s="16"/>
    </row>
    <row r="24" spans="1:41">
      <c r="A24" s="2"/>
      <c r="B24" s="112">
        <v>43495</v>
      </c>
      <c r="C24">
        <v>55.460315999999999</v>
      </c>
      <c r="D24">
        <v>150.26057399999999</v>
      </c>
      <c r="E24">
        <v>28.980962999999999</v>
      </c>
      <c r="F24">
        <v>44.174048999999997</v>
      </c>
      <c r="G24">
        <v>76.131148999999994</v>
      </c>
      <c r="H24">
        <v>89.891243000000003</v>
      </c>
      <c r="I24">
        <v>151.89257799999999</v>
      </c>
      <c r="J24">
        <v>62.789470999999999</v>
      </c>
      <c r="K24">
        <v>249.91798399999999</v>
      </c>
      <c r="L24">
        <v>39.601649999999999</v>
      </c>
      <c r="M24">
        <v>151.022964</v>
      </c>
      <c r="O24" s="22">
        <f t="shared" si="29"/>
        <v>1.090753168847125E-2</v>
      </c>
      <c r="P24" s="22">
        <f t="shared" si="13"/>
        <v>4.3206930544386513E-2</v>
      </c>
      <c r="Q24" s="22">
        <f t="shared" si="14"/>
        <v>-1.9750060806962511E-2</v>
      </c>
      <c r="R24" s="22">
        <f t="shared" si="15"/>
        <v>1.1333050328139471E-3</v>
      </c>
      <c r="S24" s="22">
        <f t="shared" si="16"/>
        <v>1.2986954061262601E-2</v>
      </c>
      <c r="T24" s="22">
        <f t="shared" si="17"/>
        <v>2.3037614995595757E-3</v>
      </c>
      <c r="U24" s="22">
        <f t="shared" si="18"/>
        <v>6.0790678221300798E-3</v>
      </c>
      <c r="V24" s="22">
        <f t="shared" si="19"/>
        <v>3.9532651740483704E-3</v>
      </c>
      <c r="W24" s="22">
        <f t="shared" si="20"/>
        <v>1.1333877755196786E-2</v>
      </c>
      <c r="X24" s="22">
        <f t="shared" si="21"/>
        <v>6.8334663255655625E-2</v>
      </c>
      <c r="Y24" s="22">
        <f t="shared" si="22"/>
        <v>1.5142138888723178E-2</v>
      </c>
      <c r="Z24" s="16"/>
    </row>
    <row r="25" spans="1:41">
      <c r="A25" s="2"/>
      <c r="B25" s="112">
        <v>43496</v>
      </c>
      <c r="C25">
        <v>56.219830000000002</v>
      </c>
      <c r="D25">
        <v>166.51333600000001</v>
      </c>
      <c r="E25">
        <v>29.295835</v>
      </c>
      <c r="F25">
        <v>43.840663999999997</v>
      </c>
      <c r="G25">
        <v>69.106216000000003</v>
      </c>
      <c r="H25">
        <v>89.107810999999998</v>
      </c>
      <c r="I25">
        <v>154.00430299999999</v>
      </c>
      <c r="J25">
        <v>63.992676000000003</v>
      </c>
      <c r="K25">
        <v>249.76087999999999</v>
      </c>
      <c r="L25">
        <v>39.886825999999999</v>
      </c>
      <c r="M25">
        <v>152.03341699999999</v>
      </c>
      <c r="O25" s="22">
        <f t="shared" ref="O25" si="30">(C25/C24)-1</f>
        <v>1.3694729038327136E-2</v>
      </c>
      <c r="P25" s="22">
        <f t="shared" si="13"/>
        <v>0.10816384875516327</v>
      </c>
      <c r="Q25" s="22">
        <f t="shared" si="14"/>
        <v>1.086478734333296E-2</v>
      </c>
      <c r="R25" s="22">
        <f t="shared" si="15"/>
        <v>-7.5470781498884199E-3</v>
      </c>
      <c r="S25" s="22">
        <f t="shared" si="16"/>
        <v>-9.2274096638157777E-2</v>
      </c>
      <c r="T25" s="22">
        <f t="shared" si="17"/>
        <v>-8.7153317036677835E-3</v>
      </c>
      <c r="U25" s="22">
        <f t="shared" si="18"/>
        <v>1.3902753036425519E-2</v>
      </c>
      <c r="V25" s="22">
        <f t="shared" si="19"/>
        <v>1.9162528061432482E-2</v>
      </c>
      <c r="W25" s="22">
        <f t="shared" si="20"/>
        <v>-6.2862222832271719E-4</v>
      </c>
      <c r="X25" s="22">
        <f t="shared" si="21"/>
        <v>7.201114094993466E-3</v>
      </c>
      <c r="Y25" s="22">
        <f t="shared" si="22"/>
        <v>6.6907242000626699E-3</v>
      </c>
      <c r="Z25" s="16"/>
    </row>
    <row r="26" spans="1:41">
      <c r="A26" s="2"/>
      <c r="B26" s="112">
        <v>43497</v>
      </c>
      <c r="C26">
        <v>58.245204999999999</v>
      </c>
      <c r="D26">
        <v>165.534378</v>
      </c>
      <c r="E26">
        <v>28.693604000000001</v>
      </c>
      <c r="F26">
        <v>44.332408999999998</v>
      </c>
      <c r="G26">
        <v>68.669585999999995</v>
      </c>
      <c r="H26">
        <v>89.434951999999996</v>
      </c>
      <c r="I26">
        <v>151.85691800000001</v>
      </c>
      <c r="J26">
        <v>63.193272</v>
      </c>
      <c r="K26">
        <v>248.39283800000001</v>
      </c>
      <c r="L26">
        <v>39.906005999999998</v>
      </c>
      <c r="M26">
        <v>151.92218</v>
      </c>
      <c r="O26" s="22">
        <f t="shared" ref="O26:O28" si="31">C26/C25-1</f>
        <v>3.602598940622892E-2</v>
      </c>
      <c r="P26" s="22">
        <f t="shared" si="13"/>
        <v>-5.8791567301252901E-3</v>
      </c>
      <c r="Q26" s="22">
        <f t="shared" si="14"/>
        <v>-2.0556881208540378E-2</v>
      </c>
      <c r="R26" s="22">
        <f t="shared" si="15"/>
        <v>1.1216641244302439E-2</v>
      </c>
      <c r="S26" s="22">
        <f t="shared" si="16"/>
        <v>-6.318244946301288E-3</v>
      </c>
      <c r="T26" s="22">
        <f t="shared" si="17"/>
        <v>3.6712943156016475E-3</v>
      </c>
      <c r="U26" s="22">
        <f t="shared" si="18"/>
        <v>-1.3943668833720779E-2</v>
      </c>
      <c r="V26" s="22">
        <f t="shared" si="19"/>
        <v>-1.2492117066646879E-2</v>
      </c>
      <c r="W26" s="22">
        <f t="shared" si="20"/>
        <v>-5.4774070302762157E-3</v>
      </c>
      <c r="X26" s="22">
        <f t="shared" si="21"/>
        <v>4.8086052272000579E-4</v>
      </c>
      <c r="Y26" s="22">
        <f t="shared" si="22"/>
        <v>-7.3166151359993492E-4</v>
      </c>
      <c r="Z26" s="16"/>
    </row>
    <row r="27" spans="1:41">
      <c r="A27" s="2"/>
      <c r="B27" s="112">
        <v>43500</v>
      </c>
      <c r="C27">
        <v>57.401310000000002</v>
      </c>
      <c r="D27">
        <v>169.070618</v>
      </c>
      <c r="E27">
        <v>28.971792000000001</v>
      </c>
      <c r="F27">
        <v>44.782490000000003</v>
      </c>
      <c r="G27">
        <v>68.232940999999997</v>
      </c>
      <c r="H27">
        <v>89.753510000000006</v>
      </c>
      <c r="I27">
        <v>152.31134</v>
      </c>
      <c r="J27">
        <v>63.926738999999998</v>
      </c>
      <c r="K27">
        <v>247.921356</v>
      </c>
      <c r="L27">
        <v>41.039535999999998</v>
      </c>
      <c r="M27">
        <v>152.50621000000001</v>
      </c>
      <c r="O27" s="22">
        <f t="shared" si="31"/>
        <v>-1.4488660482867122E-2</v>
      </c>
      <c r="P27" s="22">
        <f t="shared" si="13"/>
        <v>2.1362571586187373E-2</v>
      </c>
      <c r="Q27" s="22">
        <f t="shared" si="14"/>
        <v>9.6951222997292419E-3</v>
      </c>
      <c r="R27" s="22">
        <f t="shared" si="15"/>
        <v>1.0152414681548372E-2</v>
      </c>
      <c r="S27" s="22">
        <f t="shared" si="16"/>
        <v>-6.35863743229792E-3</v>
      </c>
      <c r="T27" s="22">
        <f t="shared" si="17"/>
        <v>3.5618960247221221E-3</v>
      </c>
      <c r="U27" s="22">
        <f t="shared" si="18"/>
        <v>2.9924352870114301E-3</v>
      </c>
      <c r="V27" s="22">
        <f t="shared" si="19"/>
        <v>1.1606726108437604E-2</v>
      </c>
      <c r="W27" s="22">
        <f t="shared" si="20"/>
        <v>-1.898130412278709E-3</v>
      </c>
      <c r="X27" s="22">
        <f t="shared" si="21"/>
        <v>2.8404997483336247E-2</v>
      </c>
      <c r="Y27" s="22">
        <f t="shared" si="22"/>
        <v>3.844270797062066E-3</v>
      </c>
      <c r="Z27" s="16"/>
    </row>
    <row r="28" spans="1:41">
      <c r="A28" s="2"/>
      <c r="B28" s="112">
        <v>43501</v>
      </c>
      <c r="C28">
        <v>57.992043000000002</v>
      </c>
      <c r="D28">
        <v>170.97859199999999</v>
      </c>
      <c r="E28">
        <v>29.225527</v>
      </c>
      <c r="F28">
        <v>45.640968000000001</v>
      </c>
      <c r="G28">
        <v>69.684157999999996</v>
      </c>
      <c r="H28">
        <v>89.357467999999997</v>
      </c>
      <c r="I28">
        <v>153.63897700000001</v>
      </c>
      <c r="J28">
        <v>63.943213999999998</v>
      </c>
      <c r="K28">
        <v>246.16511499999999</v>
      </c>
      <c r="L28">
        <v>41.741695</v>
      </c>
      <c r="M28">
        <v>152.22811899999999</v>
      </c>
      <c r="O28" s="22">
        <f t="shared" si="31"/>
        <v>1.0291280808748082E-2</v>
      </c>
      <c r="P28" s="22">
        <f t="shared" si="13"/>
        <v>1.1285071425006565E-2</v>
      </c>
      <c r="Q28" s="22">
        <f t="shared" si="14"/>
        <v>8.7580015761536956E-3</v>
      </c>
      <c r="R28" s="22">
        <f t="shared" si="15"/>
        <v>1.9169947897046402E-2</v>
      </c>
      <c r="S28" s="22">
        <f t="shared" si="16"/>
        <v>2.1268568798756604E-2</v>
      </c>
      <c r="T28" s="22">
        <f t="shared" si="17"/>
        <v>-4.4125516651104535E-3</v>
      </c>
      <c r="U28" s="22">
        <f t="shared" si="18"/>
        <v>8.7165998276950152E-3</v>
      </c>
      <c r="V28" s="22">
        <f t="shared" si="19"/>
        <v>2.5771688432274509E-4</v>
      </c>
      <c r="W28" s="22">
        <f t="shared" si="20"/>
        <v>-7.08386331994737E-3</v>
      </c>
      <c r="X28" s="22">
        <f t="shared" si="21"/>
        <v>1.7109330865729078E-2</v>
      </c>
      <c r="Y28" s="22">
        <f t="shared" si="22"/>
        <v>-1.8234732867600245E-3</v>
      </c>
      <c r="Z28" s="16"/>
    </row>
    <row r="29" spans="1:41">
      <c r="A29" s="2"/>
      <c r="B29" s="112">
        <v>43502</v>
      </c>
      <c r="C29">
        <v>57.738869000000001</v>
      </c>
      <c r="D29">
        <v>170.30931100000001</v>
      </c>
      <c r="E29">
        <v>29.237759</v>
      </c>
      <c r="F29">
        <v>45.057532999999999</v>
      </c>
      <c r="G29">
        <v>68.335678000000001</v>
      </c>
      <c r="H29">
        <v>89.314423000000005</v>
      </c>
      <c r="I29">
        <v>151.714371</v>
      </c>
      <c r="J29">
        <v>63.671280000000003</v>
      </c>
      <c r="K29">
        <v>249.11378500000001</v>
      </c>
      <c r="L29">
        <v>41.756081000000002</v>
      </c>
      <c r="M29">
        <v>151.736816</v>
      </c>
      <c r="O29" s="22">
        <f t="shared" ref="O29" si="32">(C29/C28)-1</f>
        <v>-4.3656678899897106E-3</v>
      </c>
      <c r="P29" s="22">
        <f t="shared" si="13"/>
        <v>-3.9144140337755706E-3</v>
      </c>
      <c r="Q29" s="22">
        <f t="shared" si="14"/>
        <v>4.1853821831860927E-4</v>
      </c>
      <c r="R29" s="22">
        <f t="shared" si="15"/>
        <v>-1.2783142548598025E-2</v>
      </c>
      <c r="S29" s="22">
        <f t="shared" si="16"/>
        <v>-1.9351313680219806E-2</v>
      </c>
      <c r="T29" s="22">
        <f t="shared" si="17"/>
        <v>-4.8171687228193427E-4</v>
      </c>
      <c r="U29" s="22">
        <f t="shared" si="18"/>
        <v>-1.2526808220026164E-2</v>
      </c>
      <c r="V29" s="22">
        <f t="shared" si="19"/>
        <v>-4.2527421283514721E-3</v>
      </c>
      <c r="W29" s="22">
        <f t="shared" si="20"/>
        <v>1.1978423506515234E-2</v>
      </c>
      <c r="X29" s="22">
        <f t="shared" si="21"/>
        <v>3.4464340750894884E-4</v>
      </c>
      <c r="Y29" s="22">
        <f t="shared" si="22"/>
        <v>-3.2274129328234702E-3</v>
      </c>
      <c r="Z29" s="16"/>
    </row>
    <row r="30" spans="1:41">
      <c r="A30" s="2"/>
      <c r="B30" s="112">
        <v>43503</v>
      </c>
      <c r="C30">
        <v>57.293900000000001</v>
      </c>
      <c r="D30">
        <v>166.20365899999999</v>
      </c>
      <c r="E30">
        <v>29.570974</v>
      </c>
      <c r="F30">
        <v>45.257567999999999</v>
      </c>
      <c r="G30">
        <v>67.012878000000001</v>
      </c>
      <c r="H30">
        <v>88.143531999999993</v>
      </c>
      <c r="I30">
        <v>153.26473999999999</v>
      </c>
      <c r="J30">
        <v>64.371780000000001</v>
      </c>
      <c r="K30">
        <v>248.65162699999999</v>
      </c>
      <c r="L30">
        <v>40.965240000000001</v>
      </c>
      <c r="M30">
        <v>149.99392700000001</v>
      </c>
      <c r="O30" s="22">
        <f t="shared" ref="O30:O32" si="33">C30/C29-1</f>
        <v>-7.7065763099724016E-3</v>
      </c>
      <c r="P30" s="22">
        <f t="shared" si="13"/>
        <v>-2.4107031940256207E-2</v>
      </c>
      <c r="Q30" s="22">
        <f t="shared" si="14"/>
        <v>1.1396735296983485E-2</v>
      </c>
      <c r="R30" s="22">
        <f t="shared" si="15"/>
        <v>4.4395462130604191E-3</v>
      </c>
      <c r="S30" s="22">
        <f t="shared" si="16"/>
        <v>-1.9357384586130899E-2</v>
      </c>
      <c r="T30" s="22">
        <f t="shared" si="17"/>
        <v>-1.310976391797336E-2</v>
      </c>
      <c r="U30" s="22">
        <f t="shared" si="18"/>
        <v>1.0218998963519299E-2</v>
      </c>
      <c r="V30" s="22">
        <f t="shared" si="19"/>
        <v>1.1001820601062251E-2</v>
      </c>
      <c r="W30" s="22">
        <f t="shared" si="20"/>
        <v>-1.8552084542411418E-3</v>
      </c>
      <c r="X30" s="22">
        <f t="shared" si="21"/>
        <v>-1.8939540806044541E-2</v>
      </c>
      <c r="Y30" s="22">
        <f t="shared" si="22"/>
        <v>-1.1486263162395538E-2</v>
      </c>
      <c r="Z30" s="16"/>
    </row>
    <row r="31" spans="1:41">
      <c r="A31" s="2"/>
      <c r="B31" s="112">
        <v>43504</v>
      </c>
      <c r="C31">
        <v>57.386986</v>
      </c>
      <c r="D31">
        <v>167.152649</v>
      </c>
      <c r="E31">
        <v>29.219415999999999</v>
      </c>
      <c r="F31">
        <v>45.290908999999999</v>
      </c>
      <c r="G31">
        <v>66.409294000000003</v>
      </c>
      <c r="H31">
        <v>87.265381000000005</v>
      </c>
      <c r="I31">
        <v>153.63897700000001</v>
      </c>
      <c r="J31">
        <v>65.047539</v>
      </c>
      <c r="K31">
        <v>242.088638</v>
      </c>
      <c r="L31">
        <v>41.013382</v>
      </c>
      <c r="M31">
        <v>150.87463399999999</v>
      </c>
      <c r="O31" s="22">
        <f t="shared" si="33"/>
        <v>1.6247104840130255E-3</v>
      </c>
      <c r="P31" s="22">
        <f t="shared" si="13"/>
        <v>5.7098020928649795E-3</v>
      </c>
      <c r="Q31" s="22">
        <f t="shared" si="14"/>
        <v>-1.1888617534207668E-2</v>
      </c>
      <c r="R31" s="22">
        <f t="shared" si="15"/>
        <v>7.3669446842572484E-4</v>
      </c>
      <c r="S31" s="22">
        <f t="shared" si="16"/>
        <v>-9.0069851946964485E-3</v>
      </c>
      <c r="T31" s="22">
        <f t="shared" si="17"/>
        <v>-9.9627389562740865E-3</v>
      </c>
      <c r="U31" s="22">
        <f t="shared" si="18"/>
        <v>2.4417684067452594E-3</v>
      </c>
      <c r="V31" s="22">
        <f t="shared" si="19"/>
        <v>1.0497752275919758E-2</v>
      </c>
      <c r="W31" s="22">
        <f t="shared" si="20"/>
        <v>-2.6394313518809165E-2</v>
      </c>
      <c r="X31" s="22">
        <f t="shared" si="21"/>
        <v>1.1751914549993359E-3</v>
      </c>
      <c r="Y31" s="22">
        <f t="shared" si="22"/>
        <v>5.8716177222293275E-3</v>
      </c>
      <c r="Z31" s="16"/>
    </row>
    <row r="32" spans="1:41">
      <c r="A32" s="2"/>
      <c r="B32" s="112">
        <v>43507</v>
      </c>
      <c r="C32">
        <v>57.480072</v>
      </c>
      <c r="D32">
        <v>165.614273</v>
      </c>
      <c r="E32">
        <v>29.408950999999998</v>
      </c>
      <c r="F32">
        <v>45.007525999999999</v>
      </c>
      <c r="G32">
        <v>66.781715000000005</v>
      </c>
      <c r="H32">
        <v>86.852112000000005</v>
      </c>
      <c r="I32">
        <v>154.13797</v>
      </c>
      <c r="J32">
        <v>65.080535999999995</v>
      </c>
      <c r="K32">
        <v>237.688751</v>
      </c>
      <c r="L32">
        <v>40.777515000000001</v>
      </c>
      <c r="M32">
        <v>150.12377900000001</v>
      </c>
      <c r="O32" s="22">
        <f t="shared" si="33"/>
        <v>1.6220750816222651E-3</v>
      </c>
      <c r="P32" s="22">
        <f t="shared" si="13"/>
        <v>-9.2034198034157688E-3</v>
      </c>
      <c r="Q32" s="22">
        <f t="shared" si="14"/>
        <v>6.4866115051718243E-3</v>
      </c>
      <c r="R32" s="22">
        <f t="shared" si="15"/>
        <v>-6.2569510362443514E-3</v>
      </c>
      <c r="S32" s="22">
        <f t="shared" si="16"/>
        <v>5.607965053807229E-3</v>
      </c>
      <c r="T32" s="22">
        <f t="shared" si="17"/>
        <v>-4.7357725969248143E-3</v>
      </c>
      <c r="U32" s="22">
        <f t="shared" si="18"/>
        <v>3.2478281862029501E-3</v>
      </c>
      <c r="V32" s="22">
        <f t="shared" si="19"/>
        <v>5.0727514841097943E-4</v>
      </c>
      <c r="W32" s="22">
        <f t="shared" si="20"/>
        <v>-1.8174694344804454E-2</v>
      </c>
      <c r="X32" s="22">
        <f t="shared" si="21"/>
        <v>-5.7509765958827508E-3</v>
      </c>
      <c r="Y32" s="22">
        <f t="shared" si="22"/>
        <v>-4.9766815010134913E-3</v>
      </c>
      <c r="Z32" s="16"/>
    </row>
    <row r="33" spans="1:26">
      <c r="A33" s="2"/>
      <c r="B33" s="112">
        <v>43508</v>
      </c>
      <c r="C33">
        <v>58.488503000000001</v>
      </c>
      <c r="D33">
        <v>164.86506700000001</v>
      </c>
      <c r="E33">
        <v>29.644348000000001</v>
      </c>
      <c r="F33">
        <v>45.740982000000002</v>
      </c>
      <c r="G33">
        <v>68.528328000000002</v>
      </c>
      <c r="H33">
        <v>88.332932</v>
      </c>
      <c r="I33">
        <v>153.78154000000001</v>
      </c>
      <c r="J33">
        <v>65.363358000000005</v>
      </c>
      <c r="K33">
        <v>243.567612</v>
      </c>
      <c r="L33">
        <v>41.128906000000001</v>
      </c>
      <c r="M33">
        <v>153.13664199999999</v>
      </c>
      <c r="O33" s="22">
        <f t="shared" ref="O33" si="34">(C33/C32)-1</f>
        <v>1.7544010731232129E-2</v>
      </c>
      <c r="P33" s="22">
        <f t="shared" si="13"/>
        <v>-4.5238009166033155E-3</v>
      </c>
      <c r="Q33" s="22">
        <f t="shared" si="14"/>
        <v>8.004263735894579E-3</v>
      </c>
      <c r="R33" s="22">
        <f t="shared" si="15"/>
        <v>1.629629675712474E-2</v>
      </c>
      <c r="S33" s="22">
        <f t="shared" si="16"/>
        <v>2.6154060284315772E-2</v>
      </c>
      <c r="T33" s="22">
        <f t="shared" si="17"/>
        <v>1.7049902021956553E-2</v>
      </c>
      <c r="U33" s="22">
        <f t="shared" si="18"/>
        <v>-2.3124088114043762E-3</v>
      </c>
      <c r="V33" s="22">
        <f t="shared" si="19"/>
        <v>4.3457232743135954E-3</v>
      </c>
      <c r="W33" s="22">
        <f t="shared" si="20"/>
        <v>2.4733442265427286E-2</v>
      </c>
      <c r="X33" s="22">
        <f t="shared" si="21"/>
        <v>8.6172735145826351E-3</v>
      </c>
      <c r="Y33" s="22">
        <f t="shared" si="22"/>
        <v>2.0069192369584377E-2</v>
      </c>
      <c r="Z33" s="16"/>
    </row>
    <row r="34" spans="1:26">
      <c r="A34" s="2"/>
      <c r="B34" s="112">
        <v>43509</v>
      </c>
      <c r="C34">
        <v>59.147846000000001</v>
      </c>
      <c r="D34">
        <v>163.896118</v>
      </c>
      <c r="E34">
        <v>29.940884</v>
      </c>
      <c r="F34">
        <v>45.649307</v>
      </c>
      <c r="G34">
        <v>68.245773</v>
      </c>
      <c r="H34">
        <v>88.754813999999996</v>
      </c>
      <c r="I34">
        <v>154.77058400000001</v>
      </c>
      <c r="J34">
        <v>64.747742000000002</v>
      </c>
      <c r="K34">
        <v>243.84489400000001</v>
      </c>
      <c r="L34">
        <v>40.958027000000001</v>
      </c>
      <c r="M34">
        <v>150.82827800000001</v>
      </c>
      <c r="O34" s="22">
        <f t="shared" ref="O34:O36" si="35">C34/C33-1</f>
        <v>1.1273036001622438E-2</v>
      </c>
      <c r="P34" s="22">
        <f t="shared" si="13"/>
        <v>-5.8772244334818202E-3</v>
      </c>
      <c r="Q34" s="22">
        <f t="shared" si="14"/>
        <v>1.0003120999658943E-2</v>
      </c>
      <c r="R34" s="22">
        <f t="shared" si="15"/>
        <v>-2.0042201979835195E-3</v>
      </c>
      <c r="S34" s="22">
        <f t="shared" si="16"/>
        <v>-4.1231853781694694E-3</v>
      </c>
      <c r="T34" s="22">
        <f t="shared" si="17"/>
        <v>4.7760443409712305E-3</v>
      </c>
      <c r="U34" s="22">
        <f t="shared" si="18"/>
        <v>6.431487160292404E-3</v>
      </c>
      <c r="V34" s="22">
        <f t="shared" si="19"/>
        <v>-9.4183655619407558E-3</v>
      </c>
      <c r="W34" s="22">
        <f t="shared" si="20"/>
        <v>1.1384190111451975E-3</v>
      </c>
      <c r="X34" s="22">
        <f t="shared" si="21"/>
        <v>-4.1547178522083339E-3</v>
      </c>
      <c r="Y34" s="22">
        <f t="shared" si="22"/>
        <v>-1.507388414589883E-2</v>
      </c>
      <c r="Z34" s="16"/>
    </row>
    <row r="35" spans="1:26">
      <c r="A35" s="2"/>
      <c r="B35" s="112">
        <v>43510</v>
      </c>
      <c r="C35">
        <v>59.163364000000001</v>
      </c>
      <c r="D35">
        <v>163.77623</v>
      </c>
      <c r="E35">
        <v>30.118195</v>
      </c>
      <c r="F35">
        <v>45.777011999999999</v>
      </c>
      <c r="G35">
        <v>67.629311000000001</v>
      </c>
      <c r="H35">
        <v>88.177993999999998</v>
      </c>
      <c r="I35">
        <v>156.632813</v>
      </c>
      <c r="J35">
        <v>64.922447000000005</v>
      </c>
      <c r="K35">
        <v>245.25917100000001</v>
      </c>
      <c r="L35">
        <v>41.107246000000004</v>
      </c>
      <c r="M35">
        <v>150.56871000000001</v>
      </c>
      <c r="O35" s="22">
        <f t="shared" si="35"/>
        <v>2.6235951179010009E-4</v>
      </c>
      <c r="P35" s="22">
        <f t="shared" si="13"/>
        <v>-7.3148773420006474E-4</v>
      </c>
      <c r="Q35" s="22">
        <f t="shared" si="14"/>
        <v>5.922036236471806E-3</v>
      </c>
      <c r="R35" s="22">
        <f t="shared" si="15"/>
        <v>2.7975233008465938E-3</v>
      </c>
      <c r="S35" s="22">
        <f t="shared" si="16"/>
        <v>-9.0329697049514879E-3</v>
      </c>
      <c r="T35" s="22">
        <f t="shared" si="17"/>
        <v>-6.4990277597787305E-3</v>
      </c>
      <c r="U35" s="22">
        <f t="shared" si="18"/>
        <v>1.2032189527694692E-2</v>
      </c>
      <c r="V35" s="22">
        <f t="shared" si="19"/>
        <v>2.6982408127838031E-3</v>
      </c>
      <c r="W35" s="22">
        <f t="shared" si="20"/>
        <v>5.7999040980534211E-3</v>
      </c>
      <c r="X35" s="22">
        <f t="shared" si="21"/>
        <v>3.6432174821312557E-3</v>
      </c>
      <c r="Y35" s="22">
        <f t="shared" si="22"/>
        <v>-1.7209504970944201E-3</v>
      </c>
      <c r="Z35" s="16"/>
    </row>
    <row r="36" spans="1:26">
      <c r="A36" s="2"/>
      <c r="B36" s="112">
        <v>43511</v>
      </c>
      <c r="C36">
        <v>60.280380000000001</v>
      </c>
      <c r="D36">
        <v>162.32777400000001</v>
      </c>
      <c r="E36">
        <v>30.567582999999999</v>
      </c>
      <c r="F36">
        <v>45.819026999999998</v>
      </c>
      <c r="G36">
        <v>69.658469999999994</v>
      </c>
      <c r="H36">
        <v>90.872742000000002</v>
      </c>
      <c r="I36">
        <v>158.44162</v>
      </c>
      <c r="J36">
        <v>65.313445999999999</v>
      </c>
      <c r="K36">
        <v>250.620529</v>
      </c>
      <c r="L36">
        <v>41.015793000000002</v>
      </c>
      <c r="M36">
        <v>147.38900799999999</v>
      </c>
      <c r="O36" s="22">
        <f t="shared" si="35"/>
        <v>1.8880197549280719E-2</v>
      </c>
      <c r="P36" s="22">
        <f t="shared" si="13"/>
        <v>-8.844116145548031E-3</v>
      </c>
      <c r="Q36" s="22">
        <f t="shared" si="14"/>
        <v>1.4920814477759947E-2</v>
      </c>
      <c r="R36" s="22">
        <f t="shared" si="15"/>
        <v>9.178187514728986E-4</v>
      </c>
      <c r="S36" s="22">
        <f t="shared" si="16"/>
        <v>3.000413533711721E-2</v>
      </c>
      <c r="T36" s="22">
        <f t="shared" si="17"/>
        <v>3.0560323247997623E-2</v>
      </c>
      <c r="U36" s="22">
        <f t="shared" si="18"/>
        <v>1.1548071986678732E-2</v>
      </c>
      <c r="V36" s="22">
        <f t="shared" si="19"/>
        <v>6.0225548799783812E-3</v>
      </c>
      <c r="W36" s="22">
        <f t="shared" si="20"/>
        <v>2.185996950956004E-2</v>
      </c>
      <c r="X36" s="22">
        <f t="shared" si="21"/>
        <v>-2.2247415942192594E-3</v>
      </c>
      <c r="Y36" s="22">
        <f t="shared" si="22"/>
        <v>-2.1117946750025429E-2</v>
      </c>
      <c r="Z36" s="16"/>
    </row>
    <row r="37" spans="1:26">
      <c r="A37" s="2"/>
      <c r="B37" s="112">
        <v>43515</v>
      </c>
      <c r="C37">
        <v>60.683745999999999</v>
      </c>
      <c r="D37">
        <v>162.11798099999999</v>
      </c>
      <c r="E37">
        <v>31.243198</v>
      </c>
      <c r="F37">
        <v>46.188744</v>
      </c>
      <c r="G37">
        <v>70.107947999999993</v>
      </c>
      <c r="H37">
        <v>90.554192</v>
      </c>
      <c r="I37">
        <v>158.245544</v>
      </c>
      <c r="J37">
        <v>65.612922999999995</v>
      </c>
      <c r="K37">
        <v>249.954971</v>
      </c>
      <c r="L37">
        <v>41.138522999999999</v>
      </c>
      <c r="M37">
        <v>145.78526299999999</v>
      </c>
      <c r="O37" s="22">
        <f t="shared" ref="O37" si="36">(C37/C36)-1</f>
        <v>6.6914972997846878E-3</v>
      </c>
      <c r="P37" s="22">
        <f t="shared" si="13"/>
        <v>-1.2924036030951269E-3</v>
      </c>
      <c r="Q37" s="22">
        <f t="shared" si="14"/>
        <v>2.2102336321455418E-2</v>
      </c>
      <c r="R37" s="22">
        <f t="shared" si="15"/>
        <v>8.069071392546201E-3</v>
      </c>
      <c r="S37" s="22">
        <f t="shared" si="16"/>
        <v>6.4525965040576061E-3</v>
      </c>
      <c r="T37" s="22">
        <f t="shared" si="17"/>
        <v>-3.5054516127619451E-3</v>
      </c>
      <c r="U37" s="22">
        <f t="shared" si="18"/>
        <v>-1.2375283716488106E-3</v>
      </c>
      <c r="V37" s="22">
        <f t="shared" si="19"/>
        <v>4.5852273665056842E-3</v>
      </c>
      <c r="W37" s="22">
        <f t="shared" si="20"/>
        <v>-2.6556403924915539E-3</v>
      </c>
      <c r="X37" s="22">
        <f t="shared" si="21"/>
        <v>2.992262029408943E-3</v>
      </c>
      <c r="Y37" s="22">
        <f t="shared" si="22"/>
        <v>-1.0881035307599096E-2</v>
      </c>
      <c r="Z37" s="16"/>
    </row>
    <row r="38" spans="1:26">
      <c r="A38" s="2"/>
      <c r="B38" s="112">
        <v>43516</v>
      </c>
      <c r="C38">
        <v>60.916477</v>
      </c>
      <c r="D38">
        <v>162.38769500000001</v>
      </c>
      <c r="E38">
        <v>30.533957000000001</v>
      </c>
      <c r="F38">
        <v>46.524849000000003</v>
      </c>
      <c r="G38">
        <v>72.227005000000005</v>
      </c>
      <c r="H38">
        <v>90.993279000000001</v>
      </c>
      <c r="I38">
        <v>157.43473800000001</v>
      </c>
      <c r="J38">
        <v>65.729400999999996</v>
      </c>
      <c r="K38">
        <v>249.12304700000001</v>
      </c>
      <c r="L38">
        <v>41.403270999999997</v>
      </c>
      <c r="M38">
        <v>148.21408099999999</v>
      </c>
      <c r="O38" s="22">
        <f t="shared" ref="O38:O40" si="37">C38/C37-1</f>
        <v>3.835145575884491E-3</v>
      </c>
      <c r="P38" s="22">
        <f t="shared" si="13"/>
        <v>1.6636896063986217E-3</v>
      </c>
      <c r="Q38" s="22">
        <f t="shared" si="14"/>
        <v>-2.2700653114959612E-2</v>
      </c>
      <c r="R38" s="22">
        <f t="shared" si="15"/>
        <v>7.2767728864850945E-3</v>
      </c>
      <c r="S38" s="22">
        <f t="shared" si="16"/>
        <v>3.0225631479044557E-2</v>
      </c>
      <c r="T38" s="22">
        <f t="shared" si="17"/>
        <v>4.8488865098592626E-3</v>
      </c>
      <c r="U38" s="22">
        <f t="shared" si="18"/>
        <v>-5.1237208928928135E-3</v>
      </c>
      <c r="V38" s="22">
        <f t="shared" si="19"/>
        <v>1.775229553482971E-3</v>
      </c>
      <c r="W38" s="22">
        <f t="shared" si="20"/>
        <v>-3.3282954792684949E-3</v>
      </c>
      <c r="X38" s="22">
        <f t="shared" si="21"/>
        <v>6.435525164576239E-3</v>
      </c>
      <c r="Y38" s="22">
        <f t="shared" si="22"/>
        <v>1.6660243635188365E-2</v>
      </c>
      <c r="Z38" s="16"/>
    </row>
    <row r="39" spans="1:26">
      <c r="A39" s="2"/>
      <c r="B39" s="112">
        <v>43517</v>
      </c>
      <c r="C39">
        <v>60.365707</v>
      </c>
      <c r="D39">
        <v>159.870361</v>
      </c>
      <c r="E39">
        <v>30.384155</v>
      </c>
      <c r="F39">
        <v>46.642479000000002</v>
      </c>
      <c r="G39">
        <v>70.968422000000004</v>
      </c>
      <c r="H39">
        <v>90.803841000000006</v>
      </c>
      <c r="I39">
        <v>157.27435299999999</v>
      </c>
      <c r="J39">
        <v>66.552993999999998</v>
      </c>
      <c r="K39">
        <v>246.248276</v>
      </c>
      <c r="L39">
        <v>41.169823000000001</v>
      </c>
      <c r="M39">
        <v>150.96736100000001</v>
      </c>
      <c r="O39" s="22">
        <f t="shared" si="37"/>
        <v>-9.0413961398325693E-3</v>
      </c>
      <c r="P39" s="22">
        <f t="shared" si="13"/>
        <v>-1.5501999705088476E-2</v>
      </c>
      <c r="Q39" s="22">
        <f t="shared" si="14"/>
        <v>-4.9060788288920465E-3</v>
      </c>
      <c r="R39" s="22">
        <f t="shared" si="15"/>
        <v>2.5283263143960344E-3</v>
      </c>
      <c r="S39" s="22">
        <f t="shared" si="16"/>
        <v>-1.7425379883881376E-2</v>
      </c>
      <c r="T39" s="22">
        <f t="shared" si="17"/>
        <v>-2.0818900261853068E-3</v>
      </c>
      <c r="U39" s="22">
        <f t="shared" si="18"/>
        <v>-1.0187395871933402E-3</v>
      </c>
      <c r="V39" s="22">
        <f t="shared" si="19"/>
        <v>1.2530054853230777E-2</v>
      </c>
      <c r="W39" s="22">
        <f t="shared" si="20"/>
        <v>-1.1539562616219912E-2</v>
      </c>
      <c r="X39" s="22">
        <f t="shared" si="21"/>
        <v>-5.6383950920205761E-3</v>
      </c>
      <c r="Y39" s="22">
        <f t="shared" si="22"/>
        <v>1.8576372645727313E-2</v>
      </c>
      <c r="Z39" s="16"/>
    </row>
    <row r="40" spans="1:26">
      <c r="A40" s="2"/>
      <c r="B40" s="112">
        <v>43518</v>
      </c>
      <c r="C40">
        <v>60.831145999999997</v>
      </c>
      <c r="D40">
        <v>161.718414</v>
      </c>
      <c r="E40">
        <v>30.433067000000001</v>
      </c>
      <c r="F40">
        <v>46.171944000000003</v>
      </c>
      <c r="G40">
        <v>70.595978000000002</v>
      </c>
      <c r="H40">
        <v>90.399215999999996</v>
      </c>
      <c r="I40">
        <v>157.38128699999999</v>
      </c>
      <c r="J40">
        <v>68.300003000000004</v>
      </c>
      <c r="K40">
        <v>246.904572</v>
      </c>
      <c r="L40">
        <v>41.629508999999999</v>
      </c>
      <c r="M40">
        <v>153.85966500000001</v>
      </c>
      <c r="O40" s="22">
        <f t="shared" si="37"/>
        <v>7.7103213584492902E-3</v>
      </c>
      <c r="P40" s="22">
        <f t="shared" si="13"/>
        <v>1.1559697422588444E-2</v>
      </c>
      <c r="Q40" s="22">
        <f t="shared" si="14"/>
        <v>1.6097864166373377E-3</v>
      </c>
      <c r="R40" s="22">
        <f t="shared" si="15"/>
        <v>-1.0088121602627509E-2</v>
      </c>
      <c r="S40" s="22">
        <f t="shared" si="16"/>
        <v>-5.2480242550694278E-3</v>
      </c>
      <c r="T40" s="22">
        <f t="shared" si="17"/>
        <v>-4.4560339688715089E-3</v>
      </c>
      <c r="U40" s="22">
        <f t="shared" si="18"/>
        <v>6.7992013929951689E-4</v>
      </c>
      <c r="V40" s="22">
        <f t="shared" si="19"/>
        <v>2.6249893430789983E-2</v>
      </c>
      <c r="W40" s="22">
        <f t="shared" si="20"/>
        <v>2.6651800802861558E-3</v>
      </c>
      <c r="X40" s="22">
        <f t="shared" si="21"/>
        <v>1.1165605448437255E-2</v>
      </c>
      <c r="Y40" s="22">
        <f t="shared" si="22"/>
        <v>1.9158472274016791E-2</v>
      </c>
      <c r="Z40" s="16"/>
    </row>
    <row r="41" spans="1:26">
      <c r="A41" s="2"/>
      <c r="B41" s="112">
        <v>43521</v>
      </c>
      <c r="C41">
        <v>60.893188000000002</v>
      </c>
      <c r="D41">
        <v>164.44551100000001</v>
      </c>
      <c r="E41">
        <v>30.301615000000002</v>
      </c>
      <c r="F41">
        <v>45.709792999999998</v>
      </c>
      <c r="G41">
        <v>72.021500000000003</v>
      </c>
      <c r="H41">
        <v>91.346252000000007</v>
      </c>
      <c r="I41">
        <v>155.24279799999999</v>
      </c>
      <c r="J41">
        <v>67.900695999999996</v>
      </c>
      <c r="K41">
        <v>244.58448799999999</v>
      </c>
      <c r="L41">
        <v>41.932758</v>
      </c>
      <c r="M41">
        <v>152.83068800000001</v>
      </c>
      <c r="O41" s="22">
        <f t="shared" ref="O41" si="38">(C41/C40)-1</f>
        <v>1.0199051650285895E-3</v>
      </c>
      <c r="P41" s="22">
        <f t="shared" si="13"/>
        <v>1.686324353885893E-2</v>
      </c>
      <c r="Q41" s="22">
        <f t="shared" si="14"/>
        <v>-4.3193806263430723E-3</v>
      </c>
      <c r="R41" s="22">
        <f t="shared" si="15"/>
        <v>-1.0009346801598928E-2</v>
      </c>
      <c r="S41" s="22">
        <f t="shared" si="16"/>
        <v>2.0192680098574556E-2</v>
      </c>
      <c r="T41" s="22">
        <f t="shared" si="17"/>
        <v>1.0476152802033178E-2</v>
      </c>
      <c r="U41" s="22">
        <f t="shared" si="18"/>
        <v>-1.3587949627073437E-2</v>
      </c>
      <c r="V41" s="22">
        <f t="shared" si="19"/>
        <v>-5.846368703673499E-3</v>
      </c>
      <c r="W41" s="22">
        <f t="shared" si="20"/>
        <v>-9.3966830229453846E-3</v>
      </c>
      <c r="X41" s="22">
        <f t="shared" si="21"/>
        <v>7.2844721757348019E-3</v>
      </c>
      <c r="Y41" s="22">
        <f t="shared" si="22"/>
        <v>-6.6877631639195023E-3</v>
      </c>
      <c r="Z41" s="16"/>
    </row>
    <row r="42" spans="1:26">
      <c r="A42" s="2"/>
      <c r="B42" s="112">
        <v>43522</v>
      </c>
      <c r="C42">
        <v>61.017325999999997</v>
      </c>
      <c r="D42">
        <v>163.956039</v>
      </c>
      <c r="E42">
        <v>30.170159999999999</v>
      </c>
      <c r="F42">
        <v>45.995480000000001</v>
      </c>
      <c r="G42">
        <v>71.764663999999996</v>
      </c>
      <c r="H42">
        <v>90.648887999999999</v>
      </c>
      <c r="I42">
        <v>155.05569499999999</v>
      </c>
      <c r="J42">
        <v>67.684387000000001</v>
      </c>
      <c r="K42">
        <v>243.08696</v>
      </c>
      <c r="L42">
        <v>41.956825000000002</v>
      </c>
      <c r="M42">
        <v>151.84805299999999</v>
      </c>
      <c r="O42" s="22">
        <f t="shared" ref="O42:O44" si="39">C42/C41-1</f>
        <v>2.0386188353285206E-3</v>
      </c>
      <c r="P42" s="22">
        <f t="shared" si="13"/>
        <v>-2.9764996139055588E-3</v>
      </c>
      <c r="Q42" s="22">
        <f t="shared" si="14"/>
        <v>-4.33821761645381E-3</v>
      </c>
      <c r="R42" s="22">
        <f t="shared" si="15"/>
        <v>6.2500173649879809E-3</v>
      </c>
      <c r="S42" s="22">
        <f t="shared" si="16"/>
        <v>-3.5661017890491475E-3</v>
      </c>
      <c r="T42" s="22">
        <f t="shared" si="17"/>
        <v>-7.6342924283309133E-3</v>
      </c>
      <c r="U42" s="22">
        <f t="shared" si="18"/>
        <v>-1.2052282129055847E-3</v>
      </c>
      <c r="V42" s="22">
        <f t="shared" si="19"/>
        <v>-3.1856669039149743E-3</v>
      </c>
      <c r="W42" s="22">
        <f t="shared" si="20"/>
        <v>-6.1227431561399204E-3</v>
      </c>
      <c r="X42" s="22">
        <f t="shared" si="21"/>
        <v>5.739426917734658E-4</v>
      </c>
      <c r="Y42" s="22">
        <f t="shared" si="22"/>
        <v>-6.4295660306130653E-3</v>
      </c>
      <c r="Z42" s="16"/>
    </row>
    <row r="43" spans="1:26">
      <c r="A43" s="2"/>
      <c r="B43" s="112">
        <v>43523</v>
      </c>
      <c r="C43">
        <v>61.645634000000001</v>
      </c>
      <c r="D43">
        <v>162.63743600000001</v>
      </c>
      <c r="E43">
        <v>29.992858999999999</v>
      </c>
      <c r="F43">
        <v>44.676285</v>
      </c>
      <c r="G43">
        <v>70.756080999999995</v>
      </c>
      <c r="H43">
        <v>90.53698</v>
      </c>
      <c r="I43">
        <v>154.32510400000001</v>
      </c>
      <c r="J43">
        <v>67.933967999999993</v>
      </c>
      <c r="K43">
        <v>231.16279599999999</v>
      </c>
      <c r="L43">
        <v>42.086784000000002</v>
      </c>
      <c r="M43">
        <v>151.65332000000001</v>
      </c>
      <c r="O43" s="22">
        <f t="shared" si="39"/>
        <v>1.0297206403309112E-2</v>
      </c>
      <c r="P43" s="22">
        <f t="shared" si="13"/>
        <v>-8.042418004499341E-3</v>
      </c>
      <c r="Q43" s="22">
        <f t="shared" si="14"/>
        <v>-5.8767006870364957E-3</v>
      </c>
      <c r="R43" s="22">
        <f t="shared" si="15"/>
        <v>-2.8680970391003702E-2</v>
      </c>
      <c r="S43" s="22">
        <f t="shared" si="16"/>
        <v>-1.4054033611862304E-2</v>
      </c>
      <c r="T43" s="22">
        <f t="shared" si="17"/>
        <v>-1.2345214869045051E-3</v>
      </c>
      <c r="U43" s="22">
        <f t="shared" si="18"/>
        <v>-4.711797267426876E-3</v>
      </c>
      <c r="V43" s="22">
        <f t="shared" si="19"/>
        <v>3.6874235117176912E-3</v>
      </c>
      <c r="W43" s="22">
        <f t="shared" si="20"/>
        <v>-4.9053079605751004E-2</v>
      </c>
      <c r="X43" s="22">
        <f t="shared" si="21"/>
        <v>3.0974460055068764E-3</v>
      </c>
      <c r="Y43" s="22">
        <f t="shared" si="22"/>
        <v>-1.28242013086588E-3</v>
      </c>
      <c r="Z43" s="16"/>
    </row>
    <row r="44" spans="1:26">
      <c r="A44" s="2"/>
      <c r="B44" s="112">
        <v>43524</v>
      </c>
      <c r="C44">
        <v>61.304313999999998</v>
      </c>
      <c r="D44">
        <v>161.278885</v>
      </c>
      <c r="E44">
        <v>30.261875</v>
      </c>
      <c r="F44">
        <v>44.726700000000001</v>
      </c>
      <c r="G44">
        <v>68.829421999999994</v>
      </c>
      <c r="H44">
        <v>89.848213000000001</v>
      </c>
      <c r="I44">
        <v>156.95358300000001</v>
      </c>
      <c r="J44">
        <v>68.591187000000005</v>
      </c>
      <c r="K44">
        <v>223.897369</v>
      </c>
      <c r="L44">
        <v>41.672825000000003</v>
      </c>
      <c r="M44">
        <v>152.07051100000001</v>
      </c>
      <c r="O44" s="22">
        <f t="shared" si="39"/>
        <v>-5.5368073593013989E-3</v>
      </c>
      <c r="P44" s="22">
        <f t="shared" si="13"/>
        <v>-8.3532490022777406E-3</v>
      </c>
      <c r="Q44" s="22">
        <f t="shared" si="14"/>
        <v>8.9693350007080674E-3</v>
      </c>
      <c r="R44" s="22">
        <f t="shared" si="15"/>
        <v>1.1284510339211185E-3</v>
      </c>
      <c r="S44" s="22">
        <f t="shared" si="16"/>
        <v>-2.7229588931020676E-2</v>
      </c>
      <c r="T44" s="22">
        <f t="shared" si="17"/>
        <v>-7.6075764842167271E-3</v>
      </c>
      <c r="U44" s="22">
        <f t="shared" si="18"/>
        <v>1.7032089607404322E-2</v>
      </c>
      <c r="V44" s="22">
        <f t="shared" si="19"/>
        <v>9.674379685874035E-3</v>
      </c>
      <c r="W44" s="22">
        <f t="shared" si="20"/>
        <v>-3.1429914872633691E-2</v>
      </c>
      <c r="X44" s="22">
        <f t="shared" si="21"/>
        <v>-9.8358430047779111E-3</v>
      </c>
      <c r="Y44" s="22">
        <f t="shared" si="22"/>
        <v>2.7509519738835309E-3</v>
      </c>
      <c r="Z44" s="16"/>
    </row>
    <row r="45" spans="1:26">
      <c r="A45" s="2"/>
      <c r="B45" s="112">
        <v>43525</v>
      </c>
      <c r="C45">
        <v>62.056762999999997</v>
      </c>
      <c r="D45">
        <v>162.108002</v>
      </c>
      <c r="E45">
        <v>29.937823999999999</v>
      </c>
      <c r="F45">
        <v>44.272961000000002</v>
      </c>
      <c r="G45">
        <v>68.971656999999993</v>
      </c>
      <c r="H45">
        <v>89.908478000000002</v>
      </c>
      <c r="I45">
        <v>158.53068500000001</v>
      </c>
      <c r="J45">
        <v>68.765891999999994</v>
      </c>
      <c r="K45">
        <v>227.53007500000001</v>
      </c>
      <c r="L45">
        <v>42.110869999999998</v>
      </c>
      <c r="M45">
        <v>151.39376799999999</v>
      </c>
      <c r="O45" s="22">
        <f t="shared" ref="O45" si="40">(C45/C44)-1</f>
        <v>1.2273997552602944E-2</v>
      </c>
      <c r="P45" s="22">
        <f t="shared" si="13"/>
        <v>5.1408899559293175E-3</v>
      </c>
      <c r="Q45" s="22">
        <f t="shared" si="14"/>
        <v>-1.0708226109585106E-2</v>
      </c>
      <c r="R45" s="22">
        <f t="shared" si="15"/>
        <v>-1.0144701039870974E-2</v>
      </c>
      <c r="S45" s="22">
        <f t="shared" si="16"/>
        <v>2.0664854631498031E-3</v>
      </c>
      <c r="T45" s="22">
        <f t="shared" si="17"/>
        <v>6.7074233296104957E-4</v>
      </c>
      <c r="U45" s="22">
        <f t="shared" si="18"/>
        <v>1.0048206417817118E-2</v>
      </c>
      <c r="V45" s="22">
        <f t="shared" si="19"/>
        <v>2.5470473342295019E-3</v>
      </c>
      <c r="W45" s="22">
        <f t="shared" si="20"/>
        <v>1.6224871315928757E-2</v>
      </c>
      <c r="X45" s="22">
        <f t="shared" si="21"/>
        <v>1.0511526396398407E-2</v>
      </c>
      <c r="Y45" s="22">
        <f t="shared" si="22"/>
        <v>-4.4501921874913197E-3</v>
      </c>
      <c r="Z45" s="16"/>
    </row>
    <row r="46" spans="1:26">
      <c r="A46" s="2"/>
      <c r="B46" s="112">
        <v>43528</v>
      </c>
      <c r="C46">
        <v>62.297221999999998</v>
      </c>
      <c r="D46">
        <v>167.19259600000001</v>
      </c>
      <c r="E46">
        <v>29.913371999999999</v>
      </c>
      <c r="F46">
        <v>44.609065999999999</v>
      </c>
      <c r="G46">
        <v>70.148337999999995</v>
      </c>
      <c r="H46">
        <v>89.701858999999999</v>
      </c>
      <c r="I46">
        <v>160.10781900000001</v>
      </c>
      <c r="J46">
        <v>69.215118000000004</v>
      </c>
      <c r="K46">
        <v>218.166382</v>
      </c>
      <c r="L46">
        <v>42.322647000000003</v>
      </c>
      <c r="M46">
        <v>153.72062700000001</v>
      </c>
      <c r="O46" s="22">
        <f t="shared" ref="O46:O48" si="41">C46/C45-1</f>
        <v>3.8748234418866101E-3</v>
      </c>
      <c r="P46" s="22">
        <f t="shared" si="13"/>
        <v>3.136547201414519E-2</v>
      </c>
      <c r="Q46" s="22">
        <f t="shared" si="14"/>
        <v>-8.1675942780612409E-4</v>
      </c>
      <c r="R46" s="22">
        <f t="shared" si="15"/>
        <v>7.5916539668534622E-3</v>
      </c>
      <c r="S46" s="22">
        <f t="shared" si="16"/>
        <v>1.706035567624542E-2</v>
      </c>
      <c r="T46" s="22">
        <f t="shared" si="17"/>
        <v>-2.2981036337863525E-3</v>
      </c>
      <c r="U46" s="22">
        <f t="shared" si="18"/>
        <v>9.948446258211785E-3</v>
      </c>
      <c r="V46" s="22">
        <f t="shared" si="19"/>
        <v>6.5326862916286199E-3</v>
      </c>
      <c r="W46" s="22">
        <f t="shared" si="20"/>
        <v>-4.1153649687848959E-2</v>
      </c>
      <c r="X46" s="22">
        <f t="shared" si="21"/>
        <v>5.0290340712506598E-3</v>
      </c>
      <c r="Y46" s="22">
        <f t="shared" si="22"/>
        <v>1.5369582452033459E-2</v>
      </c>
      <c r="Z46" s="16"/>
    </row>
    <row r="47" spans="1:26">
      <c r="A47" s="2"/>
      <c r="B47" s="112">
        <v>43529</v>
      </c>
      <c r="C47">
        <v>62.204146999999999</v>
      </c>
      <c r="D47">
        <v>171.07847599999999</v>
      </c>
      <c r="E47">
        <v>30.063164</v>
      </c>
      <c r="F47">
        <v>45.146832000000003</v>
      </c>
      <c r="G47">
        <v>69.411293000000001</v>
      </c>
      <c r="H47">
        <v>89.632980000000003</v>
      </c>
      <c r="I47">
        <v>161.32849100000001</v>
      </c>
      <c r="J47">
        <v>68.990478999999993</v>
      </c>
      <c r="K47">
        <v>223.167114</v>
      </c>
      <c r="L47">
        <v>42.245628000000004</v>
      </c>
      <c r="M47">
        <v>149.66949500000001</v>
      </c>
      <c r="O47" s="22">
        <f t="shared" si="41"/>
        <v>-1.4940473589656333E-3</v>
      </c>
      <c r="P47" s="22">
        <f t="shared" si="13"/>
        <v>2.3241938297315468E-2</v>
      </c>
      <c r="Q47" s="22">
        <f t="shared" si="14"/>
        <v>5.0075263998989872E-3</v>
      </c>
      <c r="R47" s="22">
        <f t="shared" si="15"/>
        <v>1.2055083152828328E-2</v>
      </c>
      <c r="S47" s="22">
        <f t="shared" si="16"/>
        <v>-1.0506948860285137E-2</v>
      </c>
      <c r="T47" s="22">
        <f t="shared" si="17"/>
        <v>-7.6786591457367326E-4</v>
      </c>
      <c r="U47" s="22">
        <f t="shared" si="18"/>
        <v>7.6240623826122622E-3</v>
      </c>
      <c r="V47" s="22">
        <f t="shared" si="19"/>
        <v>-3.2455192809179856E-3</v>
      </c>
      <c r="W47" s="22">
        <f t="shared" si="20"/>
        <v>2.2921643353832621E-2</v>
      </c>
      <c r="X47" s="22">
        <f t="shared" si="21"/>
        <v>-1.8198058358684932E-3</v>
      </c>
      <c r="Y47" s="22">
        <f t="shared" si="22"/>
        <v>-2.635386076066415E-2</v>
      </c>
      <c r="Z47" s="16"/>
    </row>
    <row r="48" spans="1:26">
      <c r="A48" s="2"/>
      <c r="B48" s="112">
        <v>43530</v>
      </c>
      <c r="C48">
        <v>61.498260000000002</v>
      </c>
      <c r="D48">
        <v>172.32714799999999</v>
      </c>
      <c r="E48">
        <v>30.038713000000001</v>
      </c>
      <c r="F48">
        <v>44.919952000000002</v>
      </c>
      <c r="G48">
        <v>70.4328</v>
      </c>
      <c r="H48">
        <v>89.297202999999996</v>
      </c>
      <c r="I48">
        <v>161.85420199999999</v>
      </c>
      <c r="J48">
        <v>69.323279999999997</v>
      </c>
      <c r="K48">
        <v>220.985657</v>
      </c>
      <c r="L48">
        <v>42.002560000000003</v>
      </c>
      <c r="M48">
        <v>146.69374099999999</v>
      </c>
      <c r="O48" s="22">
        <f t="shared" si="41"/>
        <v>-1.1347909006774071E-2</v>
      </c>
      <c r="P48" s="22">
        <f t="shared" si="13"/>
        <v>7.2988258324209188E-3</v>
      </c>
      <c r="Q48" s="22">
        <f t="shared" si="14"/>
        <v>-8.1332091326113964E-4</v>
      </c>
      <c r="R48" s="22">
        <f t="shared" si="15"/>
        <v>-5.0253802968943662E-3</v>
      </c>
      <c r="S48" s="22">
        <f t="shared" si="16"/>
        <v>1.4716726282566039E-2</v>
      </c>
      <c r="T48" s="22">
        <f t="shared" si="17"/>
        <v>-3.7461322830056876E-3</v>
      </c>
      <c r="U48" s="22">
        <f t="shared" si="18"/>
        <v>3.2586370624390071E-3</v>
      </c>
      <c r="V48" s="22">
        <f t="shared" si="19"/>
        <v>4.8238685224957223E-3</v>
      </c>
      <c r="W48" s="22">
        <f t="shared" si="20"/>
        <v>-9.7749931022542702E-3</v>
      </c>
      <c r="X48" s="22">
        <f t="shared" si="21"/>
        <v>-5.753684144546245E-3</v>
      </c>
      <c r="Y48" s="22">
        <f t="shared" si="22"/>
        <v>-1.9882167705583709E-2</v>
      </c>
      <c r="Z48" s="16"/>
    </row>
    <row r="49" spans="1:26">
      <c r="A49" s="2"/>
      <c r="B49" s="112">
        <v>43531</v>
      </c>
      <c r="C49">
        <v>62.180885000000004</v>
      </c>
      <c r="D49">
        <v>168.95074500000001</v>
      </c>
      <c r="E49">
        <v>29.791087999999998</v>
      </c>
      <c r="F49">
        <v>45.348483999999999</v>
      </c>
      <c r="G49">
        <v>70.497459000000006</v>
      </c>
      <c r="H49">
        <v>88.651511999999997</v>
      </c>
      <c r="I49">
        <v>161.94331399999999</v>
      </c>
      <c r="J49">
        <v>69.331573000000006</v>
      </c>
      <c r="K49">
        <v>218.794937</v>
      </c>
      <c r="L49">
        <v>41.516387999999999</v>
      </c>
      <c r="M49">
        <v>146.48980700000001</v>
      </c>
      <c r="O49" s="22">
        <f t="shared" ref="O49" si="42">(C49/C48)-1</f>
        <v>1.1099907542099663E-2</v>
      </c>
      <c r="P49" s="22">
        <f t="shared" si="13"/>
        <v>-1.9592983689371901E-2</v>
      </c>
      <c r="Q49" s="22">
        <f t="shared" si="14"/>
        <v>-8.2435289421355362E-3</v>
      </c>
      <c r="R49" s="22">
        <f t="shared" si="15"/>
        <v>9.5399033373855247E-3</v>
      </c>
      <c r="S49" s="22">
        <f t="shared" si="16"/>
        <v>9.1802398882356862E-4</v>
      </c>
      <c r="T49" s="22">
        <f t="shared" si="17"/>
        <v>-7.2308087858026227E-3</v>
      </c>
      <c r="U49" s="22">
        <f t="shared" si="18"/>
        <v>5.5056957989885191E-4</v>
      </c>
      <c r="V49" s="22">
        <f t="shared" si="19"/>
        <v>1.1962792297204317E-4</v>
      </c>
      <c r="W49" s="22">
        <f t="shared" si="20"/>
        <v>-9.9134035653725139E-3</v>
      </c>
      <c r="X49" s="22">
        <f t="shared" si="21"/>
        <v>-1.1574818296789635E-2</v>
      </c>
      <c r="Y49" s="22">
        <f t="shared" si="22"/>
        <v>-1.3902024626938347E-3</v>
      </c>
      <c r="Z49" s="16"/>
    </row>
    <row r="50" spans="1:26">
      <c r="A50" s="2"/>
      <c r="B50" s="112">
        <v>43532</v>
      </c>
      <c r="C50">
        <v>61.288803000000001</v>
      </c>
      <c r="D50">
        <v>169.420242</v>
      </c>
      <c r="E50">
        <v>29.833884999999999</v>
      </c>
      <c r="F50">
        <v>45.953471999999998</v>
      </c>
      <c r="G50">
        <v>70.704346000000001</v>
      </c>
      <c r="H50">
        <v>88.685951000000003</v>
      </c>
      <c r="I50">
        <v>161.81857299999999</v>
      </c>
      <c r="J50">
        <v>69.730887999999993</v>
      </c>
      <c r="K50">
        <v>220.17747499999999</v>
      </c>
      <c r="L50">
        <v>41.615062999999999</v>
      </c>
      <c r="M50">
        <v>147.407532</v>
      </c>
      <c r="O50" s="22">
        <f t="shared" ref="O50:O52" si="43">C50/C49-1</f>
        <v>-1.4346563256537825E-2</v>
      </c>
      <c r="P50" s="22">
        <f t="shared" si="13"/>
        <v>2.7788986665906457E-3</v>
      </c>
      <c r="Q50" s="22">
        <f t="shared" si="14"/>
        <v>1.4365705609677981E-3</v>
      </c>
      <c r="R50" s="22">
        <f t="shared" si="15"/>
        <v>1.3340864933875096E-2</v>
      </c>
      <c r="S50" s="22">
        <f t="shared" si="16"/>
        <v>2.9346731489994227E-3</v>
      </c>
      <c r="T50" s="22">
        <f t="shared" si="17"/>
        <v>3.8847617173187743E-4</v>
      </c>
      <c r="U50" s="22">
        <f t="shared" si="18"/>
        <v>-7.7027570276844148E-4</v>
      </c>
      <c r="V50" s="22">
        <f t="shared" si="19"/>
        <v>5.7594971918490945E-3</v>
      </c>
      <c r="W50" s="22">
        <f t="shared" si="20"/>
        <v>6.318875651130762E-3</v>
      </c>
      <c r="X50" s="22">
        <f t="shared" si="21"/>
        <v>2.3767722760468235E-3</v>
      </c>
      <c r="Y50" s="22">
        <f t="shared" si="22"/>
        <v>6.2647703536122812E-3</v>
      </c>
      <c r="Z50" s="16"/>
    </row>
    <row r="51" spans="1:26">
      <c r="A51" s="2"/>
      <c r="B51" s="112">
        <v>43535</v>
      </c>
      <c r="C51">
        <v>61.886088999999998</v>
      </c>
      <c r="D51">
        <v>171.88763399999999</v>
      </c>
      <c r="E51">
        <v>30.105962999999999</v>
      </c>
      <c r="F51">
        <v>45.634174000000002</v>
      </c>
      <c r="G51">
        <v>71.868117999999996</v>
      </c>
      <c r="H51">
        <v>89.839607000000001</v>
      </c>
      <c r="I51">
        <v>164.98168899999999</v>
      </c>
      <c r="J51">
        <v>70.105262999999994</v>
      </c>
      <c r="K51">
        <v>225.61485300000001</v>
      </c>
      <c r="L51">
        <v>43.056708999999998</v>
      </c>
      <c r="M51">
        <v>148.71464499999999</v>
      </c>
      <c r="O51" s="22">
        <f t="shared" si="43"/>
        <v>9.7454342516689607E-3</v>
      </c>
      <c r="P51" s="22">
        <f t="shared" si="13"/>
        <v>1.456373790329013E-2</v>
      </c>
      <c r="Q51" s="22">
        <f t="shared" si="14"/>
        <v>9.1197643216764934E-3</v>
      </c>
      <c r="R51" s="22">
        <f t="shared" si="15"/>
        <v>-6.9482889127506775E-3</v>
      </c>
      <c r="S51" s="22">
        <f t="shared" si="16"/>
        <v>1.6459695419571485E-2</v>
      </c>
      <c r="T51" s="22">
        <f t="shared" si="17"/>
        <v>1.3008328681055614E-2</v>
      </c>
      <c r="U51" s="22">
        <f t="shared" si="18"/>
        <v>1.9547298813468172E-2</v>
      </c>
      <c r="V51" s="22">
        <f t="shared" si="19"/>
        <v>5.3688546171963836E-3</v>
      </c>
      <c r="W51" s="22">
        <f t="shared" si="20"/>
        <v>2.4695432627702019E-2</v>
      </c>
      <c r="X51" s="22">
        <f t="shared" si="21"/>
        <v>3.4642408206855269E-2</v>
      </c>
      <c r="Y51" s="22">
        <f t="shared" si="22"/>
        <v>8.8673420025782157E-3</v>
      </c>
      <c r="Z51" s="16"/>
    </row>
    <row r="52" spans="1:26">
      <c r="A52" s="2"/>
      <c r="B52" s="112">
        <v>43536</v>
      </c>
      <c r="C52">
        <v>62.056762999999997</v>
      </c>
      <c r="D52">
        <v>171.73777799999999</v>
      </c>
      <c r="E52">
        <v>30.072336</v>
      </c>
      <c r="F52">
        <v>45.684589000000003</v>
      </c>
      <c r="G52">
        <v>71.855170999999999</v>
      </c>
      <c r="H52">
        <v>89.572708000000006</v>
      </c>
      <c r="I52">
        <v>165.50741600000001</v>
      </c>
      <c r="J52">
        <v>70.654326999999995</v>
      </c>
      <c r="K52">
        <v>228.14801</v>
      </c>
      <c r="L52">
        <v>43.540458999999998</v>
      </c>
      <c r="M52">
        <v>147.528076</v>
      </c>
      <c r="O52" s="22">
        <f t="shared" si="43"/>
        <v>2.7578734212787559E-3</v>
      </c>
      <c r="P52" s="22">
        <f t="shared" si="13"/>
        <v>-8.7182536935725974E-4</v>
      </c>
      <c r="Q52" s="22">
        <f t="shared" si="14"/>
        <v>-1.1169548039370314E-3</v>
      </c>
      <c r="R52" s="22">
        <f t="shared" si="15"/>
        <v>1.1047641620509641E-3</v>
      </c>
      <c r="S52" s="22">
        <f t="shared" si="16"/>
        <v>-1.8014942314192872E-4</v>
      </c>
      <c r="T52" s="22">
        <f t="shared" si="17"/>
        <v>-2.9708389085004727E-3</v>
      </c>
      <c r="U52" s="22">
        <f t="shared" si="18"/>
        <v>3.186577875318175E-3</v>
      </c>
      <c r="V52" s="22">
        <f t="shared" si="19"/>
        <v>7.8319940116335918E-3</v>
      </c>
      <c r="W52" s="22">
        <f t="shared" si="20"/>
        <v>1.1227793588571844E-2</v>
      </c>
      <c r="X52" s="22">
        <f t="shared" si="21"/>
        <v>1.1235182884042461E-2</v>
      </c>
      <c r="Y52" s="22">
        <f t="shared" si="22"/>
        <v>-7.9788308676660424E-3</v>
      </c>
      <c r="Z52" s="16"/>
    </row>
    <row r="53" spans="1:26">
      <c r="A53" s="2"/>
      <c r="B53" s="112">
        <v>43537</v>
      </c>
      <c r="C53">
        <v>62.607509999999998</v>
      </c>
      <c r="D53">
        <v>173.186249</v>
      </c>
      <c r="E53">
        <v>30.274103</v>
      </c>
      <c r="F53">
        <v>46.163525</v>
      </c>
      <c r="G53">
        <v>72.281868000000003</v>
      </c>
      <c r="H53">
        <v>89.874038999999996</v>
      </c>
      <c r="I53">
        <v>166.82612599999999</v>
      </c>
      <c r="J53">
        <v>70.862296999999998</v>
      </c>
      <c r="K53">
        <v>234.05864</v>
      </c>
      <c r="L53">
        <v>43.732998000000002</v>
      </c>
      <c r="M53">
        <v>148.02865600000001</v>
      </c>
      <c r="O53" s="22">
        <f t="shared" ref="O53" si="44">(C53/C52)-1</f>
        <v>8.8748908801445925E-3</v>
      </c>
      <c r="P53" s="22">
        <f t="shared" si="13"/>
        <v>8.434201355510762E-3</v>
      </c>
      <c r="Q53" s="22">
        <f t="shared" si="14"/>
        <v>6.7093889879390467E-3</v>
      </c>
      <c r="R53" s="22">
        <f t="shared" si="15"/>
        <v>1.0483535268315469E-2</v>
      </c>
      <c r="S53" s="22">
        <f t="shared" si="16"/>
        <v>5.9382921794175481E-3</v>
      </c>
      <c r="T53" s="22">
        <f t="shared" si="17"/>
        <v>3.3640938934211828E-3</v>
      </c>
      <c r="U53" s="22">
        <f t="shared" si="18"/>
        <v>7.9676792247180828E-3</v>
      </c>
      <c r="V53" s="22">
        <f t="shared" si="19"/>
        <v>2.9434856834742451E-3</v>
      </c>
      <c r="W53" s="22">
        <f t="shared" si="20"/>
        <v>2.5906997830049017E-2</v>
      </c>
      <c r="X53" s="22">
        <f t="shared" si="21"/>
        <v>4.422070975411696E-3</v>
      </c>
      <c r="Y53" s="22">
        <f t="shared" si="22"/>
        <v>3.3931168464504946E-3</v>
      </c>
      <c r="Z53" s="16"/>
    </row>
    <row r="54" spans="1:26">
      <c r="A54" s="2"/>
      <c r="B54" s="112">
        <v>43538</v>
      </c>
      <c r="C54">
        <v>62.398083</v>
      </c>
      <c r="D54">
        <v>169.98963900000001</v>
      </c>
      <c r="E54">
        <v>30.188046</v>
      </c>
      <c r="F54">
        <v>46.978583999999998</v>
      </c>
      <c r="G54">
        <v>71.156914</v>
      </c>
      <c r="H54">
        <v>90.691947999999996</v>
      </c>
      <c r="I54">
        <v>167.485443</v>
      </c>
      <c r="J54">
        <v>70.695937999999998</v>
      </c>
      <c r="K54">
        <v>235.005066</v>
      </c>
      <c r="L54">
        <v>44.219166000000001</v>
      </c>
      <c r="M54">
        <v>146.248718</v>
      </c>
      <c r="O54" s="22">
        <f t="shared" ref="O54:O56" si="45">C54/C53-1</f>
        <v>-3.345077930746565E-3</v>
      </c>
      <c r="P54" s="22">
        <f t="shared" si="13"/>
        <v>-1.8457643250879507E-2</v>
      </c>
      <c r="Q54" s="22">
        <f t="shared" si="14"/>
        <v>-2.8425945435939237E-3</v>
      </c>
      <c r="R54" s="22">
        <f t="shared" si="15"/>
        <v>1.7655909075400933E-2</v>
      </c>
      <c r="S54" s="22">
        <f t="shared" si="16"/>
        <v>-1.5563432865348781E-2</v>
      </c>
      <c r="T54" s="22">
        <f t="shared" si="17"/>
        <v>9.1006146947507638E-3</v>
      </c>
      <c r="U54" s="22">
        <f t="shared" si="18"/>
        <v>3.9521207847266204E-3</v>
      </c>
      <c r="V54" s="22">
        <f t="shared" si="19"/>
        <v>-2.3476377007649596E-3</v>
      </c>
      <c r="W54" s="22">
        <f t="shared" si="20"/>
        <v>4.0435422507796304E-3</v>
      </c>
      <c r="X54" s="22">
        <f t="shared" si="21"/>
        <v>1.1116731581036321E-2</v>
      </c>
      <c r="Y54" s="22">
        <f t="shared" si="22"/>
        <v>-1.2024279947525973E-2</v>
      </c>
      <c r="Z54" s="16"/>
    </row>
    <row r="55" spans="1:26">
      <c r="A55" s="2"/>
      <c r="B55" s="112">
        <v>43539</v>
      </c>
      <c r="C55">
        <v>62.173119</v>
      </c>
      <c r="D55">
        <v>165.80407700000001</v>
      </c>
      <c r="E55">
        <v>30.249516</v>
      </c>
      <c r="F55">
        <v>47.734802000000002</v>
      </c>
      <c r="G55">
        <v>71.480193999999997</v>
      </c>
      <c r="H55">
        <v>91.733695999999995</v>
      </c>
      <c r="I55">
        <v>168.37645000000001</v>
      </c>
      <c r="J55">
        <v>70.579468000000006</v>
      </c>
      <c r="K55">
        <v>233.269913</v>
      </c>
      <c r="L55">
        <v>44.794379999999997</v>
      </c>
      <c r="M55">
        <v>146.61029099999999</v>
      </c>
      <c r="O55" s="22">
        <f t="shared" si="45"/>
        <v>-3.6053030667624331E-3</v>
      </c>
      <c r="P55" s="22">
        <f t="shared" si="13"/>
        <v>-2.4622453607304862E-2</v>
      </c>
      <c r="Q55" s="22">
        <f t="shared" si="14"/>
        <v>2.036236462605201E-3</v>
      </c>
      <c r="R55" s="22">
        <f t="shared" si="15"/>
        <v>1.6097079469232334E-2</v>
      </c>
      <c r="S55" s="22">
        <f t="shared" si="16"/>
        <v>4.5431987115123196E-3</v>
      </c>
      <c r="T55" s="22">
        <f t="shared" si="17"/>
        <v>1.1486664725737228E-2</v>
      </c>
      <c r="U55" s="22">
        <f t="shared" si="18"/>
        <v>5.31990711574859E-3</v>
      </c>
      <c r="V55" s="22">
        <f t="shared" si="19"/>
        <v>-1.6474779640096582E-3</v>
      </c>
      <c r="W55" s="22">
        <f t="shared" si="20"/>
        <v>-7.3834706184588983E-3</v>
      </c>
      <c r="X55" s="22">
        <f t="shared" si="21"/>
        <v>1.3008250766194829E-2</v>
      </c>
      <c r="Y55" s="22">
        <f t="shared" si="22"/>
        <v>2.4723156889483455E-3</v>
      </c>
      <c r="Z55" s="16"/>
    </row>
    <row r="56" spans="1:26">
      <c r="A56" s="2"/>
      <c r="B56" s="112">
        <v>43542</v>
      </c>
      <c r="C56">
        <v>62.894523999999997</v>
      </c>
      <c r="D56">
        <v>160.299927</v>
      </c>
      <c r="E56">
        <v>30.630628999999999</v>
      </c>
      <c r="F56">
        <v>47.642384</v>
      </c>
      <c r="G56">
        <v>71.389671000000007</v>
      </c>
      <c r="H56">
        <v>92.284683000000001</v>
      </c>
      <c r="I56">
        <v>168.30517599999999</v>
      </c>
      <c r="J56">
        <v>70.462997000000001</v>
      </c>
      <c r="K56">
        <v>236.61029099999999</v>
      </c>
      <c r="L56">
        <v>45.251663000000001</v>
      </c>
      <c r="M56">
        <v>148.603409</v>
      </c>
      <c r="O56" s="22">
        <f t="shared" si="45"/>
        <v>1.1603165670359905E-2</v>
      </c>
      <c r="P56" s="22">
        <f t="shared" si="13"/>
        <v>-3.3196710838419352E-2</v>
      </c>
      <c r="Q56" s="22">
        <f t="shared" si="14"/>
        <v>1.259897844315927E-2</v>
      </c>
      <c r="R56" s="22">
        <f t="shared" si="15"/>
        <v>-1.9360717155588736E-3</v>
      </c>
      <c r="S56" s="22">
        <f t="shared" si="16"/>
        <v>-1.2664067475808283E-3</v>
      </c>
      <c r="T56" s="22">
        <f t="shared" si="17"/>
        <v>6.0063752364234446E-3</v>
      </c>
      <c r="U56" s="22">
        <f t="shared" si="18"/>
        <v>-4.2330147713665056E-4</v>
      </c>
      <c r="V56" s="22">
        <f t="shared" si="19"/>
        <v>-1.650210795014817E-3</v>
      </c>
      <c r="W56" s="22">
        <f t="shared" si="20"/>
        <v>1.4319797855799621E-2</v>
      </c>
      <c r="X56" s="22">
        <f t="shared" si="21"/>
        <v>1.0208490440095419E-2</v>
      </c>
      <c r="Y56" s="22">
        <f t="shared" si="22"/>
        <v>1.3594666420790436E-2</v>
      </c>
      <c r="Z56" s="16"/>
    </row>
    <row r="57" spans="1:26">
      <c r="A57" s="2"/>
      <c r="B57" s="112">
        <v>43543</v>
      </c>
      <c r="C57">
        <v>62.731636000000002</v>
      </c>
      <c r="D57">
        <v>161.39875799999999</v>
      </c>
      <c r="E57">
        <v>30.689028</v>
      </c>
      <c r="F57">
        <v>47.675986999999999</v>
      </c>
      <c r="G57">
        <v>71.221596000000005</v>
      </c>
      <c r="H57">
        <v>91.948920999999999</v>
      </c>
      <c r="I57">
        <v>169.214066</v>
      </c>
      <c r="J57">
        <v>69.722579999999994</v>
      </c>
      <c r="K57">
        <v>238.58668499999999</v>
      </c>
      <c r="L57">
        <v>44.893062999999998</v>
      </c>
      <c r="M57">
        <v>149.22456399999999</v>
      </c>
      <c r="O57" s="22">
        <f t="shared" ref="O57" si="46">(C57/C56)-1</f>
        <v>-2.5898598103707426E-3</v>
      </c>
      <c r="P57" s="22">
        <f t="shared" si="13"/>
        <v>6.8548440449383019E-3</v>
      </c>
      <c r="Q57" s="22">
        <f t="shared" si="14"/>
        <v>1.9065556897313041E-3</v>
      </c>
      <c r="R57" s="22">
        <f t="shared" si="15"/>
        <v>7.0531734935852519E-4</v>
      </c>
      <c r="S57" s="22">
        <f t="shared" si="16"/>
        <v>-2.3543321834330611E-3</v>
      </c>
      <c r="T57" s="22">
        <f t="shared" si="17"/>
        <v>-3.6383285837369161E-3</v>
      </c>
      <c r="U57" s="22">
        <f t="shared" si="18"/>
        <v>5.4002498413954214E-3</v>
      </c>
      <c r="V57" s="22">
        <f t="shared" si="19"/>
        <v>-1.0507884017479485E-2</v>
      </c>
      <c r="W57" s="22">
        <f t="shared" si="20"/>
        <v>8.3529502949641898E-3</v>
      </c>
      <c r="X57" s="22">
        <f t="shared" si="21"/>
        <v>-7.9245706395365545E-3</v>
      </c>
      <c r="Y57" s="22">
        <f t="shared" si="22"/>
        <v>4.1799512149818252E-3</v>
      </c>
      <c r="Z57" s="16"/>
    </row>
    <row r="58" spans="1:26">
      <c r="A58" s="2"/>
      <c r="B58" s="112">
        <v>43544</v>
      </c>
      <c r="C58">
        <v>63.0807</v>
      </c>
      <c r="D58">
        <v>165.26464799999999</v>
      </c>
      <c r="E58">
        <v>30.317125000000001</v>
      </c>
      <c r="F58">
        <v>48.003689000000001</v>
      </c>
      <c r="G58">
        <v>71.131050000000002</v>
      </c>
      <c r="H58">
        <v>89.985954000000007</v>
      </c>
      <c r="I58">
        <v>170.666428</v>
      </c>
      <c r="J58">
        <v>69.747535999999997</v>
      </c>
      <c r="K58">
        <v>232.43483000000001</v>
      </c>
      <c r="L58">
        <v>45.285361999999999</v>
      </c>
      <c r="M58">
        <v>148.01010099999999</v>
      </c>
      <c r="O58" s="22">
        <f t="shared" ref="O58:O60" si="47">C58/C57-1</f>
        <v>5.5644013492650579E-3</v>
      </c>
      <c r="P58" s="22">
        <f t="shared" si="13"/>
        <v>2.3952414801110322E-2</v>
      </c>
      <c r="Q58" s="22">
        <f t="shared" si="14"/>
        <v>-1.2118435292248431E-2</v>
      </c>
      <c r="R58" s="22">
        <f t="shared" si="15"/>
        <v>6.8735231427929921E-3</v>
      </c>
      <c r="S58" s="22">
        <f t="shared" si="16"/>
        <v>-1.2713278708329501E-3</v>
      </c>
      <c r="T58" s="22">
        <f t="shared" si="17"/>
        <v>-2.1348450625102933E-2</v>
      </c>
      <c r="U58" s="22">
        <f t="shared" si="18"/>
        <v>8.5829862394535272E-3</v>
      </c>
      <c r="V58" s="22">
        <f t="shared" si="19"/>
        <v>3.5793282463170151E-4</v>
      </c>
      <c r="W58" s="22">
        <f t="shared" si="20"/>
        <v>-2.5784569662804069E-2</v>
      </c>
      <c r="X58" s="22">
        <f t="shared" si="21"/>
        <v>8.7385215840585229E-3</v>
      </c>
      <c r="Y58" s="22">
        <f t="shared" si="22"/>
        <v>-8.1384925339771375E-3</v>
      </c>
      <c r="Z58" s="16"/>
    </row>
    <row r="59" spans="1:26">
      <c r="A59" s="2"/>
      <c r="B59" s="112">
        <v>43545</v>
      </c>
      <c r="C59">
        <v>63.445286000000003</v>
      </c>
      <c r="D59">
        <v>165.903976</v>
      </c>
      <c r="E59">
        <v>30.446204999999999</v>
      </c>
      <c r="F59">
        <v>48.457419999999999</v>
      </c>
      <c r="G59">
        <v>72.307747000000006</v>
      </c>
      <c r="H59">
        <v>88.565414000000004</v>
      </c>
      <c r="I59">
        <v>173.490982</v>
      </c>
      <c r="J59">
        <v>70.205085999999994</v>
      </c>
      <c r="K59">
        <v>233.84518399999999</v>
      </c>
      <c r="L59">
        <v>46.953228000000003</v>
      </c>
      <c r="M59">
        <v>148.07501199999999</v>
      </c>
      <c r="O59" s="22">
        <f t="shared" si="47"/>
        <v>5.7796758755055411E-3</v>
      </c>
      <c r="P59" s="22">
        <f t="shared" si="13"/>
        <v>3.8685103422724243E-3</v>
      </c>
      <c r="Q59" s="22">
        <f t="shared" si="14"/>
        <v>4.2576596560524038E-3</v>
      </c>
      <c r="R59" s="22">
        <f t="shared" si="15"/>
        <v>9.4520027408726559E-3</v>
      </c>
      <c r="S59" s="22">
        <f t="shared" si="16"/>
        <v>1.6542663154838877E-2</v>
      </c>
      <c r="T59" s="22">
        <f t="shared" si="17"/>
        <v>-1.5786241483865426E-2</v>
      </c>
      <c r="U59" s="22">
        <f t="shared" si="18"/>
        <v>1.6550144238092424E-2</v>
      </c>
      <c r="V59" s="22">
        <f t="shared" si="19"/>
        <v>6.5600883735879023E-3</v>
      </c>
      <c r="W59" s="22">
        <f t="shared" si="20"/>
        <v>6.0677395035846349E-3</v>
      </c>
      <c r="X59" s="22">
        <f t="shared" si="21"/>
        <v>3.6830135088685045E-2</v>
      </c>
      <c r="Y59" s="22">
        <f t="shared" si="22"/>
        <v>4.3855790626068369E-4</v>
      </c>
      <c r="Z59" s="16"/>
    </row>
    <row r="60" spans="1:26">
      <c r="A60" s="2"/>
      <c r="B60" s="112">
        <v>43546</v>
      </c>
      <c r="C60">
        <v>62.429104000000002</v>
      </c>
      <c r="D60">
        <v>164.165817</v>
      </c>
      <c r="E60">
        <v>30.206479999999999</v>
      </c>
      <c r="F60">
        <v>47.944873999999999</v>
      </c>
      <c r="G60">
        <v>69.721626000000001</v>
      </c>
      <c r="H60">
        <v>85.887862999999996</v>
      </c>
      <c r="I60">
        <v>172.54647800000001</v>
      </c>
      <c r="J60">
        <v>70.637687999999997</v>
      </c>
      <c r="K60">
        <v>229.27076700000001</v>
      </c>
      <c r="L60">
        <v>45.980899999999998</v>
      </c>
      <c r="M60">
        <v>144.561554</v>
      </c>
      <c r="O60" s="22">
        <f t="shared" si="47"/>
        <v>-1.601666670712143E-2</v>
      </c>
      <c r="P60" s="22">
        <f t="shared" si="13"/>
        <v>-1.0476897792973894E-2</v>
      </c>
      <c r="Q60" s="22">
        <f t="shared" si="14"/>
        <v>-7.8737235067556366E-3</v>
      </c>
      <c r="R60" s="22">
        <f t="shared" si="15"/>
        <v>-1.0577244929672269E-2</v>
      </c>
      <c r="S60" s="22">
        <f t="shared" si="16"/>
        <v>-3.5765476139092089E-2</v>
      </c>
      <c r="T60" s="22">
        <f t="shared" si="17"/>
        <v>-3.0232467495720283E-2</v>
      </c>
      <c r="U60" s="22">
        <f t="shared" si="18"/>
        <v>-5.4441100575475243E-3</v>
      </c>
      <c r="V60" s="22">
        <f t="shared" si="19"/>
        <v>6.1619752164394637E-3</v>
      </c>
      <c r="W60" s="22">
        <f t="shared" si="20"/>
        <v>-1.9561732774449503E-2</v>
      </c>
      <c r="X60" s="22">
        <f t="shared" si="21"/>
        <v>-2.0708437767047783E-2</v>
      </c>
      <c r="Y60" s="22">
        <f t="shared" si="22"/>
        <v>-2.372755505837798E-2</v>
      </c>
      <c r="Z60" s="16"/>
    </row>
    <row r="61" spans="1:26">
      <c r="A61" s="2"/>
      <c r="B61" s="112">
        <v>43549</v>
      </c>
      <c r="C61">
        <v>61.994705000000003</v>
      </c>
      <c r="D61">
        <v>166.11373900000001</v>
      </c>
      <c r="E61">
        <v>30.172671999999999</v>
      </c>
      <c r="F61">
        <v>48.129722999999998</v>
      </c>
      <c r="G61">
        <v>68.881141999999997</v>
      </c>
      <c r="H61">
        <v>85.173271</v>
      </c>
      <c r="I61">
        <v>174.36416600000001</v>
      </c>
      <c r="J61">
        <v>70.795731000000004</v>
      </c>
      <c r="K61">
        <v>229.05732699999999</v>
      </c>
      <c r="L61">
        <v>45.424945999999998</v>
      </c>
      <c r="M61">
        <v>145.85012800000001</v>
      </c>
      <c r="O61" s="22">
        <f t="shared" ref="O61" si="48">(C61/C60)-1</f>
        <v>-6.9582770241264358E-3</v>
      </c>
      <c r="P61" s="22">
        <f t="shared" si="13"/>
        <v>1.1865576132697564E-2</v>
      </c>
      <c r="Q61" s="22">
        <f t="shared" si="14"/>
        <v>-1.1192300460033389E-3</v>
      </c>
      <c r="R61" s="22">
        <f t="shared" si="15"/>
        <v>3.8554486554704948E-3</v>
      </c>
      <c r="S61" s="22">
        <f t="shared" si="16"/>
        <v>-1.2054853683418187E-2</v>
      </c>
      <c r="T61" s="22">
        <f t="shared" si="17"/>
        <v>-8.3200579807183317E-3</v>
      </c>
      <c r="U61" s="22">
        <f t="shared" si="18"/>
        <v>1.0534483352363733E-2</v>
      </c>
      <c r="V61" s="22">
        <f t="shared" si="19"/>
        <v>2.23737503979482E-3</v>
      </c>
      <c r="W61" s="22">
        <f t="shared" si="20"/>
        <v>-9.3095165507961486E-4</v>
      </c>
      <c r="X61" s="22">
        <f t="shared" si="21"/>
        <v>-1.2090976905628215E-2</v>
      </c>
      <c r="Y61" s="22">
        <f t="shared" si="22"/>
        <v>8.9136700896284005E-3</v>
      </c>
      <c r="Z61" s="16"/>
    </row>
    <row r="62" spans="1:26">
      <c r="A62" s="2"/>
      <c r="B62" s="112">
        <v>43550</v>
      </c>
      <c r="C62">
        <v>62.801437</v>
      </c>
      <c r="D62">
        <v>167.502274</v>
      </c>
      <c r="E62">
        <v>30.218783999999999</v>
      </c>
      <c r="F62">
        <v>48.591869000000003</v>
      </c>
      <c r="G62">
        <v>68.764778000000007</v>
      </c>
      <c r="H62">
        <v>86.025620000000004</v>
      </c>
      <c r="I62">
        <v>173.79392999999999</v>
      </c>
      <c r="J62">
        <v>71.278259000000006</v>
      </c>
      <c r="K62">
        <v>225.83755500000001</v>
      </c>
      <c r="L62">
        <v>44.955627</v>
      </c>
      <c r="M62">
        <v>146.100449</v>
      </c>
      <c r="O62" s="22">
        <f t="shared" ref="O62:O64" si="49">C62/C61-1</f>
        <v>1.3012917796769941E-2</v>
      </c>
      <c r="P62" s="22">
        <f t="shared" si="13"/>
        <v>8.3589413395841472E-3</v>
      </c>
      <c r="Q62" s="22">
        <f t="shared" si="14"/>
        <v>1.5282703500705264E-3</v>
      </c>
      <c r="R62" s="22">
        <f t="shared" si="15"/>
        <v>9.6020914144883118E-3</v>
      </c>
      <c r="S62" s="22">
        <f t="shared" si="16"/>
        <v>-1.6893448137080824E-3</v>
      </c>
      <c r="T62" s="22">
        <f t="shared" si="17"/>
        <v>1.0007235720699281E-2</v>
      </c>
      <c r="U62" s="22">
        <f t="shared" si="18"/>
        <v>-3.2703737991670589E-3</v>
      </c>
      <c r="V62" s="22">
        <f t="shared" si="19"/>
        <v>6.815778199959599E-3</v>
      </c>
      <c r="W62" s="22">
        <f t="shared" si="20"/>
        <v>-1.4056620856315094E-2</v>
      </c>
      <c r="X62" s="22">
        <f t="shared" si="21"/>
        <v>-1.0331745908954915E-2</v>
      </c>
      <c r="Y62" s="22">
        <f t="shared" si="22"/>
        <v>1.7162892033937283E-3</v>
      </c>
      <c r="Z62" s="16"/>
    </row>
    <row r="63" spans="1:26">
      <c r="A63" s="2"/>
      <c r="B63" s="112">
        <v>43551</v>
      </c>
      <c r="C63">
        <v>62.320492000000002</v>
      </c>
      <c r="D63">
        <v>165.694199</v>
      </c>
      <c r="E63">
        <v>29.877621000000001</v>
      </c>
      <c r="F63">
        <v>48.474232000000001</v>
      </c>
      <c r="G63">
        <v>68.092376999999999</v>
      </c>
      <c r="H63">
        <v>85.732879999999994</v>
      </c>
      <c r="I63">
        <v>172.93853799999999</v>
      </c>
      <c r="J63">
        <v>70.845673000000005</v>
      </c>
      <c r="K63">
        <v>224.27873199999999</v>
      </c>
      <c r="L63">
        <v>45.359962000000003</v>
      </c>
      <c r="M63">
        <v>146.72157300000001</v>
      </c>
      <c r="O63" s="22">
        <f t="shared" si="49"/>
        <v>-7.6581846367623774E-3</v>
      </c>
      <c r="P63" s="22">
        <f t="shared" si="13"/>
        <v>-1.0794331066812823E-2</v>
      </c>
      <c r="Q63" s="22">
        <f t="shared" si="14"/>
        <v>-1.128976599455489E-2</v>
      </c>
      <c r="R63" s="22">
        <f t="shared" si="15"/>
        <v>-2.4209194340724105E-3</v>
      </c>
      <c r="S63" s="22">
        <f t="shared" si="16"/>
        <v>-9.7782763146564422E-3</v>
      </c>
      <c r="T63" s="22">
        <f t="shared" si="17"/>
        <v>-3.4029397288855012E-3</v>
      </c>
      <c r="U63" s="22">
        <f t="shared" si="18"/>
        <v>-4.9218750044952575E-3</v>
      </c>
      <c r="V63" s="22">
        <f t="shared" si="19"/>
        <v>-6.068975394025844E-3</v>
      </c>
      <c r="W63" s="22">
        <f t="shared" si="20"/>
        <v>-6.9024082376379914E-3</v>
      </c>
      <c r="X63" s="22">
        <f t="shared" si="21"/>
        <v>8.9940909955499304E-3</v>
      </c>
      <c r="Y63" s="22">
        <f t="shared" si="22"/>
        <v>4.2513490153615052E-3</v>
      </c>
      <c r="Z63" s="16"/>
    </row>
    <row r="64" spans="1:26">
      <c r="A64" s="2"/>
      <c r="B64" s="112">
        <v>43552</v>
      </c>
      <c r="C64">
        <v>62.630778999999997</v>
      </c>
      <c r="D64">
        <v>165.37454199999999</v>
      </c>
      <c r="E64">
        <v>29.853033</v>
      </c>
      <c r="F64">
        <v>48.516247</v>
      </c>
      <c r="G64">
        <v>68.169960000000003</v>
      </c>
      <c r="H64">
        <v>86.705771999999996</v>
      </c>
      <c r="I64">
        <v>173.68699599999999</v>
      </c>
      <c r="J64">
        <v>70.105262999999994</v>
      </c>
      <c r="K64">
        <v>224.76121499999999</v>
      </c>
      <c r="L64">
        <v>45.420138999999999</v>
      </c>
      <c r="M64">
        <v>147.25250199999999</v>
      </c>
      <c r="O64" s="22">
        <f t="shared" si="49"/>
        <v>4.978892015165659E-3</v>
      </c>
      <c r="P64" s="22">
        <f t="shared" si="13"/>
        <v>-1.9291984989771027E-3</v>
      </c>
      <c r="Q64" s="22">
        <f t="shared" si="14"/>
        <v>-8.2295708885260499E-4</v>
      </c>
      <c r="R64" s="22">
        <f t="shared" si="15"/>
        <v>8.667491627303292E-4</v>
      </c>
      <c r="S64" s="22">
        <f t="shared" si="16"/>
        <v>1.1393786414595208E-3</v>
      </c>
      <c r="T64" s="22">
        <f t="shared" si="17"/>
        <v>1.1347944919148922E-2</v>
      </c>
      <c r="U64" s="22">
        <f t="shared" si="18"/>
        <v>4.3278843955532054E-3</v>
      </c>
      <c r="V64" s="22">
        <f t="shared" si="19"/>
        <v>-1.0451026416250064E-2</v>
      </c>
      <c r="W64" s="22">
        <f t="shared" si="20"/>
        <v>2.1512650606567707E-3</v>
      </c>
      <c r="X64" s="22">
        <f t="shared" si="21"/>
        <v>1.3266545505481453E-3</v>
      </c>
      <c r="Y64" s="22">
        <f t="shared" si="22"/>
        <v>3.6186157846056499E-3</v>
      </c>
      <c r="Z64" s="16"/>
    </row>
    <row r="65" spans="1:26">
      <c r="A65" s="2"/>
      <c r="B65" s="112">
        <v>43553</v>
      </c>
      <c r="C65">
        <v>62.677340999999998</v>
      </c>
      <c r="D65">
        <v>166.51333600000001</v>
      </c>
      <c r="E65">
        <v>29.975973</v>
      </c>
      <c r="F65">
        <v>48.499434999999998</v>
      </c>
      <c r="G65">
        <v>68.932861000000003</v>
      </c>
      <c r="H65">
        <v>87.153458000000001</v>
      </c>
      <c r="I65">
        <v>175.584869</v>
      </c>
      <c r="J65">
        <v>70.554489000000004</v>
      </c>
      <c r="K65">
        <v>229.42845199999999</v>
      </c>
      <c r="L65">
        <v>45.716152000000001</v>
      </c>
      <c r="M65">
        <v>148.89196799999999</v>
      </c>
      <c r="O65" s="22">
        <f t="shared" ref="O65" si="50">(C65/C64)-1</f>
        <v>7.4343638612583973E-4</v>
      </c>
      <c r="P65" s="22">
        <f t="shared" si="13"/>
        <v>6.8861505902160225E-3</v>
      </c>
      <c r="Q65" s="22">
        <f t="shared" si="14"/>
        <v>4.1181745251814839E-3</v>
      </c>
      <c r="R65" s="22">
        <f t="shared" si="15"/>
        <v>-3.4652309359384237E-4</v>
      </c>
      <c r="S65" s="22">
        <f t="shared" si="16"/>
        <v>1.1191161033393682E-2</v>
      </c>
      <c r="T65" s="22">
        <f t="shared" si="17"/>
        <v>5.1632779418653296E-3</v>
      </c>
      <c r="U65" s="22">
        <f t="shared" si="18"/>
        <v>1.0926972333610951E-2</v>
      </c>
      <c r="V65" s="22">
        <f t="shared" si="19"/>
        <v>6.4078783928107619E-3</v>
      </c>
      <c r="W65" s="22">
        <f t="shared" si="20"/>
        <v>2.0765313090161053E-2</v>
      </c>
      <c r="X65" s="22">
        <f t="shared" si="21"/>
        <v>6.5172191569031757E-3</v>
      </c>
      <c r="Y65" s="22">
        <f t="shared" si="22"/>
        <v>1.1133705558361129E-2</v>
      </c>
      <c r="Z65" s="16"/>
    </row>
    <row r="66" spans="1:26">
      <c r="A66" s="2"/>
      <c r="B66" s="112">
        <v>43556</v>
      </c>
      <c r="C66">
        <v>63.398743000000003</v>
      </c>
      <c r="D66">
        <v>168.52119400000001</v>
      </c>
      <c r="E66">
        <v>30.065104000000002</v>
      </c>
      <c r="F66">
        <v>48.339793999999998</v>
      </c>
      <c r="G66">
        <v>70.368155999999999</v>
      </c>
      <c r="H66">
        <v>90.089286999999999</v>
      </c>
      <c r="I66">
        <v>171.53070099999999</v>
      </c>
      <c r="J66">
        <v>70.146866000000003</v>
      </c>
      <c r="K66">
        <v>227.83253500000001</v>
      </c>
      <c r="L66">
        <v>46.026634000000001</v>
      </c>
      <c r="M66">
        <v>150.82019</v>
      </c>
      <c r="O66" s="22">
        <f t="shared" ref="O66:O68" si="51">C66/C65-1</f>
        <v>1.1509773524055689E-2</v>
      </c>
      <c r="P66" s="22">
        <f t="shared" si="13"/>
        <v>1.2058241389146129E-2</v>
      </c>
      <c r="Q66" s="22">
        <f t="shared" si="14"/>
        <v>2.9734147411997203E-3</v>
      </c>
      <c r="R66" s="22">
        <f t="shared" si="15"/>
        <v>-3.2916053558149638E-3</v>
      </c>
      <c r="S66" s="22">
        <f t="shared" si="16"/>
        <v>2.0821636867792259E-2</v>
      </c>
      <c r="T66" s="22">
        <f t="shared" si="17"/>
        <v>3.3685743140564828E-2</v>
      </c>
      <c r="U66" s="22">
        <f t="shared" si="18"/>
        <v>-2.3089506647637204E-2</v>
      </c>
      <c r="V66" s="22">
        <f t="shared" si="19"/>
        <v>-5.777421192859955E-3</v>
      </c>
      <c r="W66" s="22">
        <f t="shared" si="20"/>
        <v>-6.9560553021557059E-3</v>
      </c>
      <c r="X66" s="22">
        <f t="shared" si="21"/>
        <v>6.7915164863394661E-3</v>
      </c>
      <c r="Y66" s="22">
        <f t="shared" si="22"/>
        <v>1.2950476952524381E-2</v>
      </c>
      <c r="Z66" s="16"/>
    </row>
    <row r="67" spans="1:26">
      <c r="A67" s="2"/>
      <c r="B67" s="112">
        <v>43557</v>
      </c>
      <c r="C67">
        <v>63.127251000000001</v>
      </c>
      <c r="D67">
        <v>174.015366</v>
      </c>
      <c r="E67">
        <v>29.794632</v>
      </c>
      <c r="F67">
        <v>48.348193999999999</v>
      </c>
      <c r="G67">
        <v>70.162079000000006</v>
      </c>
      <c r="H67">
        <v>90.519760000000005</v>
      </c>
      <c r="I67">
        <v>173.856247</v>
      </c>
      <c r="J67">
        <v>70.512900999999999</v>
      </c>
      <c r="K67">
        <v>226.78401199999999</v>
      </c>
      <c r="L67">
        <v>46.695709000000001</v>
      </c>
      <c r="M67">
        <v>151.015793</v>
      </c>
      <c r="O67" s="22">
        <f t="shared" si="51"/>
        <v>-4.2822931047702406E-3</v>
      </c>
      <c r="P67" s="22">
        <f t="shared" si="13"/>
        <v>3.2602261291834855E-2</v>
      </c>
      <c r="Q67" s="22">
        <f t="shared" si="14"/>
        <v>-8.9962103573631991E-3</v>
      </c>
      <c r="R67" s="22">
        <f t="shared" si="15"/>
        <v>1.7376987580886016E-4</v>
      </c>
      <c r="S67" s="22">
        <f t="shared" si="16"/>
        <v>-2.9285547854912553E-3</v>
      </c>
      <c r="T67" s="22">
        <f t="shared" si="17"/>
        <v>4.7782928951363157E-3</v>
      </c>
      <c r="U67" s="22">
        <f t="shared" si="18"/>
        <v>1.3557607975962283E-2</v>
      </c>
      <c r="V67" s="22">
        <f t="shared" si="19"/>
        <v>5.2181233584975839E-3</v>
      </c>
      <c r="W67" s="22">
        <f t="shared" si="20"/>
        <v>-4.6021653579898514E-3</v>
      </c>
      <c r="X67" s="22">
        <f t="shared" si="21"/>
        <v>1.4536691951012592E-2</v>
      </c>
      <c r="Y67" s="22">
        <f t="shared" si="22"/>
        <v>1.2969284815249615E-3</v>
      </c>
      <c r="Z67" s="16"/>
    </row>
    <row r="68" spans="1:26">
      <c r="A68" s="2"/>
      <c r="B68" s="112">
        <v>43558</v>
      </c>
      <c r="C68">
        <v>62.754894</v>
      </c>
      <c r="D68">
        <v>173.356064</v>
      </c>
      <c r="E68">
        <v>29.871469000000001</v>
      </c>
      <c r="F68">
        <v>48.465820000000001</v>
      </c>
      <c r="G68">
        <v>71.815689000000006</v>
      </c>
      <c r="H68">
        <v>90.700553999999997</v>
      </c>
      <c r="I68">
        <v>173.11674500000001</v>
      </c>
      <c r="J68">
        <v>70.246696</v>
      </c>
      <c r="K68">
        <v>228.11088599999999</v>
      </c>
      <c r="L68">
        <v>47.015811999999997</v>
      </c>
      <c r="M68">
        <v>152.198792</v>
      </c>
      <c r="O68" s="22">
        <f t="shared" si="51"/>
        <v>-5.8985144149552582E-3</v>
      </c>
      <c r="P68" s="22">
        <f t="shared" si="13"/>
        <v>-3.7887573675533526E-3</v>
      </c>
      <c r="Q68" s="22">
        <f t="shared" si="14"/>
        <v>2.5788873646770405E-3</v>
      </c>
      <c r="R68" s="22">
        <f t="shared" si="15"/>
        <v>2.4328933568853461E-3</v>
      </c>
      <c r="S68" s="22">
        <f t="shared" si="16"/>
        <v>2.3568429322055939E-2</v>
      </c>
      <c r="T68" s="22">
        <f t="shared" si="17"/>
        <v>1.9972876640415027E-3</v>
      </c>
      <c r="U68" s="22">
        <f t="shared" si="18"/>
        <v>-4.2535256153319878E-3</v>
      </c>
      <c r="V68" s="22">
        <f t="shared" si="19"/>
        <v>-3.7752665997956569E-3</v>
      </c>
      <c r="W68" s="22">
        <f t="shared" si="20"/>
        <v>5.8508269092620857E-3</v>
      </c>
      <c r="X68" s="22">
        <f t="shared" si="21"/>
        <v>6.8550838365040168E-3</v>
      </c>
      <c r="Y68" s="22">
        <f t="shared" si="22"/>
        <v>7.8336111508547912E-3</v>
      </c>
      <c r="Z68" s="16"/>
    </row>
    <row r="69" spans="1:26">
      <c r="A69" s="2"/>
      <c r="B69" s="112">
        <v>43559</v>
      </c>
      <c r="C69">
        <v>63.646973000000003</v>
      </c>
      <c r="D69">
        <v>175.83343500000001</v>
      </c>
      <c r="E69">
        <v>30.154242</v>
      </c>
      <c r="F69">
        <v>48.482632000000002</v>
      </c>
      <c r="G69">
        <v>72.642471</v>
      </c>
      <c r="H69">
        <v>91.576744000000005</v>
      </c>
      <c r="I69">
        <v>172.01185599999999</v>
      </c>
      <c r="J69">
        <v>69.872344999999996</v>
      </c>
      <c r="K69">
        <v>229.549057</v>
      </c>
      <c r="L69">
        <v>47.097636999999999</v>
      </c>
      <c r="M69">
        <v>152.990601</v>
      </c>
      <c r="O69" s="22">
        <f t="shared" ref="O69" si="52">(C69/C68)-1</f>
        <v>1.4215289727045111E-2</v>
      </c>
      <c r="P69" s="22">
        <f t="shared" si="13"/>
        <v>1.4290650946020556E-2</v>
      </c>
      <c r="Q69" s="22">
        <f t="shared" si="14"/>
        <v>9.4663238691072848E-3</v>
      </c>
      <c r="R69" s="22">
        <f t="shared" si="15"/>
        <v>3.4688363882007245E-4</v>
      </c>
      <c r="S69" s="22">
        <f t="shared" si="16"/>
        <v>1.151255403258733E-2</v>
      </c>
      <c r="T69" s="22">
        <f t="shared" si="17"/>
        <v>9.6602497047593161E-3</v>
      </c>
      <c r="U69" s="22">
        <f t="shared" si="18"/>
        <v>-6.3823346493721012E-3</v>
      </c>
      <c r="V69" s="22">
        <f t="shared" si="19"/>
        <v>-5.3290904955871632E-3</v>
      </c>
      <c r="W69" s="22">
        <f t="shared" si="20"/>
        <v>6.3047013021553244E-3</v>
      </c>
      <c r="X69" s="22">
        <f t="shared" si="21"/>
        <v>1.7403719412525387E-3</v>
      </c>
      <c r="Y69" s="22">
        <f t="shared" si="22"/>
        <v>5.2024657331051216E-3</v>
      </c>
      <c r="Z69" s="16"/>
    </row>
    <row r="70" spans="1:26">
      <c r="A70" s="2"/>
      <c r="B70" s="112">
        <v>43560</v>
      </c>
      <c r="C70">
        <v>63.98827</v>
      </c>
      <c r="D70">
        <v>175.53375199999999</v>
      </c>
      <c r="E70">
        <v>30.375523000000001</v>
      </c>
      <c r="F70">
        <v>48.331386999999999</v>
      </c>
      <c r="G70">
        <v>72.873192000000003</v>
      </c>
      <c r="H70">
        <v>91.359870999999998</v>
      </c>
      <c r="I70">
        <v>174.42652899999999</v>
      </c>
      <c r="J70">
        <v>70.554489000000004</v>
      </c>
      <c r="K70">
        <v>230.838852</v>
      </c>
      <c r="L70">
        <v>47.412925999999999</v>
      </c>
      <c r="M70">
        <v>153.726471</v>
      </c>
      <c r="O70" s="22">
        <f t="shared" ref="O70:O72" si="53">C70/C69-1</f>
        <v>5.3623445690025306E-3</v>
      </c>
      <c r="P70" s="22">
        <f t="shared" si="13"/>
        <v>-1.7043573083811436E-3</v>
      </c>
      <c r="Q70" s="22">
        <f t="shared" si="14"/>
        <v>7.3383041762415946E-3</v>
      </c>
      <c r="R70" s="22">
        <f t="shared" si="15"/>
        <v>-3.1195707361763025E-3</v>
      </c>
      <c r="S70" s="22">
        <f t="shared" si="16"/>
        <v>3.176117178062432E-3</v>
      </c>
      <c r="T70" s="22">
        <f t="shared" si="17"/>
        <v>-2.3682104268744064E-3</v>
      </c>
      <c r="U70" s="22">
        <f t="shared" si="18"/>
        <v>1.4037828880818504E-2</v>
      </c>
      <c r="V70" s="22">
        <f t="shared" si="19"/>
        <v>9.7627179966552902E-3</v>
      </c>
      <c r="W70" s="22">
        <f t="shared" si="20"/>
        <v>5.6188207298975001E-3</v>
      </c>
      <c r="X70" s="22">
        <f t="shared" si="21"/>
        <v>6.6943698258152828E-3</v>
      </c>
      <c r="Y70" s="22">
        <f t="shared" si="22"/>
        <v>4.8099033221002951E-3</v>
      </c>
      <c r="Z70" s="16"/>
    </row>
    <row r="71" spans="1:26">
      <c r="A71" s="2"/>
      <c r="B71" s="112">
        <v>43563</v>
      </c>
      <c r="C71">
        <v>64.383881000000002</v>
      </c>
      <c r="D71">
        <v>174.74458300000001</v>
      </c>
      <c r="E71">
        <v>30.498467999999999</v>
      </c>
      <c r="F71">
        <v>48.558250000000001</v>
      </c>
      <c r="G71">
        <v>73.334663000000006</v>
      </c>
      <c r="H71">
        <v>91.654838999999996</v>
      </c>
      <c r="I71">
        <v>174.83642599999999</v>
      </c>
      <c r="J71">
        <v>69.705948000000006</v>
      </c>
      <c r="K71">
        <v>230.81102000000001</v>
      </c>
      <c r="L71">
        <v>48.159011999999997</v>
      </c>
      <c r="M71">
        <v>153.69854699999999</v>
      </c>
      <c r="O71" s="22">
        <f t="shared" si="53"/>
        <v>6.1825550214125169E-3</v>
      </c>
      <c r="P71" s="22">
        <f t="shared" si="13"/>
        <v>-4.4958248257576106E-3</v>
      </c>
      <c r="Q71" s="22">
        <f t="shared" si="14"/>
        <v>4.0475023261328236E-3</v>
      </c>
      <c r="R71" s="22">
        <f t="shared" si="15"/>
        <v>4.6939062601287773E-3</v>
      </c>
      <c r="S71" s="22">
        <f t="shared" si="16"/>
        <v>6.3325207437050501E-3</v>
      </c>
      <c r="T71" s="22">
        <f t="shared" si="17"/>
        <v>3.2286385343078816E-3</v>
      </c>
      <c r="U71" s="22">
        <f t="shared" si="18"/>
        <v>2.3499693673316724E-3</v>
      </c>
      <c r="V71" s="22">
        <f t="shared" si="19"/>
        <v>-1.2026747157080186E-2</v>
      </c>
      <c r="W71" s="22">
        <f t="shared" si="20"/>
        <v>-1.2056895864298589E-4</v>
      </c>
      <c r="X71" s="22">
        <f t="shared" si="21"/>
        <v>1.5735919778500973E-2</v>
      </c>
      <c r="Y71" s="22">
        <f t="shared" si="22"/>
        <v>-1.8164731043623927E-4</v>
      </c>
      <c r="Z71" s="16"/>
    </row>
    <row r="72" spans="1:26">
      <c r="A72" s="2"/>
      <c r="B72" s="112">
        <v>43564</v>
      </c>
      <c r="C72">
        <v>63.553879000000002</v>
      </c>
      <c r="D72">
        <v>177.391785</v>
      </c>
      <c r="E72">
        <v>30.332502000000002</v>
      </c>
      <c r="F72">
        <v>48.356597999999998</v>
      </c>
      <c r="G72">
        <v>73.488487000000006</v>
      </c>
      <c r="H72">
        <v>90.978165000000004</v>
      </c>
      <c r="I72">
        <v>175.28190599999999</v>
      </c>
      <c r="J72">
        <v>70.013762999999997</v>
      </c>
      <c r="K72">
        <v>230.848129</v>
      </c>
      <c r="L72">
        <v>48.014614000000002</v>
      </c>
      <c r="M72">
        <v>147.95114100000001</v>
      </c>
      <c r="O72" s="22">
        <f t="shared" si="53"/>
        <v>-1.2891456481164965E-2</v>
      </c>
      <c r="P72" s="22">
        <f t="shared" si="13"/>
        <v>1.5148978895672016E-2</v>
      </c>
      <c r="Q72" s="22">
        <f t="shared" si="14"/>
        <v>-5.4417815347314047E-3</v>
      </c>
      <c r="R72" s="22">
        <f t="shared" si="15"/>
        <v>-4.1527855719677431E-3</v>
      </c>
      <c r="S72" s="22">
        <f t="shared" si="16"/>
        <v>2.097561967387751E-3</v>
      </c>
      <c r="T72" s="22">
        <f t="shared" si="17"/>
        <v>-7.3828507843430868E-3</v>
      </c>
      <c r="U72" s="22">
        <f t="shared" si="18"/>
        <v>2.5479816202602645E-3</v>
      </c>
      <c r="V72" s="22">
        <f t="shared" si="19"/>
        <v>4.4159072336265037E-3</v>
      </c>
      <c r="W72" s="22">
        <f t="shared" si="20"/>
        <v>1.6077655217672238E-4</v>
      </c>
      <c r="X72" s="22">
        <f t="shared" si="21"/>
        <v>-2.9983588533750716E-3</v>
      </c>
      <c r="Y72" s="22">
        <f t="shared" si="22"/>
        <v>-3.7394016483447867E-2</v>
      </c>
      <c r="Z72" s="16"/>
    </row>
    <row r="73" spans="1:26">
      <c r="A73" s="2"/>
      <c r="B73" s="112">
        <v>43565</v>
      </c>
      <c r="C73">
        <v>63.266852999999998</v>
      </c>
      <c r="D73">
        <v>177.631531</v>
      </c>
      <c r="E73">
        <v>30.612185</v>
      </c>
      <c r="F73">
        <v>48.331386999999999</v>
      </c>
      <c r="G73">
        <v>74.026863000000006</v>
      </c>
      <c r="H73">
        <v>91.385886999999997</v>
      </c>
      <c r="I73">
        <v>175.99800099999999</v>
      </c>
      <c r="J73">
        <v>69.772521999999995</v>
      </c>
      <c r="K73">
        <v>228.287216</v>
      </c>
      <c r="L73">
        <v>48.284163999999997</v>
      </c>
      <c r="M73">
        <v>147.76483200000001</v>
      </c>
      <c r="O73" s="22">
        <f t="shared" ref="O73" si="54">(C73/C72)-1</f>
        <v>-4.5162624928055672E-3</v>
      </c>
      <c r="P73" s="22">
        <f t="shared" ref="P73:P136" si="55">D73/D72-1</f>
        <v>1.3515056517414692E-3</v>
      </c>
      <c r="Q73" s="22">
        <f t="shared" ref="Q73:Q136" si="56">E73/E72-1</f>
        <v>9.2205713857695937E-3</v>
      </c>
      <c r="R73" s="22">
        <f t="shared" ref="R73:R136" si="57">F73/F72-1</f>
        <v>-5.2135594815827524E-4</v>
      </c>
      <c r="S73" s="22">
        <f t="shared" ref="S73:S136" si="58">G73/G72-1</f>
        <v>7.3259910766703129E-3</v>
      </c>
      <c r="T73" s="22">
        <f t="shared" ref="T73:T136" si="59">H73/H72-1</f>
        <v>4.4815368610697792E-3</v>
      </c>
      <c r="U73" s="22">
        <f t="shared" ref="U73:U136" si="60">I73/I72-1</f>
        <v>4.085390308341319E-3</v>
      </c>
      <c r="V73" s="22">
        <f t="shared" ref="V73:V136" si="61">J73/J72-1</f>
        <v>-3.4456225413852515E-3</v>
      </c>
      <c r="W73" s="22">
        <f t="shared" ref="W73:W136" si="62">K73/K72-1</f>
        <v>-1.1093496885131726E-2</v>
      </c>
      <c r="X73" s="22">
        <f t="shared" ref="X73:X136" si="63">L73/L72-1</f>
        <v>5.6139157965529041E-3</v>
      </c>
      <c r="Y73" s="22">
        <f t="shared" ref="Y73:Y136" si="64">M73/M72-1</f>
        <v>-1.2592603121593937E-3</v>
      </c>
      <c r="Z73" s="16"/>
    </row>
    <row r="74" spans="1:26">
      <c r="A74" s="2"/>
      <c r="B74" s="112">
        <v>43566</v>
      </c>
      <c r="C74">
        <v>63.569397000000002</v>
      </c>
      <c r="D74">
        <v>177.321854</v>
      </c>
      <c r="E74">
        <v>30.981009</v>
      </c>
      <c r="F74">
        <v>48.348193999999999</v>
      </c>
      <c r="G74">
        <v>74.776748999999995</v>
      </c>
      <c r="H74">
        <v>92.157996999999995</v>
      </c>
      <c r="I74">
        <v>176.02482599999999</v>
      </c>
      <c r="J74">
        <v>70.271659999999997</v>
      </c>
      <c r="K74">
        <v>218.442352</v>
      </c>
      <c r="L74">
        <v>47.882224999999998</v>
      </c>
      <c r="M74">
        <v>149.19006300000001</v>
      </c>
      <c r="O74" s="22">
        <f t="shared" ref="O74:O76" si="65">C74/C73-1</f>
        <v>4.7820301730514547E-3</v>
      </c>
      <c r="P74" s="22">
        <f t="shared" si="55"/>
        <v>-1.7433672853948146E-3</v>
      </c>
      <c r="Q74" s="22">
        <f t="shared" si="56"/>
        <v>1.2048274241123202E-2</v>
      </c>
      <c r="R74" s="22">
        <f t="shared" si="57"/>
        <v>3.4774503781576094E-4</v>
      </c>
      <c r="S74" s="22">
        <f t="shared" si="58"/>
        <v>1.01299172977245E-2</v>
      </c>
      <c r="T74" s="22">
        <f t="shared" si="59"/>
        <v>8.4488975852474724E-3</v>
      </c>
      <c r="U74" s="22">
        <f t="shared" si="60"/>
        <v>1.5241650386710326E-4</v>
      </c>
      <c r="V74" s="22">
        <f t="shared" si="61"/>
        <v>7.153790427698814E-3</v>
      </c>
      <c r="W74" s="22">
        <f t="shared" si="62"/>
        <v>-4.3124902797885944E-2</v>
      </c>
      <c r="X74" s="22">
        <f t="shared" si="63"/>
        <v>-8.3244477423281005E-3</v>
      </c>
      <c r="Y74" s="22">
        <f t="shared" si="64"/>
        <v>9.6452652549965379E-3</v>
      </c>
      <c r="Z74" s="16"/>
    </row>
    <row r="75" spans="1:26">
      <c r="A75" s="2"/>
      <c r="B75" s="112">
        <v>43567</v>
      </c>
      <c r="C75">
        <v>62.770420000000001</v>
      </c>
      <c r="D75">
        <v>178.91018700000001</v>
      </c>
      <c r="E75">
        <v>31.214594000000002</v>
      </c>
      <c r="F75">
        <v>48.112918999999998</v>
      </c>
      <c r="G75">
        <v>75.891953000000001</v>
      </c>
      <c r="H75">
        <v>96.478324999999998</v>
      </c>
      <c r="I75">
        <v>177.19744900000001</v>
      </c>
      <c r="J75">
        <v>70.338195999999996</v>
      </c>
      <c r="K75">
        <v>207.122162</v>
      </c>
      <c r="L75">
        <v>47.862991000000001</v>
      </c>
      <c r="M75">
        <v>150.40097</v>
      </c>
      <c r="O75" s="22">
        <f t="shared" si="65"/>
        <v>-1.256857918598786E-2</v>
      </c>
      <c r="P75" s="22">
        <f t="shared" si="55"/>
        <v>8.9573448741406825E-3</v>
      </c>
      <c r="Q75" s="22">
        <f t="shared" si="56"/>
        <v>7.5396188678038545E-3</v>
      </c>
      <c r="R75" s="22">
        <f t="shared" si="57"/>
        <v>-4.8662624295749968E-3</v>
      </c>
      <c r="S75" s="22">
        <f t="shared" si="58"/>
        <v>1.4913780217965966E-2</v>
      </c>
      <c r="T75" s="22">
        <f t="shared" si="59"/>
        <v>4.687957790575692E-2</v>
      </c>
      <c r="U75" s="22">
        <f t="shared" si="60"/>
        <v>6.6616910048813427E-3</v>
      </c>
      <c r="V75" s="22">
        <f t="shared" si="61"/>
        <v>9.4683973596176862E-4</v>
      </c>
      <c r="W75" s="22">
        <f t="shared" si="62"/>
        <v>-5.1822322440476132E-2</v>
      </c>
      <c r="X75" s="22">
        <f t="shared" si="63"/>
        <v>-4.0169394801514713E-4</v>
      </c>
      <c r="Y75" s="22">
        <f t="shared" si="64"/>
        <v>8.1165392362625433E-3</v>
      </c>
      <c r="Z75" s="16"/>
    </row>
    <row r="76" spans="1:26">
      <c r="A76" s="2"/>
      <c r="B76" s="112">
        <v>43570</v>
      </c>
      <c r="C76">
        <v>62.560982000000003</v>
      </c>
      <c r="D76">
        <v>179.45957899999999</v>
      </c>
      <c r="E76">
        <v>31.481997</v>
      </c>
      <c r="F76">
        <v>48.112918999999998</v>
      </c>
      <c r="G76">
        <v>74.795981999999995</v>
      </c>
      <c r="H76">
        <v>95.376534000000007</v>
      </c>
      <c r="I76">
        <v>175.523605</v>
      </c>
      <c r="J76">
        <v>70.388114999999999</v>
      </c>
      <c r="K76">
        <v>213.59880100000001</v>
      </c>
      <c r="L76">
        <v>47.949618999999998</v>
      </c>
      <c r="M76">
        <v>151.36047400000001</v>
      </c>
      <c r="O76" s="22">
        <f t="shared" si="65"/>
        <v>-3.3365715889744907E-3</v>
      </c>
      <c r="P76" s="22">
        <f t="shared" si="55"/>
        <v>3.0707698047400811E-3</v>
      </c>
      <c r="Q76" s="22">
        <f t="shared" si="56"/>
        <v>8.5666018914101194E-3</v>
      </c>
      <c r="R76" s="22">
        <f t="shared" si="57"/>
        <v>0</v>
      </c>
      <c r="S76" s="22">
        <f t="shared" si="58"/>
        <v>-1.4441201691041017E-2</v>
      </c>
      <c r="T76" s="22">
        <f t="shared" si="59"/>
        <v>-1.1420088398093498E-2</v>
      </c>
      <c r="U76" s="22">
        <f t="shared" si="60"/>
        <v>-9.446208223911845E-3</v>
      </c>
      <c r="V76" s="22">
        <f t="shared" si="61"/>
        <v>7.0969974834156346E-4</v>
      </c>
      <c r="W76" s="22">
        <f t="shared" si="62"/>
        <v>3.1269657179418653E-2</v>
      </c>
      <c r="X76" s="22">
        <f t="shared" si="63"/>
        <v>1.8099161416802456E-3</v>
      </c>
      <c r="Y76" s="22">
        <f t="shared" si="64"/>
        <v>6.3796397057811483E-3</v>
      </c>
      <c r="Z76" s="16"/>
    </row>
    <row r="77" spans="1:26">
      <c r="A77" s="2"/>
      <c r="B77" s="112">
        <v>43571</v>
      </c>
      <c r="C77">
        <v>62.987606</v>
      </c>
      <c r="D77">
        <v>178.68042</v>
      </c>
      <c r="E77">
        <v>31.635662</v>
      </c>
      <c r="F77">
        <v>48.146538</v>
      </c>
      <c r="G77">
        <v>75.276664999999994</v>
      </c>
      <c r="H77">
        <v>96.382880999999998</v>
      </c>
      <c r="I77">
        <v>172.04161099999999</v>
      </c>
      <c r="J77">
        <v>69.564528999999993</v>
      </c>
      <c r="K77">
        <v>205.02514600000001</v>
      </c>
      <c r="L77">
        <v>47.954433000000002</v>
      </c>
      <c r="M77">
        <v>153.28862000000001</v>
      </c>
      <c r="O77" s="22">
        <f t="shared" ref="O77" si="66">(C77/C76)-1</f>
        <v>6.8193302975965153E-3</v>
      </c>
      <c r="P77" s="22">
        <f t="shared" si="55"/>
        <v>-4.3416963549212095E-3</v>
      </c>
      <c r="Q77" s="22">
        <f t="shared" si="56"/>
        <v>4.8810436008872582E-3</v>
      </c>
      <c r="R77" s="22">
        <f t="shared" si="57"/>
        <v>6.9875203373137573E-4</v>
      </c>
      <c r="S77" s="22">
        <f t="shared" si="58"/>
        <v>6.4265885298491199E-3</v>
      </c>
      <c r="T77" s="22">
        <f t="shared" si="59"/>
        <v>1.0551306047669851E-2</v>
      </c>
      <c r="U77" s="22">
        <f t="shared" si="60"/>
        <v>-1.9837753446324324E-2</v>
      </c>
      <c r="V77" s="22">
        <f t="shared" si="61"/>
        <v>-1.1700640086753311E-2</v>
      </c>
      <c r="W77" s="22">
        <f t="shared" si="62"/>
        <v>-4.0139059582080749E-2</v>
      </c>
      <c r="X77" s="22">
        <f t="shared" si="63"/>
        <v>1.0039704382225345E-4</v>
      </c>
      <c r="Y77" s="22">
        <f t="shared" si="64"/>
        <v>1.2738768246722154E-2</v>
      </c>
      <c r="Z77" s="16"/>
    </row>
    <row r="78" spans="1:26">
      <c r="A78" s="2"/>
      <c r="B78" s="112">
        <v>43572</v>
      </c>
      <c r="C78">
        <v>63.166038999999998</v>
      </c>
      <c r="D78">
        <v>178.59051500000001</v>
      </c>
      <c r="E78">
        <v>31.706354000000001</v>
      </c>
      <c r="F78">
        <v>48.264167999999998</v>
      </c>
      <c r="G78">
        <v>75.372826000000003</v>
      </c>
      <c r="H78">
        <v>99.158996999999999</v>
      </c>
      <c r="I78">
        <v>171.11961400000001</v>
      </c>
      <c r="J78">
        <v>69.797461999999996</v>
      </c>
      <c r="K78">
        <v>201.202271</v>
      </c>
      <c r="L78">
        <v>48.888255999999998</v>
      </c>
      <c r="M78">
        <v>154.117706</v>
      </c>
      <c r="O78" s="22">
        <f t="shared" ref="O78:O80" si="67">C78/C77-1</f>
        <v>2.8328271438033958E-3</v>
      </c>
      <c r="P78" s="22">
        <f t="shared" si="55"/>
        <v>-5.0316089474145009E-4</v>
      </c>
      <c r="Q78" s="22">
        <f t="shared" si="56"/>
        <v>2.2345667999614793E-3</v>
      </c>
      <c r="R78" s="22">
        <f t="shared" si="57"/>
        <v>2.4431663186250674E-3</v>
      </c>
      <c r="S78" s="22">
        <f t="shared" si="58"/>
        <v>1.2774343815578071E-3</v>
      </c>
      <c r="T78" s="22">
        <f t="shared" si="59"/>
        <v>2.8802998739994035E-2</v>
      </c>
      <c r="U78" s="22">
        <f t="shared" si="60"/>
        <v>-5.3591511648887202E-3</v>
      </c>
      <c r="V78" s="22">
        <f t="shared" si="61"/>
        <v>3.3484450099561247E-3</v>
      </c>
      <c r="W78" s="22">
        <f t="shared" si="62"/>
        <v>-1.8645883563960575E-2</v>
      </c>
      <c r="X78" s="22">
        <f t="shared" si="63"/>
        <v>1.9473131920879849E-2</v>
      </c>
      <c r="Y78" s="22">
        <f t="shared" si="64"/>
        <v>5.4086598209310832E-3</v>
      </c>
      <c r="Z78" s="16"/>
    </row>
    <row r="79" spans="1:26">
      <c r="A79" s="2"/>
      <c r="B79" s="112">
        <v>43573</v>
      </c>
      <c r="C79">
        <v>62.933307999999997</v>
      </c>
      <c r="D79">
        <v>178.091049</v>
      </c>
      <c r="E79">
        <v>31.712502000000001</v>
      </c>
      <c r="F79">
        <v>49.415314000000002</v>
      </c>
      <c r="G79">
        <v>74.988242999999997</v>
      </c>
      <c r="H79">
        <v>98.430267000000001</v>
      </c>
      <c r="I79">
        <v>172.67712399999999</v>
      </c>
      <c r="J79">
        <v>69.556206000000003</v>
      </c>
      <c r="K79">
        <v>205.75814800000001</v>
      </c>
      <c r="L79">
        <v>49.063946000000001</v>
      </c>
      <c r="M79">
        <v>157.47110000000001</v>
      </c>
      <c r="O79" s="22">
        <f t="shared" si="67"/>
        <v>-3.6844323893729936E-3</v>
      </c>
      <c r="P79" s="22">
        <f t="shared" si="55"/>
        <v>-2.7967106763761018E-3</v>
      </c>
      <c r="Q79" s="22">
        <f t="shared" si="56"/>
        <v>1.9390435115940186E-4</v>
      </c>
      <c r="R79" s="22">
        <f t="shared" si="57"/>
        <v>2.3850944659400408E-2</v>
      </c>
      <c r="S79" s="22">
        <f t="shared" si="58"/>
        <v>-5.1024091892216683E-3</v>
      </c>
      <c r="T79" s="22">
        <f t="shared" si="59"/>
        <v>-7.3491062036458166E-3</v>
      </c>
      <c r="U79" s="22">
        <f t="shared" si="60"/>
        <v>9.1018788763745917E-3</v>
      </c>
      <c r="V79" s="22">
        <f t="shared" si="61"/>
        <v>-3.4565153672778681E-3</v>
      </c>
      <c r="W79" s="22">
        <f t="shared" si="62"/>
        <v>2.2643268276032469E-2</v>
      </c>
      <c r="X79" s="22">
        <f t="shared" si="63"/>
        <v>3.5937056130617151E-3</v>
      </c>
      <c r="Y79" s="22">
        <f t="shared" si="64"/>
        <v>2.1758655037338759E-2</v>
      </c>
      <c r="Z79" s="16"/>
    </row>
    <row r="80" spans="1:26">
      <c r="A80" s="2"/>
      <c r="B80" s="112">
        <v>43577</v>
      </c>
      <c r="C80">
        <v>64.306313000000003</v>
      </c>
      <c r="D80">
        <v>181.24769599999999</v>
      </c>
      <c r="E80">
        <v>31.463552</v>
      </c>
      <c r="F80">
        <v>49.306086999999998</v>
      </c>
      <c r="G80">
        <v>73.680756000000002</v>
      </c>
      <c r="H80">
        <v>98.551697000000004</v>
      </c>
      <c r="I80">
        <v>172.149002</v>
      </c>
      <c r="J80">
        <v>69.764167999999998</v>
      </c>
      <c r="K80">
        <v>210.73165900000001</v>
      </c>
      <c r="L80">
        <v>49.225203999999998</v>
      </c>
      <c r="M80">
        <v>157.56426999999999</v>
      </c>
      <c r="O80" s="22">
        <f t="shared" si="67"/>
        <v>2.181682551948505E-2</v>
      </c>
      <c r="P80" s="22">
        <f t="shared" si="55"/>
        <v>1.7724905421832915E-2</v>
      </c>
      <c r="Q80" s="22">
        <f t="shared" si="56"/>
        <v>-7.8502162963994815E-3</v>
      </c>
      <c r="R80" s="22">
        <f t="shared" si="57"/>
        <v>-2.2103876543211332E-3</v>
      </c>
      <c r="S80" s="22">
        <f t="shared" si="58"/>
        <v>-1.7435893250625889E-2</v>
      </c>
      <c r="T80" s="22">
        <f t="shared" si="59"/>
        <v>1.2336652505473555E-3</v>
      </c>
      <c r="U80" s="22">
        <f t="shared" si="60"/>
        <v>-3.0584363913774837E-3</v>
      </c>
      <c r="V80" s="22">
        <f t="shared" si="61"/>
        <v>2.9898410502722239E-3</v>
      </c>
      <c r="W80" s="22">
        <f t="shared" si="62"/>
        <v>2.4171635720593665E-2</v>
      </c>
      <c r="X80" s="22">
        <f t="shared" si="63"/>
        <v>3.2866903937973646E-3</v>
      </c>
      <c r="Y80" s="22">
        <f t="shared" si="64"/>
        <v>5.9166412122602097E-4</v>
      </c>
      <c r="Z80" s="16"/>
    </row>
    <row r="81" spans="1:26">
      <c r="A81" s="2"/>
      <c r="B81" s="112">
        <v>43578</v>
      </c>
      <c r="C81">
        <v>64.678657999999999</v>
      </c>
      <c r="D81">
        <v>183.585205</v>
      </c>
      <c r="E81">
        <v>31.678701</v>
      </c>
      <c r="F81">
        <v>49.356495000000002</v>
      </c>
      <c r="G81">
        <v>73.603836000000001</v>
      </c>
      <c r="H81">
        <v>98.673164</v>
      </c>
      <c r="I81">
        <v>173.11570699999999</v>
      </c>
      <c r="J81">
        <v>70.038703999999996</v>
      </c>
      <c r="K81">
        <v>213.95133999999999</v>
      </c>
      <c r="L81">
        <v>49.935187999999997</v>
      </c>
      <c r="M81">
        <v>156.269485</v>
      </c>
      <c r="O81" s="22">
        <f t="shared" ref="O81" si="68">(C81/C80)-1</f>
        <v>5.7901780187583629E-3</v>
      </c>
      <c r="P81" s="22">
        <f t="shared" si="55"/>
        <v>1.2896765319433401E-2</v>
      </c>
      <c r="Q81" s="22">
        <f t="shared" si="56"/>
        <v>6.8380391381113181E-3</v>
      </c>
      <c r="R81" s="22">
        <f t="shared" si="57"/>
        <v>1.0223484171438812E-3</v>
      </c>
      <c r="S81" s="22">
        <f t="shared" si="58"/>
        <v>-1.0439632296932455E-3</v>
      </c>
      <c r="T81" s="22">
        <f t="shared" si="59"/>
        <v>1.2325206333076988E-3</v>
      </c>
      <c r="U81" s="22">
        <f t="shared" si="60"/>
        <v>5.6155132400941277E-3</v>
      </c>
      <c r="V81" s="22">
        <f t="shared" si="61"/>
        <v>3.9352006606026002E-3</v>
      </c>
      <c r="W81" s="22">
        <f t="shared" si="62"/>
        <v>1.5278582322554524E-2</v>
      </c>
      <c r="X81" s="22">
        <f t="shared" si="63"/>
        <v>1.4423180450404915E-2</v>
      </c>
      <c r="Y81" s="22">
        <f t="shared" si="64"/>
        <v>-8.2175038795279098E-3</v>
      </c>
      <c r="Z81" s="16"/>
    </row>
    <row r="82" spans="1:26">
      <c r="A82" s="2"/>
      <c r="B82" s="112">
        <v>43579</v>
      </c>
      <c r="C82">
        <v>63.422012000000002</v>
      </c>
      <c r="D82">
        <v>182.38649000000001</v>
      </c>
      <c r="E82">
        <v>31.820076</v>
      </c>
      <c r="F82">
        <v>49.314495000000001</v>
      </c>
      <c r="G82">
        <v>73.623076999999995</v>
      </c>
      <c r="H82">
        <v>98.508347000000001</v>
      </c>
      <c r="I82">
        <v>172.96354700000001</v>
      </c>
      <c r="J82">
        <v>70.146866000000003</v>
      </c>
      <c r="K82">
        <v>213.737976</v>
      </c>
      <c r="L82">
        <v>49.858181000000002</v>
      </c>
      <c r="M82">
        <v>153.987289</v>
      </c>
      <c r="O82" s="22">
        <f t="shared" ref="O82:O84" si="69">C82/C81-1</f>
        <v>-1.9429067313053938E-2</v>
      </c>
      <c r="P82" s="22">
        <f t="shared" si="55"/>
        <v>-6.5294749650440798E-3</v>
      </c>
      <c r="Q82" s="22">
        <f t="shared" si="56"/>
        <v>4.4627776877592673E-3</v>
      </c>
      <c r="R82" s="22">
        <f t="shared" si="57"/>
        <v>-8.5095183521444184E-4</v>
      </c>
      <c r="S82" s="22">
        <f t="shared" si="58"/>
        <v>2.6141300570259318E-4</v>
      </c>
      <c r="T82" s="22">
        <f t="shared" si="59"/>
        <v>-1.6703325739103603E-3</v>
      </c>
      <c r="U82" s="22">
        <f t="shared" si="60"/>
        <v>-8.7894970731905442E-4</v>
      </c>
      <c r="V82" s="22">
        <f t="shared" si="61"/>
        <v>1.5443175533345066E-3</v>
      </c>
      <c r="W82" s="22">
        <f t="shared" si="62"/>
        <v>-9.9725479634749092E-4</v>
      </c>
      <c r="X82" s="22">
        <f t="shared" si="63"/>
        <v>-1.5421389822342091E-3</v>
      </c>
      <c r="Y82" s="22">
        <f t="shared" si="64"/>
        <v>-1.4604233193703853E-2</v>
      </c>
      <c r="Z82" s="16"/>
    </row>
    <row r="83" spans="1:26">
      <c r="A83" s="2"/>
      <c r="B83" s="112">
        <v>43580</v>
      </c>
      <c r="C83">
        <v>63.778835000000001</v>
      </c>
      <c r="D83">
        <v>193.055161</v>
      </c>
      <c r="E83">
        <v>31.817005000000002</v>
      </c>
      <c r="F83">
        <v>49.373305999999999</v>
      </c>
      <c r="G83">
        <v>72.296356000000003</v>
      </c>
      <c r="H83">
        <v>98.560401999999996</v>
      </c>
      <c r="I83">
        <v>172.122131</v>
      </c>
      <c r="J83">
        <v>70.313225000000003</v>
      </c>
      <c r="K83">
        <v>214.14619400000001</v>
      </c>
      <c r="L83">
        <v>49.405704</v>
      </c>
      <c r="M83">
        <v>150.727036</v>
      </c>
      <c r="O83" s="22">
        <f t="shared" si="69"/>
        <v>5.6261696648791659E-3</v>
      </c>
      <c r="P83" s="22">
        <f t="shared" si="55"/>
        <v>5.849485342911076E-2</v>
      </c>
      <c r="Q83" s="22">
        <f t="shared" si="56"/>
        <v>-9.6511397395748766E-5</v>
      </c>
      <c r="R83" s="22">
        <f t="shared" si="57"/>
        <v>1.1925702574870911E-3</v>
      </c>
      <c r="S83" s="22">
        <f t="shared" si="58"/>
        <v>-1.8020450299842672E-2</v>
      </c>
      <c r="T83" s="22">
        <f t="shared" si="59"/>
        <v>5.2843237741062588E-4</v>
      </c>
      <c r="U83" s="22">
        <f t="shared" si="60"/>
        <v>-4.8647013465791256E-3</v>
      </c>
      <c r="V83" s="22">
        <f t="shared" si="61"/>
        <v>2.3715813618814252E-3</v>
      </c>
      <c r="W83" s="22">
        <f t="shared" si="62"/>
        <v>1.9098992497244005E-3</v>
      </c>
      <c r="X83" s="22">
        <f t="shared" si="63"/>
        <v>-9.0752809453678029E-3</v>
      </c>
      <c r="Y83" s="22">
        <f t="shared" si="64"/>
        <v>-2.1172221559144444E-2</v>
      </c>
      <c r="Z83" s="16"/>
    </row>
    <row r="84" spans="1:26">
      <c r="A84" s="2"/>
      <c r="B84" s="112">
        <v>43581</v>
      </c>
      <c r="C84">
        <v>62.436874000000003</v>
      </c>
      <c r="D84">
        <v>191.287048</v>
      </c>
      <c r="E84">
        <v>31.205372000000001</v>
      </c>
      <c r="F84">
        <v>49.927867999999997</v>
      </c>
      <c r="G84">
        <v>73.065475000000006</v>
      </c>
      <c r="H84">
        <v>99.306472999999997</v>
      </c>
      <c r="I84">
        <v>172.945663</v>
      </c>
      <c r="J84">
        <v>70.687591999999995</v>
      </c>
      <c r="K84">
        <v>219.908356</v>
      </c>
      <c r="L84">
        <v>49.169842000000003</v>
      </c>
      <c r="M84">
        <v>153.70782500000001</v>
      </c>
      <c r="O84" s="22">
        <f t="shared" si="69"/>
        <v>-2.1040851561493712E-2</v>
      </c>
      <c r="P84" s="22">
        <f t="shared" si="55"/>
        <v>-9.1585896530370636E-3</v>
      </c>
      <c r="Q84" s="22">
        <f t="shared" si="56"/>
        <v>-1.9223462422060189E-2</v>
      </c>
      <c r="R84" s="22">
        <f t="shared" si="57"/>
        <v>1.1232020800875597E-2</v>
      </c>
      <c r="S84" s="22">
        <f t="shared" si="58"/>
        <v>1.063842000556714E-2</v>
      </c>
      <c r="T84" s="22">
        <f t="shared" si="59"/>
        <v>7.5696830051483754E-3</v>
      </c>
      <c r="U84" s="22">
        <f t="shared" si="60"/>
        <v>4.7845793868308562E-3</v>
      </c>
      <c r="V84" s="22">
        <f t="shared" si="61"/>
        <v>5.3242757674676344E-3</v>
      </c>
      <c r="W84" s="22">
        <f t="shared" si="62"/>
        <v>2.6907608733872657E-2</v>
      </c>
      <c r="X84" s="22">
        <f t="shared" si="63"/>
        <v>-4.7739831821846934E-3</v>
      </c>
      <c r="Y84" s="22">
        <f t="shared" si="64"/>
        <v>1.9776073882326051E-2</v>
      </c>
      <c r="Z84" s="16"/>
    </row>
    <row r="85" spans="1:26">
      <c r="A85" s="2"/>
      <c r="B85" s="112">
        <v>43584</v>
      </c>
      <c r="C85">
        <v>62.033484999999999</v>
      </c>
      <c r="D85">
        <v>194.57354699999999</v>
      </c>
      <c r="E85">
        <v>31.214594000000002</v>
      </c>
      <c r="F85">
        <v>50.154736</v>
      </c>
      <c r="G85">
        <v>72.988563999999997</v>
      </c>
      <c r="H85">
        <v>100.7379</v>
      </c>
      <c r="I85">
        <v>172.256393</v>
      </c>
      <c r="J85">
        <v>70.279961</v>
      </c>
      <c r="K85">
        <v>220.325928</v>
      </c>
      <c r="L85">
        <v>49.244446000000003</v>
      </c>
      <c r="M85">
        <v>154.90016199999999</v>
      </c>
      <c r="O85" s="22">
        <f t="shared" ref="O85" si="70">(C85/C84)-1</f>
        <v>-6.4607494603270421E-3</v>
      </c>
      <c r="P85" s="22">
        <f t="shared" si="55"/>
        <v>1.7180980282575087E-2</v>
      </c>
      <c r="Q85" s="22">
        <f t="shared" si="56"/>
        <v>2.9552603955496082E-4</v>
      </c>
      <c r="R85" s="22">
        <f t="shared" si="57"/>
        <v>4.543915233873097E-3</v>
      </c>
      <c r="S85" s="22">
        <f t="shared" si="58"/>
        <v>-1.0526312187802978E-3</v>
      </c>
      <c r="T85" s="22">
        <f t="shared" si="59"/>
        <v>1.4414236622823262E-2</v>
      </c>
      <c r="U85" s="22">
        <f t="shared" si="60"/>
        <v>-3.985471436771415E-3</v>
      </c>
      <c r="V85" s="22">
        <f t="shared" si="61"/>
        <v>-5.766655624653283E-3</v>
      </c>
      <c r="W85" s="22">
        <f t="shared" si="62"/>
        <v>1.8988455354558287E-3</v>
      </c>
      <c r="X85" s="22">
        <f t="shared" si="63"/>
        <v>1.517271501502826E-3</v>
      </c>
      <c r="Y85" s="22">
        <f t="shared" si="64"/>
        <v>7.7571652581771566E-3</v>
      </c>
      <c r="Z85" s="16"/>
    </row>
    <row r="86" spans="1:26">
      <c r="A86" s="2"/>
      <c r="B86" s="112">
        <v>43585</v>
      </c>
      <c r="C86">
        <v>62.273952000000001</v>
      </c>
      <c r="D86">
        <v>193.195007</v>
      </c>
      <c r="E86">
        <v>31.608007000000001</v>
      </c>
      <c r="F86">
        <v>51.087425000000003</v>
      </c>
      <c r="G86">
        <v>73.930733000000004</v>
      </c>
      <c r="H86">
        <v>100.677177</v>
      </c>
      <c r="I86">
        <v>174.81646699999999</v>
      </c>
      <c r="J86">
        <v>71.677597000000006</v>
      </c>
      <c r="K86">
        <v>216.26181</v>
      </c>
      <c r="L86">
        <v>48.296191999999998</v>
      </c>
      <c r="M86">
        <v>154.28540000000001</v>
      </c>
      <c r="O86" s="22">
        <f t="shared" ref="O86:O88" si="71">C86/C85-1</f>
        <v>3.8764064279155352E-3</v>
      </c>
      <c r="P86" s="22">
        <f t="shared" si="55"/>
        <v>-7.0849302037958584E-3</v>
      </c>
      <c r="Q86" s="22">
        <f t="shared" si="56"/>
        <v>1.2603495659754493E-2</v>
      </c>
      <c r="R86" s="22">
        <f t="shared" si="57"/>
        <v>1.8596229875479819E-2</v>
      </c>
      <c r="S86" s="22">
        <f t="shared" si="58"/>
        <v>1.2908446862990752E-2</v>
      </c>
      <c r="T86" s="22">
        <f t="shared" si="59"/>
        <v>-6.0278207109731863E-4</v>
      </c>
      <c r="U86" s="22">
        <f t="shared" si="60"/>
        <v>1.4861997023239537E-2</v>
      </c>
      <c r="V86" s="22">
        <f t="shared" si="61"/>
        <v>1.9886692879639067E-2</v>
      </c>
      <c r="W86" s="22">
        <f t="shared" si="62"/>
        <v>-1.844593614964829E-2</v>
      </c>
      <c r="X86" s="22">
        <f t="shared" si="63"/>
        <v>-1.9256059861045172E-2</v>
      </c>
      <c r="Y86" s="22">
        <f t="shared" si="64"/>
        <v>-3.9687627957418758E-3</v>
      </c>
      <c r="Z86" s="16"/>
    </row>
    <row r="87" spans="1:26">
      <c r="A87" s="2"/>
      <c r="B87" s="112">
        <v>43586</v>
      </c>
      <c r="C87">
        <v>61.025055000000002</v>
      </c>
      <c r="D87">
        <v>192.82540900000001</v>
      </c>
      <c r="E87">
        <v>31.153123999999998</v>
      </c>
      <c r="F87">
        <v>50.625278000000002</v>
      </c>
      <c r="G87">
        <v>71.738747000000004</v>
      </c>
      <c r="H87">
        <v>99.905067000000003</v>
      </c>
      <c r="I87">
        <v>172.67712399999999</v>
      </c>
      <c r="J87">
        <v>70.903899999999993</v>
      </c>
      <c r="K87">
        <v>215.22254899999999</v>
      </c>
      <c r="L87">
        <v>50.666840000000001</v>
      </c>
      <c r="M87">
        <v>153.27001999999999</v>
      </c>
      <c r="O87" s="22">
        <f t="shared" si="71"/>
        <v>-2.0054885869456252E-2</v>
      </c>
      <c r="P87" s="22">
        <f t="shared" si="55"/>
        <v>-1.9130825673977503E-3</v>
      </c>
      <c r="Q87" s="22">
        <f t="shared" si="56"/>
        <v>-1.4391385068979634E-2</v>
      </c>
      <c r="R87" s="22">
        <f t="shared" si="57"/>
        <v>-9.0461987465604299E-3</v>
      </c>
      <c r="S87" s="22">
        <f t="shared" si="58"/>
        <v>-2.9649185271840905E-2</v>
      </c>
      <c r="T87" s="22">
        <f t="shared" si="59"/>
        <v>-7.6691661706008718E-3</v>
      </c>
      <c r="U87" s="22">
        <f t="shared" si="60"/>
        <v>-1.2237651502246649E-2</v>
      </c>
      <c r="V87" s="22">
        <f t="shared" si="61"/>
        <v>-1.079412581311856E-2</v>
      </c>
      <c r="W87" s="22">
        <f t="shared" si="62"/>
        <v>-4.8055687687068582E-3</v>
      </c>
      <c r="X87" s="22">
        <f t="shared" si="63"/>
        <v>4.9085609068309166E-2</v>
      </c>
      <c r="Y87" s="22">
        <f t="shared" si="64"/>
        <v>-6.5811800727744174E-3</v>
      </c>
      <c r="Z87" s="16"/>
    </row>
    <row r="88" spans="1:26">
      <c r="A88" s="2"/>
      <c r="B88" s="112">
        <v>43587</v>
      </c>
      <c r="C88">
        <v>59.954597</v>
      </c>
      <c r="D88">
        <v>192.325943</v>
      </c>
      <c r="E88">
        <v>31.088577000000001</v>
      </c>
      <c r="F88">
        <v>50.637138</v>
      </c>
      <c r="G88">
        <v>66.913726999999994</v>
      </c>
      <c r="H88">
        <v>100.12196400000001</v>
      </c>
      <c r="I88">
        <v>172.57868999999999</v>
      </c>
      <c r="J88">
        <v>70.845673000000005</v>
      </c>
      <c r="K88">
        <v>215.68653900000001</v>
      </c>
      <c r="L88">
        <v>50.337116000000002</v>
      </c>
      <c r="M88">
        <v>152.87879899999999</v>
      </c>
      <c r="O88" s="22">
        <f t="shared" si="71"/>
        <v>-1.7541286935341627E-2</v>
      </c>
      <c r="P88" s="22">
        <f t="shared" si="55"/>
        <v>-2.5902499187749894E-3</v>
      </c>
      <c r="Q88" s="22">
        <f t="shared" si="56"/>
        <v>-2.0719270401259315E-3</v>
      </c>
      <c r="R88" s="22">
        <f t="shared" si="57"/>
        <v>2.3427031847611524E-4</v>
      </c>
      <c r="S88" s="22">
        <f t="shared" si="58"/>
        <v>-6.7258214030417984E-2</v>
      </c>
      <c r="T88" s="22">
        <f t="shared" si="59"/>
        <v>2.171031024882808E-3</v>
      </c>
      <c r="U88" s="22">
        <f t="shared" si="60"/>
        <v>-5.700465569487001E-4</v>
      </c>
      <c r="V88" s="22">
        <f t="shared" si="61"/>
        <v>-8.2121011679170408E-4</v>
      </c>
      <c r="W88" s="22">
        <f t="shared" si="62"/>
        <v>2.1558614659842323E-3</v>
      </c>
      <c r="X88" s="22">
        <f t="shared" si="63"/>
        <v>-6.5076882631717181E-3</v>
      </c>
      <c r="Y88" s="22">
        <f t="shared" si="64"/>
        <v>-2.5524952629353281E-3</v>
      </c>
      <c r="Z88" s="16"/>
    </row>
    <row r="89" spans="1:26">
      <c r="A89" s="2"/>
      <c r="B89" s="112">
        <v>43588</v>
      </c>
      <c r="C89">
        <v>60.094208000000002</v>
      </c>
      <c r="D89">
        <v>195.26281700000001</v>
      </c>
      <c r="E89">
        <v>31.374416</v>
      </c>
      <c r="F89">
        <v>51.246811000000001</v>
      </c>
      <c r="G89">
        <v>67.338310000000007</v>
      </c>
      <c r="H89">
        <v>100.7379</v>
      </c>
      <c r="I89">
        <v>172.71293600000001</v>
      </c>
      <c r="J89">
        <v>71.569427000000005</v>
      </c>
      <c r="K89">
        <v>215.22254899999999</v>
      </c>
      <c r="L89">
        <v>50.962879000000001</v>
      </c>
      <c r="M89">
        <v>155.477722</v>
      </c>
      <c r="O89" s="22">
        <f t="shared" ref="O89" si="72">(C89/C88)-1</f>
        <v>2.3286120995860138E-3</v>
      </c>
      <c r="P89" s="22">
        <f t="shared" si="55"/>
        <v>1.5270295593975192E-2</v>
      </c>
      <c r="Q89" s="22">
        <f t="shared" si="56"/>
        <v>9.1943417030635466E-3</v>
      </c>
      <c r="R89" s="22">
        <f t="shared" si="57"/>
        <v>1.2040036701916224E-2</v>
      </c>
      <c r="S89" s="22">
        <f t="shared" si="58"/>
        <v>6.3452301797508603E-3</v>
      </c>
      <c r="T89" s="22">
        <f t="shared" si="59"/>
        <v>6.151856949190293E-3</v>
      </c>
      <c r="U89" s="22">
        <f t="shared" si="60"/>
        <v>7.7788283130453273E-4</v>
      </c>
      <c r="V89" s="22">
        <f t="shared" si="61"/>
        <v>1.0215923843365893E-2</v>
      </c>
      <c r="W89" s="22">
        <f t="shared" si="62"/>
        <v>-2.1512237256494648E-3</v>
      </c>
      <c r="X89" s="22">
        <f t="shared" si="63"/>
        <v>1.2431443231670336E-2</v>
      </c>
      <c r="Y89" s="22">
        <f t="shared" si="64"/>
        <v>1.6999891528451938E-2</v>
      </c>
      <c r="Z89" s="16"/>
    </row>
    <row r="90" spans="1:26">
      <c r="A90" s="2"/>
      <c r="B90" s="112">
        <v>43591</v>
      </c>
      <c r="C90">
        <v>59.830460000000002</v>
      </c>
      <c r="D90">
        <v>193.67451500000001</v>
      </c>
      <c r="E90">
        <v>31.491211</v>
      </c>
      <c r="F90">
        <v>51.179070000000003</v>
      </c>
      <c r="G90">
        <v>64.887191999999999</v>
      </c>
      <c r="H90">
        <v>99.844345000000004</v>
      </c>
      <c r="I90">
        <v>172.02371199999999</v>
      </c>
      <c r="J90">
        <v>71.061950999999993</v>
      </c>
      <c r="K90">
        <v>223.15597500000001</v>
      </c>
      <c r="L90">
        <v>50.175865000000002</v>
      </c>
      <c r="M90">
        <v>149.208664</v>
      </c>
      <c r="O90" s="22">
        <f t="shared" ref="O90:O92" si="73">C90/C89-1</f>
        <v>-4.388908827952287E-3</v>
      </c>
      <c r="P90" s="22">
        <f t="shared" si="55"/>
        <v>-8.1341753868069411E-3</v>
      </c>
      <c r="Q90" s="22">
        <f t="shared" si="56"/>
        <v>3.7226190919379398E-3</v>
      </c>
      <c r="R90" s="22">
        <f t="shared" si="57"/>
        <v>-1.3218578615554755E-3</v>
      </c>
      <c r="S90" s="22">
        <f t="shared" si="58"/>
        <v>-3.6400052213962697E-2</v>
      </c>
      <c r="T90" s="22">
        <f t="shared" si="59"/>
        <v>-8.8700975501772028E-3</v>
      </c>
      <c r="U90" s="22">
        <f t="shared" si="60"/>
        <v>-3.9905754366889035E-3</v>
      </c>
      <c r="V90" s="22">
        <f t="shared" si="61"/>
        <v>-7.0906813324076445E-3</v>
      </c>
      <c r="W90" s="22">
        <f t="shared" si="62"/>
        <v>3.6861500046633244E-2</v>
      </c>
      <c r="X90" s="22">
        <f t="shared" si="63"/>
        <v>-1.5442887361210467E-2</v>
      </c>
      <c r="Y90" s="22">
        <f t="shared" si="64"/>
        <v>-4.0321262232025812E-2</v>
      </c>
      <c r="Z90" s="16"/>
    </row>
    <row r="91" spans="1:26">
      <c r="A91" s="2"/>
      <c r="B91" s="112">
        <v>43592</v>
      </c>
      <c r="C91">
        <v>59.512436000000001</v>
      </c>
      <c r="D91">
        <v>189.56886299999999</v>
      </c>
      <c r="E91">
        <v>31.134679999999999</v>
      </c>
      <c r="F91">
        <v>50.577866</v>
      </c>
      <c r="G91">
        <v>62.030766</v>
      </c>
      <c r="H91">
        <v>98.213379000000003</v>
      </c>
      <c r="I91">
        <v>169.93806499999999</v>
      </c>
      <c r="J91">
        <v>70.887259999999998</v>
      </c>
      <c r="K91">
        <v>220.88267500000001</v>
      </c>
      <c r="L91">
        <v>48.823269000000003</v>
      </c>
      <c r="M91">
        <v>146.95442199999999</v>
      </c>
      <c r="O91" s="22">
        <f t="shared" si="73"/>
        <v>-5.3154196039943979E-3</v>
      </c>
      <c r="P91" s="22">
        <f t="shared" si="55"/>
        <v>-2.1198720957168904E-2</v>
      </c>
      <c r="Q91" s="22">
        <f t="shared" si="56"/>
        <v>-1.1321603351487464E-2</v>
      </c>
      <c r="R91" s="22">
        <f t="shared" si="57"/>
        <v>-1.1747067697791325E-2</v>
      </c>
      <c r="S91" s="22">
        <f t="shared" si="58"/>
        <v>-4.4021414888781085E-2</v>
      </c>
      <c r="T91" s="22">
        <f t="shared" si="59"/>
        <v>-1.6335086378702734E-2</v>
      </c>
      <c r="U91" s="22">
        <f t="shared" si="60"/>
        <v>-1.2124183205626915E-2</v>
      </c>
      <c r="V91" s="22">
        <f t="shared" si="61"/>
        <v>-2.4582916390797349E-3</v>
      </c>
      <c r="W91" s="22">
        <f t="shared" si="62"/>
        <v>-1.0187045182187049E-2</v>
      </c>
      <c r="X91" s="22">
        <f t="shared" si="63"/>
        <v>-2.69571037788785E-2</v>
      </c>
      <c r="Y91" s="22">
        <f t="shared" si="64"/>
        <v>-1.5107983273679126E-2</v>
      </c>
      <c r="Z91" s="16"/>
    </row>
    <row r="92" spans="1:26">
      <c r="A92" s="2"/>
      <c r="B92" s="112">
        <v>43593</v>
      </c>
      <c r="C92">
        <v>59.605507000000003</v>
      </c>
      <c r="D92">
        <v>189.33909600000001</v>
      </c>
      <c r="E92">
        <v>30.827338999999998</v>
      </c>
      <c r="F92">
        <v>50.984313999999998</v>
      </c>
      <c r="G92">
        <v>61.142952000000001</v>
      </c>
      <c r="H92">
        <v>97.692870999999997</v>
      </c>
      <c r="I92">
        <v>171.54029800000001</v>
      </c>
      <c r="J92">
        <v>69.822411000000002</v>
      </c>
      <c r="K92">
        <v>221.90335099999999</v>
      </c>
      <c r="L92">
        <v>48.832892999999999</v>
      </c>
      <c r="M92">
        <v>144.933044</v>
      </c>
      <c r="O92" s="22">
        <f t="shared" si="73"/>
        <v>1.5638916209042009E-3</v>
      </c>
      <c r="P92" s="22">
        <f t="shared" si="55"/>
        <v>-1.212050314401969E-3</v>
      </c>
      <c r="Q92" s="22">
        <f t="shared" si="56"/>
        <v>-9.8713396122909192E-3</v>
      </c>
      <c r="R92" s="22">
        <f t="shared" si="57"/>
        <v>8.036084401030319E-3</v>
      </c>
      <c r="S92" s="22">
        <f t="shared" si="58"/>
        <v>-1.4312478424012953E-2</v>
      </c>
      <c r="T92" s="22">
        <f t="shared" si="59"/>
        <v>-5.2997667456284869E-3</v>
      </c>
      <c r="U92" s="22">
        <f t="shared" si="60"/>
        <v>9.428334964270757E-3</v>
      </c>
      <c r="V92" s="22">
        <f t="shared" si="61"/>
        <v>-1.5021726047811601E-2</v>
      </c>
      <c r="W92" s="22">
        <f t="shared" si="62"/>
        <v>4.6208965913689948E-3</v>
      </c>
      <c r="X92" s="22">
        <f t="shared" si="63"/>
        <v>1.9711912367026407E-4</v>
      </c>
      <c r="Y92" s="22">
        <f t="shared" si="64"/>
        <v>-1.3755135588910727E-2</v>
      </c>
      <c r="Z92" s="16"/>
    </row>
    <row r="93" spans="1:26">
      <c r="A93" s="2"/>
      <c r="B93" s="112">
        <v>43594</v>
      </c>
      <c r="C93">
        <v>59.551212</v>
      </c>
      <c r="D93">
        <v>188.45004299999999</v>
      </c>
      <c r="E93">
        <v>30.756277000000001</v>
      </c>
      <c r="F93">
        <v>50.882697999999998</v>
      </c>
      <c r="G93">
        <v>59.811245</v>
      </c>
      <c r="H93">
        <v>97.614784</v>
      </c>
      <c r="I93">
        <v>172.328003</v>
      </c>
      <c r="J93">
        <v>69.880652999999995</v>
      </c>
      <c r="K93">
        <v>220.80841100000001</v>
      </c>
      <c r="L93">
        <v>48.308230999999999</v>
      </c>
      <c r="M93">
        <v>144.830612</v>
      </c>
      <c r="O93" s="22">
        <f t="shared" ref="O93" si="74">(C93/C92)-1</f>
        <v>-9.109057658045483E-4</v>
      </c>
      <c r="P93" s="22">
        <f t="shared" si="55"/>
        <v>-4.6955595478285206E-3</v>
      </c>
      <c r="Q93" s="22">
        <f t="shared" si="56"/>
        <v>-2.3051616618611215E-3</v>
      </c>
      <c r="R93" s="22">
        <f t="shared" si="57"/>
        <v>-1.9930835982220341E-3</v>
      </c>
      <c r="S93" s="22">
        <f t="shared" si="58"/>
        <v>-2.1780220883021784E-2</v>
      </c>
      <c r="T93" s="22">
        <f t="shared" si="59"/>
        <v>-7.9931113909015306E-4</v>
      </c>
      <c r="U93" s="22">
        <f t="shared" si="60"/>
        <v>4.5919530814853005E-3</v>
      </c>
      <c r="V93" s="22">
        <f t="shared" si="61"/>
        <v>8.3414478483123666E-4</v>
      </c>
      <c r="W93" s="22">
        <f t="shared" si="62"/>
        <v>-4.9343103430645741E-3</v>
      </c>
      <c r="X93" s="22">
        <f t="shared" si="63"/>
        <v>-1.0744028620217061E-2</v>
      </c>
      <c r="Y93" s="22">
        <f t="shared" si="64"/>
        <v>-7.0675394080588205E-4</v>
      </c>
      <c r="Z93" s="16"/>
    </row>
    <row r="94" spans="1:26">
      <c r="A94" s="2"/>
      <c r="B94" s="112">
        <v>43595</v>
      </c>
      <c r="C94">
        <v>60.069065000000002</v>
      </c>
      <c r="D94">
        <v>188.14038099999999</v>
      </c>
      <c r="E94">
        <v>31.48856</v>
      </c>
      <c r="F94">
        <v>51.314551999999999</v>
      </c>
      <c r="G94">
        <v>60.756943</v>
      </c>
      <c r="H94">
        <v>97.606110000000001</v>
      </c>
      <c r="I94">
        <v>175.138687</v>
      </c>
      <c r="J94">
        <v>70.962142999999998</v>
      </c>
      <c r="K94">
        <v>223.239487</v>
      </c>
      <c r="L94">
        <v>47.638992000000002</v>
      </c>
      <c r="M94">
        <v>145.361557</v>
      </c>
      <c r="O94" s="22">
        <f t="shared" ref="O94:O96" si="75">C94/C93-1</f>
        <v>8.6959271290734108E-3</v>
      </c>
      <c r="P94" s="22">
        <f t="shared" si="55"/>
        <v>-1.6432047192475041E-3</v>
      </c>
      <c r="Q94" s="22">
        <f t="shared" si="56"/>
        <v>2.3809221122569557E-2</v>
      </c>
      <c r="R94" s="22">
        <f t="shared" si="57"/>
        <v>8.4872464899561351E-3</v>
      </c>
      <c r="S94" s="22">
        <f t="shared" si="58"/>
        <v>1.5811374600211092E-2</v>
      </c>
      <c r="T94" s="22">
        <f t="shared" si="59"/>
        <v>-8.8859490791848295E-5</v>
      </c>
      <c r="U94" s="22">
        <f t="shared" si="60"/>
        <v>1.6310082813412619E-2</v>
      </c>
      <c r="V94" s="22">
        <f t="shared" si="61"/>
        <v>1.5476243474713991E-2</v>
      </c>
      <c r="W94" s="22">
        <f t="shared" si="62"/>
        <v>1.1009888568058068E-2</v>
      </c>
      <c r="X94" s="22">
        <f t="shared" si="63"/>
        <v>-1.3853519082493326E-2</v>
      </c>
      <c r="Y94" s="22">
        <f t="shared" si="64"/>
        <v>3.6659722186356269E-3</v>
      </c>
      <c r="Z94" s="16"/>
    </row>
    <row r="95" spans="1:26">
      <c r="A95" s="2"/>
      <c r="B95" s="112">
        <v>43598</v>
      </c>
      <c r="C95">
        <v>59.402144999999997</v>
      </c>
      <c r="D95">
        <v>181.34757999999999</v>
      </c>
      <c r="E95">
        <v>30.864407</v>
      </c>
      <c r="F95">
        <v>51.102856000000003</v>
      </c>
      <c r="G95">
        <v>58.363734999999998</v>
      </c>
      <c r="H95">
        <v>94.951462000000006</v>
      </c>
      <c r="I95">
        <v>176.23074299999999</v>
      </c>
      <c r="J95">
        <v>71.577743999999996</v>
      </c>
      <c r="K95">
        <v>222.274506</v>
      </c>
      <c r="L95">
        <v>44.870235000000001</v>
      </c>
      <c r="M95">
        <v>136.260727</v>
      </c>
      <c r="O95" s="22">
        <f t="shared" si="75"/>
        <v>-1.1102553369192636E-2</v>
      </c>
      <c r="P95" s="22">
        <f t="shared" si="55"/>
        <v>-3.6104960369990891E-2</v>
      </c>
      <c r="Q95" s="22">
        <f t="shared" si="56"/>
        <v>-1.9821579646703391E-2</v>
      </c>
      <c r="R95" s="22">
        <f t="shared" si="57"/>
        <v>-4.1254574335949368E-3</v>
      </c>
      <c r="S95" s="22">
        <f t="shared" si="58"/>
        <v>-3.9389868578476706E-2</v>
      </c>
      <c r="T95" s="22">
        <f t="shared" si="59"/>
        <v>-2.7197559660967929E-2</v>
      </c>
      <c r="U95" s="22">
        <f t="shared" si="60"/>
        <v>6.2353784803694801E-3</v>
      </c>
      <c r="V95" s="22">
        <f t="shared" si="61"/>
        <v>8.6750621384137361E-3</v>
      </c>
      <c r="W95" s="22">
        <f t="shared" si="62"/>
        <v>-4.3226268478210317E-3</v>
      </c>
      <c r="X95" s="22">
        <f t="shared" si="63"/>
        <v>-5.8119554670678197E-2</v>
      </c>
      <c r="Y95" s="22">
        <f t="shared" si="64"/>
        <v>-6.2608231418434857E-2</v>
      </c>
      <c r="Z95" s="16"/>
    </row>
    <row r="96" spans="1:26">
      <c r="A96" s="2"/>
      <c r="B96" s="112">
        <v>43599</v>
      </c>
      <c r="C96">
        <v>59.480601999999998</v>
      </c>
      <c r="D96">
        <v>180.53843699999999</v>
      </c>
      <c r="E96">
        <v>30.988008000000001</v>
      </c>
      <c r="F96">
        <v>50.594799000000002</v>
      </c>
      <c r="G96">
        <v>59.367348</v>
      </c>
      <c r="H96">
        <v>95.706222999999994</v>
      </c>
      <c r="I96">
        <v>177.295929</v>
      </c>
      <c r="J96">
        <v>71.242103999999998</v>
      </c>
      <c r="K96">
        <v>219.37948600000001</v>
      </c>
      <c r="L96">
        <v>45.580551</v>
      </c>
      <c r="M96">
        <v>137.03384399999999</v>
      </c>
      <c r="O96" s="22">
        <f t="shared" si="75"/>
        <v>1.3207772210919178E-3</v>
      </c>
      <c r="P96" s="22">
        <f t="shared" si="55"/>
        <v>-4.4618351124399158E-3</v>
      </c>
      <c r="Q96" s="22">
        <f t="shared" si="56"/>
        <v>4.0046452212738615E-3</v>
      </c>
      <c r="R96" s="22">
        <f t="shared" si="57"/>
        <v>-9.9418513908499095E-3</v>
      </c>
      <c r="S96" s="22">
        <f t="shared" si="58"/>
        <v>1.7195832309224279E-2</v>
      </c>
      <c r="T96" s="22">
        <f t="shared" si="59"/>
        <v>7.9489139408932541E-3</v>
      </c>
      <c r="U96" s="22">
        <f t="shared" si="60"/>
        <v>6.0442689048869624E-3</v>
      </c>
      <c r="V96" s="22">
        <f t="shared" si="61"/>
        <v>-4.689167068467559E-3</v>
      </c>
      <c r="W96" s="22">
        <f t="shared" si="62"/>
        <v>-1.3024525628683614E-2</v>
      </c>
      <c r="X96" s="22">
        <f t="shared" si="63"/>
        <v>1.5830449740234176E-2</v>
      </c>
      <c r="Y96" s="22">
        <f t="shared" si="64"/>
        <v>5.6738065106609614E-3</v>
      </c>
      <c r="Z96" s="16"/>
    </row>
    <row r="97" spans="1:26">
      <c r="A97" s="2"/>
      <c r="B97" s="112">
        <v>43600</v>
      </c>
      <c r="C97">
        <v>59.919970999999997</v>
      </c>
      <c r="D97">
        <v>186.072586</v>
      </c>
      <c r="E97">
        <v>30.861329999999999</v>
      </c>
      <c r="F97">
        <v>51.102856000000003</v>
      </c>
      <c r="G97">
        <v>58.093536</v>
      </c>
      <c r="H97">
        <v>95.341858000000002</v>
      </c>
      <c r="I97">
        <v>179.444199</v>
      </c>
      <c r="J97">
        <v>71.753951999999998</v>
      </c>
      <c r="K97">
        <v>219.054733</v>
      </c>
      <c r="L97">
        <v>46.126572000000003</v>
      </c>
      <c r="M97">
        <v>134.91940299999999</v>
      </c>
      <c r="O97" s="22">
        <f t="shared" ref="O97" si="76">(C97/C96)-1</f>
        <v>7.3867611494584651E-3</v>
      </c>
      <c r="P97" s="22">
        <f t="shared" si="55"/>
        <v>3.065357766446164E-2</v>
      </c>
      <c r="Q97" s="22">
        <f t="shared" si="56"/>
        <v>-4.0879684812267225E-3</v>
      </c>
      <c r="R97" s="22">
        <f t="shared" si="57"/>
        <v>1.0041684324114009E-2</v>
      </c>
      <c r="S97" s="22">
        <f t="shared" si="58"/>
        <v>-2.1456441005247573E-2</v>
      </c>
      <c r="T97" s="22">
        <f t="shared" si="59"/>
        <v>-3.8071192089567107E-3</v>
      </c>
      <c r="U97" s="22">
        <f t="shared" si="60"/>
        <v>1.2116860280531272E-2</v>
      </c>
      <c r="V97" s="22">
        <f t="shared" si="61"/>
        <v>7.1846277869613839E-3</v>
      </c>
      <c r="W97" s="22">
        <f t="shared" si="62"/>
        <v>-1.480325284379691E-3</v>
      </c>
      <c r="X97" s="22">
        <f t="shared" si="63"/>
        <v>1.1979254046314614E-2</v>
      </c>
      <c r="Y97" s="22">
        <f t="shared" si="64"/>
        <v>-1.5430064123429288E-2</v>
      </c>
      <c r="Z97" s="16"/>
    </row>
    <row r="98" spans="1:26">
      <c r="A98" s="2"/>
      <c r="B98" s="112">
        <v>43601</v>
      </c>
      <c r="C98">
        <v>59.912135999999997</v>
      </c>
      <c r="D98">
        <v>186.791809</v>
      </c>
      <c r="E98">
        <v>31.303177000000002</v>
      </c>
      <c r="F98">
        <v>51.543185999999999</v>
      </c>
      <c r="G98">
        <v>59.44455</v>
      </c>
      <c r="H98">
        <v>96.565085999999994</v>
      </c>
      <c r="I98">
        <v>180.83165</v>
      </c>
      <c r="J98">
        <v>72.475616000000002</v>
      </c>
      <c r="K98">
        <v>219.71353099999999</v>
      </c>
      <c r="L98">
        <v>45.923611000000001</v>
      </c>
      <c r="M98">
        <v>135.99063100000001</v>
      </c>
      <c r="O98" s="22">
        <f t="shared" ref="O98:O100" si="77">C98/C97-1</f>
        <v>-1.3075774018644903E-4</v>
      </c>
      <c r="P98" s="22">
        <f t="shared" si="55"/>
        <v>3.8652819067070965E-3</v>
      </c>
      <c r="Q98" s="22">
        <f t="shared" si="56"/>
        <v>1.43171729799072E-2</v>
      </c>
      <c r="R98" s="22">
        <f t="shared" si="57"/>
        <v>8.6165438581358167E-3</v>
      </c>
      <c r="S98" s="22">
        <f t="shared" si="58"/>
        <v>2.3255840374392101E-2</v>
      </c>
      <c r="T98" s="22">
        <f t="shared" si="59"/>
        <v>1.2829915691384919E-2</v>
      </c>
      <c r="U98" s="22">
        <f t="shared" si="60"/>
        <v>7.7319356531553307E-3</v>
      </c>
      <c r="V98" s="22">
        <f t="shared" si="61"/>
        <v>1.0057480875757197E-2</v>
      </c>
      <c r="W98" s="22">
        <f t="shared" si="62"/>
        <v>3.0074584145141081E-3</v>
      </c>
      <c r="X98" s="22">
        <f t="shared" si="63"/>
        <v>-4.4000885216443075E-3</v>
      </c>
      <c r="Y98" s="22">
        <f t="shared" si="64"/>
        <v>7.9397623779882132E-3</v>
      </c>
      <c r="Z98" s="16"/>
    </row>
    <row r="99" spans="1:26">
      <c r="A99" s="2"/>
      <c r="B99" s="112">
        <v>43602</v>
      </c>
      <c r="C99">
        <v>59.559071000000003</v>
      </c>
      <c r="D99">
        <v>185.10360700000001</v>
      </c>
      <c r="E99">
        <v>31.164127000000001</v>
      </c>
      <c r="F99">
        <v>51.526245000000003</v>
      </c>
      <c r="G99">
        <v>59.772640000000003</v>
      </c>
      <c r="H99">
        <v>96.096603000000002</v>
      </c>
      <c r="I99">
        <v>181.198654</v>
      </c>
      <c r="J99">
        <v>72.953902999999997</v>
      </c>
      <c r="K99">
        <v>223.972534</v>
      </c>
      <c r="L99">
        <v>45.662697000000001</v>
      </c>
      <c r="M99">
        <v>125.585655</v>
      </c>
      <c r="O99" s="22">
        <f t="shared" si="77"/>
        <v>-5.893046443879002E-3</v>
      </c>
      <c r="P99" s="22">
        <f t="shared" si="55"/>
        <v>-9.0378802423825011E-3</v>
      </c>
      <c r="Q99" s="22">
        <f t="shared" si="56"/>
        <v>-4.4420411385081016E-3</v>
      </c>
      <c r="R99" s="22">
        <f t="shared" si="57"/>
        <v>-3.2867584087636903E-4</v>
      </c>
      <c r="S99" s="22">
        <f t="shared" si="58"/>
        <v>5.5192612274801434E-3</v>
      </c>
      <c r="T99" s="22">
        <f t="shared" si="59"/>
        <v>-4.8514739581964061E-3</v>
      </c>
      <c r="U99" s="22">
        <f t="shared" si="60"/>
        <v>2.0295340998106592E-3</v>
      </c>
      <c r="V99" s="22">
        <f t="shared" si="61"/>
        <v>6.5992816121769327E-3</v>
      </c>
      <c r="W99" s="22">
        <f t="shared" si="62"/>
        <v>1.9384345518528967E-2</v>
      </c>
      <c r="X99" s="22">
        <f t="shared" si="63"/>
        <v>-5.681478314063737E-3</v>
      </c>
      <c r="Y99" s="22">
        <f t="shared" si="64"/>
        <v>-7.6512447390585381E-2</v>
      </c>
      <c r="Z99" s="16"/>
    </row>
    <row r="100" spans="1:26">
      <c r="A100" s="2"/>
      <c r="B100" s="112">
        <v>43605</v>
      </c>
      <c r="C100">
        <v>59.551220000000001</v>
      </c>
      <c r="D100">
        <v>182.52633700000001</v>
      </c>
      <c r="E100">
        <v>31.368062999999999</v>
      </c>
      <c r="F100">
        <v>51.365360000000003</v>
      </c>
      <c r="G100">
        <v>59.888451000000003</v>
      </c>
      <c r="H100">
        <v>96.599761999999998</v>
      </c>
      <c r="I100">
        <v>177.45704699999999</v>
      </c>
      <c r="J100">
        <v>73.012649999999994</v>
      </c>
      <c r="K100">
        <v>228.250092</v>
      </c>
      <c r="L100">
        <v>44.234825000000001</v>
      </c>
      <c r="M100">
        <v>126.098015</v>
      </c>
      <c r="O100" s="22">
        <f t="shared" si="77"/>
        <v>-1.3181871154444025E-4</v>
      </c>
      <c r="P100" s="22">
        <f t="shared" si="55"/>
        <v>-1.3923391563082865E-2</v>
      </c>
      <c r="Q100" s="22">
        <f t="shared" si="56"/>
        <v>6.5439343126794114E-3</v>
      </c>
      <c r="R100" s="22">
        <f t="shared" si="57"/>
        <v>-3.1223893765206512E-3</v>
      </c>
      <c r="S100" s="22">
        <f t="shared" si="58"/>
        <v>1.937525262394324E-3</v>
      </c>
      <c r="T100" s="22">
        <f t="shared" si="59"/>
        <v>5.2359707241680375E-3</v>
      </c>
      <c r="U100" s="22">
        <f t="shared" si="60"/>
        <v>-2.0649198641398359E-2</v>
      </c>
      <c r="V100" s="22">
        <f t="shared" si="61"/>
        <v>8.0526191998253616E-4</v>
      </c>
      <c r="W100" s="22">
        <f t="shared" si="62"/>
        <v>1.9098582864629288E-2</v>
      </c>
      <c r="X100" s="22">
        <f t="shared" si="63"/>
        <v>-3.1269988279492122E-2</v>
      </c>
      <c r="Y100" s="22">
        <f t="shared" si="64"/>
        <v>4.0797653203306083E-3</v>
      </c>
      <c r="Z100" s="16"/>
    </row>
    <row r="101" spans="1:26">
      <c r="A101" s="2"/>
      <c r="B101" s="112">
        <v>43606</v>
      </c>
      <c r="C101">
        <v>59.825828999999999</v>
      </c>
      <c r="D101">
        <v>184.62411499999999</v>
      </c>
      <c r="E101">
        <v>31.244457000000001</v>
      </c>
      <c r="F101">
        <v>51.246811000000001</v>
      </c>
      <c r="G101">
        <v>61.741272000000002</v>
      </c>
      <c r="H101">
        <v>96.929443000000006</v>
      </c>
      <c r="I101">
        <v>177.38542200000001</v>
      </c>
      <c r="J101">
        <v>72.744147999999996</v>
      </c>
      <c r="K101">
        <v>231.915222</v>
      </c>
      <c r="L101">
        <v>45.082850999999998</v>
      </c>
      <c r="M101">
        <v>129.37686199999999</v>
      </c>
      <c r="O101" s="22">
        <f t="shared" ref="O101" si="78">(C101/C100)-1</f>
        <v>4.6113077112441836E-3</v>
      </c>
      <c r="P101" s="22">
        <f t="shared" si="55"/>
        <v>1.1493015388787331E-2</v>
      </c>
      <c r="Q101" s="22">
        <f t="shared" si="56"/>
        <v>-3.9405047101569446E-3</v>
      </c>
      <c r="R101" s="22">
        <f t="shared" si="57"/>
        <v>-2.3079561790281256E-3</v>
      </c>
      <c r="S101" s="22">
        <f t="shared" si="58"/>
        <v>3.0937868137547841E-2</v>
      </c>
      <c r="T101" s="22">
        <f t="shared" si="59"/>
        <v>3.4128551993741763E-3</v>
      </c>
      <c r="U101" s="22">
        <f t="shared" si="60"/>
        <v>-4.0361879796180222E-4</v>
      </c>
      <c r="V101" s="22">
        <f t="shared" si="61"/>
        <v>-3.6774723284253019E-3</v>
      </c>
      <c r="W101" s="22">
        <f t="shared" si="62"/>
        <v>1.6057518171777918E-2</v>
      </c>
      <c r="X101" s="22">
        <f t="shared" si="63"/>
        <v>1.9171003841430334E-2</v>
      </c>
      <c r="Y101" s="22">
        <f t="shared" si="64"/>
        <v>2.6002368078513971E-2</v>
      </c>
      <c r="Z101" s="16"/>
    </row>
    <row r="102" spans="1:26">
      <c r="A102" s="2"/>
      <c r="B102" s="112">
        <v>43607</v>
      </c>
      <c r="C102">
        <v>59.284453999999997</v>
      </c>
      <c r="D102">
        <v>185.123581</v>
      </c>
      <c r="E102">
        <v>31.587434999999999</v>
      </c>
      <c r="F102">
        <v>51.890366</v>
      </c>
      <c r="G102">
        <v>61.220149999999997</v>
      </c>
      <c r="H102">
        <v>96.139992000000007</v>
      </c>
      <c r="I102">
        <v>179.62321499999999</v>
      </c>
      <c r="J102">
        <v>73.440605000000005</v>
      </c>
      <c r="K102">
        <v>231.35845900000001</v>
      </c>
      <c r="L102">
        <v>44.15992</v>
      </c>
      <c r="M102">
        <v>129.27444499999999</v>
      </c>
      <c r="O102" s="22">
        <f t="shared" ref="O102:O104" si="79">C102/C101-1</f>
        <v>-9.0491850936157414E-3</v>
      </c>
      <c r="P102" s="22">
        <f t="shared" si="55"/>
        <v>2.7053129002134746E-3</v>
      </c>
      <c r="Q102" s="22">
        <f t="shared" si="56"/>
        <v>1.0977243099471901E-2</v>
      </c>
      <c r="R102" s="22">
        <f t="shared" si="57"/>
        <v>1.2557952142622009E-2</v>
      </c>
      <c r="S102" s="22">
        <f t="shared" si="58"/>
        <v>-8.4404156752715398E-3</v>
      </c>
      <c r="T102" s="22">
        <f t="shared" si="59"/>
        <v>-8.1445944138975879E-3</v>
      </c>
      <c r="U102" s="22">
        <f t="shared" si="60"/>
        <v>1.261542789012271E-2</v>
      </c>
      <c r="V102" s="22">
        <f t="shared" si="61"/>
        <v>9.5740622324700375E-3</v>
      </c>
      <c r="W102" s="22">
        <f t="shared" si="62"/>
        <v>-2.4007177933321744E-3</v>
      </c>
      <c r="X102" s="22">
        <f t="shared" si="63"/>
        <v>-2.047188630550445E-2</v>
      </c>
      <c r="Y102" s="22">
        <f t="shared" si="64"/>
        <v>-7.9161759233270512E-4</v>
      </c>
      <c r="Z102" s="16"/>
    </row>
    <row r="103" spans="1:26">
      <c r="A103" s="2"/>
      <c r="B103" s="112">
        <v>43608</v>
      </c>
      <c r="C103">
        <v>57.895721000000002</v>
      </c>
      <c r="D103">
        <v>180.67829900000001</v>
      </c>
      <c r="E103">
        <v>31.473116000000001</v>
      </c>
      <c r="F103">
        <v>51.814148000000003</v>
      </c>
      <c r="G103">
        <v>59.714745000000001</v>
      </c>
      <c r="H103">
        <v>94.248763999999994</v>
      </c>
      <c r="I103">
        <v>181.637238</v>
      </c>
      <c r="J103">
        <v>74.162270000000007</v>
      </c>
      <c r="K103">
        <v>228.72328200000001</v>
      </c>
      <c r="L103">
        <v>43.406143</v>
      </c>
      <c r="M103">
        <v>127.12262699999999</v>
      </c>
      <c r="O103" s="22">
        <f t="shared" si="79"/>
        <v>-2.3424910010978461E-2</v>
      </c>
      <c r="P103" s="22">
        <f t="shared" si="55"/>
        <v>-2.4012510864296566E-2</v>
      </c>
      <c r="Q103" s="22">
        <f t="shared" si="56"/>
        <v>-3.6191289352870415E-3</v>
      </c>
      <c r="R103" s="22">
        <f t="shared" si="57"/>
        <v>-1.4688275661804973E-3</v>
      </c>
      <c r="S103" s="22">
        <f t="shared" si="58"/>
        <v>-2.4590024689583379E-2</v>
      </c>
      <c r="T103" s="22">
        <f t="shared" si="59"/>
        <v>-1.9671605547876614E-2</v>
      </c>
      <c r="U103" s="22">
        <f t="shared" si="60"/>
        <v>1.1212487205509714E-2</v>
      </c>
      <c r="V103" s="22">
        <f t="shared" si="61"/>
        <v>9.8265121862761706E-3</v>
      </c>
      <c r="W103" s="22">
        <f t="shared" si="62"/>
        <v>-1.1390017946134368E-2</v>
      </c>
      <c r="X103" s="22">
        <f t="shared" si="63"/>
        <v>-1.7069256466044291E-2</v>
      </c>
      <c r="Y103" s="22">
        <f t="shared" si="64"/>
        <v>-1.6645347036686076E-2</v>
      </c>
      <c r="Z103" s="16"/>
    </row>
    <row r="104" spans="1:26">
      <c r="A104" s="2"/>
      <c r="B104" s="112">
        <v>43609</v>
      </c>
      <c r="C104">
        <v>58.138934999999996</v>
      </c>
      <c r="D104">
        <v>180.868088</v>
      </c>
      <c r="E104">
        <v>31.723390999999999</v>
      </c>
      <c r="F104">
        <v>52.44923</v>
      </c>
      <c r="G104">
        <v>59.984943000000001</v>
      </c>
      <c r="H104">
        <v>95.176993999999993</v>
      </c>
      <c r="I104">
        <v>181.70884699999999</v>
      </c>
      <c r="J104">
        <v>73.960869000000002</v>
      </c>
      <c r="K104">
        <v>229.77177399999999</v>
      </c>
      <c r="L104">
        <v>43.239432999999998</v>
      </c>
      <c r="M104">
        <v>129.43277</v>
      </c>
      <c r="O104" s="22">
        <f t="shared" si="79"/>
        <v>4.200897679467408E-3</v>
      </c>
      <c r="P104" s="22">
        <f t="shared" si="55"/>
        <v>1.0504249876737148E-3</v>
      </c>
      <c r="Q104" s="22">
        <f t="shared" si="56"/>
        <v>7.952024832876381E-3</v>
      </c>
      <c r="R104" s="22">
        <f t="shared" si="57"/>
        <v>1.2256922568716133E-2</v>
      </c>
      <c r="S104" s="22">
        <f t="shared" si="58"/>
        <v>4.5248120878687015E-3</v>
      </c>
      <c r="T104" s="22">
        <f t="shared" si="59"/>
        <v>9.8487233211885794E-3</v>
      </c>
      <c r="U104" s="22">
        <f t="shared" si="60"/>
        <v>3.9424184593683798E-4</v>
      </c>
      <c r="V104" s="22">
        <f t="shared" si="61"/>
        <v>-2.7156800890804078E-3</v>
      </c>
      <c r="W104" s="22">
        <f t="shared" si="62"/>
        <v>4.584107008398064E-3</v>
      </c>
      <c r="X104" s="22">
        <f t="shared" si="63"/>
        <v>-3.8407006123534204E-3</v>
      </c>
      <c r="Y104" s="22">
        <f t="shared" si="64"/>
        <v>1.8172555543554125E-2</v>
      </c>
      <c r="Z104" s="16"/>
    </row>
    <row r="105" spans="1:26">
      <c r="A105" s="2"/>
      <c r="B105" s="112">
        <v>43613</v>
      </c>
      <c r="C105">
        <v>56.969875000000002</v>
      </c>
      <c r="D105">
        <v>184.114655</v>
      </c>
      <c r="E105">
        <v>31.646141</v>
      </c>
      <c r="F105">
        <v>51.864960000000004</v>
      </c>
      <c r="G105">
        <v>59.386645999999999</v>
      </c>
      <c r="H105">
        <v>94.144645999999995</v>
      </c>
      <c r="I105">
        <v>181.306015</v>
      </c>
      <c r="J105">
        <v>72.794494999999998</v>
      </c>
      <c r="K105">
        <v>224.60348500000001</v>
      </c>
      <c r="L105">
        <v>43.060650000000003</v>
      </c>
      <c r="M105">
        <v>128.14730800000001</v>
      </c>
      <c r="O105" s="22">
        <f t="shared" ref="O105" si="80">(C105/C104)-1</f>
        <v>-2.010803947475126E-2</v>
      </c>
      <c r="P105" s="22">
        <f t="shared" si="55"/>
        <v>1.7949916073641381E-2</v>
      </c>
      <c r="Q105" s="22">
        <f t="shared" si="56"/>
        <v>-2.4351116814718132E-3</v>
      </c>
      <c r="R105" s="22">
        <f t="shared" si="57"/>
        <v>-1.1139725025515079E-2</v>
      </c>
      <c r="S105" s="22">
        <f t="shared" si="58"/>
        <v>-9.9741196719983494E-3</v>
      </c>
      <c r="T105" s="22">
        <f t="shared" si="59"/>
        <v>-1.0846612785438414E-2</v>
      </c>
      <c r="U105" s="22">
        <f t="shared" si="60"/>
        <v>-2.2169091194551571E-3</v>
      </c>
      <c r="V105" s="22">
        <f t="shared" si="61"/>
        <v>-1.5770150023521334E-2</v>
      </c>
      <c r="W105" s="22">
        <f t="shared" si="62"/>
        <v>-2.249314138994285E-2</v>
      </c>
      <c r="X105" s="22">
        <f t="shared" si="63"/>
        <v>-4.1347211930368166E-3</v>
      </c>
      <c r="Y105" s="22">
        <f t="shared" si="64"/>
        <v>-9.9315034361081578E-3</v>
      </c>
      <c r="Z105" s="16"/>
    </row>
    <row r="106" spans="1:26">
      <c r="A106" s="2"/>
      <c r="B106" s="112">
        <v>43614</v>
      </c>
      <c r="C106">
        <v>56.616821000000002</v>
      </c>
      <c r="D106">
        <v>181.99690200000001</v>
      </c>
      <c r="E106">
        <v>31.553442</v>
      </c>
      <c r="F106">
        <v>51.805691000000003</v>
      </c>
      <c r="G106">
        <v>60.004257000000003</v>
      </c>
      <c r="H106">
        <v>93.884399000000002</v>
      </c>
      <c r="I106">
        <v>180.034988</v>
      </c>
      <c r="J106">
        <v>71.837874999999997</v>
      </c>
      <c r="K106">
        <v>224.91894500000001</v>
      </c>
      <c r="L106">
        <v>42.855277999999998</v>
      </c>
      <c r="M106">
        <v>131.46348599999999</v>
      </c>
      <c r="O106" s="22">
        <f t="shared" ref="O106:O108" si="81">C106/C105-1</f>
        <v>-6.1972051018192031E-3</v>
      </c>
      <c r="P106" s="22">
        <f t="shared" si="55"/>
        <v>-1.1502359765983794E-2</v>
      </c>
      <c r="Q106" s="22">
        <f t="shared" si="56"/>
        <v>-2.9292355108953005E-3</v>
      </c>
      <c r="R106" s="22">
        <f t="shared" si="57"/>
        <v>-1.1427561112551388E-3</v>
      </c>
      <c r="S106" s="22">
        <f t="shared" si="58"/>
        <v>1.0399829618261469E-2</v>
      </c>
      <c r="T106" s="22">
        <f t="shared" si="59"/>
        <v>-2.7643313885316045E-3</v>
      </c>
      <c r="U106" s="22">
        <f t="shared" si="60"/>
        <v>-7.0103962077595616E-3</v>
      </c>
      <c r="V106" s="22">
        <f t="shared" si="61"/>
        <v>-1.3141378341865018E-2</v>
      </c>
      <c r="W106" s="22">
        <f t="shared" si="62"/>
        <v>1.404519613753985E-3</v>
      </c>
      <c r="X106" s="22">
        <f t="shared" si="63"/>
        <v>-4.7693659988876647E-3</v>
      </c>
      <c r="Y106" s="22">
        <f t="shared" si="64"/>
        <v>2.5877859252415814E-2</v>
      </c>
      <c r="Z106" s="16"/>
    </row>
    <row r="107" spans="1:26">
      <c r="A107" s="2"/>
      <c r="B107" s="112">
        <v>43615</v>
      </c>
      <c r="C107">
        <v>56.467731000000001</v>
      </c>
      <c r="D107">
        <v>182.816025</v>
      </c>
      <c r="E107">
        <v>31.575071000000001</v>
      </c>
      <c r="F107">
        <v>52.237541</v>
      </c>
      <c r="G107">
        <v>60.158656999999998</v>
      </c>
      <c r="H107">
        <v>92.878051999999997</v>
      </c>
      <c r="I107">
        <v>183.22164900000001</v>
      </c>
      <c r="J107">
        <v>71.535804999999996</v>
      </c>
      <c r="K107">
        <v>225.93963600000001</v>
      </c>
      <c r="L107">
        <v>43.077559999999998</v>
      </c>
      <c r="M107">
        <v>131.97579999999999</v>
      </c>
      <c r="O107" s="22">
        <f t="shared" si="81"/>
        <v>-2.6333163425054096E-3</v>
      </c>
      <c r="P107" s="22">
        <f t="shared" si="55"/>
        <v>4.5007524358848805E-3</v>
      </c>
      <c r="Q107" s="22">
        <f t="shared" si="56"/>
        <v>6.8547196847812408E-4</v>
      </c>
      <c r="R107" s="22">
        <f t="shared" si="57"/>
        <v>8.3359567581098304E-3</v>
      </c>
      <c r="S107" s="22">
        <f t="shared" si="58"/>
        <v>2.5731507682862365E-3</v>
      </c>
      <c r="T107" s="22">
        <f t="shared" si="59"/>
        <v>-1.071900135399495E-2</v>
      </c>
      <c r="U107" s="22">
        <f t="shared" si="60"/>
        <v>1.7700231690520152E-2</v>
      </c>
      <c r="V107" s="22">
        <f t="shared" si="61"/>
        <v>-4.2048849579695569E-3</v>
      </c>
      <c r="W107" s="22">
        <f t="shared" si="62"/>
        <v>4.5380392478722165E-3</v>
      </c>
      <c r="X107" s="22">
        <f t="shared" si="63"/>
        <v>5.1868056952051322E-3</v>
      </c>
      <c r="Y107" s="22">
        <f t="shared" si="64"/>
        <v>3.8970060477476753E-3</v>
      </c>
      <c r="Z107" s="16"/>
    </row>
    <row r="108" spans="1:26">
      <c r="A108" s="2"/>
      <c r="B108" s="112">
        <v>43616</v>
      </c>
      <c r="C108">
        <v>55.526218</v>
      </c>
      <c r="D108">
        <v>177.28190599999999</v>
      </c>
      <c r="E108">
        <v>31.343333999999999</v>
      </c>
      <c r="F108">
        <v>51.577052999999999</v>
      </c>
      <c r="G108">
        <v>58.904139999999998</v>
      </c>
      <c r="H108">
        <v>91.923782000000003</v>
      </c>
      <c r="I108">
        <v>186.87368799999999</v>
      </c>
      <c r="J108">
        <v>72.416870000000003</v>
      </c>
      <c r="K108">
        <v>224.362244</v>
      </c>
      <c r="L108">
        <v>42.297184000000001</v>
      </c>
      <c r="M108">
        <v>130.56922900000001</v>
      </c>
      <c r="O108" s="22">
        <f t="shared" si="81"/>
        <v>-1.6673469667127239E-2</v>
      </c>
      <c r="P108" s="22">
        <f t="shared" si="55"/>
        <v>-3.0271520234618432E-2</v>
      </c>
      <c r="Q108" s="22">
        <f t="shared" si="56"/>
        <v>-7.3392392371818271E-3</v>
      </c>
      <c r="R108" s="22">
        <f t="shared" si="57"/>
        <v>-1.2643933603229907E-2</v>
      </c>
      <c r="S108" s="22">
        <f t="shared" si="58"/>
        <v>-2.0853474172470299E-2</v>
      </c>
      <c r="T108" s="22">
        <f t="shared" si="59"/>
        <v>-1.02744402951086E-2</v>
      </c>
      <c r="U108" s="22">
        <f t="shared" si="60"/>
        <v>1.9932355264415058E-2</v>
      </c>
      <c r="V108" s="22">
        <f t="shared" si="61"/>
        <v>1.2316419728554129E-2</v>
      </c>
      <c r="W108" s="22">
        <f t="shared" si="62"/>
        <v>-6.9814753530009765E-3</v>
      </c>
      <c r="X108" s="22">
        <f t="shared" si="63"/>
        <v>-1.8115603576432715E-2</v>
      </c>
      <c r="Y108" s="22">
        <f t="shared" si="64"/>
        <v>-1.0657794838144441E-2</v>
      </c>
      <c r="Z108" s="16"/>
    </row>
    <row r="109" spans="1:26">
      <c r="A109" s="2"/>
      <c r="B109" s="112">
        <v>43619</v>
      </c>
      <c r="C109">
        <v>56.397117999999999</v>
      </c>
      <c r="D109">
        <v>163.97601299999999</v>
      </c>
      <c r="E109">
        <v>31.504002</v>
      </c>
      <c r="F109">
        <v>52.093594000000003</v>
      </c>
      <c r="G109">
        <v>69.398124999999993</v>
      </c>
      <c r="H109">
        <v>92.357535999999996</v>
      </c>
      <c r="I109">
        <v>187.33914200000001</v>
      </c>
      <c r="J109">
        <v>73.314751000000001</v>
      </c>
      <c r="K109">
        <v>219.500122</v>
      </c>
      <c r="L109">
        <v>41.869545000000002</v>
      </c>
      <c r="M109">
        <v>133.47554</v>
      </c>
      <c r="O109" s="22">
        <f t="shared" ref="O109" si="82">(C109/C108)-1</f>
        <v>1.5684482598832927E-2</v>
      </c>
      <c r="P109" s="22">
        <f t="shared" si="55"/>
        <v>-7.5054997434425119E-2</v>
      </c>
      <c r="Q109" s="22">
        <f t="shared" si="56"/>
        <v>5.1260660400709313E-3</v>
      </c>
      <c r="R109" s="22">
        <f t="shared" si="57"/>
        <v>1.0014938232318249E-2</v>
      </c>
      <c r="S109" s="22">
        <f t="shared" si="58"/>
        <v>0.17815360686023074</v>
      </c>
      <c r="T109" s="22">
        <f t="shared" si="59"/>
        <v>4.7186265682583883E-3</v>
      </c>
      <c r="U109" s="22">
        <f t="shared" si="60"/>
        <v>2.49074123265558E-3</v>
      </c>
      <c r="V109" s="22">
        <f t="shared" si="61"/>
        <v>1.2398782217458493E-2</v>
      </c>
      <c r="W109" s="22">
        <f t="shared" si="62"/>
        <v>-2.1670856527892468E-2</v>
      </c>
      <c r="X109" s="22">
        <f t="shared" si="63"/>
        <v>-1.0110342097478631E-2</v>
      </c>
      <c r="Y109" s="22">
        <f t="shared" si="64"/>
        <v>2.2258774308914653E-2</v>
      </c>
      <c r="Z109" s="16"/>
    </row>
    <row r="110" spans="1:26">
      <c r="A110" s="2"/>
      <c r="B110" s="112">
        <v>43620</v>
      </c>
      <c r="C110">
        <v>57.738799999999998</v>
      </c>
      <c r="D110">
        <v>167.322464</v>
      </c>
      <c r="E110">
        <v>31.689395999999999</v>
      </c>
      <c r="F110">
        <v>51.975037</v>
      </c>
      <c r="G110">
        <v>67.583374000000006</v>
      </c>
      <c r="H110">
        <v>95.203033000000005</v>
      </c>
      <c r="I110">
        <v>186.193375</v>
      </c>
      <c r="J110">
        <v>73.449005</v>
      </c>
      <c r="K110">
        <v>223.39726300000001</v>
      </c>
      <c r="L110">
        <v>43.401302000000001</v>
      </c>
      <c r="M110">
        <v>135.64595</v>
      </c>
      <c r="O110" s="22">
        <f t="shared" ref="O110:O112" si="83">C110/C109-1</f>
        <v>2.3789903590463624E-2</v>
      </c>
      <c r="P110" s="22">
        <f t="shared" si="55"/>
        <v>2.0408173968713417E-2</v>
      </c>
      <c r="Q110" s="22">
        <f t="shared" si="56"/>
        <v>5.8847761627236483E-3</v>
      </c>
      <c r="R110" s="22">
        <f t="shared" si="57"/>
        <v>-2.2758460474046061E-3</v>
      </c>
      <c r="S110" s="22">
        <f t="shared" si="58"/>
        <v>-2.6149856354188095E-2</v>
      </c>
      <c r="T110" s="22">
        <f t="shared" si="59"/>
        <v>3.0809581147769105E-2</v>
      </c>
      <c r="U110" s="22">
        <f t="shared" si="60"/>
        <v>-6.1160043105140671E-3</v>
      </c>
      <c r="V110" s="22">
        <f t="shared" si="61"/>
        <v>1.8312003814893174E-3</v>
      </c>
      <c r="W110" s="22">
        <f t="shared" si="62"/>
        <v>1.7754618833423663E-2</v>
      </c>
      <c r="X110" s="22">
        <f t="shared" si="63"/>
        <v>3.6584037395199775E-2</v>
      </c>
      <c r="Y110" s="22">
        <f t="shared" si="64"/>
        <v>1.6260732116161636E-2</v>
      </c>
      <c r="Z110" s="16"/>
    </row>
    <row r="111" spans="1:26">
      <c r="A111" s="2"/>
      <c r="B111" s="112">
        <v>43621</v>
      </c>
      <c r="C111">
        <v>57.260181000000003</v>
      </c>
      <c r="D111">
        <v>167.99176</v>
      </c>
      <c r="E111">
        <v>32.264107000000003</v>
      </c>
      <c r="F111">
        <v>52.246006000000001</v>
      </c>
      <c r="G111">
        <v>68.267334000000005</v>
      </c>
      <c r="H111">
        <v>95.541397000000003</v>
      </c>
      <c r="I111">
        <v>190.45414700000001</v>
      </c>
      <c r="J111">
        <v>74.951049999999995</v>
      </c>
      <c r="K111">
        <v>225.262283</v>
      </c>
      <c r="L111">
        <v>44.101959000000001</v>
      </c>
      <c r="M111">
        <v>136.204849</v>
      </c>
      <c r="O111" s="22">
        <f t="shared" si="83"/>
        <v>-8.2893825295987655E-3</v>
      </c>
      <c r="P111" s="22">
        <f t="shared" si="55"/>
        <v>4.000036719516542E-3</v>
      </c>
      <c r="Q111" s="22">
        <f t="shared" si="56"/>
        <v>1.8135751151584056E-2</v>
      </c>
      <c r="R111" s="22">
        <f t="shared" si="57"/>
        <v>5.2134450620977546E-3</v>
      </c>
      <c r="S111" s="22">
        <f t="shared" si="58"/>
        <v>1.0120240519509993E-2</v>
      </c>
      <c r="T111" s="22">
        <f t="shared" si="59"/>
        <v>3.5541304655704042E-3</v>
      </c>
      <c r="U111" s="22">
        <f t="shared" si="60"/>
        <v>2.288358541220914E-2</v>
      </c>
      <c r="V111" s="22">
        <f t="shared" si="61"/>
        <v>2.0450174920681352E-2</v>
      </c>
      <c r="W111" s="22">
        <f t="shared" si="62"/>
        <v>8.3484460595204535E-3</v>
      </c>
      <c r="X111" s="22">
        <f t="shared" si="63"/>
        <v>1.6143686196326446E-2</v>
      </c>
      <c r="Y111" s="22">
        <f t="shared" si="64"/>
        <v>4.1202778262086071E-3</v>
      </c>
      <c r="Z111" s="16"/>
    </row>
    <row r="112" spans="1:26">
      <c r="A112" s="2"/>
      <c r="B112" s="112">
        <v>43622</v>
      </c>
      <c r="C112">
        <v>58.303702999999999</v>
      </c>
      <c r="D112">
        <v>168.15159600000001</v>
      </c>
      <c r="E112">
        <v>32.477299000000002</v>
      </c>
      <c r="F112">
        <v>52.567782999999999</v>
      </c>
      <c r="G112">
        <v>66.261077999999998</v>
      </c>
      <c r="H112">
        <v>95.749595999999997</v>
      </c>
      <c r="I112">
        <v>190.39149499999999</v>
      </c>
      <c r="J112">
        <v>75.102089000000007</v>
      </c>
      <c r="K112">
        <v>224.38078300000001</v>
      </c>
      <c r="L112">
        <v>44.749439000000002</v>
      </c>
      <c r="M112">
        <v>136.456345</v>
      </c>
      <c r="O112" s="22">
        <f t="shared" si="83"/>
        <v>1.8224217628651784E-2</v>
      </c>
      <c r="P112" s="22">
        <f t="shared" si="55"/>
        <v>9.5145142833197305E-4</v>
      </c>
      <c r="Q112" s="22">
        <f t="shared" si="56"/>
        <v>6.6077142627873897E-3</v>
      </c>
      <c r="R112" s="22">
        <f t="shared" si="57"/>
        <v>6.1588822693929846E-3</v>
      </c>
      <c r="S112" s="22">
        <f t="shared" si="58"/>
        <v>-2.938822834358823E-2</v>
      </c>
      <c r="T112" s="22">
        <f t="shared" si="59"/>
        <v>2.1791496308138925E-3</v>
      </c>
      <c r="U112" s="22">
        <f t="shared" si="60"/>
        <v>-3.2896107008906217E-4</v>
      </c>
      <c r="V112" s="22">
        <f t="shared" si="61"/>
        <v>2.0151685666847108E-3</v>
      </c>
      <c r="W112" s="22">
        <f t="shared" si="62"/>
        <v>-3.9132161330354132E-3</v>
      </c>
      <c r="X112" s="22">
        <f t="shared" si="63"/>
        <v>1.4681433992535409E-2</v>
      </c>
      <c r="Y112" s="22">
        <f t="shared" si="64"/>
        <v>1.8464540862270784E-3</v>
      </c>
      <c r="Z112" s="16"/>
    </row>
    <row r="113" spans="1:26">
      <c r="A113" s="2"/>
      <c r="B113" s="112">
        <v>43623</v>
      </c>
      <c r="C113">
        <v>58.515552999999997</v>
      </c>
      <c r="D113">
        <v>173.16627500000001</v>
      </c>
      <c r="E113">
        <v>32.770836000000003</v>
      </c>
      <c r="F113">
        <v>52.948825999999997</v>
      </c>
      <c r="G113">
        <v>67.154785000000004</v>
      </c>
      <c r="H113">
        <v>94.699875000000006</v>
      </c>
      <c r="I113">
        <v>190.17666600000001</v>
      </c>
      <c r="J113">
        <v>74.103531000000004</v>
      </c>
      <c r="K113">
        <v>228.97383099999999</v>
      </c>
      <c r="L113">
        <v>45.940536000000002</v>
      </c>
      <c r="M113">
        <v>138.524338</v>
      </c>
      <c r="O113" s="22">
        <f t="shared" ref="O113" si="84">(C113/C112)-1</f>
        <v>3.6335599472987479E-3</v>
      </c>
      <c r="P113" s="22">
        <f t="shared" si="55"/>
        <v>2.9822369333919463E-2</v>
      </c>
      <c r="Q113" s="22">
        <f t="shared" si="56"/>
        <v>9.0382208200256997E-3</v>
      </c>
      <c r="R113" s="22">
        <f t="shared" si="57"/>
        <v>7.248603198654946E-3</v>
      </c>
      <c r="S113" s="22">
        <f t="shared" si="58"/>
        <v>1.3487661640518622E-2</v>
      </c>
      <c r="T113" s="22">
        <f t="shared" si="59"/>
        <v>-1.0963189860351941E-2</v>
      </c>
      <c r="U113" s="22">
        <f t="shared" si="60"/>
        <v>-1.1283539740049031E-3</v>
      </c>
      <c r="V113" s="22">
        <f t="shared" si="61"/>
        <v>-1.3296008317425168E-2</v>
      </c>
      <c r="W113" s="22">
        <f t="shared" si="62"/>
        <v>2.0469881326690809E-2</v>
      </c>
      <c r="X113" s="22">
        <f t="shared" si="63"/>
        <v>2.6617026416800416E-2</v>
      </c>
      <c r="Y113" s="22">
        <f t="shared" si="64"/>
        <v>1.515497868567417E-2</v>
      </c>
      <c r="Z113" s="16"/>
    </row>
    <row r="114" spans="1:26">
      <c r="A114" s="2"/>
      <c r="B114" s="112">
        <v>43626</v>
      </c>
      <c r="C114">
        <v>58.774475000000002</v>
      </c>
      <c r="D114">
        <v>174.63471999999999</v>
      </c>
      <c r="E114">
        <v>33.221958000000001</v>
      </c>
      <c r="F114">
        <v>52.728676</v>
      </c>
      <c r="G114">
        <v>67.255081000000004</v>
      </c>
      <c r="H114">
        <v>95.723557</v>
      </c>
      <c r="I114">
        <v>187.840408</v>
      </c>
      <c r="J114">
        <v>73.197272999999996</v>
      </c>
      <c r="K114">
        <v>230.24501000000001</v>
      </c>
      <c r="L114">
        <v>46.527630000000002</v>
      </c>
      <c r="M114">
        <v>139.548935</v>
      </c>
      <c r="O114" s="22">
        <f t="shared" ref="O114:O116" si="85">C114/C113-1</f>
        <v>4.4248406914997318E-3</v>
      </c>
      <c r="P114" s="22">
        <f t="shared" si="55"/>
        <v>8.4799710567198261E-3</v>
      </c>
      <c r="Q114" s="22">
        <f t="shared" si="56"/>
        <v>1.3765959464689725E-2</v>
      </c>
      <c r="R114" s="22">
        <f t="shared" si="57"/>
        <v>-4.1577881254628579E-3</v>
      </c>
      <c r="S114" s="22">
        <f t="shared" si="58"/>
        <v>1.4935048932105399E-3</v>
      </c>
      <c r="T114" s="22">
        <f t="shared" si="59"/>
        <v>1.0809750276861374E-2</v>
      </c>
      <c r="U114" s="22">
        <f t="shared" si="60"/>
        <v>-1.2284672190015278E-2</v>
      </c>
      <c r="V114" s="22">
        <f t="shared" si="61"/>
        <v>-1.2229619665492186E-2</v>
      </c>
      <c r="W114" s="22">
        <f t="shared" si="62"/>
        <v>5.5516344136288254E-3</v>
      </c>
      <c r="X114" s="22">
        <f t="shared" si="63"/>
        <v>1.2779432960904114E-2</v>
      </c>
      <c r="Y114" s="22">
        <f t="shared" si="64"/>
        <v>7.3965125175332602E-3</v>
      </c>
      <c r="Z114" s="16"/>
    </row>
    <row r="115" spans="1:26">
      <c r="A115" s="2"/>
      <c r="B115" s="112">
        <v>43627</v>
      </c>
      <c r="C115">
        <v>58.719540000000002</v>
      </c>
      <c r="D115">
        <v>177.91123999999999</v>
      </c>
      <c r="E115">
        <v>33.351730000000003</v>
      </c>
      <c r="F115">
        <v>53.050446000000001</v>
      </c>
      <c r="G115">
        <v>67.236862000000002</v>
      </c>
      <c r="H115">
        <v>96.018508999999995</v>
      </c>
      <c r="I115">
        <v>187.052719</v>
      </c>
      <c r="J115">
        <v>72.769317999999998</v>
      </c>
      <c r="K115">
        <v>228.138733</v>
      </c>
      <c r="L115">
        <v>47.066406000000001</v>
      </c>
      <c r="M115">
        <v>139.72593699999999</v>
      </c>
      <c r="O115" s="22">
        <f t="shared" si="85"/>
        <v>-9.3467444838934988E-4</v>
      </c>
      <c r="P115" s="22">
        <f t="shared" si="55"/>
        <v>1.8762133898688749E-2</v>
      </c>
      <c r="Q115" s="22">
        <f t="shared" si="56"/>
        <v>3.9062116688006743E-3</v>
      </c>
      <c r="R115" s="22">
        <f t="shared" si="57"/>
        <v>6.1023720754906918E-3</v>
      </c>
      <c r="S115" s="22">
        <f t="shared" si="58"/>
        <v>-2.7089403103985887E-4</v>
      </c>
      <c r="T115" s="22">
        <f t="shared" si="59"/>
        <v>3.081289593114489E-3</v>
      </c>
      <c r="U115" s="22">
        <f t="shared" si="60"/>
        <v>-4.1933948525069153E-3</v>
      </c>
      <c r="V115" s="22">
        <f t="shared" si="61"/>
        <v>-5.8465975911424772E-3</v>
      </c>
      <c r="W115" s="22">
        <f t="shared" si="62"/>
        <v>-9.147981100654512E-3</v>
      </c>
      <c r="X115" s="22">
        <f t="shared" si="63"/>
        <v>1.157970006209208E-2</v>
      </c>
      <c r="Y115" s="22">
        <f t="shared" si="64"/>
        <v>1.2683866057450199E-3</v>
      </c>
      <c r="Z115" s="16"/>
    </row>
    <row r="116" spans="1:26">
      <c r="A116" s="2"/>
      <c r="B116" s="112">
        <v>43628</v>
      </c>
      <c r="C116">
        <v>58.084015000000001</v>
      </c>
      <c r="D116">
        <v>174.854477</v>
      </c>
      <c r="E116">
        <v>33.623638</v>
      </c>
      <c r="F116">
        <v>53.482295999999998</v>
      </c>
      <c r="G116">
        <v>66.990616000000003</v>
      </c>
      <c r="H116">
        <v>94.795295999999993</v>
      </c>
      <c r="I116">
        <v>189.31733700000001</v>
      </c>
      <c r="J116">
        <v>73.608444000000006</v>
      </c>
      <c r="K116">
        <v>226.867493</v>
      </c>
      <c r="L116">
        <v>46.916606999999999</v>
      </c>
      <c r="M116">
        <v>138.59878499999999</v>
      </c>
      <c r="O116" s="22">
        <f t="shared" si="85"/>
        <v>-1.0823058218780379E-2</v>
      </c>
      <c r="P116" s="22">
        <f t="shared" si="55"/>
        <v>-1.7181393373459697E-2</v>
      </c>
      <c r="Q116" s="22">
        <f t="shared" si="56"/>
        <v>8.1527405025165756E-3</v>
      </c>
      <c r="R116" s="22">
        <f t="shared" si="57"/>
        <v>8.1403651158746815E-3</v>
      </c>
      <c r="S116" s="22">
        <f t="shared" si="58"/>
        <v>-3.6623660396286617E-3</v>
      </c>
      <c r="T116" s="22">
        <f t="shared" si="59"/>
        <v>-1.2739345910901423E-2</v>
      </c>
      <c r="U116" s="22">
        <f t="shared" si="60"/>
        <v>1.2106843525754973E-2</v>
      </c>
      <c r="V116" s="22">
        <f t="shared" si="61"/>
        <v>1.1531315986773594E-2</v>
      </c>
      <c r="W116" s="22">
        <f t="shared" si="62"/>
        <v>-5.5722234593106323E-3</v>
      </c>
      <c r="X116" s="22">
        <f t="shared" si="63"/>
        <v>-3.1827159269395278E-3</v>
      </c>
      <c r="Y116" s="22">
        <f t="shared" si="64"/>
        <v>-8.0668773758160173E-3</v>
      </c>
      <c r="Z116" s="16"/>
    </row>
    <row r="117" spans="1:26">
      <c r="A117" s="2"/>
      <c r="B117" s="112">
        <v>43629</v>
      </c>
      <c r="C117">
        <v>58.594006</v>
      </c>
      <c r="D117">
        <v>177.28190599999999</v>
      </c>
      <c r="E117">
        <v>33.571109999999997</v>
      </c>
      <c r="F117">
        <v>53.084311999999997</v>
      </c>
      <c r="G117">
        <v>68.239975000000001</v>
      </c>
      <c r="H117">
        <v>95.029540999999995</v>
      </c>
      <c r="I117">
        <v>187.08847</v>
      </c>
      <c r="J117">
        <v>73.658775000000006</v>
      </c>
      <c r="K117">
        <v>227.294342</v>
      </c>
      <c r="L117">
        <v>46.906944000000003</v>
      </c>
      <c r="M117">
        <v>141.15116900000001</v>
      </c>
      <c r="O117" s="22">
        <f t="shared" ref="O117" si="86">(C117/C116)-1</f>
        <v>8.780229810215312E-3</v>
      </c>
      <c r="P117" s="22">
        <f t="shared" si="55"/>
        <v>1.3882567044594341E-2</v>
      </c>
      <c r="Q117" s="22">
        <f t="shared" si="56"/>
        <v>-1.5622342829173519E-3</v>
      </c>
      <c r="R117" s="22">
        <f t="shared" si="57"/>
        <v>-7.4414157537290304E-3</v>
      </c>
      <c r="S117" s="22">
        <f t="shared" si="58"/>
        <v>1.8649761333736636E-2</v>
      </c>
      <c r="T117" s="22">
        <f t="shared" si="59"/>
        <v>2.4710614332592584E-3</v>
      </c>
      <c r="U117" s="22">
        <f t="shared" si="60"/>
        <v>-1.1773179547734713E-2</v>
      </c>
      <c r="V117" s="22">
        <f t="shared" si="61"/>
        <v>6.8376666133573849E-4</v>
      </c>
      <c r="W117" s="22">
        <f t="shared" si="62"/>
        <v>1.8814903552533124E-3</v>
      </c>
      <c r="X117" s="22">
        <f t="shared" si="63"/>
        <v>-2.059611855562693E-4</v>
      </c>
      <c r="Y117" s="22">
        <f t="shared" si="64"/>
        <v>1.8415630411190209E-2</v>
      </c>
      <c r="Z117" s="16"/>
    </row>
    <row r="118" spans="1:26">
      <c r="A118" s="2"/>
      <c r="B118" s="112">
        <v>43630</v>
      </c>
      <c r="C118">
        <v>58.335098000000002</v>
      </c>
      <c r="D118">
        <v>181.13781700000001</v>
      </c>
      <c r="E118">
        <v>33.700882</v>
      </c>
      <c r="F118">
        <v>53.016575000000003</v>
      </c>
      <c r="G118">
        <v>68.467963999999995</v>
      </c>
      <c r="H118">
        <v>95.272461000000007</v>
      </c>
      <c r="I118">
        <v>189.07569899999999</v>
      </c>
      <c r="J118">
        <v>74.296524000000005</v>
      </c>
      <c r="K118">
        <v>228.682999</v>
      </c>
      <c r="L118">
        <v>46.566284000000003</v>
      </c>
      <c r="M118">
        <v>141.13252299999999</v>
      </c>
      <c r="O118" s="22">
        <f t="shared" ref="O118:O120" si="87">C118/C117-1</f>
        <v>-4.4186772278379527E-3</v>
      </c>
      <c r="P118" s="22">
        <f t="shared" si="55"/>
        <v>2.1750166652653391E-2</v>
      </c>
      <c r="Q118" s="22">
        <f t="shared" si="56"/>
        <v>3.8655856181104564E-3</v>
      </c>
      <c r="R118" s="22">
        <f t="shared" si="57"/>
        <v>-1.2760267101133982E-3</v>
      </c>
      <c r="S118" s="22">
        <f t="shared" si="58"/>
        <v>3.3409889144888627E-3</v>
      </c>
      <c r="T118" s="22">
        <f t="shared" si="59"/>
        <v>2.5562577430529032E-3</v>
      </c>
      <c r="U118" s="22">
        <f t="shared" si="60"/>
        <v>1.0621867825419518E-2</v>
      </c>
      <c r="V118" s="22">
        <f t="shared" si="61"/>
        <v>8.6581537637573369E-3</v>
      </c>
      <c r="W118" s="22">
        <f t="shared" si="62"/>
        <v>6.1095097562964273E-3</v>
      </c>
      <c r="X118" s="22">
        <f t="shared" si="63"/>
        <v>-7.2624641673523227E-3</v>
      </c>
      <c r="Y118" s="22">
        <f t="shared" si="64"/>
        <v>-1.3209950815229465E-4</v>
      </c>
      <c r="Z118" s="16"/>
    </row>
    <row r="119" spans="1:26">
      <c r="A119" s="2"/>
      <c r="B119" s="112">
        <v>43633</v>
      </c>
      <c r="C119">
        <v>58.915691000000002</v>
      </c>
      <c r="D119">
        <v>188.809662</v>
      </c>
      <c r="E119">
        <v>33.728682999999997</v>
      </c>
      <c r="F119">
        <v>52.898018</v>
      </c>
      <c r="G119">
        <v>68.167006999999998</v>
      </c>
      <c r="H119">
        <v>94.751923000000005</v>
      </c>
      <c r="I119">
        <v>191.63574199999999</v>
      </c>
      <c r="J119">
        <v>73.952483999999998</v>
      </c>
      <c r="K119">
        <v>229.242233</v>
      </c>
      <c r="L119">
        <v>46.844127999999998</v>
      </c>
      <c r="M119">
        <v>143.79658499999999</v>
      </c>
      <c r="O119" s="22">
        <f t="shared" si="87"/>
        <v>9.9527217730910333E-3</v>
      </c>
      <c r="P119" s="22">
        <f t="shared" si="55"/>
        <v>4.2353635077759577E-2</v>
      </c>
      <c r="Q119" s="22">
        <f t="shared" si="56"/>
        <v>8.2493389935600625E-4</v>
      </c>
      <c r="R119" s="22">
        <f t="shared" si="57"/>
        <v>-2.2362251805214672E-3</v>
      </c>
      <c r="S119" s="22">
        <f t="shared" si="58"/>
        <v>-4.3955885704444198E-3</v>
      </c>
      <c r="T119" s="22">
        <f t="shared" si="59"/>
        <v>-5.4636774838848767E-3</v>
      </c>
      <c r="U119" s="22">
        <f t="shared" si="60"/>
        <v>1.3539778054714624E-2</v>
      </c>
      <c r="V119" s="22">
        <f t="shared" si="61"/>
        <v>-4.6306338638401057E-3</v>
      </c>
      <c r="W119" s="22">
        <f t="shared" si="62"/>
        <v>2.4454550729413604E-3</v>
      </c>
      <c r="X119" s="22">
        <f t="shared" si="63"/>
        <v>5.9666345719147085E-3</v>
      </c>
      <c r="Y119" s="22">
        <f t="shared" si="64"/>
        <v>1.8876315277096101E-2</v>
      </c>
      <c r="Z119" s="16"/>
    </row>
    <row r="120" spans="1:26">
      <c r="A120" s="2"/>
      <c r="B120" s="112">
        <v>43634</v>
      </c>
      <c r="C120">
        <v>59.425682000000002</v>
      </c>
      <c r="D120">
        <v>188.27024800000001</v>
      </c>
      <c r="E120">
        <v>33.880099999999999</v>
      </c>
      <c r="F120">
        <v>52.787936999999999</v>
      </c>
      <c r="G120">
        <v>67.711051999999995</v>
      </c>
      <c r="H120">
        <v>96.044578999999999</v>
      </c>
      <c r="I120">
        <v>192.73245199999999</v>
      </c>
      <c r="J120">
        <v>73.902145000000004</v>
      </c>
      <c r="K120">
        <v>228.990601</v>
      </c>
      <c r="L120">
        <v>47.945827000000001</v>
      </c>
      <c r="M120">
        <v>148.46345500000001</v>
      </c>
      <c r="O120" s="22">
        <f t="shared" si="87"/>
        <v>8.6562847917712737E-3</v>
      </c>
      <c r="P120" s="22">
        <f t="shared" si="55"/>
        <v>-2.8569194726909553E-3</v>
      </c>
      <c r="Q120" s="22">
        <f t="shared" si="56"/>
        <v>4.4892651159846864E-3</v>
      </c>
      <c r="R120" s="22">
        <f t="shared" si="57"/>
        <v>-2.0810042448093924E-3</v>
      </c>
      <c r="S120" s="22">
        <f t="shared" si="58"/>
        <v>-6.6887930109650329E-3</v>
      </c>
      <c r="T120" s="22">
        <f t="shared" si="59"/>
        <v>1.3642530505686867E-2</v>
      </c>
      <c r="U120" s="22">
        <f t="shared" si="60"/>
        <v>5.7228885830702403E-3</v>
      </c>
      <c r="V120" s="22">
        <f t="shared" si="61"/>
        <v>-6.806938357877268E-4</v>
      </c>
      <c r="W120" s="22">
        <f t="shared" si="62"/>
        <v>-1.0976685958210552E-3</v>
      </c>
      <c r="X120" s="22">
        <f t="shared" si="63"/>
        <v>2.3518401281799939E-2</v>
      </c>
      <c r="Y120" s="22">
        <f t="shared" si="64"/>
        <v>3.2454665039507224E-2</v>
      </c>
      <c r="Z120" s="16"/>
    </row>
    <row r="121" spans="1:26">
      <c r="A121" s="2"/>
      <c r="B121" s="112">
        <v>43635</v>
      </c>
      <c r="C121">
        <v>59.096153000000001</v>
      </c>
      <c r="D121">
        <v>187.28128100000001</v>
      </c>
      <c r="E121">
        <v>33.870834000000002</v>
      </c>
      <c r="F121">
        <v>52.914966999999997</v>
      </c>
      <c r="G121">
        <v>66.543769999999995</v>
      </c>
      <c r="H121">
        <v>95.350532999999999</v>
      </c>
      <c r="I121">
        <v>194.33264199999999</v>
      </c>
      <c r="J121">
        <v>74.581833000000003</v>
      </c>
      <c r="K121">
        <v>233.175217</v>
      </c>
      <c r="L121">
        <v>47.805691000000003</v>
      </c>
      <c r="M121">
        <v>148.98509200000001</v>
      </c>
      <c r="O121" s="22">
        <f t="shared" ref="O121" si="88">(C121/C120)-1</f>
        <v>-5.5452287447033122E-3</v>
      </c>
      <c r="P121" s="22">
        <f t="shared" si="55"/>
        <v>-5.2529117611828102E-3</v>
      </c>
      <c r="Q121" s="22">
        <f t="shared" si="56"/>
        <v>-2.7349387988806484E-4</v>
      </c>
      <c r="R121" s="22">
        <f t="shared" si="57"/>
        <v>2.4064209972820549E-3</v>
      </c>
      <c r="S121" s="22">
        <f t="shared" si="58"/>
        <v>-1.7239165033206105E-2</v>
      </c>
      <c r="T121" s="22">
        <f t="shared" si="59"/>
        <v>-7.2262902000955753E-3</v>
      </c>
      <c r="U121" s="22">
        <f t="shared" si="60"/>
        <v>8.3026495195526184E-3</v>
      </c>
      <c r="V121" s="22">
        <f t="shared" si="61"/>
        <v>9.1971349410764347E-3</v>
      </c>
      <c r="W121" s="22">
        <f t="shared" si="62"/>
        <v>1.8274182353886337E-2</v>
      </c>
      <c r="X121" s="22">
        <f t="shared" si="63"/>
        <v>-2.9227986827716768E-3</v>
      </c>
      <c r="Y121" s="22">
        <f t="shared" si="64"/>
        <v>3.5135717406009626E-3</v>
      </c>
      <c r="Z121" s="16"/>
    </row>
    <row r="122" spans="1:26">
      <c r="A122" s="2"/>
      <c r="B122" s="112">
        <v>43636</v>
      </c>
      <c r="C122">
        <v>60.108291999999999</v>
      </c>
      <c r="D122">
        <v>189.329117</v>
      </c>
      <c r="E122">
        <v>34.087105000000001</v>
      </c>
      <c r="F122">
        <v>52.694794000000002</v>
      </c>
      <c r="G122">
        <v>68.376778000000002</v>
      </c>
      <c r="H122">
        <v>95.593436999999994</v>
      </c>
      <c r="I122">
        <v>195.54628</v>
      </c>
      <c r="J122">
        <v>74.581833000000003</v>
      </c>
      <c r="K122">
        <v>230.91043099999999</v>
      </c>
      <c r="L122">
        <v>48.189857000000003</v>
      </c>
      <c r="M122">
        <v>151.611908</v>
      </c>
      <c r="O122" s="22">
        <f t="shared" ref="O122:O124" si="89">C122/C121-1</f>
        <v>1.7126986252387733E-2</v>
      </c>
      <c r="P122" s="22">
        <f t="shared" si="55"/>
        <v>1.0934547163846009E-2</v>
      </c>
      <c r="Q122" s="22">
        <f t="shared" si="56"/>
        <v>6.3851690218197366E-3</v>
      </c>
      <c r="R122" s="22">
        <f t="shared" si="57"/>
        <v>-4.1608832525587003E-3</v>
      </c>
      <c r="S122" s="22">
        <f t="shared" si="58"/>
        <v>2.7545899488411907E-2</v>
      </c>
      <c r="T122" s="22">
        <f t="shared" si="59"/>
        <v>2.5474844487758386E-3</v>
      </c>
      <c r="U122" s="22">
        <f t="shared" si="60"/>
        <v>6.24515772291101E-3</v>
      </c>
      <c r="V122" s="22">
        <f t="shared" si="61"/>
        <v>0</v>
      </c>
      <c r="W122" s="22">
        <f t="shared" si="62"/>
        <v>-9.7128075150456628E-3</v>
      </c>
      <c r="X122" s="22">
        <f t="shared" si="63"/>
        <v>8.0359888532937074E-3</v>
      </c>
      <c r="Y122" s="22">
        <f t="shared" si="64"/>
        <v>1.7631401670711977E-2</v>
      </c>
      <c r="Z122" s="16"/>
    </row>
    <row r="123" spans="1:26">
      <c r="A123" s="2"/>
      <c r="B123" s="112">
        <v>43637</v>
      </c>
      <c r="C123">
        <v>60.955669</v>
      </c>
      <c r="D123">
        <v>190.937408</v>
      </c>
      <c r="E123">
        <v>34.337390999999997</v>
      </c>
      <c r="F123">
        <v>52.779476000000003</v>
      </c>
      <c r="G123">
        <v>68.066710999999998</v>
      </c>
      <c r="H123">
        <v>94.942786999999996</v>
      </c>
      <c r="I123">
        <v>193.44262699999999</v>
      </c>
      <c r="J123">
        <v>74.858727000000002</v>
      </c>
      <c r="K123">
        <v>235.12309300000001</v>
      </c>
      <c r="L123">
        <v>48.025554999999997</v>
      </c>
      <c r="M123">
        <v>153.02783199999999</v>
      </c>
      <c r="O123" s="22">
        <f t="shared" si="89"/>
        <v>1.4097505881551342E-2</v>
      </c>
      <c r="P123" s="22">
        <f t="shared" si="55"/>
        <v>8.4946838895361143E-3</v>
      </c>
      <c r="Q123" s="22">
        <f t="shared" si="56"/>
        <v>7.3425419964527894E-3</v>
      </c>
      <c r="R123" s="22">
        <f t="shared" si="57"/>
        <v>1.6070278213822231E-3</v>
      </c>
      <c r="S123" s="22">
        <f t="shared" si="58"/>
        <v>-4.5346828129281258E-3</v>
      </c>
      <c r="T123" s="22">
        <f t="shared" si="59"/>
        <v>-6.8064296087606557E-3</v>
      </c>
      <c r="U123" s="22">
        <f t="shared" si="60"/>
        <v>-1.075782674055481E-2</v>
      </c>
      <c r="V123" s="22">
        <f t="shared" si="61"/>
        <v>3.7126199352059963E-3</v>
      </c>
      <c r="W123" s="22">
        <f t="shared" si="62"/>
        <v>1.8243705932886156E-2</v>
      </c>
      <c r="X123" s="22">
        <f t="shared" si="63"/>
        <v>-3.409472661435875E-3</v>
      </c>
      <c r="Y123" s="22">
        <f t="shared" si="64"/>
        <v>9.3391344959525835E-3</v>
      </c>
      <c r="Z123" s="16"/>
    </row>
    <row r="124" spans="1:26">
      <c r="A124" s="2"/>
      <c r="B124" s="112">
        <v>43640</v>
      </c>
      <c r="C124">
        <v>60.375053000000001</v>
      </c>
      <c r="D124">
        <v>192.39587399999999</v>
      </c>
      <c r="E124">
        <v>34.371383999999999</v>
      </c>
      <c r="F124">
        <v>53.287543999999997</v>
      </c>
      <c r="G124">
        <v>68.121429000000006</v>
      </c>
      <c r="H124">
        <v>94.266113000000004</v>
      </c>
      <c r="I124">
        <v>192.87631200000001</v>
      </c>
      <c r="J124">
        <v>75.227965999999995</v>
      </c>
      <c r="K124">
        <v>232.662643</v>
      </c>
      <c r="L124">
        <v>47.977241999999997</v>
      </c>
      <c r="M124">
        <v>155.44972200000001</v>
      </c>
      <c r="O124" s="22">
        <f t="shared" si="89"/>
        <v>-9.5252174166113868E-3</v>
      </c>
      <c r="P124" s="22">
        <f t="shared" si="55"/>
        <v>7.6384508163009901E-3</v>
      </c>
      <c r="Q124" s="22">
        <f t="shared" si="56"/>
        <v>9.8997037952019973E-4</v>
      </c>
      <c r="R124" s="22">
        <f t="shared" si="57"/>
        <v>9.6262418368835423E-3</v>
      </c>
      <c r="S124" s="22">
        <f t="shared" si="58"/>
        <v>8.0388782117024604E-4</v>
      </c>
      <c r="T124" s="22">
        <f t="shared" si="59"/>
        <v>-7.1271764963038997E-3</v>
      </c>
      <c r="U124" s="22">
        <f t="shared" si="60"/>
        <v>-2.9275605319398768E-3</v>
      </c>
      <c r="V124" s="22">
        <f t="shared" si="61"/>
        <v>4.9324776789216873E-3</v>
      </c>
      <c r="W124" s="22">
        <f t="shared" si="62"/>
        <v>-1.0464518685112778E-2</v>
      </c>
      <c r="X124" s="22">
        <f t="shared" si="63"/>
        <v>-1.0059852509772815E-3</v>
      </c>
      <c r="Y124" s="22">
        <f t="shared" si="64"/>
        <v>1.5826467436328873E-2</v>
      </c>
      <c r="Z124" s="16"/>
    </row>
    <row r="125" spans="1:26">
      <c r="A125" s="2"/>
      <c r="B125" s="112">
        <v>43641</v>
      </c>
      <c r="C125">
        <v>59.841521999999998</v>
      </c>
      <c r="D125">
        <v>188.639847</v>
      </c>
      <c r="E125">
        <v>34.210701</v>
      </c>
      <c r="F125">
        <v>52.906489999999998</v>
      </c>
      <c r="G125">
        <v>67.601630999999998</v>
      </c>
      <c r="H125">
        <v>93.485343999999998</v>
      </c>
      <c r="I125">
        <v>189.51409899999999</v>
      </c>
      <c r="J125">
        <v>74.632178999999994</v>
      </c>
      <c r="K125">
        <v>230.81727599999999</v>
      </c>
      <c r="L125">
        <v>47.250014999999998</v>
      </c>
      <c r="M125">
        <v>154.91880800000001</v>
      </c>
      <c r="O125" s="22">
        <f t="shared" ref="O125" si="90">(C125/C124)-1</f>
        <v>-8.8369446234689564E-3</v>
      </c>
      <c r="P125" s="22">
        <f t="shared" si="55"/>
        <v>-1.9522388510264999E-2</v>
      </c>
      <c r="Q125" s="22">
        <f t="shared" si="56"/>
        <v>-4.6749063115991696E-3</v>
      </c>
      <c r="R125" s="22">
        <f t="shared" si="57"/>
        <v>-7.1509019068320967E-3</v>
      </c>
      <c r="S125" s="22">
        <f t="shared" si="58"/>
        <v>-7.6304623615575107E-3</v>
      </c>
      <c r="T125" s="22">
        <f t="shared" si="59"/>
        <v>-8.2826052242125359E-3</v>
      </c>
      <c r="U125" s="22">
        <f t="shared" si="60"/>
        <v>-1.7431964377253473E-2</v>
      </c>
      <c r="V125" s="22">
        <f t="shared" si="61"/>
        <v>-7.9197542041745672E-3</v>
      </c>
      <c r="W125" s="22">
        <f t="shared" si="62"/>
        <v>-7.9315139560243164E-3</v>
      </c>
      <c r="X125" s="22">
        <f t="shared" si="63"/>
        <v>-1.5157749167824197E-2</v>
      </c>
      <c r="Y125" s="22">
        <f t="shared" si="64"/>
        <v>-3.415342228788254E-3</v>
      </c>
      <c r="Z125" s="16"/>
    </row>
    <row r="126" spans="1:26">
      <c r="A126" s="2"/>
      <c r="B126" s="112">
        <v>43642</v>
      </c>
      <c r="C126">
        <v>60.100445000000001</v>
      </c>
      <c r="D126">
        <v>187.461105</v>
      </c>
      <c r="E126">
        <v>34.037674000000003</v>
      </c>
      <c r="F126">
        <v>52.296829000000002</v>
      </c>
      <c r="G126">
        <v>67.337151000000006</v>
      </c>
      <c r="H126">
        <v>94.109961999999996</v>
      </c>
      <c r="I126">
        <v>185.010223</v>
      </c>
      <c r="J126">
        <v>73.264397000000002</v>
      </c>
      <c r="K126">
        <v>226.91223099999999</v>
      </c>
      <c r="L126">
        <v>48.271996000000001</v>
      </c>
      <c r="M126">
        <v>154.74177599999999</v>
      </c>
      <c r="O126" s="22">
        <f t="shared" ref="O126:O128" si="91">C126/C125-1</f>
        <v>4.3268117411854323E-3</v>
      </c>
      <c r="P126" s="22">
        <f t="shared" si="55"/>
        <v>-6.2486373835958231E-3</v>
      </c>
      <c r="Q126" s="22">
        <f t="shared" si="56"/>
        <v>-5.0576864823669299E-3</v>
      </c>
      <c r="R126" s="22">
        <f t="shared" si="57"/>
        <v>-1.1523368872136452E-2</v>
      </c>
      <c r="S126" s="22">
        <f t="shared" si="58"/>
        <v>-3.9123316418208098E-3</v>
      </c>
      <c r="T126" s="22">
        <f t="shared" si="59"/>
        <v>6.681453726051334E-3</v>
      </c>
      <c r="U126" s="22">
        <f t="shared" si="60"/>
        <v>-2.3765387502910795E-2</v>
      </c>
      <c r="V126" s="22">
        <f t="shared" si="61"/>
        <v>-1.8326973945112734E-2</v>
      </c>
      <c r="W126" s="22">
        <f t="shared" si="62"/>
        <v>-1.6918339336090216E-2</v>
      </c>
      <c r="X126" s="22">
        <f t="shared" si="63"/>
        <v>2.1629220646808278E-2</v>
      </c>
      <c r="Y126" s="22">
        <f t="shared" si="64"/>
        <v>-1.1427405250886702E-3</v>
      </c>
      <c r="Z126" s="16"/>
    </row>
    <row r="127" spans="1:26">
      <c r="A127" s="2"/>
      <c r="B127" s="112">
        <v>43643</v>
      </c>
      <c r="C127">
        <v>59.488444999999999</v>
      </c>
      <c r="D127">
        <v>189.299149</v>
      </c>
      <c r="E127">
        <v>34.019142000000002</v>
      </c>
      <c r="F127">
        <v>52.220604000000002</v>
      </c>
      <c r="G127">
        <v>67.328033000000005</v>
      </c>
      <c r="H127">
        <v>94.422272000000007</v>
      </c>
      <c r="I127">
        <v>185.05519100000001</v>
      </c>
      <c r="J127">
        <v>73.222435000000004</v>
      </c>
      <c r="K127">
        <v>229.587051</v>
      </c>
      <c r="L127">
        <v>48.2575</v>
      </c>
      <c r="M127">
        <v>154.23651100000001</v>
      </c>
      <c r="O127" s="22">
        <f t="shared" si="91"/>
        <v>-1.0182952888285635E-2</v>
      </c>
      <c r="P127" s="22">
        <f t="shared" si="55"/>
        <v>9.8049352691056413E-3</v>
      </c>
      <c r="Q127" s="22">
        <f t="shared" si="56"/>
        <v>-5.4445553477011632E-4</v>
      </c>
      <c r="R127" s="22">
        <f t="shared" si="57"/>
        <v>-1.4575453513634429E-3</v>
      </c>
      <c r="S127" s="22">
        <f t="shared" si="58"/>
        <v>-1.3540816420942736E-4</v>
      </c>
      <c r="T127" s="22">
        <f t="shared" si="59"/>
        <v>3.3185647232543136E-3</v>
      </c>
      <c r="U127" s="22">
        <f t="shared" si="60"/>
        <v>2.4305683908076858E-4</v>
      </c>
      <c r="V127" s="22">
        <f t="shared" si="61"/>
        <v>-5.7274749698676963E-4</v>
      </c>
      <c r="W127" s="22">
        <f t="shared" si="62"/>
        <v>1.1787905782831176E-2</v>
      </c>
      <c r="X127" s="22">
        <f t="shared" si="63"/>
        <v>-3.0029833446287846E-4</v>
      </c>
      <c r="Y127" s="22">
        <f t="shared" si="64"/>
        <v>-3.2652139135328495E-3</v>
      </c>
      <c r="Z127" s="16"/>
    </row>
    <row r="128" spans="1:26">
      <c r="A128" s="2"/>
      <c r="B128" s="112">
        <v>43644</v>
      </c>
      <c r="C128">
        <v>60.123973999999997</v>
      </c>
      <c r="D128">
        <v>192.79544100000001</v>
      </c>
      <c r="E128">
        <v>34.139640999999997</v>
      </c>
      <c r="F128">
        <v>52.474640000000001</v>
      </c>
      <c r="G128">
        <v>68.458832000000001</v>
      </c>
      <c r="H128">
        <v>96.990157999999994</v>
      </c>
      <c r="I128">
        <v>183.79657</v>
      </c>
      <c r="J128">
        <v>73.574875000000006</v>
      </c>
      <c r="K128">
        <v>227.41549699999999</v>
      </c>
      <c r="L128">
        <v>47.817779999999999</v>
      </c>
      <c r="M128">
        <v>155.069366</v>
      </c>
      <c r="O128" s="22">
        <f t="shared" si="91"/>
        <v>1.0683234365934435E-2</v>
      </c>
      <c r="P128" s="22">
        <f t="shared" si="55"/>
        <v>1.8469665703568561E-2</v>
      </c>
      <c r="Q128" s="22">
        <f t="shared" si="56"/>
        <v>3.5420940363515285E-3</v>
      </c>
      <c r="R128" s="22">
        <f t="shared" si="57"/>
        <v>4.8646698916006148E-3</v>
      </c>
      <c r="S128" s="22">
        <f t="shared" si="58"/>
        <v>1.6795366649134058E-2</v>
      </c>
      <c r="T128" s="22">
        <f t="shared" si="59"/>
        <v>2.7195765846430575E-2</v>
      </c>
      <c r="U128" s="22">
        <f t="shared" si="60"/>
        <v>-6.8013277184967302E-3</v>
      </c>
      <c r="V128" s="22">
        <f t="shared" si="61"/>
        <v>4.8132788809878146E-3</v>
      </c>
      <c r="W128" s="22">
        <f t="shared" si="62"/>
        <v>-9.4585212473503599E-3</v>
      </c>
      <c r="X128" s="22">
        <f t="shared" si="63"/>
        <v>-9.1119515101280024E-3</v>
      </c>
      <c r="Y128" s="22">
        <f t="shared" si="64"/>
        <v>5.3998563284409773E-3</v>
      </c>
      <c r="Z128" s="16"/>
    </row>
    <row r="129" spans="1:26">
      <c r="A129" s="2"/>
      <c r="B129" s="112">
        <v>43647</v>
      </c>
      <c r="C129">
        <v>60.069065000000002</v>
      </c>
      <c r="D129">
        <v>192.79544100000001</v>
      </c>
      <c r="E129">
        <v>34.179813000000003</v>
      </c>
      <c r="F129">
        <v>52.550849999999997</v>
      </c>
      <c r="G129">
        <v>69.142798999999997</v>
      </c>
      <c r="H129">
        <v>98.621123999999995</v>
      </c>
      <c r="I129">
        <v>181.86378500000001</v>
      </c>
      <c r="J129">
        <v>73.306342999999998</v>
      </c>
      <c r="K129">
        <v>226.13867200000001</v>
      </c>
      <c r="L129">
        <v>48.694797999999999</v>
      </c>
      <c r="M129">
        <v>154.53591900000001</v>
      </c>
      <c r="O129" s="22">
        <f t="shared" ref="O129" si="92">(C129/C128)-1</f>
        <v>-9.1326298557703467E-4</v>
      </c>
      <c r="P129" s="22">
        <f t="shared" si="55"/>
        <v>0</v>
      </c>
      <c r="Q129" s="22">
        <f t="shared" si="56"/>
        <v>1.1766966149411306E-3</v>
      </c>
      <c r="R129" s="22">
        <f t="shared" si="57"/>
        <v>1.4523205876209033E-3</v>
      </c>
      <c r="S129" s="22">
        <f t="shared" si="58"/>
        <v>9.9909241805351545E-3</v>
      </c>
      <c r="T129" s="22">
        <f t="shared" si="59"/>
        <v>1.6815788670021536E-2</v>
      </c>
      <c r="U129" s="22">
        <f t="shared" si="60"/>
        <v>-1.0515892652403713E-2</v>
      </c>
      <c r="V129" s="22">
        <f t="shared" si="61"/>
        <v>-3.6497785419276063E-3</v>
      </c>
      <c r="W129" s="22">
        <f t="shared" si="62"/>
        <v>-5.6145030432995791E-3</v>
      </c>
      <c r="X129" s="22">
        <f t="shared" si="63"/>
        <v>1.83408347271663E-2</v>
      </c>
      <c r="Y129" s="22">
        <f t="shared" si="64"/>
        <v>-3.4400540465225893E-3</v>
      </c>
      <c r="Z129" s="16"/>
    </row>
    <row r="130" spans="1:26">
      <c r="A130" s="2"/>
      <c r="B130" s="112">
        <v>43648</v>
      </c>
      <c r="C130">
        <v>59.409996</v>
      </c>
      <c r="D130">
        <v>194.79331999999999</v>
      </c>
      <c r="E130">
        <v>34.482613000000001</v>
      </c>
      <c r="F130">
        <v>53.389153</v>
      </c>
      <c r="G130">
        <v>68.249099999999999</v>
      </c>
      <c r="H130">
        <v>98.725227000000004</v>
      </c>
      <c r="I130">
        <v>184.85740699999999</v>
      </c>
      <c r="J130">
        <v>74.195839000000007</v>
      </c>
      <c r="K130">
        <v>227.37823499999999</v>
      </c>
      <c r="L130">
        <v>48.979880999999999</v>
      </c>
      <c r="M130">
        <v>154.526566</v>
      </c>
      <c r="O130" s="22">
        <f t="shared" ref="O130:O132" si="93">C130/C129-1</f>
        <v>-1.0971853815270882E-2</v>
      </c>
      <c r="P130" s="22">
        <f t="shared" si="55"/>
        <v>1.0362687984930119E-2</v>
      </c>
      <c r="Q130" s="22">
        <f t="shared" si="56"/>
        <v>8.8590303288083039E-3</v>
      </c>
      <c r="R130" s="22">
        <f t="shared" si="57"/>
        <v>1.5952225320808422E-2</v>
      </c>
      <c r="S130" s="22">
        <f t="shared" si="58"/>
        <v>-1.2925409629425011E-2</v>
      </c>
      <c r="T130" s="22">
        <f t="shared" si="59"/>
        <v>1.0555852111360231E-3</v>
      </c>
      <c r="U130" s="22">
        <f t="shared" si="60"/>
        <v>1.6460792345215802E-2</v>
      </c>
      <c r="V130" s="22">
        <f t="shared" si="61"/>
        <v>1.2133956811895663E-2</v>
      </c>
      <c r="W130" s="22">
        <f t="shared" si="62"/>
        <v>5.4814286695730186E-3</v>
      </c>
      <c r="X130" s="22">
        <f t="shared" si="63"/>
        <v>5.8544857296667363E-3</v>
      </c>
      <c r="Y130" s="22">
        <f t="shared" si="64"/>
        <v>-6.0523146078406143E-5</v>
      </c>
      <c r="Z130" s="16"/>
    </row>
    <row r="131" spans="1:26">
      <c r="A131" s="2"/>
      <c r="B131" s="112">
        <v>43649</v>
      </c>
      <c r="C131">
        <v>59.974915000000003</v>
      </c>
      <c r="D131">
        <v>196.990982</v>
      </c>
      <c r="E131">
        <v>34.705081999999997</v>
      </c>
      <c r="F131">
        <v>54.024242000000001</v>
      </c>
      <c r="G131">
        <v>67.647223999999994</v>
      </c>
      <c r="H131">
        <v>98.567970000000003</v>
      </c>
      <c r="I131">
        <v>188.938751</v>
      </c>
      <c r="J131">
        <v>74.875534000000002</v>
      </c>
      <c r="K131">
        <v>228.53391999999999</v>
      </c>
      <c r="L131">
        <v>49.385776999999997</v>
      </c>
      <c r="M131">
        <v>154.6763</v>
      </c>
      <c r="O131" s="22">
        <f t="shared" si="93"/>
        <v>9.5088207041791328E-3</v>
      </c>
      <c r="P131" s="22">
        <f t="shared" si="55"/>
        <v>1.1282019321812609E-2</v>
      </c>
      <c r="Q131" s="22">
        <f t="shared" si="56"/>
        <v>6.4516282452260487E-3</v>
      </c>
      <c r="R131" s="22">
        <f t="shared" si="57"/>
        <v>1.1895468729387737E-2</v>
      </c>
      <c r="S131" s="22">
        <f t="shared" si="58"/>
        <v>-8.8188122627258503E-3</v>
      </c>
      <c r="T131" s="22">
        <f t="shared" si="59"/>
        <v>-1.5928755474018397E-3</v>
      </c>
      <c r="U131" s="22">
        <f t="shared" si="60"/>
        <v>2.2078336303830159E-2</v>
      </c>
      <c r="V131" s="22">
        <f t="shared" si="61"/>
        <v>9.1608236952478439E-3</v>
      </c>
      <c r="W131" s="22">
        <f t="shared" si="62"/>
        <v>5.0826544589899214E-3</v>
      </c>
      <c r="X131" s="22">
        <f t="shared" si="63"/>
        <v>8.286994408990056E-3</v>
      </c>
      <c r="Y131" s="22">
        <f t="shared" si="64"/>
        <v>9.6898548822976771E-4</v>
      </c>
      <c r="Z131" s="16"/>
    </row>
    <row r="132" spans="1:26">
      <c r="A132" s="2"/>
      <c r="B132" s="112">
        <v>43651</v>
      </c>
      <c r="C132">
        <v>59.731670000000001</v>
      </c>
      <c r="D132">
        <v>196.191833</v>
      </c>
      <c r="E132">
        <v>34.600033000000003</v>
      </c>
      <c r="F132">
        <v>53.575443</v>
      </c>
      <c r="G132">
        <v>67.245971999999995</v>
      </c>
      <c r="H132">
        <v>99.153343000000007</v>
      </c>
      <c r="I132">
        <v>187.92291299999999</v>
      </c>
      <c r="J132">
        <v>74.523078999999996</v>
      </c>
      <c r="K132">
        <v>230.192871</v>
      </c>
      <c r="L132">
        <v>49.342284999999997</v>
      </c>
      <c r="M132">
        <v>152.926376</v>
      </c>
      <c r="O132" s="22">
        <f t="shared" si="93"/>
        <v>-4.0557789869314353E-3</v>
      </c>
      <c r="P132" s="22">
        <f t="shared" si="55"/>
        <v>-4.0567796144089785E-3</v>
      </c>
      <c r="Q132" s="22">
        <f t="shared" si="56"/>
        <v>-3.0269053967367787E-3</v>
      </c>
      <c r="R132" s="22">
        <f t="shared" si="57"/>
        <v>-8.3073632018751953E-3</v>
      </c>
      <c r="S132" s="22">
        <f t="shared" si="58"/>
        <v>-5.9315368210822728E-3</v>
      </c>
      <c r="T132" s="22">
        <f t="shared" si="59"/>
        <v>5.9387750402082329E-3</v>
      </c>
      <c r="U132" s="22">
        <f t="shared" si="60"/>
        <v>-5.3765466037192233E-3</v>
      </c>
      <c r="V132" s="22">
        <f t="shared" si="61"/>
        <v>-4.7072118377146088E-3</v>
      </c>
      <c r="W132" s="22">
        <f t="shared" si="62"/>
        <v>7.2591018436125587E-3</v>
      </c>
      <c r="X132" s="22">
        <f t="shared" si="63"/>
        <v>-8.8065841304874048E-4</v>
      </c>
      <c r="Y132" s="22">
        <f t="shared" si="64"/>
        <v>-1.1313459140152693E-2</v>
      </c>
      <c r="Z132" s="16"/>
    </row>
    <row r="133" spans="1:26">
      <c r="A133" s="2"/>
      <c r="B133" s="112">
        <v>43654</v>
      </c>
      <c r="C133">
        <v>60.00629</v>
      </c>
      <c r="D133">
        <v>195.552505</v>
      </c>
      <c r="E133">
        <v>34.828677999999996</v>
      </c>
      <c r="F133">
        <v>53.770203000000002</v>
      </c>
      <c r="G133">
        <v>65.759513999999996</v>
      </c>
      <c r="H133">
        <v>98.611655999999996</v>
      </c>
      <c r="I133">
        <v>187.841995</v>
      </c>
      <c r="J133">
        <v>74.565055999999998</v>
      </c>
      <c r="K133">
        <v>230.98503099999999</v>
      </c>
      <c r="L133">
        <v>48.325145999999997</v>
      </c>
      <c r="M133">
        <v>153.36618000000001</v>
      </c>
      <c r="O133" s="22">
        <f t="shared" ref="O133" si="94">(C133/C132)-1</f>
        <v>4.5975610593174121E-3</v>
      </c>
      <c r="P133" s="22">
        <f t="shared" si="55"/>
        <v>-3.258688143252142E-3</v>
      </c>
      <c r="Q133" s="22">
        <f t="shared" si="56"/>
        <v>6.6082306915717925E-3</v>
      </c>
      <c r="R133" s="22">
        <f t="shared" si="57"/>
        <v>3.6352475890866209E-3</v>
      </c>
      <c r="S133" s="22">
        <f t="shared" si="58"/>
        <v>-2.2104788670464837E-2</v>
      </c>
      <c r="T133" s="22">
        <f t="shared" si="59"/>
        <v>-5.4631239210967131E-3</v>
      </c>
      <c r="U133" s="22">
        <f t="shared" si="60"/>
        <v>-4.3059145214507932E-4</v>
      </c>
      <c r="V133" s="22">
        <f t="shared" si="61"/>
        <v>5.6327517009857608E-4</v>
      </c>
      <c r="W133" s="22">
        <f t="shared" si="62"/>
        <v>3.4412881535328399E-3</v>
      </c>
      <c r="X133" s="22">
        <f t="shared" si="63"/>
        <v>-2.0613941976947325E-2</v>
      </c>
      <c r="Y133" s="22">
        <f t="shared" si="64"/>
        <v>2.8759198478620629E-3</v>
      </c>
      <c r="Z133" s="16"/>
    </row>
    <row r="134" spans="1:26">
      <c r="A134" s="2"/>
      <c r="B134" s="112">
        <v>43655</v>
      </c>
      <c r="C134">
        <v>59.967067999999998</v>
      </c>
      <c r="D134">
        <v>198.99887100000001</v>
      </c>
      <c r="E134">
        <v>34.878117000000003</v>
      </c>
      <c r="F134">
        <v>53.262141999999997</v>
      </c>
      <c r="G134">
        <v>63.835338999999998</v>
      </c>
      <c r="H134">
        <v>99.031020999999996</v>
      </c>
      <c r="I134">
        <v>189.96357699999999</v>
      </c>
      <c r="J134">
        <v>74.447577999999993</v>
      </c>
      <c r="K134">
        <v>229.27020300000001</v>
      </c>
      <c r="L134">
        <v>48.619900000000001</v>
      </c>
      <c r="M134">
        <v>152.86085499999999</v>
      </c>
      <c r="O134" s="22">
        <f t="shared" ref="O134:O136" si="95">C134/C133-1</f>
        <v>-6.5363147763342067E-4</v>
      </c>
      <c r="P134" s="22">
        <f t="shared" si="55"/>
        <v>1.7623737420290331E-2</v>
      </c>
      <c r="Q134" s="22">
        <f t="shared" si="56"/>
        <v>1.4194911446252512E-3</v>
      </c>
      <c r="R134" s="22">
        <f t="shared" si="57"/>
        <v>-9.4487461763907987E-3</v>
      </c>
      <c r="S134" s="22">
        <f t="shared" si="58"/>
        <v>-2.9260784986944954E-2</v>
      </c>
      <c r="T134" s="22">
        <f t="shared" si="59"/>
        <v>4.252691994139024E-3</v>
      </c>
      <c r="U134" s="22">
        <f t="shared" si="60"/>
        <v>1.1294503127482258E-2</v>
      </c>
      <c r="V134" s="22">
        <f t="shared" si="61"/>
        <v>-1.5755101156231799E-3</v>
      </c>
      <c r="W134" s="22">
        <f t="shared" si="62"/>
        <v>-7.4239789157591884E-3</v>
      </c>
      <c r="X134" s="22">
        <f t="shared" si="63"/>
        <v>6.0993918155984872E-3</v>
      </c>
      <c r="Y134" s="22">
        <f t="shared" si="64"/>
        <v>-3.2948920029176598E-3</v>
      </c>
      <c r="Z134" s="16"/>
    </row>
    <row r="135" spans="1:26">
      <c r="A135" s="2"/>
      <c r="B135" s="112">
        <v>43656</v>
      </c>
      <c r="C135">
        <v>60.814422999999998</v>
      </c>
      <c r="D135">
        <v>202.51512099999999</v>
      </c>
      <c r="E135">
        <v>34.909008</v>
      </c>
      <c r="F135">
        <v>53.075854999999997</v>
      </c>
      <c r="G135">
        <v>63.516162999999999</v>
      </c>
      <c r="H135">
        <v>98.742690999999994</v>
      </c>
      <c r="I135">
        <v>190.16137699999999</v>
      </c>
      <c r="J135">
        <v>74.774833999999998</v>
      </c>
      <c r="K135">
        <v>230.649506</v>
      </c>
      <c r="L135">
        <v>49.100689000000003</v>
      </c>
      <c r="M135">
        <v>150.48396299999999</v>
      </c>
      <c r="O135" s="22">
        <f t="shared" si="95"/>
        <v>1.413033900540217E-2</v>
      </c>
      <c r="P135" s="22">
        <f t="shared" si="55"/>
        <v>1.7669698236629561E-2</v>
      </c>
      <c r="Q135" s="22">
        <f t="shared" si="56"/>
        <v>8.8568428163693369E-4</v>
      </c>
      <c r="R135" s="22">
        <f t="shared" si="57"/>
        <v>-3.4975499107789965E-3</v>
      </c>
      <c r="S135" s="22">
        <f t="shared" si="58"/>
        <v>-4.9999891126135676E-3</v>
      </c>
      <c r="T135" s="22">
        <f t="shared" si="59"/>
        <v>-2.9115119392740807E-3</v>
      </c>
      <c r="U135" s="22">
        <f t="shared" si="60"/>
        <v>1.0412522396332502E-3</v>
      </c>
      <c r="V135" s="22">
        <f t="shared" si="61"/>
        <v>4.3957910894025787E-3</v>
      </c>
      <c r="W135" s="22">
        <f t="shared" si="62"/>
        <v>6.0160587025781531E-3</v>
      </c>
      <c r="X135" s="22">
        <f t="shared" si="63"/>
        <v>9.8887286892814785E-3</v>
      </c>
      <c r="Y135" s="22">
        <f t="shared" si="64"/>
        <v>-1.5549383130167627E-2</v>
      </c>
      <c r="Z135" s="16"/>
    </row>
    <row r="136" spans="1:26">
      <c r="A136" s="2"/>
      <c r="B136" s="112">
        <v>43657</v>
      </c>
      <c r="C136">
        <v>60.861503999999996</v>
      </c>
      <c r="D136">
        <v>201.01670799999999</v>
      </c>
      <c r="E136">
        <v>35.199463000000002</v>
      </c>
      <c r="F136">
        <v>53.126643999999999</v>
      </c>
      <c r="G136">
        <v>63.379367999999999</v>
      </c>
      <c r="H136">
        <v>99.686278999999999</v>
      </c>
      <c r="I136">
        <v>188.12068199999999</v>
      </c>
      <c r="J136">
        <v>74.883926000000002</v>
      </c>
      <c r="K136">
        <v>243.39918499999999</v>
      </c>
      <c r="L136">
        <v>48.743110999999999</v>
      </c>
      <c r="M136">
        <v>150.90505999999999</v>
      </c>
      <c r="O136" s="22">
        <f t="shared" si="95"/>
        <v>7.7417490255560217E-4</v>
      </c>
      <c r="P136" s="22">
        <f t="shared" si="55"/>
        <v>-7.3990178738307932E-3</v>
      </c>
      <c r="Q136" s="22">
        <f t="shared" si="56"/>
        <v>8.3203452816533741E-3</v>
      </c>
      <c r="R136" s="22">
        <f t="shared" si="57"/>
        <v>9.5691345904835856E-4</v>
      </c>
      <c r="S136" s="22">
        <f t="shared" si="58"/>
        <v>-2.1537037745809062E-3</v>
      </c>
      <c r="T136" s="22">
        <f t="shared" si="59"/>
        <v>9.5560288102742863E-3</v>
      </c>
      <c r="U136" s="22">
        <f t="shared" si="60"/>
        <v>-1.073138526968076E-2</v>
      </c>
      <c r="V136" s="22">
        <f t="shared" si="61"/>
        <v>1.4589400492686089E-3</v>
      </c>
      <c r="W136" s="22">
        <f t="shared" si="62"/>
        <v>5.5277287261998209E-2</v>
      </c>
      <c r="X136" s="22">
        <f t="shared" si="63"/>
        <v>-7.2825454648915988E-3</v>
      </c>
      <c r="Y136" s="22">
        <f t="shared" si="64"/>
        <v>2.7982848909953173E-3</v>
      </c>
      <c r="Z136" s="16"/>
    </row>
    <row r="137" spans="1:26">
      <c r="A137" s="2"/>
      <c r="B137" s="112">
        <v>43658</v>
      </c>
      <c r="C137">
        <v>60.908566</v>
      </c>
      <c r="D137">
        <v>204.652863</v>
      </c>
      <c r="E137">
        <v>35.409573000000002</v>
      </c>
      <c r="F137">
        <v>53.075854999999997</v>
      </c>
      <c r="G137">
        <v>65.221474000000001</v>
      </c>
      <c r="H137">
        <v>100.73468</v>
      </c>
      <c r="I137">
        <v>187.868988</v>
      </c>
      <c r="J137">
        <v>74.648964000000007</v>
      </c>
      <c r="K137">
        <v>247.81680299999999</v>
      </c>
      <c r="L137">
        <v>49.117603000000003</v>
      </c>
      <c r="M137">
        <v>154.75116</v>
      </c>
      <c r="O137" s="22">
        <f t="shared" ref="O137" si="96">(C137/C136)-1</f>
        <v>7.732638352151433E-4</v>
      </c>
      <c r="P137" s="22">
        <f t="shared" ref="P137:P200" si="97">D137/D136-1</f>
        <v>1.8088819761191255E-2</v>
      </c>
      <c r="Q137" s="22">
        <f t="shared" ref="Q137:Q200" si="98">E137/E136-1</f>
        <v>5.9691251539832901E-3</v>
      </c>
      <c r="R137" s="22">
        <f t="shared" ref="R137:R200" si="99">F137/F136-1</f>
        <v>-9.5599865107232063E-4</v>
      </c>
      <c r="S137" s="22">
        <f t="shared" ref="S137:S200" si="100">G137/G136-1</f>
        <v>2.9064758108664046E-2</v>
      </c>
      <c r="T137" s="22">
        <f t="shared" ref="T137:T200" si="101">H137/H136-1</f>
        <v>1.0517004050276446E-2</v>
      </c>
      <c r="U137" s="22">
        <f t="shared" ref="U137:U200" si="102">I137/I136-1</f>
        <v>-1.3379390151263548E-3</v>
      </c>
      <c r="V137" s="22">
        <f t="shared" ref="V137:V200" si="103">J137/J136-1</f>
        <v>-3.1376827117743922E-3</v>
      </c>
      <c r="W137" s="22">
        <f t="shared" ref="W137:W200" si="104">K137/K136-1</f>
        <v>1.8149682793720201E-2</v>
      </c>
      <c r="X137" s="22">
        <f t="shared" ref="X137:X200" si="105">L137/L136-1</f>
        <v>7.6829728820551058E-3</v>
      </c>
      <c r="Y137" s="22">
        <f t="shared" ref="Y137:Y200" si="106">M137/M136-1</f>
        <v>2.5486885595486397E-2</v>
      </c>
      <c r="Z137" s="16"/>
    </row>
    <row r="138" spans="1:26">
      <c r="A138" s="2"/>
      <c r="B138" s="112">
        <v>43661</v>
      </c>
      <c r="C138">
        <v>60.477043000000002</v>
      </c>
      <c r="D138">
        <v>203.69387800000001</v>
      </c>
      <c r="E138">
        <v>35.526978</v>
      </c>
      <c r="F138">
        <v>53.211334000000001</v>
      </c>
      <c r="G138">
        <v>65.604484999999997</v>
      </c>
      <c r="H138">
        <v>99.511536000000007</v>
      </c>
      <c r="I138">
        <v>189.41523699999999</v>
      </c>
      <c r="J138">
        <v>74.304924</v>
      </c>
      <c r="K138">
        <v>247.87278699999999</v>
      </c>
      <c r="L138">
        <v>49.579048</v>
      </c>
      <c r="M138">
        <v>155.340698</v>
      </c>
      <c r="O138" s="22">
        <f t="shared" ref="O138:O140" si="107">C138/C137-1</f>
        <v>-7.0847670260369977E-3</v>
      </c>
      <c r="P138" s="22">
        <f t="shared" si="97"/>
        <v>-4.6859105020191638E-3</v>
      </c>
      <c r="Q138" s="22">
        <f t="shared" si="98"/>
        <v>3.3156287990254718E-3</v>
      </c>
      <c r="R138" s="22">
        <f t="shared" si="99"/>
        <v>2.552554264081186E-3</v>
      </c>
      <c r="S138" s="22">
        <f t="shared" si="100"/>
        <v>5.8724677090247202E-3</v>
      </c>
      <c r="T138" s="22">
        <f t="shared" si="101"/>
        <v>-1.21422334393676E-2</v>
      </c>
      <c r="U138" s="22">
        <f t="shared" si="102"/>
        <v>8.2304643063282334E-3</v>
      </c>
      <c r="V138" s="22">
        <f t="shared" si="103"/>
        <v>-4.6087712617151055E-3</v>
      </c>
      <c r="W138" s="22">
        <f t="shared" si="104"/>
        <v>2.2590881377793082E-4</v>
      </c>
      <c r="X138" s="22">
        <f t="shared" si="105"/>
        <v>9.3946970498539617E-3</v>
      </c>
      <c r="Y138" s="22">
        <f t="shared" si="106"/>
        <v>3.809586952369326E-3</v>
      </c>
      <c r="Z138" s="16"/>
    </row>
    <row r="139" spans="1:26">
      <c r="A139" s="2"/>
      <c r="B139" s="112">
        <v>43662</v>
      </c>
      <c r="C139">
        <v>59.574748999999997</v>
      </c>
      <c r="D139">
        <v>203.62394699999999</v>
      </c>
      <c r="E139">
        <v>35.459007</v>
      </c>
      <c r="F139">
        <v>53.473824</v>
      </c>
      <c r="G139">
        <v>65.951026999999996</v>
      </c>
      <c r="H139">
        <v>100.577438</v>
      </c>
      <c r="I139">
        <v>188.16566499999999</v>
      </c>
      <c r="J139">
        <v>73.692352</v>
      </c>
      <c r="K139">
        <v>246.66113300000001</v>
      </c>
      <c r="L139">
        <v>49.407516000000001</v>
      </c>
      <c r="M139">
        <v>155.48107899999999</v>
      </c>
      <c r="O139" s="22">
        <f t="shared" si="107"/>
        <v>-1.4919611727709725E-2</v>
      </c>
      <c r="P139" s="22">
        <f t="shared" si="97"/>
        <v>-3.4331419621769221E-4</v>
      </c>
      <c r="Q139" s="22">
        <f t="shared" si="98"/>
        <v>-1.9132221153175255E-3</v>
      </c>
      <c r="R139" s="22">
        <f t="shared" si="99"/>
        <v>4.932971610897674E-3</v>
      </c>
      <c r="S139" s="22">
        <f t="shared" si="100"/>
        <v>5.2822912945662548E-3</v>
      </c>
      <c r="T139" s="22">
        <f t="shared" si="101"/>
        <v>1.0711341044921552E-2</v>
      </c>
      <c r="U139" s="22">
        <f t="shared" si="102"/>
        <v>-6.5969983185671932E-3</v>
      </c>
      <c r="V139" s="22">
        <f t="shared" si="103"/>
        <v>-8.2440296957978498E-3</v>
      </c>
      <c r="W139" s="22">
        <f t="shared" si="104"/>
        <v>-4.8882090473286732E-3</v>
      </c>
      <c r="X139" s="22">
        <f t="shared" si="105"/>
        <v>-3.4597679245474966E-3</v>
      </c>
      <c r="Y139" s="22">
        <f t="shared" si="106"/>
        <v>9.0369749722629678E-4</v>
      </c>
      <c r="Z139" s="16"/>
    </row>
    <row r="140" spans="1:26">
      <c r="A140" s="2"/>
      <c r="B140" s="112">
        <v>43663</v>
      </c>
      <c r="C140">
        <v>59.221699000000001</v>
      </c>
      <c r="D140">
        <v>201.58612099999999</v>
      </c>
      <c r="E140">
        <v>35.409573000000002</v>
      </c>
      <c r="F140">
        <v>53.431491999999999</v>
      </c>
      <c r="G140">
        <v>65.020859000000002</v>
      </c>
      <c r="H140">
        <v>99.590157000000005</v>
      </c>
      <c r="I140">
        <v>187.65322900000001</v>
      </c>
      <c r="J140">
        <v>73.499343999999994</v>
      </c>
      <c r="K140">
        <v>248.51585399999999</v>
      </c>
      <c r="L140">
        <v>49.129677000000001</v>
      </c>
      <c r="M140">
        <v>152.60823099999999</v>
      </c>
      <c r="O140" s="22">
        <f t="shared" si="107"/>
        <v>-5.9261684845705043E-3</v>
      </c>
      <c r="P140" s="22">
        <f t="shared" si="97"/>
        <v>-1.0007791470617144E-2</v>
      </c>
      <c r="Q140" s="22">
        <f t="shared" si="98"/>
        <v>-1.3941168741695709E-3</v>
      </c>
      <c r="R140" s="22">
        <f t="shared" si="99"/>
        <v>-7.9163966280026976E-4</v>
      </c>
      <c r="S140" s="22">
        <f t="shared" si="100"/>
        <v>-1.4103919867692105E-2</v>
      </c>
      <c r="T140" s="22">
        <f t="shared" si="101"/>
        <v>-9.8161279471047358E-3</v>
      </c>
      <c r="U140" s="22">
        <f t="shared" si="102"/>
        <v>-2.7233236201725797E-3</v>
      </c>
      <c r="V140" s="22">
        <f t="shared" si="103"/>
        <v>-2.6191048970727326E-3</v>
      </c>
      <c r="W140" s="22">
        <f t="shared" si="104"/>
        <v>7.5193078757163079E-3</v>
      </c>
      <c r="X140" s="22">
        <f t="shared" si="105"/>
        <v>-5.6234156762707821E-3</v>
      </c>
      <c r="Y140" s="22">
        <f t="shared" si="106"/>
        <v>-1.8477155024117176E-2</v>
      </c>
      <c r="Z140" s="16"/>
    </row>
    <row r="141" spans="1:26">
      <c r="A141" s="2"/>
      <c r="B141" s="112">
        <v>43664</v>
      </c>
      <c r="C141">
        <v>58.719540000000002</v>
      </c>
      <c r="D141">
        <v>200.56720000000001</v>
      </c>
      <c r="E141">
        <v>35.446651000000003</v>
      </c>
      <c r="F141">
        <v>53.609313999999998</v>
      </c>
      <c r="G141">
        <v>65.276176000000007</v>
      </c>
      <c r="H141">
        <v>100.184273</v>
      </c>
      <c r="I141">
        <v>187.58131399999999</v>
      </c>
      <c r="J141">
        <v>74.137092999999993</v>
      </c>
      <c r="K141">
        <v>242.87725800000001</v>
      </c>
      <c r="L141">
        <v>49.687781999999999</v>
      </c>
      <c r="M141">
        <v>152.75794999999999</v>
      </c>
      <c r="O141" s="22">
        <f t="shared" ref="O141" si="108">(C141/C140)-1</f>
        <v>-8.4793075592106693E-3</v>
      </c>
      <c r="P141" s="22">
        <f t="shared" si="97"/>
        <v>-5.0545196015749916E-3</v>
      </c>
      <c r="Q141" s="22">
        <f t="shared" si="98"/>
        <v>1.0471179643991579E-3</v>
      </c>
      <c r="R141" s="22">
        <f t="shared" si="99"/>
        <v>3.328037330494249E-3</v>
      </c>
      <c r="S141" s="22">
        <f t="shared" si="100"/>
        <v>3.9266937399273782E-3</v>
      </c>
      <c r="T141" s="22">
        <f t="shared" si="101"/>
        <v>5.9656096334901321E-3</v>
      </c>
      <c r="U141" s="22">
        <f t="shared" si="102"/>
        <v>-3.8323348009117186E-4</v>
      </c>
      <c r="V141" s="22">
        <f t="shared" si="103"/>
        <v>8.6769345859740721E-3</v>
      </c>
      <c r="W141" s="22">
        <f t="shared" si="104"/>
        <v>-2.2689079627088771E-2</v>
      </c>
      <c r="X141" s="22">
        <f t="shared" si="105"/>
        <v>1.13598345049164E-2</v>
      </c>
      <c r="Y141" s="22">
        <f t="shared" si="106"/>
        <v>9.8106765945016328E-4</v>
      </c>
      <c r="Z141" s="16"/>
    </row>
    <row r="142" spans="1:26">
      <c r="A142" s="2"/>
      <c r="B142" s="112">
        <v>43665</v>
      </c>
      <c r="C142">
        <v>58.837234000000002</v>
      </c>
      <c r="D142">
        <v>198.149765</v>
      </c>
      <c r="E142">
        <v>35.193275</v>
      </c>
      <c r="F142">
        <v>52.804878000000002</v>
      </c>
      <c r="G142">
        <v>65.267082000000002</v>
      </c>
      <c r="H142">
        <v>99.197029000000001</v>
      </c>
      <c r="I142">
        <v>184.794464</v>
      </c>
      <c r="J142">
        <v>73.205665999999994</v>
      </c>
      <c r="K142">
        <v>239.195877</v>
      </c>
      <c r="L142">
        <v>48.946055999999999</v>
      </c>
      <c r="M142">
        <v>154.97576900000001</v>
      </c>
      <c r="O142" s="22">
        <f t="shared" ref="O142:O144" si="109">C142/C141-1</f>
        <v>2.0043413146628719E-3</v>
      </c>
      <c r="P142" s="22">
        <f t="shared" si="97"/>
        <v>-1.205299271266691E-2</v>
      </c>
      <c r="Q142" s="22">
        <f t="shared" si="98"/>
        <v>-7.1480941880800453E-3</v>
      </c>
      <c r="R142" s="22">
        <f t="shared" si="99"/>
        <v>-1.5005526838116179E-2</v>
      </c>
      <c r="S142" s="22">
        <f t="shared" si="100"/>
        <v>-1.3931575893788573E-4</v>
      </c>
      <c r="T142" s="22">
        <f t="shared" si="101"/>
        <v>-9.8542812203668007E-3</v>
      </c>
      <c r="U142" s="22">
        <f t="shared" si="102"/>
        <v>-1.4856757000859866E-2</v>
      </c>
      <c r="V142" s="22">
        <f t="shared" si="103"/>
        <v>-1.2563575968644991E-2</v>
      </c>
      <c r="W142" s="22">
        <f t="shared" si="104"/>
        <v>-1.5157372206499486E-2</v>
      </c>
      <c r="X142" s="22">
        <f t="shared" si="105"/>
        <v>-1.4927734145991911E-2</v>
      </c>
      <c r="Y142" s="22">
        <f t="shared" si="106"/>
        <v>1.4518517694169342E-2</v>
      </c>
      <c r="Z142" s="16"/>
    </row>
    <row r="143" spans="1:26">
      <c r="A143" s="2"/>
      <c r="B143" s="112">
        <v>43668</v>
      </c>
      <c r="C143">
        <v>58.899997999999997</v>
      </c>
      <c r="D143">
        <v>202.10557600000001</v>
      </c>
      <c r="E143">
        <v>34.859585000000003</v>
      </c>
      <c r="F143">
        <v>53.177460000000004</v>
      </c>
      <c r="G143">
        <v>65.631844000000001</v>
      </c>
      <c r="H143">
        <v>99.834784999999997</v>
      </c>
      <c r="I143">
        <v>185.81929</v>
      </c>
      <c r="J143">
        <v>72.853240999999997</v>
      </c>
      <c r="K143">
        <v>237.956345</v>
      </c>
      <c r="L143">
        <v>50.064670999999997</v>
      </c>
      <c r="M143">
        <v>154.53591900000001</v>
      </c>
      <c r="O143" s="22">
        <f t="shared" si="109"/>
        <v>1.0667394731709301E-3</v>
      </c>
      <c r="P143" s="22">
        <f t="shared" si="97"/>
        <v>1.9963743080896545E-2</v>
      </c>
      <c r="Q143" s="22">
        <f t="shared" si="98"/>
        <v>-9.4816410237466009E-3</v>
      </c>
      <c r="R143" s="22">
        <f t="shared" si="99"/>
        <v>7.0558254106751761E-3</v>
      </c>
      <c r="S143" s="22">
        <f t="shared" si="100"/>
        <v>5.5887591236267742E-3</v>
      </c>
      <c r="T143" s="22">
        <f t="shared" si="101"/>
        <v>6.4291844869668324E-3</v>
      </c>
      <c r="U143" s="22">
        <f t="shared" si="102"/>
        <v>5.5457613708600473E-3</v>
      </c>
      <c r="V143" s="22">
        <f t="shared" si="103"/>
        <v>-4.8141765420178784E-3</v>
      </c>
      <c r="W143" s="22">
        <f t="shared" si="104"/>
        <v>-5.1820792880974409E-3</v>
      </c>
      <c r="X143" s="22">
        <f t="shared" si="105"/>
        <v>2.2854037514278946E-2</v>
      </c>
      <c r="Y143" s="22">
        <f t="shared" si="106"/>
        <v>-2.8381856262962302E-3</v>
      </c>
      <c r="Z143" s="16"/>
    </row>
    <row r="144" spans="1:26">
      <c r="A144" s="2"/>
      <c r="B144" s="112">
        <v>43669</v>
      </c>
      <c r="C144">
        <v>59.135371999999997</v>
      </c>
      <c r="D144">
        <v>202.145523</v>
      </c>
      <c r="E144">
        <v>34.634022000000002</v>
      </c>
      <c r="F144">
        <v>53.041972999999999</v>
      </c>
      <c r="G144">
        <v>66.789992999999996</v>
      </c>
      <c r="H144">
        <v>101.660774</v>
      </c>
      <c r="I144">
        <v>185.909164</v>
      </c>
      <c r="J144">
        <v>72.593086</v>
      </c>
      <c r="K144">
        <v>237.66738900000001</v>
      </c>
      <c r="L144">
        <v>50.456059000000003</v>
      </c>
      <c r="M144">
        <v>157.53980999999999</v>
      </c>
      <c r="O144" s="22">
        <f t="shared" si="109"/>
        <v>3.9961631238085715E-3</v>
      </c>
      <c r="P144" s="22">
        <f t="shared" si="97"/>
        <v>1.9765412113104119E-4</v>
      </c>
      <c r="Q144" s="22">
        <f t="shared" si="98"/>
        <v>-6.4706163312041598E-3</v>
      </c>
      <c r="R144" s="22">
        <f t="shared" si="99"/>
        <v>-2.5478275946237972E-3</v>
      </c>
      <c r="S144" s="22">
        <f t="shared" si="100"/>
        <v>1.7646144453902446E-2</v>
      </c>
      <c r="T144" s="22">
        <f t="shared" si="101"/>
        <v>1.8290108001935534E-2</v>
      </c>
      <c r="U144" s="22">
        <f t="shared" si="102"/>
        <v>4.8366345603834127E-4</v>
      </c>
      <c r="V144" s="22">
        <f t="shared" si="103"/>
        <v>-3.5709461436314038E-3</v>
      </c>
      <c r="W144" s="22">
        <f t="shared" si="104"/>
        <v>-1.2143235768727889E-3</v>
      </c>
      <c r="X144" s="22">
        <f t="shared" si="105"/>
        <v>7.8176484970811089E-3</v>
      </c>
      <c r="Y144" s="22">
        <f t="shared" si="106"/>
        <v>1.9438141109446416E-2</v>
      </c>
      <c r="Z144" s="16"/>
    </row>
    <row r="145" spans="1:26">
      <c r="A145" s="2"/>
      <c r="B145" s="112">
        <v>43670</v>
      </c>
      <c r="C145">
        <v>59.127524999999999</v>
      </c>
      <c r="D145">
        <v>204.443085</v>
      </c>
      <c r="E145">
        <v>34.606209</v>
      </c>
      <c r="F145">
        <v>52.694794000000002</v>
      </c>
      <c r="G145">
        <v>67.692824999999999</v>
      </c>
      <c r="H145">
        <v>102.071388</v>
      </c>
      <c r="I145">
        <v>184.10226399999999</v>
      </c>
      <c r="J145">
        <v>72.609879000000006</v>
      </c>
      <c r="K145">
        <v>234.051331</v>
      </c>
      <c r="L145">
        <v>50.414993000000003</v>
      </c>
      <c r="M145">
        <v>156.44494599999999</v>
      </c>
      <c r="O145" s="22">
        <f t="shared" ref="O145" si="110">(C145/C144)-1</f>
        <v>-1.3269553795991484E-4</v>
      </c>
      <c r="P145" s="22">
        <f t="shared" si="97"/>
        <v>1.1365881202325623E-2</v>
      </c>
      <c r="Q145" s="22">
        <f t="shared" si="98"/>
        <v>-8.0305429152871532E-4</v>
      </c>
      <c r="R145" s="22">
        <f t="shared" si="99"/>
        <v>-6.5453636123226078E-3</v>
      </c>
      <c r="S145" s="22">
        <f t="shared" si="100"/>
        <v>1.3517474092264115E-2</v>
      </c>
      <c r="T145" s="22">
        <f t="shared" si="101"/>
        <v>4.0390603360938027E-3</v>
      </c>
      <c r="U145" s="22">
        <f t="shared" si="102"/>
        <v>-9.7192626825002293E-3</v>
      </c>
      <c r="V145" s="22">
        <f t="shared" si="103"/>
        <v>2.3133057051749617E-4</v>
      </c>
      <c r="W145" s="22">
        <f t="shared" si="104"/>
        <v>-1.5214784052683061E-2</v>
      </c>
      <c r="X145" s="22">
        <f t="shared" si="105"/>
        <v>-8.1389630529804524E-4</v>
      </c>
      <c r="Y145" s="22">
        <f t="shared" si="106"/>
        <v>-6.9497608255335575E-3</v>
      </c>
      <c r="Z145" s="16"/>
    </row>
    <row r="146" spans="1:26">
      <c r="A146" s="2"/>
      <c r="B146" s="112">
        <v>43671</v>
      </c>
      <c r="C146">
        <v>58.790168999999999</v>
      </c>
      <c r="D146">
        <v>200.49726899999999</v>
      </c>
      <c r="E146">
        <v>34.674182999999999</v>
      </c>
      <c r="F146">
        <v>51.560111999999997</v>
      </c>
      <c r="G146">
        <v>66.707932</v>
      </c>
      <c r="H146">
        <v>101.09287999999999</v>
      </c>
      <c r="I146">
        <v>184.66859400000001</v>
      </c>
      <c r="J146">
        <v>72.240662</v>
      </c>
      <c r="K146">
        <v>231.78654499999999</v>
      </c>
      <c r="L146">
        <v>50.016356999999999</v>
      </c>
      <c r="M146">
        <v>156.192307</v>
      </c>
      <c r="O146" s="22">
        <f t="shared" ref="O146:O148" si="111">C146/C145-1</f>
        <v>-5.7055660625063842E-3</v>
      </c>
      <c r="P146" s="22">
        <f t="shared" si="97"/>
        <v>-1.9300315293129144E-2</v>
      </c>
      <c r="Q146" s="22">
        <f t="shared" si="98"/>
        <v>1.9642139940840853E-3</v>
      </c>
      <c r="R146" s="22">
        <f t="shared" si="99"/>
        <v>-2.1533094901177607E-2</v>
      </c>
      <c r="S146" s="22">
        <f t="shared" si="100"/>
        <v>-1.4549444494302066E-2</v>
      </c>
      <c r="T146" s="22">
        <f t="shared" si="101"/>
        <v>-9.5865062597170203E-3</v>
      </c>
      <c r="U146" s="22">
        <f t="shared" si="102"/>
        <v>3.0761707525770454E-3</v>
      </c>
      <c r="V146" s="22">
        <f t="shared" si="103"/>
        <v>-5.0849416785284651E-3</v>
      </c>
      <c r="W146" s="22">
        <f t="shared" si="104"/>
        <v>-9.6764499920746205E-3</v>
      </c>
      <c r="X146" s="22">
        <f t="shared" si="105"/>
        <v>-7.9070922413894129E-3</v>
      </c>
      <c r="Y146" s="22">
        <f t="shared" si="106"/>
        <v>-1.6148747943572905E-3</v>
      </c>
      <c r="Z146" s="16"/>
    </row>
    <row r="147" spans="1:26">
      <c r="A147" s="2"/>
      <c r="B147" s="112">
        <v>43672</v>
      </c>
      <c r="C147">
        <v>58.695995000000003</v>
      </c>
      <c r="D147">
        <v>199.538284</v>
      </c>
      <c r="E147">
        <v>34.921371000000001</v>
      </c>
      <c r="F147">
        <v>51.610911999999999</v>
      </c>
      <c r="G147">
        <v>66.762664999999998</v>
      </c>
      <c r="H147">
        <v>101.53846</v>
      </c>
      <c r="I147">
        <v>183.92243999999999</v>
      </c>
      <c r="J147">
        <v>72.450439000000003</v>
      </c>
      <c r="K147">
        <v>235.73820499999999</v>
      </c>
      <c r="L147">
        <v>50.190311000000001</v>
      </c>
      <c r="M147">
        <v>159.44882200000001</v>
      </c>
      <c r="O147" s="22">
        <f t="shared" si="111"/>
        <v>-1.6018664617207801E-3</v>
      </c>
      <c r="P147" s="22">
        <f t="shared" si="97"/>
        <v>-4.7830327304856368E-3</v>
      </c>
      <c r="Q147" s="22">
        <f t="shared" si="98"/>
        <v>7.1288774129156796E-3</v>
      </c>
      <c r="R147" s="22">
        <f t="shared" si="99"/>
        <v>9.8525775118574188E-4</v>
      </c>
      <c r="S147" s="22">
        <f t="shared" si="100"/>
        <v>8.2048713487314906E-4</v>
      </c>
      <c r="T147" s="22">
        <f t="shared" si="101"/>
        <v>4.4076298944100145E-3</v>
      </c>
      <c r="U147" s="22">
        <f t="shared" si="102"/>
        <v>-4.0405029563392869E-3</v>
      </c>
      <c r="V147" s="22">
        <f t="shared" si="103"/>
        <v>2.9038632010320864E-3</v>
      </c>
      <c r="W147" s="22">
        <f t="shared" si="104"/>
        <v>1.7048703150564615E-2</v>
      </c>
      <c r="X147" s="22">
        <f t="shared" si="105"/>
        <v>3.4779422259803017E-3</v>
      </c>
      <c r="Y147" s="22">
        <f t="shared" si="106"/>
        <v>2.0849394330285431E-2</v>
      </c>
      <c r="Z147" s="16"/>
    </row>
    <row r="148" spans="1:26">
      <c r="A148" s="2"/>
      <c r="B148" s="112">
        <v>43675</v>
      </c>
      <c r="C148">
        <v>59.111843</v>
      </c>
      <c r="D148">
        <v>195.73232999999999</v>
      </c>
      <c r="E148">
        <v>34.689632000000003</v>
      </c>
      <c r="F148">
        <v>52.042782000000003</v>
      </c>
      <c r="G148">
        <v>66.653198000000003</v>
      </c>
      <c r="H148">
        <v>101.21521</v>
      </c>
      <c r="I148">
        <v>184.80345199999999</v>
      </c>
      <c r="J148">
        <v>72.718970999999996</v>
      </c>
      <c r="K148">
        <v>236.55836500000001</v>
      </c>
      <c r="L148">
        <v>50.659019000000001</v>
      </c>
      <c r="M148">
        <v>159.327179</v>
      </c>
      <c r="O148" s="22">
        <f t="shared" si="111"/>
        <v>7.0847763974355438E-3</v>
      </c>
      <c r="P148" s="22">
        <f t="shared" si="97"/>
        <v>-1.9073803401055689E-2</v>
      </c>
      <c r="Q148" s="22">
        <f t="shared" si="98"/>
        <v>-6.6360223944242902E-3</v>
      </c>
      <c r="R148" s="22">
        <f t="shared" si="99"/>
        <v>8.36780407988158E-3</v>
      </c>
      <c r="S148" s="22">
        <f t="shared" si="100"/>
        <v>-1.6396439536977558E-3</v>
      </c>
      <c r="T148" s="22">
        <f t="shared" si="101"/>
        <v>-3.1835227755079298E-3</v>
      </c>
      <c r="U148" s="22">
        <f t="shared" si="102"/>
        <v>4.790127838669278E-3</v>
      </c>
      <c r="V148" s="22">
        <f t="shared" si="103"/>
        <v>3.7064233661854296E-3</v>
      </c>
      <c r="W148" s="22">
        <f t="shared" si="104"/>
        <v>3.4791136209764151E-3</v>
      </c>
      <c r="X148" s="22">
        <f t="shared" si="105"/>
        <v>9.3386151761443159E-3</v>
      </c>
      <c r="Y148" s="22">
        <f t="shared" si="106"/>
        <v>-7.6289682466268438E-4</v>
      </c>
      <c r="Z148" s="16"/>
    </row>
    <row r="149" spans="1:26">
      <c r="A149" s="2"/>
      <c r="B149" s="112">
        <v>43676</v>
      </c>
      <c r="C149">
        <v>59.119689999999999</v>
      </c>
      <c r="D149">
        <v>196.83114599999999</v>
      </c>
      <c r="E149">
        <v>34.624737000000003</v>
      </c>
      <c r="F149">
        <v>51.712536</v>
      </c>
      <c r="G149">
        <v>67.211792000000003</v>
      </c>
      <c r="H149">
        <v>100.98803700000001</v>
      </c>
      <c r="I149">
        <v>187.57229599999999</v>
      </c>
      <c r="J149">
        <v>71.661659</v>
      </c>
      <c r="K149">
        <v>237.59288000000001</v>
      </c>
      <c r="L149">
        <v>50.441581999999997</v>
      </c>
      <c r="M149">
        <v>159.11198400000001</v>
      </c>
      <c r="O149" s="22">
        <f t="shared" ref="O149" si="112">(C149/C148)-1</f>
        <v>1.3274835636578608E-4</v>
      </c>
      <c r="P149" s="22">
        <f t="shared" si="97"/>
        <v>5.6138707386765851E-3</v>
      </c>
      <c r="Q149" s="22">
        <f t="shared" si="98"/>
        <v>-1.870731865936226E-3</v>
      </c>
      <c r="R149" s="22">
        <f t="shared" si="99"/>
        <v>-6.3456638424902456E-3</v>
      </c>
      <c r="S149" s="22">
        <f t="shared" si="100"/>
        <v>8.3806031332509523E-3</v>
      </c>
      <c r="T149" s="22">
        <f t="shared" si="101"/>
        <v>-2.2444551564927417E-3</v>
      </c>
      <c r="U149" s="22">
        <f t="shared" si="102"/>
        <v>1.4982642207354457E-2</v>
      </c>
      <c r="V149" s="22">
        <f t="shared" si="103"/>
        <v>-1.4539699688544738E-2</v>
      </c>
      <c r="W149" s="22">
        <f t="shared" si="104"/>
        <v>4.37319136865022E-3</v>
      </c>
      <c r="X149" s="22">
        <f t="shared" si="105"/>
        <v>-4.2921676000082787E-3</v>
      </c>
      <c r="Y149" s="22">
        <f t="shared" si="106"/>
        <v>-1.3506484038106059E-3</v>
      </c>
      <c r="Z149" s="16"/>
    </row>
    <row r="150" spans="1:26">
      <c r="A150" s="2"/>
      <c r="B150" s="112">
        <v>43677</v>
      </c>
      <c r="C150">
        <v>58.342936999999999</v>
      </c>
      <c r="D150">
        <v>194.02413899999999</v>
      </c>
      <c r="E150">
        <v>34.105659000000003</v>
      </c>
      <c r="F150">
        <v>50.908096</v>
      </c>
      <c r="G150">
        <v>66.076317000000003</v>
      </c>
      <c r="H150">
        <v>101.34626</v>
      </c>
      <c r="I150">
        <v>190.24229399999999</v>
      </c>
      <c r="J150">
        <v>71.292457999999996</v>
      </c>
      <c r="K150">
        <v>232.07547</v>
      </c>
      <c r="L150">
        <v>51.470795000000003</v>
      </c>
      <c r="M150">
        <v>155.013184</v>
      </c>
      <c r="O150" s="22">
        <f t="shared" ref="O150:O152" si="113">C150/C149-1</f>
        <v>-1.3138651437448301E-2</v>
      </c>
      <c r="P150" s="22">
        <f t="shared" si="97"/>
        <v>-1.4260989975641403E-2</v>
      </c>
      <c r="Q150" s="22">
        <f t="shared" si="98"/>
        <v>-1.4991536253401772E-2</v>
      </c>
      <c r="R150" s="22">
        <f t="shared" si="99"/>
        <v>-1.5555995938779765E-2</v>
      </c>
      <c r="S150" s="22">
        <f t="shared" si="100"/>
        <v>-1.6893984912647486E-2</v>
      </c>
      <c r="T150" s="22">
        <f t="shared" si="101"/>
        <v>3.547182524203274E-3</v>
      </c>
      <c r="U150" s="22">
        <f t="shared" si="102"/>
        <v>1.4234500813488982E-2</v>
      </c>
      <c r="V150" s="22">
        <f t="shared" si="103"/>
        <v>-5.1520018535993195E-3</v>
      </c>
      <c r="W150" s="22">
        <f t="shared" si="104"/>
        <v>-2.3222118440586303E-2</v>
      </c>
      <c r="X150" s="22">
        <f t="shared" si="105"/>
        <v>2.0404058699031502E-2</v>
      </c>
      <c r="Y150" s="22">
        <f t="shared" si="106"/>
        <v>-2.5760473202320222E-2</v>
      </c>
      <c r="Z150" s="16"/>
    </row>
    <row r="151" spans="1:26">
      <c r="A151" s="2"/>
      <c r="B151" s="112">
        <v>43678</v>
      </c>
      <c r="C151">
        <v>56.852192000000002</v>
      </c>
      <c r="D151">
        <v>192.52572599999999</v>
      </c>
      <c r="E151">
        <v>33.796669000000001</v>
      </c>
      <c r="F151">
        <v>51.153663999999999</v>
      </c>
      <c r="G151">
        <v>65.645949999999999</v>
      </c>
      <c r="H151">
        <v>98.672828999999993</v>
      </c>
      <c r="I151">
        <v>190.053482</v>
      </c>
      <c r="J151">
        <v>72.106392</v>
      </c>
      <c r="K151">
        <v>232.29916399999999</v>
      </c>
      <c r="L151">
        <v>50.357013999999999</v>
      </c>
      <c r="M151">
        <v>150.85829200000001</v>
      </c>
      <c r="O151" s="22">
        <f t="shared" si="113"/>
        <v>-2.5551421931329865E-2</v>
      </c>
      <c r="P151" s="22">
        <f t="shared" si="97"/>
        <v>-7.7228174170637098E-3</v>
      </c>
      <c r="Q151" s="22">
        <f t="shared" si="98"/>
        <v>-9.0597868230607448E-3</v>
      </c>
      <c r="R151" s="22">
        <f t="shared" si="99"/>
        <v>4.8237514127418279E-3</v>
      </c>
      <c r="S151" s="22">
        <f t="shared" si="100"/>
        <v>-6.5131808118179535E-3</v>
      </c>
      <c r="T151" s="22">
        <f t="shared" si="101"/>
        <v>-2.6379177682531285E-2</v>
      </c>
      <c r="U151" s="22">
        <f t="shared" si="102"/>
        <v>-9.9248172438448634E-4</v>
      </c>
      <c r="V151" s="22">
        <f t="shared" si="103"/>
        <v>1.1416831777633529E-2</v>
      </c>
      <c r="W151" s="22">
        <f t="shared" si="104"/>
        <v>9.638847224999747E-4</v>
      </c>
      <c r="X151" s="22">
        <f t="shared" si="105"/>
        <v>-2.1639086786982897E-2</v>
      </c>
      <c r="Y151" s="22">
        <f t="shared" si="106"/>
        <v>-2.6803474987004861E-2</v>
      </c>
      <c r="Z151" s="16"/>
    </row>
    <row r="152" spans="1:26">
      <c r="A152" s="2"/>
      <c r="B152" s="112">
        <v>43679</v>
      </c>
      <c r="C152">
        <v>56.295135000000002</v>
      </c>
      <c r="D152">
        <v>188.81965600000001</v>
      </c>
      <c r="E152">
        <v>33.802849000000002</v>
      </c>
      <c r="F152">
        <v>50.696399999999997</v>
      </c>
      <c r="G152">
        <v>63.228523000000003</v>
      </c>
      <c r="H152">
        <v>98.664078000000003</v>
      </c>
      <c r="I152">
        <v>193.703339</v>
      </c>
      <c r="J152">
        <v>72.274231</v>
      </c>
      <c r="K152">
        <v>233.04473899999999</v>
      </c>
      <c r="L152">
        <v>49.291556999999997</v>
      </c>
      <c r="M152">
        <v>148.50950599999999</v>
      </c>
      <c r="O152" s="22">
        <f t="shared" si="113"/>
        <v>-9.7983381186076413E-3</v>
      </c>
      <c r="P152" s="22">
        <f t="shared" si="97"/>
        <v>-1.9249739123175624E-2</v>
      </c>
      <c r="Q152" s="22">
        <f t="shared" si="98"/>
        <v>1.8285825742170303E-4</v>
      </c>
      <c r="R152" s="22">
        <f t="shared" si="99"/>
        <v>-8.9390273197244019E-3</v>
      </c>
      <c r="S152" s="22">
        <f t="shared" si="100"/>
        <v>-3.6825226841869063E-2</v>
      </c>
      <c r="T152" s="22">
        <f t="shared" si="101"/>
        <v>-8.8687028523271039E-5</v>
      </c>
      <c r="U152" s="22">
        <f t="shared" si="102"/>
        <v>1.9204367957857293E-2</v>
      </c>
      <c r="V152" s="22">
        <f t="shared" si="103"/>
        <v>2.3276577199979887E-3</v>
      </c>
      <c r="W152" s="22">
        <f t="shared" si="104"/>
        <v>3.2095466344423951E-3</v>
      </c>
      <c r="X152" s="22">
        <f t="shared" si="105"/>
        <v>-2.1158065488156241E-2</v>
      </c>
      <c r="Y152" s="22">
        <f t="shared" si="106"/>
        <v>-1.5569485567289987E-2</v>
      </c>
      <c r="Z152" s="16"/>
    </row>
    <row r="153" spans="1:26">
      <c r="A153" s="2"/>
      <c r="B153" s="112">
        <v>43682</v>
      </c>
      <c r="C153">
        <v>55.141762</v>
      </c>
      <c r="D153">
        <v>181.537384</v>
      </c>
      <c r="E153">
        <v>32.696686</v>
      </c>
      <c r="F153">
        <v>49.697223999999999</v>
      </c>
      <c r="G153">
        <v>60.490608000000002</v>
      </c>
      <c r="H153">
        <v>95.728522999999996</v>
      </c>
      <c r="I153">
        <v>192.29196200000001</v>
      </c>
      <c r="J153">
        <v>71.728797999999998</v>
      </c>
      <c r="K153">
        <v>228.394104</v>
      </c>
      <c r="L153">
        <v>46.71125</v>
      </c>
      <c r="M153">
        <v>141.36004600000001</v>
      </c>
      <c r="O153" s="22">
        <f t="shared" ref="O153" si="114">(C153/C152)-1</f>
        <v>-2.0487969342288692E-2</v>
      </c>
      <c r="P153" s="22">
        <f t="shared" si="97"/>
        <v>-3.8567340679828366E-2</v>
      </c>
      <c r="Q153" s="22">
        <f t="shared" si="98"/>
        <v>-3.2723957675875215E-2</v>
      </c>
      <c r="R153" s="22">
        <f t="shared" si="99"/>
        <v>-1.9709012868763809E-2</v>
      </c>
      <c r="S153" s="22">
        <f t="shared" si="100"/>
        <v>-4.3301897151701629E-2</v>
      </c>
      <c r="T153" s="22">
        <f t="shared" si="101"/>
        <v>-2.9753027236518736E-2</v>
      </c>
      <c r="U153" s="22">
        <f t="shared" si="102"/>
        <v>-7.2862812137688415E-3</v>
      </c>
      <c r="V153" s="22">
        <f t="shared" si="103"/>
        <v>-7.5467146789842676E-3</v>
      </c>
      <c r="W153" s="22">
        <f t="shared" si="104"/>
        <v>-1.9955975062796782E-2</v>
      </c>
      <c r="X153" s="22">
        <f t="shared" si="105"/>
        <v>-5.2347849348723052E-2</v>
      </c>
      <c r="Y153" s="22">
        <f t="shared" si="106"/>
        <v>-4.8141430084616799E-2</v>
      </c>
      <c r="Z153" s="16"/>
    </row>
    <row r="154" spans="1:26">
      <c r="A154" s="2"/>
      <c r="B154" s="112">
        <v>43683</v>
      </c>
      <c r="C154">
        <v>55.675288999999999</v>
      </c>
      <c r="D154">
        <v>184.314438</v>
      </c>
      <c r="E154">
        <v>33.144717999999997</v>
      </c>
      <c r="F154">
        <v>49.875038000000004</v>
      </c>
      <c r="G154">
        <v>62.752380000000002</v>
      </c>
      <c r="H154">
        <v>96.479881000000006</v>
      </c>
      <c r="I154">
        <v>195.03385900000001</v>
      </c>
      <c r="J154">
        <v>72.693779000000006</v>
      </c>
      <c r="K154">
        <v>231.395081</v>
      </c>
      <c r="L154">
        <v>47.595511999999999</v>
      </c>
      <c r="M154">
        <v>142.969604</v>
      </c>
      <c r="O154" s="22">
        <f t="shared" ref="O154:O156" si="115">C154/C153-1</f>
        <v>9.6755522610973976E-3</v>
      </c>
      <c r="P154" s="22">
        <f t="shared" si="97"/>
        <v>1.5297422155207352E-2</v>
      </c>
      <c r="Q154" s="22">
        <f t="shared" si="98"/>
        <v>1.3702673108828112E-2</v>
      </c>
      <c r="R154" s="22">
        <f t="shared" si="99"/>
        <v>3.57794632553321E-3</v>
      </c>
      <c r="S154" s="22">
        <f t="shared" si="100"/>
        <v>3.7390465640550374E-2</v>
      </c>
      <c r="T154" s="22">
        <f t="shared" si="101"/>
        <v>7.8488414576292076E-3</v>
      </c>
      <c r="U154" s="22">
        <f t="shared" si="102"/>
        <v>1.4259030754494084E-2</v>
      </c>
      <c r="V154" s="22">
        <f t="shared" si="103"/>
        <v>1.3453187937152E-2</v>
      </c>
      <c r="W154" s="22">
        <f t="shared" si="104"/>
        <v>1.3139467908506175E-2</v>
      </c>
      <c r="X154" s="22">
        <f t="shared" si="105"/>
        <v>1.8930386148946932E-2</v>
      </c>
      <c r="Y154" s="22">
        <f t="shared" si="106"/>
        <v>1.1386230024288402E-2</v>
      </c>
      <c r="Z154" s="16"/>
    </row>
    <row r="155" spans="1:26">
      <c r="A155" s="2"/>
      <c r="B155" s="112">
        <v>43684</v>
      </c>
      <c r="C155">
        <v>55.314373000000003</v>
      </c>
      <c r="D155">
        <v>184.95375100000001</v>
      </c>
      <c r="E155">
        <v>33.432076000000002</v>
      </c>
      <c r="F155">
        <v>50.289959000000003</v>
      </c>
      <c r="G155">
        <v>63.887821000000002</v>
      </c>
      <c r="H155">
        <v>94.383064000000005</v>
      </c>
      <c r="I155">
        <v>195.46534700000001</v>
      </c>
      <c r="J155">
        <v>73.054610999999994</v>
      </c>
      <c r="K155">
        <v>229.68956</v>
      </c>
      <c r="L155">
        <v>48.088371000000002</v>
      </c>
      <c r="M155">
        <v>141.528503</v>
      </c>
      <c r="O155" s="22">
        <f t="shared" si="115"/>
        <v>-6.482516866683774E-3</v>
      </c>
      <c r="P155" s="22">
        <f t="shared" si="97"/>
        <v>3.4685996763856863E-3</v>
      </c>
      <c r="Q155" s="22">
        <f t="shared" si="98"/>
        <v>8.6697977035135043E-3</v>
      </c>
      <c r="R155" s="22">
        <f t="shared" si="99"/>
        <v>8.319211706665719E-3</v>
      </c>
      <c r="S155" s="22">
        <f t="shared" si="100"/>
        <v>1.8093991016755018E-2</v>
      </c>
      <c r="T155" s="22">
        <f t="shared" si="101"/>
        <v>-2.1733204666784411E-2</v>
      </c>
      <c r="U155" s="22">
        <f t="shared" si="102"/>
        <v>2.2123748266704713E-3</v>
      </c>
      <c r="V155" s="22">
        <f t="shared" si="103"/>
        <v>4.9637259881618601E-3</v>
      </c>
      <c r="W155" s="22">
        <f t="shared" si="104"/>
        <v>-7.3706017977106519E-3</v>
      </c>
      <c r="X155" s="22">
        <f t="shared" si="105"/>
        <v>1.0355157015644822E-2</v>
      </c>
      <c r="Y155" s="22">
        <f t="shared" si="106"/>
        <v>-1.0079771921309932E-2</v>
      </c>
      <c r="Z155" s="16"/>
    </row>
    <row r="156" spans="1:26">
      <c r="A156" s="2"/>
      <c r="B156" s="112">
        <v>43685</v>
      </c>
      <c r="C156">
        <v>56.789428999999998</v>
      </c>
      <c r="D156">
        <v>189.95845</v>
      </c>
      <c r="E156">
        <v>33.695999</v>
      </c>
      <c r="F156">
        <v>50.425651999999999</v>
      </c>
      <c r="G156">
        <v>64.794372999999993</v>
      </c>
      <c r="H156">
        <v>95.981887999999998</v>
      </c>
      <c r="I156">
        <v>198.692688</v>
      </c>
      <c r="J156">
        <v>73.449005</v>
      </c>
      <c r="K156">
        <v>230.779999</v>
      </c>
      <c r="L156">
        <v>49.149002000000003</v>
      </c>
      <c r="M156">
        <v>145.10322600000001</v>
      </c>
      <c r="O156" s="22">
        <f t="shared" si="115"/>
        <v>2.6666776101755607E-2</v>
      </c>
      <c r="P156" s="22">
        <f t="shared" si="97"/>
        <v>2.705919167868065E-2</v>
      </c>
      <c r="Q156" s="22">
        <f t="shared" si="98"/>
        <v>7.8943048586033182E-3</v>
      </c>
      <c r="R156" s="22">
        <f t="shared" si="99"/>
        <v>2.6982125795727008E-3</v>
      </c>
      <c r="S156" s="22">
        <f t="shared" si="100"/>
        <v>1.4189746743749287E-2</v>
      </c>
      <c r="T156" s="22">
        <f t="shared" si="101"/>
        <v>1.6939734018382779E-2</v>
      </c>
      <c r="U156" s="22">
        <f t="shared" si="102"/>
        <v>1.6511064746427939E-2</v>
      </c>
      <c r="V156" s="22">
        <f t="shared" si="103"/>
        <v>5.3986188496712995E-3</v>
      </c>
      <c r="W156" s="22">
        <f t="shared" si="104"/>
        <v>4.7474469453465673E-3</v>
      </c>
      <c r="X156" s="22">
        <f t="shared" si="105"/>
        <v>2.2055872926117548E-2</v>
      </c>
      <c r="Y156" s="22">
        <f t="shared" si="106"/>
        <v>2.5257972240404492E-2</v>
      </c>
      <c r="Z156" s="16"/>
    </row>
    <row r="157" spans="1:26">
      <c r="A157" s="2"/>
      <c r="B157" s="112">
        <v>43686</v>
      </c>
      <c r="C157">
        <v>55.581135000000003</v>
      </c>
      <c r="D157">
        <v>187.65090900000001</v>
      </c>
      <c r="E157">
        <v>33.310969999999998</v>
      </c>
      <c r="F157">
        <v>50.229377999999997</v>
      </c>
      <c r="G157">
        <v>63.219379000000004</v>
      </c>
      <c r="H157">
        <v>95.877037000000001</v>
      </c>
      <c r="I157">
        <v>199.780472</v>
      </c>
      <c r="J157">
        <v>73.222435000000004</v>
      </c>
      <c r="K157">
        <v>231.72131300000001</v>
      </c>
      <c r="L157">
        <v>48.744002999999999</v>
      </c>
      <c r="M157">
        <v>144.897324</v>
      </c>
      <c r="O157" s="22">
        <f t="shared" ref="O157" si="116">(C157/C156)-1</f>
        <v>-2.127674148651848E-2</v>
      </c>
      <c r="P157" s="22">
        <f t="shared" si="97"/>
        <v>-1.2147609121889502E-2</v>
      </c>
      <c r="Q157" s="22">
        <f t="shared" si="98"/>
        <v>-1.1426549484406245E-2</v>
      </c>
      <c r="R157" s="22">
        <f t="shared" si="99"/>
        <v>-3.8923443171344774E-3</v>
      </c>
      <c r="S157" s="22">
        <f t="shared" si="100"/>
        <v>-2.4307573745639743E-2</v>
      </c>
      <c r="T157" s="22">
        <f t="shared" si="101"/>
        <v>-1.0924040168911464E-3</v>
      </c>
      <c r="U157" s="22">
        <f t="shared" si="102"/>
        <v>5.4747057425685863E-3</v>
      </c>
      <c r="V157" s="22">
        <f t="shared" si="103"/>
        <v>-3.0847252457674168E-3</v>
      </c>
      <c r="W157" s="22">
        <f t="shared" si="104"/>
        <v>4.0788370052813328E-3</v>
      </c>
      <c r="X157" s="22">
        <f t="shared" si="105"/>
        <v>-8.2402283570275348E-3</v>
      </c>
      <c r="Y157" s="22">
        <f t="shared" si="106"/>
        <v>-1.4190035995478301E-3</v>
      </c>
      <c r="Z157" s="16"/>
    </row>
    <row r="158" spans="1:26">
      <c r="A158" s="2"/>
      <c r="B158" s="112">
        <v>43689</v>
      </c>
      <c r="C158">
        <v>55.311062</v>
      </c>
      <c r="D158">
        <v>185.17352299999999</v>
      </c>
      <c r="E158">
        <v>32.671329</v>
      </c>
      <c r="F158">
        <v>50.77552</v>
      </c>
      <c r="G158">
        <v>62.212111999999998</v>
      </c>
      <c r="H158">
        <v>94.077292999999997</v>
      </c>
      <c r="I158">
        <v>199.771469</v>
      </c>
      <c r="J158">
        <v>73.390288999999996</v>
      </c>
      <c r="K158">
        <v>226.660583</v>
      </c>
      <c r="L158">
        <v>48.620316000000003</v>
      </c>
      <c r="M158">
        <v>137.60751300000001</v>
      </c>
      <c r="O158" s="22">
        <f t="shared" ref="O158:O160" si="117">C158/C157-1</f>
        <v>-4.8590767352988395E-3</v>
      </c>
      <c r="P158" s="22">
        <f t="shared" si="97"/>
        <v>-1.3202099649834542E-2</v>
      </c>
      <c r="Q158" s="22">
        <f t="shared" si="98"/>
        <v>-1.9202112697408569E-2</v>
      </c>
      <c r="R158" s="22">
        <f t="shared" si="99"/>
        <v>1.0872959645249924E-2</v>
      </c>
      <c r="S158" s="22">
        <f t="shared" si="100"/>
        <v>-1.5932883491310612E-2</v>
      </c>
      <c r="T158" s="22">
        <f t="shared" si="101"/>
        <v>-1.8771376925217242E-2</v>
      </c>
      <c r="U158" s="22">
        <f t="shared" si="102"/>
        <v>-4.5064464558874917E-5</v>
      </c>
      <c r="V158" s="22">
        <f t="shared" si="103"/>
        <v>2.2923848407936376E-3</v>
      </c>
      <c r="W158" s="22">
        <f t="shared" si="104"/>
        <v>-2.1839726067839127E-2</v>
      </c>
      <c r="X158" s="22">
        <f t="shared" si="105"/>
        <v>-2.5374813800170815E-3</v>
      </c>
      <c r="Y158" s="22">
        <f t="shared" si="106"/>
        <v>-5.0310183782275919E-2</v>
      </c>
      <c r="Z158" s="16"/>
    </row>
    <row r="159" spans="1:26">
      <c r="A159" s="2"/>
      <c r="B159" s="112">
        <v>43690</v>
      </c>
      <c r="C159">
        <v>55.994197999999997</v>
      </c>
      <c r="D159">
        <v>188.250259</v>
      </c>
      <c r="E159">
        <v>33.351337000000001</v>
      </c>
      <c r="F159">
        <v>50.766987</v>
      </c>
      <c r="G159">
        <v>62.706584999999997</v>
      </c>
      <c r="H159">
        <v>95.527587999999994</v>
      </c>
      <c r="I159">
        <v>198.76460299999999</v>
      </c>
      <c r="J159">
        <v>73.415656999999996</v>
      </c>
      <c r="K159">
        <v>232.27117899999999</v>
      </c>
      <c r="L159">
        <v>50.679310000000001</v>
      </c>
      <c r="M159">
        <v>137.71984900000001</v>
      </c>
      <c r="O159" s="22">
        <f t="shared" si="117"/>
        <v>1.2350802448884313E-2</v>
      </c>
      <c r="P159" s="22">
        <f t="shared" si="97"/>
        <v>1.6615420769415357E-2</v>
      </c>
      <c r="Q159" s="22">
        <f t="shared" si="98"/>
        <v>2.0813600818013978E-2</v>
      </c>
      <c r="R159" s="22">
        <f t="shared" si="99"/>
        <v>-1.680534241697007E-4</v>
      </c>
      <c r="S159" s="22">
        <f t="shared" si="100"/>
        <v>7.9481789655364565E-3</v>
      </c>
      <c r="T159" s="22">
        <f t="shared" si="101"/>
        <v>1.5415994165563385E-2</v>
      </c>
      <c r="U159" s="22">
        <f t="shared" si="102"/>
        <v>-5.0400890829911393E-3</v>
      </c>
      <c r="V159" s="22">
        <f t="shared" si="103"/>
        <v>3.4565881052728287E-4</v>
      </c>
      <c r="W159" s="22">
        <f t="shared" si="104"/>
        <v>2.4753293782889374E-2</v>
      </c>
      <c r="X159" s="22">
        <f t="shared" si="105"/>
        <v>4.2348428998281173E-2</v>
      </c>
      <c r="Y159" s="22">
        <f t="shared" si="106"/>
        <v>8.1635077584762961E-4</v>
      </c>
      <c r="Z159" s="16"/>
    </row>
    <row r="160" spans="1:26">
      <c r="A160" s="2"/>
      <c r="B160" s="112">
        <v>43691</v>
      </c>
      <c r="C160">
        <v>53.738235000000003</v>
      </c>
      <c r="D160">
        <v>179.519531</v>
      </c>
      <c r="E160">
        <v>32.975628</v>
      </c>
      <c r="F160">
        <v>50.741390000000003</v>
      </c>
      <c r="G160">
        <v>60.234206999999998</v>
      </c>
      <c r="H160">
        <v>91.561096000000006</v>
      </c>
      <c r="I160">
        <v>196.76889</v>
      </c>
      <c r="J160">
        <v>72.755554000000004</v>
      </c>
      <c r="K160">
        <v>226.660583</v>
      </c>
      <c r="L160">
        <v>49.170833999999999</v>
      </c>
      <c r="M160">
        <v>133.97666899999999</v>
      </c>
      <c r="O160" s="22">
        <f t="shared" si="117"/>
        <v>-4.0289227823211204E-2</v>
      </c>
      <c r="P160" s="22">
        <f t="shared" si="97"/>
        <v>-4.6378305381242546E-2</v>
      </c>
      <c r="Q160" s="22">
        <f t="shared" si="98"/>
        <v>-1.1265185560626834E-2</v>
      </c>
      <c r="R160" s="22">
        <f t="shared" si="99"/>
        <v>-5.0420561692976484E-4</v>
      </c>
      <c r="S160" s="22">
        <f t="shared" si="100"/>
        <v>-3.9427725174317807E-2</v>
      </c>
      <c r="T160" s="22">
        <f t="shared" si="101"/>
        <v>-4.1521952799645545E-2</v>
      </c>
      <c r="U160" s="22">
        <f t="shared" si="102"/>
        <v>-1.004058554631071E-2</v>
      </c>
      <c r="V160" s="22">
        <f t="shared" si="103"/>
        <v>-8.9913109406620784E-3</v>
      </c>
      <c r="W160" s="22">
        <f t="shared" si="104"/>
        <v>-2.4155368841521141E-2</v>
      </c>
      <c r="X160" s="22">
        <f t="shared" si="105"/>
        <v>-2.9765125057937825E-2</v>
      </c>
      <c r="Y160" s="22">
        <f t="shared" si="106"/>
        <v>-2.7179669649507243E-2</v>
      </c>
      <c r="Z160" s="16"/>
    </row>
    <row r="161" spans="1:26">
      <c r="A161" s="2"/>
      <c r="B161" s="112">
        <v>43692</v>
      </c>
      <c r="C161">
        <v>53.420493999999998</v>
      </c>
      <c r="D161">
        <v>182.396469</v>
      </c>
      <c r="E161">
        <v>34.990799000000003</v>
      </c>
      <c r="F161">
        <v>51.227801999999997</v>
      </c>
      <c r="G161">
        <v>59.675640000000001</v>
      </c>
      <c r="H161">
        <v>91.910567999999998</v>
      </c>
      <c r="I161">
        <v>201.55143699999999</v>
      </c>
      <c r="J161">
        <v>73.601844999999997</v>
      </c>
      <c r="K161">
        <v>227.63919100000001</v>
      </c>
      <c r="L161">
        <v>48.925879999999999</v>
      </c>
      <c r="M161">
        <v>134.48204000000001</v>
      </c>
      <c r="O161" s="22">
        <f t="shared" ref="O161" si="118">(C161/C160)-1</f>
        <v>-5.9127546708597212E-3</v>
      </c>
      <c r="P161" s="22">
        <f t="shared" si="97"/>
        <v>1.6025766020968391E-2</v>
      </c>
      <c r="Q161" s="22">
        <f t="shared" si="98"/>
        <v>6.1110921071768631E-2</v>
      </c>
      <c r="R161" s="22">
        <f t="shared" si="99"/>
        <v>9.5860992377228005E-3</v>
      </c>
      <c r="S161" s="22">
        <f t="shared" si="100"/>
        <v>-9.2732523232188502E-3</v>
      </c>
      <c r="T161" s="22">
        <f t="shared" si="101"/>
        <v>3.8168175706414509E-3</v>
      </c>
      <c r="U161" s="22">
        <f t="shared" si="102"/>
        <v>2.4305402139535248E-2</v>
      </c>
      <c r="V161" s="22">
        <f t="shared" si="103"/>
        <v>1.1631977951813699E-2</v>
      </c>
      <c r="W161" s="22">
        <f t="shared" si="104"/>
        <v>4.3175041158347582E-3</v>
      </c>
      <c r="X161" s="22">
        <f t="shared" si="105"/>
        <v>-4.98169300931528E-3</v>
      </c>
      <c r="Y161" s="22">
        <f t="shared" si="106"/>
        <v>3.7720821376745484E-3</v>
      </c>
      <c r="Z161" s="16"/>
    </row>
    <row r="162" spans="1:26">
      <c r="A162" s="2"/>
      <c r="B162" s="112">
        <v>43693</v>
      </c>
      <c r="C162">
        <v>54.254565999999997</v>
      </c>
      <c r="D162">
        <v>183.50529499999999</v>
      </c>
      <c r="E162">
        <v>35.083958000000003</v>
      </c>
      <c r="F162">
        <v>52.106785000000002</v>
      </c>
      <c r="G162">
        <v>60.545540000000003</v>
      </c>
      <c r="H162">
        <v>94.112235999999996</v>
      </c>
      <c r="I162">
        <v>200.40974399999999</v>
      </c>
      <c r="J162">
        <v>73.796501000000006</v>
      </c>
      <c r="K162">
        <v>228.98126199999999</v>
      </c>
      <c r="L162">
        <v>50.080280000000002</v>
      </c>
      <c r="M162">
        <v>139.64755199999999</v>
      </c>
      <c r="O162" s="22">
        <f t="shared" ref="O162:O164" si="119">C162/C161-1</f>
        <v>1.5613333714210809E-2</v>
      </c>
      <c r="P162" s="22">
        <f t="shared" si="97"/>
        <v>6.0792075969409165E-3</v>
      </c>
      <c r="Q162" s="22">
        <f t="shared" si="98"/>
        <v>2.6623856174303739E-3</v>
      </c>
      <c r="R162" s="22">
        <f t="shared" si="99"/>
        <v>1.7158319617148532E-2</v>
      </c>
      <c r="S162" s="22">
        <f t="shared" si="100"/>
        <v>1.4577137337781432E-2</v>
      </c>
      <c r="T162" s="22">
        <f t="shared" si="101"/>
        <v>2.3954459730898492E-2</v>
      </c>
      <c r="U162" s="22">
        <f t="shared" si="102"/>
        <v>-5.6645242375523708E-3</v>
      </c>
      <c r="V162" s="22">
        <f t="shared" si="103"/>
        <v>2.6447163111198435E-3</v>
      </c>
      <c r="W162" s="22">
        <f t="shared" si="104"/>
        <v>5.8956060865633653E-3</v>
      </c>
      <c r="X162" s="22">
        <f t="shared" si="105"/>
        <v>2.3594874532660404E-2</v>
      </c>
      <c r="Y162" s="22">
        <f t="shared" si="106"/>
        <v>3.8410422685438039E-2</v>
      </c>
      <c r="Z162" s="16"/>
    </row>
    <row r="163" spans="1:26">
      <c r="A163" s="2"/>
      <c r="B163" s="112">
        <v>43696</v>
      </c>
      <c r="C163">
        <v>55.168067999999998</v>
      </c>
      <c r="D163">
        <v>185.97267199999999</v>
      </c>
      <c r="E163">
        <v>35.338566</v>
      </c>
      <c r="F163">
        <v>52.755344000000001</v>
      </c>
      <c r="G163">
        <v>61.745106</v>
      </c>
      <c r="H163">
        <v>94.959693999999999</v>
      </c>
      <c r="I163">
        <v>202.441452</v>
      </c>
      <c r="J163">
        <v>74.591988000000001</v>
      </c>
      <c r="K163">
        <v>228.067902</v>
      </c>
      <c r="L163">
        <v>51.013981000000001</v>
      </c>
      <c r="M163">
        <v>142.604614</v>
      </c>
      <c r="O163" s="22">
        <f t="shared" si="119"/>
        <v>1.6837329414818303E-2</v>
      </c>
      <c r="P163" s="22">
        <f t="shared" si="97"/>
        <v>1.3445808198613518E-2</v>
      </c>
      <c r="Q163" s="22">
        <f t="shared" si="98"/>
        <v>7.2571059399852977E-3</v>
      </c>
      <c r="R163" s="22">
        <f t="shared" si="99"/>
        <v>1.2446728386715789E-2</v>
      </c>
      <c r="S163" s="22">
        <f t="shared" si="100"/>
        <v>1.9812623687888387E-2</v>
      </c>
      <c r="T163" s="22">
        <f t="shared" si="101"/>
        <v>9.0047589561044195E-3</v>
      </c>
      <c r="U163" s="22">
        <f t="shared" si="102"/>
        <v>1.01377705467256E-2</v>
      </c>
      <c r="V163" s="22">
        <f t="shared" si="103"/>
        <v>1.0779467714871593E-2</v>
      </c>
      <c r="W163" s="22">
        <f t="shared" si="104"/>
        <v>-3.9887980004231771E-3</v>
      </c>
      <c r="X163" s="22">
        <f t="shared" si="105"/>
        <v>1.8644085057032411E-2</v>
      </c>
      <c r="Y163" s="22">
        <f t="shared" si="106"/>
        <v>2.1175179640814612E-2</v>
      </c>
      <c r="Z163" s="16"/>
    </row>
    <row r="164" spans="1:26">
      <c r="A164" s="2"/>
      <c r="B164" s="112">
        <v>43697</v>
      </c>
      <c r="C164">
        <v>54.834442000000003</v>
      </c>
      <c r="D164">
        <v>183.615173</v>
      </c>
      <c r="E164">
        <v>34.792076000000002</v>
      </c>
      <c r="F164">
        <v>52.542006999999998</v>
      </c>
      <c r="G164">
        <v>61.442931999999999</v>
      </c>
      <c r="H164">
        <v>93.754028000000005</v>
      </c>
      <c r="I164">
        <v>202.774078</v>
      </c>
      <c r="J164">
        <v>74.270415999999997</v>
      </c>
      <c r="K164">
        <v>223.82736199999999</v>
      </c>
      <c r="L164">
        <v>51.016402999999997</v>
      </c>
      <c r="M164">
        <v>142.33329800000001</v>
      </c>
      <c r="O164" s="22">
        <f t="shared" si="119"/>
        <v>-6.0474475923281146E-3</v>
      </c>
      <c r="P164" s="22">
        <f t="shared" si="97"/>
        <v>-1.2676588310781445E-2</v>
      </c>
      <c r="Q164" s="22">
        <f t="shared" si="98"/>
        <v>-1.5464407921928602E-2</v>
      </c>
      <c r="R164" s="22">
        <f t="shared" si="99"/>
        <v>-4.0438936385288615E-3</v>
      </c>
      <c r="S164" s="22">
        <f t="shared" si="100"/>
        <v>-4.8938939387358493E-3</v>
      </c>
      <c r="T164" s="22">
        <f t="shared" si="101"/>
        <v>-1.2696607889237654E-2</v>
      </c>
      <c r="U164" s="22">
        <f t="shared" si="102"/>
        <v>1.6430725857470296E-3</v>
      </c>
      <c r="V164" s="22">
        <f t="shared" si="103"/>
        <v>-4.3110796296246257E-3</v>
      </c>
      <c r="W164" s="22">
        <f t="shared" si="104"/>
        <v>-1.8593322264173762E-2</v>
      </c>
      <c r="X164" s="22">
        <f t="shared" si="105"/>
        <v>4.7477180814325948E-5</v>
      </c>
      <c r="Y164" s="22">
        <f t="shared" si="106"/>
        <v>-1.9025751859612638E-3</v>
      </c>
      <c r="Z164" s="16"/>
    </row>
    <row r="165" spans="1:26">
      <c r="A165" s="2"/>
      <c r="B165" s="112">
        <v>43698</v>
      </c>
      <c r="C165">
        <v>55.382548999999997</v>
      </c>
      <c r="D165">
        <v>183.35545300000001</v>
      </c>
      <c r="E165">
        <v>34.782772000000001</v>
      </c>
      <c r="F165">
        <v>52.780945000000003</v>
      </c>
      <c r="G165">
        <v>62.047294999999998</v>
      </c>
      <c r="H165">
        <v>94.016113000000004</v>
      </c>
      <c r="I165">
        <v>204.41018700000001</v>
      </c>
      <c r="J165">
        <v>74.710480000000004</v>
      </c>
      <c r="K165">
        <v>224.004456</v>
      </c>
      <c r="L165">
        <v>51.569347</v>
      </c>
      <c r="M165">
        <v>144.916031</v>
      </c>
      <c r="O165" s="22">
        <f t="shared" ref="O165" si="120">(C165/C164)-1</f>
        <v>9.9956702395183061E-3</v>
      </c>
      <c r="P165" s="22">
        <f t="shared" si="97"/>
        <v>-1.414480054978795E-3</v>
      </c>
      <c r="Q165" s="22">
        <f t="shared" si="98"/>
        <v>-2.6741721304590627E-4</v>
      </c>
      <c r="R165" s="22">
        <f t="shared" si="99"/>
        <v>4.5475613445828955E-3</v>
      </c>
      <c r="S165" s="22">
        <f t="shared" si="100"/>
        <v>9.8361679745360142E-3</v>
      </c>
      <c r="T165" s="22">
        <f t="shared" si="101"/>
        <v>2.7954532257536968E-3</v>
      </c>
      <c r="U165" s="22">
        <f t="shared" si="102"/>
        <v>8.0686299557481966E-3</v>
      </c>
      <c r="V165" s="22">
        <f t="shared" si="103"/>
        <v>5.9251586796014166E-3</v>
      </c>
      <c r="W165" s="22">
        <f t="shared" si="104"/>
        <v>7.9120800253185131E-4</v>
      </c>
      <c r="X165" s="22">
        <f t="shared" si="105"/>
        <v>1.0838553239435722E-2</v>
      </c>
      <c r="Y165" s="22">
        <f t="shared" si="106"/>
        <v>1.8145669609932025E-2</v>
      </c>
      <c r="Z165" s="16"/>
    </row>
    <row r="166" spans="1:26">
      <c r="A166" s="2"/>
      <c r="B166" s="112">
        <v>43699</v>
      </c>
      <c r="C166">
        <v>55.263396999999998</v>
      </c>
      <c r="D166">
        <v>181.84704600000001</v>
      </c>
      <c r="E166">
        <v>34.748615000000001</v>
      </c>
      <c r="F166">
        <v>52.661465</v>
      </c>
      <c r="G166">
        <v>61.964863000000001</v>
      </c>
      <c r="H166">
        <v>94.985900999999998</v>
      </c>
      <c r="I166">
        <v>205.42605599999999</v>
      </c>
      <c r="J166">
        <v>74.67662</v>
      </c>
      <c r="K166">
        <v>217.09835799999999</v>
      </c>
      <c r="L166">
        <v>51.525696000000003</v>
      </c>
      <c r="M166">
        <v>145.39326500000001</v>
      </c>
      <c r="O166" s="22">
        <f t="shared" ref="O166:O168" si="121">C166/C165-1</f>
        <v>-2.1514358250285248E-3</v>
      </c>
      <c r="P166" s="22">
        <f t="shared" si="97"/>
        <v>-8.2266819738380237E-3</v>
      </c>
      <c r="Q166" s="22">
        <f t="shared" si="98"/>
        <v>-9.8200913946711044E-4</v>
      </c>
      <c r="R166" s="22">
        <f t="shared" si="99"/>
        <v>-2.2636957333750374E-3</v>
      </c>
      <c r="S166" s="22">
        <f t="shared" si="100"/>
        <v>-1.3285349506372279E-3</v>
      </c>
      <c r="T166" s="22">
        <f t="shared" si="101"/>
        <v>1.0315125450889306E-2</v>
      </c>
      <c r="U166" s="22">
        <f t="shared" si="102"/>
        <v>4.9697572068654328E-3</v>
      </c>
      <c r="V166" s="22">
        <f t="shared" si="103"/>
        <v>-4.5321620206439928E-4</v>
      </c>
      <c r="W166" s="22">
        <f t="shared" si="104"/>
        <v>-3.0830181342464069E-2</v>
      </c>
      <c r="X166" s="22">
        <f t="shared" si="105"/>
        <v>-8.4645244780778839E-4</v>
      </c>
      <c r="Y166" s="22">
        <f t="shared" si="106"/>
        <v>3.2931760324019788E-3</v>
      </c>
      <c r="Z166" s="16"/>
    </row>
    <row r="167" spans="1:26">
      <c r="A167" s="2"/>
      <c r="B167" s="112">
        <v>43700</v>
      </c>
      <c r="C167">
        <v>53.611141000000003</v>
      </c>
      <c r="D167">
        <v>177.5616</v>
      </c>
      <c r="E167">
        <v>34.413265000000003</v>
      </c>
      <c r="F167">
        <v>52.132389000000003</v>
      </c>
      <c r="G167">
        <v>60.435661000000003</v>
      </c>
      <c r="H167">
        <v>92.626975999999999</v>
      </c>
      <c r="I167">
        <v>203.682053</v>
      </c>
      <c r="J167">
        <v>73.551063999999997</v>
      </c>
      <c r="K167">
        <v>214.973389</v>
      </c>
      <c r="L167">
        <v>49.144145999999999</v>
      </c>
      <c r="M167">
        <v>137.57946799999999</v>
      </c>
      <c r="O167" s="22">
        <f t="shared" si="121"/>
        <v>-2.9897836356313601E-2</v>
      </c>
      <c r="P167" s="22">
        <f t="shared" si="97"/>
        <v>-2.3566211793179193E-2</v>
      </c>
      <c r="Q167" s="22">
        <f t="shared" si="98"/>
        <v>-9.6507443534079584E-3</v>
      </c>
      <c r="R167" s="22">
        <f t="shared" si="99"/>
        <v>-1.0046739109897507E-2</v>
      </c>
      <c r="S167" s="22">
        <f t="shared" si="100"/>
        <v>-2.4678534349377945E-2</v>
      </c>
      <c r="T167" s="22">
        <f t="shared" si="101"/>
        <v>-2.4834475171215176E-2</v>
      </c>
      <c r="U167" s="22">
        <f t="shared" si="102"/>
        <v>-8.4896874036270997E-3</v>
      </c>
      <c r="V167" s="22">
        <f t="shared" si="103"/>
        <v>-1.5072401509334532E-2</v>
      </c>
      <c r="W167" s="22">
        <f t="shared" si="104"/>
        <v>-9.7880473144803526E-3</v>
      </c>
      <c r="X167" s="22">
        <f t="shared" si="105"/>
        <v>-4.6220627471000197E-2</v>
      </c>
      <c r="Y167" s="22">
        <f t="shared" si="106"/>
        <v>-5.3742496256618311E-2</v>
      </c>
      <c r="Z167" s="16"/>
    </row>
    <row r="168" spans="1:26">
      <c r="A168" s="2"/>
      <c r="B168" s="112">
        <v>43703</v>
      </c>
      <c r="C168">
        <v>53.897101999999997</v>
      </c>
      <c r="D168">
        <v>180.16883899999999</v>
      </c>
      <c r="E168">
        <v>34.773453000000003</v>
      </c>
      <c r="F168">
        <v>52.482261999999999</v>
      </c>
      <c r="G168">
        <v>58.842360999999997</v>
      </c>
      <c r="H168">
        <v>93.369613999999999</v>
      </c>
      <c r="I168">
        <v>206.828461</v>
      </c>
      <c r="J168">
        <v>74.278869999999998</v>
      </c>
      <c r="K168">
        <v>215.36483799999999</v>
      </c>
      <c r="L168">
        <v>50.077849999999998</v>
      </c>
      <c r="M168">
        <v>141.12608299999999</v>
      </c>
      <c r="O168" s="22">
        <f t="shared" si="121"/>
        <v>5.3339845910012063E-3</v>
      </c>
      <c r="P168" s="22">
        <f t="shared" si="97"/>
        <v>1.4683574601715543E-2</v>
      </c>
      <c r="Q168" s="22">
        <f t="shared" si="98"/>
        <v>1.0466545385914516E-2</v>
      </c>
      <c r="R168" s="22">
        <f t="shared" si="99"/>
        <v>6.7112404919711377E-3</v>
      </c>
      <c r="S168" s="22">
        <f t="shared" si="100"/>
        <v>-2.6363573652317784E-2</v>
      </c>
      <c r="T168" s="22">
        <f t="shared" si="101"/>
        <v>8.0175131702453495E-3</v>
      </c>
      <c r="U168" s="22">
        <f t="shared" si="102"/>
        <v>1.5447644766227953E-2</v>
      </c>
      <c r="V168" s="22">
        <f t="shared" si="103"/>
        <v>9.8952477424392171E-3</v>
      </c>
      <c r="W168" s="22">
        <f t="shared" si="104"/>
        <v>1.8209184021376057E-3</v>
      </c>
      <c r="X168" s="22">
        <f t="shared" si="105"/>
        <v>1.8999292408092616E-2</v>
      </c>
      <c r="Y168" s="22">
        <f t="shared" si="106"/>
        <v>2.5778664880431235E-2</v>
      </c>
      <c r="Z168" s="16"/>
    </row>
    <row r="169" spans="1:26">
      <c r="A169" s="2"/>
      <c r="B169" s="112">
        <v>43704</v>
      </c>
      <c r="C169">
        <v>53.372829000000003</v>
      </c>
      <c r="D169">
        <v>181.10784899999999</v>
      </c>
      <c r="E169">
        <v>34.906967000000002</v>
      </c>
      <c r="F169">
        <v>53.216163999999999</v>
      </c>
      <c r="G169">
        <v>58.567653999999997</v>
      </c>
      <c r="H169">
        <v>92.382346999999996</v>
      </c>
      <c r="I169">
        <v>206.57678200000001</v>
      </c>
      <c r="J169">
        <v>74.507369999999995</v>
      </c>
      <c r="K169">
        <v>207.769104</v>
      </c>
      <c r="L169">
        <v>49.512791</v>
      </c>
      <c r="M169">
        <v>140.46168499999999</v>
      </c>
      <c r="O169" s="22">
        <f t="shared" ref="O169" si="122">(C169/C168)-1</f>
        <v>-9.7272947996349668E-3</v>
      </c>
      <c r="P169" s="22">
        <f t="shared" si="97"/>
        <v>5.2118335513056113E-3</v>
      </c>
      <c r="Q169" s="22">
        <f t="shared" si="98"/>
        <v>3.8395381672333695E-3</v>
      </c>
      <c r="R169" s="22">
        <f t="shared" si="99"/>
        <v>1.3983810377685257E-2</v>
      </c>
      <c r="S169" s="22">
        <f t="shared" si="100"/>
        <v>-4.6685244325936903E-3</v>
      </c>
      <c r="T169" s="22">
        <f t="shared" si="101"/>
        <v>-1.057375047089737E-2</v>
      </c>
      <c r="U169" s="22">
        <f t="shared" si="102"/>
        <v>-1.2168489712834907E-3</v>
      </c>
      <c r="V169" s="22">
        <f t="shared" si="103"/>
        <v>3.0762449671084546E-3</v>
      </c>
      <c r="W169" s="22">
        <f t="shared" si="104"/>
        <v>-3.5269146396126105E-2</v>
      </c>
      <c r="X169" s="22">
        <f t="shared" si="105"/>
        <v>-1.1283611417023609E-2</v>
      </c>
      <c r="Y169" s="22">
        <f t="shared" si="106"/>
        <v>-4.7078327824063848E-3</v>
      </c>
      <c r="Z169" s="16"/>
    </row>
    <row r="170" spans="1:26">
      <c r="A170" s="2"/>
      <c r="B170" s="112">
        <v>43705</v>
      </c>
      <c r="C170">
        <v>53.762058000000003</v>
      </c>
      <c r="D170">
        <v>181.567352</v>
      </c>
      <c r="E170">
        <v>35.000121999999998</v>
      </c>
      <c r="F170">
        <v>53.446575000000003</v>
      </c>
      <c r="G170">
        <v>58.659229000000003</v>
      </c>
      <c r="H170">
        <v>93.308456000000007</v>
      </c>
      <c r="I170">
        <v>206.891403</v>
      </c>
      <c r="J170">
        <v>74.278869999999998</v>
      </c>
      <c r="K170">
        <v>211.888565</v>
      </c>
      <c r="L170">
        <v>49.845032000000003</v>
      </c>
      <c r="M170">
        <v>142.91343699999999</v>
      </c>
      <c r="O170" s="22">
        <f t="shared" ref="O170:O172" si="123">C170/C169-1</f>
        <v>7.2926432286359866E-3</v>
      </c>
      <c r="P170" s="22">
        <f t="shared" si="97"/>
        <v>2.5371788276278284E-3</v>
      </c>
      <c r="Q170" s="22">
        <f t="shared" si="98"/>
        <v>2.6686649688010267E-3</v>
      </c>
      <c r="R170" s="22">
        <f t="shared" si="99"/>
        <v>4.3297183164123787E-3</v>
      </c>
      <c r="S170" s="22">
        <f t="shared" si="100"/>
        <v>1.5635763727193108E-3</v>
      </c>
      <c r="T170" s="22">
        <f t="shared" si="101"/>
        <v>1.0024739899712864E-2</v>
      </c>
      <c r="U170" s="22">
        <f t="shared" si="102"/>
        <v>1.5230220790252158E-3</v>
      </c>
      <c r="V170" s="22">
        <f t="shared" si="103"/>
        <v>-3.0668107061085914E-3</v>
      </c>
      <c r="W170" s="22">
        <f t="shared" si="104"/>
        <v>1.9827110579444085E-2</v>
      </c>
      <c r="X170" s="22">
        <f t="shared" si="105"/>
        <v>6.710205449739215E-3</v>
      </c>
      <c r="Y170" s="22">
        <f t="shared" si="106"/>
        <v>1.7454952217040631E-2</v>
      </c>
      <c r="Z170" s="16"/>
    </row>
    <row r="171" spans="1:26">
      <c r="A171" s="2"/>
      <c r="B171" s="112">
        <v>43706</v>
      </c>
      <c r="C171">
        <v>54.357838000000001</v>
      </c>
      <c r="D171">
        <v>185.373322</v>
      </c>
      <c r="E171">
        <v>35.422412999999999</v>
      </c>
      <c r="F171">
        <v>53.728183999999999</v>
      </c>
      <c r="G171">
        <v>60.225051999999998</v>
      </c>
      <c r="H171">
        <v>95.422745000000006</v>
      </c>
      <c r="I171">
        <v>207.13414</v>
      </c>
      <c r="J171">
        <v>74.600464000000002</v>
      </c>
      <c r="K171">
        <v>214.936127</v>
      </c>
      <c r="L171">
        <v>50.689003</v>
      </c>
      <c r="M171">
        <v>146.43202199999999</v>
      </c>
      <c r="O171" s="22">
        <f t="shared" si="123"/>
        <v>1.1081793037015064E-2</v>
      </c>
      <c r="P171" s="22">
        <f t="shared" si="97"/>
        <v>2.0961753079925982E-2</v>
      </c>
      <c r="Q171" s="22">
        <f t="shared" si="98"/>
        <v>1.206541508626735E-2</v>
      </c>
      <c r="R171" s="22">
        <f t="shared" si="99"/>
        <v>5.2689812209667508E-3</v>
      </c>
      <c r="S171" s="22">
        <f t="shared" si="100"/>
        <v>2.6693548938394596E-2</v>
      </c>
      <c r="T171" s="22">
        <f t="shared" si="101"/>
        <v>2.2659136059437035E-2</v>
      </c>
      <c r="U171" s="22">
        <f t="shared" si="102"/>
        <v>1.1732580304459894E-3</v>
      </c>
      <c r="V171" s="22">
        <f t="shared" si="103"/>
        <v>4.3295489013228661E-3</v>
      </c>
      <c r="W171" s="22">
        <f t="shared" si="104"/>
        <v>1.4382852609342134E-2</v>
      </c>
      <c r="X171" s="22">
        <f t="shared" si="105"/>
        <v>1.693189804753259E-2</v>
      </c>
      <c r="Y171" s="22">
        <f t="shared" si="106"/>
        <v>2.4620393112510408E-2</v>
      </c>
      <c r="Z171" s="16"/>
    </row>
    <row r="172" spans="1:26">
      <c r="A172" s="2"/>
      <c r="B172" s="112">
        <v>43707</v>
      </c>
      <c r="C172">
        <v>54.397556000000002</v>
      </c>
      <c r="D172">
        <v>185.473206</v>
      </c>
      <c r="E172">
        <v>35.478293999999998</v>
      </c>
      <c r="F172">
        <v>53.915928000000001</v>
      </c>
      <c r="G172">
        <v>62.202961000000002</v>
      </c>
      <c r="H172">
        <v>95.981887999999998</v>
      </c>
      <c r="I172">
        <v>206.93632500000001</v>
      </c>
      <c r="J172">
        <v>75.235175999999996</v>
      </c>
      <c r="K172">
        <v>218.08625799999999</v>
      </c>
      <c r="L172">
        <v>50.623519999999999</v>
      </c>
      <c r="M172">
        <v>144.96281400000001</v>
      </c>
      <c r="O172" s="22">
        <f t="shared" si="123"/>
        <v>7.3067659534209461E-4</v>
      </c>
      <c r="P172" s="22">
        <f t="shared" si="97"/>
        <v>5.388261855716614E-4</v>
      </c>
      <c r="Q172" s="22">
        <f t="shared" si="98"/>
        <v>1.5775605123231617E-3</v>
      </c>
      <c r="R172" s="22">
        <f t="shared" si="99"/>
        <v>3.4943299032776931E-3</v>
      </c>
      <c r="S172" s="22">
        <f t="shared" si="100"/>
        <v>3.2841964171322013E-2</v>
      </c>
      <c r="T172" s="22">
        <f t="shared" si="101"/>
        <v>5.8596406967750259E-3</v>
      </c>
      <c r="U172" s="22">
        <f t="shared" si="102"/>
        <v>-9.5500915493695882E-4</v>
      </c>
      <c r="V172" s="22">
        <f t="shared" si="103"/>
        <v>8.5081508340214551E-3</v>
      </c>
      <c r="W172" s="22">
        <f t="shared" si="104"/>
        <v>1.4656126189525942E-2</v>
      </c>
      <c r="X172" s="22">
        <f t="shared" si="105"/>
        <v>-1.2918581176276644E-3</v>
      </c>
      <c r="Y172" s="22">
        <f t="shared" si="106"/>
        <v>-1.0033379174399282E-2</v>
      </c>
      <c r="Z172" s="16"/>
    </row>
    <row r="173" spans="1:26">
      <c r="A173" s="2"/>
      <c r="B173" s="112">
        <v>43711</v>
      </c>
      <c r="C173">
        <v>54.461089999999999</v>
      </c>
      <c r="D173">
        <v>182.196686</v>
      </c>
      <c r="E173">
        <v>35.596286999999997</v>
      </c>
      <c r="F173">
        <v>54.880229999999997</v>
      </c>
      <c r="G173">
        <v>61.763420000000004</v>
      </c>
      <c r="H173">
        <v>94.846107000000003</v>
      </c>
      <c r="I173">
        <v>213.813568</v>
      </c>
      <c r="J173">
        <v>76.707718</v>
      </c>
      <c r="K173">
        <v>214.936127</v>
      </c>
      <c r="L173">
        <v>49.886260999999998</v>
      </c>
      <c r="M173">
        <v>141.13548299999999</v>
      </c>
      <c r="O173" s="22">
        <f t="shared" ref="O173" si="124">(C173/C172)-1</f>
        <v>1.1679568839453314E-3</v>
      </c>
      <c r="P173" s="22">
        <f t="shared" si="97"/>
        <v>-1.7665732267549195E-2</v>
      </c>
      <c r="Q173" s="22">
        <f t="shared" si="98"/>
        <v>3.3257799825436862E-3</v>
      </c>
      <c r="R173" s="22">
        <f t="shared" si="99"/>
        <v>1.7885289853491804E-2</v>
      </c>
      <c r="S173" s="22">
        <f t="shared" si="100"/>
        <v>-7.066239177906608E-3</v>
      </c>
      <c r="T173" s="22">
        <f t="shared" si="101"/>
        <v>-1.1833284629700125E-2</v>
      </c>
      <c r="U173" s="22">
        <f t="shared" si="102"/>
        <v>3.3233619085484278E-2</v>
      </c>
      <c r="V173" s="22">
        <f t="shared" si="103"/>
        <v>1.9572520173276375E-2</v>
      </c>
      <c r="W173" s="22">
        <f t="shared" si="104"/>
        <v>-1.4444426846922154E-2</v>
      </c>
      <c r="X173" s="22">
        <f t="shared" si="105"/>
        <v>-1.456356650031454E-2</v>
      </c>
      <c r="Y173" s="22">
        <f t="shared" si="106"/>
        <v>-2.6402157176667496E-2</v>
      </c>
      <c r="Z173" s="16"/>
    </row>
    <row r="174" spans="1:26">
      <c r="A174" s="2"/>
      <c r="B174" s="112">
        <v>43712</v>
      </c>
      <c r="C174">
        <v>55.040981000000002</v>
      </c>
      <c r="D174">
        <v>186.94165000000001</v>
      </c>
      <c r="E174">
        <v>35.990631</v>
      </c>
      <c r="F174">
        <v>55.323990000000002</v>
      </c>
      <c r="G174">
        <v>62.706584999999997</v>
      </c>
      <c r="H174">
        <v>95.990639000000002</v>
      </c>
      <c r="I174">
        <v>216.71727000000001</v>
      </c>
      <c r="J174">
        <v>76.885436999999996</v>
      </c>
      <c r="K174">
        <v>211.31068400000001</v>
      </c>
      <c r="L174">
        <v>50.732655000000001</v>
      </c>
      <c r="M174">
        <v>141.977676</v>
      </c>
      <c r="O174" s="22">
        <f t="shared" ref="O174:O176" si="125">C174/C173-1</f>
        <v>1.0647803780644116E-2</v>
      </c>
      <c r="P174" s="22">
        <f t="shared" si="97"/>
        <v>2.6043086206299026E-2</v>
      </c>
      <c r="Q174" s="22">
        <f t="shared" si="98"/>
        <v>1.1078234086605798E-2</v>
      </c>
      <c r="R174" s="22">
        <f t="shared" si="99"/>
        <v>8.0859719429018373E-3</v>
      </c>
      <c r="S174" s="22">
        <f t="shared" si="100"/>
        <v>1.5270608395713703E-2</v>
      </c>
      <c r="T174" s="22">
        <f t="shared" si="101"/>
        <v>1.2067253324377303E-2</v>
      </c>
      <c r="U174" s="22">
        <f t="shared" si="102"/>
        <v>1.3580531989438649E-2</v>
      </c>
      <c r="V174" s="22">
        <f t="shared" si="103"/>
        <v>2.3168333595844359E-3</v>
      </c>
      <c r="W174" s="22">
        <f t="shared" si="104"/>
        <v>-1.6867536651946735E-2</v>
      </c>
      <c r="X174" s="22">
        <f t="shared" si="105"/>
        <v>1.6966474997996084E-2</v>
      </c>
      <c r="Y174" s="22">
        <f t="shared" si="106"/>
        <v>5.9672662189422798E-3</v>
      </c>
      <c r="Z174" s="16"/>
    </row>
    <row r="175" spans="1:26">
      <c r="A175" s="2"/>
      <c r="B175" s="112">
        <v>43713</v>
      </c>
      <c r="C175">
        <v>55.819446999999997</v>
      </c>
      <c r="D175">
        <v>190.69766200000001</v>
      </c>
      <c r="E175">
        <v>35.844700000000003</v>
      </c>
      <c r="F175">
        <v>54.393818000000003</v>
      </c>
      <c r="G175">
        <v>63.127803999999998</v>
      </c>
      <c r="H175">
        <v>98.174819999999997</v>
      </c>
      <c r="I175">
        <v>211.934662</v>
      </c>
      <c r="J175">
        <v>76.910835000000006</v>
      </c>
      <c r="K175">
        <v>213.976181</v>
      </c>
      <c r="L175">
        <v>51.724567</v>
      </c>
      <c r="M175">
        <v>146.26359600000001</v>
      </c>
      <c r="O175" s="22">
        <f t="shared" si="125"/>
        <v>1.4143388905077714E-2</v>
      </c>
      <c r="P175" s="22">
        <f t="shared" si="97"/>
        <v>2.009189498434405E-2</v>
      </c>
      <c r="Q175" s="22">
        <f t="shared" si="98"/>
        <v>-4.0546941230343858E-3</v>
      </c>
      <c r="R175" s="22">
        <f t="shared" si="99"/>
        <v>-1.6813176345379266E-2</v>
      </c>
      <c r="S175" s="22">
        <f t="shared" si="100"/>
        <v>6.7173009022896135E-3</v>
      </c>
      <c r="T175" s="22">
        <f t="shared" si="101"/>
        <v>2.2754104178845935E-2</v>
      </c>
      <c r="U175" s="22">
        <f t="shared" si="102"/>
        <v>-2.2068421219960999E-2</v>
      </c>
      <c r="V175" s="22">
        <f t="shared" si="103"/>
        <v>3.3033563950501943E-4</v>
      </c>
      <c r="W175" s="22">
        <f t="shared" si="104"/>
        <v>1.2614113728390608E-2</v>
      </c>
      <c r="X175" s="22">
        <f t="shared" si="105"/>
        <v>1.955174630620049E-2</v>
      </c>
      <c r="Y175" s="22">
        <f t="shared" si="106"/>
        <v>3.0187280991977872E-2</v>
      </c>
      <c r="Z175" s="16"/>
    </row>
    <row r="176" spans="1:26">
      <c r="A176" s="2"/>
      <c r="B176" s="112">
        <v>43714</v>
      </c>
      <c r="C176">
        <v>56.343722999999997</v>
      </c>
      <c r="D176">
        <v>187.29129</v>
      </c>
      <c r="E176">
        <v>35.624237000000001</v>
      </c>
      <c r="F176">
        <v>54.504753000000001</v>
      </c>
      <c r="G176">
        <v>63.384208999999998</v>
      </c>
      <c r="H176">
        <v>98.384499000000005</v>
      </c>
      <c r="I176">
        <v>209.09390300000001</v>
      </c>
      <c r="J176">
        <v>77.130866999999995</v>
      </c>
      <c r="K176">
        <v>213.42628500000001</v>
      </c>
      <c r="L176">
        <v>51.719710999999997</v>
      </c>
      <c r="M176">
        <v>146.469437</v>
      </c>
      <c r="O176" s="22">
        <f t="shared" si="125"/>
        <v>9.3923538869884471E-3</v>
      </c>
      <c r="P176" s="22">
        <f t="shared" si="97"/>
        <v>-1.7862683602277274E-2</v>
      </c>
      <c r="Q176" s="22">
        <f t="shared" si="98"/>
        <v>-6.1505048166117238E-3</v>
      </c>
      <c r="R176" s="22">
        <f t="shared" si="99"/>
        <v>2.0394780892196707E-3</v>
      </c>
      <c r="S176" s="22">
        <f t="shared" si="100"/>
        <v>4.061680967074377E-3</v>
      </c>
      <c r="T176" s="22">
        <f t="shared" si="101"/>
        <v>2.1357716775034508E-3</v>
      </c>
      <c r="U176" s="22">
        <f t="shared" si="102"/>
        <v>-1.3403937672073596E-2</v>
      </c>
      <c r="V176" s="22">
        <f t="shared" si="103"/>
        <v>2.8608712933617664E-3</v>
      </c>
      <c r="W176" s="22">
        <f t="shared" si="104"/>
        <v>-2.5698935153908309E-3</v>
      </c>
      <c r="X176" s="22">
        <f t="shared" si="105"/>
        <v>-9.3881887885172155E-5</v>
      </c>
      <c r="Y176" s="22">
        <f t="shared" si="106"/>
        <v>1.4073289979825709E-3</v>
      </c>
      <c r="Z176" s="16"/>
    </row>
    <row r="177" spans="1:26">
      <c r="A177" s="2"/>
      <c r="B177" s="112">
        <v>43717</v>
      </c>
      <c r="C177">
        <v>56.788558999999999</v>
      </c>
      <c r="D177">
        <v>188.55993699999999</v>
      </c>
      <c r="E177">
        <v>36.121043999999998</v>
      </c>
      <c r="F177">
        <v>53.523384</v>
      </c>
      <c r="G177">
        <v>64.565444999999997</v>
      </c>
      <c r="H177">
        <v>100.822067</v>
      </c>
      <c r="I177">
        <v>201.37167400000001</v>
      </c>
      <c r="J177">
        <v>76.496155000000002</v>
      </c>
      <c r="K177">
        <v>214.99203499999999</v>
      </c>
      <c r="L177">
        <v>51.940407</v>
      </c>
      <c r="M177">
        <v>148.191315</v>
      </c>
      <c r="O177" s="22">
        <f t="shared" ref="O177" si="126">(C177/C176)-1</f>
        <v>7.8950409436024938E-3</v>
      </c>
      <c r="P177" s="22">
        <f t="shared" si="97"/>
        <v>6.7736572266654527E-3</v>
      </c>
      <c r="Q177" s="22">
        <f t="shared" si="98"/>
        <v>1.3945758333013369E-2</v>
      </c>
      <c r="R177" s="22">
        <f t="shared" si="99"/>
        <v>-1.800520039050546E-2</v>
      </c>
      <c r="S177" s="22">
        <f t="shared" si="100"/>
        <v>1.8636124338161197E-2</v>
      </c>
      <c r="T177" s="22">
        <f t="shared" si="101"/>
        <v>2.4775935485528144E-2</v>
      </c>
      <c r="U177" s="22">
        <f t="shared" si="102"/>
        <v>-3.6931870749000284E-2</v>
      </c>
      <c r="V177" s="22">
        <f t="shared" si="103"/>
        <v>-8.2290271675540261E-3</v>
      </c>
      <c r="W177" s="22">
        <f t="shared" si="104"/>
        <v>7.3362566377426219E-3</v>
      </c>
      <c r="X177" s="22">
        <f t="shared" si="105"/>
        <v>4.2671545477119821E-3</v>
      </c>
      <c r="Y177" s="22">
        <f t="shared" si="106"/>
        <v>1.1755885973672386E-2</v>
      </c>
      <c r="Z177" s="16"/>
    </row>
    <row r="178" spans="1:26">
      <c r="A178" s="2"/>
      <c r="B178" s="112">
        <v>43718</v>
      </c>
      <c r="C178">
        <v>57.249287000000002</v>
      </c>
      <c r="D178">
        <v>185.97267199999999</v>
      </c>
      <c r="E178">
        <v>36.034111000000003</v>
      </c>
      <c r="F178">
        <v>52.507857999999999</v>
      </c>
      <c r="G178">
        <v>65.380409</v>
      </c>
      <c r="H178">
        <v>102.106354</v>
      </c>
      <c r="I178">
        <v>194.36862199999999</v>
      </c>
      <c r="J178">
        <v>75.599091000000001</v>
      </c>
      <c r="K178">
        <v>216.651016</v>
      </c>
      <c r="L178">
        <v>52.553973999999997</v>
      </c>
      <c r="M178">
        <v>153.50657699999999</v>
      </c>
      <c r="O178" s="22">
        <f t="shared" ref="O178:O180" si="127">C178/C177-1</f>
        <v>8.1130426288860136E-3</v>
      </c>
      <c r="P178" s="22">
        <f t="shared" si="97"/>
        <v>-1.3721180867810712E-2</v>
      </c>
      <c r="Q178" s="22">
        <f t="shared" si="98"/>
        <v>-2.4067133829241971E-3</v>
      </c>
      <c r="R178" s="22">
        <f t="shared" si="99"/>
        <v>-1.8973501376519875E-2</v>
      </c>
      <c r="S178" s="22">
        <f t="shared" si="100"/>
        <v>1.2622293550365926E-2</v>
      </c>
      <c r="T178" s="22">
        <f t="shared" si="101"/>
        <v>1.2738153840864852E-2</v>
      </c>
      <c r="U178" s="22">
        <f t="shared" si="102"/>
        <v>-3.4776748193492302E-2</v>
      </c>
      <c r="V178" s="22">
        <f t="shared" si="103"/>
        <v>-1.1726916209056526E-2</v>
      </c>
      <c r="W178" s="22">
        <f t="shared" si="104"/>
        <v>7.7164765662132151E-3</v>
      </c>
      <c r="X178" s="22">
        <f t="shared" si="105"/>
        <v>1.1812903198852309E-2</v>
      </c>
      <c r="Y178" s="22">
        <f t="shared" si="106"/>
        <v>3.5867567542672729E-2</v>
      </c>
      <c r="Z178" s="16"/>
    </row>
    <row r="179" spans="1:26">
      <c r="A179" s="2"/>
      <c r="B179" s="112">
        <v>43719</v>
      </c>
      <c r="C179">
        <v>57.138072999999999</v>
      </c>
      <c r="D179">
        <v>188.290222</v>
      </c>
      <c r="E179">
        <v>36.024788000000001</v>
      </c>
      <c r="F179">
        <v>52.516396</v>
      </c>
      <c r="G179">
        <v>65.517760999999993</v>
      </c>
      <c r="H179">
        <v>102.38593299999999</v>
      </c>
      <c r="I179">
        <v>191.21318099999999</v>
      </c>
      <c r="J179">
        <v>76.106857000000005</v>
      </c>
      <c r="K179">
        <v>218.281982</v>
      </c>
      <c r="L179">
        <v>54.224936999999997</v>
      </c>
      <c r="M179">
        <v>154.54530299999999</v>
      </c>
      <c r="O179" s="22">
        <f t="shared" si="127"/>
        <v>-1.9426268138501568E-3</v>
      </c>
      <c r="P179" s="22">
        <f t="shared" si="97"/>
        <v>1.2461777179821443E-2</v>
      </c>
      <c r="Q179" s="22">
        <f t="shared" si="98"/>
        <v>-2.5872707113550053E-4</v>
      </c>
      <c r="R179" s="22">
        <f t="shared" si="99"/>
        <v>1.6260423344638397E-4</v>
      </c>
      <c r="S179" s="22">
        <f t="shared" si="100"/>
        <v>2.1008127985249203E-3</v>
      </c>
      <c r="T179" s="22">
        <f t="shared" si="101"/>
        <v>2.7381155926886613E-3</v>
      </c>
      <c r="U179" s="22">
        <f t="shared" si="102"/>
        <v>-1.623431275856857E-2</v>
      </c>
      <c r="V179" s="22">
        <f t="shared" si="103"/>
        <v>6.7165622401466063E-3</v>
      </c>
      <c r="W179" s="22">
        <f t="shared" si="104"/>
        <v>7.5280791667278191E-3</v>
      </c>
      <c r="X179" s="22">
        <f t="shared" si="105"/>
        <v>3.1795178800370083E-2</v>
      </c>
      <c r="Y179" s="22">
        <f t="shared" si="106"/>
        <v>6.7666546951925532E-3</v>
      </c>
      <c r="Z179" s="16"/>
    </row>
    <row r="180" spans="1:26">
      <c r="A180" s="2"/>
      <c r="B180" s="112">
        <v>43720</v>
      </c>
      <c r="C180">
        <v>57.177791999999997</v>
      </c>
      <c r="D180">
        <v>187.27130099999999</v>
      </c>
      <c r="E180">
        <v>36.304240999999998</v>
      </c>
      <c r="F180">
        <v>52.627335000000002</v>
      </c>
      <c r="G180">
        <v>65.279694000000006</v>
      </c>
      <c r="H180">
        <v>103.01496899999999</v>
      </c>
      <c r="I180">
        <v>196.741928</v>
      </c>
      <c r="J180">
        <v>76.326897000000002</v>
      </c>
      <c r="K180">
        <v>214.45150799999999</v>
      </c>
      <c r="L180">
        <v>54.103679999999997</v>
      </c>
      <c r="M180">
        <v>152.77664200000001</v>
      </c>
      <c r="O180" s="22">
        <f t="shared" si="127"/>
        <v>6.9514069891707386E-4</v>
      </c>
      <c r="P180" s="22">
        <f t="shared" si="97"/>
        <v>-5.4114387310032486E-3</v>
      </c>
      <c r="Q180" s="22">
        <f t="shared" si="98"/>
        <v>7.7572420412299614E-3</v>
      </c>
      <c r="R180" s="22">
        <f t="shared" si="99"/>
        <v>2.1124640769332181E-3</v>
      </c>
      <c r="S180" s="22">
        <f t="shared" si="100"/>
        <v>-3.6336253920519201E-3</v>
      </c>
      <c r="T180" s="22">
        <f t="shared" si="101"/>
        <v>6.1437736764091699E-3</v>
      </c>
      <c r="U180" s="22">
        <f t="shared" si="102"/>
        <v>2.8914047510145258E-2</v>
      </c>
      <c r="V180" s="22">
        <f t="shared" si="103"/>
        <v>2.8911980953305605E-3</v>
      </c>
      <c r="W180" s="22">
        <f t="shared" si="104"/>
        <v>-1.7548283027776446E-2</v>
      </c>
      <c r="X180" s="22">
        <f t="shared" si="105"/>
        <v>-2.2361851706715896E-3</v>
      </c>
      <c r="Y180" s="22">
        <f t="shared" si="106"/>
        <v>-1.1444288280957893E-2</v>
      </c>
      <c r="Z180" s="16"/>
    </row>
    <row r="181" spans="1:26">
      <c r="A181" s="2"/>
      <c r="B181" s="112">
        <v>43721</v>
      </c>
      <c r="C181">
        <v>57.702057000000003</v>
      </c>
      <c r="D181">
        <v>186.99160800000001</v>
      </c>
      <c r="E181">
        <v>36.462597000000002</v>
      </c>
      <c r="F181">
        <v>52.175049000000001</v>
      </c>
      <c r="G181">
        <v>67.339989000000003</v>
      </c>
      <c r="H181">
        <v>105.04190800000001</v>
      </c>
      <c r="I181">
        <v>193.61348000000001</v>
      </c>
      <c r="J181">
        <v>76.005302</v>
      </c>
      <c r="K181">
        <v>218.74949599999999</v>
      </c>
      <c r="L181">
        <v>53.051147</v>
      </c>
      <c r="M181">
        <v>154.79795799999999</v>
      </c>
      <c r="O181" s="22">
        <f t="shared" ref="O181" si="128">(C181/C180)-1</f>
        <v>9.1690319206452209E-3</v>
      </c>
      <c r="P181" s="22">
        <f t="shared" si="97"/>
        <v>-1.4935176853392296E-3</v>
      </c>
      <c r="Q181" s="22">
        <f t="shared" si="98"/>
        <v>4.3619146314064494E-3</v>
      </c>
      <c r="R181" s="22">
        <f t="shared" si="99"/>
        <v>-8.5941269874296733E-3</v>
      </c>
      <c r="S181" s="22">
        <f t="shared" si="100"/>
        <v>3.156103948649025E-2</v>
      </c>
      <c r="T181" s="22">
        <f t="shared" si="101"/>
        <v>1.967615987925031E-2</v>
      </c>
      <c r="U181" s="22">
        <f t="shared" si="102"/>
        <v>-1.5901277535513403E-2</v>
      </c>
      <c r="V181" s="22">
        <f t="shared" si="103"/>
        <v>-4.2133902024079628E-3</v>
      </c>
      <c r="W181" s="22">
        <f t="shared" si="104"/>
        <v>2.0041770934993819E-2</v>
      </c>
      <c r="X181" s="22">
        <f t="shared" si="105"/>
        <v>-1.9454000171522434E-2</v>
      </c>
      <c r="Y181" s="22">
        <f t="shared" si="106"/>
        <v>1.3230530358168124E-2</v>
      </c>
      <c r="Z181" s="16"/>
    </row>
    <row r="182" spans="1:26">
      <c r="A182" s="2"/>
      <c r="B182" s="112">
        <v>43724</v>
      </c>
      <c r="C182">
        <v>58.567920999999998</v>
      </c>
      <c r="D182">
        <v>186.02262899999999</v>
      </c>
      <c r="E182">
        <v>35.885058999999998</v>
      </c>
      <c r="F182">
        <v>51.586224000000001</v>
      </c>
      <c r="G182">
        <v>66.058021999999994</v>
      </c>
      <c r="H182">
        <v>104.107063</v>
      </c>
      <c r="I182">
        <v>194.872086</v>
      </c>
      <c r="J182">
        <v>76.106857000000005</v>
      </c>
      <c r="K182">
        <v>219.517349</v>
      </c>
      <c r="L182">
        <v>53.330044000000001</v>
      </c>
      <c r="M182">
        <v>154.02124000000001</v>
      </c>
      <c r="O182" s="22">
        <f t="shared" ref="O182:O184" si="129">C182/C181-1</f>
        <v>1.5005773537674738E-2</v>
      </c>
      <c r="P182" s="22">
        <f t="shared" si="97"/>
        <v>-5.1819384322318029E-3</v>
      </c>
      <c r="Q182" s="22">
        <f t="shared" si="98"/>
        <v>-1.5839189951280863E-2</v>
      </c>
      <c r="R182" s="22">
        <f t="shared" si="99"/>
        <v>-1.1285566784997147E-2</v>
      </c>
      <c r="S182" s="22">
        <f t="shared" si="100"/>
        <v>-1.9037232096964063E-2</v>
      </c>
      <c r="T182" s="22">
        <f t="shared" si="101"/>
        <v>-8.8997336187001119E-3</v>
      </c>
      <c r="U182" s="22">
        <f t="shared" si="102"/>
        <v>6.500611424369751E-3</v>
      </c>
      <c r="V182" s="22">
        <f t="shared" si="103"/>
        <v>1.3361567854832668E-3</v>
      </c>
      <c r="W182" s="22">
        <f t="shared" si="104"/>
        <v>3.5101932303422956E-3</v>
      </c>
      <c r="X182" s="22">
        <f t="shared" si="105"/>
        <v>5.2571342142706534E-3</v>
      </c>
      <c r="Y182" s="22">
        <f t="shared" si="106"/>
        <v>-5.0176243280934951E-3</v>
      </c>
      <c r="Z182" s="16"/>
    </row>
    <row r="183" spans="1:26">
      <c r="A183" s="2"/>
      <c r="B183" s="112">
        <v>43725</v>
      </c>
      <c r="C183">
        <v>58.123077000000002</v>
      </c>
      <c r="D183">
        <v>187.880661</v>
      </c>
      <c r="E183">
        <v>36.176932999999998</v>
      </c>
      <c r="F183">
        <v>52.431057000000003</v>
      </c>
      <c r="G183">
        <v>65.243042000000003</v>
      </c>
      <c r="H183">
        <v>103.591599</v>
      </c>
      <c r="I183">
        <v>198.94442699999999</v>
      </c>
      <c r="J183">
        <v>76.953156000000007</v>
      </c>
      <c r="K183">
        <v>217.72885099999999</v>
      </c>
      <c r="L183">
        <v>53.524051999999998</v>
      </c>
      <c r="M183">
        <v>153.45979299999999</v>
      </c>
      <c r="O183" s="22">
        <f t="shared" si="129"/>
        <v>-7.595352411433498E-3</v>
      </c>
      <c r="P183" s="22">
        <f t="shared" si="97"/>
        <v>9.9882041770305019E-3</v>
      </c>
      <c r="Q183" s="22">
        <f t="shared" si="98"/>
        <v>8.133580050683431E-3</v>
      </c>
      <c r="R183" s="22">
        <f t="shared" si="99"/>
        <v>1.6377104864275349E-2</v>
      </c>
      <c r="S183" s="22">
        <f t="shared" si="100"/>
        <v>-1.2337335804574856E-2</v>
      </c>
      <c r="T183" s="22">
        <f t="shared" si="101"/>
        <v>-4.951287502942936E-3</v>
      </c>
      <c r="U183" s="22">
        <f t="shared" si="102"/>
        <v>2.0897508122327935E-2</v>
      </c>
      <c r="V183" s="22">
        <f t="shared" si="103"/>
        <v>1.1119878462462429E-2</v>
      </c>
      <c r="W183" s="22">
        <f t="shared" si="104"/>
        <v>-8.1474107087545766E-3</v>
      </c>
      <c r="X183" s="22">
        <f t="shared" si="105"/>
        <v>3.6378743659013502E-3</v>
      </c>
      <c r="Y183" s="22">
        <f t="shared" si="106"/>
        <v>-3.6452569788427702E-3</v>
      </c>
      <c r="Z183" s="16"/>
    </row>
    <row r="184" spans="1:26">
      <c r="A184" s="2"/>
      <c r="B184" s="112">
        <v>43726</v>
      </c>
      <c r="C184">
        <v>57.845050999999998</v>
      </c>
      <c r="D184">
        <v>187.94059799999999</v>
      </c>
      <c r="E184">
        <v>36.378765000000001</v>
      </c>
      <c r="F184">
        <v>52.482261999999999</v>
      </c>
      <c r="G184">
        <v>65.920638999999994</v>
      </c>
      <c r="H184">
        <v>104.631287</v>
      </c>
      <c r="I184">
        <v>199.22309899999999</v>
      </c>
      <c r="J184">
        <v>77.418616999999998</v>
      </c>
      <c r="K184">
        <v>215.94032300000001</v>
      </c>
      <c r="L184">
        <v>54.026077000000001</v>
      </c>
      <c r="M184">
        <v>154.76054400000001</v>
      </c>
      <c r="O184" s="22">
        <f t="shared" si="129"/>
        <v>-4.7834012641829737E-3</v>
      </c>
      <c r="P184" s="22">
        <f t="shared" si="97"/>
        <v>3.1901633558750753E-4</v>
      </c>
      <c r="Q184" s="22">
        <f t="shared" si="98"/>
        <v>5.5790246232316765E-3</v>
      </c>
      <c r="R184" s="22">
        <f t="shared" si="99"/>
        <v>9.7661582523489443E-4</v>
      </c>
      <c r="S184" s="22">
        <f t="shared" si="100"/>
        <v>1.0385735845977129E-2</v>
      </c>
      <c r="T184" s="22">
        <f t="shared" si="101"/>
        <v>1.003641231563579E-2</v>
      </c>
      <c r="U184" s="22">
        <f t="shared" si="102"/>
        <v>1.4007529851540745E-3</v>
      </c>
      <c r="V184" s="22">
        <f t="shared" si="103"/>
        <v>6.0486278171618668E-3</v>
      </c>
      <c r="W184" s="22">
        <f t="shared" si="104"/>
        <v>-8.2144740661860283E-3</v>
      </c>
      <c r="X184" s="22">
        <f t="shared" si="105"/>
        <v>9.3794281494234966E-3</v>
      </c>
      <c r="Y184" s="22">
        <f t="shared" si="106"/>
        <v>8.4761680865816924E-3</v>
      </c>
      <c r="Z184" s="16"/>
    </row>
    <row r="185" spans="1:26">
      <c r="A185" s="2"/>
      <c r="B185" s="112">
        <v>43727</v>
      </c>
      <c r="C185">
        <v>57.455840999999999</v>
      </c>
      <c r="D185">
        <v>189.93847700000001</v>
      </c>
      <c r="E185">
        <v>36.363239</v>
      </c>
      <c r="F185">
        <v>52.448132000000001</v>
      </c>
      <c r="G185">
        <v>65.069076999999993</v>
      </c>
      <c r="H185">
        <v>104.299271</v>
      </c>
      <c r="I185">
        <v>204.13154599999999</v>
      </c>
      <c r="J185">
        <v>77.757103000000001</v>
      </c>
      <c r="K185">
        <v>218.03784200000001</v>
      </c>
      <c r="L185">
        <v>53.587108999999998</v>
      </c>
      <c r="M185">
        <v>153.88090500000001</v>
      </c>
      <c r="O185" s="22">
        <f t="shared" ref="O185" si="130">(C185/C184)-1</f>
        <v>-6.7284926414880042E-3</v>
      </c>
      <c r="P185" s="22">
        <f t="shared" si="97"/>
        <v>1.0630374816621657E-2</v>
      </c>
      <c r="Q185" s="22">
        <f t="shared" si="98"/>
        <v>-4.2678744042023986E-4</v>
      </c>
      <c r="R185" s="22">
        <f t="shared" si="99"/>
        <v>-6.5031495784229065E-4</v>
      </c>
      <c r="S185" s="22">
        <f t="shared" si="100"/>
        <v>-1.291798764268659E-2</v>
      </c>
      <c r="T185" s="22">
        <f t="shared" si="101"/>
        <v>-3.173200000875398E-3</v>
      </c>
      <c r="U185" s="22">
        <f t="shared" si="102"/>
        <v>2.4637941205803537E-2</v>
      </c>
      <c r="V185" s="22">
        <f t="shared" si="103"/>
        <v>4.3721525017683671E-3</v>
      </c>
      <c r="W185" s="22">
        <f t="shared" si="104"/>
        <v>9.7134197581061343E-3</v>
      </c>
      <c r="X185" s="22">
        <f t="shared" si="105"/>
        <v>-8.125113359609748E-3</v>
      </c>
      <c r="Y185" s="22">
        <f t="shared" si="106"/>
        <v>-5.6838712068626451E-3</v>
      </c>
      <c r="Z185" s="16"/>
    </row>
    <row r="186" spans="1:26">
      <c r="A186" s="2"/>
      <c r="B186" s="112">
        <v>43728</v>
      </c>
      <c r="C186">
        <v>57.257229000000002</v>
      </c>
      <c r="D186">
        <v>189.72868299999999</v>
      </c>
      <c r="E186">
        <v>36.322868</v>
      </c>
      <c r="F186">
        <v>51.176613000000003</v>
      </c>
      <c r="G186">
        <v>65.563545000000005</v>
      </c>
      <c r="H186">
        <v>103.879913</v>
      </c>
      <c r="I186">
        <v>202.774078</v>
      </c>
      <c r="J186">
        <v>78.197197000000003</v>
      </c>
      <c r="K186">
        <v>218.07530199999999</v>
      </c>
      <c r="L186">
        <v>52.803775999999999</v>
      </c>
      <c r="M186">
        <v>153.534637</v>
      </c>
      <c r="O186" s="22">
        <f t="shared" ref="O186:O188" si="131">C186/C185-1</f>
        <v>-3.4567764833517423E-3</v>
      </c>
      <c r="P186" s="22">
        <f t="shared" si="97"/>
        <v>-1.10453660213361E-3</v>
      </c>
      <c r="Q186" s="22">
        <f t="shared" si="98"/>
        <v>-1.1102146318704431E-3</v>
      </c>
      <c r="R186" s="22">
        <f t="shared" si="99"/>
        <v>-2.4243361040961364E-2</v>
      </c>
      <c r="S186" s="22">
        <f t="shared" si="100"/>
        <v>7.599124235310839E-3</v>
      </c>
      <c r="T186" s="22">
        <f t="shared" si="101"/>
        <v>-4.020718419019409E-3</v>
      </c>
      <c r="U186" s="22">
        <f t="shared" si="102"/>
        <v>-6.649966781714256E-3</v>
      </c>
      <c r="V186" s="22">
        <f t="shared" si="103"/>
        <v>5.65985592338758E-3</v>
      </c>
      <c r="W186" s="22">
        <f t="shared" si="104"/>
        <v>1.7180503923719392E-4</v>
      </c>
      <c r="X186" s="22">
        <f t="shared" si="105"/>
        <v>-1.4617937310258733E-2</v>
      </c>
      <c r="Y186" s="22">
        <f t="shared" si="106"/>
        <v>-2.2502337115837268E-3</v>
      </c>
      <c r="Z186" s="16"/>
    </row>
    <row r="187" spans="1:26">
      <c r="A187" s="2"/>
      <c r="B187" s="112">
        <v>43731</v>
      </c>
      <c r="C187">
        <v>57.296954999999997</v>
      </c>
      <c r="D187">
        <v>186.621994</v>
      </c>
      <c r="E187">
        <v>36.521594999999998</v>
      </c>
      <c r="F187">
        <v>51.500881</v>
      </c>
      <c r="G187">
        <v>64.940871999999999</v>
      </c>
      <c r="H187">
        <v>103.862427</v>
      </c>
      <c r="I187">
        <v>202.61225899999999</v>
      </c>
      <c r="J187">
        <v>78.493401000000006</v>
      </c>
      <c r="K187">
        <v>214.21739199999999</v>
      </c>
      <c r="L187">
        <v>53.043864999999997</v>
      </c>
      <c r="M187">
        <v>154.60144</v>
      </c>
      <c r="O187" s="22">
        <f t="shared" si="131"/>
        <v>6.9381632142895278E-4</v>
      </c>
      <c r="P187" s="22">
        <f t="shared" si="97"/>
        <v>-1.6374377088781977E-2</v>
      </c>
      <c r="Q187" s="22">
        <f t="shared" si="98"/>
        <v>5.4711263438778079E-3</v>
      </c>
      <c r="R187" s="22">
        <f t="shared" si="99"/>
        <v>6.3362536321034391E-3</v>
      </c>
      <c r="S187" s="22">
        <f t="shared" si="100"/>
        <v>-9.4972442383950417E-3</v>
      </c>
      <c r="T187" s="22">
        <f t="shared" si="101"/>
        <v>-1.6832898194674151E-4</v>
      </c>
      <c r="U187" s="22">
        <f t="shared" si="102"/>
        <v>-7.9802606721757208E-4</v>
      </c>
      <c r="V187" s="22">
        <f t="shared" si="103"/>
        <v>3.7879107098941489E-3</v>
      </c>
      <c r="W187" s="22">
        <f t="shared" si="104"/>
        <v>-1.7690724096761756E-2</v>
      </c>
      <c r="X187" s="22">
        <f t="shared" si="105"/>
        <v>4.5468149853524764E-3</v>
      </c>
      <c r="Y187" s="22">
        <f t="shared" si="106"/>
        <v>6.948288808602765E-3</v>
      </c>
      <c r="Z187" s="16"/>
    </row>
    <row r="188" spans="1:26">
      <c r="A188" s="2"/>
      <c r="B188" s="112">
        <v>43732</v>
      </c>
      <c r="C188">
        <v>56.510536000000002</v>
      </c>
      <c r="D188">
        <v>181.08786000000001</v>
      </c>
      <c r="E188">
        <v>36.763786000000003</v>
      </c>
      <c r="F188">
        <v>52.021442</v>
      </c>
      <c r="G188">
        <v>64.391448999999994</v>
      </c>
      <c r="H188">
        <v>102.50824</v>
      </c>
      <c r="I188">
        <v>202.41452000000001</v>
      </c>
      <c r="J188">
        <v>79.517409999999998</v>
      </c>
      <c r="K188">
        <v>210.68720999999999</v>
      </c>
      <c r="L188">
        <v>52.791645000000003</v>
      </c>
      <c r="M188">
        <v>155.303314</v>
      </c>
      <c r="O188" s="22">
        <f t="shared" si="131"/>
        <v>-1.3725319259984992E-2</v>
      </c>
      <c r="P188" s="22">
        <f t="shared" si="97"/>
        <v>-2.9654243218513621E-2</v>
      </c>
      <c r="Q188" s="22">
        <f t="shared" si="98"/>
        <v>6.631446408625008E-3</v>
      </c>
      <c r="R188" s="22">
        <f t="shared" si="99"/>
        <v>1.010780767031938E-2</v>
      </c>
      <c r="S188" s="22">
        <f t="shared" si="100"/>
        <v>-8.4603576003723369E-3</v>
      </c>
      <c r="T188" s="22">
        <f t="shared" si="101"/>
        <v>-1.3038276103445878E-2</v>
      </c>
      <c r="U188" s="22">
        <f t="shared" si="102"/>
        <v>-9.759478571332858E-4</v>
      </c>
      <c r="V188" s="22">
        <f t="shared" si="103"/>
        <v>1.3045797314859442E-2</v>
      </c>
      <c r="W188" s="22">
        <f t="shared" si="104"/>
        <v>-1.6479436926391089E-2</v>
      </c>
      <c r="X188" s="22">
        <f t="shared" si="105"/>
        <v>-4.7549325449793844E-3</v>
      </c>
      <c r="Y188" s="22">
        <f t="shared" si="106"/>
        <v>4.5398930307505303E-3</v>
      </c>
      <c r="Z188" s="16"/>
    </row>
    <row r="189" spans="1:26">
      <c r="A189" s="2"/>
      <c r="B189" s="112">
        <v>43733</v>
      </c>
      <c r="C189">
        <v>56.677345000000003</v>
      </c>
      <c r="D189">
        <v>182.60626199999999</v>
      </c>
      <c r="E189">
        <v>36.785525999999997</v>
      </c>
      <c r="F189">
        <v>51.372878999999998</v>
      </c>
      <c r="G189">
        <v>64.931717000000006</v>
      </c>
      <c r="H189">
        <v>103.093613</v>
      </c>
      <c r="I189">
        <v>199.60964999999999</v>
      </c>
      <c r="J189">
        <v>79.542793000000003</v>
      </c>
      <c r="K189">
        <v>208.03720100000001</v>
      </c>
      <c r="L189">
        <v>53.604087999999997</v>
      </c>
      <c r="M189">
        <v>154.582718</v>
      </c>
      <c r="O189" s="22">
        <f t="shared" ref="O189" si="132">(C189/C188)-1</f>
        <v>2.9518212320618353E-3</v>
      </c>
      <c r="P189" s="22">
        <f t="shared" si="97"/>
        <v>8.3848911793422687E-3</v>
      </c>
      <c r="Q189" s="22">
        <f t="shared" si="98"/>
        <v>5.9134279586969818E-4</v>
      </c>
      <c r="R189" s="22">
        <f t="shared" si="99"/>
        <v>-1.2467224572513813E-2</v>
      </c>
      <c r="S189" s="22">
        <f t="shared" si="100"/>
        <v>8.3903687273758631E-3</v>
      </c>
      <c r="T189" s="22">
        <f t="shared" si="101"/>
        <v>5.7104970293120338E-3</v>
      </c>
      <c r="U189" s="22">
        <f t="shared" si="102"/>
        <v>-1.3857059266301763E-2</v>
      </c>
      <c r="V189" s="22">
        <f t="shared" si="103"/>
        <v>3.1921311320393109E-4</v>
      </c>
      <c r="W189" s="22">
        <f t="shared" si="104"/>
        <v>-1.2577930098367052E-2</v>
      </c>
      <c r="X189" s="22">
        <f t="shared" si="105"/>
        <v>1.5389613261719726E-2</v>
      </c>
      <c r="Y189" s="22">
        <f t="shared" si="106"/>
        <v>-4.6399267436109115E-3</v>
      </c>
      <c r="Z189" s="16"/>
    </row>
    <row r="190" spans="1:26">
      <c r="A190" s="2"/>
      <c r="B190" s="112">
        <v>43734</v>
      </c>
      <c r="C190">
        <v>56.375495999999998</v>
      </c>
      <c r="D190">
        <v>179.91909799999999</v>
      </c>
      <c r="E190">
        <v>36.732742000000002</v>
      </c>
      <c r="F190">
        <v>51.791035000000001</v>
      </c>
      <c r="G190">
        <v>64.189994999999996</v>
      </c>
      <c r="H190">
        <v>102.24614</v>
      </c>
      <c r="I190">
        <v>201.334091</v>
      </c>
      <c r="J190">
        <v>80.101348999999999</v>
      </c>
      <c r="K190">
        <v>201.77278100000001</v>
      </c>
      <c r="L190">
        <v>53.327618000000001</v>
      </c>
      <c r="M190">
        <v>155.72439600000001</v>
      </c>
      <c r="O190" s="22">
        <f t="shared" ref="O190:O192" si="133">C190/C189-1</f>
        <v>-5.325743469458688E-3</v>
      </c>
      <c r="P190" s="22">
        <f t="shared" si="97"/>
        <v>-1.4715618021905463E-2</v>
      </c>
      <c r="Q190" s="22">
        <f t="shared" si="98"/>
        <v>-1.434912198890248E-3</v>
      </c>
      <c r="R190" s="22">
        <f t="shared" si="99"/>
        <v>8.1396255794814465E-3</v>
      </c>
      <c r="S190" s="22">
        <f t="shared" si="100"/>
        <v>-1.1423107754874429E-2</v>
      </c>
      <c r="T190" s="22">
        <f t="shared" si="101"/>
        <v>-8.2204219576629267E-3</v>
      </c>
      <c r="U190" s="22">
        <f t="shared" si="102"/>
        <v>8.6390662976465471E-3</v>
      </c>
      <c r="V190" s="22">
        <f t="shared" si="103"/>
        <v>7.0220818119877126E-3</v>
      </c>
      <c r="W190" s="22">
        <f t="shared" si="104"/>
        <v>-3.0112018282730135E-2</v>
      </c>
      <c r="X190" s="22">
        <f t="shared" si="105"/>
        <v>-5.1576290226221788E-3</v>
      </c>
      <c r="Y190" s="22">
        <f t="shared" si="106"/>
        <v>7.3855474581576708E-3</v>
      </c>
      <c r="Z190" s="16"/>
    </row>
    <row r="191" spans="1:26">
      <c r="A191" s="2"/>
      <c r="B191" s="112">
        <v>43735</v>
      </c>
      <c r="C191">
        <v>56.780613000000002</v>
      </c>
      <c r="D191">
        <v>176.91229200000001</v>
      </c>
      <c r="E191">
        <v>36.779308</v>
      </c>
      <c r="F191">
        <v>51.577689999999997</v>
      </c>
      <c r="G191">
        <v>64.327347000000003</v>
      </c>
      <c r="H191">
        <v>102.848984</v>
      </c>
      <c r="I191">
        <v>197.70465100000001</v>
      </c>
      <c r="J191">
        <v>80.075965999999994</v>
      </c>
      <c r="K191">
        <v>201.56680299999999</v>
      </c>
      <c r="L191">
        <v>53.068114999999999</v>
      </c>
      <c r="M191">
        <v>156.29783599999999</v>
      </c>
      <c r="O191" s="22">
        <f t="shared" si="133"/>
        <v>7.1860476402727524E-3</v>
      </c>
      <c r="P191" s="22">
        <f t="shared" si="97"/>
        <v>-1.6711989074111422E-2</v>
      </c>
      <c r="Q191" s="22">
        <f t="shared" si="98"/>
        <v>1.2676973583947149E-3</v>
      </c>
      <c r="R191" s="22">
        <f t="shared" si="99"/>
        <v>-4.119342276129534E-3</v>
      </c>
      <c r="S191" s="22">
        <f t="shared" si="100"/>
        <v>2.1397727169165659E-3</v>
      </c>
      <c r="T191" s="22">
        <f t="shared" si="101"/>
        <v>5.8960074189597922E-3</v>
      </c>
      <c r="U191" s="22">
        <f t="shared" si="102"/>
        <v>-1.8026952027711984E-2</v>
      </c>
      <c r="V191" s="22">
        <f t="shared" si="103"/>
        <v>-3.1688604894786199E-4</v>
      </c>
      <c r="W191" s="22">
        <f t="shared" si="104"/>
        <v>-1.0208413591723531E-3</v>
      </c>
      <c r="X191" s="22">
        <f t="shared" si="105"/>
        <v>-4.8662027244494865E-3</v>
      </c>
      <c r="Y191" s="22">
        <f t="shared" si="106"/>
        <v>3.6824031091440279E-3</v>
      </c>
      <c r="Z191" s="16"/>
    </row>
    <row r="192" spans="1:26">
      <c r="A192" s="2"/>
      <c r="B192" s="112">
        <v>43738</v>
      </c>
      <c r="C192">
        <v>56.089531000000001</v>
      </c>
      <c r="D192">
        <v>177.89125100000001</v>
      </c>
      <c r="E192">
        <v>36.850723000000002</v>
      </c>
      <c r="F192">
        <v>51.287559999999999</v>
      </c>
      <c r="G192">
        <v>65.297980999999993</v>
      </c>
      <c r="H192">
        <v>102.822746</v>
      </c>
      <c r="I192">
        <v>199.64575199999999</v>
      </c>
      <c r="J192">
        <v>79.949012999999994</v>
      </c>
      <c r="K192">
        <v>203.49577300000001</v>
      </c>
      <c r="L192">
        <v>54.317093</v>
      </c>
      <c r="M192">
        <v>158.57281499999999</v>
      </c>
      <c r="O192" s="22">
        <f t="shared" si="133"/>
        <v>-1.2171090861593958E-2</v>
      </c>
      <c r="P192" s="22">
        <f t="shared" si="97"/>
        <v>5.5335838393864023E-3</v>
      </c>
      <c r="Q192" s="22">
        <f t="shared" si="98"/>
        <v>1.9417167935840141E-3</v>
      </c>
      <c r="R192" s="22">
        <f t="shared" si="99"/>
        <v>-5.6251065140761058E-3</v>
      </c>
      <c r="S192" s="22">
        <f t="shared" si="100"/>
        <v>1.5088979186410167E-2</v>
      </c>
      <c r="T192" s="22">
        <f t="shared" si="101"/>
        <v>-2.5511190270977036E-4</v>
      </c>
      <c r="U192" s="22">
        <f t="shared" si="102"/>
        <v>9.8181858149608559E-3</v>
      </c>
      <c r="V192" s="22">
        <f t="shared" si="103"/>
        <v>-1.5854070371127404E-3</v>
      </c>
      <c r="W192" s="22">
        <f t="shared" si="104"/>
        <v>9.56987942106724E-3</v>
      </c>
      <c r="X192" s="22">
        <f t="shared" si="105"/>
        <v>2.3535375243684431E-2</v>
      </c>
      <c r="Y192" s="22">
        <f t="shared" si="106"/>
        <v>1.4555409455573098E-2</v>
      </c>
      <c r="Z192" s="16"/>
    </row>
    <row r="193" spans="1:26">
      <c r="A193" s="2"/>
      <c r="B193" s="112">
        <v>43739</v>
      </c>
      <c r="C193">
        <v>54.770896999999998</v>
      </c>
      <c r="D193">
        <v>175.62365700000001</v>
      </c>
      <c r="E193">
        <v>36.593021</v>
      </c>
      <c r="F193">
        <v>51.398479000000002</v>
      </c>
      <c r="G193">
        <v>62.221252</v>
      </c>
      <c r="H193">
        <v>100.95311</v>
      </c>
      <c r="I193">
        <v>199.42907700000001</v>
      </c>
      <c r="J193">
        <v>79.635895000000005</v>
      </c>
      <c r="K193">
        <v>203.39274599999999</v>
      </c>
      <c r="L193">
        <v>54.467457000000003</v>
      </c>
      <c r="M193">
        <v>155.583359</v>
      </c>
      <c r="O193" s="22">
        <f t="shared" ref="O193" si="134">(C193/C192)-1</f>
        <v>-2.3509449561986973E-2</v>
      </c>
      <c r="P193" s="22">
        <f t="shared" si="97"/>
        <v>-1.2747079956169416E-2</v>
      </c>
      <c r="Q193" s="22">
        <f t="shared" si="98"/>
        <v>-6.9931328077336152E-3</v>
      </c>
      <c r="R193" s="22">
        <f t="shared" si="99"/>
        <v>2.1626881840353107E-3</v>
      </c>
      <c r="S193" s="22">
        <f t="shared" si="100"/>
        <v>-4.7118286857904423E-2</v>
      </c>
      <c r="T193" s="22">
        <f t="shared" si="101"/>
        <v>-1.8183097346962551E-2</v>
      </c>
      <c r="U193" s="22">
        <f t="shared" si="102"/>
        <v>-1.0852973220285556E-3</v>
      </c>
      <c r="V193" s="22">
        <f t="shared" si="103"/>
        <v>-3.9164711139084707E-3</v>
      </c>
      <c r="W193" s="22">
        <f t="shared" si="104"/>
        <v>-5.0628570058808275E-4</v>
      </c>
      <c r="X193" s="22">
        <f t="shared" si="105"/>
        <v>2.7682630217342741E-3</v>
      </c>
      <c r="Y193" s="22">
        <f t="shared" si="106"/>
        <v>-1.8852260395326836E-2</v>
      </c>
      <c r="Z193" s="16"/>
    </row>
    <row r="194" spans="1:26">
      <c r="A194" s="2"/>
      <c r="B194" s="112">
        <v>43740</v>
      </c>
      <c r="C194">
        <v>53.341053000000002</v>
      </c>
      <c r="D194">
        <v>174.41494800000001</v>
      </c>
      <c r="E194">
        <v>36.055847</v>
      </c>
      <c r="F194">
        <v>50.434170000000002</v>
      </c>
      <c r="G194">
        <v>61.571143999999997</v>
      </c>
      <c r="H194">
        <v>98.943641999999997</v>
      </c>
      <c r="I194">
        <v>198.61653100000001</v>
      </c>
      <c r="J194">
        <v>78.425690000000003</v>
      </c>
      <c r="K194">
        <v>202.962006</v>
      </c>
      <c r="L194">
        <v>53.102066000000001</v>
      </c>
      <c r="M194">
        <v>153.46824599999999</v>
      </c>
      <c r="O194" s="22">
        <f t="shared" ref="O194:O196" si="135">C194/C193-1</f>
        <v>-2.6105908033604019E-2</v>
      </c>
      <c r="P194" s="22">
        <f t="shared" si="97"/>
        <v>-6.8823814550222906E-3</v>
      </c>
      <c r="Q194" s="22">
        <f t="shared" si="98"/>
        <v>-1.4679684413047012E-2</v>
      </c>
      <c r="R194" s="22">
        <f t="shared" si="99"/>
        <v>-1.8761430664125278E-2</v>
      </c>
      <c r="S194" s="22">
        <f t="shared" si="100"/>
        <v>-1.0448327204987784E-2</v>
      </c>
      <c r="T194" s="22">
        <f t="shared" si="101"/>
        <v>-1.9904963799530329E-2</v>
      </c>
      <c r="U194" s="22">
        <f t="shared" si="102"/>
        <v>-4.0743607312588859E-3</v>
      </c>
      <c r="V194" s="22">
        <f t="shared" si="103"/>
        <v>-1.5196727556085143E-2</v>
      </c>
      <c r="W194" s="22">
        <f t="shared" si="104"/>
        <v>-2.1177746427593069E-3</v>
      </c>
      <c r="X194" s="22">
        <f t="shared" si="105"/>
        <v>-2.5068014465959076E-2</v>
      </c>
      <c r="Y194" s="22">
        <f t="shared" si="106"/>
        <v>-1.3594725127383356E-2</v>
      </c>
      <c r="Z194" s="16"/>
    </row>
    <row r="195" spans="1:26">
      <c r="A195" s="2"/>
      <c r="B195" s="112">
        <v>43741</v>
      </c>
      <c r="C195">
        <v>54.000366</v>
      </c>
      <c r="D195">
        <v>179.18987999999999</v>
      </c>
      <c r="E195">
        <v>36.114834000000002</v>
      </c>
      <c r="F195">
        <v>50.698729999999998</v>
      </c>
      <c r="G195">
        <v>62.376922999999998</v>
      </c>
      <c r="H195">
        <v>98.802727000000004</v>
      </c>
      <c r="I195">
        <v>202.146637</v>
      </c>
      <c r="J195">
        <v>78.721885999999998</v>
      </c>
      <c r="K195">
        <v>201.660461</v>
      </c>
      <c r="L195">
        <v>53.553168999999997</v>
      </c>
      <c r="M195">
        <v>154.95349100000001</v>
      </c>
      <c r="O195" s="22">
        <f t="shared" si="135"/>
        <v>1.2360329669532266E-2</v>
      </c>
      <c r="P195" s="22">
        <f t="shared" si="97"/>
        <v>2.7376850750200576E-2</v>
      </c>
      <c r="Q195" s="22">
        <f t="shared" si="98"/>
        <v>1.6359898576228105E-3</v>
      </c>
      <c r="R195" s="22">
        <f t="shared" si="99"/>
        <v>5.2456499234545539E-3</v>
      </c>
      <c r="S195" s="22">
        <f t="shared" si="100"/>
        <v>1.3086958397264814E-2</v>
      </c>
      <c r="T195" s="22">
        <f t="shared" si="101"/>
        <v>-1.424194593524164E-3</v>
      </c>
      <c r="U195" s="22">
        <f t="shared" si="102"/>
        <v>1.7773475260223881E-2</v>
      </c>
      <c r="V195" s="22">
        <f t="shared" si="103"/>
        <v>3.7767726366193521E-3</v>
      </c>
      <c r="W195" s="22">
        <f t="shared" si="104"/>
        <v>-6.4127519512199305E-3</v>
      </c>
      <c r="X195" s="22">
        <f t="shared" si="105"/>
        <v>8.4950178774587659E-3</v>
      </c>
      <c r="Y195" s="22">
        <f t="shared" si="106"/>
        <v>9.6778652177988977E-3</v>
      </c>
      <c r="Z195" s="16"/>
    </row>
    <row r="196" spans="1:26">
      <c r="A196" s="2"/>
      <c r="B196" s="112">
        <v>43742</v>
      </c>
      <c r="C196">
        <v>54.786793000000003</v>
      </c>
      <c r="D196">
        <v>180.25874300000001</v>
      </c>
      <c r="E196">
        <v>36.68927</v>
      </c>
      <c r="F196">
        <v>50.929133999999998</v>
      </c>
      <c r="G196">
        <v>62.404400000000003</v>
      </c>
      <c r="H196">
        <v>100.942787</v>
      </c>
      <c r="I196">
        <v>203.97941599999999</v>
      </c>
      <c r="J196">
        <v>79.669730999999999</v>
      </c>
      <c r="K196">
        <v>205.81802400000001</v>
      </c>
      <c r="L196">
        <v>55.054347999999997</v>
      </c>
      <c r="M196">
        <v>157.642166</v>
      </c>
      <c r="O196" s="22">
        <f t="shared" si="135"/>
        <v>1.456336425571636E-2</v>
      </c>
      <c r="P196" s="22">
        <f t="shared" si="97"/>
        <v>5.9649741380485288E-3</v>
      </c>
      <c r="Q196" s="22">
        <f t="shared" si="98"/>
        <v>1.5905818645047587E-2</v>
      </c>
      <c r="R196" s="22">
        <f t="shared" si="99"/>
        <v>4.5445714320655473E-3</v>
      </c>
      <c r="S196" s="22">
        <f t="shared" si="100"/>
        <v>4.4049944560442533E-4</v>
      </c>
      <c r="T196" s="22">
        <f t="shared" si="101"/>
        <v>2.1659928475455947E-2</v>
      </c>
      <c r="U196" s="22">
        <f t="shared" si="102"/>
        <v>9.0665817012824945E-3</v>
      </c>
      <c r="V196" s="22">
        <f t="shared" si="103"/>
        <v>1.2040425454237669E-2</v>
      </c>
      <c r="W196" s="22">
        <f t="shared" si="104"/>
        <v>2.0616649289520339E-2</v>
      </c>
      <c r="X196" s="22">
        <f t="shared" si="105"/>
        <v>2.8031562427239365E-2</v>
      </c>
      <c r="Y196" s="22">
        <f t="shared" si="106"/>
        <v>1.7351496779120623E-2</v>
      </c>
      <c r="Z196" s="16"/>
    </row>
    <row r="197" spans="1:26">
      <c r="A197" s="2"/>
      <c r="B197" s="112">
        <v>43745</v>
      </c>
      <c r="C197">
        <v>54.032142999999998</v>
      </c>
      <c r="D197">
        <v>179.48954800000001</v>
      </c>
      <c r="E197">
        <v>36.400500999999998</v>
      </c>
      <c r="F197">
        <v>50.937663999999998</v>
      </c>
      <c r="G197">
        <v>61.076644999999999</v>
      </c>
      <c r="H197">
        <v>100.722618</v>
      </c>
      <c r="I197">
        <v>203.392563</v>
      </c>
      <c r="J197">
        <v>79.432777000000002</v>
      </c>
      <c r="K197">
        <v>207.16639699999999</v>
      </c>
      <c r="L197">
        <v>55.066482999999998</v>
      </c>
      <c r="M197">
        <v>156.57048</v>
      </c>
      <c r="O197" s="22">
        <f t="shared" ref="O197" si="136">(C197/C196)-1</f>
        <v>-1.3774305059250369E-2</v>
      </c>
      <c r="P197" s="22">
        <f t="shared" si="97"/>
        <v>-4.2671716622366684E-3</v>
      </c>
      <c r="Q197" s="22">
        <f t="shared" si="98"/>
        <v>-7.8706662738179389E-3</v>
      </c>
      <c r="R197" s="22">
        <f t="shared" si="99"/>
        <v>1.6748763095009167E-4</v>
      </c>
      <c r="S197" s="22">
        <f t="shared" si="100"/>
        <v>-2.127662472517966E-2</v>
      </c>
      <c r="T197" s="22">
        <f t="shared" si="101"/>
        <v>-2.1811266217565128E-3</v>
      </c>
      <c r="U197" s="22">
        <f t="shared" si="102"/>
        <v>-2.8770206891856054E-3</v>
      </c>
      <c r="V197" s="22">
        <f t="shared" si="103"/>
        <v>-2.9742035905706565E-3</v>
      </c>
      <c r="W197" s="22">
        <f t="shared" si="104"/>
        <v>6.5512872672413014E-3</v>
      </c>
      <c r="X197" s="22">
        <f t="shared" si="105"/>
        <v>2.2041855804011412E-4</v>
      </c>
      <c r="Y197" s="22">
        <f t="shared" si="106"/>
        <v>-6.7982192023421373E-3</v>
      </c>
      <c r="Z197" s="16"/>
    </row>
    <row r="198" spans="1:26">
      <c r="A198" s="2"/>
      <c r="B198" s="112">
        <v>43746</v>
      </c>
      <c r="C198">
        <v>52.983592999999999</v>
      </c>
      <c r="D198">
        <v>177.5616</v>
      </c>
      <c r="E198">
        <v>36.509166999999998</v>
      </c>
      <c r="F198">
        <v>50.442711000000003</v>
      </c>
      <c r="G198">
        <v>59.446724000000003</v>
      </c>
      <c r="H198">
        <v>98.476890999999995</v>
      </c>
      <c r="I198">
        <v>204.13288900000001</v>
      </c>
      <c r="J198">
        <v>78.704964000000004</v>
      </c>
      <c r="K198">
        <v>206.10824600000001</v>
      </c>
      <c r="L198">
        <v>54.421391</v>
      </c>
      <c r="M198">
        <v>155.08514400000001</v>
      </c>
      <c r="O198" s="22">
        <f t="shared" ref="O198:O200" si="137">C198/C197-1</f>
        <v>-1.9406041326178736E-2</v>
      </c>
      <c r="P198" s="22">
        <f t="shared" si="97"/>
        <v>-1.0741282829460408E-2</v>
      </c>
      <c r="Q198" s="22">
        <f t="shared" si="98"/>
        <v>2.9852885816048502E-3</v>
      </c>
      <c r="R198" s="22">
        <f t="shared" si="99"/>
        <v>-9.7168374270165669E-3</v>
      </c>
      <c r="S198" s="22">
        <f t="shared" si="100"/>
        <v>-2.6686485480661104E-2</v>
      </c>
      <c r="T198" s="22">
        <f t="shared" si="101"/>
        <v>-2.2296153978046962E-2</v>
      </c>
      <c r="U198" s="22">
        <f t="shared" si="102"/>
        <v>3.6398872656913106E-3</v>
      </c>
      <c r="V198" s="22">
        <f t="shared" si="103"/>
        <v>-9.1626281679664245E-3</v>
      </c>
      <c r="W198" s="22">
        <f t="shared" si="104"/>
        <v>-5.1077347259168571E-3</v>
      </c>
      <c r="X198" s="22">
        <f t="shared" si="105"/>
        <v>-1.1714784835632153E-2</v>
      </c>
      <c r="Y198" s="22">
        <f t="shared" si="106"/>
        <v>-9.4866925106188438E-3</v>
      </c>
      <c r="Z198" s="16"/>
    </row>
    <row r="199" spans="1:26">
      <c r="A199" s="2"/>
      <c r="B199" s="112">
        <v>43747</v>
      </c>
      <c r="C199">
        <v>53.571415000000002</v>
      </c>
      <c r="D199">
        <v>179.659378</v>
      </c>
      <c r="E199">
        <v>36.928356000000001</v>
      </c>
      <c r="F199">
        <v>50.792591000000002</v>
      </c>
      <c r="G199">
        <v>59.345978000000002</v>
      </c>
      <c r="H199">
        <v>99.190239000000005</v>
      </c>
      <c r="I199">
        <v>204.55723599999999</v>
      </c>
      <c r="J199">
        <v>79.009636</v>
      </c>
      <c r="K199">
        <v>207.952957</v>
      </c>
      <c r="L199">
        <v>55.059207999999998</v>
      </c>
      <c r="M199">
        <v>156.45765700000001</v>
      </c>
      <c r="O199" s="22">
        <f t="shared" si="137"/>
        <v>1.1094415586349493E-2</v>
      </c>
      <c r="P199" s="22">
        <f t="shared" si="97"/>
        <v>1.1814367520905478E-2</v>
      </c>
      <c r="Q199" s="22">
        <f t="shared" si="98"/>
        <v>1.148174648849154E-2</v>
      </c>
      <c r="R199" s="22">
        <f t="shared" si="99"/>
        <v>6.9361854877307838E-3</v>
      </c>
      <c r="S199" s="22">
        <f t="shared" si="100"/>
        <v>-1.6947275345231549E-3</v>
      </c>
      <c r="T199" s="22">
        <f t="shared" si="101"/>
        <v>7.24381113940753E-3</v>
      </c>
      <c r="U199" s="22">
        <f t="shared" si="102"/>
        <v>2.0787782021738366E-3</v>
      </c>
      <c r="V199" s="22">
        <f t="shared" si="103"/>
        <v>3.8710646001947069E-3</v>
      </c>
      <c r="W199" s="22">
        <f t="shared" si="104"/>
        <v>8.9502047385332517E-3</v>
      </c>
      <c r="X199" s="22">
        <f t="shared" si="105"/>
        <v>1.1719968715977913E-2</v>
      </c>
      <c r="Y199" s="22">
        <f t="shared" si="106"/>
        <v>8.8500610993402784E-3</v>
      </c>
      <c r="Z199" s="16"/>
    </row>
    <row r="200" spans="1:26">
      <c r="A200" s="2"/>
      <c r="B200" s="112">
        <v>43748</v>
      </c>
      <c r="C200">
        <v>54.214851000000003</v>
      </c>
      <c r="D200">
        <v>179.83918800000001</v>
      </c>
      <c r="E200">
        <v>37.139507000000002</v>
      </c>
      <c r="F200">
        <v>50.596313000000002</v>
      </c>
      <c r="G200">
        <v>57.816792</v>
      </c>
      <c r="H200">
        <v>100.581688</v>
      </c>
      <c r="I200">
        <v>204.29541</v>
      </c>
      <c r="J200">
        <v>78.747298999999998</v>
      </c>
      <c r="K200">
        <v>209.497986</v>
      </c>
      <c r="L200">
        <v>55.801310999999998</v>
      </c>
      <c r="M200">
        <v>157.74556000000001</v>
      </c>
      <c r="O200" s="22">
        <f t="shared" si="137"/>
        <v>1.2010808376071491E-2</v>
      </c>
      <c r="P200" s="22">
        <f t="shared" si="97"/>
        <v>1.0008383753838945E-3</v>
      </c>
      <c r="Q200" s="22">
        <f t="shared" si="98"/>
        <v>5.7178554062899956E-3</v>
      </c>
      <c r="R200" s="22">
        <f t="shared" si="99"/>
        <v>-3.8643037524901391E-3</v>
      </c>
      <c r="S200" s="22">
        <f t="shared" si="100"/>
        <v>-2.5767306421338287E-2</v>
      </c>
      <c r="T200" s="22">
        <f t="shared" si="101"/>
        <v>1.4028083952897674E-2</v>
      </c>
      <c r="U200" s="22">
        <f t="shared" si="102"/>
        <v>-1.2799644985425074E-3</v>
      </c>
      <c r="V200" s="22">
        <f t="shared" si="103"/>
        <v>-3.3203165244299893E-3</v>
      </c>
      <c r="W200" s="22">
        <f t="shared" si="104"/>
        <v>7.4297044018469816E-3</v>
      </c>
      <c r="X200" s="22">
        <f t="shared" si="105"/>
        <v>1.3478272335482933E-2</v>
      </c>
      <c r="Y200" s="22">
        <f t="shared" si="106"/>
        <v>8.2316393118426756E-3</v>
      </c>
      <c r="Z200" s="16"/>
    </row>
    <row r="201" spans="1:26">
      <c r="A201" s="2"/>
      <c r="B201" s="112">
        <v>43749</v>
      </c>
      <c r="C201">
        <v>54.794719999999998</v>
      </c>
      <c r="D201">
        <v>183.99478099999999</v>
      </c>
      <c r="E201">
        <v>37.335121000000001</v>
      </c>
      <c r="F201">
        <v>50.476844999999997</v>
      </c>
      <c r="G201">
        <v>59.666491999999998</v>
      </c>
      <c r="H201">
        <v>102.28140999999999</v>
      </c>
      <c r="I201">
        <v>202.64321899999999</v>
      </c>
      <c r="J201">
        <v>78.044883999999996</v>
      </c>
      <c r="K201">
        <v>207.94361900000001</v>
      </c>
      <c r="L201">
        <v>57.285538000000003</v>
      </c>
      <c r="M201">
        <v>160.706772</v>
      </c>
      <c r="O201" s="22">
        <f t="shared" ref="O201" si="138">(C201/C200)-1</f>
        <v>1.0695759359368173E-2</v>
      </c>
      <c r="P201" s="22">
        <f t="shared" ref="P201:P264" si="139">D201/D200-1</f>
        <v>2.3107271814416741E-2</v>
      </c>
      <c r="Q201" s="22">
        <f t="shared" ref="Q201:Q264" si="140">E201/E200-1</f>
        <v>5.2670058328991853E-3</v>
      </c>
      <c r="R201" s="22">
        <f t="shared" ref="R201:R264" si="141">F201/F200-1</f>
        <v>-2.3611997182483302E-3</v>
      </c>
      <c r="S201" s="22">
        <f t="shared" ref="S201:S264" si="142">G201/G200-1</f>
        <v>3.1992435692385079E-2</v>
      </c>
      <c r="T201" s="22">
        <f t="shared" ref="T201:T264" si="143">H201/H200-1</f>
        <v>1.6898921004387946E-2</v>
      </c>
      <c r="U201" s="22">
        <f t="shared" ref="U201:U264" si="144">I201/I200-1</f>
        <v>-8.0872644177371056E-3</v>
      </c>
      <c r="V201" s="22">
        <f t="shared" ref="V201:V264" si="145">J201/J200-1</f>
        <v>-8.9198614926462305E-3</v>
      </c>
      <c r="W201" s="22">
        <f t="shared" ref="W201:W264" si="146">K201/K200-1</f>
        <v>-7.4194842140391515E-3</v>
      </c>
      <c r="X201" s="22">
        <f t="shared" ref="X201:X264" si="147">L201/L200-1</f>
        <v>2.6598425259220182E-2</v>
      </c>
      <c r="Y201" s="22">
        <f t="shared" ref="Y201:Y264" si="148">M201/M200-1</f>
        <v>1.8772078275927306E-2</v>
      </c>
      <c r="Z201" s="16"/>
    </row>
    <row r="202" spans="1:26">
      <c r="A202" s="2"/>
      <c r="B202" s="112">
        <v>43752</v>
      </c>
      <c r="C202">
        <v>54.953598</v>
      </c>
      <c r="D202">
        <v>183.08573899999999</v>
      </c>
      <c r="E202">
        <v>37.002884000000002</v>
      </c>
      <c r="F202">
        <v>50.109898000000001</v>
      </c>
      <c r="G202">
        <v>59.336829999999999</v>
      </c>
      <c r="H202">
        <v>102.554405</v>
      </c>
      <c r="I202">
        <v>203.71759</v>
      </c>
      <c r="J202">
        <v>77.223961000000003</v>
      </c>
      <c r="K202">
        <v>206.557739</v>
      </c>
      <c r="L202">
        <v>57.203068000000002</v>
      </c>
      <c r="M202">
        <v>158.807816</v>
      </c>
      <c r="O202" s="22">
        <f t="shared" ref="O202:O204" si="149">C202/C201-1</f>
        <v>2.8995129457729529E-3</v>
      </c>
      <c r="P202" s="22">
        <f t="shared" si="139"/>
        <v>-4.9405857875935988E-3</v>
      </c>
      <c r="Q202" s="22">
        <f t="shared" si="140"/>
        <v>-8.8987792486329154E-3</v>
      </c>
      <c r="R202" s="22">
        <f t="shared" si="141"/>
        <v>-7.2696104520795224E-3</v>
      </c>
      <c r="S202" s="22">
        <f t="shared" si="142"/>
        <v>-5.5250776264842427E-3</v>
      </c>
      <c r="T202" s="22">
        <f t="shared" si="143"/>
        <v>2.6690578473644866E-3</v>
      </c>
      <c r="U202" s="22">
        <f t="shared" si="144"/>
        <v>5.3017860913471271E-3</v>
      </c>
      <c r="V202" s="22">
        <f t="shared" si="145"/>
        <v>-1.0518601065509836E-2</v>
      </c>
      <c r="W202" s="22">
        <f t="shared" si="146"/>
        <v>-6.6646911632330941E-3</v>
      </c>
      <c r="X202" s="22">
        <f t="shared" si="147"/>
        <v>-1.4396303653463338E-3</v>
      </c>
      <c r="Y202" s="22">
        <f t="shared" si="148"/>
        <v>-1.1816278656881951E-2</v>
      </c>
      <c r="Z202" s="16"/>
    </row>
    <row r="203" spans="1:26">
      <c r="A203" s="2"/>
      <c r="B203" s="112">
        <v>43753</v>
      </c>
      <c r="C203">
        <v>55.144244999999998</v>
      </c>
      <c r="D203">
        <v>188.68980400000001</v>
      </c>
      <c r="E203">
        <v>37.114654999999999</v>
      </c>
      <c r="F203">
        <v>49.811211</v>
      </c>
      <c r="G203">
        <v>60.032767999999997</v>
      </c>
      <c r="H203">
        <v>105.64556899999999</v>
      </c>
      <c r="I203">
        <v>202.42654400000001</v>
      </c>
      <c r="J203">
        <v>76.792357999999993</v>
      </c>
      <c r="K203">
        <v>223.41272000000001</v>
      </c>
      <c r="L203">
        <v>57.069695000000003</v>
      </c>
      <c r="M203">
        <v>162.29556299999999</v>
      </c>
      <c r="O203" s="22">
        <f t="shared" si="149"/>
        <v>3.4692359906989267E-3</v>
      </c>
      <c r="P203" s="22">
        <f t="shared" si="139"/>
        <v>3.0608965125350496E-2</v>
      </c>
      <c r="Q203" s="22">
        <f t="shared" si="140"/>
        <v>3.0206023941268256E-3</v>
      </c>
      <c r="R203" s="22">
        <f t="shared" si="141"/>
        <v>-5.9606387544433037E-3</v>
      </c>
      <c r="S203" s="22">
        <f t="shared" si="142"/>
        <v>1.1728600938068379E-2</v>
      </c>
      <c r="T203" s="22">
        <f t="shared" si="143"/>
        <v>3.0141698935311378E-2</v>
      </c>
      <c r="U203" s="22">
        <f t="shared" si="144"/>
        <v>-6.3374301649651299E-3</v>
      </c>
      <c r="V203" s="22">
        <f t="shared" si="145"/>
        <v>-5.5889777526435536E-3</v>
      </c>
      <c r="W203" s="22">
        <f t="shared" si="146"/>
        <v>8.1599368203773892E-2</v>
      </c>
      <c r="X203" s="22">
        <f t="shared" si="147"/>
        <v>-2.331570747219347E-3</v>
      </c>
      <c r="Y203" s="22">
        <f t="shared" si="148"/>
        <v>2.196206136352874E-2</v>
      </c>
      <c r="Z203" s="16"/>
    </row>
    <row r="204" spans="1:26">
      <c r="A204" s="2"/>
      <c r="B204" s="112">
        <v>43754</v>
      </c>
      <c r="C204">
        <v>54.198962999999999</v>
      </c>
      <c r="D204">
        <v>189.34910600000001</v>
      </c>
      <c r="E204">
        <v>37.080505000000002</v>
      </c>
      <c r="F204">
        <v>50.681652</v>
      </c>
      <c r="G204">
        <v>60.994236000000001</v>
      </c>
      <c r="H204">
        <v>105.398979</v>
      </c>
      <c r="I204">
        <v>200.40417500000001</v>
      </c>
      <c r="J204">
        <v>76.876975999999999</v>
      </c>
      <c r="K204">
        <v>221.91449</v>
      </c>
      <c r="L204">
        <v>56.839302000000004</v>
      </c>
      <c r="M204">
        <v>160.81019599999999</v>
      </c>
      <c r="O204" s="22">
        <f t="shared" si="149"/>
        <v>-1.7141988252808549E-2</v>
      </c>
      <c r="P204" s="22">
        <f t="shared" si="139"/>
        <v>3.4941050656875916E-3</v>
      </c>
      <c r="Q204" s="22">
        <f t="shared" si="140"/>
        <v>-9.2012171472422022E-4</v>
      </c>
      <c r="R204" s="22">
        <f t="shared" si="141"/>
        <v>1.7474801004135454E-2</v>
      </c>
      <c r="S204" s="22">
        <f t="shared" si="142"/>
        <v>1.6015719948145657E-2</v>
      </c>
      <c r="T204" s="22">
        <f t="shared" si="143"/>
        <v>-2.3341253432029863E-3</v>
      </c>
      <c r="U204" s="22">
        <f t="shared" si="144"/>
        <v>-9.9906314658022577E-3</v>
      </c>
      <c r="V204" s="22">
        <f t="shared" si="145"/>
        <v>1.1019065204380674E-3</v>
      </c>
      <c r="W204" s="22">
        <f t="shared" si="146"/>
        <v>-6.706108765875185E-3</v>
      </c>
      <c r="X204" s="22">
        <f t="shared" si="147"/>
        <v>-4.037046281743728E-3</v>
      </c>
      <c r="Y204" s="22">
        <f t="shared" si="148"/>
        <v>-9.1522341864638257E-3</v>
      </c>
      <c r="Z204" s="16"/>
    </row>
    <row r="205" spans="1:26">
      <c r="A205" s="2"/>
      <c r="B205" s="112">
        <v>43755</v>
      </c>
      <c r="C205">
        <v>54.127471999999997</v>
      </c>
      <c r="D205">
        <v>190.18820199999999</v>
      </c>
      <c r="E205">
        <v>37.210917999999999</v>
      </c>
      <c r="F205">
        <v>51.185142999999997</v>
      </c>
      <c r="G205">
        <v>60.646281999999999</v>
      </c>
      <c r="H205">
        <v>105.989052</v>
      </c>
      <c r="I205">
        <v>203.96133399999999</v>
      </c>
      <c r="J205">
        <v>77.266281000000006</v>
      </c>
      <c r="K205">
        <v>228.16957099999999</v>
      </c>
      <c r="L205">
        <v>57.059986000000002</v>
      </c>
      <c r="M205">
        <v>161.82553100000001</v>
      </c>
      <c r="O205" s="22">
        <f t="shared" ref="O205" si="150">(C205/C204)-1</f>
        <v>-1.3190473773455613E-3</v>
      </c>
      <c r="P205" s="22">
        <f t="shared" si="139"/>
        <v>4.431475900393167E-3</v>
      </c>
      <c r="Q205" s="22">
        <f t="shared" si="140"/>
        <v>3.5170232983612326E-3</v>
      </c>
      <c r="R205" s="22">
        <f t="shared" si="141"/>
        <v>9.9343841435950431E-3</v>
      </c>
      <c r="S205" s="22">
        <f t="shared" si="142"/>
        <v>-5.704702982098242E-3</v>
      </c>
      <c r="T205" s="22">
        <f t="shared" si="143"/>
        <v>5.5984697916287018E-3</v>
      </c>
      <c r="U205" s="22">
        <f t="shared" si="144"/>
        <v>1.774992462108127E-2</v>
      </c>
      <c r="V205" s="22">
        <f t="shared" si="145"/>
        <v>5.0639999159176607E-3</v>
      </c>
      <c r="W205" s="22">
        <f t="shared" si="146"/>
        <v>2.8186897574827174E-2</v>
      </c>
      <c r="X205" s="22">
        <f t="shared" si="147"/>
        <v>3.8825951803560521E-3</v>
      </c>
      <c r="Y205" s="22">
        <f t="shared" si="148"/>
        <v>6.3138720383129066E-3</v>
      </c>
      <c r="Z205" s="16"/>
    </row>
    <row r="206" spans="1:26">
      <c r="A206" s="2"/>
      <c r="B206" s="112">
        <v>43756</v>
      </c>
      <c r="C206">
        <v>53.706454999999998</v>
      </c>
      <c r="D206">
        <v>185.65303</v>
      </c>
      <c r="E206">
        <v>36.993564999999997</v>
      </c>
      <c r="F206">
        <v>51.270485000000001</v>
      </c>
      <c r="G206">
        <v>60.005287000000003</v>
      </c>
      <c r="H206">
        <v>106.173973</v>
      </c>
      <c r="I206">
        <v>206.832413</v>
      </c>
      <c r="J206">
        <v>77.427077999999995</v>
      </c>
      <c r="K206">
        <v>229.73333700000001</v>
      </c>
      <c r="L206">
        <v>57.334038</v>
      </c>
      <c r="M206">
        <v>163.49885599999999</v>
      </c>
      <c r="O206" s="22">
        <f t="shared" ref="O206:O208" si="151">C206/C205-1</f>
        <v>-7.7782498321739002E-3</v>
      </c>
      <c r="P206" s="22">
        <f t="shared" si="139"/>
        <v>-2.3845706265207656E-2</v>
      </c>
      <c r="Q206" s="22">
        <f t="shared" si="140"/>
        <v>-5.8411082467786368E-3</v>
      </c>
      <c r="R206" s="22">
        <f t="shared" si="141"/>
        <v>1.6673197533121353E-3</v>
      </c>
      <c r="S206" s="22">
        <f t="shared" si="142"/>
        <v>-1.0569403083935058E-2</v>
      </c>
      <c r="T206" s="22">
        <f t="shared" si="143"/>
        <v>1.7447179355845055E-3</v>
      </c>
      <c r="U206" s="22">
        <f t="shared" si="144"/>
        <v>1.4076584731496311E-2</v>
      </c>
      <c r="V206" s="22">
        <f t="shared" si="145"/>
        <v>2.0810759611944452E-3</v>
      </c>
      <c r="W206" s="22">
        <f t="shared" si="146"/>
        <v>6.8535256175767945E-3</v>
      </c>
      <c r="X206" s="22">
        <f t="shared" si="147"/>
        <v>4.8028753459561369E-3</v>
      </c>
      <c r="Y206" s="22">
        <f t="shared" si="148"/>
        <v>1.0340302853694805E-2</v>
      </c>
      <c r="Z206" s="16"/>
    </row>
    <row r="207" spans="1:26">
      <c r="A207" s="2"/>
      <c r="B207" s="112">
        <v>43759</v>
      </c>
      <c r="C207">
        <v>54.604080000000003</v>
      </c>
      <c r="D207">
        <v>189.55886799999999</v>
      </c>
      <c r="E207">
        <v>37.179870999999999</v>
      </c>
      <c r="F207">
        <v>50.545119999999997</v>
      </c>
      <c r="G207">
        <v>60.380721999999999</v>
      </c>
      <c r="H207">
        <v>108.807198</v>
      </c>
      <c r="I207">
        <v>207.112289</v>
      </c>
      <c r="J207">
        <v>78.434151</v>
      </c>
      <c r="K207">
        <v>228.40368699999999</v>
      </c>
      <c r="L207">
        <v>58.328364999999998</v>
      </c>
      <c r="M207">
        <v>163.60226399999999</v>
      </c>
      <c r="O207" s="22">
        <f t="shared" si="151"/>
        <v>1.6713540299764906E-2</v>
      </c>
      <c r="P207" s="22">
        <f t="shared" si="139"/>
        <v>2.1038374649743119E-2</v>
      </c>
      <c r="Q207" s="22">
        <f t="shared" si="140"/>
        <v>5.0361731830927958E-3</v>
      </c>
      <c r="R207" s="22">
        <f t="shared" si="141"/>
        <v>-1.4147808432083409E-2</v>
      </c>
      <c r="S207" s="22">
        <f t="shared" si="142"/>
        <v>6.2566986805678848E-3</v>
      </c>
      <c r="T207" s="22">
        <f t="shared" si="143"/>
        <v>2.4801040458380497E-2</v>
      </c>
      <c r="U207" s="22">
        <f t="shared" si="144"/>
        <v>1.3531534827666558E-3</v>
      </c>
      <c r="V207" s="22">
        <f t="shared" si="145"/>
        <v>1.3006728731258743E-2</v>
      </c>
      <c r="W207" s="22">
        <f t="shared" si="146"/>
        <v>-5.7877973539383065E-3</v>
      </c>
      <c r="X207" s="22">
        <f t="shared" si="147"/>
        <v>1.7342699636819559E-2</v>
      </c>
      <c r="Y207" s="22">
        <f t="shared" si="148"/>
        <v>6.3246925715487734E-4</v>
      </c>
      <c r="Z207" s="16"/>
    </row>
    <row r="208" spans="1:26">
      <c r="A208" s="2"/>
      <c r="B208" s="112">
        <v>43760</v>
      </c>
      <c r="C208">
        <v>54.882106999999998</v>
      </c>
      <c r="D208">
        <v>182.14672899999999</v>
      </c>
      <c r="E208">
        <v>37.130187999999997</v>
      </c>
      <c r="F208">
        <v>50.493912000000002</v>
      </c>
      <c r="G208">
        <v>60.316628000000001</v>
      </c>
      <c r="H208">
        <v>109.899216</v>
      </c>
      <c r="I208">
        <v>204.710724</v>
      </c>
      <c r="J208">
        <v>78.941933000000006</v>
      </c>
      <c r="K208">
        <v>233.61000100000001</v>
      </c>
      <c r="L208">
        <v>58.194972999999997</v>
      </c>
      <c r="M208">
        <v>164.655136</v>
      </c>
      <c r="O208" s="22">
        <f t="shared" si="151"/>
        <v>5.0916891192012148E-3</v>
      </c>
      <c r="P208" s="22">
        <f t="shared" si="139"/>
        <v>-3.9102042960079242E-2</v>
      </c>
      <c r="Q208" s="22">
        <f t="shared" si="140"/>
        <v>-1.3362875842146682E-3</v>
      </c>
      <c r="R208" s="22">
        <f t="shared" si="141"/>
        <v>-1.0131146191758589E-3</v>
      </c>
      <c r="S208" s="22">
        <f t="shared" si="142"/>
        <v>-1.0614977409511006E-3</v>
      </c>
      <c r="T208" s="22">
        <f t="shared" si="143"/>
        <v>1.0036266166876251E-2</v>
      </c>
      <c r="U208" s="22">
        <f t="shared" si="144"/>
        <v>-1.159547321694665E-2</v>
      </c>
      <c r="V208" s="22">
        <f t="shared" si="145"/>
        <v>6.473991157244896E-3</v>
      </c>
      <c r="W208" s="22">
        <f t="shared" si="146"/>
        <v>2.279435182672862E-2</v>
      </c>
      <c r="X208" s="22">
        <f t="shared" si="147"/>
        <v>-2.2869147797988099E-3</v>
      </c>
      <c r="Y208" s="22">
        <f t="shared" si="148"/>
        <v>6.4355588624374072E-3</v>
      </c>
      <c r="Z208" s="16"/>
    </row>
    <row r="209" spans="1:26">
      <c r="A209" s="2"/>
      <c r="B209" s="112">
        <v>43761</v>
      </c>
      <c r="C209">
        <v>55.406384000000003</v>
      </c>
      <c r="D209">
        <v>185.952698</v>
      </c>
      <c r="E209">
        <v>37.058773000000002</v>
      </c>
      <c r="F209">
        <v>50.434170000000002</v>
      </c>
      <c r="G209">
        <v>61.021693999999997</v>
      </c>
      <c r="H209">
        <v>110.189857</v>
      </c>
      <c r="I209">
        <v>204.06068400000001</v>
      </c>
      <c r="J209">
        <v>79.297363000000004</v>
      </c>
      <c r="K209">
        <v>232.03684999999999</v>
      </c>
      <c r="L209">
        <v>58.975887</v>
      </c>
      <c r="M209">
        <v>164.51412999999999</v>
      </c>
      <c r="O209" s="22">
        <f t="shared" ref="O209" si="152">(C209/C208)-1</f>
        <v>9.5527855736297074E-3</v>
      </c>
      <c r="P209" s="22">
        <f t="shared" si="139"/>
        <v>2.0895071906561702E-2</v>
      </c>
      <c r="Q209" s="22">
        <f t="shared" si="140"/>
        <v>-1.9233675843493003E-3</v>
      </c>
      <c r="R209" s="22">
        <f t="shared" si="141"/>
        <v>-1.1831525352996586E-3</v>
      </c>
      <c r="S209" s="22">
        <f t="shared" si="142"/>
        <v>1.1689413406863469E-2</v>
      </c>
      <c r="T209" s="22">
        <f t="shared" si="143"/>
        <v>2.6446139524780587E-3</v>
      </c>
      <c r="U209" s="22">
        <f t="shared" si="144"/>
        <v>-3.1754076547547694E-3</v>
      </c>
      <c r="V209" s="22">
        <f t="shared" si="145"/>
        <v>4.502423319175497E-3</v>
      </c>
      <c r="W209" s="22">
        <f t="shared" si="146"/>
        <v>-6.7340909775520652E-3</v>
      </c>
      <c r="X209" s="22">
        <f t="shared" si="147"/>
        <v>1.341892537693945E-2</v>
      </c>
      <c r="Y209" s="22">
        <f t="shared" si="148"/>
        <v>-8.5637170771279969E-4</v>
      </c>
      <c r="Z209" s="16"/>
    </row>
    <row r="210" spans="1:26">
      <c r="A210" s="2"/>
      <c r="B210" s="112">
        <v>43762</v>
      </c>
      <c r="C210">
        <v>54.882106999999998</v>
      </c>
      <c r="D210">
        <v>186.18246500000001</v>
      </c>
      <c r="E210">
        <v>36.981135999999999</v>
      </c>
      <c r="F210">
        <v>50.988864999999997</v>
      </c>
      <c r="G210">
        <v>60.673743999999999</v>
      </c>
      <c r="H210">
        <v>110.11058800000001</v>
      </c>
      <c r="I210">
        <v>201.75843800000001</v>
      </c>
      <c r="J210">
        <v>79.796683999999999</v>
      </c>
      <c r="K210">
        <v>228.95609999999999</v>
      </c>
      <c r="L210">
        <v>59.072906000000003</v>
      </c>
      <c r="M210">
        <v>161.79731799999999</v>
      </c>
      <c r="O210" s="22">
        <f t="shared" ref="O210:O212" si="153">C210/C209-1</f>
        <v>-9.4623933588592335E-3</v>
      </c>
      <c r="P210" s="22">
        <f t="shared" si="139"/>
        <v>1.2356206845678397E-3</v>
      </c>
      <c r="Q210" s="22">
        <f t="shared" si="140"/>
        <v>-2.0949695231410326E-3</v>
      </c>
      <c r="R210" s="22">
        <f t="shared" si="141"/>
        <v>1.0998396523626663E-2</v>
      </c>
      <c r="S210" s="22">
        <f t="shared" si="142"/>
        <v>-5.7020704800492261E-3</v>
      </c>
      <c r="T210" s="22">
        <f t="shared" si="143"/>
        <v>-7.193856327447623E-4</v>
      </c>
      <c r="U210" s="22">
        <f t="shared" si="144"/>
        <v>-1.1282163496031394E-2</v>
      </c>
      <c r="V210" s="22">
        <f t="shared" si="145"/>
        <v>6.2968172094195474E-3</v>
      </c>
      <c r="W210" s="22">
        <f t="shared" si="146"/>
        <v>-1.3276985961497068E-2</v>
      </c>
      <c r="X210" s="22">
        <f t="shared" si="147"/>
        <v>1.6450621590482495E-3</v>
      </c>
      <c r="Y210" s="22">
        <f t="shared" si="148"/>
        <v>-1.6514155957302878E-2</v>
      </c>
      <c r="Z210" s="16"/>
    </row>
    <row r="211" spans="1:26">
      <c r="A211" s="2"/>
      <c r="B211" s="112">
        <v>43763</v>
      </c>
      <c r="C211">
        <v>55.009211999999998</v>
      </c>
      <c r="D211">
        <v>187.69085699999999</v>
      </c>
      <c r="E211">
        <v>36.962513000000001</v>
      </c>
      <c r="F211">
        <v>50.621918000000001</v>
      </c>
      <c r="G211">
        <v>61.214001000000003</v>
      </c>
      <c r="H211">
        <v>110.991257</v>
      </c>
      <c r="I211">
        <v>195.61911000000001</v>
      </c>
      <c r="J211">
        <v>78.975776999999994</v>
      </c>
      <c r="K211">
        <v>229.33071899999999</v>
      </c>
      <c r="L211">
        <v>59.800460999999999</v>
      </c>
      <c r="M211">
        <v>162.73741100000001</v>
      </c>
      <c r="O211" s="22">
        <f t="shared" si="153"/>
        <v>2.3159642905108413E-3</v>
      </c>
      <c r="P211" s="22">
        <f t="shared" si="139"/>
        <v>8.1016866975092139E-3</v>
      </c>
      <c r="Q211" s="22">
        <f t="shared" si="140"/>
        <v>-5.0358106900771915E-4</v>
      </c>
      <c r="R211" s="22">
        <f t="shared" si="141"/>
        <v>-7.1966104756400195E-3</v>
      </c>
      <c r="S211" s="22">
        <f t="shared" si="142"/>
        <v>8.9042963954886201E-3</v>
      </c>
      <c r="T211" s="22">
        <f t="shared" si="143"/>
        <v>7.9980410239930411E-3</v>
      </c>
      <c r="U211" s="22">
        <f t="shared" si="144"/>
        <v>-3.0429101557576499E-2</v>
      </c>
      <c r="V211" s="22">
        <f t="shared" si="145"/>
        <v>-1.0287482622711508E-2</v>
      </c>
      <c r="W211" s="22">
        <f t="shared" si="146"/>
        <v>1.636204495097493E-3</v>
      </c>
      <c r="X211" s="22">
        <f t="shared" si="147"/>
        <v>1.2316221585577658E-2</v>
      </c>
      <c r="Y211" s="22">
        <f t="shared" si="148"/>
        <v>5.8103126282971207E-3</v>
      </c>
      <c r="Z211" s="16"/>
    </row>
    <row r="212" spans="1:26">
      <c r="A212" s="2"/>
      <c r="B212" s="112">
        <v>43766</v>
      </c>
      <c r="C212">
        <v>54.524647000000002</v>
      </c>
      <c r="D212">
        <v>189.19924900000001</v>
      </c>
      <c r="E212">
        <v>37.018402000000002</v>
      </c>
      <c r="F212">
        <v>50.289104000000002</v>
      </c>
      <c r="G212">
        <v>61.891609000000003</v>
      </c>
      <c r="H212">
        <v>111.413994</v>
      </c>
      <c r="I212">
        <v>190.27423099999999</v>
      </c>
      <c r="J212">
        <v>77.088554000000002</v>
      </c>
      <c r="K212">
        <v>231.33459500000001</v>
      </c>
      <c r="L212">
        <v>60.399482999999996</v>
      </c>
      <c r="M212">
        <v>162.96301299999999</v>
      </c>
      <c r="O212" s="22">
        <f t="shared" si="153"/>
        <v>-8.8087973337992453E-3</v>
      </c>
      <c r="P212" s="22">
        <f t="shared" si="139"/>
        <v>8.0365768695915829E-3</v>
      </c>
      <c r="Q212" s="22">
        <f t="shared" si="140"/>
        <v>1.5120454607617795E-3</v>
      </c>
      <c r="R212" s="22">
        <f t="shared" si="141"/>
        <v>-6.5745039530109572E-3</v>
      </c>
      <c r="S212" s="22">
        <f t="shared" si="142"/>
        <v>1.1069493725790025E-2</v>
      </c>
      <c r="T212" s="22">
        <f t="shared" si="143"/>
        <v>3.8087414398775277E-3</v>
      </c>
      <c r="U212" s="22">
        <f t="shared" si="144"/>
        <v>-2.7322887830335318E-2</v>
      </c>
      <c r="V212" s="22">
        <f t="shared" si="145"/>
        <v>-2.3896225800981941E-2</v>
      </c>
      <c r="W212" s="22">
        <f t="shared" si="146"/>
        <v>8.7379310052222436E-3</v>
      </c>
      <c r="X212" s="22">
        <f t="shared" si="147"/>
        <v>1.0017013079548054E-2</v>
      </c>
      <c r="Y212" s="22">
        <f t="shared" si="148"/>
        <v>1.3862946363327744E-3</v>
      </c>
      <c r="Z212" s="16"/>
    </row>
    <row r="213" spans="1:26">
      <c r="A213" s="2"/>
      <c r="B213" s="112">
        <v>43767</v>
      </c>
      <c r="C213">
        <v>54.365768000000003</v>
      </c>
      <c r="D213">
        <v>189.10934399999999</v>
      </c>
      <c r="E213">
        <v>36.375664</v>
      </c>
      <c r="F213">
        <v>50.570717000000002</v>
      </c>
      <c r="G213">
        <v>61.662689</v>
      </c>
      <c r="H213">
        <v>111.343513</v>
      </c>
      <c r="I213">
        <v>195.158661</v>
      </c>
      <c r="J213">
        <v>77.367821000000006</v>
      </c>
      <c r="K213">
        <v>236.24125699999999</v>
      </c>
      <c r="L213">
        <v>59.002566999999999</v>
      </c>
      <c r="M213">
        <v>163.67747499999999</v>
      </c>
      <c r="O213" s="22">
        <f t="shared" ref="O213" si="154">(C213/C212)-1</f>
        <v>-2.9138932343752977E-3</v>
      </c>
      <c r="P213" s="22">
        <f t="shared" si="139"/>
        <v>-4.7518687560976769E-4</v>
      </c>
      <c r="Q213" s="22">
        <f t="shared" si="140"/>
        <v>-1.7362661953911451E-2</v>
      </c>
      <c r="R213" s="22">
        <f t="shared" si="141"/>
        <v>5.5998810398372179E-3</v>
      </c>
      <c r="S213" s="22">
        <f t="shared" si="142"/>
        <v>-3.6987243294968053E-3</v>
      </c>
      <c r="T213" s="22">
        <f t="shared" si="143"/>
        <v>-6.3260455414604344E-4</v>
      </c>
      <c r="U213" s="22">
        <f t="shared" si="144"/>
        <v>2.5670475577956875E-2</v>
      </c>
      <c r="V213" s="22">
        <f t="shared" si="145"/>
        <v>3.6226778880819044E-3</v>
      </c>
      <c r="W213" s="22">
        <f t="shared" si="146"/>
        <v>2.1210238788539115E-2</v>
      </c>
      <c r="X213" s="22">
        <f t="shared" si="147"/>
        <v>-2.3127946310401271E-2</v>
      </c>
      <c r="Y213" s="22">
        <f t="shared" si="148"/>
        <v>4.3841972902156634E-3</v>
      </c>
      <c r="Z213" s="16"/>
    </row>
    <row r="214" spans="1:26">
      <c r="A214" s="2"/>
      <c r="B214" s="112">
        <v>43768</v>
      </c>
      <c r="C214">
        <v>53.793830999999997</v>
      </c>
      <c r="D214">
        <v>188.050476</v>
      </c>
      <c r="E214">
        <v>36.670634999999997</v>
      </c>
      <c r="F214">
        <v>51.338749</v>
      </c>
      <c r="G214">
        <v>60.060229999999997</v>
      </c>
      <c r="H214">
        <v>110.727051</v>
      </c>
      <c r="I214">
        <v>196.133713</v>
      </c>
      <c r="J214">
        <v>77.570946000000006</v>
      </c>
      <c r="K214">
        <v>238.59153699999999</v>
      </c>
      <c r="L214">
        <v>58.9953</v>
      </c>
      <c r="M214">
        <v>163.40484599999999</v>
      </c>
      <c r="O214" s="22">
        <f t="shared" ref="O214:O216" si="155">C214/C213-1</f>
        <v>-1.0520167764391797E-2</v>
      </c>
      <c r="P214" s="22">
        <f t="shared" si="139"/>
        <v>-5.5992368097896872E-3</v>
      </c>
      <c r="Q214" s="22">
        <f t="shared" si="140"/>
        <v>8.1090203604254896E-3</v>
      </c>
      <c r="R214" s="22">
        <f t="shared" si="141"/>
        <v>1.5187287140896233E-2</v>
      </c>
      <c r="S214" s="22">
        <f t="shared" si="142"/>
        <v>-2.5987497885471722E-2</v>
      </c>
      <c r="T214" s="22">
        <f t="shared" si="143"/>
        <v>-5.5365776001696787E-3</v>
      </c>
      <c r="U214" s="22">
        <f t="shared" si="144"/>
        <v>4.9962015265108128E-3</v>
      </c>
      <c r="V214" s="22">
        <f t="shared" si="145"/>
        <v>2.625445532452142E-3</v>
      </c>
      <c r="W214" s="22">
        <f t="shared" si="146"/>
        <v>9.9486433057711654E-3</v>
      </c>
      <c r="X214" s="22">
        <f t="shared" si="147"/>
        <v>-1.2316413284185757E-4</v>
      </c>
      <c r="Y214" s="22">
        <f t="shared" si="148"/>
        <v>-1.6656476402754361E-3</v>
      </c>
      <c r="Z214" s="16"/>
    </row>
    <row r="215" spans="1:26">
      <c r="A215" s="2"/>
      <c r="B215" s="112">
        <v>43769</v>
      </c>
      <c r="C215">
        <v>53.674678999999998</v>
      </c>
      <c r="D215">
        <v>191.44686899999999</v>
      </c>
      <c r="E215">
        <v>36.409804999999999</v>
      </c>
      <c r="F215">
        <v>51.684398999999999</v>
      </c>
      <c r="G215">
        <v>60.353256000000002</v>
      </c>
      <c r="H215">
        <v>110.01370199999999</v>
      </c>
      <c r="I215">
        <v>196.89210499999999</v>
      </c>
      <c r="J215">
        <v>78.044883999999996</v>
      </c>
      <c r="K215">
        <v>236.62515300000001</v>
      </c>
      <c r="L215">
        <v>60.329151000000003</v>
      </c>
      <c r="M215">
        <v>163.70564300000001</v>
      </c>
      <c r="O215" s="22">
        <f t="shared" si="155"/>
        <v>-2.2149751706659337E-3</v>
      </c>
      <c r="P215" s="22">
        <f t="shared" si="139"/>
        <v>1.8061071007339446E-2</v>
      </c>
      <c r="Q215" s="22">
        <f t="shared" si="140"/>
        <v>-7.112775658234427E-3</v>
      </c>
      <c r="R215" s="22">
        <f t="shared" si="141"/>
        <v>6.7327312552940555E-3</v>
      </c>
      <c r="S215" s="22">
        <f t="shared" si="142"/>
        <v>4.8788690952399349E-3</v>
      </c>
      <c r="T215" s="22">
        <f t="shared" si="143"/>
        <v>-6.4424094524111464E-3</v>
      </c>
      <c r="U215" s="22">
        <f t="shared" si="144"/>
        <v>3.8667090343615929E-3</v>
      </c>
      <c r="V215" s="22">
        <f t="shared" si="145"/>
        <v>6.1097359828510278E-3</v>
      </c>
      <c r="W215" s="22">
        <f t="shared" si="146"/>
        <v>-8.2416334825823334E-3</v>
      </c>
      <c r="X215" s="22">
        <f t="shared" si="147"/>
        <v>2.2609445159190722E-2</v>
      </c>
      <c r="Y215" s="22">
        <f t="shared" si="148"/>
        <v>1.8408083197238856E-3</v>
      </c>
      <c r="Z215" s="16"/>
    </row>
    <row r="216" spans="1:26">
      <c r="A216" s="2"/>
      <c r="B216" s="112">
        <v>43770</v>
      </c>
      <c r="C216">
        <v>55.287224000000002</v>
      </c>
      <c r="D216">
        <v>193.41478000000001</v>
      </c>
      <c r="E216">
        <v>36.521594999999998</v>
      </c>
      <c r="F216">
        <v>51.374862999999998</v>
      </c>
      <c r="G216">
        <v>63.768760999999998</v>
      </c>
      <c r="H216">
        <v>112.550049</v>
      </c>
      <c r="I216">
        <v>194.580826</v>
      </c>
      <c r="J216">
        <v>77.113952999999995</v>
      </c>
      <c r="K216">
        <v>236.16636700000001</v>
      </c>
      <c r="L216">
        <v>62.041339999999998</v>
      </c>
      <c r="M216">
        <v>165.55763200000001</v>
      </c>
      <c r="O216" s="22">
        <f t="shared" si="155"/>
        <v>3.0042937005734238E-2</v>
      </c>
      <c r="P216" s="22">
        <f t="shared" si="139"/>
        <v>1.0279149563945156E-2</v>
      </c>
      <c r="Q216" s="22">
        <f t="shared" si="140"/>
        <v>3.0703267979599325E-3</v>
      </c>
      <c r="R216" s="22">
        <f t="shared" si="141"/>
        <v>-5.9889639037884468E-3</v>
      </c>
      <c r="S216" s="22">
        <f t="shared" si="142"/>
        <v>5.6591892904667818E-2</v>
      </c>
      <c r="T216" s="22">
        <f t="shared" si="143"/>
        <v>2.3054828206762856E-2</v>
      </c>
      <c r="U216" s="22">
        <f t="shared" si="144"/>
        <v>-1.1738809943649064E-2</v>
      </c>
      <c r="V216" s="22">
        <f t="shared" si="145"/>
        <v>-1.1928148935425376E-2</v>
      </c>
      <c r="W216" s="22">
        <f t="shared" si="146"/>
        <v>-1.9388724917168698E-3</v>
      </c>
      <c r="X216" s="22">
        <f t="shared" si="147"/>
        <v>2.8380790573366399E-2</v>
      </c>
      <c r="Y216" s="22">
        <f t="shared" si="148"/>
        <v>1.1312920960213857E-2</v>
      </c>
      <c r="Z216" s="16"/>
    </row>
    <row r="217" spans="1:26">
      <c r="A217" s="2"/>
      <c r="B217" s="112">
        <v>43773</v>
      </c>
      <c r="C217">
        <v>56.931541000000003</v>
      </c>
      <c r="D217">
        <v>194.51362599999999</v>
      </c>
      <c r="E217">
        <v>36.506062</v>
      </c>
      <c r="F217">
        <v>50.712798999999997</v>
      </c>
      <c r="G217">
        <v>65.288841000000005</v>
      </c>
      <c r="H217">
        <v>113.448341</v>
      </c>
      <c r="I217">
        <v>190.56317100000001</v>
      </c>
      <c r="J217">
        <v>76.098395999999994</v>
      </c>
      <c r="K217">
        <v>235.26738</v>
      </c>
      <c r="L217">
        <v>62.448784000000003</v>
      </c>
      <c r="M217">
        <v>168.36850000000001</v>
      </c>
      <c r="O217" s="22">
        <f t="shared" ref="O217" si="156">(C217/C216)-1</f>
        <v>2.9741355796774949E-2</v>
      </c>
      <c r="P217" s="22">
        <f t="shared" si="139"/>
        <v>5.6812928153679998E-3</v>
      </c>
      <c r="Q217" s="22">
        <f t="shared" si="140"/>
        <v>-4.2531001178880423E-4</v>
      </c>
      <c r="R217" s="22">
        <f t="shared" si="141"/>
        <v>-1.2886924876081896E-2</v>
      </c>
      <c r="S217" s="22">
        <f t="shared" si="142"/>
        <v>2.3837377050496711E-2</v>
      </c>
      <c r="T217" s="22">
        <f t="shared" si="143"/>
        <v>7.981267071683007E-3</v>
      </c>
      <c r="U217" s="22">
        <f t="shared" si="144"/>
        <v>-2.0647743575721078E-2</v>
      </c>
      <c r="V217" s="22">
        <f t="shared" si="145"/>
        <v>-1.3169562193238948E-2</v>
      </c>
      <c r="W217" s="22">
        <f t="shared" si="146"/>
        <v>-3.8065835174574403E-3</v>
      </c>
      <c r="X217" s="22">
        <f t="shared" si="147"/>
        <v>6.5672985141842499E-3</v>
      </c>
      <c r="Y217" s="22">
        <f t="shared" si="148"/>
        <v>1.6978184370262106E-2</v>
      </c>
      <c r="Z217" s="16"/>
    </row>
    <row r="218" spans="1:26">
      <c r="A218" s="2"/>
      <c r="B218" s="112">
        <v>43774</v>
      </c>
      <c r="C218">
        <v>58.059547000000002</v>
      </c>
      <c r="D218">
        <v>194.11404400000001</v>
      </c>
      <c r="E218">
        <v>36.906616</v>
      </c>
      <c r="F218">
        <v>51.108307000000003</v>
      </c>
      <c r="G218">
        <v>66.277786000000006</v>
      </c>
      <c r="H218">
        <v>113.694931</v>
      </c>
      <c r="I218">
        <v>185.99478099999999</v>
      </c>
      <c r="J218">
        <v>74.744324000000006</v>
      </c>
      <c r="K218">
        <v>234.377838</v>
      </c>
      <c r="L218">
        <v>62.359051000000001</v>
      </c>
      <c r="M218">
        <v>168.19924900000001</v>
      </c>
      <c r="O218" s="22">
        <f t="shared" ref="O218:O220" si="157">C218/C217-1</f>
        <v>1.9813375506557929E-2</v>
      </c>
      <c r="P218" s="22">
        <f t="shared" si="139"/>
        <v>-2.0542622551285028E-3</v>
      </c>
      <c r="Q218" s="22">
        <f t="shared" si="140"/>
        <v>1.0972259894808767E-2</v>
      </c>
      <c r="R218" s="22">
        <f t="shared" si="141"/>
        <v>7.7989779266571801E-3</v>
      </c>
      <c r="S218" s="22">
        <f t="shared" si="142"/>
        <v>1.514722860526807E-2</v>
      </c>
      <c r="T218" s="22">
        <f t="shared" si="143"/>
        <v>2.1735884176570242E-3</v>
      </c>
      <c r="U218" s="22">
        <f t="shared" si="144"/>
        <v>-2.3973100237716038E-2</v>
      </c>
      <c r="V218" s="22">
        <f t="shared" si="145"/>
        <v>-1.7793699620160086E-2</v>
      </c>
      <c r="W218" s="22">
        <f t="shared" si="146"/>
        <v>-3.7809831520204673E-3</v>
      </c>
      <c r="X218" s="22">
        <f t="shared" si="147"/>
        <v>-1.4369054808177628E-3</v>
      </c>
      <c r="Y218" s="22">
        <f t="shared" si="148"/>
        <v>-1.0052414792552922E-3</v>
      </c>
      <c r="Z218" s="16"/>
    </row>
    <row r="219" spans="1:26">
      <c r="A219" s="2"/>
      <c r="B219" s="112">
        <v>43775</v>
      </c>
      <c r="C219">
        <v>56.788558999999999</v>
      </c>
      <c r="D219">
        <v>191.34698499999999</v>
      </c>
      <c r="E219">
        <v>37.105347000000002</v>
      </c>
      <c r="F219">
        <v>51.925151999999997</v>
      </c>
      <c r="G219">
        <v>64.400604000000001</v>
      </c>
      <c r="H219">
        <v>113.87103999999999</v>
      </c>
      <c r="I219">
        <v>187.77336099999999</v>
      </c>
      <c r="J219">
        <v>74.998221999999998</v>
      </c>
      <c r="K219">
        <v>234.583832</v>
      </c>
      <c r="L219">
        <v>62.385711999999998</v>
      </c>
      <c r="M219">
        <v>165.42602500000001</v>
      </c>
      <c r="O219" s="22">
        <f t="shared" si="157"/>
        <v>-2.1891111206913227E-2</v>
      </c>
      <c r="P219" s="22">
        <f t="shared" si="139"/>
        <v>-1.4254810950206198E-2</v>
      </c>
      <c r="Q219" s="22">
        <f t="shared" si="140"/>
        <v>5.3846985050052254E-3</v>
      </c>
      <c r="R219" s="22">
        <f t="shared" si="141"/>
        <v>1.5982626855551851E-2</v>
      </c>
      <c r="S219" s="22">
        <f t="shared" si="142"/>
        <v>-2.8322943678293688E-2</v>
      </c>
      <c r="T219" s="22">
        <f t="shared" si="143"/>
        <v>1.5489608767165208E-3</v>
      </c>
      <c r="U219" s="22">
        <f t="shared" si="144"/>
        <v>9.5625263807805894E-3</v>
      </c>
      <c r="V219" s="22">
        <f t="shared" si="145"/>
        <v>3.3968866987144075E-3</v>
      </c>
      <c r="W219" s="22">
        <f t="shared" si="146"/>
        <v>8.7889709094435275E-4</v>
      </c>
      <c r="X219" s="22">
        <f t="shared" si="147"/>
        <v>4.2754018177726394E-4</v>
      </c>
      <c r="Y219" s="22">
        <f t="shared" si="148"/>
        <v>-1.6487731166980435E-2</v>
      </c>
      <c r="Z219" s="16"/>
    </row>
    <row r="220" spans="1:26">
      <c r="A220" s="2"/>
      <c r="B220" s="112">
        <v>43776</v>
      </c>
      <c r="C220">
        <v>57.995983000000003</v>
      </c>
      <c r="D220">
        <v>190.21816999999999</v>
      </c>
      <c r="E220">
        <v>37.332008000000002</v>
      </c>
      <c r="F220">
        <v>51.306072</v>
      </c>
      <c r="G220">
        <v>65.572700999999995</v>
      </c>
      <c r="H220">
        <v>114.487526</v>
      </c>
      <c r="I220">
        <v>185.70588699999999</v>
      </c>
      <c r="J220">
        <v>73.813400000000001</v>
      </c>
      <c r="K220">
        <v>240.14596599999999</v>
      </c>
      <c r="L220">
        <v>63.105732000000003</v>
      </c>
      <c r="M220">
        <v>167.23097200000001</v>
      </c>
      <c r="O220" s="22">
        <f t="shared" si="157"/>
        <v>2.1261747458673819E-2</v>
      </c>
      <c r="P220" s="22">
        <f t="shared" si="139"/>
        <v>-5.8993090484285027E-3</v>
      </c>
      <c r="Q220" s="22">
        <f t="shared" si="140"/>
        <v>6.1085805234486479E-3</v>
      </c>
      <c r="R220" s="22">
        <f t="shared" si="141"/>
        <v>-1.192254574430518E-2</v>
      </c>
      <c r="S220" s="22">
        <f t="shared" si="142"/>
        <v>1.8200093278628149E-2</v>
      </c>
      <c r="T220" s="22">
        <f t="shared" si="143"/>
        <v>5.4138962812670943E-3</v>
      </c>
      <c r="U220" s="22">
        <f t="shared" si="144"/>
        <v>-1.1010475548765442E-2</v>
      </c>
      <c r="V220" s="22">
        <f t="shared" si="145"/>
        <v>-1.5798001184614718E-2</v>
      </c>
      <c r="W220" s="22">
        <f t="shared" si="146"/>
        <v>2.3710645156482801E-2</v>
      </c>
      <c r="X220" s="22">
        <f t="shared" si="147"/>
        <v>1.1541424741613904E-2</v>
      </c>
      <c r="Y220" s="22">
        <f t="shared" si="148"/>
        <v>1.0910901111236937E-2</v>
      </c>
      <c r="Z220" s="16"/>
    </row>
    <row r="221" spans="1:26">
      <c r="A221" s="2"/>
      <c r="B221" s="112">
        <v>43777</v>
      </c>
      <c r="C221">
        <v>56.894581000000002</v>
      </c>
      <c r="D221">
        <v>190.63772599999999</v>
      </c>
      <c r="E221">
        <v>37.086708000000002</v>
      </c>
      <c r="F221">
        <v>51.555424000000002</v>
      </c>
      <c r="G221">
        <v>65.133162999999996</v>
      </c>
      <c r="H221">
        <v>114.822182</v>
      </c>
      <c r="I221">
        <v>185.86837800000001</v>
      </c>
      <c r="J221">
        <v>74.405822999999998</v>
      </c>
      <c r="K221">
        <v>240.62354999999999</v>
      </c>
      <c r="L221">
        <v>63.278449999999999</v>
      </c>
      <c r="M221">
        <v>167.672821</v>
      </c>
      <c r="O221" s="22">
        <f t="shared" ref="O221" si="158">(C221/C220)-1</f>
        <v>-1.8991004945980494E-2</v>
      </c>
      <c r="P221" s="22">
        <f t="shared" si="139"/>
        <v>2.2056567992427834E-3</v>
      </c>
      <c r="Q221" s="22">
        <f t="shared" si="140"/>
        <v>-6.5707689765843735E-3</v>
      </c>
      <c r="R221" s="22">
        <f t="shared" si="141"/>
        <v>4.860087515567324E-3</v>
      </c>
      <c r="S221" s="22">
        <f t="shared" si="142"/>
        <v>-6.7030638252951746E-3</v>
      </c>
      <c r="T221" s="22">
        <f t="shared" si="143"/>
        <v>2.9230782749205542E-3</v>
      </c>
      <c r="U221" s="22">
        <f t="shared" si="144"/>
        <v>8.7499110892497178E-4</v>
      </c>
      <c r="V221" s="22">
        <f t="shared" si="145"/>
        <v>8.0259546369629842E-3</v>
      </c>
      <c r="W221" s="22">
        <f t="shared" si="146"/>
        <v>1.9887238080860126E-3</v>
      </c>
      <c r="X221" s="22">
        <f t="shared" si="147"/>
        <v>2.7369621510768827E-3</v>
      </c>
      <c r="Y221" s="22">
        <f t="shared" si="148"/>
        <v>2.6421481303116057E-3</v>
      </c>
      <c r="Z221" s="16"/>
    </row>
    <row r="222" spans="1:26">
      <c r="A222" s="2"/>
      <c r="B222" s="112">
        <v>43780</v>
      </c>
      <c r="C222">
        <v>56.548889000000003</v>
      </c>
      <c r="D222">
        <v>189.409042</v>
      </c>
      <c r="E222">
        <v>36.962513000000001</v>
      </c>
      <c r="F222">
        <v>51.194298000000003</v>
      </c>
      <c r="G222">
        <v>66.094634999999997</v>
      </c>
      <c r="H222">
        <v>114.417084</v>
      </c>
      <c r="I222">
        <v>187.20462000000001</v>
      </c>
      <c r="J222">
        <v>74.050369000000003</v>
      </c>
      <c r="K222">
        <v>237.92671200000001</v>
      </c>
      <c r="L222">
        <v>63.779510000000002</v>
      </c>
      <c r="M222">
        <v>169.02654999999999</v>
      </c>
      <c r="O222" s="22">
        <f t="shared" ref="O222:O224" si="159">C222/C221-1</f>
        <v>-6.0760092424267942E-3</v>
      </c>
      <c r="P222" s="22">
        <f t="shared" si="139"/>
        <v>-6.4451251375081675E-3</v>
      </c>
      <c r="Q222" s="22">
        <f t="shared" si="140"/>
        <v>-3.3487739057346255E-3</v>
      </c>
      <c r="R222" s="22">
        <f t="shared" si="141"/>
        <v>-7.0046170117813444E-3</v>
      </c>
      <c r="S222" s="22">
        <f t="shared" si="142"/>
        <v>1.4761635328534473E-2</v>
      </c>
      <c r="T222" s="22">
        <f t="shared" si="143"/>
        <v>-3.5280465232754299E-3</v>
      </c>
      <c r="U222" s="22">
        <f t="shared" si="144"/>
        <v>7.1891841655820077E-3</v>
      </c>
      <c r="V222" s="22">
        <f t="shared" si="145"/>
        <v>-4.7772336312978947E-3</v>
      </c>
      <c r="W222" s="22">
        <f t="shared" si="146"/>
        <v>-1.1207705978903526E-2</v>
      </c>
      <c r="X222" s="22">
        <f t="shared" si="147"/>
        <v>7.9183355470939798E-3</v>
      </c>
      <c r="Y222" s="22">
        <f t="shared" si="148"/>
        <v>8.0736340685767516E-3</v>
      </c>
      <c r="Z222" s="16"/>
    </row>
    <row r="223" spans="1:26">
      <c r="A223" s="2"/>
      <c r="B223" s="112">
        <v>43781</v>
      </c>
      <c r="C223">
        <v>55.769069999999999</v>
      </c>
      <c r="D223">
        <v>194.26388499999999</v>
      </c>
      <c r="E223">
        <v>36.987358</v>
      </c>
      <c r="F223">
        <v>50.833176000000002</v>
      </c>
      <c r="G223">
        <v>66.479232999999994</v>
      </c>
      <c r="H223">
        <v>113.747787</v>
      </c>
      <c r="I223">
        <v>186.66288800000001</v>
      </c>
      <c r="J223">
        <v>73.760177999999996</v>
      </c>
      <c r="K223">
        <v>239.01290900000001</v>
      </c>
      <c r="L223">
        <v>63.721138000000003</v>
      </c>
      <c r="M223">
        <v>165.82086200000001</v>
      </c>
      <c r="O223" s="22">
        <f t="shared" si="159"/>
        <v>-1.3790173667249328E-2</v>
      </c>
      <c r="P223" s="22">
        <f t="shared" si="139"/>
        <v>2.5631527136914523E-2</v>
      </c>
      <c r="Q223" s="22">
        <f t="shared" si="140"/>
        <v>6.7216750116538826E-4</v>
      </c>
      <c r="R223" s="22">
        <f t="shared" si="141"/>
        <v>-7.0539496410323421E-3</v>
      </c>
      <c r="S223" s="22">
        <f t="shared" si="142"/>
        <v>5.8188989166820804E-3</v>
      </c>
      <c r="T223" s="22">
        <f t="shared" si="143"/>
        <v>-5.8496246941583951E-3</v>
      </c>
      <c r="U223" s="22">
        <f t="shared" si="144"/>
        <v>-2.893796103963675E-3</v>
      </c>
      <c r="V223" s="22">
        <f t="shared" si="145"/>
        <v>-3.9188325989301109E-3</v>
      </c>
      <c r="W223" s="22">
        <f t="shared" si="146"/>
        <v>4.5652587339584105E-3</v>
      </c>
      <c r="X223" s="22">
        <f t="shared" si="147"/>
        <v>-9.1521556060869536E-4</v>
      </c>
      <c r="Y223" s="22">
        <f t="shared" si="148"/>
        <v>-1.896558854215491E-2</v>
      </c>
      <c r="Z223" s="16"/>
    </row>
    <row r="224" spans="1:26">
      <c r="A224" s="2"/>
      <c r="B224" s="112">
        <v>43782</v>
      </c>
      <c r="C224">
        <v>55.310848</v>
      </c>
      <c r="D224">
        <v>192.98524499999999</v>
      </c>
      <c r="E224">
        <v>37.564892</v>
      </c>
      <c r="F224">
        <v>51.331874999999997</v>
      </c>
      <c r="G224">
        <v>64.052643000000003</v>
      </c>
      <c r="H224">
        <v>113.148911</v>
      </c>
      <c r="I224">
        <v>189.88604699999999</v>
      </c>
      <c r="J224">
        <v>74.681968999999995</v>
      </c>
      <c r="K224">
        <v>237.43983499999999</v>
      </c>
      <c r="L224">
        <v>64.331695999999994</v>
      </c>
      <c r="M224">
        <v>165.144012</v>
      </c>
      <c r="O224" s="22">
        <f t="shared" si="159"/>
        <v>-8.2164181687088833E-3</v>
      </c>
      <c r="P224" s="22">
        <f t="shared" si="139"/>
        <v>-6.5819748225460772E-3</v>
      </c>
      <c r="Q224" s="22">
        <f t="shared" si="140"/>
        <v>1.5614362074739097E-2</v>
      </c>
      <c r="R224" s="22">
        <f t="shared" si="141"/>
        <v>9.8105024954568965E-3</v>
      </c>
      <c r="S224" s="22">
        <f t="shared" si="142"/>
        <v>-3.6501474076874318E-2</v>
      </c>
      <c r="T224" s="22">
        <f t="shared" si="143"/>
        <v>-5.2649463852866285E-3</v>
      </c>
      <c r="U224" s="22">
        <f t="shared" si="144"/>
        <v>1.7267272753221263E-2</v>
      </c>
      <c r="V224" s="22">
        <f t="shared" si="145"/>
        <v>1.2497136327409564E-2</v>
      </c>
      <c r="W224" s="22">
        <f t="shared" si="146"/>
        <v>-6.5815440955953042E-3</v>
      </c>
      <c r="X224" s="22">
        <f t="shared" si="147"/>
        <v>9.5817183930391181E-3</v>
      </c>
      <c r="Y224" s="22">
        <f t="shared" si="148"/>
        <v>-4.0818145065486533E-3</v>
      </c>
      <c r="Z224" s="16"/>
    </row>
    <row r="225" spans="1:26">
      <c r="A225" s="2"/>
      <c r="B225" s="112">
        <v>43783</v>
      </c>
      <c r="C225">
        <v>55.069653000000002</v>
      </c>
      <c r="D225">
        <v>192.94528199999999</v>
      </c>
      <c r="E225">
        <v>37.462418</v>
      </c>
      <c r="F225">
        <v>50.987934000000003</v>
      </c>
      <c r="G225">
        <v>64.098433999999997</v>
      </c>
      <c r="H225">
        <v>113.254608</v>
      </c>
      <c r="I225">
        <v>191.22224399999999</v>
      </c>
      <c r="J225">
        <v>74.460068000000007</v>
      </c>
      <c r="K225">
        <v>239.55607599999999</v>
      </c>
      <c r="L225">
        <v>63.886547</v>
      </c>
      <c r="M225">
        <v>163.93130500000001</v>
      </c>
      <c r="O225" s="22">
        <f t="shared" ref="O225" si="160">(C225/C224)-1</f>
        <v>-4.3607178107266664E-3</v>
      </c>
      <c r="P225" s="22">
        <f t="shared" si="139"/>
        <v>-2.0707800744046434E-4</v>
      </c>
      <c r="Q225" s="22">
        <f t="shared" si="140"/>
        <v>-2.727919462672812E-3</v>
      </c>
      <c r="R225" s="22">
        <f t="shared" si="141"/>
        <v>-6.7003397012089794E-3</v>
      </c>
      <c r="S225" s="22">
        <f t="shared" si="142"/>
        <v>7.1489633925003737E-4</v>
      </c>
      <c r="T225" s="22">
        <f t="shared" si="143"/>
        <v>9.3414067414232527E-4</v>
      </c>
      <c r="U225" s="22">
        <f t="shared" si="144"/>
        <v>7.0368361504729027E-3</v>
      </c>
      <c r="V225" s="22">
        <f t="shared" si="145"/>
        <v>-2.9712794530094566E-3</v>
      </c>
      <c r="W225" s="22">
        <f t="shared" si="146"/>
        <v>8.9127462542248903E-3</v>
      </c>
      <c r="X225" s="22">
        <f t="shared" si="147"/>
        <v>-6.9195906167310861E-3</v>
      </c>
      <c r="Y225" s="22">
        <f t="shared" si="148"/>
        <v>-7.3433301353972302E-3</v>
      </c>
      <c r="Z225" s="16"/>
    </row>
    <row r="226" spans="1:26">
      <c r="A226" s="2"/>
      <c r="B226" s="112">
        <v>43784</v>
      </c>
      <c r="C226">
        <v>55.624374000000003</v>
      </c>
      <c r="D226">
        <v>194.89321899999999</v>
      </c>
      <c r="E226">
        <v>36.909717999999998</v>
      </c>
      <c r="F226">
        <v>50.755783000000001</v>
      </c>
      <c r="G226">
        <v>61.937393</v>
      </c>
      <c r="H226">
        <v>114.07363100000001</v>
      </c>
      <c r="I226">
        <v>192.63970900000001</v>
      </c>
      <c r="J226">
        <v>74.878272999999993</v>
      </c>
      <c r="K226">
        <v>252.26281700000001</v>
      </c>
      <c r="L226">
        <v>64.645499999999998</v>
      </c>
      <c r="M226">
        <v>164.02531400000001</v>
      </c>
      <c r="O226" s="22">
        <f t="shared" ref="O226:O228" si="161">C226/C225-1</f>
        <v>1.0073079632442861E-2</v>
      </c>
      <c r="P226" s="22">
        <f t="shared" si="139"/>
        <v>1.0095800113941067E-2</v>
      </c>
      <c r="Q226" s="22">
        <f t="shared" si="140"/>
        <v>-1.4753452379929199E-2</v>
      </c>
      <c r="R226" s="22">
        <f t="shared" si="141"/>
        <v>-4.5530575920177396E-3</v>
      </c>
      <c r="S226" s="22">
        <f t="shared" si="142"/>
        <v>-3.3714411806066824E-2</v>
      </c>
      <c r="T226" s="22">
        <f t="shared" si="143"/>
        <v>7.2316969213297444E-3</v>
      </c>
      <c r="U226" s="22">
        <f t="shared" si="144"/>
        <v>7.4126574939681333E-3</v>
      </c>
      <c r="V226" s="22">
        <f t="shared" si="145"/>
        <v>5.6165003770878297E-3</v>
      </c>
      <c r="W226" s="22">
        <f t="shared" si="146"/>
        <v>5.3042866673104205E-2</v>
      </c>
      <c r="X226" s="22">
        <f t="shared" si="147"/>
        <v>1.1879699805970034E-2</v>
      </c>
      <c r="Y226" s="22">
        <f t="shared" si="148"/>
        <v>5.7346581850237222E-4</v>
      </c>
      <c r="Z226" s="16"/>
    </row>
    <row r="227" spans="1:26">
      <c r="A227" s="2"/>
      <c r="B227" s="112">
        <v>43787</v>
      </c>
      <c r="C227">
        <v>55.085735</v>
      </c>
      <c r="D227">
        <v>197.190765</v>
      </c>
      <c r="E227">
        <v>37.338222999999999</v>
      </c>
      <c r="F227">
        <v>50.858967</v>
      </c>
      <c r="G227">
        <v>61.214001000000003</v>
      </c>
      <c r="H227">
        <v>115.033562</v>
      </c>
      <c r="I227">
        <v>193.50647000000001</v>
      </c>
      <c r="J227">
        <v>74.656357</v>
      </c>
      <c r="K227">
        <v>255.56822199999999</v>
      </c>
      <c r="L227">
        <v>64.971457999999998</v>
      </c>
      <c r="M227">
        <v>164.42953499999999</v>
      </c>
      <c r="O227" s="22">
        <f t="shared" si="161"/>
        <v>-9.6835067303410183E-3</v>
      </c>
      <c r="P227" s="22">
        <f t="shared" si="139"/>
        <v>1.1788742634498695E-2</v>
      </c>
      <c r="Q227" s="22">
        <f t="shared" si="140"/>
        <v>1.1609544131439886E-2</v>
      </c>
      <c r="R227" s="22">
        <f t="shared" si="141"/>
        <v>2.0329506097855887E-3</v>
      </c>
      <c r="S227" s="22">
        <f t="shared" si="142"/>
        <v>-1.1679406655039526E-2</v>
      </c>
      <c r="T227" s="22">
        <f t="shared" si="143"/>
        <v>8.4150122301269725E-3</v>
      </c>
      <c r="U227" s="22">
        <f t="shared" si="144"/>
        <v>4.4993890641726875E-3</v>
      </c>
      <c r="V227" s="22">
        <f t="shared" si="145"/>
        <v>-2.9636901481421285E-3</v>
      </c>
      <c r="W227" s="22">
        <f t="shared" si="146"/>
        <v>1.3103021044912788E-2</v>
      </c>
      <c r="X227" s="22">
        <f t="shared" si="147"/>
        <v>5.0422380521459864E-3</v>
      </c>
      <c r="Y227" s="22">
        <f t="shared" si="148"/>
        <v>2.4643818087735081E-3</v>
      </c>
      <c r="Z227" s="16"/>
    </row>
    <row r="228" spans="1:26">
      <c r="A228" s="2"/>
      <c r="B228" s="112">
        <v>43788</v>
      </c>
      <c r="C228">
        <v>54.522964000000002</v>
      </c>
      <c r="D228">
        <v>199.10874899999999</v>
      </c>
      <c r="E228">
        <v>37.226439999999997</v>
      </c>
      <c r="F228">
        <v>50.747180999999998</v>
      </c>
      <c r="G228">
        <v>60.444828000000001</v>
      </c>
      <c r="H228">
        <v>114.998329</v>
      </c>
      <c r="I228">
        <v>194.62593100000001</v>
      </c>
      <c r="J228">
        <v>74.152809000000005</v>
      </c>
      <c r="K228">
        <v>256.78555299999999</v>
      </c>
      <c r="L228">
        <v>64.774405999999999</v>
      </c>
      <c r="M228">
        <v>163.24504099999999</v>
      </c>
      <c r="O228" s="22">
        <f t="shared" si="161"/>
        <v>-1.0216274685270088E-2</v>
      </c>
      <c r="P228" s="22">
        <f t="shared" si="139"/>
        <v>9.7265406927145026E-3</v>
      </c>
      <c r="Q228" s="22">
        <f t="shared" si="140"/>
        <v>-2.9937953929944916E-3</v>
      </c>
      <c r="R228" s="22">
        <f t="shared" si="141"/>
        <v>-2.1979604894453164E-3</v>
      </c>
      <c r="S228" s="22">
        <f t="shared" si="142"/>
        <v>-1.2565311651496214E-2</v>
      </c>
      <c r="T228" s="22">
        <f t="shared" si="143"/>
        <v>-3.0628452590220068E-4</v>
      </c>
      <c r="U228" s="22">
        <f t="shared" si="144"/>
        <v>5.7851347296036248E-3</v>
      </c>
      <c r="V228" s="22">
        <f t="shared" si="145"/>
        <v>-6.7448777335866739E-3</v>
      </c>
      <c r="W228" s="22">
        <f t="shared" si="146"/>
        <v>4.7632330438953652E-3</v>
      </c>
      <c r="X228" s="22">
        <f t="shared" si="147"/>
        <v>-3.0329010009287893E-3</v>
      </c>
      <c r="Y228" s="22">
        <f t="shared" si="148"/>
        <v>-7.2036571775259128E-3</v>
      </c>
      <c r="Z228" s="16"/>
    </row>
    <row r="229" spans="1:26">
      <c r="A229" s="2"/>
      <c r="B229" s="112">
        <v>43789</v>
      </c>
      <c r="C229">
        <v>54.691799000000003</v>
      </c>
      <c r="D229">
        <v>197.300659</v>
      </c>
      <c r="E229">
        <v>36.990456000000002</v>
      </c>
      <c r="F229">
        <v>50.549422999999997</v>
      </c>
      <c r="G229">
        <v>59.565764999999999</v>
      </c>
      <c r="H229">
        <v>114.161705</v>
      </c>
      <c r="I229">
        <v>196.729614</v>
      </c>
      <c r="J229">
        <v>74.519797999999994</v>
      </c>
      <c r="K229">
        <v>258.03100599999999</v>
      </c>
      <c r="L229">
        <v>64.020354999999995</v>
      </c>
      <c r="M229">
        <v>161.75973500000001</v>
      </c>
      <c r="O229" s="22">
        <f t="shared" ref="O229" si="162">(C229/C228)-1</f>
        <v>3.0965851379614051E-3</v>
      </c>
      <c r="P229" s="22">
        <f t="shared" si="139"/>
        <v>-9.0809168812566732E-3</v>
      </c>
      <c r="Q229" s="22">
        <f t="shared" si="140"/>
        <v>-6.3391503458293252E-3</v>
      </c>
      <c r="R229" s="22">
        <f t="shared" si="141"/>
        <v>-3.8969258213574776E-3</v>
      </c>
      <c r="S229" s="22">
        <f t="shared" si="142"/>
        <v>-1.4543229405831082E-2</v>
      </c>
      <c r="T229" s="22">
        <f t="shared" si="143"/>
        <v>-7.2750970146705507E-3</v>
      </c>
      <c r="U229" s="22">
        <f t="shared" si="144"/>
        <v>1.0808852598372276E-2</v>
      </c>
      <c r="V229" s="22">
        <f t="shared" si="145"/>
        <v>4.9490910047653713E-3</v>
      </c>
      <c r="W229" s="22">
        <f t="shared" si="146"/>
        <v>4.8501677195211812E-3</v>
      </c>
      <c r="X229" s="22">
        <f t="shared" si="147"/>
        <v>-1.1641187415906251E-2</v>
      </c>
      <c r="Y229" s="22">
        <f t="shared" si="148"/>
        <v>-9.0986286070398048E-3</v>
      </c>
      <c r="Z229" s="16"/>
    </row>
    <row r="230" spans="1:26">
      <c r="A230" s="2"/>
      <c r="B230" s="112">
        <v>43790</v>
      </c>
      <c r="C230">
        <v>56.010254000000003</v>
      </c>
      <c r="D230">
        <v>197.720215</v>
      </c>
      <c r="E230">
        <v>37.217125000000003</v>
      </c>
      <c r="F230">
        <v>50.033526999999999</v>
      </c>
      <c r="G230">
        <v>60.151806000000001</v>
      </c>
      <c r="H230">
        <v>114.42588000000001</v>
      </c>
      <c r="I230">
        <v>192.79316700000001</v>
      </c>
      <c r="J230">
        <v>74.101569999999995</v>
      </c>
      <c r="K230">
        <v>258.95797700000003</v>
      </c>
      <c r="L230">
        <v>63.733291999999999</v>
      </c>
      <c r="M230">
        <v>165.48242200000001</v>
      </c>
      <c r="O230" s="22">
        <f t="shared" ref="O230:O232" si="163">C230/C229-1</f>
        <v>2.4106996370699019E-2</v>
      </c>
      <c r="P230" s="22">
        <f t="shared" si="139"/>
        <v>2.1264804797231918E-3</v>
      </c>
      <c r="Q230" s="22">
        <f t="shared" si="140"/>
        <v>6.1277698225725707E-3</v>
      </c>
      <c r="R230" s="22">
        <f t="shared" si="141"/>
        <v>-1.0205774257799116E-2</v>
      </c>
      <c r="S230" s="22">
        <f t="shared" si="142"/>
        <v>9.8385540754828416E-3</v>
      </c>
      <c r="T230" s="22">
        <f t="shared" si="143"/>
        <v>2.314042173774622E-3</v>
      </c>
      <c r="U230" s="22">
        <f t="shared" si="144"/>
        <v>-2.0009427762105902E-2</v>
      </c>
      <c r="V230" s="22">
        <f t="shared" si="145"/>
        <v>-5.6123072153254627E-3</v>
      </c>
      <c r="W230" s="22">
        <f t="shared" si="146"/>
        <v>3.5924791146999535E-3</v>
      </c>
      <c r="X230" s="22">
        <f t="shared" si="147"/>
        <v>-4.4839332740344018E-3</v>
      </c>
      <c r="Y230" s="22">
        <f t="shared" si="148"/>
        <v>2.3013681371325312E-2</v>
      </c>
      <c r="Z230" s="16"/>
    </row>
    <row r="231" spans="1:26">
      <c r="A231" s="2"/>
      <c r="B231" s="112">
        <v>43791</v>
      </c>
      <c r="C231">
        <v>55.769069999999999</v>
      </c>
      <c r="D231">
        <v>198.609283</v>
      </c>
      <c r="E231">
        <v>37.061866999999999</v>
      </c>
      <c r="F231">
        <v>50.050724000000002</v>
      </c>
      <c r="G231">
        <v>60.279995</v>
      </c>
      <c r="H231">
        <v>115.183258</v>
      </c>
      <c r="I231">
        <v>189.69644199999999</v>
      </c>
      <c r="J231">
        <v>73.563866000000004</v>
      </c>
      <c r="K231">
        <v>259.22955300000001</v>
      </c>
      <c r="L231">
        <v>63.677371999999998</v>
      </c>
      <c r="M231">
        <v>164.871353</v>
      </c>
      <c r="O231" s="22">
        <f t="shared" si="163"/>
        <v>-4.3060686709259777E-3</v>
      </c>
      <c r="P231" s="22">
        <f t="shared" si="139"/>
        <v>4.4965963647167762E-3</v>
      </c>
      <c r="Q231" s="22">
        <f t="shared" si="140"/>
        <v>-4.1716817191012057E-3</v>
      </c>
      <c r="R231" s="22">
        <f t="shared" si="141"/>
        <v>3.4370952901241481E-4</v>
      </c>
      <c r="S231" s="22">
        <f t="shared" si="142"/>
        <v>2.1310914588332786E-3</v>
      </c>
      <c r="T231" s="22">
        <f t="shared" si="143"/>
        <v>6.6189397014031481E-3</v>
      </c>
      <c r="U231" s="22">
        <f t="shared" si="144"/>
        <v>-1.6062420925945009E-2</v>
      </c>
      <c r="V231" s="22">
        <f t="shared" si="145"/>
        <v>-7.2563104938261347E-3</v>
      </c>
      <c r="W231" s="22">
        <f t="shared" si="146"/>
        <v>1.0487261413847371E-3</v>
      </c>
      <c r="X231" s="22">
        <f t="shared" si="147"/>
        <v>-8.7740642676981118E-4</v>
      </c>
      <c r="Y231" s="22">
        <f t="shared" si="148"/>
        <v>-3.6926520207688496E-3</v>
      </c>
      <c r="Z231" s="16"/>
    </row>
    <row r="232" spans="1:26">
      <c r="A232" s="2"/>
      <c r="B232" s="112">
        <v>43794</v>
      </c>
      <c r="C232">
        <v>55.399265</v>
      </c>
      <c r="D232">
        <v>199.57823200000001</v>
      </c>
      <c r="E232">
        <v>36.925243000000002</v>
      </c>
      <c r="F232">
        <v>50.368862</v>
      </c>
      <c r="G232">
        <v>59.703110000000002</v>
      </c>
      <c r="H232">
        <v>115.799751</v>
      </c>
      <c r="I232">
        <v>189.33531199999999</v>
      </c>
      <c r="J232">
        <v>73.435844000000003</v>
      </c>
      <c r="K232">
        <v>264.68869000000001</v>
      </c>
      <c r="L232">
        <v>64.793876999999995</v>
      </c>
      <c r="M232">
        <v>166.02766399999999</v>
      </c>
      <c r="O232" s="22">
        <f t="shared" si="163"/>
        <v>-6.6310053224842846E-3</v>
      </c>
      <c r="P232" s="22">
        <f t="shared" si="139"/>
        <v>4.8786692412559063E-3</v>
      </c>
      <c r="Q232" s="22">
        <f t="shared" si="140"/>
        <v>-3.6863766199365378E-3</v>
      </c>
      <c r="R232" s="22">
        <f t="shared" si="141"/>
        <v>6.3563116489582239E-3</v>
      </c>
      <c r="S232" s="22">
        <f t="shared" si="142"/>
        <v>-9.570090375753959E-3</v>
      </c>
      <c r="T232" s="22">
        <f t="shared" si="143"/>
        <v>5.3522795821594471E-3</v>
      </c>
      <c r="U232" s="22">
        <f t="shared" si="144"/>
        <v>-1.9037257430479793E-3</v>
      </c>
      <c r="V232" s="22">
        <f t="shared" si="145"/>
        <v>-1.7402837420208428E-3</v>
      </c>
      <c r="W232" s="22">
        <f t="shared" si="146"/>
        <v>2.1059084262665007E-2</v>
      </c>
      <c r="X232" s="22">
        <f t="shared" si="147"/>
        <v>1.7533779503337454E-2</v>
      </c>
      <c r="Y232" s="22">
        <f t="shared" si="148"/>
        <v>7.0134136644102174E-3</v>
      </c>
      <c r="Z232" s="16"/>
    </row>
    <row r="233" spans="1:26">
      <c r="A233" s="2"/>
      <c r="B233" s="112">
        <v>43795</v>
      </c>
      <c r="C233">
        <v>55.262604000000003</v>
      </c>
      <c r="D233">
        <v>198.759109</v>
      </c>
      <c r="E233">
        <v>37.009093999999997</v>
      </c>
      <c r="F233">
        <v>50.686999999999998</v>
      </c>
      <c r="G233">
        <v>59.584068000000002</v>
      </c>
      <c r="H233">
        <v>115.95824399999999</v>
      </c>
      <c r="I233">
        <v>193.921738</v>
      </c>
      <c r="J233">
        <v>73.777252000000004</v>
      </c>
      <c r="K233">
        <v>263.499481</v>
      </c>
      <c r="L233">
        <v>64.287909999999997</v>
      </c>
      <c r="M233">
        <v>166.065247</v>
      </c>
      <c r="O233" s="22">
        <f t="shared" ref="O233" si="164">(C233/C232)-1</f>
        <v>-2.4668377820535881E-3</v>
      </c>
      <c r="P233" s="22">
        <f t="shared" si="139"/>
        <v>-4.1042702492726235E-3</v>
      </c>
      <c r="Q233" s="22">
        <f t="shared" si="140"/>
        <v>2.2708313659574042E-3</v>
      </c>
      <c r="R233" s="22">
        <f t="shared" si="141"/>
        <v>6.3161641412505798E-3</v>
      </c>
      <c r="S233" s="22">
        <f t="shared" si="142"/>
        <v>-1.9938994802782828E-3</v>
      </c>
      <c r="T233" s="22">
        <f t="shared" si="143"/>
        <v>1.3686816994968876E-3</v>
      </c>
      <c r="U233" s="22">
        <f t="shared" si="144"/>
        <v>2.422382782985566E-2</v>
      </c>
      <c r="V233" s="22">
        <f t="shared" si="145"/>
        <v>4.6490648354229336E-3</v>
      </c>
      <c r="W233" s="22">
        <f t="shared" si="146"/>
        <v>-4.4928591395424489E-3</v>
      </c>
      <c r="X233" s="22">
        <f t="shared" si="147"/>
        <v>-7.8088705820149595E-3</v>
      </c>
      <c r="Y233" s="22">
        <f t="shared" si="148"/>
        <v>2.2636589044600086E-4</v>
      </c>
      <c r="Z233" s="16"/>
    </row>
    <row r="234" spans="1:26">
      <c r="A234" s="2"/>
      <c r="B234" s="112">
        <v>43796</v>
      </c>
      <c r="C234">
        <v>55.230441999999996</v>
      </c>
      <c r="D234">
        <v>201.78590399999999</v>
      </c>
      <c r="E234">
        <v>36.875565000000002</v>
      </c>
      <c r="F234">
        <v>50.764384999999997</v>
      </c>
      <c r="G234">
        <v>60.356803999999997</v>
      </c>
      <c r="H234">
        <v>116.301727</v>
      </c>
      <c r="I234">
        <v>194.03007500000001</v>
      </c>
      <c r="J234">
        <v>74.024780000000007</v>
      </c>
      <c r="K234">
        <v>262.81594799999999</v>
      </c>
      <c r="L234">
        <v>65.151450999999994</v>
      </c>
      <c r="M234">
        <v>158.93005400000001</v>
      </c>
      <c r="O234" s="22">
        <f t="shared" ref="O234:O236" si="165">C234/C233-1</f>
        <v>-5.8198488077043642E-4</v>
      </c>
      <c r="P234" s="22">
        <f t="shared" si="139"/>
        <v>1.5228459290386409E-2</v>
      </c>
      <c r="Q234" s="22">
        <f t="shared" si="140"/>
        <v>-3.6080051027457261E-3</v>
      </c>
      <c r="R234" s="22">
        <f t="shared" si="141"/>
        <v>1.5267228283386558E-3</v>
      </c>
      <c r="S234" s="22">
        <f t="shared" si="142"/>
        <v>1.2968835897542164E-2</v>
      </c>
      <c r="T234" s="22">
        <f t="shared" si="143"/>
        <v>2.9621266082642261E-3</v>
      </c>
      <c r="U234" s="22">
        <f t="shared" si="144"/>
        <v>5.586635161036746E-4</v>
      </c>
      <c r="V234" s="22">
        <f t="shared" si="145"/>
        <v>3.3550721027126862E-3</v>
      </c>
      <c r="W234" s="22">
        <f t="shared" si="146"/>
        <v>-2.5940582402893542E-3</v>
      </c>
      <c r="X234" s="22">
        <f t="shared" si="147"/>
        <v>1.3432401208874234E-2</v>
      </c>
      <c r="Y234" s="22">
        <f t="shared" si="148"/>
        <v>-4.2966202314443258E-2</v>
      </c>
      <c r="Z234" s="16"/>
    </row>
    <row r="235" spans="1:26">
      <c r="A235" s="2"/>
      <c r="B235" s="112">
        <v>43798</v>
      </c>
      <c r="C235">
        <v>54.772193999999999</v>
      </c>
      <c r="D235">
        <v>201.42628500000001</v>
      </c>
      <c r="E235">
        <v>36.978039000000003</v>
      </c>
      <c r="F235">
        <v>51.151305999999998</v>
      </c>
      <c r="G235">
        <v>59.620857000000001</v>
      </c>
      <c r="H235">
        <v>116.037521</v>
      </c>
      <c r="I235">
        <v>193.23556500000001</v>
      </c>
      <c r="J235">
        <v>74.161323999999993</v>
      </c>
      <c r="K235">
        <v>262.06680299999999</v>
      </c>
      <c r="L235">
        <v>65.007926999999995</v>
      </c>
      <c r="M235">
        <v>157.98060599999999</v>
      </c>
      <c r="O235" s="22">
        <f t="shared" si="165"/>
        <v>-8.2970185174328082E-3</v>
      </c>
      <c r="P235" s="22">
        <f t="shared" si="139"/>
        <v>-1.7821809793016063E-3</v>
      </c>
      <c r="Q235" s="22">
        <f t="shared" si="140"/>
        <v>2.7789133535986998E-3</v>
      </c>
      <c r="R235" s="22">
        <f t="shared" si="141"/>
        <v>7.6218986992553361E-3</v>
      </c>
      <c r="S235" s="22">
        <f t="shared" si="142"/>
        <v>-1.219327318921648E-2</v>
      </c>
      <c r="T235" s="22">
        <f t="shared" si="143"/>
        <v>-2.2717289486166026E-3</v>
      </c>
      <c r="U235" s="22">
        <f t="shared" si="144"/>
        <v>-4.0947775750743709E-3</v>
      </c>
      <c r="V235" s="22">
        <f t="shared" si="145"/>
        <v>1.8445715070005697E-3</v>
      </c>
      <c r="W235" s="22">
        <f t="shared" si="146"/>
        <v>-2.8504548742224189E-3</v>
      </c>
      <c r="X235" s="22">
        <f t="shared" si="147"/>
        <v>-2.2029286807442316E-3</v>
      </c>
      <c r="Y235" s="22">
        <f t="shared" si="148"/>
        <v>-5.9739991027751849E-3</v>
      </c>
      <c r="Z235" s="16"/>
    </row>
    <row r="236" spans="1:26">
      <c r="A236" s="2"/>
      <c r="B236" s="112">
        <v>43801</v>
      </c>
      <c r="C236">
        <v>55.005344000000001</v>
      </c>
      <c r="D236">
        <v>199.48834199999999</v>
      </c>
      <c r="E236">
        <v>37.037028999999997</v>
      </c>
      <c r="F236">
        <v>50.970740999999997</v>
      </c>
      <c r="G236">
        <v>59.666865999999999</v>
      </c>
      <c r="H236">
        <v>115.782127</v>
      </c>
      <c r="I236">
        <v>189.208923</v>
      </c>
      <c r="J236">
        <v>73.017646999999997</v>
      </c>
      <c r="K236">
        <v>261.87017800000001</v>
      </c>
      <c r="L236">
        <v>64.256293999999997</v>
      </c>
      <c r="M236">
        <v>155.38595599999999</v>
      </c>
      <c r="O236" s="22">
        <f t="shared" si="165"/>
        <v>4.2567219417941615E-3</v>
      </c>
      <c r="P236" s="22">
        <f t="shared" si="139"/>
        <v>-9.621102826773642E-3</v>
      </c>
      <c r="Q236" s="22">
        <f t="shared" si="140"/>
        <v>1.5952711824440691E-3</v>
      </c>
      <c r="R236" s="22">
        <f t="shared" si="141"/>
        <v>-3.5300173958412451E-3</v>
      </c>
      <c r="S236" s="22">
        <f t="shared" si="142"/>
        <v>7.7169303353019636E-4</v>
      </c>
      <c r="T236" s="22">
        <f t="shared" si="143"/>
        <v>-2.2009604979409403E-3</v>
      </c>
      <c r="U236" s="22">
        <f t="shared" si="144"/>
        <v>-2.0837996359521105E-2</v>
      </c>
      <c r="V236" s="22">
        <f t="shared" si="145"/>
        <v>-1.5421474945619851E-2</v>
      </c>
      <c r="W236" s="22">
        <f t="shared" si="146"/>
        <v>-7.5028579640434856E-4</v>
      </c>
      <c r="X236" s="22">
        <f t="shared" si="147"/>
        <v>-1.1562174563726657E-2</v>
      </c>
      <c r="Y236" s="22">
        <f t="shared" si="148"/>
        <v>-1.6423851418825408E-2</v>
      </c>
      <c r="Z236" s="16"/>
    </row>
    <row r="237" spans="1:26">
      <c r="A237" s="2"/>
      <c r="B237" s="112">
        <v>43802</v>
      </c>
      <c r="C237">
        <v>54.571213</v>
      </c>
      <c r="D237">
        <v>198.609283</v>
      </c>
      <c r="E237">
        <v>36.847630000000002</v>
      </c>
      <c r="F237">
        <v>50.893352999999998</v>
      </c>
      <c r="G237">
        <v>57.560223000000001</v>
      </c>
      <c r="H237">
        <v>114.29379299999999</v>
      </c>
      <c r="I237">
        <v>190.68956</v>
      </c>
      <c r="J237">
        <v>73.649223000000006</v>
      </c>
      <c r="K237">
        <v>259.285706</v>
      </c>
      <c r="L237">
        <v>63.110599999999998</v>
      </c>
      <c r="M237">
        <v>153.70318599999999</v>
      </c>
      <c r="O237" s="22">
        <f t="shared" ref="O237" si="166">(C237/C236)-1</f>
        <v>-7.8925240427548671E-3</v>
      </c>
      <c r="P237" s="22">
        <f t="shared" si="139"/>
        <v>-4.4065682795638716E-3</v>
      </c>
      <c r="Q237" s="22">
        <f t="shared" si="140"/>
        <v>-5.113774109688829E-3</v>
      </c>
      <c r="R237" s="22">
        <f t="shared" si="141"/>
        <v>-1.5182828124864489E-3</v>
      </c>
      <c r="S237" s="22">
        <f t="shared" si="142"/>
        <v>-3.5306747969635288E-2</v>
      </c>
      <c r="T237" s="22">
        <f t="shared" si="143"/>
        <v>-1.2854609243791226E-2</v>
      </c>
      <c r="U237" s="22">
        <f t="shared" si="144"/>
        <v>7.8254078957999962E-3</v>
      </c>
      <c r="V237" s="22">
        <f t="shared" si="145"/>
        <v>8.6496350669860167E-3</v>
      </c>
      <c r="W237" s="22">
        <f t="shared" si="146"/>
        <v>-9.869287216049516E-3</v>
      </c>
      <c r="X237" s="22">
        <f t="shared" si="147"/>
        <v>-1.7830066576824399E-2</v>
      </c>
      <c r="Y237" s="22">
        <f t="shared" si="148"/>
        <v>-1.0829614485880601E-2</v>
      </c>
      <c r="Z237" s="16"/>
    </row>
    <row r="238" spans="1:26">
      <c r="A238" s="2"/>
      <c r="B238" s="112">
        <v>43803</v>
      </c>
      <c r="C238">
        <v>55.190254000000003</v>
      </c>
      <c r="D238">
        <v>198.49939000000001</v>
      </c>
      <c r="E238">
        <v>36.853831999999997</v>
      </c>
      <c r="F238">
        <v>51.177109000000002</v>
      </c>
      <c r="G238">
        <v>57.744208999999998</v>
      </c>
      <c r="H238">
        <v>116.548309</v>
      </c>
      <c r="I238">
        <v>192.63069200000001</v>
      </c>
      <c r="J238">
        <v>74.067458999999999</v>
      </c>
      <c r="K238">
        <v>261.55181900000002</v>
      </c>
      <c r="L238">
        <v>63.667625000000001</v>
      </c>
      <c r="M238">
        <v>155.367142</v>
      </c>
      <c r="O238" s="22">
        <f t="shared" ref="O238:O240" si="167">C238/C237-1</f>
        <v>1.1343728056768754E-2</v>
      </c>
      <c r="P238" s="22">
        <f t="shared" si="139"/>
        <v>-5.5331250553880551E-4</v>
      </c>
      <c r="Q238" s="22">
        <f t="shared" si="140"/>
        <v>1.6831475999934398E-4</v>
      </c>
      <c r="R238" s="22">
        <f t="shared" si="141"/>
        <v>5.5755021682302175E-3</v>
      </c>
      <c r="S238" s="22">
        <f t="shared" si="142"/>
        <v>3.1964087421967324E-3</v>
      </c>
      <c r="T238" s="22">
        <f t="shared" si="143"/>
        <v>1.97256206205354E-2</v>
      </c>
      <c r="U238" s="22">
        <f t="shared" si="144"/>
        <v>1.0179539981108654E-2</v>
      </c>
      <c r="V238" s="22">
        <f t="shared" si="145"/>
        <v>5.6787564479803265E-3</v>
      </c>
      <c r="W238" s="22">
        <f t="shared" si="146"/>
        <v>8.7398300313554778E-3</v>
      </c>
      <c r="X238" s="22">
        <f t="shared" si="147"/>
        <v>8.8261718316733351E-3</v>
      </c>
      <c r="Y238" s="22">
        <f t="shared" si="148"/>
        <v>1.0825774294620061E-2</v>
      </c>
      <c r="Z238" s="16"/>
    </row>
    <row r="239" spans="1:26">
      <c r="A239" s="2"/>
      <c r="B239" s="112">
        <v>43804</v>
      </c>
      <c r="C239">
        <v>54.997303000000002</v>
      </c>
      <c r="D239">
        <v>199.148697</v>
      </c>
      <c r="E239">
        <v>37.009791999999997</v>
      </c>
      <c r="F239">
        <v>51.039535999999998</v>
      </c>
      <c r="G239">
        <v>57.026657</v>
      </c>
      <c r="H239">
        <v>117.182396</v>
      </c>
      <c r="I239">
        <v>192.78414900000001</v>
      </c>
      <c r="J239">
        <v>73.990639000000002</v>
      </c>
      <c r="K239">
        <v>264.06130999999999</v>
      </c>
      <c r="L239">
        <v>64.601676999999995</v>
      </c>
      <c r="M239">
        <v>154.71850599999999</v>
      </c>
      <c r="O239" s="22">
        <f t="shared" si="167"/>
        <v>-3.4961063958864891E-3</v>
      </c>
      <c r="P239" s="22">
        <f t="shared" si="139"/>
        <v>3.2710780622549063E-3</v>
      </c>
      <c r="Q239" s="22">
        <f t="shared" si="140"/>
        <v>4.2318530132769983E-3</v>
      </c>
      <c r="R239" s="22">
        <f t="shared" si="141"/>
        <v>-2.6881745117725009E-3</v>
      </c>
      <c r="S239" s="22">
        <f t="shared" si="142"/>
        <v>-1.2426388938845734E-2</v>
      </c>
      <c r="T239" s="22">
        <f t="shared" si="143"/>
        <v>5.4405508363060129E-3</v>
      </c>
      <c r="U239" s="22">
        <f t="shared" si="144"/>
        <v>7.9663836747267958E-4</v>
      </c>
      <c r="V239" s="22">
        <f t="shared" si="145"/>
        <v>-1.0371626222521746E-3</v>
      </c>
      <c r="W239" s="22">
        <f t="shared" si="146"/>
        <v>9.5946226242837884E-3</v>
      </c>
      <c r="X239" s="22">
        <f t="shared" si="147"/>
        <v>1.467075299259224E-2</v>
      </c>
      <c r="Y239" s="22">
        <f t="shared" si="148"/>
        <v>-4.1748595723026805E-3</v>
      </c>
      <c r="Z239" s="16"/>
    </row>
    <row r="240" spans="1:26">
      <c r="A240" s="2"/>
      <c r="B240" s="112">
        <v>43805</v>
      </c>
      <c r="C240">
        <v>55.881633999999998</v>
      </c>
      <c r="D240">
        <v>200.83691400000001</v>
      </c>
      <c r="E240">
        <v>37.359107999999999</v>
      </c>
      <c r="F240">
        <v>51.426456000000002</v>
      </c>
      <c r="G240">
        <v>58.498553999999999</v>
      </c>
      <c r="H240">
        <v>118.926117</v>
      </c>
      <c r="I240">
        <v>191.58341999999999</v>
      </c>
      <c r="J240">
        <v>74.075980999999999</v>
      </c>
      <c r="K240">
        <v>263.375092</v>
      </c>
      <c r="L240">
        <v>65.849547999999999</v>
      </c>
      <c r="M240">
        <v>155.310745</v>
      </c>
      <c r="O240" s="22">
        <f t="shared" si="167"/>
        <v>1.6079533936418589E-2</v>
      </c>
      <c r="P240" s="22">
        <f t="shared" si="139"/>
        <v>8.477168193573581E-3</v>
      </c>
      <c r="Q240" s="22">
        <f t="shared" si="140"/>
        <v>9.4384750932943184E-3</v>
      </c>
      <c r="R240" s="22">
        <f t="shared" si="141"/>
        <v>7.5807899194069162E-3</v>
      </c>
      <c r="S240" s="22">
        <f t="shared" si="142"/>
        <v>2.5810683589606143E-2</v>
      </c>
      <c r="T240" s="22">
        <f t="shared" si="143"/>
        <v>1.4880400636286817E-2</v>
      </c>
      <c r="U240" s="22">
        <f t="shared" si="144"/>
        <v>-6.2283595732760544E-3</v>
      </c>
      <c r="V240" s="22">
        <f t="shared" si="145"/>
        <v>1.1534161774167107E-3</v>
      </c>
      <c r="W240" s="22">
        <f t="shared" si="146"/>
        <v>-2.5987070957119718E-3</v>
      </c>
      <c r="X240" s="22">
        <f t="shared" si="147"/>
        <v>1.9316387096266929E-2</v>
      </c>
      <c r="Y240" s="22">
        <f t="shared" si="148"/>
        <v>3.8278484927976031E-3</v>
      </c>
      <c r="Z240" s="16"/>
    </row>
    <row r="241" spans="1:26">
      <c r="A241" s="2"/>
      <c r="B241" s="112">
        <v>43808</v>
      </c>
      <c r="C241">
        <v>56.002220000000001</v>
      </c>
      <c r="D241">
        <v>201.12660199999999</v>
      </c>
      <c r="E241">
        <v>37.228115000000003</v>
      </c>
      <c r="F241">
        <v>51.778976</v>
      </c>
      <c r="G241">
        <v>58.728538999999998</v>
      </c>
      <c r="H241">
        <v>118.371323</v>
      </c>
      <c r="I241">
        <v>191.989655</v>
      </c>
      <c r="J241">
        <v>73.879661999999996</v>
      </c>
      <c r="K241">
        <v>260.88415500000002</v>
      </c>
      <c r="L241">
        <v>64.927666000000002</v>
      </c>
      <c r="M241">
        <v>157.83956900000001</v>
      </c>
      <c r="O241" s="22">
        <f t="shared" ref="O241" si="168">(C241/C240)-1</f>
        <v>2.1578824985684086E-3</v>
      </c>
      <c r="P241" s="22">
        <f t="shared" si="139"/>
        <v>1.4424041588290137E-3</v>
      </c>
      <c r="Q241" s="22">
        <f t="shared" si="140"/>
        <v>-3.5063203329157577E-3</v>
      </c>
      <c r="R241" s="22">
        <f t="shared" si="141"/>
        <v>6.8548375178720811E-3</v>
      </c>
      <c r="S241" s="22">
        <f t="shared" si="142"/>
        <v>3.9314646991104318E-3</v>
      </c>
      <c r="T241" s="22">
        <f t="shared" si="143"/>
        <v>-4.6650308106839233E-3</v>
      </c>
      <c r="U241" s="22">
        <f t="shared" si="144"/>
        <v>2.120407914213196E-3</v>
      </c>
      <c r="V241" s="22">
        <f t="shared" si="145"/>
        <v>-2.6502382735910102E-3</v>
      </c>
      <c r="W241" s="22">
        <f t="shared" si="146"/>
        <v>-9.4577546459859718E-3</v>
      </c>
      <c r="X241" s="22">
        <f t="shared" si="147"/>
        <v>-1.3999822747454482E-2</v>
      </c>
      <c r="Y241" s="22">
        <f t="shared" si="148"/>
        <v>1.628235058688321E-2</v>
      </c>
      <c r="Z241" s="16"/>
    </row>
    <row r="242" spans="1:26">
      <c r="A242" s="2"/>
      <c r="B242" s="112">
        <v>43809</v>
      </c>
      <c r="C242">
        <v>55.519852</v>
      </c>
      <c r="D242">
        <v>200.65708900000001</v>
      </c>
      <c r="E242">
        <v>37.159492</v>
      </c>
      <c r="F242">
        <v>51.555424000000002</v>
      </c>
      <c r="G242">
        <v>58.912517999999999</v>
      </c>
      <c r="H242">
        <v>118.45056200000001</v>
      </c>
      <c r="I242">
        <v>189.59712200000001</v>
      </c>
      <c r="J242">
        <v>74.084511000000006</v>
      </c>
      <c r="K242">
        <v>262.74527</v>
      </c>
      <c r="L242">
        <v>65.307120999999995</v>
      </c>
      <c r="M242">
        <v>159.71972700000001</v>
      </c>
      <c r="O242" s="22">
        <f t="shared" ref="O242:O244" si="169">C242/C241-1</f>
        <v>-8.6133728270058052E-3</v>
      </c>
      <c r="P242" s="22">
        <f t="shared" si="139"/>
        <v>-2.3344152157454001E-3</v>
      </c>
      <c r="Q242" s="22">
        <f t="shared" si="140"/>
        <v>-1.8433111641564803E-3</v>
      </c>
      <c r="R242" s="22">
        <f t="shared" si="141"/>
        <v>-4.3174279846708297E-3</v>
      </c>
      <c r="S242" s="22">
        <f t="shared" si="142"/>
        <v>3.1327018027811349E-3</v>
      </c>
      <c r="T242" s="22">
        <f t="shared" si="143"/>
        <v>6.6941044496049429E-4</v>
      </c>
      <c r="U242" s="22">
        <f t="shared" si="144"/>
        <v>-1.2461780818346591E-2</v>
      </c>
      <c r="V242" s="22">
        <f t="shared" si="145"/>
        <v>2.7727387274729676E-3</v>
      </c>
      <c r="W242" s="22">
        <f t="shared" si="146"/>
        <v>7.1338751868621486E-3</v>
      </c>
      <c r="X242" s="22">
        <f t="shared" si="147"/>
        <v>5.8442729174954522E-3</v>
      </c>
      <c r="Y242" s="22">
        <f t="shared" si="148"/>
        <v>1.1911829282807984E-2</v>
      </c>
      <c r="Z242" s="16"/>
    </row>
    <row r="243" spans="1:26">
      <c r="A243" s="2"/>
      <c r="B243" s="112">
        <v>43810</v>
      </c>
      <c r="C243">
        <v>55.439456999999997</v>
      </c>
      <c r="D243">
        <v>202.045624</v>
      </c>
      <c r="E243">
        <v>37.115833000000002</v>
      </c>
      <c r="F243">
        <v>51.271687</v>
      </c>
      <c r="G243">
        <v>59.179305999999997</v>
      </c>
      <c r="H243">
        <v>118.16873200000001</v>
      </c>
      <c r="I243">
        <v>191.00555399999999</v>
      </c>
      <c r="J243">
        <v>74.758788999999993</v>
      </c>
      <c r="K243">
        <v>263.66653400000001</v>
      </c>
      <c r="L243">
        <v>65.864165999999997</v>
      </c>
      <c r="M243">
        <v>159.53170800000001</v>
      </c>
      <c r="O243" s="22">
        <f t="shared" si="169"/>
        <v>-1.4480406035665139E-3</v>
      </c>
      <c r="P243" s="22">
        <f t="shared" si="139"/>
        <v>6.9199399179959986E-3</v>
      </c>
      <c r="Q243" s="22">
        <f t="shared" si="140"/>
        <v>-1.174908419092402E-3</v>
      </c>
      <c r="R243" s="22">
        <f t="shared" si="141"/>
        <v>-5.503533440050834E-3</v>
      </c>
      <c r="S243" s="22">
        <f t="shared" si="142"/>
        <v>4.5285451896657225E-3</v>
      </c>
      <c r="T243" s="22">
        <f t="shared" si="143"/>
        <v>-2.3793048782664306E-3</v>
      </c>
      <c r="U243" s="22">
        <f t="shared" si="144"/>
        <v>7.4285515789631607E-3</v>
      </c>
      <c r="V243" s="22">
        <f t="shared" si="145"/>
        <v>9.1014706164420645E-3</v>
      </c>
      <c r="W243" s="22">
        <f t="shared" si="146"/>
        <v>3.5063009887865704E-3</v>
      </c>
      <c r="X243" s="22">
        <f t="shared" si="147"/>
        <v>8.529621141927235E-3</v>
      </c>
      <c r="Y243" s="22">
        <f t="shared" si="148"/>
        <v>-1.1771808250085058E-3</v>
      </c>
      <c r="Z243" s="16"/>
    </row>
    <row r="244" spans="1:26">
      <c r="A244" s="2"/>
      <c r="B244" s="112">
        <v>43811</v>
      </c>
      <c r="C244">
        <v>56.548889000000003</v>
      </c>
      <c r="D244">
        <v>196.541473</v>
      </c>
      <c r="E244">
        <v>37.352862999999999</v>
      </c>
      <c r="F244">
        <v>51.151305999999998</v>
      </c>
      <c r="G244">
        <v>60.890380999999998</v>
      </c>
      <c r="H244">
        <v>121.55053700000001</v>
      </c>
      <c r="I244">
        <v>189.31723</v>
      </c>
      <c r="J244">
        <v>74.699027999999998</v>
      </c>
      <c r="K244">
        <v>266.58981299999999</v>
      </c>
      <c r="L244">
        <v>66.031998000000002</v>
      </c>
      <c r="M244">
        <v>163.40484599999999</v>
      </c>
      <c r="O244" s="22">
        <f t="shared" si="169"/>
        <v>2.0011595712418506E-2</v>
      </c>
      <c r="P244" s="22">
        <f t="shared" si="139"/>
        <v>-2.7242119334393577E-2</v>
      </c>
      <c r="Q244" s="22">
        <f t="shared" si="140"/>
        <v>6.3862233672620228E-3</v>
      </c>
      <c r="R244" s="22">
        <f t="shared" si="141"/>
        <v>-2.3479040196200396E-3</v>
      </c>
      <c r="S244" s="22">
        <f t="shared" si="142"/>
        <v>2.8913400910784537E-2</v>
      </c>
      <c r="T244" s="22">
        <f t="shared" si="143"/>
        <v>2.8618441974988862E-2</v>
      </c>
      <c r="U244" s="22">
        <f t="shared" si="144"/>
        <v>-8.8391356410505439E-3</v>
      </c>
      <c r="V244" s="22">
        <f t="shared" si="145"/>
        <v>-7.9938427038983573E-4</v>
      </c>
      <c r="W244" s="22">
        <f t="shared" si="146"/>
        <v>1.1087030863006664E-2</v>
      </c>
      <c r="X244" s="22">
        <f t="shared" si="147"/>
        <v>2.5481534223026348E-3</v>
      </c>
      <c r="Y244" s="22">
        <f t="shared" si="148"/>
        <v>2.4278170456245585E-2</v>
      </c>
      <c r="Z244" s="16"/>
    </row>
    <row r="245" spans="1:26">
      <c r="A245" s="2"/>
      <c r="B245" s="112">
        <v>43812</v>
      </c>
      <c r="C245">
        <v>55.656531999999999</v>
      </c>
      <c r="D245">
        <v>193.90426600000001</v>
      </c>
      <c r="E245">
        <v>37.518177000000001</v>
      </c>
      <c r="F245">
        <v>52.398055999999997</v>
      </c>
      <c r="G245">
        <v>59.611668000000002</v>
      </c>
      <c r="H245">
        <v>120.484917</v>
      </c>
      <c r="I245">
        <v>191.87228400000001</v>
      </c>
      <c r="J245">
        <v>74.963631000000007</v>
      </c>
      <c r="K245">
        <v>268.34762599999999</v>
      </c>
      <c r="L245">
        <v>66.929580999999999</v>
      </c>
      <c r="M245">
        <v>162.163971</v>
      </c>
      <c r="O245" s="22">
        <f t="shared" ref="O245" si="170">(C245/C244)-1</f>
        <v>-1.5780274657562265E-2</v>
      </c>
      <c r="P245" s="22">
        <f t="shared" si="139"/>
        <v>-1.3418068765567837E-2</v>
      </c>
      <c r="Q245" s="22">
        <f t="shared" si="140"/>
        <v>4.4257383965453645E-3</v>
      </c>
      <c r="R245" s="22">
        <f t="shared" si="141"/>
        <v>2.4373766722593615E-2</v>
      </c>
      <c r="S245" s="22">
        <f t="shared" si="142"/>
        <v>-2.1000246327905203E-2</v>
      </c>
      <c r="T245" s="22">
        <f t="shared" si="143"/>
        <v>-8.766888458913269E-3</v>
      </c>
      <c r="U245" s="22">
        <f t="shared" si="144"/>
        <v>1.3496151406821255E-2</v>
      </c>
      <c r="V245" s="22">
        <f t="shared" si="145"/>
        <v>3.5422549273333992E-3</v>
      </c>
      <c r="W245" s="22">
        <f t="shared" si="146"/>
        <v>6.5936990623118863E-3</v>
      </c>
      <c r="X245" s="22">
        <f t="shared" si="147"/>
        <v>1.3593152216899496E-2</v>
      </c>
      <c r="Y245" s="22">
        <f t="shared" si="148"/>
        <v>-7.5938690337249426E-3</v>
      </c>
      <c r="Z245" s="16"/>
    </row>
    <row r="246" spans="1:26">
      <c r="A246" s="2"/>
      <c r="B246" s="112">
        <v>43815</v>
      </c>
      <c r="C246">
        <v>56.275562000000001</v>
      </c>
      <c r="D246">
        <v>197.71021999999999</v>
      </c>
      <c r="E246">
        <v>37.596148999999997</v>
      </c>
      <c r="F246">
        <v>53.232098000000001</v>
      </c>
      <c r="G246">
        <v>59.694468999999998</v>
      </c>
      <c r="H246">
        <v>120.95167499999999</v>
      </c>
      <c r="I246">
        <v>194.65304599999999</v>
      </c>
      <c r="J246">
        <v>75.305031</v>
      </c>
      <c r="K246">
        <v>274.50460800000002</v>
      </c>
      <c r="L246">
        <v>68.075278999999995</v>
      </c>
      <c r="M246">
        <v>162.49299600000001</v>
      </c>
      <c r="O246" s="22">
        <f t="shared" ref="O246:O248" si="171">C246/C245-1</f>
        <v>1.1122324330233191E-2</v>
      </c>
      <c r="P246" s="22">
        <f t="shared" si="139"/>
        <v>1.9628005502467794E-2</v>
      </c>
      <c r="Q246" s="22">
        <f t="shared" si="140"/>
        <v>2.078245965948522E-3</v>
      </c>
      <c r="R246" s="22">
        <f t="shared" si="141"/>
        <v>1.5917422585296048E-2</v>
      </c>
      <c r="S246" s="22">
        <f t="shared" si="142"/>
        <v>1.3890065951518427E-3</v>
      </c>
      <c r="T246" s="22">
        <f t="shared" si="143"/>
        <v>3.8739952819155654E-3</v>
      </c>
      <c r="U246" s="22">
        <f t="shared" si="144"/>
        <v>1.4492775829989091E-2</v>
      </c>
      <c r="V246" s="22">
        <f t="shared" si="145"/>
        <v>4.5542084267502503E-3</v>
      </c>
      <c r="W246" s="22">
        <f t="shared" si="146"/>
        <v>2.2944052428472084E-2</v>
      </c>
      <c r="X246" s="22">
        <f t="shared" si="147"/>
        <v>1.7117961637919121E-2</v>
      </c>
      <c r="Y246" s="22">
        <f t="shared" si="148"/>
        <v>2.0289648679114869E-3</v>
      </c>
      <c r="Z246" s="16"/>
    </row>
    <row r="247" spans="1:26">
      <c r="A247" s="2"/>
      <c r="B247" s="112">
        <v>43816</v>
      </c>
      <c r="C247">
        <v>56.018307</v>
      </c>
      <c r="D247">
        <v>198.179733</v>
      </c>
      <c r="E247">
        <v>37.826962000000002</v>
      </c>
      <c r="F247">
        <v>48.391250999999997</v>
      </c>
      <c r="G247">
        <v>59.078110000000002</v>
      </c>
      <c r="H247">
        <v>121.69143699999999</v>
      </c>
      <c r="I247">
        <v>191.339584</v>
      </c>
      <c r="J247">
        <v>75.561058000000003</v>
      </c>
      <c r="K247">
        <v>273.038208</v>
      </c>
      <c r="L247">
        <v>68.209068000000002</v>
      </c>
      <c r="M247">
        <v>163.42363</v>
      </c>
      <c r="O247" s="22">
        <f t="shared" si="171"/>
        <v>-4.5713448405899637E-3</v>
      </c>
      <c r="P247" s="22">
        <f t="shared" si="139"/>
        <v>2.3747533132076892E-3</v>
      </c>
      <c r="Q247" s="22">
        <f t="shared" si="140"/>
        <v>6.1392724026070322E-3</v>
      </c>
      <c r="R247" s="22">
        <f t="shared" si="141"/>
        <v>-9.0938497295372511E-2</v>
      </c>
      <c r="S247" s="22">
        <f t="shared" si="142"/>
        <v>-1.0325227953698612E-2</v>
      </c>
      <c r="T247" s="22">
        <f t="shared" si="143"/>
        <v>6.1161782174574686E-3</v>
      </c>
      <c r="U247" s="22">
        <f t="shared" si="144"/>
        <v>-1.7022399947442812E-2</v>
      </c>
      <c r="V247" s="22">
        <f t="shared" si="145"/>
        <v>3.3998658071066057E-3</v>
      </c>
      <c r="W247" s="22">
        <f t="shared" si="146"/>
        <v>-5.3419868274124926E-3</v>
      </c>
      <c r="X247" s="22">
        <f t="shared" si="147"/>
        <v>1.9653096096750033E-3</v>
      </c>
      <c r="Y247" s="22">
        <f t="shared" si="148"/>
        <v>5.7272253137605755E-3</v>
      </c>
      <c r="Z247" s="16"/>
    </row>
    <row r="248" spans="1:26">
      <c r="A248" s="2"/>
      <c r="B248" s="112">
        <v>43817</v>
      </c>
      <c r="C248">
        <v>56.171050999999999</v>
      </c>
      <c r="D248">
        <v>202.28537</v>
      </c>
      <c r="E248">
        <v>37.384051999999997</v>
      </c>
      <c r="F248">
        <v>48.064514000000003</v>
      </c>
      <c r="G248">
        <v>58.792926999999999</v>
      </c>
      <c r="H248">
        <v>121.568153</v>
      </c>
      <c r="I248">
        <v>196.774719</v>
      </c>
      <c r="J248">
        <v>75.962233999999995</v>
      </c>
      <c r="K248">
        <v>275.32238799999999</v>
      </c>
      <c r="L248">
        <v>68.046088999999995</v>
      </c>
      <c r="M248">
        <v>162.26733400000001</v>
      </c>
      <c r="O248" s="22">
        <f t="shared" si="171"/>
        <v>2.7266800476493103E-3</v>
      </c>
      <c r="P248" s="22">
        <f t="shared" si="139"/>
        <v>2.0716734944839166E-2</v>
      </c>
      <c r="Q248" s="22">
        <f t="shared" si="140"/>
        <v>-1.170884407793582E-2</v>
      </c>
      <c r="R248" s="22">
        <f t="shared" si="141"/>
        <v>-6.7519849817478939E-3</v>
      </c>
      <c r="S248" s="22">
        <f t="shared" si="142"/>
        <v>-4.8272194218806908E-3</v>
      </c>
      <c r="T248" s="22">
        <f t="shared" si="143"/>
        <v>-1.0130868945199545E-3</v>
      </c>
      <c r="U248" s="22">
        <f t="shared" si="144"/>
        <v>2.8405700934313716E-2</v>
      </c>
      <c r="V248" s="22">
        <f t="shared" si="145"/>
        <v>5.3092956956741766E-3</v>
      </c>
      <c r="W248" s="22">
        <f t="shared" si="146"/>
        <v>8.3657888642456602E-3</v>
      </c>
      <c r="X248" s="22">
        <f t="shared" si="147"/>
        <v>-2.3894037080232078E-3</v>
      </c>
      <c r="Y248" s="22">
        <f t="shared" si="148"/>
        <v>-7.0754516956941238E-3</v>
      </c>
      <c r="Z248" s="16"/>
    </row>
    <row r="249" spans="1:26">
      <c r="A249" s="2"/>
      <c r="B249" s="112">
        <v>43818</v>
      </c>
      <c r="C249">
        <v>55.785164000000002</v>
      </c>
      <c r="D249">
        <v>205.841599</v>
      </c>
      <c r="E249">
        <v>37.452679000000003</v>
      </c>
      <c r="F249">
        <v>48.649197000000001</v>
      </c>
      <c r="G249">
        <v>58.829723000000001</v>
      </c>
      <c r="H249">
        <v>120.960503</v>
      </c>
      <c r="I249">
        <v>202.417496</v>
      </c>
      <c r="J249">
        <v>76.559676999999994</v>
      </c>
      <c r="K249">
        <v>276.93914799999999</v>
      </c>
      <c r="L249">
        <v>68.114204000000001</v>
      </c>
      <c r="M249">
        <v>162.408356</v>
      </c>
      <c r="O249" s="22">
        <f t="shared" ref="O249" si="172">(C249/C248)-1</f>
        <v>-6.8698554349641006E-3</v>
      </c>
      <c r="P249" s="22">
        <f t="shared" si="139"/>
        <v>1.7580258028546458E-2</v>
      </c>
      <c r="Q249" s="22">
        <f t="shared" si="140"/>
        <v>1.8357293104558359E-3</v>
      </c>
      <c r="R249" s="22">
        <f t="shared" si="141"/>
        <v>1.2164546176416158E-2</v>
      </c>
      <c r="S249" s="22">
        <f t="shared" si="142"/>
        <v>6.2585759678213115E-4</v>
      </c>
      <c r="T249" s="22">
        <f t="shared" si="143"/>
        <v>-4.9984307979079601E-3</v>
      </c>
      <c r="U249" s="22">
        <f t="shared" si="144"/>
        <v>2.8676331129711796E-2</v>
      </c>
      <c r="V249" s="22">
        <f t="shared" si="145"/>
        <v>7.8650003895357479E-3</v>
      </c>
      <c r="W249" s="22">
        <f t="shared" si="146"/>
        <v>5.8722431246673867E-3</v>
      </c>
      <c r="X249" s="22">
        <f t="shared" si="147"/>
        <v>1.0010127106645506E-3</v>
      </c>
      <c r="Y249" s="22">
        <f t="shared" si="148"/>
        <v>8.6907202160602104E-4</v>
      </c>
      <c r="Z249" s="16"/>
    </row>
    <row r="250" spans="1:26">
      <c r="A250" s="2"/>
      <c r="B250" s="112">
        <v>43819</v>
      </c>
      <c r="C250">
        <v>56.227317999999997</v>
      </c>
      <c r="D250">
        <v>206.081345</v>
      </c>
      <c r="E250">
        <v>37.518177000000001</v>
      </c>
      <c r="F250">
        <v>48.795372</v>
      </c>
      <c r="G250">
        <v>58.461753999999999</v>
      </c>
      <c r="H250">
        <v>120.863586</v>
      </c>
      <c r="I250">
        <v>205.61360199999999</v>
      </c>
      <c r="J250">
        <v>77.353431999999998</v>
      </c>
      <c r="K250">
        <v>275.03094499999997</v>
      </c>
      <c r="L250">
        <v>67.973122000000004</v>
      </c>
      <c r="M250">
        <v>164.185104</v>
      </c>
      <c r="O250" s="22">
        <f t="shared" ref="O250:O252" si="173">C250/C249-1</f>
        <v>7.9260141639092563E-3</v>
      </c>
      <c r="P250" s="22">
        <f t="shared" si="139"/>
        <v>1.164711123333273E-3</v>
      </c>
      <c r="Q250" s="22">
        <f t="shared" si="140"/>
        <v>1.7488201578317319E-3</v>
      </c>
      <c r="R250" s="22">
        <f t="shared" si="141"/>
        <v>3.0046744656442304E-3</v>
      </c>
      <c r="S250" s="22">
        <f t="shared" si="142"/>
        <v>-6.2548144243345094E-3</v>
      </c>
      <c r="T250" s="22">
        <f t="shared" si="143"/>
        <v>-8.0122848034125393E-4</v>
      </c>
      <c r="U250" s="22">
        <f t="shared" si="144"/>
        <v>1.5789672647664732E-2</v>
      </c>
      <c r="V250" s="22">
        <f t="shared" si="145"/>
        <v>1.0367794524525076E-2</v>
      </c>
      <c r="W250" s="22">
        <f t="shared" si="146"/>
        <v>-6.8903331788975342E-3</v>
      </c>
      <c r="X250" s="22">
        <f t="shared" si="147"/>
        <v>-2.0712566794437448E-3</v>
      </c>
      <c r="Y250" s="22">
        <f t="shared" si="148"/>
        <v>1.0940003604247961E-2</v>
      </c>
      <c r="Z250" s="16"/>
    </row>
    <row r="251" spans="1:26">
      <c r="A251" s="2"/>
      <c r="B251" s="112">
        <v>43822</v>
      </c>
      <c r="C251">
        <v>56.508698000000003</v>
      </c>
      <c r="D251">
        <v>205.96147199999999</v>
      </c>
      <c r="E251">
        <v>37.125186999999997</v>
      </c>
      <c r="F251">
        <v>48.881351000000002</v>
      </c>
      <c r="G251">
        <v>58.802120000000002</v>
      </c>
      <c r="H251">
        <v>120.828377</v>
      </c>
      <c r="I251">
        <v>204.91836499999999</v>
      </c>
      <c r="J251">
        <v>76.627967999999996</v>
      </c>
      <c r="K251">
        <v>277.38092</v>
      </c>
      <c r="L251">
        <v>69.082352</v>
      </c>
      <c r="M251">
        <v>164.56114199999999</v>
      </c>
      <c r="O251" s="22">
        <f t="shared" si="173"/>
        <v>5.0043290345096469E-3</v>
      </c>
      <c r="P251" s="22">
        <f t="shared" si="139"/>
        <v>-5.8167807474285294E-4</v>
      </c>
      <c r="Q251" s="22">
        <f t="shared" si="140"/>
        <v>-1.0474656058048981E-2</v>
      </c>
      <c r="R251" s="22">
        <f t="shared" si="141"/>
        <v>1.7620318582671768E-3</v>
      </c>
      <c r="S251" s="22">
        <f t="shared" si="142"/>
        <v>5.8220285351000545E-3</v>
      </c>
      <c r="T251" s="22">
        <f t="shared" si="143"/>
        <v>-2.9131189273168268E-4</v>
      </c>
      <c r="U251" s="22">
        <f t="shared" si="144"/>
        <v>-3.3812792210118348E-3</v>
      </c>
      <c r="V251" s="22">
        <f t="shared" si="145"/>
        <v>-9.3785625439347653E-3</v>
      </c>
      <c r="W251" s="22">
        <f t="shared" si="146"/>
        <v>8.5444021580918239E-3</v>
      </c>
      <c r="X251" s="22">
        <f t="shared" si="147"/>
        <v>1.6318656071145243E-2</v>
      </c>
      <c r="Y251" s="22">
        <f t="shared" si="148"/>
        <v>2.2903295782545907E-3</v>
      </c>
      <c r="Z251" s="16"/>
    </row>
    <row r="252" spans="1:26">
      <c r="A252" s="2"/>
      <c r="B252" s="112">
        <v>43823</v>
      </c>
      <c r="C252">
        <v>56.291634000000002</v>
      </c>
      <c r="D252">
        <v>204.90258800000001</v>
      </c>
      <c r="E252">
        <v>37.274895000000001</v>
      </c>
      <c r="F252">
        <v>48.743774000000002</v>
      </c>
      <c r="G252">
        <v>58.673340000000003</v>
      </c>
      <c r="H252">
        <v>121.16301</v>
      </c>
      <c r="I252">
        <v>205.01769999999999</v>
      </c>
      <c r="J252">
        <v>76.534064999999998</v>
      </c>
      <c r="K252">
        <v>276.863922</v>
      </c>
      <c r="L252">
        <v>69.147994999999995</v>
      </c>
      <c r="M252">
        <v>164.04411300000001</v>
      </c>
      <c r="O252" s="22">
        <f t="shared" si="173"/>
        <v>-3.8412493595233466E-3</v>
      </c>
      <c r="P252" s="22">
        <f t="shared" si="139"/>
        <v>-5.1411751417274054E-3</v>
      </c>
      <c r="Q252" s="22">
        <f t="shared" si="140"/>
        <v>4.03251840859431E-3</v>
      </c>
      <c r="R252" s="22">
        <f t="shared" si="141"/>
        <v>-2.8145089525042355E-3</v>
      </c>
      <c r="S252" s="22">
        <f t="shared" si="142"/>
        <v>-2.1900570931796537E-3</v>
      </c>
      <c r="T252" s="22">
        <f t="shared" si="143"/>
        <v>2.7694901504800029E-3</v>
      </c>
      <c r="U252" s="22">
        <f t="shared" si="144"/>
        <v>4.8475401411685048E-4</v>
      </c>
      <c r="V252" s="22">
        <f t="shared" si="145"/>
        <v>-1.2254402987692536E-3</v>
      </c>
      <c r="W252" s="22">
        <f t="shared" si="146"/>
        <v>-1.8638556682268881E-3</v>
      </c>
      <c r="X252" s="22">
        <f t="shared" si="147"/>
        <v>9.5021373910375573E-4</v>
      </c>
      <c r="Y252" s="22">
        <f t="shared" si="148"/>
        <v>-3.1418656538004797E-3</v>
      </c>
      <c r="Z252" s="16"/>
    </row>
    <row r="253" spans="1:26">
      <c r="A253" s="2"/>
      <c r="B253" s="112">
        <v>43825</v>
      </c>
      <c r="C253">
        <v>56.380062000000002</v>
      </c>
      <c r="D253">
        <v>207.56976299999999</v>
      </c>
      <c r="E253">
        <v>37.278019</v>
      </c>
      <c r="F253">
        <v>48.838360000000002</v>
      </c>
      <c r="G253">
        <v>58.627338000000002</v>
      </c>
      <c r="H253">
        <v>122.44879899999999</v>
      </c>
      <c r="I253">
        <v>206.650024</v>
      </c>
      <c r="J253">
        <v>76.517014000000003</v>
      </c>
      <c r="K253">
        <v>277.90725700000002</v>
      </c>
      <c r="L253">
        <v>70.519919999999999</v>
      </c>
      <c r="M253">
        <v>164.32614100000001</v>
      </c>
      <c r="O253" s="22">
        <f t="shared" ref="O253" si="174">(C253/C252)-1</f>
        <v>1.5708906229299213E-3</v>
      </c>
      <c r="P253" s="22">
        <f t="shared" si="139"/>
        <v>1.3016795083134802E-2</v>
      </c>
      <c r="Q253" s="22">
        <f t="shared" si="140"/>
        <v>8.3809759893416214E-5</v>
      </c>
      <c r="R253" s="22">
        <f t="shared" si="141"/>
        <v>1.940473464364878E-3</v>
      </c>
      <c r="S253" s="22">
        <f t="shared" si="142"/>
        <v>-7.8403581592600968E-4</v>
      </c>
      <c r="T253" s="22">
        <f t="shared" si="143"/>
        <v>1.0612058911378952E-2</v>
      </c>
      <c r="U253" s="22">
        <f t="shared" si="144"/>
        <v>7.961868658169502E-3</v>
      </c>
      <c r="V253" s="22">
        <f t="shared" si="145"/>
        <v>-2.2278968195399429E-4</v>
      </c>
      <c r="W253" s="22">
        <f t="shared" si="146"/>
        <v>3.7684035986458309E-3</v>
      </c>
      <c r="X253" s="22">
        <f t="shared" si="147"/>
        <v>1.9840416197172583E-2</v>
      </c>
      <c r="Y253" s="22">
        <f t="shared" si="148"/>
        <v>1.7192204879672435E-3</v>
      </c>
      <c r="Z253" s="16"/>
    </row>
    <row r="254" spans="1:26">
      <c r="A254" s="2"/>
      <c r="B254" s="112">
        <v>43826</v>
      </c>
      <c r="C254">
        <v>56.187130000000003</v>
      </c>
      <c r="D254">
        <v>207.87943999999999</v>
      </c>
      <c r="E254">
        <v>37.299858</v>
      </c>
      <c r="F254">
        <v>49.603611000000001</v>
      </c>
      <c r="G254">
        <v>58.627338000000002</v>
      </c>
      <c r="H254">
        <v>122.536873</v>
      </c>
      <c r="I254">
        <v>207.74739099999999</v>
      </c>
      <c r="J254">
        <v>76.764542000000006</v>
      </c>
      <c r="K254">
        <v>278.20816000000002</v>
      </c>
      <c r="L254">
        <v>70.493140999999994</v>
      </c>
      <c r="M254">
        <v>165.275589</v>
      </c>
      <c r="O254" s="22">
        <f t="shared" ref="O254:O256" si="175">C254/C253-1</f>
        <v>-3.4219898516606451E-3</v>
      </c>
      <c r="P254" s="22">
        <f t="shared" si="139"/>
        <v>1.4919176835981318E-3</v>
      </c>
      <c r="Q254" s="22">
        <f t="shared" si="140"/>
        <v>5.8584121650895327E-4</v>
      </c>
      <c r="R254" s="22">
        <f t="shared" si="141"/>
        <v>1.5669056045289009E-2</v>
      </c>
      <c r="S254" s="22">
        <f t="shared" si="142"/>
        <v>0</v>
      </c>
      <c r="T254" s="22">
        <f t="shared" si="143"/>
        <v>7.19272060806464E-4</v>
      </c>
      <c r="U254" s="22">
        <f t="shared" si="144"/>
        <v>5.3102679533199026E-3</v>
      </c>
      <c r="V254" s="22">
        <f t="shared" si="145"/>
        <v>3.2349406630007849E-3</v>
      </c>
      <c r="W254" s="22">
        <f t="shared" si="146"/>
        <v>1.0827461047553388E-3</v>
      </c>
      <c r="X254" s="22">
        <f t="shared" si="147"/>
        <v>-3.7973667582158477E-4</v>
      </c>
      <c r="Y254" s="22">
        <f t="shared" si="148"/>
        <v>5.7778269131263382E-3</v>
      </c>
      <c r="Z254" s="16"/>
    </row>
    <row r="255" spans="1:26">
      <c r="A255" s="2"/>
      <c r="B255" s="112">
        <v>43829</v>
      </c>
      <c r="C255">
        <v>55.857501999999997</v>
      </c>
      <c r="D255">
        <v>204.193344</v>
      </c>
      <c r="E255">
        <v>37.240589</v>
      </c>
      <c r="F255">
        <v>49.268276</v>
      </c>
      <c r="G255">
        <v>57.302635000000002</v>
      </c>
      <c r="H255">
        <v>122.087746</v>
      </c>
      <c r="I255">
        <v>207.53883400000001</v>
      </c>
      <c r="J255">
        <v>76.977905000000007</v>
      </c>
      <c r="K255">
        <v>276.21536300000002</v>
      </c>
      <c r="L255">
        <v>70.911536999999996</v>
      </c>
      <c r="M255">
        <v>164.43533300000001</v>
      </c>
      <c r="O255" s="22">
        <f t="shared" si="175"/>
        <v>-5.8666103785690593E-3</v>
      </c>
      <c r="P255" s="22">
        <f t="shared" si="139"/>
        <v>-1.7731893062632786E-2</v>
      </c>
      <c r="Q255" s="22">
        <f t="shared" si="140"/>
        <v>-1.5889872824716988E-3</v>
      </c>
      <c r="R255" s="22">
        <f t="shared" si="141"/>
        <v>-6.7602941245548109E-3</v>
      </c>
      <c r="S255" s="22">
        <f t="shared" si="142"/>
        <v>-2.2595312105079701E-2</v>
      </c>
      <c r="T255" s="22">
        <f t="shared" si="143"/>
        <v>-3.6652396050615987E-3</v>
      </c>
      <c r="U255" s="22">
        <f t="shared" si="144"/>
        <v>-1.0038970838386341E-3</v>
      </c>
      <c r="V255" s="22">
        <f t="shared" si="145"/>
        <v>2.7794473130575703E-3</v>
      </c>
      <c r="W255" s="22">
        <f t="shared" si="146"/>
        <v>-7.1629710645438882E-3</v>
      </c>
      <c r="X255" s="22">
        <f t="shared" si="147"/>
        <v>5.9352724827512748E-3</v>
      </c>
      <c r="Y255" s="22">
        <f t="shared" si="148"/>
        <v>-5.0839691758713945E-3</v>
      </c>
      <c r="Z255" s="16"/>
    </row>
    <row r="256" spans="1:26">
      <c r="A256" s="2"/>
      <c r="B256" s="112">
        <v>43830</v>
      </c>
      <c r="C256">
        <v>56.098705000000002</v>
      </c>
      <c r="D256">
        <v>205.032455</v>
      </c>
      <c r="E256">
        <v>37.065922</v>
      </c>
      <c r="F256">
        <v>49.156497999999999</v>
      </c>
      <c r="G256">
        <v>59.059708000000001</v>
      </c>
      <c r="H256">
        <v>122.765862</v>
      </c>
      <c r="I256">
        <v>208.41850299999999</v>
      </c>
      <c r="J256">
        <v>77.216887999999997</v>
      </c>
      <c r="K256">
        <v>276.33755500000001</v>
      </c>
      <c r="L256">
        <v>71.429671999999997</v>
      </c>
      <c r="M256">
        <v>163.58554100000001</v>
      </c>
      <c r="O256" s="22">
        <f t="shared" si="175"/>
        <v>4.3181845117241657E-3</v>
      </c>
      <c r="P256" s="22">
        <f t="shared" si="139"/>
        <v>4.109394476638828E-3</v>
      </c>
      <c r="Q256" s="22">
        <f t="shared" si="140"/>
        <v>-4.6902319402091219E-3</v>
      </c>
      <c r="R256" s="22">
        <f t="shared" si="141"/>
        <v>-2.2687621543729941E-3</v>
      </c>
      <c r="S256" s="22">
        <f t="shared" si="142"/>
        <v>3.0663040190036517E-2</v>
      </c>
      <c r="T256" s="22">
        <f t="shared" si="143"/>
        <v>5.5543330286398351E-3</v>
      </c>
      <c r="U256" s="22">
        <f t="shared" si="144"/>
        <v>4.2385754176492707E-3</v>
      </c>
      <c r="V256" s="22">
        <f t="shared" si="145"/>
        <v>3.104566173890877E-3</v>
      </c>
      <c r="W256" s="22">
        <f t="shared" si="146"/>
        <v>4.4237944867675516E-4</v>
      </c>
      <c r="X256" s="22">
        <f t="shared" si="147"/>
        <v>7.3067799954751322E-3</v>
      </c>
      <c r="Y256" s="22">
        <f t="shared" si="148"/>
        <v>-5.1679403963624804E-3</v>
      </c>
      <c r="Z256" s="16"/>
    </row>
    <row r="257" spans="1:26">
      <c r="A257" s="2"/>
      <c r="B257" s="112">
        <v>43832</v>
      </c>
      <c r="C257">
        <v>56.999110999999999</v>
      </c>
      <c r="D257">
        <v>209.557648</v>
      </c>
      <c r="E257">
        <v>37.097121999999999</v>
      </c>
      <c r="F257">
        <v>49.027518999999998</v>
      </c>
      <c r="G257">
        <v>58.415751999999998</v>
      </c>
      <c r="H257">
        <v>124.254181</v>
      </c>
      <c r="I257">
        <v>207.221405</v>
      </c>
      <c r="J257">
        <v>75.842742999999999</v>
      </c>
      <c r="K257">
        <v>274.94638099999997</v>
      </c>
      <c r="L257">
        <v>73.059425000000005</v>
      </c>
      <c r="M257">
        <v>166.98455799999999</v>
      </c>
      <c r="O257" s="22">
        <f t="shared" ref="O257" si="176">(C257/C256)-1</f>
        <v>1.6050388328928467E-2</v>
      </c>
      <c r="P257" s="22">
        <f t="shared" si="139"/>
        <v>2.2070618039470968E-2</v>
      </c>
      <c r="Q257" s="22">
        <f t="shared" si="140"/>
        <v>8.4174352927202101E-4</v>
      </c>
      <c r="R257" s="22">
        <f t="shared" si="141"/>
        <v>-2.62384435929508E-3</v>
      </c>
      <c r="S257" s="22">
        <f t="shared" si="142"/>
        <v>-1.0903474158727722E-2</v>
      </c>
      <c r="T257" s="22">
        <f t="shared" si="143"/>
        <v>1.2123231782464217E-2</v>
      </c>
      <c r="U257" s="22">
        <f t="shared" si="144"/>
        <v>-5.7437222836207447E-3</v>
      </c>
      <c r="V257" s="22">
        <f t="shared" si="145"/>
        <v>-1.7795912728314045E-2</v>
      </c>
      <c r="W257" s="22">
        <f t="shared" si="146"/>
        <v>-5.034328395935983E-3</v>
      </c>
      <c r="X257" s="22">
        <f t="shared" si="147"/>
        <v>2.2816190448137652E-2</v>
      </c>
      <c r="Y257" s="22">
        <f t="shared" si="148"/>
        <v>2.0778223914055927E-2</v>
      </c>
      <c r="Z257" s="16"/>
    </row>
    <row r="258" spans="1:26">
      <c r="A258" s="2"/>
      <c r="B258" s="112">
        <v>43833</v>
      </c>
      <c r="C258">
        <v>56.540852000000001</v>
      </c>
      <c r="D258">
        <v>208.448837</v>
      </c>
      <c r="E258">
        <v>36.769618999999999</v>
      </c>
      <c r="F258">
        <v>48.958736000000002</v>
      </c>
      <c r="G258">
        <v>57.183044000000002</v>
      </c>
      <c r="H258">
        <v>122.614487</v>
      </c>
      <c r="I258">
        <v>207.32118199999999</v>
      </c>
      <c r="J258">
        <v>75.646422999999999</v>
      </c>
      <c r="K258">
        <v>272.16403200000002</v>
      </c>
      <c r="L258">
        <v>72.349143999999995</v>
      </c>
      <c r="M258">
        <v>165.747681</v>
      </c>
      <c r="O258" s="22">
        <f t="shared" ref="O258:O260" si="177">C258/C257-1</f>
        <v>-8.0397569709463879E-3</v>
      </c>
      <c r="P258" s="22">
        <f t="shared" si="139"/>
        <v>-5.2911979619088001E-3</v>
      </c>
      <c r="Q258" s="22">
        <f t="shared" si="140"/>
        <v>-8.8282589684450796E-3</v>
      </c>
      <c r="R258" s="22">
        <f t="shared" si="141"/>
        <v>-1.4029467817858743E-3</v>
      </c>
      <c r="S258" s="22">
        <f t="shared" si="142"/>
        <v>-2.1102321853187722E-2</v>
      </c>
      <c r="T258" s="22">
        <f t="shared" si="143"/>
        <v>-1.3196288340591167E-2</v>
      </c>
      <c r="U258" s="22">
        <f t="shared" si="144"/>
        <v>4.8149948602072001E-4</v>
      </c>
      <c r="V258" s="22">
        <f t="shared" si="145"/>
        <v>-2.5885139729189266E-3</v>
      </c>
      <c r="W258" s="22">
        <f t="shared" si="146"/>
        <v>-1.0119605829617906E-2</v>
      </c>
      <c r="X258" s="22">
        <f t="shared" si="147"/>
        <v>-9.7219626352110788E-3</v>
      </c>
      <c r="Y258" s="22">
        <f t="shared" si="148"/>
        <v>-7.4071340177455092E-3</v>
      </c>
      <c r="Z258" s="16"/>
    </row>
    <row r="259" spans="1:26">
      <c r="A259" s="2"/>
      <c r="B259" s="112">
        <v>43836</v>
      </c>
      <c r="C259">
        <v>56.974983000000002</v>
      </c>
      <c r="D259">
        <v>212.37468000000001</v>
      </c>
      <c r="E259">
        <v>36.694775</v>
      </c>
      <c r="F259">
        <v>49.010325999999999</v>
      </c>
      <c r="G259">
        <v>56.778275000000001</v>
      </c>
      <c r="H259">
        <v>122.516998</v>
      </c>
      <c r="I259">
        <v>207.266739</v>
      </c>
      <c r="J259">
        <v>75.398903000000004</v>
      </c>
      <c r="K259">
        <v>274.05334499999998</v>
      </c>
      <c r="L259">
        <v>72.925635999999997</v>
      </c>
      <c r="M259">
        <v>166.937332</v>
      </c>
      <c r="O259" s="22">
        <f t="shared" si="177"/>
        <v>7.6781828473331259E-3</v>
      </c>
      <c r="P259" s="22">
        <f t="shared" si="139"/>
        <v>1.8833604718072827E-2</v>
      </c>
      <c r="Q259" s="22">
        <f t="shared" si="140"/>
        <v>-2.035484784326913E-3</v>
      </c>
      <c r="R259" s="22">
        <f t="shared" si="141"/>
        <v>1.0537445247769117E-3</v>
      </c>
      <c r="S259" s="22">
        <f t="shared" si="142"/>
        <v>-7.0784794177798371E-3</v>
      </c>
      <c r="T259" s="22">
        <f t="shared" si="143"/>
        <v>-7.9508549426132724E-4</v>
      </c>
      <c r="U259" s="22">
        <f t="shared" si="144"/>
        <v>-2.6260220723606231E-4</v>
      </c>
      <c r="V259" s="22">
        <f t="shared" si="145"/>
        <v>-3.2720648271762354E-3</v>
      </c>
      <c r="W259" s="22">
        <f t="shared" si="146"/>
        <v>6.9418173522648452E-3</v>
      </c>
      <c r="X259" s="22">
        <f t="shared" si="147"/>
        <v>7.9681937909314993E-3</v>
      </c>
      <c r="Y259" s="22">
        <f t="shared" si="148"/>
        <v>7.1774820185870336E-3</v>
      </c>
      <c r="Z259" s="16"/>
    </row>
    <row r="260" spans="1:26">
      <c r="A260" s="2"/>
      <c r="B260" s="112">
        <v>43837</v>
      </c>
      <c r="C260">
        <v>56.508698000000003</v>
      </c>
      <c r="D260">
        <v>212.834183</v>
      </c>
      <c r="E260">
        <v>36.354801000000002</v>
      </c>
      <c r="F260">
        <v>48.219292000000003</v>
      </c>
      <c r="G260">
        <v>55.904339</v>
      </c>
      <c r="H260">
        <v>120.43414300000001</v>
      </c>
      <c r="I260">
        <v>202.85022000000001</v>
      </c>
      <c r="J260">
        <v>74.827065000000005</v>
      </c>
      <c r="K260">
        <v>272.39901700000001</v>
      </c>
      <c r="L260">
        <v>72.582649000000004</v>
      </c>
      <c r="M260">
        <v>164.038757</v>
      </c>
      <c r="O260" s="22">
        <f t="shared" si="177"/>
        <v>-8.1840305244145206E-3</v>
      </c>
      <c r="P260" s="22">
        <f t="shared" si="139"/>
        <v>2.163643048220143E-3</v>
      </c>
      <c r="Q260" s="22">
        <f t="shared" si="140"/>
        <v>-9.2649157816064864E-3</v>
      </c>
      <c r="R260" s="22">
        <f t="shared" si="141"/>
        <v>-1.6140149730895392E-2</v>
      </c>
      <c r="S260" s="22">
        <f t="shared" si="142"/>
        <v>-1.5392084384388216E-2</v>
      </c>
      <c r="T260" s="22">
        <f t="shared" si="143"/>
        <v>-1.7000538978273028E-2</v>
      </c>
      <c r="U260" s="22">
        <f t="shared" si="144"/>
        <v>-2.1308382721262342E-2</v>
      </c>
      <c r="V260" s="22">
        <f t="shared" si="145"/>
        <v>-7.5841686980512302E-3</v>
      </c>
      <c r="W260" s="22">
        <f t="shared" si="146"/>
        <v>-6.0365181822538139E-3</v>
      </c>
      <c r="X260" s="22">
        <f t="shared" si="147"/>
        <v>-4.7032431777488393E-3</v>
      </c>
      <c r="Y260" s="22">
        <f t="shared" si="148"/>
        <v>-1.7363252217305059E-2</v>
      </c>
      <c r="Z260" s="16"/>
    </row>
    <row r="261" spans="1:26">
      <c r="A261" s="2"/>
      <c r="B261" s="112">
        <v>43838</v>
      </c>
      <c r="C261">
        <v>55.656531999999999</v>
      </c>
      <c r="D261">
        <v>214.99189799999999</v>
      </c>
      <c r="E261">
        <v>36.230034000000003</v>
      </c>
      <c r="F261">
        <v>48.012931999999999</v>
      </c>
      <c r="G261">
        <v>56.575882</v>
      </c>
      <c r="H261">
        <v>121.373642</v>
      </c>
      <c r="I261">
        <v>204.60960399999999</v>
      </c>
      <c r="J261">
        <v>74.229613999999998</v>
      </c>
      <c r="K261">
        <v>278.14230300000003</v>
      </c>
      <c r="L261">
        <v>73.750252000000003</v>
      </c>
      <c r="M261">
        <v>166.078171</v>
      </c>
      <c r="O261" s="22">
        <f t="shared" ref="O261" si="178">(C261/C260)-1</f>
        <v>-1.5080262511091735E-2</v>
      </c>
      <c r="P261" s="22">
        <f t="shared" si="139"/>
        <v>1.0138009644813373E-2</v>
      </c>
      <c r="Q261" s="22">
        <f t="shared" si="140"/>
        <v>-3.4319263637283548E-3</v>
      </c>
      <c r="R261" s="22">
        <f t="shared" si="141"/>
        <v>-4.2796148894098662E-3</v>
      </c>
      <c r="S261" s="22">
        <f t="shared" si="142"/>
        <v>1.2012359183783516E-2</v>
      </c>
      <c r="T261" s="22">
        <f t="shared" si="143"/>
        <v>7.8009356532722229E-3</v>
      </c>
      <c r="U261" s="22">
        <f t="shared" si="144"/>
        <v>8.6733157104783576E-3</v>
      </c>
      <c r="V261" s="22">
        <f t="shared" si="145"/>
        <v>-7.9844238177724236E-3</v>
      </c>
      <c r="W261" s="22">
        <f t="shared" si="146"/>
        <v>2.1084092238115471E-2</v>
      </c>
      <c r="X261" s="22">
        <f t="shared" si="147"/>
        <v>1.6086530542581912E-2</v>
      </c>
      <c r="Y261" s="22">
        <f t="shared" si="148"/>
        <v>1.2432513128589395E-2</v>
      </c>
      <c r="Z261" s="16"/>
    </row>
    <row r="262" spans="1:26">
      <c r="A262" s="2"/>
      <c r="B262" s="112">
        <v>43839</v>
      </c>
      <c r="C262">
        <v>56.082619000000001</v>
      </c>
      <c r="D262">
        <v>218.068634</v>
      </c>
      <c r="E262">
        <v>36.604312999999998</v>
      </c>
      <c r="F262">
        <v>48.322468000000001</v>
      </c>
      <c r="G262">
        <v>56.069935000000001</v>
      </c>
      <c r="H262">
        <v>121.81680299999999</v>
      </c>
      <c r="I262">
        <v>205.380447</v>
      </c>
      <c r="J262">
        <v>74.152809000000005</v>
      </c>
      <c r="K262">
        <v>276.56314099999997</v>
      </c>
      <c r="L262">
        <v>75.316756999999996</v>
      </c>
      <c r="M262">
        <v>167.68322800000001</v>
      </c>
      <c r="O262" s="22">
        <f t="shared" ref="O262:O264" si="179">C262/C261-1</f>
        <v>7.6556512719836434E-3</v>
      </c>
      <c r="P262" s="22">
        <f t="shared" si="139"/>
        <v>1.4310939289442492E-2</v>
      </c>
      <c r="Q262" s="22">
        <f t="shared" si="140"/>
        <v>1.0330627898389233E-2</v>
      </c>
      <c r="R262" s="22">
        <f t="shared" si="141"/>
        <v>6.4469297563414241E-3</v>
      </c>
      <c r="S262" s="22">
        <f t="shared" si="142"/>
        <v>-8.9428035783869486E-3</v>
      </c>
      <c r="T262" s="22">
        <f t="shared" si="143"/>
        <v>3.6512128391104071E-3</v>
      </c>
      <c r="U262" s="22">
        <f t="shared" si="144"/>
        <v>3.7673842524030832E-3</v>
      </c>
      <c r="V262" s="22">
        <f t="shared" si="145"/>
        <v>-1.0346948591163363E-3</v>
      </c>
      <c r="W262" s="22">
        <f t="shared" si="146"/>
        <v>-5.6775326261682135E-3</v>
      </c>
      <c r="X262" s="22">
        <f t="shared" si="147"/>
        <v>2.1240673184411474E-2</v>
      </c>
      <c r="Y262" s="22">
        <f t="shared" si="148"/>
        <v>9.6644669816361439E-3</v>
      </c>
      <c r="Z262" s="16"/>
    </row>
    <row r="263" spans="1:26">
      <c r="A263" s="2"/>
      <c r="B263" s="112">
        <v>43840</v>
      </c>
      <c r="C263">
        <v>55.584175000000002</v>
      </c>
      <c r="D263">
        <v>217.82887299999999</v>
      </c>
      <c r="E263">
        <v>36.298653000000002</v>
      </c>
      <c r="F263">
        <v>48.356861000000002</v>
      </c>
      <c r="G263">
        <v>54.929206999999998</v>
      </c>
      <c r="H263">
        <v>120.60253899999999</v>
      </c>
      <c r="I263">
        <v>209.30720500000001</v>
      </c>
      <c r="J263">
        <v>74.673446999999996</v>
      </c>
      <c r="K263">
        <v>277.41854899999998</v>
      </c>
      <c r="L263">
        <v>75.487037999999998</v>
      </c>
      <c r="M263">
        <v>163.74603300000001</v>
      </c>
      <c r="O263" s="22">
        <f t="shared" si="179"/>
        <v>-8.887673380588712E-3</v>
      </c>
      <c r="P263" s="22">
        <f t="shared" si="139"/>
        <v>-1.0994749478735466E-3</v>
      </c>
      <c r="Q263" s="22">
        <f t="shared" si="140"/>
        <v>-8.350382098415432E-3</v>
      </c>
      <c r="R263" s="22">
        <f t="shared" si="141"/>
        <v>7.1173930934165242E-4</v>
      </c>
      <c r="S263" s="22">
        <f t="shared" si="142"/>
        <v>-2.0344735552127902E-2</v>
      </c>
      <c r="T263" s="22">
        <f t="shared" si="143"/>
        <v>-9.9679516297928039E-3</v>
      </c>
      <c r="U263" s="22">
        <f t="shared" si="144"/>
        <v>1.9119434480537434E-2</v>
      </c>
      <c r="V263" s="22">
        <f t="shared" si="145"/>
        <v>7.0211500686372386E-3</v>
      </c>
      <c r="W263" s="22">
        <f t="shared" si="146"/>
        <v>3.092993509210995E-3</v>
      </c>
      <c r="X263" s="22">
        <f t="shared" si="147"/>
        <v>2.2608647369137813E-3</v>
      </c>
      <c r="Y263" s="22">
        <f t="shared" si="148"/>
        <v>-2.3479957101016691E-2</v>
      </c>
      <c r="Z263" s="16"/>
    </row>
    <row r="264" spans="1:26">
      <c r="A264" s="2"/>
      <c r="B264" s="112">
        <v>43843</v>
      </c>
      <c r="C264">
        <v>56.114780000000003</v>
      </c>
      <c r="D264">
        <v>221.67480499999999</v>
      </c>
      <c r="E264">
        <v>36.142707999999999</v>
      </c>
      <c r="F264">
        <v>48.580410000000001</v>
      </c>
      <c r="G264">
        <v>55.563952999999998</v>
      </c>
      <c r="H264">
        <v>121.604073</v>
      </c>
      <c r="I264">
        <v>213.48794599999999</v>
      </c>
      <c r="J264">
        <v>74.929481999999993</v>
      </c>
      <c r="K264">
        <v>268.69555700000001</v>
      </c>
      <c r="L264">
        <v>77.099754000000004</v>
      </c>
      <c r="M264">
        <v>164.98294100000001</v>
      </c>
      <c r="O264" s="22">
        <f t="shared" si="179"/>
        <v>9.5459723923221329E-3</v>
      </c>
      <c r="P264" s="22">
        <f t="shared" si="139"/>
        <v>1.7655749428589385E-2</v>
      </c>
      <c r="Q264" s="22">
        <f t="shared" si="140"/>
        <v>-4.2961649293157267E-3</v>
      </c>
      <c r="R264" s="22">
        <f t="shared" si="141"/>
        <v>4.6229013913867689E-3</v>
      </c>
      <c r="S264" s="22">
        <f t="shared" si="142"/>
        <v>1.1555710243550399E-2</v>
      </c>
      <c r="T264" s="22">
        <f t="shared" si="143"/>
        <v>8.304418864680807E-3</v>
      </c>
      <c r="U264" s="22">
        <f t="shared" si="144"/>
        <v>1.9974185790689658E-2</v>
      </c>
      <c r="V264" s="22">
        <f t="shared" si="145"/>
        <v>3.4287288224419399E-3</v>
      </c>
      <c r="W264" s="22">
        <f t="shared" si="146"/>
        <v>-3.1443434591678976E-2</v>
      </c>
      <c r="X264" s="22">
        <f t="shared" si="147"/>
        <v>2.136414466282277E-2</v>
      </c>
      <c r="Y264" s="22">
        <f t="shared" si="148"/>
        <v>7.5538196397100243E-3</v>
      </c>
      <c r="Z264" s="16"/>
    </row>
    <row r="265" spans="1:26">
      <c r="A265" s="2"/>
      <c r="B265" s="112">
        <v>43844</v>
      </c>
      <c r="C265">
        <v>55.632407999999998</v>
      </c>
      <c r="D265">
        <v>218.82782</v>
      </c>
      <c r="E265">
        <v>36.236271000000002</v>
      </c>
      <c r="F265">
        <v>48.434235000000001</v>
      </c>
      <c r="G265">
        <v>55.352370999999998</v>
      </c>
      <c r="H265">
        <v>123.02220199999999</v>
      </c>
      <c r="I265">
        <v>212.163895</v>
      </c>
      <c r="J265">
        <v>74.920936999999995</v>
      </c>
      <c r="K265">
        <v>270.94192500000003</v>
      </c>
      <c r="L265">
        <v>76.058655000000002</v>
      </c>
      <c r="M265">
        <v>163.97264100000001</v>
      </c>
      <c r="O265" s="22">
        <f t="shared" ref="O265" si="180">(C265/C264)-1</f>
        <v>-8.5961666427277761E-3</v>
      </c>
      <c r="P265" s="22">
        <f t="shared" ref="P265:P328" si="181">D265/D264-1</f>
        <v>-1.284306982924821E-2</v>
      </c>
      <c r="Q265" s="22">
        <f t="shared" ref="Q265:Q328" si="182">E265/E264-1</f>
        <v>2.5887102870101319E-3</v>
      </c>
      <c r="R265" s="22">
        <f t="shared" ref="R265:R328" si="183">F265/F264-1</f>
        <v>-3.0089289077633863E-3</v>
      </c>
      <c r="S265" s="22">
        <f t="shared" ref="S265:S328" si="184">G265/G264-1</f>
        <v>-3.8079004206198475E-3</v>
      </c>
      <c r="T265" s="22">
        <f t="shared" ref="T265:T328" si="185">H265/H264-1</f>
        <v>1.1661854451207265E-2</v>
      </c>
      <c r="U265" s="22">
        <f t="shared" ref="U265:U328" si="186">I265/I264-1</f>
        <v>-6.2019941865945061E-3</v>
      </c>
      <c r="V265" s="22">
        <f t="shared" ref="V265:V328" si="187">J265/J264-1</f>
        <v>-1.140405588283544E-4</v>
      </c>
      <c r="W265" s="22">
        <f t="shared" ref="W265:W328" si="188">K265/K264-1</f>
        <v>8.3602722169313637E-3</v>
      </c>
      <c r="X265" s="22">
        <f t="shared" ref="X265:X328" si="189">L265/L264-1</f>
        <v>-1.3503272656356424E-2</v>
      </c>
      <c r="Y265" s="22">
        <f t="shared" ref="Y265:Y328" si="190">M265/M264-1</f>
        <v>-6.1236634156012215E-3</v>
      </c>
      <c r="Z265" s="16"/>
    </row>
    <row r="266" spans="1:26">
      <c r="A266" s="2"/>
      <c r="B266" s="112">
        <v>43845</v>
      </c>
      <c r="C266">
        <v>55.543976000000001</v>
      </c>
      <c r="D266">
        <v>220.915604</v>
      </c>
      <c r="E266">
        <v>35.955565999999997</v>
      </c>
      <c r="F266">
        <v>48.838360000000002</v>
      </c>
      <c r="G266">
        <v>56.244712999999997</v>
      </c>
      <c r="H266">
        <v>121.178635</v>
      </c>
      <c r="I266">
        <v>213.460724</v>
      </c>
      <c r="J266">
        <v>75.928084999999996</v>
      </c>
      <c r="K266">
        <v>278.621735</v>
      </c>
      <c r="L266">
        <v>75.732703999999998</v>
      </c>
      <c r="M266">
        <v>163.26454200000001</v>
      </c>
      <c r="O266" s="22">
        <f t="shared" ref="O266:O268" si="191">C266/C265-1</f>
        <v>-1.5895770681002563E-3</v>
      </c>
      <c r="P266" s="22">
        <f t="shared" si="181"/>
        <v>9.5407613163627225E-3</v>
      </c>
      <c r="Q266" s="22">
        <f t="shared" si="182"/>
        <v>-7.7465200544505342E-3</v>
      </c>
      <c r="R266" s="22">
        <f t="shared" si="183"/>
        <v>8.3437882316093059E-3</v>
      </c>
      <c r="S266" s="22">
        <f t="shared" si="184"/>
        <v>1.6121116112623346E-2</v>
      </c>
      <c r="T266" s="22">
        <f t="shared" si="185"/>
        <v>-1.4985644623724093E-2</v>
      </c>
      <c r="U266" s="22">
        <f t="shared" si="186"/>
        <v>6.1123924973192079E-3</v>
      </c>
      <c r="V266" s="22">
        <f t="shared" si="187"/>
        <v>1.3442811052936987E-2</v>
      </c>
      <c r="W266" s="22">
        <f t="shared" si="188"/>
        <v>2.8344856559205267E-2</v>
      </c>
      <c r="X266" s="22">
        <f t="shared" si="189"/>
        <v>-4.2855214833867894E-3</v>
      </c>
      <c r="Y266" s="22">
        <f t="shared" si="190"/>
        <v>-4.318397237987992E-3</v>
      </c>
      <c r="Z266" s="16"/>
    </row>
    <row r="267" spans="1:26">
      <c r="A267" s="2"/>
      <c r="B267" s="112">
        <v>43846</v>
      </c>
      <c r="C267">
        <v>55.326912</v>
      </c>
      <c r="D267">
        <v>221.53495799999999</v>
      </c>
      <c r="E267">
        <v>36.148941000000001</v>
      </c>
      <c r="F267">
        <v>48.967339000000003</v>
      </c>
      <c r="G267">
        <v>56.759872000000001</v>
      </c>
      <c r="H267">
        <v>121.648399</v>
      </c>
      <c r="I267">
        <v>210.61314400000001</v>
      </c>
      <c r="J267">
        <v>76.107330000000005</v>
      </c>
      <c r="K267">
        <v>282.69183299999997</v>
      </c>
      <c r="L267">
        <v>76.681388999999996</v>
      </c>
      <c r="M267">
        <v>165.672134</v>
      </c>
      <c r="O267" s="22">
        <f t="shared" si="191"/>
        <v>-3.9079665452830259E-3</v>
      </c>
      <c r="P267" s="22">
        <f t="shared" si="181"/>
        <v>2.8035774240735556E-3</v>
      </c>
      <c r="Q267" s="22">
        <f t="shared" si="182"/>
        <v>5.3781659284686256E-3</v>
      </c>
      <c r="R267" s="22">
        <f t="shared" si="183"/>
        <v>2.6409363459378721E-3</v>
      </c>
      <c r="S267" s="22">
        <f t="shared" si="184"/>
        <v>9.1592431096592097E-3</v>
      </c>
      <c r="T267" s="22">
        <f t="shared" si="185"/>
        <v>3.876623960981318E-3</v>
      </c>
      <c r="U267" s="22">
        <f t="shared" si="186"/>
        <v>-1.3340065313373506E-2</v>
      </c>
      <c r="V267" s="22">
        <f t="shared" si="187"/>
        <v>2.3607206740432485E-3</v>
      </c>
      <c r="W267" s="22">
        <f t="shared" si="188"/>
        <v>1.460797019299287E-2</v>
      </c>
      <c r="X267" s="22">
        <f t="shared" si="189"/>
        <v>1.2526754623735536E-2</v>
      </c>
      <c r="Y267" s="22">
        <f t="shared" si="190"/>
        <v>1.4746570017634353E-2</v>
      </c>
      <c r="Z267" s="16"/>
    </row>
    <row r="268" spans="1:26">
      <c r="A268" s="2"/>
      <c r="B268" s="112">
        <v>43847</v>
      </c>
      <c r="C268">
        <v>55.117882000000002</v>
      </c>
      <c r="D268">
        <v>221.90455600000001</v>
      </c>
      <c r="E268">
        <v>35.855761999999999</v>
      </c>
      <c r="F268">
        <v>49.302677000000003</v>
      </c>
      <c r="G268">
        <v>56.631081000000002</v>
      </c>
      <c r="H268">
        <v>122.490402</v>
      </c>
      <c r="I268">
        <v>211.683212</v>
      </c>
      <c r="J268">
        <v>77.020583999999999</v>
      </c>
      <c r="K268">
        <v>280.55807499999997</v>
      </c>
      <c r="L268">
        <v>77.530296000000007</v>
      </c>
      <c r="M268">
        <v>166.36140399999999</v>
      </c>
      <c r="O268" s="22">
        <f t="shared" si="191"/>
        <v>-3.7780890428151803E-3</v>
      </c>
      <c r="P268" s="22">
        <f t="shared" si="181"/>
        <v>1.6683506898267364E-3</v>
      </c>
      <c r="Q268" s="22">
        <f t="shared" si="182"/>
        <v>-8.1103067445323918E-3</v>
      </c>
      <c r="R268" s="22">
        <f t="shared" si="183"/>
        <v>6.8481973259768569E-3</v>
      </c>
      <c r="S268" s="22">
        <f t="shared" si="184"/>
        <v>-2.2690502191407003E-3</v>
      </c>
      <c r="T268" s="22">
        <f t="shared" si="185"/>
        <v>6.9216118495731838E-3</v>
      </c>
      <c r="U268" s="22">
        <f t="shared" si="186"/>
        <v>5.080727535219598E-3</v>
      </c>
      <c r="V268" s="22">
        <f t="shared" si="187"/>
        <v>1.1999553788051731E-2</v>
      </c>
      <c r="W268" s="22">
        <f t="shared" si="188"/>
        <v>-7.5480001574718125E-3</v>
      </c>
      <c r="X268" s="22">
        <f t="shared" si="189"/>
        <v>1.107057411284007E-2</v>
      </c>
      <c r="Y268" s="22">
        <f t="shared" si="190"/>
        <v>4.1604461979103391E-3</v>
      </c>
      <c r="Z268" s="16"/>
    </row>
    <row r="269" spans="1:26">
      <c r="A269" s="2"/>
      <c r="B269" s="112">
        <v>43851</v>
      </c>
      <c r="C269">
        <v>54.330039999999997</v>
      </c>
      <c r="D269">
        <v>221.205307</v>
      </c>
      <c r="E269">
        <v>36.052261000000001</v>
      </c>
      <c r="F269">
        <v>49.749783000000001</v>
      </c>
      <c r="G269">
        <v>56.833472999999998</v>
      </c>
      <c r="H269">
        <v>121.285011</v>
      </c>
      <c r="I269">
        <v>214.68499800000001</v>
      </c>
      <c r="J269">
        <v>77.524154999999993</v>
      </c>
      <c r="K269">
        <v>282.494507</v>
      </c>
      <c r="L269">
        <v>77.004897999999997</v>
      </c>
      <c r="M269">
        <v>162.92463699999999</v>
      </c>
      <c r="O269" s="22">
        <f t="shared" ref="O269" si="192">(C269/C268)-1</f>
        <v>-1.4293764045577917E-2</v>
      </c>
      <c r="P269" s="22">
        <f t="shared" si="181"/>
        <v>-3.1511250269238289E-3</v>
      </c>
      <c r="Q269" s="22">
        <f t="shared" si="182"/>
        <v>5.4802628375323348E-3</v>
      </c>
      <c r="R269" s="22">
        <f t="shared" si="183"/>
        <v>9.068594794558571E-3</v>
      </c>
      <c r="S269" s="22">
        <f t="shared" si="184"/>
        <v>3.5738678553565162E-3</v>
      </c>
      <c r="T269" s="22">
        <f t="shared" si="185"/>
        <v>-9.8406975593076096E-3</v>
      </c>
      <c r="U269" s="22">
        <f t="shared" si="186"/>
        <v>1.4180557691084283E-2</v>
      </c>
      <c r="V269" s="22">
        <f t="shared" si="187"/>
        <v>6.5381353119835506E-3</v>
      </c>
      <c r="W269" s="22">
        <f t="shared" si="188"/>
        <v>6.9020718794139402E-3</v>
      </c>
      <c r="X269" s="22">
        <f t="shared" si="189"/>
        <v>-6.776679918776618E-3</v>
      </c>
      <c r="Y269" s="22">
        <f t="shared" si="190"/>
        <v>-2.0658439501989312E-2</v>
      </c>
      <c r="Z269" s="16"/>
    </row>
    <row r="270" spans="1:26">
      <c r="A270" s="2"/>
      <c r="B270" s="112">
        <v>43852</v>
      </c>
      <c r="C270">
        <v>54.016494999999999</v>
      </c>
      <c r="D270">
        <v>221.08543399999999</v>
      </c>
      <c r="E270">
        <v>36.211323</v>
      </c>
      <c r="F270">
        <v>49.620804</v>
      </c>
      <c r="G270">
        <v>55.913536000000001</v>
      </c>
      <c r="H270">
        <v>121.143173</v>
      </c>
      <c r="I270">
        <v>213.261246</v>
      </c>
      <c r="J270">
        <v>77.805817000000005</v>
      </c>
      <c r="K270">
        <v>282.55078099999997</v>
      </c>
      <c r="L270">
        <v>77.279762000000005</v>
      </c>
      <c r="M270">
        <v>161.60279800000001</v>
      </c>
      <c r="O270" s="22">
        <f t="shared" ref="O270:O272" si="193">C270/C269-1</f>
        <v>-5.7711166787287604E-3</v>
      </c>
      <c r="P270" s="22">
        <f t="shared" si="181"/>
        <v>-5.4190833676526218E-4</v>
      </c>
      <c r="Q270" s="22">
        <f t="shared" si="182"/>
        <v>4.4119840361744878E-3</v>
      </c>
      <c r="R270" s="22">
        <f t="shared" si="183"/>
        <v>-2.5925540217934806E-3</v>
      </c>
      <c r="S270" s="22">
        <f t="shared" si="184"/>
        <v>-1.6186535002004843E-2</v>
      </c>
      <c r="T270" s="22">
        <f t="shared" si="185"/>
        <v>-1.1694602558925959E-3</v>
      </c>
      <c r="U270" s="22">
        <f t="shared" si="186"/>
        <v>-6.6318187729168532E-3</v>
      </c>
      <c r="V270" s="22">
        <f t="shared" si="187"/>
        <v>3.6332159957113142E-3</v>
      </c>
      <c r="W270" s="22">
        <f t="shared" si="188"/>
        <v>1.9920387336935796E-4</v>
      </c>
      <c r="X270" s="22">
        <f t="shared" si="189"/>
        <v>3.569435284493272E-3</v>
      </c>
      <c r="Y270" s="22">
        <f t="shared" si="190"/>
        <v>-8.1131928500167705E-3</v>
      </c>
      <c r="Z270" s="16"/>
    </row>
    <row r="271" spans="1:26">
      <c r="A271" s="2"/>
      <c r="B271" s="112">
        <v>43853</v>
      </c>
      <c r="C271">
        <v>53.678837000000001</v>
      </c>
      <c r="D271">
        <v>219.52706900000001</v>
      </c>
      <c r="E271">
        <v>36.120868999999999</v>
      </c>
      <c r="F271">
        <v>49.620804</v>
      </c>
      <c r="G271">
        <v>55.692753000000003</v>
      </c>
      <c r="H271">
        <v>121.01908899999999</v>
      </c>
      <c r="I271">
        <v>215.68255600000001</v>
      </c>
      <c r="J271">
        <v>79.179946999999999</v>
      </c>
      <c r="K271">
        <v>281.48870799999997</v>
      </c>
      <c r="L271">
        <v>77.651923999999994</v>
      </c>
      <c r="M271">
        <v>162.45254499999999</v>
      </c>
      <c r="O271" s="22">
        <f t="shared" si="193"/>
        <v>-6.2510164719128403E-3</v>
      </c>
      <c r="P271" s="22">
        <f t="shared" si="181"/>
        <v>-7.0487004584841584E-3</v>
      </c>
      <c r="Q271" s="22">
        <f t="shared" si="182"/>
        <v>-2.4979479484911193E-3</v>
      </c>
      <c r="R271" s="22">
        <f t="shared" si="183"/>
        <v>0</v>
      </c>
      <c r="S271" s="22">
        <f t="shared" si="184"/>
        <v>-3.9486502874723772E-3</v>
      </c>
      <c r="T271" s="22">
        <f t="shared" si="185"/>
        <v>-1.0242756312813794E-3</v>
      </c>
      <c r="U271" s="22">
        <f t="shared" si="186"/>
        <v>1.135372715584726E-2</v>
      </c>
      <c r="V271" s="22">
        <f t="shared" si="187"/>
        <v>1.7661018841303333E-2</v>
      </c>
      <c r="W271" s="22">
        <f t="shared" si="188"/>
        <v>-3.7588747631173147E-3</v>
      </c>
      <c r="X271" s="22">
        <f t="shared" si="189"/>
        <v>4.8157757007583069E-3</v>
      </c>
      <c r="Y271" s="22">
        <f t="shared" si="190"/>
        <v>5.2582443529225475E-3</v>
      </c>
      <c r="Z271" s="16"/>
    </row>
    <row r="272" spans="1:26">
      <c r="A272" s="2"/>
      <c r="B272" s="112">
        <v>43854</v>
      </c>
      <c r="C272">
        <v>53.317073999999998</v>
      </c>
      <c r="D272">
        <v>217.70901499999999</v>
      </c>
      <c r="E272">
        <v>35.671729999999997</v>
      </c>
      <c r="F272">
        <v>50.919159000000001</v>
      </c>
      <c r="G272">
        <v>54.634838000000002</v>
      </c>
      <c r="H272">
        <v>118.01443500000001</v>
      </c>
      <c r="I272">
        <v>215.40142800000001</v>
      </c>
      <c r="J272">
        <v>79.896904000000006</v>
      </c>
      <c r="K272">
        <v>275.23779300000001</v>
      </c>
      <c r="L272">
        <v>77.428168999999997</v>
      </c>
      <c r="M272">
        <v>160.62086500000001</v>
      </c>
      <c r="O272" s="22">
        <f t="shared" si="193"/>
        <v>-6.7393971296361155E-3</v>
      </c>
      <c r="P272" s="22">
        <f t="shared" si="181"/>
        <v>-8.2816848431571666E-3</v>
      </c>
      <c r="Q272" s="22">
        <f t="shared" si="182"/>
        <v>-1.2434335397634055E-2</v>
      </c>
      <c r="R272" s="22">
        <f t="shared" si="183"/>
        <v>2.6165537341958478E-2</v>
      </c>
      <c r="S272" s="22">
        <f t="shared" si="184"/>
        <v>-1.8995559440202259E-2</v>
      </c>
      <c r="T272" s="22">
        <f t="shared" si="185"/>
        <v>-2.4827934376534522E-2</v>
      </c>
      <c r="U272" s="22">
        <f t="shared" si="186"/>
        <v>-1.3034341080415679E-3</v>
      </c>
      <c r="V272" s="22">
        <f t="shared" si="187"/>
        <v>9.054779993727502E-3</v>
      </c>
      <c r="W272" s="22">
        <f t="shared" si="188"/>
        <v>-2.2206627912050969E-2</v>
      </c>
      <c r="X272" s="22">
        <f t="shared" si="189"/>
        <v>-2.8815126332220053E-3</v>
      </c>
      <c r="Y272" s="22">
        <f t="shared" si="190"/>
        <v>-1.1275169619534009E-2</v>
      </c>
      <c r="Z272" s="16"/>
    </row>
    <row r="273" spans="1:26">
      <c r="A273" s="2"/>
      <c r="B273" s="112">
        <v>43857</v>
      </c>
      <c r="C273">
        <v>52.046844</v>
      </c>
      <c r="D273">
        <v>214.642258</v>
      </c>
      <c r="E273">
        <v>36.136477999999997</v>
      </c>
      <c r="F273">
        <v>50.162495</v>
      </c>
      <c r="G273">
        <v>52.794967999999997</v>
      </c>
      <c r="H273">
        <v>117.02179</v>
      </c>
      <c r="I273">
        <v>215.35609400000001</v>
      </c>
      <c r="J273">
        <v>79.726219</v>
      </c>
      <c r="K273">
        <v>267.04104599999999</v>
      </c>
      <c r="L273">
        <v>75.151336999999998</v>
      </c>
      <c r="M273">
        <v>154.16282699999999</v>
      </c>
      <c r="O273" s="22">
        <f t="shared" ref="O273" si="194">(C273/C272)-1</f>
        <v>-2.3824075567237535E-2</v>
      </c>
      <c r="P273" s="22">
        <f t="shared" si="181"/>
        <v>-1.4086495223911588E-2</v>
      </c>
      <c r="Q273" s="22">
        <f t="shared" si="182"/>
        <v>1.302846820157022E-2</v>
      </c>
      <c r="R273" s="22">
        <f t="shared" si="183"/>
        <v>-1.486010403274729E-2</v>
      </c>
      <c r="S273" s="22">
        <f t="shared" si="184"/>
        <v>-3.3675765635106436E-2</v>
      </c>
      <c r="T273" s="22">
        <f t="shared" si="185"/>
        <v>-8.4112168142821409E-3</v>
      </c>
      <c r="U273" s="22">
        <f t="shared" si="186"/>
        <v>-2.1046285728432146E-4</v>
      </c>
      <c r="V273" s="22">
        <f t="shared" si="187"/>
        <v>-2.1363155698749248E-3</v>
      </c>
      <c r="W273" s="22">
        <f t="shared" si="188"/>
        <v>-2.9780601387106809E-2</v>
      </c>
      <c r="X273" s="22">
        <f t="shared" si="189"/>
        <v>-2.9405732169644816E-2</v>
      </c>
      <c r="Y273" s="22">
        <f t="shared" si="190"/>
        <v>-4.0206719095928212E-2</v>
      </c>
      <c r="Z273" s="16"/>
    </row>
    <row r="274" spans="1:26">
      <c r="A274" s="2"/>
      <c r="B274" s="112">
        <v>43858</v>
      </c>
      <c r="C274">
        <v>51.974499000000002</v>
      </c>
      <c r="D274">
        <v>217.559158</v>
      </c>
      <c r="E274">
        <v>36.367274999999999</v>
      </c>
      <c r="F274">
        <v>50.695599000000001</v>
      </c>
      <c r="G274">
        <v>53.300930000000001</v>
      </c>
      <c r="H274">
        <v>119.14894099999999</v>
      </c>
      <c r="I274">
        <v>215.093063</v>
      </c>
      <c r="J274">
        <v>80.383408000000003</v>
      </c>
      <c r="K274">
        <v>268.714203</v>
      </c>
      <c r="L274">
        <v>77.277350999999996</v>
      </c>
      <c r="M274">
        <v>153.87956199999999</v>
      </c>
      <c r="O274" s="22">
        <f t="shared" ref="O274:O276" si="195">C274/C273-1</f>
        <v>-1.3899978258047341E-3</v>
      </c>
      <c r="P274" s="22">
        <f t="shared" si="181"/>
        <v>1.3589588682019871E-2</v>
      </c>
      <c r="Q274" s="22">
        <f t="shared" si="182"/>
        <v>6.3868150072623475E-3</v>
      </c>
      <c r="R274" s="22">
        <f t="shared" si="183"/>
        <v>1.0627541552707953E-2</v>
      </c>
      <c r="S274" s="22">
        <f t="shared" si="184"/>
        <v>9.5835269755255581E-3</v>
      </c>
      <c r="T274" s="22">
        <f t="shared" si="185"/>
        <v>1.8177392432640049E-2</v>
      </c>
      <c r="U274" s="22">
        <f t="shared" si="186"/>
        <v>-1.2213770927699263E-3</v>
      </c>
      <c r="V274" s="22">
        <f t="shared" si="187"/>
        <v>8.2430724577569059E-3</v>
      </c>
      <c r="W274" s="22">
        <f t="shared" si="188"/>
        <v>6.2655424140303229E-3</v>
      </c>
      <c r="X274" s="22">
        <f t="shared" si="189"/>
        <v>2.8289769482078508E-2</v>
      </c>
      <c r="Y274" s="22">
        <f t="shared" si="190"/>
        <v>-1.8374403577847698E-3</v>
      </c>
      <c r="Z274" s="16"/>
    </row>
    <row r="275" spans="1:26">
      <c r="A275" s="2"/>
      <c r="B275" s="112">
        <v>43859</v>
      </c>
      <c r="C275">
        <v>51.540379000000001</v>
      </c>
      <c r="D275">
        <v>222.993393</v>
      </c>
      <c r="E275">
        <v>36.145828000000002</v>
      </c>
      <c r="F275">
        <v>49.612209</v>
      </c>
      <c r="G275">
        <v>53.070942000000002</v>
      </c>
      <c r="H275">
        <v>118.971672</v>
      </c>
      <c r="I275">
        <v>211.70137</v>
      </c>
      <c r="J275">
        <v>80.605309000000005</v>
      </c>
      <c r="K275">
        <v>265.92245500000001</v>
      </c>
      <c r="L275">
        <v>78.894927999999993</v>
      </c>
      <c r="M275">
        <v>151.21705600000001</v>
      </c>
      <c r="O275" s="22">
        <f t="shared" si="195"/>
        <v>-8.3525576648656452E-3</v>
      </c>
      <c r="P275" s="22">
        <f t="shared" si="181"/>
        <v>2.4978194666482434E-2</v>
      </c>
      <c r="Q275" s="22">
        <f t="shared" si="182"/>
        <v>-6.0891832011058522E-3</v>
      </c>
      <c r="R275" s="22">
        <f t="shared" si="183"/>
        <v>-2.1370494113305605E-2</v>
      </c>
      <c r="S275" s="22">
        <f t="shared" si="184"/>
        <v>-4.3148965693469155E-3</v>
      </c>
      <c r="T275" s="22">
        <f t="shared" si="185"/>
        <v>-1.4877933325483372E-3</v>
      </c>
      <c r="U275" s="22">
        <f t="shared" si="186"/>
        <v>-1.5768490869461527E-2</v>
      </c>
      <c r="V275" s="22">
        <f t="shared" si="187"/>
        <v>2.7605323725512498E-3</v>
      </c>
      <c r="W275" s="22">
        <f t="shared" si="188"/>
        <v>-1.0389283368099411E-2</v>
      </c>
      <c r="X275" s="22">
        <f t="shared" si="189"/>
        <v>2.0932096908963693E-2</v>
      </c>
      <c r="Y275" s="22">
        <f t="shared" si="190"/>
        <v>-1.7302531703332846E-2</v>
      </c>
      <c r="Z275" s="16"/>
    </row>
    <row r="276" spans="1:26">
      <c r="A276" s="2"/>
      <c r="B276" s="112">
        <v>43860</v>
      </c>
      <c r="C276">
        <v>52.087051000000002</v>
      </c>
      <c r="D276">
        <v>209.30792199999999</v>
      </c>
      <c r="E276">
        <v>36.361030999999997</v>
      </c>
      <c r="F276">
        <v>51.460842</v>
      </c>
      <c r="G276">
        <v>48.498877999999998</v>
      </c>
      <c r="H276">
        <v>120.442986</v>
      </c>
      <c r="I276">
        <v>213.29747</v>
      </c>
      <c r="J276">
        <v>80.861366000000004</v>
      </c>
      <c r="K276">
        <v>264.11773699999998</v>
      </c>
      <c r="L276">
        <v>78.780593999999994</v>
      </c>
      <c r="M276">
        <v>152.11399800000001</v>
      </c>
      <c r="O276" s="22">
        <f t="shared" si="195"/>
        <v>1.0606674040949615E-2</v>
      </c>
      <c r="P276" s="22">
        <f t="shared" si="181"/>
        <v>-6.137164341904966E-2</v>
      </c>
      <c r="Q276" s="22">
        <f t="shared" si="182"/>
        <v>5.9537438179586566E-3</v>
      </c>
      <c r="R276" s="22">
        <f t="shared" si="183"/>
        <v>3.7261654686651768E-2</v>
      </c>
      <c r="S276" s="22">
        <f t="shared" si="184"/>
        <v>-8.6150044218171296E-2</v>
      </c>
      <c r="T276" s="22">
        <f t="shared" si="185"/>
        <v>1.2366927145480489E-2</v>
      </c>
      <c r="U276" s="22">
        <f t="shared" si="186"/>
        <v>7.5393938168657471E-3</v>
      </c>
      <c r="V276" s="22">
        <f t="shared" si="187"/>
        <v>3.176676613199314E-3</v>
      </c>
      <c r="W276" s="22">
        <f t="shared" si="188"/>
        <v>-6.7866325918208847E-3</v>
      </c>
      <c r="X276" s="22">
        <f t="shared" si="189"/>
        <v>-1.4491932865443591E-3</v>
      </c>
      <c r="Y276" s="22">
        <f t="shared" si="190"/>
        <v>5.9314869878170917E-3</v>
      </c>
      <c r="Z276" s="16"/>
    </row>
    <row r="277" spans="1:26">
      <c r="A277" s="2"/>
      <c r="B277" s="112">
        <v>43861</v>
      </c>
      <c r="C277">
        <v>49.940539999999999</v>
      </c>
      <c r="D277">
        <v>201.695999</v>
      </c>
      <c r="E277">
        <v>35.709167000000001</v>
      </c>
      <c r="F277">
        <v>51.392063</v>
      </c>
      <c r="G277">
        <v>47.082180000000001</v>
      </c>
      <c r="H277">
        <v>117.31426999999999</v>
      </c>
      <c r="I277">
        <v>210.15969799999999</v>
      </c>
      <c r="J277">
        <v>80.229766999999995</v>
      </c>
      <c r="K277">
        <v>256.09954800000003</v>
      </c>
      <c r="L277">
        <v>75.287566999999996</v>
      </c>
      <c r="M277">
        <v>149.725235</v>
      </c>
      <c r="O277" s="22">
        <f t="shared" ref="O277" si="196">(C277/C276)-1</f>
        <v>-4.1210069658195958E-2</v>
      </c>
      <c r="P277" s="22">
        <f t="shared" si="181"/>
        <v>-3.6367104155761387E-2</v>
      </c>
      <c r="Q277" s="22">
        <f t="shared" si="182"/>
        <v>-1.7927544463741896E-2</v>
      </c>
      <c r="R277" s="22">
        <f t="shared" si="183"/>
        <v>-1.3365307936469284E-3</v>
      </c>
      <c r="S277" s="22">
        <f t="shared" si="184"/>
        <v>-2.9210943807813416E-2</v>
      </c>
      <c r="T277" s="22">
        <f t="shared" si="185"/>
        <v>-2.5976738902836694E-2</v>
      </c>
      <c r="U277" s="22">
        <f t="shared" si="186"/>
        <v>-1.4710779269908936E-2</v>
      </c>
      <c r="V277" s="22">
        <f t="shared" si="187"/>
        <v>-7.8108870928548235E-3</v>
      </c>
      <c r="W277" s="22">
        <f t="shared" si="188"/>
        <v>-3.0358388993768859E-2</v>
      </c>
      <c r="X277" s="22">
        <f t="shared" si="189"/>
        <v>-4.4338673049355237E-2</v>
      </c>
      <c r="Y277" s="22">
        <f t="shared" si="190"/>
        <v>-1.5703768432935528E-2</v>
      </c>
      <c r="Z277" s="16"/>
    </row>
    <row r="278" spans="1:26">
      <c r="A278" s="2"/>
      <c r="B278" s="112">
        <v>43864</v>
      </c>
      <c r="C278">
        <v>48.823070999999999</v>
      </c>
      <c r="D278">
        <v>203.97358700000001</v>
      </c>
      <c r="E278">
        <v>35.640549</v>
      </c>
      <c r="F278">
        <v>51.469436999999999</v>
      </c>
      <c r="G278">
        <v>47.661738999999997</v>
      </c>
      <c r="H278">
        <v>118.209457</v>
      </c>
      <c r="I278">
        <v>212.27271999999999</v>
      </c>
      <c r="J278">
        <v>80.101730000000003</v>
      </c>
      <c r="K278">
        <v>257.575378</v>
      </c>
      <c r="L278">
        <v>75.080810999999997</v>
      </c>
      <c r="M278">
        <v>149.451447</v>
      </c>
      <c r="O278" s="22">
        <f t="shared" ref="O278:O280" si="197">C278/C277-1</f>
        <v>-2.2375989526745244E-2</v>
      </c>
      <c r="P278" s="22">
        <f t="shared" si="181"/>
        <v>1.1292182350131741E-2</v>
      </c>
      <c r="Q278" s="22">
        <f t="shared" si="182"/>
        <v>-1.9215794084471716E-3</v>
      </c>
      <c r="R278" s="22">
        <f t="shared" si="183"/>
        <v>1.5055632228657689E-3</v>
      </c>
      <c r="S278" s="22">
        <f t="shared" si="184"/>
        <v>1.2309519227869048E-2</v>
      </c>
      <c r="T278" s="22">
        <f t="shared" si="185"/>
        <v>7.6306744269047933E-3</v>
      </c>
      <c r="U278" s="22">
        <f t="shared" si="186"/>
        <v>1.0054363515501485E-2</v>
      </c>
      <c r="V278" s="22">
        <f t="shared" si="187"/>
        <v>-1.5958789958843145E-3</v>
      </c>
      <c r="W278" s="22">
        <f t="shared" si="188"/>
        <v>5.7627200497829545E-3</v>
      </c>
      <c r="X278" s="22">
        <f t="shared" si="189"/>
        <v>-2.7462170480286874E-3</v>
      </c>
      <c r="Y278" s="22">
        <f t="shared" si="190"/>
        <v>-1.8286029071852283E-3</v>
      </c>
      <c r="Z278" s="16"/>
    </row>
    <row r="279" spans="1:26">
      <c r="A279" s="2"/>
      <c r="B279" s="112">
        <v>43865</v>
      </c>
      <c r="C279">
        <v>48.212074000000001</v>
      </c>
      <c r="D279">
        <v>209.60760500000001</v>
      </c>
      <c r="E279">
        <v>35.952457000000003</v>
      </c>
      <c r="F279">
        <v>51.349063999999998</v>
      </c>
      <c r="G279">
        <v>48.480476000000003</v>
      </c>
      <c r="H279">
        <v>119.911186</v>
      </c>
      <c r="I279">
        <v>215.337952</v>
      </c>
      <c r="J279">
        <v>78.983658000000005</v>
      </c>
      <c r="K279">
        <v>263.98614500000002</v>
      </c>
      <c r="L279">
        <v>77.559501999999995</v>
      </c>
      <c r="M279">
        <v>155.24859599999999</v>
      </c>
      <c r="O279" s="22">
        <f t="shared" si="197"/>
        <v>-1.2514513886273115E-2</v>
      </c>
      <c r="P279" s="22">
        <f t="shared" si="181"/>
        <v>2.7621311576973895E-2</v>
      </c>
      <c r="Q279" s="22">
        <f t="shared" si="182"/>
        <v>8.7514925766154494E-3</v>
      </c>
      <c r="R279" s="22">
        <f t="shared" si="183"/>
        <v>-2.3387277385606975E-3</v>
      </c>
      <c r="S279" s="22">
        <f t="shared" si="184"/>
        <v>1.7178076528009401E-2</v>
      </c>
      <c r="T279" s="22">
        <f t="shared" si="185"/>
        <v>1.4395878664767103E-2</v>
      </c>
      <c r="U279" s="22">
        <f t="shared" si="186"/>
        <v>1.4440065591094342E-2</v>
      </c>
      <c r="V279" s="22">
        <f t="shared" si="187"/>
        <v>-1.3958150466912511E-2</v>
      </c>
      <c r="W279" s="22">
        <f t="shared" si="188"/>
        <v>2.4888896795096649E-2</v>
      </c>
      <c r="X279" s="22">
        <f t="shared" si="189"/>
        <v>3.3013641794572557E-2</v>
      </c>
      <c r="Y279" s="22">
        <f t="shared" si="190"/>
        <v>3.8789514028592764E-2</v>
      </c>
      <c r="Z279" s="16"/>
    </row>
    <row r="280" spans="1:26">
      <c r="A280" s="2"/>
      <c r="B280" s="112">
        <v>43866</v>
      </c>
      <c r="C280">
        <v>50.430942999999999</v>
      </c>
      <c r="D280">
        <v>209.887314</v>
      </c>
      <c r="E280">
        <v>36.432774000000002</v>
      </c>
      <c r="F280">
        <v>51.796185000000001</v>
      </c>
      <c r="G280">
        <v>49.749985000000002</v>
      </c>
      <c r="H280">
        <v>121.949738</v>
      </c>
      <c r="I280">
        <v>214.36759900000001</v>
      </c>
      <c r="J280">
        <v>79.717681999999996</v>
      </c>
      <c r="K280">
        <v>277.98245200000002</v>
      </c>
      <c r="L280">
        <v>78.191970999999995</v>
      </c>
      <c r="M280">
        <v>158.94970699999999</v>
      </c>
      <c r="O280" s="22">
        <f t="shared" si="197"/>
        <v>4.6023097865484752E-2</v>
      </c>
      <c r="P280" s="22">
        <f t="shared" si="181"/>
        <v>1.3344410857611955E-3</v>
      </c>
      <c r="Q280" s="22">
        <f t="shared" si="182"/>
        <v>1.33597823369902E-2</v>
      </c>
      <c r="R280" s="22">
        <f t="shared" si="183"/>
        <v>8.7074810165965744E-3</v>
      </c>
      <c r="S280" s="22">
        <f t="shared" si="184"/>
        <v>2.6185984642560056E-2</v>
      </c>
      <c r="T280" s="22">
        <f t="shared" si="185"/>
        <v>1.7000515698343488E-2</v>
      </c>
      <c r="U280" s="22">
        <f t="shared" si="186"/>
        <v>-4.5061866289133334E-3</v>
      </c>
      <c r="V280" s="22">
        <f t="shared" si="187"/>
        <v>9.2933654706139901E-3</v>
      </c>
      <c r="W280" s="22">
        <f t="shared" si="188"/>
        <v>5.3019096892376716E-2</v>
      </c>
      <c r="X280" s="22">
        <f t="shared" si="189"/>
        <v>8.1546294611329895E-3</v>
      </c>
      <c r="Y280" s="22">
        <f t="shared" si="190"/>
        <v>2.3839899975649281E-2</v>
      </c>
      <c r="Z280" s="16"/>
    </row>
    <row r="281" spans="1:26">
      <c r="A281" s="2"/>
      <c r="B281" s="112">
        <v>43867</v>
      </c>
      <c r="C281">
        <v>49.747585000000001</v>
      </c>
      <c r="D281">
        <v>210.62652600000001</v>
      </c>
      <c r="E281">
        <v>36.276820999999998</v>
      </c>
      <c r="F281">
        <v>52.415256999999997</v>
      </c>
      <c r="G281">
        <v>49.501601999999998</v>
      </c>
      <c r="H281">
        <v>121.967491</v>
      </c>
      <c r="I281">
        <v>215.664444</v>
      </c>
      <c r="J281">
        <v>79.777405000000002</v>
      </c>
      <c r="K281">
        <v>274.90872200000001</v>
      </c>
      <c r="L281">
        <v>79.106551999999994</v>
      </c>
      <c r="M281">
        <v>159.43124399999999</v>
      </c>
      <c r="O281" s="22">
        <f t="shared" ref="O281" si="198">(C281/C280)-1</f>
        <v>-1.3550371247271653E-2</v>
      </c>
      <c r="P281" s="22">
        <f t="shared" si="181"/>
        <v>3.5219470196279357E-3</v>
      </c>
      <c r="Q281" s="22">
        <f t="shared" si="182"/>
        <v>-4.2805689185237972E-3</v>
      </c>
      <c r="R281" s="22">
        <f t="shared" si="183"/>
        <v>1.1952077165528596E-2</v>
      </c>
      <c r="S281" s="22">
        <f t="shared" si="184"/>
        <v>-4.9926246208918945E-3</v>
      </c>
      <c r="T281" s="22">
        <f t="shared" si="185"/>
        <v>1.4557636851986189E-4</v>
      </c>
      <c r="U281" s="22">
        <f t="shared" si="186"/>
        <v>6.0496315956777291E-3</v>
      </c>
      <c r="V281" s="22">
        <f t="shared" si="187"/>
        <v>7.4918134222734523E-4</v>
      </c>
      <c r="W281" s="22">
        <f t="shared" si="188"/>
        <v>-1.1057280694826033E-2</v>
      </c>
      <c r="X281" s="22">
        <f t="shared" si="189"/>
        <v>1.1696610128935081E-2</v>
      </c>
      <c r="Y281" s="22">
        <f t="shared" si="190"/>
        <v>3.0294928445511182E-3</v>
      </c>
      <c r="Z281" s="16"/>
    </row>
    <row r="282" spans="1:26">
      <c r="A282" s="2"/>
      <c r="B282" s="112">
        <v>43868</v>
      </c>
      <c r="C282">
        <v>49.417983999999997</v>
      </c>
      <c r="D282">
        <v>212.10495</v>
      </c>
      <c r="E282">
        <v>36.320487999999997</v>
      </c>
      <c r="F282">
        <v>52.140118000000001</v>
      </c>
      <c r="G282">
        <v>48.342483999999999</v>
      </c>
      <c r="H282">
        <v>121.57746899999999</v>
      </c>
      <c r="I282">
        <v>216.51689099999999</v>
      </c>
      <c r="J282">
        <v>79.188498999999993</v>
      </c>
      <c r="K282">
        <v>271.86325099999999</v>
      </c>
      <c r="L282">
        <v>78.031295999999998</v>
      </c>
      <c r="M282">
        <v>158.09996000000001</v>
      </c>
      <c r="O282" s="22">
        <f t="shared" ref="O282:O284" si="199">C282/C281-1</f>
        <v>-6.6254673468069125E-3</v>
      </c>
      <c r="P282" s="22">
        <f t="shared" si="181"/>
        <v>7.0191728842359247E-3</v>
      </c>
      <c r="Q282" s="22">
        <f t="shared" si="182"/>
        <v>1.2037162793288037E-3</v>
      </c>
      <c r="R282" s="22">
        <f t="shared" si="183"/>
        <v>-5.2492158914720921E-3</v>
      </c>
      <c r="S282" s="22">
        <f t="shared" si="184"/>
        <v>-2.3415767433142887E-2</v>
      </c>
      <c r="T282" s="22">
        <f t="shared" si="185"/>
        <v>-3.197753735870501E-3</v>
      </c>
      <c r="U282" s="22">
        <f t="shared" si="186"/>
        <v>3.9526543374019951E-3</v>
      </c>
      <c r="V282" s="22">
        <f t="shared" si="187"/>
        <v>-7.3818645768185531E-3</v>
      </c>
      <c r="W282" s="22">
        <f t="shared" si="188"/>
        <v>-1.1078117048610836E-2</v>
      </c>
      <c r="X282" s="22">
        <f t="shared" si="189"/>
        <v>-1.3592502426347686E-2</v>
      </c>
      <c r="Y282" s="22">
        <f t="shared" si="190"/>
        <v>-8.3502076920379809E-3</v>
      </c>
      <c r="Z282" s="16"/>
    </row>
    <row r="283" spans="1:26">
      <c r="A283" s="2"/>
      <c r="B283" s="112">
        <v>43871</v>
      </c>
      <c r="C283">
        <v>48.896076000000001</v>
      </c>
      <c r="D283">
        <v>212.834183</v>
      </c>
      <c r="E283">
        <v>35.946219999999997</v>
      </c>
      <c r="F283">
        <v>52.157310000000003</v>
      </c>
      <c r="G283">
        <v>47.634140000000002</v>
      </c>
      <c r="H283">
        <v>122.082695</v>
      </c>
      <c r="I283">
        <v>220.996872</v>
      </c>
      <c r="J283">
        <v>79.444534000000004</v>
      </c>
      <c r="K283">
        <v>269.80462599999998</v>
      </c>
      <c r="L283">
        <v>78.401900999999995</v>
      </c>
      <c r="M283">
        <v>158.845856</v>
      </c>
      <c r="O283" s="22">
        <f t="shared" si="199"/>
        <v>-1.0561094519760172E-2</v>
      </c>
      <c r="P283" s="22">
        <f t="shared" si="181"/>
        <v>3.4380762919488106E-3</v>
      </c>
      <c r="Q283" s="22">
        <f t="shared" si="182"/>
        <v>-1.0304597228980028E-2</v>
      </c>
      <c r="R283" s="22">
        <f t="shared" si="183"/>
        <v>3.2972691009258703E-4</v>
      </c>
      <c r="S283" s="22">
        <f t="shared" si="184"/>
        <v>-1.4652619008985845E-2</v>
      </c>
      <c r="T283" s="22">
        <f t="shared" si="185"/>
        <v>4.1555890590221356E-3</v>
      </c>
      <c r="U283" s="22">
        <f t="shared" si="186"/>
        <v>2.0691138595741343E-2</v>
      </c>
      <c r="V283" s="22">
        <f t="shared" si="187"/>
        <v>3.2332346645440602E-3</v>
      </c>
      <c r="W283" s="22">
        <f t="shared" si="188"/>
        <v>-7.5722812569470888E-3</v>
      </c>
      <c r="X283" s="22">
        <f t="shared" si="189"/>
        <v>4.74944053216797E-3</v>
      </c>
      <c r="Y283" s="22">
        <f t="shared" si="190"/>
        <v>4.7178759564516781E-3</v>
      </c>
      <c r="Z283" s="16"/>
    </row>
    <row r="284" spans="1:26">
      <c r="A284" s="2"/>
      <c r="B284" s="112">
        <v>43872</v>
      </c>
      <c r="C284">
        <v>49.360897000000001</v>
      </c>
      <c r="D284">
        <v>206.97039799999999</v>
      </c>
      <c r="E284">
        <v>35.993000000000002</v>
      </c>
      <c r="F284">
        <v>52.329268999999996</v>
      </c>
      <c r="G284">
        <v>48.471274999999999</v>
      </c>
      <c r="H284">
        <v>122.31315600000001</v>
      </c>
      <c r="I284">
        <v>230.591644</v>
      </c>
      <c r="J284">
        <v>79.529892000000004</v>
      </c>
      <c r="K284">
        <v>273.33892800000001</v>
      </c>
      <c r="L284">
        <v>77.928886000000006</v>
      </c>
      <c r="M284">
        <v>160.75306699999999</v>
      </c>
      <c r="O284" s="22">
        <f t="shared" si="199"/>
        <v>9.5063047595067562E-3</v>
      </c>
      <c r="P284" s="22">
        <f t="shared" si="181"/>
        <v>-2.7550955008012079E-2</v>
      </c>
      <c r="Q284" s="22">
        <f t="shared" si="182"/>
        <v>1.3013885743760056E-3</v>
      </c>
      <c r="R284" s="22">
        <f t="shared" si="183"/>
        <v>3.2969299988820921E-3</v>
      </c>
      <c r="S284" s="22">
        <f t="shared" si="184"/>
        <v>1.7574265012446855E-2</v>
      </c>
      <c r="T284" s="22">
        <f t="shared" si="185"/>
        <v>1.8877450239773719E-3</v>
      </c>
      <c r="U284" s="22">
        <f t="shared" si="186"/>
        <v>4.3415872420131008E-2</v>
      </c>
      <c r="V284" s="22">
        <f t="shared" si="187"/>
        <v>1.0744351524549778E-3</v>
      </c>
      <c r="W284" s="22">
        <f t="shared" si="188"/>
        <v>1.3099486292722062E-2</v>
      </c>
      <c r="X284" s="22">
        <f t="shared" si="189"/>
        <v>-6.0332083019261074E-3</v>
      </c>
      <c r="Y284" s="22">
        <f t="shared" si="190"/>
        <v>1.2006677719058612E-2</v>
      </c>
      <c r="Z284" s="16"/>
    </row>
    <row r="285" spans="1:26">
      <c r="A285" s="2"/>
      <c r="B285" s="112">
        <v>43873</v>
      </c>
      <c r="C285">
        <v>49.964343999999997</v>
      </c>
      <c r="D285">
        <v>210.53660600000001</v>
      </c>
      <c r="E285">
        <v>36.133353999999997</v>
      </c>
      <c r="F285">
        <v>52.131515999999998</v>
      </c>
      <c r="G285">
        <v>49.262416999999999</v>
      </c>
      <c r="H285">
        <v>122.31315600000001</v>
      </c>
      <c r="I285">
        <v>232.323746</v>
      </c>
      <c r="J285">
        <v>79.265320000000003</v>
      </c>
      <c r="K285">
        <v>285.26745599999998</v>
      </c>
      <c r="L285">
        <v>79.779503000000005</v>
      </c>
      <c r="M285">
        <v>162.23541299999999</v>
      </c>
      <c r="O285" s="22">
        <f t="shared" ref="O285" si="200">(C285/C284)-1</f>
        <v>1.222520328186083E-2</v>
      </c>
      <c r="P285" s="22">
        <f t="shared" si="181"/>
        <v>1.7230522018902628E-2</v>
      </c>
      <c r="Q285" s="22">
        <f t="shared" si="182"/>
        <v>3.8994804545327E-3</v>
      </c>
      <c r="R285" s="22">
        <f t="shared" si="183"/>
        <v>-3.7790132325371539E-3</v>
      </c>
      <c r="S285" s="22">
        <f t="shared" si="184"/>
        <v>1.6321873109382823E-2</v>
      </c>
      <c r="T285" s="22">
        <f t="shared" si="185"/>
        <v>0</v>
      </c>
      <c r="U285" s="22">
        <f t="shared" si="186"/>
        <v>7.511555796011482E-3</v>
      </c>
      <c r="V285" s="22">
        <f t="shared" si="187"/>
        <v>-3.3266988467681724E-3</v>
      </c>
      <c r="W285" s="22">
        <f t="shared" si="188"/>
        <v>4.3640062859981565E-2</v>
      </c>
      <c r="X285" s="22">
        <f t="shared" si="189"/>
        <v>2.3747510005468264E-2</v>
      </c>
      <c r="Y285" s="22">
        <f t="shared" si="190"/>
        <v>9.2212610786455151E-3</v>
      </c>
      <c r="Z285" s="16"/>
    </row>
    <row r="286" spans="1:26">
      <c r="A286" s="2"/>
      <c r="B286" s="112">
        <v>43874</v>
      </c>
      <c r="C286">
        <v>49.687088000000003</v>
      </c>
      <c r="D286">
        <v>212.91409300000001</v>
      </c>
      <c r="E286">
        <v>36.629275999999997</v>
      </c>
      <c r="F286">
        <v>52.045527999999997</v>
      </c>
      <c r="G286">
        <v>49.004840999999999</v>
      </c>
      <c r="H286">
        <v>122.20678700000001</v>
      </c>
      <c r="I286">
        <v>232.97671500000001</v>
      </c>
      <c r="J286">
        <v>79.922507999999993</v>
      </c>
      <c r="K286">
        <v>284.064301</v>
      </c>
      <c r="L286">
        <v>79.211403000000004</v>
      </c>
      <c r="M286">
        <v>161.22515899999999</v>
      </c>
      <c r="O286" s="22">
        <f t="shared" ref="O286:O288" si="201">C286/C285-1</f>
        <v>-5.5490771579027598E-3</v>
      </c>
      <c r="P286" s="22">
        <f t="shared" si="181"/>
        <v>1.1292511288987006E-2</v>
      </c>
      <c r="Q286" s="22">
        <f t="shared" si="182"/>
        <v>1.3724770747824966E-2</v>
      </c>
      <c r="R286" s="22">
        <f t="shared" si="183"/>
        <v>-1.649443687768426E-3</v>
      </c>
      <c r="S286" s="22">
        <f t="shared" si="184"/>
        <v>-5.2286512860301171E-3</v>
      </c>
      <c r="T286" s="22">
        <f t="shared" si="185"/>
        <v>-8.6964479928886007E-4</v>
      </c>
      <c r="U286" s="22">
        <f t="shared" si="186"/>
        <v>2.8105994812945845E-3</v>
      </c>
      <c r="V286" s="22">
        <f t="shared" si="187"/>
        <v>8.2909903095071957E-3</v>
      </c>
      <c r="W286" s="22">
        <f t="shared" si="188"/>
        <v>-4.2176384816919876E-3</v>
      </c>
      <c r="X286" s="22">
        <f t="shared" si="189"/>
        <v>-7.1208766492315556E-3</v>
      </c>
      <c r="Y286" s="22">
        <f t="shared" si="190"/>
        <v>-6.2270868074900676E-3</v>
      </c>
      <c r="Z286" s="16"/>
    </row>
    <row r="287" spans="1:26">
      <c r="A287" s="2"/>
      <c r="B287" s="112">
        <v>43875</v>
      </c>
      <c r="C287">
        <v>49.458748</v>
      </c>
      <c r="D287">
        <v>213.952988</v>
      </c>
      <c r="E287">
        <v>36.769618999999999</v>
      </c>
      <c r="F287">
        <v>51.916556999999997</v>
      </c>
      <c r="G287">
        <v>48.848446000000003</v>
      </c>
      <c r="H287">
        <v>121.834518</v>
      </c>
      <c r="I287">
        <v>232.387238</v>
      </c>
      <c r="J287">
        <v>80.485816999999997</v>
      </c>
      <c r="K287">
        <v>280.84948700000001</v>
      </c>
      <c r="L287">
        <v>79.230903999999995</v>
      </c>
      <c r="M287">
        <v>158.685303</v>
      </c>
      <c r="O287" s="22">
        <f t="shared" si="201"/>
        <v>-4.5955601181538741E-3</v>
      </c>
      <c r="P287" s="22">
        <f t="shared" si="181"/>
        <v>4.8794092742372452E-3</v>
      </c>
      <c r="Q287" s="22">
        <f t="shared" si="182"/>
        <v>3.8314434606898651E-3</v>
      </c>
      <c r="R287" s="22">
        <f t="shared" si="183"/>
        <v>-2.4780419174534885E-3</v>
      </c>
      <c r="S287" s="22">
        <f t="shared" si="184"/>
        <v>-3.191419394667494E-3</v>
      </c>
      <c r="T287" s="22">
        <f t="shared" si="185"/>
        <v>-3.0462219745618357E-3</v>
      </c>
      <c r="U287" s="22">
        <f t="shared" si="186"/>
        <v>-2.5301970628267556E-3</v>
      </c>
      <c r="V287" s="22">
        <f t="shared" si="187"/>
        <v>7.0481897289811357E-3</v>
      </c>
      <c r="W287" s="22">
        <f t="shared" si="188"/>
        <v>-1.1317205254876339E-2</v>
      </c>
      <c r="X287" s="22">
        <f t="shared" si="189"/>
        <v>2.4618930181041776E-4</v>
      </c>
      <c r="Y287" s="22">
        <f t="shared" si="190"/>
        <v>-1.5753471826317034E-2</v>
      </c>
      <c r="Z287" s="16"/>
    </row>
    <row r="288" spans="1:26">
      <c r="A288" s="2"/>
      <c r="B288" s="112">
        <v>43879</v>
      </c>
      <c r="C288">
        <v>48.830837000000002</v>
      </c>
      <c r="D288">
        <v>217.569153</v>
      </c>
      <c r="E288">
        <v>37.312317</v>
      </c>
      <c r="F288">
        <v>52.071323</v>
      </c>
      <c r="G288">
        <v>49.161228000000001</v>
      </c>
      <c r="H288">
        <v>120.22138200000001</v>
      </c>
      <c r="I288">
        <v>229.37638899999999</v>
      </c>
      <c r="J288">
        <v>81.187111000000002</v>
      </c>
      <c r="K288">
        <v>284.00796500000001</v>
      </c>
      <c r="L288">
        <v>77.780158999999998</v>
      </c>
      <c r="M288">
        <v>157.01416</v>
      </c>
      <c r="O288" s="22">
        <f t="shared" si="201"/>
        <v>-1.2695650929133828E-2</v>
      </c>
      <c r="P288" s="22">
        <f t="shared" si="181"/>
        <v>1.6901680288755827E-2</v>
      </c>
      <c r="Q288" s="22">
        <f t="shared" si="182"/>
        <v>1.4759413199250115E-2</v>
      </c>
      <c r="R288" s="22">
        <f t="shared" si="183"/>
        <v>2.9810528460121333E-3</v>
      </c>
      <c r="S288" s="22">
        <f t="shared" si="184"/>
        <v>6.4031105513571163E-3</v>
      </c>
      <c r="T288" s="22">
        <f t="shared" si="185"/>
        <v>-1.3240385618794814E-2</v>
      </c>
      <c r="U288" s="22">
        <f t="shared" si="186"/>
        <v>-1.295617188754572E-2</v>
      </c>
      <c r="V288" s="22">
        <f t="shared" si="187"/>
        <v>8.7132618657521643E-3</v>
      </c>
      <c r="W288" s="22">
        <f t="shared" si="188"/>
        <v>1.1246159050310123E-2</v>
      </c>
      <c r="X288" s="22">
        <f t="shared" si="189"/>
        <v>-1.8310342641048249E-2</v>
      </c>
      <c r="Y288" s="22">
        <f t="shared" si="190"/>
        <v>-1.0531176916869223E-2</v>
      </c>
      <c r="Z288" s="16"/>
    </row>
    <row r="289" spans="1:26">
      <c r="A289" s="2"/>
      <c r="B289" s="112">
        <v>43880</v>
      </c>
      <c r="C289">
        <v>49.205952000000003</v>
      </c>
      <c r="D289">
        <v>217.259491</v>
      </c>
      <c r="E289">
        <v>36.704124</v>
      </c>
      <c r="F289">
        <v>51.546832999999999</v>
      </c>
      <c r="G289">
        <v>49.216419000000002</v>
      </c>
      <c r="H289">
        <v>121.86114499999999</v>
      </c>
      <c r="I289">
        <v>224.99615499999999</v>
      </c>
      <c r="J289">
        <v>80.782677000000007</v>
      </c>
      <c r="K289">
        <v>286.98764</v>
      </c>
      <c r="L289">
        <v>78.906609000000003</v>
      </c>
      <c r="M289">
        <v>155.72067300000001</v>
      </c>
      <c r="O289" s="22">
        <f t="shared" ref="O289" si="202">(C289/C288)-1</f>
        <v>7.6819285321692021E-3</v>
      </c>
      <c r="P289" s="22">
        <f t="shared" si="181"/>
        <v>-1.4232808085620219E-3</v>
      </c>
      <c r="Q289" s="22">
        <f t="shared" si="182"/>
        <v>-1.6300059843509573E-2</v>
      </c>
      <c r="R289" s="22">
        <f t="shared" si="183"/>
        <v>-1.0072530709465566E-2</v>
      </c>
      <c r="S289" s="22">
        <f t="shared" si="184"/>
        <v>1.122652998008844E-3</v>
      </c>
      <c r="T289" s="22">
        <f t="shared" si="185"/>
        <v>1.3639528781993038E-2</v>
      </c>
      <c r="U289" s="22">
        <f t="shared" si="186"/>
        <v>-1.9096272371782796E-2</v>
      </c>
      <c r="V289" s="22">
        <f t="shared" si="187"/>
        <v>-4.9815050076112977E-3</v>
      </c>
      <c r="W289" s="22">
        <f t="shared" si="188"/>
        <v>1.0491519137500127E-2</v>
      </c>
      <c r="X289" s="22">
        <f t="shared" si="189"/>
        <v>1.448248517980022E-2</v>
      </c>
      <c r="Y289" s="22">
        <f t="shared" si="190"/>
        <v>-8.2380277039981742E-3</v>
      </c>
      <c r="Z289" s="16"/>
    </row>
    <row r="290" spans="1:26">
      <c r="A290" s="2"/>
      <c r="B290" s="112">
        <v>43881</v>
      </c>
      <c r="C290">
        <v>48.814526000000001</v>
      </c>
      <c r="D290">
        <v>214.35256999999999</v>
      </c>
      <c r="E290">
        <v>36.707241000000003</v>
      </c>
      <c r="F290">
        <v>51.661194000000002</v>
      </c>
      <c r="G290">
        <v>48.342483999999999</v>
      </c>
      <c r="H290">
        <v>121.86114499999999</v>
      </c>
      <c r="I290">
        <v>224.488327</v>
      </c>
      <c r="J290">
        <v>81.385040000000004</v>
      </c>
      <c r="K290">
        <v>283.99847399999999</v>
      </c>
      <c r="L290">
        <v>78.097115000000002</v>
      </c>
      <c r="M290">
        <v>156.570435</v>
      </c>
      <c r="O290" s="22">
        <f t="shared" ref="O290:O292" si="203">C290/C289-1</f>
        <v>-7.9548506652203921E-3</v>
      </c>
      <c r="P290" s="22">
        <f t="shared" si="181"/>
        <v>-1.3379949417261616E-2</v>
      </c>
      <c r="Q290" s="22">
        <f t="shared" si="182"/>
        <v>8.4922337337367537E-5</v>
      </c>
      <c r="R290" s="22">
        <f t="shared" si="183"/>
        <v>2.2185844084738893E-3</v>
      </c>
      <c r="S290" s="22">
        <f t="shared" si="184"/>
        <v>-1.7756980653143462E-2</v>
      </c>
      <c r="T290" s="22">
        <f t="shared" si="185"/>
        <v>0</v>
      </c>
      <c r="U290" s="22">
        <f t="shared" si="186"/>
        <v>-2.2570519038425108E-3</v>
      </c>
      <c r="V290" s="22">
        <f t="shared" si="187"/>
        <v>7.4565862678701578E-3</v>
      </c>
      <c r="W290" s="22">
        <f t="shared" si="188"/>
        <v>-1.0415661106520147E-2</v>
      </c>
      <c r="X290" s="22">
        <f t="shared" si="189"/>
        <v>-1.025888718649659E-2</v>
      </c>
      <c r="Y290" s="22">
        <f t="shared" si="190"/>
        <v>5.4569633153331853E-3</v>
      </c>
      <c r="Z290" s="16"/>
    </row>
    <row r="291" spans="1:26">
      <c r="A291" s="2"/>
      <c r="B291" s="112">
        <v>43882</v>
      </c>
      <c r="C291">
        <v>48.219234</v>
      </c>
      <c r="D291">
        <v>209.95723000000001</v>
      </c>
      <c r="E291">
        <v>36.984839999999998</v>
      </c>
      <c r="F291">
        <v>51.72184</v>
      </c>
      <c r="G291">
        <v>48.232093999999996</v>
      </c>
      <c r="H291">
        <v>120.37209300000001</v>
      </c>
      <c r="I291">
        <v>224.00770600000001</v>
      </c>
      <c r="J291">
        <v>77.598877000000002</v>
      </c>
      <c r="K291">
        <v>283.34042399999998</v>
      </c>
      <c r="L291">
        <v>76.329391000000001</v>
      </c>
      <c r="M291">
        <v>167.52271999999999</v>
      </c>
      <c r="O291" s="22">
        <f t="shared" si="203"/>
        <v>-1.2194976552676207E-2</v>
      </c>
      <c r="P291" s="22">
        <f t="shared" si="181"/>
        <v>-2.0505189184342298E-2</v>
      </c>
      <c r="Q291" s="22">
        <f t="shared" si="182"/>
        <v>7.5625133471621808E-3</v>
      </c>
      <c r="R291" s="22">
        <f t="shared" si="183"/>
        <v>1.1739178927996363E-3</v>
      </c>
      <c r="S291" s="22">
        <f t="shared" si="184"/>
        <v>-2.2834987130574413E-3</v>
      </c>
      <c r="T291" s="22">
        <f t="shared" si="185"/>
        <v>-1.2219251673697862E-2</v>
      </c>
      <c r="U291" s="22">
        <f t="shared" si="186"/>
        <v>-2.1409621000025858E-3</v>
      </c>
      <c r="V291" s="22">
        <f t="shared" si="187"/>
        <v>-4.6521608885367605E-2</v>
      </c>
      <c r="W291" s="22">
        <f t="shared" si="188"/>
        <v>-2.3170899150676272E-3</v>
      </c>
      <c r="X291" s="22">
        <f t="shared" si="189"/>
        <v>-2.2634946246093746E-2</v>
      </c>
      <c r="Y291" s="22">
        <f t="shared" si="190"/>
        <v>6.9951169261297519E-2</v>
      </c>
      <c r="Z291" s="16"/>
    </row>
    <row r="292" spans="1:26">
      <c r="A292" s="2"/>
      <c r="B292" s="112">
        <v>43885</v>
      </c>
      <c r="C292">
        <v>45.960346000000001</v>
      </c>
      <c r="D292">
        <v>200.50726299999999</v>
      </c>
      <c r="E292">
        <v>36.279944999999998</v>
      </c>
      <c r="F292">
        <v>50.058418000000003</v>
      </c>
      <c r="G292">
        <v>46.410629</v>
      </c>
      <c r="H292">
        <v>117.13698599999999</v>
      </c>
      <c r="I292">
        <v>222.28465299999999</v>
      </c>
      <c r="J292">
        <v>76.488861</v>
      </c>
      <c r="K292">
        <v>261.11914100000001</v>
      </c>
      <c r="L292">
        <v>72.703711999999996</v>
      </c>
      <c r="M292">
        <v>162.26371800000001</v>
      </c>
      <c r="O292" s="22">
        <f t="shared" si="203"/>
        <v>-4.6846202492557221E-2</v>
      </c>
      <c r="P292" s="22">
        <f t="shared" si="181"/>
        <v>-4.5009009692116853E-2</v>
      </c>
      <c r="Q292" s="22">
        <f t="shared" si="182"/>
        <v>-1.9059025265487195E-2</v>
      </c>
      <c r="R292" s="22">
        <f t="shared" si="183"/>
        <v>-3.2160920802508097E-2</v>
      </c>
      <c r="S292" s="22">
        <f t="shared" si="184"/>
        <v>-3.7764584718216754E-2</v>
      </c>
      <c r="T292" s="22">
        <f t="shared" si="185"/>
        <v>-2.6875888915548041E-2</v>
      </c>
      <c r="U292" s="22">
        <f t="shared" si="186"/>
        <v>-7.6919362765137667E-3</v>
      </c>
      <c r="V292" s="22">
        <f t="shared" si="187"/>
        <v>-1.4304536907151388E-2</v>
      </c>
      <c r="W292" s="22">
        <f t="shared" si="188"/>
        <v>-7.8426094964832771E-2</v>
      </c>
      <c r="X292" s="22">
        <f t="shared" si="189"/>
        <v>-4.7500431386908404E-2</v>
      </c>
      <c r="Y292" s="22">
        <f t="shared" si="190"/>
        <v>-3.1392768694299966E-2</v>
      </c>
      <c r="Z292" s="16"/>
    </row>
    <row r="293" spans="1:26">
      <c r="A293" s="2"/>
      <c r="B293" s="112">
        <v>43886</v>
      </c>
      <c r="C293">
        <v>44.198917000000002</v>
      </c>
      <c r="D293">
        <v>196.56144699999999</v>
      </c>
      <c r="E293">
        <v>35.677979000000001</v>
      </c>
      <c r="F293">
        <v>49.192059</v>
      </c>
      <c r="G293">
        <v>43.669227999999997</v>
      </c>
      <c r="H293">
        <v>111.907646</v>
      </c>
      <c r="I293">
        <v>223.21868900000001</v>
      </c>
      <c r="J293">
        <v>75.938147999999998</v>
      </c>
      <c r="K293">
        <v>247.583359</v>
      </c>
      <c r="L293">
        <v>70.241089000000002</v>
      </c>
      <c r="M293">
        <v>157.344604</v>
      </c>
      <c r="O293" s="22">
        <f t="shared" ref="O293" si="204">(C293/C292)-1</f>
        <v>-3.8324972575271676E-2</v>
      </c>
      <c r="P293" s="22">
        <f t="shared" si="181"/>
        <v>-1.967916743245357E-2</v>
      </c>
      <c r="Q293" s="22">
        <f t="shared" si="182"/>
        <v>-1.659225227601635E-2</v>
      </c>
      <c r="R293" s="22">
        <f t="shared" si="183"/>
        <v>-1.730695924110115E-2</v>
      </c>
      <c r="S293" s="22">
        <f t="shared" si="184"/>
        <v>-5.9068387114512122E-2</v>
      </c>
      <c r="T293" s="22">
        <f t="shared" si="185"/>
        <v>-4.4642944799689444E-2</v>
      </c>
      <c r="U293" s="22">
        <f t="shared" si="186"/>
        <v>4.2019815016201001E-3</v>
      </c>
      <c r="V293" s="22">
        <f t="shared" si="187"/>
        <v>-7.1999111086253897E-3</v>
      </c>
      <c r="W293" s="22">
        <f t="shared" si="188"/>
        <v>-5.1837570957695589E-2</v>
      </c>
      <c r="X293" s="22">
        <f t="shared" si="189"/>
        <v>-3.3872039435895562E-2</v>
      </c>
      <c r="Y293" s="22">
        <f t="shared" si="190"/>
        <v>-3.0315550886119924E-2</v>
      </c>
      <c r="Z293" s="16"/>
    </row>
    <row r="294" spans="1:26">
      <c r="A294" s="2"/>
      <c r="B294" s="112">
        <v>43887</v>
      </c>
      <c r="C294">
        <v>43.228496999999997</v>
      </c>
      <c r="D294">
        <v>196.990982</v>
      </c>
      <c r="E294">
        <v>35.487720000000003</v>
      </c>
      <c r="F294">
        <v>48.611595000000001</v>
      </c>
      <c r="G294">
        <v>43.476036000000001</v>
      </c>
      <c r="H294">
        <v>112.244461</v>
      </c>
      <c r="I294">
        <v>220.071854</v>
      </c>
      <c r="J294">
        <v>75.456276000000003</v>
      </c>
      <c r="K294">
        <v>247.21670499999999</v>
      </c>
      <c r="L294">
        <v>71.355354000000005</v>
      </c>
      <c r="M294">
        <v>157.59957900000001</v>
      </c>
      <c r="O294" s="22">
        <f t="shared" ref="O294:O296" si="205">C294/C293-1</f>
        <v>-2.1955741585252042E-2</v>
      </c>
      <c r="P294" s="22">
        <f t="shared" si="181"/>
        <v>2.1852454108155506E-3</v>
      </c>
      <c r="Q294" s="22">
        <f t="shared" si="182"/>
        <v>-5.3326731315133102E-3</v>
      </c>
      <c r="R294" s="22">
        <f t="shared" si="183"/>
        <v>-1.1799953321734336E-2</v>
      </c>
      <c r="S294" s="22">
        <f t="shared" si="184"/>
        <v>-4.4239847793965392E-3</v>
      </c>
      <c r="T294" s="22">
        <f t="shared" si="185"/>
        <v>3.0097586004087518E-3</v>
      </c>
      <c r="U294" s="22">
        <f t="shared" si="186"/>
        <v>-1.4097542701722476E-2</v>
      </c>
      <c r="V294" s="22">
        <f t="shared" si="187"/>
        <v>-6.3455853571777743E-3</v>
      </c>
      <c r="W294" s="22">
        <f t="shared" si="188"/>
        <v>-1.4809315193110573E-3</v>
      </c>
      <c r="X294" s="22">
        <f t="shared" si="189"/>
        <v>1.5863435716379604E-2</v>
      </c>
      <c r="Y294" s="22">
        <f t="shared" si="190"/>
        <v>1.6204877289596187E-3</v>
      </c>
      <c r="Z294" s="16"/>
    </row>
    <row r="295" spans="1:26">
      <c r="A295" s="2"/>
      <c r="B295" s="112">
        <v>43888</v>
      </c>
      <c r="C295">
        <v>40.627124999999999</v>
      </c>
      <c r="D295">
        <v>189.548889</v>
      </c>
      <c r="E295">
        <v>34.433506000000001</v>
      </c>
      <c r="F295">
        <v>47.433337999999999</v>
      </c>
      <c r="G295">
        <v>41.726256999999997</v>
      </c>
      <c r="H295">
        <v>107.57352400000001</v>
      </c>
      <c r="I295">
        <v>211.23886100000001</v>
      </c>
      <c r="J295">
        <v>71.584075999999996</v>
      </c>
      <c r="K295">
        <v>238.68164100000001</v>
      </c>
      <c r="L295">
        <v>66.690978999999999</v>
      </c>
      <c r="M295">
        <v>151.05654899999999</v>
      </c>
      <c r="O295" s="22">
        <f t="shared" si="205"/>
        <v>-6.017724835540772E-2</v>
      </c>
      <c r="P295" s="22">
        <f t="shared" si="181"/>
        <v>-3.7778851216651144E-2</v>
      </c>
      <c r="Q295" s="22">
        <f t="shared" si="182"/>
        <v>-2.970644493362784E-2</v>
      </c>
      <c r="R295" s="22">
        <f t="shared" si="183"/>
        <v>-2.4238188440432795E-2</v>
      </c>
      <c r="S295" s="22">
        <f t="shared" si="184"/>
        <v>-4.0246976518282462E-2</v>
      </c>
      <c r="T295" s="22">
        <f t="shared" si="185"/>
        <v>-4.1613964363016454E-2</v>
      </c>
      <c r="U295" s="22">
        <f t="shared" si="186"/>
        <v>-4.0136859118749424E-2</v>
      </c>
      <c r="V295" s="22">
        <f t="shared" si="187"/>
        <v>-5.13171362975825E-2</v>
      </c>
      <c r="W295" s="22">
        <f t="shared" si="188"/>
        <v>-3.4524624863032538E-2</v>
      </c>
      <c r="X295" s="22">
        <f t="shared" si="189"/>
        <v>-6.5368255337924674E-2</v>
      </c>
      <c r="Y295" s="22">
        <f t="shared" si="190"/>
        <v>-4.1516798721905279E-2</v>
      </c>
      <c r="Z295" s="16"/>
    </row>
    <row r="296" spans="1:26">
      <c r="A296" s="2"/>
      <c r="B296" s="112">
        <v>43889</v>
      </c>
      <c r="C296">
        <v>41.9482</v>
      </c>
      <c r="D296">
        <v>192.266006</v>
      </c>
      <c r="E296">
        <v>33.585147999999997</v>
      </c>
      <c r="F296">
        <v>46.722918999999997</v>
      </c>
      <c r="G296">
        <v>39.717255000000002</v>
      </c>
      <c r="H296">
        <v>102.911438</v>
      </c>
      <c r="I296">
        <v>205.67970299999999</v>
      </c>
      <c r="J296">
        <v>67.823723000000001</v>
      </c>
      <c r="K296">
        <v>239.65919500000001</v>
      </c>
      <c r="L296">
        <v>66.651978</v>
      </c>
      <c r="M296">
        <v>147.742493</v>
      </c>
      <c r="O296" s="22">
        <f t="shared" si="205"/>
        <v>3.2517068337963861E-2</v>
      </c>
      <c r="P296" s="22">
        <f t="shared" si="181"/>
        <v>1.4334650096524681E-2</v>
      </c>
      <c r="Q296" s="22">
        <f t="shared" si="182"/>
        <v>-2.4637572485357806E-2</v>
      </c>
      <c r="R296" s="22">
        <f t="shared" si="183"/>
        <v>-1.4977208645952755E-2</v>
      </c>
      <c r="S296" s="22">
        <f t="shared" si="184"/>
        <v>-4.814718943038665E-2</v>
      </c>
      <c r="T296" s="22">
        <f t="shared" si="185"/>
        <v>-4.3338600676501082E-2</v>
      </c>
      <c r="U296" s="22">
        <f t="shared" si="186"/>
        <v>-2.6316928493569258E-2</v>
      </c>
      <c r="V296" s="22">
        <f t="shared" si="187"/>
        <v>-5.2530579566326896E-2</v>
      </c>
      <c r="W296" s="22">
        <f t="shared" si="188"/>
        <v>4.0956396809757045E-3</v>
      </c>
      <c r="X296" s="22">
        <f t="shared" si="189"/>
        <v>-5.8480173158048654E-4</v>
      </c>
      <c r="Y296" s="22">
        <f t="shared" si="190"/>
        <v>-2.1939174580242748E-2</v>
      </c>
      <c r="Z296" s="16"/>
    </row>
    <row r="297" spans="1:26">
      <c r="A297" s="2"/>
      <c r="B297" s="112">
        <v>43892</v>
      </c>
      <c r="C297">
        <v>43.937969000000002</v>
      </c>
      <c r="D297">
        <v>196.231796</v>
      </c>
      <c r="E297">
        <v>36.142707999999999</v>
      </c>
      <c r="F297">
        <v>48.369014999999997</v>
      </c>
      <c r="G297">
        <v>41.615161999999998</v>
      </c>
      <c r="H297">
        <v>107.706451</v>
      </c>
      <c r="I297">
        <v>218.33062699999999</v>
      </c>
      <c r="J297">
        <v>72.737137000000004</v>
      </c>
      <c r="K297">
        <v>256.71994000000001</v>
      </c>
      <c r="L297">
        <v>72.857315</v>
      </c>
      <c r="M297">
        <v>154.76705899999999</v>
      </c>
      <c r="O297" s="22">
        <f t="shared" ref="O297" si="206">(C297/C296)-1</f>
        <v>4.7433954257870559E-2</v>
      </c>
      <c r="P297" s="22">
        <f t="shared" si="181"/>
        <v>2.0626579198820938E-2</v>
      </c>
      <c r="Q297" s="22">
        <f t="shared" si="182"/>
        <v>7.6151517926912327E-2</v>
      </c>
      <c r="R297" s="22">
        <f t="shared" si="183"/>
        <v>3.5231017993546221E-2</v>
      </c>
      <c r="S297" s="22">
        <f t="shared" si="184"/>
        <v>4.7785452443780407E-2</v>
      </c>
      <c r="T297" s="22">
        <f t="shared" si="185"/>
        <v>4.6593586613763893E-2</v>
      </c>
      <c r="U297" s="22">
        <f t="shared" si="186"/>
        <v>6.150788733879109E-2</v>
      </c>
      <c r="V297" s="22">
        <f t="shared" si="187"/>
        <v>7.2443885158000043E-2</v>
      </c>
      <c r="W297" s="22">
        <f t="shared" si="188"/>
        <v>7.1187525268955332E-2</v>
      </c>
      <c r="X297" s="22">
        <f t="shared" si="189"/>
        <v>9.3100567848114046E-2</v>
      </c>
      <c r="Y297" s="22">
        <f t="shared" si="190"/>
        <v>4.7546009664260813E-2</v>
      </c>
      <c r="Z297" s="16"/>
    </row>
    <row r="298" spans="1:26">
      <c r="A298" s="2"/>
      <c r="B298" s="112">
        <v>43893</v>
      </c>
      <c r="C298">
        <v>41.834026000000001</v>
      </c>
      <c r="D298">
        <v>185.69297800000001</v>
      </c>
      <c r="E298">
        <v>35.216366000000001</v>
      </c>
      <c r="F298">
        <v>48.464306000000001</v>
      </c>
      <c r="G298">
        <v>40.402343999999999</v>
      </c>
      <c r="H298">
        <v>103.664818</v>
      </c>
      <c r="I298">
        <v>220.05371099999999</v>
      </c>
      <c r="J298">
        <v>72.143378999999996</v>
      </c>
      <c r="K298">
        <v>245.71275299999999</v>
      </c>
      <c r="L298">
        <v>70.543434000000005</v>
      </c>
      <c r="M298">
        <v>148.96994000000001</v>
      </c>
      <c r="O298" s="22">
        <f t="shared" ref="O298:O300" si="207">C298/C297-1</f>
        <v>-4.7884393564026628E-2</v>
      </c>
      <c r="P298" s="22">
        <f t="shared" si="181"/>
        <v>-5.3705965163769798E-2</v>
      </c>
      <c r="Q298" s="22">
        <f t="shared" si="182"/>
        <v>-2.5630121572517428E-2</v>
      </c>
      <c r="R298" s="22">
        <f t="shared" si="183"/>
        <v>1.9700835338491984E-3</v>
      </c>
      <c r="S298" s="22">
        <f t="shared" si="184"/>
        <v>-2.9143656823923947E-2</v>
      </c>
      <c r="T298" s="22">
        <f t="shared" si="185"/>
        <v>-3.7524521163546654E-2</v>
      </c>
      <c r="U298" s="22">
        <f t="shared" si="186"/>
        <v>7.8920856119741867E-3</v>
      </c>
      <c r="V298" s="22">
        <f t="shared" si="187"/>
        <v>-8.1630653128402786E-3</v>
      </c>
      <c r="W298" s="22">
        <f t="shared" si="188"/>
        <v>-4.2876244829287535E-2</v>
      </c>
      <c r="X298" s="22">
        <f t="shared" si="189"/>
        <v>-3.175907594179106E-2</v>
      </c>
      <c r="Y298" s="22">
        <f t="shared" si="190"/>
        <v>-3.7457059903166945E-2</v>
      </c>
      <c r="Z298" s="16"/>
    </row>
    <row r="299" spans="1:26">
      <c r="A299" s="2"/>
      <c r="B299" s="112">
        <v>43894</v>
      </c>
      <c r="C299">
        <v>42.747368000000002</v>
      </c>
      <c r="D299">
        <v>191.556747</v>
      </c>
      <c r="E299">
        <v>36.420292000000003</v>
      </c>
      <c r="F299">
        <v>50.578235999999997</v>
      </c>
      <c r="G299">
        <v>40.883778</v>
      </c>
      <c r="H299">
        <v>106.22629499999999</v>
      </c>
      <c r="I299">
        <v>228.22463999999999</v>
      </c>
      <c r="J299">
        <v>75.731644000000003</v>
      </c>
      <c r="K299">
        <v>272.05123900000001</v>
      </c>
      <c r="L299">
        <v>73.815551999999997</v>
      </c>
      <c r="M299">
        <v>153.964539</v>
      </c>
      <c r="O299" s="22">
        <f t="shared" si="207"/>
        <v>2.1832514996285468E-2</v>
      </c>
      <c r="P299" s="22">
        <f t="shared" si="181"/>
        <v>3.1577763807525194E-2</v>
      </c>
      <c r="Q299" s="22">
        <f t="shared" si="182"/>
        <v>3.4186548379239401E-2</v>
      </c>
      <c r="R299" s="22">
        <f t="shared" si="183"/>
        <v>4.3618286827423081E-2</v>
      </c>
      <c r="S299" s="22">
        <f t="shared" si="184"/>
        <v>1.1915991804831938E-2</v>
      </c>
      <c r="T299" s="22">
        <f t="shared" si="185"/>
        <v>2.4709221985032448E-2</v>
      </c>
      <c r="U299" s="22">
        <f t="shared" si="186"/>
        <v>3.713152104033357E-2</v>
      </c>
      <c r="V299" s="22">
        <f t="shared" si="187"/>
        <v>4.9737966944964018E-2</v>
      </c>
      <c r="W299" s="22">
        <f t="shared" si="188"/>
        <v>0.10719218143309006</v>
      </c>
      <c r="X299" s="22">
        <f t="shared" si="189"/>
        <v>4.6384444511164524E-2</v>
      </c>
      <c r="Y299" s="22">
        <f t="shared" si="190"/>
        <v>3.3527562674724898E-2</v>
      </c>
      <c r="Z299" s="16"/>
    </row>
    <row r="300" spans="1:26">
      <c r="A300" s="2"/>
      <c r="B300" s="112">
        <v>43895</v>
      </c>
      <c r="C300">
        <v>40.863613000000001</v>
      </c>
      <c r="D300">
        <v>184.97373999999999</v>
      </c>
      <c r="E300">
        <v>36.155182000000003</v>
      </c>
      <c r="F300">
        <v>50.067073999999998</v>
      </c>
      <c r="G300">
        <v>39.272860999999999</v>
      </c>
      <c r="H300">
        <v>101.014709</v>
      </c>
      <c r="I300">
        <v>223.94421399999999</v>
      </c>
      <c r="J300">
        <v>75.361603000000002</v>
      </c>
      <c r="K300">
        <v>265.97891199999998</v>
      </c>
      <c r="L300">
        <v>71.421188000000001</v>
      </c>
      <c r="M300">
        <v>150.18789699999999</v>
      </c>
      <c r="O300" s="22">
        <f t="shared" si="207"/>
        <v>-4.4067157538213775E-2</v>
      </c>
      <c r="P300" s="22">
        <f t="shared" si="181"/>
        <v>-3.4365832073771863E-2</v>
      </c>
      <c r="Q300" s="22">
        <f t="shared" si="182"/>
        <v>-7.2791838132434394E-3</v>
      </c>
      <c r="R300" s="22">
        <f t="shared" si="183"/>
        <v>-1.010636274463983E-2</v>
      </c>
      <c r="S300" s="22">
        <f t="shared" si="184"/>
        <v>-3.9402351710255412E-2</v>
      </c>
      <c r="T300" s="22">
        <f t="shared" si="185"/>
        <v>-4.9061167011425932E-2</v>
      </c>
      <c r="U300" s="22">
        <f t="shared" si="186"/>
        <v>-1.875531932047303E-2</v>
      </c>
      <c r="V300" s="22">
        <f t="shared" si="187"/>
        <v>-4.8862137470566669E-3</v>
      </c>
      <c r="W300" s="22">
        <f t="shared" si="188"/>
        <v>-2.2320526906330462E-2</v>
      </c>
      <c r="X300" s="22">
        <f t="shared" si="189"/>
        <v>-3.2437121109654465E-2</v>
      </c>
      <c r="Y300" s="22">
        <f t="shared" si="190"/>
        <v>-2.4529297619629187E-2</v>
      </c>
      <c r="Z300" s="16"/>
    </row>
    <row r="301" spans="1:26">
      <c r="A301" s="2"/>
      <c r="B301" s="112">
        <v>43896</v>
      </c>
      <c r="C301">
        <v>38.890148000000003</v>
      </c>
      <c r="D301">
        <v>180.898056</v>
      </c>
      <c r="E301">
        <v>36.563774000000002</v>
      </c>
      <c r="F301">
        <v>49.547268000000003</v>
      </c>
      <c r="G301">
        <v>37.495311999999998</v>
      </c>
      <c r="H301">
        <v>95.794235</v>
      </c>
      <c r="I301">
        <v>223.381958</v>
      </c>
      <c r="J301">
        <v>75.636977999999999</v>
      </c>
      <c r="K301">
        <v>266.83429000000001</v>
      </c>
      <c r="L301">
        <v>70.472717000000003</v>
      </c>
      <c r="M301">
        <v>154.88038599999999</v>
      </c>
      <c r="O301" s="22">
        <f t="shared" ref="O301" si="208">(C301/C300)-1</f>
        <v>-4.8293943073511314E-2</v>
      </c>
      <c r="P301" s="22">
        <f t="shared" si="181"/>
        <v>-2.2033851940280846E-2</v>
      </c>
      <c r="Q301" s="22">
        <f t="shared" si="182"/>
        <v>1.1301063288797764E-2</v>
      </c>
      <c r="R301" s="22">
        <f t="shared" si="183"/>
        <v>-1.0382192496409814E-2</v>
      </c>
      <c r="S301" s="22">
        <f t="shared" si="184"/>
        <v>-4.5261510232218694E-2</v>
      </c>
      <c r="T301" s="22">
        <f t="shared" si="185"/>
        <v>-5.1680334989629984E-2</v>
      </c>
      <c r="U301" s="22">
        <f t="shared" si="186"/>
        <v>-2.5106967041353956E-3</v>
      </c>
      <c r="V301" s="22">
        <f t="shared" si="187"/>
        <v>3.6540491316248147E-3</v>
      </c>
      <c r="W301" s="22">
        <f t="shared" si="188"/>
        <v>3.2159617225595571E-3</v>
      </c>
      <c r="X301" s="22">
        <f t="shared" si="189"/>
        <v>-1.3279966723600212E-2</v>
      </c>
      <c r="Y301" s="22">
        <f t="shared" si="190"/>
        <v>3.1244122154530096E-2</v>
      </c>
      <c r="Z301" s="16"/>
    </row>
    <row r="302" spans="1:26">
      <c r="A302" s="2"/>
      <c r="B302" s="112">
        <v>43899</v>
      </c>
      <c r="C302">
        <v>34.135914</v>
      </c>
      <c r="D302">
        <v>169.32034300000001</v>
      </c>
      <c r="E302">
        <v>36.541935000000002</v>
      </c>
      <c r="F302">
        <v>46.740250000000003</v>
      </c>
      <c r="G302">
        <v>32.542220999999998</v>
      </c>
      <c r="H302">
        <v>82.818413000000007</v>
      </c>
      <c r="I302">
        <v>210.26852400000001</v>
      </c>
      <c r="J302">
        <v>76.290947000000003</v>
      </c>
      <c r="K302">
        <v>257.03021200000001</v>
      </c>
      <c r="L302">
        <v>64.898903000000004</v>
      </c>
      <c r="M302">
        <v>141.62437399999999</v>
      </c>
      <c r="O302" s="22">
        <f t="shared" ref="O302:O304" si="209">C302/C301-1</f>
        <v>-0.1222477733949483</v>
      </c>
      <c r="P302" s="22">
        <f t="shared" si="181"/>
        <v>-6.4001312429802892E-2</v>
      </c>
      <c r="Q302" s="22">
        <f t="shared" si="182"/>
        <v>-5.9728517083601496E-4</v>
      </c>
      <c r="R302" s="22">
        <f t="shared" si="183"/>
        <v>-5.665333555827945E-2</v>
      </c>
      <c r="S302" s="22">
        <f t="shared" si="184"/>
        <v>-0.13209894079558537</v>
      </c>
      <c r="T302" s="22">
        <f t="shared" si="185"/>
        <v>-0.13545514508258238</v>
      </c>
      <c r="U302" s="22">
        <f t="shared" si="186"/>
        <v>-5.8704087462605137E-2</v>
      </c>
      <c r="V302" s="22">
        <f t="shared" si="187"/>
        <v>8.646154530393968E-3</v>
      </c>
      <c r="W302" s="22">
        <f t="shared" si="188"/>
        <v>-3.6742196814359973E-2</v>
      </c>
      <c r="X302" s="22">
        <f t="shared" si="189"/>
        <v>-7.9091799454815925E-2</v>
      </c>
      <c r="Y302" s="22">
        <f t="shared" si="190"/>
        <v>-8.5588707145913268E-2</v>
      </c>
      <c r="Z302" s="16"/>
    </row>
    <row r="303" spans="1:26">
      <c r="A303" s="2"/>
      <c r="B303" s="112">
        <v>43900</v>
      </c>
      <c r="C303">
        <v>35.399906000000001</v>
      </c>
      <c r="D303">
        <v>178.00114400000001</v>
      </c>
      <c r="E303">
        <v>37.362220999999998</v>
      </c>
      <c r="F303">
        <v>47.667259000000001</v>
      </c>
      <c r="G303">
        <v>35.291874</v>
      </c>
      <c r="H303">
        <v>89.253135999999998</v>
      </c>
      <c r="I303">
        <v>221.16009500000001</v>
      </c>
      <c r="J303">
        <v>76.927704000000006</v>
      </c>
      <c r="K303">
        <v>263.19650300000001</v>
      </c>
      <c r="L303">
        <v>69.572990000000004</v>
      </c>
      <c r="M303">
        <v>146.33570900000001</v>
      </c>
      <c r="O303" s="22">
        <f t="shared" si="209"/>
        <v>3.7028216089365573E-2</v>
      </c>
      <c r="P303" s="22">
        <f t="shared" si="181"/>
        <v>5.1268505875871062E-2</v>
      </c>
      <c r="Q303" s="22">
        <f t="shared" si="182"/>
        <v>2.2447798672949215E-2</v>
      </c>
      <c r="R303" s="22">
        <f t="shared" si="183"/>
        <v>1.9833205855766645E-2</v>
      </c>
      <c r="S303" s="22">
        <f t="shared" si="184"/>
        <v>8.4494939666226232E-2</v>
      </c>
      <c r="T303" s="22">
        <f t="shared" si="185"/>
        <v>7.7696767746563644E-2</v>
      </c>
      <c r="U303" s="22">
        <f t="shared" si="186"/>
        <v>5.1798389948273904E-2</v>
      </c>
      <c r="V303" s="22">
        <f t="shared" si="187"/>
        <v>8.3464293607471429E-3</v>
      </c>
      <c r="W303" s="22">
        <f t="shared" si="188"/>
        <v>2.3990529953731743E-2</v>
      </c>
      <c r="X303" s="22">
        <f t="shared" si="189"/>
        <v>7.2021047875031163E-2</v>
      </c>
      <c r="Y303" s="22">
        <f t="shared" si="190"/>
        <v>3.3266413590643751E-2</v>
      </c>
      <c r="Z303" s="16"/>
    </row>
    <row r="304" spans="1:26">
      <c r="A304" s="2"/>
      <c r="B304" s="112">
        <v>43901</v>
      </c>
      <c r="C304">
        <v>34.233775999999999</v>
      </c>
      <c r="D304">
        <v>170.05957000000001</v>
      </c>
      <c r="E304">
        <v>35.690455999999998</v>
      </c>
      <c r="F304">
        <v>45.458030999999998</v>
      </c>
      <c r="G304">
        <v>33.940201000000002</v>
      </c>
      <c r="H304">
        <v>85.051956000000004</v>
      </c>
      <c r="I304">
        <v>211.21167</v>
      </c>
      <c r="J304">
        <v>74.432288999999997</v>
      </c>
      <c r="K304">
        <v>261.10977200000002</v>
      </c>
      <c r="L304">
        <v>67.156707999999995</v>
      </c>
      <c r="M304">
        <v>137.734375</v>
      </c>
      <c r="O304" s="22">
        <f t="shared" si="209"/>
        <v>-3.2941612895808325E-2</v>
      </c>
      <c r="P304" s="22">
        <f t="shared" si="181"/>
        <v>-4.4615297528649567E-2</v>
      </c>
      <c r="Q304" s="22">
        <f t="shared" si="182"/>
        <v>-4.474479715753521E-2</v>
      </c>
      <c r="R304" s="22">
        <f t="shared" si="183"/>
        <v>-4.6346864626724216E-2</v>
      </c>
      <c r="S304" s="22">
        <f t="shared" si="184"/>
        <v>-3.8299836387265751E-2</v>
      </c>
      <c r="T304" s="22">
        <f t="shared" si="185"/>
        <v>-4.7070390893603986E-2</v>
      </c>
      <c r="U304" s="22">
        <f t="shared" si="186"/>
        <v>-4.4982911587192143E-2</v>
      </c>
      <c r="V304" s="22">
        <f t="shared" si="187"/>
        <v>-3.2438443762730862E-2</v>
      </c>
      <c r="W304" s="22">
        <f t="shared" si="188"/>
        <v>-7.9284146111925358E-3</v>
      </c>
      <c r="X304" s="22">
        <f t="shared" si="189"/>
        <v>-3.4730173304324152E-2</v>
      </c>
      <c r="Y304" s="22">
        <f t="shared" si="190"/>
        <v>-5.8778093595733383E-2</v>
      </c>
      <c r="Z304" s="16"/>
    </row>
    <row r="305" spans="1:26">
      <c r="A305" s="2"/>
      <c r="B305" s="112">
        <v>43902</v>
      </c>
      <c r="C305">
        <v>30.319483000000002</v>
      </c>
      <c r="D305">
        <v>154.306274</v>
      </c>
      <c r="E305">
        <v>32.452961000000002</v>
      </c>
      <c r="F305">
        <v>42.157187999999998</v>
      </c>
      <c r="G305">
        <v>30.810963000000001</v>
      </c>
      <c r="H305">
        <v>78.041106999999997</v>
      </c>
      <c r="I305">
        <v>197.54504399999999</v>
      </c>
      <c r="J305">
        <v>72.100364999999996</v>
      </c>
      <c r="K305">
        <v>235.382294</v>
      </c>
      <c r="L305">
        <v>60.524653999999998</v>
      </c>
      <c r="M305">
        <v>123.10934399999999</v>
      </c>
      <c r="O305" s="22">
        <f t="shared" ref="O305" si="210">(C305/C304)-1</f>
        <v>-0.11434008915639327</v>
      </c>
      <c r="P305" s="22">
        <f t="shared" si="181"/>
        <v>-9.2633987019960173E-2</v>
      </c>
      <c r="Q305" s="22">
        <f t="shared" si="182"/>
        <v>-9.0710384871518501E-2</v>
      </c>
      <c r="R305" s="22">
        <f t="shared" si="183"/>
        <v>-7.2612977891629349E-2</v>
      </c>
      <c r="S305" s="22">
        <f t="shared" si="184"/>
        <v>-9.2198570067395957E-2</v>
      </c>
      <c r="T305" s="22">
        <f t="shared" si="185"/>
        <v>-8.2430191258623275E-2</v>
      </c>
      <c r="U305" s="22">
        <f t="shared" si="186"/>
        <v>-6.4705828044444691E-2</v>
      </c>
      <c r="V305" s="22">
        <f t="shared" si="187"/>
        <v>-3.1329467779769637E-2</v>
      </c>
      <c r="W305" s="22">
        <f t="shared" si="188"/>
        <v>-9.8531272127188041E-2</v>
      </c>
      <c r="X305" s="22">
        <f t="shared" si="189"/>
        <v>-9.875490025508693E-2</v>
      </c>
      <c r="Y305" s="22">
        <f t="shared" si="190"/>
        <v>-0.10618286829268297</v>
      </c>
      <c r="Z305" s="16"/>
    </row>
    <row r="306" spans="1:26">
      <c r="A306" s="2"/>
      <c r="B306" s="112">
        <v>43903</v>
      </c>
      <c r="C306">
        <v>31.086029</v>
      </c>
      <c r="D306">
        <v>170.09951799999999</v>
      </c>
      <c r="E306">
        <v>35.587527999999999</v>
      </c>
      <c r="F306">
        <v>43.292126000000003</v>
      </c>
      <c r="G306">
        <v>34.347546000000001</v>
      </c>
      <c r="H306">
        <v>92.098274000000004</v>
      </c>
      <c r="I306">
        <v>216.73455799999999</v>
      </c>
      <c r="J306">
        <v>75.783248999999998</v>
      </c>
      <c r="K306">
        <v>256.82183800000001</v>
      </c>
      <c r="L306">
        <v>67.776024000000007</v>
      </c>
      <c r="M306">
        <v>131.200806</v>
      </c>
      <c r="O306" s="22">
        <f t="shared" ref="O306:O308" si="211">C306/C305-1</f>
        <v>2.528229125806658E-2</v>
      </c>
      <c r="P306" s="22">
        <f t="shared" si="181"/>
        <v>0.10234997962558534</v>
      </c>
      <c r="Q306" s="22">
        <f t="shared" si="182"/>
        <v>9.6588012415877778E-2</v>
      </c>
      <c r="R306" s="22">
        <f t="shared" si="183"/>
        <v>2.6921577406918251E-2</v>
      </c>
      <c r="S306" s="22">
        <f t="shared" si="184"/>
        <v>0.11478326724159849</v>
      </c>
      <c r="T306" s="22">
        <f t="shared" si="185"/>
        <v>0.1801251614741961</v>
      </c>
      <c r="U306" s="22">
        <f t="shared" si="186"/>
        <v>9.7139941410020914E-2</v>
      </c>
      <c r="V306" s="22">
        <f t="shared" si="187"/>
        <v>5.1079963326121858E-2</v>
      </c>
      <c r="W306" s="22">
        <f t="shared" si="188"/>
        <v>9.1083928343395293E-2</v>
      </c>
      <c r="X306" s="22">
        <f t="shared" si="189"/>
        <v>0.11980853289966786</v>
      </c>
      <c r="Y306" s="22">
        <f t="shared" si="190"/>
        <v>6.572581525574539E-2</v>
      </c>
      <c r="Z306" s="16"/>
    </row>
    <row r="307" spans="1:26">
      <c r="A307" s="2"/>
      <c r="B307" s="112">
        <v>43906</v>
      </c>
      <c r="C307">
        <v>28.125843</v>
      </c>
      <c r="D307">
        <v>145.85524000000001</v>
      </c>
      <c r="E307">
        <v>33.298198999999997</v>
      </c>
      <c r="F307">
        <v>39.072941</v>
      </c>
      <c r="G307">
        <v>31.708995999999999</v>
      </c>
      <c r="H307">
        <v>78.315871999999999</v>
      </c>
      <c r="I307">
        <v>183.869293</v>
      </c>
      <c r="J307">
        <v>68.451888999999994</v>
      </c>
      <c r="K307">
        <v>212.45109600000001</v>
      </c>
      <c r="L307">
        <v>59.056835</v>
      </c>
      <c r="M307">
        <v>113.34668000000001</v>
      </c>
      <c r="O307" s="22">
        <f t="shared" si="211"/>
        <v>-9.5225607619422892E-2</v>
      </c>
      <c r="P307" s="22">
        <f t="shared" si="181"/>
        <v>-0.14252996295968334</v>
      </c>
      <c r="Q307" s="22">
        <f t="shared" si="182"/>
        <v>-6.432953140212494E-2</v>
      </c>
      <c r="R307" s="22">
        <f t="shared" si="183"/>
        <v>-9.7458484713825344E-2</v>
      </c>
      <c r="S307" s="22">
        <f t="shared" si="184"/>
        <v>-7.6819170720377028E-2</v>
      </c>
      <c r="T307" s="22">
        <f t="shared" si="185"/>
        <v>-0.14964886312636005</v>
      </c>
      <c r="U307" s="22">
        <f t="shared" si="186"/>
        <v>-0.15163832340941219</v>
      </c>
      <c r="V307" s="22">
        <f t="shared" si="187"/>
        <v>-9.674116769525154E-2</v>
      </c>
      <c r="W307" s="22">
        <f t="shared" si="188"/>
        <v>-0.17276857118357669</v>
      </c>
      <c r="X307" s="22">
        <f t="shared" si="189"/>
        <v>-0.12864710092760834</v>
      </c>
      <c r="Y307" s="22">
        <f t="shared" si="190"/>
        <v>-0.13608244144475756</v>
      </c>
      <c r="Z307" s="16"/>
    </row>
    <row r="308" spans="1:26">
      <c r="A308" s="2"/>
      <c r="B308" s="112">
        <v>43907</v>
      </c>
      <c r="C308">
        <v>30.017755999999999</v>
      </c>
      <c r="D308">
        <v>149.261627</v>
      </c>
      <c r="E308">
        <v>37.196917999999997</v>
      </c>
      <c r="F308">
        <v>43.647339000000002</v>
      </c>
      <c r="G308">
        <v>33.338420999999997</v>
      </c>
      <c r="H308">
        <v>83.102035999999998</v>
      </c>
      <c r="I308">
        <v>206.341736</v>
      </c>
      <c r="J308">
        <v>80.782677000000007</v>
      </c>
      <c r="K308">
        <v>230.55818199999999</v>
      </c>
      <c r="L308">
        <v>61.653561000000003</v>
      </c>
      <c r="M308">
        <v>119.634781</v>
      </c>
      <c r="O308" s="22">
        <f t="shared" si="211"/>
        <v>6.7266001591490099E-2</v>
      </c>
      <c r="P308" s="22">
        <f t="shared" si="181"/>
        <v>2.3354574028330966E-2</v>
      </c>
      <c r="Q308" s="22">
        <f t="shared" si="182"/>
        <v>0.11708498108261045</v>
      </c>
      <c r="R308" s="22">
        <f t="shared" si="183"/>
        <v>0.1170732963254546</v>
      </c>
      <c r="S308" s="22">
        <f t="shared" si="184"/>
        <v>5.1386836719774953E-2</v>
      </c>
      <c r="T308" s="22">
        <f t="shared" si="185"/>
        <v>6.1113588826540832E-2</v>
      </c>
      <c r="U308" s="22">
        <f t="shared" si="186"/>
        <v>0.12221966285583097</v>
      </c>
      <c r="V308" s="22">
        <f t="shared" si="187"/>
        <v>0.18013802365629394</v>
      </c>
      <c r="W308" s="22">
        <f t="shared" si="188"/>
        <v>8.5229430870999101E-2</v>
      </c>
      <c r="X308" s="22">
        <f t="shared" si="189"/>
        <v>4.396994860967407E-2</v>
      </c>
      <c r="Y308" s="22">
        <f t="shared" si="190"/>
        <v>5.5476710919102334E-2</v>
      </c>
      <c r="Z308" s="16"/>
    </row>
    <row r="309" spans="1:26">
      <c r="A309" s="2"/>
      <c r="B309" s="112">
        <v>43908</v>
      </c>
      <c r="C309">
        <v>27.008635999999999</v>
      </c>
      <c r="D309">
        <v>146.80424500000001</v>
      </c>
      <c r="E309">
        <v>38.232422</v>
      </c>
      <c r="F309">
        <v>42.347790000000003</v>
      </c>
      <c r="G309">
        <v>29.681470999999998</v>
      </c>
      <c r="H309">
        <v>74.353972999999996</v>
      </c>
      <c r="I309">
        <v>196.919296</v>
      </c>
      <c r="J309">
        <v>79.337051000000002</v>
      </c>
      <c r="K309">
        <v>204.91751099999999</v>
      </c>
      <c r="L309">
        <v>60.144298999999997</v>
      </c>
      <c r="M309">
        <v>107.832764</v>
      </c>
      <c r="O309" s="22">
        <f t="shared" ref="O309" si="212">(C309/C308)-1</f>
        <v>-0.10024466852219061</v>
      </c>
      <c r="P309" s="22">
        <f t="shared" si="181"/>
        <v>-1.6463588461353096E-2</v>
      </c>
      <c r="Q309" s="22">
        <f t="shared" si="182"/>
        <v>2.7838435431666753E-2</v>
      </c>
      <c r="R309" s="22">
        <f t="shared" si="183"/>
        <v>-2.9773842570333997E-2</v>
      </c>
      <c r="S309" s="22">
        <f t="shared" si="184"/>
        <v>-0.10969175774701501</v>
      </c>
      <c r="T309" s="22">
        <f t="shared" si="185"/>
        <v>-0.10526893709318985</v>
      </c>
      <c r="U309" s="22">
        <f t="shared" si="186"/>
        <v>-4.5664247004299718E-2</v>
      </c>
      <c r="V309" s="22">
        <f t="shared" si="187"/>
        <v>-1.7895247516989343E-2</v>
      </c>
      <c r="W309" s="22">
        <f t="shared" si="188"/>
        <v>-0.11121128201817621</v>
      </c>
      <c r="X309" s="22">
        <f t="shared" si="189"/>
        <v>-2.4479721455180958E-2</v>
      </c>
      <c r="Y309" s="22">
        <f t="shared" si="190"/>
        <v>-9.865038328611142E-2</v>
      </c>
      <c r="Z309" s="16"/>
    </row>
    <row r="310" spans="1:26">
      <c r="A310" s="2"/>
      <c r="B310" s="112">
        <v>43909</v>
      </c>
      <c r="C310">
        <v>28.076916000000001</v>
      </c>
      <c r="D310">
        <v>152.96769699999999</v>
      </c>
      <c r="E310">
        <v>37.421028</v>
      </c>
      <c r="F310">
        <v>43.889915000000002</v>
      </c>
      <c r="G310">
        <v>29.311142</v>
      </c>
      <c r="H310">
        <v>75.603699000000006</v>
      </c>
      <c r="I310">
        <v>189.53729200000001</v>
      </c>
      <c r="J310">
        <v>68.916533999999999</v>
      </c>
      <c r="K310">
        <v>207.504242</v>
      </c>
      <c r="L310">
        <v>59.683467999999998</v>
      </c>
      <c r="M310">
        <v>112.97847</v>
      </c>
      <c r="O310" s="22">
        <f t="shared" ref="O310:O312" si="213">C310/C309-1</f>
        <v>3.9553274737754274E-2</v>
      </c>
      <c r="P310" s="22">
        <f t="shared" si="181"/>
        <v>4.1984153796097434E-2</v>
      </c>
      <c r="Q310" s="22">
        <f t="shared" si="182"/>
        <v>-2.1222668027675584E-2</v>
      </c>
      <c r="R310" s="22">
        <f t="shared" si="183"/>
        <v>3.641571378341113E-2</v>
      </c>
      <c r="S310" s="22">
        <f t="shared" si="184"/>
        <v>-1.2476773809492081E-2</v>
      </c>
      <c r="T310" s="22">
        <f t="shared" si="185"/>
        <v>1.680779048619252E-2</v>
      </c>
      <c r="U310" s="22">
        <f t="shared" si="186"/>
        <v>-3.7487458821709341E-2</v>
      </c>
      <c r="V310" s="22">
        <f t="shared" si="187"/>
        <v>-0.13134489962325424</v>
      </c>
      <c r="W310" s="22">
        <f t="shared" si="188"/>
        <v>1.2623279422908862E-2</v>
      </c>
      <c r="X310" s="22">
        <f t="shared" si="189"/>
        <v>-7.6620894691947772E-3</v>
      </c>
      <c r="Y310" s="22">
        <f t="shared" si="190"/>
        <v>4.7719318406787892E-2</v>
      </c>
      <c r="Z310" s="16"/>
    </row>
    <row r="311" spans="1:26">
      <c r="A311" s="2"/>
      <c r="B311" s="112">
        <v>43910</v>
      </c>
      <c r="C311">
        <v>26.698757000000001</v>
      </c>
      <c r="D311">
        <v>149.571304</v>
      </c>
      <c r="E311">
        <v>35.704265999999997</v>
      </c>
      <c r="F311">
        <v>40.866309999999999</v>
      </c>
      <c r="G311">
        <v>29.135242000000002</v>
      </c>
      <c r="H311">
        <v>74.008324000000002</v>
      </c>
      <c r="I311">
        <v>177.19470200000001</v>
      </c>
      <c r="J311">
        <v>62.462882999999998</v>
      </c>
      <c r="K311">
        <v>195.033188</v>
      </c>
      <c r="L311">
        <v>55.894421000000001</v>
      </c>
      <c r="M311">
        <v>105.396843</v>
      </c>
      <c r="O311" s="22">
        <f t="shared" si="213"/>
        <v>-4.9085127440634868E-2</v>
      </c>
      <c r="P311" s="22">
        <f t="shared" si="181"/>
        <v>-2.2203334864876689E-2</v>
      </c>
      <c r="Q311" s="22">
        <f t="shared" si="182"/>
        <v>-4.5876933151061561E-2</v>
      </c>
      <c r="R311" s="22">
        <f t="shared" si="183"/>
        <v>-6.889065517670756E-2</v>
      </c>
      <c r="S311" s="22">
        <f t="shared" si="184"/>
        <v>-6.0011309010068459E-3</v>
      </c>
      <c r="T311" s="22">
        <f t="shared" si="185"/>
        <v>-2.1101811433855922E-2</v>
      </c>
      <c r="U311" s="22">
        <f t="shared" si="186"/>
        <v>-6.511958607069257E-2</v>
      </c>
      <c r="V311" s="22">
        <f t="shared" si="187"/>
        <v>-9.36444511269241E-2</v>
      </c>
      <c r="W311" s="22">
        <f t="shared" si="188"/>
        <v>-6.0100236408661023E-2</v>
      </c>
      <c r="X311" s="22">
        <f t="shared" si="189"/>
        <v>-6.3485704282465583E-2</v>
      </c>
      <c r="Y311" s="22">
        <f t="shared" si="190"/>
        <v>-6.7106830177466548E-2</v>
      </c>
      <c r="Z311" s="16"/>
    </row>
    <row r="312" spans="1:26">
      <c r="A312" s="2"/>
      <c r="B312" s="112">
        <v>43913</v>
      </c>
      <c r="C312">
        <v>25.646788000000001</v>
      </c>
      <c r="D312">
        <v>147.943039</v>
      </c>
      <c r="E312">
        <v>35.801392</v>
      </c>
      <c r="F312">
        <v>38.657088999999999</v>
      </c>
      <c r="G312">
        <v>26.348551</v>
      </c>
      <c r="H312">
        <v>70.046440000000004</v>
      </c>
      <c r="I312">
        <v>162.412598</v>
      </c>
      <c r="J312">
        <v>56.232948</v>
      </c>
      <c r="K312">
        <v>183.95938100000001</v>
      </c>
      <c r="L312">
        <v>54.706992999999997</v>
      </c>
      <c r="M312">
        <v>104.943642</v>
      </c>
      <c r="O312" s="22">
        <f t="shared" si="213"/>
        <v>-3.9401422320896828E-2</v>
      </c>
      <c r="P312" s="22">
        <f t="shared" si="181"/>
        <v>-1.0886212505040405E-2</v>
      </c>
      <c r="Q312" s="22">
        <f t="shared" si="182"/>
        <v>2.7202911831321064E-3</v>
      </c>
      <c r="R312" s="22">
        <f t="shared" si="183"/>
        <v>-5.4059713245458219E-2</v>
      </c>
      <c r="S312" s="22">
        <f t="shared" si="184"/>
        <v>-9.5646742868996992E-2</v>
      </c>
      <c r="T312" s="22">
        <f t="shared" si="185"/>
        <v>-5.3532951239376736E-2</v>
      </c>
      <c r="U312" s="22">
        <f t="shared" si="186"/>
        <v>-8.3422945681524974E-2</v>
      </c>
      <c r="V312" s="22">
        <f t="shared" si="187"/>
        <v>-9.9738191719392688E-2</v>
      </c>
      <c r="W312" s="22">
        <f t="shared" si="188"/>
        <v>-5.6779090336153359E-2</v>
      </c>
      <c r="X312" s="22">
        <f t="shared" si="189"/>
        <v>-2.1244123809780691E-2</v>
      </c>
      <c r="Y312" s="22">
        <f t="shared" si="190"/>
        <v>-4.2999485288188755E-3</v>
      </c>
      <c r="Z312" s="16"/>
    </row>
    <row r="313" spans="1:26">
      <c r="A313" s="2"/>
      <c r="B313" s="112">
        <v>43914</v>
      </c>
      <c r="C313">
        <v>28.900541</v>
      </c>
      <c r="D313">
        <v>160.809372</v>
      </c>
      <c r="E313">
        <v>36.036346000000002</v>
      </c>
      <c r="F313">
        <v>41.152214000000001</v>
      </c>
      <c r="G313">
        <v>30.051798000000002</v>
      </c>
      <c r="H313">
        <v>78.377914000000004</v>
      </c>
      <c r="I313">
        <v>172.55149800000001</v>
      </c>
      <c r="J313">
        <v>60.673065000000001</v>
      </c>
      <c r="K313">
        <v>207.504242</v>
      </c>
      <c r="L313">
        <v>60.195498999999998</v>
      </c>
      <c r="M313">
        <v>118.96444700000001</v>
      </c>
      <c r="O313" s="22">
        <f t="shared" ref="O313" si="214">(C313/C312)-1</f>
        <v>0.12686785573304538</v>
      </c>
      <c r="P313" s="22">
        <f t="shared" si="181"/>
        <v>8.6968154006894505E-2</v>
      </c>
      <c r="Q313" s="22">
        <f t="shared" si="182"/>
        <v>6.5627057182582327E-3</v>
      </c>
      <c r="R313" s="22">
        <f t="shared" si="183"/>
        <v>6.4545082533245202E-2</v>
      </c>
      <c r="S313" s="22">
        <f t="shared" si="184"/>
        <v>0.14054841194113488</v>
      </c>
      <c r="T313" s="22">
        <f t="shared" si="185"/>
        <v>0.1189421475238428</v>
      </c>
      <c r="U313" s="22">
        <f t="shared" si="186"/>
        <v>6.2426807555901576E-2</v>
      </c>
      <c r="V313" s="22">
        <f t="shared" si="187"/>
        <v>7.8959349596965822E-2</v>
      </c>
      <c r="W313" s="22">
        <f t="shared" si="188"/>
        <v>0.12798945545484308</v>
      </c>
      <c r="X313" s="22">
        <f t="shared" si="189"/>
        <v>0.10032549220901243</v>
      </c>
      <c r="Y313" s="22">
        <f t="shared" si="190"/>
        <v>0.13360318674665406</v>
      </c>
      <c r="Z313" s="16"/>
    </row>
    <row r="314" spans="1:26">
      <c r="A314" s="2"/>
      <c r="B314" s="112">
        <v>43915</v>
      </c>
      <c r="C314">
        <v>30.409189000000001</v>
      </c>
      <c r="D314">
        <v>156.04444899999999</v>
      </c>
      <c r="E314">
        <v>34.272587000000001</v>
      </c>
      <c r="F314">
        <v>41.247512999999998</v>
      </c>
      <c r="G314">
        <v>30.764664</v>
      </c>
      <c r="H314">
        <v>81.302779999999998</v>
      </c>
      <c r="I314">
        <v>180.70429999999999</v>
      </c>
      <c r="J314">
        <v>61.034481</v>
      </c>
      <c r="K314">
        <v>221.37245200000001</v>
      </c>
      <c r="L314">
        <v>59.863883999999999</v>
      </c>
      <c r="M314">
        <v>121.31540699999999</v>
      </c>
      <c r="O314" s="22">
        <f t="shared" ref="O314:O316" si="215">C314/C313-1</f>
        <v>5.2201375745872802E-2</v>
      </c>
      <c r="P314" s="22">
        <f t="shared" si="181"/>
        <v>-2.9630878727640364E-2</v>
      </c>
      <c r="Q314" s="22">
        <f t="shared" si="182"/>
        <v>-4.8943891259119354E-2</v>
      </c>
      <c r="R314" s="22">
        <f t="shared" si="183"/>
        <v>2.315768478458935E-3</v>
      </c>
      <c r="S314" s="22">
        <f t="shared" si="184"/>
        <v>2.372124290200528E-2</v>
      </c>
      <c r="T314" s="22">
        <f t="shared" si="185"/>
        <v>3.7317476961685747E-2</v>
      </c>
      <c r="U314" s="22">
        <f t="shared" si="186"/>
        <v>4.724851475934444E-2</v>
      </c>
      <c r="V314" s="22">
        <f t="shared" si="187"/>
        <v>5.9567783496679017E-3</v>
      </c>
      <c r="W314" s="22">
        <f t="shared" si="188"/>
        <v>6.6833380688188448E-2</v>
      </c>
      <c r="X314" s="22">
        <f t="shared" si="189"/>
        <v>-5.5089667086238858E-3</v>
      </c>
      <c r="Y314" s="22">
        <f t="shared" si="190"/>
        <v>1.9761870535992987E-2</v>
      </c>
      <c r="Z314" s="16"/>
    </row>
    <row r="315" spans="1:26">
      <c r="A315" s="2"/>
      <c r="B315" s="112">
        <v>43916</v>
      </c>
      <c r="C315">
        <v>31.656862</v>
      </c>
      <c r="D315">
        <v>163.16686999999999</v>
      </c>
      <c r="E315">
        <v>34.404170999999998</v>
      </c>
      <c r="F315">
        <v>43.179496999999998</v>
      </c>
      <c r="G315">
        <v>33.282879000000001</v>
      </c>
      <c r="H315">
        <v>86.966414999999998</v>
      </c>
      <c r="I315">
        <v>201.50808699999999</v>
      </c>
      <c r="J315">
        <v>65.328316000000001</v>
      </c>
      <c r="K315">
        <v>241.10328699999999</v>
      </c>
      <c r="L315">
        <v>63.014125999999997</v>
      </c>
      <c r="M315">
        <v>131.323532</v>
      </c>
      <c r="O315" s="22">
        <f t="shared" si="215"/>
        <v>4.1029473031983787E-2</v>
      </c>
      <c r="P315" s="22">
        <f t="shared" si="181"/>
        <v>4.5643539681440304E-2</v>
      </c>
      <c r="Q315" s="22">
        <f t="shared" si="182"/>
        <v>3.8393366686908514E-3</v>
      </c>
      <c r="R315" s="22">
        <f t="shared" si="183"/>
        <v>4.6838799711391044E-2</v>
      </c>
      <c r="S315" s="22">
        <f t="shared" si="184"/>
        <v>8.185413629090843E-2</v>
      </c>
      <c r="T315" s="22">
        <f t="shared" si="185"/>
        <v>6.9661025121158238E-2</v>
      </c>
      <c r="U315" s="22">
        <f t="shared" si="186"/>
        <v>0.11512613147556539</v>
      </c>
      <c r="V315" s="22">
        <f t="shared" si="187"/>
        <v>7.0350970953615644E-2</v>
      </c>
      <c r="W315" s="22">
        <f t="shared" si="188"/>
        <v>8.9129586006482686E-2</v>
      </c>
      <c r="X315" s="22">
        <f t="shared" si="189"/>
        <v>5.262341481217625E-2</v>
      </c>
      <c r="Y315" s="22">
        <f t="shared" si="190"/>
        <v>8.2496735142635336E-2</v>
      </c>
      <c r="Z315" s="16"/>
    </row>
    <row r="316" spans="1:26">
      <c r="A316" s="2"/>
      <c r="B316" s="112">
        <v>43917</v>
      </c>
      <c r="C316">
        <v>30.131920000000001</v>
      </c>
      <c r="D316">
        <v>156.62380999999999</v>
      </c>
      <c r="E316">
        <v>34.328986999999998</v>
      </c>
      <c r="F316">
        <v>42.668346</v>
      </c>
      <c r="G316">
        <v>31.320153999999999</v>
      </c>
      <c r="H316">
        <v>80.770981000000006</v>
      </c>
      <c r="I316">
        <v>198.13450599999999</v>
      </c>
      <c r="J316">
        <v>67.032082000000003</v>
      </c>
      <c r="K316">
        <v>228.88717700000001</v>
      </c>
      <c r="L316">
        <v>60.405186</v>
      </c>
      <c r="M316">
        <v>127.565781</v>
      </c>
      <c r="O316" s="22">
        <f t="shared" si="215"/>
        <v>-4.8170977906780488E-2</v>
      </c>
      <c r="P316" s="22">
        <f t="shared" si="181"/>
        <v>-4.0100419895288786E-2</v>
      </c>
      <c r="Q316" s="22">
        <f t="shared" si="182"/>
        <v>-2.1853164257322755E-3</v>
      </c>
      <c r="R316" s="22">
        <f t="shared" si="183"/>
        <v>-1.1837817378928639E-2</v>
      </c>
      <c r="S316" s="22">
        <f t="shared" si="184"/>
        <v>-5.8971010290305825E-2</v>
      </c>
      <c r="T316" s="22">
        <f t="shared" si="185"/>
        <v>-7.1239385916965658E-2</v>
      </c>
      <c r="U316" s="22">
        <f t="shared" si="186"/>
        <v>-1.6741665559060204E-2</v>
      </c>
      <c r="V316" s="22">
        <f t="shared" si="187"/>
        <v>2.6080053862095554E-2</v>
      </c>
      <c r="W316" s="22">
        <f t="shared" si="188"/>
        <v>-5.0667538182505134E-2</v>
      </c>
      <c r="X316" s="22">
        <f t="shared" si="189"/>
        <v>-4.1402462679558494E-2</v>
      </c>
      <c r="Y316" s="22">
        <f t="shared" si="190"/>
        <v>-2.8614452739513574E-2</v>
      </c>
      <c r="Z316" s="16"/>
    </row>
    <row r="317" spans="1:26">
      <c r="A317" s="2"/>
      <c r="B317" s="112">
        <v>43920</v>
      </c>
      <c r="C317">
        <v>30.580435000000001</v>
      </c>
      <c r="D317">
        <v>165.77410900000001</v>
      </c>
      <c r="E317">
        <v>36.086475</v>
      </c>
      <c r="F317">
        <v>43.820605999999998</v>
      </c>
      <c r="G317">
        <v>31.12574</v>
      </c>
      <c r="H317">
        <v>82.871589999999998</v>
      </c>
      <c r="I317">
        <v>209.107697</v>
      </c>
      <c r="J317">
        <v>69.467269999999999</v>
      </c>
      <c r="K317">
        <v>237.223221</v>
      </c>
      <c r="L317">
        <v>62.129021000000002</v>
      </c>
      <c r="M317">
        <v>134.09832800000001</v>
      </c>
      <c r="O317" s="22">
        <f t="shared" ref="O317" si="216">(C317/C316)-1</f>
        <v>1.4885045493284288E-2</v>
      </c>
      <c r="P317" s="22">
        <f t="shared" si="181"/>
        <v>5.8422145394113612E-2</v>
      </c>
      <c r="Q317" s="22">
        <f t="shared" si="182"/>
        <v>5.1195451820352345E-2</v>
      </c>
      <c r="R317" s="22">
        <f t="shared" si="183"/>
        <v>2.7005030848863854E-2</v>
      </c>
      <c r="S317" s="22">
        <f t="shared" si="184"/>
        <v>-6.207313029175987E-3</v>
      </c>
      <c r="T317" s="22">
        <f t="shared" si="185"/>
        <v>2.6006976441204754E-2</v>
      </c>
      <c r="U317" s="22">
        <f t="shared" si="186"/>
        <v>5.5382533923697297E-2</v>
      </c>
      <c r="V317" s="22">
        <f t="shared" si="187"/>
        <v>3.6328694072190526E-2</v>
      </c>
      <c r="W317" s="22">
        <f t="shared" si="188"/>
        <v>3.6419882097632694E-2</v>
      </c>
      <c r="X317" s="22">
        <f t="shared" si="189"/>
        <v>2.8537864282050185E-2</v>
      </c>
      <c r="Y317" s="22">
        <f t="shared" si="190"/>
        <v>5.1209242390794607E-2</v>
      </c>
      <c r="Z317" s="16"/>
    </row>
    <row r="318" spans="1:26">
      <c r="A318" s="2"/>
      <c r="B318" s="112">
        <v>43921</v>
      </c>
      <c r="C318">
        <v>30.963705000000001</v>
      </c>
      <c r="D318">
        <v>166.62321499999999</v>
      </c>
      <c r="E318">
        <v>35.594619999999999</v>
      </c>
      <c r="F318">
        <v>43.811951000000001</v>
      </c>
      <c r="G318">
        <v>31.570126999999999</v>
      </c>
      <c r="H318">
        <v>79.796028000000007</v>
      </c>
      <c r="I318">
        <v>197.47247300000001</v>
      </c>
      <c r="J318">
        <v>67.118126000000004</v>
      </c>
      <c r="K318">
        <v>235.42950400000001</v>
      </c>
      <c r="L318">
        <v>62.002234999999999</v>
      </c>
      <c r="M318">
        <v>131.18338</v>
      </c>
      <c r="O318" s="22">
        <f t="shared" ref="O318:O320" si="217">C318/C317-1</f>
        <v>1.2533176849838679E-2</v>
      </c>
      <c r="P318" s="22">
        <f t="shared" si="181"/>
        <v>5.1220664380104974E-3</v>
      </c>
      <c r="Q318" s="22">
        <f t="shared" si="182"/>
        <v>-1.3629898736299384E-2</v>
      </c>
      <c r="R318" s="22">
        <f t="shared" si="183"/>
        <v>-1.9750981992350258E-4</v>
      </c>
      <c r="S318" s="22">
        <f t="shared" si="184"/>
        <v>1.4277154535121017E-2</v>
      </c>
      <c r="T318" s="22">
        <f t="shared" si="185"/>
        <v>-3.7112380732648997E-2</v>
      </c>
      <c r="U318" s="22">
        <f t="shared" si="186"/>
        <v>-5.5642255961529719E-2</v>
      </c>
      <c r="V318" s="22">
        <f t="shared" si="187"/>
        <v>-3.3816558503018679E-2</v>
      </c>
      <c r="W318" s="22">
        <f t="shared" si="188"/>
        <v>-7.5613044643718652E-3</v>
      </c>
      <c r="X318" s="22">
        <f t="shared" si="189"/>
        <v>-2.0406888433024406E-3</v>
      </c>
      <c r="Y318" s="22">
        <f t="shared" si="190"/>
        <v>-2.1737392579570525E-2</v>
      </c>
      <c r="Z318" s="16"/>
    </row>
    <row r="319" spans="1:26">
      <c r="A319" s="2"/>
      <c r="B319" s="112">
        <v>43922</v>
      </c>
      <c r="C319">
        <v>30.604897999999999</v>
      </c>
      <c r="D319">
        <v>159.430847</v>
      </c>
      <c r="E319">
        <v>35.757530000000003</v>
      </c>
      <c r="F319">
        <v>42.607700000000001</v>
      </c>
      <c r="G319">
        <v>30.107346</v>
      </c>
      <c r="H319">
        <v>74.770561000000001</v>
      </c>
      <c r="I319">
        <v>187.69635</v>
      </c>
      <c r="J319">
        <v>66.782532000000003</v>
      </c>
      <c r="K319">
        <v>224.04414399999999</v>
      </c>
      <c r="L319">
        <v>58.739852999999997</v>
      </c>
      <c r="M319">
        <v>126.92010500000001</v>
      </c>
      <c r="O319" s="22">
        <f t="shared" si="217"/>
        <v>-1.1587986644363224E-2</v>
      </c>
      <c r="P319" s="22">
        <f t="shared" si="181"/>
        <v>-4.3165461667511229E-2</v>
      </c>
      <c r="Q319" s="22">
        <f t="shared" si="182"/>
        <v>4.5768152602838619E-3</v>
      </c>
      <c r="R319" s="22">
        <f t="shared" si="183"/>
        <v>-2.7486815184286084E-2</v>
      </c>
      <c r="S319" s="22">
        <f t="shared" si="184"/>
        <v>-4.6334340055077972E-2</v>
      </c>
      <c r="T319" s="22">
        <f t="shared" si="185"/>
        <v>-6.2978911682170513E-2</v>
      </c>
      <c r="U319" s="22">
        <f t="shared" si="186"/>
        <v>-4.9506257006261434E-2</v>
      </c>
      <c r="V319" s="22">
        <f t="shared" si="187"/>
        <v>-5.0000502099835087E-3</v>
      </c>
      <c r="W319" s="22">
        <f t="shared" si="188"/>
        <v>-4.8359954069308264E-2</v>
      </c>
      <c r="X319" s="22">
        <f t="shared" si="189"/>
        <v>-5.2617167752098015E-2</v>
      </c>
      <c r="Y319" s="22">
        <f t="shared" si="190"/>
        <v>-3.2498590903817237E-2</v>
      </c>
      <c r="Z319" s="16"/>
    </row>
    <row r="320" spans="1:26">
      <c r="A320" s="2"/>
      <c r="B320" s="112">
        <v>43923</v>
      </c>
      <c r="C320">
        <v>32.945332000000001</v>
      </c>
      <c r="D320">
        <v>158.02233899999999</v>
      </c>
      <c r="E320">
        <v>37.170414000000001</v>
      </c>
      <c r="F320">
        <v>43.985218000000003</v>
      </c>
      <c r="G320">
        <v>30.098085000000001</v>
      </c>
      <c r="H320">
        <v>77.562492000000006</v>
      </c>
      <c r="I320">
        <v>200.19311500000001</v>
      </c>
      <c r="J320">
        <v>67.918380999999997</v>
      </c>
      <c r="K320">
        <v>226.98959400000001</v>
      </c>
      <c r="L320">
        <v>59.720039</v>
      </c>
      <c r="M320">
        <v>132.34179700000001</v>
      </c>
      <c r="O320" s="22">
        <f t="shared" si="217"/>
        <v>7.6472530638723279E-2</v>
      </c>
      <c r="P320" s="22">
        <f t="shared" si="181"/>
        <v>-8.8346014996709687E-3</v>
      </c>
      <c r="Q320" s="22">
        <f t="shared" si="182"/>
        <v>3.9512908190246776E-2</v>
      </c>
      <c r="R320" s="22">
        <f t="shared" si="183"/>
        <v>3.2330259554024243E-2</v>
      </c>
      <c r="S320" s="22">
        <f t="shared" si="184"/>
        <v>-3.0759934801294353E-4</v>
      </c>
      <c r="T320" s="22">
        <f t="shared" si="185"/>
        <v>3.7339976625292426E-2</v>
      </c>
      <c r="U320" s="22">
        <f t="shared" si="186"/>
        <v>6.6579691080833614E-2</v>
      </c>
      <c r="V320" s="22">
        <f t="shared" si="187"/>
        <v>1.700817513178432E-2</v>
      </c>
      <c r="W320" s="22">
        <f t="shared" si="188"/>
        <v>1.3146739510406569E-2</v>
      </c>
      <c r="X320" s="22">
        <f t="shared" si="189"/>
        <v>1.6686899097279051E-2</v>
      </c>
      <c r="Y320" s="22">
        <f t="shared" si="190"/>
        <v>4.2717361445611779E-2</v>
      </c>
      <c r="Z320" s="16"/>
    </row>
    <row r="321" spans="1:26">
      <c r="A321" s="2"/>
      <c r="B321" s="112">
        <v>43924</v>
      </c>
      <c r="C321">
        <v>31.974896999999999</v>
      </c>
      <c r="D321">
        <v>154.01658599999999</v>
      </c>
      <c r="E321">
        <v>37.430430999999999</v>
      </c>
      <c r="F321">
        <v>43.144848000000003</v>
      </c>
      <c r="G321">
        <v>29.505568</v>
      </c>
      <c r="H321">
        <v>75.269904999999994</v>
      </c>
      <c r="I321">
        <v>202.05221599999999</v>
      </c>
      <c r="J321">
        <v>67.032082000000003</v>
      </c>
      <c r="K321">
        <v>216.652176</v>
      </c>
      <c r="L321">
        <v>58.861773999999997</v>
      </c>
      <c r="M321">
        <v>128.67669699999999</v>
      </c>
      <c r="O321" s="22">
        <f t="shared" ref="O321" si="218">(C321/C320)-1</f>
        <v>-2.9455918064507647E-2</v>
      </c>
      <c r="P321" s="22">
        <f t="shared" si="181"/>
        <v>-2.534928305294859E-2</v>
      </c>
      <c r="Q321" s="22">
        <f t="shared" si="182"/>
        <v>6.9952677955107401E-3</v>
      </c>
      <c r="R321" s="22">
        <f t="shared" si="183"/>
        <v>-1.9105736840954179E-2</v>
      </c>
      <c r="S321" s="22">
        <f t="shared" si="184"/>
        <v>-1.968620262717713E-2</v>
      </c>
      <c r="T321" s="22">
        <f t="shared" si="185"/>
        <v>-2.9557933749730592E-2</v>
      </c>
      <c r="U321" s="22">
        <f t="shared" si="186"/>
        <v>9.286538150924839E-3</v>
      </c>
      <c r="V321" s="22">
        <f t="shared" si="187"/>
        <v>-1.3049471835908322E-2</v>
      </c>
      <c r="W321" s="22">
        <f t="shared" si="188"/>
        <v>-4.5541374024396952E-2</v>
      </c>
      <c r="X321" s="22">
        <f t="shared" si="189"/>
        <v>-1.4371474204830981E-2</v>
      </c>
      <c r="Y321" s="22">
        <f t="shared" si="190"/>
        <v>-2.7694198530491598E-2</v>
      </c>
      <c r="Z321" s="16"/>
    </row>
    <row r="322" spans="1:26">
      <c r="A322" s="2"/>
      <c r="B322" s="112">
        <v>43927</v>
      </c>
      <c r="C322">
        <v>33.002395999999997</v>
      </c>
      <c r="D322">
        <v>165.37454199999999</v>
      </c>
      <c r="E322">
        <v>39.494929999999997</v>
      </c>
      <c r="F322">
        <v>44.409737</v>
      </c>
      <c r="G322">
        <v>32.764415999999997</v>
      </c>
      <c r="H322">
        <v>80.114761000000001</v>
      </c>
      <c r="I322">
        <v>213.279312</v>
      </c>
      <c r="J322">
        <v>69.742630000000005</v>
      </c>
      <c r="K322">
        <v>234.447678</v>
      </c>
      <c r="L322">
        <v>63.996718999999999</v>
      </c>
      <c r="M322">
        <v>136.24423200000001</v>
      </c>
      <c r="O322" s="22">
        <f t="shared" ref="O322:O324" si="219">C322/C321-1</f>
        <v>3.213455230207618E-2</v>
      </c>
      <c r="P322" s="22">
        <f t="shared" si="181"/>
        <v>7.3745018604684631E-2</v>
      </c>
      <c r="Q322" s="22">
        <f t="shared" si="182"/>
        <v>5.5155629920478288E-2</v>
      </c>
      <c r="R322" s="22">
        <f t="shared" si="183"/>
        <v>2.9317266339656589E-2</v>
      </c>
      <c r="S322" s="22">
        <f t="shared" si="184"/>
        <v>0.11044857702790178</v>
      </c>
      <c r="T322" s="22">
        <f t="shared" si="185"/>
        <v>6.4366442338408714E-2</v>
      </c>
      <c r="U322" s="22">
        <f t="shared" si="186"/>
        <v>5.5565319808222435E-2</v>
      </c>
      <c r="V322" s="22">
        <f t="shared" si="187"/>
        <v>4.0436577816574504E-2</v>
      </c>
      <c r="W322" s="22">
        <f t="shared" si="188"/>
        <v>8.2138579582048621E-2</v>
      </c>
      <c r="X322" s="22">
        <f t="shared" si="189"/>
        <v>8.7237346940987504E-2</v>
      </c>
      <c r="Y322" s="22">
        <f t="shared" si="190"/>
        <v>5.8810454234771159E-2</v>
      </c>
      <c r="Z322" s="16"/>
    </row>
    <row r="323" spans="1:26">
      <c r="A323" s="2"/>
      <c r="B323" s="112">
        <v>43928</v>
      </c>
      <c r="C323">
        <v>33.630324999999999</v>
      </c>
      <c r="D323">
        <v>168.651062</v>
      </c>
      <c r="E323">
        <v>38.216754999999999</v>
      </c>
      <c r="F323">
        <v>43.759963999999997</v>
      </c>
      <c r="G323">
        <v>34.495685999999999</v>
      </c>
      <c r="H323">
        <v>81.171493999999996</v>
      </c>
      <c r="I323">
        <v>206.559372</v>
      </c>
      <c r="J323">
        <v>68.770263999999997</v>
      </c>
      <c r="K323">
        <v>234.16442900000001</v>
      </c>
      <c r="L323">
        <v>63.255493000000001</v>
      </c>
      <c r="M323">
        <v>135.608093</v>
      </c>
      <c r="O323" s="22">
        <f t="shared" si="219"/>
        <v>1.9026770056331799E-2</v>
      </c>
      <c r="P323" s="22">
        <f t="shared" si="181"/>
        <v>1.981272304899262E-2</v>
      </c>
      <c r="Q323" s="22">
        <f t="shared" si="182"/>
        <v>-3.2363014695810266E-2</v>
      </c>
      <c r="R323" s="22">
        <f t="shared" si="183"/>
        <v>-1.4631318352549605E-2</v>
      </c>
      <c r="S323" s="22">
        <f t="shared" si="184"/>
        <v>5.2839946849655428E-2</v>
      </c>
      <c r="T323" s="22">
        <f t="shared" si="185"/>
        <v>1.3190240934501274E-2</v>
      </c>
      <c r="U323" s="22">
        <f t="shared" si="186"/>
        <v>-3.1507697286645486E-2</v>
      </c>
      <c r="V323" s="22">
        <f t="shared" si="187"/>
        <v>-1.3942204359084331E-2</v>
      </c>
      <c r="W323" s="22">
        <f t="shared" si="188"/>
        <v>-1.2081544266775435E-3</v>
      </c>
      <c r="X323" s="22">
        <f t="shared" si="189"/>
        <v>-1.1582250021286211E-2</v>
      </c>
      <c r="Y323" s="22">
        <f t="shared" si="190"/>
        <v>-4.6691077534938286E-3</v>
      </c>
      <c r="Z323" s="16"/>
    </row>
    <row r="324" spans="1:26">
      <c r="A324" s="2"/>
      <c r="B324" s="112">
        <v>43929</v>
      </c>
      <c r="C324">
        <v>35.758716999999997</v>
      </c>
      <c r="D324">
        <v>174.09527600000001</v>
      </c>
      <c r="E324">
        <v>38.169772999999999</v>
      </c>
      <c r="F324">
        <v>44.409737</v>
      </c>
      <c r="G324">
        <v>35.976973999999998</v>
      </c>
      <c r="H324">
        <v>84.449173000000002</v>
      </c>
      <c r="I324">
        <v>226.03912399999999</v>
      </c>
      <c r="J324">
        <v>72.134772999999996</v>
      </c>
      <c r="K324">
        <v>252.847351</v>
      </c>
      <c r="L324">
        <v>64.874504000000002</v>
      </c>
      <c r="M324">
        <v>139.35861199999999</v>
      </c>
      <c r="O324" s="22">
        <f t="shared" si="219"/>
        <v>6.3287880804006491E-2</v>
      </c>
      <c r="P324" s="22">
        <f t="shared" si="181"/>
        <v>3.2280935177271708E-2</v>
      </c>
      <c r="Q324" s="22">
        <f t="shared" si="182"/>
        <v>-1.2293560769353062E-3</v>
      </c>
      <c r="R324" s="22">
        <f t="shared" si="183"/>
        <v>1.4848572544529537E-2</v>
      </c>
      <c r="S324" s="22">
        <f t="shared" si="184"/>
        <v>4.2941253581679772E-2</v>
      </c>
      <c r="T324" s="22">
        <f t="shared" si="185"/>
        <v>4.0379680580968635E-2</v>
      </c>
      <c r="U324" s="22">
        <f t="shared" si="186"/>
        <v>9.4305825058375925E-2</v>
      </c>
      <c r="V324" s="22">
        <f t="shared" si="187"/>
        <v>4.8923892454447948E-2</v>
      </c>
      <c r="W324" s="22">
        <f t="shared" si="188"/>
        <v>7.9785482704548549E-2</v>
      </c>
      <c r="X324" s="22">
        <f t="shared" si="189"/>
        <v>2.5594789056501366E-2</v>
      </c>
      <c r="Y324" s="22">
        <f t="shared" si="190"/>
        <v>2.7657044037924683E-2</v>
      </c>
      <c r="Z324" s="16"/>
    </row>
    <row r="325" spans="1:26">
      <c r="A325" s="2"/>
      <c r="B325" s="112">
        <v>43930</v>
      </c>
      <c r="C325">
        <v>35.171570000000003</v>
      </c>
      <c r="D325">
        <v>175.00431800000001</v>
      </c>
      <c r="E325">
        <v>38.157234000000003</v>
      </c>
      <c r="F325">
        <v>44.816921000000001</v>
      </c>
      <c r="G325">
        <v>37.754536000000002</v>
      </c>
      <c r="H325">
        <v>92.025420999999994</v>
      </c>
      <c r="I325">
        <v>235.425262</v>
      </c>
      <c r="J325">
        <v>75.671394000000006</v>
      </c>
      <c r="K325">
        <v>249.35438500000001</v>
      </c>
      <c r="L325">
        <v>65.342644000000007</v>
      </c>
      <c r="M325">
        <v>138.39009100000001</v>
      </c>
      <c r="O325" s="22">
        <f t="shared" ref="O325" si="220">(C325/C324)-1</f>
        <v>-1.6419688659411236E-2</v>
      </c>
      <c r="P325" s="22">
        <f t="shared" si="181"/>
        <v>5.2215201979404213E-3</v>
      </c>
      <c r="Q325" s="22">
        <f t="shared" si="182"/>
        <v>-3.2850601443179528E-4</v>
      </c>
      <c r="R325" s="22">
        <f t="shared" si="183"/>
        <v>9.1688000764336142E-3</v>
      </c>
      <c r="S325" s="22">
        <f t="shared" si="184"/>
        <v>4.9408324335448617E-2</v>
      </c>
      <c r="T325" s="22">
        <f t="shared" si="185"/>
        <v>8.9713702702571174E-2</v>
      </c>
      <c r="U325" s="22">
        <f t="shared" si="186"/>
        <v>4.1524395573219408E-2</v>
      </c>
      <c r="V325" s="22">
        <f t="shared" si="187"/>
        <v>4.9027963254282492E-2</v>
      </c>
      <c r="W325" s="22">
        <f t="shared" si="188"/>
        <v>-1.3814524796029959E-2</v>
      </c>
      <c r="X325" s="22">
        <f t="shared" si="189"/>
        <v>7.2160859989003345E-3</v>
      </c>
      <c r="Y325" s="22">
        <f t="shared" si="190"/>
        <v>-6.9498467737321157E-3</v>
      </c>
      <c r="Z325" s="16"/>
    </row>
    <row r="326" spans="1:26">
      <c r="A326" s="2"/>
      <c r="B326" s="112">
        <v>43934</v>
      </c>
      <c r="C326">
        <v>34.869843000000003</v>
      </c>
      <c r="D326">
        <v>174.604736</v>
      </c>
      <c r="E326">
        <v>39.253708000000003</v>
      </c>
      <c r="F326">
        <v>44.747611999999997</v>
      </c>
      <c r="G326">
        <v>35.477035999999998</v>
      </c>
      <c r="H326">
        <v>87.932807999999994</v>
      </c>
      <c r="I326">
        <v>227.44783000000001</v>
      </c>
      <c r="J326">
        <v>73.003876000000005</v>
      </c>
      <c r="K326">
        <v>248.76902799999999</v>
      </c>
      <c r="L326">
        <v>66.625152999999997</v>
      </c>
      <c r="M326">
        <v>132.74058500000001</v>
      </c>
      <c r="O326" s="22">
        <f t="shared" ref="O326:O328" si="221">C326/C325-1</f>
        <v>-8.5787185502381735E-3</v>
      </c>
      <c r="P326" s="22">
        <f t="shared" si="181"/>
        <v>-2.2832693762447898E-3</v>
      </c>
      <c r="Q326" s="22">
        <f t="shared" si="182"/>
        <v>2.873567827269663E-2</v>
      </c>
      <c r="R326" s="22">
        <f t="shared" si="183"/>
        <v>-1.5464917815305457E-3</v>
      </c>
      <c r="S326" s="22">
        <f t="shared" si="184"/>
        <v>-6.0323877374628632E-2</v>
      </c>
      <c r="T326" s="22">
        <f t="shared" si="185"/>
        <v>-4.4472635447111997E-2</v>
      </c>
      <c r="U326" s="22">
        <f t="shared" si="186"/>
        <v>-3.388519962653791E-2</v>
      </c>
      <c r="V326" s="22">
        <f t="shared" si="187"/>
        <v>-3.5251339495609102E-2</v>
      </c>
      <c r="W326" s="22">
        <f t="shared" si="188"/>
        <v>-2.3474902997996372E-3</v>
      </c>
      <c r="X326" s="22">
        <f t="shared" si="189"/>
        <v>1.9627442685055563E-2</v>
      </c>
      <c r="Y326" s="22">
        <f t="shared" si="190"/>
        <v>-4.0823052858603881E-2</v>
      </c>
      <c r="Z326" s="16"/>
    </row>
    <row r="327" spans="1:26">
      <c r="A327" s="2"/>
      <c r="B327" s="112">
        <v>43935</v>
      </c>
      <c r="C327">
        <v>34.600741999999997</v>
      </c>
      <c r="D327">
        <v>177.981155</v>
      </c>
      <c r="E327">
        <v>40.412833999999997</v>
      </c>
      <c r="F327">
        <v>46.168446000000003</v>
      </c>
      <c r="G327">
        <v>35.578879999999998</v>
      </c>
      <c r="H327">
        <v>85.523803999999998</v>
      </c>
      <c r="I327">
        <v>232.31080600000001</v>
      </c>
      <c r="J327">
        <v>76.841644000000002</v>
      </c>
      <c r="K327">
        <v>255.36802700000001</v>
      </c>
      <c r="L327">
        <v>69.989936999999998</v>
      </c>
      <c r="M327">
        <v>131.154877</v>
      </c>
      <c r="O327" s="22">
        <f t="shared" si="221"/>
        <v>-7.7172988705457302E-3</v>
      </c>
      <c r="P327" s="22">
        <f t="shared" si="181"/>
        <v>1.933749952807684E-2</v>
      </c>
      <c r="Q327" s="22">
        <f t="shared" si="182"/>
        <v>2.9529082959500075E-2</v>
      </c>
      <c r="R327" s="22">
        <f t="shared" si="183"/>
        <v>3.1752174842313519E-2</v>
      </c>
      <c r="S327" s="22">
        <f t="shared" si="184"/>
        <v>2.8707020507574565E-3</v>
      </c>
      <c r="T327" s="22">
        <f t="shared" si="185"/>
        <v>-2.7395963517962474E-2</v>
      </c>
      <c r="U327" s="22">
        <f t="shared" si="186"/>
        <v>2.1380621657282939E-2</v>
      </c>
      <c r="V327" s="22">
        <f t="shared" si="187"/>
        <v>5.2569373165884947E-2</v>
      </c>
      <c r="W327" s="22">
        <f t="shared" si="188"/>
        <v>2.6526610056940125E-2</v>
      </c>
      <c r="X327" s="22">
        <f t="shared" si="189"/>
        <v>5.0503208600511496E-2</v>
      </c>
      <c r="Y327" s="22">
        <f t="shared" si="190"/>
        <v>-1.1945916917572852E-2</v>
      </c>
      <c r="Z327" s="16"/>
    </row>
    <row r="328" spans="1:26">
      <c r="A328" s="2"/>
      <c r="B328" s="112">
        <v>43936</v>
      </c>
      <c r="C328">
        <v>33.010554999999997</v>
      </c>
      <c r="D328">
        <v>176.78242499999999</v>
      </c>
      <c r="E328">
        <v>40.337645999999999</v>
      </c>
      <c r="F328">
        <v>45.059505000000001</v>
      </c>
      <c r="G328">
        <v>32.931064999999997</v>
      </c>
      <c r="H328">
        <v>81.305862000000005</v>
      </c>
      <c r="I328">
        <v>225.380585</v>
      </c>
      <c r="J328">
        <v>74.836715999999996</v>
      </c>
      <c r="K328">
        <v>265.92263800000001</v>
      </c>
      <c r="L328">
        <v>69.351119999999995</v>
      </c>
      <c r="M328">
        <v>128.47726399999999</v>
      </c>
      <c r="O328" s="22">
        <f t="shared" si="221"/>
        <v>-4.5958176272635987E-2</v>
      </c>
      <c r="P328" s="22">
        <f t="shared" si="181"/>
        <v>-6.7351512580082762E-3</v>
      </c>
      <c r="Q328" s="22">
        <f t="shared" si="182"/>
        <v>-1.8604980784073799E-3</v>
      </c>
      <c r="R328" s="22">
        <f t="shared" si="183"/>
        <v>-2.4019456925190918E-2</v>
      </c>
      <c r="S328" s="22">
        <f t="shared" si="184"/>
        <v>-7.44209767142755E-2</v>
      </c>
      <c r="T328" s="22">
        <f t="shared" si="185"/>
        <v>-4.9318924120821284E-2</v>
      </c>
      <c r="U328" s="22">
        <f t="shared" si="186"/>
        <v>-2.9831677309061666E-2</v>
      </c>
      <c r="V328" s="22">
        <f t="shared" si="187"/>
        <v>-2.6091685388719754E-2</v>
      </c>
      <c r="W328" s="22">
        <f t="shared" si="188"/>
        <v>4.1330980718271348E-2</v>
      </c>
      <c r="X328" s="22">
        <f t="shared" si="189"/>
        <v>-9.1272692530071087E-3</v>
      </c>
      <c r="Y328" s="22">
        <f t="shared" si="190"/>
        <v>-2.041565713183513E-2</v>
      </c>
      <c r="Z328" s="16"/>
    </row>
    <row r="329" spans="1:26">
      <c r="A329" s="2"/>
      <c r="B329" s="112">
        <v>43937</v>
      </c>
      <c r="C329">
        <v>31.925972000000002</v>
      </c>
      <c r="D329">
        <v>176.06320199999999</v>
      </c>
      <c r="E329">
        <v>41.456043000000001</v>
      </c>
      <c r="F329">
        <v>45.293427000000001</v>
      </c>
      <c r="G329">
        <v>33.532837000000001</v>
      </c>
      <c r="H329">
        <v>78.207290999999998</v>
      </c>
      <c r="I329">
        <v>229.28736900000001</v>
      </c>
      <c r="J329">
        <v>76.075821000000005</v>
      </c>
      <c r="K329">
        <v>281.73553500000003</v>
      </c>
      <c r="L329">
        <v>69.902161000000007</v>
      </c>
      <c r="M329">
        <v>123.38795500000001</v>
      </c>
      <c r="O329" s="22">
        <f t="shared" ref="O329" si="222">(C329/C328)-1</f>
        <v>-3.285564268761898E-2</v>
      </c>
      <c r="P329" s="22">
        <f t="shared" ref="P329:P392" si="223">D329/D328-1</f>
        <v>-4.0684078182545713E-3</v>
      </c>
      <c r="Q329" s="22">
        <f t="shared" ref="Q329:Q392" si="224">E329/E328-1</f>
        <v>2.7725886632055774E-2</v>
      </c>
      <c r="R329" s="22">
        <f t="shared" ref="R329:R392" si="225">F329/F328-1</f>
        <v>5.1914019028838077E-3</v>
      </c>
      <c r="S329" s="22">
        <f t="shared" ref="S329:S392" si="226">G329/G328-1</f>
        <v>1.8273687777786929E-2</v>
      </c>
      <c r="T329" s="22">
        <f t="shared" ref="T329:T392" si="227">H329/H328-1</f>
        <v>-3.8110056566401207E-2</v>
      </c>
      <c r="U329" s="22">
        <f t="shared" ref="U329:U392" si="228">I329/I328-1</f>
        <v>1.7334163898811594E-2</v>
      </c>
      <c r="V329" s="22">
        <f t="shared" ref="V329:V392" si="229">J329/J328-1</f>
        <v>1.6557447550210602E-2</v>
      </c>
      <c r="W329" s="22">
        <f t="shared" ref="W329:W392" si="230">K329/K328-1</f>
        <v>5.9464275470973771E-2</v>
      </c>
      <c r="X329" s="22">
        <f t="shared" ref="X329:X392" si="231">L329/L328-1</f>
        <v>7.9456683612322276E-3</v>
      </c>
      <c r="Y329" s="22">
        <f t="shared" ref="Y329:Y392" si="232">M329/M328-1</f>
        <v>-3.9612526306599949E-2</v>
      </c>
      <c r="Z329" s="16"/>
    </row>
    <row r="330" spans="1:26">
      <c r="A330" s="2"/>
      <c r="B330" s="112">
        <v>43938</v>
      </c>
      <c r="C330">
        <v>35.244965000000001</v>
      </c>
      <c r="D330">
        <v>179.05003400000001</v>
      </c>
      <c r="E330">
        <v>41.390259</v>
      </c>
      <c r="F330">
        <v>45.821899000000002</v>
      </c>
      <c r="G330">
        <v>35.514076000000003</v>
      </c>
      <c r="H330">
        <v>85.237235999999996</v>
      </c>
      <c r="I330">
        <v>231.36369300000001</v>
      </c>
      <c r="J330">
        <v>77.065383999999995</v>
      </c>
      <c r="K330">
        <v>274.30578600000001</v>
      </c>
      <c r="L330">
        <v>68.953674000000007</v>
      </c>
      <c r="M330">
        <v>131.46824599999999</v>
      </c>
      <c r="O330" s="22">
        <f t="shared" ref="O330:O332" si="233">C330/C329-1</f>
        <v>0.10395902746516228</v>
      </c>
      <c r="P330" s="22">
        <f t="shared" si="223"/>
        <v>1.6964544357201961E-2</v>
      </c>
      <c r="Q330" s="22">
        <f t="shared" si="224"/>
        <v>-1.5868374123405582E-3</v>
      </c>
      <c r="R330" s="22">
        <f t="shared" si="225"/>
        <v>1.1667741546692811E-2</v>
      </c>
      <c r="S330" s="22">
        <f t="shared" si="226"/>
        <v>5.908354846325703E-2</v>
      </c>
      <c r="T330" s="22">
        <f t="shared" si="227"/>
        <v>8.9888614093537544E-2</v>
      </c>
      <c r="U330" s="22">
        <f t="shared" si="228"/>
        <v>9.0555533392682186E-3</v>
      </c>
      <c r="V330" s="22">
        <f t="shared" si="229"/>
        <v>1.3007588836931427E-2</v>
      </c>
      <c r="W330" s="22">
        <f t="shared" si="230"/>
        <v>-2.6371359225239477E-2</v>
      </c>
      <c r="X330" s="22">
        <f t="shared" si="231"/>
        <v>-1.3568779368637873E-2</v>
      </c>
      <c r="Y330" s="22">
        <f t="shared" si="232"/>
        <v>6.5486870254069629E-2</v>
      </c>
      <c r="Z330" s="16"/>
    </row>
    <row r="331" spans="1:26">
      <c r="A331" s="2"/>
      <c r="B331" s="112">
        <v>43941</v>
      </c>
      <c r="C331">
        <v>33.581386999999999</v>
      </c>
      <c r="D331">
        <v>178.051086</v>
      </c>
      <c r="E331">
        <v>40.679119</v>
      </c>
      <c r="F331">
        <v>46.428364000000002</v>
      </c>
      <c r="G331">
        <v>36.77317</v>
      </c>
      <c r="H331">
        <v>82.129706999999996</v>
      </c>
      <c r="I331">
        <v>226.46433999999999</v>
      </c>
      <c r="J331">
        <v>73.545981999999995</v>
      </c>
      <c r="K331">
        <v>266.35693400000002</v>
      </c>
      <c r="L331">
        <v>67.522437999999994</v>
      </c>
      <c r="M331">
        <v>130.366806</v>
      </c>
      <c r="O331" s="22">
        <f t="shared" si="233"/>
        <v>-4.7200444091801463E-2</v>
      </c>
      <c r="P331" s="22">
        <f t="shared" si="223"/>
        <v>-5.5791556007188658E-3</v>
      </c>
      <c r="Q331" s="22">
        <f t="shared" si="224"/>
        <v>-1.7181337280348985E-2</v>
      </c>
      <c r="R331" s="22">
        <f t="shared" si="225"/>
        <v>1.3235265522277828E-2</v>
      </c>
      <c r="S331" s="22">
        <f t="shared" si="226"/>
        <v>3.5453379105231386E-2</v>
      </c>
      <c r="T331" s="22">
        <f t="shared" si="227"/>
        <v>-3.6457411641081405E-2</v>
      </c>
      <c r="U331" s="22">
        <f t="shared" si="228"/>
        <v>-2.1175980277942874E-2</v>
      </c>
      <c r="V331" s="22">
        <f t="shared" si="229"/>
        <v>-4.5667741044409738E-2</v>
      </c>
      <c r="W331" s="22">
        <f t="shared" si="230"/>
        <v>-2.8978069022576047E-2</v>
      </c>
      <c r="X331" s="22">
        <f t="shared" si="231"/>
        <v>-2.0756486449148626E-2</v>
      </c>
      <c r="Y331" s="22">
        <f t="shared" si="232"/>
        <v>-8.3779926599157895E-3</v>
      </c>
      <c r="Z331" s="16"/>
    </row>
    <row r="332" spans="1:26">
      <c r="A332" s="2"/>
      <c r="B332" s="112">
        <v>43942</v>
      </c>
      <c r="C332">
        <v>33.401978</v>
      </c>
      <c r="D332">
        <v>170.61897300000001</v>
      </c>
      <c r="E332">
        <v>40.478619000000002</v>
      </c>
      <c r="F332">
        <v>45.709277999999998</v>
      </c>
      <c r="G332">
        <v>36.171405999999998</v>
      </c>
      <c r="H332">
        <v>79.747603999999995</v>
      </c>
      <c r="I332">
        <v>220.381058</v>
      </c>
      <c r="J332">
        <v>71.842194000000006</v>
      </c>
      <c r="K332">
        <v>258.85162400000002</v>
      </c>
      <c r="L332">
        <v>65.435294999999996</v>
      </c>
      <c r="M332">
        <v>127.29040500000001</v>
      </c>
      <c r="O332" s="22">
        <f t="shared" si="233"/>
        <v>-5.3425131010818028E-3</v>
      </c>
      <c r="P332" s="22">
        <f t="shared" si="223"/>
        <v>-4.1741464020050856E-2</v>
      </c>
      <c r="Q332" s="22">
        <f t="shared" si="224"/>
        <v>-4.9288186403446677E-3</v>
      </c>
      <c r="R332" s="22">
        <f t="shared" si="225"/>
        <v>-1.5488075349801345E-2</v>
      </c>
      <c r="S332" s="22">
        <f t="shared" si="226"/>
        <v>-1.6364213365342217E-2</v>
      </c>
      <c r="T332" s="22">
        <f t="shared" si="227"/>
        <v>-2.9004158020434656E-2</v>
      </c>
      <c r="U332" s="22">
        <f t="shared" si="228"/>
        <v>-2.6861986306541685E-2</v>
      </c>
      <c r="V332" s="22">
        <f t="shared" si="229"/>
        <v>-2.3166296154696675E-2</v>
      </c>
      <c r="W332" s="22">
        <f t="shared" si="230"/>
        <v>-2.8177640759297851E-2</v>
      </c>
      <c r="X332" s="22">
        <f t="shared" si="231"/>
        <v>-3.091036197478525E-2</v>
      </c>
      <c r="Y332" s="22">
        <f t="shared" si="232"/>
        <v>-2.3598039212527677E-2</v>
      </c>
      <c r="Z332" s="16"/>
    </row>
    <row r="333" spans="1:26">
      <c r="A333" s="2"/>
      <c r="B333" s="112">
        <v>43943</v>
      </c>
      <c r="C333">
        <v>34.356102</v>
      </c>
      <c r="D333">
        <v>182.08680699999999</v>
      </c>
      <c r="E333">
        <v>41.224215999999998</v>
      </c>
      <c r="F333">
        <v>45.865223</v>
      </c>
      <c r="G333">
        <v>36.912041000000002</v>
      </c>
      <c r="H333">
        <v>80.007294000000002</v>
      </c>
      <c r="I333">
        <v>230.38020299999999</v>
      </c>
      <c r="J333">
        <v>72.384322999999995</v>
      </c>
      <c r="K333">
        <v>261.52322400000003</v>
      </c>
      <c r="L333">
        <v>67.320060999999995</v>
      </c>
      <c r="M333">
        <v>129.33187899999999</v>
      </c>
      <c r="O333" s="22">
        <f t="shared" ref="O333" si="234">(C333/C332)-1</f>
        <v>2.8564895168783133E-2</v>
      </c>
      <c r="P333" s="22">
        <f t="shared" si="223"/>
        <v>6.7213122892258781E-2</v>
      </c>
      <c r="Q333" s="22">
        <f t="shared" si="224"/>
        <v>1.8419526614778858E-2</v>
      </c>
      <c r="R333" s="22">
        <f t="shared" si="225"/>
        <v>3.4116706021916077E-3</v>
      </c>
      <c r="S333" s="22">
        <f t="shared" si="226"/>
        <v>2.0475703930336708E-2</v>
      </c>
      <c r="T333" s="22">
        <f t="shared" si="227"/>
        <v>3.2563987753162493E-3</v>
      </c>
      <c r="U333" s="22">
        <f t="shared" si="228"/>
        <v>4.5372070951760213E-2</v>
      </c>
      <c r="V333" s="22">
        <f t="shared" si="229"/>
        <v>7.5461086280297351E-3</v>
      </c>
      <c r="W333" s="22">
        <f t="shared" si="230"/>
        <v>1.0320970595880885E-2</v>
      </c>
      <c r="X333" s="22">
        <f t="shared" si="231"/>
        <v>2.8803507342635148E-2</v>
      </c>
      <c r="Y333" s="22">
        <f t="shared" si="232"/>
        <v>1.6037925246604301E-2</v>
      </c>
      <c r="Z333" s="16"/>
    </row>
    <row r="334" spans="1:26">
      <c r="A334" s="2"/>
      <c r="B334" s="112">
        <v>43944</v>
      </c>
      <c r="C334">
        <v>35.432532999999999</v>
      </c>
      <c r="D334">
        <v>184.93379200000001</v>
      </c>
      <c r="E334">
        <v>40.265597999999997</v>
      </c>
      <c r="F334">
        <v>44.643650000000001</v>
      </c>
      <c r="G334">
        <v>38.143374999999999</v>
      </c>
      <c r="H334">
        <v>80.052077999999995</v>
      </c>
      <c r="I334">
        <v>226.39146400000001</v>
      </c>
      <c r="J334">
        <v>70.370795999999999</v>
      </c>
      <c r="K334">
        <v>269.36840799999999</v>
      </c>
      <c r="L334">
        <v>67.059173999999999</v>
      </c>
      <c r="M334">
        <v>130.18637100000001</v>
      </c>
      <c r="O334" s="22">
        <f t="shared" ref="O334:O336" si="235">C334/C333-1</f>
        <v>3.133158121372448E-2</v>
      </c>
      <c r="P334" s="22">
        <f t="shared" si="223"/>
        <v>1.563531728029055E-2</v>
      </c>
      <c r="Q334" s="22">
        <f t="shared" si="224"/>
        <v>-2.3253759392295126E-2</v>
      </c>
      <c r="R334" s="22">
        <f t="shared" si="225"/>
        <v>-2.6633970579408306E-2</v>
      </c>
      <c r="S334" s="22">
        <f t="shared" si="226"/>
        <v>3.3358599704632841E-2</v>
      </c>
      <c r="T334" s="22">
        <f t="shared" si="227"/>
        <v>5.597489648880849E-4</v>
      </c>
      <c r="U334" s="22">
        <f t="shared" si="228"/>
        <v>-1.7313722915679453E-2</v>
      </c>
      <c r="V334" s="22">
        <f t="shared" si="229"/>
        <v>-2.7817169748206361E-2</v>
      </c>
      <c r="W334" s="22">
        <f t="shared" si="230"/>
        <v>2.999803948577795E-2</v>
      </c>
      <c r="X334" s="22">
        <f t="shared" si="231"/>
        <v>-3.8753232858775855E-3</v>
      </c>
      <c r="Y334" s="22">
        <f t="shared" si="232"/>
        <v>6.6069712015861537E-3</v>
      </c>
      <c r="Z334" s="16"/>
    </row>
    <row r="335" spans="1:26">
      <c r="A335" s="2"/>
      <c r="B335" s="112">
        <v>43945</v>
      </c>
      <c r="C335">
        <v>35.660857999999998</v>
      </c>
      <c r="D335">
        <v>189.868561</v>
      </c>
      <c r="E335">
        <v>40.550677999999998</v>
      </c>
      <c r="F335">
        <v>44.686970000000002</v>
      </c>
      <c r="G335">
        <v>38.791443000000001</v>
      </c>
      <c r="H335">
        <v>81.234191999999993</v>
      </c>
      <c r="I335">
        <v>222.757904</v>
      </c>
      <c r="J335">
        <v>71.110816999999997</v>
      </c>
      <c r="K335">
        <v>274.99505599999998</v>
      </c>
      <c r="L335">
        <v>68.995148</v>
      </c>
      <c r="M335">
        <v>131.629684</v>
      </c>
      <c r="O335" s="22">
        <f t="shared" si="235"/>
        <v>6.4439367064159647E-3</v>
      </c>
      <c r="P335" s="22">
        <f t="shared" si="223"/>
        <v>2.6683976717462254E-2</v>
      </c>
      <c r="Q335" s="22">
        <f t="shared" si="224"/>
        <v>7.0799892255419827E-3</v>
      </c>
      <c r="R335" s="22">
        <f t="shared" si="225"/>
        <v>9.7035076657037145E-4</v>
      </c>
      <c r="S335" s="22">
        <f t="shared" si="226"/>
        <v>1.6990316142711626E-2</v>
      </c>
      <c r="T335" s="22">
        <f t="shared" si="227"/>
        <v>1.4766812174444643E-2</v>
      </c>
      <c r="U335" s="22">
        <f t="shared" si="228"/>
        <v>-1.604989841843163E-2</v>
      </c>
      <c r="V335" s="22">
        <f t="shared" si="229"/>
        <v>1.0516024289394021E-2</v>
      </c>
      <c r="W335" s="22">
        <f t="shared" si="230"/>
        <v>2.0888299566295121E-2</v>
      </c>
      <c r="X335" s="22">
        <f t="shared" si="231"/>
        <v>2.8869636837459467E-2</v>
      </c>
      <c r="Y335" s="22">
        <f t="shared" si="232"/>
        <v>1.1086513810266485E-2</v>
      </c>
      <c r="Z335" s="16"/>
    </row>
    <row r="336" spans="1:26">
      <c r="A336" s="2"/>
      <c r="B336" s="112">
        <v>43948</v>
      </c>
      <c r="C336">
        <v>35.832115000000002</v>
      </c>
      <c r="D336">
        <v>187.30126999999999</v>
      </c>
      <c r="E336">
        <v>40.193542000000001</v>
      </c>
      <c r="F336">
        <v>44.626323999999997</v>
      </c>
      <c r="G336">
        <v>40.568992999999999</v>
      </c>
      <c r="H336">
        <v>84.735741000000004</v>
      </c>
      <c r="I336">
        <v>227.86674500000001</v>
      </c>
      <c r="J336">
        <v>71.136612</v>
      </c>
      <c r="K336">
        <v>277.53457600000002</v>
      </c>
      <c r="L336">
        <v>69.043907000000004</v>
      </c>
      <c r="M336">
        <v>132.645599</v>
      </c>
      <c r="O336" s="22">
        <f t="shared" si="235"/>
        <v>4.8023802455903208E-3</v>
      </c>
      <c r="P336" s="22">
        <f t="shared" si="223"/>
        <v>-1.3521411793919969E-2</v>
      </c>
      <c r="Q336" s="22">
        <f t="shared" si="224"/>
        <v>-8.8071523736298341E-3</v>
      </c>
      <c r="R336" s="22">
        <f t="shared" si="225"/>
        <v>-1.3571293824576891E-3</v>
      </c>
      <c r="S336" s="22">
        <f t="shared" si="226"/>
        <v>4.5823250246194602E-2</v>
      </c>
      <c r="T336" s="22">
        <f t="shared" si="227"/>
        <v>4.3104374079328656E-2</v>
      </c>
      <c r="U336" s="22">
        <f t="shared" si="228"/>
        <v>2.2934499329819502E-2</v>
      </c>
      <c r="V336" s="22">
        <f t="shared" si="229"/>
        <v>3.627436877853274E-4</v>
      </c>
      <c r="W336" s="22">
        <f t="shared" si="230"/>
        <v>9.2347842064477437E-3</v>
      </c>
      <c r="X336" s="22">
        <f t="shared" si="231"/>
        <v>7.0670186836907511E-4</v>
      </c>
      <c r="Y336" s="22">
        <f t="shared" si="232"/>
        <v>7.7179779600473619E-3</v>
      </c>
      <c r="Z336" s="16"/>
    </row>
    <row r="337" spans="1:26">
      <c r="A337" s="2"/>
      <c r="B337" s="112">
        <v>43949</v>
      </c>
      <c r="C337">
        <v>36.672049999999999</v>
      </c>
      <c r="D337">
        <v>182.71614099999999</v>
      </c>
      <c r="E337">
        <v>40.099559999999997</v>
      </c>
      <c r="F337">
        <v>44.158489000000003</v>
      </c>
      <c r="G337">
        <v>42.966845999999997</v>
      </c>
      <c r="H337">
        <v>85.335753999999994</v>
      </c>
      <c r="I337">
        <v>221.77441400000001</v>
      </c>
      <c r="J337">
        <v>71.506621999999993</v>
      </c>
      <c r="K337">
        <v>272.228882</v>
      </c>
      <c r="L337">
        <v>67.924735999999996</v>
      </c>
      <c r="M337">
        <v>134.41166699999999</v>
      </c>
      <c r="O337" s="22">
        <f t="shared" ref="O337" si="236">(C337/C336)-1</f>
        <v>2.344084350030684E-2</v>
      </c>
      <c r="P337" s="22">
        <f t="shared" si="223"/>
        <v>-2.4479967487673671E-2</v>
      </c>
      <c r="Q337" s="22">
        <f t="shared" si="224"/>
        <v>-2.3382363266218897E-3</v>
      </c>
      <c r="R337" s="22">
        <f t="shared" si="225"/>
        <v>-1.0483386442495135E-2</v>
      </c>
      <c r="S337" s="22">
        <f t="shared" si="226"/>
        <v>5.9105558769969813E-2</v>
      </c>
      <c r="T337" s="22">
        <f t="shared" si="227"/>
        <v>7.0809907710607245E-3</v>
      </c>
      <c r="U337" s="22">
        <f t="shared" si="228"/>
        <v>-2.6736376121930361E-2</v>
      </c>
      <c r="V337" s="22">
        <f t="shared" si="229"/>
        <v>5.2014003703184652E-3</v>
      </c>
      <c r="W337" s="22">
        <f t="shared" si="230"/>
        <v>-1.9117236044852381E-2</v>
      </c>
      <c r="X337" s="22">
        <f t="shared" si="231"/>
        <v>-1.6209554885125654E-2</v>
      </c>
      <c r="Y337" s="22">
        <f t="shared" si="232"/>
        <v>1.3314184664354967E-2</v>
      </c>
      <c r="Z337" s="16"/>
    </row>
    <row r="338" spans="1:26">
      <c r="A338" s="2"/>
      <c r="B338" s="112">
        <v>43950</v>
      </c>
      <c r="C338">
        <v>38.702587000000001</v>
      </c>
      <c r="D338">
        <v>193.98417699999999</v>
      </c>
      <c r="E338">
        <v>38.721133999999999</v>
      </c>
      <c r="F338">
        <v>44.730288999999999</v>
      </c>
      <c r="G338">
        <v>44.596271999999999</v>
      </c>
      <c r="H338">
        <v>87.637282999999996</v>
      </c>
      <c r="I338">
        <v>215.65469400000001</v>
      </c>
      <c r="J338">
        <v>69.940528999999998</v>
      </c>
      <c r="K338">
        <v>271.55862400000001</v>
      </c>
      <c r="L338">
        <v>70.155738999999997</v>
      </c>
      <c r="M338">
        <v>139.671921</v>
      </c>
      <c r="O338" s="22">
        <f t="shared" ref="O338:O340" si="237">C338/C337-1</f>
        <v>5.5370152473068757E-2</v>
      </c>
      <c r="P338" s="22">
        <f t="shared" si="223"/>
        <v>6.166962556416955E-2</v>
      </c>
      <c r="Q338" s="22">
        <f t="shared" si="224"/>
        <v>-3.4375090399994312E-2</v>
      </c>
      <c r="R338" s="22">
        <f t="shared" si="225"/>
        <v>1.2948812628077011E-2</v>
      </c>
      <c r="S338" s="22">
        <f t="shared" si="226"/>
        <v>3.7922867319607256E-2</v>
      </c>
      <c r="T338" s="22">
        <f t="shared" si="227"/>
        <v>2.6970277897820027E-2</v>
      </c>
      <c r="U338" s="22">
        <f t="shared" si="228"/>
        <v>-2.7594346388398083E-2</v>
      </c>
      <c r="V338" s="22">
        <f t="shared" si="229"/>
        <v>-2.1901370197574099E-2</v>
      </c>
      <c r="W338" s="22">
        <f t="shared" si="230"/>
        <v>-2.4621120105837724E-3</v>
      </c>
      <c r="X338" s="22">
        <f t="shared" si="231"/>
        <v>3.2845221511055955E-2</v>
      </c>
      <c r="Y338" s="22">
        <f t="shared" si="232"/>
        <v>3.9135397375884118E-2</v>
      </c>
      <c r="Z338" s="16"/>
    </row>
    <row r="339" spans="1:26">
      <c r="A339" s="2"/>
      <c r="B339" s="112">
        <v>43951</v>
      </c>
      <c r="C339">
        <v>37.895271000000001</v>
      </c>
      <c r="D339">
        <v>204.493042</v>
      </c>
      <c r="E339">
        <v>38.078915000000002</v>
      </c>
      <c r="F339">
        <v>44.938217000000002</v>
      </c>
      <c r="G339">
        <v>43.531590000000001</v>
      </c>
      <c r="H339">
        <v>85.756659999999997</v>
      </c>
      <c r="I339">
        <v>216.73838799999999</v>
      </c>
      <c r="J339">
        <v>67.806526000000005</v>
      </c>
      <c r="K339">
        <v>276.10900900000001</v>
      </c>
      <c r="L339">
        <v>71.635765000000006</v>
      </c>
      <c r="M339">
        <v>137.73492400000001</v>
      </c>
      <c r="O339" s="22">
        <f t="shared" si="237"/>
        <v>-2.0859484147661811E-2</v>
      </c>
      <c r="P339" s="22">
        <f t="shared" si="223"/>
        <v>5.4173825734250558E-2</v>
      </c>
      <c r="Q339" s="22">
        <f t="shared" si="224"/>
        <v>-1.6585748754155749E-2</v>
      </c>
      <c r="R339" s="22">
        <f t="shared" si="225"/>
        <v>4.6484832682391897E-3</v>
      </c>
      <c r="S339" s="22">
        <f t="shared" si="226"/>
        <v>-2.3873789270995482E-2</v>
      </c>
      <c r="T339" s="22">
        <f t="shared" si="227"/>
        <v>-2.1459165957940507E-2</v>
      </c>
      <c r="U339" s="22">
        <f t="shared" si="228"/>
        <v>5.0251352284498285E-3</v>
      </c>
      <c r="V339" s="22">
        <f t="shared" si="229"/>
        <v>-3.0511679429819472E-2</v>
      </c>
      <c r="W339" s="22">
        <f t="shared" si="230"/>
        <v>1.6756547565950353E-2</v>
      </c>
      <c r="X339" s="22">
        <f t="shared" si="231"/>
        <v>2.1096292635446545E-2</v>
      </c>
      <c r="Y339" s="22">
        <f t="shared" si="232"/>
        <v>-1.3868191875158531E-2</v>
      </c>
      <c r="Z339" s="16"/>
    </row>
    <row r="340" spans="1:26">
      <c r="A340" s="2"/>
      <c r="B340" s="112">
        <v>43952</v>
      </c>
      <c r="C340">
        <v>35.179726000000002</v>
      </c>
      <c r="D340">
        <v>202.05561800000001</v>
      </c>
      <c r="E340">
        <v>38.508110000000002</v>
      </c>
      <c r="F340">
        <v>44.617660999999998</v>
      </c>
      <c r="G340">
        <v>41.726256999999997</v>
      </c>
      <c r="H340">
        <v>83.508842000000001</v>
      </c>
      <c r="I340">
        <v>213.27789300000001</v>
      </c>
      <c r="J340">
        <v>66.472763</v>
      </c>
      <c r="K340">
        <v>268.594269</v>
      </c>
      <c r="L340">
        <v>70.482467999999997</v>
      </c>
      <c r="M340">
        <v>131.211838</v>
      </c>
      <c r="O340" s="22">
        <f t="shared" si="237"/>
        <v>-7.1659205181564656E-2</v>
      </c>
      <c r="P340" s="22">
        <f t="shared" si="223"/>
        <v>-1.1919349314584493E-2</v>
      </c>
      <c r="Q340" s="22">
        <f t="shared" si="224"/>
        <v>1.1271198247113867E-2</v>
      </c>
      <c r="R340" s="22">
        <f t="shared" si="225"/>
        <v>-7.1332603160468855E-3</v>
      </c>
      <c r="S340" s="22">
        <f t="shared" si="226"/>
        <v>-4.1471790945380227E-2</v>
      </c>
      <c r="T340" s="22">
        <f t="shared" si="227"/>
        <v>-2.6211585199330201E-2</v>
      </c>
      <c r="U340" s="22">
        <f t="shared" si="228"/>
        <v>-1.5966230218524946E-2</v>
      </c>
      <c r="V340" s="22">
        <f t="shared" si="229"/>
        <v>-1.9670127326682496E-2</v>
      </c>
      <c r="W340" s="22">
        <f t="shared" si="230"/>
        <v>-2.7216569380392852E-2</v>
      </c>
      <c r="X340" s="22">
        <f t="shared" si="231"/>
        <v>-1.6099458140776624E-2</v>
      </c>
      <c r="Y340" s="22">
        <f t="shared" si="232"/>
        <v>-4.7359709582444065E-2</v>
      </c>
      <c r="Z340" s="16"/>
    </row>
    <row r="341" spans="1:26">
      <c r="A341" s="2"/>
      <c r="B341" s="112">
        <v>43955</v>
      </c>
      <c r="C341">
        <v>36.598666999999999</v>
      </c>
      <c r="D341">
        <v>205.04243500000001</v>
      </c>
      <c r="E341">
        <v>38.752464000000003</v>
      </c>
      <c r="F341">
        <v>44.149822</v>
      </c>
      <c r="G341">
        <v>41.402233000000003</v>
      </c>
      <c r="H341">
        <v>82.514809</v>
      </c>
      <c r="I341">
        <v>215.49078399999999</v>
      </c>
      <c r="J341">
        <v>66.309264999999996</v>
      </c>
      <c r="K341">
        <v>271.45483400000001</v>
      </c>
      <c r="L341">
        <v>71.479713000000004</v>
      </c>
      <c r="M341">
        <v>126.226952</v>
      </c>
      <c r="O341" s="22">
        <f t="shared" ref="O341" si="238">(C341/C340)-1</f>
        <v>4.0334054904236583E-2</v>
      </c>
      <c r="P341" s="22">
        <f t="shared" si="223"/>
        <v>1.4782152704113427E-2</v>
      </c>
      <c r="Q341" s="22">
        <f t="shared" si="224"/>
        <v>6.3455204630920026E-3</v>
      </c>
      <c r="R341" s="22">
        <f t="shared" si="225"/>
        <v>-1.0485511555614613E-2</v>
      </c>
      <c r="S341" s="22">
        <f t="shared" si="226"/>
        <v>-7.7654700731961679E-3</v>
      </c>
      <c r="T341" s="22">
        <f t="shared" si="227"/>
        <v>-1.1903326356746735E-2</v>
      </c>
      <c r="U341" s="22">
        <f t="shared" si="228"/>
        <v>1.0375622943724405E-2</v>
      </c>
      <c r="V341" s="22">
        <f t="shared" si="229"/>
        <v>-2.4596239515424223E-3</v>
      </c>
      <c r="W341" s="22">
        <f t="shared" si="230"/>
        <v>1.0650134162021097E-2</v>
      </c>
      <c r="X341" s="22">
        <f t="shared" si="231"/>
        <v>1.4148837693935601E-2</v>
      </c>
      <c r="Y341" s="22">
        <f t="shared" si="232"/>
        <v>-3.7991130038129706E-2</v>
      </c>
      <c r="Z341" s="16"/>
    </row>
    <row r="342" spans="1:26">
      <c r="A342" s="2"/>
      <c r="B342" s="112">
        <v>43956</v>
      </c>
      <c r="C342">
        <v>36.557884000000001</v>
      </c>
      <c r="D342">
        <v>206.85054</v>
      </c>
      <c r="E342">
        <v>39.075145999999997</v>
      </c>
      <c r="F342">
        <v>43.846600000000002</v>
      </c>
      <c r="G342">
        <v>41.374457999999997</v>
      </c>
      <c r="H342">
        <v>82.389449999999997</v>
      </c>
      <c r="I342">
        <v>218.796494</v>
      </c>
      <c r="J342">
        <v>66.722297999999995</v>
      </c>
      <c r="K342">
        <v>276.647064</v>
      </c>
      <c r="L342">
        <v>72.552543999999997</v>
      </c>
      <c r="M342">
        <v>128.32539399999999</v>
      </c>
      <c r="O342" s="22">
        <f t="shared" ref="O342:O344" si="239">C342/C341-1</f>
        <v>-1.1143302022447177E-3</v>
      </c>
      <c r="P342" s="22">
        <f t="shared" si="223"/>
        <v>8.8181990230460361E-3</v>
      </c>
      <c r="Q342" s="22">
        <f t="shared" si="224"/>
        <v>8.3267479456272664E-3</v>
      </c>
      <c r="R342" s="22">
        <f t="shared" si="225"/>
        <v>-6.8680231598667874E-3</v>
      </c>
      <c r="S342" s="22">
        <f t="shared" si="226"/>
        <v>-6.7085753563111972E-4</v>
      </c>
      <c r="T342" s="22">
        <f t="shared" si="227"/>
        <v>-1.5192303238562577E-3</v>
      </c>
      <c r="U342" s="22">
        <f t="shared" si="228"/>
        <v>1.5340377619118994E-2</v>
      </c>
      <c r="V342" s="22">
        <f t="shared" si="229"/>
        <v>6.2288882254990519E-3</v>
      </c>
      <c r="W342" s="22">
        <f t="shared" si="230"/>
        <v>1.9127417712517136E-2</v>
      </c>
      <c r="X342" s="22">
        <f t="shared" si="231"/>
        <v>1.5008887906418966E-2</v>
      </c>
      <c r="Y342" s="22">
        <f t="shared" si="232"/>
        <v>1.6624357688681091E-2</v>
      </c>
      <c r="Z342" s="16"/>
    </row>
    <row r="343" spans="1:26">
      <c r="A343" s="2"/>
      <c r="B343" s="112">
        <v>43957</v>
      </c>
      <c r="C343">
        <v>35.872889999999998</v>
      </c>
      <c r="D343">
        <v>208.24903900000001</v>
      </c>
      <c r="E343">
        <v>38.627155000000002</v>
      </c>
      <c r="F343">
        <v>43.127518000000002</v>
      </c>
      <c r="G343">
        <v>40.772666999999998</v>
      </c>
      <c r="H343">
        <v>80.840134000000006</v>
      </c>
      <c r="I343">
        <v>216.064514</v>
      </c>
      <c r="J343">
        <v>64.003151000000003</v>
      </c>
      <c r="K343">
        <v>272.61599699999999</v>
      </c>
      <c r="L343">
        <v>73.301070999999993</v>
      </c>
      <c r="M343">
        <v>125.45787</v>
      </c>
      <c r="O343" s="22">
        <f t="shared" si="239"/>
        <v>-1.8737244201551762E-2</v>
      </c>
      <c r="P343" s="22">
        <f t="shared" si="223"/>
        <v>6.7609153933076982E-3</v>
      </c>
      <c r="Q343" s="22">
        <f t="shared" si="224"/>
        <v>-1.1464857994388455E-2</v>
      </c>
      <c r="R343" s="22">
        <f t="shared" si="225"/>
        <v>-1.6399948912800499E-2</v>
      </c>
      <c r="S343" s="22">
        <f t="shared" si="226"/>
        <v>-1.4544988118031621E-2</v>
      </c>
      <c r="T343" s="22">
        <f t="shared" si="227"/>
        <v>-1.8804786292419551E-2</v>
      </c>
      <c r="U343" s="22">
        <f t="shared" si="228"/>
        <v>-1.2486397519696935E-2</v>
      </c>
      <c r="V343" s="22">
        <f t="shared" si="229"/>
        <v>-4.0753197679132547E-2</v>
      </c>
      <c r="W343" s="22">
        <f t="shared" si="230"/>
        <v>-1.4571154096903793E-2</v>
      </c>
      <c r="X343" s="22">
        <f t="shared" si="231"/>
        <v>1.0317033128431685E-2</v>
      </c>
      <c r="Y343" s="22">
        <f t="shared" si="232"/>
        <v>-2.2345725273985817E-2</v>
      </c>
      <c r="Z343" s="16"/>
    </row>
    <row r="344" spans="1:26">
      <c r="A344" s="2"/>
      <c r="B344" s="112">
        <v>43958</v>
      </c>
      <c r="C344">
        <v>36.076759000000003</v>
      </c>
      <c r="D344">
        <v>211.03608700000001</v>
      </c>
      <c r="E344">
        <v>38.353400999999998</v>
      </c>
      <c r="F344">
        <v>43.794620999999999</v>
      </c>
      <c r="G344">
        <v>41.439261999999999</v>
      </c>
      <c r="H344">
        <v>81.681952999999993</v>
      </c>
      <c r="I344">
        <v>214.23405500000001</v>
      </c>
      <c r="J344">
        <v>63.736404</v>
      </c>
      <c r="K344">
        <v>269.05685399999999</v>
      </c>
      <c r="L344">
        <v>74.059380000000004</v>
      </c>
      <c r="M344">
        <v>129.13247699999999</v>
      </c>
      <c r="O344" s="22">
        <f t="shared" si="239"/>
        <v>5.6830938349268223E-3</v>
      </c>
      <c r="P344" s="22">
        <f t="shared" si="223"/>
        <v>1.3383245432407431E-2</v>
      </c>
      <c r="Q344" s="22">
        <f t="shared" si="224"/>
        <v>-7.087086791662589E-3</v>
      </c>
      <c r="R344" s="22">
        <f t="shared" si="225"/>
        <v>1.5468151911733008E-2</v>
      </c>
      <c r="S344" s="22">
        <f t="shared" si="226"/>
        <v>1.6349065416790154E-2</v>
      </c>
      <c r="T344" s="22">
        <f t="shared" si="227"/>
        <v>1.0413379572082215E-2</v>
      </c>
      <c r="U344" s="22">
        <f t="shared" si="228"/>
        <v>-8.4718168944669658E-3</v>
      </c>
      <c r="V344" s="22">
        <f t="shared" si="229"/>
        <v>-4.1677166800740961E-3</v>
      </c>
      <c r="W344" s="22">
        <f t="shared" si="230"/>
        <v>-1.3055517794871019E-2</v>
      </c>
      <c r="X344" s="22">
        <f t="shared" si="231"/>
        <v>1.0345128517972313E-2</v>
      </c>
      <c r="Y344" s="22">
        <f t="shared" si="232"/>
        <v>2.9289569478582633E-2</v>
      </c>
      <c r="Z344" s="16"/>
    </row>
    <row r="345" spans="1:26">
      <c r="A345" s="2"/>
      <c r="B345" s="112">
        <v>43959</v>
      </c>
      <c r="C345">
        <v>37.658779000000003</v>
      </c>
      <c r="D345">
        <v>212.12493900000001</v>
      </c>
      <c r="E345">
        <v>38.683784000000003</v>
      </c>
      <c r="F345">
        <v>44.946883999999997</v>
      </c>
      <c r="G345">
        <v>43.448269000000003</v>
      </c>
      <c r="H345">
        <v>83.016318999999996</v>
      </c>
      <c r="I345">
        <v>217.06622300000001</v>
      </c>
      <c r="J345">
        <v>63.831046999999998</v>
      </c>
      <c r="K345">
        <v>270.94494600000002</v>
      </c>
      <c r="L345">
        <v>75.822113000000002</v>
      </c>
      <c r="M345">
        <v>130.08194</v>
      </c>
      <c r="O345" s="22">
        <f t="shared" ref="O345" si="240">(C345/C344)-1</f>
        <v>4.3851500075159144E-2</v>
      </c>
      <c r="P345" s="22">
        <f t="shared" si="223"/>
        <v>5.1595535885764487E-3</v>
      </c>
      <c r="Q345" s="22">
        <f t="shared" si="224"/>
        <v>8.6141773972014946E-3</v>
      </c>
      <c r="R345" s="22">
        <f t="shared" si="225"/>
        <v>2.6310605587841485E-2</v>
      </c>
      <c r="S345" s="22">
        <f t="shared" si="226"/>
        <v>4.8480762036737124E-2</v>
      </c>
      <c r="T345" s="22">
        <f t="shared" si="227"/>
        <v>1.6336117722356658E-2</v>
      </c>
      <c r="U345" s="22">
        <f t="shared" si="228"/>
        <v>1.3219971026548594E-2</v>
      </c>
      <c r="V345" s="22">
        <f t="shared" si="229"/>
        <v>1.4849127666505257E-3</v>
      </c>
      <c r="W345" s="22">
        <f t="shared" si="230"/>
        <v>7.0174462085996758E-3</v>
      </c>
      <c r="X345" s="22">
        <f t="shared" si="231"/>
        <v>2.3801617026769639E-2</v>
      </c>
      <c r="Y345" s="22">
        <f t="shared" si="232"/>
        <v>7.3526274881261511E-3</v>
      </c>
      <c r="Z345" s="16"/>
    </row>
    <row r="346" spans="1:26">
      <c r="A346" s="2"/>
      <c r="B346" s="112">
        <v>43962</v>
      </c>
      <c r="C346">
        <v>37.299973000000001</v>
      </c>
      <c r="D346">
        <v>212.95404099999999</v>
      </c>
      <c r="E346">
        <v>38.913485999999999</v>
      </c>
      <c r="F346">
        <v>45.224113000000003</v>
      </c>
      <c r="G346">
        <v>42.772427</v>
      </c>
      <c r="H346">
        <v>80.571487000000005</v>
      </c>
      <c r="I346">
        <v>216.94786099999999</v>
      </c>
      <c r="J346">
        <v>62.505904999999998</v>
      </c>
      <c r="K346">
        <v>272.54049700000002</v>
      </c>
      <c r="L346">
        <v>77.015204999999995</v>
      </c>
      <c r="M346">
        <v>128.078506</v>
      </c>
      <c r="O346" s="22">
        <f t="shared" ref="O346:O348" si="241">C346/C345-1</f>
        <v>-9.5278182014345569E-3</v>
      </c>
      <c r="P346" s="22">
        <f t="shared" si="223"/>
        <v>3.9085550426485316E-3</v>
      </c>
      <c r="Q346" s="22">
        <f t="shared" si="224"/>
        <v>5.9379403007728815E-3</v>
      </c>
      <c r="R346" s="22">
        <f t="shared" si="225"/>
        <v>6.1679247887351796E-3</v>
      </c>
      <c r="S346" s="22">
        <f t="shared" si="226"/>
        <v>-1.5555096107511268E-2</v>
      </c>
      <c r="T346" s="22">
        <f t="shared" si="227"/>
        <v>-2.9450016929803757E-2</v>
      </c>
      <c r="U346" s="22">
        <f t="shared" si="228"/>
        <v>-5.4528059853886646E-4</v>
      </c>
      <c r="V346" s="22">
        <f t="shared" si="229"/>
        <v>-2.0760148270793644E-2</v>
      </c>
      <c r="W346" s="22">
        <f t="shared" si="230"/>
        <v>5.8888383915454146E-3</v>
      </c>
      <c r="X346" s="22">
        <f t="shared" si="231"/>
        <v>1.5735409536792977E-2</v>
      </c>
      <c r="Y346" s="22">
        <f t="shared" si="232"/>
        <v>-1.540132319674814E-2</v>
      </c>
      <c r="Z346" s="16"/>
    </row>
    <row r="347" spans="1:26">
      <c r="A347" s="2"/>
      <c r="B347" s="112">
        <v>43963</v>
      </c>
      <c r="C347">
        <v>36.676498000000002</v>
      </c>
      <c r="D347">
        <v>209.877319</v>
      </c>
      <c r="E347">
        <v>38.948093</v>
      </c>
      <c r="F347">
        <v>44.946883999999997</v>
      </c>
      <c r="G347">
        <v>42.291007999999998</v>
      </c>
      <c r="H347">
        <v>77.938614000000001</v>
      </c>
      <c r="I347">
        <v>210.99212600000001</v>
      </c>
      <c r="J347">
        <v>62.25806</v>
      </c>
      <c r="K347">
        <v>271.60592700000001</v>
      </c>
      <c r="L347">
        <v>76.135056000000006</v>
      </c>
      <c r="M347">
        <v>123.48290299999999</v>
      </c>
      <c r="O347" s="22">
        <f t="shared" si="241"/>
        <v>-1.6715159552528336E-2</v>
      </c>
      <c r="P347" s="22">
        <f t="shared" si="223"/>
        <v>-1.4447821631147106E-2</v>
      </c>
      <c r="Q347" s="22">
        <f t="shared" si="224"/>
        <v>8.8933178590067108E-4</v>
      </c>
      <c r="R347" s="22">
        <f t="shared" si="225"/>
        <v>-6.1301147023050673E-3</v>
      </c>
      <c r="S347" s="22">
        <f t="shared" si="226"/>
        <v>-1.1255358504674073E-2</v>
      </c>
      <c r="T347" s="22">
        <f t="shared" si="227"/>
        <v>-3.2677478076084232E-2</v>
      </c>
      <c r="U347" s="22">
        <f t="shared" si="228"/>
        <v>-2.7452379445215946E-2</v>
      </c>
      <c r="V347" s="22">
        <f t="shared" si="229"/>
        <v>-3.9651453730651376E-3</v>
      </c>
      <c r="W347" s="22">
        <f t="shared" si="230"/>
        <v>-3.4291050698421754E-3</v>
      </c>
      <c r="X347" s="22">
        <f t="shared" si="231"/>
        <v>-1.1428249785220834E-2</v>
      </c>
      <c r="Y347" s="22">
        <f t="shared" si="232"/>
        <v>-3.5881141524246152E-2</v>
      </c>
      <c r="Z347" s="16"/>
    </row>
    <row r="348" spans="1:26">
      <c r="A348" s="2"/>
      <c r="B348" s="112">
        <v>43964</v>
      </c>
      <c r="C348">
        <v>34.855988000000004</v>
      </c>
      <c r="D348">
        <v>204.88262900000001</v>
      </c>
      <c r="E348">
        <v>38.926074999999997</v>
      </c>
      <c r="F348">
        <v>44.860244999999999</v>
      </c>
      <c r="G348">
        <v>40.643065999999997</v>
      </c>
      <c r="H348">
        <v>75.252014000000003</v>
      </c>
      <c r="I348">
        <v>210.500305</v>
      </c>
      <c r="J348">
        <v>62.145000000000003</v>
      </c>
      <c r="K348">
        <v>262.44845600000002</v>
      </c>
      <c r="L348">
        <v>75.215796999999995</v>
      </c>
      <c r="M348">
        <v>119.466515</v>
      </c>
      <c r="O348" s="22">
        <f t="shared" si="241"/>
        <v>-4.9636963703568404E-2</v>
      </c>
      <c r="P348" s="22">
        <f t="shared" si="223"/>
        <v>-2.3798140855801564E-2</v>
      </c>
      <c r="Q348" s="22">
        <f t="shared" si="224"/>
        <v>-5.6531650984814608E-4</v>
      </c>
      <c r="R348" s="22">
        <f t="shared" si="225"/>
        <v>-1.9275863483662059E-3</v>
      </c>
      <c r="S348" s="22">
        <f t="shared" si="226"/>
        <v>-3.896672313887628E-2</v>
      </c>
      <c r="T348" s="22">
        <f t="shared" si="227"/>
        <v>-3.44707181988122E-2</v>
      </c>
      <c r="U348" s="22">
        <f t="shared" si="228"/>
        <v>-2.3309922001545358E-3</v>
      </c>
      <c r="V348" s="22">
        <f t="shared" si="229"/>
        <v>-1.8159897690355198E-3</v>
      </c>
      <c r="W348" s="22">
        <f t="shared" si="230"/>
        <v>-3.3716020490230258E-2</v>
      </c>
      <c r="X348" s="22">
        <f t="shared" si="231"/>
        <v>-1.2074056923265575E-2</v>
      </c>
      <c r="Y348" s="22">
        <f t="shared" si="232"/>
        <v>-3.2525863114831299E-2</v>
      </c>
      <c r="Z348" s="16"/>
    </row>
    <row r="349" spans="1:26">
      <c r="A349" s="2"/>
      <c r="B349" s="112">
        <v>43965</v>
      </c>
      <c r="C349">
        <v>35.163555000000002</v>
      </c>
      <c r="D349">
        <v>206.59080499999999</v>
      </c>
      <c r="E349">
        <v>38.834823999999998</v>
      </c>
      <c r="F349">
        <v>44.558765000000001</v>
      </c>
      <c r="G349">
        <v>41.892901999999999</v>
      </c>
      <c r="H349">
        <v>78.377410999999995</v>
      </c>
      <c r="I349">
        <v>209.10701</v>
      </c>
      <c r="J349">
        <v>62.301544</v>
      </c>
      <c r="K349">
        <v>274.35305799999998</v>
      </c>
      <c r="L349">
        <v>75.677879000000004</v>
      </c>
      <c r="M349">
        <v>120.39701100000001</v>
      </c>
      <c r="O349" s="22">
        <f t="shared" ref="O349" si="242">(C349/C348)-1</f>
        <v>8.8239357897414994E-3</v>
      </c>
      <c r="P349" s="22">
        <f t="shared" si="223"/>
        <v>8.3373393261172435E-3</v>
      </c>
      <c r="Q349" s="22">
        <f t="shared" si="224"/>
        <v>-2.3442127160264725E-3</v>
      </c>
      <c r="R349" s="22">
        <f t="shared" si="225"/>
        <v>-6.7204269615558365E-3</v>
      </c>
      <c r="S349" s="22">
        <f t="shared" si="226"/>
        <v>3.0751518598523209E-2</v>
      </c>
      <c r="T349" s="22">
        <f t="shared" si="227"/>
        <v>4.1532403371954851E-2</v>
      </c>
      <c r="U349" s="22">
        <f t="shared" si="228"/>
        <v>-6.6189690318976258E-3</v>
      </c>
      <c r="V349" s="22">
        <f t="shared" si="229"/>
        <v>2.5190119880922346E-3</v>
      </c>
      <c r="W349" s="22">
        <f t="shared" si="230"/>
        <v>4.5359771520240733E-2</v>
      </c>
      <c r="X349" s="22">
        <f t="shared" si="231"/>
        <v>6.1434169207834621E-3</v>
      </c>
      <c r="Y349" s="22">
        <f t="shared" si="232"/>
        <v>7.7887598880741482E-3</v>
      </c>
      <c r="Z349" s="16"/>
    </row>
    <row r="350" spans="1:26">
      <c r="A350" s="2"/>
      <c r="B350" s="112">
        <v>43966</v>
      </c>
      <c r="C350">
        <v>34.914172999999998</v>
      </c>
      <c r="D350">
        <v>210.65649400000001</v>
      </c>
      <c r="E350">
        <v>39.627761999999997</v>
      </c>
      <c r="F350">
        <v>44.750999</v>
      </c>
      <c r="G350">
        <v>42.078068000000002</v>
      </c>
      <c r="H350">
        <v>76.926659000000001</v>
      </c>
      <c r="I350">
        <v>209.07058699999999</v>
      </c>
      <c r="J350">
        <v>61.188400000000001</v>
      </c>
      <c r="K350">
        <v>274.68347199999999</v>
      </c>
      <c r="L350">
        <v>75.230475999999996</v>
      </c>
      <c r="M350">
        <v>119.64692700000001</v>
      </c>
      <c r="O350" s="22">
        <f t="shared" ref="O350:O352" si="243">C350/C349-1</f>
        <v>-7.0920588091848424E-3</v>
      </c>
      <c r="P350" s="22">
        <f t="shared" si="223"/>
        <v>1.9679912666006771E-2</v>
      </c>
      <c r="Q350" s="22">
        <f t="shared" si="224"/>
        <v>2.0418220512599783E-2</v>
      </c>
      <c r="R350" s="22">
        <f t="shared" si="225"/>
        <v>4.3141680430325291E-3</v>
      </c>
      <c r="S350" s="22">
        <f t="shared" si="226"/>
        <v>4.4199850370834071E-3</v>
      </c>
      <c r="T350" s="22">
        <f t="shared" si="227"/>
        <v>-1.8509822938652443E-2</v>
      </c>
      <c r="U350" s="22">
        <f t="shared" si="228"/>
        <v>-1.7418354363163413E-4</v>
      </c>
      <c r="V350" s="22">
        <f t="shared" si="229"/>
        <v>-1.786703713153559E-2</v>
      </c>
      <c r="W350" s="22">
        <f t="shared" si="230"/>
        <v>1.2043386809998946E-3</v>
      </c>
      <c r="X350" s="22">
        <f t="shared" si="231"/>
        <v>-5.9119389432149561E-3</v>
      </c>
      <c r="Y350" s="22">
        <f t="shared" si="232"/>
        <v>-6.2300882203795149E-3</v>
      </c>
      <c r="Z350" s="16"/>
    </row>
    <row r="351" spans="1:26">
      <c r="A351" s="2"/>
      <c r="B351" s="112">
        <v>43969</v>
      </c>
      <c r="C351">
        <v>37.690680999999998</v>
      </c>
      <c r="D351">
        <v>212.96404999999999</v>
      </c>
      <c r="E351">
        <v>40.168968</v>
      </c>
      <c r="F351">
        <v>45.834614000000002</v>
      </c>
      <c r="G351">
        <v>44.531460000000003</v>
      </c>
      <c r="H351">
        <v>81.001343000000006</v>
      </c>
      <c r="I351">
        <v>214.944412</v>
      </c>
      <c r="J351">
        <v>63.579932999999997</v>
      </c>
      <c r="K351">
        <v>276.94921900000003</v>
      </c>
      <c r="L351">
        <v>77.002967999999996</v>
      </c>
      <c r="M351">
        <v>130.93647799999999</v>
      </c>
      <c r="O351" s="22">
        <f t="shared" si="243"/>
        <v>7.9523808282670805E-2</v>
      </c>
      <c r="P351" s="22">
        <f t="shared" si="223"/>
        <v>1.095411755974629E-2</v>
      </c>
      <c r="Q351" s="22">
        <f t="shared" si="224"/>
        <v>1.3657243626324478E-2</v>
      </c>
      <c r="R351" s="22">
        <f t="shared" si="225"/>
        <v>2.421431977417976E-2</v>
      </c>
      <c r="S351" s="22">
        <f t="shared" si="226"/>
        <v>5.8305718789180228E-2</v>
      </c>
      <c r="T351" s="22">
        <f t="shared" si="227"/>
        <v>5.2968425419333665E-2</v>
      </c>
      <c r="U351" s="22">
        <f t="shared" si="228"/>
        <v>2.8094937141971199E-2</v>
      </c>
      <c r="V351" s="22">
        <f t="shared" si="229"/>
        <v>3.908474482091373E-2</v>
      </c>
      <c r="W351" s="22">
        <f t="shared" si="230"/>
        <v>8.2485741988875816E-3</v>
      </c>
      <c r="X351" s="22">
        <f t="shared" si="231"/>
        <v>2.3560823940552922E-2</v>
      </c>
      <c r="Y351" s="22">
        <f t="shared" si="232"/>
        <v>9.4357216545979394E-2</v>
      </c>
      <c r="Z351" s="16"/>
    </row>
    <row r="352" spans="1:26">
      <c r="A352" s="2"/>
      <c r="B352" s="112">
        <v>43970</v>
      </c>
      <c r="C352">
        <v>36.526871</v>
      </c>
      <c r="D352">
        <v>216.65013099999999</v>
      </c>
      <c r="E352">
        <v>39.316249999999997</v>
      </c>
      <c r="F352">
        <v>44.279114</v>
      </c>
      <c r="G352">
        <v>44.235199000000001</v>
      </c>
      <c r="H352">
        <v>79.407287999999994</v>
      </c>
      <c r="I352">
        <v>209.425781</v>
      </c>
      <c r="J352">
        <v>61.640605999999998</v>
      </c>
      <c r="K352">
        <v>272.88028000000003</v>
      </c>
      <c r="L352">
        <v>76.558021999999994</v>
      </c>
      <c r="M352">
        <v>129.274857</v>
      </c>
      <c r="O352" s="22">
        <f t="shared" si="243"/>
        <v>-3.0877924439730808E-2</v>
      </c>
      <c r="P352" s="22">
        <f t="shared" si="223"/>
        <v>1.7308465912439175E-2</v>
      </c>
      <c r="Q352" s="22">
        <f t="shared" si="224"/>
        <v>-2.122827751014178E-2</v>
      </c>
      <c r="R352" s="22">
        <f t="shared" si="225"/>
        <v>-3.3937233550172419E-2</v>
      </c>
      <c r="S352" s="22">
        <f t="shared" si="226"/>
        <v>-6.652847223064362E-3</v>
      </c>
      <c r="T352" s="22">
        <f t="shared" si="227"/>
        <v>-1.9679365069292909E-2</v>
      </c>
      <c r="U352" s="22">
        <f t="shared" si="228"/>
        <v>-2.5674689323861077E-2</v>
      </c>
      <c r="V352" s="22">
        <f t="shared" si="229"/>
        <v>-3.0502186908564322E-2</v>
      </c>
      <c r="W352" s="22">
        <f t="shared" si="230"/>
        <v>-1.4692003879599347E-2</v>
      </c>
      <c r="X352" s="22">
        <f t="shared" si="231"/>
        <v>-5.7782967534446561E-3</v>
      </c>
      <c r="Y352" s="22">
        <f t="shared" si="232"/>
        <v>-1.2690283299051308E-2</v>
      </c>
      <c r="Z352" s="16"/>
    </row>
    <row r="353" spans="1:26">
      <c r="A353" s="2"/>
      <c r="B353" s="112">
        <v>43971</v>
      </c>
      <c r="C353">
        <v>37.715617999999999</v>
      </c>
      <c r="D353">
        <v>229.726257</v>
      </c>
      <c r="E353">
        <v>39.473576000000001</v>
      </c>
      <c r="F353">
        <v>44.943252999999999</v>
      </c>
      <c r="G353">
        <v>45.244335</v>
      </c>
      <c r="H353">
        <v>81.789421000000004</v>
      </c>
      <c r="I353">
        <v>209.580566</v>
      </c>
      <c r="J353">
        <v>61.518859999999997</v>
      </c>
      <c r="K353">
        <v>271.87957799999998</v>
      </c>
      <c r="L353">
        <v>78.046936000000002</v>
      </c>
      <c r="M353">
        <v>135.12380999999999</v>
      </c>
      <c r="O353" s="22">
        <f t="shared" ref="O353" si="244">(C353/C352)-1</f>
        <v>3.2544452000829782E-2</v>
      </c>
      <c r="P353" s="22">
        <f t="shared" si="223"/>
        <v>6.0355957043016994E-2</v>
      </c>
      <c r="Q353" s="22">
        <f t="shared" si="224"/>
        <v>4.0015515213176478E-3</v>
      </c>
      <c r="R353" s="22">
        <f t="shared" si="225"/>
        <v>1.4998922516832547E-2</v>
      </c>
      <c r="S353" s="22">
        <f t="shared" si="226"/>
        <v>2.2812963947556719E-2</v>
      </c>
      <c r="T353" s="22">
        <f t="shared" si="227"/>
        <v>2.9998921509572396E-2</v>
      </c>
      <c r="U353" s="22">
        <f t="shared" si="228"/>
        <v>7.3909238519198617E-4</v>
      </c>
      <c r="V353" s="22">
        <f t="shared" si="229"/>
        <v>-1.9750941449213633E-3</v>
      </c>
      <c r="W353" s="22">
        <f t="shared" si="230"/>
        <v>-3.6671832790556858E-3</v>
      </c>
      <c r="X353" s="22">
        <f t="shared" si="231"/>
        <v>1.9448177488180285E-2</v>
      </c>
      <c r="Y353" s="22">
        <f t="shared" si="232"/>
        <v>4.5244320014989459E-2</v>
      </c>
      <c r="Z353" s="16"/>
    </row>
    <row r="354" spans="1:26">
      <c r="A354" s="2"/>
      <c r="B354" s="112">
        <v>43972</v>
      </c>
      <c r="C354">
        <v>37.042271</v>
      </c>
      <c r="D354">
        <v>231.144745</v>
      </c>
      <c r="E354">
        <v>39.328834999999998</v>
      </c>
      <c r="F354">
        <v>44.427672999999999</v>
      </c>
      <c r="G354">
        <v>45.244335</v>
      </c>
      <c r="H354">
        <v>80.750579999999999</v>
      </c>
      <c r="I354">
        <v>207.777435</v>
      </c>
      <c r="J354">
        <v>60.805743999999997</v>
      </c>
      <c r="K354">
        <v>270.86004600000001</v>
      </c>
      <c r="L354">
        <v>77.465057000000002</v>
      </c>
      <c r="M354">
        <v>135.59858700000001</v>
      </c>
      <c r="O354" s="22">
        <f t="shared" ref="O354:O356" si="245">C354/C353-1</f>
        <v>-1.7853267047089116E-2</v>
      </c>
      <c r="P354" s="22">
        <f t="shared" si="223"/>
        <v>6.1746881637478879E-3</v>
      </c>
      <c r="Q354" s="22">
        <f t="shared" si="224"/>
        <v>-3.6667820518719862E-3</v>
      </c>
      <c r="R354" s="22">
        <f t="shared" si="225"/>
        <v>-1.1471799782717063E-2</v>
      </c>
      <c r="S354" s="22">
        <f t="shared" si="226"/>
        <v>0</v>
      </c>
      <c r="T354" s="22">
        <f t="shared" si="227"/>
        <v>-1.270141036944139E-2</v>
      </c>
      <c r="U354" s="22">
        <f t="shared" si="228"/>
        <v>-8.6035219505992133E-3</v>
      </c>
      <c r="V354" s="22">
        <f t="shared" si="229"/>
        <v>-1.1591827286786538E-2</v>
      </c>
      <c r="W354" s="22">
        <f t="shared" si="230"/>
        <v>-3.7499396148098496E-3</v>
      </c>
      <c r="X354" s="22">
        <f t="shared" si="231"/>
        <v>-7.4555008796245437E-3</v>
      </c>
      <c r="Y354" s="22">
        <f t="shared" si="232"/>
        <v>3.5136442644714272E-3</v>
      </c>
      <c r="Z354" s="16"/>
    </row>
    <row r="355" spans="1:26">
      <c r="A355" s="2"/>
      <c r="B355" s="112">
        <v>43973</v>
      </c>
      <c r="C355">
        <v>37.075530999999998</v>
      </c>
      <c r="D355">
        <v>234.66102599999999</v>
      </c>
      <c r="E355">
        <v>39.121161999999998</v>
      </c>
      <c r="F355">
        <v>44.366501</v>
      </c>
      <c r="G355">
        <v>45.077689999999997</v>
      </c>
      <c r="H355">
        <v>80.123726000000005</v>
      </c>
      <c r="I355">
        <v>220.772659</v>
      </c>
      <c r="J355">
        <v>61.031852999999998</v>
      </c>
      <c r="K355">
        <v>273.72058099999998</v>
      </c>
      <c r="L355">
        <v>77.963791000000001</v>
      </c>
      <c r="M355">
        <v>133.604614</v>
      </c>
      <c r="O355" s="22">
        <f t="shared" si="245"/>
        <v>8.9789311243904102E-4</v>
      </c>
      <c r="P355" s="22">
        <f t="shared" si="223"/>
        <v>1.5212463515015262E-2</v>
      </c>
      <c r="Q355" s="22">
        <f t="shared" si="224"/>
        <v>-5.2804259266769904E-3</v>
      </c>
      <c r="R355" s="22">
        <f t="shared" si="225"/>
        <v>-1.3768895796094638E-3</v>
      </c>
      <c r="S355" s="22">
        <f t="shared" si="226"/>
        <v>-3.6832235461080609E-3</v>
      </c>
      <c r="T355" s="22">
        <f t="shared" si="227"/>
        <v>-7.7628420749422666E-3</v>
      </c>
      <c r="U355" s="22">
        <f t="shared" si="228"/>
        <v>6.2543962004343756E-2</v>
      </c>
      <c r="V355" s="22">
        <f t="shared" si="229"/>
        <v>3.7185467215070656E-3</v>
      </c>
      <c r="W355" s="22">
        <f t="shared" si="230"/>
        <v>1.0560933745097145E-2</v>
      </c>
      <c r="X355" s="22">
        <f t="shared" si="231"/>
        <v>6.4381802494510865E-3</v>
      </c>
      <c r="Y355" s="22">
        <f t="shared" si="232"/>
        <v>-1.4704968865199231E-2</v>
      </c>
      <c r="Z355" s="16"/>
    </row>
    <row r="356" spans="1:26">
      <c r="A356" s="2"/>
      <c r="B356" s="112">
        <v>43977</v>
      </c>
      <c r="C356">
        <v>38.164515999999999</v>
      </c>
      <c r="D356">
        <v>231.95388800000001</v>
      </c>
      <c r="E356">
        <v>38.973269999999999</v>
      </c>
      <c r="F356">
        <v>44.637405000000001</v>
      </c>
      <c r="G356">
        <v>46.633049</v>
      </c>
      <c r="H356">
        <v>85.810387000000006</v>
      </c>
      <c r="I356">
        <v>222.13865699999999</v>
      </c>
      <c r="J356">
        <v>61.910190999999998</v>
      </c>
      <c r="K356">
        <v>278.39361600000001</v>
      </c>
      <c r="L356">
        <v>77.435706999999994</v>
      </c>
      <c r="M356">
        <v>140.55496199999999</v>
      </c>
      <c r="O356" s="22">
        <f t="shared" si="245"/>
        <v>2.9372067523456336E-2</v>
      </c>
      <c r="P356" s="22">
        <f t="shared" si="223"/>
        <v>-1.1536376730919007E-2</v>
      </c>
      <c r="Q356" s="22">
        <f t="shared" si="224"/>
        <v>-3.7803580578715801E-3</v>
      </c>
      <c r="R356" s="22">
        <f t="shared" si="225"/>
        <v>6.1060483448989178E-3</v>
      </c>
      <c r="S356" s="22">
        <f t="shared" si="226"/>
        <v>3.4503964156104683E-2</v>
      </c>
      <c r="T356" s="22">
        <f t="shared" si="227"/>
        <v>7.097349666439623E-2</v>
      </c>
      <c r="U356" s="22">
        <f t="shared" si="228"/>
        <v>6.1873513060328733E-3</v>
      </c>
      <c r="V356" s="22">
        <f t="shared" si="229"/>
        <v>1.439146866473151E-2</v>
      </c>
      <c r="W356" s="22">
        <f t="shared" si="230"/>
        <v>1.7072282189843913E-2</v>
      </c>
      <c r="X356" s="22">
        <f t="shared" si="231"/>
        <v>-6.7734520503243134E-3</v>
      </c>
      <c r="Y356" s="22">
        <f t="shared" si="232"/>
        <v>5.202176625427013E-2</v>
      </c>
      <c r="Z356" s="16"/>
    </row>
    <row r="357" spans="1:26">
      <c r="A357" s="2"/>
      <c r="B357" s="112">
        <v>43978</v>
      </c>
      <c r="C357">
        <v>38.438842999999999</v>
      </c>
      <c r="D357">
        <v>228.897141</v>
      </c>
      <c r="E357">
        <v>38.539054999999998</v>
      </c>
      <c r="F357">
        <v>45.651103999999997</v>
      </c>
      <c r="G357">
        <v>45.790557999999997</v>
      </c>
      <c r="H357">
        <v>90.780631999999997</v>
      </c>
      <c r="I357">
        <v>229.49681100000001</v>
      </c>
      <c r="J357">
        <v>61.962378999999999</v>
      </c>
      <c r="K357">
        <v>286.77691700000003</v>
      </c>
      <c r="L357">
        <v>77.773109000000005</v>
      </c>
      <c r="M357">
        <v>145.61584500000001</v>
      </c>
      <c r="O357" s="22">
        <f t="shared" ref="O357" si="246">(C357/C356)-1</f>
        <v>7.1880120266689662E-3</v>
      </c>
      <c r="P357" s="22">
        <f t="shared" si="223"/>
        <v>-1.3178252912061539E-2</v>
      </c>
      <c r="Q357" s="22">
        <f t="shared" si="224"/>
        <v>-1.1141354061386277E-2</v>
      </c>
      <c r="R357" s="22">
        <f t="shared" si="225"/>
        <v>2.2709631081824666E-2</v>
      </c>
      <c r="S357" s="22">
        <f t="shared" si="226"/>
        <v>-1.8066393213962972E-2</v>
      </c>
      <c r="T357" s="22">
        <f t="shared" si="227"/>
        <v>5.7921251421462427E-2</v>
      </c>
      <c r="U357" s="22">
        <f t="shared" si="228"/>
        <v>3.3124149120969948E-2</v>
      </c>
      <c r="V357" s="22">
        <f t="shared" si="229"/>
        <v>8.4296299457387036E-4</v>
      </c>
      <c r="W357" s="22">
        <f t="shared" si="230"/>
        <v>3.0113122277918958E-2</v>
      </c>
      <c r="X357" s="22">
        <f t="shared" si="231"/>
        <v>4.3571888612059517E-3</v>
      </c>
      <c r="Y357" s="22">
        <f t="shared" si="232"/>
        <v>3.6006434265906773E-2</v>
      </c>
      <c r="Z357" s="16"/>
    </row>
    <row r="358" spans="1:26">
      <c r="A358" s="2"/>
      <c r="B358" s="112">
        <v>43979</v>
      </c>
      <c r="C358">
        <v>37.441296000000001</v>
      </c>
      <c r="D358">
        <v>225.22103899999999</v>
      </c>
      <c r="E358">
        <v>38.919784999999997</v>
      </c>
      <c r="F358">
        <v>46.848300999999999</v>
      </c>
      <c r="G358">
        <v>47.038719</v>
      </c>
      <c r="H358">
        <v>89.428359999999998</v>
      </c>
      <c r="I358">
        <v>235.06098900000001</v>
      </c>
      <c r="J358">
        <v>63.614708</v>
      </c>
      <c r="K358">
        <v>286.96572900000001</v>
      </c>
      <c r="L358">
        <v>77.807327000000001</v>
      </c>
      <c r="M358">
        <v>145.425949</v>
      </c>
      <c r="O358" s="22">
        <f t="shared" ref="O358:O360" si="247">C358/C357-1</f>
        <v>-2.5951535533990877E-2</v>
      </c>
      <c r="P358" s="22">
        <f t="shared" si="223"/>
        <v>-1.6060060793856801E-2</v>
      </c>
      <c r="Q358" s="22">
        <f t="shared" si="224"/>
        <v>9.879069427104481E-3</v>
      </c>
      <c r="R358" s="22">
        <f t="shared" si="225"/>
        <v>2.6224929850546586E-2</v>
      </c>
      <c r="S358" s="22">
        <f t="shared" si="226"/>
        <v>2.7258043022756029E-2</v>
      </c>
      <c r="T358" s="22">
        <f t="shared" si="227"/>
        <v>-1.4896040820689627E-2</v>
      </c>
      <c r="U358" s="22">
        <f t="shared" si="228"/>
        <v>2.424512120998501E-2</v>
      </c>
      <c r="V358" s="22">
        <f t="shared" si="229"/>
        <v>2.6666648806366933E-2</v>
      </c>
      <c r="W358" s="22">
        <f t="shared" si="230"/>
        <v>6.5839329739358909E-4</v>
      </c>
      <c r="X358" s="22">
        <f t="shared" si="231"/>
        <v>4.3997212455515466E-4</v>
      </c>
      <c r="Y358" s="22">
        <f t="shared" si="232"/>
        <v>-1.3040888510450488E-3</v>
      </c>
      <c r="Z358" s="16"/>
    </row>
    <row r="359" spans="1:26">
      <c r="A359" s="2"/>
      <c r="B359" s="112">
        <v>43980</v>
      </c>
      <c r="C359">
        <v>37.798743999999999</v>
      </c>
      <c r="D359">
        <v>224.85142500000001</v>
      </c>
      <c r="E359">
        <v>39.036208999999999</v>
      </c>
      <c r="F359">
        <v>47.232807000000001</v>
      </c>
      <c r="G359">
        <v>47.252955999999998</v>
      </c>
      <c r="H359">
        <v>87.144729999999996</v>
      </c>
      <c r="I359">
        <v>235.10655199999999</v>
      </c>
      <c r="J359">
        <v>65.275734</v>
      </c>
      <c r="K359">
        <v>287.79647799999998</v>
      </c>
      <c r="L359">
        <v>77.731528999999995</v>
      </c>
      <c r="M359">
        <v>144.43843100000001</v>
      </c>
      <c r="O359" s="22">
        <f t="shared" si="247"/>
        <v>9.5468917528922503E-3</v>
      </c>
      <c r="P359" s="22">
        <f t="shared" si="223"/>
        <v>-1.6411166631727925E-3</v>
      </c>
      <c r="Q359" s="22">
        <f t="shared" si="224"/>
        <v>2.9913834313319843E-3</v>
      </c>
      <c r="R359" s="22">
        <f t="shared" si="225"/>
        <v>8.2074694661820047E-3</v>
      </c>
      <c r="S359" s="22">
        <f t="shared" si="226"/>
        <v>4.5544820215022153E-3</v>
      </c>
      <c r="T359" s="22">
        <f t="shared" si="227"/>
        <v>-2.55358590943634E-2</v>
      </c>
      <c r="U359" s="22">
        <f t="shared" si="228"/>
        <v>1.9383480089074645E-4</v>
      </c>
      <c r="V359" s="22">
        <f t="shared" si="229"/>
        <v>2.6110722696392807E-2</v>
      </c>
      <c r="W359" s="22">
        <f t="shared" si="230"/>
        <v>2.8949415071093387E-3</v>
      </c>
      <c r="X359" s="22">
        <f t="shared" si="231"/>
        <v>-9.7417560688095595E-4</v>
      </c>
      <c r="Y359" s="22">
        <f t="shared" si="232"/>
        <v>-6.79052127072588E-3</v>
      </c>
      <c r="Z359" s="16"/>
    </row>
    <row r="360" spans="1:26">
      <c r="A360" s="2"/>
      <c r="B360" s="112">
        <v>43983</v>
      </c>
      <c r="C360">
        <v>38.472095000000003</v>
      </c>
      <c r="D360">
        <v>231.66419999999999</v>
      </c>
      <c r="E360">
        <v>39.004733999999999</v>
      </c>
      <c r="F360">
        <v>47.529919</v>
      </c>
      <c r="G360">
        <v>47.392670000000003</v>
      </c>
      <c r="H360">
        <v>88.299972999999994</v>
      </c>
      <c r="I360">
        <v>240.69804400000001</v>
      </c>
      <c r="J360">
        <v>65.284430999999998</v>
      </c>
      <c r="K360">
        <v>288.81607100000002</v>
      </c>
      <c r="L360">
        <v>78.687477000000001</v>
      </c>
      <c r="M360">
        <v>141.60893200000001</v>
      </c>
      <c r="O360" s="22">
        <f t="shared" si="247"/>
        <v>1.7814110437108788E-2</v>
      </c>
      <c r="P360" s="22">
        <f t="shared" si="223"/>
        <v>3.0299007444582582E-2</v>
      </c>
      <c r="Q360" s="22">
        <f t="shared" si="224"/>
        <v>-8.0630268169745722E-4</v>
      </c>
      <c r="R360" s="22">
        <f t="shared" si="225"/>
        <v>6.2903735532804372E-3</v>
      </c>
      <c r="S360" s="22">
        <f t="shared" si="226"/>
        <v>2.9567250776862952E-3</v>
      </c>
      <c r="T360" s="22">
        <f t="shared" si="227"/>
        <v>1.3256601976963989E-2</v>
      </c>
      <c r="U360" s="22">
        <f t="shared" si="228"/>
        <v>2.3782799553795586E-2</v>
      </c>
      <c r="V360" s="22">
        <f t="shared" si="229"/>
        <v>1.3323480973803647E-4</v>
      </c>
      <c r="W360" s="22">
        <f t="shared" si="230"/>
        <v>3.5427570451367352E-3</v>
      </c>
      <c r="X360" s="22">
        <f t="shared" si="231"/>
        <v>1.2298072767872759E-2</v>
      </c>
      <c r="Y360" s="22">
        <f t="shared" si="232"/>
        <v>-1.9589654778235599E-2</v>
      </c>
      <c r="Z360" s="16"/>
    </row>
    <row r="361" spans="1:26">
      <c r="A361" s="2"/>
      <c r="B361" s="112">
        <v>43984</v>
      </c>
      <c r="C361">
        <v>39.328319999999998</v>
      </c>
      <c r="D361">
        <v>232.473343</v>
      </c>
      <c r="E361">
        <v>38.998440000000002</v>
      </c>
      <c r="F361">
        <v>47.757129999999997</v>
      </c>
      <c r="G361">
        <v>49.041362999999997</v>
      </c>
      <c r="H361">
        <v>88.595511999999999</v>
      </c>
      <c r="I361">
        <v>240.04229699999999</v>
      </c>
      <c r="J361">
        <v>65.067017000000007</v>
      </c>
      <c r="K361">
        <v>289.174713</v>
      </c>
      <c r="L361">
        <v>79.051765000000003</v>
      </c>
      <c r="M361">
        <v>145.22653199999999</v>
      </c>
      <c r="O361" s="22">
        <f t="shared" ref="O361" si="248">(C361/C360)-1</f>
        <v>2.2255741466639556E-2</v>
      </c>
      <c r="P361" s="22">
        <f t="shared" si="223"/>
        <v>3.4927407860170234E-3</v>
      </c>
      <c r="Q361" s="22">
        <f t="shared" si="224"/>
        <v>-1.6136502815267129E-4</v>
      </c>
      <c r="R361" s="22">
        <f t="shared" si="225"/>
        <v>4.7803784391047266E-3</v>
      </c>
      <c r="S361" s="22">
        <f t="shared" si="226"/>
        <v>3.4787932395452525E-2</v>
      </c>
      <c r="T361" s="22">
        <f t="shared" si="227"/>
        <v>3.3469885658969911E-3</v>
      </c>
      <c r="U361" s="22">
        <f t="shared" si="228"/>
        <v>-2.7243553337725768E-3</v>
      </c>
      <c r="V361" s="22">
        <f t="shared" si="229"/>
        <v>-3.3302580212423161E-3</v>
      </c>
      <c r="W361" s="22">
        <f t="shared" si="230"/>
        <v>1.2417660788688334E-3</v>
      </c>
      <c r="X361" s="22">
        <f t="shared" si="231"/>
        <v>4.6295549671773184E-3</v>
      </c>
      <c r="Y361" s="22">
        <f t="shared" si="232"/>
        <v>2.5546411154347082E-2</v>
      </c>
      <c r="Z361" s="16"/>
    </row>
    <row r="362" spans="1:26">
      <c r="A362" s="2"/>
      <c r="B362" s="112">
        <v>43985</v>
      </c>
      <c r="C362">
        <v>40.932715999999999</v>
      </c>
      <c r="D362">
        <v>229.91606100000001</v>
      </c>
      <c r="E362">
        <v>38.850552</v>
      </c>
      <c r="F362">
        <v>48.665954999999997</v>
      </c>
      <c r="G362">
        <v>50.839077000000003</v>
      </c>
      <c r="H362">
        <v>93.377662999999998</v>
      </c>
      <c r="I362">
        <v>243.50285299999999</v>
      </c>
      <c r="J362">
        <v>65.806220999999994</v>
      </c>
      <c r="K362">
        <v>288.26849399999998</v>
      </c>
      <c r="L362">
        <v>79.486930999999998</v>
      </c>
      <c r="M362">
        <v>150.35382100000001</v>
      </c>
      <c r="O362" s="22">
        <f t="shared" ref="O362:O364" si="249">C362/C361-1</f>
        <v>4.0794928438336653E-2</v>
      </c>
      <c r="P362" s="22">
        <f t="shared" si="223"/>
        <v>-1.1000323594090422E-2</v>
      </c>
      <c r="Q362" s="22">
        <f t="shared" si="224"/>
        <v>-3.792151686067502E-3</v>
      </c>
      <c r="R362" s="22">
        <f t="shared" si="225"/>
        <v>1.9030142724238308E-2</v>
      </c>
      <c r="S362" s="22">
        <f t="shared" si="226"/>
        <v>3.6657096989739069E-2</v>
      </c>
      <c r="T362" s="22">
        <f t="shared" si="227"/>
        <v>5.3977350455404638E-2</v>
      </c>
      <c r="U362" s="22">
        <f t="shared" si="228"/>
        <v>1.4416442615527769E-2</v>
      </c>
      <c r="V362" s="22">
        <f t="shared" si="229"/>
        <v>1.1360656044828055E-2</v>
      </c>
      <c r="W362" s="22">
        <f t="shared" si="230"/>
        <v>-3.1338113578417426E-3</v>
      </c>
      <c r="X362" s="22">
        <f t="shared" si="231"/>
        <v>5.5048233268415458E-3</v>
      </c>
      <c r="Y362" s="22">
        <f t="shared" si="232"/>
        <v>3.530545644373051E-2</v>
      </c>
      <c r="Z362" s="16"/>
    </row>
    <row r="363" spans="1:26">
      <c r="A363" s="2"/>
      <c r="B363" s="112">
        <v>43986</v>
      </c>
      <c r="C363">
        <v>40.816319</v>
      </c>
      <c r="D363">
        <v>226.05015599999999</v>
      </c>
      <c r="E363">
        <v>38.422629999999998</v>
      </c>
      <c r="F363">
        <v>48.692180999999998</v>
      </c>
      <c r="G363">
        <v>51.211658</v>
      </c>
      <c r="H363">
        <v>95.321006999999994</v>
      </c>
      <c r="I363">
        <v>236.51809700000001</v>
      </c>
      <c r="J363">
        <v>65.075721999999999</v>
      </c>
      <c r="K363">
        <v>281.40512100000001</v>
      </c>
      <c r="L363">
        <v>78.802383000000006</v>
      </c>
      <c r="M363">
        <v>153.00296</v>
      </c>
      <c r="O363" s="22">
        <f t="shared" si="249"/>
        <v>-2.8436178043987903E-3</v>
      </c>
      <c r="P363" s="22">
        <f t="shared" si="223"/>
        <v>-1.6814419067487485E-2</v>
      </c>
      <c r="Q363" s="22">
        <f t="shared" si="224"/>
        <v>-1.1014566794314895E-2</v>
      </c>
      <c r="R363" s="22">
        <f t="shared" si="225"/>
        <v>5.3889829142361734E-4</v>
      </c>
      <c r="S363" s="22">
        <f t="shared" si="226"/>
        <v>7.3286342314986541E-3</v>
      </c>
      <c r="T363" s="22">
        <f t="shared" si="227"/>
        <v>2.0811658137128486E-2</v>
      </c>
      <c r="U363" s="22">
        <f t="shared" si="228"/>
        <v>-2.8684493483121409E-2</v>
      </c>
      <c r="V363" s="22">
        <f t="shared" si="229"/>
        <v>-1.1100758999669558E-2</v>
      </c>
      <c r="W363" s="22">
        <f t="shared" si="230"/>
        <v>-2.3808959851158606E-2</v>
      </c>
      <c r="X363" s="22">
        <f t="shared" si="231"/>
        <v>-8.6120824063516954E-3</v>
      </c>
      <c r="Y363" s="22">
        <f t="shared" si="232"/>
        <v>1.7619365988710056E-2</v>
      </c>
      <c r="Z363" s="16"/>
    </row>
    <row r="364" spans="1:26">
      <c r="A364" s="2"/>
      <c r="B364" s="112">
        <v>43987</v>
      </c>
      <c r="C364">
        <v>44.124862999999998</v>
      </c>
      <c r="D364">
        <v>230.525406</v>
      </c>
      <c r="E364">
        <v>38.249557000000003</v>
      </c>
      <c r="F364">
        <v>49.155327</v>
      </c>
      <c r="G364">
        <v>52.292152000000002</v>
      </c>
      <c r="H364">
        <v>99.610619</v>
      </c>
      <c r="I364">
        <v>241.226257</v>
      </c>
      <c r="J364">
        <v>65.510551000000007</v>
      </c>
      <c r="K364">
        <v>294.404877</v>
      </c>
      <c r="L364">
        <v>81.046761000000004</v>
      </c>
      <c r="M364">
        <v>158.30122399999999</v>
      </c>
      <c r="O364" s="22">
        <f t="shared" si="249"/>
        <v>8.1059342955448699E-2</v>
      </c>
      <c r="P364" s="22">
        <f t="shared" si="223"/>
        <v>1.9797597485400553E-2</v>
      </c>
      <c r="Q364" s="22">
        <f t="shared" si="224"/>
        <v>-4.5044547965611414E-3</v>
      </c>
      <c r="R364" s="22">
        <f t="shared" si="225"/>
        <v>9.5117119522742932E-3</v>
      </c>
      <c r="S364" s="22">
        <f t="shared" si="226"/>
        <v>2.1098594386457892E-2</v>
      </c>
      <c r="T364" s="22">
        <f t="shared" si="227"/>
        <v>4.5001748670154162E-2</v>
      </c>
      <c r="U364" s="22">
        <f t="shared" si="228"/>
        <v>1.9906130058200189E-2</v>
      </c>
      <c r="V364" s="22">
        <f t="shared" si="229"/>
        <v>6.6818928263294719E-3</v>
      </c>
      <c r="W364" s="22">
        <f t="shared" si="230"/>
        <v>4.6195875731771086E-2</v>
      </c>
      <c r="X364" s="22">
        <f t="shared" si="231"/>
        <v>2.8481093014661729E-2</v>
      </c>
      <c r="Y364" s="22">
        <f t="shared" si="232"/>
        <v>3.4628506533468384E-2</v>
      </c>
      <c r="Z364" s="16"/>
    </row>
    <row r="365" spans="1:26">
      <c r="A365" s="2"/>
      <c r="B365" s="112">
        <v>43990</v>
      </c>
      <c r="C365">
        <v>45.504803000000003</v>
      </c>
      <c r="D365">
        <v>231.15473900000001</v>
      </c>
      <c r="E365">
        <v>38.148876000000001</v>
      </c>
      <c r="F365">
        <v>49.400008999999997</v>
      </c>
      <c r="G365">
        <v>53.130470000000003</v>
      </c>
      <c r="H365">
        <v>101.59869399999999</v>
      </c>
      <c r="I365">
        <v>243.038467</v>
      </c>
      <c r="J365">
        <v>67.580284000000006</v>
      </c>
      <c r="K365">
        <v>292.16744999999997</v>
      </c>
      <c r="L365">
        <v>81.525948</v>
      </c>
      <c r="M365">
        <v>160.285629</v>
      </c>
      <c r="O365" s="22">
        <f t="shared" ref="O365" si="250">(C365/C364)-1</f>
        <v>3.1273524860575774E-2</v>
      </c>
      <c r="P365" s="22">
        <f t="shared" si="223"/>
        <v>2.7299941074607759E-3</v>
      </c>
      <c r="Q365" s="22">
        <f t="shared" si="224"/>
        <v>-2.6322134920412354E-3</v>
      </c>
      <c r="R365" s="22">
        <f t="shared" si="225"/>
        <v>4.9777311012497716E-3</v>
      </c>
      <c r="S365" s="22">
        <f t="shared" si="226"/>
        <v>1.6031430490755172E-2</v>
      </c>
      <c r="T365" s="22">
        <f t="shared" si="227"/>
        <v>1.9958464468532222E-2</v>
      </c>
      <c r="U365" s="22">
        <f t="shared" si="228"/>
        <v>7.5124906489760779E-3</v>
      </c>
      <c r="V365" s="22">
        <f t="shared" si="229"/>
        <v>3.159388783037409E-2</v>
      </c>
      <c r="W365" s="22">
        <f t="shared" si="230"/>
        <v>-7.5998299443933437E-3</v>
      </c>
      <c r="X365" s="22">
        <f t="shared" si="231"/>
        <v>5.912475638600645E-3</v>
      </c>
      <c r="Y365" s="22">
        <f t="shared" si="232"/>
        <v>1.2535626382775167E-2</v>
      </c>
      <c r="Z365" s="16"/>
    </row>
    <row r="366" spans="1:26">
      <c r="A366" s="2"/>
      <c r="B366" s="112">
        <v>43991</v>
      </c>
      <c r="C366">
        <v>44.490622999999999</v>
      </c>
      <c r="D366">
        <v>238.41703799999999</v>
      </c>
      <c r="E366">
        <v>38.183483000000003</v>
      </c>
      <c r="F366">
        <v>48.587311</v>
      </c>
      <c r="G366">
        <v>52.096553999999998</v>
      </c>
      <c r="H366">
        <v>98.992699000000002</v>
      </c>
      <c r="I366">
        <v>242.01850899999999</v>
      </c>
      <c r="J366">
        <v>66.701949999999997</v>
      </c>
      <c r="K366">
        <v>291.91253699999999</v>
      </c>
      <c r="L366">
        <v>84.100387999999995</v>
      </c>
      <c r="M366">
        <v>156.48765599999999</v>
      </c>
      <c r="O366" s="22">
        <f t="shared" ref="O366:O368" si="251">C366/C365-1</f>
        <v>-2.2287317670620421E-2</v>
      </c>
      <c r="P366" s="22">
        <f t="shared" si="223"/>
        <v>3.1417478315250991E-2</v>
      </c>
      <c r="Q366" s="22">
        <f t="shared" si="224"/>
        <v>9.0715647821437706E-4</v>
      </c>
      <c r="R366" s="22">
        <f t="shared" si="225"/>
        <v>-1.6451373521004786E-2</v>
      </c>
      <c r="S366" s="22">
        <f t="shared" si="226"/>
        <v>-1.9459944547827401E-2</v>
      </c>
      <c r="T366" s="22">
        <f t="shared" si="227"/>
        <v>-2.5649886798741695E-2</v>
      </c>
      <c r="U366" s="22">
        <f t="shared" si="228"/>
        <v>-4.1966936863537807E-3</v>
      </c>
      <c r="V366" s="22">
        <f t="shared" si="229"/>
        <v>-1.2996897142367847E-2</v>
      </c>
      <c r="W366" s="22">
        <f t="shared" si="230"/>
        <v>-8.7248938921835606E-4</v>
      </c>
      <c r="X366" s="22">
        <f t="shared" si="231"/>
        <v>3.1578166990465339E-2</v>
      </c>
      <c r="Y366" s="22">
        <f t="shared" si="232"/>
        <v>-2.3695031324361682E-2</v>
      </c>
      <c r="Z366" s="16"/>
    </row>
    <row r="367" spans="1:26">
      <c r="A367" s="2"/>
      <c r="B367" s="112">
        <v>43992</v>
      </c>
      <c r="C367">
        <v>42.104832000000002</v>
      </c>
      <c r="D367">
        <v>236.479095</v>
      </c>
      <c r="E367">
        <v>38.123694999999998</v>
      </c>
      <c r="F367">
        <v>49.251446000000001</v>
      </c>
      <c r="G367">
        <v>50.000762999999999</v>
      </c>
      <c r="H367">
        <v>94.980689999999996</v>
      </c>
      <c r="I367">
        <v>241.63600199999999</v>
      </c>
      <c r="J367">
        <v>66.919357000000005</v>
      </c>
      <c r="K367">
        <v>288.64608800000002</v>
      </c>
      <c r="L367">
        <v>86.264060999999998</v>
      </c>
      <c r="M367">
        <v>152.870026</v>
      </c>
      <c r="O367" s="22">
        <f t="shared" si="251"/>
        <v>-5.3624580622303242E-2</v>
      </c>
      <c r="P367" s="22">
        <f t="shared" si="223"/>
        <v>-8.1283746172535754E-3</v>
      </c>
      <c r="Q367" s="22">
        <f t="shared" si="224"/>
        <v>-1.5658079175230322E-3</v>
      </c>
      <c r="R367" s="22">
        <f t="shared" si="225"/>
        <v>1.3668898038008415E-2</v>
      </c>
      <c r="S367" s="22">
        <f t="shared" si="226"/>
        <v>-4.0228975605564932E-2</v>
      </c>
      <c r="T367" s="22">
        <f t="shared" si="227"/>
        <v>-4.0528332296506098E-2</v>
      </c>
      <c r="U367" s="22">
        <f t="shared" si="228"/>
        <v>-1.5804865569186699E-3</v>
      </c>
      <c r="V367" s="22">
        <f t="shared" si="229"/>
        <v>3.2593799731492901E-3</v>
      </c>
      <c r="W367" s="22">
        <f t="shared" si="230"/>
        <v>-1.1189820874325629E-2</v>
      </c>
      <c r="X367" s="22">
        <f t="shared" si="231"/>
        <v>2.5727265372426089E-2</v>
      </c>
      <c r="Y367" s="22">
        <f t="shared" si="232"/>
        <v>-2.3117670060825657E-2</v>
      </c>
      <c r="Z367" s="16"/>
    </row>
    <row r="368" spans="1:26">
      <c r="A368" s="2"/>
      <c r="B368" s="112">
        <v>43993</v>
      </c>
      <c r="C368">
        <v>38.388966000000003</v>
      </c>
      <c r="D368">
        <v>224.19212300000001</v>
      </c>
      <c r="E368">
        <v>37.787013999999999</v>
      </c>
      <c r="F368">
        <v>47.809562999999997</v>
      </c>
      <c r="G368">
        <v>46.554366999999999</v>
      </c>
      <c r="H368">
        <v>87.055176000000003</v>
      </c>
      <c r="I368">
        <v>229.041504</v>
      </c>
      <c r="J368">
        <v>64.936569000000006</v>
      </c>
      <c r="K368">
        <v>267.85794099999998</v>
      </c>
      <c r="L368">
        <v>82.122497999999993</v>
      </c>
      <c r="M368">
        <v>143.460419</v>
      </c>
      <c r="O368" s="22">
        <f t="shared" si="251"/>
        <v>-8.8252721207865092E-2</v>
      </c>
      <c r="P368" s="22">
        <f t="shared" si="223"/>
        <v>-5.1957962711249306E-2</v>
      </c>
      <c r="Q368" s="22">
        <f t="shared" si="224"/>
        <v>-8.8312793395288747E-3</v>
      </c>
      <c r="R368" s="22">
        <f t="shared" si="225"/>
        <v>-2.9275952628883273E-2</v>
      </c>
      <c r="S368" s="22">
        <f t="shared" si="226"/>
        <v>-6.8926868175991585E-2</v>
      </c>
      <c r="T368" s="22">
        <f t="shared" si="227"/>
        <v>-8.344342413178929E-2</v>
      </c>
      <c r="U368" s="22">
        <f t="shared" si="228"/>
        <v>-5.2121777780448464E-2</v>
      </c>
      <c r="V368" s="22">
        <f t="shared" si="229"/>
        <v>-2.9629513624884307E-2</v>
      </c>
      <c r="W368" s="22">
        <f t="shared" si="230"/>
        <v>-7.2019500226173316E-2</v>
      </c>
      <c r="X368" s="22">
        <f t="shared" si="231"/>
        <v>-4.8010294808634169E-2</v>
      </c>
      <c r="Y368" s="22">
        <f t="shared" si="232"/>
        <v>-6.1552988811554132E-2</v>
      </c>
      <c r="Z368" s="16"/>
    </row>
    <row r="369" spans="1:26">
      <c r="A369" s="2"/>
      <c r="B369" s="112">
        <v>43994</v>
      </c>
      <c r="C369">
        <v>39.211936999999999</v>
      </c>
      <c r="D369">
        <v>228.337738</v>
      </c>
      <c r="E369">
        <v>37.047581000000001</v>
      </c>
      <c r="F369">
        <v>47.844521</v>
      </c>
      <c r="G369">
        <v>47.513767000000001</v>
      </c>
      <c r="H369">
        <v>89.437325000000001</v>
      </c>
      <c r="I369">
        <v>235.02456699999999</v>
      </c>
      <c r="J369">
        <v>65.554023999999998</v>
      </c>
      <c r="K369">
        <v>269.198486</v>
      </c>
      <c r="L369">
        <v>82.831496999999999</v>
      </c>
      <c r="M369">
        <v>147.14451600000001</v>
      </c>
      <c r="O369" s="22">
        <f t="shared" ref="O369" si="252">(C369/C368)-1</f>
        <v>2.1437696446421572E-2</v>
      </c>
      <c r="P369" s="22">
        <f t="shared" si="223"/>
        <v>1.8491349939177004E-2</v>
      </c>
      <c r="Q369" s="22">
        <f t="shared" si="224"/>
        <v>-1.9568442216683191E-2</v>
      </c>
      <c r="R369" s="22">
        <f t="shared" si="225"/>
        <v>7.3119262771759175E-4</v>
      </c>
      <c r="S369" s="22">
        <f t="shared" si="226"/>
        <v>2.0608163354471243E-2</v>
      </c>
      <c r="T369" s="22">
        <f t="shared" si="227"/>
        <v>2.7363668761062554E-2</v>
      </c>
      <c r="U369" s="22">
        <f t="shared" si="228"/>
        <v>2.6122178275601815E-2</v>
      </c>
      <c r="V369" s="22">
        <f t="shared" si="229"/>
        <v>9.5085867564081994E-3</v>
      </c>
      <c r="W369" s="22">
        <f t="shared" si="230"/>
        <v>5.0046864207025088E-3</v>
      </c>
      <c r="X369" s="22">
        <f t="shared" si="231"/>
        <v>8.6334319737815246E-3</v>
      </c>
      <c r="Y369" s="22">
        <f t="shared" si="232"/>
        <v>2.5680233096210481E-2</v>
      </c>
      <c r="Z369" s="16"/>
    </row>
    <row r="370" spans="1:26">
      <c r="A370" s="2"/>
      <c r="B370" s="112">
        <v>43997</v>
      </c>
      <c r="C370">
        <v>39.186996000000001</v>
      </c>
      <c r="D370">
        <v>232.25357099999999</v>
      </c>
      <c r="E370">
        <v>37.154567999999998</v>
      </c>
      <c r="F370">
        <v>48.080466999999999</v>
      </c>
      <c r="G370">
        <v>48.426597999999998</v>
      </c>
      <c r="H370">
        <v>90.673148999999995</v>
      </c>
      <c r="I370">
        <v>239.04058800000001</v>
      </c>
      <c r="J370">
        <v>65.745361000000003</v>
      </c>
      <c r="K370">
        <v>270.26531999999997</v>
      </c>
      <c r="L370">
        <v>83.855887999999993</v>
      </c>
      <c r="M370">
        <v>147.61927800000001</v>
      </c>
      <c r="O370" s="22">
        <f t="shared" ref="O370:O372" si="253">C370/C369-1</f>
        <v>-6.3605631111762762E-4</v>
      </c>
      <c r="P370" s="22">
        <f t="shared" si="223"/>
        <v>1.7149302757829776E-2</v>
      </c>
      <c r="Q370" s="22">
        <f t="shared" si="224"/>
        <v>2.8878268732308587E-3</v>
      </c>
      <c r="R370" s="22">
        <f t="shared" si="225"/>
        <v>4.931515564760236E-3</v>
      </c>
      <c r="S370" s="22">
        <f t="shared" si="226"/>
        <v>1.9211926513845956E-2</v>
      </c>
      <c r="T370" s="22">
        <f t="shared" si="227"/>
        <v>1.3817765681162664E-2</v>
      </c>
      <c r="U370" s="22">
        <f t="shared" si="228"/>
        <v>1.7087664712089445E-2</v>
      </c>
      <c r="V370" s="22">
        <f t="shared" si="229"/>
        <v>2.9187681903402041E-3</v>
      </c>
      <c r="W370" s="22">
        <f t="shared" si="230"/>
        <v>3.9630014858254015E-3</v>
      </c>
      <c r="X370" s="22">
        <f t="shared" si="231"/>
        <v>1.2367167528072098E-2</v>
      </c>
      <c r="Y370" s="22">
        <f t="shared" si="232"/>
        <v>3.2265014891890154E-3</v>
      </c>
      <c r="Z370" s="16"/>
    </row>
    <row r="371" spans="1:26">
      <c r="A371" s="2"/>
      <c r="B371" s="112">
        <v>43998</v>
      </c>
      <c r="C371">
        <v>40.068171999999997</v>
      </c>
      <c r="D371">
        <v>235.400238</v>
      </c>
      <c r="E371">
        <v>37.648578999999998</v>
      </c>
      <c r="F371">
        <v>49.190280999999999</v>
      </c>
      <c r="G371">
        <v>49.488464</v>
      </c>
      <c r="H371">
        <v>91.398537000000005</v>
      </c>
      <c r="I371">
        <v>241.126068</v>
      </c>
      <c r="J371">
        <v>66.414969999999997</v>
      </c>
      <c r="K371">
        <v>276.609375</v>
      </c>
      <c r="L371">
        <v>86.078261999999995</v>
      </c>
      <c r="M371">
        <v>150.306366</v>
      </c>
      <c r="O371" s="22">
        <f t="shared" si="253"/>
        <v>2.2486439123835744E-2</v>
      </c>
      <c r="P371" s="22">
        <f t="shared" si="223"/>
        <v>1.3548411705583741E-2</v>
      </c>
      <c r="Q371" s="22">
        <f t="shared" si="224"/>
        <v>1.3296103994534514E-2</v>
      </c>
      <c r="R371" s="22">
        <f t="shared" si="225"/>
        <v>2.3082429711009267E-2</v>
      </c>
      <c r="S371" s="22">
        <f t="shared" si="226"/>
        <v>2.1927330100702136E-2</v>
      </c>
      <c r="T371" s="22">
        <f t="shared" si="227"/>
        <v>8.0000309683743165E-3</v>
      </c>
      <c r="U371" s="22">
        <f t="shared" si="228"/>
        <v>8.7243761297977063E-3</v>
      </c>
      <c r="V371" s="22">
        <f t="shared" si="229"/>
        <v>1.0184885896360019E-2</v>
      </c>
      <c r="W371" s="22">
        <f t="shared" si="230"/>
        <v>2.3473433439406888E-2</v>
      </c>
      <c r="X371" s="22">
        <f t="shared" si="231"/>
        <v>2.65023011860539E-2</v>
      </c>
      <c r="Y371" s="22">
        <f t="shared" si="232"/>
        <v>1.8202825785396337E-2</v>
      </c>
      <c r="Z371" s="16"/>
    </row>
    <row r="372" spans="1:26">
      <c r="A372" s="2"/>
      <c r="B372" s="112">
        <v>43999</v>
      </c>
      <c r="C372">
        <v>38.763046000000003</v>
      </c>
      <c r="D372">
        <v>235.28036499999999</v>
      </c>
      <c r="E372">
        <v>37.453484000000003</v>
      </c>
      <c r="F372">
        <v>49.836945</v>
      </c>
      <c r="G372">
        <v>49.153129999999997</v>
      </c>
      <c r="H372">
        <v>89.088065999999998</v>
      </c>
      <c r="I372">
        <v>240.388397</v>
      </c>
      <c r="J372">
        <v>65.475746000000001</v>
      </c>
      <c r="K372">
        <v>276.23181199999999</v>
      </c>
      <c r="L372">
        <v>85.958466000000001</v>
      </c>
      <c r="M372">
        <v>147.65725699999999</v>
      </c>
      <c r="O372" s="22">
        <f t="shared" si="253"/>
        <v>-3.257263645568842E-2</v>
      </c>
      <c r="P372" s="22">
        <f t="shared" si="223"/>
        <v>-5.0923058115182052E-4</v>
      </c>
      <c r="Q372" s="22">
        <f t="shared" si="224"/>
        <v>-5.1820016898910248E-3</v>
      </c>
      <c r="R372" s="22">
        <f t="shared" si="225"/>
        <v>1.3146174139562206E-2</v>
      </c>
      <c r="S372" s="22">
        <f t="shared" si="226"/>
        <v>-6.7760033934374242E-3</v>
      </c>
      <c r="T372" s="22">
        <f t="shared" si="227"/>
        <v>-2.5279080780034824E-2</v>
      </c>
      <c r="U372" s="22">
        <f t="shared" si="228"/>
        <v>-3.0592752003901769E-3</v>
      </c>
      <c r="V372" s="22">
        <f t="shared" si="229"/>
        <v>-1.4141751475608477E-2</v>
      </c>
      <c r="W372" s="22">
        <f t="shared" si="230"/>
        <v>-1.3649681974806649E-3</v>
      </c>
      <c r="X372" s="22">
        <f t="shared" si="231"/>
        <v>-1.3917102554881211E-3</v>
      </c>
      <c r="Y372" s="22">
        <f t="shared" si="232"/>
        <v>-1.7624729214729351E-2</v>
      </c>
      <c r="Z372" s="16"/>
    </row>
    <row r="373" spans="1:26">
      <c r="A373" s="2"/>
      <c r="B373" s="112">
        <v>44000</v>
      </c>
      <c r="C373">
        <v>39.004116000000003</v>
      </c>
      <c r="D373">
        <v>235.68992600000001</v>
      </c>
      <c r="E373">
        <v>37.126246999999999</v>
      </c>
      <c r="F373">
        <v>49.679642000000001</v>
      </c>
      <c r="G373">
        <v>48.976154000000001</v>
      </c>
      <c r="H373">
        <v>88.604461999999998</v>
      </c>
      <c r="I373">
        <v>235.569107</v>
      </c>
      <c r="J373">
        <v>65.110512</v>
      </c>
      <c r="K373">
        <v>275.17443800000001</v>
      </c>
      <c r="L373">
        <v>85.992699000000002</v>
      </c>
      <c r="M373">
        <v>147.04954499999999</v>
      </c>
      <c r="O373" s="22">
        <f t="shared" ref="O373" si="254">(C373/C372)-1</f>
        <v>6.219067510845333E-3</v>
      </c>
      <c r="P373" s="22">
        <f t="shared" si="223"/>
        <v>1.7407359938430567E-3</v>
      </c>
      <c r="Q373" s="22">
        <f t="shared" si="224"/>
        <v>-8.7371578035304598E-3</v>
      </c>
      <c r="R373" s="22">
        <f t="shared" si="225"/>
        <v>-3.1563531833662672E-3</v>
      </c>
      <c r="S373" s="22">
        <f t="shared" si="226"/>
        <v>-3.6005031622603489E-3</v>
      </c>
      <c r="T373" s="22">
        <f t="shared" si="227"/>
        <v>-5.4283813951018223E-3</v>
      </c>
      <c r="U373" s="22">
        <f t="shared" si="228"/>
        <v>-2.0047931015572229E-2</v>
      </c>
      <c r="V373" s="22">
        <f t="shared" si="229"/>
        <v>-5.5781571392863327E-3</v>
      </c>
      <c r="W373" s="22">
        <f t="shared" si="230"/>
        <v>-3.827850211546191E-3</v>
      </c>
      <c r="X373" s="22">
        <f t="shared" si="231"/>
        <v>3.9825047599162389E-4</v>
      </c>
      <c r="Y373" s="22">
        <f t="shared" si="232"/>
        <v>-4.1156934128878664E-3</v>
      </c>
      <c r="Z373" s="16"/>
    </row>
    <row r="374" spans="1:26">
      <c r="A374" s="2"/>
      <c r="B374" s="112">
        <v>44001</v>
      </c>
      <c r="C374">
        <v>38.222709999999999</v>
      </c>
      <c r="D374">
        <v>238.53689600000001</v>
      </c>
      <c r="E374">
        <v>37.711502000000003</v>
      </c>
      <c r="F374">
        <v>50.134064000000002</v>
      </c>
      <c r="G374">
        <v>48.994781000000003</v>
      </c>
      <c r="H374">
        <v>87.592499000000004</v>
      </c>
      <c r="I374">
        <v>242.88493299999999</v>
      </c>
      <c r="J374">
        <v>62.127612999999997</v>
      </c>
      <c r="K374">
        <v>276.13192700000002</v>
      </c>
      <c r="L374">
        <v>85.501273999999995</v>
      </c>
      <c r="M374">
        <v>147.04954499999999</v>
      </c>
      <c r="O374" s="22">
        <f t="shared" ref="O374:O376" si="255">C374/C373-1</f>
        <v>-2.0033936931169061E-2</v>
      </c>
      <c r="P374" s="22">
        <f t="shared" si="223"/>
        <v>1.2079302871858877E-2</v>
      </c>
      <c r="Q374" s="22">
        <f t="shared" si="224"/>
        <v>1.5763914946749225E-2</v>
      </c>
      <c r="R374" s="22">
        <f t="shared" si="225"/>
        <v>9.1470465910361565E-3</v>
      </c>
      <c r="S374" s="22">
        <f t="shared" si="226"/>
        <v>3.8032794490150401E-4</v>
      </c>
      <c r="T374" s="22">
        <f t="shared" si="227"/>
        <v>-1.142112910747084E-2</v>
      </c>
      <c r="U374" s="22">
        <f t="shared" si="228"/>
        <v>3.1055965245901263E-2</v>
      </c>
      <c r="V374" s="22">
        <f t="shared" si="229"/>
        <v>-4.5812863520409808E-2</v>
      </c>
      <c r="W374" s="22">
        <f t="shared" si="230"/>
        <v>3.4795710203285868E-3</v>
      </c>
      <c r="X374" s="22">
        <f t="shared" si="231"/>
        <v>-5.7147293399874011E-3</v>
      </c>
      <c r="Y374" s="22">
        <f t="shared" si="232"/>
        <v>0</v>
      </c>
      <c r="Z374" s="16"/>
    </row>
    <row r="375" spans="1:26">
      <c r="A375" s="2"/>
      <c r="B375" s="112">
        <v>44004</v>
      </c>
      <c r="C375">
        <v>38.588478000000002</v>
      </c>
      <c r="D375">
        <v>238.96646100000001</v>
      </c>
      <c r="E375">
        <v>38.287323000000001</v>
      </c>
      <c r="F375">
        <v>49.985508000000003</v>
      </c>
      <c r="G375">
        <v>49.348736000000002</v>
      </c>
      <c r="H375">
        <v>86.643234000000007</v>
      </c>
      <c r="I375">
        <v>241.97044399999999</v>
      </c>
      <c r="J375">
        <v>62.110228999999997</v>
      </c>
      <c r="K375">
        <v>277.48779300000001</v>
      </c>
      <c r="L375">
        <v>87.738311999999993</v>
      </c>
      <c r="M375">
        <v>146.75520299999999</v>
      </c>
      <c r="O375" s="22">
        <f t="shared" si="255"/>
        <v>9.5693895069188795E-3</v>
      </c>
      <c r="P375" s="22">
        <f t="shared" si="223"/>
        <v>1.8008325219425192E-3</v>
      </c>
      <c r="Q375" s="22">
        <f t="shared" si="224"/>
        <v>1.5269108082727634E-2</v>
      </c>
      <c r="R375" s="22">
        <f t="shared" si="225"/>
        <v>-2.9631748984083606E-3</v>
      </c>
      <c r="S375" s="22">
        <f t="shared" si="226"/>
        <v>7.2243408945944498E-3</v>
      </c>
      <c r="T375" s="22">
        <f t="shared" si="227"/>
        <v>-1.0837286421066628E-2</v>
      </c>
      <c r="U375" s="22">
        <f t="shared" si="228"/>
        <v>-3.7651120993990039E-3</v>
      </c>
      <c r="V375" s="22">
        <f t="shared" si="229"/>
        <v>-2.7981116866671041E-4</v>
      </c>
      <c r="W375" s="22">
        <f t="shared" si="230"/>
        <v>4.9102109079910417E-3</v>
      </c>
      <c r="X375" s="22">
        <f t="shared" si="231"/>
        <v>2.6163797278623058E-2</v>
      </c>
      <c r="Y375" s="22">
        <f t="shared" si="232"/>
        <v>-2.0016518922244542E-3</v>
      </c>
      <c r="Z375" s="16"/>
    </row>
    <row r="376" spans="1:26">
      <c r="A376" s="2"/>
      <c r="B376" s="112">
        <v>44005</v>
      </c>
      <c r="C376">
        <v>38.821235999999999</v>
      </c>
      <c r="D376">
        <v>241.983261</v>
      </c>
      <c r="E376">
        <v>38.095387000000002</v>
      </c>
      <c r="F376">
        <v>49.994244000000002</v>
      </c>
      <c r="G376">
        <v>49.283538999999998</v>
      </c>
      <c r="H376">
        <v>87.699966000000003</v>
      </c>
      <c r="I376">
        <v>241.87901299999999</v>
      </c>
      <c r="J376">
        <v>61.692799000000001</v>
      </c>
      <c r="K376">
        <v>282.16210899999999</v>
      </c>
      <c r="L376">
        <v>89.611061000000007</v>
      </c>
      <c r="M376">
        <v>146.18553199999999</v>
      </c>
      <c r="O376" s="22">
        <f t="shared" si="255"/>
        <v>6.0318004768158406E-3</v>
      </c>
      <c r="P376" s="22">
        <f t="shared" si="223"/>
        <v>1.2624365726368492E-2</v>
      </c>
      <c r="Q376" s="22">
        <f t="shared" si="224"/>
        <v>-5.0130430900064971E-3</v>
      </c>
      <c r="R376" s="22">
        <f t="shared" si="225"/>
        <v>1.7477065552684579E-4</v>
      </c>
      <c r="S376" s="22">
        <f t="shared" si="226"/>
        <v>-1.3211483268792401E-3</v>
      </c>
      <c r="T376" s="22">
        <f t="shared" si="227"/>
        <v>1.2196359152521818E-2</v>
      </c>
      <c r="U376" s="22">
        <f t="shared" si="228"/>
        <v>-3.7786019849594954E-4</v>
      </c>
      <c r="V376" s="22">
        <f t="shared" si="229"/>
        <v>-6.7207931241083374E-3</v>
      </c>
      <c r="W376" s="22">
        <f t="shared" si="230"/>
        <v>1.6845122985283734E-2</v>
      </c>
      <c r="X376" s="22">
        <f t="shared" si="231"/>
        <v>2.1344711988532605E-2</v>
      </c>
      <c r="Y376" s="22">
        <f t="shared" si="232"/>
        <v>-3.8817771932760925E-3</v>
      </c>
      <c r="Z376" s="16"/>
    </row>
    <row r="377" spans="1:26">
      <c r="A377" s="2"/>
      <c r="B377" s="112">
        <v>44006</v>
      </c>
      <c r="C377">
        <v>36.992396999999997</v>
      </c>
      <c r="D377">
        <v>233.771973</v>
      </c>
      <c r="E377">
        <v>37.853099999999998</v>
      </c>
      <c r="F377">
        <v>49.199016999999998</v>
      </c>
      <c r="G377">
        <v>48.007446000000002</v>
      </c>
      <c r="H377">
        <v>84.771561000000005</v>
      </c>
      <c r="I377">
        <v>232.44160500000001</v>
      </c>
      <c r="J377">
        <v>62.205874999999999</v>
      </c>
      <c r="K377">
        <v>274.178833</v>
      </c>
      <c r="L377">
        <v>88.029251000000002</v>
      </c>
      <c r="M377">
        <v>142.890747</v>
      </c>
      <c r="O377" s="22">
        <f t="shared" ref="O377" si="256">(C377/C376)-1</f>
        <v>-4.7109241962311588E-2</v>
      </c>
      <c r="P377" s="22">
        <f t="shared" si="223"/>
        <v>-3.3933289294750035E-2</v>
      </c>
      <c r="Q377" s="22">
        <f t="shared" si="224"/>
        <v>-6.3600088903154051E-3</v>
      </c>
      <c r="R377" s="22">
        <f t="shared" si="225"/>
        <v>-1.5906371141445885E-2</v>
      </c>
      <c r="S377" s="22">
        <f t="shared" si="226"/>
        <v>-2.5892884843355057E-2</v>
      </c>
      <c r="T377" s="22">
        <f t="shared" si="227"/>
        <v>-3.3391176001140055E-2</v>
      </c>
      <c r="U377" s="22">
        <f t="shared" si="228"/>
        <v>-3.9017060153127003E-2</v>
      </c>
      <c r="V377" s="22">
        <f t="shared" si="229"/>
        <v>8.3166270345425009E-3</v>
      </c>
      <c r="W377" s="22">
        <f t="shared" si="230"/>
        <v>-2.8293224870955314E-2</v>
      </c>
      <c r="X377" s="22">
        <f t="shared" si="231"/>
        <v>-1.7651950354655499E-2</v>
      </c>
      <c r="Y377" s="22">
        <f t="shared" si="232"/>
        <v>-2.2538379516243712E-2</v>
      </c>
      <c r="Z377" s="16"/>
    </row>
    <row r="378" spans="1:26">
      <c r="A378" s="2"/>
      <c r="B378" s="112">
        <v>44007</v>
      </c>
      <c r="C378">
        <v>37.549354999999998</v>
      </c>
      <c r="D378">
        <v>235.43019100000001</v>
      </c>
      <c r="E378">
        <v>37.667450000000002</v>
      </c>
      <c r="F378">
        <v>49.391272999999998</v>
      </c>
      <c r="G378">
        <v>49.451194999999998</v>
      </c>
      <c r="H378">
        <v>87.726837000000003</v>
      </c>
      <c r="I378">
        <v>232.606247</v>
      </c>
      <c r="J378">
        <v>61.414509000000002</v>
      </c>
      <c r="K378">
        <v>280.85366800000003</v>
      </c>
      <c r="L378">
        <v>89.197884000000002</v>
      </c>
      <c r="M378">
        <v>146.650757</v>
      </c>
      <c r="O378" s="22">
        <f t="shared" ref="O378:O380" si="257">C378/C377-1</f>
        <v>1.5056012726074597E-2</v>
      </c>
      <c r="P378" s="22">
        <f t="shared" si="223"/>
        <v>7.0933139619777652E-3</v>
      </c>
      <c r="Q378" s="22">
        <f t="shared" si="224"/>
        <v>-4.904486026243382E-3</v>
      </c>
      <c r="R378" s="22">
        <f t="shared" si="225"/>
        <v>3.907720351404631E-3</v>
      </c>
      <c r="S378" s="22">
        <f t="shared" si="226"/>
        <v>3.0073439024437931E-2</v>
      </c>
      <c r="T378" s="22">
        <f t="shared" si="227"/>
        <v>3.4861644225237187E-2</v>
      </c>
      <c r="U378" s="22">
        <f t="shared" si="228"/>
        <v>7.0831553585248841E-4</v>
      </c>
      <c r="V378" s="22">
        <f t="shared" si="229"/>
        <v>-1.2721724435191928E-2</v>
      </c>
      <c r="W378" s="22">
        <f t="shared" si="230"/>
        <v>2.4344822417418532E-2</v>
      </c>
      <c r="X378" s="22">
        <f t="shared" si="231"/>
        <v>1.3275507705955647E-2</v>
      </c>
      <c r="Y378" s="22">
        <f t="shared" si="232"/>
        <v>2.6313880212271545E-2</v>
      </c>
      <c r="Z378" s="16"/>
    </row>
    <row r="379" spans="1:26">
      <c r="A379" s="2"/>
      <c r="B379" s="112">
        <v>44008</v>
      </c>
      <c r="C379">
        <v>36.260863999999998</v>
      </c>
      <c r="D379">
        <v>215.85098300000001</v>
      </c>
      <c r="E379">
        <v>37.230080000000001</v>
      </c>
      <c r="F379">
        <v>49.059204000000001</v>
      </c>
      <c r="G379">
        <v>47.895663999999996</v>
      </c>
      <c r="H379">
        <v>82.917793000000003</v>
      </c>
      <c r="I379">
        <v>225.40010100000001</v>
      </c>
      <c r="J379">
        <v>61.988475999999999</v>
      </c>
      <c r="K379">
        <v>271.998199</v>
      </c>
      <c r="L379">
        <v>86.457222000000002</v>
      </c>
      <c r="M379">
        <v>141.51397700000001</v>
      </c>
      <c r="O379" s="22">
        <f t="shared" si="257"/>
        <v>-3.4314597414522807E-2</v>
      </c>
      <c r="P379" s="22">
        <f t="shared" si="223"/>
        <v>-8.3163539547907783E-2</v>
      </c>
      <c r="Q379" s="22">
        <f t="shared" si="224"/>
        <v>-1.1611351445346085E-2</v>
      </c>
      <c r="R379" s="22">
        <f t="shared" si="225"/>
        <v>-6.7232322600795369E-3</v>
      </c>
      <c r="S379" s="22">
        <f t="shared" si="226"/>
        <v>-3.1455882916479605E-2</v>
      </c>
      <c r="T379" s="22">
        <f t="shared" si="227"/>
        <v>-5.4818390408855167E-2</v>
      </c>
      <c r="U379" s="22">
        <f t="shared" si="228"/>
        <v>-3.0980019208168508E-2</v>
      </c>
      <c r="V379" s="22">
        <f t="shared" si="229"/>
        <v>9.345788305496372E-3</v>
      </c>
      <c r="W379" s="22">
        <f t="shared" si="230"/>
        <v>-3.1530544226326507E-2</v>
      </c>
      <c r="X379" s="22">
        <f t="shared" si="231"/>
        <v>-3.072563918668747E-2</v>
      </c>
      <c r="Y379" s="22">
        <f t="shared" si="232"/>
        <v>-3.5027299586322558E-2</v>
      </c>
      <c r="Z379" s="16"/>
    </row>
    <row r="380" spans="1:26">
      <c r="A380" s="2"/>
      <c r="B380" s="112">
        <v>44011</v>
      </c>
      <c r="C380">
        <v>36.842758000000003</v>
      </c>
      <c r="D380">
        <v>220.40614299999999</v>
      </c>
      <c r="E380">
        <v>37.462921000000001</v>
      </c>
      <c r="F380">
        <v>48.298931000000003</v>
      </c>
      <c r="G380">
        <v>48.873699000000002</v>
      </c>
      <c r="H380">
        <v>83.284981000000002</v>
      </c>
      <c r="I380">
        <v>232.09410099999999</v>
      </c>
      <c r="J380">
        <v>63.223373000000002</v>
      </c>
      <c r="K380">
        <v>274.72876000000002</v>
      </c>
      <c r="L380">
        <v>88.449759999999998</v>
      </c>
      <c r="M380">
        <v>146.69618199999999</v>
      </c>
      <c r="O380" s="22">
        <f t="shared" si="257"/>
        <v>1.6047438913755707E-2</v>
      </c>
      <c r="P380" s="22">
        <f t="shared" si="223"/>
        <v>2.1103262707865333E-2</v>
      </c>
      <c r="Q380" s="22">
        <f t="shared" si="224"/>
        <v>6.2541095802104429E-3</v>
      </c>
      <c r="R380" s="22">
        <f t="shared" si="225"/>
        <v>-1.5497051277065133E-2</v>
      </c>
      <c r="S380" s="22">
        <f t="shared" si="226"/>
        <v>2.0420115691474727E-2</v>
      </c>
      <c r="T380" s="22">
        <f t="shared" si="227"/>
        <v>4.4283378357645731E-3</v>
      </c>
      <c r="U380" s="22">
        <f t="shared" si="228"/>
        <v>2.9698300800672595E-2</v>
      </c>
      <c r="V380" s="22">
        <f t="shared" si="229"/>
        <v>1.9921396357606813E-2</v>
      </c>
      <c r="W380" s="22">
        <f t="shared" si="230"/>
        <v>1.0038893676645344E-2</v>
      </c>
      <c r="X380" s="22">
        <f t="shared" si="231"/>
        <v>2.3046518890000867E-2</v>
      </c>
      <c r="Y380" s="22">
        <f t="shared" si="232"/>
        <v>3.6619739688327657E-2</v>
      </c>
      <c r="Z380" s="16"/>
    </row>
    <row r="381" spans="1:26">
      <c r="A381" s="2"/>
      <c r="B381" s="112">
        <v>44012</v>
      </c>
      <c r="C381">
        <v>37.175277999999999</v>
      </c>
      <c r="D381">
        <v>226.82934599999999</v>
      </c>
      <c r="E381">
        <v>37.689475999999999</v>
      </c>
      <c r="F381">
        <v>47.958117999999999</v>
      </c>
      <c r="G381">
        <v>49.488464</v>
      </c>
      <c r="H381">
        <v>84.234229999999997</v>
      </c>
      <c r="I381">
        <v>236.42871099999999</v>
      </c>
      <c r="J381">
        <v>62.553725999999997</v>
      </c>
      <c r="K381">
        <v>279.64959700000003</v>
      </c>
      <c r="L381">
        <v>89.188109999999995</v>
      </c>
      <c r="M381">
        <v>149.979218</v>
      </c>
      <c r="O381" s="22">
        <f t="shared" ref="O381" si="258">(C381/C380)-1</f>
        <v>9.0253829531437013E-3</v>
      </c>
      <c r="P381" s="22">
        <f t="shared" si="223"/>
        <v>2.914257702880807E-2</v>
      </c>
      <c r="Q381" s="22">
        <f t="shared" si="224"/>
        <v>6.0474462202240176E-3</v>
      </c>
      <c r="R381" s="22">
        <f t="shared" si="225"/>
        <v>-7.0563259464273553E-3</v>
      </c>
      <c r="S381" s="22">
        <f t="shared" si="226"/>
        <v>1.2578646850527786E-2</v>
      </c>
      <c r="T381" s="22">
        <f t="shared" si="227"/>
        <v>1.1397601207353336E-2</v>
      </c>
      <c r="U381" s="22">
        <f t="shared" si="228"/>
        <v>1.8676088626655707E-2</v>
      </c>
      <c r="V381" s="22">
        <f t="shared" si="229"/>
        <v>-1.0591763270839771E-2</v>
      </c>
      <c r="W381" s="22">
        <f t="shared" si="230"/>
        <v>1.7911619446031146E-2</v>
      </c>
      <c r="X381" s="22">
        <f t="shared" si="231"/>
        <v>8.3476766923957779E-3</v>
      </c>
      <c r="Y381" s="22">
        <f t="shared" si="232"/>
        <v>2.2379832625773588E-2</v>
      </c>
      <c r="Z381" s="16"/>
    </row>
    <row r="382" spans="1:26">
      <c r="A382" s="2"/>
      <c r="B382" s="112">
        <v>44013</v>
      </c>
      <c r="C382">
        <v>36.335673999999997</v>
      </c>
      <c r="D382">
        <v>237.29823300000001</v>
      </c>
      <c r="E382">
        <v>37.661160000000002</v>
      </c>
      <c r="F382">
        <v>48.124149000000003</v>
      </c>
      <c r="G382">
        <v>48.733974000000003</v>
      </c>
      <c r="H382">
        <v>83.517807000000005</v>
      </c>
      <c r="I382">
        <v>242.69291699999999</v>
      </c>
      <c r="J382">
        <v>63.571235999999999</v>
      </c>
      <c r="K382">
        <v>282.28530899999998</v>
      </c>
      <c r="L382">
        <v>89.019408999999996</v>
      </c>
      <c r="M382">
        <v>149.692902</v>
      </c>
      <c r="O382" s="22">
        <f t="shared" ref="O382:O384" si="259">C382/C381-1</f>
        <v>-2.2585009317213522E-2</v>
      </c>
      <c r="P382" s="22">
        <f t="shared" si="223"/>
        <v>4.6153141930762365E-2</v>
      </c>
      <c r="Q382" s="22">
        <f t="shared" si="224"/>
        <v>-7.5129725868294805E-4</v>
      </c>
      <c r="R382" s="22">
        <f t="shared" si="225"/>
        <v>3.4619999058345119E-3</v>
      </c>
      <c r="S382" s="22">
        <f t="shared" si="226"/>
        <v>-1.5245775257845873E-2</v>
      </c>
      <c r="T382" s="22">
        <f t="shared" si="227"/>
        <v>-8.5051290906320576E-3</v>
      </c>
      <c r="U382" s="22">
        <f t="shared" si="228"/>
        <v>2.6495115476901532E-2</v>
      </c>
      <c r="V382" s="22">
        <f t="shared" si="229"/>
        <v>1.6266177333705167E-2</v>
      </c>
      <c r="W382" s="22">
        <f t="shared" si="230"/>
        <v>9.4250520232288526E-3</v>
      </c>
      <c r="X382" s="22">
        <f t="shared" si="231"/>
        <v>-1.8915189479853378E-3</v>
      </c>
      <c r="Y382" s="22">
        <f t="shared" si="232"/>
        <v>-1.9090378241604089E-3</v>
      </c>
      <c r="Z382" s="16"/>
    </row>
    <row r="383" spans="1:26">
      <c r="A383" s="2"/>
      <c r="B383" s="112">
        <v>44014</v>
      </c>
      <c r="C383">
        <v>36.643261000000003</v>
      </c>
      <c r="D383">
        <v>233.17259200000001</v>
      </c>
      <c r="E383">
        <v>37.510123999999998</v>
      </c>
      <c r="F383">
        <v>48.648479000000002</v>
      </c>
      <c r="G383">
        <v>50.038024999999998</v>
      </c>
      <c r="H383">
        <v>83.789092999999994</v>
      </c>
      <c r="I383">
        <v>241.61378500000001</v>
      </c>
      <c r="J383">
        <v>64.188675000000003</v>
      </c>
      <c r="K383">
        <v>282.78784200000001</v>
      </c>
      <c r="L383">
        <v>89.019408999999996</v>
      </c>
      <c r="M383">
        <v>150.69497699999999</v>
      </c>
      <c r="O383" s="22">
        <f t="shared" si="259"/>
        <v>8.4651519055352065E-3</v>
      </c>
      <c r="P383" s="22">
        <f t="shared" si="223"/>
        <v>-1.7385890100580781E-2</v>
      </c>
      <c r="Q383" s="22">
        <f t="shared" si="224"/>
        <v>-4.0103916076935642E-3</v>
      </c>
      <c r="R383" s="22">
        <f t="shared" si="225"/>
        <v>1.0895361495119715E-2</v>
      </c>
      <c r="S383" s="22">
        <f t="shared" si="226"/>
        <v>2.6758560670631759E-2</v>
      </c>
      <c r="T383" s="22">
        <f t="shared" si="227"/>
        <v>3.2482414199404008E-3</v>
      </c>
      <c r="U383" s="22">
        <f t="shared" si="228"/>
        <v>-4.4464915306943187E-3</v>
      </c>
      <c r="V383" s="22">
        <f t="shared" si="229"/>
        <v>9.7125530169022145E-3</v>
      </c>
      <c r="W383" s="22">
        <f t="shared" si="230"/>
        <v>1.7802307947949458E-3</v>
      </c>
      <c r="X383" s="22">
        <f t="shared" si="231"/>
        <v>0</v>
      </c>
      <c r="Y383" s="22">
        <f t="shared" si="232"/>
        <v>6.694205180149293E-3</v>
      </c>
      <c r="Z383" s="16"/>
    </row>
    <row r="384" spans="1:26">
      <c r="A384" s="2"/>
      <c r="B384" s="112">
        <v>44018</v>
      </c>
      <c r="C384">
        <v>36.900950999999999</v>
      </c>
      <c r="D384">
        <v>240.02533</v>
      </c>
      <c r="E384">
        <v>37.409435000000002</v>
      </c>
      <c r="F384">
        <v>48.097954000000001</v>
      </c>
      <c r="G384">
        <v>50.867023000000003</v>
      </c>
      <c r="H384">
        <v>85.905051999999998</v>
      </c>
      <c r="I384">
        <v>243.223297</v>
      </c>
      <c r="J384">
        <v>63.571235999999999</v>
      </c>
      <c r="K384">
        <v>287.10177599999997</v>
      </c>
      <c r="L384">
        <v>91.400695999999996</v>
      </c>
      <c r="M384">
        <v>152.90914900000001</v>
      </c>
      <c r="O384" s="22">
        <f t="shared" si="259"/>
        <v>7.0323981263566981E-3</v>
      </c>
      <c r="P384" s="22">
        <f t="shared" si="223"/>
        <v>2.9389123057824929E-2</v>
      </c>
      <c r="Q384" s="22">
        <f t="shared" si="224"/>
        <v>-2.684315306448859E-3</v>
      </c>
      <c r="R384" s="22">
        <f t="shared" si="225"/>
        <v>-1.1316386684977364E-2</v>
      </c>
      <c r="S384" s="22">
        <f t="shared" si="226"/>
        <v>1.6567360522322883E-2</v>
      </c>
      <c r="T384" s="22">
        <f t="shared" si="227"/>
        <v>2.5253394257412465E-2</v>
      </c>
      <c r="U384" s="22">
        <f t="shared" si="228"/>
        <v>6.6615073308007311E-3</v>
      </c>
      <c r="V384" s="22">
        <f t="shared" si="229"/>
        <v>-9.6191267384784229E-3</v>
      </c>
      <c r="W384" s="22">
        <f t="shared" si="230"/>
        <v>1.5255019344148302E-2</v>
      </c>
      <c r="X384" s="22">
        <f t="shared" si="231"/>
        <v>2.6750200060303708E-2</v>
      </c>
      <c r="Y384" s="22">
        <f t="shared" si="232"/>
        <v>1.4693071023860416E-2</v>
      </c>
      <c r="Z384" s="16"/>
    </row>
    <row r="385" spans="1:26">
      <c r="A385" s="2"/>
      <c r="B385" s="112">
        <v>44019</v>
      </c>
      <c r="C385">
        <v>35.944969</v>
      </c>
      <c r="D385">
        <v>240.60472100000001</v>
      </c>
      <c r="E385">
        <v>39.94556</v>
      </c>
      <c r="F385">
        <v>47.704697000000003</v>
      </c>
      <c r="G385">
        <v>49.935555000000001</v>
      </c>
      <c r="H385">
        <v>83.481650999999999</v>
      </c>
      <c r="I385">
        <v>243.223297</v>
      </c>
      <c r="J385">
        <v>63.049438000000002</v>
      </c>
      <c r="K385">
        <v>281.26135299999999</v>
      </c>
      <c r="L385">
        <v>91.117096000000004</v>
      </c>
      <c r="M385">
        <v>151.458527</v>
      </c>
      <c r="O385" s="22">
        <f t="shared" ref="O385" si="260">(C385/C384)-1</f>
        <v>-2.5906703596880187E-2</v>
      </c>
      <c r="P385" s="22">
        <f t="shared" si="223"/>
        <v>2.4138744023392E-3</v>
      </c>
      <c r="Q385" s="22">
        <f t="shared" si="224"/>
        <v>6.7793726368762242E-2</v>
      </c>
      <c r="R385" s="22">
        <f t="shared" si="225"/>
        <v>-8.1761689904730206E-3</v>
      </c>
      <c r="S385" s="22">
        <f t="shared" si="226"/>
        <v>-1.8311824539053556E-2</v>
      </c>
      <c r="T385" s="22">
        <f t="shared" si="227"/>
        <v>-2.8210226797837246E-2</v>
      </c>
      <c r="U385" s="22">
        <f t="shared" si="228"/>
        <v>0</v>
      </c>
      <c r="V385" s="22">
        <f t="shared" si="229"/>
        <v>-8.2080832910028656E-3</v>
      </c>
      <c r="W385" s="22">
        <f t="shared" si="230"/>
        <v>-2.0342691993657236E-2</v>
      </c>
      <c r="X385" s="22">
        <f t="shared" si="231"/>
        <v>-3.1028210113409616E-3</v>
      </c>
      <c r="Y385" s="22">
        <f t="shared" si="232"/>
        <v>-9.4868227930561266E-3</v>
      </c>
      <c r="Z385" s="16"/>
    </row>
    <row r="386" spans="1:26">
      <c r="A386" s="2"/>
      <c r="B386" s="112">
        <v>44020</v>
      </c>
      <c r="C386">
        <v>35.861834999999999</v>
      </c>
      <c r="D386">
        <v>243.32183800000001</v>
      </c>
      <c r="E386">
        <v>39.155773000000003</v>
      </c>
      <c r="F386">
        <v>47.704697000000003</v>
      </c>
      <c r="G386">
        <v>48.668776999999999</v>
      </c>
      <c r="H386">
        <v>84.367835999999997</v>
      </c>
      <c r="I386">
        <v>242.061905</v>
      </c>
      <c r="J386">
        <v>62.988571</v>
      </c>
      <c r="K386">
        <v>282.88256799999999</v>
      </c>
      <c r="L386">
        <v>93.239220000000003</v>
      </c>
      <c r="M386">
        <v>151.15310700000001</v>
      </c>
      <c r="O386" s="22">
        <f t="shared" ref="O386:O388" si="261">C386/C385-1</f>
        <v>-2.3128132340300978E-3</v>
      </c>
      <c r="P386" s="22">
        <f t="shared" si="223"/>
        <v>1.1292866526920742E-2</v>
      </c>
      <c r="Q386" s="22">
        <f t="shared" si="224"/>
        <v>-1.9771584125995445E-2</v>
      </c>
      <c r="R386" s="22">
        <f t="shared" si="225"/>
        <v>0</v>
      </c>
      <c r="S386" s="22">
        <f t="shared" si="226"/>
        <v>-2.5368257146636375E-2</v>
      </c>
      <c r="T386" s="22">
        <f t="shared" si="227"/>
        <v>1.0615326714130235E-2</v>
      </c>
      <c r="U386" s="22">
        <f t="shared" si="228"/>
        <v>-4.7750031116468028E-3</v>
      </c>
      <c r="V386" s="22">
        <f t="shared" si="229"/>
        <v>-9.6538529019085662E-4</v>
      </c>
      <c r="W386" s="22">
        <f t="shared" si="230"/>
        <v>5.7640873255702108E-3</v>
      </c>
      <c r="X386" s="22">
        <f t="shared" si="231"/>
        <v>2.329007500414626E-2</v>
      </c>
      <c r="Y386" s="22">
        <f t="shared" si="232"/>
        <v>-2.0165256195843195E-3</v>
      </c>
      <c r="Z386" s="16"/>
    </row>
    <row r="387" spans="1:26">
      <c r="A387" s="2"/>
      <c r="B387" s="112">
        <v>44021</v>
      </c>
      <c r="C387">
        <v>34.382156000000002</v>
      </c>
      <c r="D387">
        <v>244.24086</v>
      </c>
      <c r="E387">
        <v>40.197285000000001</v>
      </c>
      <c r="F387">
        <v>46.935692000000003</v>
      </c>
      <c r="G387">
        <v>47.420623999999997</v>
      </c>
      <c r="H387">
        <v>82.541199000000006</v>
      </c>
      <c r="I387">
        <v>242.88493299999999</v>
      </c>
      <c r="J387">
        <v>62.362419000000003</v>
      </c>
      <c r="K387">
        <v>276.05612200000002</v>
      </c>
      <c r="L387">
        <v>93.640174999999999</v>
      </c>
      <c r="M387">
        <v>150.45642100000001</v>
      </c>
      <c r="O387" s="22">
        <f t="shared" si="261"/>
        <v>-4.1260548993100832E-2</v>
      </c>
      <c r="P387" s="22">
        <f t="shared" si="223"/>
        <v>3.7769811684555954E-3</v>
      </c>
      <c r="Q387" s="22">
        <f t="shared" si="224"/>
        <v>2.6599193942614674E-2</v>
      </c>
      <c r="R387" s="22">
        <f t="shared" si="225"/>
        <v>-1.6120110772320784E-2</v>
      </c>
      <c r="S387" s="22">
        <f t="shared" si="226"/>
        <v>-2.5645867369956776E-2</v>
      </c>
      <c r="T387" s="22">
        <f t="shared" si="227"/>
        <v>-2.1650869414263418E-2</v>
      </c>
      <c r="U387" s="22">
        <f t="shared" si="228"/>
        <v>3.4000723905729391E-3</v>
      </c>
      <c r="V387" s="22">
        <f t="shared" si="229"/>
        <v>-9.9407240084871118E-3</v>
      </c>
      <c r="W387" s="22">
        <f t="shared" si="230"/>
        <v>-2.413173087427567E-2</v>
      </c>
      <c r="X387" s="22">
        <f t="shared" si="231"/>
        <v>4.3002826492970492E-3</v>
      </c>
      <c r="Y387" s="22">
        <f t="shared" si="232"/>
        <v>-4.6091411141154781E-3</v>
      </c>
      <c r="Z387" s="16"/>
    </row>
    <row r="388" spans="1:26">
      <c r="A388" s="2"/>
      <c r="B388" s="112">
        <v>44022</v>
      </c>
      <c r="C388">
        <v>35.454514000000003</v>
      </c>
      <c r="D388">
        <v>244.81025700000001</v>
      </c>
      <c r="E388">
        <v>41.119221000000003</v>
      </c>
      <c r="F388">
        <v>47.372630999999998</v>
      </c>
      <c r="G388">
        <v>48.659458000000001</v>
      </c>
      <c r="H388">
        <v>87.053473999999994</v>
      </c>
      <c r="I388">
        <v>241.741837</v>
      </c>
      <c r="J388">
        <v>63.032046999999999</v>
      </c>
      <c r="K388">
        <v>276.12249800000001</v>
      </c>
      <c r="L388">
        <v>93.803985999999995</v>
      </c>
      <c r="M388">
        <v>151.83068800000001</v>
      </c>
      <c r="O388" s="22">
        <f t="shared" si="261"/>
        <v>3.1189376256683943E-2</v>
      </c>
      <c r="P388" s="22">
        <f t="shared" si="223"/>
        <v>2.3312929703900309E-3</v>
      </c>
      <c r="Q388" s="22">
        <f t="shared" si="224"/>
        <v>2.2935280330500074E-2</v>
      </c>
      <c r="R388" s="22">
        <f t="shared" si="225"/>
        <v>9.309311983724422E-3</v>
      </c>
      <c r="S388" s="22">
        <f t="shared" si="226"/>
        <v>2.6124371539269609E-2</v>
      </c>
      <c r="T388" s="22">
        <f t="shared" si="227"/>
        <v>5.4666942746978808E-2</v>
      </c>
      <c r="U388" s="22">
        <f t="shared" si="228"/>
        <v>-4.7063273373156855E-3</v>
      </c>
      <c r="V388" s="22">
        <f t="shared" si="229"/>
        <v>1.0737684822649252E-2</v>
      </c>
      <c r="W388" s="22">
        <f t="shared" si="230"/>
        <v>2.4044386162902498E-4</v>
      </c>
      <c r="X388" s="22">
        <f t="shared" si="231"/>
        <v>1.7493666580610245E-3</v>
      </c>
      <c r="Y388" s="22">
        <f t="shared" si="232"/>
        <v>9.1339870433313486E-3</v>
      </c>
      <c r="Z388" s="16"/>
    </row>
    <row r="389" spans="1:26">
      <c r="A389" s="2"/>
      <c r="B389" s="112">
        <v>44025</v>
      </c>
      <c r="C389">
        <v>35.462822000000003</v>
      </c>
      <c r="D389">
        <v>238.746689</v>
      </c>
      <c r="E389">
        <v>40.75423</v>
      </c>
      <c r="F389">
        <v>47.853259999999999</v>
      </c>
      <c r="G389">
        <v>48.920276999999999</v>
      </c>
      <c r="H389">
        <v>88.301368999999994</v>
      </c>
      <c r="I389">
        <v>234.04193100000001</v>
      </c>
      <c r="J389">
        <v>62.753760999999997</v>
      </c>
      <c r="K389">
        <v>284.16262799999998</v>
      </c>
      <c r="L389">
        <v>93.371245999999999</v>
      </c>
      <c r="M389">
        <v>156.35441599999999</v>
      </c>
      <c r="O389" s="22">
        <f t="shared" ref="O389" si="262">(C389/C388)-1</f>
        <v>2.3432841301951335E-4</v>
      </c>
      <c r="P389" s="22">
        <f t="shared" si="223"/>
        <v>-2.4768439338716086E-2</v>
      </c>
      <c r="Q389" s="22">
        <f t="shared" si="224"/>
        <v>-8.8764084319594705E-3</v>
      </c>
      <c r="R389" s="22">
        <f t="shared" si="225"/>
        <v>1.0145710505291561E-2</v>
      </c>
      <c r="S389" s="22">
        <f t="shared" si="226"/>
        <v>5.3600884744748889E-3</v>
      </c>
      <c r="T389" s="22">
        <f t="shared" si="227"/>
        <v>1.4334809889378963E-2</v>
      </c>
      <c r="U389" s="22">
        <f t="shared" si="228"/>
        <v>-3.1851772517141885E-2</v>
      </c>
      <c r="V389" s="22">
        <f t="shared" si="229"/>
        <v>-4.4149922657596985E-3</v>
      </c>
      <c r="W389" s="22">
        <f t="shared" si="230"/>
        <v>2.9117982265972397E-2</v>
      </c>
      <c r="X389" s="22">
        <f t="shared" si="231"/>
        <v>-4.6132367978477529E-3</v>
      </c>
      <c r="Y389" s="22">
        <f t="shared" si="232"/>
        <v>2.9794556420635887E-2</v>
      </c>
      <c r="Z389" s="16"/>
    </row>
    <row r="390" spans="1:26">
      <c r="A390" s="2"/>
      <c r="B390" s="112">
        <v>44026</v>
      </c>
      <c r="C390">
        <v>36.634940999999998</v>
      </c>
      <c r="D390">
        <v>239.47590600000001</v>
      </c>
      <c r="E390">
        <v>41.537716000000003</v>
      </c>
      <c r="F390">
        <v>48.062987999999997</v>
      </c>
      <c r="G390">
        <v>49.972813000000002</v>
      </c>
      <c r="H390">
        <v>88.807755</v>
      </c>
      <c r="I390">
        <v>236.79451</v>
      </c>
      <c r="J390">
        <v>62.762447000000002</v>
      </c>
      <c r="K390">
        <v>292.515625</v>
      </c>
      <c r="L390">
        <v>94.916404999999997</v>
      </c>
      <c r="M390">
        <v>161.822937</v>
      </c>
      <c r="O390" s="22">
        <f t="shared" ref="O390:O392" si="263">C390/C389-1</f>
        <v>3.3052050961990487E-2</v>
      </c>
      <c r="P390" s="22">
        <f t="shared" si="223"/>
        <v>3.054354399863568E-3</v>
      </c>
      <c r="Q390" s="22">
        <f t="shared" si="224"/>
        <v>1.9224654716823331E-2</v>
      </c>
      <c r="R390" s="22">
        <f t="shared" si="225"/>
        <v>4.3827317093965146E-3</v>
      </c>
      <c r="S390" s="22">
        <f t="shared" si="226"/>
        <v>2.1515331975736851E-2</v>
      </c>
      <c r="T390" s="22">
        <f t="shared" si="227"/>
        <v>5.7347468757817932E-3</v>
      </c>
      <c r="U390" s="22">
        <f t="shared" si="228"/>
        <v>1.1761050629854886E-2</v>
      </c>
      <c r="V390" s="22">
        <f t="shared" si="229"/>
        <v>1.38414014739352E-4</v>
      </c>
      <c r="W390" s="22">
        <f t="shared" si="230"/>
        <v>2.9395128623317834E-2</v>
      </c>
      <c r="X390" s="22">
        <f t="shared" si="231"/>
        <v>1.6548552859624532E-2</v>
      </c>
      <c r="Y390" s="22">
        <f t="shared" si="232"/>
        <v>3.4975161814425615E-2</v>
      </c>
      <c r="Z390" s="16"/>
    </row>
    <row r="391" spans="1:26">
      <c r="A391" s="2"/>
      <c r="B391" s="112">
        <v>44027</v>
      </c>
      <c r="C391">
        <v>37.100467999999999</v>
      </c>
      <c r="D391">
        <v>240.02533</v>
      </c>
      <c r="E391">
        <v>41.534568999999998</v>
      </c>
      <c r="F391">
        <v>48.255237999999999</v>
      </c>
      <c r="G391">
        <v>51.099884000000003</v>
      </c>
      <c r="H391">
        <v>90.182236000000003</v>
      </c>
      <c r="I391">
        <v>235.267303</v>
      </c>
      <c r="J391">
        <v>62.188491999999997</v>
      </c>
      <c r="K391">
        <v>288.29647799999998</v>
      </c>
      <c r="L391">
        <v>95.569159999999997</v>
      </c>
      <c r="M391">
        <v>164.52383399999999</v>
      </c>
      <c r="O391" s="22">
        <f t="shared" si="263"/>
        <v>1.2707185743795923E-2</v>
      </c>
      <c r="P391" s="22">
        <f t="shared" si="223"/>
        <v>2.2942767361322502E-3</v>
      </c>
      <c r="Q391" s="22">
        <f t="shared" si="224"/>
        <v>-7.576247090734789E-5</v>
      </c>
      <c r="R391" s="22">
        <f t="shared" si="225"/>
        <v>3.9999593866282268E-3</v>
      </c>
      <c r="S391" s="22">
        <f t="shared" si="226"/>
        <v>2.2553683339779251E-2</v>
      </c>
      <c r="T391" s="22">
        <f t="shared" si="227"/>
        <v>1.5477038013178124E-2</v>
      </c>
      <c r="U391" s="22">
        <f t="shared" si="228"/>
        <v>-6.4495034112066474E-3</v>
      </c>
      <c r="V391" s="22">
        <f t="shared" si="229"/>
        <v>-9.1448792619575059E-3</v>
      </c>
      <c r="W391" s="22">
        <f t="shared" si="230"/>
        <v>-1.4423663693178823E-2</v>
      </c>
      <c r="X391" s="22">
        <f t="shared" si="231"/>
        <v>6.8771567991856575E-3</v>
      </c>
      <c r="Y391" s="22">
        <f t="shared" si="232"/>
        <v>1.6690446052156416E-2</v>
      </c>
      <c r="Z391" s="16"/>
    </row>
    <row r="392" spans="1:26">
      <c r="A392" s="2"/>
      <c r="B392" s="112">
        <v>44028</v>
      </c>
      <c r="C392">
        <v>36.809513000000003</v>
      </c>
      <c r="D392">
        <v>240.67463699999999</v>
      </c>
      <c r="E392">
        <v>41.597504000000001</v>
      </c>
      <c r="F392">
        <v>48.202804999999998</v>
      </c>
      <c r="G392">
        <v>51.025364000000003</v>
      </c>
      <c r="H392">
        <v>90.435432000000006</v>
      </c>
      <c r="I392">
        <v>235.459351</v>
      </c>
      <c r="J392">
        <v>62.475475000000003</v>
      </c>
      <c r="K392">
        <v>291.21664399999997</v>
      </c>
      <c r="L392">
        <v>94.393203999999997</v>
      </c>
      <c r="M392">
        <v>165.506866</v>
      </c>
      <c r="O392" s="22">
        <f t="shared" si="263"/>
        <v>-7.8423539023819711E-3</v>
      </c>
      <c r="P392" s="22">
        <f t="shared" si="223"/>
        <v>2.705160326203826E-3</v>
      </c>
      <c r="Q392" s="22">
        <f t="shared" si="224"/>
        <v>1.5152438442300742E-3</v>
      </c>
      <c r="R392" s="22">
        <f t="shared" si="225"/>
        <v>-1.0865763422408525E-3</v>
      </c>
      <c r="S392" s="22">
        <f t="shared" si="226"/>
        <v>-1.4583203359130881E-3</v>
      </c>
      <c r="T392" s="22">
        <f t="shared" si="227"/>
        <v>2.807603927673874E-3</v>
      </c>
      <c r="U392" s="22">
        <f t="shared" si="228"/>
        <v>8.1629702704577589E-4</v>
      </c>
      <c r="V392" s="22">
        <f t="shared" si="229"/>
        <v>4.6147283970161546E-3</v>
      </c>
      <c r="W392" s="22">
        <f t="shared" si="230"/>
        <v>1.0129038066153617E-2</v>
      </c>
      <c r="X392" s="22">
        <f t="shared" si="231"/>
        <v>-1.2304764424004522E-2</v>
      </c>
      <c r="Y392" s="22">
        <f t="shared" si="232"/>
        <v>5.9750127145712373E-3</v>
      </c>
      <c r="Z392" s="16"/>
    </row>
    <row r="393" spans="1:26">
      <c r="A393" s="2"/>
      <c r="B393" s="112">
        <v>44029</v>
      </c>
      <c r="C393">
        <v>36.177726999999997</v>
      </c>
      <c r="D393">
        <v>241.77346800000001</v>
      </c>
      <c r="E393">
        <v>41.452765999999997</v>
      </c>
      <c r="F393">
        <v>48.674697999999999</v>
      </c>
      <c r="G393">
        <v>50.783194999999999</v>
      </c>
      <c r="H393">
        <v>88.762550000000005</v>
      </c>
      <c r="I393">
        <v>236.949951</v>
      </c>
      <c r="J393">
        <v>64.414779999999993</v>
      </c>
      <c r="K393">
        <v>290.628784</v>
      </c>
      <c r="L393">
        <v>94.202492000000007</v>
      </c>
      <c r="M393">
        <v>168.45584099999999</v>
      </c>
      <c r="O393" s="22">
        <f t="shared" ref="O393" si="264">(C393/C392)-1</f>
        <v>-1.7163660926456825E-2</v>
      </c>
      <c r="P393" s="22">
        <f t="shared" ref="P393:P456" si="265">D393/D392-1</f>
        <v>4.5656285751456416E-3</v>
      </c>
      <c r="Q393" s="22">
        <f t="shared" ref="Q393:Q456" si="266">E393/E392-1</f>
        <v>-3.4794876154108367E-3</v>
      </c>
      <c r="R393" s="22">
        <f t="shared" ref="R393:R456" si="267">F393/F392-1</f>
        <v>9.7897414891103818E-3</v>
      </c>
      <c r="S393" s="22">
        <f t="shared" ref="S393:S456" si="268">G393/G392-1</f>
        <v>-4.7460513951453898E-3</v>
      </c>
      <c r="T393" s="22">
        <f t="shared" ref="T393:T456" si="269">H393/H392-1</f>
        <v>-1.8498081592621785E-2</v>
      </c>
      <c r="U393" s="22">
        <f t="shared" ref="U393:U456" si="270">I393/I392-1</f>
        <v>6.3306043852979776E-3</v>
      </c>
      <c r="V393" s="22">
        <f t="shared" ref="V393:V456" si="271">J393/J392-1</f>
        <v>3.1041060512144725E-2</v>
      </c>
      <c r="W393" s="22">
        <f t="shared" ref="W393:W456" si="272">K393/K392-1</f>
        <v>-2.0186346217215823E-3</v>
      </c>
      <c r="X393" s="22">
        <f t="shared" ref="X393:X456" si="273">L393/L392-1</f>
        <v>-2.0203996889436304E-3</v>
      </c>
      <c r="Y393" s="22">
        <f t="shared" ref="Y393:Y456" si="274">M393/M392-1</f>
        <v>1.7817840862263568E-2</v>
      </c>
      <c r="Z393" s="16"/>
    </row>
    <row r="394" spans="1:26">
      <c r="A394" s="2"/>
      <c r="B394" s="112">
        <v>44032</v>
      </c>
      <c r="C394">
        <v>35.329815000000004</v>
      </c>
      <c r="D394">
        <v>245.15988200000001</v>
      </c>
      <c r="E394">
        <v>41.367809000000001</v>
      </c>
      <c r="F394">
        <v>48.298931000000003</v>
      </c>
      <c r="G394">
        <v>49.507092</v>
      </c>
      <c r="H394">
        <v>87.984870999999998</v>
      </c>
      <c r="I394">
        <v>238.248535</v>
      </c>
      <c r="J394">
        <v>63.710369</v>
      </c>
      <c r="K394">
        <v>287.71801799999997</v>
      </c>
      <c r="L394">
        <v>96.187714</v>
      </c>
      <c r="M394">
        <v>165.87901299999999</v>
      </c>
      <c r="O394" s="22">
        <f t="shared" ref="O394:O396" si="275">C394/C393-1</f>
        <v>-2.3437403903235676E-2</v>
      </c>
      <c r="P394" s="22">
        <f t="shared" si="265"/>
        <v>1.4006557576450085E-2</v>
      </c>
      <c r="Q394" s="22">
        <f t="shared" si="266"/>
        <v>-2.0494892910161155E-3</v>
      </c>
      <c r="R394" s="22">
        <f t="shared" si="267"/>
        <v>-7.719965720177635E-3</v>
      </c>
      <c r="S394" s="22">
        <f t="shared" si="268"/>
        <v>-2.5128450464764973E-2</v>
      </c>
      <c r="T394" s="22">
        <f t="shared" si="269"/>
        <v>-8.7613413539832097E-3</v>
      </c>
      <c r="U394" s="22">
        <f t="shared" si="270"/>
        <v>5.480414722685456E-3</v>
      </c>
      <c r="V394" s="22">
        <f t="shared" si="271"/>
        <v>-1.0935549263693778E-2</v>
      </c>
      <c r="W394" s="22">
        <f t="shared" si="272"/>
        <v>-1.001540852195848E-2</v>
      </c>
      <c r="X394" s="22">
        <f t="shared" si="273"/>
        <v>2.1073986025762492E-2</v>
      </c>
      <c r="Y394" s="22">
        <f t="shared" si="274"/>
        <v>-1.5296756614096907E-2</v>
      </c>
      <c r="Z394" s="16"/>
    </row>
    <row r="395" spans="1:26">
      <c r="A395" s="2"/>
      <c r="B395" s="112">
        <v>44033</v>
      </c>
      <c r="C395">
        <v>37.117092</v>
      </c>
      <c r="D395">
        <v>241.493774</v>
      </c>
      <c r="E395">
        <v>41.638409000000003</v>
      </c>
      <c r="F395">
        <v>48.552352999999997</v>
      </c>
      <c r="G395">
        <v>50.233626999999998</v>
      </c>
      <c r="H395">
        <v>89.892876000000001</v>
      </c>
      <c r="I395">
        <v>237.041428</v>
      </c>
      <c r="J395">
        <v>64.597412000000006</v>
      </c>
      <c r="K395">
        <v>289.28250100000002</v>
      </c>
      <c r="L395">
        <v>94.860168000000002</v>
      </c>
      <c r="M395">
        <v>167.635086</v>
      </c>
      <c r="O395" s="22">
        <f t="shared" si="275"/>
        <v>5.0588348679436734E-2</v>
      </c>
      <c r="P395" s="22">
        <f t="shared" si="265"/>
        <v>-1.4953947481505137E-2</v>
      </c>
      <c r="Q395" s="22">
        <f t="shared" si="266"/>
        <v>6.541318153929776E-3</v>
      </c>
      <c r="R395" s="22">
        <f t="shared" si="267"/>
        <v>5.2469484262496202E-3</v>
      </c>
      <c r="S395" s="22">
        <f t="shared" si="268"/>
        <v>1.467537216688064E-2</v>
      </c>
      <c r="T395" s="22">
        <f t="shared" si="269"/>
        <v>2.1685603198759118E-2</v>
      </c>
      <c r="U395" s="22">
        <f t="shared" si="270"/>
        <v>-5.0665872929712696E-3</v>
      </c>
      <c r="V395" s="22">
        <f t="shared" si="271"/>
        <v>1.392305544486816E-2</v>
      </c>
      <c r="W395" s="22">
        <f t="shared" si="272"/>
        <v>5.4375565731863418E-3</v>
      </c>
      <c r="X395" s="22">
        <f t="shared" si="273"/>
        <v>-1.3801617117129905E-2</v>
      </c>
      <c r="Y395" s="22">
        <f t="shared" si="274"/>
        <v>1.0586468825926953E-2</v>
      </c>
      <c r="Z395" s="16"/>
    </row>
    <row r="396" spans="1:26">
      <c r="A396" s="2"/>
      <c r="B396" s="112">
        <v>44034</v>
      </c>
      <c r="C396">
        <v>36.252547999999997</v>
      </c>
      <c r="D396">
        <v>239.61575300000001</v>
      </c>
      <c r="E396">
        <v>41.742244999999997</v>
      </c>
      <c r="F396">
        <v>48.805779000000001</v>
      </c>
      <c r="G396">
        <v>50.699356000000002</v>
      </c>
      <c r="H396">
        <v>89.241782999999998</v>
      </c>
      <c r="I396">
        <v>236.88595599999999</v>
      </c>
      <c r="J396">
        <v>65.884490999999997</v>
      </c>
      <c r="K396">
        <v>290.79943800000001</v>
      </c>
      <c r="L396">
        <v>95.126648000000003</v>
      </c>
      <c r="M396">
        <v>167.48237599999999</v>
      </c>
      <c r="O396" s="22">
        <f t="shared" si="275"/>
        <v>-2.3292341975497455E-2</v>
      </c>
      <c r="P396" s="22">
        <f t="shared" si="265"/>
        <v>-7.7766849591740517E-3</v>
      </c>
      <c r="Q396" s="22">
        <f t="shared" si="266"/>
        <v>2.4937552248933681E-3</v>
      </c>
      <c r="R396" s="22">
        <f t="shared" si="267"/>
        <v>5.2196440407328293E-3</v>
      </c>
      <c r="S396" s="22">
        <f t="shared" si="268"/>
        <v>9.2712596683492965E-3</v>
      </c>
      <c r="T396" s="22">
        <f t="shared" si="269"/>
        <v>-7.2429877535568066E-3</v>
      </c>
      <c r="U396" s="22">
        <f t="shared" si="270"/>
        <v>-6.5588535013383353E-4</v>
      </c>
      <c r="V396" s="22">
        <f t="shared" si="271"/>
        <v>1.9924621748004245E-2</v>
      </c>
      <c r="W396" s="22">
        <f t="shared" si="272"/>
        <v>5.2437910857248138E-3</v>
      </c>
      <c r="X396" s="22">
        <f t="shared" si="273"/>
        <v>2.8091875190439097E-3</v>
      </c>
      <c r="Y396" s="22">
        <f t="shared" si="274"/>
        <v>-9.1096681275903979E-4</v>
      </c>
      <c r="Z396" s="16"/>
    </row>
    <row r="397" spans="1:26">
      <c r="A397" s="2"/>
      <c r="B397" s="112">
        <v>44035</v>
      </c>
      <c r="C397">
        <v>36.327365999999998</v>
      </c>
      <c r="D397">
        <v>232.35346999999999</v>
      </c>
      <c r="E397">
        <v>41.421290999999997</v>
      </c>
      <c r="F397">
        <v>52.143974</v>
      </c>
      <c r="G397">
        <v>51.556297000000001</v>
      </c>
      <c r="H397">
        <v>89.504051000000004</v>
      </c>
      <c r="I397">
        <v>235.843445</v>
      </c>
      <c r="J397">
        <v>66.310623000000007</v>
      </c>
      <c r="K397">
        <v>287.25344799999999</v>
      </c>
      <c r="L397">
        <v>90.796822000000006</v>
      </c>
      <c r="M397">
        <v>168.66578699999999</v>
      </c>
      <c r="O397" s="22">
        <f t="shared" ref="O397" si="276">(C397/C396)-1</f>
        <v>2.063799763812435E-3</v>
      </c>
      <c r="P397" s="22">
        <f t="shared" si="265"/>
        <v>-3.0308036550501849E-2</v>
      </c>
      <c r="Q397" s="22">
        <f t="shared" si="266"/>
        <v>-7.6889491688815204E-3</v>
      </c>
      <c r="R397" s="22">
        <f t="shared" si="267"/>
        <v>6.8397535463986747E-2</v>
      </c>
      <c r="S397" s="22">
        <f t="shared" si="268"/>
        <v>1.6902404046315711E-2</v>
      </c>
      <c r="T397" s="22">
        <f t="shared" si="269"/>
        <v>2.9388476023612942E-3</v>
      </c>
      <c r="U397" s="22">
        <f t="shared" si="270"/>
        <v>-4.4008982955493492E-3</v>
      </c>
      <c r="V397" s="22">
        <f t="shared" si="271"/>
        <v>6.4678651004530519E-3</v>
      </c>
      <c r="W397" s="22">
        <f t="shared" si="272"/>
        <v>-1.2193936908502567E-2</v>
      </c>
      <c r="X397" s="22">
        <f t="shared" si="273"/>
        <v>-4.551643615151868E-2</v>
      </c>
      <c r="Y397" s="22">
        <f t="shared" si="274"/>
        <v>7.0658837560317878E-3</v>
      </c>
      <c r="Z397" s="16"/>
    </row>
    <row r="398" spans="1:26">
      <c r="A398" s="2"/>
      <c r="B398" s="112">
        <v>44036</v>
      </c>
      <c r="C398">
        <v>36.102916999999998</v>
      </c>
      <c r="D398">
        <v>230.465485</v>
      </c>
      <c r="E398">
        <v>41.295440999999997</v>
      </c>
      <c r="F398">
        <v>52.563426999999997</v>
      </c>
      <c r="G398">
        <v>50.811126999999999</v>
      </c>
      <c r="H398">
        <v>88.871055999999996</v>
      </c>
      <c r="I398">
        <v>234.40768399999999</v>
      </c>
      <c r="J398">
        <v>65.727958999999998</v>
      </c>
      <c r="K398">
        <v>285.186646</v>
      </c>
      <c r="L398">
        <v>90.571892000000005</v>
      </c>
      <c r="M398">
        <v>167.34877</v>
      </c>
      <c r="O398" s="22">
        <f t="shared" ref="O398:O400" si="277">C398/C397-1</f>
        <v>-6.1785101622837679E-3</v>
      </c>
      <c r="P398" s="22">
        <f t="shared" si="265"/>
        <v>-8.1254865700950418E-3</v>
      </c>
      <c r="Q398" s="22">
        <f t="shared" si="266"/>
        <v>-3.038292553459998E-3</v>
      </c>
      <c r="R398" s="22">
        <f t="shared" si="267"/>
        <v>8.0441318108972482E-3</v>
      </c>
      <c r="S398" s="22">
        <f t="shared" si="268"/>
        <v>-1.4453520585468005E-2</v>
      </c>
      <c r="T398" s="22">
        <f t="shared" si="269"/>
        <v>-7.0722497242052818E-3</v>
      </c>
      <c r="U398" s="22">
        <f t="shared" si="270"/>
        <v>-6.0877714875645639E-3</v>
      </c>
      <c r="V398" s="22">
        <f t="shared" si="271"/>
        <v>-8.7868877359214004E-3</v>
      </c>
      <c r="W398" s="22">
        <f t="shared" si="272"/>
        <v>-7.1950467936593432E-3</v>
      </c>
      <c r="X398" s="22">
        <f t="shared" si="273"/>
        <v>-2.4772893482990499E-3</v>
      </c>
      <c r="Y398" s="22">
        <f t="shared" si="274"/>
        <v>-7.8084419100359348E-3</v>
      </c>
      <c r="Z398" s="16"/>
    </row>
    <row r="399" spans="1:26">
      <c r="A399" s="2"/>
      <c r="B399" s="112">
        <v>44039</v>
      </c>
      <c r="C399">
        <v>36.634940999999998</v>
      </c>
      <c r="D399">
        <v>233.25251800000001</v>
      </c>
      <c r="E399">
        <v>41.285992</v>
      </c>
      <c r="F399">
        <v>53.341178999999997</v>
      </c>
      <c r="G399">
        <v>51.556297000000001</v>
      </c>
      <c r="H399">
        <v>87.623176999999998</v>
      </c>
      <c r="I399">
        <v>238.047348</v>
      </c>
      <c r="J399">
        <v>65.014854</v>
      </c>
      <c r="K399">
        <v>283.11016799999999</v>
      </c>
      <c r="L399">
        <v>92.718459999999993</v>
      </c>
      <c r="M399">
        <v>167.969086</v>
      </c>
      <c r="O399" s="22">
        <f t="shared" si="277"/>
        <v>1.4736316181875209E-2</v>
      </c>
      <c r="P399" s="22">
        <f t="shared" si="265"/>
        <v>1.2093060268872913E-2</v>
      </c>
      <c r="Q399" s="22">
        <f t="shared" si="266"/>
        <v>-2.2881460449830637E-4</v>
      </c>
      <c r="R399" s="22">
        <f t="shared" si="267"/>
        <v>1.4796447727808859E-2</v>
      </c>
      <c r="S399" s="22">
        <f t="shared" si="268"/>
        <v>1.4665488525771098E-2</v>
      </c>
      <c r="T399" s="22">
        <f t="shared" si="269"/>
        <v>-1.4041455746851894E-2</v>
      </c>
      <c r="U399" s="22">
        <f t="shared" si="270"/>
        <v>1.5527067790149784E-2</v>
      </c>
      <c r="V399" s="22">
        <f t="shared" si="271"/>
        <v>-1.0849340384964656E-2</v>
      </c>
      <c r="W399" s="22">
        <f t="shared" si="272"/>
        <v>-7.2811193270249097E-3</v>
      </c>
      <c r="X399" s="22">
        <f t="shared" si="273"/>
        <v>2.3700156335477507E-2</v>
      </c>
      <c r="Y399" s="22">
        <f t="shared" si="274"/>
        <v>3.70672577993858E-3</v>
      </c>
      <c r="Z399" s="16"/>
    </row>
    <row r="400" spans="1:26">
      <c r="A400" s="2"/>
      <c r="B400" s="112">
        <v>44040</v>
      </c>
      <c r="C400">
        <v>36.202671000000002</v>
      </c>
      <c r="D400">
        <v>229.87609900000001</v>
      </c>
      <c r="E400">
        <v>41.459049</v>
      </c>
      <c r="F400">
        <v>53.507216999999997</v>
      </c>
      <c r="G400">
        <v>50.317458999999999</v>
      </c>
      <c r="H400">
        <v>88.002953000000005</v>
      </c>
      <c r="I400">
        <v>243.98225400000001</v>
      </c>
      <c r="J400">
        <v>66.406281000000007</v>
      </c>
      <c r="K400">
        <v>284.371216</v>
      </c>
      <c r="L400">
        <v>91.195319999999995</v>
      </c>
      <c r="M400">
        <v>167.76870700000001</v>
      </c>
      <c r="O400" s="22">
        <f t="shared" si="277"/>
        <v>-1.1799391187773289E-2</v>
      </c>
      <c r="P400" s="22">
        <f t="shared" si="265"/>
        <v>-1.447538071164578E-2</v>
      </c>
      <c r="Q400" s="22">
        <f t="shared" si="266"/>
        <v>4.1916638456938049E-3</v>
      </c>
      <c r="R400" s="22">
        <f t="shared" si="267"/>
        <v>3.1127545943445689E-3</v>
      </c>
      <c r="S400" s="22">
        <f t="shared" si="268"/>
        <v>-2.4028839774897004E-2</v>
      </c>
      <c r="T400" s="22">
        <f t="shared" si="269"/>
        <v>4.334195734537305E-3</v>
      </c>
      <c r="U400" s="22">
        <f t="shared" si="270"/>
        <v>2.4931619906137348E-2</v>
      </c>
      <c r="V400" s="22">
        <f t="shared" si="271"/>
        <v>2.1401678453357942E-2</v>
      </c>
      <c r="W400" s="22">
        <f t="shared" si="272"/>
        <v>4.4542660156241531E-3</v>
      </c>
      <c r="X400" s="22">
        <f t="shared" si="273"/>
        <v>-1.6427580872244829E-2</v>
      </c>
      <c r="Y400" s="22">
        <f t="shared" si="274"/>
        <v>-1.1929516601644208E-3</v>
      </c>
      <c r="Z400" s="16"/>
    </row>
    <row r="401" spans="1:26">
      <c r="A401" s="2"/>
      <c r="B401" s="112">
        <v>44041</v>
      </c>
      <c r="C401">
        <v>36.601692</v>
      </c>
      <c r="D401">
        <v>233.04272499999999</v>
      </c>
      <c r="E401">
        <v>41.122368000000002</v>
      </c>
      <c r="F401">
        <v>54.407299000000002</v>
      </c>
      <c r="G401">
        <v>51.714638000000001</v>
      </c>
      <c r="H401">
        <v>90.137023999999997</v>
      </c>
      <c r="I401">
        <v>248.08824200000001</v>
      </c>
      <c r="J401">
        <v>66.701949999999997</v>
      </c>
      <c r="K401">
        <v>290.77099600000003</v>
      </c>
      <c r="L401">
        <v>92.943398000000002</v>
      </c>
      <c r="M401">
        <v>172.025192</v>
      </c>
      <c r="O401" s="22">
        <f t="shared" ref="O401" si="278">(C401/C400)-1</f>
        <v>1.102186631478097E-2</v>
      </c>
      <c r="P401" s="22">
        <f t="shared" si="265"/>
        <v>1.3775359916821994E-2</v>
      </c>
      <c r="Q401" s="22">
        <f t="shared" si="266"/>
        <v>-8.1208085597911372E-3</v>
      </c>
      <c r="R401" s="22">
        <f t="shared" si="267"/>
        <v>1.6821693417544026E-2</v>
      </c>
      <c r="S401" s="22">
        <f t="shared" si="268"/>
        <v>2.7767280537755346E-2</v>
      </c>
      <c r="T401" s="22">
        <f t="shared" si="269"/>
        <v>2.4249993065573516E-2</v>
      </c>
      <c r="U401" s="22">
        <f t="shared" si="270"/>
        <v>1.6829043640198549E-2</v>
      </c>
      <c r="V401" s="22">
        <f t="shared" si="271"/>
        <v>4.4524252156206146E-3</v>
      </c>
      <c r="W401" s="22">
        <f t="shared" si="272"/>
        <v>2.2505020339329995E-2</v>
      </c>
      <c r="X401" s="22">
        <f t="shared" si="273"/>
        <v>1.9168505576821371E-2</v>
      </c>
      <c r="Y401" s="22">
        <f t="shared" si="274"/>
        <v>2.5371149817587924E-2</v>
      </c>
      <c r="Z401" s="16"/>
    </row>
    <row r="402" spans="1:26">
      <c r="A402" s="2"/>
      <c r="B402" s="112">
        <v>44042</v>
      </c>
      <c r="C402">
        <v>34.806103</v>
      </c>
      <c r="D402">
        <v>234.25145000000001</v>
      </c>
      <c r="E402">
        <v>40.943016</v>
      </c>
      <c r="F402">
        <v>53.690722999999998</v>
      </c>
      <c r="G402">
        <v>50.347327999999997</v>
      </c>
      <c r="H402">
        <v>87.731667000000002</v>
      </c>
      <c r="I402">
        <v>240.040863</v>
      </c>
      <c r="J402">
        <v>66.910674999999998</v>
      </c>
      <c r="K402">
        <v>289.39623999999998</v>
      </c>
      <c r="L402">
        <v>94.068038999999999</v>
      </c>
      <c r="M402">
        <v>169.916</v>
      </c>
      <c r="O402" s="22">
        <f t="shared" ref="O402:O404" si="279">C402/C401-1</f>
        <v>-4.9057540837183167E-2</v>
      </c>
      <c r="P402" s="22">
        <f t="shared" si="265"/>
        <v>5.1867098618934016E-3</v>
      </c>
      <c r="Q402" s="22">
        <f t="shared" si="266"/>
        <v>-4.3614219881501493E-3</v>
      </c>
      <c r="R402" s="22">
        <f t="shared" si="267"/>
        <v>-1.3170585806878687E-2</v>
      </c>
      <c r="S402" s="22">
        <f t="shared" si="268"/>
        <v>-2.6439516022523479E-2</v>
      </c>
      <c r="T402" s="22">
        <f t="shared" si="269"/>
        <v>-2.6685560419656085E-2</v>
      </c>
      <c r="U402" s="22">
        <f t="shared" si="270"/>
        <v>-3.2437567113720811E-2</v>
      </c>
      <c r="V402" s="22">
        <f t="shared" si="271"/>
        <v>3.1292188609177707E-3</v>
      </c>
      <c r="W402" s="22">
        <f t="shared" si="272"/>
        <v>-4.7279681223778569E-3</v>
      </c>
      <c r="X402" s="22">
        <f t="shared" si="273"/>
        <v>1.2100278494229233E-2</v>
      </c>
      <c r="Y402" s="22">
        <f t="shared" si="274"/>
        <v>-1.2260948384815729E-2</v>
      </c>
      <c r="Z402" s="16"/>
    </row>
    <row r="403" spans="1:26">
      <c r="A403" s="2"/>
      <c r="B403" s="112">
        <v>44043</v>
      </c>
      <c r="C403">
        <v>34.980679000000002</v>
      </c>
      <c r="D403">
        <v>253.401138</v>
      </c>
      <c r="E403">
        <v>40.716464999999999</v>
      </c>
      <c r="F403">
        <v>52.851807000000001</v>
      </c>
      <c r="G403">
        <v>50.085098000000002</v>
      </c>
      <c r="H403">
        <v>87.388053999999997</v>
      </c>
      <c r="I403">
        <v>239.03497300000001</v>
      </c>
      <c r="J403">
        <v>66.815010000000001</v>
      </c>
      <c r="K403">
        <v>287.07336400000003</v>
      </c>
      <c r="L403">
        <v>103.915886</v>
      </c>
      <c r="M403">
        <v>168.26495399999999</v>
      </c>
      <c r="O403" s="22">
        <f t="shared" si="279"/>
        <v>5.0156721078484789E-3</v>
      </c>
      <c r="P403" s="22">
        <f t="shared" si="265"/>
        <v>8.1748428878455126E-2</v>
      </c>
      <c r="Q403" s="22">
        <f t="shared" si="266"/>
        <v>-5.5333246578610495E-3</v>
      </c>
      <c r="R403" s="22">
        <f t="shared" si="267"/>
        <v>-1.5624971189156733E-2</v>
      </c>
      <c r="S403" s="22">
        <f t="shared" si="268"/>
        <v>-5.2084194021179142E-3</v>
      </c>
      <c r="T403" s="22">
        <f t="shared" si="269"/>
        <v>-3.9166359394493533E-3</v>
      </c>
      <c r="U403" s="22">
        <f t="shared" si="270"/>
        <v>-4.190494849204085E-3</v>
      </c>
      <c r="V403" s="22">
        <f t="shared" si="271"/>
        <v>-1.4297419656877919E-3</v>
      </c>
      <c r="W403" s="22">
        <f t="shared" si="272"/>
        <v>-8.0266281275801488E-3</v>
      </c>
      <c r="X403" s="22">
        <f t="shared" si="273"/>
        <v>0.10468855420702461</v>
      </c>
      <c r="Y403" s="22">
        <f t="shared" si="274"/>
        <v>-9.7168365545329261E-3</v>
      </c>
      <c r="Z403" s="16"/>
    </row>
    <row r="404" spans="1:26">
      <c r="A404" s="2"/>
      <c r="B404" s="112">
        <v>44046</v>
      </c>
      <c r="C404">
        <v>35.121989999999997</v>
      </c>
      <c r="D404">
        <v>251.69296299999999</v>
      </c>
      <c r="E404">
        <v>40.685004999999997</v>
      </c>
      <c r="F404">
        <v>53.524692999999999</v>
      </c>
      <c r="G404">
        <v>49.129848000000003</v>
      </c>
      <c r="H404">
        <v>86.899765000000002</v>
      </c>
      <c r="I404">
        <v>234.636337</v>
      </c>
      <c r="J404">
        <v>66.014922999999996</v>
      </c>
      <c r="K404">
        <v>287.86025999999998</v>
      </c>
      <c r="L404">
        <v>106.53433200000001</v>
      </c>
      <c r="M404">
        <v>169.51516699999999</v>
      </c>
      <c r="O404" s="22">
        <f t="shared" si="279"/>
        <v>4.0396871655921096E-3</v>
      </c>
      <c r="P404" s="22">
        <f t="shared" si="265"/>
        <v>-6.7409918261693846E-3</v>
      </c>
      <c r="Q404" s="22">
        <f t="shared" si="266"/>
        <v>-7.7266039672163611E-4</v>
      </c>
      <c r="R404" s="22">
        <f t="shared" si="267"/>
        <v>1.2731560909544637E-2</v>
      </c>
      <c r="S404" s="22">
        <f t="shared" si="268"/>
        <v>-1.9072539301011271E-2</v>
      </c>
      <c r="T404" s="22">
        <f t="shared" si="269"/>
        <v>-5.5875943867567113E-3</v>
      </c>
      <c r="U404" s="22">
        <f t="shared" si="270"/>
        <v>-1.8401642005749563E-2</v>
      </c>
      <c r="V404" s="22">
        <f t="shared" si="271"/>
        <v>-1.1974659586221792E-2</v>
      </c>
      <c r="W404" s="22">
        <f t="shared" si="272"/>
        <v>2.7410972200121453E-3</v>
      </c>
      <c r="X404" s="22">
        <f t="shared" si="273"/>
        <v>2.5197745030052454E-2</v>
      </c>
      <c r="Y404" s="22">
        <f t="shared" si="274"/>
        <v>7.430026100384568E-3</v>
      </c>
      <c r="Z404" s="16"/>
    </row>
    <row r="405" spans="1:26">
      <c r="A405" s="2"/>
      <c r="B405" s="112">
        <v>44047</v>
      </c>
      <c r="C405">
        <v>36.136172999999999</v>
      </c>
      <c r="D405">
        <v>249.56521599999999</v>
      </c>
      <c r="E405">
        <v>41.421290999999997</v>
      </c>
      <c r="F405">
        <v>53.961632000000002</v>
      </c>
      <c r="G405">
        <v>49.785415999999998</v>
      </c>
      <c r="H405">
        <v>86.402405000000002</v>
      </c>
      <c r="I405">
        <v>237.919342</v>
      </c>
      <c r="J405">
        <v>66.006241000000003</v>
      </c>
      <c r="K405">
        <v>288.70413200000002</v>
      </c>
      <c r="L405">
        <v>107.24575</v>
      </c>
      <c r="M405">
        <v>169.98281900000001</v>
      </c>
      <c r="O405" s="22">
        <f t="shared" ref="O405" si="280">(C405/C404)-1</f>
        <v>2.887601186607025E-2</v>
      </c>
      <c r="P405" s="22">
        <f t="shared" si="265"/>
        <v>-8.4537405203497507E-3</v>
      </c>
      <c r="Q405" s="22">
        <f t="shared" si="266"/>
        <v>1.8097232629073146E-2</v>
      </c>
      <c r="R405" s="22">
        <f t="shared" si="267"/>
        <v>8.1633163220571348E-3</v>
      </c>
      <c r="S405" s="22">
        <f t="shared" si="268"/>
        <v>1.3343578836229941E-2</v>
      </c>
      <c r="T405" s="22">
        <f t="shared" si="269"/>
        <v>-5.7233756616027476E-3</v>
      </c>
      <c r="U405" s="22">
        <f t="shared" si="270"/>
        <v>1.3991886516707686E-2</v>
      </c>
      <c r="V405" s="22">
        <f t="shared" si="271"/>
        <v>-1.315157180444837E-4</v>
      </c>
      <c r="W405" s="22">
        <f t="shared" si="272"/>
        <v>2.9315335156023803E-3</v>
      </c>
      <c r="X405" s="22">
        <f t="shared" si="273"/>
        <v>6.6778285144735161E-3</v>
      </c>
      <c r="Y405" s="22">
        <f t="shared" si="274"/>
        <v>2.7587619932558649E-3</v>
      </c>
      <c r="Z405" s="16"/>
    </row>
    <row r="406" spans="1:26">
      <c r="A406" s="2"/>
      <c r="B406" s="112">
        <v>44048</v>
      </c>
      <c r="C406">
        <v>36.452057000000003</v>
      </c>
      <c r="D406">
        <v>248.85595699999999</v>
      </c>
      <c r="E406">
        <v>40.845474000000003</v>
      </c>
      <c r="F406">
        <v>53.463520000000003</v>
      </c>
      <c r="G406">
        <v>51.255760000000002</v>
      </c>
      <c r="H406">
        <v>87.903473000000005</v>
      </c>
      <c r="I406">
        <v>233.45666499999999</v>
      </c>
      <c r="J406">
        <v>64.058220000000006</v>
      </c>
      <c r="K406">
        <v>296.26071200000001</v>
      </c>
      <c r="L406">
        <v>107.63449900000001</v>
      </c>
      <c r="M406">
        <v>174.47790499999999</v>
      </c>
      <c r="O406" s="22">
        <f t="shared" ref="O406:O408" si="281">C406/C405-1</f>
        <v>8.7414901406410728E-3</v>
      </c>
      <c r="P406" s="22">
        <f t="shared" si="265"/>
        <v>-2.8419785872724201E-3</v>
      </c>
      <c r="Q406" s="22">
        <f t="shared" si="266"/>
        <v>-1.3901474002826042E-2</v>
      </c>
      <c r="R406" s="22">
        <f t="shared" si="267"/>
        <v>-9.2308549897082148E-3</v>
      </c>
      <c r="S406" s="22">
        <f t="shared" si="268"/>
        <v>2.9533628884410801E-2</v>
      </c>
      <c r="T406" s="22">
        <f t="shared" si="269"/>
        <v>1.7372988633823416E-2</v>
      </c>
      <c r="U406" s="22">
        <f t="shared" si="270"/>
        <v>-1.875710046306367E-2</v>
      </c>
      <c r="V406" s="22">
        <f t="shared" si="271"/>
        <v>-2.9512678960160743E-2</v>
      </c>
      <c r="W406" s="22">
        <f t="shared" si="272"/>
        <v>2.6174131792474631E-2</v>
      </c>
      <c r="X406" s="22">
        <f t="shared" si="273"/>
        <v>3.6248429424943218E-3</v>
      </c>
      <c r="Y406" s="22">
        <f t="shared" si="274"/>
        <v>2.6444354943895743E-2</v>
      </c>
      <c r="Z406" s="16"/>
    </row>
    <row r="407" spans="1:26">
      <c r="A407" s="2"/>
      <c r="B407" s="112">
        <v>44049</v>
      </c>
      <c r="C407">
        <v>36.277489000000003</v>
      </c>
      <c r="D407">
        <v>264.99883999999997</v>
      </c>
      <c r="E407">
        <v>40.700736999999997</v>
      </c>
      <c r="F407">
        <v>53.207256000000001</v>
      </c>
      <c r="G407">
        <v>51.237022000000003</v>
      </c>
      <c r="H407">
        <v>87.930610999999999</v>
      </c>
      <c r="I407">
        <v>233.65785199999999</v>
      </c>
      <c r="J407">
        <v>64.28434</v>
      </c>
      <c r="K407">
        <v>297.76818800000001</v>
      </c>
      <c r="L407">
        <v>111.38977800000001</v>
      </c>
      <c r="M407">
        <v>172.98909</v>
      </c>
      <c r="O407" s="22">
        <f t="shared" si="281"/>
        <v>-4.7889752833427668E-3</v>
      </c>
      <c r="P407" s="22">
        <f t="shared" si="265"/>
        <v>6.4868380868214448E-2</v>
      </c>
      <c r="Q407" s="22">
        <f t="shared" si="266"/>
        <v>-3.5435260220020304E-3</v>
      </c>
      <c r="R407" s="22">
        <f t="shared" si="267"/>
        <v>-4.7932496775371369E-3</v>
      </c>
      <c r="S407" s="22">
        <f t="shared" si="268"/>
        <v>-3.6557842474682634E-4</v>
      </c>
      <c r="T407" s="22">
        <f t="shared" si="269"/>
        <v>3.0872500339085285E-4</v>
      </c>
      <c r="U407" s="22">
        <f t="shared" si="270"/>
        <v>8.617744967787111E-4</v>
      </c>
      <c r="V407" s="22">
        <f t="shared" si="271"/>
        <v>3.5299138814659514E-3</v>
      </c>
      <c r="W407" s="22">
        <f t="shared" si="272"/>
        <v>5.088342594680606E-3</v>
      </c>
      <c r="X407" s="22">
        <f t="shared" si="273"/>
        <v>3.4889176192477001E-2</v>
      </c>
      <c r="Y407" s="22">
        <f t="shared" si="274"/>
        <v>-8.5329715530455541E-3</v>
      </c>
      <c r="Z407" s="16"/>
    </row>
    <row r="408" spans="1:26">
      <c r="A408" s="2"/>
      <c r="B408" s="112">
        <v>44050</v>
      </c>
      <c r="C408">
        <v>36.111221</v>
      </c>
      <c r="D408">
        <v>268.15548699999999</v>
      </c>
      <c r="E408">
        <v>40.895820999999998</v>
      </c>
      <c r="F408">
        <v>52.564404000000003</v>
      </c>
      <c r="G408">
        <v>52.323383</v>
      </c>
      <c r="H408">
        <v>89.865746000000001</v>
      </c>
      <c r="I408">
        <v>235.578247</v>
      </c>
      <c r="J408">
        <v>65.319220999999999</v>
      </c>
      <c r="K408">
        <v>300.58410600000002</v>
      </c>
      <c r="L408">
        <v>108.857246</v>
      </c>
      <c r="M408">
        <v>175.12683100000001</v>
      </c>
      <c r="O408" s="22">
        <f t="shared" si="281"/>
        <v>-4.5832279075325166E-3</v>
      </c>
      <c r="P408" s="22">
        <f t="shared" si="265"/>
        <v>1.1911927614475681E-2</v>
      </c>
      <c r="Q408" s="22">
        <f t="shared" si="266"/>
        <v>4.7931318786684773E-3</v>
      </c>
      <c r="R408" s="22">
        <f t="shared" si="267"/>
        <v>-1.2082036329781776E-2</v>
      </c>
      <c r="S408" s="22">
        <f t="shared" si="268"/>
        <v>2.1202656938180242E-2</v>
      </c>
      <c r="T408" s="22">
        <f t="shared" si="269"/>
        <v>2.2007523637018744E-2</v>
      </c>
      <c r="U408" s="22">
        <f t="shared" si="270"/>
        <v>8.21883357893749E-3</v>
      </c>
      <c r="V408" s="22">
        <f t="shared" si="271"/>
        <v>1.6098493038895656E-2</v>
      </c>
      <c r="W408" s="22">
        <f t="shared" si="272"/>
        <v>9.4567455943279644E-3</v>
      </c>
      <c r="X408" s="22">
        <f t="shared" si="273"/>
        <v>-2.273576665176591E-2</v>
      </c>
      <c r="Y408" s="22">
        <f t="shared" si="274"/>
        <v>1.2357663711624944E-2</v>
      </c>
      <c r="Z408" s="16"/>
    </row>
    <row r="409" spans="1:26">
      <c r="A409" s="2"/>
      <c r="B409" s="112">
        <v>44053</v>
      </c>
      <c r="C409">
        <v>37.000712999999998</v>
      </c>
      <c r="D409">
        <v>262.72125199999999</v>
      </c>
      <c r="E409">
        <v>41.496819000000002</v>
      </c>
      <c r="F409">
        <v>52.458720999999997</v>
      </c>
      <c r="G409">
        <v>54.009121</v>
      </c>
      <c r="H409">
        <v>91.005111999999997</v>
      </c>
      <c r="I409">
        <v>231.73748800000001</v>
      </c>
      <c r="J409">
        <v>65.554023999999998</v>
      </c>
      <c r="K409">
        <v>302.54672199999999</v>
      </c>
      <c r="L409">
        <v>110.43946800000001</v>
      </c>
      <c r="M409">
        <v>181.244415</v>
      </c>
      <c r="O409" s="22">
        <f t="shared" ref="O409" si="282">(C409/C408)-1</f>
        <v>2.4632011196741299E-2</v>
      </c>
      <c r="P409" s="22">
        <f t="shared" si="265"/>
        <v>-2.0265238876130076E-2</v>
      </c>
      <c r="Q409" s="22">
        <f t="shared" si="266"/>
        <v>1.4695829189980136E-2</v>
      </c>
      <c r="R409" s="22">
        <f t="shared" si="267"/>
        <v>-2.0105431044172839E-3</v>
      </c>
      <c r="S409" s="22">
        <f t="shared" si="268"/>
        <v>3.2217679808662192E-2</v>
      </c>
      <c r="T409" s="22">
        <f t="shared" si="269"/>
        <v>1.2678534933655339E-2</v>
      </c>
      <c r="U409" s="22">
        <f t="shared" si="270"/>
        <v>-1.630353841626131E-2</v>
      </c>
      <c r="V409" s="22">
        <f t="shared" si="271"/>
        <v>3.5946999429157245E-3</v>
      </c>
      <c r="W409" s="22">
        <f t="shared" si="272"/>
        <v>6.5293405766437829E-3</v>
      </c>
      <c r="X409" s="22">
        <f t="shared" si="273"/>
        <v>1.4534833997178254E-2</v>
      </c>
      <c r="Y409" s="22">
        <f t="shared" si="274"/>
        <v>3.4932305718476719E-2</v>
      </c>
      <c r="Z409" s="16"/>
    </row>
    <row r="410" spans="1:26">
      <c r="A410" s="2"/>
      <c r="B410" s="112">
        <v>44054</v>
      </c>
      <c r="C410">
        <v>37.383099000000001</v>
      </c>
      <c r="D410">
        <v>255.85853599999999</v>
      </c>
      <c r="E410">
        <v>40.968189000000002</v>
      </c>
      <c r="F410">
        <v>51.763035000000002</v>
      </c>
      <c r="G410">
        <v>53.662604999999999</v>
      </c>
      <c r="H410">
        <v>93.880675999999994</v>
      </c>
      <c r="I410">
        <v>225.14407299999999</v>
      </c>
      <c r="J410">
        <v>63.710369</v>
      </c>
      <c r="K410">
        <v>299.18087800000001</v>
      </c>
      <c r="L410">
        <v>107.155022</v>
      </c>
      <c r="M410">
        <v>184.40335099999999</v>
      </c>
      <c r="O410" s="22">
        <f t="shared" ref="O410:O412" si="283">C410/C409-1</f>
        <v>1.0334557607038608E-2</v>
      </c>
      <c r="P410" s="22">
        <f t="shared" si="265"/>
        <v>-2.6121662970759574E-2</v>
      </c>
      <c r="Q410" s="22">
        <f t="shared" si="266"/>
        <v>-1.2739048744917048E-2</v>
      </c>
      <c r="R410" s="22">
        <f t="shared" si="267"/>
        <v>-1.3261589050179046E-2</v>
      </c>
      <c r="S410" s="22">
        <f t="shared" si="268"/>
        <v>-6.4158792734286818E-3</v>
      </c>
      <c r="T410" s="22">
        <f t="shared" si="269"/>
        <v>3.1597829361497798E-2</v>
      </c>
      <c r="U410" s="22">
        <f t="shared" si="270"/>
        <v>-2.8452086267544363E-2</v>
      </c>
      <c r="V410" s="22">
        <f t="shared" si="271"/>
        <v>-2.8124207905223297E-2</v>
      </c>
      <c r="W410" s="22">
        <f t="shared" si="272"/>
        <v>-1.1125038730381509E-2</v>
      </c>
      <c r="X410" s="22">
        <f t="shared" si="273"/>
        <v>-2.9739784693638693E-2</v>
      </c>
      <c r="Y410" s="22">
        <f t="shared" si="274"/>
        <v>1.7429149471998917E-2</v>
      </c>
      <c r="Z410" s="16"/>
    </row>
    <row r="411" spans="1:26">
      <c r="A411" s="2"/>
      <c r="B411" s="112">
        <v>44055</v>
      </c>
      <c r="C411">
        <v>37.374622000000002</v>
      </c>
      <c r="D411">
        <v>259.61456299999998</v>
      </c>
      <c r="E411">
        <v>41.499961999999996</v>
      </c>
      <c r="F411">
        <v>52.995911</v>
      </c>
      <c r="G411">
        <v>54.645958</v>
      </c>
      <c r="H411">
        <v>93.084914999999995</v>
      </c>
      <c r="I411">
        <v>229.80793800000001</v>
      </c>
      <c r="J411">
        <v>64.580001999999993</v>
      </c>
      <c r="K411">
        <v>305.552277</v>
      </c>
      <c r="L411">
        <v>110.71624</v>
      </c>
      <c r="M411">
        <v>183.53486599999999</v>
      </c>
      <c r="O411" s="22">
        <f t="shared" si="283"/>
        <v>-2.267602265932922E-4</v>
      </c>
      <c r="P411" s="22">
        <f t="shared" si="265"/>
        <v>1.4680092596168093E-2</v>
      </c>
      <c r="Q411" s="22">
        <f t="shared" si="266"/>
        <v>1.2980144179670638E-2</v>
      </c>
      <c r="R411" s="22">
        <f t="shared" si="267"/>
        <v>2.3817691524463225E-2</v>
      </c>
      <c r="S411" s="22">
        <f t="shared" si="268"/>
        <v>1.8324734701194556E-2</v>
      </c>
      <c r="T411" s="22">
        <f t="shared" si="269"/>
        <v>-8.4763024075369398E-3</v>
      </c>
      <c r="U411" s="22">
        <f t="shared" si="270"/>
        <v>2.0715024552300898E-2</v>
      </c>
      <c r="V411" s="22">
        <f t="shared" si="271"/>
        <v>1.3649787525167101E-2</v>
      </c>
      <c r="W411" s="22">
        <f t="shared" si="272"/>
        <v>2.1296143799671485E-2</v>
      </c>
      <c r="X411" s="22">
        <f t="shared" si="273"/>
        <v>3.3234261292951706E-2</v>
      </c>
      <c r="Y411" s="22">
        <f t="shared" si="274"/>
        <v>-4.7097029164073767E-3</v>
      </c>
      <c r="Z411" s="16"/>
    </row>
    <row r="412" spans="1:26">
      <c r="A412" s="2"/>
      <c r="B412" s="112">
        <v>44056</v>
      </c>
      <c r="C412">
        <v>36.459122000000001</v>
      </c>
      <c r="D412">
        <v>261.02304099999998</v>
      </c>
      <c r="E412">
        <v>41.657935999999999</v>
      </c>
      <c r="F412">
        <v>52.758141000000002</v>
      </c>
      <c r="G412">
        <v>54.336910000000003</v>
      </c>
      <c r="H412">
        <v>92.569489000000004</v>
      </c>
      <c r="I412">
        <v>229.28663599999999</v>
      </c>
      <c r="J412">
        <v>64.153885000000002</v>
      </c>
      <c r="K412">
        <v>304.84118699999999</v>
      </c>
      <c r="L412">
        <v>112.675659</v>
      </c>
      <c r="M412">
        <v>180.85308800000001</v>
      </c>
      <c r="O412" s="22">
        <f t="shared" si="283"/>
        <v>-2.4495231015313035E-2</v>
      </c>
      <c r="P412" s="22">
        <f t="shared" si="265"/>
        <v>5.4252657621522982E-3</v>
      </c>
      <c r="Q412" s="22">
        <f t="shared" si="266"/>
        <v>3.8066058952055393E-3</v>
      </c>
      <c r="R412" s="22">
        <f t="shared" si="267"/>
        <v>-4.4865725583997929E-3</v>
      </c>
      <c r="S412" s="22">
        <f t="shared" si="268"/>
        <v>-5.6554594577699069E-3</v>
      </c>
      <c r="T412" s="22">
        <f t="shared" si="269"/>
        <v>-5.5371592701136674E-3</v>
      </c>
      <c r="U412" s="22">
        <f t="shared" si="270"/>
        <v>-2.2684246877495706E-3</v>
      </c>
      <c r="V412" s="22">
        <f t="shared" si="271"/>
        <v>-6.5982809972658929E-3</v>
      </c>
      <c r="W412" s="22">
        <f t="shared" si="272"/>
        <v>-2.3272286071035486E-3</v>
      </c>
      <c r="X412" s="22">
        <f t="shared" si="273"/>
        <v>1.7697665672172347E-2</v>
      </c>
      <c r="Y412" s="22">
        <f t="shared" si="274"/>
        <v>-1.4611817680461714E-2</v>
      </c>
      <c r="Z412" s="16"/>
    </row>
    <row r="413" spans="1:26">
      <c r="A413" s="2"/>
      <c r="B413" s="112">
        <v>44057</v>
      </c>
      <c r="C413">
        <v>36.620185999999997</v>
      </c>
      <c r="D413">
        <v>260.96310399999999</v>
      </c>
      <c r="E413">
        <v>41.894897</v>
      </c>
      <c r="F413">
        <v>52.344245999999998</v>
      </c>
      <c r="G413">
        <v>54.468018000000001</v>
      </c>
      <c r="H413">
        <v>92.605652000000006</v>
      </c>
      <c r="I413">
        <v>228.72879</v>
      </c>
      <c r="J413">
        <v>63.945171000000002</v>
      </c>
      <c r="K413">
        <v>306.90811200000002</v>
      </c>
      <c r="L413">
        <v>112.575211</v>
      </c>
      <c r="M413">
        <v>182.408737</v>
      </c>
      <c r="O413" s="22">
        <f t="shared" ref="O413" si="284">(C413/C412)-1</f>
        <v>4.417659865753043E-3</v>
      </c>
      <c r="P413" s="22">
        <f t="shared" si="265"/>
        <v>-2.2962340707688433E-4</v>
      </c>
      <c r="Q413" s="22">
        <f t="shared" si="266"/>
        <v>5.6882558943871508E-3</v>
      </c>
      <c r="R413" s="22">
        <f t="shared" si="267"/>
        <v>-7.8451399566941138E-3</v>
      </c>
      <c r="S413" s="22">
        <f t="shared" si="268"/>
        <v>2.4128718397862237E-3</v>
      </c>
      <c r="T413" s="22">
        <f t="shared" si="269"/>
        <v>3.9065787648451256E-4</v>
      </c>
      <c r="U413" s="22">
        <f t="shared" si="270"/>
        <v>-2.4329634283613011E-3</v>
      </c>
      <c r="V413" s="22">
        <f t="shared" si="271"/>
        <v>-3.2533337614705227E-3</v>
      </c>
      <c r="W413" s="22">
        <f t="shared" si="272"/>
        <v>6.7803337873764136E-3</v>
      </c>
      <c r="X413" s="22">
        <f t="shared" si="273"/>
        <v>-8.9147914368981063E-4</v>
      </c>
      <c r="Y413" s="22">
        <f t="shared" si="274"/>
        <v>8.6017276077696714E-3</v>
      </c>
      <c r="Z413" s="16"/>
    </row>
    <row r="414" spans="1:26">
      <c r="A414" s="2"/>
      <c r="B414" s="112">
        <v>44060</v>
      </c>
      <c r="C414">
        <v>36.145473000000003</v>
      </c>
      <c r="D414">
        <v>260.88320900000002</v>
      </c>
      <c r="E414">
        <v>42.842742999999999</v>
      </c>
      <c r="F414">
        <v>52.617241</v>
      </c>
      <c r="G414">
        <v>53.812446999999999</v>
      </c>
      <c r="H414">
        <v>90.164146000000002</v>
      </c>
      <c r="I414">
        <v>229.45126300000001</v>
      </c>
      <c r="J414">
        <v>64.710471999999996</v>
      </c>
      <c r="K414">
        <v>303.88360599999999</v>
      </c>
      <c r="L414">
        <v>112.281319</v>
      </c>
      <c r="M414">
        <v>184.183853</v>
      </c>
      <c r="O414" s="22">
        <f t="shared" ref="O414:O416" si="285">C414/C413-1</f>
        <v>-1.2963150979080074E-2</v>
      </c>
      <c r="P414" s="22">
        <f t="shared" si="265"/>
        <v>-3.0615439031556058E-4</v>
      </c>
      <c r="Q414" s="22">
        <f t="shared" si="266"/>
        <v>2.262437833419173E-2</v>
      </c>
      <c r="R414" s="22">
        <f t="shared" si="267"/>
        <v>5.2153774456891178E-3</v>
      </c>
      <c r="S414" s="22">
        <f t="shared" si="268"/>
        <v>-1.2035888656716009E-2</v>
      </c>
      <c r="T414" s="22">
        <f t="shared" si="269"/>
        <v>-2.6364546302206304E-2</v>
      </c>
      <c r="U414" s="22">
        <f t="shared" si="270"/>
        <v>3.1586447862554934E-3</v>
      </c>
      <c r="V414" s="22">
        <f t="shared" si="271"/>
        <v>1.1968081217579307E-2</v>
      </c>
      <c r="W414" s="22">
        <f t="shared" si="272"/>
        <v>-9.8547606978861557E-3</v>
      </c>
      <c r="X414" s="22">
        <f t="shared" si="273"/>
        <v>-2.6106280182766062E-3</v>
      </c>
      <c r="Y414" s="22">
        <f t="shared" si="274"/>
        <v>9.7315294716393552E-3</v>
      </c>
      <c r="Z414" s="16"/>
    </row>
    <row r="415" spans="1:26">
      <c r="A415" s="2"/>
      <c r="B415" s="112">
        <v>44061</v>
      </c>
      <c r="C415">
        <v>35.967461</v>
      </c>
      <c r="D415">
        <v>262.06195100000002</v>
      </c>
      <c r="E415">
        <v>42.561549999999997</v>
      </c>
      <c r="F415">
        <v>52.881428</v>
      </c>
      <c r="G415">
        <v>53.381653</v>
      </c>
      <c r="H415">
        <v>88.907234000000003</v>
      </c>
      <c r="I415">
        <v>230.951019</v>
      </c>
      <c r="J415">
        <v>64.451256000000001</v>
      </c>
      <c r="K415">
        <v>300.375519</v>
      </c>
      <c r="L415">
        <v>113.216942</v>
      </c>
      <c r="M415">
        <v>183.363068</v>
      </c>
      <c r="O415" s="22">
        <f t="shared" si="285"/>
        <v>-4.9248767611922428E-3</v>
      </c>
      <c r="P415" s="22">
        <f t="shared" si="265"/>
        <v>4.518274688962487E-3</v>
      </c>
      <c r="Q415" s="22">
        <f t="shared" si="266"/>
        <v>-6.5633752722136229E-3</v>
      </c>
      <c r="R415" s="22">
        <f t="shared" si="267"/>
        <v>5.0209208042664155E-3</v>
      </c>
      <c r="S415" s="22">
        <f t="shared" si="268"/>
        <v>-8.0054712992330135E-3</v>
      </c>
      <c r="T415" s="22">
        <f t="shared" si="269"/>
        <v>-1.3940264015809611E-2</v>
      </c>
      <c r="U415" s="22">
        <f t="shared" si="270"/>
        <v>6.5362725852591286E-3</v>
      </c>
      <c r="V415" s="22">
        <f t="shared" si="271"/>
        <v>-4.0057813208346227E-3</v>
      </c>
      <c r="W415" s="22">
        <f t="shared" si="272"/>
        <v>-1.1544179846279645E-2</v>
      </c>
      <c r="X415" s="22">
        <f t="shared" si="273"/>
        <v>8.3328465352281444E-3</v>
      </c>
      <c r="Y415" s="22">
        <f t="shared" si="274"/>
        <v>-4.4563352684342528E-3</v>
      </c>
      <c r="Z415" s="16"/>
    </row>
    <row r="416" spans="1:26">
      <c r="A416" s="2"/>
      <c r="B416" s="112">
        <v>44062</v>
      </c>
      <c r="C416">
        <v>35.569046</v>
      </c>
      <c r="D416">
        <v>262.31167599999998</v>
      </c>
      <c r="E416">
        <v>41.834857999999997</v>
      </c>
      <c r="F416">
        <v>52.881428</v>
      </c>
      <c r="G416">
        <v>52.697997999999998</v>
      </c>
      <c r="H416">
        <v>89.115204000000006</v>
      </c>
      <c r="I416">
        <v>224.257034</v>
      </c>
      <c r="J416">
        <v>64.530342000000005</v>
      </c>
      <c r="K416">
        <v>299.03869600000002</v>
      </c>
      <c r="L416">
        <v>113.35897799999999</v>
      </c>
      <c r="M416">
        <v>183.229477</v>
      </c>
      <c r="O416" s="22">
        <f t="shared" si="285"/>
        <v>-1.1077095489170019E-2</v>
      </c>
      <c r="P416" s="22">
        <f t="shared" si="265"/>
        <v>9.5292353219167403E-4</v>
      </c>
      <c r="Q416" s="22">
        <f t="shared" si="266"/>
        <v>-1.7073908257570491E-2</v>
      </c>
      <c r="R416" s="22">
        <f t="shared" si="267"/>
        <v>0</v>
      </c>
      <c r="S416" s="22">
        <f t="shared" si="268"/>
        <v>-1.2806928253046079E-2</v>
      </c>
      <c r="T416" s="22">
        <f t="shared" si="269"/>
        <v>2.3391797342384724E-3</v>
      </c>
      <c r="U416" s="22">
        <f t="shared" si="270"/>
        <v>-2.8984435872958847E-2</v>
      </c>
      <c r="V416" s="22">
        <f t="shared" si="271"/>
        <v>1.2270668549889674E-3</v>
      </c>
      <c r="W416" s="22">
        <f t="shared" si="272"/>
        <v>-4.4505058349977311E-3</v>
      </c>
      <c r="X416" s="22">
        <f t="shared" si="273"/>
        <v>1.254547221386515E-3</v>
      </c>
      <c r="Y416" s="22">
        <f t="shared" si="274"/>
        <v>-7.2856001733123676E-4</v>
      </c>
      <c r="Z416" s="16"/>
    </row>
    <row r="417" spans="1:26">
      <c r="A417" s="2"/>
      <c r="B417" s="112">
        <v>44063</v>
      </c>
      <c r="C417">
        <v>35.026530999999999</v>
      </c>
      <c r="D417">
        <v>268.72488399999997</v>
      </c>
      <c r="E417">
        <v>41.253512999999998</v>
      </c>
      <c r="F417">
        <v>52.899033000000003</v>
      </c>
      <c r="G417">
        <v>52.548149000000002</v>
      </c>
      <c r="H417">
        <v>88.048164</v>
      </c>
      <c r="I417">
        <v>226.49749800000001</v>
      </c>
      <c r="J417">
        <v>63.616515999999997</v>
      </c>
      <c r="K417">
        <v>297.07607999999999</v>
      </c>
      <c r="L417">
        <v>115.87439000000001</v>
      </c>
      <c r="M417">
        <v>182.38008099999999</v>
      </c>
      <c r="O417" s="22">
        <f t="shared" ref="O417" si="286">(C417/C416)-1</f>
        <v>-1.5252447310507011E-2</v>
      </c>
      <c r="P417" s="22">
        <f t="shared" si="265"/>
        <v>2.4448808752226547E-2</v>
      </c>
      <c r="Q417" s="22">
        <f t="shared" si="266"/>
        <v>-1.3896186763679208E-2</v>
      </c>
      <c r="R417" s="22">
        <f t="shared" si="267"/>
        <v>3.3291461039985926E-4</v>
      </c>
      <c r="S417" s="22">
        <f t="shared" si="268"/>
        <v>-2.8435425573472006E-3</v>
      </c>
      <c r="T417" s="22">
        <f t="shared" si="269"/>
        <v>-1.1973714384360346E-2</v>
      </c>
      <c r="U417" s="22">
        <f t="shared" si="270"/>
        <v>9.9906074741005213E-3</v>
      </c>
      <c r="V417" s="22">
        <f t="shared" si="271"/>
        <v>-1.4161183277162981E-2</v>
      </c>
      <c r="W417" s="22">
        <f t="shared" si="272"/>
        <v>-6.5630837288028765E-3</v>
      </c>
      <c r="X417" s="22">
        <f t="shared" si="273"/>
        <v>2.2189790737174864E-2</v>
      </c>
      <c r="Y417" s="22">
        <f t="shared" si="274"/>
        <v>-4.6356951616469688E-3</v>
      </c>
      <c r="Z417" s="16"/>
    </row>
    <row r="418" spans="1:26">
      <c r="A418" s="2"/>
      <c r="B418" s="112">
        <v>44064</v>
      </c>
      <c r="C418">
        <v>34.763741000000003</v>
      </c>
      <c r="D418">
        <v>266.72701999999998</v>
      </c>
      <c r="E418">
        <v>41.588413000000003</v>
      </c>
      <c r="F418">
        <v>52.449928</v>
      </c>
      <c r="G418">
        <v>51.639729000000003</v>
      </c>
      <c r="H418">
        <v>88.002953000000005</v>
      </c>
      <c r="I418">
        <v>228.01556400000001</v>
      </c>
      <c r="J418">
        <v>63.440769000000003</v>
      </c>
      <c r="K418">
        <v>297.84411599999999</v>
      </c>
      <c r="L418">
        <v>121.845657</v>
      </c>
      <c r="M418">
        <v>190.396805</v>
      </c>
      <c r="O418" s="22">
        <f t="shared" ref="O418:O420" si="287">C418/C417-1</f>
        <v>-7.5025985302397125E-3</v>
      </c>
      <c r="P418" s="22">
        <f t="shared" si="265"/>
        <v>-7.4346073585057626E-3</v>
      </c>
      <c r="Q418" s="22">
        <f t="shared" si="266"/>
        <v>8.1180965121687709E-3</v>
      </c>
      <c r="R418" s="22">
        <f t="shared" si="267"/>
        <v>-8.4898527351152664E-3</v>
      </c>
      <c r="S418" s="22">
        <f t="shared" si="268"/>
        <v>-1.7287383424295255E-2</v>
      </c>
      <c r="T418" s="22">
        <f t="shared" si="269"/>
        <v>-5.1348032651754583E-4</v>
      </c>
      <c r="U418" s="22">
        <f t="shared" si="270"/>
        <v>6.7023521822744403E-3</v>
      </c>
      <c r="V418" s="22">
        <f t="shared" si="271"/>
        <v>-2.7626002027523189E-3</v>
      </c>
      <c r="W418" s="22">
        <f t="shared" si="272"/>
        <v>2.5853175388608207E-3</v>
      </c>
      <c r="X418" s="22">
        <f t="shared" si="273"/>
        <v>5.1532241075875396E-2</v>
      </c>
      <c r="Y418" s="22">
        <f t="shared" si="274"/>
        <v>4.3956137951271179E-2</v>
      </c>
      <c r="Z418" s="16"/>
    </row>
    <row r="419" spans="1:26">
      <c r="A419" s="2"/>
      <c r="B419" s="112">
        <v>44067</v>
      </c>
      <c r="C419">
        <v>35.789448</v>
      </c>
      <c r="D419">
        <v>271.10235599999999</v>
      </c>
      <c r="E419">
        <v>41.493640999999997</v>
      </c>
      <c r="F419">
        <v>53.083976999999997</v>
      </c>
      <c r="G419">
        <v>53.278632999999999</v>
      </c>
      <c r="H419">
        <v>90.480643999999998</v>
      </c>
      <c r="I419">
        <v>224.44908100000001</v>
      </c>
      <c r="J419">
        <v>65.303573999999998</v>
      </c>
      <c r="K419">
        <v>292.81900000000002</v>
      </c>
      <c r="L419">
        <v>123.30297899999999</v>
      </c>
      <c r="M419">
        <v>196.02758800000001</v>
      </c>
      <c r="O419" s="22">
        <f t="shared" si="287"/>
        <v>2.9505081170636771E-2</v>
      </c>
      <c r="P419" s="22">
        <f t="shared" si="265"/>
        <v>1.6403797410551091E-2</v>
      </c>
      <c r="Q419" s="22">
        <f t="shared" si="266"/>
        <v>-2.2788078015866242E-3</v>
      </c>
      <c r="R419" s="22">
        <f t="shared" si="267"/>
        <v>1.2088653391478354E-2</v>
      </c>
      <c r="S419" s="22">
        <f t="shared" si="268"/>
        <v>3.1737269573974602E-2</v>
      </c>
      <c r="T419" s="22">
        <f t="shared" si="269"/>
        <v>2.8154634765494624E-2</v>
      </c>
      <c r="U419" s="22">
        <f t="shared" si="270"/>
        <v>-1.5641401566780733E-2</v>
      </c>
      <c r="V419" s="22">
        <f t="shared" si="271"/>
        <v>2.9362900692455174E-2</v>
      </c>
      <c r="W419" s="22">
        <f t="shared" si="272"/>
        <v>-1.6871630930590409E-2</v>
      </c>
      <c r="X419" s="22">
        <f t="shared" si="273"/>
        <v>1.1960393467286057E-2</v>
      </c>
      <c r="Y419" s="22">
        <f t="shared" si="274"/>
        <v>2.9573936390371758E-2</v>
      </c>
      <c r="Z419" s="16"/>
    </row>
    <row r="420" spans="1:26">
      <c r="A420" s="2"/>
      <c r="B420" s="112">
        <v>44068</v>
      </c>
      <c r="C420">
        <v>34.653545000000001</v>
      </c>
      <c r="D420">
        <v>280.52236900000003</v>
      </c>
      <c r="E420">
        <v>41.272475999999997</v>
      </c>
      <c r="F420">
        <v>52.995911</v>
      </c>
      <c r="G420">
        <v>52.632435000000001</v>
      </c>
      <c r="H420">
        <v>90.878501999999997</v>
      </c>
      <c r="I420">
        <v>225.33612099999999</v>
      </c>
      <c r="J420">
        <v>64.152503999999993</v>
      </c>
      <c r="K420">
        <v>296.02362099999999</v>
      </c>
      <c r="L420">
        <v>122.29143500000001</v>
      </c>
      <c r="M420">
        <v>196.218445</v>
      </c>
      <c r="O420" s="22">
        <f t="shared" si="287"/>
        <v>-3.1738488953503841E-2</v>
      </c>
      <c r="P420" s="22">
        <f t="shared" si="265"/>
        <v>3.4747071692730058E-2</v>
      </c>
      <c r="Q420" s="22">
        <f t="shared" si="266"/>
        <v>-5.3300938329321479E-3</v>
      </c>
      <c r="R420" s="22">
        <f t="shared" si="267"/>
        <v>-1.6589940124492886E-3</v>
      </c>
      <c r="S420" s="22">
        <f t="shared" si="268"/>
        <v>-1.2128652024536724E-2</v>
      </c>
      <c r="T420" s="22">
        <f t="shared" si="269"/>
        <v>4.3971614525644132E-3</v>
      </c>
      <c r="U420" s="22">
        <f t="shared" si="270"/>
        <v>3.9520767741525464E-3</v>
      </c>
      <c r="V420" s="22">
        <f t="shared" si="271"/>
        <v>-1.7626447214053043E-2</v>
      </c>
      <c r="W420" s="22">
        <f t="shared" si="272"/>
        <v>1.0944033686338672E-2</v>
      </c>
      <c r="X420" s="22">
        <f t="shared" si="273"/>
        <v>-8.203727178400011E-3</v>
      </c>
      <c r="Y420" s="22">
        <f t="shared" si="274"/>
        <v>9.7362316165416907E-4</v>
      </c>
      <c r="Z420" s="16"/>
    </row>
    <row r="421" spans="1:26">
      <c r="A421" s="2"/>
      <c r="B421" s="112">
        <v>44069</v>
      </c>
      <c r="C421">
        <v>33.916049999999998</v>
      </c>
      <c r="D421">
        <v>303.58789100000001</v>
      </c>
      <c r="E421">
        <v>41.294586000000002</v>
      </c>
      <c r="F421">
        <v>53.101578000000003</v>
      </c>
      <c r="G421">
        <v>53.297362999999997</v>
      </c>
      <c r="H421">
        <v>89.603499999999997</v>
      </c>
      <c r="I421">
        <v>225.848221</v>
      </c>
      <c r="J421">
        <v>62.193035000000002</v>
      </c>
      <c r="K421">
        <v>292.800049</v>
      </c>
      <c r="L421">
        <v>123.954475</v>
      </c>
      <c r="M421">
        <v>201.38162199999999</v>
      </c>
      <c r="O421" s="22">
        <f t="shared" ref="O421" si="288">(C421/C420)-1</f>
        <v>-2.1281949653347176E-2</v>
      </c>
      <c r="P421" s="22">
        <f t="shared" si="265"/>
        <v>8.2223467890362834E-2</v>
      </c>
      <c r="Q421" s="22">
        <f t="shared" si="266"/>
        <v>5.3570810726277784E-4</v>
      </c>
      <c r="R421" s="22">
        <f t="shared" si="267"/>
        <v>1.9938708101461255E-3</v>
      </c>
      <c r="S421" s="22">
        <f t="shared" si="268"/>
        <v>1.2633426517317581E-2</v>
      </c>
      <c r="T421" s="22">
        <f t="shared" si="269"/>
        <v>-1.4029742699764092E-2</v>
      </c>
      <c r="U421" s="22">
        <f t="shared" si="270"/>
        <v>2.2726050210122306E-3</v>
      </c>
      <c r="V421" s="22">
        <f t="shared" si="271"/>
        <v>-3.0543920779771749E-2</v>
      </c>
      <c r="W421" s="22">
        <f t="shared" si="272"/>
        <v>-1.0889576950347424E-2</v>
      </c>
      <c r="X421" s="22">
        <f t="shared" si="273"/>
        <v>1.359898998650233E-2</v>
      </c>
      <c r="Y421" s="22">
        <f t="shared" si="274"/>
        <v>2.6313413094268379E-2</v>
      </c>
      <c r="Z421" s="16"/>
    </row>
    <row r="422" spans="1:26">
      <c r="A422" s="2"/>
      <c r="B422" s="112">
        <v>44070</v>
      </c>
      <c r="C422">
        <v>33.687179999999998</v>
      </c>
      <c r="D422">
        <v>292.90920999999997</v>
      </c>
      <c r="E422">
        <v>43.168171000000001</v>
      </c>
      <c r="F422">
        <v>53.189644000000001</v>
      </c>
      <c r="G422">
        <v>52.988318999999997</v>
      </c>
      <c r="H422">
        <v>92.551413999999994</v>
      </c>
      <c r="I422">
        <v>226.762711</v>
      </c>
      <c r="J422">
        <v>62.447865</v>
      </c>
      <c r="K422">
        <v>295.502228</v>
      </c>
      <c r="L422">
        <v>122.472679</v>
      </c>
      <c r="M422">
        <v>200.255447</v>
      </c>
      <c r="O422" s="22">
        <f t="shared" ref="O422:O424" si="289">C422/C421-1</f>
        <v>-6.7481325213284427E-3</v>
      </c>
      <c r="P422" s="22">
        <f t="shared" si="265"/>
        <v>-3.5174924022249754E-2</v>
      </c>
      <c r="Q422" s="22">
        <f t="shared" si="266"/>
        <v>4.5371201929473193E-2</v>
      </c>
      <c r="R422" s="22">
        <f t="shared" si="267"/>
        <v>1.6584441238260972E-3</v>
      </c>
      <c r="S422" s="22">
        <f t="shared" si="268"/>
        <v>-5.7984857524752131E-3</v>
      </c>
      <c r="T422" s="22">
        <f t="shared" si="269"/>
        <v>3.2899540754546486E-2</v>
      </c>
      <c r="U422" s="22">
        <f t="shared" si="270"/>
        <v>4.049135281875893E-3</v>
      </c>
      <c r="V422" s="22">
        <f t="shared" si="271"/>
        <v>4.0974041546613105E-3</v>
      </c>
      <c r="W422" s="22">
        <f t="shared" si="272"/>
        <v>9.2287518708713545E-3</v>
      </c>
      <c r="X422" s="22">
        <f t="shared" si="273"/>
        <v>-1.1954356629722329E-2</v>
      </c>
      <c r="Y422" s="22">
        <f t="shared" si="274"/>
        <v>-5.5922431690414998E-3</v>
      </c>
      <c r="Z422" s="16"/>
    </row>
    <row r="423" spans="1:26">
      <c r="A423" s="2"/>
      <c r="B423" s="112">
        <v>44071</v>
      </c>
      <c r="C423">
        <v>34.492480999999998</v>
      </c>
      <c r="D423">
        <v>293.34875499999998</v>
      </c>
      <c r="E423">
        <v>44.327705000000002</v>
      </c>
      <c r="F423">
        <v>52.96949</v>
      </c>
      <c r="G423">
        <v>53.550224</v>
      </c>
      <c r="H423">
        <v>92.931190000000001</v>
      </c>
      <c r="I423">
        <v>228.24414100000001</v>
      </c>
      <c r="J423">
        <v>62.316051000000002</v>
      </c>
      <c r="K423">
        <v>298.06213400000001</v>
      </c>
      <c r="L423">
        <v>122.274292</v>
      </c>
      <c r="M423">
        <v>200.32223500000001</v>
      </c>
      <c r="O423" s="22">
        <f t="shared" si="289"/>
        <v>2.390526603889076E-2</v>
      </c>
      <c r="P423" s="22">
        <f t="shared" si="265"/>
        <v>1.5006185705119801E-3</v>
      </c>
      <c r="Q423" s="22">
        <f t="shared" si="266"/>
        <v>2.6860855420536511E-2</v>
      </c>
      <c r="R423" s="22">
        <f t="shared" si="267"/>
        <v>-4.1390387948451179E-3</v>
      </c>
      <c r="S423" s="22">
        <f t="shared" si="268"/>
        <v>1.0604318283808922E-2</v>
      </c>
      <c r="T423" s="22">
        <f t="shared" si="269"/>
        <v>4.103405702694074E-3</v>
      </c>
      <c r="U423" s="22">
        <f t="shared" si="270"/>
        <v>6.5329524129742467E-3</v>
      </c>
      <c r="V423" s="22">
        <f t="shared" si="271"/>
        <v>-2.1107847321921724E-3</v>
      </c>
      <c r="W423" s="22">
        <f t="shared" si="272"/>
        <v>8.6628991507975428E-3</v>
      </c>
      <c r="X423" s="22">
        <f t="shared" si="273"/>
        <v>-1.6198469864450171E-3</v>
      </c>
      <c r="Y423" s="22">
        <f t="shared" si="274"/>
        <v>3.3351402421533116E-4</v>
      </c>
      <c r="Z423" s="16"/>
    </row>
    <row r="424" spans="1:26">
      <c r="A424" s="2"/>
      <c r="B424" s="112">
        <v>44074</v>
      </c>
      <c r="C424">
        <v>33.856712000000002</v>
      </c>
      <c r="D424">
        <v>292.889252</v>
      </c>
      <c r="E424">
        <v>43.869576000000002</v>
      </c>
      <c r="F424">
        <v>52.467537</v>
      </c>
      <c r="G424">
        <v>52.220371</v>
      </c>
      <c r="H424">
        <v>90.598190000000002</v>
      </c>
      <c r="I424">
        <v>227.84179700000001</v>
      </c>
      <c r="J424">
        <v>62.685108</v>
      </c>
      <c r="K424">
        <v>296.33654799999999</v>
      </c>
      <c r="L424">
        <v>126.420883</v>
      </c>
      <c r="M424">
        <v>200.47493</v>
      </c>
      <c r="O424" s="22">
        <f t="shared" si="289"/>
        <v>-1.843210408668472E-2</v>
      </c>
      <c r="P424" s="22">
        <f t="shared" si="265"/>
        <v>-1.566405148029304E-3</v>
      </c>
      <c r="Q424" s="22">
        <f t="shared" si="266"/>
        <v>-1.0335048927076151E-2</v>
      </c>
      <c r="R424" s="22">
        <f t="shared" si="267"/>
        <v>-9.4762664318648326E-3</v>
      </c>
      <c r="S424" s="22">
        <f t="shared" si="268"/>
        <v>-2.4833752329401992E-2</v>
      </c>
      <c r="T424" s="22">
        <f t="shared" si="269"/>
        <v>-2.5104596207150665E-2</v>
      </c>
      <c r="U424" s="22">
        <f t="shared" si="270"/>
        <v>-1.7627790936373122E-3</v>
      </c>
      <c r="V424" s="22">
        <f t="shared" si="271"/>
        <v>5.9223425438175159E-3</v>
      </c>
      <c r="W424" s="22">
        <f t="shared" si="272"/>
        <v>-5.7893499480884403E-3</v>
      </c>
      <c r="X424" s="22">
        <f t="shared" si="273"/>
        <v>3.3912206173313919E-2</v>
      </c>
      <c r="Y424" s="22">
        <f t="shared" si="274"/>
        <v>7.6224688687198672E-4</v>
      </c>
      <c r="Z424" s="16"/>
    </row>
    <row r="425" spans="1:26">
      <c r="A425" s="2"/>
      <c r="B425" s="112">
        <v>44075</v>
      </c>
      <c r="C425">
        <v>33.424399999999999</v>
      </c>
      <c r="D425">
        <v>295.12686200000002</v>
      </c>
      <c r="E425">
        <v>46.630977999999999</v>
      </c>
      <c r="F425">
        <v>52.520373999999997</v>
      </c>
      <c r="G425">
        <v>53.625145000000003</v>
      </c>
      <c r="H425">
        <v>90.552970999999999</v>
      </c>
      <c r="I425">
        <v>226.817566</v>
      </c>
      <c r="J425">
        <v>61.200145999999997</v>
      </c>
      <c r="K425">
        <v>296.60205100000002</v>
      </c>
      <c r="L425">
        <v>131.456558</v>
      </c>
      <c r="M425">
        <v>207.756775</v>
      </c>
      <c r="O425" s="22">
        <f t="shared" ref="O425" si="290">(C425/C424)-1</f>
        <v>-1.2768871354076006E-2</v>
      </c>
      <c r="P425" s="22">
        <f t="shared" si="265"/>
        <v>7.6397818790565619E-3</v>
      </c>
      <c r="Q425" s="22">
        <f t="shared" si="266"/>
        <v>6.2945718919188876E-2</v>
      </c>
      <c r="R425" s="22">
        <f t="shared" si="267"/>
        <v>1.0070417446885749E-3</v>
      </c>
      <c r="S425" s="22">
        <f t="shared" si="268"/>
        <v>2.6900881267197585E-2</v>
      </c>
      <c r="T425" s="22">
        <f t="shared" si="269"/>
        <v>-4.9911593156559686E-4</v>
      </c>
      <c r="U425" s="22">
        <f t="shared" si="270"/>
        <v>-4.4953604364348365E-3</v>
      </c>
      <c r="V425" s="22">
        <f t="shared" si="271"/>
        <v>-2.368923094142239E-2</v>
      </c>
      <c r="W425" s="22">
        <f t="shared" si="272"/>
        <v>8.9595091051686282E-4</v>
      </c>
      <c r="X425" s="22">
        <f t="shared" si="273"/>
        <v>3.9832620058507295E-2</v>
      </c>
      <c r="Y425" s="22">
        <f t="shared" si="274"/>
        <v>3.6322970657727716E-2</v>
      </c>
      <c r="Z425" s="16"/>
    </row>
    <row r="426" spans="1:26">
      <c r="A426" s="2"/>
      <c r="B426" s="112">
        <v>44076</v>
      </c>
      <c r="C426">
        <v>33.220950999999999</v>
      </c>
      <c r="D426">
        <v>302.17938199999998</v>
      </c>
      <c r="E426">
        <v>46.659408999999997</v>
      </c>
      <c r="F426">
        <v>53.647568</v>
      </c>
      <c r="G426">
        <v>56.341056999999999</v>
      </c>
      <c r="H426">
        <v>91.918419</v>
      </c>
      <c r="I426">
        <v>234.56315599999999</v>
      </c>
      <c r="J426">
        <v>63.467140000000001</v>
      </c>
      <c r="K426">
        <v>303.62756300000001</v>
      </c>
      <c r="L426">
        <v>128.732956</v>
      </c>
      <c r="M426">
        <v>207.203262</v>
      </c>
      <c r="O426" s="22">
        <f t="shared" ref="O426:O428" si="291">C426/C425-1</f>
        <v>-6.0868407510680234E-3</v>
      </c>
      <c r="P426" s="22">
        <f t="shared" si="265"/>
        <v>2.3896570960050267E-2</v>
      </c>
      <c r="Q426" s="22">
        <f t="shared" si="266"/>
        <v>6.0970198823628863E-4</v>
      </c>
      <c r="R426" s="22">
        <f t="shared" si="267"/>
        <v>2.146203300075511E-2</v>
      </c>
      <c r="S426" s="22">
        <f t="shared" si="268"/>
        <v>5.0646240676831766E-2</v>
      </c>
      <c r="T426" s="22">
        <f t="shared" si="269"/>
        <v>1.5078997242398584E-2</v>
      </c>
      <c r="U426" s="22">
        <f t="shared" si="270"/>
        <v>3.4148986503099943E-2</v>
      </c>
      <c r="V426" s="22">
        <f t="shared" si="271"/>
        <v>3.7042297252036116E-2</v>
      </c>
      <c r="W426" s="22">
        <f t="shared" si="272"/>
        <v>2.3686660211260646E-2</v>
      </c>
      <c r="X426" s="22">
        <f t="shared" si="273"/>
        <v>-2.0718646839969712E-2</v>
      </c>
      <c r="Y426" s="22">
        <f t="shared" si="274"/>
        <v>-2.6642356187903671E-3</v>
      </c>
      <c r="Z426" s="16"/>
    </row>
    <row r="427" spans="1:26">
      <c r="A427" s="2"/>
      <c r="B427" s="112">
        <v>44077</v>
      </c>
      <c r="C427">
        <v>33.153129999999997</v>
      </c>
      <c r="D427">
        <v>290.81143200000002</v>
      </c>
      <c r="E427">
        <v>45.667332000000002</v>
      </c>
      <c r="F427">
        <v>52.652465999999997</v>
      </c>
      <c r="G427">
        <v>54.421188000000001</v>
      </c>
      <c r="H427">
        <v>91.629065999999995</v>
      </c>
      <c r="I427">
        <v>230.74067700000001</v>
      </c>
      <c r="J427">
        <v>63.616515999999997</v>
      </c>
      <c r="K427">
        <v>299.82559199999997</v>
      </c>
      <c r="L427">
        <v>118.426506</v>
      </c>
      <c r="M427">
        <v>201.19072</v>
      </c>
      <c r="O427" s="22">
        <f t="shared" si="291"/>
        <v>-2.0415128994952791E-3</v>
      </c>
      <c r="P427" s="22">
        <f t="shared" si="265"/>
        <v>-3.761987308584791E-2</v>
      </c>
      <c r="Q427" s="22">
        <f t="shared" si="266"/>
        <v>-2.1262099569242188E-2</v>
      </c>
      <c r="R427" s="22">
        <f t="shared" si="267"/>
        <v>-1.8548874386999259E-2</v>
      </c>
      <c r="S427" s="22">
        <f t="shared" si="268"/>
        <v>-3.407584277305975E-2</v>
      </c>
      <c r="T427" s="22">
        <f t="shared" si="269"/>
        <v>-3.14793273369951E-3</v>
      </c>
      <c r="U427" s="22">
        <f t="shared" si="270"/>
        <v>-1.6296161192510539E-2</v>
      </c>
      <c r="V427" s="22">
        <f t="shared" si="271"/>
        <v>2.3535958922995537E-3</v>
      </c>
      <c r="W427" s="22">
        <f t="shared" si="272"/>
        <v>-1.2521824311451102E-2</v>
      </c>
      <c r="X427" s="22">
        <f t="shared" si="273"/>
        <v>-8.0060695568895279E-2</v>
      </c>
      <c r="Y427" s="22">
        <f t="shared" si="274"/>
        <v>-2.901760301437728E-2</v>
      </c>
      <c r="Z427" s="16"/>
    </row>
    <row r="428" spans="1:26">
      <c r="A428" s="2"/>
      <c r="B428" s="112">
        <v>44078</v>
      </c>
      <c r="C428">
        <v>33.127704999999999</v>
      </c>
      <c r="D428">
        <v>282.43035900000001</v>
      </c>
      <c r="E428">
        <v>45.127063999999997</v>
      </c>
      <c r="F428">
        <v>52.097672000000003</v>
      </c>
      <c r="G428">
        <v>55.067394</v>
      </c>
      <c r="H428">
        <v>93.609397999999999</v>
      </c>
      <c r="I428">
        <v>228.60081500000001</v>
      </c>
      <c r="J428">
        <v>64.178855999999996</v>
      </c>
      <c r="K428">
        <v>295.81506300000001</v>
      </c>
      <c r="L428">
        <v>118.504875</v>
      </c>
      <c r="M428">
        <v>201.696564</v>
      </c>
      <c r="O428" s="22">
        <f t="shared" si="291"/>
        <v>-7.6689591601153406E-4</v>
      </c>
      <c r="P428" s="22">
        <f t="shared" si="265"/>
        <v>-2.8819613253718401E-2</v>
      </c>
      <c r="Q428" s="22">
        <f t="shared" si="266"/>
        <v>-1.1830513768573248E-2</v>
      </c>
      <c r="R428" s="22">
        <f t="shared" si="267"/>
        <v>-1.0536904387346113E-2</v>
      </c>
      <c r="S428" s="22">
        <f t="shared" si="268"/>
        <v>1.1874161953245199E-2</v>
      </c>
      <c r="T428" s="22">
        <f t="shared" si="269"/>
        <v>2.1612487024586846E-2</v>
      </c>
      <c r="U428" s="22">
        <f t="shared" si="270"/>
        <v>-9.273882818676138E-3</v>
      </c>
      <c r="V428" s="22">
        <f t="shared" si="271"/>
        <v>8.8395284017124265E-3</v>
      </c>
      <c r="W428" s="22">
        <f t="shared" si="272"/>
        <v>-1.3376206391347512E-2</v>
      </c>
      <c r="X428" s="22">
        <f t="shared" si="273"/>
        <v>6.6175219253694628E-4</v>
      </c>
      <c r="Y428" s="22">
        <f t="shared" si="274"/>
        <v>2.5142511543276846E-3</v>
      </c>
      <c r="Z428" s="16"/>
    </row>
    <row r="429" spans="1:26">
      <c r="A429" s="2"/>
      <c r="B429" s="112">
        <v>44082</v>
      </c>
      <c r="C429">
        <v>32.364780000000003</v>
      </c>
      <c r="D429">
        <v>270.872589</v>
      </c>
      <c r="E429">
        <v>43.743201999999997</v>
      </c>
      <c r="F429">
        <v>52.546790999999999</v>
      </c>
      <c r="G429">
        <v>53.213085</v>
      </c>
      <c r="H429">
        <v>90.354056999999997</v>
      </c>
      <c r="I429">
        <v>225.70190400000001</v>
      </c>
      <c r="J429">
        <v>63.967979</v>
      </c>
      <c r="K429">
        <v>291.31146200000001</v>
      </c>
      <c r="L429">
        <v>110.53009</v>
      </c>
      <c r="M429">
        <v>200.64672899999999</v>
      </c>
      <c r="O429" s="22">
        <f t="shared" ref="O429" si="292">(C429/C428)-1</f>
        <v>-2.3029817489620741E-2</v>
      </c>
      <c r="P429" s="22">
        <f t="shared" si="265"/>
        <v>-4.0922548273218728E-2</v>
      </c>
      <c r="Q429" s="22">
        <f t="shared" si="266"/>
        <v>-3.0665899292717125E-2</v>
      </c>
      <c r="R429" s="22">
        <f t="shared" si="267"/>
        <v>8.6207114974350407E-3</v>
      </c>
      <c r="S429" s="22">
        <f t="shared" si="268"/>
        <v>-3.3673447485094377E-2</v>
      </c>
      <c r="T429" s="22">
        <f t="shared" si="269"/>
        <v>-3.4775792490407853E-2</v>
      </c>
      <c r="U429" s="22">
        <f t="shared" si="270"/>
        <v>-1.268110527077515E-2</v>
      </c>
      <c r="V429" s="22">
        <f t="shared" si="271"/>
        <v>-3.2857706282579668E-3</v>
      </c>
      <c r="W429" s="22">
        <f t="shared" si="272"/>
        <v>-1.5224380240569491E-2</v>
      </c>
      <c r="X429" s="22">
        <f t="shared" si="273"/>
        <v>-6.7294995248085798E-2</v>
      </c>
      <c r="Y429" s="22">
        <f t="shared" si="274"/>
        <v>-5.2050217375047003E-3</v>
      </c>
      <c r="Z429" s="16"/>
    </row>
    <row r="430" spans="1:26">
      <c r="A430" s="2"/>
      <c r="B430" s="112">
        <v>44083</v>
      </c>
      <c r="C430">
        <v>32.169811000000003</v>
      </c>
      <c r="D430">
        <v>273.42990099999997</v>
      </c>
      <c r="E430">
        <v>44.198162000000004</v>
      </c>
      <c r="F430">
        <v>54.695506999999999</v>
      </c>
      <c r="G430">
        <v>54.252612999999997</v>
      </c>
      <c r="H430">
        <v>91.213097000000005</v>
      </c>
      <c r="I430">
        <v>230.832123</v>
      </c>
      <c r="J430">
        <v>64.064644000000001</v>
      </c>
      <c r="K430">
        <v>295.83401500000002</v>
      </c>
      <c r="L430">
        <v>114.938759</v>
      </c>
      <c r="M430">
        <v>205.68583699999999</v>
      </c>
      <c r="O430" s="22">
        <f t="shared" ref="O430:O432" si="293">C430/C429-1</f>
        <v>-6.0241101592534152E-3</v>
      </c>
      <c r="P430" s="22">
        <f t="shared" si="265"/>
        <v>9.4410143508465438E-3</v>
      </c>
      <c r="Q430" s="22">
        <f t="shared" si="266"/>
        <v>1.0400701805048707E-2</v>
      </c>
      <c r="R430" s="22">
        <f t="shared" si="267"/>
        <v>4.0891478986794905E-2</v>
      </c>
      <c r="S430" s="22">
        <f t="shared" si="268"/>
        <v>1.9535195149839479E-2</v>
      </c>
      <c r="T430" s="22">
        <f t="shared" si="269"/>
        <v>9.5074867529192364E-3</v>
      </c>
      <c r="U430" s="22">
        <f t="shared" si="270"/>
        <v>2.2730065227983154E-2</v>
      </c>
      <c r="V430" s="22">
        <f t="shared" si="271"/>
        <v>1.511146694192167E-3</v>
      </c>
      <c r="W430" s="22">
        <f t="shared" si="272"/>
        <v>1.5524802796808679E-2</v>
      </c>
      <c r="X430" s="22">
        <f t="shared" si="273"/>
        <v>3.988659558677643E-2</v>
      </c>
      <c r="Y430" s="22">
        <f t="shared" si="274"/>
        <v>2.5114329175034866E-2</v>
      </c>
      <c r="Z430" s="16"/>
    </row>
    <row r="431" spans="1:26">
      <c r="A431" s="2"/>
      <c r="B431" s="112">
        <v>44084</v>
      </c>
      <c r="C431">
        <v>31.364508000000001</v>
      </c>
      <c r="D431">
        <v>267.80584700000003</v>
      </c>
      <c r="E431">
        <v>43.225043999999997</v>
      </c>
      <c r="F431">
        <v>53.797279000000003</v>
      </c>
      <c r="G431">
        <v>54.065319000000002</v>
      </c>
      <c r="H431">
        <v>90.272659000000004</v>
      </c>
      <c r="I431">
        <v>227.13763399999999</v>
      </c>
      <c r="J431">
        <v>63.941628000000001</v>
      </c>
      <c r="K431">
        <v>288.79901100000001</v>
      </c>
      <c r="L431">
        <v>111.18647799999999</v>
      </c>
      <c r="M431">
        <v>205.29452499999999</v>
      </c>
      <c r="O431" s="22">
        <f t="shared" si="293"/>
        <v>-2.5032879428480426E-2</v>
      </c>
      <c r="P431" s="22">
        <f t="shared" si="265"/>
        <v>-2.0568540526955559E-2</v>
      </c>
      <c r="Q431" s="22">
        <f t="shared" si="266"/>
        <v>-2.2017159899092809E-2</v>
      </c>
      <c r="R431" s="22">
        <f t="shared" si="267"/>
        <v>-1.6422336116200476E-2</v>
      </c>
      <c r="S431" s="22">
        <f t="shared" si="268"/>
        <v>-3.4522576820400497E-3</v>
      </c>
      <c r="T431" s="22">
        <f t="shared" si="269"/>
        <v>-1.0310339533806223E-2</v>
      </c>
      <c r="U431" s="22">
        <f t="shared" si="270"/>
        <v>-1.6005090418026446E-2</v>
      </c>
      <c r="V431" s="22">
        <f t="shared" si="271"/>
        <v>-1.9201854926408357E-3</v>
      </c>
      <c r="W431" s="22">
        <f t="shared" si="272"/>
        <v>-2.3780240416234832E-2</v>
      </c>
      <c r="X431" s="22">
        <f t="shared" si="273"/>
        <v>-3.2645915378292978E-2</v>
      </c>
      <c r="Y431" s="22">
        <f t="shared" si="274"/>
        <v>-1.9024742087614399E-3</v>
      </c>
      <c r="Z431" s="16"/>
    </row>
    <row r="432" spans="1:26">
      <c r="A432" s="2"/>
      <c r="B432" s="112">
        <v>44085</v>
      </c>
      <c r="C432">
        <v>31.279741000000001</v>
      </c>
      <c r="D432">
        <v>266.32742300000001</v>
      </c>
      <c r="E432">
        <v>43.190289</v>
      </c>
      <c r="F432">
        <v>54.581028000000003</v>
      </c>
      <c r="G432">
        <v>54.851990000000001</v>
      </c>
      <c r="H432">
        <v>91.393951000000001</v>
      </c>
      <c r="I432">
        <v>228.42704800000001</v>
      </c>
      <c r="J432">
        <v>63.915278999999998</v>
      </c>
      <c r="K432">
        <v>287.01867700000003</v>
      </c>
      <c r="L432">
        <v>109.72674600000001</v>
      </c>
      <c r="M432">
        <v>206.10575900000001</v>
      </c>
      <c r="O432" s="22">
        <f t="shared" si="293"/>
        <v>-2.7026408321150219E-3</v>
      </c>
      <c r="P432" s="22">
        <f t="shared" si="265"/>
        <v>-5.5205068020789394E-3</v>
      </c>
      <c r="Q432" s="22">
        <f t="shared" si="266"/>
        <v>-8.040477645320232E-4</v>
      </c>
      <c r="R432" s="22">
        <f t="shared" si="267"/>
        <v>1.4568562101440197E-2</v>
      </c>
      <c r="S432" s="22">
        <f t="shared" si="268"/>
        <v>1.4550381178736638E-2</v>
      </c>
      <c r="T432" s="22">
        <f t="shared" si="269"/>
        <v>1.2421169514902575E-2</v>
      </c>
      <c r="U432" s="22">
        <f t="shared" si="270"/>
        <v>5.6767959465493512E-3</v>
      </c>
      <c r="V432" s="22">
        <f t="shared" si="271"/>
        <v>-4.1207896677264433E-4</v>
      </c>
      <c r="W432" s="22">
        <f t="shared" si="272"/>
        <v>-6.1646125235518268E-3</v>
      </c>
      <c r="X432" s="22">
        <f t="shared" si="273"/>
        <v>-1.3128682788207335E-2</v>
      </c>
      <c r="Y432" s="22">
        <f t="shared" si="274"/>
        <v>3.9515617866574537E-3</v>
      </c>
      <c r="Z432" s="16"/>
    </row>
    <row r="433" spans="1:26">
      <c r="A433" s="2"/>
      <c r="B433" s="112">
        <v>44088</v>
      </c>
      <c r="C433">
        <v>31.0763</v>
      </c>
      <c r="D433">
        <v>265.86788899999999</v>
      </c>
      <c r="E433">
        <v>43.386172999999999</v>
      </c>
      <c r="F433">
        <v>54.387295000000002</v>
      </c>
      <c r="G433">
        <v>55.657406000000002</v>
      </c>
      <c r="H433">
        <v>92.659912000000006</v>
      </c>
      <c r="I433">
        <v>232.18554700000001</v>
      </c>
      <c r="J433">
        <v>65.215698000000003</v>
      </c>
      <c r="K433">
        <v>293.76852400000001</v>
      </c>
      <c r="L433">
        <v>113.01853199999999</v>
      </c>
      <c r="M433">
        <v>208.36758399999999</v>
      </c>
      <c r="O433" s="22">
        <f t="shared" ref="O433" si="294">(C433/C432)-1</f>
        <v>-6.5039221392531044E-3</v>
      </c>
      <c r="P433" s="22">
        <f t="shared" si="265"/>
        <v>-1.7254475518280188E-3</v>
      </c>
      <c r="Q433" s="22">
        <f t="shared" si="266"/>
        <v>4.5353713655400529E-3</v>
      </c>
      <c r="R433" s="22">
        <f t="shared" si="267"/>
        <v>-3.5494567819426281E-3</v>
      </c>
      <c r="S433" s="22">
        <f t="shared" si="268"/>
        <v>1.4683441749333115E-2</v>
      </c>
      <c r="T433" s="22">
        <f t="shared" si="269"/>
        <v>1.3851693532759057E-2</v>
      </c>
      <c r="U433" s="22">
        <f t="shared" si="270"/>
        <v>1.64538264312728E-2</v>
      </c>
      <c r="V433" s="22">
        <f t="shared" si="271"/>
        <v>2.0345980184174772E-2</v>
      </c>
      <c r="W433" s="22">
        <f t="shared" si="272"/>
        <v>2.3517100247800293E-2</v>
      </c>
      <c r="X433" s="22">
        <f t="shared" si="273"/>
        <v>2.9999850720078713E-2</v>
      </c>
      <c r="Y433" s="22">
        <f t="shared" si="274"/>
        <v>1.0974098981872737E-2</v>
      </c>
      <c r="Z433" s="16"/>
    </row>
    <row r="434" spans="1:26">
      <c r="A434" s="2"/>
      <c r="B434" s="112">
        <v>44089</v>
      </c>
      <c r="C434">
        <v>30.745691000000001</v>
      </c>
      <c r="D434">
        <v>272.13128699999999</v>
      </c>
      <c r="E434">
        <v>43.398814999999999</v>
      </c>
      <c r="F434">
        <v>55.012535</v>
      </c>
      <c r="G434">
        <v>55.769787000000001</v>
      </c>
      <c r="H434">
        <v>89.775313999999995</v>
      </c>
      <c r="I434">
        <v>241.19311500000001</v>
      </c>
      <c r="J434">
        <v>65.435378999999998</v>
      </c>
      <c r="K434">
        <v>292.49285900000001</v>
      </c>
      <c r="L434">
        <v>113.194878</v>
      </c>
      <c r="M434">
        <v>205.92439300000001</v>
      </c>
      <c r="O434" s="22">
        <f t="shared" ref="O434:O436" si="295">C434/C433-1</f>
        <v>-1.0638621714940344E-2</v>
      </c>
      <c r="P434" s="22">
        <f t="shared" si="265"/>
        <v>2.3558309442927916E-2</v>
      </c>
      <c r="Q434" s="22">
        <f t="shared" si="266"/>
        <v>2.9138315564258832E-4</v>
      </c>
      <c r="R434" s="22">
        <f t="shared" si="267"/>
        <v>1.1496067234084695E-2</v>
      </c>
      <c r="S434" s="22">
        <f t="shared" si="268"/>
        <v>2.0191562646667549E-3</v>
      </c>
      <c r="T434" s="22">
        <f t="shared" si="269"/>
        <v>-3.1131024601016355E-2</v>
      </c>
      <c r="U434" s="22">
        <f t="shared" si="270"/>
        <v>3.8794697242718446E-2</v>
      </c>
      <c r="V434" s="22">
        <f t="shared" si="271"/>
        <v>3.3685294604988147E-3</v>
      </c>
      <c r="W434" s="22">
        <f t="shared" si="272"/>
        <v>-4.3424155271312159E-3</v>
      </c>
      <c r="X434" s="22">
        <f t="shared" si="273"/>
        <v>1.5603281769756006E-3</v>
      </c>
      <c r="Y434" s="22">
        <f t="shared" si="274"/>
        <v>-1.1725389108509288E-2</v>
      </c>
      <c r="Z434" s="16"/>
    </row>
    <row r="435" spans="1:26">
      <c r="A435" s="2"/>
      <c r="B435" s="112">
        <v>44090</v>
      </c>
      <c r="C435">
        <v>32.051136</v>
      </c>
      <c r="D435">
        <v>263.24069200000002</v>
      </c>
      <c r="E435">
        <v>43.051270000000002</v>
      </c>
      <c r="F435">
        <v>54.792377000000002</v>
      </c>
      <c r="G435">
        <v>56.350422000000002</v>
      </c>
      <c r="H435">
        <v>90.155113</v>
      </c>
      <c r="I435">
        <v>240.77250699999999</v>
      </c>
      <c r="J435">
        <v>66.498581000000001</v>
      </c>
      <c r="K435">
        <v>291.81686400000001</v>
      </c>
      <c r="L435">
        <v>109.85408</v>
      </c>
      <c r="M435">
        <v>205.57127399999999</v>
      </c>
      <c r="O435" s="22">
        <f t="shared" si="295"/>
        <v>4.2459445780548499E-2</v>
      </c>
      <c r="P435" s="22">
        <f t="shared" si="265"/>
        <v>-3.2670241992424631E-2</v>
      </c>
      <c r="Q435" s="22">
        <f t="shared" si="266"/>
        <v>-8.0081679649547377E-3</v>
      </c>
      <c r="R435" s="22">
        <f t="shared" si="267"/>
        <v>-4.0019606440604427E-3</v>
      </c>
      <c r="S435" s="22">
        <f t="shared" si="268"/>
        <v>1.0411282366920238E-2</v>
      </c>
      <c r="T435" s="22">
        <f t="shared" si="269"/>
        <v>4.2305505052313563E-3</v>
      </c>
      <c r="U435" s="22">
        <f t="shared" si="270"/>
        <v>-1.7438640402318573E-3</v>
      </c>
      <c r="V435" s="22">
        <f t="shared" si="271"/>
        <v>1.6248121677418625E-2</v>
      </c>
      <c r="W435" s="22">
        <f t="shared" si="272"/>
        <v>-2.3111504407702377E-3</v>
      </c>
      <c r="X435" s="22">
        <f t="shared" si="273"/>
        <v>-2.9513685239362264E-2</v>
      </c>
      <c r="Y435" s="22">
        <f t="shared" si="274"/>
        <v>-1.7147992758682618E-3</v>
      </c>
      <c r="Z435" s="16"/>
    </row>
    <row r="436" spans="1:26">
      <c r="A436" s="2"/>
      <c r="B436" s="112">
        <v>44091</v>
      </c>
      <c r="C436">
        <v>32.042659999999998</v>
      </c>
      <c r="D436">
        <v>254.549927</v>
      </c>
      <c r="E436">
        <v>43.187125999999999</v>
      </c>
      <c r="F436">
        <v>55.012535</v>
      </c>
      <c r="G436">
        <v>56.912337999999998</v>
      </c>
      <c r="H436">
        <v>89.124245000000002</v>
      </c>
      <c r="I436">
        <v>229.28663599999999</v>
      </c>
      <c r="J436">
        <v>66.718238999999997</v>
      </c>
      <c r="K436">
        <v>290.35073899999998</v>
      </c>
      <c r="L436">
        <v>108.100426</v>
      </c>
      <c r="M436">
        <v>209.90412900000001</v>
      </c>
      <c r="O436" s="22">
        <f t="shared" si="295"/>
        <v>-2.6445240505679202E-4</v>
      </c>
      <c r="P436" s="22">
        <f t="shared" si="265"/>
        <v>-3.3014519654886887E-2</v>
      </c>
      <c r="Q436" s="22">
        <f t="shared" si="266"/>
        <v>3.1556792633526953E-3</v>
      </c>
      <c r="R436" s="22">
        <f t="shared" si="267"/>
        <v>4.0180406847469818E-3</v>
      </c>
      <c r="S436" s="22">
        <f t="shared" si="268"/>
        <v>9.9718152953671702E-3</v>
      </c>
      <c r="T436" s="22">
        <f t="shared" si="269"/>
        <v>-1.1434381985633957E-2</v>
      </c>
      <c r="U436" s="22">
        <f t="shared" si="270"/>
        <v>-4.770424639886317E-2</v>
      </c>
      <c r="V436" s="22">
        <f t="shared" si="271"/>
        <v>3.3031983043367852E-3</v>
      </c>
      <c r="W436" s="22">
        <f t="shared" si="272"/>
        <v>-5.0241270497651813E-3</v>
      </c>
      <c r="X436" s="22">
        <f t="shared" si="273"/>
        <v>-1.5963485379878462E-2</v>
      </c>
      <c r="Y436" s="22">
        <f t="shared" si="274"/>
        <v>2.1077142324856357E-2</v>
      </c>
      <c r="Z436" s="16"/>
    </row>
    <row r="437" spans="1:26">
      <c r="A437" s="2"/>
      <c r="B437" s="112">
        <v>44092</v>
      </c>
      <c r="C437">
        <v>31.525569999999998</v>
      </c>
      <c r="D437">
        <v>252.26234400000001</v>
      </c>
      <c r="E437">
        <v>42.744801000000002</v>
      </c>
      <c r="F437">
        <v>53.629958999999999</v>
      </c>
      <c r="G437">
        <v>55.526287000000004</v>
      </c>
      <c r="H437">
        <v>88.934357000000006</v>
      </c>
      <c r="I437">
        <v>224.50396699999999</v>
      </c>
      <c r="J437">
        <v>64.916945999999996</v>
      </c>
      <c r="K437">
        <v>293.24487299999998</v>
      </c>
      <c r="L437">
        <v>104.67145499999999</v>
      </c>
      <c r="M437">
        <v>211.84150700000001</v>
      </c>
      <c r="O437" s="22">
        <f t="shared" ref="O437" si="296">(C437/C436)-1</f>
        <v>-1.6137549129816353E-2</v>
      </c>
      <c r="P437" s="22">
        <f t="shared" si="265"/>
        <v>-8.9867753134338368E-3</v>
      </c>
      <c r="Q437" s="22">
        <f t="shared" si="266"/>
        <v>-1.0242056857406867E-2</v>
      </c>
      <c r="R437" s="22">
        <f t="shared" si="267"/>
        <v>-2.5132017639252546E-2</v>
      </c>
      <c r="S437" s="22">
        <f t="shared" si="268"/>
        <v>-2.4354139167503397E-2</v>
      </c>
      <c r="T437" s="22">
        <f t="shared" si="269"/>
        <v>-2.130598693991681E-3</v>
      </c>
      <c r="U437" s="22">
        <f t="shared" si="270"/>
        <v>-2.0858908671851251E-2</v>
      </c>
      <c r="V437" s="22">
        <f t="shared" si="271"/>
        <v>-2.699850935813819E-2</v>
      </c>
      <c r="W437" s="22">
        <f t="shared" si="272"/>
        <v>9.9677170100125334E-3</v>
      </c>
      <c r="X437" s="22">
        <f t="shared" si="273"/>
        <v>-3.1720235774093997E-2</v>
      </c>
      <c r="Y437" s="22">
        <f t="shared" si="274"/>
        <v>9.2298232018104276E-3</v>
      </c>
      <c r="Z437" s="16"/>
    </row>
    <row r="438" spans="1:26">
      <c r="A438" s="2"/>
      <c r="B438" s="112">
        <v>44095</v>
      </c>
      <c r="C438">
        <v>30.881326999999999</v>
      </c>
      <c r="D438">
        <v>247.886978</v>
      </c>
      <c r="E438">
        <v>43.307186000000002</v>
      </c>
      <c r="F438">
        <v>52.749339999999997</v>
      </c>
      <c r="G438">
        <v>52.613697000000002</v>
      </c>
      <c r="H438">
        <v>86.185378999999998</v>
      </c>
      <c r="I438">
        <v>220.36134300000001</v>
      </c>
      <c r="J438">
        <v>64.003112999999999</v>
      </c>
      <c r="K438">
        <v>284.83850100000001</v>
      </c>
      <c r="L438">
        <v>107.845688</v>
      </c>
      <c r="M438">
        <v>204.43557699999999</v>
      </c>
      <c r="O438" s="22">
        <f t="shared" ref="O438:O440" si="297">C438/C437-1</f>
        <v>-2.0435570237112288E-2</v>
      </c>
      <c r="P438" s="22">
        <f t="shared" si="265"/>
        <v>-1.7344507034311896E-2</v>
      </c>
      <c r="Q438" s="22">
        <f t="shared" si="266"/>
        <v>1.3156804730474647E-2</v>
      </c>
      <c r="R438" s="22">
        <f t="shared" si="267"/>
        <v>-1.6420281059696507E-2</v>
      </c>
      <c r="S438" s="22">
        <f t="shared" si="268"/>
        <v>-5.2454254684812684E-2</v>
      </c>
      <c r="T438" s="22">
        <f t="shared" si="269"/>
        <v>-3.0910191434790568E-2</v>
      </c>
      <c r="U438" s="22">
        <f t="shared" si="270"/>
        <v>-1.8452342091576424E-2</v>
      </c>
      <c r="V438" s="22">
        <f t="shared" si="271"/>
        <v>-1.4076956115588013E-2</v>
      </c>
      <c r="W438" s="22">
        <f t="shared" si="272"/>
        <v>-2.8666731370270093E-2</v>
      </c>
      <c r="X438" s="22">
        <f t="shared" si="273"/>
        <v>3.0325679527431815E-2</v>
      </c>
      <c r="Y438" s="22">
        <f t="shared" si="274"/>
        <v>-3.4959768295077409E-2</v>
      </c>
      <c r="Z438" s="16"/>
    </row>
    <row r="439" spans="1:26">
      <c r="A439" s="2"/>
      <c r="B439" s="112">
        <v>44096</v>
      </c>
      <c r="C439">
        <v>30.118402</v>
      </c>
      <c r="D439">
        <v>254.479996</v>
      </c>
      <c r="E439">
        <v>43.698962999999999</v>
      </c>
      <c r="F439">
        <v>53.286513999999997</v>
      </c>
      <c r="G439">
        <v>52.220371</v>
      </c>
      <c r="H439">
        <v>85.244949000000005</v>
      </c>
      <c r="I439">
        <v>221.24844400000001</v>
      </c>
      <c r="J439">
        <v>64.758797000000001</v>
      </c>
      <c r="K439">
        <v>280.14495799999997</v>
      </c>
      <c r="L439">
        <v>109.540588</v>
      </c>
      <c r="M439">
        <v>207.65181000000001</v>
      </c>
      <c r="O439" s="22">
        <f t="shared" si="297"/>
        <v>-2.4705058820820747E-2</v>
      </c>
      <c r="P439" s="22">
        <f t="shared" si="265"/>
        <v>2.6596871095019736E-2</v>
      </c>
      <c r="Q439" s="22">
        <f t="shared" si="266"/>
        <v>9.0464663300913184E-3</v>
      </c>
      <c r="R439" s="22">
        <f t="shared" si="267"/>
        <v>1.0183520779596389E-2</v>
      </c>
      <c r="S439" s="22">
        <f t="shared" si="268"/>
        <v>-7.4757339329338812E-3</v>
      </c>
      <c r="T439" s="22">
        <f t="shared" si="269"/>
        <v>-1.0911711602498042E-2</v>
      </c>
      <c r="U439" s="22">
        <f t="shared" si="270"/>
        <v>4.0256652456507336E-3</v>
      </c>
      <c r="V439" s="22">
        <f t="shared" si="271"/>
        <v>1.1806988200714574E-2</v>
      </c>
      <c r="W439" s="22">
        <f t="shared" si="272"/>
        <v>-1.6477909353974751E-2</v>
      </c>
      <c r="X439" s="22">
        <f t="shared" si="273"/>
        <v>1.5715973734619748E-2</v>
      </c>
      <c r="Y439" s="22">
        <f t="shared" si="274"/>
        <v>1.5732256817510892E-2</v>
      </c>
      <c r="Z439" s="16"/>
    </row>
    <row r="440" spans="1:26">
      <c r="A440" s="2"/>
      <c r="B440" s="112">
        <v>44097</v>
      </c>
      <c r="C440">
        <v>29.152038999999998</v>
      </c>
      <c r="D440">
        <v>248.75607299999999</v>
      </c>
      <c r="E440">
        <v>42.965964999999997</v>
      </c>
      <c r="F440">
        <v>53.233677</v>
      </c>
      <c r="G440">
        <v>50.918598000000003</v>
      </c>
      <c r="H440">
        <v>83.861435</v>
      </c>
      <c r="I440">
        <v>215.55122399999999</v>
      </c>
      <c r="J440">
        <v>64.424880999999999</v>
      </c>
      <c r="K440">
        <v>278.12670900000001</v>
      </c>
      <c r="L440">
        <v>104.945808</v>
      </c>
      <c r="M440">
        <v>204.76007100000001</v>
      </c>
      <c r="O440" s="22">
        <f t="shared" si="297"/>
        <v>-3.2085467217019104E-2</v>
      </c>
      <c r="P440" s="22">
        <f t="shared" si="265"/>
        <v>-2.2492624528334337E-2</v>
      </c>
      <c r="Q440" s="22">
        <f t="shared" si="266"/>
        <v>-1.6773807653055806E-2</v>
      </c>
      <c r="R440" s="22">
        <f t="shared" si="267"/>
        <v>-9.9156420703361281E-4</v>
      </c>
      <c r="S440" s="22">
        <f t="shared" si="268"/>
        <v>-2.4928451772202043E-2</v>
      </c>
      <c r="T440" s="22">
        <f t="shared" si="269"/>
        <v>-1.6229864833399166E-2</v>
      </c>
      <c r="U440" s="22">
        <f t="shared" si="270"/>
        <v>-2.5750327988747435E-2</v>
      </c>
      <c r="V440" s="22">
        <f t="shared" si="271"/>
        <v>-5.1563033204585773E-3</v>
      </c>
      <c r="W440" s="22">
        <f t="shared" si="272"/>
        <v>-7.2043024240328046E-3</v>
      </c>
      <c r="X440" s="22">
        <f t="shared" si="273"/>
        <v>-4.1945913235375332E-2</v>
      </c>
      <c r="Y440" s="22">
        <f t="shared" si="274"/>
        <v>-1.3925903174164533E-2</v>
      </c>
      <c r="Z440" s="16"/>
    </row>
    <row r="441" spans="1:26">
      <c r="A441" s="2"/>
      <c r="B441" s="112">
        <v>44098</v>
      </c>
      <c r="C441">
        <v>29.092697000000001</v>
      </c>
      <c r="D441">
        <v>249.26551799999999</v>
      </c>
      <c r="E441">
        <v>43.190289</v>
      </c>
      <c r="F441">
        <v>53.356960000000001</v>
      </c>
      <c r="G441">
        <v>50.853043</v>
      </c>
      <c r="H441">
        <v>83.789092999999994</v>
      </c>
      <c r="I441">
        <v>215.981033</v>
      </c>
      <c r="J441">
        <v>64.960892000000001</v>
      </c>
      <c r="K441">
        <v>278.621735</v>
      </c>
      <c r="L441">
        <v>106.023453</v>
      </c>
      <c r="M441">
        <v>206.64018200000001</v>
      </c>
      <c r="O441" s="22">
        <f t="shared" ref="O441" si="298">(C441/C440)-1</f>
        <v>-2.0356037531370497E-3</v>
      </c>
      <c r="P441" s="22">
        <f t="shared" si="265"/>
        <v>2.0479701012163787E-3</v>
      </c>
      <c r="Q441" s="22">
        <f t="shared" si="266"/>
        <v>5.2209696675031836E-3</v>
      </c>
      <c r="R441" s="22">
        <f t="shared" si="267"/>
        <v>2.3158836087915358E-3</v>
      </c>
      <c r="S441" s="22">
        <f t="shared" si="268"/>
        <v>-1.2874470738570842E-3</v>
      </c>
      <c r="T441" s="22">
        <f t="shared" si="269"/>
        <v>-8.6263727779056776E-4</v>
      </c>
      <c r="U441" s="22">
        <f t="shared" si="270"/>
        <v>1.9939993474591411E-3</v>
      </c>
      <c r="V441" s="22">
        <f t="shared" si="271"/>
        <v>8.3199377582086065E-3</v>
      </c>
      <c r="W441" s="22">
        <f t="shared" si="272"/>
        <v>1.7798578273184873E-3</v>
      </c>
      <c r="X441" s="22">
        <f t="shared" si="273"/>
        <v>1.0268585477944958E-2</v>
      </c>
      <c r="Y441" s="22">
        <f t="shared" si="274"/>
        <v>9.1820196721850156E-3</v>
      </c>
      <c r="Z441" s="16"/>
    </row>
    <row r="442" spans="1:26">
      <c r="A442" s="2"/>
      <c r="B442" s="112">
        <v>44099</v>
      </c>
      <c r="C442">
        <v>29.363956000000002</v>
      </c>
      <c r="D442">
        <v>254.549927</v>
      </c>
      <c r="E442">
        <v>43.370376999999998</v>
      </c>
      <c r="F442">
        <v>53.559508999999998</v>
      </c>
      <c r="G442">
        <v>51.546078000000001</v>
      </c>
      <c r="H442">
        <v>84.521538000000007</v>
      </c>
      <c r="I442">
        <v>220.36424299999999</v>
      </c>
      <c r="J442">
        <v>66.577659999999995</v>
      </c>
      <c r="K442">
        <v>287.98971599999999</v>
      </c>
      <c r="L442">
        <v>110.001053</v>
      </c>
      <c r="M442">
        <v>209.245575</v>
      </c>
      <c r="O442" s="22">
        <f t="shared" ref="O442:O444" si="299">C442/C441-1</f>
        <v>9.3239550805481741E-3</v>
      </c>
      <c r="P442" s="22">
        <f t="shared" si="265"/>
        <v>2.1199919838090109E-2</v>
      </c>
      <c r="Q442" s="22">
        <f t="shared" si="266"/>
        <v>4.1696410042544318E-3</v>
      </c>
      <c r="R442" s="22">
        <f t="shared" si="267"/>
        <v>3.7961120723519759E-3</v>
      </c>
      <c r="S442" s="22">
        <f t="shared" si="268"/>
        <v>1.3628191335570694E-2</v>
      </c>
      <c r="T442" s="22">
        <f t="shared" si="269"/>
        <v>8.7415315499359547E-3</v>
      </c>
      <c r="U442" s="22">
        <f t="shared" si="270"/>
        <v>2.0294420945750291E-2</v>
      </c>
      <c r="V442" s="22">
        <f t="shared" si="271"/>
        <v>2.4888328195985965E-2</v>
      </c>
      <c r="W442" s="22">
        <f t="shared" si="272"/>
        <v>3.3622577937072906E-2</v>
      </c>
      <c r="X442" s="22">
        <f t="shared" si="273"/>
        <v>3.7516227659553758E-2</v>
      </c>
      <c r="Y442" s="22">
        <f t="shared" si="274"/>
        <v>1.2608356103751328E-2</v>
      </c>
      <c r="Z442" s="16"/>
    </row>
    <row r="443" spans="1:26">
      <c r="A443" s="2"/>
      <c r="B443" s="112">
        <v>44102</v>
      </c>
      <c r="C443">
        <v>29.931913000000002</v>
      </c>
      <c r="D443">
        <v>256.547821</v>
      </c>
      <c r="E443">
        <v>43.364058999999997</v>
      </c>
      <c r="F443">
        <v>54.360869999999998</v>
      </c>
      <c r="G443">
        <v>52.960217</v>
      </c>
      <c r="H443">
        <v>86.954009999999997</v>
      </c>
      <c r="I443">
        <v>220.53883400000001</v>
      </c>
      <c r="J443">
        <v>67.060928000000004</v>
      </c>
      <c r="K443">
        <v>288.68463100000002</v>
      </c>
      <c r="L443">
        <v>112.626656</v>
      </c>
      <c r="M443">
        <v>211.77465799999999</v>
      </c>
      <c r="O443" s="22">
        <f t="shared" si="299"/>
        <v>1.9341978308372365E-2</v>
      </c>
      <c r="P443" s="22">
        <f t="shared" si="265"/>
        <v>7.8487313807007464E-3</v>
      </c>
      <c r="Q443" s="22">
        <f t="shared" si="266"/>
        <v>-1.456754687652051E-4</v>
      </c>
      <c r="R443" s="22">
        <f t="shared" si="267"/>
        <v>1.4962067706782101E-2</v>
      </c>
      <c r="S443" s="22">
        <f t="shared" si="268"/>
        <v>2.7434463588092983E-2</v>
      </c>
      <c r="T443" s="22">
        <f t="shared" si="269"/>
        <v>2.8779315397691851E-2</v>
      </c>
      <c r="U443" s="22">
        <f t="shared" si="270"/>
        <v>7.9228371002115772E-4</v>
      </c>
      <c r="V443" s="22">
        <f t="shared" si="271"/>
        <v>7.2587111051967135E-3</v>
      </c>
      <c r="W443" s="22">
        <f t="shared" si="272"/>
        <v>2.4129854692451769E-3</v>
      </c>
      <c r="X443" s="22">
        <f t="shared" si="273"/>
        <v>2.3868889691446737E-2</v>
      </c>
      <c r="Y443" s="22">
        <f t="shared" si="274"/>
        <v>1.208667375642225E-2</v>
      </c>
      <c r="Z443" s="16"/>
    </row>
    <row r="444" spans="1:26">
      <c r="A444" s="2"/>
      <c r="B444" s="112">
        <v>44103</v>
      </c>
      <c r="C444">
        <v>29.058788</v>
      </c>
      <c r="D444">
        <v>261.51254299999999</v>
      </c>
      <c r="E444">
        <v>43.329310999999997</v>
      </c>
      <c r="F444">
        <v>54.519385999999997</v>
      </c>
      <c r="G444">
        <v>51.686554000000001</v>
      </c>
      <c r="H444">
        <v>86.221558000000002</v>
      </c>
      <c r="I444">
        <v>220.64909399999999</v>
      </c>
      <c r="J444">
        <v>67.640861999999998</v>
      </c>
      <c r="K444">
        <v>289.56054699999999</v>
      </c>
      <c r="L444">
        <v>111.77433000000001</v>
      </c>
      <c r="M444">
        <v>210.855301</v>
      </c>
      <c r="O444" s="22">
        <f t="shared" si="299"/>
        <v>-2.9170370767815701E-2</v>
      </c>
      <c r="P444" s="22">
        <f t="shared" si="265"/>
        <v>1.9352033397313395E-2</v>
      </c>
      <c r="Q444" s="22">
        <f t="shared" si="266"/>
        <v>-8.0130875202433227E-4</v>
      </c>
      <c r="R444" s="22">
        <f t="shared" si="267"/>
        <v>2.9159945379828578E-3</v>
      </c>
      <c r="S444" s="22">
        <f t="shared" si="268"/>
        <v>-2.4049429404717104E-2</v>
      </c>
      <c r="T444" s="22">
        <f t="shared" si="269"/>
        <v>-8.4234413111021755E-3</v>
      </c>
      <c r="U444" s="22">
        <f t="shared" si="270"/>
        <v>4.9995730003704608E-4</v>
      </c>
      <c r="V444" s="22">
        <f t="shared" si="271"/>
        <v>8.6478672051779615E-3</v>
      </c>
      <c r="W444" s="22">
        <f t="shared" si="272"/>
        <v>3.0341622169693938E-3</v>
      </c>
      <c r="X444" s="22">
        <f t="shared" si="273"/>
        <v>-7.5677111464624858E-3</v>
      </c>
      <c r="Y444" s="22">
        <f t="shared" si="274"/>
        <v>-4.3412040358482562E-3</v>
      </c>
      <c r="Z444" s="16"/>
    </row>
    <row r="445" spans="1:26">
      <c r="A445" s="2"/>
      <c r="B445" s="112">
        <v>44104</v>
      </c>
      <c r="C445">
        <v>29.101177</v>
      </c>
      <c r="D445">
        <v>261.62240600000001</v>
      </c>
      <c r="E445">
        <v>44.204487</v>
      </c>
      <c r="F445">
        <v>54.316840999999997</v>
      </c>
      <c r="G445">
        <v>51.958145000000002</v>
      </c>
      <c r="H445">
        <v>87.053473999999994</v>
      </c>
      <c r="I445">
        <v>222.12855500000001</v>
      </c>
      <c r="J445">
        <v>68.361382000000006</v>
      </c>
      <c r="K445">
        <v>296.81503300000003</v>
      </c>
      <c r="L445">
        <v>113.45940400000001</v>
      </c>
      <c r="M445">
        <v>212.243942</v>
      </c>
      <c r="O445" s="22">
        <f t="shared" ref="O445" si="300">(C445/C444)-1</f>
        <v>1.4587325527823936E-3</v>
      </c>
      <c r="P445" s="22">
        <f t="shared" si="265"/>
        <v>4.2010604439735033E-4</v>
      </c>
      <c r="Q445" s="22">
        <f t="shared" si="266"/>
        <v>2.0198244093934559E-2</v>
      </c>
      <c r="R445" s="22">
        <f t="shared" si="267"/>
        <v>-3.715100533230542E-3</v>
      </c>
      <c r="S445" s="22">
        <f t="shared" si="268"/>
        <v>5.254577428396523E-3</v>
      </c>
      <c r="T445" s="22">
        <f t="shared" si="269"/>
        <v>9.6485846381944018E-3</v>
      </c>
      <c r="U445" s="22">
        <f t="shared" si="270"/>
        <v>6.7050399944086347E-3</v>
      </c>
      <c r="V445" s="22">
        <f t="shared" si="271"/>
        <v>1.0652141009084293E-2</v>
      </c>
      <c r="W445" s="22">
        <f t="shared" si="272"/>
        <v>2.5053433816037307E-2</v>
      </c>
      <c r="X445" s="22">
        <f t="shared" si="273"/>
        <v>1.5075679720021551E-2</v>
      </c>
      <c r="Y445" s="22">
        <f t="shared" si="274"/>
        <v>6.5857533266380219E-3</v>
      </c>
      <c r="Z445" s="16"/>
    </row>
    <row r="446" spans="1:26">
      <c r="A446" s="2"/>
      <c r="B446" s="112">
        <v>44105</v>
      </c>
      <c r="C446">
        <v>28.083950000000002</v>
      </c>
      <c r="D446">
        <v>266.34741200000002</v>
      </c>
      <c r="E446">
        <v>45.206046999999998</v>
      </c>
      <c r="F446">
        <v>54.528191</v>
      </c>
      <c r="G446">
        <v>51.068443000000002</v>
      </c>
      <c r="H446">
        <v>87.686462000000006</v>
      </c>
      <c r="I446">
        <v>222.51449600000001</v>
      </c>
      <c r="J446">
        <v>69.450951000000003</v>
      </c>
      <c r="K446">
        <v>298.05264299999999</v>
      </c>
      <c r="L446">
        <v>114.419518</v>
      </c>
      <c r="M446">
        <v>209.76359600000001</v>
      </c>
      <c r="O446" s="22">
        <f t="shared" ref="O446:O448" si="301">C446/C445-1</f>
        <v>-3.4954840486348671E-2</v>
      </c>
      <c r="P446" s="22">
        <f t="shared" si="265"/>
        <v>1.8060402670557307E-2</v>
      </c>
      <c r="Q446" s="22">
        <f t="shared" si="266"/>
        <v>2.2657428418974668E-2</v>
      </c>
      <c r="R446" s="22">
        <f t="shared" si="267"/>
        <v>3.8910583920004349E-3</v>
      </c>
      <c r="S446" s="22">
        <f t="shared" si="268"/>
        <v>-1.7123436566105266E-2</v>
      </c>
      <c r="T446" s="22">
        <f t="shared" si="269"/>
        <v>7.271254907070146E-3</v>
      </c>
      <c r="U446" s="22">
        <f t="shared" si="270"/>
        <v>1.737466846619462E-3</v>
      </c>
      <c r="V446" s="22">
        <f t="shared" si="271"/>
        <v>1.5938369999600077E-2</v>
      </c>
      <c r="W446" s="22">
        <f t="shared" si="272"/>
        <v>4.1696338204000316E-3</v>
      </c>
      <c r="X446" s="22">
        <f t="shared" si="273"/>
        <v>8.4621808871832016E-3</v>
      </c>
      <c r="Y446" s="22">
        <f t="shared" si="274"/>
        <v>-1.16862982124597E-2</v>
      </c>
      <c r="Z446" s="16"/>
    </row>
    <row r="447" spans="1:26">
      <c r="A447" s="2"/>
      <c r="B447" s="112">
        <v>44106</v>
      </c>
      <c r="C447">
        <v>27.956793000000001</v>
      </c>
      <c r="D447">
        <v>259.66449</v>
      </c>
      <c r="E447">
        <v>44.390895999999998</v>
      </c>
      <c r="F447">
        <v>55.206268000000001</v>
      </c>
      <c r="G447">
        <v>51.293213000000002</v>
      </c>
      <c r="H447">
        <v>88.518378999999996</v>
      </c>
      <c r="I447">
        <v>223.571213</v>
      </c>
      <c r="J447">
        <v>70.092383999999996</v>
      </c>
      <c r="K447">
        <v>297.01501500000001</v>
      </c>
      <c r="L447">
        <v>110.72603599999999</v>
      </c>
      <c r="M447">
        <v>215.27006499999999</v>
      </c>
      <c r="O447" s="22">
        <f t="shared" si="301"/>
        <v>-4.5277462750076269E-3</v>
      </c>
      <c r="P447" s="22">
        <f t="shared" si="265"/>
        <v>-2.5090996566544566E-2</v>
      </c>
      <c r="Q447" s="22">
        <f t="shared" si="266"/>
        <v>-1.8031901794023253E-2</v>
      </c>
      <c r="R447" s="22">
        <f t="shared" si="267"/>
        <v>1.2435347433403798E-2</v>
      </c>
      <c r="S447" s="22">
        <f t="shared" si="268"/>
        <v>4.4013482063669507E-3</v>
      </c>
      <c r="T447" s="22">
        <f t="shared" si="269"/>
        <v>9.4874052507671891E-3</v>
      </c>
      <c r="U447" s="22">
        <f t="shared" si="270"/>
        <v>4.748980488893606E-3</v>
      </c>
      <c r="V447" s="22">
        <f t="shared" si="271"/>
        <v>9.2357698600842308E-3</v>
      </c>
      <c r="W447" s="22">
        <f t="shared" si="272"/>
        <v>-3.4813581572566976E-3</v>
      </c>
      <c r="X447" s="22">
        <f t="shared" si="273"/>
        <v>-3.2280174436672637E-2</v>
      </c>
      <c r="Y447" s="22">
        <f t="shared" si="274"/>
        <v>2.625083238942949E-2</v>
      </c>
      <c r="Z447" s="16"/>
    </row>
    <row r="448" spans="1:26">
      <c r="A448" s="2"/>
      <c r="B448" s="112">
        <v>44109</v>
      </c>
      <c r="C448">
        <v>28.601040000000001</v>
      </c>
      <c r="D448">
        <v>264.369507</v>
      </c>
      <c r="E448">
        <v>44.801631999999998</v>
      </c>
      <c r="F448">
        <v>55.426425999999999</v>
      </c>
      <c r="G448">
        <v>52.520060999999998</v>
      </c>
      <c r="H448">
        <v>90.389328000000006</v>
      </c>
      <c r="I448">
        <v>223.59880100000001</v>
      </c>
      <c r="J448">
        <v>70.232971000000006</v>
      </c>
      <c r="K448">
        <v>302.88900799999999</v>
      </c>
      <c r="L448">
        <v>114.13539900000001</v>
      </c>
      <c r="M448">
        <v>217.348175</v>
      </c>
      <c r="O448" s="22">
        <f t="shared" si="301"/>
        <v>2.3044381378078738E-2</v>
      </c>
      <c r="P448" s="22">
        <f t="shared" si="265"/>
        <v>1.811960118227951E-2</v>
      </c>
      <c r="Q448" s="22">
        <f t="shared" si="266"/>
        <v>9.2527080327462485E-3</v>
      </c>
      <c r="R448" s="22">
        <f t="shared" si="267"/>
        <v>3.9879167343823685E-3</v>
      </c>
      <c r="S448" s="22">
        <f t="shared" si="268"/>
        <v>2.391833009174138E-2</v>
      </c>
      <c r="T448" s="22">
        <f t="shared" si="269"/>
        <v>2.113627724701117E-2</v>
      </c>
      <c r="U448" s="22">
        <f t="shared" si="270"/>
        <v>1.2339692409324421E-4</v>
      </c>
      <c r="V448" s="22">
        <f t="shared" si="271"/>
        <v>2.0057385977914066E-3</v>
      </c>
      <c r="W448" s="22">
        <f t="shared" si="272"/>
        <v>1.9776754383949102E-2</v>
      </c>
      <c r="X448" s="22">
        <f t="shared" si="273"/>
        <v>3.0790978555396142E-2</v>
      </c>
      <c r="Y448" s="22">
        <f t="shared" si="274"/>
        <v>9.6535019859822491E-3</v>
      </c>
      <c r="Z448" s="16"/>
    </row>
    <row r="449" spans="1:26">
      <c r="A449" s="2"/>
      <c r="B449" s="112">
        <v>44110</v>
      </c>
      <c r="C449">
        <v>28.304348000000001</v>
      </c>
      <c r="D449">
        <v>258.38586400000003</v>
      </c>
      <c r="E449">
        <v>44.431969000000002</v>
      </c>
      <c r="F449">
        <v>54.360869999999998</v>
      </c>
      <c r="G449">
        <v>52.576241000000003</v>
      </c>
      <c r="H449">
        <v>89.458427</v>
      </c>
      <c r="I449">
        <v>221.466904</v>
      </c>
      <c r="J449">
        <v>70.962272999999996</v>
      </c>
      <c r="K449">
        <v>299.36645499999997</v>
      </c>
      <c r="L449">
        <v>110.86320499999999</v>
      </c>
      <c r="M449">
        <v>216.54377700000001</v>
      </c>
      <c r="O449" s="22">
        <f t="shared" ref="O449" si="302">(C449/C448)-1</f>
        <v>-1.0373468936793917E-2</v>
      </c>
      <c r="P449" s="22">
        <f t="shared" si="265"/>
        <v>-2.2633635277762854E-2</v>
      </c>
      <c r="Q449" s="22">
        <f t="shared" si="266"/>
        <v>-8.2511056740074418E-3</v>
      </c>
      <c r="R449" s="22">
        <f t="shared" si="267"/>
        <v>-1.9224692568126311E-2</v>
      </c>
      <c r="S449" s="22">
        <f t="shared" si="268"/>
        <v>1.0696864956041274E-3</v>
      </c>
      <c r="T449" s="22">
        <f t="shared" si="269"/>
        <v>-1.0298793238069037E-2</v>
      </c>
      <c r="U449" s="22">
        <f t="shared" si="270"/>
        <v>-9.534474203195753E-3</v>
      </c>
      <c r="V449" s="22">
        <f t="shared" si="271"/>
        <v>1.0384040282163109E-2</v>
      </c>
      <c r="W449" s="22">
        <f t="shared" si="272"/>
        <v>-1.1629847590903686E-2</v>
      </c>
      <c r="X449" s="22">
        <f t="shared" si="273"/>
        <v>-2.8669405186028341E-2</v>
      </c>
      <c r="Y449" s="22">
        <f t="shared" si="274"/>
        <v>-3.7009650529616911E-3</v>
      </c>
      <c r="Z449" s="16"/>
    </row>
    <row r="450" spans="1:26">
      <c r="A450" s="2"/>
      <c r="B450" s="112">
        <v>44111</v>
      </c>
      <c r="C450">
        <v>28.397596</v>
      </c>
      <c r="D450">
        <v>257.846405</v>
      </c>
      <c r="E450">
        <v>44.514111</v>
      </c>
      <c r="F450">
        <v>54.633873000000001</v>
      </c>
      <c r="G450">
        <v>53.999760000000002</v>
      </c>
      <c r="H450">
        <v>91.019065999999995</v>
      </c>
      <c r="I450">
        <v>222.16529800000001</v>
      </c>
      <c r="J450">
        <v>71.023781</v>
      </c>
      <c r="K450">
        <v>307.66821299999998</v>
      </c>
      <c r="L450">
        <v>112.744209</v>
      </c>
      <c r="M450">
        <v>220.805328</v>
      </c>
      <c r="O450" s="22">
        <f t="shared" ref="O450:O452" si="303">C450/C449-1</f>
        <v>3.2944761702335956E-3</v>
      </c>
      <c r="P450" s="22">
        <f t="shared" si="265"/>
        <v>-2.0878038436344948E-3</v>
      </c>
      <c r="Q450" s="22">
        <f t="shared" si="266"/>
        <v>1.8487139293781318E-3</v>
      </c>
      <c r="R450" s="22">
        <f t="shared" si="267"/>
        <v>5.0220498678552605E-3</v>
      </c>
      <c r="S450" s="22">
        <f t="shared" si="268"/>
        <v>2.707532856903927E-2</v>
      </c>
      <c r="T450" s="22">
        <f t="shared" si="269"/>
        <v>1.7445410704572284E-2</v>
      </c>
      <c r="U450" s="22">
        <f t="shared" si="270"/>
        <v>3.1534915031818933E-3</v>
      </c>
      <c r="V450" s="22">
        <f t="shared" si="271"/>
        <v>8.6677043166316636E-4</v>
      </c>
      <c r="W450" s="22">
        <f t="shared" si="272"/>
        <v>2.7731089643961537E-2</v>
      </c>
      <c r="X450" s="22">
        <f t="shared" si="273"/>
        <v>1.6966891765396896E-2</v>
      </c>
      <c r="Y450" s="22">
        <f t="shared" si="274"/>
        <v>1.9679859006061395E-2</v>
      </c>
      <c r="Z450" s="16"/>
    </row>
    <row r="451" spans="1:26">
      <c r="A451" s="2"/>
      <c r="B451" s="112">
        <v>44112</v>
      </c>
      <c r="C451">
        <v>29.889526</v>
      </c>
      <c r="D451">
        <v>263.48043799999999</v>
      </c>
      <c r="E451">
        <v>44.662601000000002</v>
      </c>
      <c r="F451">
        <v>54.792377000000002</v>
      </c>
      <c r="G451">
        <v>55.507553000000001</v>
      </c>
      <c r="H451">
        <v>92.890006999999997</v>
      </c>
      <c r="I451">
        <v>223.810181</v>
      </c>
      <c r="J451">
        <v>72.289085</v>
      </c>
      <c r="K451">
        <v>306.94470200000001</v>
      </c>
      <c r="L451">
        <v>112.636475</v>
      </c>
      <c r="M451">
        <v>224.319885</v>
      </c>
      <c r="O451" s="22">
        <f t="shared" si="303"/>
        <v>5.2537193641320812E-2</v>
      </c>
      <c r="P451" s="22">
        <f t="shared" si="265"/>
        <v>2.1850345363550794E-2</v>
      </c>
      <c r="Q451" s="22">
        <f t="shared" si="266"/>
        <v>3.3357961478777121E-3</v>
      </c>
      <c r="R451" s="22">
        <f t="shared" si="267"/>
        <v>2.9012038007996122E-3</v>
      </c>
      <c r="S451" s="22">
        <f t="shared" si="268"/>
        <v>2.7922216691333324E-2</v>
      </c>
      <c r="T451" s="22">
        <f t="shared" si="269"/>
        <v>2.0555484495962562E-2</v>
      </c>
      <c r="U451" s="22">
        <f t="shared" si="270"/>
        <v>7.4038700679526226E-3</v>
      </c>
      <c r="V451" s="22">
        <f t="shared" si="271"/>
        <v>1.78152160049041E-2</v>
      </c>
      <c r="W451" s="22">
        <f t="shared" si="272"/>
        <v>-2.3515948981053247E-3</v>
      </c>
      <c r="X451" s="22">
        <f t="shared" si="273"/>
        <v>-9.5556127410489911E-4</v>
      </c>
      <c r="Y451" s="22">
        <f t="shared" si="274"/>
        <v>1.5916993633414478E-2</v>
      </c>
      <c r="Z451" s="16"/>
    </row>
    <row r="452" spans="1:26">
      <c r="A452" s="2"/>
      <c r="B452" s="112">
        <v>44113</v>
      </c>
      <c r="C452">
        <v>29.448730000000001</v>
      </c>
      <c r="D452">
        <v>264.16973899999999</v>
      </c>
      <c r="E452">
        <v>45.111258999999997</v>
      </c>
      <c r="F452">
        <v>55.584941999999998</v>
      </c>
      <c r="G452">
        <v>55.545012999999997</v>
      </c>
      <c r="H452">
        <v>92.360664</v>
      </c>
      <c r="I452">
        <v>224.83935500000001</v>
      </c>
      <c r="J452">
        <v>72.535126000000005</v>
      </c>
      <c r="K452">
        <v>312.11416600000001</v>
      </c>
      <c r="L452">
        <v>114.595871</v>
      </c>
      <c r="M452">
        <v>224.86573799999999</v>
      </c>
      <c r="O452" s="22">
        <f t="shared" si="303"/>
        <v>-1.4747507203693999E-2</v>
      </c>
      <c r="P452" s="22">
        <f t="shared" si="265"/>
        <v>2.6161372936537308E-3</v>
      </c>
      <c r="Q452" s="22">
        <f t="shared" si="266"/>
        <v>1.00454964546286E-2</v>
      </c>
      <c r="R452" s="22">
        <f t="shared" si="267"/>
        <v>1.4464877112376318E-2</v>
      </c>
      <c r="S452" s="22">
        <f t="shared" si="268"/>
        <v>6.7486311277309419E-4</v>
      </c>
      <c r="T452" s="22">
        <f t="shared" si="269"/>
        <v>-5.6986000657744951E-3</v>
      </c>
      <c r="U452" s="22">
        <f t="shared" si="270"/>
        <v>4.5984235185441147E-3</v>
      </c>
      <c r="V452" s="22">
        <f t="shared" si="271"/>
        <v>3.4035705390378368E-3</v>
      </c>
      <c r="W452" s="22">
        <f t="shared" si="272"/>
        <v>1.6841678537914628E-2</v>
      </c>
      <c r="X452" s="22">
        <f t="shared" si="273"/>
        <v>1.7395750355291284E-2</v>
      </c>
      <c r="Y452" s="22">
        <f t="shared" si="274"/>
        <v>2.4333687581910013E-3</v>
      </c>
      <c r="Z452" s="16"/>
    </row>
    <row r="453" spans="1:26">
      <c r="A453" s="2"/>
      <c r="B453" s="112">
        <v>44116</v>
      </c>
      <c r="C453">
        <v>29.355481999999999</v>
      </c>
      <c r="D453">
        <v>275.45773300000002</v>
      </c>
      <c r="E453">
        <v>45.575702999999997</v>
      </c>
      <c r="F453">
        <v>55.558520999999999</v>
      </c>
      <c r="G453">
        <v>54.720878999999996</v>
      </c>
      <c r="H453">
        <v>93.492348000000007</v>
      </c>
      <c r="I453">
        <v>226.40147400000001</v>
      </c>
      <c r="J453">
        <v>72.833855</v>
      </c>
      <c r="K453">
        <v>314.14202899999998</v>
      </c>
      <c r="L453">
        <v>121.875046</v>
      </c>
      <c r="M453">
        <v>226.503311</v>
      </c>
      <c r="O453" s="22">
        <f t="shared" ref="O453" si="304">(C453/C452)-1</f>
        <v>-3.166452339370962E-3</v>
      </c>
      <c r="P453" s="22">
        <f t="shared" si="265"/>
        <v>4.273007969319309E-2</v>
      </c>
      <c r="Q453" s="22">
        <f t="shared" si="266"/>
        <v>1.0295522898174925E-2</v>
      </c>
      <c r="R453" s="22">
        <f t="shared" si="267"/>
        <v>-4.7532657315718652E-4</v>
      </c>
      <c r="S453" s="22">
        <f t="shared" si="268"/>
        <v>-1.4837227601332992E-2</v>
      </c>
      <c r="T453" s="22">
        <f t="shared" si="269"/>
        <v>1.225287856310775E-2</v>
      </c>
      <c r="U453" s="22">
        <f t="shared" si="270"/>
        <v>6.9477116228162661E-3</v>
      </c>
      <c r="V453" s="22">
        <f t="shared" si="271"/>
        <v>4.1184046471498537E-3</v>
      </c>
      <c r="W453" s="22">
        <f t="shared" si="272"/>
        <v>6.4971834697178377E-3</v>
      </c>
      <c r="X453" s="22">
        <f t="shared" si="273"/>
        <v>6.3520395076014591E-2</v>
      </c>
      <c r="Y453" s="22">
        <f t="shared" si="274"/>
        <v>7.2824478044761776E-3</v>
      </c>
      <c r="Z453" s="16"/>
    </row>
    <row r="454" spans="1:26">
      <c r="A454" s="2"/>
      <c r="B454" s="112">
        <v>44117</v>
      </c>
      <c r="C454">
        <v>29.007926999999999</v>
      </c>
      <c r="D454">
        <v>275.847351</v>
      </c>
      <c r="E454">
        <v>46.201279</v>
      </c>
      <c r="F454">
        <v>55.64658</v>
      </c>
      <c r="G454">
        <v>54.617863</v>
      </c>
      <c r="H454">
        <v>91.977356</v>
      </c>
      <c r="I454">
        <v>222.75340299999999</v>
      </c>
      <c r="J454">
        <v>72.333038000000002</v>
      </c>
      <c r="K454">
        <v>315.522491</v>
      </c>
      <c r="L454">
        <v>118.64202899999999</v>
      </c>
      <c r="M454">
        <v>227.17373699999999</v>
      </c>
      <c r="O454" s="22">
        <f t="shared" ref="O454:O456" si="305">C454/C453-1</f>
        <v>-1.1839526259524558E-2</v>
      </c>
      <c r="P454" s="22">
        <f t="shared" si="265"/>
        <v>1.4144384176717484E-3</v>
      </c>
      <c r="Q454" s="22">
        <f t="shared" si="266"/>
        <v>1.3726085585558545E-2</v>
      </c>
      <c r="R454" s="22">
        <f t="shared" si="267"/>
        <v>1.5849773970764147E-3</v>
      </c>
      <c r="S454" s="22">
        <f t="shared" si="268"/>
        <v>-1.8825720983026706E-3</v>
      </c>
      <c r="T454" s="22">
        <f t="shared" si="269"/>
        <v>-1.6204449159839318E-2</v>
      </c>
      <c r="U454" s="22">
        <f t="shared" si="270"/>
        <v>-1.6113282902036286E-2</v>
      </c>
      <c r="V454" s="22">
        <f t="shared" si="271"/>
        <v>-6.8761566993810197E-3</v>
      </c>
      <c r="W454" s="22">
        <f t="shared" si="272"/>
        <v>4.3943881192669565E-3</v>
      </c>
      <c r="X454" s="22">
        <f t="shared" si="273"/>
        <v>-2.6527308962000395E-2</v>
      </c>
      <c r="Y454" s="22">
        <f t="shared" si="274"/>
        <v>2.9598949218008208E-3</v>
      </c>
      <c r="Z454" s="16"/>
    </row>
    <row r="455" spans="1:26">
      <c r="A455" s="2"/>
      <c r="B455" s="112">
        <v>44118</v>
      </c>
      <c r="C455">
        <v>28.948591</v>
      </c>
      <c r="D455">
        <v>271.53192100000001</v>
      </c>
      <c r="E455">
        <v>45.477756999999997</v>
      </c>
      <c r="F455">
        <v>55.866740999999998</v>
      </c>
      <c r="G455">
        <v>55.039295000000003</v>
      </c>
      <c r="H455">
        <v>91.466269999999994</v>
      </c>
      <c r="I455">
        <v>219.160492</v>
      </c>
      <c r="J455">
        <v>72.262718000000007</v>
      </c>
      <c r="K455">
        <v>306.41153000000003</v>
      </c>
      <c r="L455">
        <v>118.730217</v>
      </c>
      <c r="M455">
        <v>228.370743</v>
      </c>
      <c r="O455" s="22">
        <f t="shared" si="305"/>
        <v>-2.0455098359837276E-3</v>
      </c>
      <c r="P455" s="22">
        <f t="shared" si="265"/>
        <v>-1.5644268412785989E-2</v>
      </c>
      <c r="Q455" s="22">
        <f t="shared" si="266"/>
        <v>-1.5660215813505962E-2</v>
      </c>
      <c r="R455" s="22">
        <f t="shared" si="267"/>
        <v>3.9564156503417713E-3</v>
      </c>
      <c r="S455" s="22">
        <f t="shared" si="268"/>
        <v>7.716010419521524E-3</v>
      </c>
      <c r="T455" s="22">
        <f t="shared" si="269"/>
        <v>-5.5566502694425202E-3</v>
      </c>
      <c r="U455" s="22">
        <f t="shared" si="270"/>
        <v>-1.6129544831240961E-2</v>
      </c>
      <c r="V455" s="22">
        <f t="shared" si="271"/>
        <v>-9.7216986793768889E-4</v>
      </c>
      <c r="W455" s="22">
        <f t="shared" si="272"/>
        <v>-2.8875789396578977E-2</v>
      </c>
      <c r="X455" s="22">
        <f t="shared" si="273"/>
        <v>7.4331163031615688E-4</v>
      </c>
      <c r="Y455" s="22">
        <f t="shared" si="274"/>
        <v>5.2691214037652312E-3</v>
      </c>
      <c r="Z455" s="16"/>
    </row>
    <row r="456" spans="1:26">
      <c r="A456" s="2"/>
      <c r="B456" s="112">
        <v>44119</v>
      </c>
      <c r="C456">
        <v>29.202898000000001</v>
      </c>
      <c r="D456">
        <v>266.43731700000001</v>
      </c>
      <c r="E456">
        <v>45.664169000000001</v>
      </c>
      <c r="F456">
        <v>54.862831</v>
      </c>
      <c r="G456">
        <v>55.516922000000001</v>
      </c>
      <c r="H456">
        <v>92.835266000000004</v>
      </c>
      <c r="I456">
        <v>220.17126500000001</v>
      </c>
      <c r="J456">
        <v>71.82338</v>
      </c>
      <c r="K456">
        <v>309.00106799999998</v>
      </c>
      <c r="L456">
        <v>118.25994900000001</v>
      </c>
      <c r="M456">
        <v>228.15048200000001</v>
      </c>
      <c r="O456" s="22">
        <f t="shared" si="305"/>
        <v>8.7847798879054917E-3</v>
      </c>
      <c r="P456" s="22">
        <f t="shared" si="265"/>
        <v>-1.8762449664251446E-2</v>
      </c>
      <c r="Q456" s="22">
        <f t="shared" si="266"/>
        <v>4.0989708441425687E-3</v>
      </c>
      <c r="R456" s="22">
        <f t="shared" si="267"/>
        <v>-1.7969725493742317E-2</v>
      </c>
      <c r="S456" s="22">
        <f t="shared" si="268"/>
        <v>8.6779272881312153E-3</v>
      </c>
      <c r="T456" s="22">
        <f t="shared" si="269"/>
        <v>1.4967222343274855E-2</v>
      </c>
      <c r="U456" s="22">
        <f t="shared" si="270"/>
        <v>4.6120219514746985E-3</v>
      </c>
      <c r="V456" s="22">
        <f t="shared" si="271"/>
        <v>-6.0797325669372793E-3</v>
      </c>
      <c r="W456" s="22">
        <f t="shared" si="272"/>
        <v>8.4511767556525452E-3</v>
      </c>
      <c r="X456" s="22">
        <f t="shared" si="273"/>
        <v>-3.9608114251150628E-3</v>
      </c>
      <c r="Y456" s="22">
        <f t="shared" si="274"/>
        <v>-9.6448869547183236E-4</v>
      </c>
      <c r="Z456" s="16"/>
    </row>
    <row r="457" spans="1:26">
      <c r="A457" s="2"/>
      <c r="B457" s="112">
        <v>44120</v>
      </c>
      <c r="C457">
        <v>28.906207999999999</v>
      </c>
      <c r="D457">
        <v>265.64813199999998</v>
      </c>
      <c r="E457">
        <v>45.721046000000001</v>
      </c>
      <c r="F457">
        <v>55.267913999999998</v>
      </c>
      <c r="G457">
        <v>55.413898000000003</v>
      </c>
      <c r="H457">
        <v>92.643585000000002</v>
      </c>
      <c r="I457">
        <v>223.03825399999999</v>
      </c>
      <c r="J457">
        <v>71.788216000000006</v>
      </c>
      <c r="K457">
        <v>314.075378</v>
      </c>
      <c r="L457">
        <v>116.60424</v>
      </c>
      <c r="M457">
        <v>229.893417</v>
      </c>
      <c r="O457" s="22">
        <f t="shared" ref="O457" si="306">(C457/C456)-1</f>
        <v>-1.0159608132042308E-2</v>
      </c>
      <c r="P457" s="22">
        <f t="shared" ref="P457:P520" si="307">D457/D456-1</f>
        <v>-2.9619912438918483E-3</v>
      </c>
      <c r="Q457" s="22">
        <f t="shared" ref="Q457:Q520" si="308">E457/E456-1</f>
        <v>1.2455498752206307E-3</v>
      </c>
      <c r="R457" s="22">
        <f t="shared" ref="R457:R520" si="309">F457/F456-1</f>
        <v>7.3835599187361822E-3</v>
      </c>
      <c r="S457" s="22">
        <f t="shared" ref="S457:S520" si="310">G457/G456-1</f>
        <v>-1.8557224768331881E-3</v>
      </c>
      <c r="T457" s="22">
        <f t="shared" ref="T457:T520" si="311">H457/H456-1</f>
        <v>-2.0647433702619677E-3</v>
      </c>
      <c r="U457" s="22">
        <f t="shared" ref="U457:U520" si="312">I457/I456-1</f>
        <v>1.3021631137923428E-2</v>
      </c>
      <c r="V457" s="22">
        <f t="shared" ref="V457:V520" si="313">J457/J456-1</f>
        <v>-4.8958988006408966E-4</v>
      </c>
      <c r="W457" s="22">
        <f t="shared" ref="W457:W520" si="314">K457/K456-1</f>
        <v>1.6421658452002497E-2</v>
      </c>
      <c r="X457" s="22">
        <f t="shared" ref="X457:X520" si="315">L457/L456-1</f>
        <v>-1.4000589497971117E-2</v>
      </c>
      <c r="Y457" s="22">
        <f t="shared" ref="Y457:Y520" si="316">M457/M456-1</f>
        <v>7.6394096769867303E-3</v>
      </c>
      <c r="Z457" s="16"/>
    </row>
    <row r="458" spans="1:26">
      <c r="A458" s="2"/>
      <c r="B458" s="112">
        <v>44123</v>
      </c>
      <c r="C458">
        <v>28.329775000000001</v>
      </c>
      <c r="D458">
        <v>261.12292500000001</v>
      </c>
      <c r="E458">
        <v>45.164977999999998</v>
      </c>
      <c r="F458">
        <v>54.422516000000002</v>
      </c>
      <c r="G458">
        <v>54.730240000000002</v>
      </c>
      <c r="H458">
        <v>91.082954000000001</v>
      </c>
      <c r="I458">
        <v>220.17126500000001</v>
      </c>
      <c r="J458">
        <v>70.988647</v>
      </c>
      <c r="K458">
        <v>308.66784699999999</v>
      </c>
      <c r="L458">
        <v>113.625969</v>
      </c>
      <c r="M458">
        <v>228.08341999999999</v>
      </c>
      <c r="O458" s="22">
        <f t="shared" ref="O458:O460" si="317">C458/C457-1</f>
        <v>-1.9941494920398983E-2</v>
      </c>
      <c r="P458" s="22">
        <f t="shared" si="307"/>
        <v>-1.703458995149254E-2</v>
      </c>
      <c r="Q458" s="22">
        <f t="shared" si="308"/>
        <v>-1.2162188940296859E-2</v>
      </c>
      <c r="R458" s="22">
        <f t="shared" si="309"/>
        <v>-1.5296361646650825E-2</v>
      </c>
      <c r="S458" s="22">
        <f t="shared" si="310"/>
        <v>-1.2337302097029879E-2</v>
      </c>
      <c r="T458" s="22">
        <f t="shared" si="311"/>
        <v>-1.684553765919139E-2</v>
      </c>
      <c r="U458" s="22">
        <f t="shared" si="312"/>
        <v>-1.2854247863687052E-2</v>
      </c>
      <c r="V458" s="22">
        <f t="shared" si="313"/>
        <v>-1.1137886474292702E-2</v>
      </c>
      <c r="W458" s="22">
        <f t="shared" si="314"/>
        <v>-1.7217303165993458E-2</v>
      </c>
      <c r="X458" s="22">
        <f t="shared" si="315"/>
        <v>-2.5541704143863142E-2</v>
      </c>
      <c r="Y458" s="22">
        <f t="shared" si="316"/>
        <v>-7.8732006493252849E-3</v>
      </c>
      <c r="Z458" s="16"/>
    </row>
    <row r="459" spans="1:26">
      <c r="A459" s="2"/>
      <c r="B459" s="112">
        <v>44124</v>
      </c>
      <c r="C459">
        <v>28.567132999999998</v>
      </c>
      <c r="D459">
        <v>267.27642800000001</v>
      </c>
      <c r="E459">
        <v>45.465125999999998</v>
      </c>
      <c r="F459">
        <v>55.003731000000002</v>
      </c>
      <c r="G459">
        <v>55.704224000000004</v>
      </c>
      <c r="H459">
        <v>91.603179999999995</v>
      </c>
      <c r="I459">
        <v>224.03071600000001</v>
      </c>
      <c r="J459">
        <v>70.821686</v>
      </c>
      <c r="K459">
        <v>307.89669800000001</v>
      </c>
      <c r="L459">
        <v>115.12490099999999</v>
      </c>
      <c r="M459">
        <v>228.753815</v>
      </c>
      <c r="O459" s="22">
        <f t="shared" si="317"/>
        <v>8.3783934041126162E-3</v>
      </c>
      <c r="P459" s="22">
        <f t="shared" si="307"/>
        <v>2.3565541018660152E-2</v>
      </c>
      <c r="Q459" s="22">
        <f t="shared" si="308"/>
        <v>6.6455916351824129E-3</v>
      </c>
      <c r="R459" s="22">
        <f t="shared" si="309"/>
        <v>1.0679678976988072E-2</v>
      </c>
      <c r="S459" s="22">
        <f t="shared" si="310"/>
        <v>1.7796084943168644E-2</v>
      </c>
      <c r="T459" s="22">
        <f t="shared" si="311"/>
        <v>5.7115626706616407E-3</v>
      </c>
      <c r="U459" s="22">
        <f t="shared" si="312"/>
        <v>1.7529312919194906E-2</v>
      </c>
      <c r="V459" s="22">
        <f t="shared" si="313"/>
        <v>-2.3519394587137032E-3</v>
      </c>
      <c r="W459" s="22">
        <f t="shared" si="314"/>
        <v>-2.4983133406829561E-3</v>
      </c>
      <c r="X459" s="22">
        <f t="shared" si="315"/>
        <v>1.3191808291641571E-2</v>
      </c>
      <c r="Y459" s="22">
        <f t="shared" si="316"/>
        <v>2.9392535415333487E-3</v>
      </c>
      <c r="Z459" s="16"/>
    </row>
    <row r="460" spans="1:26">
      <c r="A460" s="2"/>
      <c r="B460" s="112">
        <v>44125</v>
      </c>
      <c r="C460">
        <v>28.109380999999999</v>
      </c>
      <c r="D460">
        <v>278.43460099999999</v>
      </c>
      <c r="E460">
        <v>45.623092999999997</v>
      </c>
      <c r="F460">
        <v>54.228783</v>
      </c>
      <c r="G460">
        <v>54.936278999999999</v>
      </c>
      <c r="H460">
        <v>90.690498000000005</v>
      </c>
      <c r="I460">
        <v>222.13774100000001</v>
      </c>
      <c r="J460">
        <v>70.584457</v>
      </c>
      <c r="K460">
        <v>307.306488</v>
      </c>
      <c r="L460">
        <v>114.497879</v>
      </c>
      <c r="M460">
        <v>226.38838200000001</v>
      </c>
      <c r="O460" s="22">
        <f t="shared" si="317"/>
        <v>-1.6023729087549676E-2</v>
      </c>
      <c r="P460" s="22">
        <f t="shared" si="307"/>
        <v>4.1747688277246731E-2</v>
      </c>
      <c r="Q460" s="22">
        <f t="shared" si="308"/>
        <v>3.4744652417766364E-3</v>
      </c>
      <c r="R460" s="22">
        <f t="shared" si="309"/>
        <v>-1.408900788930123E-2</v>
      </c>
      <c r="S460" s="22">
        <f t="shared" si="310"/>
        <v>-1.3786117907324313E-2</v>
      </c>
      <c r="T460" s="22">
        <f t="shared" si="311"/>
        <v>-9.9634314005254687E-3</v>
      </c>
      <c r="U460" s="22">
        <f t="shared" si="312"/>
        <v>-8.449622595501638E-3</v>
      </c>
      <c r="V460" s="22">
        <f t="shared" si="313"/>
        <v>-3.3496660895646624E-3</v>
      </c>
      <c r="W460" s="22">
        <f t="shared" si="314"/>
        <v>-1.9169091576293207E-3</v>
      </c>
      <c r="X460" s="22">
        <f t="shared" si="315"/>
        <v>-5.4464498518873583E-3</v>
      </c>
      <c r="Y460" s="22">
        <f t="shared" si="316"/>
        <v>-1.0340518255400499E-2</v>
      </c>
      <c r="Z460" s="16"/>
    </row>
    <row r="461" spans="1:26">
      <c r="A461" s="2"/>
      <c r="B461" s="112">
        <v>44126</v>
      </c>
      <c r="C461">
        <v>29.550453000000001</v>
      </c>
      <c r="D461">
        <v>277.82522599999999</v>
      </c>
      <c r="E461">
        <v>45.354537999999998</v>
      </c>
      <c r="F461">
        <v>54.219974999999998</v>
      </c>
      <c r="G461">
        <v>55.704224000000004</v>
      </c>
      <c r="H461">
        <v>93.893935999999997</v>
      </c>
      <c r="I461">
        <v>216.651825</v>
      </c>
      <c r="J461">
        <v>71.559792000000002</v>
      </c>
      <c r="K461">
        <v>310.10543799999999</v>
      </c>
      <c r="L461">
        <v>113.40062</v>
      </c>
      <c r="M461">
        <v>226.84809899999999</v>
      </c>
      <c r="O461" s="22">
        <f t="shared" ref="O461" si="318">(C461/C460)-1</f>
        <v>5.1266586055381369E-2</v>
      </c>
      <c r="P461" s="22">
        <f t="shared" si="307"/>
        <v>-2.1885749752775796E-3</v>
      </c>
      <c r="Q461" s="22">
        <f t="shared" si="308"/>
        <v>-5.8863830209845425E-3</v>
      </c>
      <c r="R461" s="22">
        <f t="shared" si="309"/>
        <v>-1.6242297010427009E-4</v>
      </c>
      <c r="S461" s="22">
        <f t="shared" si="310"/>
        <v>1.3978831729757335E-2</v>
      </c>
      <c r="T461" s="22">
        <f t="shared" si="311"/>
        <v>3.532275233509008E-2</v>
      </c>
      <c r="U461" s="22">
        <f t="shared" si="312"/>
        <v>-2.469601057120685E-2</v>
      </c>
      <c r="V461" s="22">
        <f t="shared" si="313"/>
        <v>1.3817985452519777E-2</v>
      </c>
      <c r="W461" s="22">
        <f t="shared" si="314"/>
        <v>9.1080081589425266E-3</v>
      </c>
      <c r="X461" s="22">
        <f t="shared" si="315"/>
        <v>-9.5832255547719791E-3</v>
      </c>
      <c r="Y461" s="22">
        <f t="shared" si="316"/>
        <v>2.0306563258178922E-3</v>
      </c>
      <c r="Z461" s="16"/>
    </row>
    <row r="462" spans="1:26">
      <c r="A462" s="2"/>
      <c r="B462" s="112">
        <v>44127</v>
      </c>
      <c r="C462">
        <v>28.957069000000001</v>
      </c>
      <c r="D462">
        <v>284.488159</v>
      </c>
      <c r="E462">
        <v>45.449325999999999</v>
      </c>
      <c r="F462">
        <v>53.999817</v>
      </c>
      <c r="G462">
        <v>56.022644</v>
      </c>
      <c r="H462">
        <v>94.742690999999994</v>
      </c>
      <c r="I462">
        <v>218.443726</v>
      </c>
      <c r="J462">
        <v>71.700362999999996</v>
      </c>
      <c r="K462">
        <v>314.74182100000002</v>
      </c>
      <c r="L462">
        <v>112.705032</v>
      </c>
      <c r="M462">
        <v>229.38583399999999</v>
      </c>
      <c r="O462" s="22">
        <f t="shared" ref="O462:O464" si="319">C462/C461-1</f>
        <v>-2.0080368987913655E-2</v>
      </c>
      <c r="P462" s="22">
        <f t="shared" si="307"/>
        <v>2.3982462269283022E-2</v>
      </c>
      <c r="Q462" s="22">
        <f t="shared" si="308"/>
        <v>2.0899341979847552E-3</v>
      </c>
      <c r="R462" s="22">
        <f t="shared" si="309"/>
        <v>-4.0604592680095752E-3</v>
      </c>
      <c r="S462" s="22">
        <f t="shared" si="310"/>
        <v>5.7162630970317707E-3</v>
      </c>
      <c r="T462" s="22">
        <f t="shared" si="311"/>
        <v>9.0395081531142729E-3</v>
      </c>
      <c r="U462" s="22">
        <f t="shared" si="312"/>
        <v>8.2708788628944596E-3</v>
      </c>
      <c r="V462" s="22">
        <f t="shared" si="313"/>
        <v>1.9643852514270588E-3</v>
      </c>
      <c r="W462" s="22">
        <f t="shared" si="314"/>
        <v>1.4950989024578254E-2</v>
      </c>
      <c r="X462" s="22">
        <f t="shared" si="315"/>
        <v>-6.1338994442887707E-3</v>
      </c>
      <c r="Y462" s="22">
        <f t="shared" si="316"/>
        <v>1.1186935271606524E-2</v>
      </c>
      <c r="Z462" s="16"/>
    </row>
    <row r="463" spans="1:26">
      <c r="A463" s="2"/>
      <c r="B463" s="112">
        <v>44130</v>
      </c>
      <c r="C463">
        <v>28.270443</v>
      </c>
      <c r="D463">
        <v>276.816284</v>
      </c>
      <c r="E463">
        <v>44.915367000000003</v>
      </c>
      <c r="F463">
        <v>53.506667999999998</v>
      </c>
      <c r="G463">
        <v>54.786437999999997</v>
      </c>
      <c r="H463">
        <v>92.397171</v>
      </c>
      <c r="I463">
        <v>217.89233400000001</v>
      </c>
      <c r="J463">
        <v>72.702072000000001</v>
      </c>
      <c r="K463">
        <v>307.56341600000002</v>
      </c>
      <c r="L463">
        <v>112.71483600000001</v>
      </c>
      <c r="M463">
        <v>224.32946799999999</v>
      </c>
      <c r="O463" s="22">
        <f t="shared" si="319"/>
        <v>-2.3711861169374626E-2</v>
      </c>
      <c r="P463" s="22">
        <f t="shared" si="307"/>
        <v>-2.6967291106130054E-2</v>
      </c>
      <c r="Q463" s="22">
        <f t="shared" si="308"/>
        <v>-1.174844705067779E-2</v>
      </c>
      <c r="R463" s="22">
        <f t="shared" si="309"/>
        <v>-9.1324198376450116E-3</v>
      </c>
      <c r="S463" s="22">
        <f t="shared" si="310"/>
        <v>-2.2066184523529486E-2</v>
      </c>
      <c r="T463" s="22">
        <f t="shared" si="311"/>
        <v>-2.4756738226909714E-2</v>
      </c>
      <c r="U463" s="22">
        <f t="shared" si="312"/>
        <v>-2.5241832763830407E-3</v>
      </c>
      <c r="V463" s="22">
        <f t="shared" si="313"/>
        <v>1.3970766089427045E-2</v>
      </c>
      <c r="W463" s="22">
        <f t="shared" si="314"/>
        <v>-2.2807280510714234E-2</v>
      </c>
      <c r="X463" s="22">
        <f t="shared" si="315"/>
        <v>8.6988130219456394E-5</v>
      </c>
      <c r="Y463" s="22">
        <f t="shared" si="316"/>
        <v>-2.2043061299068745E-2</v>
      </c>
      <c r="Z463" s="16"/>
    </row>
    <row r="464" spans="1:26">
      <c r="A464" s="2"/>
      <c r="B464" s="112">
        <v>44131</v>
      </c>
      <c r="C464">
        <v>27.821162999999999</v>
      </c>
      <c r="D464">
        <v>282.98974600000003</v>
      </c>
      <c r="E464">
        <v>45.139693999999999</v>
      </c>
      <c r="F464">
        <v>53.709206000000002</v>
      </c>
      <c r="G464">
        <v>53.709426999999998</v>
      </c>
      <c r="H464">
        <v>90.653998999999999</v>
      </c>
      <c r="I464">
        <v>217.010223</v>
      </c>
      <c r="J464">
        <v>72.974463999999998</v>
      </c>
      <c r="K464">
        <v>305.13583399999999</v>
      </c>
      <c r="L464">
        <v>114.233368</v>
      </c>
      <c r="M464">
        <v>218.83253500000001</v>
      </c>
      <c r="O464" s="22">
        <f t="shared" si="319"/>
        <v>-1.5892216474994836E-2</v>
      </c>
      <c r="P464" s="22">
        <f t="shared" si="307"/>
        <v>2.2301657658261309E-2</v>
      </c>
      <c r="Q464" s="22">
        <f t="shared" si="308"/>
        <v>4.9944376498136656E-3</v>
      </c>
      <c r="R464" s="22">
        <f t="shared" si="309"/>
        <v>3.7852852283757343E-3</v>
      </c>
      <c r="S464" s="22">
        <f t="shared" si="310"/>
        <v>-1.9658350484475728E-2</v>
      </c>
      <c r="T464" s="22">
        <f t="shared" si="311"/>
        <v>-1.8866075455925002E-2</v>
      </c>
      <c r="U464" s="22">
        <f t="shared" si="312"/>
        <v>-4.0483801509052508E-3</v>
      </c>
      <c r="V464" s="22">
        <f t="shared" si="313"/>
        <v>3.746688264950615E-3</v>
      </c>
      <c r="W464" s="22">
        <f t="shared" si="314"/>
        <v>-7.8929478400644459E-3</v>
      </c>
      <c r="X464" s="22">
        <f t="shared" si="315"/>
        <v>1.3472334733291014E-2</v>
      </c>
      <c r="Y464" s="22">
        <f t="shared" si="316"/>
        <v>-2.4503838256327404E-2</v>
      </c>
      <c r="Z464" s="16"/>
    </row>
    <row r="465" spans="1:26">
      <c r="A465" s="2"/>
      <c r="B465" s="112">
        <v>44132</v>
      </c>
      <c r="C465">
        <v>26.761552999999999</v>
      </c>
      <c r="D465">
        <v>267.38632200000001</v>
      </c>
      <c r="E465">
        <v>44.245556000000001</v>
      </c>
      <c r="F465">
        <v>51.393169</v>
      </c>
      <c r="G465">
        <v>52.360850999999997</v>
      </c>
      <c r="H465">
        <v>88.107697000000002</v>
      </c>
      <c r="I465">
        <v>211.469177</v>
      </c>
      <c r="J465">
        <v>70.435080999999997</v>
      </c>
      <c r="K465">
        <v>293.22586100000001</v>
      </c>
      <c r="L465">
        <v>108.942978</v>
      </c>
      <c r="M465">
        <v>213.910202</v>
      </c>
      <c r="O465" s="22">
        <f t="shared" ref="O465" si="320">(C465/C464)-1</f>
        <v>-3.8086473955096678E-2</v>
      </c>
      <c r="P465" s="22">
        <f t="shared" si="307"/>
        <v>-5.513777167035594E-2</v>
      </c>
      <c r="Q465" s="22">
        <f t="shared" si="308"/>
        <v>-1.9808242386401553E-2</v>
      </c>
      <c r="R465" s="22">
        <f t="shared" si="309"/>
        <v>-4.3121788097183922E-2</v>
      </c>
      <c r="S465" s="22">
        <f t="shared" si="310"/>
        <v>-2.5108739290776616E-2</v>
      </c>
      <c r="T465" s="22">
        <f t="shared" si="311"/>
        <v>-2.8088137623139997E-2</v>
      </c>
      <c r="U465" s="22">
        <f t="shared" si="312"/>
        <v>-2.553357129170819E-2</v>
      </c>
      <c r="V465" s="22">
        <f t="shared" si="313"/>
        <v>-3.4798241203936819E-2</v>
      </c>
      <c r="W465" s="22">
        <f t="shared" si="314"/>
        <v>-3.9031708743850757E-2</v>
      </c>
      <c r="X465" s="22">
        <f t="shared" si="315"/>
        <v>-4.6312124842541658E-2</v>
      </c>
      <c r="Y465" s="22">
        <f t="shared" si="316"/>
        <v>-2.2493606812168054E-2</v>
      </c>
      <c r="Z465" s="16"/>
    </row>
    <row r="466" spans="1:26">
      <c r="A466" s="2"/>
      <c r="B466" s="112">
        <v>44133</v>
      </c>
      <c r="C466">
        <v>27.948319999999999</v>
      </c>
      <c r="D466">
        <v>280.53234900000001</v>
      </c>
      <c r="E466">
        <v>44.207644999999999</v>
      </c>
      <c r="F466">
        <v>51.237774000000002</v>
      </c>
      <c r="G466">
        <v>54.280712000000001</v>
      </c>
      <c r="H466">
        <v>88.682663000000005</v>
      </c>
      <c r="I466">
        <v>212.865906</v>
      </c>
      <c r="J466">
        <v>70.092383999999996</v>
      </c>
      <c r="K466">
        <v>289.11309799999998</v>
      </c>
      <c r="L466">
        <v>112.97936199999999</v>
      </c>
      <c r="M466">
        <v>218.36331200000001</v>
      </c>
      <c r="O466" s="22">
        <f t="shared" ref="O466:O468" si="321">C466/C465-1</f>
        <v>4.4345969010094466E-2</v>
      </c>
      <c r="P466" s="22">
        <f t="shared" si="307"/>
        <v>4.9164919512973526E-2</v>
      </c>
      <c r="Q466" s="22">
        <f t="shared" si="308"/>
        <v>-8.5683181379847539E-4</v>
      </c>
      <c r="R466" s="22">
        <f t="shared" si="309"/>
        <v>-3.0236508669080342E-3</v>
      </c>
      <c r="S466" s="22">
        <f t="shared" si="310"/>
        <v>3.6665962514627726E-2</v>
      </c>
      <c r="T466" s="22">
        <f t="shared" si="311"/>
        <v>6.5257181787421459E-3</v>
      </c>
      <c r="U466" s="22">
        <f t="shared" si="312"/>
        <v>6.6048821857380702E-3</v>
      </c>
      <c r="V466" s="22">
        <f t="shared" si="313"/>
        <v>-4.8654306225615063E-3</v>
      </c>
      <c r="W466" s="22">
        <f t="shared" si="314"/>
        <v>-1.4025921813219711E-2</v>
      </c>
      <c r="X466" s="22">
        <f t="shared" si="315"/>
        <v>3.7050428344266528E-2</v>
      </c>
      <c r="Y466" s="22">
        <f t="shared" si="316"/>
        <v>2.081766067426738E-2</v>
      </c>
      <c r="Z466" s="16"/>
    </row>
    <row r="467" spans="1:26">
      <c r="A467" s="2"/>
      <c r="B467" s="112">
        <v>44134</v>
      </c>
      <c r="C467">
        <v>27.651630000000001</v>
      </c>
      <c r="D467">
        <v>262.83111600000001</v>
      </c>
      <c r="E467">
        <v>43.837981999999997</v>
      </c>
      <c r="F467">
        <v>50.465206000000002</v>
      </c>
      <c r="G467">
        <v>53.269272000000001</v>
      </c>
      <c r="H467">
        <v>89.476669000000001</v>
      </c>
      <c r="I467">
        <v>211.028076</v>
      </c>
      <c r="J467">
        <v>68.967674000000002</v>
      </c>
      <c r="K467">
        <v>290.50311299999998</v>
      </c>
      <c r="L467">
        <v>106.65046700000001</v>
      </c>
      <c r="M467">
        <v>216.342636</v>
      </c>
      <c r="O467" s="22">
        <f t="shared" si="321"/>
        <v>-1.0615664912953515E-2</v>
      </c>
      <c r="P467" s="22">
        <f t="shared" si="307"/>
        <v>-6.3098723063841788E-2</v>
      </c>
      <c r="Q467" s="22">
        <f t="shared" si="308"/>
        <v>-8.3619699714835294E-3</v>
      </c>
      <c r="R467" s="22">
        <f t="shared" si="309"/>
        <v>-1.507809453236586E-2</v>
      </c>
      <c r="S467" s="22">
        <f t="shared" si="310"/>
        <v>-1.8633506502272912E-2</v>
      </c>
      <c r="T467" s="22">
        <f t="shared" si="311"/>
        <v>8.9533396172372104E-3</v>
      </c>
      <c r="U467" s="22">
        <f t="shared" si="312"/>
        <v>-8.6337452273826942E-3</v>
      </c>
      <c r="V467" s="22">
        <f t="shared" si="313"/>
        <v>-1.6046108518722901E-2</v>
      </c>
      <c r="W467" s="22">
        <f t="shared" si="314"/>
        <v>4.8078589645910164E-3</v>
      </c>
      <c r="X467" s="22">
        <f t="shared" si="315"/>
        <v>-5.601815135050936E-2</v>
      </c>
      <c r="Y467" s="22">
        <f t="shared" si="316"/>
        <v>-9.2537339789021678E-3</v>
      </c>
      <c r="Z467" s="16"/>
    </row>
    <row r="468" spans="1:26">
      <c r="A468" s="2"/>
      <c r="B468" s="112">
        <v>44137</v>
      </c>
      <c r="C468">
        <v>28.812963</v>
      </c>
      <c r="D468">
        <v>261.08297700000003</v>
      </c>
      <c r="E468">
        <v>44.359299</v>
      </c>
      <c r="F468">
        <v>51.335453000000001</v>
      </c>
      <c r="G468">
        <v>55.067394</v>
      </c>
      <c r="H468">
        <v>91.493645000000001</v>
      </c>
      <c r="I468">
        <v>214.55673200000001</v>
      </c>
      <c r="J468">
        <v>70.101180999999997</v>
      </c>
      <c r="K468">
        <v>297.12918100000002</v>
      </c>
      <c r="L468">
        <v>106.562302</v>
      </c>
      <c r="M468">
        <v>221.88746599999999</v>
      </c>
      <c r="O468" s="22">
        <f t="shared" si="321"/>
        <v>4.1998717616285264E-2</v>
      </c>
      <c r="P468" s="22">
        <f t="shared" si="307"/>
        <v>-6.6511873731114335E-3</v>
      </c>
      <c r="Q468" s="22">
        <f t="shared" si="308"/>
        <v>1.1891902323423631E-2</v>
      </c>
      <c r="R468" s="22">
        <f t="shared" si="309"/>
        <v>1.7244495147805461E-2</v>
      </c>
      <c r="S468" s="22">
        <f t="shared" si="310"/>
        <v>3.3755332717894104E-2</v>
      </c>
      <c r="T468" s="22">
        <f t="shared" si="311"/>
        <v>2.2541920955953421E-2</v>
      </c>
      <c r="U468" s="22">
        <f t="shared" si="312"/>
        <v>1.6721263193434144E-2</v>
      </c>
      <c r="V468" s="22">
        <f t="shared" si="313"/>
        <v>1.6435337517689774E-2</v>
      </c>
      <c r="W468" s="22">
        <f t="shared" si="314"/>
        <v>2.2808939744477064E-2</v>
      </c>
      <c r="X468" s="22">
        <f t="shared" si="315"/>
        <v>-8.266724232909306E-4</v>
      </c>
      <c r="Y468" s="22">
        <f t="shared" si="316"/>
        <v>2.5629853192691954E-2</v>
      </c>
      <c r="Z468" s="16"/>
    </row>
    <row r="469" spans="1:26">
      <c r="A469" s="2"/>
      <c r="B469" s="112">
        <v>44138</v>
      </c>
      <c r="C469">
        <v>28.321301999999999</v>
      </c>
      <c r="D469">
        <v>265.018799</v>
      </c>
      <c r="E469">
        <v>45.111258999999997</v>
      </c>
      <c r="F469">
        <v>52.356659000000001</v>
      </c>
      <c r="G469">
        <v>55.825974000000002</v>
      </c>
      <c r="H469">
        <v>94.377655000000004</v>
      </c>
      <c r="I469">
        <v>215.236694</v>
      </c>
      <c r="J469">
        <v>71.454346000000001</v>
      </c>
      <c r="K469">
        <v>305.93551600000001</v>
      </c>
      <c r="L469">
        <v>108.198395</v>
      </c>
      <c r="M469">
        <v>229.79763800000001</v>
      </c>
      <c r="O469" s="22">
        <f t="shared" ref="O469" si="322">(C469/C468)-1</f>
        <v>-1.7063881975623252E-2</v>
      </c>
      <c r="P469" s="22">
        <f t="shared" si="307"/>
        <v>1.5074985145431263E-2</v>
      </c>
      <c r="Q469" s="22">
        <f t="shared" si="308"/>
        <v>1.6951575361910054E-2</v>
      </c>
      <c r="R469" s="22">
        <f t="shared" si="309"/>
        <v>1.9892801958911299E-2</v>
      </c>
      <c r="S469" s="22">
        <f t="shared" si="310"/>
        <v>1.3775483909770569E-2</v>
      </c>
      <c r="T469" s="22">
        <f t="shared" si="311"/>
        <v>3.1521424247552998E-2</v>
      </c>
      <c r="U469" s="22">
        <f t="shared" si="312"/>
        <v>3.1691478224042946E-3</v>
      </c>
      <c r="V469" s="22">
        <f t="shared" si="313"/>
        <v>1.9303027148715346E-2</v>
      </c>
      <c r="W469" s="22">
        <f t="shared" si="314"/>
        <v>2.9638068433271769E-2</v>
      </c>
      <c r="X469" s="22">
        <f t="shared" si="315"/>
        <v>1.5353393923490888E-2</v>
      </c>
      <c r="Y469" s="22">
        <f t="shared" si="316"/>
        <v>3.5649476478315512E-2</v>
      </c>
      <c r="Z469" s="16"/>
    </row>
    <row r="470" spans="1:26">
      <c r="A470" s="2"/>
      <c r="B470" s="112">
        <v>44139</v>
      </c>
      <c r="C470">
        <v>28.168713</v>
      </c>
      <c r="D470">
        <v>287.07540899999998</v>
      </c>
      <c r="E470">
        <v>44.852179999999997</v>
      </c>
      <c r="F470">
        <v>53.440024999999999</v>
      </c>
      <c r="G470">
        <v>54.468018000000001</v>
      </c>
      <c r="H470">
        <v>91.493645000000001</v>
      </c>
      <c r="I470">
        <v>217.84641999999999</v>
      </c>
      <c r="J470">
        <v>69.907866999999996</v>
      </c>
      <c r="K470">
        <v>337.55252100000001</v>
      </c>
      <c r="L470">
        <v>112.616844</v>
      </c>
      <c r="M470">
        <v>223.41970800000001</v>
      </c>
      <c r="O470" s="22">
        <f t="shared" ref="O470:O472" si="323">C470/C469-1</f>
        <v>-5.3877819600242072E-3</v>
      </c>
      <c r="P470" s="22">
        <f t="shared" si="307"/>
        <v>8.3226586503397426E-2</v>
      </c>
      <c r="Q470" s="22">
        <f t="shared" si="308"/>
        <v>-5.7431117140844812E-3</v>
      </c>
      <c r="R470" s="22">
        <f t="shared" si="309"/>
        <v>2.069203842819678E-2</v>
      </c>
      <c r="S470" s="22">
        <f t="shared" si="310"/>
        <v>-2.4324806227294826E-2</v>
      </c>
      <c r="T470" s="22">
        <f t="shared" si="311"/>
        <v>-3.0558186680946897E-2</v>
      </c>
      <c r="U470" s="22">
        <f t="shared" si="312"/>
        <v>1.2124912121164622E-2</v>
      </c>
      <c r="V470" s="22">
        <f t="shared" si="313"/>
        <v>-2.1642896290730906E-2</v>
      </c>
      <c r="W470" s="22">
        <f t="shared" si="314"/>
        <v>0.10334532392113638</v>
      </c>
      <c r="X470" s="22">
        <f t="shared" si="315"/>
        <v>4.0836548453422106E-2</v>
      </c>
      <c r="Y470" s="22">
        <f t="shared" si="316"/>
        <v>-2.7754549853118982E-2</v>
      </c>
      <c r="Z470" s="16"/>
    </row>
    <row r="471" spans="1:26">
      <c r="A471" s="2"/>
      <c r="B471" s="112">
        <v>44140</v>
      </c>
      <c r="C471">
        <v>28.117858999999999</v>
      </c>
      <c r="D471">
        <v>294.36767600000002</v>
      </c>
      <c r="E471">
        <v>45.329265999999997</v>
      </c>
      <c r="F471">
        <v>54.043864999999997</v>
      </c>
      <c r="G471">
        <v>56.369148000000003</v>
      </c>
      <c r="H471">
        <v>95.235512</v>
      </c>
      <c r="I471">
        <v>220.46533199999999</v>
      </c>
      <c r="J471">
        <v>70.057250999999994</v>
      </c>
      <c r="K471">
        <v>337.40020800000002</v>
      </c>
      <c r="L471">
        <v>116.61406700000001</v>
      </c>
      <c r="M471">
        <v>235.60098300000001</v>
      </c>
      <c r="O471" s="22">
        <f t="shared" si="323"/>
        <v>-1.8053362963370567E-3</v>
      </c>
      <c r="P471" s="22">
        <f t="shared" si="307"/>
        <v>2.5401921486072121E-2</v>
      </c>
      <c r="Q471" s="22">
        <f t="shared" si="308"/>
        <v>1.0636851988019336E-2</v>
      </c>
      <c r="R471" s="22">
        <f t="shared" si="309"/>
        <v>1.129939591158502E-2</v>
      </c>
      <c r="S471" s="22">
        <f t="shared" si="310"/>
        <v>3.4903601596077971E-2</v>
      </c>
      <c r="T471" s="22">
        <f t="shared" si="311"/>
        <v>4.0897561792406556E-2</v>
      </c>
      <c r="U471" s="22">
        <f t="shared" si="312"/>
        <v>1.2021827120225259E-2</v>
      </c>
      <c r="V471" s="22">
        <f t="shared" si="313"/>
        <v>2.1368696601771209E-3</v>
      </c>
      <c r="W471" s="22">
        <f t="shared" si="314"/>
        <v>-4.5122755874782428E-4</v>
      </c>
      <c r="X471" s="22">
        <f t="shared" si="315"/>
        <v>3.5494006562641678E-2</v>
      </c>
      <c r="Y471" s="22">
        <f t="shared" si="316"/>
        <v>5.4521935907283492E-2</v>
      </c>
      <c r="Z471" s="16"/>
    </row>
    <row r="472" spans="1:26">
      <c r="A472" s="2"/>
      <c r="B472" s="112">
        <v>44141</v>
      </c>
      <c r="C472">
        <v>27.787254000000001</v>
      </c>
      <c r="D472">
        <v>293.09903000000003</v>
      </c>
      <c r="E472">
        <v>46.055945999999999</v>
      </c>
      <c r="F472">
        <v>54.550021999999998</v>
      </c>
      <c r="G472">
        <v>55.835338999999998</v>
      </c>
      <c r="H472">
        <v>93.966956999999994</v>
      </c>
      <c r="I472">
        <v>222.51449600000001</v>
      </c>
      <c r="J472">
        <v>68.361382000000006</v>
      </c>
      <c r="K472">
        <v>330.79306000000003</v>
      </c>
      <c r="L472">
        <v>116.48157500000001</v>
      </c>
      <c r="M472">
        <v>237.15237400000001</v>
      </c>
      <c r="O472" s="22">
        <f t="shared" si="323"/>
        <v>-1.1757829783554996E-2</v>
      </c>
      <c r="P472" s="22">
        <f t="shared" si="307"/>
        <v>-4.3097327031246246E-3</v>
      </c>
      <c r="Q472" s="22">
        <f t="shared" si="308"/>
        <v>1.6031144206041237E-2</v>
      </c>
      <c r="R472" s="22">
        <f t="shared" si="309"/>
        <v>9.3656699053630277E-3</v>
      </c>
      <c r="S472" s="22">
        <f t="shared" si="310"/>
        <v>-9.4698788067544282E-3</v>
      </c>
      <c r="T472" s="22">
        <f t="shared" si="311"/>
        <v>-1.3320188796800969E-2</v>
      </c>
      <c r="U472" s="22">
        <f t="shared" si="312"/>
        <v>9.2947221289196857E-3</v>
      </c>
      <c r="V472" s="22">
        <f t="shared" si="313"/>
        <v>-2.4206901866588915E-2</v>
      </c>
      <c r="W472" s="22">
        <f t="shared" si="314"/>
        <v>-1.9582524975799598E-2</v>
      </c>
      <c r="X472" s="22">
        <f t="shared" si="315"/>
        <v>-1.1361579559694412E-3</v>
      </c>
      <c r="Y472" s="22">
        <f t="shared" si="316"/>
        <v>6.5848239690917687E-3</v>
      </c>
      <c r="Z472" s="16"/>
    </row>
    <row r="473" spans="1:26">
      <c r="A473" s="2"/>
      <c r="B473" s="112">
        <v>44144</v>
      </c>
      <c r="C473">
        <v>31.305167999999998</v>
      </c>
      <c r="D473">
        <v>278.47451799999999</v>
      </c>
      <c r="E473">
        <v>45.351387000000003</v>
      </c>
      <c r="F473">
        <v>54.372428999999997</v>
      </c>
      <c r="G473">
        <v>57.745837999999999</v>
      </c>
      <c r="H473">
        <v>106.68935399999999</v>
      </c>
      <c r="I473">
        <v>218.68263200000001</v>
      </c>
      <c r="J473">
        <v>69.661827000000002</v>
      </c>
      <c r="K473">
        <v>333.21124300000002</v>
      </c>
      <c r="L473">
        <v>114.15567799999999</v>
      </c>
      <c r="M473">
        <v>238.330307</v>
      </c>
      <c r="O473" s="22">
        <f t="shared" ref="O473" si="324">(C473/C472)-1</f>
        <v>0.12660171458467961</v>
      </c>
      <c r="P473" s="22">
        <f t="shared" si="307"/>
        <v>-4.9896146022728294E-2</v>
      </c>
      <c r="Q473" s="22">
        <f t="shared" si="308"/>
        <v>-1.5297894434738057E-2</v>
      </c>
      <c r="R473" s="22">
        <f t="shared" si="309"/>
        <v>-3.2555990536539126E-3</v>
      </c>
      <c r="S473" s="22">
        <f t="shared" si="310"/>
        <v>3.421666339305296E-2</v>
      </c>
      <c r="T473" s="22">
        <f t="shared" si="311"/>
        <v>0.13539224218998602</v>
      </c>
      <c r="U473" s="22">
        <f t="shared" si="312"/>
        <v>-1.7220738733354279E-2</v>
      </c>
      <c r="V473" s="22">
        <f t="shared" si="313"/>
        <v>1.9023094062083024E-2</v>
      </c>
      <c r="W473" s="22">
        <f t="shared" si="314"/>
        <v>7.310259169282407E-3</v>
      </c>
      <c r="X473" s="22">
        <f t="shared" si="315"/>
        <v>-1.9967939135438484E-2</v>
      </c>
      <c r="Y473" s="22">
        <f t="shared" si="316"/>
        <v>4.9669880175857717E-3</v>
      </c>
      <c r="Z473" s="16"/>
    </row>
    <row r="474" spans="1:26">
      <c r="A474" s="2"/>
      <c r="B474" s="112">
        <v>44145</v>
      </c>
      <c r="C474">
        <v>31.999677999999999</v>
      </c>
      <c r="D474">
        <v>272.14123499999999</v>
      </c>
      <c r="E474">
        <v>45.989597000000003</v>
      </c>
      <c r="F474">
        <v>54.985146</v>
      </c>
      <c r="G474">
        <v>57.839489</v>
      </c>
      <c r="H474">
        <v>106.34253699999999</v>
      </c>
      <c r="I474">
        <v>213.536697</v>
      </c>
      <c r="J474">
        <v>72.122139000000004</v>
      </c>
      <c r="K474">
        <v>336.72421300000002</v>
      </c>
      <c r="L474">
        <v>113.81218</v>
      </c>
      <c r="M474">
        <v>243.21431000000001</v>
      </c>
      <c r="O474" s="22">
        <f t="shared" ref="O474:O476" si="325">C474/C473-1</f>
        <v>2.2185154860053791E-2</v>
      </c>
      <c r="P474" s="22">
        <f t="shared" si="307"/>
        <v>-2.2742773900770286E-2</v>
      </c>
      <c r="Q474" s="22">
        <f t="shared" si="308"/>
        <v>1.4072557472167402E-2</v>
      </c>
      <c r="R474" s="22">
        <f t="shared" si="309"/>
        <v>1.1268891444963902E-2</v>
      </c>
      <c r="S474" s="22">
        <f t="shared" si="310"/>
        <v>1.6217792180970303E-3</v>
      </c>
      <c r="T474" s="22">
        <f t="shared" si="311"/>
        <v>-3.2507179676053433E-3</v>
      </c>
      <c r="U474" s="22">
        <f t="shared" si="312"/>
        <v>-2.353152124124791E-2</v>
      </c>
      <c r="V474" s="22">
        <f t="shared" si="313"/>
        <v>3.5317936751787959E-2</v>
      </c>
      <c r="W474" s="22">
        <f t="shared" si="314"/>
        <v>1.0542771511464322E-2</v>
      </c>
      <c r="X474" s="22">
        <f t="shared" si="315"/>
        <v>-3.0090312283896914E-3</v>
      </c>
      <c r="Y474" s="22">
        <f t="shared" si="316"/>
        <v>2.0492580492501133E-2</v>
      </c>
      <c r="Z474" s="16"/>
    </row>
    <row r="475" spans="1:26">
      <c r="A475" s="2"/>
      <c r="B475" s="112">
        <v>44146</v>
      </c>
      <c r="C475">
        <v>31.669781</v>
      </c>
      <c r="D475">
        <v>276.186981</v>
      </c>
      <c r="E475">
        <v>46.754199999999997</v>
      </c>
      <c r="F475">
        <v>55.899791999999998</v>
      </c>
      <c r="G475">
        <v>56.481544</v>
      </c>
      <c r="H475">
        <v>104.754509</v>
      </c>
      <c r="I475">
        <v>219.11450199999999</v>
      </c>
      <c r="J475">
        <v>71.805817000000005</v>
      </c>
      <c r="K475">
        <v>334.82965100000001</v>
      </c>
      <c r="L475">
        <v>117.26667</v>
      </c>
      <c r="M475">
        <v>238.790009</v>
      </c>
      <c r="O475" s="22">
        <f t="shared" si="325"/>
        <v>-1.0309384988186454E-2</v>
      </c>
      <c r="P475" s="22">
        <f t="shared" si="307"/>
        <v>1.4866346880508585E-2</v>
      </c>
      <c r="Q475" s="22">
        <f t="shared" si="308"/>
        <v>1.6625564255324798E-2</v>
      </c>
      <c r="R475" s="22">
        <f t="shared" si="309"/>
        <v>1.663441977584279E-2</v>
      </c>
      <c r="S475" s="22">
        <f t="shared" si="310"/>
        <v>-2.3477818069934875E-2</v>
      </c>
      <c r="T475" s="22">
        <f t="shared" si="311"/>
        <v>-1.4933140066048955E-2</v>
      </c>
      <c r="U475" s="22">
        <f t="shared" si="312"/>
        <v>2.6121060587539047E-2</v>
      </c>
      <c r="V475" s="22">
        <f t="shared" si="313"/>
        <v>-4.3859209444688796E-3</v>
      </c>
      <c r="W475" s="22">
        <f t="shared" si="314"/>
        <v>-5.6264501537346412E-3</v>
      </c>
      <c r="X475" s="22">
        <f t="shared" si="315"/>
        <v>3.0352551018704821E-2</v>
      </c>
      <c r="Y475" s="22">
        <f t="shared" si="316"/>
        <v>-1.8190956773883937E-2</v>
      </c>
      <c r="Z475" s="16"/>
    </row>
    <row r="476" spans="1:26">
      <c r="A476" s="2"/>
      <c r="B476" s="112">
        <v>44147</v>
      </c>
      <c r="C476">
        <v>30.584606000000001</v>
      </c>
      <c r="D476">
        <v>274.78842200000003</v>
      </c>
      <c r="E476">
        <v>46.833182999999998</v>
      </c>
      <c r="F476">
        <v>55.686667999999997</v>
      </c>
      <c r="G476">
        <v>56.172482000000002</v>
      </c>
      <c r="H476">
        <v>103.467674</v>
      </c>
      <c r="I476">
        <v>218.710205</v>
      </c>
      <c r="J476">
        <v>70.742598999999998</v>
      </c>
      <c r="K476">
        <v>337.40972900000003</v>
      </c>
      <c r="L476">
        <v>116.991882</v>
      </c>
      <c r="M476">
        <v>237.50671399999999</v>
      </c>
      <c r="O476" s="22">
        <f t="shared" si="325"/>
        <v>-3.4265314307036054E-2</v>
      </c>
      <c r="P476" s="22">
        <f t="shared" si="307"/>
        <v>-5.0638121859913898E-3</v>
      </c>
      <c r="Q476" s="22">
        <f t="shared" si="308"/>
        <v>1.6893241676683157E-3</v>
      </c>
      <c r="R476" s="22">
        <f t="shared" si="309"/>
        <v>-3.8126081041589543E-3</v>
      </c>
      <c r="S476" s="22">
        <f t="shared" si="310"/>
        <v>-5.4719113202712499E-3</v>
      </c>
      <c r="T476" s="22">
        <f t="shared" si="311"/>
        <v>-1.2284292220776871E-2</v>
      </c>
      <c r="U476" s="22">
        <f t="shared" si="312"/>
        <v>-1.8451403093346919E-3</v>
      </c>
      <c r="V476" s="22">
        <f t="shared" si="313"/>
        <v>-1.4806850536914107E-2</v>
      </c>
      <c r="W476" s="22">
        <f t="shared" si="314"/>
        <v>7.705643727472733E-3</v>
      </c>
      <c r="X476" s="22">
        <f t="shared" si="315"/>
        <v>-2.3432745212258466E-3</v>
      </c>
      <c r="Y476" s="22">
        <f t="shared" si="316"/>
        <v>-5.3741570067112887E-3</v>
      </c>
      <c r="Z476" s="16"/>
    </row>
    <row r="477" spans="1:26">
      <c r="A477" s="2"/>
      <c r="B477" s="112">
        <v>44148</v>
      </c>
      <c r="C477">
        <v>31.322531000000001</v>
      </c>
      <c r="D477">
        <v>276.65646400000003</v>
      </c>
      <c r="E477">
        <v>47.563026000000001</v>
      </c>
      <c r="F477">
        <v>55.704422000000001</v>
      </c>
      <c r="G477">
        <v>57.717747000000003</v>
      </c>
      <c r="H477">
        <v>104.11565400000001</v>
      </c>
      <c r="I477">
        <v>223.37828099999999</v>
      </c>
      <c r="J477">
        <v>71.726723000000007</v>
      </c>
      <c r="K477">
        <v>338.60925300000002</v>
      </c>
      <c r="L477">
        <v>117.040947</v>
      </c>
      <c r="M477">
        <v>241.12661700000001</v>
      </c>
      <c r="O477" s="22">
        <f t="shared" ref="O477" si="326">(C477/C476)-1</f>
        <v>2.4127333862008937E-2</v>
      </c>
      <c r="P477" s="22">
        <f t="shared" si="307"/>
        <v>6.7981102930165793E-3</v>
      </c>
      <c r="Q477" s="22">
        <f t="shared" si="308"/>
        <v>1.5583886322652951E-2</v>
      </c>
      <c r="R477" s="22">
        <f t="shared" si="309"/>
        <v>3.1881957814405837E-4</v>
      </c>
      <c r="S477" s="22">
        <f t="shared" si="310"/>
        <v>2.7509288266806431E-2</v>
      </c>
      <c r="T477" s="22">
        <f t="shared" si="311"/>
        <v>6.2626323270782436E-3</v>
      </c>
      <c r="U477" s="22">
        <f t="shared" si="312"/>
        <v>2.1343658838415713E-2</v>
      </c>
      <c r="V477" s="22">
        <f t="shared" si="313"/>
        <v>1.3911335092452681E-2</v>
      </c>
      <c r="W477" s="22">
        <f t="shared" si="314"/>
        <v>3.5550960654131547E-3</v>
      </c>
      <c r="X477" s="22">
        <f t="shared" si="315"/>
        <v>4.1938807343910867E-4</v>
      </c>
      <c r="Y477" s="22">
        <f t="shared" si="316"/>
        <v>1.5241265979537788E-2</v>
      </c>
      <c r="Z477" s="16"/>
    </row>
    <row r="478" spans="1:26">
      <c r="A478" s="2"/>
      <c r="B478" s="112">
        <v>44151</v>
      </c>
      <c r="C478">
        <v>33.128264999999999</v>
      </c>
      <c r="D478">
        <v>278.66433699999999</v>
      </c>
      <c r="E478">
        <v>48.163333999999999</v>
      </c>
      <c r="F478">
        <v>54.159301999999997</v>
      </c>
      <c r="G478">
        <v>59.394114999999999</v>
      </c>
      <c r="H478">
        <v>107.05439800000001</v>
      </c>
      <c r="I478">
        <v>219.70262099999999</v>
      </c>
      <c r="J478">
        <v>72.675697</v>
      </c>
      <c r="K478">
        <v>339.704071</v>
      </c>
      <c r="L478">
        <v>118.061615</v>
      </c>
      <c r="M478">
        <v>248.12707499999999</v>
      </c>
      <c r="O478" s="22">
        <f t="shared" ref="O478:O480" si="327">C478/C477-1</f>
        <v>5.7649683545687891E-2</v>
      </c>
      <c r="P478" s="22">
        <f t="shared" si="307"/>
        <v>7.2576399299311145E-3</v>
      </c>
      <c r="Q478" s="22">
        <f t="shared" si="308"/>
        <v>1.2621316398161886E-2</v>
      </c>
      <c r="R478" s="22">
        <f t="shared" si="309"/>
        <v>-2.7737833811470214E-2</v>
      </c>
      <c r="S478" s="22">
        <f t="shared" si="310"/>
        <v>2.9044238334528183E-2</v>
      </c>
      <c r="T478" s="22">
        <f t="shared" si="311"/>
        <v>2.8225765166878691E-2</v>
      </c>
      <c r="U478" s="22">
        <f t="shared" si="312"/>
        <v>-1.6454867427330599E-2</v>
      </c>
      <c r="V478" s="22">
        <f t="shared" si="313"/>
        <v>1.3230410651829061E-2</v>
      </c>
      <c r="W478" s="22">
        <f t="shared" si="314"/>
        <v>3.2332784479458532E-3</v>
      </c>
      <c r="X478" s="22">
        <f t="shared" si="315"/>
        <v>8.7206061311175809E-3</v>
      </c>
      <c r="Y478" s="22">
        <f t="shared" si="316"/>
        <v>2.9032290533068661E-2</v>
      </c>
      <c r="Z478" s="16"/>
    </row>
    <row r="479" spans="1:26">
      <c r="A479" s="2"/>
      <c r="B479" s="112">
        <v>44152</v>
      </c>
      <c r="C479">
        <v>33.571010999999999</v>
      </c>
      <c r="D479">
        <v>274.708527</v>
      </c>
      <c r="E479">
        <v>47.193362999999998</v>
      </c>
      <c r="F479">
        <v>53.528824</v>
      </c>
      <c r="G479">
        <v>59.150615999999999</v>
      </c>
      <c r="H479">
        <v>105.968361</v>
      </c>
      <c r="I479">
        <v>219.78533899999999</v>
      </c>
      <c r="J479">
        <v>70.285567999999998</v>
      </c>
      <c r="K479">
        <v>335.21048000000002</v>
      </c>
      <c r="L479">
        <v>117.168533</v>
      </c>
      <c r="M479">
        <v>247.274734</v>
      </c>
      <c r="O479" s="22">
        <f t="shared" si="327"/>
        <v>1.3364599685495193E-2</v>
      </c>
      <c r="P479" s="22">
        <f t="shared" si="307"/>
        <v>-1.4195609106593343E-2</v>
      </c>
      <c r="Q479" s="22">
        <f t="shared" si="308"/>
        <v>-2.01391996658703E-2</v>
      </c>
      <c r="R479" s="22">
        <f t="shared" si="309"/>
        <v>-1.1641176616345561E-2</v>
      </c>
      <c r="S479" s="22">
        <f t="shared" si="310"/>
        <v>-4.099715939870463E-3</v>
      </c>
      <c r="T479" s="22">
        <f t="shared" si="311"/>
        <v>-1.01447210043627E-2</v>
      </c>
      <c r="U479" s="22">
        <f t="shared" si="312"/>
        <v>3.7649983247134422E-4</v>
      </c>
      <c r="V479" s="22">
        <f t="shared" si="313"/>
        <v>-3.2887596523498153E-2</v>
      </c>
      <c r="W479" s="22">
        <f t="shared" si="314"/>
        <v>-1.3227957459479467E-2</v>
      </c>
      <c r="X479" s="22">
        <f t="shared" si="315"/>
        <v>-7.5645416166805202E-3</v>
      </c>
      <c r="Y479" s="22">
        <f t="shared" si="316"/>
        <v>-3.4350987291491553E-3</v>
      </c>
      <c r="Z479" s="16"/>
    </row>
    <row r="480" spans="1:26">
      <c r="A480" s="2"/>
      <c r="B480" s="112">
        <v>44153</v>
      </c>
      <c r="C480">
        <v>32.303534999999997</v>
      </c>
      <c r="D480">
        <v>271.68173200000001</v>
      </c>
      <c r="E480">
        <v>47.104900000000001</v>
      </c>
      <c r="F480">
        <v>52.809536000000001</v>
      </c>
      <c r="G480">
        <v>58.204734999999999</v>
      </c>
      <c r="H480">
        <v>105.18347199999999</v>
      </c>
      <c r="I480">
        <v>218.42532299999999</v>
      </c>
      <c r="J480">
        <v>68.902030999999994</v>
      </c>
      <c r="K480">
        <v>327.98461900000001</v>
      </c>
      <c r="L480">
        <v>115.833855</v>
      </c>
      <c r="M480">
        <v>246.43199200000001</v>
      </c>
      <c r="O480" s="22">
        <f t="shared" si="327"/>
        <v>-3.7755073864174094E-2</v>
      </c>
      <c r="P480" s="22">
        <f t="shared" si="307"/>
        <v>-1.1018205488757871E-2</v>
      </c>
      <c r="Q480" s="22">
        <f t="shared" si="308"/>
        <v>-1.8744796805431063E-3</v>
      </c>
      <c r="R480" s="22">
        <f t="shared" si="309"/>
        <v>-1.3437395897208604E-2</v>
      </c>
      <c r="S480" s="22">
        <f t="shared" si="310"/>
        <v>-1.5991059163272259E-2</v>
      </c>
      <c r="T480" s="22">
        <f t="shared" si="311"/>
        <v>-7.4068240047612255E-3</v>
      </c>
      <c r="U480" s="22">
        <f t="shared" si="312"/>
        <v>-6.187928667980902E-3</v>
      </c>
      <c r="V480" s="22">
        <f t="shared" si="313"/>
        <v>-1.9684510481582818E-2</v>
      </c>
      <c r="W480" s="22">
        <f t="shared" si="314"/>
        <v>-2.1556190605973913E-2</v>
      </c>
      <c r="X480" s="22">
        <f t="shared" si="315"/>
        <v>-1.1391095935288309E-2</v>
      </c>
      <c r="Y480" s="22">
        <f t="shared" si="316"/>
        <v>-3.4081201357191171E-3</v>
      </c>
      <c r="Z480" s="16"/>
    </row>
    <row r="481" spans="1:26">
      <c r="A481" s="2"/>
      <c r="B481" s="112">
        <v>44154</v>
      </c>
      <c r="C481">
        <v>32.468474999999998</v>
      </c>
      <c r="D481">
        <v>272.65072600000002</v>
      </c>
      <c r="E481">
        <v>48.062229000000002</v>
      </c>
      <c r="F481">
        <v>52.552016999999999</v>
      </c>
      <c r="G481">
        <v>58.111075999999997</v>
      </c>
      <c r="H481">
        <v>105.466393</v>
      </c>
      <c r="I481">
        <v>219.09612999999999</v>
      </c>
      <c r="J481">
        <v>68.378754000000001</v>
      </c>
      <c r="K481">
        <v>320.83486900000003</v>
      </c>
      <c r="L481">
        <v>116.43248699999999</v>
      </c>
      <c r="M481">
        <v>244.76570100000001</v>
      </c>
      <c r="O481" s="22">
        <f t="shared" ref="O481" si="328">(C481/C480)-1</f>
        <v>5.1059427397033286E-3</v>
      </c>
      <c r="P481" s="22">
        <f t="shared" si="307"/>
        <v>3.5666512903413938E-3</v>
      </c>
      <c r="Q481" s="22">
        <f t="shared" si="308"/>
        <v>2.0323342157609892E-2</v>
      </c>
      <c r="R481" s="22">
        <f t="shared" si="309"/>
        <v>-4.8763730853458309E-3</v>
      </c>
      <c r="S481" s="22">
        <f t="shared" si="310"/>
        <v>-1.6091302537499796E-3</v>
      </c>
      <c r="T481" s="22">
        <f t="shared" si="311"/>
        <v>2.689785710819681E-3</v>
      </c>
      <c r="U481" s="22">
        <f t="shared" si="312"/>
        <v>3.0711045348894572E-3</v>
      </c>
      <c r="V481" s="22">
        <f t="shared" si="313"/>
        <v>-7.5945076277939005E-3</v>
      </c>
      <c r="W481" s="22">
        <f t="shared" si="314"/>
        <v>-2.1799040521470303E-2</v>
      </c>
      <c r="X481" s="22">
        <f t="shared" si="315"/>
        <v>5.1680227684729463E-3</v>
      </c>
      <c r="Y481" s="22">
        <f t="shared" si="316"/>
        <v>-6.7616667238562522E-3</v>
      </c>
      <c r="Z481" s="16"/>
    </row>
    <row r="482" spans="1:26">
      <c r="A482" s="2"/>
      <c r="B482" s="112">
        <v>44155</v>
      </c>
      <c r="C482">
        <v>32.069130000000001</v>
      </c>
      <c r="D482">
        <v>269.414154</v>
      </c>
      <c r="E482">
        <v>47.468246000000001</v>
      </c>
      <c r="F482">
        <v>52.605300999999997</v>
      </c>
      <c r="G482">
        <v>58.579346000000001</v>
      </c>
      <c r="H482">
        <v>104.562866</v>
      </c>
      <c r="I482">
        <v>213.79402200000001</v>
      </c>
      <c r="J482">
        <v>68.635947999999999</v>
      </c>
      <c r="K482">
        <v>318.64520299999998</v>
      </c>
      <c r="L482">
        <v>115.156685</v>
      </c>
      <c r="M482">
        <v>247.60992400000001</v>
      </c>
      <c r="O482" s="22">
        <f t="shared" ref="O482:O484" si="329">C482/C481-1</f>
        <v>-1.2299468946416425E-2</v>
      </c>
      <c r="P482" s="22">
        <f t="shared" si="307"/>
        <v>-1.1870762449391115E-2</v>
      </c>
      <c r="Q482" s="22">
        <f t="shared" si="308"/>
        <v>-1.2358623650184919E-2</v>
      </c>
      <c r="R482" s="22">
        <f t="shared" si="309"/>
        <v>1.0139287327448621E-3</v>
      </c>
      <c r="S482" s="22">
        <f t="shared" si="310"/>
        <v>8.0581884252153291E-3</v>
      </c>
      <c r="T482" s="22">
        <f t="shared" si="311"/>
        <v>-8.5669659718048408E-3</v>
      </c>
      <c r="U482" s="22">
        <f t="shared" si="312"/>
        <v>-2.4199916265065791E-2</v>
      </c>
      <c r="V482" s="22">
        <f t="shared" si="313"/>
        <v>3.7613145159094419E-3</v>
      </c>
      <c r="W482" s="22">
        <f t="shared" si="314"/>
        <v>-6.8249003196720892E-3</v>
      </c>
      <c r="X482" s="22">
        <f t="shared" si="315"/>
        <v>-1.0957440082852488E-2</v>
      </c>
      <c r="Y482" s="22">
        <f t="shared" si="316"/>
        <v>1.1620186114230213E-2</v>
      </c>
      <c r="Z482" s="16"/>
    </row>
    <row r="483" spans="1:26">
      <c r="A483" s="2"/>
      <c r="B483" s="112">
        <v>44158</v>
      </c>
      <c r="C483">
        <v>34.170032999999997</v>
      </c>
      <c r="D483">
        <v>268.14547700000003</v>
      </c>
      <c r="E483">
        <v>47.686253000000001</v>
      </c>
      <c r="F483">
        <v>51.726173000000003</v>
      </c>
      <c r="G483">
        <v>59.553328999999998</v>
      </c>
      <c r="H483">
        <v>107.574623</v>
      </c>
      <c r="I483">
        <v>210.34809899999999</v>
      </c>
      <c r="J483">
        <v>68.795592999999997</v>
      </c>
      <c r="K483">
        <v>318.98788500000001</v>
      </c>
      <c r="L483">
        <v>111.731613</v>
      </c>
      <c r="M483">
        <v>250.05195599999999</v>
      </c>
      <c r="O483" s="22">
        <f t="shared" si="329"/>
        <v>6.5511693020671169E-2</v>
      </c>
      <c r="P483" s="22">
        <f t="shared" si="307"/>
        <v>-4.7090213382031676E-3</v>
      </c>
      <c r="Q483" s="22">
        <f t="shared" si="308"/>
        <v>4.5926912909315387E-3</v>
      </c>
      <c r="R483" s="22">
        <f t="shared" si="309"/>
        <v>-1.6711775872169099E-2</v>
      </c>
      <c r="S483" s="22">
        <f t="shared" si="310"/>
        <v>1.6626730520344024E-2</v>
      </c>
      <c r="T483" s="22">
        <f t="shared" si="311"/>
        <v>2.8803313405736164E-2</v>
      </c>
      <c r="U483" s="22">
        <f t="shared" si="312"/>
        <v>-1.611795768545865E-2</v>
      </c>
      <c r="V483" s="22">
        <f t="shared" si="313"/>
        <v>2.325967727581979E-3</v>
      </c>
      <c r="W483" s="22">
        <f t="shared" si="314"/>
        <v>1.0754343601400151E-3</v>
      </c>
      <c r="X483" s="22">
        <f t="shared" si="315"/>
        <v>-2.9742710985471654E-2</v>
      </c>
      <c r="Y483" s="22">
        <f t="shared" si="316"/>
        <v>9.8624156921915951E-3</v>
      </c>
      <c r="Z483" s="16"/>
    </row>
    <row r="484" spans="1:26">
      <c r="A484" s="2"/>
      <c r="B484" s="112">
        <v>44159</v>
      </c>
      <c r="C484">
        <v>36.444561</v>
      </c>
      <c r="D484">
        <v>276.62649499999998</v>
      </c>
      <c r="E484">
        <v>47.822105000000001</v>
      </c>
      <c r="F484">
        <v>51.601852000000001</v>
      </c>
      <c r="G484">
        <v>61.660488000000001</v>
      </c>
      <c r="H484">
        <v>112.54858400000001</v>
      </c>
      <c r="I484">
        <v>209.567001</v>
      </c>
      <c r="J484">
        <v>69.513969000000003</v>
      </c>
      <c r="K484">
        <v>319.89230300000003</v>
      </c>
      <c r="L484">
        <v>113.027046</v>
      </c>
      <c r="M484">
        <v>250.435013</v>
      </c>
      <c r="O484" s="22">
        <f t="shared" si="329"/>
        <v>6.6564992781833254E-2</v>
      </c>
      <c r="P484" s="22">
        <f t="shared" si="307"/>
        <v>3.1628420866483431E-2</v>
      </c>
      <c r="Q484" s="22">
        <f t="shared" si="308"/>
        <v>2.8488713508272312E-3</v>
      </c>
      <c r="R484" s="22">
        <f t="shared" si="309"/>
        <v>-2.4034447706000606E-3</v>
      </c>
      <c r="S484" s="22">
        <f t="shared" si="310"/>
        <v>3.5382723944785699E-2</v>
      </c>
      <c r="T484" s="22">
        <f t="shared" si="311"/>
        <v>4.623730821719918E-2</v>
      </c>
      <c r="U484" s="22">
        <f t="shared" si="312"/>
        <v>-3.7133589688395086E-3</v>
      </c>
      <c r="V484" s="22">
        <f t="shared" si="313"/>
        <v>1.0442180504207643E-2</v>
      </c>
      <c r="W484" s="22">
        <f t="shared" si="314"/>
        <v>2.8352738223897944E-3</v>
      </c>
      <c r="X484" s="22">
        <f t="shared" si="315"/>
        <v>1.1594149276266119E-2</v>
      </c>
      <c r="Y484" s="22">
        <f t="shared" si="316"/>
        <v>1.5319096324126757E-3</v>
      </c>
      <c r="Z484" s="16"/>
    </row>
    <row r="485" spans="1:26">
      <c r="A485" s="2"/>
      <c r="B485" s="112">
        <v>44160</v>
      </c>
      <c r="C485">
        <v>35.428840999999998</v>
      </c>
      <c r="D485">
        <v>275.29791299999999</v>
      </c>
      <c r="E485">
        <v>47.970592000000003</v>
      </c>
      <c r="F485">
        <v>54.416831999999999</v>
      </c>
      <c r="G485">
        <v>60.770797999999999</v>
      </c>
      <c r="H485">
        <v>111.371284</v>
      </c>
      <c r="I485">
        <v>214.10647599999999</v>
      </c>
      <c r="J485">
        <v>69.762298999999999</v>
      </c>
      <c r="K485">
        <v>317.207581</v>
      </c>
      <c r="L485">
        <v>113.87106300000001</v>
      </c>
      <c r="M485">
        <v>245.57011399999999</v>
      </c>
      <c r="O485" s="22">
        <f t="shared" ref="O485" si="330">(C485/C484)-1</f>
        <v>-2.7870276719755283E-2</v>
      </c>
      <c r="P485" s="22">
        <f t="shared" si="307"/>
        <v>-4.8028009753728895E-3</v>
      </c>
      <c r="Q485" s="22">
        <f t="shared" si="308"/>
        <v>3.104986700188217E-3</v>
      </c>
      <c r="R485" s="22">
        <f t="shared" si="309"/>
        <v>5.4551918020306678E-2</v>
      </c>
      <c r="S485" s="22">
        <f t="shared" si="310"/>
        <v>-1.4428851098291728E-2</v>
      </c>
      <c r="T485" s="22">
        <f t="shared" si="311"/>
        <v>-1.0460371496099907E-2</v>
      </c>
      <c r="U485" s="22">
        <f t="shared" si="312"/>
        <v>2.1661210869739822E-2</v>
      </c>
      <c r="V485" s="22">
        <f t="shared" si="313"/>
        <v>3.5723755034040572E-3</v>
      </c>
      <c r="W485" s="22">
        <f t="shared" si="314"/>
        <v>-8.3925807992948354E-3</v>
      </c>
      <c r="X485" s="22">
        <f t="shared" si="315"/>
        <v>7.4673897077697227E-3</v>
      </c>
      <c r="Y485" s="22">
        <f t="shared" si="316"/>
        <v>-1.9425794108110628E-2</v>
      </c>
      <c r="Z485" s="16"/>
    </row>
    <row r="486" spans="1:26">
      <c r="A486" s="2"/>
      <c r="B486" s="112">
        <v>44162</v>
      </c>
      <c r="C486">
        <v>34.890594</v>
      </c>
      <c r="D486">
        <v>277.51556399999998</v>
      </c>
      <c r="E486">
        <v>47.897933999999999</v>
      </c>
      <c r="F486">
        <v>53.733058999999997</v>
      </c>
      <c r="G486">
        <v>60.723754999999997</v>
      </c>
      <c r="H486">
        <v>110.63202699999999</v>
      </c>
      <c r="I486">
        <v>215.10803200000001</v>
      </c>
      <c r="J486">
        <v>68.972960999999998</v>
      </c>
      <c r="K486">
        <v>321.72976699999998</v>
      </c>
      <c r="L486">
        <v>114.42063899999999</v>
      </c>
      <c r="M486">
        <v>250.85638399999999</v>
      </c>
      <c r="O486" s="22">
        <f t="shared" ref="O486:O488" si="331">C486/C485-1</f>
        <v>-1.5192340048606146E-2</v>
      </c>
      <c r="P486" s="22">
        <f t="shared" si="307"/>
        <v>8.0554588149019946E-3</v>
      </c>
      <c r="Q486" s="22">
        <f t="shared" si="308"/>
        <v>-1.5146363005068553E-3</v>
      </c>
      <c r="R486" s="22">
        <f t="shared" si="309"/>
        <v>-1.2565468713798045E-2</v>
      </c>
      <c r="S486" s="22">
        <f t="shared" si="310"/>
        <v>-7.7410535237665279E-4</v>
      </c>
      <c r="T486" s="22">
        <f t="shared" si="311"/>
        <v>-6.6377702891529111E-3</v>
      </c>
      <c r="U486" s="22">
        <f t="shared" si="312"/>
        <v>4.6778407580723158E-3</v>
      </c>
      <c r="V486" s="22">
        <f t="shared" si="313"/>
        <v>-1.1314678720665494E-2</v>
      </c>
      <c r="W486" s="22">
        <f t="shared" si="314"/>
        <v>1.4256235572125187E-2</v>
      </c>
      <c r="X486" s="22">
        <f t="shared" si="315"/>
        <v>4.8263007784514755E-3</v>
      </c>
      <c r="Y486" s="22">
        <f t="shared" si="316"/>
        <v>2.1526520120441095E-2</v>
      </c>
      <c r="Z486" s="16"/>
    </row>
    <row r="487" spans="1:26">
      <c r="A487" s="2"/>
      <c r="B487" s="112">
        <v>44165</v>
      </c>
      <c r="C487">
        <v>33.102218999999998</v>
      </c>
      <c r="D487">
        <v>276.67645299999998</v>
      </c>
      <c r="E487">
        <v>48.273913999999998</v>
      </c>
      <c r="F487">
        <v>54.221465999999999</v>
      </c>
      <c r="G487">
        <v>59.688789</v>
      </c>
      <c r="H487">
        <v>107.583763</v>
      </c>
      <c r="I487">
        <v>212.45240799999999</v>
      </c>
      <c r="J487">
        <v>67.624908000000005</v>
      </c>
      <c r="K487">
        <v>320.20645100000002</v>
      </c>
      <c r="L487">
        <v>116.834869</v>
      </c>
      <c r="M487">
        <v>250.54037500000001</v>
      </c>
      <c r="O487" s="22">
        <f t="shared" si="331"/>
        <v>-5.125665100456589E-2</v>
      </c>
      <c r="P487" s="22">
        <f t="shared" si="307"/>
        <v>-3.0236538373032973E-3</v>
      </c>
      <c r="Q487" s="22">
        <f t="shared" si="308"/>
        <v>7.849607876615261E-3</v>
      </c>
      <c r="R487" s="22">
        <f t="shared" si="309"/>
        <v>9.0895067038712085E-3</v>
      </c>
      <c r="S487" s="22">
        <f t="shared" si="310"/>
        <v>-1.7043840585945325E-2</v>
      </c>
      <c r="T487" s="22">
        <f t="shared" si="311"/>
        <v>-2.755317861074702E-2</v>
      </c>
      <c r="U487" s="22">
        <f t="shared" si="312"/>
        <v>-1.2345536218749897E-2</v>
      </c>
      <c r="V487" s="22">
        <f t="shared" si="313"/>
        <v>-1.9544658957007743E-2</v>
      </c>
      <c r="W487" s="22">
        <f t="shared" si="314"/>
        <v>-4.7347686047339854E-3</v>
      </c>
      <c r="X487" s="22">
        <f t="shared" si="315"/>
        <v>2.109960249391718E-2</v>
      </c>
      <c r="Y487" s="22">
        <f t="shared" si="316"/>
        <v>-1.2597207811142486E-3</v>
      </c>
      <c r="Z487" s="16"/>
    </row>
    <row r="488" spans="1:26">
      <c r="A488" s="2"/>
      <c r="B488" s="112">
        <v>44166</v>
      </c>
      <c r="C488">
        <v>33.423439000000002</v>
      </c>
      <c r="D488">
        <v>286.24627700000002</v>
      </c>
      <c r="E488">
        <v>48.226523999999998</v>
      </c>
      <c r="F488">
        <v>53.075943000000002</v>
      </c>
      <c r="G488">
        <v>59.773471999999998</v>
      </c>
      <c r="H488">
        <v>109.281288</v>
      </c>
      <c r="I488">
        <v>216.70697000000001</v>
      </c>
      <c r="J488">
        <v>68.210251</v>
      </c>
      <c r="K488">
        <v>324.82379200000003</v>
      </c>
      <c r="L488">
        <v>120.436592</v>
      </c>
      <c r="M488">
        <v>244.325211</v>
      </c>
      <c r="O488" s="22">
        <f t="shared" si="331"/>
        <v>9.7038811808962677E-3</v>
      </c>
      <c r="P488" s="22">
        <f t="shared" si="307"/>
        <v>3.4588501826716911E-2</v>
      </c>
      <c r="Q488" s="22">
        <f t="shared" si="308"/>
        <v>-9.8168961398070742E-4</v>
      </c>
      <c r="R488" s="22">
        <f t="shared" si="309"/>
        <v>-2.1126743419294436E-2</v>
      </c>
      <c r="S488" s="22">
        <f t="shared" si="310"/>
        <v>1.4187421359812546E-3</v>
      </c>
      <c r="T488" s="22">
        <f t="shared" si="311"/>
        <v>1.5778635666424901E-2</v>
      </c>
      <c r="U488" s="22">
        <f t="shared" si="312"/>
        <v>2.0025953294914078E-2</v>
      </c>
      <c r="V488" s="22">
        <f t="shared" si="313"/>
        <v>8.6557308144508127E-3</v>
      </c>
      <c r="W488" s="22">
        <f t="shared" si="314"/>
        <v>1.4419887499393269E-2</v>
      </c>
      <c r="X488" s="22">
        <f t="shared" si="315"/>
        <v>3.0827466413301696E-2</v>
      </c>
      <c r="Y488" s="22">
        <f t="shared" si="316"/>
        <v>-2.4807035592566695E-2</v>
      </c>
      <c r="Z488" s="16"/>
    </row>
    <row r="489" spans="1:26">
      <c r="A489" s="2"/>
      <c r="B489" s="112">
        <v>44167</v>
      </c>
      <c r="C489">
        <v>34.673552999999998</v>
      </c>
      <c r="D489">
        <v>287.21523999999999</v>
      </c>
      <c r="E489">
        <v>47.556708999999998</v>
      </c>
      <c r="F489">
        <v>52.489857000000001</v>
      </c>
      <c r="G489">
        <v>60.178058999999998</v>
      </c>
      <c r="H489">
        <v>111.380394</v>
      </c>
      <c r="I489">
        <v>210.33891299999999</v>
      </c>
      <c r="J489">
        <v>68.316658000000004</v>
      </c>
      <c r="K489">
        <v>330.88827500000002</v>
      </c>
      <c r="L489">
        <v>120.789879</v>
      </c>
      <c r="M489">
        <v>248.03131099999999</v>
      </c>
      <c r="O489" s="22">
        <f t="shared" ref="O489" si="332">(C489/C488)-1</f>
        <v>3.740231518366488E-2</v>
      </c>
      <c r="P489" s="22">
        <f t="shared" si="307"/>
        <v>3.3850676073594599E-3</v>
      </c>
      <c r="Q489" s="22">
        <f t="shared" si="308"/>
        <v>-1.3888933815756621E-2</v>
      </c>
      <c r="R489" s="22">
        <f t="shared" si="309"/>
        <v>-1.1042403900388575E-2</v>
      </c>
      <c r="S489" s="22">
        <f t="shared" si="310"/>
        <v>6.7686715605210779E-3</v>
      </c>
      <c r="T489" s="22">
        <f t="shared" si="311"/>
        <v>1.920828385551232E-2</v>
      </c>
      <c r="U489" s="22">
        <f t="shared" si="312"/>
        <v>-2.9385566140304631E-2</v>
      </c>
      <c r="V489" s="22">
        <f t="shared" si="313"/>
        <v>1.5599854631820342E-3</v>
      </c>
      <c r="W489" s="22">
        <f t="shared" si="314"/>
        <v>1.8670070202246647E-2</v>
      </c>
      <c r="X489" s="22">
        <f t="shared" si="315"/>
        <v>2.933385893217455E-3</v>
      </c>
      <c r="Y489" s="22">
        <f t="shared" si="316"/>
        <v>1.5168717075209948E-2</v>
      </c>
      <c r="Z489" s="16"/>
    </row>
    <row r="490" spans="1:26">
      <c r="A490" s="2"/>
      <c r="B490" s="112">
        <v>44168</v>
      </c>
      <c r="C490">
        <v>34.907947999999998</v>
      </c>
      <c r="D490">
        <v>281.55126999999999</v>
      </c>
      <c r="E490">
        <v>47.171249000000003</v>
      </c>
      <c r="F490">
        <v>51.486412000000001</v>
      </c>
      <c r="G490">
        <v>60.394450999999997</v>
      </c>
      <c r="H490">
        <v>110.65026899999999</v>
      </c>
      <c r="I490">
        <v>207.876251</v>
      </c>
      <c r="J490">
        <v>67.323363999999998</v>
      </c>
      <c r="K490">
        <v>331.954498</v>
      </c>
      <c r="L490">
        <v>120.652489</v>
      </c>
      <c r="M490">
        <v>241.97891200000001</v>
      </c>
      <c r="O490" s="22">
        <f t="shared" ref="O490:O492" si="333">C490/C489-1</f>
        <v>6.7600513855616828E-3</v>
      </c>
      <c r="P490" s="22">
        <f t="shared" si="307"/>
        <v>-1.9720297571953371E-2</v>
      </c>
      <c r="Q490" s="22">
        <f t="shared" si="308"/>
        <v>-8.1052706990299983E-3</v>
      </c>
      <c r="R490" s="22">
        <f t="shared" si="309"/>
        <v>-1.9116931486401256E-2</v>
      </c>
      <c r="S490" s="22">
        <f t="shared" si="310"/>
        <v>3.5958620732516877E-3</v>
      </c>
      <c r="T490" s="22">
        <f t="shared" si="311"/>
        <v>-6.5552380789746234E-3</v>
      </c>
      <c r="U490" s="22">
        <f t="shared" si="312"/>
        <v>-1.1708066590607524E-2</v>
      </c>
      <c r="V490" s="22">
        <f t="shared" si="313"/>
        <v>-1.4539557833757155E-2</v>
      </c>
      <c r="W490" s="22">
        <f t="shared" si="314"/>
        <v>3.2223051723425655E-3</v>
      </c>
      <c r="X490" s="22">
        <f t="shared" si="315"/>
        <v>-1.1374297344896034E-3</v>
      </c>
      <c r="Y490" s="22">
        <f t="shared" si="316"/>
        <v>-2.4401753857600572E-2</v>
      </c>
      <c r="Z490" s="16"/>
    </row>
    <row r="491" spans="1:26">
      <c r="A491" s="2"/>
      <c r="B491" s="112">
        <v>44169</v>
      </c>
      <c r="C491">
        <v>36.18412</v>
      </c>
      <c r="D491">
        <v>279.40356400000002</v>
      </c>
      <c r="E491">
        <v>47.048023000000001</v>
      </c>
      <c r="F491">
        <v>51.921531999999999</v>
      </c>
      <c r="G491">
        <v>62.116249000000003</v>
      </c>
      <c r="H491">
        <v>111.65419799999999</v>
      </c>
      <c r="I491">
        <v>210.12754799999999</v>
      </c>
      <c r="J491">
        <v>66.791229000000001</v>
      </c>
      <c r="K491">
        <v>334.30496199999999</v>
      </c>
      <c r="L491">
        <v>119.97532699999999</v>
      </c>
      <c r="M491">
        <v>242.65887499999999</v>
      </c>
      <c r="O491" s="22">
        <f t="shared" si="333"/>
        <v>3.6558207317141767E-2</v>
      </c>
      <c r="P491" s="22">
        <f t="shared" si="307"/>
        <v>-7.6281168967909929E-3</v>
      </c>
      <c r="Q491" s="22">
        <f t="shared" si="308"/>
        <v>-2.6123115798778462E-3</v>
      </c>
      <c r="R491" s="22">
        <f t="shared" si="309"/>
        <v>8.4511618327569593E-3</v>
      </c>
      <c r="S491" s="22">
        <f t="shared" si="310"/>
        <v>2.8509208569509337E-2</v>
      </c>
      <c r="T491" s="22">
        <f t="shared" si="311"/>
        <v>9.0729919508827361E-3</v>
      </c>
      <c r="U491" s="22">
        <f t="shared" si="312"/>
        <v>1.0829986538481551E-2</v>
      </c>
      <c r="V491" s="22">
        <f t="shared" si="313"/>
        <v>-7.9041653355289565E-3</v>
      </c>
      <c r="W491" s="22">
        <f t="shared" si="314"/>
        <v>7.080681280601242E-3</v>
      </c>
      <c r="X491" s="22">
        <f t="shared" si="315"/>
        <v>-5.6124992166552978E-3</v>
      </c>
      <c r="Y491" s="22">
        <f t="shared" si="316"/>
        <v>2.8100093284162408E-3</v>
      </c>
      <c r="Z491" s="16"/>
    </row>
    <row r="492" spans="1:26">
      <c r="A492" s="2"/>
      <c r="B492" s="112">
        <v>44172</v>
      </c>
      <c r="C492">
        <v>35.506981000000003</v>
      </c>
      <c r="D492">
        <v>285.27731299999999</v>
      </c>
      <c r="E492">
        <v>46.795276999999999</v>
      </c>
      <c r="F492">
        <v>51.504176999999999</v>
      </c>
      <c r="G492">
        <v>61.561134000000003</v>
      </c>
      <c r="H492">
        <v>111.23436</v>
      </c>
      <c r="I492">
        <v>206.08436599999999</v>
      </c>
      <c r="J492">
        <v>66.374390000000005</v>
      </c>
      <c r="K492">
        <v>332.36535600000002</v>
      </c>
      <c r="L492">
        <v>121.447411</v>
      </c>
      <c r="M492">
        <v>241.33729600000001</v>
      </c>
      <c r="O492" s="22">
        <f t="shared" si="333"/>
        <v>-1.8713706454654644E-2</v>
      </c>
      <c r="P492" s="22">
        <f t="shared" si="307"/>
        <v>2.1022455533172613E-2</v>
      </c>
      <c r="Q492" s="22">
        <f t="shared" si="308"/>
        <v>-5.3720854540476592E-3</v>
      </c>
      <c r="R492" s="22">
        <f t="shared" si="309"/>
        <v>-8.0381873169690365E-3</v>
      </c>
      <c r="S492" s="22">
        <f t="shared" si="310"/>
        <v>-8.93671155191611E-3</v>
      </c>
      <c r="T492" s="22">
        <f t="shared" si="311"/>
        <v>-3.7601631422761184E-3</v>
      </c>
      <c r="U492" s="22">
        <f t="shared" si="312"/>
        <v>-1.9241560844749372E-2</v>
      </c>
      <c r="V492" s="22">
        <f t="shared" si="313"/>
        <v>-6.2409242387199138E-3</v>
      </c>
      <c r="W492" s="22">
        <f t="shared" si="314"/>
        <v>-5.8019061051207688E-3</v>
      </c>
      <c r="X492" s="22">
        <f t="shared" si="315"/>
        <v>1.2269889458188521E-2</v>
      </c>
      <c r="Y492" s="22">
        <f t="shared" si="316"/>
        <v>-5.4462421784490234E-3</v>
      </c>
      <c r="Z492" s="16"/>
    </row>
    <row r="493" spans="1:26">
      <c r="A493" s="2"/>
      <c r="B493" s="112">
        <v>44173</v>
      </c>
      <c r="C493">
        <v>36.670279999999998</v>
      </c>
      <c r="D493">
        <v>283.09960899999999</v>
      </c>
      <c r="E493">
        <v>47.218643</v>
      </c>
      <c r="F493">
        <v>52.010334</v>
      </c>
      <c r="G493">
        <v>62.859524</v>
      </c>
      <c r="H493">
        <v>111.343895</v>
      </c>
      <c r="I493">
        <v>205.47787500000001</v>
      </c>
      <c r="J493">
        <v>66.126052999999999</v>
      </c>
      <c r="K493">
        <v>332.36535600000002</v>
      </c>
      <c r="L493">
        <v>122.06568900000001</v>
      </c>
      <c r="M493">
        <v>241.90237400000001</v>
      </c>
      <c r="O493" s="22">
        <f t="shared" ref="O493" si="334">(C493/C492)-1</f>
        <v>3.2762543230583141E-2</v>
      </c>
      <c r="P493" s="22">
        <f t="shared" si="307"/>
        <v>-7.6336389217183109E-3</v>
      </c>
      <c r="Q493" s="22">
        <f t="shared" si="308"/>
        <v>9.0471950833841408E-3</v>
      </c>
      <c r="R493" s="22">
        <f t="shared" si="309"/>
        <v>9.8274941855687192E-3</v>
      </c>
      <c r="S493" s="22">
        <f t="shared" si="310"/>
        <v>2.1091066970923444E-2</v>
      </c>
      <c r="T493" s="22">
        <f t="shared" si="311"/>
        <v>9.8472270618543689E-4</v>
      </c>
      <c r="U493" s="22">
        <f t="shared" si="312"/>
        <v>-2.9429258112668721E-3</v>
      </c>
      <c r="V493" s="22">
        <f t="shared" si="313"/>
        <v>-3.7414581135888358E-3</v>
      </c>
      <c r="W493" s="22">
        <f t="shared" si="314"/>
        <v>0</v>
      </c>
      <c r="X493" s="22">
        <f t="shared" si="315"/>
        <v>5.0909113245731774E-3</v>
      </c>
      <c r="Y493" s="22">
        <f t="shared" si="316"/>
        <v>2.3414449791465675E-3</v>
      </c>
      <c r="Z493" s="16"/>
    </row>
    <row r="494" spans="1:26">
      <c r="A494" s="2"/>
      <c r="B494" s="112">
        <v>44174</v>
      </c>
      <c r="C494">
        <v>37.156433</v>
      </c>
      <c r="D494">
        <v>277.62545799999998</v>
      </c>
      <c r="E494">
        <v>46.845824999999998</v>
      </c>
      <c r="F494">
        <v>52.152416000000002</v>
      </c>
      <c r="G494">
        <v>63.574593</v>
      </c>
      <c r="H494">
        <v>110.476883</v>
      </c>
      <c r="I494">
        <v>201.646027</v>
      </c>
      <c r="J494">
        <v>65.842254999999994</v>
      </c>
      <c r="K494">
        <v>329.06906099999998</v>
      </c>
      <c r="L494">
        <v>119.51406900000001</v>
      </c>
      <c r="M494">
        <v>244.03788800000001</v>
      </c>
      <c r="O494" s="22">
        <f t="shared" ref="O494:O496" si="335">C494/C493-1</f>
        <v>1.3257411724153734E-2</v>
      </c>
      <c r="P494" s="22">
        <f t="shared" si="307"/>
        <v>-1.9336483788644165E-2</v>
      </c>
      <c r="Q494" s="22">
        <f t="shared" si="308"/>
        <v>-7.8955678586528633E-3</v>
      </c>
      <c r="R494" s="22">
        <f t="shared" si="309"/>
        <v>2.7318032604828346E-3</v>
      </c>
      <c r="S494" s="22">
        <f t="shared" si="310"/>
        <v>1.1375666796331396E-2</v>
      </c>
      <c r="T494" s="22">
        <f t="shared" si="311"/>
        <v>-7.7867942377981558E-3</v>
      </c>
      <c r="U494" s="22">
        <f t="shared" si="312"/>
        <v>-1.8648470060341094E-2</v>
      </c>
      <c r="V494" s="22">
        <f t="shared" si="313"/>
        <v>-4.2917728659838117E-3</v>
      </c>
      <c r="W494" s="22">
        <f t="shared" si="314"/>
        <v>-9.9176852836613261E-3</v>
      </c>
      <c r="X494" s="22">
        <f t="shared" si="315"/>
        <v>-2.0903662781111221E-2</v>
      </c>
      <c r="Y494" s="22">
        <f t="shared" si="316"/>
        <v>8.8279993481998886E-3</v>
      </c>
      <c r="Z494" s="16"/>
    </row>
    <row r="495" spans="1:26">
      <c r="A495" s="2"/>
      <c r="B495" s="112">
        <v>44175</v>
      </c>
      <c r="C495">
        <v>38.206885999999997</v>
      </c>
      <c r="D495">
        <v>276.82626299999998</v>
      </c>
      <c r="E495">
        <v>46.627026000000001</v>
      </c>
      <c r="F495">
        <v>52.045848999999997</v>
      </c>
      <c r="G495">
        <v>62.633716999999997</v>
      </c>
      <c r="H495">
        <v>109.764999</v>
      </c>
      <c r="I495">
        <v>201.61842300000001</v>
      </c>
      <c r="J495">
        <v>65.052940000000007</v>
      </c>
      <c r="K495">
        <v>324.521027</v>
      </c>
      <c r="L495">
        <v>120.946899</v>
      </c>
      <c r="M495">
        <v>242.716339</v>
      </c>
      <c r="O495" s="22">
        <f t="shared" si="335"/>
        <v>2.8271093729583807E-2</v>
      </c>
      <c r="P495" s="22">
        <f t="shared" si="307"/>
        <v>-2.8786805279218397E-3</v>
      </c>
      <c r="Q495" s="22">
        <f t="shared" si="308"/>
        <v>-4.6706189932613773E-3</v>
      </c>
      <c r="R495" s="22">
        <f t="shared" si="309"/>
        <v>-2.0433760921066968E-3</v>
      </c>
      <c r="S495" s="22">
        <f t="shared" si="310"/>
        <v>-1.4799559943702745E-2</v>
      </c>
      <c r="T495" s="22">
        <f t="shared" si="311"/>
        <v>-6.4437371934180643E-3</v>
      </c>
      <c r="U495" s="22">
        <f t="shared" si="312"/>
        <v>-1.368933492550406E-4</v>
      </c>
      <c r="V495" s="22">
        <f t="shared" si="313"/>
        <v>-1.1987970339108034E-2</v>
      </c>
      <c r="W495" s="22">
        <f t="shared" si="314"/>
        <v>-1.3820910377229212E-2</v>
      </c>
      <c r="X495" s="22">
        <f t="shared" si="315"/>
        <v>1.1988797737277235E-2</v>
      </c>
      <c r="Y495" s="22">
        <f t="shared" si="316"/>
        <v>-5.4153435387869209E-3</v>
      </c>
      <c r="Z495" s="16"/>
    </row>
    <row r="496" spans="1:26">
      <c r="A496" s="2"/>
      <c r="B496" s="112">
        <v>44176</v>
      </c>
      <c r="C496">
        <v>38.024582000000002</v>
      </c>
      <c r="D496">
        <v>273.26004</v>
      </c>
      <c r="E496">
        <v>46.614337999999996</v>
      </c>
      <c r="F496">
        <v>52.383293000000002</v>
      </c>
      <c r="G496">
        <v>62.473784999999999</v>
      </c>
      <c r="H496">
        <v>109.117012</v>
      </c>
      <c r="I496">
        <v>201.995193</v>
      </c>
      <c r="J496">
        <v>64.884422000000001</v>
      </c>
      <c r="K496">
        <v>322.05603000000002</v>
      </c>
      <c r="L496">
        <v>120.132347</v>
      </c>
      <c r="M496">
        <v>244.93806499999999</v>
      </c>
      <c r="O496" s="22">
        <f t="shared" si="335"/>
        <v>-4.7714959025970671E-3</v>
      </c>
      <c r="P496" s="22">
        <f t="shared" si="307"/>
        <v>-1.2882531308093359E-2</v>
      </c>
      <c r="Q496" s="22">
        <f t="shared" si="308"/>
        <v>-2.7211686201056295E-4</v>
      </c>
      <c r="R496" s="22">
        <f t="shared" si="309"/>
        <v>6.4835910352813997E-3</v>
      </c>
      <c r="S496" s="22">
        <f t="shared" si="310"/>
        <v>-2.5534489674307048E-3</v>
      </c>
      <c r="T496" s="22">
        <f t="shared" si="311"/>
        <v>-5.9034027777834508E-3</v>
      </c>
      <c r="U496" s="22">
        <f t="shared" si="312"/>
        <v>1.8687280378142379E-3</v>
      </c>
      <c r="V496" s="22">
        <f t="shared" si="313"/>
        <v>-2.590474773315532E-3</v>
      </c>
      <c r="W496" s="22">
        <f t="shared" si="314"/>
        <v>-7.595800564257349E-3</v>
      </c>
      <c r="X496" s="22">
        <f t="shared" si="315"/>
        <v>-6.7347902818079008E-3</v>
      </c>
      <c r="Y496" s="22">
        <f t="shared" si="316"/>
        <v>9.1535906035562498E-3</v>
      </c>
      <c r="Z496" s="16"/>
    </row>
    <row r="497" spans="1:26">
      <c r="A497" s="2"/>
      <c r="B497" s="112">
        <v>44179</v>
      </c>
      <c r="C497">
        <v>36.652920000000002</v>
      </c>
      <c r="D497">
        <v>273.899384</v>
      </c>
      <c r="E497">
        <v>46.186245</v>
      </c>
      <c r="F497">
        <v>51.646251999999997</v>
      </c>
      <c r="G497">
        <v>61.871616000000003</v>
      </c>
      <c r="H497">
        <v>107.967072</v>
      </c>
      <c r="I497">
        <v>199.146591</v>
      </c>
      <c r="J497">
        <v>64.219268999999997</v>
      </c>
      <c r="K497">
        <v>321.15792800000003</v>
      </c>
      <c r="L497">
        <v>119.51406900000001</v>
      </c>
      <c r="M497">
        <v>242.01727299999999</v>
      </c>
      <c r="O497" s="22">
        <f t="shared" ref="O497" si="336">(C497/C496)-1</f>
        <v>-3.6073032965885043E-2</v>
      </c>
      <c r="P497" s="22">
        <f t="shared" si="307"/>
        <v>2.3396907941606315E-3</v>
      </c>
      <c r="Q497" s="22">
        <f t="shared" si="308"/>
        <v>-9.183719395521539E-3</v>
      </c>
      <c r="R497" s="22">
        <f t="shared" si="309"/>
        <v>-1.4070154008836488E-2</v>
      </c>
      <c r="S497" s="22">
        <f t="shared" si="310"/>
        <v>-9.6387468759896455E-3</v>
      </c>
      <c r="T497" s="22">
        <f t="shared" si="311"/>
        <v>-1.0538595026777342E-2</v>
      </c>
      <c r="U497" s="22">
        <f t="shared" si="312"/>
        <v>-1.4102325692473272E-2</v>
      </c>
      <c r="V497" s="22">
        <f t="shared" si="313"/>
        <v>-1.0251351241134632E-2</v>
      </c>
      <c r="W497" s="22">
        <f t="shared" si="314"/>
        <v>-2.7886514032977594E-3</v>
      </c>
      <c r="X497" s="22">
        <f t="shared" si="315"/>
        <v>-5.1466404797700926E-3</v>
      </c>
      <c r="Y497" s="22">
        <f t="shared" si="316"/>
        <v>-1.1924614493872165E-2</v>
      </c>
      <c r="Z497" s="16"/>
    </row>
    <row r="498" spans="1:26">
      <c r="A498" s="2"/>
      <c r="B498" s="112">
        <v>44180</v>
      </c>
      <c r="C498">
        <v>37.364792000000001</v>
      </c>
      <c r="D498">
        <v>275.25793499999997</v>
      </c>
      <c r="E498">
        <v>46.164046999999997</v>
      </c>
      <c r="F498">
        <v>51.788333999999999</v>
      </c>
      <c r="G498">
        <v>64.007407999999998</v>
      </c>
      <c r="H498">
        <v>109.81064600000001</v>
      </c>
      <c r="I498">
        <v>199.63357500000001</v>
      </c>
      <c r="J498">
        <v>64.742523000000006</v>
      </c>
      <c r="K498">
        <v>324.54016100000001</v>
      </c>
      <c r="L498">
        <v>125.50056499999999</v>
      </c>
      <c r="M498">
        <v>250.89463799999999</v>
      </c>
      <c r="O498" s="22">
        <f t="shared" ref="O498:O500" si="337">C498/C497-1</f>
        <v>1.9421972383100616E-2</v>
      </c>
      <c r="P498" s="22">
        <f t="shared" si="307"/>
        <v>4.9600367118751709E-3</v>
      </c>
      <c r="Q498" s="22">
        <f t="shared" si="308"/>
        <v>-4.8061928394493858E-4</v>
      </c>
      <c r="R498" s="22">
        <f t="shared" si="309"/>
        <v>2.7510611999492784E-3</v>
      </c>
      <c r="S498" s="22">
        <f t="shared" si="310"/>
        <v>3.4519738420926149E-2</v>
      </c>
      <c r="T498" s="22">
        <f t="shared" si="311"/>
        <v>1.7075335709761719E-2</v>
      </c>
      <c r="U498" s="22">
        <f t="shared" si="312"/>
        <v>2.4453544374254399E-3</v>
      </c>
      <c r="V498" s="22">
        <f t="shared" si="313"/>
        <v>8.1479283110494904E-3</v>
      </c>
      <c r="W498" s="22">
        <f t="shared" si="314"/>
        <v>1.0531370099012394E-2</v>
      </c>
      <c r="X498" s="22">
        <f t="shared" si="315"/>
        <v>5.0090303594299002E-2</v>
      </c>
      <c r="Y498" s="22">
        <f t="shared" si="316"/>
        <v>3.6680708322831101E-2</v>
      </c>
      <c r="Z498" s="16"/>
    </row>
    <row r="499" spans="1:26">
      <c r="A499" s="2"/>
      <c r="B499" s="112">
        <v>44181</v>
      </c>
      <c r="C499">
        <v>37.937767000000001</v>
      </c>
      <c r="D499">
        <v>275.377838</v>
      </c>
      <c r="E499">
        <v>46.116481999999998</v>
      </c>
      <c r="F499">
        <v>52.729613999999998</v>
      </c>
      <c r="G499">
        <v>64.336699999999993</v>
      </c>
      <c r="H499">
        <v>110.130066</v>
      </c>
      <c r="I499">
        <v>201.81140099999999</v>
      </c>
      <c r="J499">
        <v>63.633929999999999</v>
      </c>
      <c r="K499">
        <v>324.22485399999999</v>
      </c>
      <c r="L499">
        <v>125.431847</v>
      </c>
      <c r="M499">
        <v>250.061508</v>
      </c>
      <c r="O499" s="22">
        <f t="shared" si="337"/>
        <v>1.5334623032291939E-2</v>
      </c>
      <c r="P499" s="22">
        <f t="shared" si="307"/>
        <v>4.3560233785822078E-4</v>
      </c>
      <c r="Q499" s="22">
        <f t="shared" si="308"/>
        <v>-1.0303472743626862E-3</v>
      </c>
      <c r="R499" s="22">
        <f t="shared" si="309"/>
        <v>1.8175521923528226E-2</v>
      </c>
      <c r="S499" s="22">
        <f t="shared" si="310"/>
        <v>5.1445920134742806E-3</v>
      </c>
      <c r="T499" s="22">
        <f t="shared" si="311"/>
        <v>2.9088254339200148E-3</v>
      </c>
      <c r="U499" s="22">
        <f t="shared" si="312"/>
        <v>1.0909116865737589E-2</v>
      </c>
      <c r="V499" s="22">
        <f t="shared" si="313"/>
        <v>-1.7123104701990188E-2</v>
      </c>
      <c r="W499" s="22">
        <f t="shared" si="314"/>
        <v>-9.7155002027626836E-4</v>
      </c>
      <c r="X499" s="22">
        <f t="shared" si="315"/>
        <v>-5.4755131978878602E-4</v>
      </c>
      <c r="Y499" s="22">
        <f t="shared" si="316"/>
        <v>-3.3206369280797121E-3</v>
      </c>
      <c r="Z499" s="16"/>
    </row>
    <row r="500" spans="1:26">
      <c r="A500" s="2"/>
      <c r="B500" s="112">
        <v>44182</v>
      </c>
      <c r="C500">
        <v>37.746772999999997</v>
      </c>
      <c r="D500">
        <v>274.18908699999997</v>
      </c>
      <c r="E500">
        <v>46.328944999999997</v>
      </c>
      <c r="F500">
        <v>52.623055000000001</v>
      </c>
      <c r="G500">
        <v>65.381057999999996</v>
      </c>
      <c r="H500">
        <v>109.21740699999999</v>
      </c>
      <c r="I500">
        <v>204.650803</v>
      </c>
      <c r="J500">
        <v>63.518635000000003</v>
      </c>
      <c r="K500">
        <v>326.45111100000003</v>
      </c>
      <c r="L500">
        <v>126.30532100000001</v>
      </c>
      <c r="M500">
        <v>253.32710299999999</v>
      </c>
      <c r="O500" s="22">
        <f t="shared" si="337"/>
        <v>-5.0344027891784382E-3</v>
      </c>
      <c r="P500" s="22">
        <f t="shared" si="307"/>
        <v>-4.3167998145152708E-3</v>
      </c>
      <c r="Q500" s="22">
        <f t="shared" si="308"/>
        <v>4.6070947042318178E-3</v>
      </c>
      <c r="R500" s="22">
        <f t="shared" si="309"/>
        <v>-2.0208568187128906E-3</v>
      </c>
      <c r="S500" s="22">
        <f t="shared" si="310"/>
        <v>1.6232694558471428E-2</v>
      </c>
      <c r="T500" s="22">
        <f t="shared" si="311"/>
        <v>-8.2871011808891559E-3</v>
      </c>
      <c r="U500" s="22">
        <f t="shared" si="312"/>
        <v>1.4069581727942149E-2</v>
      </c>
      <c r="V500" s="22">
        <f t="shared" si="313"/>
        <v>-1.8118478616674372E-3</v>
      </c>
      <c r="W500" s="22">
        <f t="shared" si="314"/>
        <v>6.8663983421826114E-3</v>
      </c>
      <c r="X500" s="22">
        <f t="shared" si="315"/>
        <v>6.963733859392196E-3</v>
      </c>
      <c r="Y500" s="22">
        <f t="shared" si="316"/>
        <v>1.3059167027017926E-2</v>
      </c>
      <c r="Z500" s="16"/>
    </row>
    <row r="501" spans="1:26">
      <c r="A501" s="2"/>
      <c r="B501" s="112">
        <v>44183</v>
      </c>
      <c r="C501">
        <v>37.095669000000001</v>
      </c>
      <c r="D501">
        <v>276.10702500000002</v>
      </c>
      <c r="E501">
        <v>46.281376000000002</v>
      </c>
      <c r="F501">
        <v>52.205696000000003</v>
      </c>
      <c r="G501">
        <v>67.112267000000003</v>
      </c>
      <c r="H501">
        <v>108.678955</v>
      </c>
      <c r="I501">
        <v>203.557343</v>
      </c>
      <c r="J501">
        <v>63.101802999999997</v>
      </c>
      <c r="K501">
        <v>323.30764799999997</v>
      </c>
      <c r="L501">
        <v>124.303268</v>
      </c>
      <c r="M501">
        <v>259.23580900000002</v>
      </c>
      <c r="O501" s="22">
        <f t="shared" ref="O501" si="338">(C501/C500)-1</f>
        <v>-1.7249262605839144E-2</v>
      </c>
      <c r="P501" s="22">
        <f t="shared" si="307"/>
        <v>6.9949465202459038E-3</v>
      </c>
      <c r="Q501" s="22">
        <f t="shared" si="308"/>
        <v>-1.0267663120754333E-3</v>
      </c>
      <c r="R501" s="22">
        <f t="shared" si="309"/>
        <v>-7.9311054821883387E-3</v>
      </c>
      <c r="S501" s="22">
        <f t="shared" si="310"/>
        <v>2.6478754748814337E-2</v>
      </c>
      <c r="T501" s="22">
        <f t="shared" si="311"/>
        <v>-4.9300932405398346E-3</v>
      </c>
      <c r="U501" s="22">
        <f t="shared" si="312"/>
        <v>-5.3430525752689029E-3</v>
      </c>
      <c r="V501" s="22">
        <f t="shared" si="313"/>
        <v>-6.5623576451226961E-3</v>
      </c>
      <c r="W501" s="22">
        <f t="shared" si="314"/>
        <v>-9.6291998834706627E-3</v>
      </c>
      <c r="X501" s="22">
        <f t="shared" si="315"/>
        <v>-1.5850899899933824E-2</v>
      </c>
      <c r="Y501" s="22">
        <f t="shared" si="316"/>
        <v>2.3324413100796582E-2</v>
      </c>
      <c r="Z501" s="16"/>
    </row>
    <row r="502" spans="1:26">
      <c r="A502" s="2"/>
      <c r="B502" s="112">
        <v>44186</v>
      </c>
      <c r="C502">
        <v>36.418517999999999</v>
      </c>
      <c r="D502">
        <v>272.50088499999998</v>
      </c>
      <c r="E502">
        <v>46.287723999999997</v>
      </c>
      <c r="F502">
        <v>51.566333999999998</v>
      </c>
      <c r="G502">
        <v>66.284285999999994</v>
      </c>
      <c r="H502">
        <v>112.758522</v>
      </c>
      <c r="I502">
        <v>201.958405</v>
      </c>
      <c r="J502">
        <v>62.037520999999998</v>
      </c>
      <c r="K502">
        <v>321.11004600000001</v>
      </c>
      <c r="L502">
        <v>125.84404000000001</v>
      </c>
      <c r="M502">
        <v>256.410706</v>
      </c>
      <c r="O502" s="22">
        <f t="shared" ref="O502:O504" si="339">C502/C501-1</f>
        <v>-1.8254179483863764E-2</v>
      </c>
      <c r="P502" s="22">
        <f t="shared" si="307"/>
        <v>-1.3060660082806819E-2</v>
      </c>
      <c r="Q502" s="22">
        <f t="shared" si="308"/>
        <v>1.3716100402882958E-4</v>
      </c>
      <c r="R502" s="22">
        <f t="shared" si="309"/>
        <v>-1.2246977801043113E-2</v>
      </c>
      <c r="S502" s="22">
        <f t="shared" si="310"/>
        <v>-1.2337252740993065E-2</v>
      </c>
      <c r="T502" s="22">
        <f t="shared" si="311"/>
        <v>3.7537782728956026E-2</v>
      </c>
      <c r="U502" s="22">
        <f t="shared" si="312"/>
        <v>-7.8549757843912049E-3</v>
      </c>
      <c r="V502" s="22">
        <f t="shared" si="313"/>
        <v>-1.6866110782920107E-2</v>
      </c>
      <c r="W502" s="22">
        <f t="shared" si="314"/>
        <v>-6.7972471842050464E-3</v>
      </c>
      <c r="X502" s="22">
        <f t="shared" si="315"/>
        <v>1.2395265424558266E-2</v>
      </c>
      <c r="Y502" s="22">
        <f t="shared" si="316"/>
        <v>-1.0897811575097727E-2</v>
      </c>
      <c r="Z502" s="16"/>
    </row>
    <row r="503" spans="1:26">
      <c r="A503" s="2"/>
      <c r="B503" s="112">
        <v>44187</v>
      </c>
      <c r="C503">
        <v>35.802143000000001</v>
      </c>
      <c r="D503">
        <v>266.806915</v>
      </c>
      <c r="E503">
        <v>45.726439999999997</v>
      </c>
      <c r="F503">
        <v>51.521934999999999</v>
      </c>
      <c r="G503">
        <v>66.256073000000001</v>
      </c>
      <c r="H503">
        <v>111.042709</v>
      </c>
      <c r="I503">
        <v>202.61084</v>
      </c>
      <c r="J503">
        <v>61.771484000000001</v>
      </c>
      <c r="K503">
        <v>320.087738</v>
      </c>
      <c r="L503">
        <v>129.426163</v>
      </c>
      <c r="M503">
        <v>257.85674999999998</v>
      </c>
      <c r="O503" s="22">
        <f t="shared" si="339"/>
        <v>-1.692476887719585E-2</v>
      </c>
      <c r="P503" s="22">
        <f t="shared" si="307"/>
        <v>-2.0895234890704995E-2</v>
      </c>
      <c r="Q503" s="22">
        <f t="shared" si="308"/>
        <v>-1.2125979665796538E-2</v>
      </c>
      <c r="R503" s="22">
        <f t="shared" si="309"/>
        <v>-8.6100749376516461E-4</v>
      </c>
      <c r="S503" s="22">
        <f t="shared" si="310"/>
        <v>-4.2563632653436212E-4</v>
      </c>
      <c r="T503" s="22">
        <f t="shared" si="311"/>
        <v>-1.5216703532172859E-2</v>
      </c>
      <c r="U503" s="22">
        <f t="shared" si="312"/>
        <v>3.2305414572866287E-3</v>
      </c>
      <c r="V503" s="22">
        <f t="shared" si="313"/>
        <v>-4.2883241578914877E-3</v>
      </c>
      <c r="W503" s="22">
        <f t="shared" si="314"/>
        <v>-3.1836686915737156E-3</v>
      </c>
      <c r="X503" s="22">
        <f t="shared" si="315"/>
        <v>2.8464780692037506E-2</v>
      </c>
      <c r="Y503" s="22">
        <f t="shared" si="316"/>
        <v>5.6395617115923002E-3</v>
      </c>
      <c r="Z503" s="16"/>
    </row>
    <row r="504" spans="1:26">
      <c r="A504" s="2"/>
      <c r="B504" s="112">
        <v>44188</v>
      </c>
      <c r="C504">
        <v>36.262253000000001</v>
      </c>
      <c r="D504">
        <v>267.825806</v>
      </c>
      <c r="E504">
        <v>45.415680000000002</v>
      </c>
      <c r="F504">
        <v>51.850498000000002</v>
      </c>
      <c r="G504">
        <v>65.089386000000005</v>
      </c>
      <c r="H504">
        <v>114.145752</v>
      </c>
      <c r="I504">
        <v>199.77140800000001</v>
      </c>
      <c r="J504">
        <v>62.143954999999998</v>
      </c>
      <c r="K504">
        <v>322.552887</v>
      </c>
      <c r="L504">
        <v>128.52327</v>
      </c>
      <c r="M504">
        <v>256.59265099999999</v>
      </c>
      <c r="O504" s="22">
        <f t="shared" si="339"/>
        <v>1.285146534384829E-2</v>
      </c>
      <c r="P504" s="22">
        <f t="shared" si="307"/>
        <v>3.8188328064885368E-3</v>
      </c>
      <c r="Q504" s="22">
        <f t="shared" si="308"/>
        <v>-6.7960680953950137E-3</v>
      </c>
      <c r="R504" s="22">
        <f t="shared" si="309"/>
        <v>6.3771479079737237E-3</v>
      </c>
      <c r="S504" s="22">
        <f t="shared" si="310"/>
        <v>-1.7608755653236385E-2</v>
      </c>
      <c r="T504" s="22">
        <f t="shared" si="311"/>
        <v>2.794459022068696E-2</v>
      </c>
      <c r="U504" s="22">
        <f t="shared" si="312"/>
        <v>-1.4014215626370174E-2</v>
      </c>
      <c r="V504" s="22">
        <f t="shared" si="313"/>
        <v>6.0298211388283285E-3</v>
      </c>
      <c r="W504" s="22">
        <f t="shared" si="314"/>
        <v>7.7014790238543185E-3</v>
      </c>
      <c r="X504" s="22">
        <f t="shared" si="315"/>
        <v>-6.9761242941275281E-3</v>
      </c>
      <c r="Y504" s="22">
        <f t="shared" si="316"/>
        <v>-4.9023304606142792E-3</v>
      </c>
      <c r="Z504" s="16"/>
    </row>
    <row r="505" spans="1:26">
      <c r="A505" s="2"/>
      <c r="B505" s="112">
        <v>44189</v>
      </c>
      <c r="C505">
        <v>36.114666</v>
      </c>
      <c r="D505">
        <v>267.11657700000001</v>
      </c>
      <c r="E505">
        <v>45.504471000000002</v>
      </c>
      <c r="F505">
        <v>52.108016999999997</v>
      </c>
      <c r="G505">
        <v>65.437515000000005</v>
      </c>
      <c r="H505">
        <v>113.643776</v>
      </c>
      <c r="I505">
        <v>202.04457099999999</v>
      </c>
      <c r="J505">
        <v>62.472110999999998</v>
      </c>
      <c r="K505">
        <v>325.61029100000002</v>
      </c>
      <c r="L505">
        <v>129.514465</v>
      </c>
      <c r="M505">
        <v>257.80886800000002</v>
      </c>
      <c r="O505" s="22">
        <f t="shared" ref="O505" si="340">(C505/C504)-1</f>
        <v>-4.0699898045496452E-3</v>
      </c>
      <c r="P505" s="22">
        <f t="shared" si="307"/>
        <v>-2.6480980701314438E-3</v>
      </c>
      <c r="Q505" s="22">
        <f t="shared" si="308"/>
        <v>1.9550736661875234E-3</v>
      </c>
      <c r="R505" s="22">
        <f t="shared" si="309"/>
        <v>4.9665675342209781E-3</v>
      </c>
      <c r="S505" s="22">
        <f t="shared" si="310"/>
        <v>5.3484757100028535E-3</v>
      </c>
      <c r="T505" s="22">
        <f t="shared" si="311"/>
        <v>-4.3976757015014023E-3</v>
      </c>
      <c r="U505" s="22">
        <f t="shared" si="312"/>
        <v>1.1378820536720458E-2</v>
      </c>
      <c r="V505" s="22">
        <f t="shared" si="313"/>
        <v>5.2805779741569303E-3</v>
      </c>
      <c r="W505" s="22">
        <f t="shared" si="314"/>
        <v>9.478768050834363E-3</v>
      </c>
      <c r="X505" s="22">
        <f t="shared" si="315"/>
        <v>7.7121831711877142E-3</v>
      </c>
      <c r="Y505" s="22">
        <f t="shared" si="316"/>
        <v>4.7398746427855798E-3</v>
      </c>
      <c r="Z505" s="16"/>
    </row>
    <row r="506" spans="1:26">
      <c r="A506" s="2"/>
      <c r="B506" s="112">
        <v>44193</v>
      </c>
      <c r="C506">
        <v>36.23621</v>
      </c>
      <c r="D506">
        <v>276.70642099999998</v>
      </c>
      <c r="E506">
        <v>46.049889</v>
      </c>
      <c r="F506">
        <v>52.472102999999997</v>
      </c>
      <c r="G506">
        <v>64.590751999999995</v>
      </c>
      <c r="H506">
        <v>114.392151</v>
      </c>
      <c r="I506">
        <v>204.280823</v>
      </c>
      <c r="J506">
        <v>63.199340999999997</v>
      </c>
      <c r="K506">
        <v>330.54046599999998</v>
      </c>
      <c r="L506">
        <v>134.14665199999999</v>
      </c>
      <c r="M506">
        <v>256.17132600000002</v>
      </c>
      <c r="O506" s="22">
        <f t="shared" ref="O506:O508" si="341">C506/C505-1</f>
        <v>3.3655025357288704E-3</v>
      </c>
      <c r="P506" s="22">
        <f t="shared" si="307"/>
        <v>3.5901343554578302E-2</v>
      </c>
      <c r="Q506" s="22">
        <f t="shared" si="308"/>
        <v>1.1986030999019848E-2</v>
      </c>
      <c r="R506" s="22">
        <f t="shared" si="309"/>
        <v>6.9871398099836668E-3</v>
      </c>
      <c r="S506" s="22">
        <f t="shared" si="310"/>
        <v>-1.2940023776881082E-2</v>
      </c>
      <c r="T506" s="22">
        <f t="shared" si="311"/>
        <v>6.5852704507107784E-3</v>
      </c>
      <c r="U506" s="22">
        <f t="shared" si="312"/>
        <v>1.1068112292905941E-2</v>
      </c>
      <c r="V506" s="22">
        <f t="shared" si="313"/>
        <v>1.1640874437554904E-2</v>
      </c>
      <c r="W506" s="22">
        <f t="shared" si="314"/>
        <v>1.5141336549464146E-2</v>
      </c>
      <c r="X506" s="22">
        <f t="shared" si="315"/>
        <v>3.5765788786603858E-2</v>
      </c>
      <c r="Y506" s="22">
        <f t="shared" si="316"/>
        <v>-6.3517675427673392E-3</v>
      </c>
      <c r="Z506" s="16"/>
    </row>
    <row r="507" spans="1:26">
      <c r="A507" s="2"/>
      <c r="B507" s="112">
        <v>44194</v>
      </c>
      <c r="C507">
        <v>35.828181999999998</v>
      </c>
      <c r="D507">
        <v>276.48663299999998</v>
      </c>
      <c r="E507">
        <v>45.758159999999997</v>
      </c>
      <c r="F507">
        <v>53.395617999999999</v>
      </c>
      <c r="G507">
        <v>65.211699999999993</v>
      </c>
      <c r="H507">
        <v>114.090988</v>
      </c>
      <c r="I507">
        <v>203.735626</v>
      </c>
      <c r="J507">
        <v>62.755909000000003</v>
      </c>
      <c r="K507">
        <v>331.87814300000002</v>
      </c>
      <c r="L507">
        <v>132.36050399999999</v>
      </c>
      <c r="M507">
        <v>254.102814</v>
      </c>
      <c r="O507" s="22">
        <f t="shared" si="341"/>
        <v>-1.1260228373773162E-2</v>
      </c>
      <c r="P507" s="22">
        <f t="shared" si="307"/>
        <v>-7.9430032453053911E-4</v>
      </c>
      <c r="Q507" s="22">
        <f t="shared" si="308"/>
        <v>-6.3350641301220811E-3</v>
      </c>
      <c r="R507" s="22">
        <f t="shared" si="309"/>
        <v>1.7600114102535702E-2</v>
      </c>
      <c r="S507" s="22">
        <f t="shared" si="310"/>
        <v>9.6135744014871349E-3</v>
      </c>
      <c r="T507" s="22">
        <f t="shared" si="311"/>
        <v>-2.6327243378787557E-3</v>
      </c>
      <c r="U507" s="22">
        <f t="shared" si="312"/>
        <v>-2.6688604049730502E-3</v>
      </c>
      <c r="V507" s="22">
        <f t="shared" si="313"/>
        <v>-7.0164022754602984E-3</v>
      </c>
      <c r="W507" s="22">
        <f t="shared" si="314"/>
        <v>4.0469386885901848E-3</v>
      </c>
      <c r="X507" s="22">
        <f t="shared" si="315"/>
        <v>-1.3314890631784038E-2</v>
      </c>
      <c r="Y507" s="22">
        <f t="shared" si="316"/>
        <v>-8.0747210560171423E-3</v>
      </c>
      <c r="Z507" s="16"/>
    </row>
    <row r="508" spans="1:26">
      <c r="A508" s="2"/>
      <c r="B508" s="112">
        <v>44195</v>
      </c>
      <c r="C508">
        <v>36.114666</v>
      </c>
      <c r="D508">
        <v>271.58184799999998</v>
      </c>
      <c r="E508">
        <v>45.720103999999999</v>
      </c>
      <c r="F508">
        <v>54.079388000000002</v>
      </c>
      <c r="G508">
        <v>66.143180999999998</v>
      </c>
      <c r="H508">
        <v>114.410408</v>
      </c>
      <c r="I508">
        <v>203.606247</v>
      </c>
      <c r="J508">
        <v>62.986491999999998</v>
      </c>
      <c r="K508">
        <v>329.623199</v>
      </c>
      <c r="L508">
        <v>131.23187300000001</v>
      </c>
      <c r="M508">
        <v>255.610626</v>
      </c>
      <c r="O508" s="22">
        <f t="shared" si="341"/>
        <v>7.9960518231152466E-3</v>
      </c>
      <c r="P508" s="22">
        <f t="shared" si="307"/>
        <v>-1.7739682192882023E-2</v>
      </c>
      <c r="Q508" s="22">
        <f t="shared" si="308"/>
        <v>-8.3167679819284857E-4</v>
      </c>
      <c r="R508" s="22">
        <f t="shared" si="309"/>
        <v>1.2805732485388743E-2</v>
      </c>
      <c r="S508" s="22">
        <f t="shared" si="310"/>
        <v>1.4283955179822172E-2</v>
      </c>
      <c r="T508" s="22">
        <f t="shared" si="311"/>
        <v>2.799695274792402E-3</v>
      </c>
      <c r="U508" s="22">
        <f t="shared" si="312"/>
        <v>-6.3503375693363395E-4</v>
      </c>
      <c r="V508" s="22">
        <f t="shared" si="313"/>
        <v>3.6742834846037464E-3</v>
      </c>
      <c r="W508" s="22">
        <f t="shared" si="314"/>
        <v>-6.7944938452907389E-3</v>
      </c>
      <c r="X508" s="22">
        <f t="shared" si="315"/>
        <v>-8.5269469811023457E-3</v>
      </c>
      <c r="Y508" s="22">
        <f t="shared" si="316"/>
        <v>5.9338658091365737E-3</v>
      </c>
      <c r="Z508" s="16"/>
    </row>
    <row r="509" spans="1:26">
      <c r="A509" s="2"/>
      <c r="B509" s="112">
        <v>44196</v>
      </c>
      <c r="C509">
        <v>35.784790000000001</v>
      </c>
      <c r="D509">
        <v>272.87048299999998</v>
      </c>
      <c r="E509">
        <v>45.710594</v>
      </c>
      <c r="F509">
        <v>53.599857</v>
      </c>
      <c r="G509">
        <v>66.905258000000003</v>
      </c>
      <c r="H509">
        <v>115.971054</v>
      </c>
      <c r="I509">
        <v>207.41336100000001</v>
      </c>
      <c r="J509">
        <v>64.095093000000006</v>
      </c>
      <c r="K509">
        <v>335.05978399999998</v>
      </c>
      <c r="L509">
        <v>130.221069</v>
      </c>
      <c r="M509">
        <v>258.395782</v>
      </c>
      <c r="O509" s="22">
        <f t="shared" ref="O509" si="342">(C509/C508)-1</f>
        <v>-9.1341285005930306E-3</v>
      </c>
      <c r="P509" s="22">
        <f t="shared" si="307"/>
        <v>4.7449231584872908E-3</v>
      </c>
      <c r="Q509" s="22">
        <f t="shared" si="308"/>
        <v>-2.0800477619209445E-4</v>
      </c>
      <c r="R509" s="22">
        <f t="shared" si="309"/>
        <v>-8.8671676535985178E-3</v>
      </c>
      <c r="S509" s="22">
        <f t="shared" si="310"/>
        <v>1.1521626091735904E-2</v>
      </c>
      <c r="T509" s="22">
        <f t="shared" si="311"/>
        <v>1.3640769465659064E-2</v>
      </c>
      <c r="U509" s="22">
        <f t="shared" si="312"/>
        <v>1.8698414494129123E-2</v>
      </c>
      <c r="V509" s="22">
        <f t="shared" si="313"/>
        <v>1.7600615065211267E-2</v>
      </c>
      <c r="W509" s="22">
        <f t="shared" si="314"/>
        <v>1.6493332436834818E-2</v>
      </c>
      <c r="X509" s="22">
        <f t="shared" si="315"/>
        <v>-7.7024275954669097E-3</v>
      </c>
      <c r="Y509" s="22">
        <f t="shared" si="316"/>
        <v>1.0896088490468303E-2</v>
      </c>
      <c r="Z509" s="16"/>
    </row>
    <row r="510" spans="1:26">
      <c r="A510" s="2"/>
      <c r="B510" s="112">
        <v>44200</v>
      </c>
      <c r="C510">
        <v>36.027855000000002</v>
      </c>
      <c r="D510">
        <v>268.654968</v>
      </c>
      <c r="E510">
        <v>46.465297999999997</v>
      </c>
      <c r="F510">
        <v>53.750819999999997</v>
      </c>
      <c r="G510">
        <v>66.16198</v>
      </c>
      <c r="H510">
        <v>114.87587000000001</v>
      </c>
      <c r="I510">
        <v>202.92247</v>
      </c>
      <c r="J510">
        <v>62.667233000000003</v>
      </c>
      <c r="K510">
        <v>333.93231200000002</v>
      </c>
      <c r="L510">
        <v>127.00211299999999</v>
      </c>
      <c r="M510">
        <v>257.04162600000001</v>
      </c>
      <c r="O510" s="22">
        <f t="shared" ref="O510:O512" si="343">C510/C509-1</f>
        <v>6.7924109656645193E-3</v>
      </c>
      <c r="P510" s="22">
        <f t="shared" si="307"/>
        <v>-1.5448776114051044E-2</v>
      </c>
      <c r="Q510" s="22">
        <f t="shared" si="308"/>
        <v>1.6510483324718939E-2</v>
      </c>
      <c r="R510" s="22">
        <f t="shared" si="309"/>
        <v>2.8164813947171297E-3</v>
      </c>
      <c r="S510" s="22">
        <f t="shared" si="310"/>
        <v>-1.110941086274575E-2</v>
      </c>
      <c r="T510" s="22">
        <f t="shared" si="311"/>
        <v>-9.443597882623278E-3</v>
      </c>
      <c r="U510" s="22">
        <f t="shared" si="312"/>
        <v>-2.1651888664973695E-2</v>
      </c>
      <c r="V510" s="22">
        <f t="shared" si="313"/>
        <v>-2.2277212391282442E-2</v>
      </c>
      <c r="W510" s="22">
        <f t="shared" si="314"/>
        <v>-3.3649875450285638E-3</v>
      </c>
      <c r="X510" s="22">
        <f t="shared" si="315"/>
        <v>-2.4719164300517349E-2</v>
      </c>
      <c r="Y510" s="22">
        <f t="shared" si="316"/>
        <v>-5.2406273412001214E-3</v>
      </c>
      <c r="Z510" s="16"/>
    </row>
    <row r="511" spans="1:26">
      <c r="A511" s="2"/>
      <c r="B511" s="112">
        <v>44201</v>
      </c>
      <c r="C511">
        <v>37.764141000000002</v>
      </c>
      <c r="D511">
        <v>270.68279999999999</v>
      </c>
      <c r="E511">
        <v>46.217964000000002</v>
      </c>
      <c r="F511">
        <v>53.777470000000001</v>
      </c>
      <c r="G511">
        <v>69.417389</v>
      </c>
      <c r="H511">
        <v>115.50093099999999</v>
      </c>
      <c r="I511">
        <v>203.948151</v>
      </c>
      <c r="J511">
        <v>61.966591000000001</v>
      </c>
      <c r="K511">
        <v>329.441711</v>
      </c>
      <c r="L511">
        <v>128.572327</v>
      </c>
      <c r="M511">
        <v>263.41867100000002</v>
      </c>
      <c r="O511" s="22">
        <f t="shared" si="343"/>
        <v>4.8192877427756908E-2</v>
      </c>
      <c r="P511" s="22">
        <f t="shared" si="307"/>
        <v>7.5480904563058893E-3</v>
      </c>
      <c r="Q511" s="22">
        <f t="shared" si="308"/>
        <v>-5.322983186290875E-3</v>
      </c>
      <c r="R511" s="22">
        <f t="shared" si="309"/>
        <v>4.9580638955837308E-4</v>
      </c>
      <c r="S511" s="22">
        <f t="shared" si="310"/>
        <v>4.920362117336885E-2</v>
      </c>
      <c r="T511" s="22">
        <f t="shared" si="311"/>
        <v>5.4411862125613997E-3</v>
      </c>
      <c r="U511" s="22">
        <f t="shared" si="312"/>
        <v>5.0545462018078968E-3</v>
      </c>
      <c r="V511" s="22">
        <f t="shared" si="313"/>
        <v>-1.1180356407310965E-2</v>
      </c>
      <c r="W511" s="22">
        <f t="shared" si="314"/>
        <v>-1.3447638454346489E-2</v>
      </c>
      <c r="X511" s="22">
        <f t="shared" si="315"/>
        <v>1.23636840593353E-2</v>
      </c>
      <c r="Y511" s="22">
        <f t="shared" si="316"/>
        <v>2.4809386320953308E-2</v>
      </c>
      <c r="Z511" s="16"/>
    </row>
    <row r="512" spans="1:26">
      <c r="A512" s="2"/>
      <c r="B512" s="112">
        <v>44202</v>
      </c>
      <c r="C512">
        <v>38.727783000000002</v>
      </c>
      <c r="D512">
        <v>263.030914</v>
      </c>
      <c r="E512">
        <v>46.506518999999997</v>
      </c>
      <c r="F512">
        <v>53.857379999999999</v>
      </c>
      <c r="G512">
        <v>73.152657000000005</v>
      </c>
      <c r="H512">
        <v>120.924385</v>
      </c>
      <c r="I512">
        <v>198.57015999999999</v>
      </c>
      <c r="J512">
        <v>63.288048000000003</v>
      </c>
      <c r="K512">
        <v>343.26718099999999</v>
      </c>
      <c r="L512">
        <v>124.24437</v>
      </c>
      <c r="M512">
        <v>278.86187699999999</v>
      </c>
      <c r="O512" s="22">
        <f t="shared" si="343"/>
        <v>2.5517381687564455E-2</v>
      </c>
      <c r="P512" s="22">
        <f t="shared" si="307"/>
        <v>-2.8268829788963279E-2</v>
      </c>
      <c r="Q512" s="22">
        <f t="shared" si="308"/>
        <v>6.2433516110746989E-3</v>
      </c>
      <c r="R512" s="22">
        <f t="shared" si="309"/>
        <v>1.4859382562995016E-3</v>
      </c>
      <c r="S512" s="22">
        <f t="shared" si="310"/>
        <v>5.3808823031358921E-2</v>
      </c>
      <c r="T512" s="22">
        <f t="shared" si="311"/>
        <v>4.6955933195031996E-2</v>
      </c>
      <c r="U512" s="22">
        <f t="shared" si="312"/>
        <v>-2.6369403074411824E-2</v>
      </c>
      <c r="V512" s="22">
        <f t="shared" si="313"/>
        <v>2.1325313829189119E-2</v>
      </c>
      <c r="W512" s="22">
        <f t="shared" si="314"/>
        <v>4.1966361691218923E-2</v>
      </c>
      <c r="X512" s="22">
        <f t="shared" si="315"/>
        <v>-3.3661652557630095E-2</v>
      </c>
      <c r="Y512" s="22">
        <f t="shared" si="316"/>
        <v>5.8626087290524653E-2</v>
      </c>
      <c r="Z512" s="16"/>
    </row>
    <row r="513" spans="1:26">
      <c r="A513" s="2"/>
      <c r="B513" s="112">
        <v>44203</v>
      </c>
      <c r="C513">
        <v>39.031627999999998</v>
      </c>
      <c r="D513">
        <v>268.45517000000001</v>
      </c>
      <c r="E513">
        <v>46.503345000000003</v>
      </c>
      <c r="F513">
        <v>53.120337999999997</v>
      </c>
      <c r="G513">
        <v>76.097572</v>
      </c>
      <c r="H513">
        <v>124.895447</v>
      </c>
      <c r="I513">
        <v>200.98191800000001</v>
      </c>
      <c r="J513">
        <v>62.002063999999997</v>
      </c>
      <c r="K513">
        <v>348.77056900000002</v>
      </c>
      <c r="L513">
        <v>128.48400899999999</v>
      </c>
      <c r="M513">
        <v>287.86090100000001</v>
      </c>
      <c r="O513" s="22">
        <f t="shared" ref="O513" si="344">(C513/C512)-1</f>
        <v>7.8456595359459591E-3</v>
      </c>
      <c r="P513" s="22">
        <f t="shared" si="307"/>
        <v>2.0622123527274772E-2</v>
      </c>
      <c r="Q513" s="22">
        <f t="shared" si="308"/>
        <v>-6.8248496517098189E-5</v>
      </c>
      <c r="R513" s="22">
        <f t="shared" si="309"/>
        <v>-1.3685069715608233E-2</v>
      </c>
      <c r="S513" s="22">
        <f t="shared" si="310"/>
        <v>4.0257116019722927E-2</v>
      </c>
      <c r="T513" s="22">
        <f t="shared" si="311"/>
        <v>3.283921601089812E-2</v>
      </c>
      <c r="U513" s="22">
        <f t="shared" si="312"/>
        <v>1.2145621477063884E-2</v>
      </c>
      <c r="V513" s="22">
        <f t="shared" si="313"/>
        <v>-2.0319539638827266E-2</v>
      </c>
      <c r="W513" s="22">
        <f t="shared" si="314"/>
        <v>1.603237450188999E-2</v>
      </c>
      <c r="X513" s="22">
        <f t="shared" si="315"/>
        <v>3.4123389252969538E-2</v>
      </c>
      <c r="Y513" s="22">
        <f t="shared" si="316"/>
        <v>3.2270542308657113E-2</v>
      </c>
      <c r="Z513" s="16"/>
    </row>
    <row r="514" spans="1:26">
      <c r="A514" s="2"/>
      <c r="B514" s="112">
        <v>44204</v>
      </c>
      <c r="C514">
        <v>39.465698000000003</v>
      </c>
      <c r="D514">
        <v>267.286407</v>
      </c>
      <c r="E514">
        <v>46.497013000000003</v>
      </c>
      <c r="F514">
        <v>53.750819999999997</v>
      </c>
      <c r="G514">
        <v>76.953781000000006</v>
      </c>
      <c r="H514">
        <v>125.03331799999999</v>
      </c>
      <c r="I514">
        <v>205.324997</v>
      </c>
      <c r="J514">
        <v>62.019801999999999</v>
      </c>
      <c r="K514">
        <v>347.20361300000002</v>
      </c>
      <c r="L514">
        <v>129.59298699999999</v>
      </c>
      <c r="M514">
        <v>282.27136200000001</v>
      </c>
      <c r="O514" s="22">
        <f t="shared" ref="O514:O516" si="345">C514/C513-1</f>
        <v>1.1120981169425059E-2</v>
      </c>
      <c r="P514" s="22">
        <f t="shared" si="307"/>
        <v>-4.3536617305601766E-3</v>
      </c>
      <c r="Q514" s="22">
        <f t="shared" si="308"/>
        <v>-1.3616224811352495E-4</v>
      </c>
      <c r="R514" s="22">
        <f t="shared" si="309"/>
        <v>1.1868938032736143E-2</v>
      </c>
      <c r="S514" s="22">
        <f t="shared" si="310"/>
        <v>1.1251462793057332E-2</v>
      </c>
      <c r="T514" s="22">
        <f t="shared" si="311"/>
        <v>1.1038913211942614E-3</v>
      </c>
      <c r="U514" s="22">
        <f t="shared" si="312"/>
        <v>2.1609302186080148E-2</v>
      </c>
      <c r="V514" s="22">
        <f t="shared" si="313"/>
        <v>2.860872502568057E-4</v>
      </c>
      <c r="W514" s="22">
        <f t="shared" si="314"/>
        <v>-4.492798817551602E-3</v>
      </c>
      <c r="X514" s="22">
        <f t="shared" si="315"/>
        <v>8.6312530923595698E-3</v>
      </c>
      <c r="Y514" s="22">
        <f t="shared" si="316"/>
        <v>-1.94174998430926E-2</v>
      </c>
      <c r="Z514" s="16"/>
    </row>
    <row r="515" spans="1:26">
      <c r="A515" s="2"/>
      <c r="B515" s="112">
        <v>44207</v>
      </c>
      <c r="C515">
        <v>40.663727000000002</v>
      </c>
      <c r="D515">
        <v>256.56778000000003</v>
      </c>
      <c r="E515">
        <v>46.706302999999998</v>
      </c>
      <c r="F515">
        <v>52.853938999999997</v>
      </c>
      <c r="G515">
        <v>79.014274999999998</v>
      </c>
      <c r="H515">
        <v>126.899353</v>
      </c>
      <c r="I515">
        <v>198.59787</v>
      </c>
      <c r="J515">
        <v>60.955536000000002</v>
      </c>
      <c r="K515">
        <v>344.68124399999999</v>
      </c>
      <c r="L515">
        <v>126.58008599999999</v>
      </c>
      <c r="M515">
        <v>283.24136399999998</v>
      </c>
      <c r="O515" s="22">
        <f t="shared" si="345"/>
        <v>3.0356209587373728E-2</v>
      </c>
      <c r="P515" s="22">
        <f t="shared" si="307"/>
        <v>-4.0101653953543481E-2</v>
      </c>
      <c r="Q515" s="22">
        <f t="shared" si="308"/>
        <v>4.5011493534004021E-3</v>
      </c>
      <c r="R515" s="22">
        <f t="shared" si="309"/>
        <v>-1.6685903582494221E-2</v>
      </c>
      <c r="S515" s="22">
        <f t="shared" si="310"/>
        <v>2.6775734385292793E-2</v>
      </c>
      <c r="T515" s="22">
        <f t="shared" si="311"/>
        <v>1.4924302016843249E-2</v>
      </c>
      <c r="U515" s="22">
        <f t="shared" si="312"/>
        <v>-3.2763312301424263E-2</v>
      </c>
      <c r="V515" s="22">
        <f t="shared" si="313"/>
        <v>-1.716009993066403E-2</v>
      </c>
      <c r="W515" s="22">
        <f t="shared" si="314"/>
        <v>-7.2648120744066569E-3</v>
      </c>
      <c r="X515" s="22">
        <f t="shared" si="315"/>
        <v>-2.3248950963681403E-2</v>
      </c>
      <c r="Y515" s="22">
        <f t="shared" si="316"/>
        <v>3.4364166209677194E-3</v>
      </c>
      <c r="Z515" s="16"/>
    </row>
    <row r="516" spans="1:26">
      <c r="A516" s="2"/>
      <c r="B516" s="112">
        <v>44208</v>
      </c>
      <c r="C516">
        <v>41.566597000000002</v>
      </c>
      <c r="D516">
        <v>250.823868</v>
      </c>
      <c r="E516">
        <v>47.239024999999998</v>
      </c>
      <c r="F516">
        <v>52.472102999999997</v>
      </c>
      <c r="G516">
        <v>81.253547999999995</v>
      </c>
      <c r="H516">
        <v>128.89407299999999</v>
      </c>
      <c r="I516">
        <v>198.58862300000001</v>
      </c>
      <c r="J516">
        <v>60.237160000000003</v>
      </c>
      <c r="K516">
        <v>341.45178199999998</v>
      </c>
      <c r="L516">
        <v>126.40345000000001</v>
      </c>
      <c r="M516">
        <v>290.127411</v>
      </c>
      <c r="O516" s="22">
        <f t="shared" si="345"/>
        <v>2.2203326320777261E-2</v>
      </c>
      <c r="P516" s="22">
        <f t="shared" si="307"/>
        <v>-2.2387503216499072E-2</v>
      </c>
      <c r="Q516" s="22">
        <f t="shared" si="308"/>
        <v>1.1405783925993784E-2</v>
      </c>
      <c r="R516" s="22">
        <f t="shared" si="309"/>
        <v>-7.2243622183012501E-3</v>
      </c>
      <c r="S516" s="22">
        <f t="shared" si="310"/>
        <v>2.8340106898405271E-2</v>
      </c>
      <c r="T516" s="22">
        <f t="shared" si="311"/>
        <v>1.5718913870270024E-2</v>
      </c>
      <c r="U516" s="22">
        <f t="shared" si="312"/>
        <v>-4.656142586012546E-5</v>
      </c>
      <c r="V516" s="22">
        <f t="shared" si="313"/>
        <v>-1.1785246216192702E-2</v>
      </c>
      <c r="W516" s="22">
        <f t="shared" si="314"/>
        <v>-9.3694161089891148E-3</v>
      </c>
      <c r="X516" s="22">
        <f t="shared" si="315"/>
        <v>-1.3954485700063968E-3</v>
      </c>
      <c r="Y516" s="22">
        <f t="shared" si="316"/>
        <v>2.4311586777982175E-2</v>
      </c>
      <c r="Z516" s="16"/>
    </row>
    <row r="517" spans="1:26">
      <c r="A517" s="2"/>
      <c r="B517" s="112">
        <v>44209</v>
      </c>
      <c r="C517">
        <v>42.035392999999999</v>
      </c>
      <c r="D517">
        <v>251.37329099999999</v>
      </c>
      <c r="E517">
        <v>46.757033999999997</v>
      </c>
      <c r="F517">
        <v>52.543137000000002</v>
      </c>
      <c r="G517">
        <v>78.553252999999998</v>
      </c>
      <c r="H517">
        <v>129.01359600000001</v>
      </c>
      <c r="I517">
        <v>200.020905</v>
      </c>
      <c r="J517">
        <v>61.735999999999997</v>
      </c>
      <c r="K517">
        <v>339.22558600000002</v>
      </c>
      <c r="L517">
        <v>128.45457500000001</v>
      </c>
      <c r="M517">
        <v>289.29187000000002</v>
      </c>
      <c r="O517" s="22">
        <f t="shared" ref="O517" si="346">(C517/C516)-1</f>
        <v>1.1278190514369069E-2</v>
      </c>
      <c r="P517" s="22">
        <f t="shared" si="307"/>
        <v>2.1904733563873346E-3</v>
      </c>
      <c r="Q517" s="22">
        <f t="shared" si="308"/>
        <v>-1.0203237683250266E-2</v>
      </c>
      <c r="R517" s="22">
        <f t="shared" si="309"/>
        <v>1.3537479143919118E-3</v>
      </c>
      <c r="S517" s="22">
        <f t="shared" si="310"/>
        <v>-3.3232948793817552E-2</v>
      </c>
      <c r="T517" s="22">
        <f t="shared" si="311"/>
        <v>9.2729632339283441E-4</v>
      </c>
      <c r="U517" s="22">
        <f t="shared" si="312"/>
        <v>7.2123064169693496E-3</v>
      </c>
      <c r="V517" s="22">
        <f t="shared" si="313"/>
        <v>2.488231516890882E-2</v>
      </c>
      <c r="W517" s="22">
        <f t="shared" si="314"/>
        <v>-6.5197961098939494E-3</v>
      </c>
      <c r="X517" s="22">
        <f t="shared" si="315"/>
        <v>1.6226811847303235E-2</v>
      </c>
      <c r="Y517" s="22">
        <f t="shared" si="316"/>
        <v>-2.8799105783217094E-3</v>
      </c>
      <c r="Z517" s="16"/>
    </row>
    <row r="518" spans="1:26">
      <c r="A518" s="2"/>
      <c r="B518" s="112">
        <v>44210</v>
      </c>
      <c r="C518">
        <v>43.676178</v>
      </c>
      <c r="D518">
        <v>245.37965399999999</v>
      </c>
      <c r="E518">
        <v>46.604832000000002</v>
      </c>
      <c r="F518">
        <v>53.138100000000001</v>
      </c>
      <c r="G518">
        <v>77.725280999999995</v>
      </c>
      <c r="H518">
        <v>129.767349</v>
      </c>
      <c r="I518">
        <v>198.66255200000001</v>
      </c>
      <c r="J518">
        <v>60.716084000000002</v>
      </c>
      <c r="K518">
        <v>334.91641199999998</v>
      </c>
      <c r="L518">
        <v>126.511414</v>
      </c>
      <c r="M518">
        <v>290.85730000000001</v>
      </c>
      <c r="O518" s="22">
        <f t="shared" ref="O518:O520" si="347">C518/C517-1</f>
        <v>3.9033416435526158E-2</v>
      </c>
      <c r="P518" s="22">
        <f t="shared" si="307"/>
        <v>-2.3843571352216597E-2</v>
      </c>
      <c r="Q518" s="22">
        <f t="shared" si="308"/>
        <v>-3.2551679817841572E-3</v>
      </c>
      <c r="R518" s="22">
        <f t="shared" si="309"/>
        <v>1.1323324680823754E-2</v>
      </c>
      <c r="S518" s="22">
        <f t="shared" si="310"/>
        <v>-1.0540263685833606E-2</v>
      </c>
      <c r="T518" s="22">
        <f t="shared" si="311"/>
        <v>5.8424307466011793E-3</v>
      </c>
      <c r="U518" s="22">
        <f t="shared" si="312"/>
        <v>-6.7910551649588147E-3</v>
      </c>
      <c r="V518" s="22">
        <f t="shared" si="313"/>
        <v>-1.6520603861604144E-2</v>
      </c>
      <c r="W518" s="22">
        <f t="shared" si="314"/>
        <v>-1.2702974592252669E-2</v>
      </c>
      <c r="X518" s="22">
        <f t="shared" si="315"/>
        <v>-1.5127222989138378E-2</v>
      </c>
      <c r="Y518" s="22">
        <f t="shared" si="316"/>
        <v>5.4112478169539013E-3</v>
      </c>
      <c r="Z518" s="16"/>
    </row>
    <row r="519" spans="1:26">
      <c r="A519" s="2"/>
      <c r="B519" s="112">
        <v>44211</v>
      </c>
      <c r="C519">
        <v>41.575282999999999</v>
      </c>
      <c r="D519">
        <v>251.093582</v>
      </c>
      <c r="E519">
        <v>45.865971000000002</v>
      </c>
      <c r="F519">
        <v>52.996017000000002</v>
      </c>
      <c r="G519">
        <v>77.471237000000002</v>
      </c>
      <c r="H519">
        <v>127.441689</v>
      </c>
      <c r="I519">
        <v>203.190414</v>
      </c>
      <c r="J519">
        <v>61.727122999999999</v>
      </c>
      <c r="K519">
        <v>335.65213</v>
      </c>
      <c r="L519">
        <v>124.774338</v>
      </c>
      <c r="M519">
        <v>283.70233200000001</v>
      </c>
      <c r="O519" s="22">
        <f t="shared" si="347"/>
        <v>-4.8101621895578872E-2</v>
      </c>
      <c r="P519" s="22">
        <f t="shared" si="307"/>
        <v>2.3286070816613158E-2</v>
      </c>
      <c r="Q519" s="22">
        <f t="shared" si="308"/>
        <v>-1.5853742375897872E-2</v>
      </c>
      <c r="R519" s="22">
        <f t="shared" si="309"/>
        <v>-2.673844190891228E-3</v>
      </c>
      <c r="S519" s="22">
        <f t="shared" si="310"/>
        <v>-3.268486092703804E-3</v>
      </c>
      <c r="T519" s="22">
        <f t="shared" si="311"/>
        <v>-1.792176551283331E-2</v>
      </c>
      <c r="U519" s="22">
        <f t="shared" si="312"/>
        <v>2.2791723726573343E-2</v>
      </c>
      <c r="V519" s="22">
        <f t="shared" si="313"/>
        <v>1.6651913848725775E-2</v>
      </c>
      <c r="W519" s="22">
        <f t="shared" si="314"/>
        <v>2.1967212523463786E-3</v>
      </c>
      <c r="X519" s="22">
        <f t="shared" si="315"/>
        <v>-1.3730587186386201E-2</v>
      </c>
      <c r="Y519" s="22">
        <f t="shared" si="316"/>
        <v>-2.4599581994331876E-2</v>
      </c>
      <c r="Z519" s="16"/>
    </row>
    <row r="520" spans="1:26">
      <c r="A520" s="2"/>
      <c r="B520" s="112">
        <v>44215</v>
      </c>
      <c r="C520">
        <v>42.400013000000001</v>
      </c>
      <c r="D520">
        <v>260.82327299999997</v>
      </c>
      <c r="E520">
        <v>45.469593000000003</v>
      </c>
      <c r="F520">
        <v>52.729613999999998</v>
      </c>
      <c r="G520">
        <v>79.465880999999996</v>
      </c>
      <c r="H520">
        <v>126.89016700000001</v>
      </c>
      <c r="I520">
        <v>200.40901199999999</v>
      </c>
      <c r="J520">
        <v>61.620711999999997</v>
      </c>
      <c r="K520">
        <v>336.50250199999999</v>
      </c>
      <c r="L520">
        <v>125.451508</v>
      </c>
      <c r="M520">
        <v>283.30856299999999</v>
      </c>
      <c r="O520" s="22">
        <f t="shared" si="347"/>
        <v>1.9837026725711082E-2</v>
      </c>
      <c r="P520" s="22">
        <f t="shared" si="307"/>
        <v>3.8749262018174413E-2</v>
      </c>
      <c r="Q520" s="22">
        <f t="shared" si="308"/>
        <v>-8.6420932852374621E-3</v>
      </c>
      <c r="R520" s="22">
        <f t="shared" si="309"/>
        <v>-5.0268494705932865E-3</v>
      </c>
      <c r="S520" s="22">
        <f t="shared" si="310"/>
        <v>2.5746897522754164E-2</v>
      </c>
      <c r="T520" s="22">
        <f t="shared" si="311"/>
        <v>-4.3276419539605149E-3</v>
      </c>
      <c r="U520" s="22">
        <f t="shared" si="312"/>
        <v>-1.3688647733155479E-2</v>
      </c>
      <c r="V520" s="22">
        <f t="shared" si="313"/>
        <v>-1.7238937249676178E-3</v>
      </c>
      <c r="W520" s="22">
        <f t="shared" si="314"/>
        <v>2.5334920412987127E-3</v>
      </c>
      <c r="X520" s="22">
        <f t="shared" si="315"/>
        <v>5.4271576259534715E-3</v>
      </c>
      <c r="Y520" s="22">
        <f t="shared" si="316"/>
        <v>-1.3879653269822656E-3</v>
      </c>
      <c r="Z520" s="16"/>
    </row>
    <row r="521" spans="1:26">
      <c r="A521" s="2"/>
      <c r="B521" s="112">
        <v>44216</v>
      </c>
      <c r="C521">
        <v>42.999026999999998</v>
      </c>
      <c r="D521">
        <v>267.19650300000001</v>
      </c>
      <c r="E521">
        <v>46.141849999999998</v>
      </c>
      <c r="F521">
        <v>52.880572999999998</v>
      </c>
      <c r="G521">
        <v>79.305946000000006</v>
      </c>
      <c r="H521">
        <v>124.98737300000001</v>
      </c>
      <c r="I521">
        <v>205.860962</v>
      </c>
      <c r="J521">
        <v>62.028655999999998</v>
      </c>
      <c r="K521">
        <v>335.21264600000001</v>
      </c>
      <c r="L521">
        <v>129.57333399999999</v>
      </c>
      <c r="M521">
        <v>289.02294899999998</v>
      </c>
      <c r="O521" s="22">
        <f t="shared" ref="O521" si="348">(C521/C520)-1</f>
        <v>1.4127684347643887E-2</v>
      </c>
      <c r="P521" s="22">
        <f t="shared" ref="P521:P584" si="349">D521/D520-1</f>
        <v>2.4435051085337944E-2</v>
      </c>
      <c r="Q521" s="22">
        <f t="shared" ref="Q521:Q584" si="350">E521/E520-1</f>
        <v>1.4784759564484995E-2</v>
      </c>
      <c r="R521" s="22">
        <f t="shared" ref="R521:R584" si="351">F521/F520-1</f>
        <v>2.8628883951247186E-3</v>
      </c>
      <c r="S521" s="22">
        <f t="shared" ref="S521:S584" si="352">G521/G520-1</f>
        <v>-2.0126247640794848E-3</v>
      </c>
      <c r="T521" s="22">
        <f t="shared" ref="T521:T584" si="353">H521/H520-1</f>
        <v>-1.4995598516313713E-2</v>
      </c>
      <c r="U521" s="22">
        <f t="shared" ref="U521:U584" si="354">I521/I520-1</f>
        <v>2.7204115950633989E-2</v>
      </c>
      <c r="V521" s="22">
        <f t="shared" ref="V521:V584" si="355">J521/J520-1</f>
        <v>6.6202415837064432E-3</v>
      </c>
      <c r="W521" s="22">
        <f t="shared" ref="W521:W584" si="356">K521/K520-1</f>
        <v>-3.8331245453859797E-3</v>
      </c>
      <c r="X521" s="22">
        <f t="shared" ref="X521:X584" si="357">L521/L520-1</f>
        <v>3.2855930277059686E-2</v>
      </c>
      <c r="Y521" s="22">
        <f t="shared" ref="Y521:Y584" si="358">M521/M520-1</f>
        <v>2.0170184548922387E-2</v>
      </c>
      <c r="Z521" s="16"/>
    </row>
    <row r="522" spans="1:26">
      <c r="A522" s="2"/>
      <c r="B522" s="112">
        <v>44217</v>
      </c>
      <c r="C522">
        <v>41.766269999999999</v>
      </c>
      <c r="D522">
        <v>272.58078</v>
      </c>
      <c r="E522">
        <v>45.932568000000003</v>
      </c>
      <c r="F522">
        <v>53.209144999999999</v>
      </c>
      <c r="G522">
        <v>76.191665999999998</v>
      </c>
      <c r="H522">
        <v>123.939453</v>
      </c>
      <c r="I522">
        <v>205.324997</v>
      </c>
      <c r="J522">
        <v>61.328032999999998</v>
      </c>
      <c r="K522">
        <v>339.18731700000001</v>
      </c>
      <c r="L522">
        <v>134.323273</v>
      </c>
      <c r="M522">
        <v>293.40234400000003</v>
      </c>
      <c r="O522" s="22">
        <f t="shared" ref="O522:O524" si="359">C522/C521-1</f>
        <v>-2.866941617074259E-2</v>
      </c>
      <c r="P522" s="22">
        <f t="shared" si="349"/>
        <v>2.0151001003183122E-2</v>
      </c>
      <c r="Q522" s="22">
        <f t="shared" si="350"/>
        <v>-4.5356222171412108E-3</v>
      </c>
      <c r="R522" s="22">
        <f t="shared" si="351"/>
        <v>6.2134727624831854E-3</v>
      </c>
      <c r="S522" s="22">
        <f t="shared" si="352"/>
        <v>-3.9269186701335168E-2</v>
      </c>
      <c r="T522" s="22">
        <f t="shared" si="353"/>
        <v>-8.3842069390481777E-3</v>
      </c>
      <c r="U522" s="22">
        <f t="shared" si="354"/>
        <v>-2.6035290751240669E-3</v>
      </c>
      <c r="V522" s="22">
        <f t="shared" si="355"/>
        <v>-1.129515042208884E-2</v>
      </c>
      <c r="W522" s="22">
        <f t="shared" si="356"/>
        <v>1.1857163049868946E-2</v>
      </c>
      <c r="X522" s="22">
        <f t="shared" si="357"/>
        <v>3.6658306561749843E-2</v>
      </c>
      <c r="Y522" s="22">
        <f t="shared" si="358"/>
        <v>1.5152412689554362E-2</v>
      </c>
      <c r="Z522" s="16"/>
    </row>
    <row r="523" spans="1:26">
      <c r="A523" s="2"/>
      <c r="B523" s="112">
        <v>44218</v>
      </c>
      <c r="C523">
        <v>41.175938000000002</v>
      </c>
      <c r="D523">
        <v>274.209045</v>
      </c>
      <c r="E523">
        <v>46.401882000000001</v>
      </c>
      <c r="F523">
        <v>52.978259999999999</v>
      </c>
      <c r="G523">
        <v>76.295158000000001</v>
      </c>
      <c r="H523">
        <v>122.98344400000001</v>
      </c>
      <c r="I523">
        <v>206.91435200000001</v>
      </c>
      <c r="J523">
        <v>61.044224</v>
      </c>
      <c r="K523">
        <v>332.06921399999999</v>
      </c>
      <c r="L523">
        <v>136.482361</v>
      </c>
      <c r="M523">
        <v>293.08544899999998</v>
      </c>
      <c r="O523" s="22">
        <f t="shared" si="359"/>
        <v>-1.4134180524140616E-2</v>
      </c>
      <c r="P523" s="22">
        <f t="shared" si="349"/>
        <v>5.973513613102055E-3</v>
      </c>
      <c r="Q523" s="22">
        <f t="shared" si="350"/>
        <v>1.0217456163130301E-2</v>
      </c>
      <c r="R523" s="22">
        <f t="shared" si="351"/>
        <v>-4.3391977074617172E-3</v>
      </c>
      <c r="S523" s="22">
        <f t="shared" si="352"/>
        <v>1.3583112882713522E-3</v>
      </c>
      <c r="T523" s="22">
        <f t="shared" si="353"/>
        <v>-7.7135163731922862E-3</v>
      </c>
      <c r="U523" s="22">
        <f t="shared" si="354"/>
        <v>7.7406795237893178E-3</v>
      </c>
      <c r="V523" s="22">
        <f t="shared" si="355"/>
        <v>-4.6277205727436321E-3</v>
      </c>
      <c r="W523" s="22">
        <f t="shared" si="356"/>
        <v>-2.0985758143781119E-2</v>
      </c>
      <c r="X523" s="22">
        <f t="shared" si="357"/>
        <v>1.607381916609496E-2</v>
      </c>
      <c r="Y523" s="22">
        <f t="shared" si="358"/>
        <v>-1.0800697624966382E-3</v>
      </c>
      <c r="Z523" s="16"/>
    </row>
    <row r="524" spans="1:26">
      <c r="A524" s="2"/>
      <c r="B524" s="112">
        <v>44221</v>
      </c>
      <c r="C524">
        <v>40.715820000000001</v>
      </c>
      <c r="D524">
        <v>277.71536300000002</v>
      </c>
      <c r="E524">
        <v>46.360652999999999</v>
      </c>
      <c r="F524">
        <v>54.141544000000003</v>
      </c>
      <c r="G524">
        <v>76.539787000000004</v>
      </c>
      <c r="H524">
        <v>121.44832599999999</v>
      </c>
      <c r="I524">
        <v>210.23172</v>
      </c>
      <c r="J524">
        <v>62.649493999999997</v>
      </c>
      <c r="K524">
        <v>332.317657</v>
      </c>
      <c r="L524">
        <v>140.260727</v>
      </c>
      <c r="M524">
        <v>286.391479</v>
      </c>
      <c r="O524" s="22">
        <f t="shared" si="359"/>
        <v>-1.1174438819098742E-2</v>
      </c>
      <c r="P524" s="22">
        <f t="shared" si="349"/>
        <v>1.278702531493825E-2</v>
      </c>
      <c r="Q524" s="22">
        <f t="shared" si="350"/>
        <v>-8.8851999580541463E-4</v>
      </c>
      <c r="R524" s="22">
        <f t="shared" si="351"/>
        <v>2.1957761542187315E-2</v>
      </c>
      <c r="S524" s="22">
        <f t="shared" si="352"/>
        <v>3.2063502640626851E-3</v>
      </c>
      <c r="T524" s="22">
        <f t="shared" si="353"/>
        <v>-1.2482314286140883E-2</v>
      </c>
      <c r="U524" s="22">
        <f t="shared" si="354"/>
        <v>1.6032565976863644E-2</v>
      </c>
      <c r="V524" s="22">
        <f t="shared" si="355"/>
        <v>2.6296836863713757E-2</v>
      </c>
      <c r="W524" s="22">
        <f t="shared" si="356"/>
        <v>7.4816631450813631E-4</v>
      </c>
      <c r="X524" s="22">
        <f t="shared" si="357"/>
        <v>2.7683914407078625E-2</v>
      </c>
      <c r="Y524" s="22">
        <f t="shared" si="358"/>
        <v>-2.2839653155213413E-2</v>
      </c>
      <c r="Z524" s="16"/>
    </row>
    <row r="525" spans="1:26">
      <c r="A525" s="2"/>
      <c r="B525" s="112">
        <v>44222</v>
      </c>
      <c r="C525">
        <v>39.821632000000001</v>
      </c>
      <c r="D525">
        <v>281.75103799999999</v>
      </c>
      <c r="E525">
        <v>46.776062000000003</v>
      </c>
      <c r="F525">
        <v>54.079388000000002</v>
      </c>
      <c r="G525">
        <v>75.109665000000007</v>
      </c>
      <c r="H525">
        <v>120.951965</v>
      </c>
      <c r="I525">
        <v>214.64872700000001</v>
      </c>
      <c r="J525">
        <v>62.330212000000003</v>
      </c>
      <c r="K525">
        <v>327.82696499999997</v>
      </c>
      <c r="L525">
        <v>140.496262</v>
      </c>
      <c r="M525">
        <v>284.28817700000002</v>
      </c>
      <c r="O525" s="22">
        <f t="shared" ref="O525" si="360">(C525/C524)-1</f>
        <v>-2.196168467195303E-2</v>
      </c>
      <c r="P525" s="22">
        <f t="shared" si="349"/>
        <v>1.4531695173089831E-2</v>
      </c>
      <c r="Q525" s="22">
        <f t="shared" si="350"/>
        <v>8.9603785347891485E-3</v>
      </c>
      <c r="R525" s="22">
        <f t="shared" si="351"/>
        <v>-1.1480278434615743E-3</v>
      </c>
      <c r="S525" s="22">
        <f t="shared" si="352"/>
        <v>-1.8684687481557716E-2</v>
      </c>
      <c r="T525" s="22">
        <f t="shared" si="353"/>
        <v>-4.0870139288704532E-3</v>
      </c>
      <c r="U525" s="22">
        <f t="shared" si="354"/>
        <v>2.1010183429979179E-2</v>
      </c>
      <c r="V525" s="22">
        <f t="shared" si="355"/>
        <v>-5.0963220868152082E-3</v>
      </c>
      <c r="W525" s="22">
        <f t="shared" si="356"/>
        <v>-1.3513251268499449E-2</v>
      </c>
      <c r="X525" s="22">
        <f t="shared" si="357"/>
        <v>1.6792655010264834E-3</v>
      </c>
      <c r="Y525" s="22">
        <f t="shared" si="358"/>
        <v>-7.3441500680960781E-3</v>
      </c>
      <c r="Z525" s="16"/>
    </row>
    <row r="526" spans="1:26">
      <c r="A526" s="2"/>
      <c r="B526" s="112">
        <v>44223</v>
      </c>
      <c r="C526">
        <v>39.370201000000002</v>
      </c>
      <c r="D526">
        <v>271.851563</v>
      </c>
      <c r="E526">
        <v>45.612285999999997</v>
      </c>
      <c r="F526">
        <v>52.694102999999998</v>
      </c>
      <c r="G526">
        <v>73.293800000000005</v>
      </c>
      <c r="H526">
        <v>117.532425</v>
      </c>
      <c r="I526">
        <v>211.66403199999999</v>
      </c>
      <c r="J526">
        <v>63.447681000000003</v>
      </c>
      <c r="K526">
        <v>318.157715</v>
      </c>
      <c r="L526">
        <v>139.416718</v>
      </c>
      <c r="M526">
        <v>269.61325099999999</v>
      </c>
      <c r="O526" s="22">
        <f t="shared" ref="O526:O528" si="361">C526/C525-1</f>
        <v>-1.1336325944652392E-2</v>
      </c>
      <c r="P526" s="22">
        <f t="shared" si="349"/>
        <v>-3.5135540476695537E-2</v>
      </c>
      <c r="Q526" s="22">
        <f t="shared" si="350"/>
        <v>-2.4879734424843369E-2</v>
      </c>
      <c r="R526" s="22">
        <f t="shared" si="351"/>
        <v>-2.5615766953575814E-2</v>
      </c>
      <c r="S526" s="22">
        <f t="shared" si="352"/>
        <v>-2.4176182918669631E-2</v>
      </c>
      <c r="T526" s="22">
        <f t="shared" si="353"/>
        <v>-2.8271884627918187E-2</v>
      </c>
      <c r="U526" s="22">
        <f t="shared" si="354"/>
        <v>-1.39050207365079E-2</v>
      </c>
      <c r="V526" s="22">
        <f t="shared" si="355"/>
        <v>1.7928207913042282E-2</v>
      </c>
      <c r="W526" s="22">
        <f t="shared" si="356"/>
        <v>-2.9494980682873262E-2</v>
      </c>
      <c r="X526" s="22">
        <f t="shared" si="357"/>
        <v>-7.6837916157512787E-3</v>
      </c>
      <c r="Y526" s="22">
        <f t="shared" si="358"/>
        <v>-5.1619895540010563E-2</v>
      </c>
      <c r="Z526" s="16"/>
    </row>
    <row r="527" spans="1:26">
      <c r="A527" s="2"/>
      <c r="B527" s="112">
        <v>44224</v>
      </c>
      <c r="C527">
        <v>39.986584000000001</v>
      </c>
      <c r="D527">
        <v>264.71911599999999</v>
      </c>
      <c r="E527">
        <v>45.583751999999997</v>
      </c>
      <c r="F527">
        <v>52.463219000000002</v>
      </c>
      <c r="G527">
        <v>76.32338</v>
      </c>
      <c r="H527">
        <v>119.60069300000001</v>
      </c>
      <c r="I527">
        <v>210.970932</v>
      </c>
      <c r="J527">
        <v>62.268124</v>
      </c>
      <c r="K527">
        <v>323.08789100000001</v>
      </c>
      <c r="L527">
        <v>134.539185</v>
      </c>
      <c r="M527">
        <v>281.35897799999998</v>
      </c>
      <c r="O527" s="22">
        <f t="shared" si="361"/>
        <v>1.5656079581610527E-2</v>
      </c>
      <c r="P527" s="22">
        <f t="shared" si="349"/>
        <v>-2.6236549539352838E-2</v>
      </c>
      <c r="Q527" s="22">
        <f t="shared" si="350"/>
        <v>-6.2557706491628284E-4</v>
      </c>
      <c r="R527" s="22">
        <f t="shared" si="351"/>
        <v>-4.3815908584684538E-3</v>
      </c>
      <c r="S527" s="22">
        <f t="shared" si="352"/>
        <v>4.1334737726792747E-2</v>
      </c>
      <c r="T527" s="22">
        <f t="shared" si="353"/>
        <v>1.7597424710670273E-2</v>
      </c>
      <c r="U527" s="22">
        <f t="shared" si="354"/>
        <v>-3.2745289478374184E-3</v>
      </c>
      <c r="V527" s="22">
        <f t="shared" si="355"/>
        <v>-1.8591018322639763E-2</v>
      </c>
      <c r="W527" s="22">
        <f t="shared" si="356"/>
        <v>1.5496012724381059E-2</v>
      </c>
      <c r="X527" s="22">
        <f t="shared" si="357"/>
        <v>-3.4985280603148317E-2</v>
      </c>
      <c r="Y527" s="22">
        <f t="shared" si="358"/>
        <v>4.3565095396590925E-2</v>
      </c>
      <c r="Z527" s="16"/>
    </row>
    <row r="528" spans="1:26">
      <c r="A528" s="2"/>
      <c r="B528" s="112">
        <v>44225</v>
      </c>
      <c r="C528">
        <v>38.927447999999998</v>
      </c>
      <c r="D528">
        <v>258.05618299999998</v>
      </c>
      <c r="E528">
        <v>44.549987999999999</v>
      </c>
      <c r="F528">
        <v>51.806091000000002</v>
      </c>
      <c r="G528">
        <v>74.752128999999996</v>
      </c>
      <c r="H528">
        <v>118.276993</v>
      </c>
      <c r="I528">
        <v>210.09309400000001</v>
      </c>
      <c r="J528">
        <v>62.773646999999997</v>
      </c>
      <c r="K528">
        <v>318.721405</v>
      </c>
      <c r="L528">
        <v>129.50466900000001</v>
      </c>
      <c r="M528">
        <v>277.36373900000001</v>
      </c>
      <c r="O528" s="22">
        <f t="shared" si="361"/>
        <v>-2.6487283834998321E-2</v>
      </c>
      <c r="P528" s="22">
        <f t="shared" si="349"/>
        <v>-2.5169821887740085E-2</v>
      </c>
      <c r="Q528" s="22">
        <f t="shared" si="350"/>
        <v>-2.2678343809873214E-2</v>
      </c>
      <c r="R528" s="22">
        <f t="shared" si="351"/>
        <v>-1.2525499054871214E-2</v>
      </c>
      <c r="S528" s="22">
        <f t="shared" si="352"/>
        <v>-2.0586758605292466E-2</v>
      </c>
      <c r="T528" s="22">
        <f t="shared" si="353"/>
        <v>-1.1067661622997438E-2</v>
      </c>
      <c r="U528" s="22">
        <f t="shared" si="354"/>
        <v>-4.160942892360131E-3</v>
      </c>
      <c r="V528" s="22">
        <f t="shared" si="355"/>
        <v>8.1184877193345439E-3</v>
      </c>
      <c r="W528" s="22">
        <f t="shared" si="356"/>
        <v>-1.3514855002721204E-2</v>
      </c>
      <c r="X528" s="22">
        <f t="shared" si="357"/>
        <v>-3.7420443716824958E-2</v>
      </c>
      <c r="Y528" s="22">
        <f t="shared" si="358"/>
        <v>-1.4199792124635735E-2</v>
      </c>
      <c r="Z528" s="16"/>
    </row>
    <row r="529" spans="1:26">
      <c r="A529" s="2"/>
      <c r="B529" s="112">
        <v>44228</v>
      </c>
      <c r="C529">
        <v>38.996895000000002</v>
      </c>
      <c r="D529">
        <v>261.73230000000001</v>
      </c>
      <c r="E529">
        <v>44.163124000000003</v>
      </c>
      <c r="F529">
        <v>51.841621000000004</v>
      </c>
      <c r="G529">
        <v>68.815253999999996</v>
      </c>
      <c r="H529">
        <v>119.15026899999999</v>
      </c>
      <c r="I529">
        <v>217.67962600000001</v>
      </c>
      <c r="J529">
        <v>62.747039999999998</v>
      </c>
      <c r="K529">
        <v>319.12274200000002</v>
      </c>
      <c r="L529">
        <v>131.64408900000001</v>
      </c>
      <c r="M529">
        <v>280.63867199999999</v>
      </c>
      <c r="O529" s="22">
        <f t="shared" ref="O529" si="362">(C529/C528)-1</f>
        <v>1.7840111172970907E-3</v>
      </c>
      <c r="P529" s="22">
        <f t="shared" si="349"/>
        <v>1.4245413371862581E-2</v>
      </c>
      <c r="Q529" s="22">
        <f t="shared" si="350"/>
        <v>-8.6838182762247751E-3</v>
      </c>
      <c r="R529" s="22">
        <f t="shared" si="351"/>
        <v>6.8582669169159338E-4</v>
      </c>
      <c r="S529" s="22">
        <f t="shared" si="352"/>
        <v>-7.9420814890770575E-2</v>
      </c>
      <c r="T529" s="22">
        <f t="shared" si="353"/>
        <v>7.3833124925655191E-3</v>
      </c>
      <c r="U529" s="22">
        <f t="shared" si="354"/>
        <v>3.6110334973695091E-2</v>
      </c>
      <c r="V529" s="22">
        <f t="shared" si="355"/>
        <v>-4.2385620832252613E-4</v>
      </c>
      <c r="W529" s="22">
        <f t="shared" si="356"/>
        <v>1.2592094340198035E-3</v>
      </c>
      <c r="X529" s="22">
        <f t="shared" si="357"/>
        <v>1.6520022146846225E-2</v>
      </c>
      <c r="Y529" s="22">
        <f t="shared" si="358"/>
        <v>1.1807358134871215E-2</v>
      </c>
      <c r="Z529" s="16"/>
    </row>
    <row r="530" spans="1:26">
      <c r="A530" s="2"/>
      <c r="B530" s="112">
        <v>44229</v>
      </c>
      <c r="C530">
        <v>39.613273999999997</v>
      </c>
      <c r="D530">
        <v>266.79690599999998</v>
      </c>
      <c r="E530">
        <v>44.638779</v>
      </c>
      <c r="F530">
        <v>52.125774</v>
      </c>
      <c r="G530">
        <v>71.929519999999997</v>
      </c>
      <c r="H530">
        <v>122.818001</v>
      </c>
      <c r="I530">
        <v>218.21556100000001</v>
      </c>
      <c r="J530">
        <v>62.312472999999997</v>
      </c>
      <c r="K530">
        <v>323.63253800000001</v>
      </c>
      <c r="L530">
        <v>132.47830200000001</v>
      </c>
      <c r="M530">
        <v>290.55960099999999</v>
      </c>
      <c r="O530" s="22">
        <f t="shared" ref="O530:O532" si="363">C530/C529-1</f>
        <v>1.5805848132267819E-2</v>
      </c>
      <c r="P530" s="22">
        <f t="shared" si="349"/>
        <v>1.9350328560899799E-2</v>
      </c>
      <c r="Q530" s="22">
        <f t="shared" si="350"/>
        <v>1.0770411078709019E-2</v>
      </c>
      <c r="R530" s="22">
        <f t="shared" si="351"/>
        <v>5.4811750581640339E-3</v>
      </c>
      <c r="S530" s="22">
        <f t="shared" si="352"/>
        <v>4.5255460366389055E-2</v>
      </c>
      <c r="T530" s="22">
        <f t="shared" si="353"/>
        <v>3.0782406374592508E-2</v>
      </c>
      <c r="U530" s="22">
        <f t="shared" si="354"/>
        <v>2.4620356523397113E-3</v>
      </c>
      <c r="V530" s="22">
        <f t="shared" si="355"/>
        <v>-6.925697212171289E-3</v>
      </c>
      <c r="W530" s="22">
        <f t="shared" si="356"/>
        <v>1.413185400619299E-2</v>
      </c>
      <c r="X530" s="22">
        <f t="shared" si="357"/>
        <v>6.3368815594904149E-3</v>
      </c>
      <c r="Y530" s="22">
        <f t="shared" si="358"/>
        <v>3.5351254085181916E-2</v>
      </c>
      <c r="Z530" s="16"/>
    </row>
    <row r="531" spans="1:26">
      <c r="A531" s="2"/>
      <c r="B531" s="112">
        <v>44230</v>
      </c>
      <c r="C531">
        <v>41.167248000000001</v>
      </c>
      <c r="D531">
        <v>266.36737099999999</v>
      </c>
      <c r="E531">
        <v>44.775131000000002</v>
      </c>
      <c r="F531">
        <v>52.658572999999997</v>
      </c>
      <c r="G531">
        <v>70.508812000000006</v>
      </c>
      <c r="H531">
        <v>124.224411</v>
      </c>
      <c r="I531">
        <v>214.667191</v>
      </c>
      <c r="J531">
        <v>62.534199000000001</v>
      </c>
      <c r="K531">
        <v>322.83950800000002</v>
      </c>
      <c r="L531">
        <v>131.44781499999999</v>
      </c>
      <c r="M531">
        <v>289.21502700000002</v>
      </c>
      <c r="O531" s="22">
        <f t="shared" si="363"/>
        <v>3.9228618164709239E-2</v>
      </c>
      <c r="P531" s="22">
        <f t="shared" si="349"/>
        <v>-1.6099699447038596E-3</v>
      </c>
      <c r="Q531" s="22">
        <f t="shared" si="350"/>
        <v>3.0545638356282989E-3</v>
      </c>
      <c r="R531" s="22">
        <f t="shared" si="351"/>
        <v>1.022141177222613E-2</v>
      </c>
      <c r="S531" s="22">
        <f t="shared" si="352"/>
        <v>-1.9751389971738864E-2</v>
      </c>
      <c r="T531" s="22">
        <f t="shared" si="353"/>
        <v>1.1451171559126783E-2</v>
      </c>
      <c r="U531" s="22">
        <f t="shared" si="354"/>
        <v>-1.6260847685376612E-2</v>
      </c>
      <c r="V531" s="22">
        <f t="shared" si="355"/>
        <v>3.5582924144257344E-3</v>
      </c>
      <c r="W531" s="22">
        <f t="shared" si="356"/>
        <v>-2.4504025611911118E-3</v>
      </c>
      <c r="X531" s="22">
        <f t="shared" si="357"/>
        <v>-7.7785341783744855E-3</v>
      </c>
      <c r="Y531" s="22">
        <f t="shared" si="358"/>
        <v>-4.6275325109631504E-3</v>
      </c>
      <c r="Z531" s="16"/>
    </row>
    <row r="532" spans="1:26">
      <c r="A532" s="2"/>
      <c r="B532" s="112">
        <v>44231</v>
      </c>
      <c r="C532">
        <v>41.957267999999999</v>
      </c>
      <c r="D532">
        <v>266.20755000000003</v>
      </c>
      <c r="E532">
        <v>45.196883999999997</v>
      </c>
      <c r="F532">
        <v>49.594971000000001</v>
      </c>
      <c r="G532">
        <v>72.428177000000005</v>
      </c>
      <c r="H532">
        <v>127.08319899999999</v>
      </c>
      <c r="I532">
        <v>214.56552099999999</v>
      </c>
      <c r="J532">
        <v>62.605133000000002</v>
      </c>
      <c r="K532">
        <v>314.651184</v>
      </c>
      <c r="L532">
        <v>134.83358799999999</v>
      </c>
      <c r="M532">
        <v>297.02301</v>
      </c>
      <c r="O532" s="22">
        <f t="shared" si="363"/>
        <v>1.9190498232964259E-2</v>
      </c>
      <c r="P532" s="22">
        <f t="shared" si="349"/>
        <v>-6.0000216768274495E-4</v>
      </c>
      <c r="Q532" s="22">
        <f t="shared" si="350"/>
        <v>9.4193582593873337E-3</v>
      </c>
      <c r="R532" s="22">
        <f t="shared" si="351"/>
        <v>-5.817859895291877E-2</v>
      </c>
      <c r="S532" s="22">
        <f t="shared" si="352"/>
        <v>2.7221632949935293E-2</v>
      </c>
      <c r="T532" s="22">
        <f t="shared" si="353"/>
        <v>2.3013093618129421E-2</v>
      </c>
      <c r="U532" s="22">
        <f t="shared" si="354"/>
        <v>-4.7361685559121902E-4</v>
      </c>
      <c r="V532" s="22">
        <f t="shared" si="355"/>
        <v>1.1343233164304856E-3</v>
      </c>
      <c r="W532" s="22">
        <f t="shared" si="356"/>
        <v>-2.5363450869835935E-2</v>
      </c>
      <c r="X532" s="22">
        <f t="shared" si="357"/>
        <v>2.5757544923816322E-2</v>
      </c>
      <c r="Y532" s="22">
        <f t="shared" si="358"/>
        <v>2.6997155303413622E-2</v>
      </c>
      <c r="Z532" s="16"/>
    </row>
    <row r="533" spans="1:26">
      <c r="A533" s="2"/>
      <c r="B533" s="112">
        <v>44232</v>
      </c>
      <c r="C533">
        <v>43.363650999999997</v>
      </c>
      <c r="D533">
        <v>267.81585699999999</v>
      </c>
      <c r="E533">
        <v>45.777180000000001</v>
      </c>
      <c r="F533">
        <v>48.857928999999999</v>
      </c>
      <c r="G533">
        <v>71.355591000000004</v>
      </c>
      <c r="H533">
        <v>126.835022</v>
      </c>
      <c r="I533">
        <v>215.295547</v>
      </c>
      <c r="J533">
        <v>63.412205</v>
      </c>
      <c r="K533">
        <v>310.05548099999999</v>
      </c>
      <c r="L533">
        <v>134.41589400000001</v>
      </c>
      <c r="M533">
        <v>296.99426299999999</v>
      </c>
      <c r="O533" s="22">
        <f t="shared" ref="O533" si="364">(C533/C532)-1</f>
        <v>3.35194131324279E-2</v>
      </c>
      <c r="P533" s="22">
        <f t="shared" si="349"/>
        <v>6.0415529161361725E-3</v>
      </c>
      <c r="Q533" s="22">
        <f t="shared" si="350"/>
        <v>1.2839292195453211E-2</v>
      </c>
      <c r="R533" s="22">
        <f t="shared" si="351"/>
        <v>-1.4861224538270323E-2</v>
      </c>
      <c r="S533" s="22">
        <f t="shared" si="352"/>
        <v>-1.4808960330452647E-2</v>
      </c>
      <c r="T533" s="22">
        <f t="shared" si="353"/>
        <v>-1.9528702610012161E-3</v>
      </c>
      <c r="U533" s="22">
        <f t="shared" si="354"/>
        <v>3.4023453376743618E-3</v>
      </c>
      <c r="V533" s="22">
        <f t="shared" si="355"/>
        <v>1.2891466902562154E-2</v>
      </c>
      <c r="W533" s="22">
        <f t="shared" si="356"/>
        <v>-1.4605706997752876E-2</v>
      </c>
      <c r="X533" s="22">
        <f t="shared" si="357"/>
        <v>-3.0978482898488258E-3</v>
      </c>
      <c r="Y533" s="22">
        <f t="shared" si="358"/>
        <v>-9.6783747494888495E-5</v>
      </c>
      <c r="Z533" s="16"/>
    </row>
    <row r="534" spans="1:26">
      <c r="A534" s="2"/>
      <c r="B534" s="112">
        <v>44235</v>
      </c>
      <c r="C534">
        <v>45.230148</v>
      </c>
      <c r="D534">
        <v>266.29745500000001</v>
      </c>
      <c r="E534">
        <v>45.989638999999997</v>
      </c>
      <c r="F534">
        <v>48.857928999999999</v>
      </c>
      <c r="G534">
        <v>71.280319000000006</v>
      </c>
      <c r="H534">
        <v>128.82051100000001</v>
      </c>
      <c r="I534">
        <v>215.11073300000001</v>
      </c>
      <c r="J534">
        <v>63.217091000000003</v>
      </c>
      <c r="K534">
        <v>309.89300500000002</v>
      </c>
      <c r="L534">
        <v>134.56333900000001</v>
      </c>
      <c r="M534">
        <v>304.48541299999999</v>
      </c>
      <c r="O534" s="22">
        <f t="shared" ref="O534:O536" si="365">C534/C533-1</f>
        <v>4.3042893228709023E-2</v>
      </c>
      <c r="P534" s="22">
        <f t="shared" si="349"/>
        <v>-5.6695746734667374E-3</v>
      </c>
      <c r="Q534" s="22">
        <f t="shared" si="350"/>
        <v>4.6411552655711841E-3</v>
      </c>
      <c r="R534" s="22">
        <f t="shared" si="351"/>
        <v>0</v>
      </c>
      <c r="S534" s="22">
        <f t="shared" si="352"/>
        <v>-1.0548858042531695E-3</v>
      </c>
      <c r="T534" s="22">
        <f t="shared" si="353"/>
        <v>1.5654106954781088E-2</v>
      </c>
      <c r="U534" s="22">
        <f t="shared" si="354"/>
        <v>-8.5841998394875496E-4</v>
      </c>
      <c r="V534" s="22">
        <f t="shared" si="355"/>
        <v>-3.0769155559248196E-3</v>
      </c>
      <c r="W534" s="22">
        <f t="shared" si="356"/>
        <v>-5.2402234424608896E-4</v>
      </c>
      <c r="X534" s="22">
        <f t="shared" si="357"/>
        <v>1.0969312899857808E-3</v>
      </c>
      <c r="Y534" s="22">
        <f t="shared" si="358"/>
        <v>2.5223214496907564E-2</v>
      </c>
      <c r="Z534" s="16"/>
    </row>
    <row r="535" spans="1:26">
      <c r="A535" s="2"/>
      <c r="B535" s="112">
        <v>44236</v>
      </c>
      <c r="C535">
        <v>44.700423999999998</v>
      </c>
      <c r="D535">
        <v>269.16442899999998</v>
      </c>
      <c r="E535">
        <v>46.243324000000001</v>
      </c>
      <c r="F535">
        <v>48.378410000000002</v>
      </c>
      <c r="G535">
        <v>69.125716999999995</v>
      </c>
      <c r="H535">
        <v>128.30577099999999</v>
      </c>
      <c r="I535">
        <v>214.06654399999999</v>
      </c>
      <c r="J535">
        <v>63.279167000000001</v>
      </c>
      <c r="K535">
        <v>314.94741800000003</v>
      </c>
      <c r="L535">
        <v>133.67875699999999</v>
      </c>
      <c r="M535">
        <v>302.84314000000001</v>
      </c>
      <c r="O535" s="22">
        <f t="shared" si="365"/>
        <v>-1.171174589125823E-2</v>
      </c>
      <c r="P535" s="22">
        <f t="shared" si="349"/>
        <v>1.0766058579117832E-2</v>
      </c>
      <c r="Q535" s="22">
        <f t="shared" si="350"/>
        <v>5.5161337535178934E-3</v>
      </c>
      <c r="R535" s="22">
        <f t="shared" si="351"/>
        <v>-9.814558451709976E-3</v>
      </c>
      <c r="S535" s="22">
        <f t="shared" si="352"/>
        <v>-3.0227165509739251E-2</v>
      </c>
      <c r="T535" s="22">
        <f t="shared" si="353"/>
        <v>-3.9957922539215485E-3</v>
      </c>
      <c r="U535" s="22">
        <f t="shared" si="354"/>
        <v>-4.8541929332741596E-3</v>
      </c>
      <c r="V535" s="22">
        <f t="shared" si="355"/>
        <v>9.8194964396580708E-4</v>
      </c>
      <c r="W535" s="22">
        <f t="shared" si="356"/>
        <v>1.6310187446793245E-2</v>
      </c>
      <c r="X535" s="22">
        <f t="shared" si="357"/>
        <v>-6.5737221339314811E-3</v>
      </c>
      <c r="Y535" s="22">
        <f t="shared" si="358"/>
        <v>-5.3936015647487734E-3</v>
      </c>
      <c r="Z535" s="16"/>
    </row>
    <row r="536" spans="1:26">
      <c r="A536" s="2"/>
      <c r="B536" s="112">
        <v>44237</v>
      </c>
      <c r="C536">
        <v>45.133040999999999</v>
      </c>
      <c r="D536">
        <v>271.58184799999998</v>
      </c>
      <c r="E536">
        <v>45.704247000000002</v>
      </c>
      <c r="F536">
        <v>48.174160000000001</v>
      </c>
      <c r="G536">
        <v>66.16198</v>
      </c>
      <c r="H536">
        <v>128.37931800000001</v>
      </c>
      <c r="I536">
        <v>214.06654399999999</v>
      </c>
      <c r="J536">
        <v>64.130577000000002</v>
      </c>
      <c r="K536">
        <v>318.54946899999999</v>
      </c>
      <c r="L536">
        <v>133.06938199999999</v>
      </c>
      <c r="M536">
        <v>301.22006199999998</v>
      </c>
      <c r="O536" s="22">
        <f t="shared" si="365"/>
        <v>9.6781408605877139E-3</v>
      </c>
      <c r="P536" s="22">
        <f t="shared" si="349"/>
        <v>8.9811978833205242E-3</v>
      </c>
      <c r="Q536" s="22">
        <f t="shared" si="350"/>
        <v>-1.1657401617582663E-2</v>
      </c>
      <c r="R536" s="22">
        <f t="shared" si="351"/>
        <v>-4.2219246147197076E-3</v>
      </c>
      <c r="S536" s="22">
        <f t="shared" si="352"/>
        <v>-4.2874593257383409E-2</v>
      </c>
      <c r="T536" s="22">
        <f t="shared" si="353"/>
        <v>5.7321661704534677E-4</v>
      </c>
      <c r="U536" s="22">
        <f t="shared" si="354"/>
        <v>0</v>
      </c>
      <c r="V536" s="22">
        <f t="shared" si="355"/>
        <v>1.3454823133180582E-2</v>
      </c>
      <c r="W536" s="22">
        <f t="shared" si="356"/>
        <v>1.1436991682211461E-2</v>
      </c>
      <c r="X536" s="22">
        <f t="shared" si="357"/>
        <v>-4.5585028891313994E-3</v>
      </c>
      <c r="Y536" s="22">
        <f t="shared" si="358"/>
        <v>-5.3594676108562611E-3</v>
      </c>
      <c r="Z536" s="16"/>
    </row>
    <row r="537" spans="1:26">
      <c r="A537" s="2"/>
      <c r="B537" s="112">
        <v>44238</v>
      </c>
      <c r="C537">
        <v>44.002949000000001</v>
      </c>
      <c r="D537">
        <v>270.10342400000002</v>
      </c>
      <c r="E537">
        <v>45.669364999999999</v>
      </c>
      <c r="F537">
        <v>48.262965999999999</v>
      </c>
      <c r="G537">
        <v>66.764137000000005</v>
      </c>
      <c r="H537">
        <v>128.020813</v>
      </c>
      <c r="I537">
        <v>210.51817299999999</v>
      </c>
      <c r="J537">
        <v>63.696007000000002</v>
      </c>
      <c r="K537">
        <v>318.23419200000001</v>
      </c>
      <c r="L537">
        <v>132.81385800000001</v>
      </c>
      <c r="M537">
        <v>302.00756799999999</v>
      </c>
      <c r="O537" s="22">
        <f t="shared" ref="O537" si="366">(C537/C536)-1</f>
        <v>-2.5039128207647199E-2</v>
      </c>
      <c r="P537" s="22">
        <f t="shared" si="349"/>
        <v>-5.4437511596870936E-3</v>
      </c>
      <c r="Q537" s="22">
        <f t="shared" si="350"/>
        <v>-7.6321134882728625E-4</v>
      </c>
      <c r="R537" s="22">
        <f t="shared" si="351"/>
        <v>1.8434363982682278E-3</v>
      </c>
      <c r="S537" s="22">
        <f t="shared" si="352"/>
        <v>9.1012542248585238E-3</v>
      </c>
      <c r="T537" s="22">
        <f t="shared" si="353"/>
        <v>-2.7925448240814221E-3</v>
      </c>
      <c r="U537" s="22">
        <f t="shared" si="354"/>
        <v>-1.6576018530013781E-2</v>
      </c>
      <c r="V537" s="22">
        <f t="shared" si="355"/>
        <v>-6.7763307353371216E-3</v>
      </c>
      <c r="W537" s="22">
        <f t="shared" si="356"/>
        <v>-9.8972696765031731E-4</v>
      </c>
      <c r="X537" s="22">
        <f t="shared" si="357"/>
        <v>-1.9202313572026508E-3</v>
      </c>
      <c r="Y537" s="22">
        <f t="shared" si="358"/>
        <v>2.6143876167186164E-3</v>
      </c>
      <c r="Z537" s="16"/>
    </row>
    <row r="538" spans="1:26">
      <c r="A538" s="2"/>
      <c r="B538" s="112">
        <v>44239</v>
      </c>
      <c r="C538">
        <v>44.60331</v>
      </c>
      <c r="D538">
        <v>270.21328699999998</v>
      </c>
      <c r="E538">
        <v>45.812057000000003</v>
      </c>
      <c r="F538">
        <v>48.884556000000003</v>
      </c>
      <c r="G538">
        <v>67.243995999999996</v>
      </c>
      <c r="H538">
        <v>129.840881</v>
      </c>
      <c r="I538">
        <v>209.93600499999999</v>
      </c>
      <c r="J538">
        <v>63.021973000000003</v>
      </c>
      <c r="K538">
        <v>313.61932400000001</v>
      </c>
      <c r="L538">
        <v>133.049713</v>
      </c>
      <c r="M538">
        <v>300.60537699999998</v>
      </c>
      <c r="O538" s="22">
        <f t="shared" ref="O538:O540" si="367">C538/C537-1</f>
        <v>1.3643653746933992E-2</v>
      </c>
      <c r="P538" s="22">
        <f t="shared" si="349"/>
        <v>4.0674419588238031E-4</v>
      </c>
      <c r="Q538" s="22">
        <f t="shared" si="350"/>
        <v>3.1244577190858713E-3</v>
      </c>
      <c r="R538" s="22">
        <f t="shared" si="351"/>
        <v>1.2879233323538575E-2</v>
      </c>
      <c r="S538" s="22">
        <f t="shared" si="352"/>
        <v>7.1873766600172306E-3</v>
      </c>
      <c r="T538" s="22">
        <f t="shared" si="353"/>
        <v>1.4216969548537239E-2</v>
      </c>
      <c r="U538" s="22">
        <f t="shared" si="354"/>
        <v>-2.765404961024398E-3</v>
      </c>
      <c r="V538" s="22">
        <f t="shared" si="355"/>
        <v>-1.0582044805414581E-2</v>
      </c>
      <c r="W538" s="22">
        <f t="shared" si="356"/>
        <v>-1.4501483863179621E-2</v>
      </c>
      <c r="X538" s="22">
        <f t="shared" si="357"/>
        <v>1.7758312539943866E-3</v>
      </c>
      <c r="Y538" s="22">
        <f t="shared" si="358"/>
        <v>-4.6429002070571546E-3</v>
      </c>
      <c r="Z538" s="16"/>
    </row>
    <row r="539" spans="1:26">
      <c r="A539" s="2"/>
      <c r="B539" s="112">
        <v>44243</v>
      </c>
      <c r="C539">
        <v>45.945292999999999</v>
      </c>
      <c r="D539">
        <v>273.67962599999998</v>
      </c>
      <c r="E539">
        <v>46.189414999999997</v>
      </c>
      <c r="F539">
        <v>49.497287999999998</v>
      </c>
      <c r="G539">
        <v>66.792366000000001</v>
      </c>
      <c r="H539">
        <v>132.96624800000001</v>
      </c>
      <c r="I539">
        <v>207.89387500000001</v>
      </c>
      <c r="J539">
        <v>62.811264000000001</v>
      </c>
      <c r="K539">
        <v>310.16055299999999</v>
      </c>
      <c r="L539">
        <v>130.90707399999999</v>
      </c>
      <c r="M539">
        <v>304.53341699999999</v>
      </c>
      <c r="O539" s="22">
        <f t="shared" si="367"/>
        <v>3.0087072013265326E-2</v>
      </c>
      <c r="P539" s="22">
        <f t="shared" si="349"/>
        <v>1.2828158964662606E-2</v>
      </c>
      <c r="Q539" s="22">
        <f t="shared" si="350"/>
        <v>8.2370892012115782E-3</v>
      </c>
      <c r="R539" s="22">
        <f t="shared" si="351"/>
        <v>1.2534265423214563E-2</v>
      </c>
      <c r="S539" s="22">
        <f t="shared" si="352"/>
        <v>-6.7162873544872603E-3</v>
      </c>
      <c r="T539" s="22">
        <f t="shared" si="353"/>
        <v>2.4070747024583117E-2</v>
      </c>
      <c r="U539" s="22">
        <f t="shared" si="354"/>
        <v>-9.7273928786059116E-3</v>
      </c>
      <c r="V539" s="22">
        <f t="shared" si="355"/>
        <v>-3.3434211905742917E-3</v>
      </c>
      <c r="W539" s="22">
        <f t="shared" si="356"/>
        <v>-1.1028564681173858E-2</v>
      </c>
      <c r="X539" s="22">
        <f t="shared" si="357"/>
        <v>-1.6104048266530335E-2</v>
      </c>
      <c r="Y539" s="22">
        <f t="shared" si="358"/>
        <v>1.306709826418051E-2</v>
      </c>
      <c r="Z539" s="16"/>
    </row>
    <row r="540" spans="1:26">
      <c r="A540" s="2"/>
      <c r="B540" s="112">
        <v>44244</v>
      </c>
      <c r="C540">
        <v>46.660423000000002</v>
      </c>
      <c r="D540">
        <v>273.28005999999999</v>
      </c>
      <c r="E540">
        <v>46.677757</v>
      </c>
      <c r="F540">
        <v>48.893447999999999</v>
      </c>
      <c r="G540">
        <v>65.851494000000002</v>
      </c>
      <c r="H540">
        <v>133.37994399999999</v>
      </c>
      <c r="I540">
        <v>209.122849</v>
      </c>
      <c r="J540">
        <v>62.909892999999997</v>
      </c>
      <c r="K540">
        <v>312.30081200000001</v>
      </c>
      <c r="L540">
        <v>128.59738200000001</v>
      </c>
      <c r="M540">
        <v>299.72180200000003</v>
      </c>
      <c r="O540" s="22">
        <f t="shared" si="367"/>
        <v>1.5564815311984281E-2</v>
      </c>
      <c r="P540" s="22">
        <f t="shared" si="349"/>
        <v>-1.4599771486094593E-3</v>
      </c>
      <c r="Q540" s="22">
        <f t="shared" si="350"/>
        <v>1.0572595474525937E-2</v>
      </c>
      <c r="R540" s="22">
        <f t="shared" si="351"/>
        <v>-1.2199456261118735E-2</v>
      </c>
      <c r="S540" s="22">
        <f t="shared" si="352"/>
        <v>-1.4086520007391301E-2</v>
      </c>
      <c r="T540" s="22">
        <f t="shared" si="353"/>
        <v>3.1112858054020975E-3</v>
      </c>
      <c r="U540" s="22">
        <f t="shared" si="354"/>
        <v>5.9115450130504676E-3</v>
      </c>
      <c r="V540" s="22">
        <f t="shared" si="355"/>
        <v>1.5702438339721958E-3</v>
      </c>
      <c r="W540" s="22">
        <f t="shared" si="356"/>
        <v>6.90048743883942E-3</v>
      </c>
      <c r="X540" s="22">
        <f t="shared" si="357"/>
        <v>-1.7643752391868328E-2</v>
      </c>
      <c r="Y540" s="22">
        <f t="shared" si="358"/>
        <v>-1.5799957349179716E-2</v>
      </c>
      <c r="Z540" s="16"/>
    </row>
    <row r="541" spans="1:26">
      <c r="A541" s="2"/>
      <c r="B541" s="112">
        <v>44245</v>
      </c>
      <c r="C541">
        <v>45.927635000000002</v>
      </c>
      <c r="D541">
        <v>269.10449199999999</v>
      </c>
      <c r="E541">
        <v>43.65258</v>
      </c>
      <c r="F541">
        <v>49.390728000000003</v>
      </c>
      <c r="G541">
        <v>64.769485000000003</v>
      </c>
      <c r="H541">
        <v>133.830307</v>
      </c>
      <c r="I541">
        <v>210.92475899999999</v>
      </c>
      <c r="J541">
        <v>62.784354999999998</v>
      </c>
      <c r="K541">
        <v>313.78173800000002</v>
      </c>
      <c r="L541">
        <v>127.486732</v>
      </c>
      <c r="M541">
        <v>288.360321</v>
      </c>
      <c r="O541" s="22">
        <f t="shared" ref="O541" si="368">(C541/C540)-1</f>
        <v>-1.5704701176840974E-2</v>
      </c>
      <c r="P541" s="22">
        <f t="shared" si="349"/>
        <v>-1.527944629403255E-2</v>
      </c>
      <c r="Q541" s="22">
        <f t="shared" si="350"/>
        <v>-6.4809819374996969E-2</v>
      </c>
      <c r="R541" s="22">
        <f t="shared" si="351"/>
        <v>1.0170687900759257E-2</v>
      </c>
      <c r="S541" s="22">
        <f t="shared" si="352"/>
        <v>-1.6431047107298702E-2</v>
      </c>
      <c r="T541" s="22">
        <f t="shared" si="353"/>
        <v>3.3765421284028818E-3</v>
      </c>
      <c r="U541" s="22">
        <f t="shared" si="354"/>
        <v>8.616514209788706E-3</v>
      </c>
      <c r="V541" s="22">
        <f t="shared" si="355"/>
        <v>-1.9955207998842983E-3</v>
      </c>
      <c r="W541" s="22">
        <f t="shared" si="356"/>
        <v>4.7419857493038453E-3</v>
      </c>
      <c r="X541" s="22">
        <f t="shared" si="357"/>
        <v>-8.6366454956291472E-3</v>
      </c>
      <c r="Y541" s="22">
        <f t="shared" si="358"/>
        <v>-3.7906755278349857E-2</v>
      </c>
      <c r="Z541" s="16"/>
    </row>
    <row r="542" spans="1:26">
      <c r="A542" s="2"/>
      <c r="B542" s="112">
        <v>44246</v>
      </c>
      <c r="C542">
        <v>46.236649</v>
      </c>
      <c r="D542">
        <v>261.28277600000001</v>
      </c>
      <c r="E542">
        <v>43.868214000000002</v>
      </c>
      <c r="F542">
        <v>48.289608000000001</v>
      </c>
      <c r="G542">
        <v>65.663345000000007</v>
      </c>
      <c r="H542">
        <v>136.064087</v>
      </c>
      <c r="I542">
        <v>209.17828399999999</v>
      </c>
      <c r="J542">
        <v>61.134498999999998</v>
      </c>
      <c r="K542">
        <v>310.122345</v>
      </c>
      <c r="L542">
        <v>127.64398199999999</v>
      </c>
      <c r="M542">
        <v>316.93218999999999</v>
      </c>
      <c r="O542" s="22">
        <f t="shared" ref="O542:O544" si="369">C542/C541-1</f>
        <v>6.7282802608930048E-3</v>
      </c>
      <c r="P542" s="22">
        <f t="shared" si="349"/>
        <v>-2.9065720686669128E-2</v>
      </c>
      <c r="Q542" s="22">
        <f t="shared" si="350"/>
        <v>4.9397767554633099E-3</v>
      </c>
      <c r="R542" s="22">
        <f t="shared" si="351"/>
        <v>-2.2294062966636163E-2</v>
      </c>
      <c r="S542" s="22">
        <f t="shared" si="352"/>
        <v>1.3800634666154998E-2</v>
      </c>
      <c r="T542" s="22">
        <f t="shared" si="353"/>
        <v>1.66911370830225E-2</v>
      </c>
      <c r="U542" s="22">
        <f t="shared" si="354"/>
        <v>-8.2800853170584832E-3</v>
      </c>
      <c r="V542" s="22">
        <f t="shared" si="355"/>
        <v>-2.627813887711361E-2</v>
      </c>
      <c r="W542" s="22">
        <f t="shared" si="356"/>
        <v>-1.1662224268768728E-2</v>
      </c>
      <c r="X542" s="22">
        <f t="shared" si="357"/>
        <v>1.2334616907427876E-3</v>
      </c>
      <c r="Y542" s="22">
        <f t="shared" si="358"/>
        <v>9.9083913143514613E-2</v>
      </c>
      <c r="Z542" s="16"/>
    </row>
    <row r="543" spans="1:26">
      <c r="A543" s="2"/>
      <c r="B543" s="112">
        <v>44249</v>
      </c>
      <c r="C543">
        <v>47.940612999999999</v>
      </c>
      <c r="D543">
        <v>260.05407700000001</v>
      </c>
      <c r="E543">
        <v>43.662098</v>
      </c>
      <c r="F543">
        <v>48.227448000000003</v>
      </c>
      <c r="G543">
        <v>65.296394000000006</v>
      </c>
      <c r="H543">
        <v>137.34178199999999</v>
      </c>
      <c r="I543">
        <v>207.97705099999999</v>
      </c>
      <c r="J543">
        <v>60.946201000000002</v>
      </c>
      <c r="K543">
        <v>313.046021</v>
      </c>
      <c r="L543">
        <v>123.840317</v>
      </c>
      <c r="M543">
        <v>324.144836</v>
      </c>
      <c r="O543" s="22">
        <f t="shared" si="369"/>
        <v>3.6853103260143349E-2</v>
      </c>
      <c r="P543" s="22">
        <f t="shared" si="349"/>
        <v>-4.7025640909449384E-3</v>
      </c>
      <c r="Q543" s="22">
        <f t="shared" si="350"/>
        <v>-4.6985272753524709E-3</v>
      </c>
      <c r="R543" s="22">
        <f t="shared" si="351"/>
        <v>-1.2872334768175842E-3</v>
      </c>
      <c r="S543" s="22">
        <f t="shared" si="352"/>
        <v>-5.5883689751108356E-3</v>
      </c>
      <c r="T543" s="22">
        <f t="shared" si="353"/>
        <v>9.3903911617765345E-3</v>
      </c>
      <c r="U543" s="22">
        <f t="shared" si="354"/>
        <v>-5.7426276620569094E-3</v>
      </c>
      <c r="V543" s="22">
        <f t="shared" si="355"/>
        <v>-3.0800612269676897E-3</v>
      </c>
      <c r="W543" s="22">
        <f t="shared" si="356"/>
        <v>9.4274922369750325E-3</v>
      </c>
      <c r="X543" s="22">
        <f t="shared" si="357"/>
        <v>-2.9799015514887284E-2</v>
      </c>
      <c r="Y543" s="22">
        <f t="shared" si="358"/>
        <v>2.2757694634931269E-2</v>
      </c>
      <c r="Z543" s="16"/>
    </row>
    <row r="544" spans="1:26">
      <c r="A544" s="2"/>
      <c r="B544" s="112">
        <v>44250</v>
      </c>
      <c r="C544">
        <v>48.602772000000002</v>
      </c>
      <c r="D544">
        <v>265.578217</v>
      </c>
      <c r="E544">
        <v>42.958129999999997</v>
      </c>
      <c r="F544">
        <v>49.213127</v>
      </c>
      <c r="G544">
        <v>64.628371999999999</v>
      </c>
      <c r="H544">
        <v>138.44485499999999</v>
      </c>
      <c r="I544">
        <v>206.22131300000001</v>
      </c>
      <c r="J544">
        <v>60.677197</v>
      </c>
      <c r="K544">
        <v>314.83270299999998</v>
      </c>
      <c r="L544">
        <v>123.70272799999999</v>
      </c>
      <c r="M544">
        <v>324.04882800000001</v>
      </c>
      <c r="O544" s="22">
        <f t="shared" si="369"/>
        <v>1.3812067859874988E-2</v>
      </c>
      <c r="P544" s="22">
        <f t="shared" si="349"/>
        <v>2.1242274159770203E-2</v>
      </c>
      <c r="Q544" s="22">
        <f t="shared" si="350"/>
        <v>-1.6123091473982831E-2</v>
      </c>
      <c r="R544" s="22">
        <f t="shared" si="351"/>
        <v>2.0438133073099829E-2</v>
      </c>
      <c r="S544" s="22">
        <f t="shared" si="352"/>
        <v>-1.023061089713484E-2</v>
      </c>
      <c r="T544" s="22">
        <f t="shared" si="353"/>
        <v>8.0315908526655821E-3</v>
      </c>
      <c r="U544" s="22">
        <f t="shared" si="354"/>
        <v>-8.4419794951318128E-3</v>
      </c>
      <c r="V544" s="22">
        <f t="shared" si="355"/>
        <v>-4.4137943889235309E-3</v>
      </c>
      <c r="W544" s="22">
        <f t="shared" si="356"/>
        <v>5.7074100296581332E-3</v>
      </c>
      <c r="X544" s="22">
        <f t="shared" si="357"/>
        <v>-1.1110194428847198E-3</v>
      </c>
      <c r="Y544" s="22">
        <f t="shared" si="358"/>
        <v>-2.9618858404389936E-4</v>
      </c>
      <c r="Z544" s="16"/>
    </row>
    <row r="545" spans="1:26">
      <c r="A545" s="2"/>
      <c r="B545" s="112">
        <v>44251</v>
      </c>
      <c r="C545">
        <v>50.059531999999997</v>
      </c>
      <c r="D545">
        <v>264.02984600000002</v>
      </c>
      <c r="E545">
        <v>42.241463000000003</v>
      </c>
      <c r="F545">
        <v>48.183041000000003</v>
      </c>
      <c r="G545">
        <v>67.441574000000003</v>
      </c>
      <c r="H545">
        <v>140.880798</v>
      </c>
      <c r="I545">
        <v>207.70906099999999</v>
      </c>
      <c r="J545">
        <v>59.762608</v>
      </c>
      <c r="K545">
        <v>317.41244499999999</v>
      </c>
      <c r="L545">
        <v>123.201469</v>
      </c>
      <c r="M545">
        <v>331.97207600000002</v>
      </c>
      <c r="O545" s="22">
        <f t="shared" ref="O545" si="370">(C545/C544)-1</f>
        <v>2.9972776038370785E-2</v>
      </c>
      <c r="P545" s="22">
        <f t="shared" si="349"/>
        <v>-5.8301882492116652E-3</v>
      </c>
      <c r="Q545" s="22">
        <f t="shared" si="350"/>
        <v>-1.6682918925940093E-2</v>
      </c>
      <c r="R545" s="22">
        <f t="shared" si="351"/>
        <v>-2.0931122706346117E-2</v>
      </c>
      <c r="S545" s="22">
        <f t="shared" si="352"/>
        <v>4.3528900898200051E-2</v>
      </c>
      <c r="T545" s="22">
        <f t="shared" si="353"/>
        <v>1.7595041722568983E-2</v>
      </c>
      <c r="U545" s="22">
        <f t="shared" si="354"/>
        <v>7.2143270661844117E-3</v>
      </c>
      <c r="V545" s="22">
        <f t="shared" si="355"/>
        <v>-1.5073026527576694E-2</v>
      </c>
      <c r="W545" s="22">
        <f t="shared" si="356"/>
        <v>8.1940089940402139E-3</v>
      </c>
      <c r="X545" s="22">
        <f t="shared" si="357"/>
        <v>-4.052125673412732E-3</v>
      </c>
      <c r="Y545" s="22">
        <f t="shared" si="358"/>
        <v>2.4450784312048279E-2</v>
      </c>
      <c r="Z545" s="16"/>
    </row>
    <row r="546" spans="1:26">
      <c r="A546" s="2"/>
      <c r="B546" s="112">
        <v>44252</v>
      </c>
      <c r="C546">
        <v>49.229621999999999</v>
      </c>
      <c r="D546">
        <v>254.42005900000001</v>
      </c>
      <c r="E546">
        <v>41.841915</v>
      </c>
      <c r="F546">
        <v>48.240420999999998</v>
      </c>
      <c r="G546">
        <v>65.625686999999999</v>
      </c>
      <c r="H546">
        <v>138.96882600000001</v>
      </c>
      <c r="I546">
        <v>207.68132</v>
      </c>
      <c r="J546">
        <v>60.210937999999999</v>
      </c>
      <c r="K546">
        <v>314.22119099999998</v>
      </c>
      <c r="L546">
        <v>118.916214</v>
      </c>
      <c r="M546">
        <v>334.24822999999998</v>
      </c>
      <c r="O546" s="22">
        <f t="shared" ref="O546:O548" si="371">C546/C545-1</f>
        <v>-1.6578461021169666E-2</v>
      </c>
      <c r="P546" s="22">
        <f t="shared" si="349"/>
        <v>-3.6396593588135517E-2</v>
      </c>
      <c r="Q546" s="22">
        <f t="shared" si="350"/>
        <v>-9.4586686071929105E-3</v>
      </c>
      <c r="R546" s="22">
        <f t="shared" si="351"/>
        <v>1.1908754368574748E-3</v>
      </c>
      <c r="S546" s="22">
        <f t="shared" si="352"/>
        <v>-2.6925335402166128E-2</v>
      </c>
      <c r="T546" s="22">
        <f t="shared" si="353"/>
        <v>-1.3571558559740682E-2</v>
      </c>
      <c r="U546" s="22">
        <f t="shared" si="354"/>
        <v>-1.3355700452566399E-4</v>
      </c>
      <c r="V546" s="22">
        <f t="shared" si="355"/>
        <v>7.5018479782542613E-3</v>
      </c>
      <c r="W546" s="22">
        <f t="shared" si="356"/>
        <v>-1.005396622051169E-2</v>
      </c>
      <c r="X546" s="22">
        <f t="shared" si="357"/>
        <v>-3.4782499224907837E-2</v>
      </c>
      <c r="Y546" s="22">
        <f t="shared" si="358"/>
        <v>6.8564622284674748E-3</v>
      </c>
      <c r="Z546" s="16"/>
    </row>
    <row r="547" spans="1:26">
      <c r="A547" s="2"/>
      <c r="B547" s="112">
        <v>44253</v>
      </c>
      <c r="C547">
        <v>48.002411000000002</v>
      </c>
      <c r="D547">
        <v>257.34695399999998</v>
      </c>
      <c r="E547">
        <v>41.198193000000003</v>
      </c>
      <c r="F547">
        <v>46.671551000000001</v>
      </c>
      <c r="G547">
        <v>66.447777000000002</v>
      </c>
      <c r="H547">
        <v>135.28272999999999</v>
      </c>
      <c r="I547">
        <v>199.71597299999999</v>
      </c>
      <c r="J547">
        <v>58.865943999999999</v>
      </c>
      <c r="K547">
        <v>317.42199699999998</v>
      </c>
      <c r="L547">
        <v>119.181572</v>
      </c>
      <c r="M547">
        <v>335.29504400000002</v>
      </c>
      <c r="O547" s="22">
        <f t="shared" si="371"/>
        <v>-2.4928304344892127E-2</v>
      </c>
      <c r="P547" s="22">
        <f t="shared" si="349"/>
        <v>1.150418332384695E-2</v>
      </c>
      <c r="Q547" s="22">
        <f t="shared" si="350"/>
        <v>-1.5384620899879908E-2</v>
      </c>
      <c r="R547" s="22">
        <f t="shared" si="351"/>
        <v>-3.2521896937839689E-2</v>
      </c>
      <c r="S547" s="22">
        <f t="shared" si="352"/>
        <v>1.2526954574967109E-2</v>
      </c>
      <c r="T547" s="22">
        <f t="shared" si="353"/>
        <v>-2.6524625026335236E-2</v>
      </c>
      <c r="U547" s="22">
        <f t="shared" si="354"/>
        <v>-3.8353699793510554E-2</v>
      </c>
      <c r="V547" s="22">
        <f t="shared" si="355"/>
        <v>-2.2338034328579948E-2</v>
      </c>
      <c r="W547" s="22">
        <f t="shared" si="356"/>
        <v>1.0186474024280523E-2</v>
      </c>
      <c r="X547" s="22">
        <f t="shared" si="357"/>
        <v>2.231470302275218E-3</v>
      </c>
      <c r="Y547" s="22">
        <f t="shared" si="358"/>
        <v>3.1318460534557335E-3</v>
      </c>
      <c r="Z547" s="16"/>
    </row>
    <row r="548" spans="1:26">
      <c r="A548" s="2"/>
      <c r="B548" s="112">
        <v>44256</v>
      </c>
      <c r="C548">
        <v>49.794665999999999</v>
      </c>
      <c r="D548">
        <v>264.62924199999998</v>
      </c>
      <c r="E548">
        <v>41.657997000000002</v>
      </c>
      <c r="F548">
        <v>47.191516999999997</v>
      </c>
      <c r="G548">
        <v>69.481026</v>
      </c>
      <c r="H548">
        <v>138.34373500000001</v>
      </c>
      <c r="I548">
        <v>197.53518700000001</v>
      </c>
      <c r="J548">
        <v>60.112304999999999</v>
      </c>
      <c r="K548">
        <v>319.74377399999997</v>
      </c>
      <c r="L548">
        <v>125.599648</v>
      </c>
      <c r="M548">
        <v>345.27362099999999</v>
      </c>
      <c r="O548" s="22">
        <f t="shared" si="371"/>
        <v>3.733677043846817E-2</v>
      </c>
      <c r="P548" s="22">
        <f t="shared" si="349"/>
        <v>2.8297548841397901E-2</v>
      </c>
      <c r="Q548" s="22">
        <f t="shared" si="350"/>
        <v>1.1160780765311573E-2</v>
      </c>
      <c r="R548" s="22">
        <f t="shared" si="351"/>
        <v>1.1140962510545194E-2</v>
      </c>
      <c r="S548" s="22">
        <f t="shared" si="352"/>
        <v>4.5648615152317218E-2</v>
      </c>
      <c r="T548" s="22">
        <f t="shared" si="353"/>
        <v>2.2626724046742819E-2</v>
      </c>
      <c r="U548" s="22">
        <f t="shared" si="354"/>
        <v>-1.0919437074770055E-2</v>
      </c>
      <c r="V548" s="22">
        <f t="shared" si="355"/>
        <v>2.1172870344184025E-2</v>
      </c>
      <c r="W548" s="22">
        <f t="shared" si="356"/>
        <v>7.3144804769154081E-3</v>
      </c>
      <c r="X548" s="22">
        <f t="shared" si="357"/>
        <v>5.3851244720954039E-2</v>
      </c>
      <c r="Y548" s="22">
        <f t="shared" si="358"/>
        <v>2.9760586022858027E-2</v>
      </c>
      <c r="Z548" s="16"/>
    </row>
    <row r="549" spans="1:26">
      <c r="A549" s="2"/>
      <c r="B549" s="112">
        <v>44257</v>
      </c>
      <c r="C549">
        <v>49.503315000000001</v>
      </c>
      <c r="D549">
        <v>258.72549400000003</v>
      </c>
      <c r="E549">
        <v>41.258442000000002</v>
      </c>
      <c r="F549">
        <v>47.747349</v>
      </c>
      <c r="G549">
        <v>68.961310999999995</v>
      </c>
      <c r="H549">
        <v>137.89331100000001</v>
      </c>
      <c r="I549">
        <v>192.95188899999999</v>
      </c>
      <c r="J549">
        <v>60.14817</v>
      </c>
      <c r="K549">
        <v>319.73419200000001</v>
      </c>
      <c r="L549">
        <v>122.97541</v>
      </c>
      <c r="M549">
        <v>337.52316300000001</v>
      </c>
      <c r="O549" s="22">
        <f t="shared" ref="O549" si="372">(C549/C548)-1</f>
        <v>-5.8510483833750238E-3</v>
      </c>
      <c r="P549" s="22">
        <f t="shared" si="349"/>
        <v>-2.2309507276599305E-2</v>
      </c>
      <c r="Q549" s="22">
        <f t="shared" si="350"/>
        <v>-9.5913156842369895E-3</v>
      </c>
      <c r="R549" s="22">
        <f t="shared" si="351"/>
        <v>1.1778218530249962E-2</v>
      </c>
      <c r="S549" s="22">
        <f t="shared" si="352"/>
        <v>-7.4799557507974068E-3</v>
      </c>
      <c r="T549" s="22">
        <f t="shared" si="353"/>
        <v>-3.2558322933814443E-3</v>
      </c>
      <c r="U549" s="22">
        <f t="shared" si="354"/>
        <v>-2.3202438358488564E-2</v>
      </c>
      <c r="V549" s="22">
        <f t="shared" si="355"/>
        <v>5.9663325171110948E-4</v>
      </c>
      <c r="W549" s="22">
        <f t="shared" si="356"/>
        <v>-2.9967745360903741E-5</v>
      </c>
      <c r="X549" s="22">
        <f t="shared" si="357"/>
        <v>-2.0893673205198859E-2</v>
      </c>
      <c r="Y549" s="22">
        <f t="shared" si="358"/>
        <v>-2.2447292606810443E-2</v>
      </c>
      <c r="Z549" s="16"/>
    </row>
    <row r="550" spans="1:26">
      <c r="A550" s="2"/>
      <c r="B550" s="112">
        <v>44258</v>
      </c>
      <c r="C550">
        <v>49.900612000000002</v>
      </c>
      <c r="D550">
        <v>255.139297</v>
      </c>
      <c r="E550">
        <v>40.459335000000003</v>
      </c>
      <c r="F550">
        <v>47.908718</v>
      </c>
      <c r="G550">
        <v>70.473190000000002</v>
      </c>
      <c r="H550">
        <v>140.55905200000001</v>
      </c>
      <c r="I550">
        <v>187.49996899999999</v>
      </c>
      <c r="J550">
        <v>60.462001999999998</v>
      </c>
      <c r="K550">
        <v>318.04306000000003</v>
      </c>
      <c r="L550">
        <v>119.96785</v>
      </c>
      <c r="M550">
        <v>329.47503699999999</v>
      </c>
      <c r="O550" s="22">
        <f t="shared" ref="O550:O552" si="373">C550/C549-1</f>
        <v>8.0256645438796514E-3</v>
      </c>
      <c r="P550" s="22">
        <f t="shared" si="349"/>
        <v>-1.3861011315723037E-2</v>
      </c>
      <c r="Q550" s="22">
        <f t="shared" si="350"/>
        <v>-1.9368327092913473E-2</v>
      </c>
      <c r="R550" s="22">
        <f t="shared" si="351"/>
        <v>3.3796431295065599E-3</v>
      </c>
      <c r="S550" s="22">
        <f t="shared" si="352"/>
        <v>2.1923582630266614E-2</v>
      </c>
      <c r="T550" s="22">
        <f t="shared" si="353"/>
        <v>1.9331909435404082E-2</v>
      </c>
      <c r="U550" s="22">
        <f t="shared" si="354"/>
        <v>-2.8255333639154001E-2</v>
      </c>
      <c r="V550" s="22">
        <f t="shared" si="355"/>
        <v>5.21764835073113E-3</v>
      </c>
      <c r="W550" s="22">
        <f t="shared" si="356"/>
        <v>-5.2891809581628868E-3</v>
      </c>
      <c r="X550" s="22">
        <f t="shared" si="357"/>
        <v>-2.4456596648061546E-2</v>
      </c>
      <c r="Y550" s="22">
        <f t="shared" si="358"/>
        <v>-2.3844662773559122E-2</v>
      </c>
      <c r="Z550" s="16"/>
    </row>
    <row r="551" spans="1:26">
      <c r="A551" s="2"/>
      <c r="B551" s="112">
        <v>44259</v>
      </c>
      <c r="C551">
        <v>51.834122000000001</v>
      </c>
      <c r="D551">
        <v>257.36694299999999</v>
      </c>
      <c r="E551">
        <v>40.440311000000001</v>
      </c>
      <c r="F551">
        <v>47.944580000000002</v>
      </c>
      <c r="G551">
        <v>68.658928000000003</v>
      </c>
      <c r="H551">
        <v>138.39889500000001</v>
      </c>
      <c r="I551">
        <v>185.91061400000001</v>
      </c>
      <c r="J551">
        <v>60.040576999999999</v>
      </c>
      <c r="K551">
        <v>318.94125400000001</v>
      </c>
      <c r="L551">
        <v>118.07093</v>
      </c>
      <c r="M551">
        <v>324.56738300000001</v>
      </c>
      <c r="O551" s="22">
        <f t="shared" si="373"/>
        <v>3.8747220174373709E-2</v>
      </c>
      <c r="P551" s="22">
        <f t="shared" si="349"/>
        <v>8.7310971935459225E-3</v>
      </c>
      <c r="Q551" s="22">
        <f t="shared" si="350"/>
        <v>-4.7020051120472139E-4</v>
      </c>
      <c r="R551" s="22">
        <f t="shared" si="351"/>
        <v>7.4854852096017943E-4</v>
      </c>
      <c r="S551" s="22">
        <f t="shared" si="352"/>
        <v>-2.5744002790280995E-2</v>
      </c>
      <c r="T551" s="22">
        <f t="shared" si="353"/>
        <v>-1.5368323628136005E-2</v>
      </c>
      <c r="U551" s="22">
        <f t="shared" si="354"/>
        <v>-8.4765614014580271E-3</v>
      </c>
      <c r="V551" s="22">
        <f t="shared" si="355"/>
        <v>-6.9700801505050425E-3</v>
      </c>
      <c r="W551" s="22">
        <f t="shared" si="356"/>
        <v>2.8241270222968407E-3</v>
      </c>
      <c r="X551" s="22">
        <f t="shared" si="357"/>
        <v>-1.5811902938995703E-2</v>
      </c>
      <c r="Y551" s="22">
        <f t="shared" si="358"/>
        <v>-1.4895374304184306E-2</v>
      </c>
      <c r="Z551" s="16"/>
    </row>
    <row r="552" spans="1:26">
      <c r="A552" s="2"/>
      <c r="B552" s="112">
        <v>44260</v>
      </c>
      <c r="C552">
        <v>53.794139999999999</v>
      </c>
      <c r="D552">
        <v>263.99987800000002</v>
      </c>
      <c r="E552">
        <v>40.944519</v>
      </c>
      <c r="F552">
        <v>48.428688000000001</v>
      </c>
      <c r="G552">
        <v>69.953484000000003</v>
      </c>
      <c r="H552">
        <v>138.720642</v>
      </c>
      <c r="I552">
        <v>184.810959</v>
      </c>
      <c r="J552">
        <v>61.242103999999998</v>
      </c>
      <c r="K552">
        <v>331.63928199999998</v>
      </c>
      <c r="L552">
        <v>119.338837</v>
      </c>
      <c r="M552">
        <v>335.97695900000002</v>
      </c>
      <c r="O552" s="22">
        <f t="shared" si="373"/>
        <v>3.7813276744612434E-2</v>
      </c>
      <c r="P552" s="22">
        <f t="shared" si="349"/>
        <v>2.577228809062726E-2</v>
      </c>
      <c r="Q552" s="22">
        <f t="shared" si="350"/>
        <v>1.2467955550589105E-2</v>
      </c>
      <c r="R552" s="22">
        <f t="shared" si="351"/>
        <v>1.0097241440012672E-2</v>
      </c>
      <c r="S552" s="22">
        <f t="shared" si="352"/>
        <v>1.8854882208472645E-2</v>
      </c>
      <c r="T552" s="22">
        <f t="shared" si="353"/>
        <v>2.3247801219798969E-3</v>
      </c>
      <c r="U552" s="22">
        <f t="shared" si="354"/>
        <v>-5.9149662105898448E-3</v>
      </c>
      <c r="V552" s="22">
        <f t="shared" si="355"/>
        <v>2.0011916274555341E-2</v>
      </c>
      <c r="W552" s="22">
        <f t="shared" si="356"/>
        <v>3.9813062251269571E-2</v>
      </c>
      <c r="X552" s="22">
        <f t="shared" si="357"/>
        <v>1.0738519633918253E-2</v>
      </c>
      <c r="Y552" s="22">
        <f t="shared" si="358"/>
        <v>3.5153181119250032E-2</v>
      </c>
      <c r="Z552" s="16"/>
    </row>
    <row r="553" spans="1:26">
      <c r="A553" s="2"/>
      <c r="B553" s="112">
        <v>44263</v>
      </c>
      <c r="C553">
        <v>53.741154000000002</v>
      </c>
      <c r="D553">
        <v>255.03939800000001</v>
      </c>
      <c r="E553">
        <v>40.551299999999998</v>
      </c>
      <c r="F553">
        <v>48.392825999999999</v>
      </c>
      <c r="G553">
        <v>71.059059000000005</v>
      </c>
      <c r="H553">
        <v>140.55905200000001</v>
      </c>
      <c r="I553">
        <v>183.57270800000001</v>
      </c>
      <c r="J553">
        <v>62.318108000000002</v>
      </c>
      <c r="K553">
        <v>334.57251000000002</v>
      </c>
      <c r="L553">
        <v>114.36554700000001</v>
      </c>
      <c r="M553">
        <v>339.69366500000001</v>
      </c>
      <c r="O553" s="22">
        <f t="shared" ref="O553" si="374">(C553/C552)-1</f>
        <v>-9.849771740936264E-4</v>
      </c>
      <c r="P553" s="22">
        <f t="shared" si="349"/>
        <v>-3.394122780617348E-2</v>
      </c>
      <c r="Q553" s="22">
        <f t="shared" si="350"/>
        <v>-9.6037030011270064E-3</v>
      </c>
      <c r="R553" s="22">
        <f t="shared" si="351"/>
        <v>-7.4051149186615817E-4</v>
      </c>
      <c r="S553" s="22">
        <f t="shared" si="352"/>
        <v>1.5804430841500405E-2</v>
      </c>
      <c r="T553" s="22">
        <f t="shared" si="353"/>
        <v>1.3252605909940929E-2</v>
      </c>
      <c r="U553" s="22">
        <f t="shared" si="354"/>
        <v>-6.7000950955510286E-3</v>
      </c>
      <c r="V553" s="22">
        <f t="shared" si="355"/>
        <v>1.7569677227287972E-2</v>
      </c>
      <c r="W553" s="22">
        <f t="shared" si="356"/>
        <v>8.8446337909995343E-3</v>
      </c>
      <c r="X553" s="22">
        <f t="shared" si="357"/>
        <v>-4.1673692529783812E-2</v>
      </c>
      <c r="Y553" s="22">
        <f t="shared" si="358"/>
        <v>1.1062383596370351E-2</v>
      </c>
      <c r="Z553" s="16"/>
    </row>
    <row r="554" spans="1:26">
      <c r="A554" s="2"/>
      <c r="B554" s="112">
        <v>44264</v>
      </c>
      <c r="C554">
        <v>52.911247000000003</v>
      </c>
      <c r="D554">
        <v>265.45834400000001</v>
      </c>
      <c r="E554">
        <v>40.871578</v>
      </c>
      <c r="F554">
        <v>48.509369</v>
      </c>
      <c r="G554">
        <v>71.474823000000001</v>
      </c>
      <c r="H554">
        <v>139.56634500000001</v>
      </c>
      <c r="I554">
        <v>187.305893</v>
      </c>
      <c r="J554">
        <v>62.488467999999997</v>
      </c>
      <c r="K554">
        <v>336.30191000000002</v>
      </c>
      <c r="L554">
        <v>119.014481</v>
      </c>
      <c r="M554">
        <v>338.723724</v>
      </c>
      <c r="O554" s="22">
        <f t="shared" ref="O554:O556" si="375">C554/C553-1</f>
        <v>-1.5442671737194158E-2</v>
      </c>
      <c r="P554" s="22">
        <f t="shared" si="349"/>
        <v>4.0852300004252662E-2</v>
      </c>
      <c r="Q554" s="22">
        <f t="shared" si="350"/>
        <v>7.8980945123832136E-3</v>
      </c>
      <c r="R554" s="22">
        <f t="shared" si="351"/>
        <v>2.4082701845105081E-3</v>
      </c>
      <c r="S554" s="22">
        <f t="shared" si="352"/>
        <v>5.8509640551247522E-3</v>
      </c>
      <c r="T554" s="22">
        <f t="shared" si="353"/>
        <v>-7.0625618618997965E-3</v>
      </c>
      <c r="U554" s="22">
        <f t="shared" si="354"/>
        <v>2.0336274605700089E-2</v>
      </c>
      <c r="V554" s="22">
        <f t="shared" si="355"/>
        <v>2.7337158567137809E-3</v>
      </c>
      <c r="W554" s="22">
        <f t="shared" si="356"/>
        <v>5.1689841463664621E-3</v>
      </c>
      <c r="X554" s="22">
        <f t="shared" si="357"/>
        <v>4.0649777157101274E-2</v>
      </c>
      <c r="Y554" s="22">
        <f t="shared" si="358"/>
        <v>-2.8553402666487981E-3</v>
      </c>
      <c r="Z554" s="16"/>
    </row>
    <row r="555" spans="1:26">
      <c r="A555" s="2"/>
      <c r="B555" s="112">
        <v>44265</v>
      </c>
      <c r="C555">
        <v>54.535747999999998</v>
      </c>
      <c r="D555">
        <v>264.61923200000001</v>
      </c>
      <c r="E555">
        <v>41.914859999999997</v>
      </c>
      <c r="F555">
        <v>49.154845999999999</v>
      </c>
      <c r="G555">
        <v>72.467017999999996</v>
      </c>
      <c r="H555">
        <v>142.59977699999999</v>
      </c>
      <c r="I555">
        <v>188.895309</v>
      </c>
      <c r="J555">
        <v>63.098202000000001</v>
      </c>
      <c r="K555">
        <v>334.02789300000001</v>
      </c>
      <c r="L555">
        <v>117.92351499999999</v>
      </c>
      <c r="M555">
        <v>346.915955</v>
      </c>
      <c r="O555" s="22">
        <f t="shared" si="375"/>
        <v>3.070237599956771E-2</v>
      </c>
      <c r="P555" s="22">
        <f t="shared" si="349"/>
        <v>-3.1609931236518118E-3</v>
      </c>
      <c r="Q555" s="22">
        <f t="shared" si="350"/>
        <v>2.5525855644721984E-2</v>
      </c>
      <c r="R555" s="22">
        <f t="shared" si="351"/>
        <v>1.3306233688589186E-2</v>
      </c>
      <c r="S555" s="22">
        <f t="shared" si="352"/>
        <v>1.3881741267131265E-2</v>
      </c>
      <c r="T555" s="22">
        <f t="shared" si="353"/>
        <v>2.1734695423885952E-2</v>
      </c>
      <c r="U555" s="22">
        <f t="shared" si="354"/>
        <v>8.485670015731861E-3</v>
      </c>
      <c r="V555" s="22">
        <f t="shared" si="355"/>
        <v>9.7575443840294263E-3</v>
      </c>
      <c r="W555" s="22">
        <f t="shared" si="356"/>
        <v>-6.7618319503448543E-3</v>
      </c>
      <c r="X555" s="22">
        <f t="shared" si="357"/>
        <v>-9.1666660294893454E-3</v>
      </c>
      <c r="Y555" s="22">
        <f t="shared" si="358"/>
        <v>2.4185583765015561E-2</v>
      </c>
      <c r="Z555" s="16"/>
    </row>
    <row r="556" spans="1:26">
      <c r="A556" s="2"/>
      <c r="B556" s="112">
        <v>44266</v>
      </c>
      <c r="C556">
        <v>54.129623000000002</v>
      </c>
      <c r="D556">
        <v>273.58972199999999</v>
      </c>
      <c r="E556">
        <v>41.898997999999999</v>
      </c>
      <c r="F556">
        <v>48.939681999999998</v>
      </c>
      <c r="G556">
        <v>72.656006000000005</v>
      </c>
      <c r="H556">
        <v>141.85519400000001</v>
      </c>
      <c r="I556">
        <v>197.65531899999999</v>
      </c>
      <c r="J556">
        <v>62.605021999999998</v>
      </c>
      <c r="K556">
        <v>337.37197900000001</v>
      </c>
      <c r="L556">
        <v>119.86958300000001</v>
      </c>
      <c r="M556">
        <v>350.02761800000002</v>
      </c>
      <c r="O556" s="22">
        <f t="shared" si="375"/>
        <v>-7.4469502096129458E-3</v>
      </c>
      <c r="P556" s="22">
        <f t="shared" si="349"/>
        <v>3.3899614673509326E-2</v>
      </c>
      <c r="Q556" s="22">
        <f t="shared" si="350"/>
        <v>-3.7843380605351307E-4</v>
      </c>
      <c r="R556" s="22">
        <f t="shared" si="351"/>
        <v>-4.3772693337296165E-3</v>
      </c>
      <c r="S556" s="22">
        <f t="shared" si="352"/>
        <v>2.6079174390756243E-3</v>
      </c>
      <c r="T556" s="22">
        <f t="shared" si="353"/>
        <v>-5.2214878288342481E-3</v>
      </c>
      <c r="U556" s="22">
        <f t="shared" si="354"/>
        <v>4.6374947299511859E-2</v>
      </c>
      <c r="V556" s="22">
        <f t="shared" si="355"/>
        <v>-7.8160705751965098E-3</v>
      </c>
      <c r="W556" s="22">
        <f t="shared" si="356"/>
        <v>1.0011397461349159E-2</v>
      </c>
      <c r="X556" s="22">
        <f t="shared" si="357"/>
        <v>1.6502798445246603E-2</v>
      </c>
      <c r="Y556" s="22">
        <f t="shared" si="358"/>
        <v>8.9695009847559071E-3</v>
      </c>
      <c r="Z556" s="16"/>
    </row>
    <row r="557" spans="1:26">
      <c r="A557" s="2"/>
      <c r="B557" s="112">
        <v>44267</v>
      </c>
      <c r="C557">
        <v>54.712333999999998</v>
      </c>
      <c r="D557">
        <v>268.11550899999997</v>
      </c>
      <c r="E557">
        <v>42.530033000000003</v>
      </c>
      <c r="F557">
        <v>49.423789999999997</v>
      </c>
      <c r="G557">
        <v>72.816649999999996</v>
      </c>
      <c r="H557">
        <v>143.53736900000001</v>
      </c>
      <c r="I557">
        <v>198.85661300000001</v>
      </c>
      <c r="J557">
        <v>63.609302999999997</v>
      </c>
      <c r="K557">
        <v>341.370361</v>
      </c>
      <c r="L557">
        <v>118.955521</v>
      </c>
      <c r="M557">
        <v>354.85839800000002</v>
      </c>
      <c r="O557" s="22">
        <f t="shared" ref="O557" si="376">(C557/C556)-1</f>
        <v>1.0765103610642202E-2</v>
      </c>
      <c r="P557" s="22">
        <f t="shared" si="349"/>
        <v>-2.0008840098167169E-2</v>
      </c>
      <c r="Q557" s="22">
        <f t="shared" si="350"/>
        <v>1.5060861359978306E-2</v>
      </c>
      <c r="R557" s="22">
        <f t="shared" si="351"/>
        <v>9.8919318682944013E-3</v>
      </c>
      <c r="S557" s="22">
        <f t="shared" si="352"/>
        <v>2.2110216187769538E-3</v>
      </c>
      <c r="T557" s="22">
        <f t="shared" si="353"/>
        <v>1.1858395541019195E-2</v>
      </c>
      <c r="U557" s="22">
        <f t="shared" si="354"/>
        <v>6.0777215916967275E-3</v>
      </c>
      <c r="V557" s="22">
        <f t="shared" si="355"/>
        <v>1.6041540565228107E-2</v>
      </c>
      <c r="W557" s="22">
        <f t="shared" si="356"/>
        <v>1.1851553326543529E-2</v>
      </c>
      <c r="X557" s="22">
        <f t="shared" si="357"/>
        <v>-7.6254707584992865E-3</v>
      </c>
      <c r="Y557" s="22">
        <f t="shared" si="358"/>
        <v>1.3801139543223151E-2</v>
      </c>
      <c r="Z557" s="16"/>
    </row>
    <row r="558" spans="1:26">
      <c r="A558" s="2"/>
      <c r="B558" s="112">
        <v>44270</v>
      </c>
      <c r="C558">
        <v>53.317363999999998</v>
      </c>
      <c r="D558">
        <v>273.45986900000003</v>
      </c>
      <c r="E558">
        <v>42.311230000000002</v>
      </c>
      <c r="F558">
        <v>49.441727</v>
      </c>
      <c r="G558">
        <v>72.485923999999997</v>
      </c>
      <c r="H558">
        <v>142.820358</v>
      </c>
      <c r="I558">
        <v>201.896759</v>
      </c>
      <c r="J558">
        <v>64.398360999999994</v>
      </c>
      <c r="K558">
        <v>339.31845099999998</v>
      </c>
      <c r="L558">
        <v>121.864784</v>
      </c>
      <c r="M558">
        <v>359.54516599999999</v>
      </c>
      <c r="O558" s="22">
        <f t="shared" ref="O558:O560" si="377">C558/C557-1</f>
        <v>-2.5496444732187817E-2</v>
      </c>
      <c r="P558" s="22">
        <f t="shared" si="349"/>
        <v>1.9933050571871336E-2</v>
      </c>
      <c r="Q558" s="22">
        <f t="shared" si="350"/>
        <v>-5.1446703556520257E-3</v>
      </c>
      <c r="R558" s="22">
        <f t="shared" si="351"/>
        <v>3.6292239020929706E-4</v>
      </c>
      <c r="S558" s="22">
        <f t="shared" si="352"/>
        <v>-4.5419007878005901E-3</v>
      </c>
      <c r="T558" s="22">
        <f t="shared" si="353"/>
        <v>-4.995291504890309E-3</v>
      </c>
      <c r="U558" s="22">
        <f t="shared" si="354"/>
        <v>1.5288131252642723E-2</v>
      </c>
      <c r="V558" s="22">
        <f t="shared" si="355"/>
        <v>1.2404757838645031E-2</v>
      </c>
      <c r="W558" s="22">
        <f t="shared" si="356"/>
        <v>-6.0108030292648218E-3</v>
      </c>
      <c r="X558" s="22">
        <f t="shared" si="357"/>
        <v>2.4456729503122387E-2</v>
      </c>
      <c r="Y558" s="22">
        <f t="shared" si="358"/>
        <v>1.3207431545694925E-2</v>
      </c>
      <c r="Z558" s="16"/>
    </row>
    <row r="559" spans="1:26">
      <c r="A559" s="2"/>
      <c r="B559" s="112">
        <v>44271</v>
      </c>
      <c r="C559">
        <v>52.187283000000001</v>
      </c>
      <c r="D559">
        <v>278.98397799999998</v>
      </c>
      <c r="E559">
        <v>42.298546000000002</v>
      </c>
      <c r="F559">
        <v>50.302360999999998</v>
      </c>
      <c r="G559">
        <v>72.467017999999996</v>
      </c>
      <c r="H559">
        <v>141.110626</v>
      </c>
      <c r="I559">
        <v>205.91636700000001</v>
      </c>
      <c r="J559">
        <v>64.631500000000003</v>
      </c>
      <c r="K559">
        <v>340.00882000000001</v>
      </c>
      <c r="L559">
        <v>123.417709</v>
      </c>
      <c r="M559">
        <v>358.72876000000002</v>
      </c>
      <c r="O559" s="22">
        <f t="shared" si="377"/>
        <v>-2.1195365172216651E-2</v>
      </c>
      <c r="P559" s="22">
        <f t="shared" si="349"/>
        <v>2.0200803211823271E-2</v>
      </c>
      <c r="Q559" s="22">
        <f t="shared" si="350"/>
        <v>-2.9977856942475789E-4</v>
      </c>
      <c r="R559" s="22">
        <f t="shared" si="351"/>
        <v>1.740703758183848E-2</v>
      </c>
      <c r="S559" s="22">
        <f t="shared" si="352"/>
        <v>-2.6082305303853914E-4</v>
      </c>
      <c r="T559" s="22">
        <f t="shared" si="353"/>
        <v>-1.1971206513850086E-2</v>
      </c>
      <c r="U559" s="22">
        <f t="shared" si="354"/>
        <v>1.9909224991571106E-2</v>
      </c>
      <c r="V559" s="22">
        <f t="shared" si="355"/>
        <v>3.6202629442698697E-3</v>
      </c>
      <c r="W559" s="22">
        <f t="shared" si="356"/>
        <v>2.034575479068268E-3</v>
      </c>
      <c r="X559" s="22">
        <f t="shared" si="357"/>
        <v>1.2743016883367986E-2</v>
      </c>
      <c r="Y559" s="22">
        <f t="shared" si="358"/>
        <v>-2.2706632634854618E-3</v>
      </c>
      <c r="Z559" s="16"/>
    </row>
    <row r="560" spans="1:26">
      <c r="A560" s="2"/>
      <c r="B560" s="112">
        <v>44272</v>
      </c>
      <c r="C560">
        <v>52.416828000000002</v>
      </c>
      <c r="D560">
        <v>283.70898399999999</v>
      </c>
      <c r="E560">
        <v>41.946556000000001</v>
      </c>
      <c r="F560">
        <v>49.979618000000002</v>
      </c>
      <c r="G560">
        <v>74.063964999999996</v>
      </c>
      <c r="H560">
        <v>142.562973</v>
      </c>
      <c r="I560">
        <v>206.22131300000001</v>
      </c>
      <c r="J560">
        <v>64.371444999999994</v>
      </c>
      <c r="K560">
        <v>337.68838499999998</v>
      </c>
      <c r="L560">
        <v>122.62159</v>
      </c>
      <c r="M560">
        <v>364.24151599999999</v>
      </c>
      <c r="O560" s="22">
        <f t="shared" si="377"/>
        <v>4.3984853551390923E-3</v>
      </c>
      <c r="P560" s="22">
        <f t="shared" si="349"/>
        <v>1.6936477979391462E-2</v>
      </c>
      <c r="Q560" s="22">
        <f t="shared" si="350"/>
        <v>-8.321562637164881E-3</v>
      </c>
      <c r="R560" s="22">
        <f t="shared" si="351"/>
        <v>-6.4160606695975453E-3</v>
      </c>
      <c r="S560" s="22">
        <f t="shared" si="352"/>
        <v>2.2036880281178339E-2</v>
      </c>
      <c r="T560" s="22">
        <f t="shared" si="353"/>
        <v>1.0292258217322381E-2</v>
      </c>
      <c r="U560" s="22">
        <f t="shared" si="354"/>
        <v>1.4809216209608067E-3</v>
      </c>
      <c r="V560" s="22">
        <f t="shared" si="355"/>
        <v>-4.0236571950211797E-3</v>
      </c>
      <c r="W560" s="22">
        <f t="shared" si="356"/>
        <v>-6.8246317845520599E-3</v>
      </c>
      <c r="X560" s="22">
        <f t="shared" si="357"/>
        <v>-6.4506058850922754E-3</v>
      </c>
      <c r="Y560" s="22">
        <f t="shared" si="358"/>
        <v>1.5367477087702586E-2</v>
      </c>
      <c r="Z560" s="16"/>
    </row>
    <row r="561" spans="1:26">
      <c r="A561" s="2"/>
      <c r="B561" s="112">
        <v>44273</v>
      </c>
      <c r="C561">
        <v>50.156650999999997</v>
      </c>
      <c r="D561">
        <v>278.32467700000001</v>
      </c>
      <c r="E561">
        <v>41.398865000000001</v>
      </c>
      <c r="F561">
        <v>50.132015000000003</v>
      </c>
      <c r="G561">
        <v>74.054512000000003</v>
      </c>
      <c r="H561">
        <v>144.916214</v>
      </c>
      <c r="I561">
        <v>205.61142000000001</v>
      </c>
      <c r="J561">
        <v>64.757026999999994</v>
      </c>
      <c r="K561">
        <v>347.15225199999998</v>
      </c>
      <c r="L561">
        <v>118.464073</v>
      </c>
      <c r="M561">
        <v>365.34600799999998</v>
      </c>
      <c r="O561" s="22">
        <f t="shared" ref="O561" si="378">(C561/C560)-1</f>
        <v>-4.3119301305298507E-2</v>
      </c>
      <c r="P561" s="22">
        <f t="shared" si="349"/>
        <v>-1.8978274582943655E-2</v>
      </c>
      <c r="Q561" s="22">
        <f t="shared" si="350"/>
        <v>-1.3056876469190959E-2</v>
      </c>
      <c r="R561" s="22">
        <f t="shared" si="351"/>
        <v>3.0491829689454075E-3</v>
      </c>
      <c r="S561" s="22">
        <f t="shared" si="352"/>
        <v>-1.27632918383358E-4</v>
      </c>
      <c r="T561" s="22">
        <f t="shared" si="353"/>
        <v>1.6506677368463674E-2</v>
      </c>
      <c r="U561" s="22">
        <f t="shared" si="354"/>
        <v>-2.9574683194845131E-3</v>
      </c>
      <c r="V561" s="22">
        <f t="shared" si="355"/>
        <v>5.9899540860082201E-3</v>
      </c>
      <c r="W561" s="22">
        <f t="shared" si="356"/>
        <v>2.8025444227227414E-2</v>
      </c>
      <c r="X561" s="22">
        <f t="shared" si="357"/>
        <v>-3.3905260892474143E-2</v>
      </c>
      <c r="Y561" s="22">
        <f t="shared" si="358"/>
        <v>3.0323067291428973E-3</v>
      </c>
      <c r="Z561" s="16"/>
    </row>
    <row r="562" spans="1:26">
      <c r="A562" s="2"/>
      <c r="B562" s="112">
        <v>44274</v>
      </c>
      <c r="C562">
        <v>49.874130000000001</v>
      </c>
      <c r="D562">
        <v>289.80248999999998</v>
      </c>
      <c r="E562">
        <v>41.949738000000004</v>
      </c>
      <c r="F562">
        <v>49.477581000000001</v>
      </c>
      <c r="G562">
        <v>72.854438999999999</v>
      </c>
      <c r="H562">
        <v>142.60896299999999</v>
      </c>
      <c r="I562">
        <v>205.010818</v>
      </c>
      <c r="J562">
        <v>64.828757999999993</v>
      </c>
      <c r="K562">
        <v>350.53698700000001</v>
      </c>
      <c r="L562">
        <v>117.933334</v>
      </c>
      <c r="M562">
        <v>357.73007200000001</v>
      </c>
      <c r="O562" s="22">
        <f t="shared" ref="O562:O564" si="379">C562/C561-1</f>
        <v>-5.6327724113796052E-3</v>
      </c>
      <c r="P562" s="22">
        <f t="shared" si="349"/>
        <v>4.123893405254897E-2</v>
      </c>
      <c r="Q562" s="22">
        <f t="shared" si="350"/>
        <v>1.3306475914255156E-2</v>
      </c>
      <c r="R562" s="22">
        <f t="shared" si="351"/>
        <v>-1.3054212961517764E-2</v>
      </c>
      <c r="S562" s="22">
        <f t="shared" si="352"/>
        <v>-1.6205265116054024E-2</v>
      </c>
      <c r="T562" s="22">
        <f t="shared" si="353"/>
        <v>-1.5921275724191997E-2</v>
      </c>
      <c r="U562" s="22">
        <f t="shared" si="354"/>
        <v>-2.921053704118215E-3</v>
      </c>
      <c r="V562" s="22">
        <f t="shared" si="355"/>
        <v>1.107694459166586E-3</v>
      </c>
      <c r="W562" s="22">
        <f t="shared" si="356"/>
        <v>9.7500015641553972E-3</v>
      </c>
      <c r="X562" s="22">
        <f t="shared" si="357"/>
        <v>-4.4801684304742739E-3</v>
      </c>
      <c r="Y562" s="22">
        <f t="shared" si="358"/>
        <v>-2.0845816933081074E-2</v>
      </c>
      <c r="Z562" s="16"/>
    </row>
    <row r="563" spans="1:26">
      <c r="A563" s="2"/>
      <c r="B563" s="112">
        <v>44277</v>
      </c>
      <c r="C563">
        <v>49.362048999999999</v>
      </c>
      <c r="D563">
        <v>293.228882</v>
      </c>
      <c r="E563">
        <v>42.150359999999999</v>
      </c>
      <c r="F563">
        <v>49.907898000000003</v>
      </c>
      <c r="G563">
        <v>73.289107999999999</v>
      </c>
      <c r="H563">
        <v>138.77577199999999</v>
      </c>
      <c r="I563">
        <v>208.67932099999999</v>
      </c>
      <c r="J563">
        <v>64.604590999999999</v>
      </c>
      <c r="K563">
        <v>351.764343</v>
      </c>
      <c r="L563">
        <v>121.275063</v>
      </c>
      <c r="M563">
        <v>356.87524400000001</v>
      </c>
      <c r="O563" s="22">
        <f t="shared" si="379"/>
        <v>-1.0267467322237045E-2</v>
      </c>
      <c r="P563" s="22">
        <f t="shared" si="349"/>
        <v>1.1823197240299788E-2</v>
      </c>
      <c r="Q563" s="22">
        <f t="shared" si="350"/>
        <v>4.7824374969873684E-3</v>
      </c>
      <c r="R563" s="22">
        <f t="shared" si="351"/>
        <v>8.6972117735506504E-3</v>
      </c>
      <c r="S563" s="22">
        <f t="shared" si="352"/>
        <v>5.9662665167183881E-3</v>
      </c>
      <c r="T563" s="22">
        <f t="shared" si="353"/>
        <v>-2.6879032841715556E-2</v>
      </c>
      <c r="U563" s="22">
        <f t="shared" si="354"/>
        <v>1.789419229574496E-2</v>
      </c>
      <c r="V563" s="22">
        <f t="shared" si="355"/>
        <v>-3.4578327106004059E-3</v>
      </c>
      <c r="W563" s="22">
        <f t="shared" si="356"/>
        <v>3.501359472802168E-3</v>
      </c>
      <c r="X563" s="22">
        <f t="shared" si="357"/>
        <v>2.8335746024105379E-2</v>
      </c>
      <c r="Y563" s="22">
        <f t="shared" si="358"/>
        <v>-2.3895894332305323E-3</v>
      </c>
      <c r="Z563" s="16"/>
    </row>
    <row r="564" spans="1:26">
      <c r="A564" s="2"/>
      <c r="B564" s="112">
        <v>44278</v>
      </c>
      <c r="C564">
        <v>48.752865</v>
      </c>
      <c r="D564">
        <v>290.32195999999999</v>
      </c>
      <c r="E564">
        <v>42.650288000000003</v>
      </c>
      <c r="F564">
        <v>50.221679999999999</v>
      </c>
      <c r="G564">
        <v>71.172447000000005</v>
      </c>
      <c r="H564">
        <v>137.38772599999999</v>
      </c>
      <c r="I564">
        <v>212.39404300000001</v>
      </c>
      <c r="J564">
        <v>65.671616</v>
      </c>
      <c r="K564">
        <v>353.33691399999998</v>
      </c>
      <c r="L564">
        <v>120.439629</v>
      </c>
      <c r="M564">
        <v>343.333618</v>
      </c>
      <c r="O564" s="22">
        <f t="shared" si="379"/>
        <v>-1.2341140863095013E-2</v>
      </c>
      <c r="P564" s="22">
        <f t="shared" si="349"/>
        <v>-9.9134914002093621E-3</v>
      </c>
      <c r="Q564" s="22">
        <f t="shared" si="350"/>
        <v>1.1860586718595245E-2</v>
      </c>
      <c r="R564" s="22">
        <f t="shared" si="351"/>
        <v>6.2872213131475174E-3</v>
      </c>
      <c r="S564" s="22">
        <f t="shared" si="352"/>
        <v>-2.8880976420124993E-2</v>
      </c>
      <c r="T564" s="22">
        <f t="shared" si="353"/>
        <v>-1.0002077307845969E-2</v>
      </c>
      <c r="U564" s="22">
        <f t="shared" si="354"/>
        <v>1.7801102582656103E-2</v>
      </c>
      <c r="V564" s="22">
        <f t="shared" si="355"/>
        <v>1.6516241082618954E-2</v>
      </c>
      <c r="W564" s="22">
        <f t="shared" si="356"/>
        <v>4.4705241770339743E-3</v>
      </c>
      <c r="X564" s="22">
        <f t="shared" si="357"/>
        <v>-6.8887533787552746E-3</v>
      </c>
      <c r="Y564" s="22">
        <f t="shared" si="358"/>
        <v>-3.7944985615197213E-2</v>
      </c>
      <c r="Z564" s="16"/>
    </row>
    <row r="565" spans="1:26">
      <c r="A565" s="2"/>
      <c r="B565" s="112">
        <v>44279</v>
      </c>
      <c r="C565">
        <v>49.741695</v>
      </c>
      <c r="D565">
        <v>281.84097300000002</v>
      </c>
      <c r="E565">
        <v>42.385993999999997</v>
      </c>
      <c r="F565">
        <v>49.898936999999997</v>
      </c>
      <c r="G565">
        <v>72.457565000000002</v>
      </c>
      <c r="H565">
        <v>138.45405600000001</v>
      </c>
      <c r="I565">
        <v>209.760468</v>
      </c>
      <c r="J565">
        <v>65.841980000000007</v>
      </c>
      <c r="K565">
        <v>355.35049400000003</v>
      </c>
      <c r="L565">
        <v>118.031616</v>
      </c>
      <c r="M565">
        <v>346.61819500000001</v>
      </c>
      <c r="O565" s="22">
        <f t="shared" ref="O565" si="380">(C565/C564)-1</f>
        <v>2.0282500320750296E-2</v>
      </c>
      <c r="P565" s="22">
        <f t="shared" si="349"/>
        <v>-2.9212351005070247E-2</v>
      </c>
      <c r="Q565" s="22">
        <f t="shared" si="350"/>
        <v>-6.1967694098573611E-3</v>
      </c>
      <c r="R565" s="22">
        <f t="shared" si="351"/>
        <v>-6.4263680545931789E-3</v>
      </c>
      <c r="S565" s="22">
        <f t="shared" si="352"/>
        <v>1.8056397583182671E-2</v>
      </c>
      <c r="T565" s="22">
        <f t="shared" si="353"/>
        <v>7.7614648050876589E-3</v>
      </c>
      <c r="U565" s="22">
        <f t="shared" si="354"/>
        <v>-1.2399476759336503E-2</v>
      </c>
      <c r="V565" s="22">
        <f t="shared" si="355"/>
        <v>2.5941801097144612E-3</v>
      </c>
      <c r="W565" s="22">
        <f t="shared" si="356"/>
        <v>5.6987535698012071E-3</v>
      </c>
      <c r="X565" s="22">
        <f t="shared" si="357"/>
        <v>-1.9993527213538642E-2</v>
      </c>
      <c r="Y565" s="22">
        <f t="shared" si="358"/>
        <v>9.5667211941943275E-3</v>
      </c>
      <c r="Z565" s="16"/>
    </row>
    <row r="566" spans="1:26">
      <c r="A566" s="2"/>
      <c r="B566" s="112">
        <v>44280</v>
      </c>
      <c r="C566">
        <v>49.600425999999999</v>
      </c>
      <c r="D566">
        <v>278.44454999999999</v>
      </c>
      <c r="E566">
        <v>42.672581000000001</v>
      </c>
      <c r="F566">
        <v>50.185817999999998</v>
      </c>
      <c r="G566">
        <v>72.930023000000006</v>
      </c>
      <c r="H566">
        <v>140.22816499999999</v>
      </c>
      <c r="I566">
        <v>209.96376000000001</v>
      </c>
      <c r="J566">
        <v>66.595184000000003</v>
      </c>
      <c r="K566">
        <v>355.820313</v>
      </c>
      <c r="L566">
        <v>118.523056</v>
      </c>
      <c r="M566">
        <v>352.27493299999998</v>
      </c>
      <c r="O566" s="22">
        <f t="shared" ref="O566:O568" si="381">C566/C565-1</f>
        <v>-2.8400519925989576E-3</v>
      </c>
      <c r="P566" s="22">
        <f t="shared" si="349"/>
        <v>-1.2050848972906536E-2</v>
      </c>
      <c r="Q566" s="22">
        <f t="shared" si="350"/>
        <v>6.7613608400927117E-3</v>
      </c>
      <c r="R566" s="22">
        <f t="shared" si="351"/>
        <v>5.7492407102781584E-3</v>
      </c>
      <c r="S566" s="22">
        <f t="shared" si="352"/>
        <v>6.5204785725272441E-3</v>
      </c>
      <c r="T566" s="22">
        <f t="shared" si="353"/>
        <v>1.2813701896894791E-2</v>
      </c>
      <c r="U566" s="22">
        <f t="shared" si="354"/>
        <v>9.6916259740620347E-4</v>
      </c>
      <c r="V566" s="22">
        <f t="shared" si="355"/>
        <v>1.1439570924203668E-2</v>
      </c>
      <c r="W566" s="22">
        <f t="shared" si="356"/>
        <v>1.3221284560813729E-3</v>
      </c>
      <c r="X566" s="22">
        <f t="shared" si="357"/>
        <v>4.1636301921004204E-3</v>
      </c>
      <c r="Y566" s="22">
        <f t="shared" si="358"/>
        <v>1.6319795329843956E-2</v>
      </c>
      <c r="Z566" s="16"/>
    </row>
    <row r="567" spans="1:26">
      <c r="A567" s="2"/>
      <c r="B567" s="112">
        <v>44281</v>
      </c>
      <c r="C567">
        <v>50.951236999999999</v>
      </c>
      <c r="D567">
        <v>282.720032</v>
      </c>
      <c r="E567">
        <v>43.029209000000002</v>
      </c>
      <c r="F567">
        <v>50.374073000000003</v>
      </c>
      <c r="G567">
        <v>74.148987000000005</v>
      </c>
      <c r="H567">
        <v>142.562973</v>
      </c>
      <c r="I567">
        <v>220.682785</v>
      </c>
      <c r="J567">
        <v>66.747619999999998</v>
      </c>
      <c r="K567">
        <v>360.98852499999998</v>
      </c>
      <c r="L567">
        <v>119.132423</v>
      </c>
      <c r="M567">
        <v>357.54754600000001</v>
      </c>
      <c r="O567" s="22">
        <f t="shared" si="381"/>
        <v>2.7233858838228597E-2</v>
      </c>
      <c r="P567" s="22">
        <f t="shared" si="349"/>
        <v>1.5354877658765531E-2</v>
      </c>
      <c r="Q567" s="22">
        <f t="shared" si="350"/>
        <v>8.3573102831535628E-3</v>
      </c>
      <c r="R567" s="22">
        <f t="shared" si="351"/>
        <v>3.7511593414698563E-3</v>
      </c>
      <c r="S567" s="22">
        <f t="shared" si="352"/>
        <v>1.6714158995946082E-2</v>
      </c>
      <c r="T567" s="22">
        <f t="shared" si="353"/>
        <v>1.6650064557287791E-2</v>
      </c>
      <c r="U567" s="22">
        <f t="shared" si="354"/>
        <v>5.1051786270163824E-2</v>
      </c>
      <c r="V567" s="22">
        <f t="shared" si="355"/>
        <v>2.2889943513031419E-3</v>
      </c>
      <c r="W567" s="22">
        <f t="shared" si="356"/>
        <v>1.4524780658039527E-2</v>
      </c>
      <c r="X567" s="22">
        <f t="shared" si="357"/>
        <v>5.1413372264044188E-3</v>
      </c>
      <c r="Y567" s="22">
        <f t="shared" si="358"/>
        <v>1.4967323831696078E-2</v>
      </c>
      <c r="Z567" s="16"/>
    </row>
    <row r="568" spans="1:26">
      <c r="A568" s="2"/>
      <c r="B568" s="112">
        <v>44284</v>
      </c>
      <c r="C568">
        <v>50.677546999999997</v>
      </c>
      <c r="D568">
        <v>290.51177999999999</v>
      </c>
      <c r="E568">
        <v>43.519604000000001</v>
      </c>
      <c r="F568">
        <v>50.804397999999999</v>
      </c>
      <c r="G568">
        <v>73.799369999999996</v>
      </c>
      <c r="H568">
        <v>140.347656</v>
      </c>
      <c r="I568">
        <v>223.464203</v>
      </c>
      <c r="J568">
        <v>67.653244000000001</v>
      </c>
      <c r="K568">
        <v>363.46234099999998</v>
      </c>
      <c r="L568">
        <v>119.309349</v>
      </c>
      <c r="M568">
        <v>353.39855999999997</v>
      </c>
      <c r="O568" s="22">
        <f t="shared" si="381"/>
        <v>-5.3716065814064518E-3</v>
      </c>
      <c r="P568" s="22">
        <f t="shared" si="349"/>
        <v>2.755994311715404E-2</v>
      </c>
      <c r="Q568" s="22">
        <f t="shared" si="350"/>
        <v>1.1396793280582962E-2</v>
      </c>
      <c r="R568" s="22">
        <f t="shared" si="351"/>
        <v>8.5425889623813589E-3</v>
      </c>
      <c r="S568" s="22">
        <f t="shared" si="352"/>
        <v>-4.7150610432480367E-3</v>
      </c>
      <c r="T568" s="22">
        <f t="shared" si="353"/>
        <v>-1.5539217185096099E-2</v>
      </c>
      <c r="U568" s="22">
        <f t="shared" si="354"/>
        <v>1.2603692671360855E-2</v>
      </c>
      <c r="V568" s="22">
        <f t="shared" si="355"/>
        <v>1.3567884517829976E-2</v>
      </c>
      <c r="W568" s="22">
        <f t="shared" si="356"/>
        <v>6.8528937311789218E-3</v>
      </c>
      <c r="X568" s="22">
        <f t="shared" si="357"/>
        <v>1.4851204696810782E-3</v>
      </c>
      <c r="Y568" s="22">
        <f t="shared" si="358"/>
        <v>-1.1604011959852834E-2</v>
      </c>
      <c r="Z568" s="16"/>
    </row>
    <row r="569" spans="1:26">
      <c r="A569" s="2"/>
      <c r="B569" s="112">
        <v>44285</v>
      </c>
      <c r="C569">
        <v>50.050705000000001</v>
      </c>
      <c r="D569">
        <v>287.69476300000002</v>
      </c>
      <c r="E569">
        <v>43.223453999999997</v>
      </c>
      <c r="F569">
        <v>50.132015000000003</v>
      </c>
      <c r="G569">
        <v>74.007262999999995</v>
      </c>
      <c r="H569">
        <v>142.002274</v>
      </c>
      <c r="I569">
        <v>219.13958700000001</v>
      </c>
      <c r="J569">
        <v>66.693809999999999</v>
      </c>
      <c r="K569">
        <v>358.18862899999999</v>
      </c>
      <c r="L569">
        <v>117.84487900000001</v>
      </c>
      <c r="M569">
        <v>359.99353000000002</v>
      </c>
      <c r="O569" s="22">
        <f t="shared" ref="O569" si="382">(C569/C568)-1</f>
        <v>-1.2369225369175729E-2</v>
      </c>
      <c r="P569" s="22">
        <f t="shared" si="349"/>
        <v>-9.6967393198305052E-3</v>
      </c>
      <c r="Q569" s="22">
        <f t="shared" si="350"/>
        <v>-6.8049791997188969E-3</v>
      </c>
      <c r="R569" s="22">
        <f t="shared" si="351"/>
        <v>-1.3234740031758618E-2</v>
      </c>
      <c r="S569" s="22">
        <f t="shared" si="352"/>
        <v>2.817002367364374E-3</v>
      </c>
      <c r="T569" s="22">
        <f t="shared" si="353"/>
        <v>1.1789423829066337E-2</v>
      </c>
      <c r="U569" s="22">
        <f t="shared" si="354"/>
        <v>-1.9352611925946728E-2</v>
      </c>
      <c r="V569" s="22">
        <f t="shared" si="355"/>
        <v>-1.4181640720731803E-2</v>
      </c>
      <c r="W569" s="22">
        <f t="shared" si="356"/>
        <v>-1.4509651771598464E-2</v>
      </c>
      <c r="X569" s="22">
        <f t="shared" si="357"/>
        <v>-1.2274561987594024E-2</v>
      </c>
      <c r="Y569" s="22">
        <f t="shared" si="358"/>
        <v>1.8661564438746003E-2</v>
      </c>
      <c r="Z569" s="16"/>
    </row>
    <row r="570" spans="1:26">
      <c r="A570" s="2"/>
      <c r="B570" s="112">
        <v>44286</v>
      </c>
      <c r="C570">
        <v>49.291415999999998</v>
      </c>
      <c r="D570">
        <v>294.21783399999998</v>
      </c>
      <c r="E570">
        <v>43.252124999999999</v>
      </c>
      <c r="F570">
        <v>50.051333999999997</v>
      </c>
      <c r="G570">
        <v>73.024520999999993</v>
      </c>
      <c r="H570">
        <v>139.933975</v>
      </c>
      <c r="I570">
        <v>220.90454099999999</v>
      </c>
      <c r="J570">
        <v>67.070426999999995</v>
      </c>
      <c r="K570">
        <v>356.76001000000002</v>
      </c>
      <c r="L570">
        <v>120.056313</v>
      </c>
      <c r="M570">
        <v>360.20529199999999</v>
      </c>
      <c r="O570" s="22">
        <f t="shared" ref="O570:O572" si="383">C570/C569-1</f>
        <v>-1.5170395701718964E-2</v>
      </c>
      <c r="P570" s="22">
        <f t="shared" si="349"/>
        <v>2.2673582695698746E-2</v>
      </c>
      <c r="Q570" s="22">
        <f t="shared" si="350"/>
        <v>6.6332042783989742E-4</v>
      </c>
      <c r="R570" s="22">
        <f t="shared" si="351"/>
        <v>-1.6093707783341182E-3</v>
      </c>
      <c r="S570" s="22">
        <f t="shared" si="352"/>
        <v>-1.3278993981982623E-2</v>
      </c>
      <c r="T570" s="22">
        <f t="shared" si="353"/>
        <v>-1.4565252666305817E-2</v>
      </c>
      <c r="U570" s="22">
        <f t="shared" si="354"/>
        <v>8.054017186771345E-3</v>
      </c>
      <c r="V570" s="22">
        <f t="shared" si="355"/>
        <v>5.64695584192898E-3</v>
      </c>
      <c r="W570" s="22">
        <f t="shared" si="356"/>
        <v>-3.9884543626871327E-3</v>
      </c>
      <c r="X570" s="22">
        <f t="shared" si="357"/>
        <v>1.8765635119367463E-2</v>
      </c>
      <c r="Y570" s="22">
        <f t="shared" si="358"/>
        <v>5.882383497279875E-4</v>
      </c>
      <c r="Z570" s="16"/>
    </row>
    <row r="571" spans="1:26">
      <c r="A571" s="2"/>
      <c r="B571" s="112">
        <v>44287</v>
      </c>
      <c r="C571">
        <v>50.668723999999997</v>
      </c>
      <c r="D571">
        <v>298.34344499999997</v>
      </c>
      <c r="E571">
        <v>43.185248999999999</v>
      </c>
      <c r="F571">
        <v>50.078235999999997</v>
      </c>
      <c r="G571">
        <v>73.827720999999997</v>
      </c>
      <c r="H571">
        <v>141.294479</v>
      </c>
      <c r="I571">
        <v>221.82861299999999</v>
      </c>
      <c r="J571">
        <v>66.613129000000001</v>
      </c>
      <c r="K571">
        <v>351.96575899999999</v>
      </c>
      <c r="L571">
        <v>120.891739</v>
      </c>
      <c r="M571">
        <v>358.26052900000002</v>
      </c>
      <c r="O571" s="22">
        <f t="shared" si="383"/>
        <v>2.7942147168180442E-2</v>
      </c>
      <c r="P571" s="22">
        <f t="shared" si="349"/>
        <v>1.4022300905117691E-2</v>
      </c>
      <c r="Q571" s="22">
        <f t="shared" si="350"/>
        <v>-1.5461899270845514E-3</v>
      </c>
      <c r="R571" s="22">
        <f t="shared" si="351"/>
        <v>5.374881716440072E-4</v>
      </c>
      <c r="S571" s="22">
        <f t="shared" si="352"/>
        <v>1.0999045101576232E-2</v>
      </c>
      <c r="T571" s="22">
        <f t="shared" si="353"/>
        <v>9.7224709010088617E-3</v>
      </c>
      <c r="U571" s="22">
        <f t="shared" si="354"/>
        <v>4.1831281322550762E-3</v>
      </c>
      <c r="V571" s="22">
        <f t="shared" si="355"/>
        <v>-6.8181763625866365E-3</v>
      </c>
      <c r="W571" s="22">
        <f t="shared" si="356"/>
        <v>-1.3438308290214529E-2</v>
      </c>
      <c r="X571" s="22">
        <f t="shared" si="357"/>
        <v>6.9586178279521516E-3</v>
      </c>
      <c r="Y571" s="22">
        <f t="shared" si="358"/>
        <v>-5.3990406115409506E-3</v>
      </c>
      <c r="Z571" s="16"/>
    </row>
    <row r="572" spans="1:26">
      <c r="A572" s="2"/>
      <c r="B572" s="112">
        <v>44291</v>
      </c>
      <c r="C572">
        <v>49.882953999999998</v>
      </c>
      <c r="D572">
        <v>308.582581</v>
      </c>
      <c r="E572">
        <v>44.398457000000001</v>
      </c>
      <c r="F572">
        <v>50.472693999999997</v>
      </c>
      <c r="G572">
        <v>73.355239999999995</v>
      </c>
      <c r="H572">
        <v>142.043396</v>
      </c>
      <c r="I572">
        <v>226.16243</v>
      </c>
      <c r="J572">
        <v>67.500809000000004</v>
      </c>
      <c r="K572">
        <v>354.94778400000001</v>
      </c>
      <c r="L572">
        <v>123.742035</v>
      </c>
      <c r="M572">
        <v>360.85031099999998</v>
      </c>
      <c r="O572" s="22">
        <f t="shared" si="383"/>
        <v>-1.5507988715089849E-2</v>
      </c>
      <c r="P572" s="22">
        <f t="shared" si="349"/>
        <v>3.4319963021141708E-2</v>
      </c>
      <c r="Q572" s="22">
        <f t="shared" si="350"/>
        <v>2.809311114542834E-2</v>
      </c>
      <c r="R572" s="22">
        <f t="shared" si="351"/>
        <v>7.8768349588032027E-3</v>
      </c>
      <c r="S572" s="22">
        <f t="shared" si="352"/>
        <v>-6.3997776661696149E-3</v>
      </c>
      <c r="T572" s="22">
        <f t="shared" si="353"/>
        <v>5.3003981847019599E-3</v>
      </c>
      <c r="U572" s="22">
        <f t="shared" si="354"/>
        <v>1.9536780857030367E-2</v>
      </c>
      <c r="V572" s="22">
        <f t="shared" si="355"/>
        <v>1.3325901565140352E-2</v>
      </c>
      <c r="W572" s="22">
        <f t="shared" si="356"/>
        <v>8.4724860977172245E-3</v>
      </c>
      <c r="X572" s="22">
        <f t="shared" si="357"/>
        <v>2.3577260312220405E-2</v>
      </c>
      <c r="Y572" s="22">
        <f t="shared" si="358"/>
        <v>7.2287673086084414E-3</v>
      </c>
      <c r="Z572" s="16"/>
    </row>
    <row r="573" spans="1:26">
      <c r="A573" s="2"/>
      <c r="B573" s="112">
        <v>44292</v>
      </c>
      <c r="C573">
        <v>49.741695</v>
      </c>
      <c r="D573">
        <v>305.93539399999997</v>
      </c>
      <c r="E573">
        <v>44.611804999999997</v>
      </c>
      <c r="F573">
        <v>50.634059999999998</v>
      </c>
      <c r="G573">
        <v>72.807190000000006</v>
      </c>
      <c r="H573">
        <v>141.044815</v>
      </c>
      <c r="I573">
        <v>225.081299</v>
      </c>
      <c r="J573">
        <v>67.868438999999995</v>
      </c>
      <c r="K573">
        <v>349.376801</v>
      </c>
      <c r="L573">
        <v>124.046753</v>
      </c>
      <c r="M573">
        <v>361.620544</v>
      </c>
      <c r="O573" s="22">
        <f t="shared" ref="O573" si="384">(C573/C572)-1</f>
        <v>-2.8318090384141792E-3</v>
      </c>
      <c r="P573" s="22">
        <f t="shared" si="349"/>
        <v>-8.5785367126735013E-3</v>
      </c>
      <c r="Q573" s="22">
        <f t="shared" si="350"/>
        <v>4.8053021302068011E-3</v>
      </c>
      <c r="R573" s="22">
        <f t="shared" si="351"/>
        <v>3.197095047076326E-3</v>
      </c>
      <c r="S573" s="22">
        <f t="shared" si="352"/>
        <v>-7.4711772465060333E-3</v>
      </c>
      <c r="T573" s="22">
        <f t="shared" si="353"/>
        <v>-7.030112121509724E-3</v>
      </c>
      <c r="U573" s="22">
        <f t="shared" si="354"/>
        <v>-4.7803297833332037E-3</v>
      </c>
      <c r="V573" s="22">
        <f t="shared" si="355"/>
        <v>5.4463050953950098E-3</v>
      </c>
      <c r="W573" s="22">
        <f t="shared" si="356"/>
        <v>-1.569521842683208E-2</v>
      </c>
      <c r="X573" s="22">
        <f t="shared" si="357"/>
        <v>2.4625261739068538E-3</v>
      </c>
      <c r="Y573" s="22">
        <f t="shared" si="358"/>
        <v>2.1344944884917894E-3</v>
      </c>
      <c r="Z573" s="16"/>
    </row>
    <row r="574" spans="1:26">
      <c r="A574" s="2"/>
      <c r="B574" s="112">
        <v>44293</v>
      </c>
      <c r="C574">
        <v>49.962409999999998</v>
      </c>
      <c r="D574">
        <v>312.75814800000001</v>
      </c>
      <c r="E574">
        <v>44.516272999999998</v>
      </c>
      <c r="F574">
        <v>50.822322999999997</v>
      </c>
      <c r="G574">
        <v>71.437034999999995</v>
      </c>
      <c r="H574">
        <v>143.254715</v>
      </c>
      <c r="I574">
        <v>226.125473</v>
      </c>
      <c r="J574">
        <v>67.527725000000004</v>
      </c>
      <c r="K574">
        <v>350.59457400000002</v>
      </c>
      <c r="L574">
        <v>125.707756</v>
      </c>
      <c r="M574">
        <v>360.83111600000001</v>
      </c>
      <c r="O574" s="22">
        <f t="shared" ref="O574:O576" si="385">C574/C573-1</f>
        <v>4.437223138455515E-3</v>
      </c>
      <c r="P574" s="22">
        <f t="shared" si="349"/>
        <v>2.2301290186777178E-2</v>
      </c>
      <c r="Q574" s="22">
        <f t="shared" si="350"/>
        <v>-2.1414062936928602E-3</v>
      </c>
      <c r="R574" s="22">
        <f t="shared" si="351"/>
        <v>3.7181099046768029E-3</v>
      </c>
      <c r="S574" s="22">
        <f t="shared" si="352"/>
        <v>-1.8818951809567275E-2</v>
      </c>
      <c r="T574" s="22">
        <f t="shared" si="353"/>
        <v>1.5668069754992464E-2</v>
      </c>
      <c r="U574" s="22">
        <f t="shared" si="354"/>
        <v>4.6390970935350495E-3</v>
      </c>
      <c r="V574" s="22">
        <f t="shared" si="355"/>
        <v>-5.0202127088850856E-3</v>
      </c>
      <c r="W574" s="22">
        <f t="shared" si="356"/>
        <v>3.4855577030714624E-3</v>
      </c>
      <c r="X574" s="22">
        <f t="shared" si="357"/>
        <v>1.3390136862349022E-2</v>
      </c>
      <c r="Y574" s="22">
        <f t="shared" si="358"/>
        <v>-2.1830286279309608E-3</v>
      </c>
      <c r="Z574" s="16"/>
    </row>
    <row r="575" spans="1:26">
      <c r="A575" s="2"/>
      <c r="B575" s="112">
        <v>44294</v>
      </c>
      <c r="C575">
        <v>49.441516999999997</v>
      </c>
      <c r="D575">
        <v>312.68823200000003</v>
      </c>
      <c r="E575">
        <v>44.487617</v>
      </c>
      <c r="F575">
        <v>51.118172000000001</v>
      </c>
      <c r="G575">
        <v>71.210257999999996</v>
      </c>
      <c r="H575">
        <v>143.43038899999999</v>
      </c>
      <c r="I575">
        <v>222.798889</v>
      </c>
      <c r="J575">
        <v>67.357337999999999</v>
      </c>
      <c r="K575">
        <v>349.87545799999998</v>
      </c>
      <c r="L575">
        <v>128.12558000000001</v>
      </c>
      <c r="M575">
        <v>360.13793900000002</v>
      </c>
      <c r="O575" s="22">
        <f t="shared" si="385"/>
        <v>-1.0425698039786324E-2</v>
      </c>
      <c r="P575" s="22">
        <f t="shared" si="349"/>
        <v>-2.2354653410971981E-4</v>
      </c>
      <c r="Q575" s="22">
        <f t="shared" si="350"/>
        <v>-6.4371965730369851E-4</v>
      </c>
      <c r="R575" s="22">
        <f t="shared" si="351"/>
        <v>5.8212411896245708E-3</v>
      </c>
      <c r="S575" s="22">
        <f t="shared" si="352"/>
        <v>-3.174501853275391E-3</v>
      </c>
      <c r="T575" s="22">
        <f t="shared" si="353"/>
        <v>1.2263051865342156E-3</v>
      </c>
      <c r="U575" s="22">
        <f t="shared" si="354"/>
        <v>-1.4711230698011613E-2</v>
      </c>
      <c r="V575" s="22">
        <f t="shared" si="355"/>
        <v>-2.5232154644629912E-3</v>
      </c>
      <c r="W575" s="22">
        <f t="shared" si="356"/>
        <v>-2.0511327137654467E-3</v>
      </c>
      <c r="X575" s="22">
        <f t="shared" si="357"/>
        <v>1.9233689924430752E-2</v>
      </c>
      <c r="Y575" s="22">
        <f t="shared" si="358"/>
        <v>-1.9210566086544922E-3</v>
      </c>
      <c r="Z575" s="16"/>
    </row>
    <row r="576" spans="1:26">
      <c r="A576" s="2"/>
      <c r="B576" s="112">
        <v>44295</v>
      </c>
      <c r="C576">
        <v>49.326735999999997</v>
      </c>
      <c r="D576">
        <v>312.12881499999997</v>
      </c>
      <c r="E576">
        <v>44.509906999999998</v>
      </c>
      <c r="F576">
        <v>50.876114000000001</v>
      </c>
      <c r="G576">
        <v>71.682709000000003</v>
      </c>
      <c r="H576">
        <v>144.50294500000001</v>
      </c>
      <c r="I576">
        <v>222.13353000000001</v>
      </c>
      <c r="J576">
        <v>67.402161000000007</v>
      </c>
      <c r="K576">
        <v>360.81591800000001</v>
      </c>
      <c r="L576">
        <v>130.72035199999999</v>
      </c>
      <c r="M576">
        <v>362.95880099999999</v>
      </c>
      <c r="O576" s="22">
        <f t="shared" si="385"/>
        <v>-2.321550934612282E-3</v>
      </c>
      <c r="P576" s="22">
        <f t="shared" si="349"/>
        <v>-1.7890567752484321E-3</v>
      </c>
      <c r="Q576" s="22">
        <f t="shared" si="350"/>
        <v>5.0103830016334783E-4</v>
      </c>
      <c r="R576" s="22">
        <f t="shared" si="351"/>
        <v>-4.7352632249838544E-3</v>
      </c>
      <c r="S576" s="22">
        <f t="shared" si="352"/>
        <v>6.6345918870285292E-3</v>
      </c>
      <c r="T576" s="22">
        <f t="shared" si="353"/>
        <v>7.4778853175949678E-3</v>
      </c>
      <c r="U576" s="22">
        <f t="shared" si="354"/>
        <v>-2.9863658790506564E-3</v>
      </c>
      <c r="V576" s="22">
        <f t="shared" si="355"/>
        <v>6.6545088227809579E-4</v>
      </c>
      <c r="W576" s="22">
        <f t="shared" si="356"/>
        <v>3.1269583932920675E-2</v>
      </c>
      <c r="X576" s="22">
        <f t="shared" si="357"/>
        <v>2.0251787348006367E-2</v>
      </c>
      <c r="Y576" s="22">
        <f t="shared" si="358"/>
        <v>7.8327265598083784E-3</v>
      </c>
      <c r="Z576" s="16"/>
    </row>
    <row r="577" spans="1:26">
      <c r="A577" s="2"/>
      <c r="B577" s="112">
        <v>44298</v>
      </c>
      <c r="C577">
        <v>49.000064999999999</v>
      </c>
      <c r="D577">
        <v>311.20980800000001</v>
      </c>
      <c r="E577">
        <v>44.516272999999998</v>
      </c>
      <c r="F577">
        <v>50.974727999999999</v>
      </c>
      <c r="G577">
        <v>72.003983000000005</v>
      </c>
      <c r="H577">
        <v>144.197845</v>
      </c>
      <c r="I577">
        <v>224.31636</v>
      </c>
      <c r="J577">
        <v>67.536674000000005</v>
      </c>
      <c r="K577">
        <v>360.79675300000002</v>
      </c>
      <c r="L577">
        <v>128.99052399999999</v>
      </c>
      <c r="M577">
        <v>364.17184400000002</v>
      </c>
      <c r="O577" s="22">
        <f t="shared" ref="O577" si="386">(C577/C576)-1</f>
        <v>-6.6225950973118897E-3</v>
      </c>
      <c r="P577" s="22">
        <f t="shared" si="349"/>
        <v>-2.9443196393128535E-3</v>
      </c>
      <c r="Q577" s="22">
        <f t="shared" si="350"/>
        <v>1.4302433837931616E-4</v>
      </c>
      <c r="R577" s="22">
        <f t="shared" si="351"/>
        <v>1.9383162794233133E-3</v>
      </c>
      <c r="S577" s="22">
        <f t="shared" si="352"/>
        <v>4.4818897678657876E-3</v>
      </c>
      <c r="T577" s="22">
        <f t="shared" si="353"/>
        <v>-2.1113756539703488E-3</v>
      </c>
      <c r="U577" s="22">
        <f t="shared" si="354"/>
        <v>9.8266569661951131E-3</v>
      </c>
      <c r="V577" s="22">
        <f t="shared" si="355"/>
        <v>1.9956778537115749E-3</v>
      </c>
      <c r="W577" s="22">
        <f t="shared" si="356"/>
        <v>-5.3115727560504311E-5</v>
      </c>
      <c r="X577" s="22">
        <f t="shared" si="357"/>
        <v>-1.3233042701720987E-2</v>
      </c>
      <c r="Y577" s="22">
        <f t="shared" si="358"/>
        <v>3.3420955674801078E-3</v>
      </c>
      <c r="Z577" s="16"/>
    </row>
    <row r="578" spans="1:26">
      <c r="A578" s="2"/>
      <c r="B578" s="112">
        <v>44299</v>
      </c>
      <c r="C578">
        <v>49.185473999999999</v>
      </c>
      <c r="D578">
        <v>309.43170199999997</v>
      </c>
      <c r="E578">
        <v>44.379353000000002</v>
      </c>
      <c r="F578">
        <v>50.956802000000003</v>
      </c>
      <c r="G578">
        <v>71.994545000000002</v>
      </c>
      <c r="H578">
        <v>142.478027</v>
      </c>
      <c r="I578">
        <v>225.71885700000001</v>
      </c>
      <c r="J578">
        <v>68.029854</v>
      </c>
      <c r="K578">
        <v>359.08999599999999</v>
      </c>
      <c r="L578">
        <v>132.12582399999999</v>
      </c>
      <c r="M578">
        <v>364.56662</v>
      </c>
      <c r="O578" s="22">
        <f t="shared" ref="O578:O580" si="387">C578/C577-1</f>
        <v>3.7838521234614397E-3</v>
      </c>
      <c r="P578" s="22">
        <f t="shared" si="349"/>
        <v>-5.7135281546140115E-3</v>
      </c>
      <c r="Q578" s="22">
        <f t="shared" si="350"/>
        <v>-3.075729183348197E-3</v>
      </c>
      <c r="R578" s="22">
        <f t="shared" si="351"/>
        <v>-3.5166445615941733E-4</v>
      </c>
      <c r="S578" s="22">
        <f t="shared" si="352"/>
        <v>-1.3107608227735934E-4</v>
      </c>
      <c r="T578" s="22">
        <f t="shared" si="353"/>
        <v>-1.192679405160324E-2</v>
      </c>
      <c r="U578" s="22">
        <f t="shared" si="354"/>
        <v>6.2523170400947681E-3</v>
      </c>
      <c r="V578" s="22">
        <f t="shared" si="355"/>
        <v>7.3024028396777574E-3</v>
      </c>
      <c r="W578" s="22">
        <f t="shared" si="356"/>
        <v>-4.7305220620985633E-3</v>
      </c>
      <c r="X578" s="22">
        <f t="shared" si="357"/>
        <v>2.4306436649563556E-2</v>
      </c>
      <c r="Y578" s="22">
        <f t="shared" si="358"/>
        <v>1.0840376775531624E-3</v>
      </c>
      <c r="Z578" s="16"/>
    </row>
    <row r="579" spans="1:26">
      <c r="A579" s="2"/>
      <c r="B579" s="112">
        <v>44300</v>
      </c>
      <c r="C579">
        <v>50.606910999999997</v>
      </c>
      <c r="D579">
        <v>302.499054</v>
      </c>
      <c r="E579">
        <v>44.363433999999998</v>
      </c>
      <c r="F579">
        <v>50.795428999999999</v>
      </c>
      <c r="G579">
        <v>72.353629999999995</v>
      </c>
      <c r="H579">
        <v>139.81504799999999</v>
      </c>
      <c r="I579">
        <v>224.48350500000001</v>
      </c>
      <c r="J579">
        <v>68.289878999999999</v>
      </c>
      <c r="K579">
        <v>360.17346199999997</v>
      </c>
      <c r="L579">
        <v>129.766953</v>
      </c>
      <c r="M579">
        <v>367.29119900000001</v>
      </c>
      <c r="O579" s="22">
        <f t="shared" si="387"/>
        <v>2.8899528344486392E-2</v>
      </c>
      <c r="P579" s="22">
        <f t="shared" si="349"/>
        <v>-2.2404452921892193E-2</v>
      </c>
      <c r="Q579" s="22">
        <f t="shared" si="350"/>
        <v>-3.5870284093608706E-4</v>
      </c>
      <c r="R579" s="22">
        <f t="shared" si="351"/>
        <v>-3.1668588621398541E-3</v>
      </c>
      <c r="S579" s="22">
        <f t="shared" si="352"/>
        <v>4.9876695519082137E-3</v>
      </c>
      <c r="T579" s="22">
        <f t="shared" si="353"/>
        <v>-1.8690453932240447E-2</v>
      </c>
      <c r="U579" s="22">
        <f t="shared" si="354"/>
        <v>-5.4729676395623983E-3</v>
      </c>
      <c r="V579" s="22">
        <f t="shared" si="355"/>
        <v>3.8222189922676453E-3</v>
      </c>
      <c r="W579" s="22">
        <f t="shared" si="356"/>
        <v>3.0172547608371403E-3</v>
      </c>
      <c r="X579" s="22">
        <f t="shared" si="357"/>
        <v>-1.7853216945689532E-2</v>
      </c>
      <c r="Y579" s="22">
        <f t="shared" si="358"/>
        <v>7.4734735725394685E-3</v>
      </c>
      <c r="Z579" s="16"/>
    </row>
    <row r="580" spans="1:26">
      <c r="A580" s="2"/>
      <c r="B580" s="112">
        <v>44301</v>
      </c>
      <c r="C580">
        <v>50.306736000000001</v>
      </c>
      <c r="D580">
        <v>307.49374399999999</v>
      </c>
      <c r="E580">
        <v>44.630924</v>
      </c>
      <c r="F580">
        <v>51.476765</v>
      </c>
      <c r="G580">
        <v>72.854438999999999</v>
      </c>
      <c r="H580">
        <v>140.702698</v>
      </c>
      <c r="I580">
        <v>229.573624</v>
      </c>
      <c r="J580">
        <v>69.213448</v>
      </c>
      <c r="K580">
        <v>373.96176100000002</v>
      </c>
      <c r="L580">
        <v>132.19465600000001</v>
      </c>
      <c r="M580">
        <v>367.90731799999998</v>
      </c>
      <c r="O580" s="22">
        <f t="shared" si="387"/>
        <v>-5.9315021223088626E-3</v>
      </c>
      <c r="P580" s="22">
        <f t="shared" si="349"/>
        <v>1.6511423536550884E-2</v>
      </c>
      <c r="Q580" s="22">
        <f t="shared" si="350"/>
        <v>6.0295152084033354E-3</v>
      </c>
      <c r="R580" s="22">
        <f t="shared" si="351"/>
        <v>1.3413332920172882E-2</v>
      </c>
      <c r="S580" s="22">
        <f t="shared" si="352"/>
        <v>6.9216845098165614E-3</v>
      </c>
      <c r="T580" s="22">
        <f t="shared" si="353"/>
        <v>6.3487443783591946E-3</v>
      </c>
      <c r="U580" s="22">
        <f t="shared" si="354"/>
        <v>2.2674801874640993E-2</v>
      </c>
      <c r="V580" s="22">
        <f t="shared" si="355"/>
        <v>1.3524244200227686E-2</v>
      </c>
      <c r="W580" s="22">
        <f t="shared" si="356"/>
        <v>3.8282384613889331E-2</v>
      </c>
      <c r="X580" s="22">
        <f t="shared" si="357"/>
        <v>1.8708176033076729E-2</v>
      </c>
      <c r="Y580" s="22">
        <f t="shared" si="358"/>
        <v>1.6774673656145822E-3</v>
      </c>
      <c r="Z580" s="16"/>
    </row>
    <row r="581" spans="1:26">
      <c r="A581" s="2"/>
      <c r="B581" s="112">
        <v>44302</v>
      </c>
      <c r="C581">
        <v>50.02422</v>
      </c>
      <c r="D581">
        <v>305.85546900000003</v>
      </c>
      <c r="E581">
        <v>44.774203999999997</v>
      </c>
      <c r="F581">
        <v>51.611240000000002</v>
      </c>
      <c r="G581">
        <v>72.778846999999999</v>
      </c>
      <c r="H581">
        <v>141.74754300000001</v>
      </c>
      <c r="I581">
        <v>230.92970299999999</v>
      </c>
      <c r="J581">
        <v>70.128028999999998</v>
      </c>
      <c r="K581">
        <v>374.92065400000001</v>
      </c>
      <c r="L581">
        <v>131.86047400000001</v>
      </c>
      <c r="M581">
        <v>368.80270400000001</v>
      </c>
      <c r="O581" s="22">
        <f t="shared" ref="O581" si="388">(C581/C580)-1</f>
        <v>-5.6158682209078714E-3</v>
      </c>
      <c r="P581" s="22">
        <f t="shared" si="349"/>
        <v>-5.3278319704610499E-3</v>
      </c>
      <c r="Q581" s="22">
        <f t="shared" si="350"/>
        <v>3.2103301289481134E-3</v>
      </c>
      <c r="R581" s="22">
        <f t="shared" si="351"/>
        <v>2.6123436466918282E-3</v>
      </c>
      <c r="S581" s="22">
        <f t="shared" si="352"/>
        <v>-1.0375757611694736E-3</v>
      </c>
      <c r="T581" s="22">
        <f t="shared" si="353"/>
        <v>7.425905933943211E-3</v>
      </c>
      <c r="U581" s="22">
        <f t="shared" si="354"/>
        <v>5.9069460000333862E-3</v>
      </c>
      <c r="V581" s="22">
        <f t="shared" si="355"/>
        <v>1.3213920508627242E-2</v>
      </c>
      <c r="W581" s="22">
        <f t="shared" si="356"/>
        <v>2.5641471936483917E-3</v>
      </c>
      <c r="X581" s="22">
        <f t="shared" si="357"/>
        <v>-2.5279539287881292E-3</v>
      </c>
      <c r="Y581" s="22">
        <f t="shared" si="358"/>
        <v>2.4337270725340865E-3</v>
      </c>
      <c r="Z581" s="16"/>
    </row>
    <row r="582" spans="1:26">
      <c r="A582" s="2"/>
      <c r="B582" s="112">
        <v>44305</v>
      </c>
      <c r="C582">
        <v>49.865295000000003</v>
      </c>
      <c r="D582">
        <v>301.919647</v>
      </c>
      <c r="E582">
        <v>44.487617</v>
      </c>
      <c r="F582">
        <v>51.709850000000003</v>
      </c>
      <c r="G582">
        <v>72.731583000000001</v>
      </c>
      <c r="H582">
        <v>141.14651499999999</v>
      </c>
      <c r="I582">
        <v>230.85539199999999</v>
      </c>
      <c r="J582">
        <v>70.253570999999994</v>
      </c>
      <c r="K582">
        <v>373.79882800000001</v>
      </c>
      <c r="L582">
        <v>132.52879300000001</v>
      </c>
      <c r="M582">
        <v>366.54022200000003</v>
      </c>
      <c r="O582" s="22">
        <f t="shared" ref="O582:O584" si="389">C582/C581-1</f>
        <v>-3.1769610800527204E-3</v>
      </c>
      <c r="P582" s="22">
        <f t="shared" si="349"/>
        <v>-1.2868241371875033E-2</v>
      </c>
      <c r="Q582" s="22">
        <f t="shared" si="350"/>
        <v>-6.4007168055962849E-3</v>
      </c>
      <c r="R582" s="22">
        <f t="shared" si="351"/>
        <v>1.9106303200620012E-3</v>
      </c>
      <c r="S582" s="22">
        <f t="shared" si="352"/>
        <v>-6.4941946662055994E-4</v>
      </c>
      <c r="T582" s="22">
        <f t="shared" si="353"/>
        <v>-4.2401299329754005E-3</v>
      </c>
      <c r="U582" s="22">
        <f t="shared" si="354"/>
        <v>-3.21790566716329E-4</v>
      </c>
      <c r="V582" s="22">
        <f t="shared" si="355"/>
        <v>1.7901829238633482E-3</v>
      </c>
      <c r="W582" s="22">
        <f t="shared" si="356"/>
        <v>-2.9921691110674775E-3</v>
      </c>
      <c r="X582" s="22">
        <f t="shared" si="357"/>
        <v>5.0683800818127622E-3</v>
      </c>
      <c r="Y582" s="22">
        <f t="shared" si="358"/>
        <v>-6.1346676026539093E-3</v>
      </c>
      <c r="Z582" s="16"/>
    </row>
    <row r="583" spans="1:26">
      <c r="A583" s="2"/>
      <c r="B583" s="112">
        <v>44306</v>
      </c>
      <c r="C583">
        <v>48.814663000000003</v>
      </c>
      <c r="D583">
        <v>302.32922400000001</v>
      </c>
      <c r="E583">
        <v>44.831524000000002</v>
      </c>
      <c r="F583">
        <v>51.826397</v>
      </c>
      <c r="G583">
        <v>70.992919999999998</v>
      </c>
      <c r="H583">
        <v>138.02124000000001</v>
      </c>
      <c r="I583">
        <v>234.691574</v>
      </c>
      <c r="J583">
        <v>71.150222999999997</v>
      </c>
      <c r="K583">
        <v>380.21343999999999</v>
      </c>
      <c r="L583">
        <v>130.82844499999999</v>
      </c>
      <c r="M583">
        <v>356.47943099999998</v>
      </c>
      <c r="O583" s="22">
        <f t="shared" si="389"/>
        <v>-2.1069403078834648E-2</v>
      </c>
      <c r="P583" s="22">
        <f t="shared" si="349"/>
        <v>1.356576175382207E-3</v>
      </c>
      <c r="Q583" s="22">
        <f t="shared" si="350"/>
        <v>7.7303983263476983E-3</v>
      </c>
      <c r="R583" s="22">
        <f t="shared" si="351"/>
        <v>2.2538645925291867E-3</v>
      </c>
      <c r="S583" s="22">
        <f t="shared" si="352"/>
        <v>-2.3905199478471473E-2</v>
      </c>
      <c r="T583" s="22">
        <f t="shared" si="353"/>
        <v>-2.2142062806155605E-2</v>
      </c>
      <c r="U583" s="22">
        <f t="shared" si="354"/>
        <v>1.6617251027864377E-2</v>
      </c>
      <c r="V583" s="22">
        <f t="shared" si="355"/>
        <v>1.2763080754998324E-2</v>
      </c>
      <c r="W583" s="22">
        <f t="shared" si="356"/>
        <v>1.7160599551157452E-2</v>
      </c>
      <c r="X583" s="22">
        <f t="shared" si="357"/>
        <v>-1.2830027056837556E-2</v>
      </c>
      <c r="Y583" s="22">
        <f t="shared" si="358"/>
        <v>-2.7447986322221563E-2</v>
      </c>
      <c r="Z583" s="16"/>
    </row>
    <row r="584" spans="1:26">
      <c r="A584" s="2"/>
      <c r="B584" s="112">
        <v>44307</v>
      </c>
      <c r="C584">
        <v>49.441516999999997</v>
      </c>
      <c r="D584">
        <v>301.15048200000001</v>
      </c>
      <c r="E584">
        <v>44.962077999999998</v>
      </c>
      <c r="F584">
        <v>51.736755000000002</v>
      </c>
      <c r="G584">
        <v>73.222977</v>
      </c>
      <c r="H584">
        <v>139.195526</v>
      </c>
      <c r="I584">
        <v>234.23640399999999</v>
      </c>
      <c r="J584">
        <v>70.262519999999995</v>
      </c>
      <c r="K584">
        <v>382.39962800000001</v>
      </c>
      <c r="L584">
        <v>131.21177700000001</v>
      </c>
      <c r="M584">
        <v>361.61090100000001</v>
      </c>
      <c r="O584" s="22">
        <f t="shared" si="389"/>
        <v>1.2841510347003648E-2</v>
      </c>
      <c r="P584" s="22">
        <f t="shared" si="349"/>
        <v>-3.8988688701824259E-3</v>
      </c>
      <c r="Q584" s="22">
        <f t="shared" si="350"/>
        <v>2.9121026534810746E-3</v>
      </c>
      <c r="R584" s="22">
        <f t="shared" si="351"/>
        <v>-1.7296591156047425E-3</v>
      </c>
      <c r="S584" s="22">
        <f t="shared" si="352"/>
        <v>3.141238591115858E-2</v>
      </c>
      <c r="T584" s="22">
        <f t="shared" si="353"/>
        <v>8.5080093469671603E-3</v>
      </c>
      <c r="U584" s="22">
        <f t="shared" si="354"/>
        <v>-1.9394390358471458E-3</v>
      </c>
      <c r="V584" s="22">
        <f t="shared" si="355"/>
        <v>-1.2476461247352688E-2</v>
      </c>
      <c r="W584" s="22">
        <f t="shared" si="356"/>
        <v>5.7498966896067927E-3</v>
      </c>
      <c r="X584" s="22">
        <f t="shared" si="357"/>
        <v>2.9300355897374786E-3</v>
      </c>
      <c r="Y584" s="22">
        <f t="shared" si="358"/>
        <v>1.4394855786223681E-2</v>
      </c>
      <c r="Z584" s="16"/>
    </row>
    <row r="585" spans="1:26">
      <c r="A585" s="2"/>
      <c r="B585" s="112">
        <v>44308</v>
      </c>
      <c r="C585">
        <v>48.797004999999999</v>
      </c>
      <c r="D585">
        <v>296.20571899999999</v>
      </c>
      <c r="E585">
        <v>44.474876000000002</v>
      </c>
      <c r="F585">
        <v>51.243675000000003</v>
      </c>
      <c r="G585">
        <v>71.389801000000006</v>
      </c>
      <c r="H585">
        <v>136.26442</v>
      </c>
      <c r="I585">
        <v>233.64196799999999</v>
      </c>
      <c r="J585">
        <v>70.038376</v>
      </c>
      <c r="K585">
        <v>380.22308299999997</v>
      </c>
      <c r="L585">
        <v>129.67851300000001</v>
      </c>
      <c r="M585">
        <v>354.64056399999998</v>
      </c>
      <c r="O585" s="22">
        <f t="shared" ref="O585" si="390">(C585/C584)-1</f>
        <v>-1.3035845967266702E-2</v>
      </c>
      <c r="P585" s="22">
        <f t="shared" ref="P585:P648" si="391">D585/D584-1</f>
        <v>-1.6419575247433982E-2</v>
      </c>
      <c r="Q585" s="22">
        <f t="shared" ref="Q585:Q648" si="392">E585/E584-1</f>
        <v>-1.083584259606496E-2</v>
      </c>
      <c r="R585" s="22">
        <f t="shared" ref="R585:R648" si="393">F585/F584-1</f>
        <v>-9.5305552116672354E-3</v>
      </c>
      <c r="S585" s="22">
        <f t="shared" ref="S585:S648" si="394">G585/G584-1</f>
        <v>-2.5035529489602637E-2</v>
      </c>
      <c r="T585" s="22">
        <f t="shared" ref="T585:T648" si="395">H585/H584-1</f>
        <v>-2.105747278112946E-2</v>
      </c>
      <c r="U585" s="22">
        <f t="shared" ref="U585:U648" si="396">I585/I584-1</f>
        <v>-2.537760953673085E-3</v>
      </c>
      <c r="V585" s="22">
        <f t="shared" ref="V585:V648" si="397">J585/J584-1</f>
        <v>-3.1900933812222254E-3</v>
      </c>
      <c r="W585" s="22">
        <f t="shared" ref="W585:W648" si="398">K585/K584-1</f>
        <v>-5.6918073152519844E-3</v>
      </c>
      <c r="X585" s="22">
        <f t="shared" ref="X585:X648" si="399">L585/L584-1</f>
        <v>-1.1685414488365686E-2</v>
      </c>
      <c r="Y585" s="22">
        <f t="shared" ref="Y585:Y648" si="400">M585/M584-1</f>
        <v>-1.9275793347833914E-2</v>
      </c>
      <c r="Z585" s="16"/>
    </row>
    <row r="586" spans="1:26">
      <c r="A586" s="2"/>
      <c r="B586" s="112">
        <v>44309</v>
      </c>
      <c r="C586">
        <v>49.061878</v>
      </c>
      <c r="D586">
        <v>300.81085200000001</v>
      </c>
      <c r="E586">
        <v>44.548126000000003</v>
      </c>
      <c r="F586">
        <v>50.992657000000001</v>
      </c>
      <c r="G586">
        <v>72.580414000000005</v>
      </c>
      <c r="H586">
        <v>138.87191799999999</v>
      </c>
      <c r="I586">
        <v>235.964066</v>
      </c>
      <c r="J586">
        <v>69.446556000000001</v>
      </c>
      <c r="K586">
        <v>383.83795199999997</v>
      </c>
      <c r="L586">
        <v>132.01774599999999</v>
      </c>
      <c r="M586">
        <v>362.256012</v>
      </c>
      <c r="O586" s="22">
        <f t="shared" ref="O586:O588" si="401">C586/C585-1</f>
        <v>5.4280585458061914E-3</v>
      </c>
      <c r="P586" s="22">
        <f t="shared" si="391"/>
        <v>1.5547076591049924E-2</v>
      </c>
      <c r="Q586" s="22">
        <f t="shared" si="392"/>
        <v>1.6469972844894709E-3</v>
      </c>
      <c r="R586" s="22">
        <f t="shared" si="393"/>
        <v>-4.8985167437737287E-3</v>
      </c>
      <c r="S586" s="22">
        <f t="shared" si="394"/>
        <v>1.6677634386458084E-2</v>
      </c>
      <c r="T586" s="22">
        <f t="shared" si="395"/>
        <v>1.9135574789075571E-2</v>
      </c>
      <c r="U586" s="22">
        <f t="shared" si="396"/>
        <v>9.9387024509227651E-3</v>
      </c>
      <c r="V586" s="22">
        <f t="shared" si="397"/>
        <v>-8.4499389306228467E-3</v>
      </c>
      <c r="W586" s="22">
        <f t="shared" si="398"/>
        <v>9.5072318373685683E-3</v>
      </c>
      <c r="X586" s="22">
        <f t="shared" si="399"/>
        <v>1.8038709311850143E-2</v>
      </c>
      <c r="Y586" s="22">
        <f t="shared" si="400"/>
        <v>2.1473708236038114E-2</v>
      </c>
      <c r="Z586" s="16"/>
    </row>
    <row r="587" spans="1:26">
      <c r="A587" s="2"/>
      <c r="B587" s="112">
        <v>44312</v>
      </c>
      <c r="C587">
        <v>49.158996999999999</v>
      </c>
      <c r="D587">
        <v>302.71881100000002</v>
      </c>
      <c r="E587">
        <v>43.914451999999997</v>
      </c>
      <c r="F587">
        <v>51.010590000000001</v>
      </c>
      <c r="G587">
        <v>72.693802000000005</v>
      </c>
      <c r="H587">
        <v>139.21400499999999</v>
      </c>
      <c r="I587">
        <v>234.98876999999999</v>
      </c>
      <c r="J587">
        <v>68.926497999999995</v>
      </c>
      <c r="K587">
        <v>379.57107500000001</v>
      </c>
      <c r="L587">
        <v>132.41087300000001</v>
      </c>
      <c r="M587">
        <v>366.28027300000002</v>
      </c>
      <c r="O587" s="22">
        <f t="shared" si="401"/>
        <v>1.9795206371839846E-3</v>
      </c>
      <c r="P587" s="22">
        <f t="shared" si="391"/>
        <v>6.3427199760732744E-3</v>
      </c>
      <c r="Q587" s="22">
        <f t="shared" si="392"/>
        <v>-1.422448163139356E-2</v>
      </c>
      <c r="R587" s="22">
        <f t="shared" si="393"/>
        <v>3.5167808572911241E-4</v>
      </c>
      <c r="S587" s="22">
        <f t="shared" si="394"/>
        <v>1.5622396422263485E-3</v>
      </c>
      <c r="T587" s="22">
        <f t="shared" si="395"/>
        <v>2.4633273949596912E-3</v>
      </c>
      <c r="U587" s="22">
        <f t="shared" si="396"/>
        <v>-4.133239507747799E-3</v>
      </c>
      <c r="V587" s="22">
        <f t="shared" si="397"/>
        <v>-7.4886074984050754E-3</v>
      </c>
      <c r="W587" s="22">
        <f t="shared" si="398"/>
        <v>-1.1116349953847138E-2</v>
      </c>
      <c r="X587" s="22">
        <f t="shared" si="399"/>
        <v>2.9778345102182691E-3</v>
      </c>
      <c r="Y587" s="22">
        <f t="shared" si="400"/>
        <v>1.1108886717386079E-2</v>
      </c>
      <c r="Z587" s="16"/>
    </row>
    <row r="588" spans="1:26">
      <c r="A588" s="2"/>
      <c r="B588" s="112">
        <v>44313</v>
      </c>
      <c r="C588">
        <v>49.803493000000003</v>
      </c>
      <c r="D588">
        <v>303.24826000000002</v>
      </c>
      <c r="E588">
        <v>44.064106000000002</v>
      </c>
      <c r="F588">
        <v>50.643031999999998</v>
      </c>
      <c r="G588">
        <v>72.835548000000003</v>
      </c>
      <c r="H588">
        <v>139.852036</v>
      </c>
      <c r="I588">
        <v>234.52436800000001</v>
      </c>
      <c r="J588">
        <v>68.316772</v>
      </c>
      <c r="K588">
        <v>378.266998</v>
      </c>
      <c r="L588">
        <v>132.086533</v>
      </c>
      <c r="M588">
        <v>368.11914100000001</v>
      </c>
      <c r="O588" s="22">
        <f t="shared" si="401"/>
        <v>1.3110438359838827E-2</v>
      </c>
      <c r="P588" s="22">
        <f t="shared" si="391"/>
        <v>1.7489795174967515E-3</v>
      </c>
      <c r="Q588" s="22">
        <f t="shared" si="392"/>
        <v>3.4078530685071051E-3</v>
      </c>
      <c r="R588" s="22">
        <f t="shared" si="393"/>
        <v>-7.2055234021014547E-3</v>
      </c>
      <c r="S588" s="22">
        <f t="shared" si="394"/>
        <v>1.9499048901032712E-3</v>
      </c>
      <c r="T588" s="22">
        <f t="shared" si="395"/>
        <v>4.5830949264049625E-3</v>
      </c>
      <c r="U588" s="22">
        <f t="shared" si="396"/>
        <v>-1.9762731640323716E-3</v>
      </c>
      <c r="V588" s="22">
        <f t="shared" si="397"/>
        <v>-8.8460318990817299E-3</v>
      </c>
      <c r="W588" s="22">
        <f t="shared" si="398"/>
        <v>-3.4356595796979361E-3</v>
      </c>
      <c r="X588" s="22">
        <f t="shared" si="399"/>
        <v>-2.4494967267529866E-3</v>
      </c>
      <c r="Y588" s="22">
        <f t="shared" si="400"/>
        <v>5.0203850317649401E-3</v>
      </c>
      <c r="Z588" s="16"/>
    </row>
    <row r="589" spans="1:26">
      <c r="A589" s="2"/>
      <c r="B589" s="112">
        <v>44314</v>
      </c>
      <c r="C589">
        <v>51.304389999999998</v>
      </c>
      <c r="D589">
        <v>306.77450599999997</v>
      </c>
      <c r="E589">
        <v>43.908081000000003</v>
      </c>
      <c r="F589">
        <v>50.911976000000003</v>
      </c>
      <c r="G589">
        <v>72.807190000000006</v>
      </c>
      <c r="H589">
        <v>140.75813299999999</v>
      </c>
      <c r="I589">
        <v>234.02278100000001</v>
      </c>
      <c r="J589">
        <v>68.334709000000004</v>
      </c>
      <c r="K589">
        <v>378.35330199999999</v>
      </c>
      <c r="L589">
        <v>131.29040499999999</v>
      </c>
      <c r="M589">
        <v>365.654449</v>
      </c>
      <c r="O589" s="22">
        <f t="shared" ref="O589" si="402">(C589/C588)-1</f>
        <v>3.0136380193252599E-2</v>
      </c>
      <c r="P589" s="22">
        <f t="shared" si="391"/>
        <v>1.1628248089535553E-2</v>
      </c>
      <c r="Q589" s="22">
        <f t="shared" si="392"/>
        <v>-3.5408638495921796E-3</v>
      </c>
      <c r="R589" s="22">
        <f t="shared" si="393"/>
        <v>5.3105825101467108E-3</v>
      </c>
      <c r="S589" s="22">
        <f t="shared" si="394"/>
        <v>-3.8934285220171283E-4</v>
      </c>
      <c r="T589" s="22">
        <f t="shared" si="395"/>
        <v>6.4789689583066856E-3</v>
      </c>
      <c r="U589" s="22">
        <f t="shared" si="396"/>
        <v>-2.1387415059572756E-3</v>
      </c>
      <c r="V589" s="22">
        <f t="shared" si="397"/>
        <v>2.6255631633187448E-4</v>
      </c>
      <c r="W589" s="22">
        <f t="shared" si="398"/>
        <v>2.2815630350070393E-4</v>
      </c>
      <c r="X589" s="22">
        <f t="shared" si="399"/>
        <v>-6.0273214983999068E-3</v>
      </c>
      <c r="Y589" s="22">
        <f t="shared" si="400"/>
        <v>-6.6953649660940195E-3</v>
      </c>
      <c r="Z589" s="16"/>
    </row>
    <row r="590" spans="1:26">
      <c r="A590" s="2"/>
      <c r="B590" s="112">
        <v>44315</v>
      </c>
      <c r="C590">
        <v>52.037185999999998</v>
      </c>
      <c r="D590">
        <v>329.16076700000002</v>
      </c>
      <c r="E590">
        <v>44.462139000000001</v>
      </c>
      <c r="F590">
        <v>52.821503</v>
      </c>
      <c r="G590">
        <v>73.629279999999994</v>
      </c>
      <c r="H590">
        <v>143.495102</v>
      </c>
      <c r="I590">
        <v>232.592377</v>
      </c>
      <c r="J590">
        <v>68.783034999999998</v>
      </c>
      <c r="K590">
        <v>385.02688599999999</v>
      </c>
      <c r="L590">
        <v>131.192139</v>
      </c>
      <c r="M590">
        <v>362.37155200000001</v>
      </c>
      <c r="O590" s="22">
        <f t="shared" ref="O590:O592" si="403">C590/C589-1</f>
        <v>1.4283300123050013E-2</v>
      </c>
      <c r="P590" s="22">
        <f t="shared" si="391"/>
        <v>7.2973016212761976E-2</v>
      </c>
      <c r="Q590" s="22">
        <f t="shared" si="392"/>
        <v>1.2618588364178285E-2</v>
      </c>
      <c r="R590" s="22">
        <f t="shared" si="393"/>
        <v>3.7506440527863116E-2</v>
      </c>
      <c r="S590" s="22">
        <f t="shared" si="394"/>
        <v>1.1291329881018441E-2</v>
      </c>
      <c r="T590" s="22">
        <f t="shared" si="395"/>
        <v>1.9444482117420669E-2</v>
      </c>
      <c r="U590" s="22">
        <f t="shared" si="396"/>
        <v>-6.1122425512925016E-3</v>
      </c>
      <c r="V590" s="22">
        <f t="shared" si="397"/>
        <v>6.560736213861551E-3</v>
      </c>
      <c r="W590" s="22">
        <f t="shared" si="398"/>
        <v>1.7638498104081579E-2</v>
      </c>
      <c r="X590" s="22">
        <f t="shared" si="399"/>
        <v>-7.4846292080521515E-4</v>
      </c>
      <c r="Y590" s="22">
        <f t="shared" si="400"/>
        <v>-8.9781404519434505E-3</v>
      </c>
      <c r="Z590" s="16"/>
    </row>
    <row r="591" spans="1:26">
      <c r="A591" s="2"/>
      <c r="B591" s="112">
        <v>44316</v>
      </c>
      <c r="C591">
        <v>50.536284999999999</v>
      </c>
      <c r="D591">
        <v>324.73544299999998</v>
      </c>
      <c r="E591">
        <v>44.551307999999999</v>
      </c>
      <c r="F591">
        <v>52.642207999999997</v>
      </c>
      <c r="G591">
        <v>72.863892000000007</v>
      </c>
      <c r="H591">
        <v>142.21910099999999</v>
      </c>
      <c r="I591">
        <v>236.64210499999999</v>
      </c>
      <c r="J591">
        <v>69.410713000000001</v>
      </c>
      <c r="K591">
        <v>382.39004499999999</v>
      </c>
      <c r="L591">
        <v>129.20674099999999</v>
      </c>
      <c r="M591">
        <v>357.03781099999998</v>
      </c>
      <c r="O591" s="22">
        <f t="shared" si="403"/>
        <v>-2.8842854800027018E-2</v>
      </c>
      <c r="P591" s="22">
        <f t="shared" si="391"/>
        <v>-1.3444263240521725E-2</v>
      </c>
      <c r="Q591" s="22">
        <f t="shared" si="392"/>
        <v>2.0055040536848256E-3</v>
      </c>
      <c r="R591" s="22">
        <f t="shared" si="393"/>
        <v>-3.3943562719145337E-3</v>
      </c>
      <c r="S591" s="22">
        <f t="shared" si="394"/>
        <v>-1.0395158013224992E-2</v>
      </c>
      <c r="T591" s="22">
        <f t="shared" si="395"/>
        <v>-8.8922965468187787E-3</v>
      </c>
      <c r="U591" s="22">
        <f t="shared" si="396"/>
        <v>1.7411267094106009E-2</v>
      </c>
      <c r="V591" s="22">
        <f t="shared" si="397"/>
        <v>9.1254769435515914E-3</v>
      </c>
      <c r="W591" s="22">
        <f t="shared" si="398"/>
        <v>-6.848459408624219E-3</v>
      </c>
      <c r="X591" s="22">
        <f t="shared" si="399"/>
        <v>-1.5133513449308134E-2</v>
      </c>
      <c r="Y591" s="22">
        <f t="shared" si="400"/>
        <v>-1.4718983790427465E-2</v>
      </c>
      <c r="Z591" s="16"/>
    </row>
    <row r="592" spans="1:26">
      <c r="A592" s="2"/>
      <c r="B592" s="112">
        <v>44319</v>
      </c>
      <c r="C592">
        <v>51.931244</v>
      </c>
      <c r="D592">
        <v>322.23809799999998</v>
      </c>
      <c r="E592">
        <v>45.255038999999996</v>
      </c>
      <c r="F592">
        <v>53.081493000000002</v>
      </c>
      <c r="G592">
        <v>73.969459999999998</v>
      </c>
      <c r="H592">
        <v>141.80302399999999</v>
      </c>
      <c r="I592">
        <v>234.459351</v>
      </c>
      <c r="J592">
        <v>69.715569000000002</v>
      </c>
      <c r="K592">
        <v>389.19790599999999</v>
      </c>
      <c r="L592">
        <v>130.26824999999999</v>
      </c>
      <c r="M592">
        <v>359.84909099999999</v>
      </c>
      <c r="O592" s="22">
        <f t="shared" si="403"/>
        <v>2.7603117245361464E-2</v>
      </c>
      <c r="P592" s="22">
        <f t="shared" si="391"/>
        <v>-7.6903986116476641E-3</v>
      </c>
      <c r="Q592" s="22">
        <f t="shared" si="392"/>
        <v>1.5795967202579142E-2</v>
      </c>
      <c r="R592" s="22">
        <f t="shared" si="393"/>
        <v>8.344729765134673E-3</v>
      </c>
      <c r="S592" s="22">
        <f t="shared" si="394"/>
        <v>1.517305718448303E-2</v>
      </c>
      <c r="T592" s="22">
        <f t="shared" si="395"/>
        <v>-2.9256056118650564E-3</v>
      </c>
      <c r="U592" s="22">
        <f t="shared" si="396"/>
        <v>-9.2238614932874663E-3</v>
      </c>
      <c r="V592" s="22">
        <f t="shared" si="397"/>
        <v>4.3920597674886874E-3</v>
      </c>
      <c r="W592" s="22">
        <f t="shared" si="398"/>
        <v>1.7803447262859651E-2</v>
      </c>
      <c r="X592" s="22">
        <f t="shared" si="399"/>
        <v>8.2155852843621702E-3</v>
      </c>
      <c r="Y592" s="22">
        <f t="shared" si="400"/>
        <v>7.873899943891427E-3</v>
      </c>
      <c r="Z592" s="16"/>
    </row>
    <row r="593" spans="1:26">
      <c r="A593" s="2"/>
      <c r="B593" s="112">
        <v>44320</v>
      </c>
      <c r="C593">
        <v>52.257904000000003</v>
      </c>
      <c r="D593">
        <v>318.02255200000002</v>
      </c>
      <c r="E593">
        <v>44.809230999999997</v>
      </c>
      <c r="F593">
        <v>52.274647000000002</v>
      </c>
      <c r="G593">
        <v>75.122275999999999</v>
      </c>
      <c r="H593">
        <v>143.76324500000001</v>
      </c>
      <c r="I593">
        <v>231.17121900000001</v>
      </c>
      <c r="J593">
        <v>70.047325000000001</v>
      </c>
      <c r="K593">
        <v>394.41409299999998</v>
      </c>
      <c r="L593">
        <v>125.65862300000001</v>
      </c>
      <c r="M593">
        <v>365.44268799999998</v>
      </c>
      <c r="O593" s="22">
        <f t="shared" ref="O593" si="404">(C593/C592)-1</f>
        <v>6.2902402260960333E-3</v>
      </c>
      <c r="P593" s="22">
        <f t="shared" si="391"/>
        <v>-1.3082084415729001E-2</v>
      </c>
      <c r="Q593" s="22">
        <f t="shared" si="392"/>
        <v>-9.8510134970826169E-3</v>
      </c>
      <c r="R593" s="22">
        <f t="shared" si="393"/>
        <v>-1.5200137644960421E-2</v>
      </c>
      <c r="S593" s="22">
        <f t="shared" si="394"/>
        <v>1.5585026577184635E-2</v>
      </c>
      <c r="T593" s="22">
        <f t="shared" si="395"/>
        <v>1.3823548643081329E-2</v>
      </c>
      <c r="U593" s="22">
        <f t="shared" si="396"/>
        <v>-1.4024315882372296E-2</v>
      </c>
      <c r="V593" s="22">
        <f t="shared" si="397"/>
        <v>4.7587074846939803E-3</v>
      </c>
      <c r="W593" s="22">
        <f t="shared" si="398"/>
        <v>1.3402402529884005E-2</v>
      </c>
      <c r="X593" s="22">
        <f t="shared" si="399"/>
        <v>-3.5385652298238313E-2</v>
      </c>
      <c r="Y593" s="22">
        <f t="shared" si="400"/>
        <v>1.5544285479381692E-2</v>
      </c>
      <c r="Z593" s="16"/>
    </row>
    <row r="594" spans="1:26">
      <c r="A594" s="2"/>
      <c r="B594" s="112">
        <v>44321</v>
      </c>
      <c r="C594">
        <v>53.829445</v>
      </c>
      <c r="D594">
        <v>314.68609600000002</v>
      </c>
      <c r="E594">
        <v>44.771019000000003</v>
      </c>
      <c r="F594">
        <v>52.839443000000003</v>
      </c>
      <c r="G594">
        <v>76.464072999999999</v>
      </c>
      <c r="H594">
        <v>145.64952099999999</v>
      </c>
      <c r="I594">
        <v>230.911148</v>
      </c>
      <c r="J594">
        <v>68.944427000000005</v>
      </c>
      <c r="K594">
        <v>395.52636699999999</v>
      </c>
      <c r="L594">
        <v>125.904343</v>
      </c>
      <c r="M594">
        <v>364.74951199999998</v>
      </c>
      <c r="O594" s="22">
        <f t="shared" ref="O594:O596" si="405">C594/C593-1</f>
        <v>3.0072790519879877E-2</v>
      </c>
      <c r="P594" s="22">
        <f t="shared" si="391"/>
        <v>-1.0491255978601122E-2</v>
      </c>
      <c r="Q594" s="22">
        <f t="shared" si="392"/>
        <v>-8.527707159267095E-4</v>
      </c>
      <c r="R594" s="22">
        <f t="shared" si="393"/>
        <v>1.0804396249677328E-2</v>
      </c>
      <c r="S594" s="22">
        <f t="shared" si="394"/>
        <v>1.7861506219539969E-2</v>
      </c>
      <c r="T594" s="22">
        <f t="shared" si="395"/>
        <v>1.3120711069091184E-2</v>
      </c>
      <c r="U594" s="22">
        <f t="shared" si="396"/>
        <v>-1.1250146152493867E-3</v>
      </c>
      <c r="V594" s="22">
        <f t="shared" si="397"/>
        <v>-1.5745040941963162E-2</v>
      </c>
      <c r="W594" s="22">
        <f t="shared" si="398"/>
        <v>2.8200665740409914E-3</v>
      </c>
      <c r="X594" s="22">
        <f t="shared" si="399"/>
        <v>1.9554567297781489E-3</v>
      </c>
      <c r="Y594" s="22">
        <f t="shared" si="400"/>
        <v>-1.8968117922775196E-3</v>
      </c>
      <c r="Z594" s="16"/>
    </row>
    <row r="595" spans="1:26">
      <c r="A595" s="2"/>
      <c r="B595" s="112">
        <v>44322</v>
      </c>
      <c r="C595">
        <v>54.341515000000001</v>
      </c>
      <c r="D595">
        <v>319.68081699999999</v>
      </c>
      <c r="E595">
        <v>45.090698000000003</v>
      </c>
      <c r="F595">
        <v>53.511809999999997</v>
      </c>
      <c r="G595">
        <v>76.917648</v>
      </c>
      <c r="H595">
        <v>148.580658</v>
      </c>
      <c r="I595">
        <v>226.65707399999999</v>
      </c>
      <c r="J595">
        <v>69.814200999999997</v>
      </c>
      <c r="K595">
        <v>397.89477499999998</v>
      </c>
      <c r="L595">
        <v>127.516212</v>
      </c>
      <c r="M595">
        <v>375.38797</v>
      </c>
      <c r="O595" s="22">
        <f t="shared" si="405"/>
        <v>9.5128233255981076E-3</v>
      </c>
      <c r="P595" s="22">
        <f t="shared" si="391"/>
        <v>1.5872073992109215E-2</v>
      </c>
      <c r="Q595" s="22">
        <f t="shared" si="392"/>
        <v>7.140311012353795E-3</v>
      </c>
      <c r="R595" s="22">
        <f t="shared" si="393"/>
        <v>1.2724717783266559E-2</v>
      </c>
      <c r="S595" s="22">
        <f t="shared" si="394"/>
        <v>5.9318707754425493E-3</v>
      </c>
      <c r="T595" s="22">
        <f t="shared" si="395"/>
        <v>2.0124590729000857E-2</v>
      </c>
      <c r="U595" s="22">
        <f t="shared" si="396"/>
        <v>-1.8422990993921196E-2</v>
      </c>
      <c r="V595" s="22">
        <f t="shared" si="397"/>
        <v>1.2615580951887306E-2</v>
      </c>
      <c r="W595" s="22">
        <f t="shared" si="398"/>
        <v>5.9879901761390464E-3</v>
      </c>
      <c r="X595" s="22">
        <f t="shared" si="399"/>
        <v>1.2802330416830765E-2</v>
      </c>
      <c r="Y595" s="22">
        <f t="shared" si="400"/>
        <v>2.9166476307718847E-2</v>
      </c>
      <c r="Z595" s="16"/>
    </row>
    <row r="596" spans="1:26">
      <c r="A596" s="2"/>
      <c r="B596" s="112">
        <v>44323</v>
      </c>
      <c r="C596">
        <v>55.118454</v>
      </c>
      <c r="D596">
        <v>318.74179099999998</v>
      </c>
      <c r="E596">
        <v>44.818973999999997</v>
      </c>
      <c r="F596">
        <v>53.556637000000002</v>
      </c>
      <c r="G596">
        <v>78.287811000000005</v>
      </c>
      <c r="H596">
        <v>149.089203</v>
      </c>
      <c r="I596">
        <v>229.880112</v>
      </c>
      <c r="J596">
        <v>70.020438999999996</v>
      </c>
      <c r="K596">
        <v>400.46444700000001</v>
      </c>
      <c r="L596">
        <v>128.195572</v>
      </c>
      <c r="M596">
        <v>379.53744499999999</v>
      </c>
      <c r="O596" s="22">
        <f t="shared" si="405"/>
        <v>1.4297337864062065E-2</v>
      </c>
      <c r="P596" s="22">
        <f t="shared" si="391"/>
        <v>-2.9373861366226439E-3</v>
      </c>
      <c r="Q596" s="22">
        <f t="shared" si="392"/>
        <v>-6.0261653079756172E-3</v>
      </c>
      <c r="R596" s="22">
        <f t="shared" si="393"/>
        <v>8.3770292950302583E-4</v>
      </c>
      <c r="S596" s="22">
        <f t="shared" si="394"/>
        <v>1.7813376196838426E-2</v>
      </c>
      <c r="T596" s="22">
        <f t="shared" si="395"/>
        <v>3.4226864172319793E-3</v>
      </c>
      <c r="U596" s="22">
        <f t="shared" si="396"/>
        <v>1.4219887088103844E-2</v>
      </c>
      <c r="V596" s="22">
        <f t="shared" si="397"/>
        <v>2.9540981210971484E-3</v>
      </c>
      <c r="W596" s="22">
        <f t="shared" si="398"/>
        <v>6.4581697510353031E-3</v>
      </c>
      <c r="X596" s="22">
        <f t="shared" si="399"/>
        <v>5.3276363008649685E-3</v>
      </c>
      <c r="Y596" s="22">
        <f t="shared" si="400"/>
        <v>1.1053830520993957E-2</v>
      </c>
      <c r="Z596" s="16"/>
    </row>
    <row r="597" spans="1:26">
      <c r="A597" s="2"/>
      <c r="B597" s="112">
        <v>44326</v>
      </c>
      <c r="C597">
        <v>55.250889000000001</v>
      </c>
      <c r="D597">
        <v>305.64572099999998</v>
      </c>
      <c r="E597">
        <v>45.017166000000003</v>
      </c>
      <c r="F597">
        <v>54.193150000000003</v>
      </c>
      <c r="G597">
        <v>77.182243</v>
      </c>
      <c r="H597">
        <v>149.070694</v>
      </c>
      <c r="I597">
        <v>230.92970299999999</v>
      </c>
      <c r="J597">
        <v>71.598557</v>
      </c>
      <c r="K597">
        <v>403.571167</v>
      </c>
      <c r="L597">
        <v>124.88752700000001</v>
      </c>
      <c r="M597">
        <v>376.82244900000001</v>
      </c>
      <c r="O597" s="22">
        <f t="shared" ref="O597" si="406">(C597/C596)-1</f>
        <v>2.4027343002037682E-3</v>
      </c>
      <c r="P597" s="22">
        <f t="shared" si="391"/>
        <v>-4.1086767941264424E-2</v>
      </c>
      <c r="Q597" s="22">
        <f t="shared" si="392"/>
        <v>4.42205571238663E-3</v>
      </c>
      <c r="R597" s="22">
        <f t="shared" si="393"/>
        <v>1.1884857520086722E-2</v>
      </c>
      <c r="S597" s="22">
        <f t="shared" si="394"/>
        <v>-1.4121840755005999E-2</v>
      </c>
      <c r="T597" s="22">
        <f t="shared" si="395"/>
        <v>-1.2414715235953278E-4</v>
      </c>
      <c r="U597" s="22">
        <f t="shared" si="396"/>
        <v>4.5658190735524684E-3</v>
      </c>
      <c r="V597" s="22">
        <f t="shared" si="397"/>
        <v>2.2537962094182351E-2</v>
      </c>
      <c r="W597" s="22">
        <f t="shared" si="398"/>
        <v>7.7577922916087783E-3</v>
      </c>
      <c r="X597" s="22">
        <f t="shared" si="399"/>
        <v>-2.5804674439145137E-2</v>
      </c>
      <c r="Y597" s="22">
        <f t="shared" si="400"/>
        <v>-7.1534338331228353E-3</v>
      </c>
      <c r="Z597" s="16"/>
    </row>
    <row r="598" spans="1:26">
      <c r="A598" s="2"/>
      <c r="B598" s="112">
        <v>44327</v>
      </c>
      <c r="C598">
        <v>53.493949999999998</v>
      </c>
      <c r="D598">
        <v>306.20510899999999</v>
      </c>
      <c r="E598">
        <v>44.611182999999997</v>
      </c>
      <c r="F598">
        <v>53.816616000000003</v>
      </c>
      <c r="G598">
        <v>78.268906000000001</v>
      </c>
      <c r="H598">
        <v>146.59265099999999</v>
      </c>
      <c r="I598">
        <v>229.72221400000001</v>
      </c>
      <c r="J598">
        <v>71.141257999999993</v>
      </c>
      <c r="K598">
        <v>394.759277</v>
      </c>
      <c r="L598">
        <v>123.962067</v>
      </c>
      <c r="M598">
        <v>368.92785600000002</v>
      </c>
      <c r="O598" s="22">
        <f t="shared" ref="O598:O600" si="407">C598/C597-1</f>
        <v>-3.1799289238585882E-2</v>
      </c>
      <c r="P598" s="22">
        <f t="shared" si="391"/>
        <v>1.8301843002082041E-3</v>
      </c>
      <c r="Q598" s="22">
        <f t="shared" si="392"/>
        <v>-9.0184042238466988E-3</v>
      </c>
      <c r="R598" s="22">
        <f t="shared" si="393"/>
        <v>-6.9479998855943581E-3</v>
      </c>
      <c r="S598" s="22">
        <f t="shared" si="394"/>
        <v>1.4079183990545641E-2</v>
      </c>
      <c r="T598" s="22">
        <f t="shared" si="395"/>
        <v>-1.6623274055462711E-2</v>
      </c>
      <c r="U598" s="22">
        <f t="shared" si="396"/>
        <v>-5.2288163207830918E-3</v>
      </c>
      <c r="V598" s="22">
        <f t="shared" si="397"/>
        <v>-6.3869862628657126E-3</v>
      </c>
      <c r="W598" s="22">
        <f t="shared" si="398"/>
        <v>-2.1834785833448778E-2</v>
      </c>
      <c r="X598" s="22">
        <f t="shared" si="399"/>
        <v>-7.4103477123059758E-3</v>
      </c>
      <c r="Y598" s="22">
        <f t="shared" si="400"/>
        <v>-2.0950431750949017E-2</v>
      </c>
      <c r="Z598" s="16"/>
    </row>
    <row r="599" spans="1:26">
      <c r="A599" s="2"/>
      <c r="B599" s="112">
        <v>44328</v>
      </c>
      <c r="C599">
        <v>53.780589999999997</v>
      </c>
      <c r="D599">
        <v>302.229309</v>
      </c>
      <c r="E599">
        <v>43.457134000000003</v>
      </c>
      <c r="F599">
        <v>53.709038</v>
      </c>
      <c r="G599">
        <v>75.887671999999995</v>
      </c>
      <c r="H599">
        <v>145.58480800000001</v>
      </c>
      <c r="I599">
        <v>224.74362199999999</v>
      </c>
      <c r="J599">
        <v>69.850059999999999</v>
      </c>
      <c r="K599">
        <v>388.68975799999998</v>
      </c>
      <c r="L599">
        <v>120.870651</v>
      </c>
      <c r="M599">
        <v>359.714294</v>
      </c>
      <c r="O599" s="22">
        <f t="shared" si="407"/>
        <v>5.3583629550630896E-3</v>
      </c>
      <c r="P599" s="22">
        <f t="shared" si="391"/>
        <v>-1.2984107329182426E-2</v>
      </c>
      <c r="Q599" s="22">
        <f t="shared" si="392"/>
        <v>-2.5869051712885338E-2</v>
      </c>
      <c r="R599" s="22">
        <f t="shared" si="393"/>
        <v>-1.9989736998700103E-3</v>
      </c>
      <c r="S599" s="22">
        <f t="shared" si="394"/>
        <v>-3.042375474112291E-2</v>
      </c>
      <c r="T599" s="22">
        <f t="shared" si="395"/>
        <v>-6.8751263663276996E-3</v>
      </c>
      <c r="U599" s="22">
        <f t="shared" si="396"/>
        <v>-2.1672227136031452E-2</v>
      </c>
      <c r="V599" s="22">
        <f t="shared" si="397"/>
        <v>-1.8149777447005411E-2</v>
      </c>
      <c r="W599" s="22">
        <f t="shared" si="398"/>
        <v>-1.537524094715581E-2</v>
      </c>
      <c r="X599" s="22">
        <f t="shared" si="399"/>
        <v>-2.4938403132629405E-2</v>
      </c>
      <c r="Y599" s="22">
        <f t="shared" si="400"/>
        <v>-2.4973885409184216E-2</v>
      </c>
      <c r="Z599" s="16"/>
    </row>
    <row r="600" spans="1:26">
      <c r="A600" s="2"/>
      <c r="B600" s="112">
        <v>44329</v>
      </c>
      <c r="C600">
        <v>53.117736999999998</v>
      </c>
      <c r="D600">
        <v>304.93646200000001</v>
      </c>
      <c r="E600">
        <v>44.192405999999998</v>
      </c>
      <c r="F600">
        <v>54.013851000000003</v>
      </c>
      <c r="G600">
        <v>77.125534000000002</v>
      </c>
      <c r="H600">
        <v>149.32960499999999</v>
      </c>
      <c r="I600">
        <v>226.638474</v>
      </c>
      <c r="J600">
        <v>71.087463</v>
      </c>
      <c r="K600">
        <v>391.74847399999999</v>
      </c>
      <c r="L600">
        <v>123.036629</v>
      </c>
      <c r="M600">
        <v>364.02740499999999</v>
      </c>
      <c r="O600" s="22">
        <f t="shared" si="407"/>
        <v>-1.2325134402579097E-2</v>
      </c>
      <c r="P600" s="22">
        <f t="shared" si="391"/>
        <v>8.9572815057457067E-3</v>
      </c>
      <c r="Q600" s="22">
        <f t="shared" si="392"/>
        <v>1.6919477478657408E-2</v>
      </c>
      <c r="R600" s="22">
        <f t="shared" si="393"/>
        <v>5.6752645616182651E-3</v>
      </c>
      <c r="S600" s="22">
        <f t="shared" si="394"/>
        <v>1.6311766685898732E-2</v>
      </c>
      <c r="T600" s="22">
        <f t="shared" si="395"/>
        <v>2.5722443512100401E-2</v>
      </c>
      <c r="U600" s="22">
        <f t="shared" si="396"/>
        <v>8.4311714082814238E-3</v>
      </c>
      <c r="V600" s="22">
        <f t="shared" si="397"/>
        <v>1.7715131526014449E-2</v>
      </c>
      <c r="W600" s="22">
        <f t="shared" si="398"/>
        <v>7.8692991956839098E-3</v>
      </c>
      <c r="X600" s="22">
        <f t="shared" si="399"/>
        <v>1.7919800895256355E-2</v>
      </c>
      <c r="Y600" s="22">
        <f t="shared" si="400"/>
        <v>1.1990379787354177E-2</v>
      </c>
      <c r="Z600" s="16"/>
    </row>
    <row r="601" spans="1:26">
      <c r="A601" s="2"/>
      <c r="B601" s="112">
        <v>44330</v>
      </c>
      <c r="C601">
        <v>54.434494000000001</v>
      </c>
      <c r="D601">
        <v>315.60513300000002</v>
      </c>
      <c r="E601">
        <v>44.601593000000001</v>
      </c>
      <c r="F601">
        <v>54.318657000000002</v>
      </c>
      <c r="G601">
        <v>78.656318999999996</v>
      </c>
      <c r="H601">
        <v>151.650452</v>
      </c>
      <c r="I601">
        <v>229.20208700000001</v>
      </c>
      <c r="J601">
        <v>70.809501999999995</v>
      </c>
      <c r="K601">
        <v>392.93743899999998</v>
      </c>
      <c r="L601">
        <v>125.478233</v>
      </c>
      <c r="M601">
        <v>369.69802900000002</v>
      </c>
      <c r="O601" s="22">
        <f t="shared" ref="O601" si="408">(C601/C600)-1</f>
        <v>2.4789403208197669E-2</v>
      </c>
      <c r="P601" s="22">
        <f t="shared" si="391"/>
        <v>3.4986537621729319E-2</v>
      </c>
      <c r="Q601" s="22">
        <f t="shared" si="392"/>
        <v>9.2592152597439359E-3</v>
      </c>
      <c r="R601" s="22">
        <f t="shared" si="393"/>
        <v>5.6431080983283533E-3</v>
      </c>
      <c r="S601" s="22">
        <f t="shared" si="394"/>
        <v>1.9847966303870201E-2</v>
      </c>
      <c r="T601" s="22">
        <f t="shared" si="395"/>
        <v>1.5541774184697044E-2</v>
      </c>
      <c r="U601" s="22">
        <f t="shared" si="396"/>
        <v>1.1311464266212878E-2</v>
      </c>
      <c r="V601" s="22">
        <f t="shared" si="397"/>
        <v>-3.910126881303988E-3</v>
      </c>
      <c r="W601" s="22">
        <f t="shared" si="398"/>
        <v>3.0350213948759919E-3</v>
      </c>
      <c r="X601" s="22">
        <f t="shared" si="399"/>
        <v>1.9844529388073573E-2</v>
      </c>
      <c r="Y601" s="22">
        <f t="shared" si="400"/>
        <v>1.5577464559296095E-2</v>
      </c>
      <c r="Z601" s="16"/>
    </row>
    <row r="602" spans="1:26">
      <c r="A602" s="2"/>
      <c r="B602" s="112">
        <v>44333</v>
      </c>
      <c r="C602">
        <v>55.706440000000001</v>
      </c>
      <c r="D602">
        <v>315.12564099999997</v>
      </c>
      <c r="E602">
        <v>44.400196000000001</v>
      </c>
      <c r="F602">
        <v>54.731045000000002</v>
      </c>
      <c r="G602">
        <v>80.602897999999996</v>
      </c>
      <c r="H602">
        <v>152.260696</v>
      </c>
      <c r="I602">
        <v>228.39398199999999</v>
      </c>
      <c r="J602">
        <v>70.594314999999995</v>
      </c>
      <c r="K602">
        <v>391.81561299999998</v>
      </c>
      <c r="L602">
        <v>124.31648300000001</v>
      </c>
      <c r="M602">
        <v>369.26483200000001</v>
      </c>
      <c r="O602" s="22">
        <f t="shared" ref="O602:O604" si="409">C602/C601-1</f>
        <v>2.3366544015270829E-2</v>
      </c>
      <c r="P602" s="22">
        <f t="shared" si="391"/>
        <v>-1.5192782051489662E-3</v>
      </c>
      <c r="Q602" s="22">
        <f t="shared" si="392"/>
        <v>-4.5154665215657586E-3</v>
      </c>
      <c r="R602" s="22">
        <f t="shared" si="393"/>
        <v>7.5920139189007418E-3</v>
      </c>
      <c r="S602" s="22">
        <f t="shared" si="394"/>
        <v>2.4747903598183907E-2</v>
      </c>
      <c r="T602" s="22">
        <f t="shared" si="395"/>
        <v>4.0240170204042247E-3</v>
      </c>
      <c r="U602" s="22">
        <f t="shared" si="396"/>
        <v>-3.5257314214596214E-3</v>
      </c>
      <c r="V602" s="22">
        <f t="shared" si="397"/>
        <v>-3.0389565513396777E-3</v>
      </c>
      <c r="W602" s="22">
        <f t="shared" si="398"/>
        <v>-2.8549735623435435E-3</v>
      </c>
      <c r="X602" s="22">
        <f t="shared" si="399"/>
        <v>-9.2585779399683155E-3</v>
      </c>
      <c r="Y602" s="22">
        <f t="shared" si="400"/>
        <v>-1.1717590195754468E-3</v>
      </c>
      <c r="Z602" s="16"/>
    </row>
    <row r="603" spans="1:26">
      <c r="A603" s="2"/>
      <c r="B603" s="112">
        <v>44334</v>
      </c>
      <c r="C603">
        <v>54.129928999999997</v>
      </c>
      <c r="D603">
        <v>309.63146999999998</v>
      </c>
      <c r="E603">
        <v>45.36562</v>
      </c>
      <c r="F603">
        <v>54.524853</v>
      </c>
      <c r="G603">
        <v>80.423355000000001</v>
      </c>
      <c r="H603">
        <v>150.115555</v>
      </c>
      <c r="I603">
        <v>228.82127399999999</v>
      </c>
      <c r="J603">
        <v>70.399590000000003</v>
      </c>
      <c r="K603">
        <v>393.493561</v>
      </c>
      <c r="L603">
        <v>122.91847199999999</v>
      </c>
      <c r="M603">
        <v>355.921021</v>
      </c>
      <c r="O603" s="22">
        <f t="shared" si="409"/>
        <v>-2.8300336549957339E-2</v>
      </c>
      <c r="P603" s="22">
        <f t="shared" si="391"/>
        <v>-1.7434858625166583E-2</v>
      </c>
      <c r="Q603" s="22">
        <f t="shared" si="392"/>
        <v>2.1743687798134959E-2</v>
      </c>
      <c r="R603" s="22">
        <f t="shared" si="393"/>
        <v>-3.7673682276667675E-3</v>
      </c>
      <c r="S603" s="22">
        <f t="shared" si="394"/>
        <v>-2.227500554632611E-3</v>
      </c>
      <c r="T603" s="22">
        <f t="shared" si="395"/>
        <v>-1.4088606294036632E-2</v>
      </c>
      <c r="U603" s="22">
        <f t="shared" si="396"/>
        <v>1.8708548984447404E-3</v>
      </c>
      <c r="V603" s="22">
        <f t="shared" si="397"/>
        <v>-2.7583665908507138E-3</v>
      </c>
      <c r="W603" s="22">
        <f t="shared" si="398"/>
        <v>4.2824939699379616E-3</v>
      </c>
      <c r="X603" s="22">
        <f t="shared" si="399"/>
        <v>-1.1245580362822971E-2</v>
      </c>
      <c r="Y603" s="22">
        <f t="shared" si="400"/>
        <v>-3.613615444429874E-2</v>
      </c>
      <c r="Z603" s="16"/>
    </row>
    <row r="604" spans="1:26">
      <c r="A604" s="2"/>
      <c r="B604" s="112">
        <v>44335</v>
      </c>
      <c r="C604">
        <v>52.831097</v>
      </c>
      <c r="D604">
        <v>313.25762900000001</v>
      </c>
      <c r="E604">
        <v>45.368819999999999</v>
      </c>
      <c r="F604">
        <v>54.291758999999999</v>
      </c>
      <c r="G604">
        <v>79.601273000000006</v>
      </c>
      <c r="H604">
        <v>148.96897899999999</v>
      </c>
      <c r="I604">
        <v>228.53331</v>
      </c>
      <c r="J604">
        <v>70.616943000000006</v>
      </c>
      <c r="K604">
        <v>392.64978000000002</v>
      </c>
      <c r="L604">
        <v>122.76095599999999</v>
      </c>
      <c r="M604">
        <v>345.07074</v>
      </c>
      <c r="O604" s="22">
        <f t="shared" si="409"/>
        <v>-2.3994710948170628E-2</v>
      </c>
      <c r="P604" s="22">
        <f t="shared" si="391"/>
        <v>1.1711209458134419E-2</v>
      </c>
      <c r="Q604" s="22">
        <f t="shared" si="392"/>
        <v>7.053799771727931E-5</v>
      </c>
      <c r="R604" s="22">
        <f t="shared" si="393"/>
        <v>-4.2750046478805537E-3</v>
      </c>
      <c r="S604" s="22">
        <f t="shared" si="394"/>
        <v>-1.0221931179070998E-2</v>
      </c>
      <c r="T604" s="22">
        <f t="shared" si="395"/>
        <v>-7.6379559733167346E-3</v>
      </c>
      <c r="U604" s="22">
        <f t="shared" si="396"/>
        <v>-1.2584669028631312E-3</v>
      </c>
      <c r="V604" s="22">
        <f t="shared" si="397"/>
        <v>3.0874185488865002E-3</v>
      </c>
      <c r="W604" s="22">
        <f t="shared" si="398"/>
        <v>-2.1443324202196079E-3</v>
      </c>
      <c r="X604" s="22">
        <f t="shared" si="399"/>
        <v>-1.2814672801985116E-3</v>
      </c>
      <c r="Y604" s="22">
        <f t="shared" si="400"/>
        <v>-3.048508056510657E-2</v>
      </c>
      <c r="Z604" s="16"/>
    </row>
    <row r="605" spans="1:26">
      <c r="A605" s="2"/>
      <c r="B605" s="112">
        <v>44336</v>
      </c>
      <c r="C605">
        <v>52.705696000000003</v>
      </c>
      <c r="D605">
        <v>318.27230800000001</v>
      </c>
      <c r="E605">
        <v>45.528655999999998</v>
      </c>
      <c r="F605">
        <v>54.957256000000001</v>
      </c>
      <c r="G605">
        <v>79.450089000000006</v>
      </c>
      <c r="H605">
        <v>148.710083</v>
      </c>
      <c r="I605">
        <v>232.97318999999999</v>
      </c>
      <c r="J605">
        <v>71.015388000000002</v>
      </c>
      <c r="K605">
        <v>391.82522599999999</v>
      </c>
      <c r="L605">
        <v>125.340431</v>
      </c>
      <c r="M605">
        <v>341.98998999999998</v>
      </c>
      <c r="O605" s="22">
        <f t="shared" ref="O605" si="410">(C605/C604)-1</f>
        <v>-2.3736209755401694E-3</v>
      </c>
      <c r="P605" s="22">
        <f t="shared" si="391"/>
        <v>1.60081624061581E-2</v>
      </c>
      <c r="Q605" s="22">
        <f t="shared" si="392"/>
        <v>3.5230363055507308E-3</v>
      </c>
      <c r="R605" s="22">
        <f t="shared" si="393"/>
        <v>1.2257790358201515E-2</v>
      </c>
      <c r="S605" s="22">
        <f t="shared" si="394"/>
        <v>-1.8992661084703544E-3</v>
      </c>
      <c r="T605" s="22">
        <f t="shared" si="395"/>
        <v>-1.7379188723579686E-3</v>
      </c>
      <c r="U605" s="22">
        <f t="shared" si="396"/>
        <v>1.9427714935735141E-2</v>
      </c>
      <c r="V605" s="22">
        <f t="shared" si="397"/>
        <v>5.6423428015002219E-3</v>
      </c>
      <c r="W605" s="22">
        <f t="shared" si="398"/>
        <v>-2.0999731618340789E-3</v>
      </c>
      <c r="X605" s="22">
        <f t="shared" si="399"/>
        <v>2.1012177520025155E-2</v>
      </c>
      <c r="Y605" s="22">
        <f t="shared" si="400"/>
        <v>-8.92787954145291E-3</v>
      </c>
      <c r="Z605" s="16"/>
    </row>
    <row r="606" spans="1:26">
      <c r="A606" s="2"/>
      <c r="B606" s="112">
        <v>44337</v>
      </c>
      <c r="C606">
        <v>52.777351000000003</v>
      </c>
      <c r="D606">
        <v>315.894836</v>
      </c>
      <c r="E606">
        <v>45.314475999999999</v>
      </c>
      <c r="F606">
        <v>54.704079</v>
      </c>
      <c r="G606">
        <v>79.487876999999997</v>
      </c>
      <c r="H606">
        <v>150.40219099999999</v>
      </c>
      <c r="I606">
        <v>232.1651</v>
      </c>
      <c r="J606">
        <v>71.504395000000002</v>
      </c>
      <c r="K606">
        <v>394.692139</v>
      </c>
      <c r="L606">
        <v>123.489502</v>
      </c>
      <c r="M606">
        <v>346.35128800000001</v>
      </c>
      <c r="O606" s="22">
        <f t="shared" ref="O606:O608" si="411">C606/C605-1</f>
        <v>1.3595304765541272E-3</v>
      </c>
      <c r="P606" s="22">
        <f t="shared" si="391"/>
        <v>-7.4699304345384743E-3</v>
      </c>
      <c r="Q606" s="22">
        <f t="shared" si="392"/>
        <v>-4.7042899750873168E-3</v>
      </c>
      <c r="R606" s="22">
        <f t="shared" si="393"/>
        <v>-4.6067984180288013E-3</v>
      </c>
      <c r="S606" s="22">
        <f t="shared" si="394"/>
        <v>4.7561935393169996E-4</v>
      </c>
      <c r="T606" s="22">
        <f t="shared" si="395"/>
        <v>1.1378569400704253E-2</v>
      </c>
      <c r="U606" s="22">
        <f t="shared" si="396"/>
        <v>-3.4685965367946547E-3</v>
      </c>
      <c r="V606" s="22">
        <f t="shared" si="397"/>
        <v>6.8859301310866261E-3</v>
      </c>
      <c r="W606" s="22">
        <f t="shared" si="398"/>
        <v>7.3168157886802643E-3</v>
      </c>
      <c r="X606" s="22">
        <f t="shared" si="399"/>
        <v>-1.4767214259858386E-2</v>
      </c>
      <c r="Y606" s="22">
        <f t="shared" si="400"/>
        <v>1.2752706592377372E-2</v>
      </c>
      <c r="Z606" s="16"/>
    </row>
    <row r="607" spans="1:26">
      <c r="A607" s="2"/>
      <c r="B607" s="112">
        <v>44340</v>
      </c>
      <c r="C607">
        <v>53.395412</v>
      </c>
      <c r="D607">
        <v>324.28591899999998</v>
      </c>
      <c r="E607">
        <v>45.317672999999999</v>
      </c>
      <c r="F607">
        <v>54.731209</v>
      </c>
      <c r="G607">
        <v>80.565117000000001</v>
      </c>
      <c r="H607">
        <v>151.21586600000001</v>
      </c>
      <c r="I607">
        <v>234.79373200000001</v>
      </c>
      <c r="J607">
        <v>70.979172000000005</v>
      </c>
      <c r="K607">
        <v>394.04013099999997</v>
      </c>
      <c r="L607">
        <v>125.13365899999999</v>
      </c>
      <c r="M607">
        <v>345.97573899999998</v>
      </c>
      <c r="O607" s="22">
        <f t="shared" si="411"/>
        <v>1.1710724170297837E-2</v>
      </c>
      <c r="P607" s="22">
        <f t="shared" si="391"/>
        <v>2.6562900192518502E-2</v>
      </c>
      <c r="Q607" s="22">
        <f t="shared" si="392"/>
        <v>7.0551406133434469E-5</v>
      </c>
      <c r="R607" s="22">
        <f t="shared" si="393"/>
        <v>4.9594107964057166E-4</v>
      </c>
      <c r="S607" s="22">
        <f t="shared" si="394"/>
        <v>1.3552255270322666E-2</v>
      </c>
      <c r="T607" s="22">
        <f t="shared" si="395"/>
        <v>5.4099943264791506E-3</v>
      </c>
      <c r="U607" s="22">
        <f t="shared" si="396"/>
        <v>1.1322253000128013E-2</v>
      </c>
      <c r="V607" s="22">
        <f t="shared" si="397"/>
        <v>-7.3453247174526393E-3</v>
      </c>
      <c r="W607" s="22">
        <f t="shared" si="398"/>
        <v>-1.6519406787577351E-3</v>
      </c>
      <c r="X607" s="22">
        <f t="shared" si="399"/>
        <v>1.3314143901884012E-2</v>
      </c>
      <c r="Y607" s="22">
        <f t="shared" si="400"/>
        <v>-1.0843008616154837E-3</v>
      </c>
      <c r="Z607" s="16"/>
    </row>
    <row r="608" spans="1:26">
      <c r="A608" s="2"/>
      <c r="B608" s="112">
        <v>44341</v>
      </c>
      <c r="C608">
        <v>52.186152999999997</v>
      </c>
      <c r="D608">
        <v>327.44259599999998</v>
      </c>
      <c r="E608">
        <v>45.503086000000003</v>
      </c>
      <c r="F608">
        <v>55.074795000000002</v>
      </c>
      <c r="G608">
        <v>78.807525999999996</v>
      </c>
      <c r="H608">
        <v>149.653244</v>
      </c>
      <c r="I608">
        <v>235.34172100000001</v>
      </c>
      <c r="J608">
        <v>70.462990000000005</v>
      </c>
      <c r="K608">
        <v>396.05371100000002</v>
      </c>
      <c r="L608">
        <v>124.936768</v>
      </c>
      <c r="M608">
        <v>347.25622600000003</v>
      </c>
      <c r="O608" s="22">
        <f t="shared" si="411"/>
        <v>-2.2647245422509399E-2</v>
      </c>
      <c r="P608" s="22">
        <f t="shared" si="391"/>
        <v>9.7342401104996146E-3</v>
      </c>
      <c r="Q608" s="22">
        <f t="shared" si="392"/>
        <v>4.091406017250776E-3</v>
      </c>
      <c r="R608" s="22">
        <f t="shared" si="393"/>
        <v>6.2776979766698826E-3</v>
      </c>
      <c r="S608" s="22">
        <f t="shared" si="394"/>
        <v>-2.1815781636610909E-2</v>
      </c>
      <c r="T608" s="22">
        <f t="shared" si="395"/>
        <v>-1.0333717230439299E-2</v>
      </c>
      <c r="U608" s="22">
        <f t="shared" si="396"/>
        <v>2.333916648166845E-3</v>
      </c>
      <c r="V608" s="22">
        <f t="shared" si="397"/>
        <v>-7.2723023593456171E-3</v>
      </c>
      <c r="W608" s="22">
        <f t="shared" si="398"/>
        <v>5.1100886472907892E-3</v>
      </c>
      <c r="X608" s="22">
        <f t="shared" si="399"/>
        <v>-1.5734455587205209E-3</v>
      </c>
      <c r="Y608" s="22">
        <f t="shared" si="400"/>
        <v>3.7010889945670034E-3</v>
      </c>
      <c r="Z608" s="16"/>
    </row>
    <row r="609" spans="1:26">
      <c r="A609" s="2"/>
      <c r="B609" s="112">
        <v>44342</v>
      </c>
      <c r="C609">
        <v>52.795261000000004</v>
      </c>
      <c r="D609">
        <v>327.31271400000003</v>
      </c>
      <c r="E609">
        <v>45.448734000000002</v>
      </c>
      <c r="F609">
        <v>54.912041000000002</v>
      </c>
      <c r="G609">
        <v>78.949264999999997</v>
      </c>
      <c r="H609">
        <v>149.63473500000001</v>
      </c>
      <c r="I609">
        <v>236.35420199999999</v>
      </c>
      <c r="J609">
        <v>70.635040000000004</v>
      </c>
      <c r="K609">
        <v>396.20712300000002</v>
      </c>
      <c r="L609">
        <v>124.88752700000001</v>
      </c>
      <c r="M609">
        <v>344.41613799999999</v>
      </c>
      <c r="O609" s="22">
        <f t="shared" ref="O609" si="412">(C609/C608)-1</f>
        <v>1.167183179798692E-2</v>
      </c>
      <c r="P609" s="22">
        <f t="shared" si="391"/>
        <v>-3.9665578512559918E-4</v>
      </c>
      <c r="Q609" s="22">
        <f t="shared" si="392"/>
        <v>-1.194468436712226E-3</v>
      </c>
      <c r="R609" s="22">
        <f t="shared" si="393"/>
        <v>-2.9551449079383563E-3</v>
      </c>
      <c r="S609" s="22">
        <f t="shared" si="394"/>
        <v>1.7985464992265054E-3</v>
      </c>
      <c r="T609" s="22">
        <f t="shared" si="395"/>
        <v>-1.2367924346490256E-4</v>
      </c>
      <c r="U609" s="22">
        <f t="shared" si="396"/>
        <v>4.3021738589221759E-3</v>
      </c>
      <c r="V609" s="22">
        <f t="shared" si="397"/>
        <v>2.4417073416838075E-3</v>
      </c>
      <c r="W609" s="22">
        <f t="shared" si="398"/>
        <v>3.8735150243307537E-4</v>
      </c>
      <c r="X609" s="22">
        <f t="shared" si="399"/>
        <v>-3.9412737169575163E-4</v>
      </c>
      <c r="Y609" s="22">
        <f t="shared" si="400"/>
        <v>-8.1786524973638253E-3</v>
      </c>
      <c r="Z609" s="16"/>
    </row>
    <row r="610" spans="1:26">
      <c r="A610" s="2"/>
      <c r="B610" s="112">
        <v>44343</v>
      </c>
      <c r="C610">
        <v>52.454880000000003</v>
      </c>
      <c r="D610">
        <v>332.39730800000001</v>
      </c>
      <c r="E610">
        <v>45.295292000000003</v>
      </c>
      <c r="F610">
        <v>53.836047999999998</v>
      </c>
      <c r="G610">
        <v>80.343322999999998</v>
      </c>
      <c r="H610">
        <v>151.96482800000001</v>
      </c>
      <c r="I610">
        <v>236.02908300000001</v>
      </c>
      <c r="J610">
        <v>69.611739999999998</v>
      </c>
      <c r="K610">
        <v>395.71814000000001</v>
      </c>
      <c r="L610">
        <v>123.34180499999999</v>
      </c>
      <c r="M610">
        <v>348.71963499999998</v>
      </c>
      <c r="O610" s="22">
        <f t="shared" ref="O610:O612" si="413">C610/C609-1</f>
        <v>-6.447188508074575E-3</v>
      </c>
      <c r="P610" s="22">
        <f t="shared" si="391"/>
        <v>1.5534361430274313E-2</v>
      </c>
      <c r="Q610" s="22">
        <f t="shared" si="392"/>
        <v>-3.3761556482518884E-3</v>
      </c>
      <c r="R610" s="22">
        <f t="shared" si="393"/>
        <v>-1.9594846237822483E-2</v>
      </c>
      <c r="S610" s="22">
        <f t="shared" si="394"/>
        <v>1.7657643804537049E-2</v>
      </c>
      <c r="T610" s="22">
        <f t="shared" si="395"/>
        <v>1.5571872399814168E-2</v>
      </c>
      <c r="U610" s="22">
        <f t="shared" si="396"/>
        <v>-1.3755583664214477E-3</v>
      </c>
      <c r="V610" s="22">
        <f t="shared" si="397"/>
        <v>-1.4487144057680257E-2</v>
      </c>
      <c r="W610" s="22">
        <f t="shared" si="398"/>
        <v>-1.2341600431046151E-3</v>
      </c>
      <c r="X610" s="22">
        <f t="shared" si="399"/>
        <v>-1.2376912547880092E-2</v>
      </c>
      <c r="Y610" s="22">
        <f t="shared" si="400"/>
        <v>1.2495050391628348E-2</v>
      </c>
      <c r="Z610" s="16"/>
    </row>
    <row r="611" spans="1:26">
      <c r="A611" s="2"/>
      <c r="B611" s="112">
        <v>44344</v>
      </c>
      <c r="C611">
        <v>52.284691000000002</v>
      </c>
      <c r="D611">
        <v>328.38159200000001</v>
      </c>
      <c r="E611">
        <v>45.403979999999997</v>
      </c>
      <c r="F611">
        <v>54.224857</v>
      </c>
      <c r="G611">
        <v>80.220032000000003</v>
      </c>
      <c r="H611">
        <v>151.863113</v>
      </c>
      <c r="I611">
        <v>237.28303500000001</v>
      </c>
      <c r="J611">
        <v>69.946815000000001</v>
      </c>
      <c r="K611">
        <v>394.97018400000002</v>
      </c>
      <c r="L611">
        <v>122.682182</v>
      </c>
      <c r="M611">
        <v>347.65103099999999</v>
      </c>
      <c r="O611" s="22">
        <f t="shared" si="413"/>
        <v>-3.2444836400350452E-3</v>
      </c>
      <c r="P611" s="22">
        <f t="shared" si="391"/>
        <v>-1.2081072569937845E-2</v>
      </c>
      <c r="Q611" s="22">
        <f t="shared" si="392"/>
        <v>2.3995429811998203E-3</v>
      </c>
      <c r="R611" s="22">
        <f t="shared" si="393"/>
        <v>7.2220940140330647E-3</v>
      </c>
      <c r="S611" s="22">
        <f t="shared" si="394"/>
        <v>-1.534551912919957E-3</v>
      </c>
      <c r="T611" s="22">
        <f t="shared" si="395"/>
        <v>-6.6933251159939644E-4</v>
      </c>
      <c r="U611" s="22">
        <f t="shared" si="396"/>
        <v>5.3127012318223699E-3</v>
      </c>
      <c r="V611" s="22">
        <f t="shared" si="397"/>
        <v>4.8134840473748053E-3</v>
      </c>
      <c r="W611" s="22">
        <f t="shared" si="398"/>
        <v>-1.8901231063099821E-3</v>
      </c>
      <c r="X611" s="22">
        <f t="shared" si="399"/>
        <v>-5.3479272498079267E-3</v>
      </c>
      <c r="Y611" s="22">
        <f t="shared" si="400"/>
        <v>-3.06436429941781E-3</v>
      </c>
      <c r="Z611" s="16"/>
    </row>
    <row r="612" spans="1:26">
      <c r="A612" s="2"/>
      <c r="B612" s="112">
        <v>44348</v>
      </c>
      <c r="C612">
        <v>54.156798999999999</v>
      </c>
      <c r="D612">
        <v>328.781158</v>
      </c>
      <c r="E612">
        <v>45.285705999999998</v>
      </c>
      <c r="F612">
        <v>54.233893999999999</v>
      </c>
      <c r="G612">
        <v>81.016647000000006</v>
      </c>
      <c r="H612">
        <v>153.53671299999999</v>
      </c>
      <c r="I612">
        <v>240.171753</v>
      </c>
      <c r="J612">
        <v>69.213295000000002</v>
      </c>
      <c r="K612">
        <v>389.98419200000001</v>
      </c>
      <c r="L612">
        <v>122.357277</v>
      </c>
      <c r="M612">
        <v>351.03024299999998</v>
      </c>
      <c r="O612" s="22">
        <f t="shared" si="413"/>
        <v>3.5806045023771826E-2</v>
      </c>
      <c r="P612" s="22">
        <f t="shared" si="391"/>
        <v>1.2167734420387433E-3</v>
      </c>
      <c r="Q612" s="22">
        <f t="shared" si="392"/>
        <v>-2.6049258236833239E-3</v>
      </c>
      <c r="R612" s="22">
        <f t="shared" si="393"/>
        <v>1.6665788533098969E-4</v>
      </c>
      <c r="S612" s="22">
        <f t="shared" si="394"/>
        <v>9.9303749966093147E-3</v>
      </c>
      <c r="T612" s="22">
        <f t="shared" si="395"/>
        <v>1.1020451029474021E-2</v>
      </c>
      <c r="U612" s="22">
        <f t="shared" si="396"/>
        <v>1.2174144687587818E-2</v>
      </c>
      <c r="V612" s="22">
        <f t="shared" si="397"/>
        <v>-1.0486824882591117E-2</v>
      </c>
      <c r="W612" s="22">
        <f t="shared" si="398"/>
        <v>-1.2623717439896653E-2</v>
      </c>
      <c r="X612" s="22">
        <f t="shared" si="399"/>
        <v>-2.6483470924897334E-3</v>
      </c>
      <c r="Y612" s="22">
        <f t="shared" si="400"/>
        <v>9.7201265023718619E-3</v>
      </c>
      <c r="Z612" s="16"/>
    </row>
    <row r="613" spans="1:26">
      <c r="A613" s="2"/>
      <c r="B613" s="112">
        <v>44349</v>
      </c>
      <c r="C613">
        <v>54.586753999999999</v>
      </c>
      <c r="D613">
        <v>328.80111699999998</v>
      </c>
      <c r="E613">
        <v>45.186599999999999</v>
      </c>
      <c r="F613">
        <v>54.640780999999997</v>
      </c>
      <c r="G613">
        <v>80.257964999999999</v>
      </c>
      <c r="H613">
        <v>153.545975</v>
      </c>
      <c r="I613">
        <v>244.22151199999999</v>
      </c>
      <c r="J613">
        <v>69.539299</v>
      </c>
      <c r="K613">
        <v>389.15002399999997</v>
      </c>
      <c r="L613">
        <v>123.125229</v>
      </c>
      <c r="M613">
        <v>343.42443800000001</v>
      </c>
      <c r="O613" s="22">
        <f t="shared" ref="O613" si="414">(C613/C612)-1</f>
        <v>7.9390770492178131E-3</v>
      </c>
      <c r="P613" s="22">
        <f t="shared" si="391"/>
        <v>6.0706033525148584E-5</v>
      </c>
      <c r="Q613" s="22">
        <f t="shared" si="392"/>
        <v>-2.1884609682357725E-3</v>
      </c>
      <c r="R613" s="22">
        <f t="shared" si="393"/>
        <v>7.5024485610419855E-3</v>
      </c>
      <c r="S613" s="22">
        <f t="shared" si="394"/>
        <v>-9.3645198621957748E-3</v>
      </c>
      <c r="T613" s="22">
        <f t="shared" si="395"/>
        <v>6.0324334284933556E-5</v>
      </c>
      <c r="U613" s="22">
        <f t="shared" si="396"/>
        <v>1.6861928804758231E-2</v>
      </c>
      <c r="V613" s="22">
        <f t="shared" si="397"/>
        <v>4.7101355310421589E-3</v>
      </c>
      <c r="W613" s="22">
        <f t="shared" si="398"/>
        <v>-2.1389790076414839E-3</v>
      </c>
      <c r="X613" s="22">
        <f t="shared" si="399"/>
        <v>6.2763083555710253E-3</v>
      </c>
      <c r="Y613" s="22">
        <f t="shared" si="400"/>
        <v>-2.1667093225354872E-2</v>
      </c>
      <c r="Z613" s="16"/>
    </row>
    <row r="614" spans="1:26">
      <c r="A614" s="2"/>
      <c r="B614" s="112">
        <v>44350</v>
      </c>
      <c r="C614">
        <v>54.801743000000002</v>
      </c>
      <c r="D614">
        <v>325.69442700000002</v>
      </c>
      <c r="E614">
        <v>45.266520999999997</v>
      </c>
      <c r="F614">
        <v>54.713123000000003</v>
      </c>
      <c r="G614">
        <v>80.959739999999996</v>
      </c>
      <c r="H614">
        <v>153.64767499999999</v>
      </c>
      <c r="I614">
        <v>244.61161799999999</v>
      </c>
      <c r="J614">
        <v>69.964950999999999</v>
      </c>
      <c r="K614">
        <v>391.17321800000002</v>
      </c>
      <c r="L614">
        <v>121.628716</v>
      </c>
      <c r="M614">
        <v>345.54257200000001</v>
      </c>
      <c r="O614" s="22">
        <f t="shared" ref="O614:O616" si="415">C614/C613-1</f>
        <v>3.9384829513768871E-3</v>
      </c>
      <c r="P614" s="22">
        <f t="shared" si="391"/>
        <v>-9.4485384610173417E-3</v>
      </c>
      <c r="Q614" s="22">
        <f t="shared" si="392"/>
        <v>1.7686880623901668E-3</v>
      </c>
      <c r="R614" s="22">
        <f t="shared" si="393"/>
        <v>1.3239561857654181E-3</v>
      </c>
      <c r="S614" s="22">
        <f t="shared" si="394"/>
        <v>8.743991951452923E-3</v>
      </c>
      <c r="T614" s="22">
        <f t="shared" si="395"/>
        <v>6.6234233753115213E-4</v>
      </c>
      <c r="U614" s="22">
        <f t="shared" si="396"/>
        <v>1.5973449546082819E-3</v>
      </c>
      <c r="V614" s="22">
        <f t="shared" si="397"/>
        <v>6.1210280535040074E-3</v>
      </c>
      <c r="W614" s="22">
        <f t="shared" si="398"/>
        <v>5.1990077739274554E-3</v>
      </c>
      <c r="X614" s="22">
        <f t="shared" si="399"/>
        <v>-1.215439769862281E-2</v>
      </c>
      <c r="Y614" s="22">
        <f t="shared" si="400"/>
        <v>6.1676857137347163E-3</v>
      </c>
      <c r="Z614" s="16"/>
    </row>
    <row r="615" spans="1:26">
      <c r="A615" s="2"/>
      <c r="B615" s="112">
        <v>44351</v>
      </c>
      <c r="C615">
        <v>55.043582999999998</v>
      </c>
      <c r="D615">
        <v>329.99987800000002</v>
      </c>
      <c r="E615">
        <v>45.346435999999997</v>
      </c>
      <c r="F615">
        <v>54.803534999999997</v>
      </c>
      <c r="G615">
        <v>81.149413999999993</v>
      </c>
      <c r="H615">
        <v>153.897324</v>
      </c>
      <c r="I615">
        <v>246.40429700000001</v>
      </c>
      <c r="J615">
        <v>69.946815000000001</v>
      </c>
      <c r="K615">
        <v>388.948578</v>
      </c>
      <c r="L615">
        <v>123.94239</v>
      </c>
      <c r="M615">
        <v>343.35708599999998</v>
      </c>
      <c r="O615" s="22">
        <f t="shared" si="415"/>
        <v>4.4129983237941595E-3</v>
      </c>
      <c r="P615" s="22">
        <f t="shared" si="391"/>
        <v>1.3219295889272287E-2</v>
      </c>
      <c r="Q615" s="22">
        <f t="shared" si="392"/>
        <v>1.7654327797800295E-3</v>
      </c>
      <c r="R615" s="22">
        <f t="shared" si="393"/>
        <v>1.6524737584435734E-3</v>
      </c>
      <c r="S615" s="22">
        <f t="shared" si="394"/>
        <v>2.3428187886966878E-3</v>
      </c>
      <c r="T615" s="22">
        <f t="shared" si="395"/>
        <v>1.6248146937465346E-3</v>
      </c>
      <c r="U615" s="22">
        <f t="shared" si="396"/>
        <v>7.3286747974499189E-3</v>
      </c>
      <c r="V615" s="22">
        <f t="shared" si="397"/>
        <v>-2.5921550348828593E-4</v>
      </c>
      <c r="W615" s="22">
        <f t="shared" si="398"/>
        <v>-5.6870969116296077E-3</v>
      </c>
      <c r="X615" s="22">
        <f t="shared" si="399"/>
        <v>1.9022432169718995E-2</v>
      </c>
      <c r="Y615" s="22">
        <f t="shared" si="400"/>
        <v>-6.324795197739097E-3</v>
      </c>
      <c r="Z615" s="16"/>
    </row>
    <row r="616" spans="1:26">
      <c r="A616" s="2"/>
      <c r="B616" s="112">
        <v>44354</v>
      </c>
      <c r="C616">
        <v>54.685290999999999</v>
      </c>
      <c r="D616">
        <v>336.22323599999999</v>
      </c>
      <c r="E616">
        <v>45.042746999999999</v>
      </c>
      <c r="F616">
        <v>54.857787999999999</v>
      </c>
      <c r="G616">
        <v>80.580421000000001</v>
      </c>
      <c r="H616">
        <v>153.17610199999999</v>
      </c>
      <c r="I616">
        <v>249.515961</v>
      </c>
      <c r="J616">
        <v>70.010208000000006</v>
      </c>
      <c r="K616">
        <v>383.780396</v>
      </c>
      <c r="L616">
        <v>123.952225</v>
      </c>
      <c r="M616">
        <v>342.192139</v>
      </c>
      <c r="O616" s="22">
        <f t="shared" si="415"/>
        <v>-6.5092419583223649E-3</v>
      </c>
      <c r="P616" s="22">
        <f t="shared" si="391"/>
        <v>1.8858667578052657E-2</v>
      </c>
      <c r="Q616" s="22">
        <f t="shared" si="392"/>
        <v>-6.6970864038796707E-3</v>
      </c>
      <c r="R616" s="22">
        <f t="shared" si="393"/>
        <v>9.8995438889115661E-4</v>
      </c>
      <c r="S616" s="22">
        <f t="shared" si="394"/>
        <v>-7.0116710885921307E-3</v>
      </c>
      <c r="T616" s="22">
        <f t="shared" si="395"/>
        <v>-4.6863842804700795E-3</v>
      </c>
      <c r="U616" s="22">
        <f t="shared" si="396"/>
        <v>1.2628286267264199E-2</v>
      </c>
      <c r="V616" s="22">
        <f t="shared" si="397"/>
        <v>9.063028816966856E-4</v>
      </c>
      <c r="W616" s="22">
        <f t="shared" si="398"/>
        <v>-1.3287571397162967E-2</v>
      </c>
      <c r="X616" s="22">
        <f t="shared" si="399"/>
        <v>7.9351382525238989E-5</v>
      </c>
      <c r="Y616" s="22">
        <f t="shared" si="400"/>
        <v>-3.3928147910714523E-3</v>
      </c>
      <c r="Z616" s="16"/>
    </row>
    <row r="617" spans="1:26">
      <c r="A617" s="2"/>
      <c r="B617" s="112">
        <v>44355</v>
      </c>
      <c r="C617">
        <v>55.652695000000001</v>
      </c>
      <c r="D617">
        <v>333.326324</v>
      </c>
      <c r="E617">
        <v>44.700690999999999</v>
      </c>
      <c r="F617">
        <v>54.613663000000003</v>
      </c>
      <c r="G617">
        <v>80.466599000000002</v>
      </c>
      <c r="H617">
        <v>152.565842</v>
      </c>
      <c r="I617">
        <v>247.09167500000001</v>
      </c>
      <c r="J617">
        <v>69.086517000000001</v>
      </c>
      <c r="K617">
        <v>385.20910600000002</v>
      </c>
      <c r="L617">
        <v>124.77922100000001</v>
      </c>
      <c r="M617">
        <v>343.29925500000002</v>
      </c>
      <c r="O617" s="22">
        <f t="shared" ref="O617" si="416">(C617/C616)-1</f>
        <v>1.7690387713215294E-2</v>
      </c>
      <c r="P617" s="22">
        <f t="shared" si="391"/>
        <v>-8.6160374710092524E-3</v>
      </c>
      <c r="Q617" s="22">
        <f t="shared" si="392"/>
        <v>-7.5940306216225606E-3</v>
      </c>
      <c r="R617" s="22">
        <f t="shared" si="393"/>
        <v>-4.450142976964333E-3</v>
      </c>
      <c r="S617" s="22">
        <f t="shared" si="394"/>
        <v>-1.412526747657461E-3</v>
      </c>
      <c r="T617" s="22">
        <f t="shared" si="395"/>
        <v>-3.9840418448563453E-3</v>
      </c>
      <c r="U617" s="22">
        <f t="shared" si="396"/>
        <v>-9.7159556057417884E-3</v>
      </c>
      <c r="V617" s="22">
        <f t="shared" si="397"/>
        <v>-1.3193661701447978E-2</v>
      </c>
      <c r="W617" s="22">
        <f t="shared" si="398"/>
        <v>3.7227279321481177E-3</v>
      </c>
      <c r="X617" s="22">
        <f t="shared" si="399"/>
        <v>6.6718931427007799E-3</v>
      </c>
      <c r="Y617" s="22">
        <f t="shared" si="400"/>
        <v>3.2353636270996411E-3</v>
      </c>
      <c r="Z617" s="16"/>
    </row>
    <row r="618" spans="1:26">
      <c r="A618" s="2"/>
      <c r="B618" s="112">
        <v>44356</v>
      </c>
      <c r="C618">
        <v>56.118481000000003</v>
      </c>
      <c r="D618">
        <v>329.89996300000001</v>
      </c>
      <c r="E618">
        <v>44.460934000000002</v>
      </c>
      <c r="F618">
        <v>54.197727</v>
      </c>
      <c r="G618">
        <v>79.821731999999997</v>
      </c>
      <c r="H618">
        <v>150.66108700000001</v>
      </c>
      <c r="I618">
        <v>248.01121499999999</v>
      </c>
      <c r="J618">
        <v>69.620804000000007</v>
      </c>
      <c r="K618">
        <v>384.59545900000001</v>
      </c>
      <c r="L618">
        <v>125.16319300000001</v>
      </c>
      <c r="M618">
        <v>336.51190200000002</v>
      </c>
      <c r="O618" s="22">
        <f t="shared" ref="O618:O620" si="417">C618/C617-1</f>
        <v>8.3695138213881748E-3</v>
      </c>
      <c r="P618" s="22">
        <f t="shared" si="391"/>
        <v>-1.027929915310255E-2</v>
      </c>
      <c r="Q618" s="22">
        <f t="shared" si="392"/>
        <v>-5.3636083612219609E-3</v>
      </c>
      <c r="R618" s="22">
        <f t="shared" si="393"/>
        <v>-7.6159696521364006E-3</v>
      </c>
      <c r="S618" s="22">
        <f t="shared" si="394"/>
        <v>-8.0140953888209188E-3</v>
      </c>
      <c r="T618" s="22">
        <f t="shared" si="395"/>
        <v>-1.2484806395916537E-2</v>
      </c>
      <c r="U618" s="22">
        <f t="shared" si="396"/>
        <v>3.7214527765858652E-3</v>
      </c>
      <c r="V618" s="22">
        <f t="shared" si="397"/>
        <v>7.7335929382575941E-3</v>
      </c>
      <c r="W618" s="22">
        <f t="shared" si="398"/>
        <v>-1.5930230891271213E-3</v>
      </c>
      <c r="X618" s="22">
        <f t="shared" si="399"/>
        <v>3.0772110686603238E-3</v>
      </c>
      <c r="Y618" s="22">
        <f t="shared" si="400"/>
        <v>-1.9770951731310937E-2</v>
      </c>
      <c r="Z618" s="16"/>
    </row>
    <row r="619" spans="1:26">
      <c r="A619" s="2"/>
      <c r="B619" s="112">
        <v>44357</v>
      </c>
      <c r="C619">
        <v>56.208061000000001</v>
      </c>
      <c r="D619">
        <v>332.10763500000002</v>
      </c>
      <c r="E619">
        <v>44.716678999999999</v>
      </c>
      <c r="F619">
        <v>54.713123000000003</v>
      </c>
      <c r="G619">
        <v>78.531989999999993</v>
      </c>
      <c r="H619">
        <v>148.31251499999999</v>
      </c>
      <c r="I619">
        <v>251.55007900000001</v>
      </c>
      <c r="J619">
        <v>69.765693999999996</v>
      </c>
      <c r="K619">
        <v>384.96939099999997</v>
      </c>
      <c r="L619">
        <v>124.158981</v>
      </c>
      <c r="M619">
        <v>328.723206</v>
      </c>
      <c r="O619" s="22">
        <f t="shared" si="417"/>
        <v>1.596265586732537E-3</v>
      </c>
      <c r="P619" s="22">
        <f t="shared" si="391"/>
        <v>6.6919437635706291E-3</v>
      </c>
      <c r="Q619" s="22">
        <f t="shared" si="392"/>
        <v>5.7521283740913365E-3</v>
      </c>
      <c r="R619" s="22">
        <f t="shared" si="393"/>
        <v>9.5095500960769019E-3</v>
      </c>
      <c r="S619" s="22">
        <f t="shared" si="394"/>
        <v>-1.6157780189485327E-2</v>
      </c>
      <c r="T619" s="22">
        <f t="shared" si="395"/>
        <v>-1.5588444546401181E-2</v>
      </c>
      <c r="U619" s="22">
        <f t="shared" si="396"/>
        <v>1.4268967635193475E-2</v>
      </c>
      <c r="V619" s="22">
        <f t="shared" si="397"/>
        <v>2.0811308068202639E-3</v>
      </c>
      <c r="W619" s="22">
        <f t="shared" si="398"/>
        <v>9.7227357018780936E-4</v>
      </c>
      <c r="X619" s="22">
        <f t="shared" si="399"/>
        <v>-8.0232213315299949E-3</v>
      </c>
      <c r="Y619" s="22">
        <f t="shared" si="400"/>
        <v>-2.3145380456706777E-2</v>
      </c>
      <c r="Z619" s="16"/>
    </row>
    <row r="620" spans="1:26">
      <c r="A620" s="2"/>
      <c r="B620" s="112">
        <v>44358</v>
      </c>
      <c r="C620">
        <v>55.688526000000003</v>
      </c>
      <c r="D620">
        <v>330.908905</v>
      </c>
      <c r="E620">
        <v>44.994796999999998</v>
      </c>
      <c r="F620">
        <v>54.586533000000003</v>
      </c>
      <c r="G620">
        <v>78.266457000000003</v>
      </c>
      <c r="H620">
        <v>148.21077</v>
      </c>
      <c r="I620">
        <v>249.255844</v>
      </c>
      <c r="J620">
        <v>69.937743999999995</v>
      </c>
      <c r="K620">
        <v>381.517517</v>
      </c>
      <c r="L620">
        <v>125.37979900000001</v>
      </c>
      <c r="M620">
        <v>328.84835800000002</v>
      </c>
      <c r="O620" s="22">
        <f t="shared" si="417"/>
        <v>-9.2430692458862485E-3</v>
      </c>
      <c r="P620" s="22">
        <f t="shared" si="391"/>
        <v>-3.6094623359080868E-3</v>
      </c>
      <c r="Q620" s="22">
        <f t="shared" si="392"/>
        <v>6.2195584783923952E-3</v>
      </c>
      <c r="R620" s="22">
        <f t="shared" si="393"/>
        <v>-2.3137045202117346E-3</v>
      </c>
      <c r="S620" s="22">
        <f t="shared" si="394"/>
        <v>-3.3812080911229669E-3</v>
      </c>
      <c r="T620" s="22">
        <f t="shared" si="395"/>
        <v>-6.8601762973263813E-4</v>
      </c>
      <c r="U620" s="22">
        <f t="shared" si="396"/>
        <v>-9.120390695643632E-3</v>
      </c>
      <c r="V620" s="22">
        <f t="shared" si="397"/>
        <v>2.4661117826765278E-3</v>
      </c>
      <c r="W620" s="22">
        <f t="shared" si="398"/>
        <v>-8.9666193746815726E-3</v>
      </c>
      <c r="X620" s="22">
        <f t="shared" si="399"/>
        <v>9.8326998994942016E-3</v>
      </c>
      <c r="Y620" s="22">
        <f t="shared" si="400"/>
        <v>3.8072152411405824E-4</v>
      </c>
      <c r="Z620" s="16"/>
    </row>
    <row r="621" spans="1:26">
      <c r="A621" s="2"/>
      <c r="B621" s="112">
        <v>44361</v>
      </c>
      <c r="C621">
        <v>55.598953000000002</v>
      </c>
      <c r="D621">
        <v>336.41305499999999</v>
      </c>
      <c r="E621">
        <v>44.934058999999998</v>
      </c>
      <c r="F621">
        <v>55.011501000000003</v>
      </c>
      <c r="G621">
        <v>77.337074000000001</v>
      </c>
      <c r="H621">
        <v>145.69577000000001</v>
      </c>
      <c r="I621">
        <v>251.66156000000001</v>
      </c>
      <c r="J621">
        <v>70.408660999999995</v>
      </c>
      <c r="K621">
        <v>382.73529100000002</v>
      </c>
      <c r="L621">
        <v>128.46137999999999</v>
      </c>
      <c r="M621">
        <v>323.04293799999999</v>
      </c>
      <c r="O621" s="22">
        <f t="shared" ref="O621" si="418">(C621/C620)-1</f>
        <v>-1.6084641924263288E-3</v>
      </c>
      <c r="P621" s="22">
        <f t="shared" si="391"/>
        <v>1.6633429674550504E-2</v>
      </c>
      <c r="Q621" s="22">
        <f t="shared" si="392"/>
        <v>-1.3498894105467008E-3</v>
      </c>
      <c r="R621" s="22">
        <f t="shared" si="393"/>
        <v>7.7852169142158534E-3</v>
      </c>
      <c r="S621" s="22">
        <f t="shared" si="394"/>
        <v>-1.1874601657259176E-2</v>
      </c>
      <c r="T621" s="22">
        <f t="shared" si="395"/>
        <v>-1.6969077213484507E-2</v>
      </c>
      <c r="U621" s="22">
        <f t="shared" si="396"/>
        <v>9.651593163849892E-3</v>
      </c>
      <c r="V621" s="22">
        <f t="shared" si="397"/>
        <v>6.7333741849036066E-3</v>
      </c>
      <c r="W621" s="22">
        <f t="shared" si="398"/>
        <v>3.1919215913749355E-3</v>
      </c>
      <c r="X621" s="22">
        <f t="shared" si="399"/>
        <v>2.4577970491083567E-2</v>
      </c>
      <c r="Y621" s="22">
        <f t="shared" si="400"/>
        <v>-1.7653790444044248E-2</v>
      </c>
      <c r="Z621" s="16"/>
    </row>
    <row r="622" spans="1:26">
      <c r="A622" s="2"/>
      <c r="B622" s="112">
        <v>44362</v>
      </c>
      <c r="C622">
        <v>57.623336999999999</v>
      </c>
      <c r="D622">
        <v>336.39309700000001</v>
      </c>
      <c r="E622">
        <v>44.755038999999996</v>
      </c>
      <c r="F622">
        <v>55.011501000000003</v>
      </c>
      <c r="G622">
        <v>77.346564999999998</v>
      </c>
      <c r="H622">
        <v>143.48585499999999</v>
      </c>
      <c r="I622">
        <v>251.22500600000001</v>
      </c>
      <c r="J622">
        <v>70.408660999999995</v>
      </c>
      <c r="K622">
        <v>383.80917399999998</v>
      </c>
      <c r="L622">
        <v>127.634384</v>
      </c>
      <c r="M622">
        <v>325.50762900000001</v>
      </c>
      <c r="O622" s="22">
        <f t="shared" ref="O622:O624" si="419">C622/C621-1</f>
        <v>3.6410469815861379E-2</v>
      </c>
      <c r="P622" s="22">
        <f t="shared" si="391"/>
        <v>-5.9325878420390943E-5</v>
      </c>
      <c r="Q622" s="22">
        <f t="shared" si="392"/>
        <v>-3.9840602870976349E-3</v>
      </c>
      <c r="R622" s="22">
        <f t="shared" si="393"/>
        <v>0</v>
      </c>
      <c r="S622" s="22">
        <f t="shared" si="394"/>
        <v>1.2272251210321272E-4</v>
      </c>
      <c r="T622" s="22">
        <f t="shared" si="395"/>
        <v>-1.516801071163576E-2</v>
      </c>
      <c r="U622" s="22">
        <f t="shared" si="396"/>
        <v>-1.734686854837908E-3</v>
      </c>
      <c r="V622" s="22">
        <f t="shared" si="397"/>
        <v>0</v>
      </c>
      <c r="W622" s="22">
        <f t="shared" si="398"/>
        <v>2.8058112885125386E-3</v>
      </c>
      <c r="X622" s="22">
        <f t="shared" si="399"/>
        <v>-6.4377013542902262E-3</v>
      </c>
      <c r="Y622" s="22">
        <f t="shared" si="400"/>
        <v>7.6296080491937701E-3</v>
      </c>
      <c r="Z622" s="16"/>
    </row>
    <row r="623" spans="1:26">
      <c r="A623" s="2"/>
      <c r="B623" s="112">
        <v>44363</v>
      </c>
      <c r="C623">
        <v>57.417316</v>
      </c>
      <c r="D623">
        <v>330.72906499999999</v>
      </c>
      <c r="E623">
        <v>43.843944999999998</v>
      </c>
      <c r="F623">
        <v>54.794494999999998</v>
      </c>
      <c r="G623">
        <v>76.047348</v>
      </c>
      <c r="H623">
        <v>144.49371300000001</v>
      </c>
      <c r="I623">
        <v>247.565369</v>
      </c>
      <c r="J623">
        <v>69.023124999999993</v>
      </c>
      <c r="K623">
        <v>380.90386999999998</v>
      </c>
      <c r="L623">
        <v>128.13647499999999</v>
      </c>
      <c r="M623">
        <v>324.02493299999998</v>
      </c>
      <c r="O623" s="22">
        <f t="shared" si="419"/>
        <v>-3.5753049150901717E-3</v>
      </c>
      <c r="P623" s="22">
        <f t="shared" si="391"/>
        <v>-1.6837539326795437E-2</v>
      </c>
      <c r="Q623" s="22">
        <f t="shared" si="392"/>
        <v>-2.0357350152236497E-2</v>
      </c>
      <c r="R623" s="22">
        <f t="shared" si="393"/>
        <v>-3.9447387556286184E-3</v>
      </c>
      <c r="S623" s="22">
        <f t="shared" si="394"/>
        <v>-1.6797345816197518E-2</v>
      </c>
      <c r="T623" s="22">
        <f t="shared" si="395"/>
        <v>7.0240930717528904E-3</v>
      </c>
      <c r="U623" s="22">
        <f t="shared" si="396"/>
        <v>-1.4567168524617369E-2</v>
      </c>
      <c r="V623" s="22">
        <f t="shared" si="397"/>
        <v>-1.9678488133725525E-2</v>
      </c>
      <c r="W623" s="22">
        <f t="shared" si="398"/>
        <v>-7.5696575194421634E-3</v>
      </c>
      <c r="X623" s="22">
        <f t="shared" si="399"/>
        <v>3.9338224094849217E-3</v>
      </c>
      <c r="Y623" s="22">
        <f t="shared" si="400"/>
        <v>-4.5550268807986738E-3</v>
      </c>
      <c r="Z623" s="16"/>
    </row>
    <row r="624" spans="1:26">
      <c r="A624" s="2"/>
      <c r="B624" s="112">
        <v>44364</v>
      </c>
      <c r="C624">
        <v>55.527293999999998</v>
      </c>
      <c r="D624">
        <v>336.15335099999999</v>
      </c>
      <c r="E624">
        <v>44.026173</v>
      </c>
      <c r="F624">
        <v>55.029586999999999</v>
      </c>
      <c r="G624">
        <v>73.761848000000001</v>
      </c>
      <c r="H624">
        <v>140.323578</v>
      </c>
      <c r="I624">
        <v>251.531891</v>
      </c>
      <c r="J624">
        <v>69.077461</v>
      </c>
      <c r="K624">
        <v>380.99975599999999</v>
      </c>
      <c r="L624">
        <v>129.75109900000001</v>
      </c>
      <c r="M624">
        <v>316.14962800000001</v>
      </c>
      <c r="O624" s="22">
        <f t="shared" si="419"/>
        <v>-3.2917282305567896E-2</v>
      </c>
      <c r="P624" s="22">
        <f t="shared" si="391"/>
        <v>1.6400995781849392E-2</v>
      </c>
      <c r="Q624" s="22">
        <f t="shared" si="392"/>
        <v>4.1562865750333078E-3</v>
      </c>
      <c r="R624" s="22">
        <f t="shared" si="393"/>
        <v>4.290431000413486E-3</v>
      </c>
      <c r="S624" s="22">
        <f t="shared" si="394"/>
        <v>-3.0053645000217455E-2</v>
      </c>
      <c r="T624" s="22">
        <f t="shared" si="395"/>
        <v>-2.8860321417583212E-2</v>
      </c>
      <c r="U624" s="22">
        <f t="shared" si="396"/>
        <v>1.6022119798185575E-2</v>
      </c>
      <c r="V624" s="22">
        <f t="shared" si="397"/>
        <v>7.8721442994655888E-4</v>
      </c>
      <c r="W624" s="22">
        <f t="shared" si="398"/>
        <v>2.5173280597012848E-4</v>
      </c>
      <c r="X624" s="22">
        <f t="shared" si="399"/>
        <v>1.2600814873360733E-2</v>
      </c>
      <c r="Y624" s="22">
        <f t="shared" si="400"/>
        <v>-2.4304626582547506E-2</v>
      </c>
      <c r="Z624" s="16"/>
    </row>
    <row r="625" spans="1:26">
      <c r="A625" s="2"/>
      <c r="B625" s="112">
        <v>44365</v>
      </c>
      <c r="C625">
        <v>54.103054</v>
      </c>
      <c r="D625">
        <v>329.310608</v>
      </c>
      <c r="E625">
        <v>43.210991</v>
      </c>
      <c r="F625">
        <v>53.799877000000002</v>
      </c>
      <c r="G625">
        <v>72.481589999999997</v>
      </c>
      <c r="H625">
        <v>136.77297999999999</v>
      </c>
      <c r="I625">
        <v>248.20002700000001</v>
      </c>
      <c r="J625">
        <v>67.456467000000004</v>
      </c>
      <c r="K625">
        <v>374.71551499999998</v>
      </c>
      <c r="L625">
        <v>128.44169600000001</v>
      </c>
      <c r="M625">
        <v>316.71765099999999</v>
      </c>
      <c r="O625" s="22">
        <f t="shared" ref="O625" si="420">(C625/C624)-1</f>
        <v>-2.5649368038716203E-2</v>
      </c>
      <c r="P625" s="22">
        <f t="shared" si="391"/>
        <v>-2.0356016025554924E-2</v>
      </c>
      <c r="Q625" s="22">
        <f t="shared" si="392"/>
        <v>-1.8515849651524308E-2</v>
      </c>
      <c r="R625" s="22">
        <f t="shared" si="393"/>
        <v>-2.2346342522977625E-2</v>
      </c>
      <c r="S625" s="22">
        <f t="shared" si="394"/>
        <v>-1.7356642149204293E-2</v>
      </c>
      <c r="T625" s="22">
        <f t="shared" si="395"/>
        <v>-2.5302932341135231E-2</v>
      </c>
      <c r="U625" s="22">
        <f t="shared" si="396"/>
        <v>-1.3246288519335292E-2</v>
      </c>
      <c r="V625" s="22">
        <f t="shared" si="397"/>
        <v>-2.3466322828512687E-2</v>
      </c>
      <c r="W625" s="22">
        <f t="shared" si="398"/>
        <v>-1.6494081429280549E-2</v>
      </c>
      <c r="X625" s="22">
        <f t="shared" si="399"/>
        <v>-1.009165247995325E-2</v>
      </c>
      <c r="Y625" s="22">
        <f t="shared" si="400"/>
        <v>1.7966903949668822E-3</v>
      </c>
      <c r="Z625" s="16"/>
    </row>
    <row r="626" spans="1:26">
      <c r="A626" s="2"/>
      <c r="B626" s="112">
        <v>44368</v>
      </c>
      <c r="C626">
        <v>56.064734999999999</v>
      </c>
      <c r="D626">
        <v>331.93780500000003</v>
      </c>
      <c r="E626">
        <v>43.604194999999997</v>
      </c>
      <c r="F626">
        <v>54.233893999999999</v>
      </c>
      <c r="G626">
        <v>73.325599999999994</v>
      </c>
      <c r="H626">
        <v>139.09382600000001</v>
      </c>
      <c r="I626">
        <v>249.87991299999999</v>
      </c>
      <c r="J626">
        <v>68.090369999999993</v>
      </c>
      <c r="K626">
        <v>383.08807400000001</v>
      </c>
      <c r="L626">
        <v>130.25322</v>
      </c>
      <c r="M626">
        <v>325.29577599999999</v>
      </c>
      <c r="O626" s="22">
        <f t="shared" ref="O626:O628" si="421">C626/C625-1</f>
        <v>3.6258230450354922E-2</v>
      </c>
      <c r="P626" s="22">
        <f t="shared" si="391"/>
        <v>7.9778693311938209E-3</v>
      </c>
      <c r="Q626" s="22">
        <f t="shared" si="392"/>
        <v>9.0996293049607768E-3</v>
      </c>
      <c r="R626" s="22">
        <f t="shared" si="393"/>
        <v>8.0672489269817405E-3</v>
      </c>
      <c r="S626" s="22">
        <f t="shared" si="394"/>
        <v>1.1644474134742344E-2</v>
      </c>
      <c r="T626" s="22">
        <f t="shared" si="395"/>
        <v>1.6968600084607433E-2</v>
      </c>
      <c r="U626" s="22">
        <f t="shared" si="396"/>
        <v>6.7682748479314103E-3</v>
      </c>
      <c r="V626" s="22">
        <f t="shared" si="397"/>
        <v>9.3972161334803239E-3</v>
      </c>
      <c r="W626" s="22">
        <f t="shared" si="398"/>
        <v>2.2343774583232889E-2</v>
      </c>
      <c r="X626" s="22">
        <f t="shared" si="399"/>
        <v>1.4103862347006002E-2</v>
      </c>
      <c r="Y626" s="22">
        <f t="shared" si="400"/>
        <v>2.7084455106671568E-2</v>
      </c>
      <c r="Z626" s="16"/>
    </row>
    <row r="627" spans="1:26">
      <c r="A627" s="2"/>
      <c r="B627" s="112">
        <v>44369</v>
      </c>
      <c r="C627">
        <v>57.139645000000002</v>
      </c>
      <c r="D627">
        <v>338.67065400000001</v>
      </c>
      <c r="E627">
        <v>43.805588</v>
      </c>
      <c r="F627">
        <v>54.233893999999999</v>
      </c>
      <c r="G627">
        <v>72.870407</v>
      </c>
      <c r="H627">
        <v>138.89039600000001</v>
      </c>
      <c r="I627">
        <v>248.82527200000001</v>
      </c>
      <c r="J627">
        <v>67.429305999999997</v>
      </c>
      <c r="K627">
        <v>383.684753</v>
      </c>
      <c r="L627">
        <v>131.907242</v>
      </c>
      <c r="M627">
        <v>329.35864299999997</v>
      </c>
      <c r="O627" s="22">
        <f t="shared" si="421"/>
        <v>1.9172658178086444E-2</v>
      </c>
      <c r="P627" s="22">
        <f t="shared" si="391"/>
        <v>2.0283465452210159E-2</v>
      </c>
      <c r="Q627" s="22">
        <f t="shared" si="392"/>
        <v>4.6186611173535397E-3</v>
      </c>
      <c r="R627" s="22">
        <f t="shared" si="393"/>
        <v>0</v>
      </c>
      <c r="S627" s="22">
        <f t="shared" si="394"/>
        <v>-6.2078319168202833E-3</v>
      </c>
      <c r="T627" s="22">
        <f t="shared" si="395"/>
        <v>-1.4625379562137608E-3</v>
      </c>
      <c r="U627" s="22">
        <f t="shared" si="396"/>
        <v>-4.2205913526149885E-3</v>
      </c>
      <c r="V627" s="22">
        <f t="shared" si="397"/>
        <v>-9.7086269321197127E-3</v>
      </c>
      <c r="W627" s="22">
        <f t="shared" si="398"/>
        <v>1.5575504446529997E-3</v>
      </c>
      <c r="X627" s="22">
        <f t="shared" si="399"/>
        <v>1.2698511407241986E-2</v>
      </c>
      <c r="Y627" s="22">
        <f t="shared" si="400"/>
        <v>1.2489762547669869E-2</v>
      </c>
      <c r="Z627" s="16"/>
    </row>
    <row r="628" spans="1:26">
      <c r="A628" s="2"/>
      <c r="B628" s="112">
        <v>44370</v>
      </c>
      <c r="C628">
        <v>57.560642000000001</v>
      </c>
      <c r="D628">
        <v>340.22900399999997</v>
      </c>
      <c r="E628">
        <v>43.463531000000003</v>
      </c>
      <c r="F628">
        <v>53.827002999999998</v>
      </c>
      <c r="G628">
        <v>72.291931000000005</v>
      </c>
      <c r="H628">
        <v>139.73181199999999</v>
      </c>
      <c r="I628">
        <v>246.59472700000001</v>
      </c>
      <c r="J628">
        <v>66.532784000000007</v>
      </c>
      <c r="K628">
        <v>380.67254600000001</v>
      </c>
      <c r="L628">
        <v>131.631561</v>
      </c>
      <c r="M628">
        <v>334.79818699999998</v>
      </c>
      <c r="O628" s="22">
        <f t="shared" si="421"/>
        <v>7.3678616659238472E-3</v>
      </c>
      <c r="P628" s="22">
        <f t="shared" si="391"/>
        <v>4.6013729905276524E-3</v>
      </c>
      <c r="Q628" s="22">
        <f t="shared" si="392"/>
        <v>-7.8085243371233126E-3</v>
      </c>
      <c r="R628" s="22">
        <f t="shared" si="393"/>
        <v>-7.5025223156575116E-3</v>
      </c>
      <c r="S628" s="22">
        <f t="shared" si="394"/>
        <v>-7.9384214225672878E-3</v>
      </c>
      <c r="T628" s="22">
        <f t="shared" si="395"/>
        <v>6.0581294620254411E-3</v>
      </c>
      <c r="U628" s="22">
        <f t="shared" si="396"/>
        <v>-8.9643024684405992E-3</v>
      </c>
      <c r="V628" s="22">
        <f t="shared" si="397"/>
        <v>-1.3295732274035132E-2</v>
      </c>
      <c r="W628" s="22">
        <f t="shared" si="398"/>
        <v>-7.8507341676931075E-3</v>
      </c>
      <c r="X628" s="22">
        <f t="shared" si="399"/>
        <v>-2.0899610652157508E-3</v>
      </c>
      <c r="Y628" s="22">
        <f t="shared" si="400"/>
        <v>1.6515564766885538E-2</v>
      </c>
      <c r="Z628" s="16"/>
    </row>
    <row r="629" spans="1:26">
      <c r="A629" s="2"/>
      <c r="B629" s="112">
        <v>44371</v>
      </c>
      <c r="C629">
        <v>57.793522000000003</v>
      </c>
      <c r="D629">
        <v>342.81625400000001</v>
      </c>
      <c r="E629">
        <v>43.767223000000001</v>
      </c>
      <c r="F629">
        <v>53.555748000000001</v>
      </c>
      <c r="G629">
        <v>72.453125</v>
      </c>
      <c r="H629">
        <v>141.01707500000001</v>
      </c>
      <c r="I629">
        <v>246.52941899999999</v>
      </c>
      <c r="J629">
        <v>66.496551999999994</v>
      </c>
      <c r="K629">
        <v>383.858002</v>
      </c>
      <c r="L629">
        <v>131.34605400000001</v>
      </c>
      <c r="M629">
        <v>337.56127900000001</v>
      </c>
      <c r="O629" s="22">
        <f t="shared" ref="O629" si="422">(C629/C628)-1</f>
        <v>4.0458200587825122E-3</v>
      </c>
      <c r="P629" s="22">
        <f t="shared" si="391"/>
        <v>7.6044369221386354E-3</v>
      </c>
      <c r="Q629" s="22">
        <f t="shared" si="392"/>
        <v>6.9872832007136232E-3</v>
      </c>
      <c r="R629" s="22">
        <f t="shared" si="393"/>
        <v>-5.0393851576688853E-3</v>
      </c>
      <c r="S629" s="22">
        <f t="shared" si="394"/>
        <v>2.2297647575633128E-3</v>
      </c>
      <c r="T629" s="22">
        <f t="shared" si="395"/>
        <v>9.1980700858584896E-3</v>
      </c>
      <c r="U629" s="22">
        <f t="shared" si="396"/>
        <v>-2.6483940185795252E-4</v>
      </c>
      <c r="V629" s="22">
        <f t="shared" si="397"/>
        <v>-5.44573634556067E-4</v>
      </c>
      <c r="W629" s="22">
        <f t="shared" si="398"/>
        <v>8.3679688316686818E-3</v>
      </c>
      <c r="X629" s="22">
        <f t="shared" si="399"/>
        <v>-2.1689859014890622E-3</v>
      </c>
      <c r="Y629" s="22">
        <f t="shared" si="400"/>
        <v>8.2530076544291564E-3</v>
      </c>
      <c r="Z629" s="16"/>
    </row>
    <row r="630" spans="1:26">
      <c r="A630" s="2"/>
      <c r="B630" s="112">
        <v>44372</v>
      </c>
      <c r="C630">
        <v>57.918940999999997</v>
      </c>
      <c r="D630">
        <v>341.00817899999998</v>
      </c>
      <c r="E630">
        <v>44.285107000000004</v>
      </c>
      <c r="F630">
        <v>53.872219000000001</v>
      </c>
      <c r="G630">
        <v>72.585921999999997</v>
      </c>
      <c r="H630">
        <v>142.44103999999999</v>
      </c>
      <c r="I630">
        <v>248.76000999999999</v>
      </c>
      <c r="J630">
        <v>66.895026999999999</v>
      </c>
      <c r="K630">
        <v>389.70919800000001</v>
      </c>
      <c r="L630">
        <v>131.050659</v>
      </c>
      <c r="M630">
        <v>336.95471199999997</v>
      </c>
      <c r="O630" s="22">
        <f t="shared" ref="O630:O632" si="423">C630/C629-1</f>
        <v>2.170122111609496E-3</v>
      </c>
      <c r="P630" s="22">
        <f t="shared" si="391"/>
        <v>-5.2741810777735543E-3</v>
      </c>
      <c r="Q630" s="22">
        <f t="shared" si="392"/>
        <v>1.1832690413097646E-2</v>
      </c>
      <c r="R630" s="22">
        <f t="shared" si="393"/>
        <v>5.9091883097217579E-3</v>
      </c>
      <c r="S630" s="22">
        <f t="shared" si="394"/>
        <v>1.8328678024583933E-3</v>
      </c>
      <c r="T630" s="22">
        <f t="shared" si="395"/>
        <v>1.0097819714385503E-2</v>
      </c>
      <c r="U630" s="22">
        <f t="shared" si="396"/>
        <v>9.0479708630635258E-3</v>
      </c>
      <c r="V630" s="22">
        <f t="shared" si="397"/>
        <v>5.9924159676731925E-3</v>
      </c>
      <c r="W630" s="22">
        <f t="shared" si="398"/>
        <v>1.524312628501634E-2</v>
      </c>
      <c r="X630" s="22">
        <f t="shared" si="399"/>
        <v>-2.2489826759470866E-3</v>
      </c>
      <c r="Y630" s="22">
        <f t="shared" si="400"/>
        <v>-1.7969092953935561E-3</v>
      </c>
      <c r="Z630" s="16"/>
    </row>
    <row r="631" spans="1:26">
      <c r="A631" s="2"/>
      <c r="B631" s="112">
        <v>44375</v>
      </c>
      <c r="C631">
        <v>56.440956</v>
      </c>
      <c r="D631">
        <v>355.26306199999999</v>
      </c>
      <c r="E631">
        <v>44.147644</v>
      </c>
      <c r="F631">
        <v>53.808917999999998</v>
      </c>
      <c r="G631">
        <v>73.135941000000003</v>
      </c>
      <c r="H631">
        <v>142.69992099999999</v>
      </c>
      <c r="I631">
        <v>253.659775</v>
      </c>
      <c r="J631">
        <v>66.849739</v>
      </c>
      <c r="K631">
        <v>386.35049400000003</v>
      </c>
      <c r="L631">
        <v>132.69487000000001</v>
      </c>
      <c r="M631">
        <v>336.85855099999998</v>
      </c>
      <c r="O631" s="22">
        <f t="shared" si="423"/>
        <v>-2.5518163393215332E-2</v>
      </c>
      <c r="P631" s="22">
        <f t="shared" si="391"/>
        <v>4.1802173313854718E-2</v>
      </c>
      <c r="Q631" s="22">
        <f t="shared" si="392"/>
        <v>-3.1040457912860919E-3</v>
      </c>
      <c r="R631" s="22">
        <f t="shared" si="393"/>
        <v>-1.1750212108396774E-3</v>
      </c>
      <c r="S631" s="22">
        <f t="shared" si="394"/>
        <v>7.5774886485564519E-3</v>
      </c>
      <c r="T631" s="22">
        <f t="shared" si="395"/>
        <v>1.8174607542882359E-3</v>
      </c>
      <c r="U631" s="22">
        <f t="shared" si="396"/>
        <v>1.9696755117512676E-2</v>
      </c>
      <c r="V631" s="22">
        <f t="shared" si="397"/>
        <v>-6.7700099739853581E-4</v>
      </c>
      <c r="W631" s="22">
        <f t="shared" si="398"/>
        <v>-8.6184878808017729E-3</v>
      </c>
      <c r="X631" s="22">
        <f t="shared" si="399"/>
        <v>1.2546377199064818E-2</v>
      </c>
      <c r="Y631" s="22">
        <f t="shared" si="400"/>
        <v>-2.8538256500176828E-4</v>
      </c>
      <c r="Z631" s="16"/>
    </row>
    <row r="632" spans="1:26">
      <c r="A632" s="2"/>
      <c r="B632" s="112">
        <v>44376</v>
      </c>
      <c r="C632">
        <v>56.091614</v>
      </c>
      <c r="D632">
        <v>351.51705900000002</v>
      </c>
      <c r="E632">
        <v>43.891902999999999</v>
      </c>
      <c r="F632">
        <v>53.582873999999997</v>
      </c>
      <c r="G632">
        <v>73.145415999999997</v>
      </c>
      <c r="H632">
        <v>142.52424600000001</v>
      </c>
      <c r="I632">
        <v>254.59303299999999</v>
      </c>
      <c r="J632">
        <v>65.246857000000006</v>
      </c>
      <c r="K632">
        <v>383.11697400000003</v>
      </c>
      <c r="L632">
        <v>134.220856</v>
      </c>
      <c r="M632">
        <v>336.80053700000002</v>
      </c>
      <c r="O632" s="22">
        <f t="shared" si="423"/>
        <v>-6.1895124526238909E-3</v>
      </c>
      <c r="P632" s="22">
        <f t="shared" si="391"/>
        <v>-1.0544307586922708E-2</v>
      </c>
      <c r="Q632" s="22">
        <f t="shared" si="392"/>
        <v>-5.7928572587021554E-3</v>
      </c>
      <c r="R632" s="22">
        <f t="shared" si="393"/>
        <v>-4.2008649941632781E-3</v>
      </c>
      <c r="S632" s="22">
        <f t="shared" si="394"/>
        <v>1.2955326574659587E-4</v>
      </c>
      <c r="T632" s="22">
        <f t="shared" si="395"/>
        <v>-1.2310798686425706E-3</v>
      </c>
      <c r="U632" s="22">
        <f t="shared" si="396"/>
        <v>3.6791722298106233E-3</v>
      </c>
      <c r="V632" s="22">
        <f t="shared" si="397"/>
        <v>-2.3977386059801931E-2</v>
      </c>
      <c r="W632" s="22">
        <f t="shared" si="398"/>
        <v>-8.3693952776464631E-3</v>
      </c>
      <c r="X632" s="22">
        <f t="shared" si="399"/>
        <v>1.1499962281887655E-2</v>
      </c>
      <c r="Y632" s="22">
        <f t="shared" si="400"/>
        <v>-1.7222065412247911E-4</v>
      </c>
      <c r="Z632" s="16"/>
    </row>
    <row r="633" spans="1:26">
      <c r="A633" s="2"/>
      <c r="B633" s="112">
        <v>44377</v>
      </c>
      <c r="C633">
        <v>56.503658000000001</v>
      </c>
      <c r="D633">
        <v>347.34146099999998</v>
      </c>
      <c r="E633">
        <v>45.081108</v>
      </c>
      <c r="F633">
        <v>52.895676000000002</v>
      </c>
      <c r="G633">
        <v>73.410956999999996</v>
      </c>
      <c r="H633">
        <v>143.81871000000001</v>
      </c>
      <c r="I633">
        <v>252.11987300000001</v>
      </c>
      <c r="J633">
        <v>64.948013000000003</v>
      </c>
      <c r="K633">
        <v>385.36892699999999</v>
      </c>
      <c r="L633">
        <v>134.84114099999999</v>
      </c>
      <c r="M633">
        <v>340.44921900000003</v>
      </c>
      <c r="O633" s="22">
        <f t="shared" ref="O633" si="424">(C633/C632)-1</f>
        <v>7.3459109235116671E-3</v>
      </c>
      <c r="P633" s="22">
        <f t="shared" si="391"/>
        <v>-1.1878791919455733E-2</v>
      </c>
      <c r="Q633" s="22">
        <f t="shared" si="392"/>
        <v>2.7093949423883545E-2</v>
      </c>
      <c r="R633" s="22">
        <f t="shared" si="393"/>
        <v>-1.2824955973806063E-2</v>
      </c>
      <c r="S633" s="22">
        <f t="shared" si="394"/>
        <v>3.6303163550261974E-3</v>
      </c>
      <c r="T633" s="22">
        <f t="shared" si="395"/>
        <v>9.0824125461432814E-3</v>
      </c>
      <c r="U633" s="22">
        <f t="shared" si="396"/>
        <v>-9.7141699867332454E-3</v>
      </c>
      <c r="V633" s="22">
        <f t="shared" si="397"/>
        <v>-4.5802052963256346E-3</v>
      </c>
      <c r="W633" s="22">
        <f t="shared" si="398"/>
        <v>5.8779776225732494E-3</v>
      </c>
      <c r="X633" s="22">
        <f t="shared" si="399"/>
        <v>4.621375682479556E-3</v>
      </c>
      <c r="Y633" s="22">
        <f t="shared" si="400"/>
        <v>1.0833361586950252E-2</v>
      </c>
      <c r="Z633" s="16"/>
    </row>
    <row r="634" spans="1:26">
      <c r="A634" s="2"/>
      <c r="B634" s="112">
        <v>44378</v>
      </c>
      <c r="C634">
        <v>56.664883000000003</v>
      </c>
      <c r="D634">
        <v>354.01440400000001</v>
      </c>
      <c r="E634">
        <v>44.537650999999997</v>
      </c>
      <c r="F634">
        <v>53.148860999999997</v>
      </c>
      <c r="G634">
        <v>74.539490000000001</v>
      </c>
      <c r="H634">
        <v>145.24269100000001</v>
      </c>
      <c r="I634">
        <v>252.29716500000001</v>
      </c>
      <c r="J634">
        <v>65.690612999999999</v>
      </c>
      <c r="K634">
        <v>389.65142800000001</v>
      </c>
      <c r="L634">
        <v>135.146332</v>
      </c>
      <c r="M634">
        <v>341.97430400000002</v>
      </c>
      <c r="O634" s="22">
        <f t="shared" ref="O634:O636" si="425">C634/C633-1</f>
        <v>2.8533550872051894E-3</v>
      </c>
      <c r="P634" s="22">
        <f t="shared" si="391"/>
        <v>1.921147847074911E-2</v>
      </c>
      <c r="Q634" s="22">
        <f t="shared" si="392"/>
        <v>-1.2055094120579368E-2</v>
      </c>
      <c r="R634" s="22">
        <f t="shared" si="393"/>
        <v>4.7864971042244076E-3</v>
      </c>
      <c r="S634" s="22">
        <f t="shared" si="394"/>
        <v>1.5372814169961169E-2</v>
      </c>
      <c r="T634" s="22">
        <f t="shared" si="395"/>
        <v>9.9012221706062942E-3</v>
      </c>
      <c r="U634" s="22">
        <f t="shared" si="396"/>
        <v>7.0320517732458399E-4</v>
      </c>
      <c r="V634" s="22">
        <f t="shared" si="397"/>
        <v>1.1433760105947988E-2</v>
      </c>
      <c r="W634" s="22">
        <f t="shared" si="398"/>
        <v>1.1112730425201223E-2</v>
      </c>
      <c r="X634" s="22">
        <f t="shared" si="399"/>
        <v>2.2633374186591393E-3</v>
      </c>
      <c r="Y634" s="22">
        <f t="shared" si="400"/>
        <v>4.4796254915184797E-3</v>
      </c>
      <c r="Z634" s="16"/>
    </row>
    <row r="635" spans="1:26">
      <c r="A635" s="2"/>
      <c r="B635" s="112">
        <v>44379</v>
      </c>
      <c r="C635">
        <v>56.584269999999997</v>
      </c>
      <c r="D635">
        <v>354.32406600000002</v>
      </c>
      <c r="E635">
        <v>44.790202999999998</v>
      </c>
      <c r="F635">
        <v>53.302567000000003</v>
      </c>
      <c r="G635">
        <v>74.719666000000004</v>
      </c>
      <c r="H635">
        <v>145.10320999999999</v>
      </c>
      <c r="I635">
        <v>254.667709</v>
      </c>
      <c r="J635">
        <v>65.627212999999998</v>
      </c>
      <c r="K635">
        <v>393.95309400000002</v>
      </c>
      <c r="L635">
        <v>137.794724</v>
      </c>
      <c r="M635">
        <v>340.24648999999999</v>
      </c>
      <c r="O635" s="22">
        <f t="shared" si="425"/>
        <v>-1.4226271322224093E-3</v>
      </c>
      <c r="P635" s="22">
        <f t="shared" si="391"/>
        <v>8.7471582088505251E-4</v>
      </c>
      <c r="Q635" s="22">
        <f t="shared" si="392"/>
        <v>5.6705280662421309E-3</v>
      </c>
      <c r="R635" s="22">
        <f t="shared" si="393"/>
        <v>2.8919904793445195E-3</v>
      </c>
      <c r="S635" s="22">
        <f t="shared" si="394"/>
        <v>2.4171885265111825E-3</v>
      </c>
      <c r="T635" s="22">
        <f t="shared" si="395"/>
        <v>-9.6033059591282832E-4</v>
      </c>
      <c r="U635" s="22">
        <f t="shared" si="396"/>
        <v>9.3958408133518745E-3</v>
      </c>
      <c r="V635" s="22">
        <f t="shared" si="397"/>
        <v>-9.6513028429190406E-4</v>
      </c>
      <c r="W635" s="22">
        <f t="shared" si="398"/>
        <v>1.1039779892709767E-2</v>
      </c>
      <c r="X635" s="22">
        <f t="shared" si="399"/>
        <v>1.9596477098616338E-2</v>
      </c>
      <c r="Y635" s="22">
        <f t="shared" si="400"/>
        <v>-5.0524673339199522E-3</v>
      </c>
      <c r="Z635" s="16"/>
    </row>
    <row r="636" spans="1:26">
      <c r="A636" s="2"/>
      <c r="B636" s="112">
        <v>44383</v>
      </c>
      <c r="C636">
        <v>54.971930999999998</v>
      </c>
      <c r="D636">
        <v>352.40609699999999</v>
      </c>
      <c r="E636">
        <v>44.735858999999998</v>
      </c>
      <c r="F636">
        <v>53.519568999999997</v>
      </c>
      <c r="G636">
        <v>73.098006999999996</v>
      </c>
      <c r="H636">
        <v>142.666687</v>
      </c>
      <c r="I636">
        <v>257.33691399999998</v>
      </c>
      <c r="J636">
        <v>66.052834000000004</v>
      </c>
      <c r="K636">
        <v>394.81921399999999</v>
      </c>
      <c r="L636">
        <v>139.82286099999999</v>
      </c>
      <c r="M636">
        <v>337.30248999999998</v>
      </c>
      <c r="O636" s="22">
        <f t="shared" si="425"/>
        <v>-2.8494473817546773E-2</v>
      </c>
      <c r="P636" s="22">
        <f t="shared" si="391"/>
        <v>-5.4130362118841591E-3</v>
      </c>
      <c r="Q636" s="22">
        <f t="shared" si="392"/>
        <v>-1.2133010426409463E-3</v>
      </c>
      <c r="R636" s="22">
        <f t="shared" si="393"/>
        <v>4.0711360111416184E-3</v>
      </c>
      <c r="S636" s="22">
        <f t="shared" si="394"/>
        <v>-2.1703242088903396E-2</v>
      </c>
      <c r="T636" s="22">
        <f t="shared" si="395"/>
        <v>-1.6791654712531856E-2</v>
      </c>
      <c r="U636" s="22">
        <f t="shared" si="396"/>
        <v>1.0481128567422671E-2</v>
      </c>
      <c r="V636" s="22">
        <f t="shared" si="397"/>
        <v>6.485434632124365E-3</v>
      </c>
      <c r="W636" s="22">
        <f t="shared" si="398"/>
        <v>2.1985358490419493E-3</v>
      </c>
      <c r="X636" s="22">
        <f t="shared" si="399"/>
        <v>1.4718538860747588E-2</v>
      </c>
      <c r="Y636" s="22">
        <f t="shared" si="400"/>
        <v>-8.6525506846522049E-3</v>
      </c>
      <c r="Z636" s="16"/>
    </row>
    <row r="637" spans="1:26">
      <c r="A637" s="2"/>
      <c r="B637" s="112">
        <v>44384</v>
      </c>
      <c r="C637">
        <v>54.112011000000003</v>
      </c>
      <c r="D637">
        <v>350.11849999999998</v>
      </c>
      <c r="E637">
        <v>44.662323000000001</v>
      </c>
      <c r="F637">
        <v>54.179637999999997</v>
      </c>
      <c r="G637">
        <v>73.733376000000007</v>
      </c>
      <c r="H637">
        <v>142.834045</v>
      </c>
      <c r="I637">
        <v>259.614105</v>
      </c>
      <c r="J637">
        <v>66.415047000000001</v>
      </c>
      <c r="K637">
        <v>396.16659499999997</v>
      </c>
      <c r="L637">
        <v>142.333405</v>
      </c>
      <c r="M637">
        <v>339.64807100000002</v>
      </c>
      <c r="O637" s="22">
        <f t="shared" ref="O637" si="426">(C637/C636)-1</f>
        <v>-1.5642892369925887E-2</v>
      </c>
      <c r="P637" s="22">
        <f t="shared" si="391"/>
        <v>-6.4913661241224885E-3</v>
      </c>
      <c r="Q637" s="22">
        <f t="shared" si="392"/>
        <v>-1.6437820049458596E-3</v>
      </c>
      <c r="R637" s="22">
        <f t="shared" si="393"/>
        <v>1.2333227122961254E-2</v>
      </c>
      <c r="S637" s="22">
        <f t="shared" si="394"/>
        <v>8.6920153650702492E-3</v>
      </c>
      <c r="T637" s="22">
        <f t="shared" si="395"/>
        <v>1.1730699262681998E-3</v>
      </c>
      <c r="U637" s="22">
        <f t="shared" si="396"/>
        <v>8.8490646934547001E-3</v>
      </c>
      <c r="V637" s="22">
        <f t="shared" si="397"/>
        <v>5.4836859838593988E-3</v>
      </c>
      <c r="W637" s="22">
        <f t="shared" si="398"/>
        <v>3.4126530630294027E-3</v>
      </c>
      <c r="X637" s="22">
        <f t="shared" si="399"/>
        <v>1.7955175441589644E-2</v>
      </c>
      <c r="Y637" s="22">
        <f t="shared" si="400"/>
        <v>6.9539391778579152E-3</v>
      </c>
      <c r="Z637" s="16"/>
    </row>
    <row r="638" spans="1:26">
      <c r="A638" s="2"/>
      <c r="B638" s="112">
        <v>44385</v>
      </c>
      <c r="C638">
        <v>53.870167000000002</v>
      </c>
      <c r="D638">
        <v>345.28363000000002</v>
      </c>
      <c r="E638">
        <v>44.623966000000003</v>
      </c>
      <c r="F638">
        <v>53.519568999999997</v>
      </c>
      <c r="G638">
        <v>72.661781000000005</v>
      </c>
      <c r="H638">
        <v>140.369629</v>
      </c>
      <c r="I638">
        <v>259.38089000000002</v>
      </c>
      <c r="J638">
        <v>66.433173999999994</v>
      </c>
      <c r="K638">
        <v>394.52096599999999</v>
      </c>
      <c r="L638">
        <v>141.023956</v>
      </c>
      <c r="M638">
        <v>331.636505</v>
      </c>
      <c r="O638" s="22">
        <f t="shared" ref="O638:O640" si="427">C638/C637-1</f>
        <v>-4.4693219773332959E-3</v>
      </c>
      <c r="P638" s="22">
        <f t="shared" si="391"/>
        <v>-1.3809238871981822E-2</v>
      </c>
      <c r="Q638" s="22">
        <f t="shared" si="392"/>
        <v>-8.5882232323641894E-4</v>
      </c>
      <c r="R638" s="22">
        <f t="shared" si="393"/>
        <v>-1.2182971765149153E-2</v>
      </c>
      <c r="S638" s="22">
        <f t="shared" si="394"/>
        <v>-1.4533377666038239E-2</v>
      </c>
      <c r="T638" s="22">
        <f t="shared" si="395"/>
        <v>-1.7253701664753707E-2</v>
      </c>
      <c r="U638" s="22">
        <f t="shared" si="396"/>
        <v>-8.9831405731966019E-4</v>
      </c>
      <c r="V638" s="22">
        <f t="shared" si="397"/>
        <v>2.7293513772552735E-4</v>
      </c>
      <c r="W638" s="22">
        <f t="shared" si="398"/>
        <v>-4.1538812731042318E-3</v>
      </c>
      <c r="X638" s="22">
        <f t="shared" si="399"/>
        <v>-9.19987124596644E-3</v>
      </c>
      <c r="Y638" s="22">
        <f t="shared" si="400"/>
        <v>-2.358784484308174E-2</v>
      </c>
      <c r="Z638" s="16"/>
    </row>
    <row r="639" spans="1:26">
      <c r="A639" s="2"/>
      <c r="B639" s="112">
        <v>44386</v>
      </c>
      <c r="C639">
        <v>54.846527000000002</v>
      </c>
      <c r="D639">
        <v>350.04861499999998</v>
      </c>
      <c r="E639">
        <v>44.850937000000002</v>
      </c>
      <c r="F639">
        <v>53.790835999999999</v>
      </c>
      <c r="G639">
        <v>74.425690000000003</v>
      </c>
      <c r="H639">
        <v>144.861389</v>
      </c>
      <c r="I639">
        <v>259.87554899999998</v>
      </c>
      <c r="J639">
        <v>66.378838000000002</v>
      </c>
      <c r="K639">
        <v>396.59967</v>
      </c>
      <c r="L639">
        <v>142.865036</v>
      </c>
      <c r="M639">
        <v>337.33145100000002</v>
      </c>
      <c r="O639" s="22">
        <f t="shared" si="427"/>
        <v>1.8124317305346471E-2</v>
      </c>
      <c r="P639" s="22">
        <f t="shared" si="391"/>
        <v>1.3800205355811279E-2</v>
      </c>
      <c r="Q639" s="22">
        <f t="shared" si="392"/>
        <v>5.0863027280003692E-3</v>
      </c>
      <c r="R639" s="22">
        <f t="shared" si="393"/>
        <v>5.0685572598687667E-3</v>
      </c>
      <c r="S639" s="22">
        <f t="shared" si="394"/>
        <v>2.4275609209193361E-2</v>
      </c>
      <c r="T639" s="22">
        <f t="shared" si="395"/>
        <v>3.1999514652845562E-2</v>
      </c>
      <c r="U639" s="22">
        <f t="shared" si="396"/>
        <v>1.9070757294414875E-3</v>
      </c>
      <c r="V639" s="22">
        <f t="shared" si="397"/>
        <v>-8.1790462096531513E-4</v>
      </c>
      <c r="W639" s="22">
        <f t="shared" si="398"/>
        <v>5.2689316389842311E-3</v>
      </c>
      <c r="X639" s="22">
        <f t="shared" si="399"/>
        <v>1.3055086896016421E-2</v>
      </c>
      <c r="Y639" s="22">
        <f t="shared" si="400"/>
        <v>1.7172253096805479E-2</v>
      </c>
      <c r="Z639" s="16"/>
    </row>
    <row r="640" spans="1:26">
      <c r="A640" s="2"/>
      <c r="B640" s="112">
        <v>44389</v>
      </c>
      <c r="C640">
        <v>54.792786</v>
      </c>
      <c r="D640">
        <v>352.785706</v>
      </c>
      <c r="E640">
        <v>44.771023</v>
      </c>
      <c r="F640">
        <v>54.016888000000002</v>
      </c>
      <c r="G640">
        <v>75.317122999999995</v>
      </c>
      <c r="H640">
        <v>146.935226</v>
      </c>
      <c r="I640">
        <v>261.31274400000001</v>
      </c>
      <c r="J640">
        <v>66.433173999999994</v>
      </c>
      <c r="K640">
        <v>400.38174400000003</v>
      </c>
      <c r="L640">
        <v>142.26445000000001</v>
      </c>
      <c r="M640">
        <v>341.96466099999998</v>
      </c>
      <c r="O640" s="22">
        <f t="shared" si="427"/>
        <v>-9.7984326336653105E-4</v>
      </c>
      <c r="P640" s="22">
        <f t="shared" si="391"/>
        <v>7.8191739167430274E-3</v>
      </c>
      <c r="Q640" s="22">
        <f t="shared" si="392"/>
        <v>-1.7817687955995476E-3</v>
      </c>
      <c r="R640" s="22">
        <f t="shared" si="393"/>
        <v>4.2024258555863891E-3</v>
      </c>
      <c r="S640" s="22">
        <f t="shared" si="394"/>
        <v>1.1977490568108928E-2</v>
      </c>
      <c r="T640" s="22">
        <f t="shared" si="395"/>
        <v>1.4316009354293779E-2</v>
      </c>
      <c r="U640" s="22">
        <f t="shared" si="396"/>
        <v>5.5303202072312097E-3</v>
      </c>
      <c r="V640" s="22">
        <f t="shared" si="397"/>
        <v>8.1857413653407818E-4</v>
      </c>
      <c r="W640" s="22">
        <f t="shared" si="398"/>
        <v>9.5362510009149304E-3</v>
      </c>
      <c r="X640" s="22">
        <f t="shared" si="399"/>
        <v>-4.2038697277897441E-3</v>
      </c>
      <c r="Y640" s="22">
        <f t="shared" si="400"/>
        <v>1.373488889418728E-2</v>
      </c>
      <c r="Z640" s="16"/>
    </row>
    <row r="641" spans="1:26">
      <c r="A641" s="2"/>
      <c r="B641" s="112">
        <v>44390</v>
      </c>
      <c r="C641">
        <v>54.53302</v>
      </c>
      <c r="D641">
        <v>351.71682700000002</v>
      </c>
      <c r="E641">
        <v>44.940452999999998</v>
      </c>
      <c r="F641">
        <v>54.071136000000003</v>
      </c>
      <c r="G641">
        <v>74.994690000000006</v>
      </c>
      <c r="H641">
        <v>144.74980199999999</v>
      </c>
      <c r="I641">
        <v>259.95019500000001</v>
      </c>
      <c r="J641">
        <v>65.772102000000004</v>
      </c>
      <c r="K641">
        <v>402.78765900000002</v>
      </c>
      <c r="L641">
        <v>143.38682600000001</v>
      </c>
      <c r="M641">
        <v>338.57659899999999</v>
      </c>
      <c r="O641" s="22">
        <f t="shared" ref="O641" si="428">(C641/C640)-1</f>
        <v>-4.7408795749133148E-3</v>
      </c>
      <c r="P641" s="22">
        <f t="shared" si="391"/>
        <v>-3.029825136962816E-3</v>
      </c>
      <c r="Q641" s="22">
        <f t="shared" si="392"/>
        <v>3.7843674021029727E-3</v>
      </c>
      <c r="R641" s="22">
        <f t="shared" si="393"/>
        <v>1.0042785137862609E-3</v>
      </c>
      <c r="S641" s="22">
        <f t="shared" si="394"/>
        <v>-4.2810052635705587E-3</v>
      </c>
      <c r="T641" s="22">
        <f t="shared" si="395"/>
        <v>-1.4873383731686007E-2</v>
      </c>
      <c r="U641" s="22">
        <f t="shared" si="396"/>
        <v>-5.214246267300271E-3</v>
      </c>
      <c r="V641" s="22">
        <f t="shared" si="397"/>
        <v>-9.9509320448845084E-3</v>
      </c>
      <c r="W641" s="22">
        <f t="shared" si="398"/>
        <v>6.009052700464812E-3</v>
      </c>
      <c r="X641" s="22">
        <f t="shared" si="399"/>
        <v>7.8893637869474897E-3</v>
      </c>
      <c r="Y641" s="22">
        <f t="shared" si="400"/>
        <v>-9.9076377953568606E-3</v>
      </c>
      <c r="Z641" s="16"/>
    </row>
    <row r="642" spans="1:26">
      <c r="A642" s="2"/>
      <c r="B642" s="112">
        <v>44391</v>
      </c>
      <c r="C642">
        <v>53.323760999999998</v>
      </c>
      <c r="D642">
        <v>347.26156600000002</v>
      </c>
      <c r="E642">
        <v>45.250548999999999</v>
      </c>
      <c r="F642">
        <v>54.044013999999997</v>
      </c>
      <c r="G642">
        <v>75.402466000000004</v>
      </c>
      <c r="H642">
        <v>144.256912</v>
      </c>
      <c r="I642">
        <v>262.60067700000002</v>
      </c>
      <c r="J642">
        <v>66.279228000000003</v>
      </c>
      <c r="K642">
        <v>399.13064600000001</v>
      </c>
      <c r="L642">
        <v>146.84252900000001</v>
      </c>
      <c r="M642">
        <v>333.55737299999998</v>
      </c>
      <c r="O642" s="22">
        <f t="shared" ref="O642:O644" si="429">C642/C641-1</f>
        <v>-2.2174803449359737E-2</v>
      </c>
      <c r="P642" s="22">
        <f t="shared" si="391"/>
        <v>-1.2667181829204899E-2</v>
      </c>
      <c r="Q642" s="22">
        <f t="shared" si="392"/>
        <v>6.9001529646353088E-3</v>
      </c>
      <c r="R642" s="22">
        <f t="shared" si="393"/>
        <v>-5.015984868527168E-4</v>
      </c>
      <c r="S642" s="22">
        <f t="shared" si="394"/>
        <v>5.4373983011331006E-3</v>
      </c>
      <c r="T642" s="22">
        <f t="shared" si="395"/>
        <v>-3.4051169202979903E-3</v>
      </c>
      <c r="U642" s="22">
        <f t="shared" si="396"/>
        <v>1.0196114682660795E-2</v>
      </c>
      <c r="V642" s="22">
        <f t="shared" si="397"/>
        <v>7.7103511151277448E-3</v>
      </c>
      <c r="W642" s="22">
        <f t="shared" si="398"/>
        <v>-9.07925781310992E-3</v>
      </c>
      <c r="X642" s="22">
        <f t="shared" si="399"/>
        <v>2.4100561372353724E-2</v>
      </c>
      <c r="Y642" s="22">
        <f t="shared" si="400"/>
        <v>-1.4824491754080182E-2</v>
      </c>
      <c r="Z642" s="16"/>
    </row>
    <row r="643" spans="1:26">
      <c r="A643" s="2"/>
      <c r="B643" s="112">
        <v>44392</v>
      </c>
      <c r="C643">
        <v>52.804222000000003</v>
      </c>
      <c r="D643">
        <v>344.09491000000003</v>
      </c>
      <c r="E643">
        <v>45.285705999999998</v>
      </c>
      <c r="F643">
        <v>53.926464000000003</v>
      </c>
      <c r="G643">
        <v>75.440414000000004</v>
      </c>
      <c r="H643">
        <v>144.57311999999999</v>
      </c>
      <c r="I643">
        <v>262.51666299999999</v>
      </c>
      <c r="J643">
        <v>67.338745000000003</v>
      </c>
      <c r="K643">
        <v>404.24084499999998</v>
      </c>
      <c r="L643">
        <v>146.182907</v>
      </c>
      <c r="M643">
        <v>334.068939</v>
      </c>
      <c r="O643" s="22">
        <f t="shared" si="429"/>
        <v>-9.7431049546560233E-3</v>
      </c>
      <c r="P643" s="22">
        <f t="shared" si="391"/>
        <v>-9.1189360126308072E-3</v>
      </c>
      <c r="Q643" s="22">
        <f t="shared" si="392"/>
        <v>7.7694084993296109E-4</v>
      </c>
      <c r="R643" s="22">
        <f t="shared" si="393"/>
        <v>-2.1750790013487231E-3</v>
      </c>
      <c r="S643" s="22">
        <f t="shared" si="394"/>
        <v>5.032726648488417E-4</v>
      </c>
      <c r="T643" s="22">
        <f t="shared" si="395"/>
        <v>2.1919781563048968E-3</v>
      </c>
      <c r="U643" s="22">
        <f t="shared" si="396"/>
        <v>-3.1993062988189269E-4</v>
      </c>
      <c r="V643" s="22">
        <f t="shared" si="397"/>
        <v>1.5985656924066838E-2</v>
      </c>
      <c r="W643" s="22">
        <f t="shared" si="398"/>
        <v>1.2803324052445664E-2</v>
      </c>
      <c r="X643" s="22">
        <f t="shared" si="399"/>
        <v>-4.4920364998617401E-3</v>
      </c>
      <c r="Y643" s="22">
        <f t="shared" si="400"/>
        <v>1.5336671931398538E-3</v>
      </c>
      <c r="Z643" s="16"/>
    </row>
    <row r="644" spans="1:26">
      <c r="A644" s="2"/>
      <c r="B644" s="112">
        <v>44393</v>
      </c>
      <c r="C644">
        <v>51.344154000000003</v>
      </c>
      <c r="D644">
        <v>340.79840100000001</v>
      </c>
      <c r="E644">
        <v>45.253737999999998</v>
      </c>
      <c r="F644">
        <v>54.387604000000003</v>
      </c>
      <c r="G644">
        <v>72.272948999999997</v>
      </c>
      <c r="H644">
        <v>141.27172899999999</v>
      </c>
      <c r="I644">
        <v>263.61792000000003</v>
      </c>
      <c r="J644">
        <v>67.854918999999995</v>
      </c>
      <c r="K644">
        <v>403.90399200000002</v>
      </c>
      <c r="L644">
        <v>144.125214</v>
      </c>
      <c r="M644">
        <v>330.58441199999999</v>
      </c>
      <c r="O644" s="22">
        <f t="shared" si="429"/>
        <v>-2.7650592030311505E-2</v>
      </c>
      <c r="P644" s="22">
        <f t="shared" si="391"/>
        <v>-9.580231802905792E-3</v>
      </c>
      <c r="Q644" s="22">
        <f t="shared" si="392"/>
        <v>-7.0591811023101858E-4</v>
      </c>
      <c r="R644" s="22">
        <f t="shared" si="393"/>
        <v>8.5512745653042455E-3</v>
      </c>
      <c r="S644" s="22">
        <f t="shared" si="394"/>
        <v>-4.1986315186446466E-2</v>
      </c>
      <c r="T644" s="22">
        <f t="shared" si="395"/>
        <v>-2.2835441332385908E-2</v>
      </c>
      <c r="U644" s="22">
        <f t="shared" si="396"/>
        <v>4.1949984713924859E-3</v>
      </c>
      <c r="V644" s="22">
        <f t="shared" si="397"/>
        <v>7.6653344222556985E-3</v>
      </c>
      <c r="W644" s="22">
        <f t="shared" si="398"/>
        <v>-8.332977831568833E-4</v>
      </c>
      <c r="X644" s="22">
        <f t="shared" si="399"/>
        <v>-1.4076153239995448E-2</v>
      </c>
      <c r="Y644" s="22">
        <f t="shared" si="400"/>
        <v>-1.0430562657009035E-2</v>
      </c>
      <c r="Z644" s="16"/>
    </row>
    <row r="645" spans="1:26">
      <c r="A645" s="2"/>
      <c r="B645" s="112">
        <v>44396</v>
      </c>
      <c r="C645">
        <v>49.579535999999997</v>
      </c>
      <c r="D645">
        <v>336.592896</v>
      </c>
      <c r="E645">
        <v>45.148238999999997</v>
      </c>
      <c r="F645">
        <v>53.863166999999997</v>
      </c>
      <c r="G645">
        <v>69.048591999999999</v>
      </c>
      <c r="H645">
        <v>136.67765800000001</v>
      </c>
      <c r="I645">
        <v>262.15273999999999</v>
      </c>
      <c r="J645">
        <v>66.804466000000005</v>
      </c>
      <c r="K645">
        <v>393.66439800000001</v>
      </c>
      <c r="L645">
        <v>140.24617000000001</v>
      </c>
      <c r="M645">
        <v>323.30658</v>
      </c>
      <c r="O645" s="22">
        <f t="shared" ref="O645" si="430">(C645/C644)-1</f>
        <v>-3.4368430727284127E-2</v>
      </c>
      <c r="P645" s="22">
        <f t="shared" si="391"/>
        <v>-1.2340154729775343E-2</v>
      </c>
      <c r="Q645" s="22">
        <f t="shared" si="392"/>
        <v>-2.3312770317449605E-3</v>
      </c>
      <c r="R645" s="22">
        <f t="shared" si="393"/>
        <v>-9.6425832621713781E-3</v>
      </c>
      <c r="S645" s="22">
        <f t="shared" si="394"/>
        <v>-4.4613607782906461E-2</v>
      </c>
      <c r="T645" s="22">
        <f t="shared" si="395"/>
        <v>-3.2519393883824965E-2</v>
      </c>
      <c r="U645" s="22">
        <f t="shared" si="396"/>
        <v>-5.5579681381296986E-3</v>
      </c>
      <c r="V645" s="22">
        <f t="shared" si="397"/>
        <v>-1.5480867348761973E-2</v>
      </c>
      <c r="W645" s="22">
        <f t="shared" si="398"/>
        <v>-2.5351554336704885E-2</v>
      </c>
      <c r="X645" s="22">
        <f t="shared" si="399"/>
        <v>-2.6914402361268963E-2</v>
      </c>
      <c r="Y645" s="22">
        <f t="shared" si="400"/>
        <v>-2.2015048912832569E-2</v>
      </c>
      <c r="Z645" s="16"/>
    </row>
    <row r="646" spans="1:26">
      <c r="A646" s="2"/>
      <c r="B646" s="112">
        <v>44397</v>
      </c>
      <c r="C646">
        <v>50.125942000000002</v>
      </c>
      <c r="D646">
        <v>341.29788200000002</v>
      </c>
      <c r="E646">
        <v>45.352829</v>
      </c>
      <c r="F646">
        <v>53.185023999999999</v>
      </c>
      <c r="G646">
        <v>69.902107000000001</v>
      </c>
      <c r="H646">
        <v>139.22575399999999</v>
      </c>
      <c r="I646">
        <v>264.12191799999999</v>
      </c>
      <c r="J646">
        <v>66.623344000000003</v>
      </c>
      <c r="K646">
        <v>397.42730699999998</v>
      </c>
      <c r="L646">
        <v>143.888947</v>
      </c>
      <c r="M646">
        <v>335.931915</v>
      </c>
      <c r="O646" s="22">
        <f t="shared" ref="O646:O648" si="431">C646/C645-1</f>
        <v>1.1020796967523117E-2</v>
      </c>
      <c r="P646" s="22">
        <f t="shared" si="391"/>
        <v>1.3978268869940802E-2</v>
      </c>
      <c r="Q646" s="22">
        <f t="shared" si="392"/>
        <v>4.5315167220587593E-3</v>
      </c>
      <c r="R646" s="22">
        <f t="shared" si="393"/>
        <v>-1.2590106333702944E-2</v>
      </c>
      <c r="S646" s="22">
        <f t="shared" si="394"/>
        <v>1.236107754376814E-2</v>
      </c>
      <c r="T646" s="22">
        <f t="shared" si="395"/>
        <v>1.8643105517655245E-2</v>
      </c>
      <c r="U646" s="22">
        <f t="shared" si="396"/>
        <v>7.5115674930577025E-3</v>
      </c>
      <c r="V646" s="22">
        <f t="shared" si="397"/>
        <v>-2.7112259231292235E-3</v>
      </c>
      <c r="W646" s="22">
        <f t="shared" si="398"/>
        <v>9.5586723592921974E-3</v>
      </c>
      <c r="X646" s="22">
        <f t="shared" si="399"/>
        <v>2.5974163857736654E-2</v>
      </c>
      <c r="Y646" s="22">
        <f t="shared" si="400"/>
        <v>3.9050658975143593E-2</v>
      </c>
      <c r="Z646" s="16"/>
    </row>
    <row r="647" spans="1:26">
      <c r="A647" s="2"/>
      <c r="B647" s="112">
        <v>44398</v>
      </c>
      <c r="C647">
        <v>51.738284999999998</v>
      </c>
      <c r="D647">
        <v>345.86303700000002</v>
      </c>
      <c r="E647">
        <v>45.129055000000001</v>
      </c>
      <c r="F647">
        <v>53.085566999999998</v>
      </c>
      <c r="G647">
        <v>71.002167</v>
      </c>
      <c r="H647">
        <v>142.155182</v>
      </c>
      <c r="I647">
        <v>261.56478900000002</v>
      </c>
      <c r="J647">
        <v>65.907936000000007</v>
      </c>
      <c r="K647">
        <v>399.03445399999998</v>
      </c>
      <c r="L647">
        <v>143.150543</v>
      </c>
      <c r="M647">
        <v>340.72909499999997</v>
      </c>
      <c r="O647" s="22">
        <f t="shared" si="431"/>
        <v>3.2165839397092943E-2</v>
      </c>
      <c r="P647" s="22">
        <f t="shared" si="391"/>
        <v>1.3375866774350431E-2</v>
      </c>
      <c r="Q647" s="22">
        <f t="shared" si="392"/>
        <v>-4.9340692727238844E-3</v>
      </c>
      <c r="R647" s="22">
        <f t="shared" si="393"/>
        <v>-1.8700188985530941E-3</v>
      </c>
      <c r="S647" s="22">
        <f t="shared" si="394"/>
        <v>1.5737150812921818E-2</v>
      </c>
      <c r="T647" s="22">
        <f t="shared" si="395"/>
        <v>2.1040848520023081E-2</v>
      </c>
      <c r="U647" s="22">
        <f t="shared" si="396"/>
        <v>-9.6816236204977368E-3</v>
      </c>
      <c r="V647" s="22">
        <f t="shared" si="397"/>
        <v>-1.073809804563397E-2</v>
      </c>
      <c r="W647" s="22">
        <f t="shared" si="398"/>
        <v>4.0438766327648423E-3</v>
      </c>
      <c r="X647" s="22">
        <f t="shared" si="399"/>
        <v>-5.1317631784462137E-3</v>
      </c>
      <c r="Y647" s="22">
        <f t="shared" si="400"/>
        <v>1.4280215084654824E-2</v>
      </c>
      <c r="Z647" s="16"/>
    </row>
    <row r="648" spans="1:26">
      <c r="A648" s="2"/>
      <c r="B648" s="112">
        <v>44399</v>
      </c>
      <c r="C648">
        <v>51.156052000000003</v>
      </c>
      <c r="D648">
        <v>350.81778000000003</v>
      </c>
      <c r="E648">
        <v>45.161029999999997</v>
      </c>
      <c r="F648">
        <v>50.201163999999999</v>
      </c>
      <c r="G648">
        <v>70.594406000000006</v>
      </c>
      <c r="H648">
        <v>140.360321</v>
      </c>
      <c r="I648">
        <v>262.81536899999998</v>
      </c>
      <c r="J648">
        <v>66.143387000000004</v>
      </c>
      <c r="K648">
        <v>400.12191799999999</v>
      </c>
      <c r="L648">
        <v>144.528885</v>
      </c>
      <c r="M648">
        <v>339.117096</v>
      </c>
      <c r="O648" s="22">
        <f t="shared" si="431"/>
        <v>-1.1253426741918426E-2</v>
      </c>
      <c r="P648" s="22">
        <f t="shared" si="391"/>
        <v>1.4325737271543071E-2</v>
      </c>
      <c r="Q648" s="22">
        <f t="shared" si="392"/>
        <v>7.0852358862816267E-4</v>
      </c>
      <c r="R648" s="22">
        <f t="shared" si="393"/>
        <v>-5.4334975832508237E-2</v>
      </c>
      <c r="S648" s="22">
        <f t="shared" si="394"/>
        <v>-5.742937395135983E-3</v>
      </c>
      <c r="T648" s="22">
        <f t="shared" si="395"/>
        <v>-1.2626068038799954E-2</v>
      </c>
      <c r="U648" s="22">
        <f t="shared" si="396"/>
        <v>4.7811481231136987E-3</v>
      </c>
      <c r="V648" s="22">
        <f t="shared" si="397"/>
        <v>3.5724225986988323E-3</v>
      </c>
      <c r="W648" s="22">
        <f t="shared" si="398"/>
        <v>2.7252383574878358E-3</v>
      </c>
      <c r="X648" s="22">
        <f t="shared" si="399"/>
        <v>9.6286187332170758E-3</v>
      </c>
      <c r="Y648" s="22">
        <f t="shared" si="400"/>
        <v>-4.7310283261837727E-3</v>
      </c>
      <c r="Z648" s="16"/>
    </row>
    <row r="649" spans="1:26">
      <c r="A649" s="2"/>
      <c r="B649" s="112">
        <v>44400</v>
      </c>
      <c r="C649">
        <v>51.093356999999997</v>
      </c>
      <c r="D649">
        <v>369.39807100000002</v>
      </c>
      <c r="E649">
        <v>45.531860000000002</v>
      </c>
      <c r="F649">
        <v>51.539383000000001</v>
      </c>
      <c r="G649">
        <v>70.385741999999993</v>
      </c>
      <c r="H649">
        <v>140.09065200000001</v>
      </c>
      <c r="I649">
        <v>266.23123199999998</v>
      </c>
      <c r="J649">
        <v>67.175758000000002</v>
      </c>
      <c r="K649">
        <v>401.97927900000002</v>
      </c>
      <c r="L649">
        <v>146.261673</v>
      </c>
      <c r="M649">
        <v>342.36996499999998</v>
      </c>
      <c r="O649" s="22">
        <f t="shared" ref="O649" si="432">(C649/C648)-1</f>
        <v>-1.2255636928355518E-3</v>
      </c>
      <c r="P649" s="22">
        <f t="shared" ref="P649:P712" si="433">D649/D648-1</f>
        <v>5.2962797381592264E-2</v>
      </c>
      <c r="Q649" s="22">
        <f t="shared" ref="Q649:Q712" si="434">E649/E648-1</f>
        <v>8.2112830464673436E-3</v>
      </c>
      <c r="R649" s="22">
        <f t="shared" ref="R649:R712" si="435">F649/F648-1</f>
        <v>2.6657130898399162E-2</v>
      </c>
      <c r="S649" s="22">
        <f t="shared" ref="S649:S712" si="436">G649/G648-1</f>
        <v>-2.9558149409177892E-3</v>
      </c>
      <c r="T649" s="22">
        <f t="shared" ref="T649:T712" si="437">H649/H648-1</f>
        <v>-1.9212623487800951E-3</v>
      </c>
      <c r="U649" s="22">
        <f t="shared" ref="U649:U712" si="438">I649/I648-1</f>
        <v>1.2997196522399834E-2</v>
      </c>
      <c r="V649" s="22">
        <f t="shared" ref="V649:V712" si="439">J649/J648-1</f>
        <v>1.5608075830770396E-2</v>
      </c>
      <c r="W649" s="22">
        <f t="shared" ref="W649:W712" si="440">K649/K648-1</f>
        <v>4.6419876453756004E-3</v>
      </c>
      <c r="X649" s="22">
        <f t="shared" ref="X649:X712" si="441">L649/L648-1</f>
        <v>1.1989215858130953E-2</v>
      </c>
      <c r="Y649" s="22">
        <f t="shared" ref="Y649:Y712" si="442">M649/M648-1</f>
        <v>9.592170487329188E-3</v>
      </c>
      <c r="Z649" s="16"/>
    </row>
    <row r="650" spans="1:26">
      <c r="A650" s="2"/>
      <c r="B650" s="112">
        <v>44403</v>
      </c>
      <c r="C650">
        <v>52.383223999999998</v>
      </c>
      <c r="D650">
        <v>372.06521600000002</v>
      </c>
      <c r="E650">
        <v>45.595790999999998</v>
      </c>
      <c r="F650">
        <v>50.400084999999997</v>
      </c>
      <c r="G650">
        <v>70.793541000000005</v>
      </c>
      <c r="H650">
        <v>141.02990700000001</v>
      </c>
      <c r="I650">
        <v>265.62454200000002</v>
      </c>
      <c r="J650">
        <v>66.976517000000001</v>
      </c>
      <c r="K650">
        <v>397.97582999999997</v>
      </c>
      <c r="L650">
        <v>146.685013</v>
      </c>
      <c r="M650">
        <v>343.10357699999997</v>
      </c>
      <c r="O650" s="22">
        <f t="shared" ref="O650:O652" si="443">C650/C649-1</f>
        <v>2.5245297544258083E-2</v>
      </c>
      <c r="P650" s="22">
        <f t="shared" si="433"/>
        <v>7.220246150121401E-3</v>
      </c>
      <c r="Q650" s="22">
        <f t="shared" si="434"/>
        <v>1.4040937488606353E-3</v>
      </c>
      <c r="R650" s="22">
        <f t="shared" si="435"/>
        <v>-2.2105386865031051E-2</v>
      </c>
      <c r="S650" s="22">
        <f t="shared" si="436"/>
        <v>5.79377283541338E-3</v>
      </c>
      <c r="T650" s="22">
        <f t="shared" si="437"/>
        <v>6.7046229465761442E-3</v>
      </c>
      <c r="U650" s="22">
        <f t="shared" si="438"/>
        <v>-2.2788085208573783E-3</v>
      </c>
      <c r="V650" s="22">
        <f t="shared" si="439"/>
        <v>-2.9659657878366996E-3</v>
      </c>
      <c r="W650" s="22">
        <f t="shared" si="440"/>
        <v>-9.9593417102478154E-3</v>
      </c>
      <c r="X650" s="22">
        <f t="shared" si="441"/>
        <v>2.8944014608667246E-3</v>
      </c>
      <c r="Y650" s="22">
        <f t="shared" si="442"/>
        <v>2.1427463708738603E-3</v>
      </c>
      <c r="Z650" s="16"/>
    </row>
    <row r="651" spans="1:26">
      <c r="A651" s="2"/>
      <c r="B651" s="112">
        <v>44404</v>
      </c>
      <c r="C651">
        <v>51.800991000000003</v>
      </c>
      <c r="D651">
        <v>367.42016599999999</v>
      </c>
      <c r="E651">
        <v>45.598990999999998</v>
      </c>
      <c r="F651">
        <v>51.051113000000001</v>
      </c>
      <c r="G651">
        <v>70.177124000000006</v>
      </c>
      <c r="H651">
        <v>140.84393299999999</v>
      </c>
      <c r="I651">
        <v>267.74316399999998</v>
      </c>
      <c r="J651">
        <v>68.398276999999993</v>
      </c>
      <c r="K651">
        <v>399.47717299999999</v>
      </c>
      <c r="L651">
        <v>144.49937399999999</v>
      </c>
      <c r="M651">
        <v>341.23104899999998</v>
      </c>
      <c r="O651" s="22">
        <f t="shared" si="443"/>
        <v>-1.1114875250900824E-2</v>
      </c>
      <c r="P651" s="22">
        <f t="shared" si="433"/>
        <v>-1.2484504867017798E-2</v>
      </c>
      <c r="Q651" s="22">
        <f t="shared" si="434"/>
        <v>7.0181916572042979E-5</v>
      </c>
      <c r="R651" s="22">
        <f t="shared" si="435"/>
        <v>1.29172004372613E-2</v>
      </c>
      <c r="S651" s="22">
        <f t="shared" si="436"/>
        <v>-8.7072491542695696E-3</v>
      </c>
      <c r="T651" s="22">
        <f t="shared" si="437"/>
        <v>-1.3186848375360549E-3</v>
      </c>
      <c r="U651" s="22">
        <f t="shared" si="438"/>
        <v>7.9760024583872546E-3</v>
      </c>
      <c r="V651" s="22">
        <f t="shared" si="439"/>
        <v>2.1227738671451002E-2</v>
      </c>
      <c r="W651" s="22">
        <f t="shared" si="440"/>
        <v>3.7724476885945268E-3</v>
      </c>
      <c r="X651" s="22">
        <f t="shared" si="441"/>
        <v>-1.4900220242677453E-2</v>
      </c>
      <c r="Y651" s="22">
        <f t="shared" si="442"/>
        <v>-5.4576172489160246E-3</v>
      </c>
      <c r="Z651" s="16"/>
    </row>
    <row r="652" spans="1:26">
      <c r="A652" s="2"/>
      <c r="B652" s="112">
        <v>44405</v>
      </c>
      <c r="C652">
        <v>52.150326</v>
      </c>
      <c r="D652">
        <v>372.88436899999999</v>
      </c>
      <c r="E652">
        <v>45.413581999999998</v>
      </c>
      <c r="F652">
        <v>51.177703999999999</v>
      </c>
      <c r="G652">
        <v>70.414207000000005</v>
      </c>
      <c r="H652">
        <v>141.07641599999999</v>
      </c>
      <c r="I652">
        <v>265.96994000000001</v>
      </c>
      <c r="J652">
        <v>67.547027999999997</v>
      </c>
      <c r="K652">
        <v>393.770355</v>
      </c>
      <c r="L652">
        <v>142.73703</v>
      </c>
      <c r="M652">
        <v>341.26959199999999</v>
      </c>
      <c r="O652" s="22">
        <f t="shared" si="443"/>
        <v>6.7437899016256075E-3</v>
      </c>
      <c r="P652" s="22">
        <f t="shared" si="433"/>
        <v>1.4871810275106201E-2</v>
      </c>
      <c r="Q652" s="22">
        <f t="shared" si="434"/>
        <v>-4.066076812971553E-3</v>
      </c>
      <c r="R652" s="22">
        <f t="shared" si="435"/>
        <v>2.4796912850850727E-3</v>
      </c>
      <c r="S652" s="22">
        <f t="shared" si="436"/>
        <v>3.3783516121292934E-3</v>
      </c>
      <c r="T652" s="22">
        <f t="shared" si="437"/>
        <v>1.6506426300946231E-3</v>
      </c>
      <c r="U652" s="22">
        <f t="shared" si="438"/>
        <v>-6.6228544307482817E-3</v>
      </c>
      <c r="V652" s="22">
        <f t="shared" si="439"/>
        <v>-1.2445474320939343E-2</v>
      </c>
      <c r="W652" s="22">
        <f t="shared" si="440"/>
        <v>-1.4285717396923747E-2</v>
      </c>
      <c r="X652" s="22">
        <f t="shared" si="441"/>
        <v>-1.2196205085289735E-2</v>
      </c>
      <c r="Y652" s="22">
        <f t="shared" si="442"/>
        <v>1.1295279287448778E-4</v>
      </c>
      <c r="Z652" s="16"/>
    </row>
    <row r="653" spans="1:26">
      <c r="A653" s="2"/>
      <c r="B653" s="112">
        <v>44406</v>
      </c>
      <c r="C653">
        <v>52.786307999999998</v>
      </c>
      <c r="D653">
        <v>357.94021600000002</v>
      </c>
      <c r="E653">
        <v>45.471114999999998</v>
      </c>
      <c r="F653">
        <v>52.00956</v>
      </c>
      <c r="G653">
        <v>71.499701999999999</v>
      </c>
      <c r="H653">
        <v>142.28538499999999</v>
      </c>
      <c r="I653">
        <v>264.12191799999999</v>
      </c>
      <c r="J653">
        <v>67.483635000000007</v>
      </c>
      <c r="K653">
        <v>396.57076999999998</v>
      </c>
      <c r="L653">
        <v>143.38682600000001</v>
      </c>
      <c r="M653">
        <v>347.29278599999998</v>
      </c>
      <c r="O653" s="22">
        <f t="shared" ref="O653" si="444">(C653/C652)-1</f>
        <v>1.2195168252639554E-2</v>
      </c>
      <c r="P653" s="22">
        <f t="shared" si="433"/>
        <v>-4.0077177383640805E-2</v>
      </c>
      <c r="Q653" s="22">
        <f t="shared" si="434"/>
        <v>1.2668676961002934E-3</v>
      </c>
      <c r="R653" s="22">
        <f t="shared" si="435"/>
        <v>1.6254265724777284E-2</v>
      </c>
      <c r="S653" s="22">
        <f t="shared" si="436"/>
        <v>1.5415852087917292E-2</v>
      </c>
      <c r="T653" s="22">
        <f t="shared" si="437"/>
        <v>8.5696038663187757E-3</v>
      </c>
      <c r="U653" s="22">
        <f t="shared" si="438"/>
        <v>-6.9482363307673545E-3</v>
      </c>
      <c r="V653" s="22">
        <f t="shared" si="439"/>
        <v>-9.3850169099951586E-4</v>
      </c>
      <c r="W653" s="22">
        <f t="shared" si="440"/>
        <v>7.1117974333034795E-3</v>
      </c>
      <c r="X653" s="22">
        <f t="shared" si="441"/>
        <v>4.5523996120699906E-3</v>
      </c>
      <c r="Y653" s="22">
        <f t="shared" si="442"/>
        <v>1.7649372054220347E-2</v>
      </c>
      <c r="Z653" s="16"/>
    </row>
    <row r="654" spans="1:26">
      <c r="A654" s="2"/>
      <c r="B654" s="112">
        <v>44407</v>
      </c>
      <c r="C654">
        <v>51.568095999999997</v>
      </c>
      <c r="D654">
        <v>355.92236300000002</v>
      </c>
      <c r="E654">
        <v>45.570213000000003</v>
      </c>
      <c r="F654">
        <v>52.018604000000003</v>
      </c>
      <c r="G654">
        <v>71.461617000000004</v>
      </c>
      <c r="H654">
        <v>141.15083300000001</v>
      </c>
      <c r="I654">
        <v>263.93530299999998</v>
      </c>
      <c r="J654">
        <v>66.804466000000005</v>
      </c>
      <c r="K654">
        <v>396.70550500000002</v>
      </c>
      <c r="L654">
        <v>143.60343900000001</v>
      </c>
      <c r="M654">
        <v>349.02050800000001</v>
      </c>
      <c r="O654" s="22">
        <f t="shared" ref="O654:O656" si="445">C654/C653-1</f>
        <v>-2.307818156177921E-2</v>
      </c>
      <c r="P654" s="22">
        <f t="shared" si="433"/>
        <v>-5.6374023085463687E-3</v>
      </c>
      <c r="Q654" s="22">
        <f t="shared" si="434"/>
        <v>2.1793615573315606E-3</v>
      </c>
      <c r="R654" s="22">
        <f t="shared" si="435"/>
        <v>1.7389110771182104E-4</v>
      </c>
      <c r="S654" s="22">
        <f t="shared" si="436"/>
        <v>-5.3265956269288317E-4</v>
      </c>
      <c r="T654" s="22">
        <f t="shared" si="437"/>
        <v>-7.9737774895151103E-3</v>
      </c>
      <c r="U654" s="22">
        <f t="shared" si="438"/>
        <v>-7.0654870831288186E-4</v>
      </c>
      <c r="V654" s="22">
        <f t="shared" si="439"/>
        <v>-1.0064202973061542E-2</v>
      </c>
      <c r="W654" s="22">
        <f t="shared" si="440"/>
        <v>3.3975020398013811E-4</v>
      </c>
      <c r="X654" s="22">
        <f t="shared" si="441"/>
        <v>1.5106896919525603E-3</v>
      </c>
      <c r="Y654" s="22">
        <f t="shared" si="442"/>
        <v>4.9748283570740792E-3</v>
      </c>
      <c r="Z654" s="16"/>
    </row>
    <row r="655" spans="1:26">
      <c r="A655" s="2"/>
      <c r="B655" s="112">
        <v>44410</v>
      </c>
      <c r="C655">
        <v>51.577052999999999</v>
      </c>
      <c r="D655">
        <v>351.57699600000001</v>
      </c>
      <c r="E655">
        <v>45.464717999999998</v>
      </c>
      <c r="F655">
        <v>51.783512000000002</v>
      </c>
      <c r="G655">
        <v>71.080734000000007</v>
      </c>
      <c r="H655">
        <v>140.583527</v>
      </c>
      <c r="I655">
        <v>264.70062300000001</v>
      </c>
      <c r="J655">
        <v>67.465523000000005</v>
      </c>
      <c r="K655">
        <v>399.92941300000001</v>
      </c>
      <c r="L655">
        <v>143.26869199999999</v>
      </c>
      <c r="M655">
        <v>343.57659899999999</v>
      </c>
      <c r="O655" s="22">
        <f t="shared" si="445"/>
        <v>1.7369266454991816E-4</v>
      </c>
      <c r="P655" s="22">
        <f t="shared" si="433"/>
        <v>-1.2208749580593259E-2</v>
      </c>
      <c r="Q655" s="22">
        <f t="shared" si="434"/>
        <v>-2.3149990543165355E-3</v>
      </c>
      <c r="R655" s="22">
        <f t="shared" si="435"/>
        <v>-4.5193831037834142E-3</v>
      </c>
      <c r="S655" s="22">
        <f t="shared" si="436"/>
        <v>-5.3298961874875816E-3</v>
      </c>
      <c r="T655" s="22">
        <f t="shared" si="437"/>
        <v>-4.0191473754888074E-3</v>
      </c>
      <c r="U655" s="22">
        <f t="shared" si="438"/>
        <v>2.8996499949081045E-3</v>
      </c>
      <c r="V655" s="22">
        <f t="shared" si="439"/>
        <v>9.8954013044576516E-3</v>
      </c>
      <c r="W655" s="22">
        <f t="shared" si="440"/>
        <v>8.1267034597869436E-3</v>
      </c>
      <c r="X655" s="22">
        <f t="shared" si="441"/>
        <v>-2.3310514172297792E-3</v>
      </c>
      <c r="Y655" s="22">
        <f t="shared" si="442"/>
        <v>-1.5597676569767738E-2</v>
      </c>
      <c r="Z655" s="16"/>
    </row>
    <row r="656" spans="1:26">
      <c r="A656" s="2"/>
      <c r="B656" s="112">
        <v>44411</v>
      </c>
      <c r="C656">
        <v>52.132415999999999</v>
      </c>
      <c r="D656">
        <v>350.867706</v>
      </c>
      <c r="E656">
        <v>45.976211999999997</v>
      </c>
      <c r="F656">
        <v>52.289867000000001</v>
      </c>
      <c r="G656">
        <v>70.833160000000007</v>
      </c>
      <c r="H656">
        <v>142.18308999999999</v>
      </c>
      <c r="I656">
        <v>265.38189699999998</v>
      </c>
      <c r="J656">
        <v>67.782477999999998</v>
      </c>
      <c r="K656">
        <v>406.02123999999998</v>
      </c>
      <c r="L656">
        <v>145.08021500000001</v>
      </c>
      <c r="M656">
        <v>353.14202899999998</v>
      </c>
      <c r="O656" s="22">
        <f t="shared" si="445"/>
        <v>1.0767637305683309E-2</v>
      </c>
      <c r="P656" s="22">
        <f t="shared" si="433"/>
        <v>-2.0174528142336001E-3</v>
      </c>
      <c r="Q656" s="22">
        <f t="shared" si="434"/>
        <v>1.1250350216622795E-2</v>
      </c>
      <c r="R656" s="22">
        <f t="shared" si="435"/>
        <v>9.7783054961586569E-3</v>
      </c>
      <c r="S656" s="22">
        <f t="shared" si="436"/>
        <v>-3.48299723522838E-3</v>
      </c>
      <c r="T656" s="22">
        <f t="shared" si="437"/>
        <v>1.1378025819483106E-2</v>
      </c>
      <c r="U656" s="22">
        <f t="shared" si="438"/>
        <v>2.5737529148164295E-3</v>
      </c>
      <c r="V656" s="22">
        <f t="shared" si="439"/>
        <v>4.6980292437663884E-3</v>
      </c>
      <c r="W656" s="22">
        <f t="shared" si="440"/>
        <v>1.5232255498047076E-2</v>
      </c>
      <c r="X656" s="22">
        <f t="shared" si="441"/>
        <v>1.2644234931662668E-2</v>
      </c>
      <c r="Y656" s="22">
        <f t="shared" si="442"/>
        <v>2.7840749421935929E-2</v>
      </c>
      <c r="Z656" s="16"/>
    </row>
    <row r="657" spans="1:26">
      <c r="A657" s="2"/>
      <c r="B657" s="112">
        <v>44412</v>
      </c>
      <c r="C657">
        <v>50.914206999999998</v>
      </c>
      <c r="D657">
        <v>358.53961199999998</v>
      </c>
      <c r="E657">
        <v>45.662925999999999</v>
      </c>
      <c r="F657">
        <v>51.892014000000003</v>
      </c>
      <c r="G657">
        <v>70.709380999999993</v>
      </c>
      <c r="H657">
        <v>140.64863600000001</v>
      </c>
      <c r="I657">
        <v>265.86721799999998</v>
      </c>
      <c r="J657">
        <v>67.800583000000003</v>
      </c>
      <c r="K657">
        <v>405.67474399999998</v>
      </c>
      <c r="L657">
        <v>144.67659</v>
      </c>
      <c r="M657">
        <v>348.13247699999999</v>
      </c>
      <c r="O657" s="22">
        <f t="shared" ref="O657" si="446">(C657/C656)-1</f>
        <v>-2.3367591480893624E-2</v>
      </c>
      <c r="P657" s="22">
        <f t="shared" si="433"/>
        <v>2.1865523297832423E-2</v>
      </c>
      <c r="Q657" s="22">
        <f t="shared" si="434"/>
        <v>-6.8140889901934232E-3</v>
      </c>
      <c r="R657" s="22">
        <f t="shared" si="435"/>
        <v>-7.6086060804093636E-3</v>
      </c>
      <c r="S657" s="22">
        <f t="shared" si="436"/>
        <v>-1.7474725114623446E-3</v>
      </c>
      <c r="T657" s="22">
        <f t="shared" si="437"/>
        <v>-1.0792099116709197E-2</v>
      </c>
      <c r="U657" s="22">
        <f t="shared" si="438"/>
        <v>1.8287645294809973E-3</v>
      </c>
      <c r="V657" s="22">
        <f t="shared" si="439"/>
        <v>2.6710442778443699E-4</v>
      </c>
      <c r="W657" s="22">
        <f t="shared" si="440"/>
        <v>-8.5339377811866068E-4</v>
      </c>
      <c r="X657" s="22">
        <f t="shared" si="441"/>
        <v>-2.7820816229146006E-3</v>
      </c>
      <c r="Y657" s="22">
        <f t="shared" si="442"/>
        <v>-1.4185657861755074E-2</v>
      </c>
      <c r="Z657" s="16"/>
    </row>
    <row r="658" spans="1:26">
      <c r="A658" s="2"/>
      <c r="B658" s="112">
        <v>44413</v>
      </c>
      <c r="C658">
        <v>51.236671000000001</v>
      </c>
      <c r="D658">
        <v>362.58529700000003</v>
      </c>
      <c r="E658">
        <v>46.510066999999999</v>
      </c>
      <c r="F658">
        <v>52.177531999999999</v>
      </c>
      <c r="G658">
        <v>70.661773999999994</v>
      </c>
      <c r="H658">
        <v>142.424881</v>
      </c>
      <c r="I658">
        <v>263.89804099999998</v>
      </c>
      <c r="J658">
        <v>68.208099000000004</v>
      </c>
      <c r="K658">
        <v>395.714294</v>
      </c>
      <c r="L658">
        <v>144.78488200000001</v>
      </c>
      <c r="M658">
        <v>351.65557899999999</v>
      </c>
      <c r="O658" s="22">
        <f t="shared" ref="O658:O660" si="447">C658/C657-1</f>
        <v>6.3334778051242768E-3</v>
      </c>
      <c r="P658" s="22">
        <f t="shared" si="433"/>
        <v>1.1283788079739621E-2</v>
      </c>
      <c r="Q658" s="22">
        <f t="shared" si="434"/>
        <v>1.8552052490022231E-2</v>
      </c>
      <c r="R658" s="22">
        <f t="shared" si="435"/>
        <v>5.5021568444038049E-3</v>
      </c>
      <c r="S658" s="22">
        <f t="shared" si="436"/>
        <v>-6.7327700125108247E-4</v>
      </c>
      <c r="T658" s="22">
        <f t="shared" si="437"/>
        <v>1.2628952903602997E-2</v>
      </c>
      <c r="U658" s="22">
        <f t="shared" si="438"/>
        <v>-7.4066182916917578E-3</v>
      </c>
      <c r="V658" s="22">
        <f t="shared" si="439"/>
        <v>6.0105087886928033E-3</v>
      </c>
      <c r="W658" s="22">
        <f t="shared" si="440"/>
        <v>-2.455279789367415E-2</v>
      </c>
      <c r="X658" s="22">
        <f t="shared" si="441"/>
        <v>7.4851086827520952E-4</v>
      </c>
      <c r="Y658" s="22">
        <f t="shared" si="442"/>
        <v>1.0120003828312685E-2</v>
      </c>
      <c r="Z658" s="16"/>
    </row>
    <row r="659" spans="1:26">
      <c r="A659" s="2"/>
      <c r="B659" s="112">
        <v>44414</v>
      </c>
      <c r="C659">
        <v>51.827862000000003</v>
      </c>
      <c r="D659">
        <v>363.12472500000001</v>
      </c>
      <c r="E659">
        <v>46.426960000000001</v>
      </c>
      <c r="F659">
        <v>51.803534999999997</v>
      </c>
      <c r="G659">
        <v>72.432838000000004</v>
      </c>
      <c r="H659">
        <v>146.47022999999999</v>
      </c>
      <c r="I659">
        <v>263.30068999999997</v>
      </c>
      <c r="J659">
        <v>68.389221000000006</v>
      </c>
      <c r="K659">
        <v>399.49633799999998</v>
      </c>
      <c r="L659">
        <v>144.09466599999999</v>
      </c>
      <c r="M659">
        <v>354.12661700000001</v>
      </c>
      <c r="O659" s="22">
        <f t="shared" si="447"/>
        <v>1.1538435040012729E-2</v>
      </c>
      <c r="P659" s="22">
        <f t="shared" si="433"/>
        <v>1.487727176096687E-3</v>
      </c>
      <c r="Q659" s="22">
        <f t="shared" si="434"/>
        <v>-1.7868604661437359E-3</v>
      </c>
      <c r="R659" s="22">
        <f t="shared" si="435"/>
        <v>-7.167778652313439E-3</v>
      </c>
      <c r="S659" s="22">
        <f t="shared" si="436"/>
        <v>2.5063961739766327E-2</v>
      </c>
      <c r="T659" s="22">
        <f t="shared" si="437"/>
        <v>2.8403386905410111E-2</v>
      </c>
      <c r="U659" s="22">
        <f t="shared" si="438"/>
        <v>-2.2635673904074505E-3</v>
      </c>
      <c r="V659" s="22">
        <f t="shared" si="439"/>
        <v>2.6554324582481748E-3</v>
      </c>
      <c r="W659" s="22">
        <f t="shared" si="440"/>
        <v>9.5575117132362664E-3</v>
      </c>
      <c r="X659" s="22">
        <f t="shared" si="441"/>
        <v>-4.7671828057298526E-3</v>
      </c>
      <c r="Y659" s="22">
        <f t="shared" si="442"/>
        <v>7.026869890780274E-3</v>
      </c>
      <c r="Z659" s="16"/>
    </row>
    <row r="660" spans="1:26">
      <c r="A660" s="2"/>
      <c r="B660" s="112">
        <v>44417</v>
      </c>
      <c r="C660">
        <v>51.236671000000001</v>
      </c>
      <c r="D660">
        <v>361.22671500000001</v>
      </c>
      <c r="E660">
        <v>46.538845000000002</v>
      </c>
      <c r="F660">
        <v>52.232261999999999</v>
      </c>
      <c r="G660">
        <v>71.928191999999996</v>
      </c>
      <c r="H660">
        <v>146.31214900000001</v>
      </c>
      <c r="I660">
        <v>261.37814300000002</v>
      </c>
      <c r="J660">
        <v>68.887291000000005</v>
      </c>
      <c r="K660">
        <v>395.406342</v>
      </c>
      <c r="L660">
        <v>144.04534899999999</v>
      </c>
      <c r="M660">
        <v>356.48174999999998</v>
      </c>
      <c r="O660" s="22">
        <f t="shared" si="447"/>
        <v>-1.1406818209093839E-2</v>
      </c>
      <c r="P660" s="22">
        <f t="shared" si="433"/>
        <v>-5.2268817552977298E-3</v>
      </c>
      <c r="Q660" s="22">
        <f t="shared" si="434"/>
        <v>2.4099144117986082E-3</v>
      </c>
      <c r="R660" s="22">
        <f t="shared" si="435"/>
        <v>8.2760182292580531E-3</v>
      </c>
      <c r="S660" s="22">
        <f t="shared" si="436"/>
        <v>-6.9670886014435718E-3</v>
      </c>
      <c r="T660" s="22">
        <f t="shared" si="437"/>
        <v>-1.0792705111474232E-3</v>
      </c>
      <c r="U660" s="22">
        <f t="shared" si="438"/>
        <v>-7.301716527973956E-3</v>
      </c>
      <c r="V660" s="22">
        <f t="shared" si="439"/>
        <v>7.2828728375191609E-3</v>
      </c>
      <c r="W660" s="22">
        <f t="shared" si="440"/>
        <v>-1.0237881079150135E-2</v>
      </c>
      <c r="X660" s="22">
        <f t="shared" si="441"/>
        <v>-3.4225416782607265E-4</v>
      </c>
      <c r="Y660" s="22">
        <f t="shared" si="442"/>
        <v>6.6505393464959539E-3</v>
      </c>
      <c r="Z660" s="16"/>
    </row>
    <row r="661" spans="1:26">
      <c r="A661" s="2"/>
      <c r="B661" s="112">
        <v>44418</v>
      </c>
      <c r="C661">
        <v>52.114505999999999</v>
      </c>
      <c r="D661">
        <v>360.747253</v>
      </c>
      <c r="E661">
        <v>47.529850000000003</v>
      </c>
      <c r="F661">
        <v>52.077190000000002</v>
      </c>
      <c r="G661">
        <v>73.537375999999995</v>
      </c>
      <c r="H661">
        <v>148.106964</v>
      </c>
      <c r="I661">
        <v>256.93554699999999</v>
      </c>
      <c r="J661">
        <v>69.186110999999997</v>
      </c>
      <c r="K661">
        <v>396.282104</v>
      </c>
      <c r="L661">
        <v>143.56220999999999</v>
      </c>
      <c r="M661">
        <v>363.527985</v>
      </c>
      <c r="O661" s="22">
        <f t="shared" ref="O661" si="448">(C661/C660)-1</f>
        <v>1.7132943707447224E-2</v>
      </c>
      <c r="P661" s="22">
        <f t="shared" si="433"/>
        <v>-1.3273160042994725E-3</v>
      </c>
      <c r="Q661" s="22">
        <f t="shared" si="434"/>
        <v>2.1294146857318896E-2</v>
      </c>
      <c r="R661" s="22">
        <f t="shared" si="435"/>
        <v>-2.968893056938593E-3</v>
      </c>
      <c r="S661" s="22">
        <f t="shared" si="436"/>
        <v>2.2372090209079598E-2</v>
      </c>
      <c r="T661" s="22">
        <f t="shared" si="437"/>
        <v>1.2267026438112172E-2</v>
      </c>
      <c r="U661" s="22">
        <f t="shared" si="438"/>
        <v>-1.6996815223375594E-2</v>
      </c>
      <c r="V661" s="22">
        <f t="shared" si="439"/>
        <v>4.3378102936286744E-3</v>
      </c>
      <c r="W661" s="22">
        <f t="shared" si="440"/>
        <v>2.2148405500284074E-3</v>
      </c>
      <c r="X661" s="22">
        <f t="shared" si="441"/>
        <v>-3.3540756668234417E-3</v>
      </c>
      <c r="Y661" s="22">
        <f t="shared" si="442"/>
        <v>1.9766046929471148E-2</v>
      </c>
      <c r="Z661" s="16"/>
    </row>
    <row r="662" spans="1:26">
      <c r="A662" s="2"/>
      <c r="B662" s="112">
        <v>44419</v>
      </c>
      <c r="C662">
        <v>52.266773000000001</v>
      </c>
      <c r="D662">
        <v>359.578461</v>
      </c>
      <c r="E662">
        <v>47.955024999999999</v>
      </c>
      <c r="F662">
        <v>52.305244000000002</v>
      </c>
      <c r="G662">
        <v>74.556229000000002</v>
      </c>
      <c r="H662">
        <v>149.87391700000001</v>
      </c>
      <c r="I662">
        <v>258.727509</v>
      </c>
      <c r="J662">
        <v>69.838149999999999</v>
      </c>
      <c r="K662">
        <v>392.39416499999999</v>
      </c>
      <c r="L662">
        <v>143.81860399999999</v>
      </c>
      <c r="M662">
        <v>372.65911899999998</v>
      </c>
      <c r="O662" s="22">
        <f t="shared" ref="O662:O664" si="449">C662/C661-1</f>
        <v>2.9217776716525812E-3</v>
      </c>
      <c r="P662" s="22">
        <f t="shared" si="433"/>
        <v>-3.2399193348812139E-3</v>
      </c>
      <c r="Q662" s="22">
        <f t="shared" si="434"/>
        <v>8.9454311343291071E-3</v>
      </c>
      <c r="R662" s="22">
        <f t="shared" si="435"/>
        <v>4.3791533298935814E-3</v>
      </c>
      <c r="S662" s="22">
        <f t="shared" si="436"/>
        <v>1.3854900125889857E-2</v>
      </c>
      <c r="T662" s="22">
        <f t="shared" si="437"/>
        <v>1.1930249275786897E-2</v>
      </c>
      <c r="U662" s="22">
        <f t="shared" si="438"/>
        <v>6.9743638858970058E-3</v>
      </c>
      <c r="V662" s="22">
        <f t="shared" si="439"/>
        <v>9.4244204591873437E-3</v>
      </c>
      <c r="W662" s="22">
        <f t="shared" si="440"/>
        <v>-9.8110385524752264E-3</v>
      </c>
      <c r="X662" s="22">
        <f t="shared" si="441"/>
        <v>1.7859435292895132E-3</v>
      </c>
      <c r="Y662" s="22">
        <f t="shared" si="442"/>
        <v>2.5118104731331581E-2</v>
      </c>
      <c r="Z662" s="16"/>
    </row>
    <row r="663" spans="1:26">
      <c r="A663" s="2"/>
      <c r="B663" s="112">
        <v>44420</v>
      </c>
      <c r="C663">
        <v>52.148567</v>
      </c>
      <c r="D663">
        <v>362.265625</v>
      </c>
      <c r="E663">
        <v>47.826678999999999</v>
      </c>
      <c r="F663">
        <v>52.022461</v>
      </c>
      <c r="G663">
        <v>74.270561000000001</v>
      </c>
      <c r="H663">
        <v>150.45980800000001</v>
      </c>
      <c r="I663">
        <v>261.36874399999999</v>
      </c>
      <c r="J663">
        <v>69.955871999999999</v>
      </c>
      <c r="K663">
        <v>390.681061</v>
      </c>
      <c r="L663">
        <v>146.806183</v>
      </c>
      <c r="M663">
        <v>372.21517899999998</v>
      </c>
      <c r="O663" s="22">
        <f t="shared" si="449"/>
        <v>-2.261589786689111E-3</v>
      </c>
      <c r="P663" s="22">
        <f t="shared" si="433"/>
        <v>7.4730950027621645E-3</v>
      </c>
      <c r="Q663" s="22">
        <f t="shared" si="434"/>
        <v>-2.6763827148458263E-3</v>
      </c>
      <c r="R663" s="22">
        <f t="shared" si="435"/>
        <v>-5.4063986394939922E-3</v>
      </c>
      <c r="S663" s="22">
        <f t="shared" si="436"/>
        <v>-3.8315779088022861E-3</v>
      </c>
      <c r="T663" s="22">
        <f t="shared" si="437"/>
        <v>3.9092259128719054E-3</v>
      </c>
      <c r="U663" s="22">
        <f t="shared" si="438"/>
        <v>1.0208558843273208E-2</v>
      </c>
      <c r="V663" s="22">
        <f t="shared" si="439"/>
        <v>1.6856402983183028E-3</v>
      </c>
      <c r="W663" s="22">
        <f t="shared" si="440"/>
        <v>-4.3657733799379317E-3</v>
      </c>
      <c r="X663" s="22">
        <f t="shared" si="441"/>
        <v>2.0773244329363783E-2</v>
      </c>
      <c r="Y663" s="22">
        <f t="shared" si="442"/>
        <v>-1.1912763632117018E-3</v>
      </c>
      <c r="Z663" s="16"/>
    </row>
    <row r="664" spans="1:26">
      <c r="A664" s="2"/>
      <c r="B664" s="112">
        <v>44421</v>
      </c>
      <c r="C664">
        <v>51.621174000000003</v>
      </c>
      <c r="D664">
        <v>362.795074</v>
      </c>
      <c r="E664">
        <v>47.977477999999998</v>
      </c>
      <c r="F664">
        <v>52.697490999999999</v>
      </c>
      <c r="G664">
        <v>73.394553999999999</v>
      </c>
      <c r="H664">
        <v>148.776535</v>
      </c>
      <c r="I664">
        <v>264.047302</v>
      </c>
      <c r="J664">
        <v>70.399590000000003</v>
      </c>
      <c r="K664">
        <v>394.25143400000002</v>
      </c>
      <c r="L664">
        <v>147.01324500000001</v>
      </c>
      <c r="M664">
        <v>370.65145899999999</v>
      </c>
      <c r="O664" s="22">
        <f t="shared" si="449"/>
        <v>-1.0113278855773622E-2</v>
      </c>
      <c r="P664" s="22">
        <f t="shared" si="433"/>
        <v>1.4614938969161884E-3</v>
      </c>
      <c r="Q664" s="22">
        <f t="shared" si="434"/>
        <v>3.1530309683429625E-3</v>
      </c>
      <c r="R664" s="22">
        <f t="shared" si="435"/>
        <v>1.2975741382169614E-2</v>
      </c>
      <c r="S664" s="22">
        <f t="shared" si="436"/>
        <v>-1.1794807905113336E-2</v>
      </c>
      <c r="T664" s="22">
        <f t="shared" si="437"/>
        <v>-1.1187525907251028E-2</v>
      </c>
      <c r="U664" s="22">
        <f t="shared" si="438"/>
        <v>1.0248195553176132E-2</v>
      </c>
      <c r="V664" s="22">
        <f t="shared" si="439"/>
        <v>6.3428270896259686E-3</v>
      </c>
      <c r="W664" s="22">
        <f t="shared" si="440"/>
        <v>9.138843308301503E-3</v>
      </c>
      <c r="X664" s="22">
        <f t="shared" si="441"/>
        <v>1.4104446813387739E-3</v>
      </c>
      <c r="Y664" s="22">
        <f t="shared" si="442"/>
        <v>-4.2011182999067698E-3</v>
      </c>
      <c r="Z664" s="16"/>
    </row>
    <row r="665" spans="1:26">
      <c r="A665" s="2"/>
      <c r="B665" s="112">
        <v>44424</v>
      </c>
      <c r="C665">
        <v>50.866447000000001</v>
      </c>
      <c r="D665">
        <v>366.17147799999998</v>
      </c>
      <c r="E665">
        <v>48.368926999999999</v>
      </c>
      <c r="F665">
        <v>52.177531999999999</v>
      </c>
      <c r="G665">
        <v>73.051772999999997</v>
      </c>
      <c r="H665">
        <v>147.80007900000001</v>
      </c>
      <c r="I665">
        <v>264.30862400000001</v>
      </c>
      <c r="J665">
        <v>70.861442999999994</v>
      </c>
      <c r="K665">
        <v>401.50769000000003</v>
      </c>
      <c r="L665">
        <v>149.004974</v>
      </c>
      <c r="M665">
        <v>369.71517899999998</v>
      </c>
      <c r="O665" s="22">
        <f t="shared" ref="O665" si="450">(C665/C664)-1</f>
        <v>-1.4620492745864411E-2</v>
      </c>
      <c r="P665" s="22">
        <f t="shared" si="433"/>
        <v>9.3066423498351369E-3</v>
      </c>
      <c r="Q665" s="22">
        <f t="shared" si="434"/>
        <v>8.1590157781950001E-3</v>
      </c>
      <c r="R665" s="22">
        <f t="shared" si="435"/>
        <v>-9.8668644395233374E-3</v>
      </c>
      <c r="S665" s="22">
        <f t="shared" si="436"/>
        <v>-4.6703873968633181E-3</v>
      </c>
      <c r="T665" s="22">
        <f t="shared" si="437"/>
        <v>-6.5632392903893777E-3</v>
      </c>
      <c r="U665" s="22">
        <f t="shared" si="438"/>
        <v>9.8967873566846443E-4</v>
      </c>
      <c r="V665" s="22">
        <f t="shared" si="439"/>
        <v>6.5604501389850967E-3</v>
      </c>
      <c r="W665" s="22">
        <f t="shared" si="440"/>
        <v>1.8405148020336659E-2</v>
      </c>
      <c r="X665" s="22">
        <f t="shared" si="441"/>
        <v>1.3547956172248243E-2</v>
      </c>
      <c r="Y665" s="22">
        <f t="shared" si="442"/>
        <v>-2.5260388898131758E-3</v>
      </c>
      <c r="Z665" s="16"/>
    </row>
    <row r="666" spans="1:26">
      <c r="A666" s="2"/>
      <c r="B666" s="112">
        <v>44425</v>
      </c>
      <c r="C666">
        <v>50.520916</v>
      </c>
      <c r="D666">
        <v>358.07009900000003</v>
      </c>
      <c r="E666">
        <v>48.352882000000001</v>
      </c>
      <c r="F666">
        <v>52.086303999999998</v>
      </c>
      <c r="G666">
        <v>71.690146999999996</v>
      </c>
      <c r="H666">
        <v>146.01454200000001</v>
      </c>
      <c r="I666">
        <v>267.41650399999997</v>
      </c>
      <c r="J666">
        <v>70.646507</v>
      </c>
      <c r="K666">
        <v>405.905731</v>
      </c>
      <c r="L666">
        <v>148.08796699999999</v>
      </c>
      <c r="M666">
        <v>363.24807700000002</v>
      </c>
      <c r="O666" s="22">
        <f t="shared" ref="O666:O668" si="451">C666/C665-1</f>
        <v>-6.7929061371241328E-3</v>
      </c>
      <c r="P666" s="22">
        <f t="shared" si="433"/>
        <v>-2.2124549525946335E-2</v>
      </c>
      <c r="Q666" s="22">
        <f t="shared" si="434"/>
        <v>-3.3172123086377958E-4</v>
      </c>
      <c r="R666" s="22">
        <f t="shared" si="435"/>
        <v>-1.7484153907471045E-3</v>
      </c>
      <c r="S666" s="22">
        <f t="shared" si="436"/>
        <v>-1.8639191686695922E-2</v>
      </c>
      <c r="T666" s="22">
        <f t="shared" si="437"/>
        <v>-1.2080758089445975E-2</v>
      </c>
      <c r="U666" s="22">
        <f t="shared" si="438"/>
        <v>1.1758526653295798E-2</v>
      </c>
      <c r="V666" s="22">
        <f t="shared" si="439"/>
        <v>-3.0331868912123472E-3</v>
      </c>
      <c r="W666" s="22">
        <f t="shared" si="440"/>
        <v>1.0953815106256037E-2</v>
      </c>
      <c r="X666" s="22">
        <f t="shared" si="441"/>
        <v>-6.1542039529499659E-3</v>
      </c>
      <c r="Y666" s="22">
        <f t="shared" si="442"/>
        <v>-1.7492119251073412E-2</v>
      </c>
      <c r="Z666" s="16"/>
    </row>
    <row r="667" spans="1:26">
      <c r="A667" s="2"/>
      <c r="B667" s="112">
        <v>44426</v>
      </c>
      <c r="C667">
        <v>49.457031000000001</v>
      </c>
      <c r="D667">
        <v>355.07327299999997</v>
      </c>
      <c r="E667">
        <v>47.839511999999999</v>
      </c>
      <c r="F667">
        <v>51.365684999999999</v>
      </c>
      <c r="G667">
        <v>70.376121999999995</v>
      </c>
      <c r="H667">
        <v>144.68472299999999</v>
      </c>
      <c r="I667">
        <v>264.47662400000002</v>
      </c>
      <c r="J667">
        <v>70.061126999999999</v>
      </c>
      <c r="K667">
        <v>401.613586</v>
      </c>
      <c r="L667">
        <v>144.31158400000001</v>
      </c>
      <c r="M667">
        <v>358.692139</v>
      </c>
      <c r="O667" s="22">
        <f t="shared" si="451"/>
        <v>-2.1058307810570942E-2</v>
      </c>
      <c r="P667" s="22">
        <f t="shared" si="433"/>
        <v>-8.3693835602844935E-3</v>
      </c>
      <c r="Q667" s="22">
        <f t="shared" si="434"/>
        <v>-1.0617154112964822E-2</v>
      </c>
      <c r="R667" s="22">
        <f t="shared" si="435"/>
        <v>-1.3835095690414079E-2</v>
      </c>
      <c r="S667" s="22">
        <f t="shared" si="436"/>
        <v>-1.8329227306508433E-2</v>
      </c>
      <c r="T667" s="22">
        <f t="shared" si="437"/>
        <v>-9.1074421888747148E-3</v>
      </c>
      <c r="U667" s="22">
        <f t="shared" si="438"/>
        <v>-1.0993637101769704E-2</v>
      </c>
      <c r="V667" s="22">
        <f t="shared" si="439"/>
        <v>-8.2860430735803847E-3</v>
      </c>
      <c r="W667" s="22">
        <f t="shared" si="440"/>
        <v>-1.057424094364412E-2</v>
      </c>
      <c r="X667" s="22">
        <f t="shared" si="441"/>
        <v>-2.5500944313726626E-2</v>
      </c>
      <c r="Y667" s="22">
        <f t="shared" si="442"/>
        <v>-1.2542221937213549E-2</v>
      </c>
      <c r="Z667" s="16"/>
    </row>
    <row r="668" spans="1:26">
      <c r="A668" s="2"/>
      <c r="B668" s="112">
        <v>44427</v>
      </c>
      <c r="C668">
        <v>47.947578</v>
      </c>
      <c r="D668">
        <v>354.74362200000002</v>
      </c>
      <c r="E668">
        <v>48.163578000000001</v>
      </c>
      <c r="F668">
        <v>51.037292000000001</v>
      </c>
      <c r="G668">
        <v>69.433448999999996</v>
      </c>
      <c r="H668">
        <v>143.47576900000001</v>
      </c>
      <c r="I668">
        <v>269.85244799999998</v>
      </c>
      <c r="J668">
        <v>70.143462999999997</v>
      </c>
      <c r="K668">
        <v>411.78573599999999</v>
      </c>
      <c r="L668">
        <v>144.64681999999999</v>
      </c>
      <c r="M668">
        <v>346.50122099999999</v>
      </c>
      <c r="O668" s="22">
        <f t="shared" si="451"/>
        <v>-3.052049363820486E-2</v>
      </c>
      <c r="P668" s="22">
        <f t="shared" si="433"/>
        <v>-9.2840274125605138E-4</v>
      </c>
      <c r="Q668" s="22">
        <f t="shared" si="434"/>
        <v>6.7740239490736709E-3</v>
      </c>
      <c r="R668" s="22">
        <f t="shared" si="435"/>
        <v>-6.3932370414216955E-3</v>
      </c>
      <c r="S668" s="22">
        <f t="shared" si="436"/>
        <v>-1.3394784668584014E-2</v>
      </c>
      <c r="T668" s="22">
        <f t="shared" si="437"/>
        <v>-8.3557819715353032E-3</v>
      </c>
      <c r="U668" s="22">
        <f t="shared" si="438"/>
        <v>2.0326272767305031E-2</v>
      </c>
      <c r="V668" s="22">
        <f t="shared" si="439"/>
        <v>1.1752023343842843E-3</v>
      </c>
      <c r="W668" s="22">
        <f t="shared" si="440"/>
        <v>2.5328201919941895E-2</v>
      </c>
      <c r="X668" s="22">
        <f t="shared" si="441"/>
        <v>2.3230013191455345E-3</v>
      </c>
      <c r="Y668" s="22">
        <f t="shared" si="442"/>
        <v>-3.3987134577264877E-2</v>
      </c>
      <c r="Z668" s="16"/>
    </row>
    <row r="669" spans="1:26">
      <c r="A669" s="2"/>
      <c r="B669" s="112">
        <v>44428</v>
      </c>
      <c r="C669">
        <v>47.956684000000003</v>
      </c>
      <c r="D669">
        <v>358.989105</v>
      </c>
      <c r="E669">
        <v>48.593516999999999</v>
      </c>
      <c r="F669">
        <v>51.420409999999997</v>
      </c>
      <c r="G669">
        <v>69.366791000000006</v>
      </c>
      <c r="H669">
        <v>143.884918</v>
      </c>
      <c r="I669">
        <v>271.42031900000001</v>
      </c>
      <c r="J669">
        <v>70.381270999999998</v>
      </c>
      <c r="K669">
        <v>413.53723100000002</v>
      </c>
      <c r="L669">
        <v>146.11596700000001</v>
      </c>
      <c r="M669">
        <v>339.21362299999998</v>
      </c>
      <c r="O669" s="22">
        <f t="shared" ref="O669" si="452">(C669/C668)-1</f>
        <v>1.8991574506643794E-4</v>
      </c>
      <c r="P669" s="22">
        <f t="shared" si="433"/>
        <v>1.1967750050203785E-2</v>
      </c>
      <c r="Q669" s="22">
        <f t="shared" si="434"/>
        <v>8.9266416211850608E-3</v>
      </c>
      <c r="R669" s="22">
        <f t="shared" si="435"/>
        <v>7.5066286824150286E-3</v>
      </c>
      <c r="S669" s="22">
        <f t="shared" si="436"/>
        <v>-9.6002720533139296E-4</v>
      </c>
      <c r="T669" s="22">
        <f t="shared" si="437"/>
        <v>2.8516940724672146E-3</v>
      </c>
      <c r="U669" s="22">
        <f t="shared" si="438"/>
        <v>5.810104787339343E-3</v>
      </c>
      <c r="V669" s="22">
        <f t="shared" si="439"/>
        <v>3.3903088018336636E-3</v>
      </c>
      <c r="W669" s="22">
        <f t="shared" si="440"/>
        <v>4.2534134790914724E-3</v>
      </c>
      <c r="X669" s="22">
        <f t="shared" si="441"/>
        <v>1.0156787408116097E-2</v>
      </c>
      <c r="Y669" s="22">
        <f t="shared" si="442"/>
        <v>-2.1031954747426473E-2</v>
      </c>
      <c r="Z669" s="16"/>
    </row>
    <row r="670" spans="1:26">
      <c r="A670" s="2"/>
      <c r="B670" s="112">
        <v>44431</v>
      </c>
      <c r="C670">
        <v>49.929870999999999</v>
      </c>
      <c r="D670">
        <v>362.96490499999999</v>
      </c>
      <c r="E670">
        <v>48.272675</v>
      </c>
      <c r="F670">
        <v>51.429535000000001</v>
      </c>
      <c r="G670">
        <v>70.195212999999995</v>
      </c>
      <c r="H670">
        <v>145.72627299999999</v>
      </c>
      <c r="I670">
        <v>269.26443499999999</v>
      </c>
      <c r="J670">
        <v>69.320282000000006</v>
      </c>
      <c r="K670">
        <v>409.35098299999999</v>
      </c>
      <c r="L670">
        <v>147.6147</v>
      </c>
      <c r="M670">
        <v>350.18841600000002</v>
      </c>
      <c r="O670" s="22">
        <f t="shared" ref="O670:O672" si="453">C670/C669-1</f>
        <v>4.1145192607562109E-2</v>
      </c>
      <c r="P670" s="22">
        <f t="shared" si="433"/>
        <v>1.1074987916416035E-2</v>
      </c>
      <c r="Q670" s="22">
        <f t="shared" si="434"/>
        <v>-6.6025679927632641E-3</v>
      </c>
      <c r="R670" s="22">
        <f t="shared" si="435"/>
        <v>1.7745871726826401E-4</v>
      </c>
      <c r="S670" s="22">
        <f t="shared" si="436"/>
        <v>1.1942631164817641E-2</v>
      </c>
      <c r="T670" s="22">
        <f t="shared" si="437"/>
        <v>1.2797414945185492E-2</v>
      </c>
      <c r="U670" s="22">
        <f t="shared" si="438"/>
        <v>-7.9429720219288402E-3</v>
      </c>
      <c r="V670" s="22">
        <f t="shared" si="439"/>
        <v>-1.5074876951284288E-2</v>
      </c>
      <c r="W670" s="22">
        <f t="shared" si="440"/>
        <v>-1.0123025658117957E-2</v>
      </c>
      <c r="X670" s="22">
        <f t="shared" si="441"/>
        <v>1.0257147324631344E-2</v>
      </c>
      <c r="Y670" s="22">
        <f t="shared" si="442"/>
        <v>3.2353632802064825E-2</v>
      </c>
      <c r="Z670" s="16"/>
    </row>
    <row r="671" spans="1:26">
      <c r="A671" s="2"/>
      <c r="B671" s="112">
        <v>44432</v>
      </c>
      <c r="C671">
        <v>50.339058000000001</v>
      </c>
      <c r="D671">
        <v>365.12261999999998</v>
      </c>
      <c r="E671">
        <v>47.775337</v>
      </c>
      <c r="F671">
        <v>51.028163999999997</v>
      </c>
      <c r="G671">
        <v>71.175956999999997</v>
      </c>
      <c r="H671">
        <v>146.62832599999999</v>
      </c>
      <c r="I671">
        <v>265.61526500000002</v>
      </c>
      <c r="J671">
        <v>68.616012999999995</v>
      </c>
      <c r="K671">
        <v>407.474335</v>
      </c>
      <c r="L671">
        <v>147.52597</v>
      </c>
      <c r="M671">
        <v>355.18832400000002</v>
      </c>
      <c r="O671" s="22">
        <f t="shared" si="453"/>
        <v>8.1952344719657955E-3</v>
      </c>
      <c r="P671" s="22">
        <f t="shared" si="433"/>
        <v>5.9446931928583968E-3</v>
      </c>
      <c r="Q671" s="22">
        <f t="shared" si="434"/>
        <v>-1.0302681589532736E-2</v>
      </c>
      <c r="R671" s="22">
        <f t="shared" si="435"/>
        <v>-7.8042898890686718E-3</v>
      </c>
      <c r="S671" s="22">
        <f t="shared" si="436"/>
        <v>1.3971664990887644E-2</v>
      </c>
      <c r="T671" s="22">
        <f t="shared" si="437"/>
        <v>6.1900505751628643E-3</v>
      </c>
      <c r="U671" s="22">
        <f t="shared" si="438"/>
        <v>-1.3552365354154383E-2</v>
      </c>
      <c r="V671" s="22">
        <f t="shared" si="439"/>
        <v>-1.0159638415781602E-2</v>
      </c>
      <c r="W671" s="22">
        <f t="shared" si="440"/>
        <v>-4.5844472785838697E-3</v>
      </c>
      <c r="X671" s="22">
        <f t="shared" si="441"/>
        <v>-6.0109189667423291E-4</v>
      </c>
      <c r="Y671" s="22">
        <f t="shared" si="442"/>
        <v>1.4277765258802866E-2</v>
      </c>
      <c r="Z671" s="16"/>
    </row>
    <row r="672" spans="1:26">
      <c r="A672" s="2"/>
      <c r="B672" s="112">
        <v>44433</v>
      </c>
      <c r="C672">
        <v>50.429980999999998</v>
      </c>
      <c r="D672">
        <v>367.999573</v>
      </c>
      <c r="E672">
        <v>47.794589999999999</v>
      </c>
      <c r="F672">
        <v>50.690655</v>
      </c>
      <c r="G672">
        <v>71.442573999999993</v>
      </c>
      <c r="H672">
        <v>149.650757</v>
      </c>
      <c r="I672">
        <v>264.02862499999998</v>
      </c>
      <c r="J672">
        <v>68.844666000000004</v>
      </c>
      <c r="K672">
        <v>403.94244400000002</v>
      </c>
      <c r="L672">
        <v>146.28358499999999</v>
      </c>
      <c r="M672">
        <v>363.28671300000002</v>
      </c>
      <c r="O672" s="22">
        <f t="shared" si="453"/>
        <v>1.8062117888657525E-3</v>
      </c>
      <c r="P672" s="22">
        <f t="shared" si="433"/>
        <v>7.8794159616843995E-3</v>
      </c>
      <c r="Q672" s="22">
        <f t="shared" si="434"/>
        <v>4.0299035462587618E-4</v>
      </c>
      <c r="R672" s="22">
        <f t="shared" si="435"/>
        <v>-6.6141709507713253E-3</v>
      </c>
      <c r="S672" s="22">
        <f t="shared" si="436"/>
        <v>3.7458857068826124E-3</v>
      </c>
      <c r="T672" s="22">
        <f t="shared" si="437"/>
        <v>2.0612872576885488E-2</v>
      </c>
      <c r="U672" s="22">
        <f t="shared" si="438"/>
        <v>-5.9734518646736845E-3</v>
      </c>
      <c r="V672" s="22">
        <f t="shared" si="439"/>
        <v>3.3323562533429385E-3</v>
      </c>
      <c r="W672" s="22">
        <f t="shared" si="440"/>
        <v>-8.6677630874592015E-3</v>
      </c>
      <c r="X672" s="22">
        <f t="shared" si="441"/>
        <v>-8.421466403508604E-3</v>
      </c>
      <c r="Y672" s="22">
        <f t="shared" si="442"/>
        <v>2.2800268062865614E-2</v>
      </c>
      <c r="Z672" s="16"/>
    </row>
    <row r="673" spans="1:26">
      <c r="A673" s="2"/>
      <c r="B673" s="112">
        <v>44434</v>
      </c>
      <c r="C673">
        <v>49.748009000000003</v>
      </c>
      <c r="D673">
        <v>363.99380500000001</v>
      </c>
      <c r="E673">
        <v>47.278019</v>
      </c>
      <c r="F673">
        <v>50.845725999999999</v>
      </c>
      <c r="G673">
        <v>70.747474999999994</v>
      </c>
      <c r="H673">
        <v>150.422607</v>
      </c>
      <c r="I673">
        <v>264.289917</v>
      </c>
      <c r="J673">
        <v>68.798942999999994</v>
      </c>
      <c r="K673">
        <v>401.161224</v>
      </c>
      <c r="L673">
        <v>145.47508199999999</v>
      </c>
      <c r="M673">
        <v>366.60708599999998</v>
      </c>
      <c r="O673" s="22">
        <f t="shared" ref="O673" si="454">(C673/C672)-1</f>
        <v>-1.3523146082486059E-2</v>
      </c>
      <c r="P673" s="22">
        <f t="shared" si="433"/>
        <v>-1.0885251760876291E-2</v>
      </c>
      <c r="Q673" s="22">
        <f t="shared" si="434"/>
        <v>-1.0808147951473113E-2</v>
      </c>
      <c r="R673" s="22">
        <f t="shared" si="435"/>
        <v>3.05916346908508E-3</v>
      </c>
      <c r="S673" s="22">
        <f t="shared" si="436"/>
        <v>-9.7294786719190895E-3</v>
      </c>
      <c r="T673" s="22">
        <f t="shared" si="437"/>
        <v>5.1576752130964021E-3</v>
      </c>
      <c r="U673" s="22">
        <f t="shared" si="438"/>
        <v>9.8963512005578735E-4</v>
      </c>
      <c r="V673" s="22">
        <f t="shared" si="439"/>
        <v>-6.6414731389663473E-4</v>
      </c>
      <c r="W673" s="22">
        <f t="shared" si="440"/>
        <v>-6.885188821603605E-3</v>
      </c>
      <c r="X673" s="22">
        <f t="shared" si="441"/>
        <v>-5.5269564250834957E-3</v>
      </c>
      <c r="Y673" s="22">
        <f t="shared" si="442"/>
        <v>9.139814039937022E-3</v>
      </c>
      <c r="Z673" s="16"/>
    </row>
    <row r="674" spans="1:26">
      <c r="A674" s="2"/>
      <c r="B674" s="112">
        <v>44435</v>
      </c>
      <c r="C674">
        <v>50.711872</v>
      </c>
      <c r="D674">
        <v>372.23504600000001</v>
      </c>
      <c r="E674">
        <v>47.011702999999997</v>
      </c>
      <c r="F674">
        <v>50.635917999999997</v>
      </c>
      <c r="G674">
        <v>71.556831000000003</v>
      </c>
      <c r="H674">
        <v>151.631561</v>
      </c>
      <c r="I674">
        <v>266.45519999999999</v>
      </c>
      <c r="J674">
        <v>69.183090000000007</v>
      </c>
      <c r="K674">
        <v>402.99935900000003</v>
      </c>
      <c r="L674">
        <v>146.52023299999999</v>
      </c>
      <c r="M674">
        <v>366.29818699999998</v>
      </c>
      <c r="O674" s="22">
        <f t="shared" ref="O674:O676" si="455">C674/C673-1</f>
        <v>1.9374906038953199E-2</v>
      </c>
      <c r="P674" s="22">
        <f t="shared" si="433"/>
        <v>2.2641157313103122E-2</v>
      </c>
      <c r="Q674" s="22">
        <f t="shared" si="434"/>
        <v>-5.6329771346808055E-3</v>
      </c>
      <c r="R674" s="22">
        <f t="shared" si="435"/>
        <v>-4.1263645247193725E-3</v>
      </c>
      <c r="S674" s="22">
        <f t="shared" si="436"/>
        <v>1.1440069062535585E-2</v>
      </c>
      <c r="T674" s="22">
        <f t="shared" si="437"/>
        <v>8.0370499096589221E-3</v>
      </c>
      <c r="U674" s="22">
        <f t="shared" si="438"/>
        <v>8.1928324189528556E-3</v>
      </c>
      <c r="V674" s="22">
        <f t="shared" si="439"/>
        <v>5.5836177599415393E-3</v>
      </c>
      <c r="W674" s="22">
        <f t="shared" si="440"/>
        <v>4.5820355758012798E-3</v>
      </c>
      <c r="X674" s="22">
        <f t="shared" si="441"/>
        <v>7.1843987687183475E-3</v>
      </c>
      <c r="Y674" s="22">
        <f t="shared" si="442"/>
        <v>-8.4258873272291535E-4</v>
      </c>
      <c r="Z674" s="16"/>
    </row>
    <row r="675" spans="1:26">
      <c r="A675" s="2"/>
      <c r="B675" s="112">
        <v>44438</v>
      </c>
      <c r="C675">
        <v>50.157195999999999</v>
      </c>
      <c r="D675">
        <v>380.256531</v>
      </c>
      <c r="E675">
        <v>47.390315999999999</v>
      </c>
      <c r="F675">
        <v>50.900458999999998</v>
      </c>
      <c r="G675">
        <v>70.376121999999995</v>
      </c>
      <c r="H675">
        <v>149.20434599999999</v>
      </c>
      <c r="I675">
        <v>272.22293100000002</v>
      </c>
      <c r="J675">
        <v>69.237967999999995</v>
      </c>
      <c r="K675">
        <v>402.55660999999998</v>
      </c>
      <c r="L675">
        <v>150.97697400000001</v>
      </c>
      <c r="M675">
        <v>367.75582900000001</v>
      </c>
      <c r="O675" s="22">
        <f t="shared" si="455"/>
        <v>-1.0937793816800934E-2</v>
      </c>
      <c r="P675" s="22">
        <f t="shared" si="433"/>
        <v>2.1549515786323914E-2</v>
      </c>
      <c r="Q675" s="22">
        <f t="shared" si="434"/>
        <v>8.0535904006711068E-3</v>
      </c>
      <c r="R675" s="22">
        <f t="shared" si="435"/>
        <v>5.2243745240285744E-3</v>
      </c>
      <c r="S675" s="22">
        <f t="shared" si="436"/>
        <v>-1.6500297504790429E-2</v>
      </c>
      <c r="T675" s="22">
        <f t="shared" si="437"/>
        <v>-1.6007320534014768E-2</v>
      </c>
      <c r="U675" s="22">
        <f t="shared" si="438"/>
        <v>2.1646156652225246E-2</v>
      </c>
      <c r="V675" s="22">
        <f t="shared" si="439"/>
        <v>7.9322851870289313E-4</v>
      </c>
      <c r="W675" s="22">
        <f t="shared" si="440"/>
        <v>-1.0986345017983679E-3</v>
      </c>
      <c r="X675" s="22">
        <f t="shared" si="441"/>
        <v>3.0417239371985039E-2</v>
      </c>
      <c r="Y675" s="22">
        <f t="shared" si="442"/>
        <v>3.979386335319246E-3</v>
      </c>
      <c r="Z675" s="16"/>
    </row>
    <row r="676" spans="1:26">
      <c r="A676" s="2"/>
      <c r="B676" s="112">
        <v>44439</v>
      </c>
      <c r="C676">
        <v>49.575240999999998</v>
      </c>
      <c r="D676">
        <v>378.97790500000002</v>
      </c>
      <c r="E676">
        <v>47.518658000000002</v>
      </c>
      <c r="F676">
        <v>50.790996999999997</v>
      </c>
      <c r="G676">
        <v>70.480857999999998</v>
      </c>
      <c r="H676">
        <v>148.74865700000001</v>
      </c>
      <c r="I676">
        <v>272.68029799999999</v>
      </c>
      <c r="J676">
        <v>69.009299999999996</v>
      </c>
      <c r="K676">
        <v>400.603027</v>
      </c>
      <c r="L676">
        <v>149.70504800000001</v>
      </c>
      <c r="M676">
        <v>364.88900799999999</v>
      </c>
      <c r="O676" s="22">
        <f t="shared" si="455"/>
        <v>-1.1602622283749642E-2</v>
      </c>
      <c r="P676" s="22">
        <f t="shared" si="433"/>
        <v>-3.362535277533385E-3</v>
      </c>
      <c r="Q676" s="22">
        <f t="shared" si="434"/>
        <v>2.7081904243897448E-3</v>
      </c>
      <c r="R676" s="22">
        <f t="shared" si="435"/>
        <v>-2.1505110592421328E-3</v>
      </c>
      <c r="S676" s="22">
        <f t="shared" si="436"/>
        <v>1.4882320455225084E-3</v>
      </c>
      <c r="T676" s="22">
        <f t="shared" si="437"/>
        <v>-3.0541268549910683E-3</v>
      </c>
      <c r="U676" s="22">
        <f t="shared" si="438"/>
        <v>1.6801192989872593E-3</v>
      </c>
      <c r="V676" s="22">
        <f t="shared" si="439"/>
        <v>-3.3026388064999468E-3</v>
      </c>
      <c r="W676" s="22">
        <f t="shared" si="440"/>
        <v>-4.8529398138561497E-3</v>
      </c>
      <c r="X676" s="22">
        <f t="shared" si="441"/>
        <v>-8.4246356666282107E-3</v>
      </c>
      <c r="Y676" s="22">
        <f t="shared" si="442"/>
        <v>-7.795446799022776E-3</v>
      </c>
      <c r="Z676" s="16"/>
    </row>
    <row r="677" spans="1:26">
      <c r="A677" s="2"/>
      <c r="B677" s="112">
        <v>44440</v>
      </c>
      <c r="C677">
        <v>48.893261000000003</v>
      </c>
      <c r="D677">
        <v>381.64505000000003</v>
      </c>
      <c r="E677">
        <v>47.415981000000002</v>
      </c>
      <c r="F677">
        <v>51.101146999999997</v>
      </c>
      <c r="G677">
        <v>69.928595999999999</v>
      </c>
      <c r="H677">
        <v>148.53478999999999</v>
      </c>
      <c r="I677">
        <v>278.084045</v>
      </c>
      <c r="J677">
        <v>69.914787000000004</v>
      </c>
      <c r="K677">
        <v>401.64245599999998</v>
      </c>
      <c r="L677">
        <v>150.37548799999999</v>
      </c>
      <c r="M677">
        <v>363.614868</v>
      </c>
      <c r="O677" s="22">
        <f t="shared" ref="O677" si="456">(C677/C676)-1</f>
        <v>-1.3756463634740479E-2</v>
      </c>
      <c r="P677" s="22">
        <f t="shared" si="433"/>
        <v>7.0377321865242592E-3</v>
      </c>
      <c r="Q677" s="22">
        <f t="shared" si="434"/>
        <v>-2.1607723012716518E-3</v>
      </c>
      <c r="R677" s="22">
        <f t="shared" si="435"/>
        <v>6.1063971632611125E-3</v>
      </c>
      <c r="S677" s="22">
        <f t="shared" si="436"/>
        <v>-7.8356310588614253E-3</v>
      </c>
      <c r="T677" s="22">
        <f t="shared" si="437"/>
        <v>-1.4377743255861164E-3</v>
      </c>
      <c r="U677" s="22">
        <f t="shared" si="438"/>
        <v>1.9817152319526965E-2</v>
      </c>
      <c r="V677" s="22">
        <f t="shared" si="439"/>
        <v>1.3121231486191043E-2</v>
      </c>
      <c r="W677" s="22">
        <f t="shared" si="440"/>
        <v>2.5946608735933907E-3</v>
      </c>
      <c r="X677" s="22">
        <f t="shared" si="441"/>
        <v>4.478406098904486E-3</v>
      </c>
      <c r="Y677" s="22">
        <f t="shared" si="442"/>
        <v>-3.491856351014011E-3</v>
      </c>
      <c r="Z677" s="16"/>
    </row>
    <row r="678" spans="1:26">
      <c r="A678" s="2"/>
      <c r="B678" s="112">
        <v>44441</v>
      </c>
      <c r="C678">
        <v>50.084454000000001</v>
      </c>
      <c r="D678">
        <v>374.88223299999999</v>
      </c>
      <c r="E678">
        <v>47.666252</v>
      </c>
      <c r="F678">
        <v>50.042994999999998</v>
      </c>
      <c r="G678">
        <v>70.376121999999995</v>
      </c>
      <c r="H678">
        <v>149.22297699999999</v>
      </c>
      <c r="I678">
        <v>280.81860399999999</v>
      </c>
      <c r="J678">
        <v>70.545890999999997</v>
      </c>
      <c r="K678">
        <v>407.76309199999997</v>
      </c>
      <c r="L678">
        <v>151.499573</v>
      </c>
      <c r="M678">
        <v>371.56848100000002</v>
      </c>
      <c r="O678" s="22">
        <f t="shared" ref="O678:O680" si="457">C678/C677-1</f>
        <v>2.4363132579763969E-2</v>
      </c>
      <c r="P678" s="22">
        <f t="shared" si="433"/>
        <v>-1.7720174806407307E-2</v>
      </c>
      <c r="Q678" s="22">
        <f t="shared" si="434"/>
        <v>5.2781993480215394E-3</v>
      </c>
      <c r="R678" s="22">
        <f t="shared" si="435"/>
        <v>-2.0707010744788201E-2</v>
      </c>
      <c r="S678" s="22">
        <f t="shared" si="436"/>
        <v>6.3997566889515412E-3</v>
      </c>
      <c r="T678" s="22">
        <f t="shared" si="437"/>
        <v>4.6331704511783922E-3</v>
      </c>
      <c r="U678" s="22">
        <f t="shared" si="438"/>
        <v>9.8335702790859347E-3</v>
      </c>
      <c r="V678" s="22">
        <f t="shared" si="439"/>
        <v>9.0267599613798044E-3</v>
      </c>
      <c r="W678" s="22">
        <f t="shared" si="440"/>
        <v>1.5239016464932753E-2</v>
      </c>
      <c r="X678" s="22">
        <f t="shared" si="441"/>
        <v>7.4751877114440646E-3</v>
      </c>
      <c r="Y678" s="22">
        <f t="shared" si="442"/>
        <v>2.1873728771728995E-2</v>
      </c>
      <c r="Z678" s="16"/>
    </row>
    <row r="679" spans="1:26">
      <c r="A679" s="2"/>
      <c r="B679" s="112">
        <v>44442</v>
      </c>
      <c r="C679">
        <v>49.893493999999997</v>
      </c>
      <c r="D679">
        <v>375.86120599999998</v>
      </c>
      <c r="E679">
        <v>47.887642</v>
      </c>
      <c r="F679">
        <v>50.307541000000001</v>
      </c>
      <c r="G679">
        <v>68.633621000000005</v>
      </c>
      <c r="H679">
        <v>148.32089199999999</v>
      </c>
      <c r="I679">
        <v>281.863831</v>
      </c>
      <c r="J679">
        <v>69.786743000000001</v>
      </c>
      <c r="K679">
        <v>406.94503800000001</v>
      </c>
      <c r="L679">
        <v>152.140457</v>
      </c>
      <c r="M679">
        <v>375.80584700000003</v>
      </c>
      <c r="O679" s="22">
        <f t="shared" si="457"/>
        <v>-3.8127599434347736E-3</v>
      </c>
      <c r="P679" s="22">
        <f t="shared" si="433"/>
        <v>2.6114147692883893E-3</v>
      </c>
      <c r="Q679" s="22">
        <f t="shared" si="434"/>
        <v>4.6445858591943612E-3</v>
      </c>
      <c r="R679" s="22">
        <f t="shared" si="435"/>
        <v>5.2863742467852415E-3</v>
      </c>
      <c r="S679" s="22">
        <f t="shared" si="436"/>
        <v>-2.4759832603450271E-2</v>
      </c>
      <c r="T679" s="22">
        <f t="shared" si="437"/>
        <v>-6.0452151413652455E-3</v>
      </c>
      <c r="U679" s="22">
        <f t="shared" si="438"/>
        <v>3.7220717755579447E-3</v>
      </c>
      <c r="V679" s="22">
        <f t="shared" si="439"/>
        <v>-1.0761051979625513E-2</v>
      </c>
      <c r="W679" s="22">
        <f t="shared" si="440"/>
        <v>-2.0061992270746787E-3</v>
      </c>
      <c r="X679" s="22">
        <f t="shared" si="441"/>
        <v>4.2302693486799825E-3</v>
      </c>
      <c r="Y679" s="22">
        <f t="shared" si="442"/>
        <v>1.1403997423559797E-2</v>
      </c>
      <c r="Z679" s="16"/>
    </row>
    <row r="680" spans="1:26">
      <c r="A680" s="2"/>
      <c r="B680" s="112">
        <v>44446</v>
      </c>
      <c r="C680">
        <v>49.602516000000001</v>
      </c>
      <c r="D680">
        <v>381.77493299999998</v>
      </c>
      <c r="E680">
        <v>47.252346000000003</v>
      </c>
      <c r="F680">
        <v>50.207194999999999</v>
      </c>
      <c r="G680">
        <v>68.005179999999996</v>
      </c>
      <c r="H680">
        <v>148.06050099999999</v>
      </c>
      <c r="I680">
        <v>279.26001000000002</v>
      </c>
      <c r="J680">
        <v>68.487953000000005</v>
      </c>
      <c r="K680">
        <v>405.38604700000002</v>
      </c>
      <c r="L680">
        <v>154.49702500000001</v>
      </c>
      <c r="M680">
        <v>358.817657</v>
      </c>
      <c r="O680" s="22">
        <f t="shared" si="457"/>
        <v>-5.8319828232513693E-3</v>
      </c>
      <c r="P680" s="22">
        <f t="shared" si="433"/>
        <v>1.5733805206808116E-2</v>
      </c>
      <c r="Q680" s="22">
        <f t="shared" si="434"/>
        <v>-1.3266387181895434E-2</v>
      </c>
      <c r="R680" s="22">
        <f t="shared" si="435"/>
        <v>-1.9946512591423327E-3</v>
      </c>
      <c r="S680" s="22">
        <f t="shared" si="436"/>
        <v>-9.1564599221715115E-3</v>
      </c>
      <c r="T680" s="22">
        <f t="shared" si="437"/>
        <v>-1.7555921926359908E-3</v>
      </c>
      <c r="U680" s="22">
        <f t="shared" si="438"/>
        <v>-9.2378684798334332E-3</v>
      </c>
      <c r="V680" s="22">
        <f t="shared" si="439"/>
        <v>-1.8610841316953231E-2</v>
      </c>
      <c r="W680" s="22">
        <f t="shared" si="440"/>
        <v>-3.8309620573380165E-3</v>
      </c>
      <c r="X680" s="22">
        <f t="shared" si="441"/>
        <v>1.548942369747186E-2</v>
      </c>
      <c r="Y680" s="22">
        <f t="shared" si="442"/>
        <v>-4.5204698478254479E-2</v>
      </c>
      <c r="Z680" s="16"/>
    </row>
    <row r="681" spans="1:26">
      <c r="A681" s="2"/>
      <c r="B681" s="112">
        <v>44447</v>
      </c>
      <c r="C681">
        <v>49.147860999999999</v>
      </c>
      <c r="D681">
        <v>377.16982999999999</v>
      </c>
      <c r="E681">
        <v>47.313316</v>
      </c>
      <c r="F681">
        <v>50.553825000000003</v>
      </c>
      <c r="G681">
        <v>67.243438999999995</v>
      </c>
      <c r="H681">
        <v>147.40020799999999</v>
      </c>
      <c r="I681">
        <v>283.36648600000001</v>
      </c>
      <c r="J681">
        <v>70.353820999999996</v>
      </c>
      <c r="K681">
        <v>399.75625600000001</v>
      </c>
      <c r="L681">
        <v>152.93911700000001</v>
      </c>
      <c r="M681">
        <v>357.36013800000001</v>
      </c>
      <c r="O681" s="22">
        <f t="shared" ref="O681" si="458">(C681/C680)-1</f>
        <v>-9.1659665005703328E-3</v>
      </c>
      <c r="P681" s="22">
        <f t="shared" si="433"/>
        <v>-1.2062350358660101E-2</v>
      </c>
      <c r="Q681" s="22">
        <f t="shared" si="434"/>
        <v>1.2903063056382003E-3</v>
      </c>
      <c r="R681" s="22">
        <f t="shared" si="435"/>
        <v>6.9039905535452917E-3</v>
      </c>
      <c r="S681" s="22">
        <f t="shared" si="436"/>
        <v>-1.1201220259986044E-2</v>
      </c>
      <c r="T681" s="22">
        <f t="shared" si="437"/>
        <v>-4.4596161402965517E-3</v>
      </c>
      <c r="U681" s="22">
        <f t="shared" si="438"/>
        <v>1.4704848001688475E-2</v>
      </c>
      <c r="V681" s="22">
        <f t="shared" si="439"/>
        <v>2.7243740223919177E-2</v>
      </c>
      <c r="W681" s="22">
        <f t="shared" si="440"/>
        <v>-1.3887480937398888E-2</v>
      </c>
      <c r="X681" s="22">
        <f t="shared" si="441"/>
        <v>-1.0083741094691012E-2</v>
      </c>
      <c r="Y681" s="22">
        <f t="shared" si="442"/>
        <v>-4.0620046744243021E-3</v>
      </c>
      <c r="Z681" s="16"/>
    </row>
    <row r="682" spans="1:26">
      <c r="A682" s="2"/>
      <c r="B682" s="112">
        <v>44448</v>
      </c>
      <c r="C682">
        <v>49.184241999999998</v>
      </c>
      <c r="D682">
        <v>377.59936499999998</v>
      </c>
      <c r="E682">
        <v>46.979621999999999</v>
      </c>
      <c r="F682">
        <v>50.033878000000001</v>
      </c>
      <c r="G682">
        <v>66.938727999999998</v>
      </c>
      <c r="H682">
        <v>148.04188500000001</v>
      </c>
      <c r="I682">
        <v>277.020081</v>
      </c>
      <c r="J682">
        <v>69.859909000000002</v>
      </c>
      <c r="K682">
        <v>398.94784499999997</v>
      </c>
      <c r="L682">
        <v>151.913712</v>
      </c>
      <c r="M682">
        <v>352.15750100000002</v>
      </c>
      <c r="O682" s="22">
        <f t="shared" ref="O682:O684" si="459">C682/C681-1</f>
        <v>7.4023567373560084E-4</v>
      </c>
      <c r="P682" s="22">
        <f t="shared" si="433"/>
        <v>1.1388371121836549E-3</v>
      </c>
      <c r="Q682" s="22">
        <f t="shared" si="434"/>
        <v>-7.0528559021312276E-3</v>
      </c>
      <c r="R682" s="22">
        <f t="shared" si="435"/>
        <v>-1.0285017998143631E-2</v>
      </c>
      <c r="S682" s="22">
        <f t="shared" si="436"/>
        <v>-4.5314606827291382E-3</v>
      </c>
      <c r="T682" s="22">
        <f t="shared" si="437"/>
        <v>4.3532977918185889E-3</v>
      </c>
      <c r="U682" s="22">
        <f t="shared" si="438"/>
        <v>-2.2396455874460819E-2</v>
      </c>
      <c r="V682" s="22">
        <f t="shared" si="439"/>
        <v>-7.0204004982187262E-3</v>
      </c>
      <c r="W682" s="22">
        <f t="shared" si="440"/>
        <v>-2.0222597842222134E-3</v>
      </c>
      <c r="X682" s="22">
        <f t="shared" si="441"/>
        <v>-6.7046614372698876E-3</v>
      </c>
      <c r="Y682" s="22">
        <f t="shared" si="442"/>
        <v>-1.4558526390539894E-2</v>
      </c>
      <c r="Z682" s="16"/>
    </row>
    <row r="683" spans="1:26">
      <c r="A683" s="2"/>
      <c r="B683" s="112">
        <v>44449</v>
      </c>
      <c r="C683">
        <v>49.084217000000002</v>
      </c>
      <c r="D683">
        <v>378.288635</v>
      </c>
      <c r="E683">
        <v>46.809570000000001</v>
      </c>
      <c r="F683">
        <v>49.924416000000001</v>
      </c>
      <c r="G683">
        <v>67.119643999999994</v>
      </c>
      <c r="H683">
        <v>146.340057</v>
      </c>
      <c r="I683">
        <v>274.27624500000002</v>
      </c>
      <c r="J683">
        <v>68.314186000000007</v>
      </c>
      <c r="K683">
        <v>390.07266199999998</v>
      </c>
      <c r="L683">
        <v>146.885086</v>
      </c>
      <c r="M683">
        <v>350.44903599999998</v>
      </c>
      <c r="O683" s="22">
        <f t="shared" si="459"/>
        <v>-2.033679811513478E-3</v>
      </c>
      <c r="P683" s="22">
        <f t="shared" si="433"/>
        <v>1.8254003154904996E-3</v>
      </c>
      <c r="Q683" s="22">
        <f t="shared" si="434"/>
        <v>-3.6196970678051832E-3</v>
      </c>
      <c r="R683" s="22">
        <f t="shared" si="435"/>
        <v>-2.1877576629178996E-3</v>
      </c>
      <c r="S683" s="22">
        <f t="shared" si="436"/>
        <v>2.7027104548504877E-3</v>
      </c>
      <c r="T683" s="22">
        <f t="shared" si="437"/>
        <v>-1.1495584509748746E-2</v>
      </c>
      <c r="U683" s="22">
        <f t="shared" si="438"/>
        <v>-9.9048270800267124E-3</v>
      </c>
      <c r="V683" s="22">
        <f t="shared" si="439"/>
        <v>-2.2126037982671765E-2</v>
      </c>
      <c r="W683" s="22">
        <f t="shared" si="440"/>
        <v>-2.2246474348044165E-2</v>
      </c>
      <c r="X683" s="22">
        <f t="shared" si="441"/>
        <v>-3.3101857191140227E-2</v>
      </c>
      <c r="Y683" s="22">
        <f t="shared" si="442"/>
        <v>-4.8514230000741287E-3</v>
      </c>
      <c r="Z683" s="16"/>
    </row>
    <row r="684" spans="1:26">
      <c r="A684" s="2"/>
      <c r="B684" s="112">
        <v>44452</v>
      </c>
      <c r="C684">
        <v>50.348145000000002</v>
      </c>
      <c r="D684">
        <v>376.11096199999997</v>
      </c>
      <c r="E684">
        <v>46.543258999999999</v>
      </c>
      <c r="F684">
        <v>50.371391000000003</v>
      </c>
      <c r="G684">
        <v>67.291038999999998</v>
      </c>
      <c r="H684">
        <v>148.664963</v>
      </c>
      <c r="I684">
        <v>274.95748900000001</v>
      </c>
      <c r="J684">
        <v>68.058090000000007</v>
      </c>
      <c r="K684">
        <v>400.31921399999999</v>
      </c>
      <c r="L684">
        <v>147.45694</v>
      </c>
      <c r="M684">
        <v>348.95294200000001</v>
      </c>
      <c r="O684" s="22">
        <f t="shared" si="459"/>
        <v>2.575019175715898E-2</v>
      </c>
      <c r="P684" s="22">
        <f t="shared" si="433"/>
        <v>-5.7566439975127448E-3</v>
      </c>
      <c r="Q684" s="22">
        <f t="shared" si="434"/>
        <v>-5.6892426057321144E-3</v>
      </c>
      <c r="R684" s="22">
        <f t="shared" si="435"/>
        <v>8.9530341226224941E-3</v>
      </c>
      <c r="S684" s="22">
        <f t="shared" si="436"/>
        <v>2.5535743306386305E-3</v>
      </c>
      <c r="T684" s="22">
        <f t="shared" si="437"/>
        <v>1.5887010348779596E-2</v>
      </c>
      <c r="U684" s="22">
        <f t="shared" si="438"/>
        <v>2.4837878322272466E-3</v>
      </c>
      <c r="V684" s="22">
        <f t="shared" si="439"/>
        <v>-3.7487967726058669E-3</v>
      </c>
      <c r="W684" s="22">
        <f t="shared" si="440"/>
        <v>2.6268316132341596E-2</v>
      </c>
      <c r="X684" s="22">
        <f t="shared" si="441"/>
        <v>3.8932066935646326E-3</v>
      </c>
      <c r="Y684" s="22">
        <f t="shared" si="442"/>
        <v>-4.2690772303907165E-3</v>
      </c>
      <c r="Z684" s="16"/>
    </row>
    <row r="685" spans="1:26">
      <c r="A685" s="2"/>
      <c r="B685" s="112">
        <v>44453</v>
      </c>
      <c r="C685">
        <v>49.629798999999998</v>
      </c>
      <c r="D685">
        <v>376.13092</v>
      </c>
      <c r="E685">
        <v>46.299404000000003</v>
      </c>
      <c r="F685">
        <v>50.508220999999999</v>
      </c>
      <c r="G685">
        <v>65.196219999999997</v>
      </c>
      <c r="H685">
        <v>146.070358</v>
      </c>
      <c r="I685">
        <v>276.62805200000003</v>
      </c>
      <c r="J685">
        <v>67.856864999999999</v>
      </c>
      <c r="K685">
        <v>398.40704299999999</v>
      </c>
      <c r="L685">
        <v>146.04693599999999</v>
      </c>
      <c r="M685">
        <v>343.60552999999999</v>
      </c>
      <c r="O685" s="22">
        <f t="shared" ref="O685" si="460">(C685/C684)-1</f>
        <v>-1.4267576293029327E-2</v>
      </c>
      <c r="P685" s="22">
        <f t="shared" si="433"/>
        <v>5.3064127389257365E-5</v>
      </c>
      <c r="Q685" s="22">
        <f t="shared" si="434"/>
        <v>-5.2393194039118685E-3</v>
      </c>
      <c r="R685" s="22">
        <f t="shared" si="435"/>
        <v>2.7164228996574558E-3</v>
      </c>
      <c r="S685" s="22">
        <f t="shared" si="436"/>
        <v>-3.1130727525250479E-2</v>
      </c>
      <c r="T685" s="22">
        <f t="shared" si="437"/>
        <v>-1.7452700001680976E-2</v>
      </c>
      <c r="U685" s="22">
        <f t="shared" si="438"/>
        <v>6.0757137624283253E-3</v>
      </c>
      <c r="V685" s="22">
        <f t="shared" si="439"/>
        <v>-2.9566654015710236E-3</v>
      </c>
      <c r="W685" s="22">
        <f t="shared" si="440"/>
        <v>-4.7766155935747845E-3</v>
      </c>
      <c r="X685" s="22">
        <f t="shared" si="441"/>
        <v>-9.5621406493313632E-3</v>
      </c>
      <c r="Y685" s="22">
        <f t="shared" si="442"/>
        <v>-1.5324163680499936E-2</v>
      </c>
      <c r="Z685" s="16"/>
    </row>
    <row r="686" spans="1:26">
      <c r="A686" s="2"/>
      <c r="B686" s="112">
        <v>44454</v>
      </c>
      <c r="C686">
        <v>51.302914000000001</v>
      </c>
      <c r="D686">
        <v>373.52371199999999</v>
      </c>
      <c r="E686">
        <v>46.379623000000002</v>
      </c>
      <c r="F686">
        <v>50.134216000000002</v>
      </c>
      <c r="G686">
        <v>66.662598000000003</v>
      </c>
      <c r="H686">
        <v>147.08403000000001</v>
      </c>
      <c r="I686">
        <v>277.43081699999999</v>
      </c>
      <c r="J686">
        <v>67.673935</v>
      </c>
      <c r="K686">
        <v>403.21636999999998</v>
      </c>
      <c r="L686">
        <v>146.944244</v>
      </c>
      <c r="M686">
        <v>347.263733</v>
      </c>
      <c r="O686" s="22">
        <f t="shared" ref="O686:O688" si="461">C686/C685-1</f>
        <v>3.3711903608555804E-2</v>
      </c>
      <c r="P686" s="22">
        <f t="shared" si="433"/>
        <v>-6.9316502881496822E-3</v>
      </c>
      <c r="Q686" s="22">
        <f t="shared" si="434"/>
        <v>1.7326140958531244E-3</v>
      </c>
      <c r="R686" s="22">
        <f t="shared" si="435"/>
        <v>-7.4048341556119945E-3</v>
      </c>
      <c r="S686" s="22">
        <f t="shared" si="436"/>
        <v>2.2491764093071742E-2</v>
      </c>
      <c r="T686" s="22">
        <f t="shared" si="437"/>
        <v>6.9396146752787047E-3</v>
      </c>
      <c r="U686" s="22">
        <f t="shared" si="438"/>
        <v>2.9019652714032951E-3</v>
      </c>
      <c r="V686" s="22">
        <f t="shared" si="439"/>
        <v>-2.695821564995704E-3</v>
      </c>
      <c r="W686" s="22">
        <f t="shared" si="440"/>
        <v>1.2071390515051794E-2</v>
      </c>
      <c r="X686" s="22">
        <f t="shared" si="441"/>
        <v>6.1439700453558288E-3</v>
      </c>
      <c r="Y686" s="22">
        <f t="shared" si="442"/>
        <v>1.0646519571440027E-2</v>
      </c>
      <c r="Z686" s="16"/>
    </row>
    <row r="687" spans="1:26">
      <c r="A687" s="2"/>
      <c r="B687" s="112">
        <v>44455</v>
      </c>
      <c r="C687">
        <v>50.757336000000002</v>
      </c>
      <c r="D687">
        <v>372.664581</v>
      </c>
      <c r="E687">
        <v>46.533633999999999</v>
      </c>
      <c r="F687">
        <v>49.751099000000004</v>
      </c>
      <c r="G687">
        <v>67.262473999999997</v>
      </c>
      <c r="H687">
        <v>147.01890599999999</v>
      </c>
      <c r="I687">
        <v>277.31875600000001</v>
      </c>
      <c r="J687">
        <v>67.372107999999997</v>
      </c>
      <c r="K687">
        <v>402.559662</v>
      </c>
      <c r="L687">
        <v>146.707596</v>
      </c>
      <c r="M687">
        <v>342.97805799999998</v>
      </c>
      <c r="O687" s="22">
        <f t="shared" si="461"/>
        <v>-1.0634444663318754E-2</v>
      </c>
      <c r="P687" s="22">
        <f t="shared" si="433"/>
        <v>-2.3000708453014829E-3</v>
      </c>
      <c r="Q687" s="22">
        <f t="shared" si="434"/>
        <v>3.3206608859239761E-3</v>
      </c>
      <c r="R687" s="22">
        <f t="shared" si="435"/>
        <v>-7.6418268912392673E-3</v>
      </c>
      <c r="S687" s="22">
        <f t="shared" si="436"/>
        <v>8.9986891900011301E-3</v>
      </c>
      <c r="T687" s="22">
        <f t="shared" si="437"/>
        <v>-4.4276730791248387E-4</v>
      </c>
      <c r="U687" s="22">
        <f t="shared" si="438"/>
        <v>-4.0392412498280184E-4</v>
      </c>
      <c r="V687" s="22">
        <f t="shared" si="439"/>
        <v>-4.4600184694447709E-3</v>
      </c>
      <c r="W687" s="22">
        <f t="shared" si="440"/>
        <v>-1.6286739548793117E-3</v>
      </c>
      <c r="X687" s="22">
        <f t="shared" si="441"/>
        <v>-1.6104611760090481E-3</v>
      </c>
      <c r="Y687" s="22">
        <f t="shared" si="442"/>
        <v>-1.2341268588505372E-2</v>
      </c>
      <c r="Z687" s="16"/>
    </row>
    <row r="688" spans="1:26">
      <c r="A688" s="2"/>
      <c r="B688" s="112">
        <v>44456</v>
      </c>
      <c r="C688">
        <v>50.157195999999999</v>
      </c>
      <c r="D688">
        <v>364.33343500000001</v>
      </c>
      <c r="E688">
        <v>46.437370000000001</v>
      </c>
      <c r="F688">
        <v>49.212902</v>
      </c>
      <c r="G688">
        <v>65.615189000000001</v>
      </c>
      <c r="H688">
        <v>146.63763399999999</v>
      </c>
      <c r="I688">
        <v>274.15490699999998</v>
      </c>
      <c r="J688">
        <v>66.832474000000005</v>
      </c>
      <c r="K688">
        <v>405.765961</v>
      </c>
      <c r="L688">
        <v>144.01580799999999</v>
      </c>
      <c r="M688">
        <v>336.955017</v>
      </c>
      <c r="O688" s="22">
        <f t="shared" si="461"/>
        <v>-1.1823709581606168E-2</v>
      </c>
      <c r="P688" s="22">
        <f t="shared" si="433"/>
        <v>-2.2355615276462237E-2</v>
      </c>
      <c r="Q688" s="22">
        <f t="shared" si="434"/>
        <v>-2.0686972352084165E-3</v>
      </c>
      <c r="R688" s="22">
        <f t="shared" si="435"/>
        <v>-1.0817791180854242E-2</v>
      </c>
      <c r="S688" s="22">
        <f t="shared" si="436"/>
        <v>-2.4490401587072164E-2</v>
      </c>
      <c r="T688" s="22">
        <f t="shared" si="437"/>
        <v>-2.5933535378095396E-3</v>
      </c>
      <c r="U688" s="22">
        <f t="shared" si="438"/>
        <v>-1.140870904526925E-2</v>
      </c>
      <c r="V688" s="22">
        <f t="shared" si="439"/>
        <v>-8.0097538286911796E-3</v>
      </c>
      <c r="W688" s="22">
        <f t="shared" si="440"/>
        <v>7.9647796405393212E-3</v>
      </c>
      <c r="X688" s="22">
        <f t="shared" si="441"/>
        <v>-1.8347979746052179E-2</v>
      </c>
      <c r="Y688" s="22">
        <f t="shared" si="442"/>
        <v>-1.7561009690013396E-2</v>
      </c>
      <c r="Z688" s="16"/>
    </row>
    <row r="689" spans="1:26">
      <c r="A689" s="2"/>
      <c r="B689" s="112">
        <v>44459</v>
      </c>
      <c r="C689">
        <v>48.820515</v>
      </c>
      <c r="D689">
        <v>355.32299799999998</v>
      </c>
      <c r="E689">
        <v>45.798878000000002</v>
      </c>
      <c r="F689">
        <v>49.468307000000003</v>
      </c>
      <c r="G689">
        <v>64.682036999999994</v>
      </c>
      <c r="H689">
        <v>142.248199</v>
      </c>
      <c r="I689">
        <v>271.76565599999998</v>
      </c>
      <c r="J689">
        <v>67.051979000000003</v>
      </c>
      <c r="K689">
        <v>398.56152300000002</v>
      </c>
      <c r="L689">
        <v>140.93948399999999</v>
      </c>
      <c r="M689">
        <v>327.92041</v>
      </c>
      <c r="O689" s="22">
        <f t="shared" ref="O689" si="462">(C689/C688)-1</f>
        <v>-2.6649835050587711E-2</v>
      </c>
      <c r="P689" s="22">
        <f t="shared" si="433"/>
        <v>-2.473129319026135E-2</v>
      </c>
      <c r="Q689" s="22">
        <f t="shared" si="434"/>
        <v>-1.3749529742963507E-2</v>
      </c>
      <c r="R689" s="22">
        <f t="shared" si="435"/>
        <v>5.1897975860071277E-3</v>
      </c>
      <c r="S689" s="22">
        <f t="shared" si="436"/>
        <v>-1.4221585188149199E-2</v>
      </c>
      <c r="T689" s="22">
        <f t="shared" si="437"/>
        <v>-2.993389132287827E-2</v>
      </c>
      <c r="U689" s="22">
        <f t="shared" si="438"/>
        <v>-8.7149671189361566E-3</v>
      </c>
      <c r="V689" s="22">
        <f t="shared" si="439"/>
        <v>3.2844063201968865E-3</v>
      </c>
      <c r="W689" s="22">
        <f t="shared" si="440"/>
        <v>-1.7755156155151219E-2</v>
      </c>
      <c r="X689" s="22">
        <f t="shared" si="441"/>
        <v>-2.1361016146227541E-2</v>
      </c>
      <c r="Y689" s="22">
        <f t="shared" si="442"/>
        <v>-2.6812501800499988E-2</v>
      </c>
      <c r="Z689" s="16"/>
    </row>
    <row r="690" spans="1:26">
      <c r="A690" s="2"/>
      <c r="B690" s="112">
        <v>44460</v>
      </c>
      <c r="C690">
        <v>48.775047000000001</v>
      </c>
      <c r="D690">
        <v>357.101135</v>
      </c>
      <c r="E690">
        <v>45.888710000000003</v>
      </c>
      <c r="F690">
        <v>49.687241</v>
      </c>
      <c r="G690">
        <v>64.129784000000001</v>
      </c>
      <c r="H690">
        <v>142.26676900000001</v>
      </c>
      <c r="I690">
        <v>272.40026899999998</v>
      </c>
      <c r="J690">
        <v>66.814177999999998</v>
      </c>
      <c r="K690">
        <v>398.21383700000001</v>
      </c>
      <c r="L690">
        <v>141.42257699999999</v>
      </c>
      <c r="M690">
        <v>325.23703</v>
      </c>
      <c r="O690" s="22">
        <f t="shared" ref="O690:O692" si="463">C690/C689-1</f>
        <v>-9.3132979035559504E-4</v>
      </c>
      <c r="P690" s="22">
        <f t="shared" si="433"/>
        <v>5.00428345479631E-3</v>
      </c>
      <c r="Q690" s="22">
        <f t="shared" si="434"/>
        <v>1.9614454310430407E-3</v>
      </c>
      <c r="R690" s="22">
        <f t="shared" si="435"/>
        <v>4.4257427285716577E-3</v>
      </c>
      <c r="S690" s="22">
        <f t="shared" si="436"/>
        <v>-8.5379654941911687E-3</v>
      </c>
      <c r="T690" s="22">
        <f t="shared" si="437"/>
        <v>1.3054646828969396E-4</v>
      </c>
      <c r="U690" s="22">
        <f t="shared" si="438"/>
        <v>2.3351478966864292E-3</v>
      </c>
      <c r="V690" s="22">
        <f t="shared" si="439"/>
        <v>-3.5465172474626883E-3</v>
      </c>
      <c r="W690" s="22">
        <f t="shared" si="440"/>
        <v>-8.723521462457029E-4</v>
      </c>
      <c r="X690" s="22">
        <f t="shared" si="441"/>
        <v>3.4276626129836618E-3</v>
      </c>
      <c r="Y690" s="22">
        <f t="shared" si="442"/>
        <v>-8.1830222156650256E-3</v>
      </c>
      <c r="Z690" s="16"/>
    </row>
    <row r="691" spans="1:26">
      <c r="A691" s="2"/>
      <c r="B691" s="112">
        <v>44461</v>
      </c>
      <c r="C691">
        <v>50.202652</v>
      </c>
      <c r="D691">
        <v>342.84622200000001</v>
      </c>
      <c r="E691">
        <v>45.782825000000003</v>
      </c>
      <c r="F691">
        <v>49.805827999999998</v>
      </c>
      <c r="G691">
        <v>65.005775</v>
      </c>
      <c r="H691">
        <v>144.991623</v>
      </c>
      <c r="I691">
        <v>273.96820100000002</v>
      </c>
      <c r="J691">
        <v>66.997107999999997</v>
      </c>
      <c r="K691">
        <v>394.69851699999998</v>
      </c>
      <c r="L691">
        <v>143.80873099999999</v>
      </c>
      <c r="M691">
        <v>328.99179099999998</v>
      </c>
      <c r="O691" s="22">
        <f t="shared" si="463"/>
        <v>2.9269167080454128E-2</v>
      </c>
      <c r="P691" s="22">
        <f t="shared" si="433"/>
        <v>-3.991841974963195E-2</v>
      </c>
      <c r="Q691" s="22">
        <f t="shared" si="434"/>
        <v>-2.307430302573299E-3</v>
      </c>
      <c r="R691" s="22">
        <f t="shared" si="435"/>
        <v>2.3866690444735994E-3</v>
      </c>
      <c r="S691" s="22">
        <f t="shared" si="436"/>
        <v>1.3659659293410398E-2</v>
      </c>
      <c r="T691" s="22">
        <f t="shared" si="437"/>
        <v>1.9153130552926223E-2</v>
      </c>
      <c r="U691" s="22">
        <f t="shared" si="438"/>
        <v>5.7559855052862208E-3</v>
      </c>
      <c r="V691" s="22">
        <f t="shared" si="439"/>
        <v>2.7378919486220621E-3</v>
      </c>
      <c r="W691" s="22">
        <f t="shared" si="440"/>
        <v>-8.8277193642570806E-3</v>
      </c>
      <c r="X691" s="22">
        <f t="shared" si="441"/>
        <v>1.6872511098422471E-2</v>
      </c>
      <c r="Y691" s="22">
        <f t="shared" si="442"/>
        <v>1.1544690959697901E-2</v>
      </c>
      <c r="Z691" s="16"/>
    </row>
    <row r="692" spans="1:26">
      <c r="A692" s="2"/>
      <c r="B692" s="112">
        <v>44462</v>
      </c>
      <c r="C692">
        <v>51.903056999999997</v>
      </c>
      <c r="D692">
        <v>345.593323</v>
      </c>
      <c r="E692">
        <v>45.808501999999997</v>
      </c>
      <c r="F692">
        <v>50.042994999999998</v>
      </c>
      <c r="G692">
        <v>65.605666999999997</v>
      </c>
      <c r="H692">
        <v>149.89253199999999</v>
      </c>
      <c r="I692">
        <v>268.78845200000001</v>
      </c>
      <c r="J692">
        <v>66.869049000000004</v>
      </c>
      <c r="K692">
        <v>394.051514</v>
      </c>
      <c r="L692">
        <v>144.77499399999999</v>
      </c>
      <c r="M692">
        <v>339.28125</v>
      </c>
      <c r="O692" s="22">
        <f t="shared" si="463"/>
        <v>3.3870820210852637E-2</v>
      </c>
      <c r="P692" s="22">
        <f t="shared" si="433"/>
        <v>8.0126331390637517E-3</v>
      </c>
      <c r="Q692" s="22">
        <f t="shared" si="434"/>
        <v>5.6084350408691641E-4</v>
      </c>
      <c r="R692" s="22">
        <f t="shared" si="435"/>
        <v>4.761832289988277E-3</v>
      </c>
      <c r="S692" s="22">
        <f t="shared" si="436"/>
        <v>9.228287794430523E-3</v>
      </c>
      <c r="T692" s="22">
        <f t="shared" si="437"/>
        <v>3.3801325197938992E-2</v>
      </c>
      <c r="U692" s="22">
        <f t="shared" si="438"/>
        <v>-1.890638760664054E-2</v>
      </c>
      <c r="V692" s="22">
        <f t="shared" si="439"/>
        <v>-1.9114108626896442E-3</v>
      </c>
      <c r="W692" s="22">
        <f t="shared" si="440"/>
        <v>-1.639233420276498E-3</v>
      </c>
      <c r="X692" s="22">
        <f t="shared" si="441"/>
        <v>6.7190843927271704E-3</v>
      </c>
      <c r="Y692" s="22">
        <f t="shared" si="442"/>
        <v>3.1275731740066481E-2</v>
      </c>
      <c r="Z692" s="16"/>
    </row>
    <row r="693" spans="1:26">
      <c r="A693" s="2"/>
      <c r="B693" s="112">
        <v>44463</v>
      </c>
      <c r="C693">
        <v>52.366802</v>
      </c>
      <c r="D693">
        <v>352.58590700000002</v>
      </c>
      <c r="E693">
        <v>45.936847999999998</v>
      </c>
      <c r="F693">
        <v>49.778461</v>
      </c>
      <c r="G693">
        <v>64.986748000000006</v>
      </c>
      <c r="H693">
        <v>151.62226899999999</v>
      </c>
      <c r="I693">
        <v>263.35665899999998</v>
      </c>
      <c r="J693">
        <v>66.768456</v>
      </c>
      <c r="K693">
        <v>393.13406400000002</v>
      </c>
      <c r="L693">
        <v>144.86373900000001</v>
      </c>
      <c r="M693">
        <v>337.10943600000002</v>
      </c>
      <c r="O693" s="22">
        <f t="shared" ref="O693" si="464">(C693/C692)-1</f>
        <v>8.9348301777292249E-3</v>
      </c>
      <c r="P693" s="22">
        <f t="shared" si="433"/>
        <v>2.0233562209186706E-2</v>
      </c>
      <c r="Q693" s="22">
        <f t="shared" si="434"/>
        <v>2.8017943044720273E-3</v>
      </c>
      <c r="R693" s="22">
        <f t="shared" si="435"/>
        <v>-5.2861344529838705E-3</v>
      </c>
      <c r="S693" s="22">
        <f t="shared" si="436"/>
        <v>-9.4339258832623063E-3</v>
      </c>
      <c r="T693" s="22">
        <f t="shared" si="437"/>
        <v>1.1539847762395583E-2</v>
      </c>
      <c r="U693" s="22">
        <f t="shared" si="438"/>
        <v>-2.0208431424725171E-2</v>
      </c>
      <c r="V693" s="22">
        <f t="shared" si="439"/>
        <v>-1.5043282580555761E-3</v>
      </c>
      <c r="W693" s="22">
        <f t="shared" si="440"/>
        <v>-2.3282488898138665E-3</v>
      </c>
      <c r="X693" s="22">
        <f t="shared" si="441"/>
        <v>6.1298569281942328E-4</v>
      </c>
      <c r="Y693" s="22">
        <f t="shared" si="442"/>
        <v>-6.4012202265818496E-3</v>
      </c>
      <c r="Z693" s="16"/>
    </row>
    <row r="694" spans="1:26">
      <c r="A694" s="2"/>
      <c r="B694" s="112">
        <v>44466</v>
      </c>
      <c r="C694">
        <v>53.921711000000002</v>
      </c>
      <c r="D694">
        <v>353.20523100000003</v>
      </c>
      <c r="E694">
        <v>45.641663000000001</v>
      </c>
      <c r="F694">
        <v>49.486561000000002</v>
      </c>
      <c r="G694">
        <v>66.757812999999999</v>
      </c>
      <c r="H694">
        <v>155.28637699999999</v>
      </c>
      <c r="I694">
        <v>257.00878899999998</v>
      </c>
      <c r="J694">
        <v>66.338570000000004</v>
      </c>
      <c r="K694">
        <v>391.386078</v>
      </c>
      <c r="L694">
        <v>143.335419</v>
      </c>
      <c r="M694">
        <v>340.16924999999998</v>
      </c>
      <c r="O694" s="22">
        <f t="shared" ref="O694:O696" si="465">C694/C693-1</f>
        <v>2.9692647643444037E-2</v>
      </c>
      <c r="P694" s="22">
        <f t="shared" si="433"/>
        <v>1.756519440239579E-3</v>
      </c>
      <c r="Q694" s="22">
        <f t="shared" si="434"/>
        <v>-6.4258871222508951E-3</v>
      </c>
      <c r="R694" s="22">
        <f t="shared" si="435"/>
        <v>-5.8639820142289967E-3</v>
      </c>
      <c r="S694" s="22">
        <f t="shared" si="436"/>
        <v>2.7252710044823214E-2</v>
      </c>
      <c r="T694" s="22">
        <f t="shared" si="437"/>
        <v>2.4166028012679419E-2</v>
      </c>
      <c r="U694" s="22">
        <f t="shared" si="438"/>
        <v>-2.4103700373872106E-2</v>
      </c>
      <c r="V694" s="22">
        <f t="shared" si="439"/>
        <v>-6.4384595024931102E-3</v>
      </c>
      <c r="W694" s="22">
        <f t="shared" si="440"/>
        <v>-4.4462847666134619E-3</v>
      </c>
      <c r="X694" s="22">
        <f t="shared" si="441"/>
        <v>-1.0550052142448196E-2</v>
      </c>
      <c r="Y694" s="22">
        <f t="shared" si="442"/>
        <v>9.0766192614080143E-3</v>
      </c>
      <c r="Z694" s="16"/>
    </row>
    <row r="695" spans="1:26">
      <c r="A695" s="2"/>
      <c r="B695" s="112">
        <v>44467</v>
      </c>
      <c r="C695">
        <v>54.485477000000003</v>
      </c>
      <c r="D695">
        <v>340.28894000000003</v>
      </c>
      <c r="E695">
        <v>45.080157999999997</v>
      </c>
      <c r="F695">
        <v>49.641627999999997</v>
      </c>
      <c r="G695">
        <v>65.748497</v>
      </c>
      <c r="H695">
        <v>154.449387</v>
      </c>
      <c r="I695">
        <v>251.99243200000001</v>
      </c>
      <c r="J695">
        <v>66.000159999999994</v>
      </c>
      <c r="K695">
        <v>384.96386699999999</v>
      </c>
      <c r="L695">
        <v>139.92387400000001</v>
      </c>
      <c r="M695">
        <v>341.636414</v>
      </c>
      <c r="O695" s="22">
        <f t="shared" si="465"/>
        <v>1.0455269121560251E-2</v>
      </c>
      <c r="P695" s="22">
        <f t="shared" si="433"/>
        <v>-3.656879872200991E-2</v>
      </c>
      <c r="Q695" s="22">
        <f t="shared" si="434"/>
        <v>-1.2302465841352084E-2</v>
      </c>
      <c r="R695" s="22">
        <f t="shared" si="435"/>
        <v>3.1335174008151334E-3</v>
      </c>
      <c r="S695" s="22">
        <f t="shared" si="436"/>
        <v>-1.5119069284070141E-2</v>
      </c>
      <c r="T695" s="22">
        <f t="shared" si="437"/>
        <v>-5.3899769971450517E-3</v>
      </c>
      <c r="U695" s="22">
        <f t="shared" si="438"/>
        <v>-1.951823133955144E-2</v>
      </c>
      <c r="V695" s="22">
        <f t="shared" si="439"/>
        <v>-5.1012555742460108E-3</v>
      </c>
      <c r="W695" s="22">
        <f t="shared" si="440"/>
        <v>-1.6408889740835431E-2</v>
      </c>
      <c r="X695" s="22">
        <f t="shared" si="441"/>
        <v>-2.3801130410062821E-2</v>
      </c>
      <c r="Y695" s="22">
        <f t="shared" si="442"/>
        <v>4.3130412287413211E-3</v>
      </c>
      <c r="Z695" s="16"/>
    </row>
    <row r="696" spans="1:26">
      <c r="A696" s="2"/>
      <c r="B696" s="112">
        <v>44468</v>
      </c>
      <c r="C696">
        <v>54.449108000000003</v>
      </c>
      <c r="D696">
        <v>339.25003099999998</v>
      </c>
      <c r="E696">
        <v>45.060901999999999</v>
      </c>
      <c r="F696">
        <v>50.024754000000001</v>
      </c>
      <c r="G696">
        <v>65.843711999999996</v>
      </c>
      <c r="H696">
        <v>154.32847599999999</v>
      </c>
      <c r="I696">
        <v>253.173813</v>
      </c>
      <c r="J696">
        <v>67.180037999999996</v>
      </c>
      <c r="K696">
        <v>386.69259599999998</v>
      </c>
      <c r="L696">
        <v>140.830994</v>
      </c>
      <c r="M696">
        <v>339.68078600000001</v>
      </c>
      <c r="O696" s="22">
        <f t="shared" si="465"/>
        <v>-6.6749897408446834E-4</v>
      </c>
      <c r="P696" s="22">
        <f t="shared" si="433"/>
        <v>-3.0530201774998655E-3</v>
      </c>
      <c r="Q696" s="22">
        <f t="shared" si="434"/>
        <v>-4.2715023314687794E-4</v>
      </c>
      <c r="R696" s="22">
        <f t="shared" si="435"/>
        <v>7.7178371345920649E-3</v>
      </c>
      <c r="S696" s="22">
        <f t="shared" si="436"/>
        <v>1.4481699863040376E-3</v>
      </c>
      <c r="T696" s="22">
        <f t="shared" si="437"/>
        <v>-7.8285192546612148E-4</v>
      </c>
      <c r="U696" s="22">
        <f t="shared" si="438"/>
        <v>4.6881606349193916E-3</v>
      </c>
      <c r="V696" s="22">
        <f t="shared" si="439"/>
        <v>1.7876896056009617E-2</v>
      </c>
      <c r="W696" s="22">
        <f t="shared" si="440"/>
        <v>4.4906266488642377E-3</v>
      </c>
      <c r="X696" s="22">
        <f t="shared" si="441"/>
        <v>6.482953723822682E-3</v>
      </c>
      <c r="Y696" s="22">
        <f t="shared" si="442"/>
        <v>-5.7242961226023903E-3</v>
      </c>
      <c r="Z696" s="16"/>
    </row>
    <row r="697" spans="1:26">
      <c r="A697" s="2"/>
      <c r="B697" s="112">
        <v>44469</v>
      </c>
      <c r="C697">
        <v>53.485244999999999</v>
      </c>
      <c r="D697">
        <v>339.030304</v>
      </c>
      <c r="E697">
        <v>44.720798000000002</v>
      </c>
      <c r="F697">
        <v>49.459193999999997</v>
      </c>
      <c r="G697">
        <v>64.739174000000006</v>
      </c>
      <c r="H697">
        <v>152.22674599999999</v>
      </c>
      <c r="I697">
        <v>248.86067199999999</v>
      </c>
      <c r="J697">
        <v>66.393439999999998</v>
      </c>
      <c r="K697">
        <v>377.35385100000002</v>
      </c>
      <c r="L697">
        <v>139.51960800000001</v>
      </c>
      <c r="M697">
        <v>324.38473499999998</v>
      </c>
      <c r="O697" s="22">
        <f t="shared" ref="O697" si="466">(C697/C696)-1</f>
        <v>-1.7702089812013155E-2</v>
      </c>
      <c r="P697" s="22">
        <f t="shared" si="433"/>
        <v>-6.4768453919461511E-4</v>
      </c>
      <c r="Q697" s="22">
        <f t="shared" si="434"/>
        <v>-7.5476518423887029E-3</v>
      </c>
      <c r="R697" s="22">
        <f t="shared" si="435"/>
        <v>-1.130560282215487E-2</v>
      </c>
      <c r="S697" s="22">
        <f t="shared" si="436"/>
        <v>-1.6775147792396528E-2</v>
      </c>
      <c r="T697" s="22">
        <f t="shared" si="437"/>
        <v>-1.3618549566963956E-2</v>
      </c>
      <c r="U697" s="22">
        <f t="shared" si="438"/>
        <v>-1.7036284080454989E-2</v>
      </c>
      <c r="V697" s="22">
        <f t="shared" si="439"/>
        <v>-1.1708805523450216E-2</v>
      </c>
      <c r="W697" s="22">
        <f t="shared" si="440"/>
        <v>-2.4150307237845281E-2</v>
      </c>
      <c r="X697" s="22">
        <f t="shared" si="441"/>
        <v>-9.3117712426286081E-3</v>
      </c>
      <c r="Y697" s="22">
        <f t="shared" si="442"/>
        <v>-4.5030662994285597E-2</v>
      </c>
      <c r="Z697" s="16"/>
    </row>
    <row r="698" spans="1:26">
      <c r="A698" s="2"/>
      <c r="B698" s="112">
        <v>44470</v>
      </c>
      <c r="C698">
        <v>55.403880999999998</v>
      </c>
      <c r="D698">
        <v>342.64645400000001</v>
      </c>
      <c r="E698">
        <v>43.973205999999998</v>
      </c>
      <c r="F698">
        <v>49.450073000000003</v>
      </c>
      <c r="G698">
        <v>65.824669</v>
      </c>
      <c r="H698">
        <v>155.42584199999999</v>
      </c>
      <c r="I698">
        <v>249.985794</v>
      </c>
      <c r="J698">
        <v>65.487945999999994</v>
      </c>
      <c r="K698">
        <v>378.98596199999997</v>
      </c>
      <c r="L698">
        <v>140.65348800000001</v>
      </c>
      <c r="M698">
        <v>331.28729199999998</v>
      </c>
      <c r="O698" s="22">
        <f t="shared" ref="O698:O700" si="467">C698/C697-1</f>
        <v>3.58722485051719E-2</v>
      </c>
      <c r="P698" s="22">
        <f t="shared" si="433"/>
        <v>1.0666155672031108E-2</v>
      </c>
      <c r="Q698" s="22">
        <f t="shared" si="434"/>
        <v>-1.671687522212828E-2</v>
      </c>
      <c r="R698" s="22">
        <f t="shared" si="435"/>
        <v>-1.8441465099483523E-4</v>
      </c>
      <c r="S698" s="22">
        <f t="shared" si="436"/>
        <v>1.6767204969281746E-2</v>
      </c>
      <c r="T698" s="22">
        <f t="shared" si="437"/>
        <v>2.1015334585158918E-2</v>
      </c>
      <c r="U698" s="22">
        <f t="shared" si="438"/>
        <v>4.5210920269476151E-3</v>
      </c>
      <c r="V698" s="22">
        <f t="shared" si="439"/>
        <v>-1.3638305230155301E-2</v>
      </c>
      <c r="W698" s="22">
        <f t="shared" si="440"/>
        <v>4.3251473270375929E-3</v>
      </c>
      <c r="X698" s="22">
        <f t="shared" si="441"/>
        <v>8.1270297147051362E-3</v>
      </c>
      <c r="Y698" s="22">
        <f t="shared" si="442"/>
        <v>2.1278920538600588E-2</v>
      </c>
      <c r="Z698" s="16"/>
    </row>
    <row r="699" spans="1:26">
      <c r="A699" s="2"/>
      <c r="B699" s="112">
        <v>44473</v>
      </c>
      <c r="C699">
        <v>56.122227000000002</v>
      </c>
      <c r="D699">
        <v>325.88424700000002</v>
      </c>
      <c r="E699">
        <v>43.549675000000001</v>
      </c>
      <c r="F699">
        <v>49.085194000000001</v>
      </c>
      <c r="G699">
        <v>66.824455</v>
      </c>
      <c r="H699">
        <v>155.258453</v>
      </c>
      <c r="I699">
        <v>248.69191000000001</v>
      </c>
      <c r="J699">
        <v>66.969666000000004</v>
      </c>
      <c r="K699">
        <v>373.75161700000001</v>
      </c>
      <c r="L699">
        <v>137.192657</v>
      </c>
      <c r="M699">
        <v>327.64721700000001</v>
      </c>
      <c r="O699" s="22">
        <f t="shared" si="467"/>
        <v>1.2965626000099206E-2</v>
      </c>
      <c r="P699" s="22">
        <f t="shared" si="433"/>
        <v>-4.8919832101925076E-2</v>
      </c>
      <c r="Q699" s="22">
        <f t="shared" si="434"/>
        <v>-9.6315697336236683E-3</v>
      </c>
      <c r="R699" s="22">
        <f t="shared" si="435"/>
        <v>-7.3787353155171376E-3</v>
      </c>
      <c r="S699" s="22">
        <f t="shared" si="436"/>
        <v>1.5188621761242693E-2</v>
      </c>
      <c r="T699" s="22">
        <f t="shared" si="437"/>
        <v>-1.0769701990740455E-3</v>
      </c>
      <c r="U699" s="22">
        <f t="shared" si="438"/>
        <v>-5.1758301113702387E-3</v>
      </c>
      <c r="V699" s="22">
        <f t="shared" si="439"/>
        <v>2.2625843235333898E-2</v>
      </c>
      <c r="W699" s="22">
        <f t="shared" si="440"/>
        <v>-1.381144824567393E-2</v>
      </c>
      <c r="X699" s="22">
        <f t="shared" si="441"/>
        <v>-2.4605369189280357E-2</v>
      </c>
      <c r="Y699" s="22">
        <f t="shared" si="442"/>
        <v>-1.0987668672784334E-2</v>
      </c>
      <c r="Z699" s="16"/>
    </row>
    <row r="700" spans="1:26">
      <c r="A700" s="2"/>
      <c r="B700" s="112">
        <v>44474</v>
      </c>
      <c r="C700">
        <v>56.031292000000001</v>
      </c>
      <c r="D700">
        <v>332.60708599999998</v>
      </c>
      <c r="E700">
        <v>43.835242999999998</v>
      </c>
      <c r="F700">
        <v>48.747684</v>
      </c>
      <c r="G700">
        <v>67.576713999999996</v>
      </c>
      <c r="H700">
        <v>157.793869</v>
      </c>
      <c r="I700">
        <v>248.054306</v>
      </c>
      <c r="J700">
        <v>66.805031</v>
      </c>
      <c r="K700">
        <v>379.95169099999998</v>
      </c>
      <c r="L700">
        <v>139.135086</v>
      </c>
      <c r="M700">
        <v>327.50198399999999</v>
      </c>
      <c r="O700" s="22">
        <f t="shared" si="467"/>
        <v>-1.6203027723757923E-3</v>
      </c>
      <c r="P700" s="22">
        <f t="shared" si="433"/>
        <v>2.0629530460243295E-2</v>
      </c>
      <c r="Q700" s="22">
        <f t="shared" si="434"/>
        <v>6.557293481524118E-3</v>
      </c>
      <c r="R700" s="22">
        <f t="shared" si="435"/>
        <v>-6.876004197925778E-3</v>
      </c>
      <c r="S700" s="22">
        <f t="shared" si="436"/>
        <v>1.1257241080379954E-2</v>
      </c>
      <c r="T700" s="22">
        <f t="shared" si="437"/>
        <v>1.6330292818259595E-2</v>
      </c>
      <c r="U700" s="22">
        <f t="shared" si="438"/>
        <v>-2.563830886175622E-3</v>
      </c>
      <c r="V700" s="22">
        <f t="shared" si="439"/>
        <v>-2.4583518155817385E-3</v>
      </c>
      <c r="W700" s="22">
        <f t="shared" si="440"/>
        <v>1.6588754985908061E-2</v>
      </c>
      <c r="X700" s="22">
        <f t="shared" si="441"/>
        <v>1.415840353613107E-2</v>
      </c>
      <c r="Y700" s="22">
        <f t="shared" si="442"/>
        <v>-4.4326028870256273E-4</v>
      </c>
      <c r="Z700" s="16"/>
    </row>
    <row r="701" spans="1:26">
      <c r="A701" s="2"/>
      <c r="B701" s="112">
        <v>44475</v>
      </c>
      <c r="C701">
        <v>55.003779999999999</v>
      </c>
      <c r="D701">
        <v>333.286407</v>
      </c>
      <c r="E701">
        <v>44.156094000000003</v>
      </c>
      <c r="F701">
        <v>48.391917999999997</v>
      </c>
      <c r="G701">
        <v>66.462646000000007</v>
      </c>
      <c r="H701">
        <v>158.130661</v>
      </c>
      <c r="I701">
        <v>251.25164799999999</v>
      </c>
      <c r="J701">
        <v>68.241020000000006</v>
      </c>
      <c r="K701">
        <v>380.743561</v>
      </c>
      <c r="L701">
        <v>140.012619</v>
      </c>
      <c r="M701">
        <v>327.608521</v>
      </c>
      <c r="O701" s="22">
        <f t="shared" ref="O701" si="468">(C701/C700)-1</f>
        <v>-1.833818145760413E-2</v>
      </c>
      <c r="P701" s="22">
        <f t="shared" si="433"/>
        <v>2.042412890746359E-3</v>
      </c>
      <c r="Q701" s="22">
        <f t="shared" si="434"/>
        <v>7.3194757925718612E-3</v>
      </c>
      <c r="R701" s="22">
        <f t="shared" si="435"/>
        <v>-7.2981108189673627E-3</v>
      </c>
      <c r="S701" s="22">
        <f t="shared" si="436"/>
        <v>-1.6485974739760101E-2</v>
      </c>
      <c r="T701" s="22">
        <f t="shared" si="437"/>
        <v>2.1343795049477698E-3</v>
      </c>
      <c r="U701" s="22">
        <f t="shared" si="438"/>
        <v>1.2889685535231177E-2</v>
      </c>
      <c r="V701" s="22">
        <f t="shared" si="439"/>
        <v>2.1495222418203896E-2</v>
      </c>
      <c r="W701" s="22">
        <f t="shared" si="440"/>
        <v>2.0841333747347868E-3</v>
      </c>
      <c r="X701" s="22">
        <f t="shared" si="441"/>
        <v>6.307057588622822E-3</v>
      </c>
      <c r="Y701" s="22">
        <f t="shared" si="442"/>
        <v>3.2530184611045954E-4</v>
      </c>
      <c r="Z701" s="16"/>
    </row>
    <row r="702" spans="1:26">
      <c r="A702" s="2"/>
      <c r="B702" s="112">
        <v>44476</v>
      </c>
      <c r="C702">
        <v>55.158366999999998</v>
      </c>
      <c r="D702">
        <v>328.87106299999999</v>
      </c>
      <c r="E702">
        <v>44.675884000000003</v>
      </c>
      <c r="F702">
        <v>48.282463</v>
      </c>
      <c r="G702">
        <v>67.167259000000001</v>
      </c>
      <c r="H702">
        <v>159.13171399999999</v>
      </c>
      <c r="I702">
        <v>249.51701399999999</v>
      </c>
      <c r="J702">
        <v>68.030647000000002</v>
      </c>
      <c r="K702">
        <v>390.83563199999998</v>
      </c>
      <c r="L702">
        <v>141.28454600000001</v>
      </c>
      <c r="M702">
        <v>333.11703499999999</v>
      </c>
      <c r="O702" s="22">
        <f t="shared" ref="O702:O704" si="469">C702/C701-1</f>
        <v>2.810479570676705E-3</v>
      </c>
      <c r="P702" s="22">
        <f t="shared" si="433"/>
        <v>-1.3247897025695399E-2</v>
      </c>
      <c r="Q702" s="22">
        <f t="shared" si="434"/>
        <v>1.1771648099127674E-2</v>
      </c>
      <c r="R702" s="22">
        <f t="shared" si="435"/>
        <v>-2.2618446328165343E-3</v>
      </c>
      <c r="S702" s="22">
        <f t="shared" si="436"/>
        <v>1.0601639302774579E-2</v>
      </c>
      <c r="T702" s="22">
        <f t="shared" si="437"/>
        <v>6.3305433220188778E-3</v>
      </c>
      <c r="U702" s="22">
        <f t="shared" si="438"/>
        <v>-6.9039706358463571E-3</v>
      </c>
      <c r="V702" s="22">
        <f t="shared" si="439"/>
        <v>-3.0827938972777247E-3</v>
      </c>
      <c r="W702" s="22">
        <f t="shared" si="440"/>
        <v>2.6506215820154111E-2</v>
      </c>
      <c r="X702" s="22">
        <f t="shared" si="441"/>
        <v>9.0843740306008058E-3</v>
      </c>
      <c r="Y702" s="22">
        <f t="shared" si="442"/>
        <v>1.6814318452968324E-2</v>
      </c>
      <c r="Z702" s="16"/>
    </row>
    <row r="703" spans="1:26">
      <c r="A703" s="2"/>
      <c r="B703" s="112">
        <v>44477</v>
      </c>
      <c r="C703">
        <v>56.540503999999999</v>
      </c>
      <c r="D703">
        <v>329.70016500000003</v>
      </c>
      <c r="E703">
        <v>44.810634999999998</v>
      </c>
      <c r="F703">
        <v>48.017921000000001</v>
      </c>
      <c r="G703">
        <v>67.052986000000004</v>
      </c>
      <c r="H703">
        <v>159.25337200000001</v>
      </c>
      <c r="I703">
        <v>245.738281</v>
      </c>
      <c r="J703">
        <v>67.198325999999994</v>
      </c>
      <c r="K703">
        <v>394.46676600000001</v>
      </c>
      <c r="L703">
        <v>140.90000900000001</v>
      </c>
      <c r="M703">
        <v>332.22644000000003</v>
      </c>
      <c r="O703" s="22">
        <f t="shared" si="469"/>
        <v>2.5057612746222091E-2</v>
      </c>
      <c r="P703" s="22">
        <f t="shared" si="433"/>
        <v>2.52105488526988E-3</v>
      </c>
      <c r="Q703" s="22">
        <f t="shared" si="434"/>
        <v>3.0161910170596329E-3</v>
      </c>
      <c r="R703" s="22">
        <f t="shared" si="435"/>
        <v>-5.4790494014358426E-3</v>
      </c>
      <c r="S703" s="22">
        <f t="shared" si="436"/>
        <v>-1.7013199838926685E-3</v>
      </c>
      <c r="T703" s="22">
        <f t="shared" si="437"/>
        <v>7.6451134058697079E-4</v>
      </c>
      <c r="U703" s="22">
        <f t="shared" si="438"/>
        <v>-1.5144189726476909E-2</v>
      </c>
      <c r="V703" s="22">
        <f t="shared" si="439"/>
        <v>-1.22345007243575E-2</v>
      </c>
      <c r="W703" s="22">
        <f t="shared" si="440"/>
        <v>9.2906933316663221E-3</v>
      </c>
      <c r="X703" s="22">
        <f t="shared" si="441"/>
        <v>-2.7217201802098856E-3</v>
      </c>
      <c r="Y703" s="22">
        <f t="shared" si="442"/>
        <v>-2.6735198336523824E-3</v>
      </c>
      <c r="Z703" s="16"/>
    </row>
    <row r="704" spans="1:26">
      <c r="A704" s="2"/>
      <c r="B704" s="112">
        <v>44480</v>
      </c>
      <c r="C704">
        <v>55.976734</v>
      </c>
      <c r="D704">
        <v>325.10507200000001</v>
      </c>
      <c r="E704">
        <v>44.768925000000003</v>
      </c>
      <c r="F704">
        <v>47.890217</v>
      </c>
      <c r="G704">
        <v>66.424544999999995</v>
      </c>
      <c r="H704">
        <v>155.903976</v>
      </c>
      <c r="I704">
        <v>245.28826900000001</v>
      </c>
      <c r="J704">
        <v>67.609900999999994</v>
      </c>
      <c r="K704">
        <v>391.11566199999999</v>
      </c>
      <c r="L704">
        <v>140.81126399999999</v>
      </c>
      <c r="M704">
        <v>321.98376500000001</v>
      </c>
      <c r="O704" s="22">
        <f t="shared" si="469"/>
        <v>-9.9710819698387576E-3</v>
      </c>
      <c r="P704" s="22">
        <f t="shared" si="433"/>
        <v>-1.3937187444234445E-2</v>
      </c>
      <c r="Q704" s="22">
        <f t="shared" si="434"/>
        <v>-9.3080582321569683E-4</v>
      </c>
      <c r="R704" s="22">
        <f t="shared" si="435"/>
        <v>-2.659507061957167E-3</v>
      </c>
      <c r="S704" s="22">
        <f t="shared" si="436"/>
        <v>-9.3723044638163167E-3</v>
      </c>
      <c r="T704" s="22">
        <f t="shared" si="437"/>
        <v>-2.1031868637607309E-2</v>
      </c>
      <c r="U704" s="22">
        <f t="shared" si="438"/>
        <v>-1.8312653534025003E-3</v>
      </c>
      <c r="V704" s="22">
        <f t="shared" si="439"/>
        <v>6.1247805488486851E-3</v>
      </c>
      <c r="W704" s="22">
        <f t="shared" si="440"/>
        <v>-8.4952758732531608E-3</v>
      </c>
      <c r="X704" s="22">
        <f t="shared" si="441"/>
        <v>-6.2984382066300082E-4</v>
      </c>
      <c r="Y704" s="22">
        <f t="shared" si="442"/>
        <v>-3.083040290230965E-2</v>
      </c>
      <c r="Z704" s="16"/>
    </row>
    <row r="705" spans="1:26">
      <c r="A705" s="2"/>
      <c r="B705" s="112">
        <v>44481</v>
      </c>
      <c r="C705">
        <v>55.685763999999999</v>
      </c>
      <c r="D705">
        <v>323.42681900000002</v>
      </c>
      <c r="E705">
        <v>44.720798000000002</v>
      </c>
      <c r="F705">
        <v>47.689540999999998</v>
      </c>
      <c r="G705">
        <v>65.910362000000006</v>
      </c>
      <c r="H705">
        <v>154.70645099999999</v>
      </c>
      <c r="I705">
        <v>248.054306</v>
      </c>
      <c r="J705">
        <v>69.228827999999993</v>
      </c>
      <c r="K705">
        <v>389.42559799999998</v>
      </c>
      <c r="L705">
        <v>139.52946499999999</v>
      </c>
      <c r="M705">
        <v>320.05725100000001</v>
      </c>
      <c r="O705" s="22">
        <f t="shared" ref="O705" si="470">(C705/C704)-1</f>
        <v>-5.1980524622962099E-3</v>
      </c>
      <c r="P705" s="22">
        <f t="shared" si="433"/>
        <v>-5.1621864576754106E-3</v>
      </c>
      <c r="Q705" s="22">
        <f t="shared" si="434"/>
        <v>-1.0750090604141338E-3</v>
      </c>
      <c r="R705" s="22">
        <f t="shared" si="435"/>
        <v>-4.1903339047305588E-3</v>
      </c>
      <c r="S705" s="22">
        <f t="shared" si="436"/>
        <v>-7.7408584432153704E-3</v>
      </c>
      <c r="T705" s="22">
        <f t="shared" si="437"/>
        <v>-7.6811703634807049E-3</v>
      </c>
      <c r="U705" s="22">
        <f t="shared" si="438"/>
        <v>1.1276678706554799E-2</v>
      </c>
      <c r="V705" s="22">
        <f t="shared" si="439"/>
        <v>2.3945117150814932E-2</v>
      </c>
      <c r="W705" s="22">
        <f t="shared" si="440"/>
        <v>-4.3211360837808188E-3</v>
      </c>
      <c r="X705" s="22">
        <f t="shared" si="441"/>
        <v>-9.1029578429180358E-3</v>
      </c>
      <c r="Y705" s="22">
        <f t="shared" si="442"/>
        <v>-5.983264404650912E-3</v>
      </c>
      <c r="Z705" s="16"/>
    </row>
    <row r="706" spans="1:26">
      <c r="A706" s="2"/>
      <c r="B706" s="112">
        <v>44482</v>
      </c>
      <c r="C706">
        <v>55.531180999999997</v>
      </c>
      <c r="D706">
        <v>324.19604500000003</v>
      </c>
      <c r="E706">
        <v>44.396735999999997</v>
      </c>
      <c r="F706">
        <v>48.318953999999998</v>
      </c>
      <c r="G706">
        <v>66.329329999999999</v>
      </c>
      <c r="H706">
        <v>150.627365</v>
      </c>
      <c r="I706">
        <v>247.70735199999999</v>
      </c>
      <c r="J706">
        <v>69.558090000000007</v>
      </c>
      <c r="K706">
        <v>389.72500600000001</v>
      </c>
      <c r="L706">
        <v>138.93785099999999</v>
      </c>
      <c r="M706">
        <v>318.50826999999998</v>
      </c>
      <c r="O706" s="22">
        <f t="shared" ref="O706:O708" si="471">C706/C705-1</f>
        <v>-2.7759877731048377E-3</v>
      </c>
      <c r="P706" s="22">
        <f t="shared" si="433"/>
        <v>2.378361826574471E-3</v>
      </c>
      <c r="Q706" s="22">
        <f t="shared" si="434"/>
        <v>-7.2463375988953693E-3</v>
      </c>
      <c r="R706" s="22">
        <f t="shared" si="435"/>
        <v>1.3198134995679567E-2</v>
      </c>
      <c r="S706" s="22">
        <f t="shared" si="436"/>
        <v>6.3566332711082474E-3</v>
      </c>
      <c r="T706" s="22">
        <f t="shared" si="437"/>
        <v>-2.6366618674485642E-2</v>
      </c>
      <c r="U706" s="22">
        <f t="shared" si="438"/>
        <v>-1.3987017826653236E-3</v>
      </c>
      <c r="V706" s="22">
        <f t="shared" si="439"/>
        <v>4.7561400288331779E-3</v>
      </c>
      <c r="W706" s="22">
        <f t="shared" si="440"/>
        <v>7.6884519543063412E-4</v>
      </c>
      <c r="X706" s="22">
        <f t="shared" si="441"/>
        <v>-4.2400649927238909E-3</v>
      </c>
      <c r="Y706" s="22">
        <f t="shared" si="442"/>
        <v>-4.8396997573413314E-3</v>
      </c>
      <c r="Z706" s="16"/>
    </row>
    <row r="707" spans="1:26">
      <c r="A707" s="2"/>
      <c r="B707" s="112">
        <v>44483</v>
      </c>
      <c r="C707">
        <v>56.376831000000003</v>
      </c>
      <c r="D707">
        <v>328.18179300000003</v>
      </c>
      <c r="E707">
        <v>44.878014</v>
      </c>
      <c r="F707">
        <v>48.474021999999998</v>
      </c>
      <c r="G707">
        <v>68.281311000000002</v>
      </c>
      <c r="H707">
        <v>152.93821700000001</v>
      </c>
      <c r="I707">
        <v>251.167236</v>
      </c>
      <c r="J707">
        <v>69.210517999999993</v>
      </c>
      <c r="K707">
        <v>405.959137</v>
      </c>
      <c r="L707">
        <v>141.74795499999999</v>
      </c>
      <c r="M707">
        <v>319.253693</v>
      </c>
      <c r="O707" s="22">
        <f t="shared" si="471"/>
        <v>1.5228381330481877E-2</v>
      </c>
      <c r="P707" s="22">
        <f t="shared" si="433"/>
        <v>1.2294252386700233E-2</v>
      </c>
      <c r="Q707" s="22">
        <f t="shared" si="434"/>
        <v>1.084039150986249E-2</v>
      </c>
      <c r="R707" s="22">
        <f t="shared" si="435"/>
        <v>3.2092582136609149E-3</v>
      </c>
      <c r="S707" s="22">
        <f t="shared" si="436"/>
        <v>2.9428625315527812E-2</v>
      </c>
      <c r="T707" s="22">
        <f t="shared" si="437"/>
        <v>1.534151513571258E-2</v>
      </c>
      <c r="U707" s="22">
        <f t="shared" si="438"/>
        <v>1.3967627412205363E-2</v>
      </c>
      <c r="V707" s="22">
        <f t="shared" si="439"/>
        <v>-4.9968594594821392E-3</v>
      </c>
      <c r="W707" s="22">
        <f t="shared" si="440"/>
        <v>4.1655348643448331E-2</v>
      </c>
      <c r="X707" s="22">
        <f t="shared" si="441"/>
        <v>2.0225618719264649E-2</v>
      </c>
      <c r="Y707" s="22">
        <f t="shared" si="442"/>
        <v>2.3403568139690467E-3</v>
      </c>
      <c r="Z707" s="16"/>
    </row>
    <row r="708" spans="1:26">
      <c r="A708" s="2"/>
      <c r="B708" s="112">
        <v>44484</v>
      </c>
      <c r="C708">
        <v>56.913319000000001</v>
      </c>
      <c r="D708">
        <v>324.41580199999999</v>
      </c>
      <c r="E708">
        <v>45.096207</v>
      </c>
      <c r="F708">
        <v>48.309829999999998</v>
      </c>
      <c r="G708">
        <v>68.624099999999999</v>
      </c>
      <c r="H708">
        <v>155.87591599999999</v>
      </c>
      <c r="I708">
        <v>252.53623999999999</v>
      </c>
      <c r="J708">
        <v>68.112967999999995</v>
      </c>
      <c r="K708">
        <v>413.40493800000002</v>
      </c>
      <c r="L708">
        <v>142.81286600000001</v>
      </c>
      <c r="M708">
        <v>322.14837599999998</v>
      </c>
      <c r="O708" s="22">
        <f t="shared" si="471"/>
        <v>9.5161077783885162E-3</v>
      </c>
      <c r="P708" s="22">
        <f t="shared" si="433"/>
        <v>-1.1475319717081489E-2</v>
      </c>
      <c r="Q708" s="22">
        <f t="shared" si="434"/>
        <v>4.8619130071130279E-3</v>
      </c>
      <c r="R708" s="22">
        <f t="shared" si="435"/>
        <v>-3.3872163527094434E-3</v>
      </c>
      <c r="S708" s="22">
        <f t="shared" si="436"/>
        <v>5.0202463160087252E-3</v>
      </c>
      <c r="T708" s="22">
        <f t="shared" si="437"/>
        <v>1.9208403613074632E-2</v>
      </c>
      <c r="U708" s="22">
        <f t="shared" si="438"/>
        <v>5.4505676050835561E-3</v>
      </c>
      <c r="V708" s="22">
        <f t="shared" si="439"/>
        <v>-1.5858138787517739E-2</v>
      </c>
      <c r="W708" s="22">
        <f t="shared" si="440"/>
        <v>1.8341257336942363E-2</v>
      </c>
      <c r="X708" s="22">
        <f t="shared" si="441"/>
        <v>7.5127080316610417E-3</v>
      </c>
      <c r="Y708" s="22">
        <f t="shared" si="442"/>
        <v>9.0670305887423641E-3</v>
      </c>
      <c r="Z708" s="16"/>
    </row>
    <row r="709" spans="1:26">
      <c r="A709" s="2"/>
      <c r="B709" s="112">
        <v>44487</v>
      </c>
      <c r="C709">
        <v>56.886043999999998</v>
      </c>
      <c r="D709">
        <v>334.98455799999999</v>
      </c>
      <c r="E709">
        <v>45.458759000000001</v>
      </c>
      <c r="F709">
        <v>48.090899999999998</v>
      </c>
      <c r="G709">
        <v>68.414619000000002</v>
      </c>
      <c r="H709">
        <v>155.819794</v>
      </c>
      <c r="I709">
        <v>251.28916899999999</v>
      </c>
      <c r="J709">
        <v>66.667831000000007</v>
      </c>
      <c r="K709">
        <v>410.07318099999998</v>
      </c>
      <c r="L709">
        <v>144.49894699999999</v>
      </c>
      <c r="M709">
        <v>321.25769000000003</v>
      </c>
      <c r="O709" s="22">
        <f t="shared" ref="O709" si="472">(C709/C708)-1</f>
        <v>-4.7923755773238152E-4</v>
      </c>
      <c r="P709" s="22">
        <f t="shared" si="433"/>
        <v>3.2577808894771465E-2</v>
      </c>
      <c r="Q709" s="22">
        <f t="shared" si="434"/>
        <v>8.0395231465919537E-3</v>
      </c>
      <c r="R709" s="22">
        <f t="shared" si="435"/>
        <v>-4.5317899069402534E-3</v>
      </c>
      <c r="S709" s="22">
        <f t="shared" si="436"/>
        <v>-3.0525864820084569E-3</v>
      </c>
      <c r="T709" s="22">
        <f t="shared" si="437"/>
        <v>-3.6004279198587064E-4</v>
      </c>
      <c r="U709" s="22">
        <f t="shared" si="438"/>
        <v>-4.938186297538949E-3</v>
      </c>
      <c r="V709" s="22">
        <f t="shared" si="439"/>
        <v>-2.1216767414980242E-2</v>
      </c>
      <c r="W709" s="22">
        <f t="shared" si="440"/>
        <v>-8.0593062485384559E-3</v>
      </c>
      <c r="X709" s="22">
        <f t="shared" si="441"/>
        <v>1.1806226198135317E-2</v>
      </c>
      <c r="Y709" s="22">
        <f t="shared" si="442"/>
        <v>-2.7648315694130954E-3</v>
      </c>
      <c r="Z709" s="16"/>
    </row>
    <row r="710" spans="1:26">
      <c r="A710" s="2"/>
      <c r="B710" s="112">
        <v>44488</v>
      </c>
      <c r="C710">
        <v>57.740783999999998</v>
      </c>
      <c r="D710">
        <v>339.629639</v>
      </c>
      <c r="E710">
        <v>46.424537999999998</v>
      </c>
      <c r="F710">
        <v>47.899338</v>
      </c>
      <c r="G710">
        <v>68.785965000000004</v>
      </c>
      <c r="H710">
        <v>157.70967099999999</v>
      </c>
      <c r="I710">
        <v>255.88362100000001</v>
      </c>
      <c r="J710">
        <v>67.436126999999999</v>
      </c>
      <c r="K710">
        <v>409.84140000000002</v>
      </c>
      <c r="L710">
        <v>146.67799400000001</v>
      </c>
      <c r="M710">
        <v>332.148956</v>
      </c>
      <c r="O710" s="22">
        <f t="shared" ref="O710:O712" si="473">C710/C709-1</f>
        <v>1.5025477953784172E-2</v>
      </c>
      <c r="P710" s="22">
        <f t="shared" si="433"/>
        <v>1.3866552618822414E-2</v>
      </c>
      <c r="Q710" s="22">
        <f t="shared" si="434"/>
        <v>2.1245168615359633E-2</v>
      </c>
      <c r="R710" s="22">
        <f t="shared" si="435"/>
        <v>-3.9833315658471813E-3</v>
      </c>
      <c r="S710" s="22">
        <f t="shared" si="436"/>
        <v>5.4278749984708607E-3</v>
      </c>
      <c r="T710" s="22">
        <f t="shared" si="437"/>
        <v>1.2128606716037549E-2</v>
      </c>
      <c r="U710" s="22">
        <f t="shared" si="438"/>
        <v>1.8283525781407794E-2</v>
      </c>
      <c r="V710" s="22">
        <f t="shared" si="439"/>
        <v>1.1524238729170522E-2</v>
      </c>
      <c r="W710" s="22">
        <f t="shared" si="440"/>
        <v>-5.6521862618452712E-4</v>
      </c>
      <c r="X710" s="22">
        <f t="shared" si="441"/>
        <v>1.5080019925681754E-2</v>
      </c>
      <c r="Y710" s="22">
        <f t="shared" si="442"/>
        <v>3.390196200439588E-2</v>
      </c>
      <c r="Z710" s="16"/>
    </row>
    <row r="711" spans="1:26">
      <c r="A711" s="2"/>
      <c r="B711" s="112">
        <v>44489</v>
      </c>
      <c r="C711">
        <v>58.059044</v>
      </c>
      <c r="D711">
        <v>340.41882299999997</v>
      </c>
      <c r="E711">
        <v>46.844864000000001</v>
      </c>
      <c r="F711">
        <v>48.163871999999998</v>
      </c>
      <c r="G711">
        <v>69.757210000000001</v>
      </c>
      <c r="H711">
        <v>159.83338900000001</v>
      </c>
      <c r="I711">
        <v>258.82785000000001</v>
      </c>
      <c r="J711">
        <v>69.064186000000007</v>
      </c>
      <c r="K711">
        <v>420.18447900000001</v>
      </c>
      <c r="L711">
        <v>147.17098999999999</v>
      </c>
      <c r="M711">
        <v>333.07827800000001</v>
      </c>
      <c r="O711" s="22">
        <f t="shared" si="473"/>
        <v>5.5118752803910986E-3</v>
      </c>
      <c r="P711" s="22">
        <f t="shared" si="433"/>
        <v>2.3236605683873979E-3</v>
      </c>
      <c r="Q711" s="22">
        <f t="shared" si="434"/>
        <v>9.0539619371119429E-3</v>
      </c>
      <c r="R711" s="22">
        <f t="shared" si="435"/>
        <v>5.5227068065115681E-3</v>
      </c>
      <c r="S711" s="22">
        <f t="shared" si="436"/>
        <v>1.4119813540450998E-2</v>
      </c>
      <c r="T711" s="22">
        <f t="shared" si="437"/>
        <v>1.3465997275462049E-2</v>
      </c>
      <c r="U711" s="22">
        <f t="shared" si="438"/>
        <v>1.1506125278725854E-2</v>
      </c>
      <c r="V711" s="22">
        <f t="shared" si="439"/>
        <v>2.4142237587280402E-2</v>
      </c>
      <c r="W711" s="22">
        <f t="shared" si="440"/>
        <v>2.52367842780159E-2</v>
      </c>
      <c r="X711" s="22">
        <f t="shared" si="441"/>
        <v>3.3610767815652753E-3</v>
      </c>
      <c r="Y711" s="22">
        <f t="shared" si="442"/>
        <v>2.7979073340818061E-3</v>
      </c>
      <c r="Z711" s="16"/>
    </row>
    <row r="712" spans="1:26">
      <c r="A712" s="2"/>
      <c r="B712" s="112">
        <v>44490</v>
      </c>
      <c r="C712">
        <v>57.004249999999999</v>
      </c>
      <c r="D712">
        <v>341.51763899999997</v>
      </c>
      <c r="E712">
        <v>47.104754999999997</v>
      </c>
      <c r="F712">
        <v>48.692951000000001</v>
      </c>
      <c r="G712">
        <v>68.785965000000004</v>
      </c>
      <c r="H712">
        <v>158.57974200000001</v>
      </c>
      <c r="I712">
        <v>261.64080799999999</v>
      </c>
      <c r="J712">
        <v>69.000168000000002</v>
      </c>
      <c r="K712">
        <v>427.128174</v>
      </c>
      <c r="L712">
        <v>147.38795500000001</v>
      </c>
      <c r="M712">
        <v>331.99404900000002</v>
      </c>
      <c r="O712" s="22">
        <f t="shared" si="473"/>
        <v>-1.8167608822494574E-2</v>
      </c>
      <c r="P712" s="22">
        <f t="shared" si="433"/>
        <v>3.2278356123685015E-3</v>
      </c>
      <c r="Q712" s="22">
        <f t="shared" si="434"/>
        <v>5.5479080908420464E-3</v>
      </c>
      <c r="R712" s="22">
        <f t="shared" si="435"/>
        <v>1.0984976457042439E-2</v>
      </c>
      <c r="S712" s="22">
        <f t="shared" si="436"/>
        <v>-1.3923220266406799E-2</v>
      </c>
      <c r="T712" s="22">
        <f t="shared" si="437"/>
        <v>-7.8434612933095949E-3</v>
      </c>
      <c r="U712" s="22">
        <f t="shared" si="438"/>
        <v>1.0868065395590154E-2</v>
      </c>
      <c r="V712" s="22">
        <f t="shared" si="439"/>
        <v>-9.2693483710937219E-4</v>
      </c>
      <c r="W712" s="22">
        <f t="shared" si="440"/>
        <v>1.652534861955246E-2</v>
      </c>
      <c r="X712" s="22">
        <f t="shared" si="441"/>
        <v>1.4742375518437267E-3</v>
      </c>
      <c r="Y712" s="22">
        <f t="shared" si="442"/>
        <v>-3.2551777513392111E-3</v>
      </c>
      <c r="Z712" s="16"/>
    </row>
    <row r="713" spans="1:26">
      <c r="A713" s="2"/>
      <c r="B713" s="112">
        <v>44491</v>
      </c>
      <c r="C713">
        <v>57.395251999999999</v>
      </c>
      <c r="D713">
        <v>324.26593000000003</v>
      </c>
      <c r="E713">
        <v>47.595664999999997</v>
      </c>
      <c r="F713">
        <v>48.993972999999997</v>
      </c>
      <c r="G713">
        <v>68.662177999999997</v>
      </c>
      <c r="H713">
        <v>160.71284499999999</v>
      </c>
      <c r="I713">
        <v>266.71350100000001</v>
      </c>
      <c r="J713">
        <v>69.594666000000004</v>
      </c>
      <c r="K713">
        <v>433.77246100000002</v>
      </c>
      <c r="L713">
        <v>146.60897800000001</v>
      </c>
      <c r="M713">
        <v>329.84484900000001</v>
      </c>
      <c r="O713" s="22">
        <f t="shared" ref="O713" si="474">(C713/C712)-1</f>
        <v>6.8591727809768077E-3</v>
      </c>
      <c r="P713" s="22">
        <f t="shared" ref="P713:P776" si="475">D713/D712-1</f>
        <v>-5.0514840318394039E-2</v>
      </c>
      <c r="Q713" s="22">
        <f t="shared" ref="Q713:Q776" si="476">E713/E712-1</f>
        <v>1.0421665498525634E-2</v>
      </c>
      <c r="R713" s="22">
        <f t="shared" ref="R713:R776" si="477">F713/F712-1</f>
        <v>6.182044707045975E-3</v>
      </c>
      <c r="S713" s="22">
        <f t="shared" ref="S713:S776" si="478">G713/G712-1</f>
        <v>-1.7995967636712518E-3</v>
      </c>
      <c r="T713" s="22">
        <f t="shared" ref="T713:T776" si="479">H713/H712-1</f>
        <v>1.3451295689458131E-2</v>
      </c>
      <c r="U713" s="22">
        <f t="shared" ref="U713:U776" si="480">I713/I712-1</f>
        <v>1.9388003877438109E-2</v>
      </c>
      <c r="V713" s="22">
        <f t="shared" ref="V713:V776" si="481">J713/J712-1</f>
        <v>8.6158920656540516E-3</v>
      </c>
      <c r="W713" s="22">
        <f t="shared" ref="W713:W776" si="482">K713/K712-1</f>
        <v>1.5555721688356838E-2</v>
      </c>
      <c r="X713" s="22">
        <f t="shared" ref="X713:X776" si="483">L713/L712-1</f>
        <v>-5.2852147924842274E-3</v>
      </c>
      <c r="Y713" s="22">
        <f t="shared" ref="Y713:Y776" si="484">M713/M712-1</f>
        <v>-6.473610013413289E-3</v>
      </c>
      <c r="Z713" s="16"/>
    </row>
    <row r="714" spans="1:26">
      <c r="A714" s="2"/>
      <c r="B714" s="112">
        <v>44494</v>
      </c>
      <c r="C714">
        <v>58.513691000000001</v>
      </c>
      <c r="D714">
        <v>328.34161399999999</v>
      </c>
      <c r="E714">
        <v>48.147533000000003</v>
      </c>
      <c r="F714">
        <v>48.811539000000003</v>
      </c>
      <c r="G714">
        <v>68.490798999999996</v>
      </c>
      <c r="H714">
        <v>159.92697100000001</v>
      </c>
      <c r="I714">
        <v>266.83532700000001</v>
      </c>
      <c r="J714">
        <v>69.40258</v>
      </c>
      <c r="K714">
        <v>434.09121699999997</v>
      </c>
      <c r="L714">
        <v>146.55969200000001</v>
      </c>
      <c r="M714">
        <v>341.47186299999998</v>
      </c>
      <c r="O714" s="22">
        <f t="shared" ref="O714:O716" si="485">C714/C713-1</f>
        <v>1.9486611889081074E-2</v>
      </c>
      <c r="P714" s="22">
        <f t="shared" si="475"/>
        <v>1.2568955363272183E-2</v>
      </c>
      <c r="Q714" s="22">
        <f t="shared" si="476"/>
        <v>1.1594921512284806E-2</v>
      </c>
      <c r="R714" s="22">
        <f t="shared" si="477"/>
        <v>-3.723600860048526E-3</v>
      </c>
      <c r="S714" s="22">
        <f t="shared" si="478"/>
        <v>-2.4959738387558827E-3</v>
      </c>
      <c r="T714" s="22">
        <f t="shared" si="479"/>
        <v>-4.8899265021410399E-3</v>
      </c>
      <c r="U714" s="22">
        <f t="shared" si="480"/>
        <v>4.567672785338317E-4</v>
      </c>
      <c r="V714" s="22">
        <f t="shared" si="481"/>
        <v>-2.7600678477285312E-3</v>
      </c>
      <c r="W714" s="22">
        <f t="shared" si="482"/>
        <v>7.3484609711060855E-4</v>
      </c>
      <c r="X714" s="22">
        <f t="shared" si="483"/>
        <v>-3.3617313668199422E-4</v>
      </c>
      <c r="Y714" s="22">
        <f t="shared" si="484"/>
        <v>3.5249948681175258E-2</v>
      </c>
      <c r="Z714" s="16"/>
    </row>
    <row r="715" spans="1:26">
      <c r="A715" s="2"/>
      <c r="B715" s="112">
        <v>44495</v>
      </c>
      <c r="C715">
        <v>59.868552999999999</v>
      </c>
      <c r="D715">
        <v>315.475281</v>
      </c>
      <c r="E715">
        <v>47.727218999999998</v>
      </c>
      <c r="F715">
        <v>49.258510999999999</v>
      </c>
      <c r="G715">
        <v>68.490798999999996</v>
      </c>
      <c r="H715">
        <v>160.35732999999999</v>
      </c>
      <c r="I715">
        <v>269.048157</v>
      </c>
      <c r="J715">
        <v>69.768456</v>
      </c>
      <c r="K715">
        <v>439.064728</v>
      </c>
      <c r="L715">
        <v>147.230164</v>
      </c>
      <c r="M715">
        <v>330.27084400000001</v>
      </c>
      <c r="O715" s="22">
        <f t="shared" si="485"/>
        <v>2.3154615216462782E-2</v>
      </c>
      <c r="P715" s="22">
        <f t="shared" si="475"/>
        <v>-3.9185812737096426E-2</v>
      </c>
      <c r="Q715" s="22">
        <f t="shared" si="476"/>
        <v>-8.7297099936565203E-3</v>
      </c>
      <c r="R715" s="22">
        <f t="shared" si="477"/>
        <v>9.1570970544483377E-3</v>
      </c>
      <c r="S715" s="22">
        <f t="shared" si="478"/>
        <v>0</v>
      </c>
      <c r="T715" s="22">
        <f t="shared" si="479"/>
        <v>2.6909719937107113E-3</v>
      </c>
      <c r="U715" s="22">
        <f t="shared" si="480"/>
        <v>8.2928674582882778E-3</v>
      </c>
      <c r="V715" s="22">
        <f t="shared" si="481"/>
        <v>5.2717924895586687E-3</v>
      </c>
      <c r="W715" s="22">
        <f t="shared" si="482"/>
        <v>1.1457294700344178E-2</v>
      </c>
      <c r="X715" s="22">
        <f t="shared" si="483"/>
        <v>4.5747366881747631E-3</v>
      </c>
      <c r="Y715" s="22">
        <f t="shared" si="484"/>
        <v>-3.2802172634645355E-2</v>
      </c>
      <c r="Z715" s="16"/>
    </row>
    <row r="716" spans="1:26">
      <c r="A716" s="2"/>
      <c r="B716" s="112">
        <v>44496</v>
      </c>
      <c r="C716">
        <v>58.313643999999996</v>
      </c>
      <c r="D716">
        <v>311.88906900000001</v>
      </c>
      <c r="E716">
        <v>47.335773000000003</v>
      </c>
      <c r="F716">
        <v>48.838894000000003</v>
      </c>
      <c r="G716">
        <v>65.843711999999996</v>
      </c>
      <c r="H716">
        <v>157.017349</v>
      </c>
      <c r="I716">
        <v>267.62295499999999</v>
      </c>
      <c r="J716">
        <v>69.503212000000005</v>
      </c>
      <c r="K716">
        <v>437.94448899999998</v>
      </c>
      <c r="L716">
        <v>146.76675399999999</v>
      </c>
      <c r="M716">
        <v>327.44390900000002</v>
      </c>
      <c r="O716" s="22">
        <f t="shared" si="485"/>
        <v>-2.5972049132371722E-2</v>
      </c>
      <c r="P716" s="22">
        <f t="shared" si="475"/>
        <v>-1.1367648167654676E-2</v>
      </c>
      <c r="Q716" s="22">
        <f t="shared" si="476"/>
        <v>-8.2017349470957512E-3</v>
      </c>
      <c r="R716" s="22">
        <f t="shared" si="477"/>
        <v>-8.5186700020224437E-3</v>
      </c>
      <c r="S716" s="22">
        <f t="shared" si="478"/>
        <v>-3.8648797190992012E-2</v>
      </c>
      <c r="T716" s="22">
        <f t="shared" si="479"/>
        <v>-2.0828365002086291E-2</v>
      </c>
      <c r="U716" s="22">
        <f t="shared" si="480"/>
        <v>-5.2972003818633207E-3</v>
      </c>
      <c r="V716" s="22">
        <f t="shared" si="481"/>
        <v>-3.8017754040593488E-3</v>
      </c>
      <c r="W716" s="22">
        <f t="shared" si="482"/>
        <v>-2.5514210742978438E-3</v>
      </c>
      <c r="X716" s="22">
        <f t="shared" si="483"/>
        <v>-3.1475207757020174E-3</v>
      </c>
      <c r="Y716" s="22">
        <f t="shared" si="484"/>
        <v>-8.5594446235768284E-3</v>
      </c>
      <c r="Z716" s="16"/>
    </row>
    <row r="717" spans="1:26">
      <c r="A717" s="2"/>
      <c r="B717" s="112">
        <v>44497</v>
      </c>
      <c r="C717">
        <v>58.477317999999997</v>
      </c>
      <c r="D717">
        <v>316.58410600000002</v>
      </c>
      <c r="E717">
        <v>47.630955</v>
      </c>
      <c r="F717">
        <v>49.149048000000001</v>
      </c>
      <c r="G717">
        <v>66.424544999999995</v>
      </c>
      <c r="H717">
        <v>159.38433800000001</v>
      </c>
      <c r="I717">
        <v>268.17614700000001</v>
      </c>
      <c r="J717">
        <v>69.777602999999999</v>
      </c>
      <c r="K717">
        <v>439.83734099999998</v>
      </c>
      <c r="L717">
        <v>150.434662</v>
      </c>
      <c r="M717">
        <v>338.548157</v>
      </c>
      <c r="O717" s="22">
        <f t="shared" ref="O717" si="486">(C717/C716)-1</f>
        <v>2.806787378953679E-3</v>
      </c>
      <c r="P717" s="22">
        <f t="shared" si="475"/>
        <v>1.5053547772782006E-2</v>
      </c>
      <c r="Q717" s="22">
        <f t="shared" si="476"/>
        <v>6.235918023351994E-3</v>
      </c>
      <c r="R717" s="22">
        <f t="shared" si="477"/>
        <v>6.3505533110557177E-3</v>
      </c>
      <c r="S717" s="22">
        <f t="shared" si="478"/>
        <v>8.8213890492685465E-3</v>
      </c>
      <c r="T717" s="22">
        <f t="shared" si="479"/>
        <v>1.5074697255269554E-2</v>
      </c>
      <c r="U717" s="22">
        <f t="shared" si="480"/>
        <v>2.0670573643430945E-3</v>
      </c>
      <c r="V717" s="22">
        <f t="shared" si="481"/>
        <v>3.94788948746716E-3</v>
      </c>
      <c r="W717" s="22">
        <f t="shared" si="482"/>
        <v>4.3221276840865741E-3</v>
      </c>
      <c r="X717" s="22">
        <f t="shared" si="483"/>
        <v>2.4991409157962385E-2</v>
      </c>
      <c r="Y717" s="22">
        <f t="shared" si="484"/>
        <v>3.3911908863755835E-2</v>
      </c>
      <c r="Z717" s="16"/>
    </row>
    <row r="718" spans="1:26">
      <c r="A718" s="2"/>
      <c r="B718" s="112">
        <v>44498</v>
      </c>
      <c r="C718">
        <v>58.622810000000001</v>
      </c>
      <c r="D718">
        <v>323.22705100000002</v>
      </c>
      <c r="E718">
        <v>47.942188000000002</v>
      </c>
      <c r="F718">
        <v>48.875388999999998</v>
      </c>
      <c r="G718">
        <v>66.272193999999999</v>
      </c>
      <c r="H718">
        <v>158.944626</v>
      </c>
      <c r="I718">
        <v>264.38809199999997</v>
      </c>
      <c r="J718">
        <v>68.963584999999995</v>
      </c>
      <c r="K718">
        <v>444.69500699999998</v>
      </c>
      <c r="L718">
        <v>147.70344499999999</v>
      </c>
      <c r="M718">
        <v>331.39376800000002</v>
      </c>
      <c r="O718" s="22">
        <f t="shared" ref="O718:O720" si="487">C718/C717-1</f>
        <v>2.4880074014339559E-3</v>
      </c>
      <c r="P718" s="22">
        <f t="shared" si="475"/>
        <v>2.0983191746208441E-2</v>
      </c>
      <c r="Q718" s="22">
        <f t="shared" si="476"/>
        <v>6.5342590758468155E-3</v>
      </c>
      <c r="R718" s="22">
        <f t="shared" si="477"/>
        <v>-5.5679410107801752E-3</v>
      </c>
      <c r="S718" s="22">
        <f t="shared" si="478"/>
        <v>-2.2935949354262464E-3</v>
      </c>
      <c r="T718" s="22">
        <f t="shared" si="479"/>
        <v>-2.7588156121087781E-3</v>
      </c>
      <c r="U718" s="22">
        <f t="shared" si="480"/>
        <v>-1.4125249550997698E-2</v>
      </c>
      <c r="V718" s="22">
        <f t="shared" si="481"/>
        <v>-1.1665892277784362E-2</v>
      </c>
      <c r="W718" s="22">
        <f t="shared" si="482"/>
        <v>1.1044232826971312E-2</v>
      </c>
      <c r="X718" s="22">
        <f t="shared" si="483"/>
        <v>-1.8155503284210006E-2</v>
      </c>
      <c r="Y718" s="22">
        <f t="shared" si="484"/>
        <v>-2.1132559289046671E-2</v>
      </c>
      <c r="Z718" s="16"/>
    </row>
    <row r="719" spans="1:26">
      <c r="A719" s="2"/>
      <c r="B719" s="112">
        <v>44501</v>
      </c>
      <c r="C719">
        <v>59.677596999999999</v>
      </c>
      <c r="D719">
        <v>329.63028000000003</v>
      </c>
      <c r="E719">
        <v>48.060909000000002</v>
      </c>
      <c r="F719">
        <v>49.048706000000003</v>
      </c>
      <c r="G719">
        <v>67.824280000000002</v>
      </c>
      <c r="H719">
        <v>158.86042800000001</v>
      </c>
      <c r="I719">
        <v>264.50997899999999</v>
      </c>
      <c r="J719">
        <v>69.612960999999999</v>
      </c>
      <c r="K719">
        <v>438.552887</v>
      </c>
      <c r="L719">
        <v>146.875214</v>
      </c>
      <c r="M719">
        <v>347.30954000000003</v>
      </c>
      <c r="O719" s="22">
        <f t="shared" si="487"/>
        <v>1.7992774484880458E-2</v>
      </c>
      <c r="P719" s="22">
        <f t="shared" si="475"/>
        <v>1.9810312844143807E-2</v>
      </c>
      <c r="Q719" s="22">
        <f t="shared" si="476"/>
        <v>2.4763367078699527E-3</v>
      </c>
      <c r="R719" s="22">
        <f t="shared" si="477"/>
        <v>3.5460996535496836E-3</v>
      </c>
      <c r="S719" s="22">
        <f t="shared" si="478"/>
        <v>2.3419867463570165E-2</v>
      </c>
      <c r="T719" s="22">
        <f t="shared" si="479"/>
        <v>-5.2973165635672448E-4</v>
      </c>
      <c r="U719" s="22">
        <f t="shared" si="480"/>
        <v>4.6101546812482574E-4</v>
      </c>
      <c r="V719" s="22">
        <f t="shared" si="481"/>
        <v>9.4162158188266787E-3</v>
      </c>
      <c r="W719" s="22">
        <f t="shared" si="482"/>
        <v>-1.3811983276888817E-2</v>
      </c>
      <c r="X719" s="22">
        <f t="shared" si="483"/>
        <v>-5.6073912155535366E-3</v>
      </c>
      <c r="Y719" s="22">
        <f t="shared" si="484"/>
        <v>4.8026769169660533E-2</v>
      </c>
      <c r="Z719" s="16"/>
    </row>
    <row r="720" spans="1:26">
      <c r="A720" s="2"/>
      <c r="B720" s="112">
        <v>44502</v>
      </c>
      <c r="C720">
        <v>58.941066999999997</v>
      </c>
      <c r="D720">
        <v>327.73226899999997</v>
      </c>
      <c r="E720">
        <v>48.038445000000003</v>
      </c>
      <c r="F720">
        <v>49.094310999999998</v>
      </c>
      <c r="G720">
        <v>73.784935000000004</v>
      </c>
      <c r="H720">
        <v>159.487244</v>
      </c>
      <c r="I720">
        <v>265.02569599999998</v>
      </c>
      <c r="J720">
        <v>69.914787000000004</v>
      </c>
      <c r="K720">
        <v>436.55377199999998</v>
      </c>
      <c r="L720">
        <v>147.92039500000001</v>
      </c>
      <c r="M720">
        <v>343.96951300000001</v>
      </c>
      <c r="O720" s="22">
        <f t="shared" si="487"/>
        <v>-1.2341817315466019E-2</v>
      </c>
      <c r="P720" s="22">
        <f t="shared" si="475"/>
        <v>-5.757999538149372E-3</v>
      </c>
      <c r="Q720" s="22">
        <f t="shared" si="476"/>
        <v>-4.6740688986968149E-4</v>
      </c>
      <c r="R720" s="22">
        <f t="shared" si="477"/>
        <v>9.2979007438032113E-4</v>
      </c>
      <c r="S720" s="22">
        <f t="shared" si="478"/>
        <v>8.788379323746609E-2</v>
      </c>
      <c r="T720" s="22">
        <f t="shared" si="479"/>
        <v>3.945702576100274E-3</v>
      </c>
      <c r="U720" s="22">
        <f t="shared" si="480"/>
        <v>1.9497071601974891E-3</v>
      </c>
      <c r="V720" s="22">
        <f t="shared" si="481"/>
        <v>4.3357730466313527E-3</v>
      </c>
      <c r="W720" s="22">
        <f t="shared" si="482"/>
        <v>-4.5584353888884488E-3</v>
      </c>
      <c r="X720" s="22">
        <f t="shared" si="483"/>
        <v>7.1161155891150685E-3</v>
      </c>
      <c r="Y720" s="22">
        <f t="shared" si="484"/>
        <v>-9.6168593583695339E-3</v>
      </c>
      <c r="Z720" s="16"/>
    </row>
    <row r="721" spans="1:26">
      <c r="A721" s="2"/>
      <c r="B721" s="112">
        <v>44503</v>
      </c>
      <c r="C721">
        <v>58.131790000000002</v>
      </c>
      <c r="D721">
        <v>331.26852400000001</v>
      </c>
      <c r="E721">
        <v>48.186034999999997</v>
      </c>
      <c r="F721">
        <v>49.313243999999997</v>
      </c>
      <c r="G721">
        <v>76.317772000000005</v>
      </c>
      <c r="H721">
        <v>159.54338100000001</v>
      </c>
      <c r="I721">
        <v>263.10354599999999</v>
      </c>
      <c r="J721">
        <v>70.408714000000003</v>
      </c>
      <c r="K721">
        <v>441.66256700000002</v>
      </c>
      <c r="L721">
        <v>149.369812</v>
      </c>
      <c r="M721">
        <v>332.110229</v>
      </c>
      <c r="O721" s="22">
        <f t="shared" ref="O721" si="488">(C721/C720)-1</f>
        <v>-1.3730274004031817E-2</v>
      </c>
      <c r="P721" s="22">
        <f t="shared" si="475"/>
        <v>1.0790072673618978E-2</v>
      </c>
      <c r="Q721" s="22">
        <f t="shared" si="476"/>
        <v>3.0723309216189598E-3</v>
      </c>
      <c r="R721" s="22">
        <f t="shared" si="477"/>
        <v>4.4594372655519798E-3</v>
      </c>
      <c r="S721" s="22">
        <f t="shared" si="478"/>
        <v>3.4327291878755384E-2</v>
      </c>
      <c r="T721" s="22">
        <f t="shared" si="479"/>
        <v>3.5198426276661365E-4</v>
      </c>
      <c r="U721" s="22">
        <f t="shared" si="480"/>
        <v>-7.2526929615156499E-3</v>
      </c>
      <c r="V721" s="22">
        <f t="shared" si="481"/>
        <v>7.0647000612331645E-3</v>
      </c>
      <c r="W721" s="22">
        <f t="shared" si="482"/>
        <v>1.1702556082827886E-2</v>
      </c>
      <c r="X721" s="22">
        <f t="shared" si="483"/>
        <v>9.7986285123154993E-3</v>
      </c>
      <c r="Y721" s="22">
        <f t="shared" si="484"/>
        <v>-3.4477718378489008E-2</v>
      </c>
      <c r="Z721" s="16"/>
    </row>
    <row r="722" spans="1:26">
      <c r="A722" s="2"/>
      <c r="B722" s="112">
        <v>44504</v>
      </c>
      <c r="C722">
        <v>58.568252999999999</v>
      </c>
      <c r="D722">
        <v>335.49404900000002</v>
      </c>
      <c r="E722">
        <v>48.538967</v>
      </c>
      <c r="F722">
        <v>48.676127999999999</v>
      </c>
      <c r="G722">
        <v>75.708359000000002</v>
      </c>
      <c r="H722">
        <v>157.447678</v>
      </c>
      <c r="I722">
        <v>261.55636600000003</v>
      </c>
      <c r="J722">
        <v>69.768456</v>
      </c>
      <c r="K722">
        <v>441.11209100000002</v>
      </c>
      <c r="L722">
        <v>148.84721400000001</v>
      </c>
      <c r="M722">
        <v>339.66146900000001</v>
      </c>
      <c r="O722" s="22">
        <f t="shared" ref="O722:O724" si="489">C722/C721-1</f>
        <v>7.5081637775129551E-3</v>
      </c>
      <c r="P722" s="22">
        <f t="shared" si="475"/>
        <v>1.2755588575025678E-2</v>
      </c>
      <c r="Q722" s="22">
        <f t="shared" si="476"/>
        <v>7.3243627536485612E-3</v>
      </c>
      <c r="R722" s="22">
        <f t="shared" si="477"/>
        <v>-1.291977465526295E-2</v>
      </c>
      <c r="S722" s="22">
        <f t="shared" si="478"/>
        <v>-7.9852042850517835E-3</v>
      </c>
      <c r="T722" s="22">
        <f t="shared" si="479"/>
        <v>-1.3135631117156876E-2</v>
      </c>
      <c r="U722" s="22">
        <f t="shared" si="480"/>
        <v>-5.8804984711227082E-3</v>
      </c>
      <c r="V722" s="22">
        <f t="shared" si="481"/>
        <v>-9.0934482910738357E-3</v>
      </c>
      <c r="W722" s="22">
        <f t="shared" si="482"/>
        <v>-1.2463723238741453E-3</v>
      </c>
      <c r="X722" s="22">
        <f t="shared" si="483"/>
        <v>-3.4986855309155906E-3</v>
      </c>
      <c r="Y722" s="22">
        <f t="shared" si="484"/>
        <v>2.2737149719047167E-2</v>
      </c>
      <c r="Z722" s="16"/>
    </row>
    <row r="723" spans="1:26">
      <c r="A723" s="2"/>
      <c r="B723" s="112">
        <v>44505</v>
      </c>
      <c r="C723">
        <v>59.122925000000002</v>
      </c>
      <c r="D723">
        <v>340.76843300000002</v>
      </c>
      <c r="E723">
        <v>48.202080000000002</v>
      </c>
      <c r="F723">
        <v>48.666930999999998</v>
      </c>
      <c r="G723">
        <v>76.555824000000001</v>
      </c>
      <c r="H723">
        <v>157.22314499999999</v>
      </c>
      <c r="I723">
        <v>260.50622600000003</v>
      </c>
      <c r="J723">
        <v>71.533707000000007</v>
      </c>
      <c r="K723">
        <v>440.19467200000003</v>
      </c>
      <c r="L723">
        <v>149.38043200000001</v>
      </c>
      <c r="M723">
        <v>343.87271099999998</v>
      </c>
      <c r="O723" s="22">
        <f t="shared" si="489"/>
        <v>9.4705232201479639E-3</v>
      </c>
      <c r="P723" s="22">
        <f t="shared" si="475"/>
        <v>1.572124458159907E-2</v>
      </c>
      <c r="Q723" s="22">
        <f t="shared" si="476"/>
        <v>-6.9405473750604463E-3</v>
      </c>
      <c r="R723" s="22">
        <f t="shared" si="477"/>
        <v>-1.8894271951952479E-4</v>
      </c>
      <c r="S723" s="22">
        <f t="shared" si="478"/>
        <v>1.1193810184156883E-2</v>
      </c>
      <c r="T723" s="22">
        <f t="shared" si="479"/>
        <v>-1.4260800975420818E-3</v>
      </c>
      <c r="U723" s="22">
        <f t="shared" si="480"/>
        <v>-4.0149663189615881E-3</v>
      </c>
      <c r="V723" s="22">
        <f t="shared" si="481"/>
        <v>2.5301563216477252E-2</v>
      </c>
      <c r="W723" s="22">
        <f t="shared" si="482"/>
        <v>-2.0797865638192414E-3</v>
      </c>
      <c r="X723" s="22">
        <f t="shared" si="483"/>
        <v>3.5823176374669696E-3</v>
      </c>
      <c r="Y723" s="22">
        <f t="shared" si="484"/>
        <v>1.2398350664849733E-2</v>
      </c>
      <c r="Z723" s="16"/>
    </row>
    <row r="724" spans="1:26">
      <c r="A724" s="2"/>
      <c r="B724" s="112">
        <v>44508</v>
      </c>
      <c r="C724">
        <v>59.759441000000002</v>
      </c>
      <c r="D724">
        <v>338.26110799999998</v>
      </c>
      <c r="E724">
        <v>47.894058000000001</v>
      </c>
      <c r="F724">
        <v>48.620891999999998</v>
      </c>
      <c r="G724">
        <v>75.717895999999996</v>
      </c>
      <c r="H724">
        <v>158.16807600000001</v>
      </c>
      <c r="I724">
        <v>261.37823500000002</v>
      </c>
      <c r="J724">
        <v>70.472733000000005</v>
      </c>
      <c r="K724">
        <v>446.77130099999999</v>
      </c>
      <c r="L724">
        <v>148.55096399999999</v>
      </c>
      <c r="M724">
        <v>349.35223400000001</v>
      </c>
      <c r="O724" s="22">
        <f t="shared" si="489"/>
        <v>1.0765976142080191E-2</v>
      </c>
      <c r="P724" s="22">
        <f t="shared" si="475"/>
        <v>-7.357855825806614E-3</v>
      </c>
      <c r="Q724" s="22">
        <f t="shared" si="476"/>
        <v>-6.3902221646866542E-3</v>
      </c>
      <c r="R724" s="22">
        <f t="shared" si="477"/>
        <v>-9.4600171110026388E-4</v>
      </c>
      <c r="S724" s="22">
        <f t="shared" si="478"/>
        <v>-1.0945320110459567E-2</v>
      </c>
      <c r="T724" s="22">
        <f t="shared" si="479"/>
        <v>6.0101265624727951E-3</v>
      </c>
      <c r="U724" s="22">
        <f t="shared" si="480"/>
        <v>3.3473633754919074E-3</v>
      </c>
      <c r="V724" s="22">
        <f t="shared" si="481"/>
        <v>-1.4831805095743222E-2</v>
      </c>
      <c r="W724" s="22">
        <f t="shared" si="482"/>
        <v>1.4940273970421858E-2</v>
      </c>
      <c r="X724" s="22">
        <f t="shared" si="483"/>
        <v>-5.5527219254528637E-3</v>
      </c>
      <c r="Y724" s="22">
        <f t="shared" si="484"/>
        <v>1.5934742201744623E-2</v>
      </c>
      <c r="Z724" s="16"/>
    </row>
    <row r="725" spans="1:26">
      <c r="A725" s="2"/>
      <c r="B725" s="112">
        <v>44509</v>
      </c>
      <c r="C725">
        <v>60.341392999999997</v>
      </c>
      <c r="D725">
        <v>335.01452599999999</v>
      </c>
      <c r="E725">
        <v>48.060909000000002</v>
      </c>
      <c r="F725">
        <v>48.749789999999997</v>
      </c>
      <c r="G725">
        <v>77.146172000000007</v>
      </c>
      <c r="H725">
        <v>156.970551</v>
      </c>
      <c r="I725">
        <v>262.46597300000002</v>
      </c>
      <c r="J725">
        <v>71.186126999999999</v>
      </c>
      <c r="K725">
        <v>448.44207799999998</v>
      </c>
      <c r="L725">
        <v>148.916336</v>
      </c>
      <c r="M725">
        <v>344.463257</v>
      </c>
      <c r="O725" s="22">
        <f t="shared" ref="O725" si="490">(C725/C724)-1</f>
        <v>9.7382437027815349E-3</v>
      </c>
      <c r="P725" s="22">
        <f t="shared" si="475"/>
        <v>-9.5978577590420944E-3</v>
      </c>
      <c r="Q725" s="22">
        <f t="shared" si="476"/>
        <v>3.4837515751955372E-3</v>
      </c>
      <c r="R725" s="22">
        <f t="shared" si="477"/>
        <v>2.6510825840051488E-3</v>
      </c>
      <c r="S725" s="22">
        <f t="shared" si="478"/>
        <v>1.8863123190850484E-2</v>
      </c>
      <c r="T725" s="22">
        <f t="shared" si="479"/>
        <v>-7.5712181009270907E-3</v>
      </c>
      <c r="U725" s="22">
        <f t="shared" si="480"/>
        <v>4.1615477279506319E-3</v>
      </c>
      <c r="V725" s="22">
        <f t="shared" si="481"/>
        <v>1.0122979053472925E-2</v>
      </c>
      <c r="W725" s="22">
        <f t="shared" si="482"/>
        <v>3.739669482485386E-3</v>
      </c>
      <c r="X725" s="22">
        <f t="shared" si="483"/>
        <v>2.4595734027010874E-3</v>
      </c>
      <c r="Y725" s="22">
        <f t="shared" si="484"/>
        <v>-1.3994406001136439E-2</v>
      </c>
      <c r="Z725" s="16"/>
    </row>
    <row r="726" spans="1:26">
      <c r="A726" s="2"/>
      <c r="B726" s="112">
        <v>44510</v>
      </c>
      <c r="C726">
        <v>59.152633999999999</v>
      </c>
      <c r="D726">
        <v>327.292755</v>
      </c>
      <c r="E726">
        <v>47.627746999999999</v>
      </c>
      <c r="F726">
        <v>48.768208000000001</v>
      </c>
      <c r="G726">
        <v>76.146377999999999</v>
      </c>
      <c r="H726">
        <v>156.82086200000001</v>
      </c>
      <c r="I726">
        <v>258.67785600000002</v>
      </c>
      <c r="J726">
        <v>71.305037999999996</v>
      </c>
      <c r="K726">
        <v>444.14453099999997</v>
      </c>
      <c r="L726">
        <v>146.062637</v>
      </c>
      <c r="M726">
        <v>341.365295</v>
      </c>
      <c r="O726" s="22">
        <f t="shared" ref="O726:O728" si="491">C726/C725-1</f>
        <v>-1.9700556133995684E-2</v>
      </c>
      <c r="P726" s="22">
        <f t="shared" si="475"/>
        <v>-2.3049063251663227E-2</v>
      </c>
      <c r="Q726" s="22">
        <f t="shared" si="476"/>
        <v>-9.0127716893578791E-3</v>
      </c>
      <c r="R726" s="22">
        <f t="shared" si="477"/>
        <v>3.7780675568055422E-4</v>
      </c>
      <c r="S726" s="22">
        <f t="shared" si="478"/>
        <v>-1.2959735707949394E-2</v>
      </c>
      <c r="T726" s="22">
        <f t="shared" si="479"/>
        <v>-9.5361199311838618E-4</v>
      </c>
      <c r="U726" s="22">
        <f t="shared" si="480"/>
        <v>-1.443279277958065E-2</v>
      </c>
      <c r="V726" s="22">
        <f t="shared" si="481"/>
        <v>1.67042378917448E-3</v>
      </c>
      <c r="W726" s="22">
        <f t="shared" si="482"/>
        <v>-9.583282236061752E-3</v>
      </c>
      <c r="X726" s="22">
        <f t="shared" si="483"/>
        <v>-1.9163102428198409E-2</v>
      </c>
      <c r="Y726" s="22">
        <f t="shared" si="484"/>
        <v>-8.9935920219206267E-3</v>
      </c>
      <c r="Z726" s="16"/>
    </row>
    <row r="727" spans="1:26">
      <c r="A727" s="2"/>
      <c r="B727" s="112">
        <v>44511</v>
      </c>
      <c r="C727">
        <v>59.263210000000001</v>
      </c>
      <c r="D727">
        <v>327.39260899999999</v>
      </c>
      <c r="E727">
        <v>47.646999000000001</v>
      </c>
      <c r="F727">
        <v>48.298648999999997</v>
      </c>
      <c r="G727">
        <v>77.108092999999997</v>
      </c>
      <c r="H727">
        <v>156.81149300000001</v>
      </c>
      <c r="I727">
        <v>255.48985300000001</v>
      </c>
      <c r="J727">
        <v>70.957488999999995</v>
      </c>
      <c r="K727">
        <v>441.72058099999998</v>
      </c>
      <c r="L727">
        <v>146.013229</v>
      </c>
      <c r="M727">
        <v>344.65698200000003</v>
      </c>
      <c r="O727" s="22">
        <f t="shared" si="491"/>
        <v>1.8693334940926842E-3</v>
      </c>
      <c r="P727" s="22">
        <f t="shared" si="475"/>
        <v>3.0509077416018826E-4</v>
      </c>
      <c r="Q727" s="22">
        <f t="shared" si="476"/>
        <v>4.042181545980128E-4</v>
      </c>
      <c r="R727" s="22">
        <f t="shared" si="477"/>
        <v>-9.6283833107011496E-3</v>
      </c>
      <c r="S727" s="22">
        <f t="shared" si="478"/>
        <v>1.262981937236729E-2</v>
      </c>
      <c r="T727" s="22">
        <f t="shared" si="479"/>
        <v>-5.9743326751959813E-5</v>
      </c>
      <c r="U727" s="22">
        <f t="shared" si="480"/>
        <v>-1.2324220748141657E-2</v>
      </c>
      <c r="V727" s="22">
        <f t="shared" si="481"/>
        <v>-4.8741156270052377E-3</v>
      </c>
      <c r="W727" s="22">
        <f t="shared" si="482"/>
        <v>-5.4575702970887097E-3</v>
      </c>
      <c r="X727" s="22">
        <f t="shared" si="483"/>
        <v>-3.3826583590979009E-4</v>
      </c>
      <c r="Y727" s="22">
        <f t="shared" si="484"/>
        <v>9.6427113365464834E-3</v>
      </c>
      <c r="Z727" s="16"/>
    </row>
    <row r="728" spans="1:26">
      <c r="A728" s="2"/>
      <c r="B728" s="112">
        <v>44512</v>
      </c>
      <c r="C728">
        <v>58.811667999999997</v>
      </c>
      <c r="D728">
        <v>340.52871699999997</v>
      </c>
      <c r="E728">
        <v>47.409565000000001</v>
      </c>
      <c r="F728">
        <v>48.298648999999997</v>
      </c>
      <c r="G728">
        <v>76.860518999999996</v>
      </c>
      <c r="H728">
        <v>156.10983300000001</v>
      </c>
      <c r="I728">
        <v>255.13355999999999</v>
      </c>
      <c r="J728">
        <v>70.564186000000007</v>
      </c>
      <c r="K728">
        <v>443.26568600000002</v>
      </c>
      <c r="L728">
        <v>148.106628</v>
      </c>
      <c r="M728">
        <v>347.415955</v>
      </c>
      <c r="O728" s="22">
        <f t="shared" si="491"/>
        <v>-7.619263283241029E-3</v>
      </c>
      <c r="P728" s="22">
        <f t="shared" si="475"/>
        <v>4.0123410360800138E-2</v>
      </c>
      <c r="Q728" s="22">
        <f t="shared" si="476"/>
        <v>-4.9831889727199874E-3</v>
      </c>
      <c r="R728" s="22">
        <f t="shared" si="477"/>
        <v>0</v>
      </c>
      <c r="S728" s="22">
        <f t="shared" si="478"/>
        <v>-3.2107395004568051E-3</v>
      </c>
      <c r="T728" s="22">
        <f t="shared" si="479"/>
        <v>-4.4745444774255683E-3</v>
      </c>
      <c r="U728" s="22">
        <f t="shared" si="480"/>
        <v>-1.3945485341839703E-3</v>
      </c>
      <c r="V728" s="22">
        <f t="shared" si="481"/>
        <v>-5.5427976037876192E-3</v>
      </c>
      <c r="W728" s="22">
        <f t="shared" si="482"/>
        <v>3.4979239511596649E-3</v>
      </c>
      <c r="X728" s="22">
        <f t="shared" si="483"/>
        <v>1.4337050240838201E-2</v>
      </c>
      <c r="Y728" s="22">
        <f t="shared" si="484"/>
        <v>8.0049821825456391E-3</v>
      </c>
      <c r="Z728" s="16"/>
    </row>
    <row r="729" spans="1:26">
      <c r="A729" s="2"/>
      <c r="B729" s="112">
        <v>44515</v>
      </c>
      <c r="C729">
        <v>59.318508000000001</v>
      </c>
      <c r="D729">
        <v>347.19162</v>
      </c>
      <c r="E729">
        <v>47.136833000000003</v>
      </c>
      <c r="F729">
        <v>48.169761999999999</v>
      </c>
      <c r="G729">
        <v>75.003737999999998</v>
      </c>
      <c r="H729">
        <v>155.82916299999999</v>
      </c>
      <c r="I729">
        <v>244.25685100000001</v>
      </c>
      <c r="J729">
        <v>72.045897999999994</v>
      </c>
      <c r="K729">
        <v>435.35629299999999</v>
      </c>
      <c r="L729">
        <v>148.116501</v>
      </c>
      <c r="M729">
        <v>349.63296500000001</v>
      </c>
      <c r="O729" s="22">
        <f t="shared" ref="O729" si="492">(C729/C728)-1</f>
        <v>8.618017771575559E-3</v>
      </c>
      <c r="P729" s="22">
        <f t="shared" si="475"/>
        <v>1.9566346881693564E-2</v>
      </c>
      <c r="Q729" s="22">
        <f t="shared" si="476"/>
        <v>-5.7526788106998517E-3</v>
      </c>
      <c r="R729" s="22">
        <f t="shared" si="477"/>
        <v>-2.6685425507450011E-3</v>
      </c>
      <c r="S729" s="22">
        <f t="shared" si="478"/>
        <v>-2.4157799402837687E-2</v>
      </c>
      <c r="T729" s="22">
        <f t="shared" si="479"/>
        <v>-1.797900840749822E-3</v>
      </c>
      <c r="U729" s="22">
        <f t="shared" si="480"/>
        <v>-4.2631431944899711E-2</v>
      </c>
      <c r="V729" s="22">
        <f t="shared" si="481"/>
        <v>2.0998074008817813E-2</v>
      </c>
      <c r="W729" s="22">
        <f t="shared" si="482"/>
        <v>-1.7843458787378363E-2</v>
      </c>
      <c r="X729" s="22">
        <f t="shared" si="483"/>
        <v>6.6661432599701698E-5</v>
      </c>
      <c r="Y729" s="22">
        <f t="shared" si="484"/>
        <v>6.3814282795389143E-3</v>
      </c>
      <c r="Z729" s="16"/>
    </row>
    <row r="730" spans="1:26">
      <c r="A730" s="2"/>
      <c r="B730" s="112">
        <v>44516</v>
      </c>
      <c r="C730">
        <v>59.917492000000003</v>
      </c>
      <c r="D730">
        <v>342.596497</v>
      </c>
      <c r="E730">
        <v>45.936847999999998</v>
      </c>
      <c r="F730">
        <v>47.884349999999998</v>
      </c>
      <c r="G730">
        <v>73.880156999999997</v>
      </c>
      <c r="H730">
        <v>154.70645099999999</v>
      </c>
      <c r="I730">
        <v>242.88786300000001</v>
      </c>
      <c r="J730">
        <v>71.607108999999994</v>
      </c>
      <c r="K730">
        <v>434.21673600000003</v>
      </c>
      <c r="L730">
        <v>149.10394299999999</v>
      </c>
      <c r="M730">
        <v>350.46554600000002</v>
      </c>
      <c r="O730" s="22">
        <f t="shared" ref="O730:O732" si="493">C730/C729-1</f>
        <v>1.0097759033318887E-2</v>
      </c>
      <c r="P730" s="22">
        <f t="shared" si="475"/>
        <v>-1.3235120709422676E-2</v>
      </c>
      <c r="Q730" s="22">
        <f t="shared" si="476"/>
        <v>-2.5457480352997108E-2</v>
      </c>
      <c r="R730" s="22">
        <f t="shared" si="477"/>
        <v>-5.9251278841693233E-3</v>
      </c>
      <c r="S730" s="22">
        <f t="shared" si="478"/>
        <v>-1.4980333380184341E-2</v>
      </c>
      <c r="T730" s="22">
        <f t="shared" si="479"/>
        <v>-7.2047617941707331E-3</v>
      </c>
      <c r="U730" s="22">
        <f t="shared" si="480"/>
        <v>-5.6047066618409858E-3</v>
      </c>
      <c r="V730" s="22">
        <f t="shared" si="481"/>
        <v>-6.0904091999797183E-3</v>
      </c>
      <c r="W730" s="22">
        <f t="shared" si="482"/>
        <v>-2.6175273409909661E-3</v>
      </c>
      <c r="X730" s="22">
        <f t="shared" si="483"/>
        <v>6.6666576197340621E-3</v>
      </c>
      <c r="Y730" s="22">
        <f t="shared" si="484"/>
        <v>2.3813000584771427E-3</v>
      </c>
      <c r="Z730" s="16"/>
    </row>
    <row r="731" spans="1:26">
      <c r="A731" s="2"/>
      <c r="B731" s="112">
        <v>44517</v>
      </c>
      <c r="C731">
        <v>59.263210000000001</v>
      </c>
      <c r="D731">
        <v>340.40881300000001</v>
      </c>
      <c r="E731">
        <v>45.542191000000003</v>
      </c>
      <c r="F731">
        <v>47.663383000000003</v>
      </c>
      <c r="G731">
        <v>75.498885999999999</v>
      </c>
      <c r="H731">
        <v>153.873795</v>
      </c>
      <c r="I731">
        <v>241.472015</v>
      </c>
      <c r="J731">
        <v>71.588661000000002</v>
      </c>
      <c r="K731">
        <v>433.56967200000003</v>
      </c>
      <c r="L731">
        <v>151.56268299999999</v>
      </c>
      <c r="M731">
        <v>342.24633799999998</v>
      </c>
      <c r="O731" s="22">
        <f t="shared" si="493"/>
        <v>-1.091971606555231E-2</v>
      </c>
      <c r="P731" s="22">
        <f t="shared" si="475"/>
        <v>-6.3855994417829631E-3</v>
      </c>
      <c r="Q731" s="22">
        <f t="shared" si="476"/>
        <v>-8.5912947270564421E-3</v>
      </c>
      <c r="R731" s="22">
        <f t="shared" si="477"/>
        <v>-4.6145974624275388E-3</v>
      </c>
      <c r="S731" s="22">
        <f t="shared" si="478"/>
        <v>2.1910199784767714E-2</v>
      </c>
      <c r="T731" s="22">
        <f t="shared" si="479"/>
        <v>-5.3821672891971595E-3</v>
      </c>
      <c r="U731" s="22">
        <f t="shared" si="480"/>
        <v>-5.8292249868410195E-3</v>
      </c>
      <c r="V731" s="22">
        <f t="shared" si="481"/>
        <v>-2.5762805198559224E-4</v>
      </c>
      <c r="W731" s="22">
        <f t="shared" si="482"/>
        <v>-1.4901866887047088E-3</v>
      </c>
      <c r="X731" s="22">
        <f t="shared" si="483"/>
        <v>1.6490107173088075E-2</v>
      </c>
      <c r="Y731" s="22">
        <f t="shared" si="484"/>
        <v>-2.345225684467156E-2</v>
      </c>
      <c r="Z731" s="16"/>
    </row>
    <row r="732" spans="1:26">
      <c r="A732" s="2"/>
      <c r="B732" s="112">
        <v>44518</v>
      </c>
      <c r="C732">
        <v>58.618144999999998</v>
      </c>
      <c r="D732">
        <v>338.33102400000001</v>
      </c>
      <c r="E732">
        <v>45.933636</v>
      </c>
      <c r="F732">
        <v>47.249080999999997</v>
      </c>
      <c r="G732">
        <v>75.717895999999996</v>
      </c>
      <c r="H732">
        <v>152.54527300000001</v>
      </c>
      <c r="I732">
        <v>242.81285099999999</v>
      </c>
      <c r="J732">
        <v>71.736450000000005</v>
      </c>
      <c r="K732">
        <v>434.07186899999999</v>
      </c>
      <c r="L732">
        <v>155.88769500000001</v>
      </c>
      <c r="M732">
        <v>345.72183200000001</v>
      </c>
      <c r="O732" s="22">
        <f t="shared" si="493"/>
        <v>-1.0884746202576623E-2</v>
      </c>
      <c r="P732" s="22">
        <f t="shared" si="475"/>
        <v>-6.1038049564245966E-3</v>
      </c>
      <c r="Q732" s="22">
        <f t="shared" si="476"/>
        <v>8.5952166859954993E-3</v>
      </c>
      <c r="R732" s="22">
        <f t="shared" si="477"/>
        <v>-8.6922491422819492E-3</v>
      </c>
      <c r="S732" s="22">
        <f t="shared" si="478"/>
        <v>2.9008375037480327E-3</v>
      </c>
      <c r="T732" s="22">
        <f t="shared" si="479"/>
        <v>-8.6338417792320987E-3</v>
      </c>
      <c r="U732" s="22">
        <f t="shared" si="480"/>
        <v>5.5527593953277332E-3</v>
      </c>
      <c r="V732" s="22">
        <f t="shared" si="481"/>
        <v>2.0644191124066236E-3</v>
      </c>
      <c r="W732" s="22">
        <f t="shared" si="482"/>
        <v>1.1582844290825012E-3</v>
      </c>
      <c r="X732" s="22">
        <f t="shared" si="483"/>
        <v>2.8536127194317418E-2</v>
      </c>
      <c r="Y732" s="22">
        <f t="shared" si="484"/>
        <v>1.0154948684944154E-2</v>
      </c>
      <c r="Z732" s="16"/>
    </row>
    <row r="733" spans="1:26">
      <c r="A733" s="2"/>
      <c r="B733" s="112">
        <v>44519</v>
      </c>
      <c r="C733">
        <v>55.908862999999997</v>
      </c>
      <c r="D733">
        <v>344.93402099999997</v>
      </c>
      <c r="E733">
        <v>45.686577</v>
      </c>
      <c r="F733">
        <v>47.377979000000003</v>
      </c>
      <c r="G733">
        <v>76.193977000000004</v>
      </c>
      <c r="H733">
        <v>150.552536</v>
      </c>
      <c r="I733">
        <v>244.706909</v>
      </c>
      <c r="J733">
        <v>72.078224000000006</v>
      </c>
      <c r="K733">
        <v>424.92620799999997</v>
      </c>
      <c r="L733">
        <v>158.53402700000001</v>
      </c>
      <c r="M733">
        <v>335.11132800000001</v>
      </c>
      <c r="O733" s="22">
        <f t="shared" ref="O733" si="494">(C733/C732)-1</f>
        <v>-4.6219169849199493E-2</v>
      </c>
      <c r="P733" s="22">
        <f t="shared" si="475"/>
        <v>1.95163805019547E-2</v>
      </c>
      <c r="Q733" s="22">
        <f t="shared" si="476"/>
        <v>-5.3786075197704841E-3</v>
      </c>
      <c r="R733" s="22">
        <f t="shared" si="477"/>
        <v>2.728053059910529E-3</v>
      </c>
      <c r="S733" s="22">
        <f t="shared" si="478"/>
        <v>6.2875624541918196E-3</v>
      </c>
      <c r="T733" s="22">
        <f t="shared" si="479"/>
        <v>-1.3063249754058259E-2</v>
      </c>
      <c r="U733" s="22">
        <f t="shared" si="480"/>
        <v>7.8004849916284424E-3</v>
      </c>
      <c r="V733" s="22">
        <f t="shared" si="481"/>
        <v>4.7643004358315366E-3</v>
      </c>
      <c r="W733" s="22">
        <f t="shared" si="482"/>
        <v>-2.1069462577866349E-2</v>
      </c>
      <c r="X733" s="22">
        <f t="shared" si="483"/>
        <v>1.6975887673494672E-2</v>
      </c>
      <c r="Y733" s="22">
        <f t="shared" si="484"/>
        <v>-3.0690870572501194E-2</v>
      </c>
      <c r="Z733" s="16"/>
    </row>
    <row r="734" spans="1:26">
      <c r="A734" s="2"/>
      <c r="B734" s="112">
        <v>44522</v>
      </c>
      <c r="C734">
        <v>56.682944999999997</v>
      </c>
      <c r="D734">
        <v>340.64859000000001</v>
      </c>
      <c r="E734">
        <v>46.453418999999997</v>
      </c>
      <c r="F734">
        <v>47.203049</v>
      </c>
      <c r="G734">
        <v>75.432236000000003</v>
      </c>
      <c r="H734">
        <v>153.76153600000001</v>
      </c>
      <c r="I734">
        <v>241.56578099999999</v>
      </c>
      <c r="J734">
        <v>72.577033999999998</v>
      </c>
      <c r="K734">
        <v>422.550568</v>
      </c>
      <c r="L734">
        <v>158.99813800000001</v>
      </c>
      <c r="M734">
        <v>338.02539100000001</v>
      </c>
      <c r="O734" s="22">
        <f t="shared" ref="O734:O736" si="495">C734/C733-1</f>
        <v>1.3845425545498946E-2</v>
      </c>
      <c r="P734" s="22">
        <f t="shared" si="475"/>
        <v>-1.2423915123176421E-2</v>
      </c>
      <c r="Q734" s="22">
        <f t="shared" si="476"/>
        <v>1.6784842515122023E-2</v>
      </c>
      <c r="R734" s="22">
        <f t="shared" si="477"/>
        <v>-3.6922216542838449E-3</v>
      </c>
      <c r="S734" s="22">
        <f t="shared" si="478"/>
        <v>-9.9973912636165396E-3</v>
      </c>
      <c r="T734" s="22">
        <f t="shared" si="479"/>
        <v>2.1314818635801647E-2</v>
      </c>
      <c r="U734" s="22">
        <f t="shared" si="480"/>
        <v>-1.2836286530839236E-2</v>
      </c>
      <c r="V734" s="22">
        <f t="shared" si="481"/>
        <v>6.9203980386640662E-3</v>
      </c>
      <c r="W734" s="22">
        <f t="shared" si="482"/>
        <v>-5.5907118819086277E-3</v>
      </c>
      <c r="X734" s="22">
        <f t="shared" si="483"/>
        <v>2.9275166270772424E-3</v>
      </c>
      <c r="Y734" s="22">
        <f t="shared" si="484"/>
        <v>8.6958057114678855E-3</v>
      </c>
      <c r="Z734" s="16"/>
    </row>
    <row r="735" spans="1:26">
      <c r="A735" s="2"/>
      <c r="B735" s="112">
        <v>44523</v>
      </c>
      <c r="C735">
        <v>58.175815999999998</v>
      </c>
      <c r="D735">
        <v>336.89254799999998</v>
      </c>
      <c r="E735">
        <v>46.783893999999997</v>
      </c>
      <c r="F735">
        <v>48.105316000000002</v>
      </c>
      <c r="G735">
        <v>75.708359000000002</v>
      </c>
      <c r="H735">
        <v>157.43833900000001</v>
      </c>
      <c r="I735">
        <v>245.66329999999999</v>
      </c>
      <c r="J735">
        <v>73.131270999999998</v>
      </c>
      <c r="K735">
        <v>431.81204200000002</v>
      </c>
      <c r="L735">
        <v>159.38322400000001</v>
      </c>
      <c r="M735">
        <v>338.14150999999998</v>
      </c>
      <c r="O735" s="22">
        <f t="shared" si="495"/>
        <v>2.6337216600160751E-2</v>
      </c>
      <c r="P735" s="22">
        <f t="shared" si="475"/>
        <v>-1.1026148677145686E-2</v>
      </c>
      <c r="Q735" s="22">
        <f t="shared" si="476"/>
        <v>7.1141157553979983E-3</v>
      </c>
      <c r="R735" s="22">
        <f t="shared" si="477"/>
        <v>1.9114591517170876E-2</v>
      </c>
      <c r="S735" s="22">
        <f t="shared" si="478"/>
        <v>3.6605437494918736E-3</v>
      </c>
      <c r="T735" s="22">
        <f t="shared" si="479"/>
        <v>2.3912371687025757E-2</v>
      </c>
      <c r="U735" s="22">
        <f t="shared" si="480"/>
        <v>1.6962332094544452E-2</v>
      </c>
      <c r="V735" s="22">
        <f t="shared" si="481"/>
        <v>7.6365341686461807E-3</v>
      </c>
      <c r="W735" s="22">
        <f t="shared" si="482"/>
        <v>2.1918025205447167E-2</v>
      </c>
      <c r="X735" s="22">
        <f t="shared" si="483"/>
        <v>2.4219528910458532E-3</v>
      </c>
      <c r="Y735" s="22">
        <f t="shared" si="484"/>
        <v>3.4352153149330711E-4</v>
      </c>
      <c r="Z735" s="16"/>
    </row>
    <row r="736" spans="1:26">
      <c r="A736" s="2"/>
      <c r="B736" s="112">
        <v>44524</v>
      </c>
      <c r="C736">
        <v>58.498348</v>
      </c>
      <c r="D736">
        <v>340.69851699999998</v>
      </c>
      <c r="E736">
        <v>47.018124</v>
      </c>
      <c r="F736">
        <v>47.967216000000001</v>
      </c>
      <c r="G736">
        <v>74.937088000000003</v>
      </c>
      <c r="H736">
        <v>156.203384</v>
      </c>
      <c r="I736">
        <v>248.92631499999999</v>
      </c>
      <c r="J736">
        <v>73.177466999999993</v>
      </c>
      <c r="K736">
        <v>434.738159</v>
      </c>
      <c r="L736">
        <v>159.906586</v>
      </c>
      <c r="M736">
        <v>356.12899800000002</v>
      </c>
      <c r="O736" s="22">
        <f t="shared" si="495"/>
        <v>5.5440906922561428E-3</v>
      </c>
      <c r="P736" s="22">
        <f t="shared" si="475"/>
        <v>1.1297278680085343E-2</v>
      </c>
      <c r="Q736" s="22">
        <f t="shared" si="476"/>
        <v>5.006637540688752E-3</v>
      </c>
      <c r="R736" s="22">
        <f t="shared" si="477"/>
        <v>-2.8707845927049558E-3</v>
      </c>
      <c r="S736" s="22">
        <f t="shared" si="478"/>
        <v>-1.0187395555621537E-2</v>
      </c>
      <c r="T736" s="22">
        <f t="shared" si="479"/>
        <v>-7.8440550620901828E-3</v>
      </c>
      <c r="U736" s="22">
        <f t="shared" si="480"/>
        <v>1.3282468321478946E-2</v>
      </c>
      <c r="V736" s="22">
        <f t="shared" si="481"/>
        <v>6.3168599927654334E-4</v>
      </c>
      <c r="W736" s="22">
        <f t="shared" si="482"/>
        <v>6.7763672973251143E-3</v>
      </c>
      <c r="X736" s="22">
        <f t="shared" si="483"/>
        <v>3.2836705574483815E-3</v>
      </c>
      <c r="Y736" s="22">
        <f t="shared" si="484"/>
        <v>5.3195148977716489E-2</v>
      </c>
      <c r="Z736" s="16"/>
    </row>
    <row r="737" spans="1:26">
      <c r="A737" s="2"/>
      <c r="B737" s="112">
        <v>44526</v>
      </c>
      <c r="C737">
        <v>56.443344000000003</v>
      </c>
      <c r="D737">
        <v>332.76693699999998</v>
      </c>
      <c r="E737">
        <v>46.491917000000001</v>
      </c>
      <c r="F737">
        <v>48.326279</v>
      </c>
      <c r="G737">
        <v>73.280288999999996</v>
      </c>
      <c r="H737">
        <v>151.49745200000001</v>
      </c>
      <c r="I737">
        <v>246.47903400000001</v>
      </c>
      <c r="J737">
        <v>72.669410999999997</v>
      </c>
      <c r="K737">
        <v>424.83938599999999</v>
      </c>
      <c r="L737">
        <v>154.841003</v>
      </c>
      <c r="M737">
        <v>347.84197999999998</v>
      </c>
      <c r="O737" s="22">
        <f t="shared" ref="O737" si="496">(C737/C736)-1</f>
        <v>-3.512926553071205E-2</v>
      </c>
      <c r="P737" s="22">
        <f t="shared" si="475"/>
        <v>-2.3280347885987429E-2</v>
      </c>
      <c r="Q737" s="22">
        <f t="shared" si="476"/>
        <v>-1.1191577954067222E-2</v>
      </c>
      <c r="R737" s="22">
        <f t="shared" si="477"/>
        <v>7.4855918258838194E-3</v>
      </c>
      <c r="S737" s="22">
        <f t="shared" si="478"/>
        <v>-2.2109199119133227E-2</v>
      </c>
      <c r="T737" s="22">
        <f t="shared" si="479"/>
        <v>-3.0126952947446939E-2</v>
      </c>
      <c r="U737" s="22">
        <f t="shared" si="480"/>
        <v>-9.8313470795563518E-3</v>
      </c>
      <c r="V737" s="22">
        <f t="shared" si="481"/>
        <v>-6.9427929228541574E-3</v>
      </c>
      <c r="W737" s="22">
        <f t="shared" si="482"/>
        <v>-2.2769505724479111E-2</v>
      </c>
      <c r="X737" s="22">
        <f t="shared" si="483"/>
        <v>-3.1678388781310129E-2</v>
      </c>
      <c r="Y737" s="22">
        <f t="shared" si="484"/>
        <v>-2.3269708579024662E-2</v>
      </c>
      <c r="Z737" s="16"/>
    </row>
    <row r="738" spans="1:26">
      <c r="A738" s="2"/>
      <c r="B738" s="112">
        <v>44529</v>
      </c>
      <c r="C738">
        <v>56.756672000000002</v>
      </c>
      <c r="D738">
        <v>337.67172199999999</v>
      </c>
      <c r="E738">
        <v>45.763584000000002</v>
      </c>
      <c r="F738">
        <v>48.574852</v>
      </c>
      <c r="G738">
        <v>73.643531999999993</v>
      </c>
      <c r="H738">
        <v>150.84252900000001</v>
      </c>
      <c r="I738">
        <v>250.29527300000001</v>
      </c>
      <c r="J738">
        <v>74.221267999999995</v>
      </c>
      <c r="K738">
        <v>436.51516700000002</v>
      </c>
      <c r="L738">
        <v>158.22795099999999</v>
      </c>
      <c r="M738">
        <v>336.989441</v>
      </c>
      <c r="O738" s="22">
        <f t="shared" ref="O738:O740" si="497">C738/C737-1</f>
        <v>5.5511948406175016E-3</v>
      </c>
      <c r="P738" s="22">
        <f t="shared" si="475"/>
        <v>1.4739400026391403E-2</v>
      </c>
      <c r="Q738" s="22">
        <f t="shared" si="476"/>
        <v>-1.5665798422551558E-2</v>
      </c>
      <c r="R738" s="22">
        <f t="shared" si="477"/>
        <v>5.1436403783540197E-3</v>
      </c>
      <c r="S738" s="22">
        <f t="shared" si="478"/>
        <v>4.9568991192161516E-3</v>
      </c>
      <c r="T738" s="22">
        <f t="shared" si="479"/>
        <v>-4.3229967986524453E-3</v>
      </c>
      <c r="U738" s="22">
        <f t="shared" si="480"/>
        <v>1.5483016701534069E-2</v>
      </c>
      <c r="V738" s="22">
        <f t="shared" si="481"/>
        <v>2.1355023780225801E-2</v>
      </c>
      <c r="W738" s="22">
        <f t="shared" si="482"/>
        <v>2.7482812057354922E-2</v>
      </c>
      <c r="X738" s="22">
        <f t="shared" si="483"/>
        <v>2.1873715194159482E-2</v>
      </c>
      <c r="Y738" s="22">
        <f t="shared" si="484"/>
        <v>-3.1199624036178708E-2</v>
      </c>
      <c r="Z738" s="16"/>
    </row>
    <row r="739" spans="1:26">
      <c r="A739" s="2"/>
      <c r="B739" s="112">
        <v>44530</v>
      </c>
      <c r="C739">
        <v>55.143996999999999</v>
      </c>
      <c r="D739">
        <v>324.11608899999999</v>
      </c>
      <c r="E739">
        <v>45.121864000000002</v>
      </c>
      <c r="F739">
        <v>46.816367999999997</v>
      </c>
      <c r="G739">
        <v>70.699309999999997</v>
      </c>
      <c r="H739">
        <v>148.597183</v>
      </c>
      <c r="I739">
        <v>246.113373</v>
      </c>
      <c r="J739">
        <v>71.717956999999998</v>
      </c>
      <c r="K739">
        <v>429.00170900000001</v>
      </c>
      <c r="L739">
        <v>163.22439600000001</v>
      </c>
      <c r="M739">
        <v>334.520782</v>
      </c>
      <c r="O739" s="22">
        <f t="shared" si="497"/>
        <v>-2.8413840050382166E-2</v>
      </c>
      <c r="P739" s="22">
        <f t="shared" si="475"/>
        <v>-4.0144412803391316E-2</v>
      </c>
      <c r="Q739" s="22">
        <f t="shared" si="476"/>
        <v>-1.4022503132621766E-2</v>
      </c>
      <c r="R739" s="22">
        <f t="shared" si="477"/>
        <v>-3.6201530783871561E-2</v>
      </c>
      <c r="S739" s="22">
        <f t="shared" si="478"/>
        <v>-3.9979369810779763E-2</v>
      </c>
      <c r="T739" s="22">
        <f t="shared" si="479"/>
        <v>-1.4885364325866068E-2</v>
      </c>
      <c r="U739" s="22">
        <f t="shared" si="480"/>
        <v>-1.6707866472572275E-2</v>
      </c>
      <c r="V739" s="22">
        <f t="shared" si="481"/>
        <v>-3.3727677624693753E-2</v>
      </c>
      <c r="W739" s="22">
        <f t="shared" si="482"/>
        <v>-1.7212364123879387E-2</v>
      </c>
      <c r="X739" s="22">
        <f t="shared" si="483"/>
        <v>3.157751186451252E-2</v>
      </c>
      <c r="Y739" s="22">
        <f t="shared" si="484"/>
        <v>-7.3256271551843666E-3</v>
      </c>
      <c r="Z739" s="16"/>
    </row>
    <row r="740" spans="1:26">
      <c r="A740" s="2"/>
      <c r="B740" s="112">
        <v>44531</v>
      </c>
      <c r="C740">
        <v>55.097923000000002</v>
      </c>
      <c r="D740">
        <v>310.27081299999998</v>
      </c>
      <c r="E740">
        <v>44.002082999999999</v>
      </c>
      <c r="F740">
        <v>46.595408999999997</v>
      </c>
      <c r="G740">
        <v>70.536827000000002</v>
      </c>
      <c r="H740">
        <v>147.71774300000001</v>
      </c>
      <c r="I740">
        <v>242.80351300000001</v>
      </c>
      <c r="J740">
        <v>71.995086999999998</v>
      </c>
      <c r="K740">
        <v>429.11755399999998</v>
      </c>
      <c r="L740">
        <v>162.70103499999999</v>
      </c>
      <c r="M740">
        <v>330.658051</v>
      </c>
      <c r="O740" s="22">
        <f t="shared" si="497"/>
        <v>-8.3552158904975915E-4</v>
      </c>
      <c r="P740" s="22">
        <f t="shared" si="475"/>
        <v>-4.2717027848623745E-2</v>
      </c>
      <c r="Q740" s="22">
        <f t="shared" si="476"/>
        <v>-2.4816816078342963E-2</v>
      </c>
      <c r="R740" s="22">
        <f t="shared" si="477"/>
        <v>-4.7196954706097971E-3</v>
      </c>
      <c r="S740" s="22">
        <f t="shared" si="478"/>
        <v>-2.2982261071571308E-3</v>
      </c>
      <c r="T740" s="22">
        <f t="shared" si="479"/>
        <v>-5.9182817752337913E-3</v>
      </c>
      <c r="U740" s="22">
        <f t="shared" si="480"/>
        <v>-1.3448517484663358E-2</v>
      </c>
      <c r="V740" s="22">
        <f t="shared" si="481"/>
        <v>3.864164730738251E-3</v>
      </c>
      <c r="W740" s="22">
        <f t="shared" si="482"/>
        <v>2.7003388930557648E-4</v>
      </c>
      <c r="X740" s="22">
        <f t="shared" si="483"/>
        <v>-3.2063895644620644E-3</v>
      </c>
      <c r="Y740" s="22">
        <f t="shared" si="484"/>
        <v>-1.1547058382758379E-2</v>
      </c>
      <c r="Z740" s="16"/>
    </row>
    <row r="741" spans="1:26">
      <c r="A741" s="2"/>
      <c r="B741" s="112">
        <v>44532</v>
      </c>
      <c r="C741">
        <v>56.470996999999997</v>
      </c>
      <c r="D741">
        <v>310.061035</v>
      </c>
      <c r="E741">
        <v>43.466251</v>
      </c>
      <c r="F741">
        <v>47.359569999999998</v>
      </c>
      <c r="G741">
        <v>71.961135999999996</v>
      </c>
      <c r="H741">
        <v>150.823837</v>
      </c>
      <c r="I741">
        <v>249.638901</v>
      </c>
      <c r="J741">
        <v>72.687888999999998</v>
      </c>
      <c r="K741">
        <v>430.74005099999999</v>
      </c>
      <c r="L741">
        <v>161.70370500000001</v>
      </c>
      <c r="M741">
        <v>339.438782</v>
      </c>
      <c r="O741" s="22">
        <f t="shared" ref="O741" si="498">(C741/C740)-1</f>
        <v>2.4920612706217593E-2</v>
      </c>
      <c r="P741" s="22">
        <f t="shared" si="475"/>
        <v>-6.7611258039912414E-4</v>
      </c>
      <c r="Q741" s="22">
        <f t="shared" si="476"/>
        <v>-1.2177423509700636E-2</v>
      </c>
      <c r="R741" s="22">
        <f t="shared" si="477"/>
        <v>1.6399920429928994E-2</v>
      </c>
      <c r="S741" s="22">
        <f t="shared" si="478"/>
        <v>2.0192416650666623E-2</v>
      </c>
      <c r="T741" s="22">
        <f t="shared" si="479"/>
        <v>2.1027223520467597E-2</v>
      </c>
      <c r="U741" s="22">
        <f t="shared" si="480"/>
        <v>2.8151932052152828E-2</v>
      </c>
      <c r="V741" s="22">
        <f t="shared" si="481"/>
        <v>9.6229066297259802E-3</v>
      </c>
      <c r="W741" s="22">
        <f t="shared" si="482"/>
        <v>3.781008222283111E-3</v>
      </c>
      <c r="X741" s="22">
        <f t="shared" si="483"/>
        <v>-6.1298319337672602E-3</v>
      </c>
      <c r="Y741" s="22">
        <f t="shared" si="484"/>
        <v>2.6555321951014621E-2</v>
      </c>
      <c r="Z741" s="16"/>
    </row>
    <row r="742" spans="1:26">
      <c r="A742" s="2"/>
      <c r="B742" s="112">
        <v>44533</v>
      </c>
      <c r="C742">
        <v>56.111598999999998</v>
      </c>
      <c r="D742">
        <v>306.514771</v>
      </c>
      <c r="E742">
        <v>44.120795999999999</v>
      </c>
      <c r="F742">
        <v>47.221462000000002</v>
      </c>
      <c r="G742">
        <v>72.152321000000001</v>
      </c>
      <c r="H742">
        <v>148.09196499999999</v>
      </c>
      <c r="I742">
        <v>250.31401099999999</v>
      </c>
      <c r="J742">
        <v>74.387535</v>
      </c>
      <c r="K742">
        <v>435.342285</v>
      </c>
      <c r="L742">
        <v>159.80783099999999</v>
      </c>
      <c r="M742">
        <v>338.10281400000002</v>
      </c>
      <c r="O742" s="22">
        <f t="shared" ref="O742:O744" si="499">C742/C741-1</f>
        <v>-6.364293515129571E-3</v>
      </c>
      <c r="P742" s="22">
        <f t="shared" si="475"/>
        <v>-1.1437309431673648E-2</v>
      </c>
      <c r="Q742" s="22">
        <f t="shared" si="476"/>
        <v>1.5058694618038215E-2</v>
      </c>
      <c r="R742" s="22">
        <f t="shared" si="477"/>
        <v>-2.9161582337000613E-3</v>
      </c>
      <c r="S742" s="22">
        <f t="shared" si="478"/>
        <v>2.6567812937250412E-3</v>
      </c>
      <c r="T742" s="22">
        <f t="shared" si="479"/>
        <v>-1.8112998941937852E-2</v>
      </c>
      <c r="U742" s="22">
        <f t="shared" si="480"/>
        <v>2.704346146756853E-3</v>
      </c>
      <c r="V742" s="22">
        <f t="shared" si="481"/>
        <v>2.338279489723516E-2</v>
      </c>
      <c r="W742" s="22">
        <f t="shared" si="482"/>
        <v>1.0684481253404599E-2</v>
      </c>
      <c r="X742" s="22">
        <f t="shared" si="483"/>
        <v>-1.1724369580771277E-2</v>
      </c>
      <c r="Y742" s="22">
        <f t="shared" si="484"/>
        <v>-3.9358142641461313E-3</v>
      </c>
      <c r="Z742" s="16"/>
    </row>
    <row r="743" spans="1:26">
      <c r="A743" s="2"/>
      <c r="B743" s="112">
        <v>44536</v>
      </c>
      <c r="C743">
        <v>56.747452000000003</v>
      </c>
      <c r="D743">
        <v>317.53308099999998</v>
      </c>
      <c r="E743">
        <v>44.598872999999998</v>
      </c>
      <c r="F743">
        <v>48.445960999999997</v>
      </c>
      <c r="G743">
        <v>73.022186000000005</v>
      </c>
      <c r="H743">
        <v>149.84149199999999</v>
      </c>
      <c r="I743">
        <v>252.761246</v>
      </c>
      <c r="J743">
        <v>75.144997000000004</v>
      </c>
      <c r="K743">
        <v>445.79663099999999</v>
      </c>
      <c r="L743">
        <v>163.24414100000001</v>
      </c>
      <c r="M743">
        <v>343.20477299999999</v>
      </c>
      <c r="O743" s="22">
        <f t="shared" si="499"/>
        <v>1.1331935131629445E-2</v>
      </c>
      <c r="P743" s="22">
        <f t="shared" si="475"/>
        <v>3.594707675604969E-2</v>
      </c>
      <c r="Q743" s="22">
        <f t="shared" si="476"/>
        <v>1.0835638595459551E-2</v>
      </c>
      <c r="R743" s="22">
        <f t="shared" si="477"/>
        <v>2.5930984517167133E-2</v>
      </c>
      <c r="S743" s="22">
        <f t="shared" si="478"/>
        <v>1.20559531272737E-2</v>
      </c>
      <c r="T743" s="22">
        <f t="shared" si="479"/>
        <v>1.1813787466457004E-2</v>
      </c>
      <c r="U743" s="22">
        <f t="shared" si="480"/>
        <v>9.7766600847604135E-3</v>
      </c>
      <c r="V743" s="22">
        <f t="shared" si="481"/>
        <v>1.0182646864155487E-2</v>
      </c>
      <c r="W743" s="22">
        <f t="shared" si="482"/>
        <v>2.4014083538887121E-2</v>
      </c>
      <c r="X743" s="22">
        <f t="shared" si="483"/>
        <v>2.1502763528528313E-2</v>
      </c>
      <c r="Y743" s="22">
        <f t="shared" si="484"/>
        <v>1.5089963137662421E-2</v>
      </c>
      <c r="Z743" s="16"/>
    </row>
    <row r="744" spans="1:26">
      <c r="A744" s="2"/>
      <c r="B744" s="112">
        <v>44537</v>
      </c>
      <c r="C744">
        <v>57.383305</v>
      </c>
      <c r="D744">
        <v>322.46786500000002</v>
      </c>
      <c r="E744">
        <v>44.454493999999997</v>
      </c>
      <c r="F744">
        <v>48.197375999999998</v>
      </c>
      <c r="G744">
        <v>74.121482999999998</v>
      </c>
      <c r="H744">
        <v>152.09622200000001</v>
      </c>
      <c r="I744">
        <v>259.54980499999999</v>
      </c>
      <c r="J744">
        <v>75.338982000000001</v>
      </c>
      <c r="K744">
        <v>450.272919</v>
      </c>
      <c r="L744">
        <v>169.03053299999999</v>
      </c>
      <c r="M744">
        <v>349.816956</v>
      </c>
      <c r="O744" s="22">
        <f t="shared" si="499"/>
        <v>1.1204961237730959E-2</v>
      </c>
      <c r="P744" s="22">
        <f t="shared" si="475"/>
        <v>1.554100752104004E-2</v>
      </c>
      <c r="Q744" s="22">
        <f t="shared" si="476"/>
        <v>-3.2372791124116729E-3</v>
      </c>
      <c r="R744" s="22">
        <f t="shared" si="477"/>
        <v>-5.1311811112592087E-3</v>
      </c>
      <c r="S744" s="22">
        <f t="shared" si="478"/>
        <v>1.5054287747561901E-2</v>
      </c>
      <c r="T744" s="22">
        <f t="shared" si="479"/>
        <v>1.5047434258062653E-2</v>
      </c>
      <c r="U744" s="22">
        <f t="shared" si="480"/>
        <v>2.6857594300670584E-2</v>
      </c>
      <c r="V744" s="22">
        <f t="shared" si="481"/>
        <v>2.5814759164870527E-3</v>
      </c>
      <c r="W744" s="22">
        <f t="shared" si="482"/>
        <v>1.0041098762812339E-2</v>
      </c>
      <c r="X744" s="22">
        <f t="shared" si="483"/>
        <v>3.544624612285463E-2</v>
      </c>
      <c r="Y744" s="22">
        <f t="shared" si="484"/>
        <v>1.9265999543660151E-2</v>
      </c>
      <c r="Z744" s="16"/>
    </row>
    <row r="745" spans="1:26">
      <c r="A745" s="2"/>
      <c r="B745" s="112">
        <v>44538</v>
      </c>
      <c r="C745">
        <v>57.549187000000003</v>
      </c>
      <c r="D745">
        <v>330.20962500000002</v>
      </c>
      <c r="E745">
        <v>44.005291</v>
      </c>
      <c r="F745">
        <v>48.777411999999998</v>
      </c>
      <c r="G745">
        <v>74.809769000000003</v>
      </c>
      <c r="H745">
        <v>150.35604900000001</v>
      </c>
      <c r="I745">
        <v>258.64968900000002</v>
      </c>
      <c r="J745">
        <v>75.311256</v>
      </c>
      <c r="K745">
        <v>454.274384</v>
      </c>
      <c r="L745">
        <v>172.88159200000001</v>
      </c>
      <c r="M745">
        <v>349.54586799999998</v>
      </c>
      <c r="O745" s="22">
        <f t="shared" ref="O745" si="500">(C745/C744)-1</f>
        <v>2.890771104940848E-3</v>
      </c>
      <c r="P745" s="22">
        <f t="shared" si="475"/>
        <v>2.400784958836133E-2</v>
      </c>
      <c r="Q745" s="22">
        <f t="shared" si="476"/>
        <v>-1.0104782657069378E-2</v>
      </c>
      <c r="R745" s="22">
        <f t="shared" si="477"/>
        <v>1.203459707018073E-2</v>
      </c>
      <c r="S745" s="22">
        <f t="shared" si="478"/>
        <v>9.2859178222324257E-3</v>
      </c>
      <c r="T745" s="22">
        <f t="shared" si="479"/>
        <v>-1.1441263807328461E-2</v>
      </c>
      <c r="U745" s="22">
        <f t="shared" si="480"/>
        <v>-3.4679895059060994E-3</v>
      </c>
      <c r="V745" s="22">
        <f t="shared" si="481"/>
        <v>-3.6801665305219444E-4</v>
      </c>
      <c r="W745" s="22">
        <f t="shared" si="482"/>
        <v>8.8867547461808361E-3</v>
      </c>
      <c r="X745" s="22">
        <f t="shared" si="483"/>
        <v>2.2783215148472813E-2</v>
      </c>
      <c r="Y745" s="22">
        <f t="shared" si="484"/>
        <v>-7.7494242446041195E-4</v>
      </c>
      <c r="Z745" s="16"/>
    </row>
    <row r="746" spans="1:26">
      <c r="A746" s="2"/>
      <c r="B746" s="112">
        <v>44539</v>
      </c>
      <c r="C746">
        <v>57.696624999999997</v>
      </c>
      <c r="D746">
        <v>329.47042800000003</v>
      </c>
      <c r="E746">
        <v>44.617370999999999</v>
      </c>
      <c r="F746">
        <v>48.703758000000001</v>
      </c>
      <c r="G746">
        <v>75.172996999999995</v>
      </c>
      <c r="H746">
        <v>150.12217699999999</v>
      </c>
      <c r="I746">
        <v>254.15837099999999</v>
      </c>
      <c r="J746">
        <v>75.449828999999994</v>
      </c>
      <c r="K746">
        <v>458.59567299999998</v>
      </c>
      <c r="L746">
        <v>172.36811800000001</v>
      </c>
      <c r="M746">
        <v>350.37844799999999</v>
      </c>
      <c r="O746" s="22">
        <f t="shared" ref="O746:O748" si="501">C746/C745-1</f>
        <v>2.5619475736466946E-3</v>
      </c>
      <c r="P746" s="22">
        <f t="shared" si="475"/>
        <v>-2.2385689090679284E-3</v>
      </c>
      <c r="Q746" s="22">
        <f t="shared" si="476"/>
        <v>1.3909236505219358E-2</v>
      </c>
      <c r="R746" s="22">
        <f t="shared" si="477"/>
        <v>-1.5100022116794065E-3</v>
      </c>
      <c r="S746" s="22">
        <f t="shared" si="478"/>
        <v>4.8553551876358014E-3</v>
      </c>
      <c r="T746" s="22">
        <f t="shared" si="479"/>
        <v>-1.5554545464281366E-3</v>
      </c>
      <c r="U746" s="22">
        <f t="shared" si="480"/>
        <v>-1.7364482506685097E-2</v>
      </c>
      <c r="V746" s="22">
        <f t="shared" si="481"/>
        <v>1.840003836876658E-3</v>
      </c>
      <c r="W746" s="22">
        <f t="shared" si="482"/>
        <v>9.512508633988892E-3</v>
      </c>
      <c r="X746" s="22">
        <f t="shared" si="483"/>
        <v>-2.9700906502526658E-3</v>
      </c>
      <c r="Y746" s="22">
        <f t="shared" si="484"/>
        <v>2.3818905506272081E-3</v>
      </c>
      <c r="Z746" s="16"/>
    </row>
    <row r="747" spans="1:26">
      <c r="A747" s="2"/>
      <c r="B747" s="112">
        <v>44540</v>
      </c>
      <c r="C747">
        <v>58.065227999999998</v>
      </c>
      <c r="D747">
        <v>329.40051299999999</v>
      </c>
      <c r="E747">
        <v>45.432403999999998</v>
      </c>
      <c r="F747">
        <v>49.02599</v>
      </c>
      <c r="G747">
        <v>76.511275999999995</v>
      </c>
      <c r="H747">
        <v>149.52340699999999</v>
      </c>
      <c r="I747">
        <v>255.574219</v>
      </c>
      <c r="J747">
        <v>76.308884000000006</v>
      </c>
      <c r="K747">
        <v>463.352936</v>
      </c>
      <c r="L747">
        <v>177.196732</v>
      </c>
      <c r="M747">
        <v>346.93194599999998</v>
      </c>
      <c r="O747" s="22">
        <f t="shared" si="501"/>
        <v>6.3886405833963877E-3</v>
      </c>
      <c r="P747" s="22">
        <f t="shared" si="475"/>
        <v>-2.1220417390555024E-4</v>
      </c>
      <c r="Q747" s="22">
        <f t="shared" si="476"/>
        <v>1.8267167736081946E-2</v>
      </c>
      <c r="R747" s="22">
        <f t="shared" si="477"/>
        <v>6.6161629663157306E-3</v>
      </c>
      <c r="S747" s="22">
        <f t="shared" si="478"/>
        <v>1.7802655919119559E-2</v>
      </c>
      <c r="T747" s="22">
        <f t="shared" si="479"/>
        <v>-3.988551271808416E-3</v>
      </c>
      <c r="U747" s="22">
        <f t="shared" si="480"/>
        <v>5.5707313295614291E-3</v>
      </c>
      <c r="V747" s="22">
        <f t="shared" si="481"/>
        <v>1.1385777958489607E-2</v>
      </c>
      <c r="W747" s="22">
        <f t="shared" si="482"/>
        <v>1.0373545325622846E-2</v>
      </c>
      <c r="X747" s="22">
        <f t="shared" si="483"/>
        <v>2.8013382382001684E-2</v>
      </c>
      <c r="Y747" s="22">
        <f t="shared" si="484"/>
        <v>-9.8365125471415737E-3</v>
      </c>
      <c r="Z747" s="16"/>
    </row>
    <row r="748" spans="1:26">
      <c r="A748" s="2"/>
      <c r="B748" s="112">
        <v>44543</v>
      </c>
      <c r="C748">
        <v>56.793526</v>
      </c>
      <c r="D748">
        <v>334.135468</v>
      </c>
      <c r="E748">
        <v>46.250660000000003</v>
      </c>
      <c r="F748">
        <v>48.878684999999997</v>
      </c>
      <c r="G748">
        <v>74.207520000000002</v>
      </c>
      <c r="H748">
        <v>147.74580399999999</v>
      </c>
      <c r="I748">
        <v>258.80908199999999</v>
      </c>
      <c r="J748">
        <v>77.103294000000005</v>
      </c>
      <c r="K748">
        <v>463.265717</v>
      </c>
      <c r="L748">
        <v>173.53327899999999</v>
      </c>
      <c r="M748">
        <v>340.21328699999998</v>
      </c>
      <c r="O748" s="22">
        <f t="shared" si="501"/>
        <v>-2.190126593492403E-2</v>
      </c>
      <c r="P748" s="22">
        <f t="shared" si="475"/>
        <v>1.4374461523683157E-2</v>
      </c>
      <c r="Q748" s="22">
        <f t="shared" si="476"/>
        <v>1.8010405084441627E-2</v>
      </c>
      <c r="R748" s="22">
        <f t="shared" si="477"/>
        <v>-3.0046308090871943E-3</v>
      </c>
      <c r="S748" s="22">
        <f t="shared" si="478"/>
        <v>-3.0110019338848715E-2</v>
      </c>
      <c r="T748" s="22">
        <f t="shared" si="479"/>
        <v>-1.1888459711194233E-2</v>
      </c>
      <c r="U748" s="22">
        <f t="shared" si="480"/>
        <v>1.2657235196324779E-2</v>
      </c>
      <c r="V748" s="22">
        <f t="shared" si="481"/>
        <v>1.0410452339992382E-2</v>
      </c>
      <c r="W748" s="22">
        <f t="shared" si="482"/>
        <v>-1.88234482234928E-4</v>
      </c>
      <c r="X748" s="22">
        <f t="shared" si="483"/>
        <v>-2.0674495283581229E-2</v>
      </c>
      <c r="Y748" s="22">
        <f t="shared" si="484"/>
        <v>-1.9365927748838718E-2</v>
      </c>
      <c r="Z748" s="16"/>
    </row>
    <row r="749" spans="1:26">
      <c r="A749" s="2"/>
      <c r="B749" s="112">
        <v>44544</v>
      </c>
      <c r="C749">
        <v>56.710590000000003</v>
      </c>
      <c r="D749">
        <v>333.38626099999999</v>
      </c>
      <c r="E749">
        <v>46.691994000000001</v>
      </c>
      <c r="F749">
        <v>48.823436999999998</v>
      </c>
      <c r="G749">
        <v>74.217094000000003</v>
      </c>
      <c r="H749">
        <v>148.877838</v>
      </c>
      <c r="I749">
        <v>256.36184700000001</v>
      </c>
      <c r="J749">
        <v>76.826164000000006</v>
      </c>
      <c r="K749">
        <v>464.544647</v>
      </c>
      <c r="L749">
        <v>172.141006</v>
      </c>
      <c r="M749">
        <v>337.434753</v>
      </c>
      <c r="O749" s="22">
        <f t="shared" ref="O749" si="502">(C749/C748)-1</f>
        <v>-1.4603072892497293E-3</v>
      </c>
      <c r="P749" s="22">
        <f t="shared" si="475"/>
        <v>-2.2422253000690118E-3</v>
      </c>
      <c r="Q749" s="22">
        <f t="shared" si="476"/>
        <v>9.5422205866899645E-3</v>
      </c>
      <c r="R749" s="22">
        <f t="shared" si="477"/>
        <v>-1.1303086406682095E-3</v>
      </c>
      <c r="S749" s="22">
        <f t="shared" si="478"/>
        <v>1.2901657406150235E-4</v>
      </c>
      <c r="T749" s="22">
        <f t="shared" si="479"/>
        <v>7.6620382396781483E-3</v>
      </c>
      <c r="U749" s="22">
        <f t="shared" si="480"/>
        <v>-9.455753952251067E-3</v>
      </c>
      <c r="V749" s="22">
        <f t="shared" si="481"/>
        <v>-3.5942692668876619E-3</v>
      </c>
      <c r="W749" s="22">
        <f t="shared" si="482"/>
        <v>2.760683454588575E-3</v>
      </c>
      <c r="X749" s="22">
        <f t="shared" si="483"/>
        <v>-8.023089334928013E-3</v>
      </c>
      <c r="Y749" s="22">
        <f t="shared" si="484"/>
        <v>-8.1670355220428981E-3</v>
      </c>
      <c r="Z749" s="16"/>
    </row>
    <row r="750" spans="1:26">
      <c r="A750" s="2"/>
      <c r="B750" s="112">
        <v>44545</v>
      </c>
      <c r="C750">
        <v>56.461781000000002</v>
      </c>
      <c r="D750">
        <v>341.29788200000002</v>
      </c>
      <c r="E750">
        <v>46.959381</v>
      </c>
      <c r="F750">
        <v>48.519618999999999</v>
      </c>
      <c r="G750">
        <v>74.886215000000007</v>
      </c>
      <c r="H750">
        <v>147.76452599999999</v>
      </c>
      <c r="I750">
        <v>257.243225</v>
      </c>
      <c r="J750">
        <v>78.073181000000005</v>
      </c>
      <c r="K750">
        <v>479.000519</v>
      </c>
      <c r="L750">
        <v>177.048599</v>
      </c>
      <c r="M750">
        <v>332.97183200000001</v>
      </c>
      <c r="O750" s="22">
        <f t="shared" ref="O750:O752" si="503">C750/C749-1</f>
        <v>-4.3873463492445364E-3</v>
      </c>
      <c r="P750" s="22">
        <f t="shared" si="475"/>
        <v>2.3731094905557581E-2</v>
      </c>
      <c r="Q750" s="22">
        <f t="shared" si="476"/>
        <v>5.7266134318443296E-3</v>
      </c>
      <c r="R750" s="22">
        <f t="shared" si="477"/>
        <v>-6.2227900915701184E-3</v>
      </c>
      <c r="S750" s="22">
        <f t="shared" si="478"/>
        <v>9.0157262153109929E-3</v>
      </c>
      <c r="T750" s="22">
        <f t="shared" si="479"/>
        <v>-7.4780236934929301E-3</v>
      </c>
      <c r="U750" s="22">
        <f t="shared" si="480"/>
        <v>3.4380232874511307E-3</v>
      </c>
      <c r="V750" s="22">
        <f t="shared" si="481"/>
        <v>1.6231670762580253E-2</v>
      </c>
      <c r="W750" s="22">
        <f t="shared" si="482"/>
        <v>3.111836955469216E-2</v>
      </c>
      <c r="X750" s="22">
        <f t="shared" si="483"/>
        <v>2.8509145578015316E-2</v>
      </c>
      <c r="Y750" s="22">
        <f t="shared" si="484"/>
        <v>-1.3226026543863401E-2</v>
      </c>
      <c r="Z750" s="16"/>
    </row>
    <row r="751" spans="1:26">
      <c r="A751" s="2"/>
      <c r="B751" s="112">
        <v>44546</v>
      </c>
      <c r="C751">
        <v>56.553932000000003</v>
      </c>
      <c r="D751">
        <v>334.54504400000002</v>
      </c>
      <c r="E751">
        <v>46.176563000000002</v>
      </c>
      <c r="F751">
        <v>49.072018</v>
      </c>
      <c r="G751">
        <v>75.239898999999994</v>
      </c>
      <c r="H751">
        <v>150.07539399999999</v>
      </c>
      <c r="I751">
        <v>262.04397599999999</v>
      </c>
      <c r="J751">
        <v>78.230232000000001</v>
      </c>
      <c r="K751">
        <v>477.52777099999997</v>
      </c>
      <c r="L751">
        <v>170.09698499999999</v>
      </c>
      <c r="M751">
        <v>337.18310500000001</v>
      </c>
      <c r="O751" s="22">
        <f t="shared" si="503"/>
        <v>1.6320951689428043E-3</v>
      </c>
      <c r="P751" s="22">
        <f t="shared" si="475"/>
        <v>-1.9785760053442125E-2</v>
      </c>
      <c r="Q751" s="22">
        <f t="shared" si="476"/>
        <v>-1.6670109003353306E-2</v>
      </c>
      <c r="R751" s="22">
        <f t="shared" si="477"/>
        <v>1.1385064668376854E-2</v>
      </c>
      <c r="S751" s="22">
        <f t="shared" si="478"/>
        <v>4.7229520145994908E-3</v>
      </c>
      <c r="T751" s="22">
        <f t="shared" si="479"/>
        <v>1.5638855025325915E-2</v>
      </c>
      <c r="U751" s="22">
        <f t="shared" si="480"/>
        <v>1.8662302962497712E-2</v>
      </c>
      <c r="V751" s="22">
        <f t="shared" si="481"/>
        <v>2.011587051896857E-3</v>
      </c>
      <c r="W751" s="22">
        <f t="shared" si="482"/>
        <v>-3.0746271487860355E-3</v>
      </c>
      <c r="X751" s="22">
        <f t="shared" si="483"/>
        <v>-3.9263874660764753E-2</v>
      </c>
      <c r="Y751" s="22">
        <f t="shared" si="484"/>
        <v>1.2647535302625856E-2</v>
      </c>
      <c r="Z751" s="16"/>
    </row>
    <row r="752" spans="1:26">
      <c r="A752" s="2"/>
      <c r="B752" s="112">
        <v>44547</v>
      </c>
      <c r="C752">
        <v>55.319091999999998</v>
      </c>
      <c r="D752">
        <v>333.436218</v>
      </c>
      <c r="E752">
        <v>44.697906000000003</v>
      </c>
      <c r="F752">
        <v>48.519618999999999</v>
      </c>
      <c r="G752">
        <v>73.136909000000003</v>
      </c>
      <c r="H752">
        <v>146.66052199999999</v>
      </c>
      <c r="I752">
        <v>261.47198500000002</v>
      </c>
      <c r="J752">
        <v>77.426590000000004</v>
      </c>
      <c r="K752">
        <v>471.96630900000002</v>
      </c>
      <c r="L752">
        <v>168.99105800000001</v>
      </c>
      <c r="M752">
        <v>335.963257</v>
      </c>
      <c r="O752" s="22">
        <f t="shared" si="503"/>
        <v>-2.1834732905927856E-2</v>
      </c>
      <c r="P752" s="22">
        <f t="shared" si="475"/>
        <v>-3.3144296108599258E-3</v>
      </c>
      <c r="Q752" s="22">
        <f t="shared" si="476"/>
        <v>-3.202180725317294E-2</v>
      </c>
      <c r="R752" s="22">
        <f t="shared" si="477"/>
        <v>-1.1256904087376229E-2</v>
      </c>
      <c r="S752" s="22">
        <f t="shared" si="478"/>
        <v>-2.7950462825581335E-2</v>
      </c>
      <c r="T752" s="22">
        <f t="shared" si="479"/>
        <v>-2.2754376376982965E-2</v>
      </c>
      <c r="U752" s="22">
        <f t="shared" si="480"/>
        <v>-2.1828053776743461E-3</v>
      </c>
      <c r="V752" s="22">
        <f t="shared" si="481"/>
        <v>-1.0272780476989984E-2</v>
      </c>
      <c r="W752" s="22">
        <f t="shared" si="482"/>
        <v>-1.1646363494951517E-2</v>
      </c>
      <c r="X752" s="22">
        <f t="shared" si="483"/>
        <v>-6.501743696397555E-3</v>
      </c>
      <c r="Y752" s="22">
        <f t="shared" si="484"/>
        <v>-3.6177613347502247E-3</v>
      </c>
      <c r="Z752" s="16"/>
    </row>
    <row r="753" spans="1:26">
      <c r="A753" s="2"/>
      <c r="B753" s="112">
        <v>44550</v>
      </c>
      <c r="C753">
        <v>54.517364999999998</v>
      </c>
      <c r="D753">
        <v>325.10507200000001</v>
      </c>
      <c r="E753">
        <v>44.842875999999997</v>
      </c>
      <c r="F753">
        <v>48.363098000000001</v>
      </c>
      <c r="G753">
        <v>71.894226000000003</v>
      </c>
      <c r="H753">
        <v>144.02221700000001</v>
      </c>
      <c r="I753">
        <v>261.096924</v>
      </c>
      <c r="J753">
        <v>77.629822000000004</v>
      </c>
      <c r="K753">
        <v>468.68182400000001</v>
      </c>
      <c r="L753">
        <v>167.618515</v>
      </c>
      <c r="M753">
        <v>327.86019900000002</v>
      </c>
      <c r="O753" s="22">
        <f t="shared" ref="O753" si="504">(C753/C752)-1</f>
        <v>-1.4492772224099393E-2</v>
      </c>
      <c r="P753" s="22">
        <f t="shared" si="475"/>
        <v>-2.4985726055709923E-2</v>
      </c>
      <c r="Q753" s="22">
        <f t="shared" si="476"/>
        <v>3.2433286695801034E-3</v>
      </c>
      <c r="R753" s="22">
        <f t="shared" si="477"/>
        <v>-3.2259321739520619E-3</v>
      </c>
      <c r="S753" s="22">
        <f t="shared" si="478"/>
        <v>-1.699118840256153E-2</v>
      </c>
      <c r="T753" s="22">
        <f t="shared" si="479"/>
        <v>-1.798919684739686E-2</v>
      </c>
      <c r="U753" s="22">
        <f t="shared" si="480"/>
        <v>-1.4344213587548227E-3</v>
      </c>
      <c r="V753" s="22">
        <f t="shared" si="481"/>
        <v>2.6248346982606918E-3</v>
      </c>
      <c r="W753" s="22">
        <f t="shared" si="482"/>
        <v>-6.959151399936081E-3</v>
      </c>
      <c r="X753" s="22">
        <f t="shared" si="483"/>
        <v>-8.1219859573872233E-3</v>
      </c>
      <c r="Y753" s="22">
        <f t="shared" si="484"/>
        <v>-2.411888154781161E-2</v>
      </c>
      <c r="Z753" s="16"/>
    </row>
    <row r="754" spans="1:26">
      <c r="A754" s="2"/>
      <c r="B754" s="112">
        <v>44551</v>
      </c>
      <c r="C754">
        <v>55.752209000000001</v>
      </c>
      <c r="D754">
        <v>333.84579500000001</v>
      </c>
      <c r="E754">
        <v>44.978167999999997</v>
      </c>
      <c r="F754">
        <v>48.142139</v>
      </c>
      <c r="G754">
        <v>73.117783000000003</v>
      </c>
      <c r="H754">
        <v>146.033691</v>
      </c>
      <c r="I754">
        <v>260.52499399999999</v>
      </c>
      <c r="J754">
        <v>77.010909999999996</v>
      </c>
      <c r="K754">
        <v>472.05355800000001</v>
      </c>
      <c r="L754">
        <v>170.817825</v>
      </c>
      <c r="M754">
        <v>338.65460200000001</v>
      </c>
      <c r="O754" s="22">
        <f t="shared" ref="O754:O756" si="505">C754/C753-1</f>
        <v>2.2650471093017766E-2</v>
      </c>
      <c r="P754" s="22">
        <f t="shared" si="475"/>
        <v>2.6885840156932517E-2</v>
      </c>
      <c r="Q754" s="22">
        <f t="shared" si="476"/>
        <v>3.0170232613984105E-3</v>
      </c>
      <c r="R754" s="22">
        <f t="shared" si="477"/>
        <v>-4.5687519852429803E-3</v>
      </c>
      <c r="S754" s="22">
        <f t="shared" si="478"/>
        <v>1.7018849330125541E-2</v>
      </c>
      <c r="T754" s="22">
        <f t="shared" si="479"/>
        <v>1.3966414640041114E-2</v>
      </c>
      <c r="U754" s="22">
        <f t="shared" si="480"/>
        <v>-2.1904892299688949E-3</v>
      </c>
      <c r="V754" s="22">
        <f t="shared" si="481"/>
        <v>-7.9726061976543861E-3</v>
      </c>
      <c r="W754" s="22">
        <f t="shared" si="482"/>
        <v>7.1940788555093782E-3</v>
      </c>
      <c r="X754" s="22">
        <f t="shared" si="483"/>
        <v>1.9086853263197145E-2</v>
      </c>
      <c r="Y754" s="22">
        <f t="shared" si="484"/>
        <v>3.2923798109449676E-2</v>
      </c>
      <c r="Z754" s="16"/>
    </row>
    <row r="755" spans="1:26">
      <c r="A755" s="2"/>
      <c r="B755" s="112">
        <v>44552</v>
      </c>
      <c r="C755">
        <v>56.203758000000001</v>
      </c>
      <c r="D755">
        <v>330.099762</v>
      </c>
      <c r="E755">
        <v>45.036160000000002</v>
      </c>
      <c r="F755">
        <v>48.298648999999997</v>
      </c>
      <c r="G755">
        <v>73.605309000000005</v>
      </c>
      <c r="H755">
        <v>146.604401</v>
      </c>
      <c r="I755">
        <v>263.71298200000001</v>
      </c>
      <c r="J755">
        <v>77.454300000000003</v>
      </c>
      <c r="K755">
        <v>478.758331</v>
      </c>
      <c r="L755">
        <v>173.43452500000001</v>
      </c>
      <c r="M755">
        <v>335.93420400000002</v>
      </c>
      <c r="O755" s="22">
        <f t="shared" si="505"/>
        <v>8.0992127146028992E-3</v>
      </c>
      <c r="P755" s="22">
        <f t="shared" si="475"/>
        <v>-1.1220848236234371E-2</v>
      </c>
      <c r="Q755" s="22">
        <f t="shared" si="476"/>
        <v>1.2893366399451267E-3</v>
      </c>
      <c r="R755" s="22">
        <f t="shared" si="477"/>
        <v>3.2509980497541502E-3</v>
      </c>
      <c r="S755" s="22">
        <f t="shared" si="478"/>
        <v>6.6676802823739667E-3</v>
      </c>
      <c r="T755" s="22">
        <f t="shared" si="479"/>
        <v>3.9080707752567889E-3</v>
      </c>
      <c r="U755" s="22">
        <f t="shared" si="480"/>
        <v>1.2236783699916431E-2</v>
      </c>
      <c r="V755" s="22">
        <f t="shared" si="481"/>
        <v>5.7574959184356622E-3</v>
      </c>
      <c r="W755" s="22">
        <f t="shared" si="482"/>
        <v>1.4203415875958747E-2</v>
      </c>
      <c r="X755" s="22">
        <f t="shared" si="483"/>
        <v>1.5318658928012985E-2</v>
      </c>
      <c r="Y755" s="22">
        <f t="shared" si="484"/>
        <v>-8.0329574260443737E-3</v>
      </c>
      <c r="Z755" s="16"/>
    </row>
    <row r="756" spans="1:26">
      <c r="A756" s="2"/>
      <c r="B756" s="112">
        <v>44553</v>
      </c>
      <c r="C756">
        <v>56.231403</v>
      </c>
      <c r="D756">
        <v>334.88467400000002</v>
      </c>
      <c r="E756">
        <v>44.936301999999998</v>
      </c>
      <c r="F756">
        <v>48.630099999999999</v>
      </c>
      <c r="G756">
        <v>75.077408000000005</v>
      </c>
      <c r="H756">
        <v>147.12832599999999</v>
      </c>
      <c r="I756">
        <v>262.65759300000002</v>
      </c>
      <c r="J756">
        <v>77.380402000000004</v>
      </c>
      <c r="K756">
        <v>479.96939099999997</v>
      </c>
      <c r="L756">
        <v>174.06651299999999</v>
      </c>
      <c r="M756">
        <v>338.08343500000001</v>
      </c>
      <c r="O756" s="22">
        <f t="shared" si="505"/>
        <v>4.9187102399805838E-4</v>
      </c>
      <c r="P756" s="22">
        <f t="shared" si="475"/>
        <v>1.4495351256872624E-2</v>
      </c>
      <c r="Q756" s="22">
        <f t="shared" si="476"/>
        <v>-2.2172849550229357E-3</v>
      </c>
      <c r="R756" s="22">
        <f t="shared" si="477"/>
        <v>6.8625314964814166E-3</v>
      </c>
      <c r="S756" s="22">
        <f t="shared" si="478"/>
        <v>1.9999902452688678E-2</v>
      </c>
      <c r="T756" s="22">
        <f t="shared" si="479"/>
        <v>3.5737330968665937E-3</v>
      </c>
      <c r="U756" s="22">
        <f t="shared" si="480"/>
        <v>-4.0020365777820865E-3</v>
      </c>
      <c r="V756" s="22">
        <f t="shared" si="481"/>
        <v>-9.5408518313377932E-4</v>
      </c>
      <c r="W756" s="22">
        <f t="shared" si="482"/>
        <v>2.5295852240740935E-3</v>
      </c>
      <c r="X756" s="22">
        <f t="shared" si="483"/>
        <v>3.6439572801318931E-3</v>
      </c>
      <c r="Y756" s="22">
        <f t="shared" si="484"/>
        <v>6.3977736545099972E-3</v>
      </c>
      <c r="Z756" s="16"/>
    </row>
    <row r="757" spans="1:26">
      <c r="A757" s="2"/>
      <c r="B757" s="112">
        <v>44557</v>
      </c>
      <c r="C757">
        <v>57.033123000000003</v>
      </c>
      <c r="D757">
        <v>345.81308000000001</v>
      </c>
      <c r="E757">
        <v>45.345424999999999</v>
      </c>
      <c r="F757">
        <v>49.02599</v>
      </c>
      <c r="G757">
        <v>76.291411999999994</v>
      </c>
      <c r="H757">
        <v>147.970337</v>
      </c>
      <c r="I757">
        <v>269.27255200000002</v>
      </c>
      <c r="J757">
        <v>77.343459999999993</v>
      </c>
      <c r="K757">
        <v>483.96121199999999</v>
      </c>
      <c r="L757">
        <v>178.065674</v>
      </c>
      <c r="M757">
        <v>339.56466699999999</v>
      </c>
      <c r="O757" s="22">
        <f t="shared" ref="O757" si="506">(C757/C756)-1</f>
        <v>1.4257513724137416E-2</v>
      </c>
      <c r="P757" s="22">
        <f t="shared" si="475"/>
        <v>3.2633341709749297E-2</v>
      </c>
      <c r="Q757" s="22">
        <f t="shared" si="476"/>
        <v>9.1045097569444344E-3</v>
      </c>
      <c r="R757" s="22">
        <f t="shared" si="477"/>
        <v>8.1408428113451947E-3</v>
      </c>
      <c r="S757" s="22">
        <f t="shared" si="478"/>
        <v>1.6170030803407398E-2</v>
      </c>
      <c r="T757" s="22">
        <f t="shared" si="479"/>
        <v>5.7229700282188656E-3</v>
      </c>
      <c r="U757" s="22">
        <f t="shared" si="480"/>
        <v>2.518472405250427E-2</v>
      </c>
      <c r="V757" s="22">
        <f t="shared" si="481"/>
        <v>-4.7740770330984006E-4</v>
      </c>
      <c r="W757" s="22">
        <f t="shared" si="482"/>
        <v>8.3168241034770052E-3</v>
      </c>
      <c r="X757" s="22">
        <f t="shared" si="483"/>
        <v>2.297490155386761E-2</v>
      </c>
      <c r="Y757" s="22">
        <f t="shared" si="484"/>
        <v>4.3812616847080932E-3</v>
      </c>
      <c r="Z757" s="16"/>
    </row>
    <row r="758" spans="1:26">
      <c r="A758" s="2"/>
      <c r="B758" s="112">
        <v>44558</v>
      </c>
      <c r="C758">
        <v>56.848820000000003</v>
      </c>
      <c r="D758">
        <v>345.85305799999998</v>
      </c>
      <c r="E758">
        <v>45.996158999999999</v>
      </c>
      <c r="F758">
        <v>49.283783</v>
      </c>
      <c r="G758">
        <v>76.903205999999997</v>
      </c>
      <c r="H758">
        <v>148.41940299999999</v>
      </c>
      <c r="I758">
        <v>271.84509300000002</v>
      </c>
      <c r="J758">
        <v>77.962356999999997</v>
      </c>
      <c r="K758">
        <v>487.29424999999998</v>
      </c>
      <c r="L758">
        <v>177.03869599999999</v>
      </c>
      <c r="M758">
        <v>338.615906</v>
      </c>
      <c r="O758" s="22">
        <f t="shared" ref="O758:O760" si="507">C758/C757-1</f>
        <v>-3.2315081185366745E-3</v>
      </c>
      <c r="P758" s="22">
        <f t="shared" si="475"/>
        <v>1.1560580646619023E-4</v>
      </c>
      <c r="Q758" s="22">
        <f t="shared" si="476"/>
        <v>1.435059876492506E-2</v>
      </c>
      <c r="R758" s="22">
        <f t="shared" si="477"/>
        <v>5.2582925913378098E-3</v>
      </c>
      <c r="S758" s="22">
        <f t="shared" si="478"/>
        <v>8.0191725904876776E-3</v>
      </c>
      <c r="T758" s="22">
        <f t="shared" si="479"/>
        <v>3.034837989184247E-3</v>
      </c>
      <c r="U758" s="22">
        <f t="shared" si="480"/>
        <v>9.5536696216997896E-3</v>
      </c>
      <c r="V758" s="22">
        <f t="shared" si="481"/>
        <v>8.0019306092591336E-3</v>
      </c>
      <c r="W758" s="22">
        <f t="shared" si="482"/>
        <v>6.8869940758806703E-3</v>
      </c>
      <c r="X758" s="22">
        <f t="shared" si="483"/>
        <v>-5.7674114102419516E-3</v>
      </c>
      <c r="Y758" s="22">
        <f t="shared" si="484"/>
        <v>-2.7940510076686076E-3</v>
      </c>
      <c r="Z758" s="16"/>
    </row>
    <row r="759" spans="1:26">
      <c r="A759" s="2"/>
      <c r="B759" s="112">
        <v>44559</v>
      </c>
      <c r="C759">
        <v>56.351204000000003</v>
      </c>
      <c r="D759">
        <v>342.57653800000003</v>
      </c>
      <c r="E759">
        <v>45.973610000000001</v>
      </c>
      <c r="F759">
        <v>49.366638000000002</v>
      </c>
      <c r="G759">
        <v>77.037032999999994</v>
      </c>
      <c r="H759">
        <v>148.344559</v>
      </c>
      <c r="I759">
        <v>272.21255500000001</v>
      </c>
      <c r="J759">
        <v>78.608963000000003</v>
      </c>
      <c r="K759">
        <v>489.852081</v>
      </c>
      <c r="L759">
        <v>177.12760900000001</v>
      </c>
      <c r="M759">
        <v>334.68539399999997</v>
      </c>
      <c r="O759" s="22">
        <f t="shared" si="507"/>
        <v>-8.753321528925273E-3</v>
      </c>
      <c r="P759" s="22">
        <f t="shared" si="475"/>
        <v>-9.4737343626435377E-3</v>
      </c>
      <c r="Q759" s="22">
        <f t="shared" si="476"/>
        <v>-4.9023658692892713E-4</v>
      </c>
      <c r="R759" s="22">
        <f t="shared" si="477"/>
        <v>1.6811818199913287E-3</v>
      </c>
      <c r="S759" s="22">
        <f t="shared" si="478"/>
        <v>1.7402005320819036E-3</v>
      </c>
      <c r="T759" s="22">
        <f t="shared" si="479"/>
        <v>-5.0427368987582266E-4</v>
      </c>
      <c r="U759" s="22">
        <f t="shared" si="480"/>
        <v>1.3517330621817258E-3</v>
      </c>
      <c r="V759" s="22">
        <f t="shared" si="481"/>
        <v>8.2938231331308732E-3</v>
      </c>
      <c r="W759" s="22">
        <f t="shared" si="482"/>
        <v>5.2490481880300699E-3</v>
      </c>
      <c r="X759" s="22">
        <f t="shared" si="483"/>
        <v>5.0222353648621265E-4</v>
      </c>
      <c r="Y759" s="22">
        <f t="shared" si="484"/>
        <v>-1.1607582308906683E-2</v>
      </c>
      <c r="Z759" s="16"/>
    </row>
    <row r="760" spans="1:26">
      <c r="A760" s="2"/>
      <c r="B760" s="112">
        <v>44560</v>
      </c>
      <c r="C760">
        <v>56.019447</v>
      </c>
      <c r="D760">
        <v>343.99499500000002</v>
      </c>
      <c r="E760">
        <v>46.121791999999999</v>
      </c>
      <c r="F760">
        <v>49.329815000000004</v>
      </c>
      <c r="G760">
        <v>76.597305000000006</v>
      </c>
      <c r="H760">
        <v>148.26971399999999</v>
      </c>
      <c r="I760">
        <v>274.34216300000003</v>
      </c>
      <c r="J760">
        <v>78.682861000000003</v>
      </c>
      <c r="K760">
        <v>488.73785400000003</v>
      </c>
      <c r="L760">
        <v>175.962402</v>
      </c>
      <c r="M760">
        <v>332.13150000000002</v>
      </c>
      <c r="O760" s="22">
        <f t="shared" si="507"/>
        <v>-5.8873098789513634E-3</v>
      </c>
      <c r="P760" s="22">
        <f t="shared" si="475"/>
        <v>4.1405550078854603E-3</v>
      </c>
      <c r="Q760" s="22">
        <f t="shared" si="476"/>
        <v>3.2231969601690391E-3</v>
      </c>
      <c r="R760" s="22">
        <f t="shared" si="477"/>
        <v>-7.4590860329593056E-4</v>
      </c>
      <c r="S760" s="22">
        <f t="shared" si="478"/>
        <v>-5.7080079914291204E-3</v>
      </c>
      <c r="T760" s="22">
        <f t="shared" si="479"/>
        <v>-5.0453485119061892E-4</v>
      </c>
      <c r="U760" s="22">
        <f t="shared" si="480"/>
        <v>7.8233276198447221E-3</v>
      </c>
      <c r="V760" s="22">
        <f t="shared" si="481"/>
        <v>9.4007091786729724E-4</v>
      </c>
      <c r="W760" s="22">
        <f t="shared" si="482"/>
        <v>-2.2746193049243413E-3</v>
      </c>
      <c r="X760" s="22">
        <f t="shared" si="483"/>
        <v>-6.5783477041120308E-3</v>
      </c>
      <c r="Y760" s="22">
        <f t="shared" si="484"/>
        <v>-7.6307303688309958E-3</v>
      </c>
      <c r="Z760" s="16"/>
    </row>
    <row r="761" spans="1:26">
      <c r="A761" s="2"/>
      <c r="B761" s="112">
        <v>44561</v>
      </c>
      <c r="C761">
        <v>56.38805</v>
      </c>
      <c r="D761">
        <v>335.99349999999998</v>
      </c>
      <c r="E761">
        <v>46.611462000000003</v>
      </c>
      <c r="F761">
        <v>49.523159</v>
      </c>
      <c r="G761">
        <v>77.218650999999994</v>
      </c>
      <c r="H761">
        <v>148.148087</v>
      </c>
      <c r="I761">
        <v>275.62365699999998</v>
      </c>
      <c r="J761">
        <v>78.812179999999998</v>
      </c>
      <c r="K761">
        <v>486.51910400000003</v>
      </c>
      <c r="L761">
        <v>175.340317</v>
      </c>
      <c r="M761">
        <v>332.96664399999997</v>
      </c>
      <c r="O761" s="22">
        <f t="shared" ref="O761" si="508">(C761/C760)-1</f>
        <v>6.5799114368265688E-3</v>
      </c>
      <c r="P761" s="22">
        <f t="shared" si="475"/>
        <v>-2.3260498310447852E-2</v>
      </c>
      <c r="Q761" s="22">
        <f t="shared" si="476"/>
        <v>1.0616890167667536E-2</v>
      </c>
      <c r="R761" s="22">
        <f t="shared" si="477"/>
        <v>3.9194146582548495E-3</v>
      </c>
      <c r="S761" s="22">
        <f t="shared" si="478"/>
        <v>8.1118519770373432E-3</v>
      </c>
      <c r="T761" s="22">
        <f t="shared" si="479"/>
        <v>-8.2030912934782929E-4</v>
      </c>
      <c r="U761" s="22">
        <f t="shared" si="480"/>
        <v>4.6711522063780375E-3</v>
      </c>
      <c r="V761" s="22">
        <f t="shared" si="481"/>
        <v>1.6435472523044226E-3</v>
      </c>
      <c r="W761" s="22">
        <f t="shared" si="482"/>
        <v>-4.5397547618646339E-3</v>
      </c>
      <c r="X761" s="22">
        <f t="shared" si="483"/>
        <v>-3.5353290983149988E-3</v>
      </c>
      <c r="Y761" s="22">
        <f t="shared" si="484"/>
        <v>2.5144980226203817E-3</v>
      </c>
      <c r="Z761" s="16"/>
    </row>
    <row r="762" spans="1:26">
      <c r="A762" s="2"/>
      <c r="B762" s="112">
        <v>44564</v>
      </c>
      <c r="C762">
        <v>58.553637999999999</v>
      </c>
      <c r="D762">
        <v>338.18118299999998</v>
      </c>
      <c r="E762">
        <v>46.598579000000001</v>
      </c>
      <c r="F762">
        <v>49.771740000000001</v>
      </c>
      <c r="G762">
        <v>77.103950999999995</v>
      </c>
      <c r="H762">
        <v>151.28227200000001</v>
      </c>
      <c r="I762">
        <v>269.85684199999997</v>
      </c>
      <c r="J762">
        <v>78.636664999999994</v>
      </c>
      <c r="K762">
        <v>486.65475500000002</v>
      </c>
      <c r="L762">
        <v>179.724548</v>
      </c>
      <c r="M762">
        <v>339.97763099999997</v>
      </c>
      <c r="O762" s="22">
        <f t="shared" ref="O762:O764" si="509">C762/C761-1</f>
        <v>3.8405087602781052E-2</v>
      </c>
      <c r="P762" s="22">
        <f t="shared" si="475"/>
        <v>6.5110872680571585E-3</v>
      </c>
      <c r="Q762" s="22">
        <f t="shared" si="476"/>
        <v>-2.7639124471146026E-4</v>
      </c>
      <c r="R762" s="22">
        <f t="shared" si="477"/>
        <v>5.0194899723581266E-3</v>
      </c>
      <c r="S762" s="22">
        <f t="shared" si="478"/>
        <v>-1.4853924345298308E-3</v>
      </c>
      <c r="T762" s="22">
        <f t="shared" si="479"/>
        <v>2.1155757482038906E-2</v>
      </c>
      <c r="U762" s="22">
        <f t="shared" si="480"/>
        <v>-2.0922786754839384E-2</v>
      </c>
      <c r="V762" s="22">
        <f t="shared" si="481"/>
        <v>-2.2270034910848446E-3</v>
      </c>
      <c r="W762" s="22">
        <f t="shared" si="482"/>
        <v>2.788194726264237E-4</v>
      </c>
      <c r="X762" s="22">
        <f t="shared" si="483"/>
        <v>2.5004123837645498E-2</v>
      </c>
      <c r="Y762" s="22">
        <f t="shared" si="484"/>
        <v>2.1056124168401746E-2</v>
      </c>
      <c r="Z762" s="16"/>
    </row>
    <row r="763" spans="1:26">
      <c r="A763" s="2"/>
      <c r="B763" s="112">
        <v>44565</v>
      </c>
      <c r="C763">
        <v>60.756084000000001</v>
      </c>
      <c r="D763">
        <v>336.17330900000002</v>
      </c>
      <c r="E763">
        <v>45.744888000000003</v>
      </c>
      <c r="F763">
        <v>49.532367999999998</v>
      </c>
      <c r="G763">
        <v>78.901061999999996</v>
      </c>
      <c r="H763">
        <v>157.017349</v>
      </c>
      <c r="I763">
        <v>266.45510899999999</v>
      </c>
      <c r="J763">
        <v>78.488883999999999</v>
      </c>
      <c r="K763">
        <v>475.628784</v>
      </c>
      <c r="L763">
        <v>177.44354200000001</v>
      </c>
      <c r="M763">
        <v>360.54470800000001</v>
      </c>
      <c r="O763" s="22">
        <f t="shared" si="509"/>
        <v>3.7614161565844961E-2</v>
      </c>
      <c r="P763" s="22">
        <f t="shared" si="475"/>
        <v>-5.9372729794961998E-3</v>
      </c>
      <c r="Q763" s="22">
        <f t="shared" si="476"/>
        <v>-1.8320108001576574E-2</v>
      </c>
      <c r="R763" s="22">
        <f t="shared" si="477"/>
        <v>-4.8093958539525694E-3</v>
      </c>
      <c r="S763" s="22">
        <f t="shared" si="478"/>
        <v>2.3307638281726994E-2</v>
      </c>
      <c r="T763" s="22">
        <f t="shared" si="479"/>
        <v>3.7909775707228865E-2</v>
      </c>
      <c r="U763" s="22">
        <f t="shared" si="480"/>
        <v>-1.2605694837264814E-2</v>
      </c>
      <c r="V763" s="22">
        <f t="shared" si="481"/>
        <v>-1.8792887516274615E-3</v>
      </c>
      <c r="W763" s="22">
        <f t="shared" si="482"/>
        <v>-2.2656659339535312E-2</v>
      </c>
      <c r="X763" s="22">
        <f t="shared" si="483"/>
        <v>-1.2691677488597675E-2</v>
      </c>
      <c r="Y763" s="22">
        <f t="shared" si="484"/>
        <v>6.0495383003595471E-2</v>
      </c>
      <c r="Z763" s="16"/>
    </row>
    <row r="764" spans="1:26">
      <c r="A764" s="2"/>
      <c r="B764" s="112">
        <v>44566</v>
      </c>
      <c r="C764">
        <v>61.511733999999997</v>
      </c>
      <c r="D764">
        <v>323.82641599999999</v>
      </c>
      <c r="E764">
        <v>46.363410999999999</v>
      </c>
      <c r="F764">
        <v>49.440289</v>
      </c>
      <c r="G764">
        <v>78.184119999999993</v>
      </c>
      <c r="H764">
        <v>154.14672899999999</v>
      </c>
      <c r="I764">
        <v>249.305161</v>
      </c>
      <c r="J764">
        <v>79.024619999999999</v>
      </c>
      <c r="K764">
        <v>474.45642099999998</v>
      </c>
      <c r="L764">
        <v>172.72358700000001</v>
      </c>
      <c r="M764">
        <v>361.28268400000002</v>
      </c>
      <c r="O764" s="22">
        <f t="shared" si="509"/>
        <v>1.2437437541234386E-2</v>
      </c>
      <c r="P764" s="22">
        <f t="shared" si="475"/>
        <v>-3.6727761156076899E-2</v>
      </c>
      <c r="Q764" s="22">
        <f t="shared" si="476"/>
        <v>1.3521139236366553E-2</v>
      </c>
      <c r="R764" s="22">
        <f t="shared" si="477"/>
        <v>-1.8589662420338549E-3</v>
      </c>
      <c r="S764" s="22">
        <f t="shared" si="478"/>
        <v>-9.0865950574912091E-3</v>
      </c>
      <c r="T764" s="22">
        <f t="shared" si="479"/>
        <v>-1.8282183582146727E-2</v>
      </c>
      <c r="U764" s="22">
        <f t="shared" si="480"/>
        <v>-6.4363367114120495E-2</v>
      </c>
      <c r="V764" s="22">
        <f t="shared" si="481"/>
        <v>6.8256289642236734E-3</v>
      </c>
      <c r="W764" s="22">
        <f t="shared" si="482"/>
        <v>-2.4648697459824787E-3</v>
      </c>
      <c r="X764" s="22">
        <f t="shared" si="483"/>
        <v>-2.6599756445348621E-2</v>
      </c>
      <c r="Y764" s="22">
        <f t="shared" si="484"/>
        <v>2.046836310796829E-3</v>
      </c>
      <c r="Z764" s="16"/>
    </row>
    <row r="765" spans="1:26">
      <c r="A765" s="2"/>
      <c r="B765" s="112">
        <v>44567</v>
      </c>
      <c r="C765">
        <v>62.958523</v>
      </c>
      <c r="D765">
        <v>332.10763500000002</v>
      </c>
      <c r="E765">
        <v>46.234549999999999</v>
      </c>
      <c r="F765">
        <v>48.952331999999998</v>
      </c>
      <c r="G765">
        <v>78.375290000000007</v>
      </c>
      <c r="H765">
        <v>155.784424</v>
      </c>
      <c r="I765">
        <v>249.60673499999999</v>
      </c>
      <c r="J765">
        <v>78.858376000000007</v>
      </c>
      <c r="K765">
        <v>455.03982500000001</v>
      </c>
      <c r="L765">
        <v>169.84025600000001</v>
      </c>
      <c r="M765">
        <v>365.46792599999998</v>
      </c>
      <c r="O765" s="22">
        <f t="shared" ref="O765" si="510">(C765/C764)-1</f>
        <v>2.3520536748321996E-2</v>
      </c>
      <c r="P765" s="22">
        <f t="shared" si="475"/>
        <v>2.5573018724945662E-2</v>
      </c>
      <c r="Q765" s="22">
        <f t="shared" si="476"/>
        <v>-2.7793684118712081E-3</v>
      </c>
      <c r="R765" s="22">
        <f t="shared" si="477"/>
        <v>-9.8696227281357407E-3</v>
      </c>
      <c r="S765" s="22">
        <f t="shared" si="478"/>
        <v>2.4451256853694758E-3</v>
      </c>
      <c r="T765" s="22">
        <f t="shared" si="479"/>
        <v>1.0624260473279357E-2</v>
      </c>
      <c r="U765" s="22">
        <f t="shared" si="480"/>
        <v>1.2096580704159532E-3</v>
      </c>
      <c r="V765" s="22">
        <f t="shared" si="481"/>
        <v>-2.1036988219619301E-3</v>
      </c>
      <c r="W765" s="22">
        <f t="shared" si="482"/>
        <v>-4.0923876547135918E-2</v>
      </c>
      <c r="X765" s="22">
        <f t="shared" si="483"/>
        <v>-1.6693325156569405E-2</v>
      </c>
      <c r="Y765" s="22">
        <f t="shared" si="484"/>
        <v>1.1584396887396764E-2</v>
      </c>
      <c r="Z765" s="16"/>
    </row>
    <row r="766" spans="1:26">
      <c r="A766" s="2"/>
      <c r="B766" s="112">
        <v>44568</v>
      </c>
      <c r="C766">
        <v>63.474564000000001</v>
      </c>
      <c r="D766">
        <v>331.438354</v>
      </c>
      <c r="E766">
        <v>46.675888</v>
      </c>
      <c r="F766">
        <v>49.532367999999998</v>
      </c>
      <c r="G766">
        <v>79.522400000000005</v>
      </c>
      <c r="H766">
        <v>157.32794200000001</v>
      </c>
      <c r="I766">
        <v>251.199173</v>
      </c>
      <c r="J766">
        <v>79.135482999999994</v>
      </c>
      <c r="K766">
        <v>444.33358800000002</v>
      </c>
      <c r="L766">
        <v>170.008118</v>
      </c>
      <c r="M766">
        <v>367.69164999999998</v>
      </c>
      <c r="O766" s="22">
        <f t="shared" ref="O766:O768" si="511">C766/C765-1</f>
        <v>8.1965232888325801E-3</v>
      </c>
      <c r="P766" s="22">
        <f t="shared" si="475"/>
        <v>-2.0152532777514276E-3</v>
      </c>
      <c r="Q766" s="22">
        <f t="shared" si="476"/>
        <v>9.5456320003115547E-3</v>
      </c>
      <c r="R766" s="22">
        <f t="shared" si="477"/>
        <v>1.1848996284793856E-2</v>
      </c>
      <c r="S766" s="22">
        <f t="shared" si="478"/>
        <v>1.4636118092832495E-2</v>
      </c>
      <c r="T766" s="22">
        <f t="shared" si="479"/>
        <v>9.9080380462170936E-3</v>
      </c>
      <c r="U766" s="22">
        <f t="shared" si="480"/>
        <v>6.3797877889792964E-3</v>
      </c>
      <c r="V766" s="22">
        <f t="shared" si="481"/>
        <v>3.513983092930939E-3</v>
      </c>
      <c r="W766" s="22">
        <f t="shared" si="482"/>
        <v>-2.3528131850876988E-2</v>
      </c>
      <c r="X766" s="22">
        <f t="shared" si="483"/>
        <v>9.8835225495652601E-4</v>
      </c>
      <c r="Y766" s="22">
        <f t="shared" si="484"/>
        <v>6.0845941375440304E-3</v>
      </c>
      <c r="Z766" s="16"/>
    </row>
    <row r="767" spans="1:26">
      <c r="A767" s="2"/>
      <c r="B767" s="112">
        <v>44571</v>
      </c>
      <c r="C767">
        <v>63.096760000000003</v>
      </c>
      <c r="D767">
        <v>327.72228999999999</v>
      </c>
      <c r="E767">
        <v>46.585692999999999</v>
      </c>
      <c r="F767">
        <v>49.928246000000001</v>
      </c>
      <c r="G767">
        <v>78.356185999999994</v>
      </c>
      <c r="H767">
        <v>157.47851600000001</v>
      </c>
      <c r="I767">
        <v>249.154404</v>
      </c>
      <c r="J767">
        <v>78.313361999999998</v>
      </c>
      <c r="K767">
        <v>450.53448500000002</v>
      </c>
      <c r="L767">
        <v>170.02787799999999</v>
      </c>
      <c r="M767">
        <v>368.86669899999998</v>
      </c>
      <c r="O767" s="22">
        <f t="shared" si="511"/>
        <v>-5.9520534871259079E-3</v>
      </c>
      <c r="P767" s="22">
        <f t="shared" si="475"/>
        <v>-1.1211931133353392E-2</v>
      </c>
      <c r="Q767" s="22">
        <f t="shared" si="476"/>
        <v>-1.9323681640508461E-3</v>
      </c>
      <c r="R767" s="22">
        <f t="shared" si="477"/>
        <v>7.9923091906286547E-3</v>
      </c>
      <c r="S767" s="22">
        <f t="shared" si="478"/>
        <v>-1.4665226401617826E-2</v>
      </c>
      <c r="T767" s="22">
        <f t="shared" si="479"/>
        <v>9.5707093149410838E-4</v>
      </c>
      <c r="U767" s="22">
        <f t="shared" si="480"/>
        <v>-8.1400307794803339E-3</v>
      </c>
      <c r="V767" s="22">
        <f t="shared" si="481"/>
        <v>-1.0388778444683222E-2</v>
      </c>
      <c r="W767" s="22">
        <f t="shared" si="482"/>
        <v>1.395549912828109E-2</v>
      </c>
      <c r="X767" s="22">
        <f t="shared" si="483"/>
        <v>1.1622974380554041E-4</v>
      </c>
      <c r="Y767" s="22">
        <f t="shared" si="484"/>
        <v>3.1957456743987311E-3</v>
      </c>
      <c r="Z767" s="16"/>
    </row>
    <row r="768" spans="1:26">
      <c r="A768" s="2"/>
      <c r="B768" s="112">
        <v>44572</v>
      </c>
      <c r="C768">
        <v>65.750739999999993</v>
      </c>
      <c r="D768">
        <v>334.01559400000002</v>
      </c>
      <c r="E768">
        <v>46.453606000000001</v>
      </c>
      <c r="F768">
        <v>49.670459999999999</v>
      </c>
      <c r="G768">
        <v>79.369461000000001</v>
      </c>
      <c r="H768">
        <v>157.63853499999999</v>
      </c>
      <c r="I768">
        <v>245.46052599999999</v>
      </c>
      <c r="J768">
        <v>76.733802999999995</v>
      </c>
      <c r="K768">
        <v>454.410034</v>
      </c>
      <c r="L768">
        <v>172.88159200000001</v>
      </c>
      <c r="M768">
        <v>369.53671300000002</v>
      </c>
      <c r="O768" s="22">
        <f t="shared" si="511"/>
        <v>4.2062064676537947E-2</v>
      </c>
      <c r="P768" s="22">
        <f t="shared" si="475"/>
        <v>1.9203161310755057E-2</v>
      </c>
      <c r="Q768" s="22">
        <f t="shared" si="476"/>
        <v>-2.8353554813491666E-3</v>
      </c>
      <c r="R768" s="22">
        <f t="shared" si="477"/>
        <v>-5.1631295038885305E-3</v>
      </c>
      <c r="S768" s="22">
        <f t="shared" si="478"/>
        <v>1.293165290102305E-2</v>
      </c>
      <c r="T768" s="22">
        <f t="shared" si="479"/>
        <v>1.0161322576851539E-3</v>
      </c>
      <c r="U768" s="22">
        <f t="shared" si="480"/>
        <v>-1.482565806864089E-2</v>
      </c>
      <c r="V768" s="22">
        <f t="shared" si="481"/>
        <v>-2.0169725314563847E-2</v>
      </c>
      <c r="W768" s="22">
        <f t="shared" si="482"/>
        <v>8.6021139979994832E-3</v>
      </c>
      <c r="X768" s="22">
        <f t="shared" si="483"/>
        <v>1.6783800595335352E-2</v>
      </c>
      <c r="Y768" s="22">
        <f t="shared" si="484"/>
        <v>1.8164122752648559E-3</v>
      </c>
      <c r="Z768" s="16"/>
    </row>
    <row r="769" spans="1:26">
      <c r="A769" s="2"/>
      <c r="B769" s="112">
        <v>44573</v>
      </c>
      <c r="C769">
        <v>65.557220000000001</v>
      </c>
      <c r="D769">
        <v>332.90679899999998</v>
      </c>
      <c r="E769">
        <v>46.208778000000002</v>
      </c>
      <c r="F769">
        <v>49.348221000000002</v>
      </c>
      <c r="G769">
        <v>80.029037000000002</v>
      </c>
      <c r="H769">
        <v>158.53263899999999</v>
      </c>
      <c r="I769">
        <v>244.424057</v>
      </c>
      <c r="J769">
        <v>76.844643000000005</v>
      </c>
      <c r="K769">
        <v>458.98321499999997</v>
      </c>
      <c r="L769">
        <v>173.325897</v>
      </c>
      <c r="M769">
        <v>365.36108400000001</v>
      </c>
      <c r="O769" s="22">
        <f t="shared" ref="O769" si="512">(C769/C768)-1</f>
        <v>-2.943236836573937E-3</v>
      </c>
      <c r="P769" s="22">
        <f t="shared" si="475"/>
        <v>-3.3195905218725841E-3</v>
      </c>
      <c r="Q769" s="22">
        <f t="shared" si="476"/>
        <v>-5.2703766420200138E-3</v>
      </c>
      <c r="R769" s="22">
        <f t="shared" si="477"/>
        <v>-6.487538065884535E-3</v>
      </c>
      <c r="S769" s="22">
        <f t="shared" si="478"/>
        <v>8.3101988055582776E-3</v>
      </c>
      <c r="T769" s="22">
        <f t="shared" si="479"/>
        <v>5.6718618959508138E-3</v>
      </c>
      <c r="U769" s="22">
        <f t="shared" si="480"/>
        <v>-4.2225485983028443E-3</v>
      </c>
      <c r="V769" s="22">
        <f t="shared" si="481"/>
        <v>1.4444742169237301E-3</v>
      </c>
      <c r="W769" s="22">
        <f t="shared" si="482"/>
        <v>1.0063996518175466E-2</v>
      </c>
      <c r="X769" s="22">
        <f t="shared" si="483"/>
        <v>2.5699960004994526E-3</v>
      </c>
      <c r="Y769" s="22">
        <f t="shared" si="484"/>
        <v>-1.1299632358855782E-2</v>
      </c>
      <c r="Z769" s="16"/>
    </row>
    <row r="770" spans="1:26">
      <c r="A770" s="2"/>
      <c r="B770" s="112">
        <v>44574</v>
      </c>
      <c r="C770">
        <v>65.087233999999995</v>
      </c>
      <c r="D770">
        <v>326.13397200000003</v>
      </c>
      <c r="E770">
        <v>46.862740000000002</v>
      </c>
      <c r="F770">
        <v>49.421875</v>
      </c>
      <c r="G770">
        <v>80.306252000000001</v>
      </c>
      <c r="H770">
        <v>158.334991</v>
      </c>
      <c r="I770">
        <v>240.70193499999999</v>
      </c>
      <c r="J770">
        <v>77.537436999999997</v>
      </c>
      <c r="K770">
        <v>452.88888500000002</v>
      </c>
      <c r="L770">
        <v>170.02787799999999</v>
      </c>
      <c r="M770">
        <v>369.381348</v>
      </c>
      <c r="O770" s="22">
        <f t="shared" ref="O770:O772" si="513">C770/C769-1</f>
        <v>-7.1690959439708601E-3</v>
      </c>
      <c r="P770" s="22">
        <f t="shared" si="475"/>
        <v>-2.03445139010211E-2</v>
      </c>
      <c r="Q770" s="22">
        <f t="shared" si="476"/>
        <v>1.4152332701808268E-2</v>
      </c>
      <c r="R770" s="22">
        <f t="shared" si="477"/>
        <v>1.492536073387507E-3</v>
      </c>
      <c r="S770" s="22">
        <f t="shared" si="478"/>
        <v>3.4639302232262192E-3</v>
      </c>
      <c r="T770" s="22">
        <f t="shared" si="479"/>
        <v>-1.2467338035039299E-3</v>
      </c>
      <c r="U770" s="22">
        <f t="shared" si="480"/>
        <v>-1.5228132802001637E-2</v>
      </c>
      <c r="V770" s="22">
        <f t="shared" si="481"/>
        <v>9.0155145883101806E-3</v>
      </c>
      <c r="W770" s="22">
        <f t="shared" si="482"/>
        <v>-1.3277892961728321E-2</v>
      </c>
      <c r="X770" s="22">
        <f t="shared" si="483"/>
        <v>-1.9027849023622867E-2</v>
      </c>
      <c r="Y770" s="22">
        <f t="shared" si="484"/>
        <v>1.1003536435752359E-2</v>
      </c>
      <c r="Z770" s="16"/>
    </row>
    <row r="771" spans="1:26">
      <c r="A771" s="2"/>
      <c r="B771" s="112">
        <v>44575</v>
      </c>
      <c r="C771">
        <v>66.229934999999998</v>
      </c>
      <c r="D771">
        <v>331.54821800000002</v>
      </c>
      <c r="E771">
        <v>46.730659000000003</v>
      </c>
      <c r="F771">
        <v>49.983494</v>
      </c>
      <c r="G771">
        <v>81.223929999999996</v>
      </c>
      <c r="H771">
        <v>148.60318000000001</v>
      </c>
      <c r="I771">
        <v>236.160034</v>
      </c>
      <c r="J771">
        <v>77.149474999999995</v>
      </c>
      <c r="K771">
        <v>454.10964999999999</v>
      </c>
      <c r="L771">
        <v>170.89683500000001</v>
      </c>
      <c r="M771">
        <v>368.57531699999998</v>
      </c>
      <c r="O771" s="22">
        <f t="shared" si="513"/>
        <v>1.7556453543562833E-2</v>
      </c>
      <c r="P771" s="22">
        <f t="shared" si="475"/>
        <v>1.6601294145462298E-2</v>
      </c>
      <c r="Q771" s="22">
        <f t="shared" si="476"/>
        <v>-2.8184651601677047E-3</v>
      </c>
      <c r="R771" s="22">
        <f t="shared" si="477"/>
        <v>1.1363773632627305E-2</v>
      </c>
      <c r="S771" s="22">
        <f t="shared" si="478"/>
        <v>1.1427229850049514E-2</v>
      </c>
      <c r="T771" s="22">
        <f t="shared" si="479"/>
        <v>-6.146342598396326E-2</v>
      </c>
      <c r="U771" s="22">
        <f t="shared" si="480"/>
        <v>-1.8869399616583848E-2</v>
      </c>
      <c r="V771" s="22">
        <f t="shared" si="481"/>
        <v>-5.0035442879031722E-3</v>
      </c>
      <c r="W771" s="22">
        <f t="shared" si="482"/>
        <v>2.695506647287127E-3</v>
      </c>
      <c r="X771" s="22">
        <f t="shared" si="483"/>
        <v>5.1106736743489201E-3</v>
      </c>
      <c r="Y771" s="22">
        <f t="shared" si="484"/>
        <v>-2.1821107220606484E-3</v>
      </c>
      <c r="Z771" s="16"/>
    </row>
    <row r="772" spans="1:26">
      <c r="A772" s="2"/>
      <c r="B772" s="112">
        <v>44579</v>
      </c>
      <c r="C772">
        <v>67.344986000000006</v>
      </c>
      <c r="D772">
        <v>317.81280500000003</v>
      </c>
      <c r="E772">
        <v>45.912399000000001</v>
      </c>
      <c r="F772">
        <v>42.765391999999999</v>
      </c>
      <c r="G772">
        <v>80.076828000000006</v>
      </c>
      <c r="H772">
        <v>142.372559</v>
      </c>
      <c r="I772">
        <v>235.79252600000001</v>
      </c>
      <c r="J772">
        <v>75.736168000000006</v>
      </c>
      <c r="K772">
        <v>446.64920000000001</v>
      </c>
      <c r="L772">
        <v>167.66790800000001</v>
      </c>
      <c r="M772">
        <v>372.79940800000003</v>
      </c>
      <c r="O772" s="22">
        <f t="shared" si="513"/>
        <v>1.6836057592386489E-2</v>
      </c>
      <c r="P772" s="22">
        <f t="shared" si="475"/>
        <v>-4.1428100813981739E-2</v>
      </c>
      <c r="Q772" s="22">
        <f t="shared" si="476"/>
        <v>-1.7510131838714305E-2</v>
      </c>
      <c r="R772" s="22">
        <f t="shared" si="477"/>
        <v>-0.1444097125343019</v>
      </c>
      <c r="S772" s="22">
        <f t="shared" si="478"/>
        <v>-1.4122709895962759E-2</v>
      </c>
      <c r="T772" s="22">
        <f t="shared" si="479"/>
        <v>-4.1927911636884252E-2</v>
      </c>
      <c r="U772" s="22">
        <f t="shared" si="480"/>
        <v>-1.5561820252786296E-3</v>
      </c>
      <c r="V772" s="22">
        <f t="shared" si="481"/>
        <v>-1.8319074757151443E-2</v>
      </c>
      <c r="W772" s="22">
        <f t="shared" si="482"/>
        <v>-1.642874138437711E-2</v>
      </c>
      <c r="X772" s="22">
        <f t="shared" si="483"/>
        <v>-1.8894012870396382E-2</v>
      </c>
      <c r="Y772" s="22">
        <f t="shared" si="484"/>
        <v>1.1460591106267737E-2</v>
      </c>
      <c r="Z772" s="16"/>
    </row>
    <row r="773" spans="1:26">
      <c r="A773" s="2"/>
      <c r="B773" s="112">
        <v>44580</v>
      </c>
      <c r="C773">
        <v>67.372619999999998</v>
      </c>
      <c r="D773">
        <v>319.25125100000002</v>
      </c>
      <c r="E773">
        <v>46.369853999999997</v>
      </c>
      <c r="F773">
        <v>46.070621000000003</v>
      </c>
      <c r="G773">
        <v>77.983376000000007</v>
      </c>
      <c r="H773">
        <v>140.170151</v>
      </c>
      <c r="I773">
        <v>234.633499</v>
      </c>
      <c r="J773">
        <v>75.883972</v>
      </c>
      <c r="K773">
        <v>448.13162199999999</v>
      </c>
      <c r="L773">
        <v>164.14269999999999</v>
      </c>
      <c r="M773">
        <v>365.02127100000001</v>
      </c>
      <c r="O773" s="22">
        <f t="shared" ref="O773" si="514">(C773/C772)-1</f>
        <v>4.1033492827491358E-4</v>
      </c>
      <c r="P773" s="22">
        <f t="shared" si="475"/>
        <v>4.5260794321990705E-3</v>
      </c>
      <c r="Q773" s="22">
        <f t="shared" si="476"/>
        <v>9.9636483817802102E-3</v>
      </c>
      <c r="R773" s="22">
        <f t="shared" si="477"/>
        <v>7.7287471140215613E-2</v>
      </c>
      <c r="S773" s="22">
        <f t="shared" si="478"/>
        <v>-2.614304352814778E-2</v>
      </c>
      <c r="T773" s="22">
        <f t="shared" si="479"/>
        <v>-1.5469329310853985E-2</v>
      </c>
      <c r="U773" s="22">
        <f t="shared" si="480"/>
        <v>-4.9154526636693285E-3</v>
      </c>
      <c r="V773" s="22">
        <f t="shared" si="481"/>
        <v>1.9515642777172548E-3</v>
      </c>
      <c r="W773" s="22">
        <f t="shared" si="482"/>
        <v>3.3189850110555419E-3</v>
      </c>
      <c r="X773" s="22">
        <f t="shared" si="483"/>
        <v>-2.1024941755699689E-2</v>
      </c>
      <c r="Y773" s="22">
        <f t="shared" si="484"/>
        <v>-2.0864134526737299E-2</v>
      </c>
      <c r="Z773" s="16"/>
    </row>
    <row r="774" spans="1:26">
      <c r="A774" s="2"/>
      <c r="B774" s="112">
        <v>44581</v>
      </c>
      <c r="C774">
        <v>67.520058000000006</v>
      </c>
      <c r="D774">
        <v>316.22448700000001</v>
      </c>
      <c r="E774">
        <v>45.493609999999997</v>
      </c>
      <c r="F774">
        <v>45.481392</v>
      </c>
      <c r="G774">
        <v>75.689194000000001</v>
      </c>
      <c r="H774">
        <v>138.974884</v>
      </c>
      <c r="I774">
        <v>231.750046</v>
      </c>
      <c r="J774">
        <v>75.782355999999993</v>
      </c>
      <c r="K774">
        <v>448.59667999999999</v>
      </c>
      <c r="L774">
        <v>162.444275</v>
      </c>
      <c r="M774">
        <v>356.35940599999998</v>
      </c>
      <c r="O774" s="22">
        <f t="shared" ref="O774:O776" si="515">C774/C773-1</f>
        <v>2.1883964138549317E-3</v>
      </c>
      <c r="P774" s="22">
        <f t="shared" si="475"/>
        <v>-9.4808211103925011E-3</v>
      </c>
      <c r="Q774" s="22">
        <f t="shared" si="476"/>
        <v>-1.8896846213921625E-2</v>
      </c>
      <c r="R774" s="22">
        <f t="shared" si="477"/>
        <v>-1.2789690853092783E-2</v>
      </c>
      <c r="S774" s="22">
        <f t="shared" si="478"/>
        <v>-2.9418859732361469E-2</v>
      </c>
      <c r="T774" s="22">
        <f t="shared" si="479"/>
        <v>-8.5272577041027864E-3</v>
      </c>
      <c r="U774" s="22">
        <f t="shared" si="480"/>
        <v>-1.2289178707597936E-2</v>
      </c>
      <c r="V774" s="22">
        <f t="shared" si="481"/>
        <v>-1.3390970098403621E-3</v>
      </c>
      <c r="W774" s="22">
        <f t="shared" si="482"/>
        <v>1.0377709966649107E-3</v>
      </c>
      <c r="X774" s="22">
        <f t="shared" si="483"/>
        <v>-1.034724663356934E-2</v>
      </c>
      <c r="Y774" s="22">
        <f t="shared" si="484"/>
        <v>-2.372975409424849E-2</v>
      </c>
      <c r="Z774" s="16"/>
    </row>
    <row r="775" spans="1:26">
      <c r="A775" s="2"/>
      <c r="B775" s="112">
        <v>44582</v>
      </c>
      <c r="C775">
        <v>66.506377999999998</v>
      </c>
      <c r="D775">
        <v>302.84869400000002</v>
      </c>
      <c r="E775">
        <v>45.161799999999999</v>
      </c>
      <c r="F775">
        <v>45.398529000000003</v>
      </c>
      <c r="G775">
        <v>74.054580999999999</v>
      </c>
      <c r="H775">
        <v>136.54664600000001</v>
      </c>
      <c r="I775">
        <v>230.638138</v>
      </c>
      <c r="J775">
        <v>76.355063999999999</v>
      </c>
      <c r="K775">
        <v>446.82360799999998</v>
      </c>
      <c r="L775">
        <v>160.37068199999999</v>
      </c>
      <c r="M775">
        <v>353.73751800000002</v>
      </c>
      <c r="O775" s="22">
        <f t="shared" si="515"/>
        <v>-1.5013020279100009E-2</v>
      </c>
      <c r="P775" s="22">
        <f t="shared" si="475"/>
        <v>-4.2298409989989127E-2</v>
      </c>
      <c r="Q775" s="22">
        <f t="shared" si="476"/>
        <v>-7.2935517757328761E-3</v>
      </c>
      <c r="R775" s="22">
        <f t="shared" si="477"/>
        <v>-1.821909936265742E-3</v>
      </c>
      <c r="S775" s="22">
        <f t="shared" si="478"/>
        <v>-2.1596385343989777E-2</v>
      </c>
      <c r="T775" s="22">
        <f t="shared" si="479"/>
        <v>-1.7472495245975495E-2</v>
      </c>
      <c r="U775" s="22">
        <f t="shared" si="480"/>
        <v>-4.7978760703244472E-3</v>
      </c>
      <c r="V775" s="22">
        <f t="shared" si="481"/>
        <v>7.5572736218441072E-3</v>
      </c>
      <c r="W775" s="22">
        <f t="shared" si="482"/>
        <v>-3.9524857829977833E-3</v>
      </c>
      <c r="X775" s="22">
        <f t="shared" si="483"/>
        <v>-1.2764949703521489E-2</v>
      </c>
      <c r="Y775" s="22">
        <f t="shared" si="484"/>
        <v>-7.3574261149148557E-3</v>
      </c>
      <c r="Z775" s="16"/>
    </row>
    <row r="776" spans="1:26">
      <c r="A776" s="2"/>
      <c r="B776" s="112">
        <v>44585</v>
      </c>
      <c r="C776">
        <v>67.077727999999993</v>
      </c>
      <c r="D776">
        <v>308.38278200000002</v>
      </c>
      <c r="E776">
        <v>45.165028</v>
      </c>
      <c r="F776">
        <v>49.29298</v>
      </c>
      <c r="G776">
        <v>73.748703000000006</v>
      </c>
      <c r="H776">
        <v>136.424271</v>
      </c>
      <c r="I776">
        <v>234.06811500000001</v>
      </c>
      <c r="J776">
        <v>75.736168000000006</v>
      </c>
      <c r="K776">
        <v>447.88940400000001</v>
      </c>
      <c r="L776">
        <v>159.59059099999999</v>
      </c>
      <c r="M776">
        <v>353.49478099999999</v>
      </c>
      <c r="O776" s="22">
        <f t="shared" si="515"/>
        <v>8.5909053715118588E-3</v>
      </c>
      <c r="P776" s="22">
        <f t="shared" si="475"/>
        <v>1.8273441852782124E-2</v>
      </c>
      <c r="Q776" s="22">
        <f t="shared" si="476"/>
        <v>7.1476336195530621E-5</v>
      </c>
      <c r="R776" s="22">
        <f t="shared" si="477"/>
        <v>8.5783638496304437E-2</v>
      </c>
      <c r="S776" s="22">
        <f t="shared" si="478"/>
        <v>-4.1304399521211455E-3</v>
      </c>
      <c r="T776" s="22">
        <f t="shared" si="479"/>
        <v>-8.9621388430149995E-4</v>
      </c>
      <c r="U776" s="22">
        <f t="shared" si="480"/>
        <v>1.4871681803119596E-2</v>
      </c>
      <c r="V776" s="22">
        <f t="shared" si="481"/>
        <v>-8.1055003765040379E-3</v>
      </c>
      <c r="W776" s="22">
        <f t="shared" si="482"/>
        <v>2.3852723556183619E-3</v>
      </c>
      <c r="X776" s="22">
        <f t="shared" si="483"/>
        <v>-4.8642993237379972E-3</v>
      </c>
      <c r="Y776" s="22">
        <f t="shared" si="484"/>
        <v>-6.8620654482010046E-4</v>
      </c>
      <c r="Z776" s="16"/>
    </row>
    <row r="777" spans="1:26">
      <c r="A777" s="2"/>
      <c r="B777" s="112">
        <v>44586</v>
      </c>
      <c r="C777">
        <v>69.049805000000006</v>
      </c>
      <c r="D777">
        <v>299.83187900000001</v>
      </c>
      <c r="E777">
        <v>44.182479999999998</v>
      </c>
      <c r="F777">
        <v>48.538029000000002</v>
      </c>
      <c r="G777">
        <v>73.442802</v>
      </c>
      <c r="H777">
        <v>137.911362</v>
      </c>
      <c r="I777">
        <v>236.075211</v>
      </c>
      <c r="J777">
        <v>75.569907999999998</v>
      </c>
      <c r="K777">
        <v>442.62835699999999</v>
      </c>
      <c r="L777">
        <v>157.77371199999999</v>
      </c>
      <c r="M777">
        <v>357.56350700000002</v>
      </c>
      <c r="O777" s="22">
        <f t="shared" ref="O777" si="516">(C777/C776)-1</f>
        <v>2.93998777060549E-2</v>
      </c>
      <c r="P777" s="22">
        <f t="shared" ref="P777:P840" si="517">D777/D776-1</f>
        <v>-2.7728211492689669E-2</v>
      </c>
      <c r="Q777" s="22">
        <f t="shared" ref="Q777:Q840" si="518">E777/E776-1</f>
        <v>-2.1754619525532037E-2</v>
      </c>
      <c r="R777" s="22">
        <f t="shared" ref="R777:R840" si="519">F777/F776-1</f>
        <v>-1.5315588548308501E-2</v>
      </c>
      <c r="S777" s="22">
        <f t="shared" ref="S777:S840" si="520">G777/G776-1</f>
        <v>-4.1478831159920126E-3</v>
      </c>
      <c r="T777" s="22">
        <f t="shared" ref="T777:T840" si="521">H777/H776-1</f>
        <v>1.0900487054829044E-2</v>
      </c>
      <c r="U777" s="22">
        <f t="shared" ref="U777:U840" si="522">I777/I776-1</f>
        <v>8.5748372861462752E-3</v>
      </c>
      <c r="V777" s="22">
        <f t="shared" ref="V777:V840" si="523">J777/J776-1</f>
        <v>-2.1952523396748802E-3</v>
      </c>
      <c r="W777" s="22">
        <f t="shared" ref="W777:W840" si="524">K777/K776-1</f>
        <v>-1.1746308247113646E-2</v>
      </c>
      <c r="X777" s="22">
        <f t="shared" ref="X777:X840" si="525">L777/L776-1</f>
        <v>-1.138462479908986E-2</v>
      </c>
      <c r="Y777" s="22">
        <f t="shared" ref="Y777:Y840" si="526">M777/M776-1</f>
        <v>1.1510003028870841E-2</v>
      </c>
      <c r="Z777" s="16"/>
    </row>
    <row r="778" spans="1:26">
      <c r="A778" s="2"/>
      <c r="B778" s="112">
        <v>44587</v>
      </c>
      <c r="C778">
        <v>68.349441999999996</v>
      </c>
      <c r="D778">
        <v>294.31771900000001</v>
      </c>
      <c r="E778">
        <v>43.731471999999997</v>
      </c>
      <c r="F778">
        <v>47.239879999999999</v>
      </c>
      <c r="G778">
        <v>73.356757999999999</v>
      </c>
      <c r="H778">
        <v>139.21958900000001</v>
      </c>
      <c r="I778">
        <v>228.602768</v>
      </c>
      <c r="J778">
        <v>75.172698999999994</v>
      </c>
      <c r="K778">
        <v>444.16888399999999</v>
      </c>
      <c r="L778">
        <v>157.68481399999999</v>
      </c>
      <c r="M778">
        <v>361.46719400000001</v>
      </c>
      <c r="O778" s="22">
        <f t="shared" ref="O778:O780" si="527">C778/C777-1</f>
        <v>-1.0142867166677894E-2</v>
      </c>
      <c r="P778" s="22">
        <f t="shared" si="517"/>
        <v>-1.8390839621159838E-2</v>
      </c>
      <c r="Q778" s="22">
        <f t="shared" si="518"/>
        <v>-1.020784709233169E-2</v>
      </c>
      <c r="R778" s="22">
        <f t="shared" si="519"/>
        <v>-2.6744987935130249E-2</v>
      </c>
      <c r="S778" s="22">
        <f t="shared" si="520"/>
        <v>-1.171578393754702E-3</v>
      </c>
      <c r="T778" s="22">
        <f t="shared" si="521"/>
        <v>9.4859986953070852E-3</v>
      </c>
      <c r="U778" s="22">
        <f t="shared" si="522"/>
        <v>-3.1652806613397422E-2</v>
      </c>
      <c r="V778" s="22">
        <f t="shared" si="523"/>
        <v>-5.2561794835055409E-3</v>
      </c>
      <c r="W778" s="22">
        <f t="shared" si="524"/>
        <v>3.4804073793219814E-3</v>
      </c>
      <c r="X778" s="22">
        <f t="shared" si="525"/>
        <v>-5.6345254778567E-4</v>
      </c>
      <c r="Y778" s="22">
        <f t="shared" si="526"/>
        <v>1.091746479598088E-2</v>
      </c>
      <c r="Z778" s="16"/>
    </row>
    <row r="779" spans="1:26">
      <c r="A779" s="2"/>
      <c r="B779" s="112">
        <v>44588</v>
      </c>
      <c r="C779">
        <v>69.224891999999997</v>
      </c>
      <c r="D779">
        <v>294.32772799999998</v>
      </c>
      <c r="E779">
        <v>43.760460000000002</v>
      </c>
      <c r="F779">
        <v>47.138610999999997</v>
      </c>
      <c r="G779">
        <v>73.117783000000003</v>
      </c>
      <c r="H779">
        <v>136.763092</v>
      </c>
      <c r="I779">
        <v>222.788757</v>
      </c>
      <c r="J779">
        <v>76.447433000000004</v>
      </c>
      <c r="K779">
        <v>447.24023399999999</v>
      </c>
      <c r="L779">
        <v>157.22073399999999</v>
      </c>
      <c r="M779">
        <v>365.079498</v>
      </c>
      <c r="O779" s="22">
        <f t="shared" si="527"/>
        <v>1.2808443995782737E-2</v>
      </c>
      <c r="P779" s="22">
        <f t="shared" si="517"/>
        <v>3.4007466604313308E-5</v>
      </c>
      <c r="Q779" s="22">
        <f t="shared" si="518"/>
        <v>6.6286357797440409E-4</v>
      </c>
      <c r="R779" s="22">
        <f t="shared" si="519"/>
        <v>-2.1437184006395382E-3</v>
      </c>
      <c r="S779" s="22">
        <f t="shared" si="520"/>
        <v>-3.2577093987713468E-3</v>
      </c>
      <c r="T779" s="22">
        <f t="shared" si="521"/>
        <v>-1.7644765493453729E-2</v>
      </c>
      <c r="U779" s="22">
        <f t="shared" si="522"/>
        <v>-2.5432811032279345E-2</v>
      </c>
      <c r="V779" s="22">
        <f t="shared" si="523"/>
        <v>1.6957406305180056E-2</v>
      </c>
      <c r="W779" s="22">
        <f t="shared" si="524"/>
        <v>6.9148247674188923E-3</v>
      </c>
      <c r="X779" s="22">
        <f t="shared" si="525"/>
        <v>-2.9430861997908897E-3</v>
      </c>
      <c r="Y779" s="22">
        <f t="shared" si="526"/>
        <v>9.9934490873880844E-3</v>
      </c>
      <c r="Z779" s="16"/>
    </row>
    <row r="780" spans="1:26">
      <c r="A780" s="2"/>
      <c r="B780" s="112">
        <v>44589</v>
      </c>
      <c r="C780">
        <v>69.372330000000005</v>
      </c>
      <c r="D780">
        <v>301.390198</v>
      </c>
      <c r="E780">
        <v>44.301665999999997</v>
      </c>
      <c r="F780">
        <v>47.230666999999997</v>
      </c>
      <c r="G780">
        <v>72.716301000000001</v>
      </c>
      <c r="H780">
        <v>137.986649</v>
      </c>
      <c r="I780">
        <v>232.53216599999999</v>
      </c>
      <c r="J780">
        <v>78.174805000000006</v>
      </c>
      <c r="K780">
        <v>451.561554</v>
      </c>
      <c r="L780">
        <v>168.19122300000001</v>
      </c>
      <c r="M780">
        <v>362.972351</v>
      </c>
      <c r="O780" s="22">
        <f t="shared" si="527"/>
        <v>2.129840809285799E-3</v>
      </c>
      <c r="P780" s="22">
        <f t="shared" si="517"/>
        <v>2.3995258781734696E-2</v>
      </c>
      <c r="Q780" s="22">
        <f t="shared" si="518"/>
        <v>1.2367465972706659E-2</v>
      </c>
      <c r="R780" s="22">
        <f t="shared" si="519"/>
        <v>1.9528789255160994E-3</v>
      </c>
      <c r="S780" s="22">
        <f t="shared" si="520"/>
        <v>-5.4908940551439134E-3</v>
      </c>
      <c r="T780" s="22">
        <f t="shared" si="521"/>
        <v>8.9465438526352692E-3</v>
      </c>
      <c r="U780" s="22">
        <f t="shared" si="522"/>
        <v>4.3733845150902173E-2</v>
      </c>
      <c r="V780" s="22">
        <f t="shared" si="523"/>
        <v>2.2595552685202636E-2</v>
      </c>
      <c r="W780" s="22">
        <f t="shared" si="524"/>
        <v>9.6621897393962541E-3</v>
      </c>
      <c r="X780" s="22">
        <f t="shared" si="525"/>
        <v>6.9777622333196954E-2</v>
      </c>
      <c r="Y780" s="22">
        <f t="shared" si="526"/>
        <v>-5.7717483768425781E-3</v>
      </c>
      <c r="Z780" s="16"/>
    </row>
    <row r="781" spans="1:26">
      <c r="A781" s="2"/>
      <c r="B781" s="112">
        <v>44592</v>
      </c>
      <c r="C781">
        <v>69.99897</v>
      </c>
      <c r="D781">
        <v>312.92797899999999</v>
      </c>
      <c r="E781">
        <v>45.039378999999997</v>
      </c>
      <c r="F781">
        <v>47.31353</v>
      </c>
      <c r="G781">
        <v>73.222931000000003</v>
      </c>
      <c r="H781">
        <v>139.859589</v>
      </c>
      <c r="I781">
        <v>236.989273</v>
      </c>
      <c r="J781">
        <v>79.855980000000002</v>
      </c>
      <c r="K781">
        <v>457.86895800000002</v>
      </c>
      <c r="L781">
        <v>172.58532700000001</v>
      </c>
      <c r="M781">
        <v>365.50680499999999</v>
      </c>
      <c r="O781" s="22">
        <f t="shared" ref="O781" si="528">(C781/C780)-1</f>
        <v>9.0329962969384336E-3</v>
      </c>
      <c r="P781" s="22">
        <f t="shared" si="517"/>
        <v>3.8281872060085931E-2</v>
      </c>
      <c r="Q781" s="22">
        <f t="shared" si="518"/>
        <v>1.6652037419992327E-2</v>
      </c>
      <c r="R781" s="22">
        <f t="shared" si="519"/>
        <v>1.7544321362221726E-3</v>
      </c>
      <c r="S781" s="22">
        <f t="shared" si="520"/>
        <v>6.9672135825500359E-3</v>
      </c>
      <c r="T781" s="22">
        <f t="shared" si="521"/>
        <v>1.35733421571822E-2</v>
      </c>
      <c r="U781" s="22">
        <f t="shared" si="522"/>
        <v>1.9167700867672721E-2</v>
      </c>
      <c r="V781" s="22">
        <f t="shared" si="523"/>
        <v>2.1505330265934042E-2</v>
      </c>
      <c r="W781" s="22">
        <f t="shared" si="524"/>
        <v>1.3967982757008723E-2</v>
      </c>
      <c r="X781" s="22">
        <f t="shared" si="525"/>
        <v>2.6125643904735707E-2</v>
      </c>
      <c r="Y781" s="22">
        <f t="shared" si="526"/>
        <v>6.9824987854238962E-3</v>
      </c>
      <c r="Z781" s="16"/>
    </row>
    <row r="782" spans="1:26">
      <c r="A782" s="2"/>
      <c r="B782" s="112">
        <v>44593</v>
      </c>
      <c r="C782">
        <v>74.486794000000003</v>
      </c>
      <c r="D782">
        <v>318.66189600000001</v>
      </c>
      <c r="E782">
        <v>45.393749</v>
      </c>
      <c r="F782">
        <v>47.074154</v>
      </c>
      <c r="G782">
        <v>74.456055000000006</v>
      </c>
      <c r="H782">
        <v>142.25962799999999</v>
      </c>
      <c r="I782">
        <v>235.71713299999999</v>
      </c>
      <c r="J782">
        <v>79.486487999999994</v>
      </c>
      <c r="K782">
        <v>453.83837899999997</v>
      </c>
      <c r="L782">
        <v>172.41748000000001</v>
      </c>
      <c r="M782">
        <v>366.94400000000002</v>
      </c>
      <c r="O782" s="22">
        <f t="shared" ref="O782:O784" si="529">C782/C781-1</f>
        <v>6.4112714801374926E-2</v>
      </c>
      <c r="P782" s="22">
        <f t="shared" si="517"/>
        <v>1.8323439848119127E-2</v>
      </c>
      <c r="Q782" s="22">
        <f t="shared" si="518"/>
        <v>7.8680036862852631E-3</v>
      </c>
      <c r="R782" s="22">
        <f t="shared" si="519"/>
        <v>-5.0593561714799007E-3</v>
      </c>
      <c r="S782" s="22">
        <f t="shared" si="520"/>
        <v>1.6840680687857157E-2</v>
      </c>
      <c r="T782" s="22">
        <f t="shared" si="521"/>
        <v>1.7160346438598539E-2</v>
      </c>
      <c r="U782" s="22">
        <f t="shared" si="522"/>
        <v>-5.3679222856639619E-3</v>
      </c>
      <c r="V782" s="22">
        <f t="shared" si="523"/>
        <v>-4.6269797202415086E-3</v>
      </c>
      <c r="W782" s="22">
        <f t="shared" si="524"/>
        <v>-8.8029094997089663E-3</v>
      </c>
      <c r="X782" s="22">
        <f t="shared" si="525"/>
        <v>-9.7254501826793405E-4</v>
      </c>
      <c r="Y782" s="22">
        <f t="shared" si="526"/>
        <v>3.9320608545168056E-3</v>
      </c>
      <c r="Z782" s="16"/>
    </row>
    <row r="783" spans="1:26">
      <c r="A783" s="2"/>
      <c r="B783" s="112">
        <v>44594</v>
      </c>
      <c r="C783">
        <v>74.293266000000003</v>
      </c>
      <c r="D783">
        <v>322.65765399999998</v>
      </c>
      <c r="E783">
        <v>45.374423999999998</v>
      </c>
      <c r="F783">
        <v>47.138610999999997</v>
      </c>
      <c r="G783">
        <v>75.660515000000004</v>
      </c>
      <c r="H783">
        <v>141.12077300000001</v>
      </c>
      <c r="I783">
        <v>237.78080700000001</v>
      </c>
      <c r="J783">
        <v>80.502594000000002</v>
      </c>
      <c r="K783">
        <v>464.85467499999999</v>
      </c>
      <c r="L783">
        <v>173.63204999999999</v>
      </c>
      <c r="M783">
        <v>363.642426</v>
      </c>
      <c r="O783" s="22">
        <f t="shared" si="529"/>
        <v>-2.5981518280945304E-3</v>
      </c>
      <c r="P783" s="22">
        <f t="shared" si="517"/>
        <v>1.2539177260151524E-2</v>
      </c>
      <c r="Q783" s="22">
        <f t="shared" si="518"/>
        <v>-4.2571940907554229E-4</v>
      </c>
      <c r="R783" s="22">
        <f t="shared" si="519"/>
        <v>1.369265181058843E-3</v>
      </c>
      <c r="S783" s="22">
        <f t="shared" si="520"/>
        <v>1.6176790457136159E-2</v>
      </c>
      <c r="T783" s="22">
        <f t="shared" si="521"/>
        <v>-8.0054687054290641E-3</v>
      </c>
      <c r="U783" s="22">
        <f t="shared" si="522"/>
        <v>8.7548748524783893E-3</v>
      </c>
      <c r="V783" s="22">
        <f t="shared" si="523"/>
        <v>1.2783380239418829E-2</v>
      </c>
      <c r="W783" s="22">
        <f t="shared" si="524"/>
        <v>2.4273610407902435E-2</v>
      </c>
      <c r="X783" s="22">
        <f t="shared" si="525"/>
        <v>7.044355363504895E-3</v>
      </c>
      <c r="Y783" s="22">
        <f t="shared" si="526"/>
        <v>-8.9974873550188184E-3</v>
      </c>
      <c r="Z783" s="16"/>
    </row>
    <row r="784" spans="1:26">
      <c r="A784" s="2"/>
      <c r="B784" s="112">
        <v>44595</v>
      </c>
      <c r="C784">
        <v>73.427047999999999</v>
      </c>
      <c r="D784">
        <v>237.50799599999999</v>
      </c>
      <c r="E784">
        <v>45.419517999999997</v>
      </c>
      <c r="F784">
        <v>47.672600000000003</v>
      </c>
      <c r="G784">
        <v>74.293548999999999</v>
      </c>
      <c r="H784">
        <v>139.95370500000001</v>
      </c>
      <c r="I784">
        <v>236.23542800000001</v>
      </c>
      <c r="J784">
        <v>80.354797000000005</v>
      </c>
      <c r="K784">
        <v>473.56509399999999</v>
      </c>
      <c r="L784">
        <v>170.72894299999999</v>
      </c>
      <c r="M784">
        <v>360.15631100000002</v>
      </c>
      <c r="O784" s="22">
        <f t="shared" si="529"/>
        <v>-1.1659441651145075E-2</v>
      </c>
      <c r="P784" s="22">
        <f t="shared" si="517"/>
        <v>-0.26390093941487591</v>
      </c>
      <c r="Q784" s="22">
        <f t="shared" si="518"/>
        <v>9.9381977829615664E-4</v>
      </c>
      <c r="R784" s="22">
        <f t="shared" si="519"/>
        <v>1.1328059708844762E-2</v>
      </c>
      <c r="S784" s="22">
        <f t="shared" si="520"/>
        <v>-1.8067098803120851E-2</v>
      </c>
      <c r="T784" s="22">
        <f t="shared" si="521"/>
        <v>-8.269994382754664E-3</v>
      </c>
      <c r="U784" s="22">
        <f t="shared" si="522"/>
        <v>-6.4991746789723193E-3</v>
      </c>
      <c r="V784" s="22">
        <f t="shared" si="523"/>
        <v>-1.8359284174122026E-3</v>
      </c>
      <c r="W784" s="22">
        <f t="shared" si="524"/>
        <v>1.8737939980919771E-2</v>
      </c>
      <c r="X784" s="22">
        <f t="shared" si="525"/>
        <v>-1.6719879768740897E-2</v>
      </c>
      <c r="Y784" s="22">
        <f t="shared" si="526"/>
        <v>-9.5866564260573828E-3</v>
      </c>
      <c r="Z784" s="16"/>
    </row>
    <row r="785" spans="1:26">
      <c r="A785" s="2"/>
      <c r="B785" s="112">
        <v>44596</v>
      </c>
      <c r="C785">
        <v>75.021286000000003</v>
      </c>
      <c r="D785">
        <v>236.83871500000001</v>
      </c>
      <c r="E785">
        <v>44.884757999999998</v>
      </c>
      <c r="F785">
        <v>47.322741999999998</v>
      </c>
      <c r="G785">
        <v>72.706740999999994</v>
      </c>
      <c r="H785">
        <v>143.58667</v>
      </c>
      <c r="I785">
        <v>232.211792</v>
      </c>
      <c r="J785">
        <v>79.523444999999995</v>
      </c>
      <c r="K785">
        <v>468.139252</v>
      </c>
      <c r="L785">
        <v>170.44224500000001</v>
      </c>
      <c r="M785">
        <v>358.796783</v>
      </c>
      <c r="O785" s="22">
        <f t="shared" ref="O785" si="530">(C785/C784)-1</f>
        <v>2.1711862909155721E-2</v>
      </c>
      <c r="P785" s="22">
        <f t="shared" si="517"/>
        <v>-2.817930390857204E-3</v>
      </c>
      <c r="Q785" s="22">
        <f t="shared" si="518"/>
        <v>-1.1773792931928484E-2</v>
      </c>
      <c r="R785" s="22">
        <f t="shared" si="519"/>
        <v>-7.3387648250777815E-3</v>
      </c>
      <c r="S785" s="22">
        <f t="shared" si="520"/>
        <v>-2.1358624286477501E-2</v>
      </c>
      <c r="T785" s="22">
        <f t="shared" si="521"/>
        <v>2.5958333864758876E-2</v>
      </c>
      <c r="U785" s="22">
        <f t="shared" si="522"/>
        <v>-1.7032314052403685E-2</v>
      </c>
      <c r="V785" s="22">
        <f t="shared" si="523"/>
        <v>-1.034601580786787E-2</v>
      </c>
      <c r="W785" s="22">
        <f t="shared" si="524"/>
        <v>-1.1457436514524799E-2</v>
      </c>
      <c r="X785" s="22">
        <f t="shared" si="525"/>
        <v>-1.6792583317286613E-3</v>
      </c>
      <c r="Y785" s="22">
        <f t="shared" si="526"/>
        <v>-3.7748276469879993E-3</v>
      </c>
      <c r="Z785" s="16"/>
    </row>
    <row r="786" spans="1:26">
      <c r="A786" s="2"/>
      <c r="B786" s="112">
        <v>44599</v>
      </c>
      <c r="C786">
        <v>75.924369999999996</v>
      </c>
      <c r="D786">
        <v>224.67163099999999</v>
      </c>
      <c r="E786">
        <v>44.443420000000003</v>
      </c>
      <c r="F786">
        <v>48.105316000000002</v>
      </c>
      <c r="G786">
        <v>72.047165000000007</v>
      </c>
      <c r="H786">
        <v>144.066666</v>
      </c>
      <c r="I786">
        <v>232.051605</v>
      </c>
      <c r="J786">
        <v>79.994545000000002</v>
      </c>
      <c r="K786">
        <v>468.65273999999999</v>
      </c>
      <c r="L786">
        <v>169.72049000000001</v>
      </c>
      <c r="M786">
        <v>361.42834499999998</v>
      </c>
      <c r="O786" s="22">
        <f t="shared" ref="O786:O788" si="531">C786/C785-1</f>
        <v>1.2037703539232725E-2</v>
      </c>
      <c r="P786" s="22">
        <f t="shared" si="517"/>
        <v>-5.1372867818506807E-2</v>
      </c>
      <c r="Q786" s="22">
        <f t="shared" si="518"/>
        <v>-9.8326919797583345E-3</v>
      </c>
      <c r="R786" s="22">
        <f t="shared" si="519"/>
        <v>1.6536953839234592E-2</v>
      </c>
      <c r="S786" s="22">
        <f t="shared" si="520"/>
        <v>-9.0717310517327565E-3</v>
      </c>
      <c r="T786" s="22">
        <f t="shared" si="521"/>
        <v>3.3429008417007466E-3</v>
      </c>
      <c r="U786" s="22">
        <f t="shared" si="522"/>
        <v>-6.8983146213352775E-4</v>
      </c>
      <c r="V786" s="22">
        <f t="shared" si="523"/>
        <v>5.9240391308501561E-3</v>
      </c>
      <c r="W786" s="22">
        <f t="shared" si="524"/>
        <v>1.0968702107465589E-3</v>
      </c>
      <c r="X786" s="22">
        <f t="shared" si="525"/>
        <v>-4.2346015801423276E-3</v>
      </c>
      <c r="Y786" s="22">
        <f t="shared" si="526"/>
        <v>7.3344080122368371E-3</v>
      </c>
      <c r="Z786" s="16"/>
    </row>
    <row r="787" spans="1:26">
      <c r="A787" s="2"/>
      <c r="B787" s="112">
        <v>44600</v>
      </c>
      <c r="C787">
        <v>73.961524999999995</v>
      </c>
      <c r="D787">
        <v>219.94662500000001</v>
      </c>
      <c r="E787">
        <v>44.453074999999998</v>
      </c>
      <c r="F787">
        <v>48.151347999999999</v>
      </c>
      <c r="G787">
        <v>76.597305000000006</v>
      </c>
      <c r="H787">
        <v>146.77726699999999</v>
      </c>
      <c r="I787">
        <v>231.16584800000001</v>
      </c>
      <c r="J787">
        <v>79.828277999999997</v>
      </c>
      <c r="K787">
        <v>478.06072999999998</v>
      </c>
      <c r="L787">
        <v>172.85470599999999</v>
      </c>
      <c r="M787">
        <v>378.59670999999997</v>
      </c>
      <c r="O787" s="22">
        <f t="shared" si="531"/>
        <v>-2.5852634667893892E-2</v>
      </c>
      <c r="P787" s="22">
        <f t="shared" si="517"/>
        <v>-2.1030719272251974E-2</v>
      </c>
      <c r="Q787" s="22">
        <f t="shared" si="518"/>
        <v>2.1724250743959672E-4</v>
      </c>
      <c r="R787" s="22">
        <f t="shared" si="519"/>
        <v>9.5690048060381727E-4</v>
      </c>
      <c r="S787" s="22">
        <f t="shared" si="520"/>
        <v>6.3155017966355809E-2</v>
      </c>
      <c r="T787" s="22">
        <f t="shared" si="521"/>
        <v>1.8814907537320291E-2</v>
      </c>
      <c r="U787" s="22">
        <f t="shared" si="522"/>
        <v>-3.817069052377331E-3</v>
      </c>
      <c r="V787" s="22">
        <f t="shared" si="523"/>
        <v>-2.0784792263023322E-3</v>
      </c>
      <c r="W787" s="22">
        <f t="shared" si="524"/>
        <v>2.0074543893630059E-2</v>
      </c>
      <c r="X787" s="22">
        <f t="shared" si="525"/>
        <v>1.8466927593715932E-2</v>
      </c>
      <c r="Y787" s="22">
        <f t="shared" si="526"/>
        <v>4.750143489714409E-2</v>
      </c>
      <c r="Z787" s="16"/>
    </row>
    <row r="788" spans="1:26">
      <c r="A788" s="2"/>
      <c r="B788" s="112">
        <v>44601</v>
      </c>
      <c r="C788">
        <v>73.607460000000003</v>
      </c>
      <c r="D788">
        <v>231.75410500000001</v>
      </c>
      <c r="E788">
        <v>44.356434</v>
      </c>
      <c r="F788">
        <v>48.004035999999999</v>
      </c>
      <c r="G788">
        <v>77.897345999999999</v>
      </c>
      <c r="H788">
        <v>147.38906900000001</v>
      </c>
      <c r="I788">
        <v>235.472137</v>
      </c>
      <c r="J788">
        <v>79.791313000000002</v>
      </c>
      <c r="K788">
        <v>482.60479700000002</v>
      </c>
      <c r="L788">
        <v>174.28826900000001</v>
      </c>
      <c r="M788">
        <v>383.95697000000001</v>
      </c>
      <c r="O788" s="22">
        <f t="shared" si="531"/>
        <v>-4.7871511573076564E-3</v>
      </c>
      <c r="P788" s="22">
        <f t="shared" si="517"/>
        <v>5.3683387958328499E-2</v>
      </c>
      <c r="Q788" s="22">
        <f t="shared" si="518"/>
        <v>-2.1740003363096561E-3</v>
      </c>
      <c r="R788" s="22">
        <f t="shared" si="519"/>
        <v>-3.0593536031431334E-3</v>
      </c>
      <c r="S788" s="22">
        <f t="shared" si="520"/>
        <v>1.6972411757828709E-2</v>
      </c>
      <c r="T788" s="22">
        <f t="shared" si="521"/>
        <v>4.1682340358606407E-3</v>
      </c>
      <c r="U788" s="22">
        <f t="shared" si="522"/>
        <v>1.862856921667766E-2</v>
      </c>
      <c r="V788" s="22">
        <f t="shared" si="523"/>
        <v>-4.6305646227262631E-4</v>
      </c>
      <c r="W788" s="22">
        <f t="shared" si="524"/>
        <v>9.5052086792404289E-3</v>
      </c>
      <c r="X788" s="22">
        <f t="shared" si="525"/>
        <v>8.2934565865970811E-3</v>
      </c>
      <c r="Y788" s="22">
        <f t="shared" si="526"/>
        <v>1.4158231855739167E-2</v>
      </c>
      <c r="Z788" s="16"/>
    </row>
    <row r="789" spans="1:26">
      <c r="A789" s="2"/>
      <c r="B789" s="112">
        <v>44602</v>
      </c>
      <c r="C789">
        <v>72.899338</v>
      </c>
      <c r="D789">
        <v>227.82827800000001</v>
      </c>
      <c r="E789">
        <v>43.837775999999998</v>
      </c>
      <c r="F789">
        <v>47.157024</v>
      </c>
      <c r="G789">
        <v>76.788505999999998</v>
      </c>
      <c r="H789">
        <v>146.77726699999999</v>
      </c>
      <c r="I789">
        <v>228.51795999999999</v>
      </c>
      <c r="J789">
        <v>77.620575000000002</v>
      </c>
      <c r="K789">
        <v>471.57879600000001</v>
      </c>
      <c r="L789">
        <v>170.175262</v>
      </c>
      <c r="M789">
        <v>381.772064</v>
      </c>
      <c r="O789" s="22">
        <f t="shared" ref="O789" si="532">(C789/C788)-1</f>
        <v>-9.6202477303252154E-3</v>
      </c>
      <c r="P789" s="22">
        <f t="shared" si="517"/>
        <v>-1.6939622277672317E-2</v>
      </c>
      <c r="Q789" s="22">
        <f t="shared" si="518"/>
        <v>-1.1692959808266012E-2</v>
      </c>
      <c r="R789" s="22">
        <f t="shared" si="519"/>
        <v>-1.7644599716573839E-2</v>
      </c>
      <c r="S789" s="22">
        <f t="shared" si="520"/>
        <v>-1.4234631305667378E-2</v>
      </c>
      <c r="T789" s="22">
        <f t="shared" si="521"/>
        <v>-4.1509319799015731E-3</v>
      </c>
      <c r="U789" s="22">
        <f t="shared" si="522"/>
        <v>-2.9532908175883277E-2</v>
      </c>
      <c r="V789" s="22">
        <f t="shared" si="523"/>
        <v>-2.72051921241101E-2</v>
      </c>
      <c r="W789" s="22">
        <f t="shared" si="524"/>
        <v>-2.284685330220626E-2</v>
      </c>
      <c r="X789" s="22">
        <f t="shared" si="525"/>
        <v>-2.3598874574857431E-2</v>
      </c>
      <c r="Y789" s="22">
        <f t="shared" si="526"/>
        <v>-5.6904970366862262E-3</v>
      </c>
      <c r="Z789" s="16"/>
    </row>
    <row r="790" spans="1:26">
      <c r="A790" s="2"/>
      <c r="B790" s="112">
        <v>44603</v>
      </c>
      <c r="C790">
        <v>74.734863000000004</v>
      </c>
      <c r="D790">
        <v>219.317307</v>
      </c>
      <c r="E790">
        <v>43.596169000000003</v>
      </c>
      <c r="F790">
        <v>48.547234000000003</v>
      </c>
      <c r="G790">
        <v>75.784790000000001</v>
      </c>
      <c r="H790">
        <v>144.86668399999999</v>
      </c>
      <c r="I790">
        <v>223.231628</v>
      </c>
      <c r="J790">
        <v>77.833031000000005</v>
      </c>
      <c r="K790">
        <v>463.25604199999998</v>
      </c>
      <c r="L790">
        <v>166.73461900000001</v>
      </c>
      <c r="M790">
        <v>381.30599999999998</v>
      </c>
      <c r="O790" s="22">
        <f t="shared" ref="O790:O792" si="533">C790/C789-1</f>
        <v>2.5178898058031862E-2</v>
      </c>
      <c r="P790" s="22">
        <f t="shared" si="517"/>
        <v>-3.735695618960877E-2</v>
      </c>
      <c r="Q790" s="22">
        <f t="shared" si="518"/>
        <v>-5.5113881689616839E-3</v>
      </c>
      <c r="R790" s="22">
        <f t="shared" si="519"/>
        <v>2.9480443888910468E-2</v>
      </c>
      <c r="S790" s="22">
        <f t="shared" si="520"/>
        <v>-1.3071175001112767E-2</v>
      </c>
      <c r="T790" s="22">
        <f t="shared" si="521"/>
        <v>-1.30168863274992E-2</v>
      </c>
      <c r="U790" s="22">
        <f t="shared" si="522"/>
        <v>-2.3133113913672232E-2</v>
      </c>
      <c r="V790" s="22">
        <f t="shared" si="523"/>
        <v>2.7371093295818216E-3</v>
      </c>
      <c r="W790" s="22">
        <f t="shared" si="524"/>
        <v>-1.7648702763132795E-2</v>
      </c>
      <c r="X790" s="22">
        <f t="shared" si="525"/>
        <v>-2.0218232424404903E-2</v>
      </c>
      <c r="Y790" s="22">
        <f t="shared" si="526"/>
        <v>-1.2207912625058492E-3</v>
      </c>
      <c r="Z790" s="16"/>
    </row>
    <row r="791" spans="1:26">
      <c r="A791" s="2"/>
      <c r="B791" s="112">
        <v>44606</v>
      </c>
      <c r="C791">
        <v>73.588836999999998</v>
      </c>
      <c r="D791">
        <v>217.46925400000001</v>
      </c>
      <c r="E791">
        <v>43.151603999999999</v>
      </c>
      <c r="F791">
        <v>47.506874000000003</v>
      </c>
      <c r="G791">
        <v>75.823029000000005</v>
      </c>
      <c r="H791">
        <v>143.52079800000001</v>
      </c>
      <c r="I791">
        <v>220.772232</v>
      </c>
      <c r="J791">
        <v>76.687607</v>
      </c>
      <c r="K791">
        <v>459.641998</v>
      </c>
      <c r="L791">
        <v>166.97190900000001</v>
      </c>
      <c r="M791">
        <v>376.05255099999999</v>
      </c>
      <c r="O791" s="22">
        <f t="shared" si="533"/>
        <v>-1.5334556778407449E-2</v>
      </c>
      <c r="P791" s="22">
        <f t="shared" si="517"/>
        <v>-8.4263892589196976E-3</v>
      </c>
      <c r="Q791" s="22">
        <f t="shared" si="518"/>
        <v>-1.0197340963606361E-2</v>
      </c>
      <c r="R791" s="22">
        <f t="shared" si="519"/>
        <v>-2.142985118369467E-2</v>
      </c>
      <c r="S791" s="22">
        <f t="shared" si="520"/>
        <v>5.0457354305533109E-4</v>
      </c>
      <c r="T791" s="22">
        <f t="shared" si="521"/>
        <v>-9.2905143048623851E-3</v>
      </c>
      <c r="U791" s="22">
        <f t="shared" si="522"/>
        <v>-1.1017238112871697E-2</v>
      </c>
      <c r="V791" s="22">
        <f t="shared" si="523"/>
        <v>-1.4716425472367956E-2</v>
      </c>
      <c r="W791" s="22">
        <f t="shared" si="524"/>
        <v>-7.80139636041699E-3</v>
      </c>
      <c r="X791" s="22">
        <f t="shared" si="525"/>
        <v>1.4231597578424626E-3</v>
      </c>
      <c r="Y791" s="22">
        <f t="shared" si="526"/>
        <v>-1.3777514647028921E-2</v>
      </c>
      <c r="Z791" s="16"/>
    </row>
    <row r="792" spans="1:26">
      <c r="A792" s="2"/>
      <c r="B792" s="112">
        <v>44607</v>
      </c>
      <c r="C792">
        <v>72.666411999999994</v>
      </c>
      <c r="D792">
        <v>220.765762</v>
      </c>
      <c r="E792">
        <v>43.286903000000002</v>
      </c>
      <c r="F792">
        <v>47.405602000000002</v>
      </c>
      <c r="G792">
        <v>78.069412</v>
      </c>
      <c r="H792">
        <v>145.619629</v>
      </c>
      <c r="I792">
        <v>219.92413300000001</v>
      </c>
      <c r="J792">
        <v>75.876250999999996</v>
      </c>
      <c r="K792">
        <v>463.352936</v>
      </c>
      <c r="L792">
        <v>170.83770799999999</v>
      </c>
      <c r="M792">
        <v>382.01474000000002</v>
      </c>
      <c r="O792" s="22">
        <f t="shared" si="533"/>
        <v>-1.2534849545183135E-2</v>
      </c>
      <c r="P792" s="22">
        <f t="shared" si="517"/>
        <v>1.5158501440392103E-2</v>
      </c>
      <c r="Q792" s="22">
        <f t="shared" si="518"/>
        <v>3.1354338531657255E-3</v>
      </c>
      <c r="R792" s="22">
        <f t="shared" si="519"/>
        <v>-2.1317336097509409E-3</v>
      </c>
      <c r="S792" s="22">
        <f t="shared" si="520"/>
        <v>2.9626658676481954E-2</v>
      </c>
      <c r="T792" s="22">
        <f t="shared" si="521"/>
        <v>1.4623880505458153E-2</v>
      </c>
      <c r="U792" s="22">
        <f t="shared" si="522"/>
        <v>-3.8415111914980038E-3</v>
      </c>
      <c r="V792" s="22">
        <f t="shared" si="523"/>
        <v>-1.058001457784441E-2</v>
      </c>
      <c r="W792" s="22">
        <f t="shared" si="524"/>
        <v>8.0735398770066524E-3</v>
      </c>
      <c r="X792" s="22">
        <f t="shared" si="525"/>
        <v>2.3152391460050881E-2</v>
      </c>
      <c r="Y792" s="22">
        <f t="shared" si="526"/>
        <v>1.585466973736871E-2</v>
      </c>
      <c r="Z792" s="16"/>
    </row>
    <row r="793" spans="1:26">
      <c r="A793" s="2"/>
      <c r="B793" s="112">
        <v>44608</v>
      </c>
      <c r="C793">
        <v>73.001830999999996</v>
      </c>
      <c r="D793">
        <v>216.310486</v>
      </c>
      <c r="E793">
        <v>43.016300000000001</v>
      </c>
      <c r="F793">
        <v>47.764664000000003</v>
      </c>
      <c r="G793">
        <v>78.499572999999998</v>
      </c>
      <c r="H793">
        <v>145.883163</v>
      </c>
      <c r="I793">
        <v>218.92532299999999</v>
      </c>
      <c r="J793">
        <v>75.615127999999999</v>
      </c>
      <c r="K793">
        <v>465.11630200000002</v>
      </c>
      <c r="L793">
        <v>170.600449</v>
      </c>
      <c r="M793">
        <v>379.25701900000001</v>
      </c>
      <c r="O793" s="22">
        <f t="shared" ref="O793" si="534">(C793/C792)-1</f>
        <v>4.6158739748978217E-3</v>
      </c>
      <c r="P793" s="22">
        <f t="shared" si="517"/>
        <v>-2.0181009770890102E-2</v>
      </c>
      <c r="Q793" s="22">
        <f t="shared" si="518"/>
        <v>-6.2513827796828458E-3</v>
      </c>
      <c r="R793" s="22">
        <f t="shared" si="519"/>
        <v>7.5742525113382531E-3</v>
      </c>
      <c r="S793" s="22">
        <f t="shared" si="520"/>
        <v>5.5099812971564077E-3</v>
      </c>
      <c r="T793" s="22">
        <f t="shared" si="521"/>
        <v>1.8097422841256705E-3</v>
      </c>
      <c r="U793" s="22">
        <f t="shared" si="522"/>
        <v>-4.5416116293158781E-3</v>
      </c>
      <c r="V793" s="22">
        <f t="shared" si="523"/>
        <v>-3.4414325504826815E-3</v>
      </c>
      <c r="W793" s="22">
        <f t="shared" si="524"/>
        <v>3.8056648895390399E-3</v>
      </c>
      <c r="X793" s="22">
        <f t="shared" si="525"/>
        <v>-1.3887976066735419E-3</v>
      </c>
      <c r="Y793" s="22">
        <f t="shared" si="526"/>
        <v>-7.2188863707196571E-3</v>
      </c>
      <c r="Z793" s="16"/>
    </row>
    <row r="794" spans="1:26">
      <c r="A794" s="2"/>
      <c r="B794" s="112">
        <v>44609</v>
      </c>
      <c r="C794">
        <v>72.890022000000002</v>
      </c>
      <c r="D794">
        <v>207.48985300000001</v>
      </c>
      <c r="E794">
        <v>44.739784</v>
      </c>
      <c r="F794">
        <v>47.589737</v>
      </c>
      <c r="G794">
        <v>76.214950999999999</v>
      </c>
      <c r="H794">
        <v>142.52311700000001</v>
      </c>
      <c r="I794">
        <v>215.476471</v>
      </c>
      <c r="J794">
        <v>75.960175000000007</v>
      </c>
      <c r="K794">
        <v>455.70834400000001</v>
      </c>
      <c r="L794">
        <v>166.97190900000001</v>
      </c>
      <c r="M794">
        <v>369.51727299999999</v>
      </c>
      <c r="O794" s="22">
        <f t="shared" ref="O794:O796" si="535">C794/C793-1</f>
        <v>-1.5315917213089003E-3</v>
      </c>
      <c r="P794" s="22">
        <f t="shared" si="517"/>
        <v>-4.0777648661933008E-2</v>
      </c>
      <c r="Q794" s="22">
        <f t="shared" si="518"/>
        <v>4.0065835508865222E-2</v>
      </c>
      <c r="R794" s="22">
        <f t="shared" si="519"/>
        <v>-3.6622679895749188E-3</v>
      </c>
      <c r="S794" s="22">
        <f t="shared" si="520"/>
        <v>-2.9103623277033641E-2</v>
      </c>
      <c r="T794" s="22">
        <f t="shared" si="521"/>
        <v>-2.303244549201322E-2</v>
      </c>
      <c r="U794" s="22">
        <f t="shared" si="522"/>
        <v>-1.5753554466606756E-2</v>
      </c>
      <c r="V794" s="22">
        <f t="shared" si="523"/>
        <v>4.5632006336087105E-3</v>
      </c>
      <c r="W794" s="22">
        <f t="shared" si="524"/>
        <v>-2.0227108702803531E-2</v>
      </c>
      <c r="X794" s="22">
        <f t="shared" si="525"/>
        <v>-2.1269228898688208E-2</v>
      </c>
      <c r="Y794" s="22">
        <f t="shared" si="526"/>
        <v>-2.568112259512334E-2</v>
      </c>
      <c r="Z794" s="16"/>
    </row>
    <row r="795" spans="1:26">
      <c r="A795" s="2"/>
      <c r="B795" s="112">
        <v>44610</v>
      </c>
      <c r="C795">
        <v>72.079414</v>
      </c>
      <c r="D795">
        <v>205.941498</v>
      </c>
      <c r="E795">
        <v>44.453074999999998</v>
      </c>
      <c r="F795">
        <v>48.151347999999999</v>
      </c>
      <c r="G795">
        <v>75.297256000000004</v>
      </c>
      <c r="H795">
        <v>143.19139100000001</v>
      </c>
      <c r="I795">
        <v>215.25973500000001</v>
      </c>
      <c r="J795">
        <v>78.907195999999999</v>
      </c>
      <c r="K795">
        <v>453.25707999999997</v>
      </c>
      <c r="L795">
        <v>165.409729</v>
      </c>
      <c r="M795">
        <v>358.41802999999999</v>
      </c>
      <c r="O795" s="22">
        <f t="shared" si="535"/>
        <v>-1.1120973457793726E-2</v>
      </c>
      <c r="P795" s="22">
        <f t="shared" si="517"/>
        <v>-7.4623167235075005E-3</v>
      </c>
      <c r="Q795" s="22">
        <f t="shared" si="518"/>
        <v>-6.4083679974852314E-3</v>
      </c>
      <c r="R795" s="22">
        <f t="shared" si="519"/>
        <v>1.1801094845302451E-2</v>
      </c>
      <c r="S795" s="22">
        <f t="shared" si="520"/>
        <v>-1.204087896087469E-2</v>
      </c>
      <c r="T795" s="22">
        <f t="shared" si="521"/>
        <v>4.6888814535259726E-3</v>
      </c>
      <c r="U795" s="22">
        <f t="shared" si="522"/>
        <v>-1.0058453203458662E-3</v>
      </c>
      <c r="V795" s="22">
        <f t="shared" si="523"/>
        <v>3.8796922202983142E-2</v>
      </c>
      <c r="W795" s="22">
        <f t="shared" si="524"/>
        <v>-5.3790193492705418E-3</v>
      </c>
      <c r="X795" s="22">
        <f t="shared" si="525"/>
        <v>-9.3559450170748182E-3</v>
      </c>
      <c r="Y795" s="22">
        <f t="shared" si="526"/>
        <v>-3.0037142539748096E-2</v>
      </c>
      <c r="Z795" s="16"/>
    </row>
    <row r="796" spans="1:26">
      <c r="A796" s="2"/>
      <c r="B796" s="112">
        <v>44614</v>
      </c>
      <c r="C796">
        <v>71.240836999999999</v>
      </c>
      <c r="D796">
        <v>201.865814</v>
      </c>
      <c r="E796">
        <v>43.956977999999999</v>
      </c>
      <c r="F796">
        <v>47.276699000000001</v>
      </c>
      <c r="G796">
        <v>74.522987000000001</v>
      </c>
      <c r="H796">
        <v>142.93727100000001</v>
      </c>
      <c r="I796">
        <v>215.19378699999999</v>
      </c>
      <c r="J796">
        <v>79.037766000000005</v>
      </c>
      <c r="K796">
        <v>448.12191799999999</v>
      </c>
      <c r="L796">
        <v>162.46340900000001</v>
      </c>
      <c r="M796">
        <v>343.541473</v>
      </c>
      <c r="O796" s="22">
        <f t="shared" si="535"/>
        <v>-1.1634070720941248E-2</v>
      </c>
      <c r="P796" s="22">
        <f t="shared" si="517"/>
        <v>-1.9790494094589883E-2</v>
      </c>
      <c r="Q796" s="22">
        <f t="shared" si="518"/>
        <v>-1.1160015364516385E-2</v>
      </c>
      <c r="R796" s="22">
        <f t="shared" si="519"/>
        <v>-1.8164579733053299E-2</v>
      </c>
      <c r="S796" s="22">
        <f t="shared" si="520"/>
        <v>-1.0282831554977334E-2</v>
      </c>
      <c r="T796" s="22">
        <f t="shared" si="521"/>
        <v>-1.7746876975306414E-3</v>
      </c>
      <c r="U796" s="22">
        <f t="shared" si="522"/>
        <v>-3.0636477370016291E-4</v>
      </c>
      <c r="V796" s="22">
        <f t="shared" si="523"/>
        <v>1.6547286764569957E-3</v>
      </c>
      <c r="W796" s="22">
        <f t="shared" si="524"/>
        <v>-1.1329468918610086E-2</v>
      </c>
      <c r="X796" s="22">
        <f t="shared" si="525"/>
        <v>-1.7812253353005514E-2</v>
      </c>
      <c r="Y796" s="22">
        <f t="shared" si="526"/>
        <v>-4.1506162510853595E-2</v>
      </c>
      <c r="Z796" s="16"/>
    </row>
    <row r="797" spans="1:26">
      <c r="A797" s="2"/>
      <c r="B797" s="112">
        <v>44615</v>
      </c>
      <c r="C797">
        <v>71.529685999999998</v>
      </c>
      <c r="D797">
        <v>198.239655</v>
      </c>
      <c r="E797">
        <v>43.505961999999997</v>
      </c>
      <c r="F797">
        <v>47.506874000000003</v>
      </c>
      <c r="G797">
        <v>71.741271999999995</v>
      </c>
      <c r="H797">
        <v>139.944275</v>
      </c>
      <c r="I797">
        <v>214.32685900000001</v>
      </c>
      <c r="J797">
        <v>78.711348999999998</v>
      </c>
      <c r="K797">
        <v>445.32183800000001</v>
      </c>
      <c r="L797">
        <v>158.261459</v>
      </c>
      <c r="M797">
        <v>327.75198399999999</v>
      </c>
      <c r="O797" s="22">
        <f t="shared" ref="O797" si="536">(C797/C796)-1</f>
        <v>4.0545424810209951E-3</v>
      </c>
      <c r="P797" s="22">
        <f t="shared" si="517"/>
        <v>-1.796321491067332E-2</v>
      </c>
      <c r="Q797" s="22">
        <f t="shared" si="518"/>
        <v>-1.0260395971715908E-2</v>
      </c>
      <c r="R797" s="22">
        <f t="shared" si="519"/>
        <v>4.8686774852872983E-3</v>
      </c>
      <c r="S797" s="22">
        <f t="shared" si="520"/>
        <v>-3.7326939136242743E-2</v>
      </c>
      <c r="T797" s="22">
        <f t="shared" si="521"/>
        <v>-2.0939227250253101E-2</v>
      </c>
      <c r="U797" s="22">
        <f t="shared" si="522"/>
        <v>-4.0285921451811424E-3</v>
      </c>
      <c r="V797" s="22">
        <f t="shared" si="523"/>
        <v>-4.1298864646555078E-3</v>
      </c>
      <c r="W797" s="22">
        <f t="shared" si="524"/>
        <v>-6.2484781206350037E-3</v>
      </c>
      <c r="X797" s="22">
        <f t="shared" si="525"/>
        <v>-2.5863977777297542E-2</v>
      </c>
      <c r="Y797" s="22">
        <f t="shared" si="526"/>
        <v>-4.5960939918307964E-2</v>
      </c>
      <c r="Z797" s="16"/>
    </row>
    <row r="798" spans="1:26">
      <c r="A798" s="2"/>
      <c r="B798" s="112">
        <v>44616</v>
      </c>
      <c r="C798">
        <v>70.625893000000005</v>
      </c>
      <c r="D798">
        <v>207.379974</v>
      </c>
      <c r="E798">
        <v>43.338448</v>
      </c>
      <c r="F798">
        <v>45.598712999999996</v>
      </c>
      <c r="G798">
        <v>72.238342000000003</v>
      </c>
      <c r="H798">
        <v>136.047821</v>
      </c>
      <c r="I798">
        <v>218.378784</v>
      </c>
      <c r="J798">
        <v>77.694823999999997</v>
      </c>
      <c r="K798">
        <v>441.70791600000001</v>
      </c>
      <c r="L798">
        <v>160.90126000000001</v>
      </c>
      <c r="M798">
        <v>332.84036300000002</v>
      </c>
      <c r="O798" s="22">
        <f t="shared" ref="O798:O800" si="537">C798/C797-1</f>
        <v>-1.2635215538343014E-2</v>
      </c>
      <c r="P798" s="22">
        <f t="shared" si="517"/>
        <v>4.6107419829801488E-2</v>
      </c>
      <c r="Q798" s="22">
        <f t="shared" si="518"/>
        <v>-3.8503688299088568E-3</v>
      </c>
      <c r="R798" s="22">
        <f t="shared" si="519"/>
        <v>-4.0165997872223858E-2</v>
      </c>
      <c r="S798" s="22">
        <f t="shared" si="520"/>
        <v>6.9286477106234035E-3</v>
      </c>
      <c r="T798" s="22">
        <f t="shared" si="521"/>
        <v>-2.7842896753011215E-2</v>
      </c>
      <c r="U798" s="22">
        <f t="shared" si="522"/>
        <v>1.8905353341645226E-2</v>
      </c>
      <c r="V798" s="22">
        <f t="shared" si="523"/>
        <v>-1.2914592532266234E-2</v>
      </c>
      <c r="W798" s="22">
        <f t="shared" si="524"/>
        <v>-8.1153037906934733E-3</v>
      </c>
      <c r="X798" s="22">
        <f t="shared" si="525"/>
        <v>1.6679999139904256E-2</v>
      </c>
      <c r="Y798" s="22">
        <f t="shared" si="526"/>
        <v>1.5525089849646845E-2</v>
      </c>
      <c r="Z798" s="16"/>
    </row>
    <row r="799" spans="1:26">
      <c r="A799" s="2"/>
      <c r="B799" s="112">
        <v>44617</v>
      </c>
      <c r="C799">
        <v>72.526634000000001</v>
      </c>
      <c r="D799">
        <v>210.256912</v>
      </c>
      <c r="E799">
        <v>43.934421999999998</v>
      </c>
      <c r="F799">
        <v>46.983597000000003</v>
      </c>
      <c r="G799">
        <v>74.955444</v>
      </c>
      <c r="H799">
        <v>139.26664700000001</v>
      </c>
      <c r="I799">
        <v>220.17858899999999</v>
      </c>
      <c r="J799">
        <v>80.147552000000005</v>
      </c>
      <c r="K799">
        <v>460.95004299999999</v>
      </c>
      <c r="L799">
        <v>162.98744199999999</v>
      </c>
      <c r="M799">
        <v>336.93823200000003</v>
      </c>
      <c r="O799" s="22">
        <f t="shared" si="537"/>
        <v>2.6912806610459361E-2</v>
      </c>
      <c r="P799" s="22">
        <f t="shared" si="517"/>
        <v>1.3872786000060033E-2</v>
      </c>
      <c r="Q799" s="22">
        <f t="shared" si="518"/>
        <v>1.3751623039200522E-2</v>
      </c>
      <c r="R799" s="22">
        <f t="shared" si="519"/>
        <v>3.0371120342804536E-2</v>
      </c>
      <c r="S799" s="22">
        <f t="shared" si="520"/>
        <v>3.7613017197986043E-2</v>
      </c>
      <c r="T799" s="22">
        <f t="shared" si="521"/>
        <v>2.365951895694085E-2</v>
      </c>
      <c r="U799" s="22">
        <f t="shared" si="522"/>
        <v>8.2416660035986578E-3</v>
      </c>
      <c r="V799" s="22">
        <f t="shared" si="523"/>
        <v>3.1568743884406114E-2</v>
      </c>
      <c r="W799" s="22">
        <f t="shared" si="524"/>
        <v>4.3563011444875288E-2</v>
      </c>
      <c r="X799" s="22">
        <f t="shared" si="525"/>
        <v>1.2965603874077747E-2</v>
      </c>
      <c r="Y799" s="22">
        <f t="shared" si="526"/>
        <v>1.231181507875001E-2</v>
      </c>
      <c r="Z799" s="16"/>
    </row>
    <row r="800" spans="1:26">
      <c r="A800" s="2"/>
      <c r="B800" s="112">
        <v>44620</v>
      </c>
      <c r="C800">
        <v>73.067054999999996</v>
      </c>
      <c r="D800">
        <v>210.80633499999999</v>
      </c>
      <c r="E800">
        <v>43.541404999999997</v>
      </c>
      <c r="F800">
        <v>46.723351000000001</v>
      </c>
      <c r="G800">
        <v>74.283378999999996</v>
      </c>
      <c r="H800">
        <v>133.45954900000001</v>
      </c>
      <c r="I800">
        <v>213.78031899999999</v>
      </c>
      <c r="J800">
        <v>79.989020999999994</v>
      </c>
      <c r="K800">
        <v>461.06631499999997</v>
      </c>
      <c r="L800">
        <v>163.254379</v>
      </c>
      <c r="M800">
        <v>349.60086100000001</v>
      </c>
      <c r="O800" s="22">
        <f t="shared" si="537"/>
        <v>7.4513453912667948E-3</v>
      </c>
      <c r="P800" s="22">
        <f t="shared" si="517"/>
        <v>2.6131031544873728E-3</v>
      </c>
      <c r="Q800" s="22">
        <f t="shared" si="518"/>
        <v>-8.9455370552047331E-3</v>
      </c>
      <c r="R800" s="22">
        <f t="shared" si="519"/>
        <v>-5.5390820758147719E-3</v>
      </c>
      <c r="S800" s="22">
        <f t="shared" si="520"/>
        <v>-8.9661933027840313E-3</v>
      </c>
      <c r="T800" s="22">
        <f t="shared" si="521"/>
        <v>-4.1697693777319134E-2</v>
      </c>
      <c r="U800" s="22">
        <f t="shared" si="522"/>
        <v>-2.9059455912854415E-2</v>
      </c>
      <c r="V800" s="22">
        <f t="shared" si="523"/>
        <v>-1.9779892965415824E-3</v>
      </c>
      <c r="W800" s="22">
        <f t="shared" si="524"/>
        <v>2.5224425459047239E-4</v>
      </c>
      <c r="X800" s="22">
        <f t="shared" si="525"/>
        <v>1.6377764858719335E-3</v>
      </c>
      <c r="Y800" s="22">
        <f t="shared" si="526"/>
        <v>3.7581454989055629E-2</v>
      </c>
      <c r="Z800" s="16"/>
    </row>
    <row r="801" spans="1:26">
      <c r="A801" s="2"/>
      <c r="B801" s="112">
        <v>44621</v>
      </c>
      <c r="C801">
        <v>73.765854000000004</v>
      </c>
      <c r="D801">
        <v>203.27432300000001</v>
      </c>
      <c r="E801">
        <v>43.808781000000003</v>
      </c>
      <c r="F801">
        <v>45.301299999999998</v>
      </c>
      <c r="G801">
        <v>72.603188000000003</v>
      </c>
      <c r="H801">
        <v>128.42424</v>
      </c>
      <c r="I801">
        <v>215.36338799999999</v>
      </c>
      <c r="J801">
        <v>79.625298000000001</v>
      </c>
      <c r="K801">
        <v>461.43447900000001</v>
      </c>
      <c r="L801">
        <v>161.35604900000001</v>
      </c>
      <c r="M801">
        <v>348.27050800000001</v>
      </c>
      <c r="O801" s="22">
        <f t="shared" ref="O801" si="538">(C801/C800)-1</f>
        <v>9.5638040974828087E-3</v>
      </c>
      <c r="P801" s="22">
        <f t="shared" si="517"/>
        <v>-3.5729533460177931E-2</v>
      </c>
      <c r="Q801" s="22">
        <f t="shared" si="518"/>
        <v>6.1407297261080185E-3</v>
      </c>
      <c r="R801" s="22">
        <f t="shared" si="519"/>
        <v>-3.0435552449994518E-2</v>
      </c>
      <c r="S801" s="22">
        <f t="shared" si="520"/>
        <v>-2.2618666821820121E-2</v>
      </c>
      <c r="T801" s="22">
        <f t="shared" si="521"/>
        <v>-3.7729102471341425E-2</v>
      </c>
      <c r="U801" s="22">
        <f t="shared" si="522"/>
        <v>7.4051203937066656E-3</v>
      </c>
      <c r="V801" s="22">
        <f t="shared" si="523"/>
        <v>-4.5471615410819233E-3</v>
      </c>
      <c r="W801" s="22">
        <f t="shared" si="524"/>
        <v>7.9850552517601869E-4</v>
      </c>
      <c r="X801" s="22">
        <f t="shared" si="525"/>
        <v>-1.1628049499364357E-2</v>
      </c>
      <c r="Y801" s="22">
        <f t="shared" si="526"/>
        <v>-3.8053481796201938E-3</v>
      </c>
      <c r="Z801" s="16"/>
    </row>
    <row r="802" spans="1:26">
      <c r="A802" s="2"/>
      <c r="B802" s="112">
        <v>44622</v>
      </c>
      <c r="C802">
        <v>75.033019999999993</v>
      </c>
      <c r="D802">
        <v>207.88942</v>
      </c>
      <c r="E802">
        <v>43.863540999999998</v>
      </c>
      <c r="F802">
        <v>45.236232999999999</v>
      </c>
      <c r="G802">
        <v>74.024131999999994</v>
      </c>
      <c r="H802">
        <v>131.08776900000001</v>
      </c>
      <c r="I802">
        <v>217.67205799999999</v>
      </c>
      <c r="J802">
        <v>81.052177</v>
      </c>
      <c r="K802">
        <v>470.28048699999999</v>
      </c>
      <c r="L802">
        <v>164.67811599999999</v>
      </c>
      <c r="M802">
        <v>365.09896900000001</v>
      </c>
      <c r="O802" s="22">
        <f t="shared" ref="O802:O804" si="539">C802/C801-1</f>
        <v>1.7178219071387613E-2</v>
      </c>
      <c r="P802" s="22">
        <f t="shared" si="517"/>
        <v>2.2703787334714232E-2</v>
      </c>
      <c r="Q802" s="22">
        <f t="shared" si="518"/>
        <v>1.2499777156547154E-3</v>
      </c>
      <c r="R802" s="22">
        <f t="shared" si="519"/>
        <v>-1.4363163971011783E-3</v>
      </c>
      <c r="S802" s="22">
        <f t="shared" si="520"/>
        <v>1.9571371989891118E-2</v>
      </c>
      <c r="T802" s="22">
        <f t="shared" si="521"/>
        <v>2.0740079910147813E-2</v>
      </c>
      <c r="U802" s="22">
        <f t="shared" si="522"/>
        <v>1.0719881505578899E-2</v>
      </c>
      <c r="V802" s="22">
        <f t="shared" si="523"/>
        <v>1.7919920375054632E-2</v>
      </c>
      <c r="W802" s="22">
        <f t="shared" si="524"/>
        <v>1.9170669732289314E-2</v>
      </c>
      <c r="X802" s="22">
        <f t="shared" si="525"/>
        <v>2.0588425538357047E-2</v>
      </c>
      <c r="Y802" s="22">
        <f t="shared" si="526"/>
        <v>4.8320086293382136E-2</v>
      </c>
      <c r="Z802" s="16"/>
    </row>
    <row r="803" spans="1:26">
      <c r="A803" s="2"/>
      <c r="B803" s="112">
        <v>44623</v>
      </c>
      <c r="C803">
        <v>75.508208999999994</v>
      </c>
      <c r="D803">
        <v>202.75488300000001</v>
      </c>
      <c r="E803">
        <v>44.871864000000002</v>
      </c>
      <c r="F803">
        <v>44.334662999999999</v>
      </c>
      <c r="G803">
        <v>73.822524999999999</v>
      </c>
      <c r="H803">
        <v>130.15602100000001</v>
      </c>
      <c r="I803">
        <v>221.667404</v>
      </c>
      <c r="J803">
        <v>82.339164999999994</v>
      </c>
      <c r="K803">
        <v>471.45285000000001</v>
      </c>
      <c r="L803">
        <v>164.35183699999999</v>
      </c>
      <c r="M803">
        <v>370.87673999999998</v>
      </c>
      <c r="O803" s="22">
        <f t="shared" si="539"/>
        <v>6.3330650958737245E-3</v>
      </c>
      <c r="P803" s="22">
        <f t="shared" si="517"/>
        <v>-2.4698404565273169E-2</v>
      </c>
      <c r="Q803" s="22">
        <f t="shared" si="518"/>
        <v>2.298772458885634E-2</v>
      </c>
      <c r="R803" s="22">
        <f t="shared" si="519"/>
        <v>-1.9930262539765375E-2</v>
      </c>
      <c r="S803" s="22">
        <f t="shared" si="520"/>
        <v>-2.7235307534574371E-3</v>
      </c>
      <c r="T803" s="22">
        <f t="shared" si="521"/>
        <v>-7.1078179688907062E-3</v>
      </c>
      <c r="U803" s="22">
        <f t="shared" si="522"/>
        <v>1.835488687298592E-2</v>
      </c>
      <c r="V803" s="22">
        <f t="shared" si="523"/>
        <v>1.5878512430332226E-2</v>
      </c>
      <c r="W803" s="22">
        <f t="shared" si="524"/>
        <v>2.4929016457364561E-3</v>
      </c>
      <c r="X803" s="22">
        <f t="shared" si="525"/>
        <v>-1.9813136555436595E-3</v>
      </c>
      <c r="Y803" s="22">
        <f t="shared" si="526"/>
        <v>1.5825218613531478E-2</v>
      </c>
      <c r="Z803" s="16"/>
    </row>
    <row r="804" spans="1:26">
      <c r="A804" s="2"/>
      <c r="B804" s="112">
        <v>44624</v>
      </c>
      <c r="C804">
        <v>78.350020999999998</v>
      </c>
      <c r="D804">
        <v>199.847961</v>
      </c>
      <c r="E804">
        <v>46.009048</v>
      </c>
      <c r="F804">
        <v>42.457183999999998</v>
      </c>
      <c r="G804">
        <v>71.422263999999998</v>
      </c>
      <c r="H804">
        <v>126.494812</v>
      </c>
      <c r="I804">
        <v>224.53201300000001</v>
      </c>
      <c r="J804">
        <v>83.821999000000005</v>
      </c>
      <c r="K804">
        <v>483.13763399999999</v>
      </c>
      <c r="L804">
        <v>161.32638499999999</v>
      </c>
      <c r="M804">
        <v>378.781158</v>
      </c>
      <c r="O804" s="22">
        <f t="shared" si="539"/>
        <v>3.7635801956314552E-2</v>
      </c>
      <c r="P804" s="22">
        <f t="shared" si="517"/>
        <v>-1.4337124497267983E-2</v>
      </c>
      <c r="Q804" s="22">
        <f t="shared" si="518"/>
        <v>2.5342918671709347E-2</v>
      </c>
      <c r="R804" s="22">
        <f t="shared" si="519"/>
        <v>-4.2347880257937232E-2</v>
      </c>
      <c r="S804" s="22">
        <f t="shared" si="520"/>
        <v>-3.2513937988439157E-2</v>
      </c>
      <c r="T804" s="22">
        <f t="shared" si="521"/>
        <v>-2.8129386346252949E-2</v>
      </c>
      <c r="U804" s="22">
        <f t="shared" si="522"/>
        <v>1.2923005134304777E-2</v>
      </c>
      <c r="V804" s="22">
        <f t="shared" si="523"/>
        <v>1.8008853988257023E-2</v>
      </c>
      <c r="W804" s="22">
        <f t="shared" si="524"/>
        <v>2.4784629046149531E-2</v>
      </c>
      <c r="X804" s="22">
        <f t="shared" si="525"/>
        <v>-1.8408385663495785E-2</v>
      </c>
      <c r="Y804" s="22">
        <f t="shared" si="526"/>
        <v>2.1312789796416043E-2</v>
      </c>
      <c r="Z804" s="16"/>
    </row>
    <row r="805" spans="1:26">
      <c r="A805" s="2"/>
      <c r="B805" s="112">
        <v>44627</v>
      </c>
      <c r="C805">
        <v>81.173195000000007</v>
      </c>
      <c r="D805">
        <v>187.27130099999999</v>
      </c>
      <c r="E805">
        <v>45.638576999999998</v>
      </c>
      <c r="F805">
        <v>40.784184000000003</v>
      </c>
      <c r="G805">
        <v>66.314498999999998</v>
      </c>
      <c r="H805">
        <v>121.6101</v>
      </c>
      <c r="I805">
        <v>218.63320899999999</v>
      </c>
      <c r="J805">
        <v>84.064468000000005</v>
      </c>
      <c r="K805">
        <v>471.724152</v>
      </c>
      <c r="L805">
        <v>157.500137</v>
      </c>
      <c r="M805">
        <v>358.32089200000001</v>
      </c>
      <c r="O805" s="22">
        <f t="shared" ref="O805" si="540">(C805/C804)-1</f>
        <v>3.6032842926742914E-2</v>
      </c>
      <c r="P805" s="22">
        <f t="shared" si="517"/>
        <v>-6.2931139937925096E-2</v>
      </c>
      <c r="Q805" s="22">
        <f t="shared" si="518"/>
        <v>-8.052133571640141E-3</v>
      </c>
      <c r="R805" s="22">
        <f t="shared" si="519"/>
        <v>-3.9404403268949562E-2</v>
      </c>
      <c r="S805" s="22">
        <f t="shared" si="520"/>
        <v>-7.1515025062773185E-2</v>
      </c>
      <c r="T805" s="22">
        <f t="shared" si="521"/>
        <v>-3.861590782078872E-2</v>
      </c>
      <c r="U805" s="22">
        <f t="shared" si="522"/>
        <v>-2.6271549972698205E-2</v>
      </c>
      <c r="V805" s="22">
        <f t="shared" si="523"/>
        <v>2.8926654445451394E-3</v>
      </c>
      <c r="W805" s="22">
        <f t="shared" si="524"/>
        <v>-2.3623665797891436E-2</v>
      </c>
      <c r="X805" s="22">
        <f t="shared" si="525"/>
        <v>-2.3717434689929928E-2</v>
      </c>
      <c r="Y805" s="22">
        <f t="shared" si="526"/>
        <v>-5.4016060640482033E-2</v>
      </c>
      <c r="Z805" s="16"/>
    </row>
    <row r="806" spans="1:26">
      <c r="A806" s="2"/>
      <c r="B806" s="112">
        <v>44628</v>
      </c>
      <c r="C806">
        <v>81.788139000000001</v>
      </c>
      <c r="D806">
        <v>190.088303</v>
      </c>
      <c r="E806">
        <v>44.694690999999999</v>
      </c>
      <c r="F806">
        <v>40.626170999999999</v>
      </c>
      <c r="G806">
        <v>66.064873000000006</v>
      </c>
      <c r="H806">
        <v>120.753601</v>
      </c>
      <c r="I806">
        <v>214.816879</v>
      </c>
      <c r="J806">
        <v>82.768158</v>
      </c>
      <c r="K806">
        <v>458.73126200000002</v>
      </c>
      <c r="L806">
        <v>155.661148</v>
      </c>
      <c r="M806">
        <v>354.36877399999997</v>
      </c>
      <c r="O806" s="22">
        <f t="shared" ref="O806:O808" si="541">C806/C805-1</f>
        <v>7.5757027920362319E-3</v>
      </c>
      <c r="P806" s="22">
        <f t="shared" si="517"/>
        <v>1.5042358252213006E-2</v>
      </c>
      <c r="Q806" s="22">
        <f t="shared" si="518"/>
        <v>-2.0681757890917529E-2</v>
      </c>
      <c r="R806" s="22">
        <f t="shared" si="519"/>
        <v>-3.8743695350139662E-3</v>
      </c>
      <c r="S806" s="22">
        <f t="shared" si="520"/>
        <v>-3.7642748382973323E-3</v>
      </c>
      <c r="T806" s="22">
        <f t="shared" si="521"/>
        <v>-7.0429923172499187E-3</v>
      </c>
      <c r="U806" s="22">
        <f t="shared" si="522"/>
        <v>-1.7455399467699362E-2</v>
      </c>
      <c r="V806" s="22">
        <f t="shared" si="523"/>
        <v>-1.5420427094120281E-2</v>
      </c>
      <c r="W806" s="22">
        <f t="shared" si="524"/>
        <v>-2.7543406342272703E-2</v>
      </c>
      <c r="X806" s="22">
        <f t="shared" si="525"/>
        <v>-1.1676110478557877E-2</v>
      </c>
      <c r="Y806" s="22">
        <f t="shared" si="526"/>
        <v>-1.1029549457585164E-2</v>
      </c>
      <c r="Z806" s="16"/>
    </row>
    <row r="807" spans="1:26">
      <c r="A807" s="2"/>
      <c r="B807" s="112">
        <v>44629</v>
      </c>
      <c r="C807">
        <v>77.138748000000007</v>
      </c>
      <c r="D807">
        <v>198.28961200000001</v>
      </c>
      <c r="E807">
        <v>44.926631999999998</v>
      </c>
      <c r="F807">
        <v>42.215522999999997</v>
      </c>
      <c r="G807">
        <v>69.598052999999993</v>
      </c>
      <c r="H807">
        <v>125.59126999999999</v>
      </c>
      <c r="I807">
        <v>219.66029399999999</v>
      </c>
      <c r="J807">
        <v>82.423088000000007</v>
      </c>
      <c r="K807">
        <v>470.46456899999998</v>
      </c>
      <c r="L807">
        <v>161.10888700000001</v>
      </c>
      <c r="M807">
        <v>358.18499800000001</v>
      </c>
      <c r="O807" s="22">
        <f t="shared" si="541"/>
        <v>-5.684676356311269E-2</v>
      </c>
      <c r="P807" s="22">
        <f t="shared" si="517"/>
        <v>4.3144732582519829E-2</v>
      </c>
      <c r="Q807" s="22">
        <f t="shared" si="518"/>
        <v>5.1894530381695336E-3</v>
      </c>
      <c r="R807" s="22">
        <f t="shared" si="519"/>
        <v>3.9121383110409358E-2</v>
      </c>
      <c r="S807" s="22">
        <f t="shared" si="520"/>
        <v>5.3480463059393024E-2</v>
      </c>
      <c r="T807" s="22">
        <f t="shared" si="521"/>
        <v>4.0062316650912866E-2</v>
      </c>
      <c r="U807" s="22">
        <f t="shared" si="522"/>
        <v>2.2546715242055093E-2</v>
      </c>
      <c r="V807" s="22">
        <f t="shared" si="523"/>
        <v>-4.1691153740547326E-3</v>
      </c>
      <c r="W807" s="22">
        <f t="shared" si="524"/>
        <v>2.5577735750653918E-2</v>
      </c>
      <c r="X807" s="22">
        <f t="shared" si="525"/>
        <v>3.4997422735183914E-2</v>
      </c>
      <c r="Y807" s="22">
        <f t="shared" si="526"/>
        <v>1.0769075268466155E-2</v>
      </c>
      <c r="Z807" s="16"/>
    </row>
    <row r="808" spans="1:26">
      <c r="A808" s="2"/>
      <c r="B808" s="112">
        <v>44630</v>
      </c>
      <c r="C808">
        <v>79.533332999999999</v>
      </c>
      <c r="D808">
        <v>195.00311300000001</v>
      </c>
      <c r="E808">
        <v>45.947837999999997</v>
      </c>
      <c r="F808">
        <v>41.221020000000003</v>
      </c>
      <c r="G808">
        <v>69.204421999999994</v>
      </c>
      <c r="H808">
        <v>124.104218</v>
      </c>
      <c r="I808">
        <v>219.368179</v>
      </c>
      <c r="J808">
        <v>83.439635999999993</v>
      </c>
      <c r="K808">
        <v>476.15197799999999</v>
      </c>
      <c r="L808">
        <v>156.72894299999999</v>
      </c>
      <c r="M808">
        <v>367.20614599999999</v>
      </c>
      <c r="O808" s="22">
        <f t="shared" si="541"/>
        <v>3.1042570200905839E-2</v>
      </c>
      <c r="P808" s="22">
        <f t="shared" si="517"/>
        <v>-1.6574236879337789E-2</v>
      </c>
      <c r="Q808" s="22">
        <f t="shared" si="518"/>
        <v>2.2730526517100058E-2</v>
      </c>
      <c r="R808" s="22">
        <f t="shared" si="519"/>
        <v>-2.355775623104317E-2</v>
      </c>
      <c r="S808" s="22">
        <f t="shared" si="520"/>
        <v>-5.6557760315507632E-3</v>
      </c>
      <c r="T808" s="22">
        <f t="shared" si="521"/>
        <v>-1.1840408971101168E-2</v>
      </c>
      <c r="U808" s="22">
        <f t="shared" si="522"/>
        <v>-1.3298488984085921E-3</v>
      </c>
      <c r="V808" s="22">
        <f t="shared" si="523"/>
        <v>1.2333291856281736E-2</v>
      </c>
      <c r="W808" s="22">
        <f t="shared" si="524"/>
        <v>1.2088920983122975E-2</v>
      </c>
      <c r="X808" s="22">
        <f t="shared" si="525"/>
        <v>-2.7186234611626503E-2</v>
      </c>
      <c r="Y808" s="22">
        <f t="shared" si="526"/>
        <v>2.518572260248586E-2</v>
      </c>
      <c r="Z808" s="16"/>
    </row>
    <row r="809" spans="1:26">
      <c r="A809" s="2"/>
      <c r="B809" s="112">
        <v>44631</v>
      </c>
      <c r="C809">
        <v>79.123374999999996</v>
      </c>
      <c r="D809">
        <v>187.411148</v>
      </c>
      <c r="E809">
        <v>45.767440999999998</v>
      </c>
      <c r="F809">
        <v>40.849238999999997</v>
      </c>
      <c r="G809">
        <v>69.598052999999993</v>
      </c>
      <c r="H809">
        <v>121.308907</v>
      </c>
      <c r="I809">
        <v>221.29049699999999</v>
      </c>
      <c r="J809">
        <v>83.318382</v>
      </c>
      <c r="K809">
        <v>469.23303199999998</v>
      </c>
      <c r="L809">
        <v>152.98176599999999</v>
      </c>
      <c r="M809">
        <v>378.208282</v>
      </c>
      <c r="O809" s="22">
        <f t="shared" ref="O809" si="542">(C809/C808)-1</f>
        <v>-5.1545431900861249E-3</v>
      </c>
      <c r="P809" s="22">
        <f t="shared" si="517"/>
        <v>-3.8932532323214808E-2</v>
      </c>
      <c r="Q809" s="22">
        <f t="shared" si="518"/>
        <v>-3.9261259691913963E-3</v>
      </c>
      <c r="R809" s="22">
        <f t="shared" si="519"/>
        <v>-9.0192091316518841E-3</v>
      </c>
      <c r="S809" s="22">
        <f t="shared" si="520"/>
        <v>5.6879457789560384E-3</v>
      </c>
      <c r="T809" s="22">
        <f t="shared" si="521"/>
        <v>-2.2523900033760369E-2</v>
      </c>
      <c r="U809" s="22">
        <f t="shared" si="522"/>
        <v>8.7629756000298098E-3</v>
      </c>
      <c r="V809" s="22">
        <f t="shared" si="523"/>
        <v>-1.4531942589010027E-3</v>
      </c>
      <c r="W809" s="22">
        <f t="shared" si="524"/>
        <v>-1.4530961373009355E-2</v>
      </c>
      <c r="X809" s="22">
        <f t="shared" si="525"/>
        <v>-2.3908647173100595E-2</v>
      </c>
      <c r="Y809" s="22">
        <f t="shared" si="526"/>
        <v>2.9961742524865054E-2</v>
      </c>
      <c r="Z809" s="16"/>
    </row>
    <row r="810" spans="1:26">
      <c r="A810" s="2"/>
      <c r="B810" s="112">
        <v>44634</v>
      </c>
      <c r="C810">
        <v>76.290870999999996</v>
      </c>
      <c r="D810">
        <v>186.43220500000001</v>
      </c>
      <c r="E810">
        <v>46.405289000000003</v>
      </c>
      <c r="F810">
        <v>41.221020000000003</v>
      </c>
      <c r="G810">
        <v>68.877983</v>
      </c>
      <c r="H810">
        <v>122.513611</v>
      </c>
      <c r="I810">
        <v>221.37529000000001</v>
      </c>
      <c r="J810">
        <v>83.486251999999993</v>
      </c>
      <c r="K810">
        <v>474.14047199999999</v>
      </c>
      <c r="L810">
        <v>148.91819799999999</v>
      </c>
      <c r="M810">
        <v>382.46151700000001</v>
      </c>
      <c r="O810" s="22">
        <f t="shared" ref="O810:O812" si="543">C810/C809-1</f>
        <v>-3.5798574062342547E-2</v>
      </c>
      <c r="P810" s="22">
        <f t="shared" si="517"/>
        <v>-5.2235046337797408E-3</v>
      </c>
      <c r="Q810" s="22">
        <f t="shared" si="518"/>
        <v>1.3936719774216844E-2</v>
      </c>
      <c r="R810" s="22">
        <f t="shared" si="519"/>
        <v>9.1012956202196627E-3</v>
      </c>
      <c r="S810" s="22">
        <f t="shared" si="520"/>
        <v>-1.0346122757198262E-2</v>
      </c>
      <c r="T810" s="22">
        <f t="shared" si="521"/>
        <v>9.9308783649332266E-3</v>
      </c>
      <c r="U810" s="22">
        <f t="shared" si="522"/>
        <v>3.8317506241591914E-4</v>
      </c>
      <c r="V810" s="22">
        <f t="shared" si="523"/>
        <v>2.0148014876235631E-3</v>
      </c>
      <c r="W810" s="22">
        <f t="shared" si="524"/>
        <v>1.0458428254897401E-2</v>
      </c>
      <c r="X810" s="22">
        <f t="shared" si="525"/>
        <v>-2.6562433590941792E-2</v>
      </c>
      <c r="Y810" s="22">
        <f t="shared" si="526"/>
        <v>1.1245747918338767E-2</v>
      </c>
      <c r="Z810" s="16"/>
    </row>
    <row r="811" spans="1:26">
      <c r="A811" s="2"/>
      <c r="B811" s="112">
        <v>44635</v>
      </c>
      <c r="C811">
        <v>71.948959000000002</v>
      </c>
      <c r="D811">
        <v>191.82646199999999</v>
      </c>
      <c r="E811">
        <v>46.962600999999999</v>
      </c>
      <c r="F811">
        <v>41.258189999999999</v>
      </c>
      <c r="G811">
        <v>69.002791999999999</v>
      </c>
      <c r="H811">
        <v>124.687752</v>
      </c>
      <c r="I811">
        <v>222.58145099999999</v>
      </c>
      <c r="J811">
        <v>84.306952999999993</v>
      </c>
      <c r="K811">
        <v>483.848297</v>
      </c>
      <c r="L811">
        <v>153.33770799999999</v>
      </c>
      <c r="M811">
        <v>377.227509</v>
      </c>
      <c r="O811" s="22">
        <f t="shared" si="543"/>
        <v>-5.6912602295496106E-2</v>
      </c>
      <c r="P811" s="22">
        <f t="shared" si="517"/>
        <v>2.8934147938656674E-2</v>
      </c>
      <c r="Q811" s="22">
        <f t="shared" si="518"/>
        <v>1.2009665536184766E-2</v>
      </c>
      <c r="R811" s="22">
        <f t="shared" si="519"/>
        <v>9.0172441147728932E-4</v>
      </c>
      <c r="S811" s="22">
        <f t="shared" si="520"/>
        <v>1.8120304132598353E-3</v>
      </c>
      <c r="T811" s="22">
        <f t="shared" si="521"/>
        <v>1.7746118021123358E-2</v>
      </c>
      <c r="U811" s="22">
        <f t="shared" si="522"/>
        <v>5.4484897569191393E-3</v>
      </c>
      <c r="V811" s="22">
        <f t="shared" si="523"/>
        <v>9.8303730295616898E-3</v>
      </c>
      <c r="W811" s="22">
        <f t="shared" si="524"/>
        <v>2.0474575728688382E-2</v>
      </c>
      <c r="X811" s="22">
        <f t="shared" si="525"/>
        <v>2.9677434050068285E-2</v>
      </c>
      <c r="Y811" s="22">
        <f t="shared" si="526"/>
        <v>-1.3685057887797947E-2</v>
      </c>
      <c r="Z811" s="16"/>
    </row>
    <row r="812" spans="1:26">
      <c r="A812" s="2"/>
      <c r="B812" s="112">
        <v>44636</v>
      </c>
      <c r="C812">
        <v>71.678764000000001</v>
      </c>
      <c r="D812">
        <v>203.414185</v>
      </c>
      <c r="E812">
        <v>46.824081</v>
      </c>
      <c r="F812">
        <v>41.899512999999999</v>
      </c>
      <c r="G812">
        <v>71.278244000000001</v>
      </c>
      <c r="H812">
        <v>130.25953699999999</v>
      </c>
      <c r="I812">
        <v>225.80410800000001</v>
      </c>
      <c r="J812">
        <v>83.598167000000004</v>
      </c>
      <c r="K812">
        <v>484.18838499999998</v>
      </c>
      <c r="L812">
        <v>157.78684999999999</v>
      </c>
      <c r="M812">
        <v>376.96536300000002</v>
      </c>
      <c r="O812" s="22">
        <f t="shared" si="543"/>
        <v>-3.755370525930779E-3</v>
      </c>
      <c r="P812" s="22">
        <f t="shared" si="517"/>
        <v>6.0407322739445712E-2</v>
      </c>
      <c r="Q812" s="22">
        <f t="shared" si="518"/>
        <v>-2.9495810932618216E-3</v>
      </c>
      <c r="R812" s="22">
        <f t="shared" si="519"/>
        <v>1.5544138024474741E-2</v>
      </c>
      <c r="S812" s="22">
        <f t="shared" si="520"/>
        <v>3.2976230874831813E-2</v>
      </c>
      <c r="T812" s="22">
        <f t="shared" si="521"/>
        <v>4.4685904674903298E-2</v>
      </c>
      <c r="U812" s="22">
        <f t="shared" si="522"/>
        <v>1.4478551494392145E-2</v>
      </c>
      <c r="V812" s="22">
        <f t="shared" si="523"/>
        <v>-8.4072069358264168E-3</v>
      </c>
      <c r="W812" s="22">
        <f t="shared" si="524"/>
        <v>7.028814653449178E-4</v>
      </c>
      <c r="X812" s="22">
        <f t="shared" si="525"/>
        <v>2.9015315658689644E-2</v>
      </c>
      <c r="Y812" s="22">
        <f t="shared" si="526"/>
        <v>-6.9492811034621571E-4</v>
      </c>
      <c r="Z812" s="16"/>
    </row>
    <row r="813" spans="1:26">
      <c r="A813" s="2"/>
      <c r="B813" s="112">
        <v>44637</v>
      </c>
      <c r="C813">
        <v>73.588836999999998</v>
      </c>
      <c r="D813">
        <v>207.61970500000001</v>
      </c>
      <c r="E813">
        <v>46.895226000000001</v>
      </c>
      <c r="F813">
        <v>42.122580999999997</v>
      </c>
      <c r="G813">
        <v>72.785599000000005</v>
      </c>
      <c r="H813">
        <v>131.906586</v>
      </c>
      <c r="I813">
        <v>230.996216</v>
      </c>
      <c r="J813">
        <v>83.94323</v>
      </c>
      <c r="K813">
        <v>492.70095800000001</v>
      </c>
      <c r="L813">
        <v>158.80522199999999</v>
      </c>
      <c r="M813">
        <v>394.39581299999998</v>
      </c>
      <c r="O813" s="22">
        <f t="shared" ref="O813" si="544">(C813/C812)-1</f>
        <v>2.6647683266413535E-2</v>
      </c>
      <c r="P813" s="22">
        <f t="shared" si="517"/>
        <v>2.0674664355389005E-2</v>
      </c>
      <c r="Q813" s="22">
        <f t="shared" si="518"/>
        <v>1.5194104930751351E-3</v>
      </c>
      <c r="R813" s="22">
        <f t="shared" si="519"/>
        <v>5.3238804947446372E-3</v>
      </c>
      <c r="S813" s="22">
        <f t="shared" si="520"/>
        <v>2.1147476640978935E-2</v>
      </c>
      <c r="T813" s="22">
        <f t="shared" si="521"/>
        <v>1.2644363997700969E-2</v>
      </c>
      <c r="U813" s="22">
        <f t="shared" si="522"/>
        <v>2.2993859792842963E-2</v>
      </c>
      <c r="V813" s="22">
        <f t="shared" si="523"/>
        <v>4.1276383488169088E-3</v>
      </c>
      <c r="W813" s="22">
        <f t="shared" si="524"/>
        <v>1.758111772962101E-2</v>
      </c>
      <c r="X813" s="22">
        <f t="shared" si="525"/>
        <v>6.4540993118247236E-3</v>
      </c>
      <c r="Y813" s="22">
        <f t="shared" si="526"/>
        <v>4.6238863595539303E-2</v>
      </c>
      <c r="Z813" s="16"/>
    </row>
    <row r="814" spans="1:26">
      <c r="A814" s="2"/>
      <c r="B814" s="112">
        <v>44638</v>
      </c>
      <c r="C814">
        <v>73.299987999999999</v>
      </c>
      <c r="D814">
        <v>216.26054400000001</v>
      </c>
      <c r="E814">
        <v>47.034283000000002</v>
      </c>
      <c r="F814">
        <v>42.103991999999998</v>
      </c>
      <c r="G814">
        <v>73.649688999999995</v>
      </c>
      <c r="H814">
        <v>131.859543</v>
      </c>
      <c r="I814">
        <v>228.53681900000001</v>
      </c>
      <c r="J814">
        <v>82.721526999999995</v>
      </c>
      <c r="K814">
        <v>491.82641599999999</v>
      </c>
      <c r="L814">
        <v>162.12724299999999</v>
      </c>
      <c r="M814">
        <v>401.19323700000001</v>
      </c>
      <c r="O814" s="22">
        <f t="shared" ref="O814:O816" si="545">C814/C813-1</f>
        <v>-3.9251741402027696E-3</v>
      </c>
      <c r="P814" s="22">
        <f t="shared" si="517"/>
        <v>4.1618588177841698E-2</v>
      </c>
      <c r="Q814" s="22">
        <f t="shared" si="518"/>
        <v>2.9652698549742507E-3</v>
      </c>
      <c r="R814" s="22">
        <f t="shared" si="519"/>
        <v>-4.4130724088342621E-4</v>
      </c>
      <c r="S814" s="22">
        <f t="shared" si="520"/>
        <v>1.1871716546565603E-2</v>
      </c>
      <c r="T814" s="22">
        <f t="shared" si="521"/>
        <v>-3.5663875039571025E-4</v>
      </c>
      <c r="U814" s="22">
        <f t="shared" si="522"/>
        <v>-1.0646914666342377E-2</v>
      </c>
      <c r="V814" s="22">
        <f t="shared" si="523"/>
        <v>-1.4553919357165657E-2</v>
      </c>
      <c r="W814" s="22">
        <f t="shared" si="524"/>
        <v>-1.7749955339035894E-3</v>
      </c>
      <c r="X814" s="22">
        <f t="shared" si="525"/>
        <v>2.0918839809940248E-2</v>
      </c>
      <c r="Y814" s="22">
        <f t="shared" si="526"/>
        <v>1.723503083943756E-2</v>
      </c>
      <c r="Z814" s="16"/>
    </row>
    <row r="815" spans="1:26">
      <c r="A815" s="2"/>
      <c r="B815" s="112">
        <v>44641</v>
      </c>
      <c r="C815">
        <v>76.589027000000002</v>
      </c>
      <c r="D815">
        <v>211.26585399999999</v>
      </c>
      <c r="E815">
        <v>46.642975</v>
      </c>
      <c r="F815">
        <v>41.899512999999999</v>
      </c>
      <c r="G815">
        <v>73.688109999999995</v>
      </c>
      <c r="H815">
        <v>131.43602000000001</v>
      </c>
      <c r="I815">
        <v>227.698151</v>
      </c>
      <c r="J815">
        <v>83.532889999999995</v>
      </c>
      <c r="K815">
        <v>493.322968</v>
      </c>
      <c r="L815">
        <v>163.51144400000001</v>
      </c>
      <c r="M815">
        <v>410.06872600000003</v>
      </c>
      <c r="O815" s="22">
        <f t="shared" si="545"/>
        <v>4.4870935040262294E-2</v>
      </c>
      <c r="P815" s="22">
        <f t="shared" si="517"/>
        <v>-2.3095706260685356E-2</v>
      </c>
      <c r="Q815" s="22">
        <f t="shared" si="518"/>
        <v>-8.3196335745141514E-3</v>
      </c>
      <c r="R815" s="22">
        <f t="shared" si="519"/>
        <v>-4.8565228684254169E-3</v>
      </c>
      <c r="S815" s="22">
        <f t="shared" si="520"/>
        <v>5.2167226395205546E-4</v>
      </c>
      <c r="T815" s="22">
        <f t="shared" si="521"/>
        <v>-3.2119252832537581E-3</v>
      </c>
      <c r="U815" s="22">
        <f t="shared" si="522"/>
        <v>-3.6697281587699804E-3</v>
      </c>
      <c r="V815" s="22">
        <f t="shared" si="523"/>
        <v>9.8083658441170396E-3</v>
      </c>
      <c r="W815" s="22">
        <f t="shared" si="524"/>
        <v>3.0428459133435837E-3</v>
      </c>
      <c r="X815" s="22">
        <f t="shared" si="525"/>
        <v>8.5377446404859558E-3</v>
      </c>
      <c r="Y815" s="22">
        <f t="shared" si="526"/>
        <v>2.212272835496476E-2</v>
      </c>
      <c r="Z815" s="16"/>
    </row>
    <row r="816" spans="1:26">
      <c r="A816" s="2"/>
      <c r="B816" s="112">
        <v>44642</v>
      </c>
      <c r="C816">
        <v>76.253608999999997</v>
      </c>
      <c r="D816">
        <v>216.42036400000001</v>
      </c>
      <c r="E816">
        <v>46.503925000000002</v>
      </c>
      <c r="F816">
        <v>42.308475000000001</v>
      </c>
      <c r="G816">
        <v>73.956931999999995</v>
      </c>
      <c r="H816">
        <v>134.231323</v>
      </c>
      <c r="I816">
        <v>225.841812</v>
      </c>
      <c r="J816">
        <v>83.271759000000003</v>
      </c>
      <c r="K816">
        <v>491.04904199999999</v>
      </c>
      <c r="L816">
        <v>166.912598</v>
      </c>
      <c r="M816">
        <v>415.17648300000002</v>
      </c>
      <c r="O816" s="22">
        <f t="shared" si="545"/>
        <v>-4.3794524246927313E-3</v>
      </c>
      <c r="P816" s="22">
        <f t="shared" si="517"/>
        <v>2.4398216287237817E-2</v>
      </c>
      <c r="Q816" s="22">
        <f t="shared" si="518"/>
        <v>-2.9811563263277829E-3</v>
      </c>
      <c r="R816" s="22">
        <f t="shared" si="519"/>
        <v>9.7605430402019078E-3</v>
      </c>
      <c r="S816" s="22">
        <f t="shared" si="520"/>
        <v>3.6481055084733871E-3</v>
      </c>
      <c r="T816" s="22">
        <f t="shared" si="521"/>
        <v>2.1267404475576734E-2</v>
      </c>
      <c r="U816" s="22">
        <f t="shared" si="522"/>
        <v>-8.1526309803016117E-3</v>
      </c>
      <c r="V816" s="22">
        <f t="shared" si="523"/>
        <v>-3.1260860243191857E-3</v>
      </c>
      <c r="W816" s="22">
        <f t="shared" si="524"/>
        <v>-4.6094063068233826E-3</v>
      </c>
      <c r="X816" s="22">
        <f t="shared" si="525"/>
        <v>2.0800709215190949E-2</v>
      </c>
      <c r="Y816" s="22">
        <f t="shared" si="526"/>
        <v>1.2455855997172582E-2</v>
      </c>
      <c r="Z816" s="16"/>
    </row>
    <row r="817" spans="1:26">
      <c r="A817" s="2"/>
      <c r="B817" s="112">
        <v>44643</v>
      </c>
      <c r="C817">
        <v>77.455544000000003</v>
      </c>
      <c r="D817">
        <v>213.23376500000001</v>
      </c>
      <c r="E817">
        <v>45.905650999999999</v>
      </c>
      <c r="F817">
        <v>41.583508000000002</v>
      </c>
      <c r="G817">
        <v>72.910408000000004</v>
      </c>
      <c r="H817">
        <v>131.55838</v>
      </c>
      <c r="I817">
        <v>220.498932</v>
      </c>
      <c r="J817">
        <v>83.877960000000002</v>
      </c>
      <c r="K817">
        <v>489.01806599999998</v>
      </c>
      <c r="L817">
        <v>168.28686500000001</v>
      </c>
      <c r="M817">
        <v>419.03155500000003</v>
      </c>
      <c r="O817" s="22">
        <f t="shared" ref="O817" si="546">(C817/C816)-1</f>
        <v>1.5762335917766324E-2</v>
      </c>
      <c r="P817" s="22">
        <f t="shared" si="517"/>
        <v>-1.4724118105632567E-2</v>
      </c>
      <c r="Q817" s="22">
        <f t="shared" si="518"/>
        <v>-1.2865021608391203E-2</v>
      </c>
      <c r="R817" s="22">
        <f t="shared" si="519"/>
        <v>-1.7135266633930946E-2</v>
      </c>
      <c r="S817" s="22">
        <f t="shared" si="520"/>
        <v>-1.4150451779151529E-2</v>
      </c>
      <c r="T817" s="22">
        <f t="shared" si="521"/>
        <v>-1.9912960255930701E-2</v>
      </c>
      <c r="U817" s="22">
        <f t="shared" si="522"/>
        <v>-2.3657621025463649E-2</v>
      </c>
      <c r="V817" s="22">
        <f t="shared" si="523"/>
        <v>7.2797909793163029E-3</v>
      </c>
      <c r="W817" s="22">
        <f t="shared" si="524"/>
        <v>-4.135994221123096E-3</v>
      </c>
      <c r="X817" s="22">
        <f t="shared" si="525"/>
        <v>8.2334528158263254E-3</v>
      </c>
      <c r="Y817" s="22">
        <f t="shared" si="526"/>
        <v>9.2853814169431281E-3</v>
      </c>
      <c r="Z817" s="16"/>
    </row>
    <row r="818" spans="1:26">
      <c r="A818" s="2"/>
      <c r="B818" s="112">
        <v>44644</v>
      </c>
      <c r="C818">
        <v>77.688484000000003</v>
      </c>
      <c r="D818">
        <v>219.33727999999999</v>
      </c>
      <c r="E818">
        <v>46.190235000000001</v>
      </c>
      <c r="F818">
        <v>41.462673000000002</v>
      </c>
      <c r="G818">
        <v>73.256073000000001</v>
      </c>
      <c r="H818">
        <v>132.41485599999999</v>
      </c>
      <c r="I818">
        <v>221.902985</v>
      </c>
      <c r="J818">
        <v>85.248863</v>
      </c>
      <c r="K818">
        <v>498.95916699999998</v>
      </c>
      <c r="L818">
        <v>172.10327100000001</v>
      </c>
      <c r="M818">
        <v>419.71139499999998</v>
      </c>
      <c r="O818" s="22">
        <f t="shared" ref="O818:O820" si="547">C818/C817-1</f>
        <v>3.007402543063975E-3</v>
      </c>
      <c r="P818" s="22">
        <f t="shared" si="517"/>
        <v>2.8623585950376951E-2</v>
      </c>
      <c r="Q818" s="22">
        <f t="shared" si="518"/>
        <v>6.199323913302246E-3</v>
      </c>
      <c r="R818" s="22">
        <f t="shared" si="519"/>
        <v>-2.9058394977162783E-3</v>
      </c>
      <c r="S818" s="22">
        <f t="shared" si="520"/>
        <v>4.7409555025395012E-3</v>
      </c>
      <c r="T818" s="22">
        <f t="shared" si="521"/>
        <v>6.5102352278887388E-3</v>
      </c>
      <c r="U818" s="22">
        <f t="shared" si="522"/>
        <v>6.3676181433840462E-3</v>
      </c>
      <c r="V818" s="22">
        <f t="shared" si="523"/>
        <v>1.6344019334757265E-2</v>
      </c>
      <c r="W818" s="22">
        <f t="shared" si="524"/>
        <v>2.0328698858336214E-2</v>
      </c>
      <c r="X818" s="22">
        <f t="shared" si="525"/>
        <v>2.2677979056773045E-2</v>
      </c>
      <c r="Y818" s="22">
        <f t="shared" si="526"/>
        <v>1.6224076489894657E-3</v>
      </c>
      <c r="Z818" s="16"/>
    </row>
    <row r="819" spans="1:26">
      <c r="A819" s="2"/>
      <c r="B819" s="112">
        <v>44645</v>
      </c>
      <c r="C819">
        <v>79.384247000000002</v>
      </c>
      <c r="D819">
        <v>221.5849</v>
      </c>
      <c r="E819">
        <v>46.390732</v>
      </c>
      <c r="F819">
        <v>41.732216000000001</v>
      </c>
      <c r="G819">
        <v>74.014533999999998</v>
      </c>
      <c r="H819">
        <v>133.572495</v>
      </c>
      <c r="I819">
        <v>226.80296300000001</v>
      </c>
      <c r="J819">
        <v>86.433280999999994</v>
      </c>
      <c r="K819">
        <v>498.54129</v>
      </c>
      <c r="L819">
        <v>172.74589499999999</v>
      </c>
      <c r="M819">
        <v>423.818939</v>
      </c>
      <c r="O819" s="22">
        <f t="shared" si="547"/>
        <v>2.182772674518918E-2</v>
      </c>
      <c r="P819" s="22">
        <f t="shared" si="517"/>
        <v>1.024732320926014E-2</v>
      </c>
      <c r="Q819" s="22">
        <f t="shared" si="518"/>
        <v>4.3406793665370369E-3</v>
      </c>
      <c r="R819" s="22">
        <f t="shared" si="519"/>
        <v>6.5008592186035496E-3</v>
      </c>
      <c r="S819" s="22">
        <f t="shared" si="520"/>
        <v>1.0353557991021445E-2</v>
      </c>
      <c r="T819" s="22">
        <f t="shared" si="521"/>
        <v>8.74251602101217E-3</v>
      </c>
      <c r="U819" s="22">
        <f t="shared" si="522"/>
        <v>2.2081622741577878E-2</v>
      </c>
      <c r="V819" s="22">
        <f t="shared" si="523"/>
        <v>1.3893651578672506E-2</v>
      </c>
      <c r="W819" s="22">
        <f t="shared" si="524"/>
        <v>-8.3749738984151278E-4</v>
      </c>
      <c r="X819" s="22">
        <f t="shared" si="525"/>
        <v>3.7339441386909922E-3</v>
      </c>
      <c r="Y819" s="22">
        <f t="shared" si="526"/>
        <v>9.7865915696666583E-3</v>
      </c>
      <c r="Z819" s="16"/>
    </row>
    <row r="820" spans="1:26">
      <c r="A820" s="2"/>
      <c r="B820" s="112">
        <v>44648</v>
      </c>
      <c r="C820">
        <v>77.157393999999996</v>
      </c>
      <c r="D820">
        <v>223.35301200000001</v>
      </c>
      <c r="E820">
        <v>47.215384999999998</v>
      </c>
      <c r="F820">
        <v>42.011043999999998</v>
      </c>
      <c r="G820">
        <v>73.294464000000005</v>
      </c>
      <c r="H820">
        <v>132.58424400000001</v>
      </c>
      <c r="I820">
        <v>230.89254800000001</v>
      </c>
      <c r="J820">
        <v>86.778335999999996</v>
      </c>
      <c r="K820">
        <v>498.70651199999998</v>
      </c>
      <c r="L820">
        <v>173.61596700000001</v>
      </c>
      <c r="M820">
        <v>420.09002700000002</v>
      </c>
      <c r="O820" s="22">
        <f t="shared" si="547"/>
        <v>-2.8051573002890628E-2</v>
      </c>
      <c r="P820" s="22">
        <f t="shared" si="517"/>
        <v>7.9793884872119136E-3</v>
      </c>
      <c r="Q820" s="22">
        <f t="shared" si="518"/>
        <v>1.7776244617135895E-2</v>
      </c>
      <c r="R820" s="22">
        <f t="shared" si="519"/>
        <v>6.6813609897926618E-3</v>
      </c>
      <c r="S820" s="22">
        <f t="shared" si="520"/>
        <v>-9.7287648936625892E-3</v>
      </c>
      <c r="T820" s="22">
        <f t="shared" si="521"/>
        <v>-7.3986115180373346E-3</v>
      </c>
      <c r="U820" s="22">
        <f t="shared" si="522"/>
        <v>1.8031444324649426E-2</v>
      </c>
      <c r="V820" s="22">
        <f t="shared" si="523"/>
        <v>3.9921543647059021E-3</v>
      </c>
      <c r="W820" s="22">
        <f t="shared" si="524"/>
        <v>3.3141086468480019E-4</v>
      </c>
      <c r="X820" s="22">
        <f t="shared" si="525"/>
        <v>5.0367159231194947E-3</v>
      </c>
      <c r="Y820" s="22">
        <f t="shared" si="526"/>
        <v>-8.7983609434687526E-3</v>
      </c>
      <c r="Z820" s="16"/>
    </row>
    <row r="821" spans="1:26">
      <c r="A821" s="2"/>
      <c r="B821" s="112">
        <v>44649</v>
      </c>
      <c r="C821">
        <v>76.747437000000005</v>
      </c>
      <c r="D821">
        <v>229.61637899999999</v>
      </c>
      <c r="E821">
        <v>47.613159000000003</v>
      </c>
      <c r="F821">
        <v>42.986969000000002</v>
      </c>
      <c r="G821">
        <v>74.888237000000004</v>
      </c>
      <c r="H821">
        <v>132.87603799999999</v>
      </c>
      <c r="I821">
        <v>236.09406999999999</v>
      </c>
      <c r="J821">
        <v>87.216644000000002</v>
      </c>
      <c r="K821">
        <v>496.30624399999999</v>
      </c>
      <c r="L821">
        <v>176.938019</v>
      </c>
      <c r="M821">
        <v>400.96994000000001</v>
      </c>
      <c r="O821" s="22">
        <f t="shared" ref="O821" si="548">(C821/C820)-1</f>
        <v>-5.3132561734782202E-3</v>
      </c>
      <c r="P821" s="22">
        <f t="shared" si="517"/>
        <v>2.8042455948612766E-2</v>
      </c>
      <c r="Q821" s="22">
        <f t="shared" si="518"/>
        <v>8.4246692047518223E-3</v>
      </c>
      <c r="R821" s="22">
        <f t="shared" si="519"/>
        <v>2.3230201087123703E-2</v>
      </c>
      <c r="S821" s="22">
        <f t="shared" si="520"/>
        <v>2.1744793713206034E-2</v>
      </c>
      <c r="T821" s="22">
        <f t="shared" si="521"/>
        <v>2.2008195785314655E-3</v>
      </c>
      <c r="U821" s="22">
        <f t="shared" si="522"/>
        <v>2.2527890332779243E-2</v>
      </c>
      <c r="V821" s="22">
        <f t="shared" si="523"/>
        <v>5.0508919645566586E-3</v>
      </c>
      <c r="W821" s="22">
        <f t="shared" si="524"/>
        <v>-4.8129870820695642E-3</v>
      </c>
      <c r="X821" s="22">
        <f t="shared" si="525"/>
        <v>1.9134484330003865E-2</v>
      </c>
      <c r="Y821" s="22">
        <f t="shared" si="526"/>
        <v>-4.5514260684888841E-2</v>
      </c>
      <c r="Z821" s="16"/>
    </row>
    <row r="822" spans="1:26">
      <c r="A822" s="2"/>
      <c r="B822" s="112">
        <v>44650</v>
      </c>
      <c r="C822">
        <v>78.061165000000003</v>
      </c>
      <c r="D822">
        <v>227.60850500000001</v>
      </c>
      <c r="E822">
        <v>48.466918999999997</v>
      </c>
      <c r="F822">
        <v>42.996262000000002</v>
      </c>
      <c r="G822">
        <v>73.486480999999998</v>
      </c>
      <c r="H822">
        <v>132.27368200000001</v>
      </c>
      <c r="I822">
        <v>236.39561499999999</v>
      </c>
      <c r="J822">
        <v>88.345093000000006</v>
      </c>
      <c r="K822">
        <v>506.11120599999998</v>
      </c>
      <c r="L822">
        <v>175.76147499999999</v>
      </c>
      <c r="M822">
        <v>404.55248999999998</v>
      </c>
      <c r="O822" s="22">
        <f t="shared" ref="O822:O824" si="549">C822/C821-1</f>
        <v>1.7117548824464368E-2</v>
      </c>
      <c r="P822" s="22">
        <f t="shared" si="517"/>
        <v>-8.7444720134707277E-3</v>
      </c>
      <c r="Q822" s="22">
        <f t="shared" si="518"/>
        <v>1.7931177387326747E-2</v>
      </c>
      <c r="R822" s="22">
        <f t="shared" si="519"/>
        <v>2.1618179220772582E-4</v>
      </c>
      <c r="S822" s="22">
        <f t="shared" si="520"/>
        <v>-1.871797302425493E-2</v>
      </c>
      <c r="T822" s="22">
        <f t="shared" si="521"/>
        <v>-4.533217644553722E-3</v>
      </c>
      <c r="U822" s="22">
        <f t="shared" si="522"/>
        <v>1.2772239472174096E-3</v>
      </c>
      <c r="V822" s="22">
        <f t="shared" si="523"/>
        <v>1.2938459315173789E-2</v>
      </c>
      <c r="W822" s="22">
        <f t="shared" si="524"/>
        <v>1.9755870732103942E-2</v>
      </c>
      <c r="X822" s="22">
        <f t="shared" si="525"/>
        <v>-6.6494697219369181E-3</v>
      </c>
      <c r="Y822" s="22">
        <f t="shared" si="526"/>
        <v>8.9347096692584671E-3</v>
      </c>
      <c r="Z822" s="16"/>
    </row>
    <row r="823" spans="1:26">
      <c r="A823" s="2"/>
      <c r="B823" s="112">
        <v>44651</v>
      </c>
      <c r="C823">
        <v>76.952399999999997</v>
      </c>
      <c r="D823">
        <v>222.12432899999999</v>
      </c>
      <c r="E823">
        <v>48.159691000000002</v>
      </c>
      <c r="F823">
        <v>42.354945999999998</v>
      </c>
      <c r="G823">
        <v>70.644576999999998</v>
      </c>
      <c r="H823">
        <v>128.30188000000001</v>
      </c>
      <c r="I823">
        <v>236.72541799999999</v>
      </c>
      <c r="J823">
        <v>88.298462000000001</v>
      </c>
      <c r="K823">
        <v>495.56768799999998</v>
      </c>
      <c r="L823">
        <v>172.637146</v>
      </c>
      <c r="M823">
        <v>404.46484400000003</v>
      </c>
      <c r="O823" s="22">
        <f t="shared" si="549"/>
        <v>-1.42037977526982E-2</v>
      </c>
      <c r="P823" s="22">
        <f t="shared" si="517"/>
        <v>-2.4094776247487015E-2</v>
      </c>
      <c r="Q823" s="22">
        <f t="shared" si="518"/>
        <v>-6.3389216054767772E-3</v>
      </c>
      <c r="R823" s="22">
        <f t="shared" si="519"/>
        <v>-1.4915622199902057E-2</v>
      </c>
      <c r="S823" s="22">
        <f t="shared" si="520"/>
        <v>-3.8672473648588501E-2</v>
      </c>
      <c r="T823" s="22">
        <f t="shared" si="521"/>
        <v>-3.0027152340100449E-2</v>
      </c>
      <c r="U823" s="22">
        <f t="shared" si="522"/>
        <v>1.3951316313545181E-3</v>
      </c>
      <c r="V823" s="22">
        <f t="shared" si="523"/>
        <v>-5.2782784438298869E-4</v>
      </c>
      <c r="W823" s="22">
        <f t="shared" si="524"/>
        <v>-2.0832413657325799E-2</v>
      </c>
      <c r="X823" s="22">
        <f t="shared" si="525"/>
        <v>-1.7775960289363679E-2</v>
      </c>
      <c r="Y823" s="22">
        <f t="shared" si="526"/>
        <v>-2.1664926595788003E-4</v>
      </c>
      <c r="Z823" s="16"/>
    </row>
    <row r="824" spans="1:26">
      <c r="A824" s="2"/>
      <c r="B824" s="112">
        <v>44652</v>
      </c>
      <c r="C824">
        <v>77.446228000000005</v>
      </c>
      <c r="D824">
        <v>224.611694</v>
      </c>
      <c r="E824">
        <v>48.835583</v>
      </c>
      <c r="F824">
        <v>43.312266999999999</v>
      </c>
      <c r="G824">
        <v>71.767891000000006</v>
      </c>
      <c r="H824">
        <v>127.35129499999999</v>
      </c>
      <c r="I824">
        <v>242.124832</v>
      </c>
      <c r="J824">
        <v>89.632080000000002</v>
      </c>
      <c r="K824">
        <v>498.11376999999999</v>
      </c>
      <c r="L824">
        <v>172.34054599999999</v>
      </c>
      <c r="M824">
        <v>405.76937900000001</v>
      </c>
      <c r="O824" s="22">
        <f t="shared" si="549"/>
        <v>6.4173177184858599E-3</v>
      </c>
      <c r="P824" s="22">
        <f t="shared" si="517"/>
        <v>1.119807547060736E-2</v>
      </c>
      <c r="Q824" s="22">
        <f t="shared" si="518"/>
        <v>1.4034392371828019E-2</v>
      </c>
      <c r="R824" s="22">
        <f t="shared" si="519"/>
        <v>2.2602342592999758E-2</v>
      </c>
      <c r="S824" s="22">
        <f t="shared" si="520"/>
        <v>1.5900923293800773E-2</v>
      </c>
      <c r="T824" s="22">
        <f t="shared" si="521"/>
        <v>-7.4089717157692636E-3</v>
      </c>
      <c r="U824" s="22">
        <f t="shared" si="522"/>
        <v>2.2808763189088532E-2</v>
      </c>
      <c r="V824" s="22">
        <f t="shared" si="523"/>
        <v>1.5103524679739078E-2</v>
      </c>
      <c r="W824" s="22">
        <f t="shared" si="524"/>
        <v>5.1377078482970351E-3</v>
      </c>
      <c r="X824" s="22">
        <f t="shared" si="525"/>
        <v>-1.7180543519875746E-3</v>
      </c>
      <c r="Y824" s="22">
        <f t="shared" si="526"/>
        <v>3.2253359453906505E-3</v>
      </c>
      <c r="Z824" s="16"/>
    </row>
    <row r="825" spans="1:26">
      <c r="A825" s="2"/>
      <c r="B825" s="112">
        <v>44655</v>
      </c>
      <c r="C825">
        <v>77.483504999999994</v>
      </c>
      <c r="D825">
        <v>233.64210499999999</v>
      </c>
      <c r="E825">
        <v>48.845286999999999</v>
      </c>
      <c r="F825">
        <v>43.265799999999999</v>
      </c>
      <c r="G825">
        <v>71.892707999999999</v>
      </c>
      <c r="H825">
        <v>127.916016</v>
      </c>
      <c r="I825">
        <v>242.95404099999999</v>
      </c>
      <c r="J825">
        <v>89.016563000000005</v>
      </c>
      <c r="K825">
        <v>495.61627199999998</v>
      </c>
      <c r="L825">
        <v>176.42387400000001</v>
      </c>
      <c r="M825">
        <v>406.40225199999998</v>
      </c>
      <c r="O825" s="22">
        <f t="shared" ref="O825" si="550">(C825/C824)-1</f>
        <v>4.8132750893925547E-4</v>
      </c>
      <c r="P825" s="22">
        <f t="shared" si="517"/>
        <v>4.0204545182763285E-2</v>
      </c>
      <c r="Q825" s="22">
        <f t="shared" si="518"/>
        <v>1.9870756943762835E-4</v>
      </c>
      <c r="R825" s="22">
        <f t="shared" si="519"/>
        <v>-1.0728369401675764E-3</v>
      </c>
      <c r="S825" s="22">
        <f t="shared" si="520"/>
        <v>1.7391760892067065E-3</v>
      </c>
      <c r="T825" s="22">
        <f t="shared" si="521"/>
        <v>4.4343561641835283E-3</v>
      </c>
      <c r="U825" s="22">
        <f t="shared" si="522"/>
        <v>3.4247168832315378E-3</v>
      </c>
      <c r="V825" s="22">
        <f t="shared" si="523"/>
        <v>-6.8671506897975965E-3</v>
      </c>
      <c r="W825" s="22">
        <f t="shared" si="524"/>
        <v>-5.01391077785307E-3</v>
      </c>
      <c r="X825" s="22">
        <f t="shared" si="525"/>
        <v>2.3693368129401371E-2</v>
      </c>
      <c r="Y825" s="22">
        <f t="shared" si="526"/>
        <v>1.5596864444518133E-3</v>
      </c>
      <c r="Z825" s="16"/>
    </row>
    <row r="826" spans="1:26">
      <c r="A826" s="2"/>
      <c r="B826" s="112">
        <v>44656</v>
      </c>
      <c r="C826">
        <v>77.082854999999995</v>
      </c>
      <c r="D826">
        <v>231.594269</v>
      </c>
      <c r="E826">
        <v>48.984347999999997</v>
      </c>
      <c r="F826">
        <v>42.903315999999997</v>
      </c>
      <c r="G826">
        <v>70.087708000000006</v>
      </c>
      <c r="H826">
        <v>126.427376</v>
      </c>
      <c r="I826">
        <v>247.75039699999999</v>
      </c>
      <c r="J826">
        <v>89.669387999999998</v>
      </c>
      <c r="K826">
        <v>503.13769500000001</v>
      </c>
      <c r="L826">
        <v>173.082077</v>
      </c>
      <c r="M826">
        <v>402.76119999999997</v>
      </c>
      <c r="O826" s="22">
        <f t="shared" ref="O826:O828" si="551">C826/C825-1</f>
        <v>-5.1707779610641325E-3</v>
      </c>
      <c r="P826" s="22">
        <f t="shared" si="517"/>
        <v>-8.7648414227392557E-3</v>
      </c>
      <c r="Q826" s="22">
        <f t="shared" si="518"/>
        <v>2.8469686338417066E-3</v>
      </c>
      <c r="R826" s="22">
        <f t="shared" si="519"/>
        <v>-8.3780722880427705E-3</v>
      </c>
      <c r="S826" s="22">
        <f t="shared" si="520"/>
        <v>-2.5106857847112862E-2</v>
      </c>
      <c r="T826" s="22">
        <f t="shared" si="521"/>
        <v>-1.1637635743752428E-2</v>
      </c>
      <c r="U826" s="22">
        <f t="shared" si="522"/>
        <v>1.9741824339525982E-2</v>
      </c>
      <c r="V826" s="22">
        <f t="shared" si="523"/>
        <v>7.3337475408929986E-3</v>
      </c>
      <c r="W826" s="22">
        <f t="shared" si="524"/>
        <v>1.5175900035824474E-2</v>
      </c>
      <c r="X826" s="22">
        <f t="shared" si="525"/>
        <v>-1.894186384321217E-2</v>
      </c>
      <c r="Y826" s="22">
        <f t="shared" si="526"/>
        <v>-8.9592318499258639E-3</v>
      </c>
      <c r="Z826" s="16"/>
    </row>
    <row r="827" spans="1:26">
      <c r="A827" s="2"/>
      <c r="B827" s="112">
        <v>44657</v>
      </c>
      <c r="C827">
        <v>77.940055999999998</v>
      </c>
      <c r="D827">
        <v>223.06332399999999</v>
      </c>
      <c r="E827">
        <v>50.122687999999997</v>
      </c>
      <c r="F827">
        <v>42.670963</v>
      </c>
      <c r="G827">
        <v>67.380202999999995</v>
      </c>
      <c r="H827">
        <v>124.67330200000001</v>
      </c>
      <c r="I827">
        <v>253.121475</v>
      </c>
      <c r="J827">
        <v>91.767746000000002</v>
      </c>
      <c r="K827">
        <v>516.73266599999999</v>
      </c>
      <c r="L827">
        <v>169.88855000000001</v>
      </c>
      <c r="M827">
        <v>400.36630200000002</v>
      </c>
      <c r="O827" s="22">
        <f t="shared" si="551"/>
        <v>1.1120514412705784E-2</v>
      </c>
      <c r="P827" s="22">
        <f t="shared" si="517"/>
        <v>-3.6835734480113569E-2</v>
      </c>
      <c r="Q827" s="22">
        <f t="shared" si="518"/>
        <v>2.3238851724636689E-2</v>
      </c>
      <c r="R827" s="22">
        <f t="shared" si="519"/>
        <v>-5.41573523128136E-3</v>
      </c>
      <c r="S827" s="22">
        <f t="shared" si="520"/>
        <v>-3.8630240269806104E-2</v>
      </c>
      <c r="T827" s="22">
        <f t="shared" si="521"/>
        <v>-1.3874162823722558E-2</v>
      </c>
      <c r="U827" s="22">
        <f t="shared" si="522"/>
        <v>2.1679392102043726E-2</v>
      </c>
      <c r="V827" s="22">
        <f t="shared" si="523"/>
        <v>2.3401051872909084E-2</v>
      </c>
      <c r="W827" s="22">
        <f t="shared" si="524"/>
        <v>2.7020378586422478E-2</v>
      </c>
      <c r="X827" s="22">
        <f t="shared" si="525"/>
        <v>-1.8450939897144858E-2</v>
      </c>
      <c r="Y827" s="22">
        <f t="shared" si="526"/>
        <v>-5.9461983924964379E-3</v>
      </c>
      <c r="Z827" s="16"/>
    </row>
    <row r="828" spans="1:26">
      <c r="A828" s="2"/>
      <c r="B828" s="112">
        <v>44658</v>
      </c>
      <c r="C828">
        <v>79.244491999999994</v>
      </c>
      <c r="D828">
        <v>222.71369899999999</v>
      </c>
      <c r="E828">
        <v>50.623942999999997</v>
      </c>
      <c r="F828">
        <v>42.866137999999999</v>
      </c>
      <c r="G828">
        <v>66.928962999999996</v>
      </c>
      <c r="H828">
        <v>124.294044</v>
      </c>
      <c r="I828">
        <v>250.398224</v>
      </c>
      <c r="J828">
        <v>90.984352000000001</v>
      </c>
      <c r="K828">
        <v>521.785706</v>
      </c>
      <c r="L828">
        <v>170.195053</v>
      </c>
      <c r="M828">
        <v>398.62368800000002</v>
      </c>
      <c r="O828" s="22">
        <f t="shared" si="551"/>
        <v>1.6736400599968615E-2</v>
      </c>
      <c r="P828" s="22">
        <f t="shared" si="517"/>
        <v>-1.5673800324073062E-3</v>
      </c>
      <c r="Q828" s="22">
        <f t="shared" si="518"/>
        <v>1.0000561023383314E-2</v>
      </c>
      <c r="R828" s="22">
        <f t="shared" si="519"/>
        <v>4.5739534868243226E-3</v>
      </c>
      <c r="S828" s="22">
        <f t="shared" si="520"/>
        <v>-6.6969225367278229E-3</v>
      </c>
      <c r="T828" s="22">
        <f t="shared" si="521"/>
        <v>-3.0420145605833948E-3</v>
      </c>
      <c r="U828" s="22">
        <f t="shared" si="522"/>
        <v>-1.0758672293609273E-2</v>
      </c>
      <c r="V828" s="22">
        <f t="shared" si="523"/>
        <v>-8.5367030808406463E-3</v>
      </c>
      <c r="W828" s="22">
        <f t="shared" si="524"/>
        <v>9.7788282655233427E-3</v>
      </c>
      <c r="X828" s="22">
        <f t="shared" si="525"/>
        <v>1.8041415975356134E-3</v>
      </c>
      <c r="Y828" s="22">
        <f t="shared" si="526"/>
        <v>-4.3525491313701759E-3</v>
      </c>
      <c r="Z828" s="16"/>
    </row>
    <row r="829" spans="1:26">
      <c r="A829" s="2"/>
      <c r="B829" s="112">
        <v>44659</v>
      </c>
      <c r="C829">
        <v>80.912307999999996</v>
      </c>
      <c r="D829">
        <v>222.09435999999999</v>
      </c>
      <c r="E829">
        <v>50.905299999999997</v>
      </c>
      <c r="F829">
        <v>42.596600000000002</v>
      </c>
      <c r="G829">
        <v>66.093658000000005</v>
      </c>
      <c r="H829">
        <v>126.569633</v>
      </c>
      <c r="I829">
        <v>251.03900100000001</v>
      </c>
      <c r="J829">
        <v>91.310776000000004</v>
      </c>
      <c r="K829">
        <v>530.541382</v>
      </c>
      <c r="L829">
        <v>168.168228</v>
      </c>
      <c r="M829">
        <v>407.22967499999999</v>
      </c>
      <c r="O829" s="22">
        <f t="shared" ref="O829" si="552">(C829/C828)-1</f>
        <v>2.1046459607565016E-2</v>
      </c>
      <c r="P829" s="22">
        <f t="shared" si="517"/>
        <v>-2.7808751899002226E-3</v>
      </c>
      <c r="Q829" s="22">
        <f t="shared" si="518"/>
        <v>5.55778517686778E-3</v>
      </c>
      <c r="R829" s="22">
        <f t="shared" si="519"/>
        <v>-6.2879002535753958E-3</v>
      </c>
      <c r="S829" s="22">
        <f t="shared" si="520"/>
        <v>-1.2480471272205307E-2</v>
      </c>
      <c r="T829" s="22">
        <f t="shared" si="521"/>
        <v>1.830810975946684E-2</v>
      </c>
      <c r="U829" s="22">
        <f t="shared" si="522"/>
        <v>2.5590317285957287E-3</v>
      </c>
      <c r="V829" s="22">
        <f t="shared" si="523"/>
        <v>3.5876938487180432E-3</v>
      </c>
      <c r="W829" s="22">
        <f t="shared" si="524"/>
        <v>1.6780214366393542E-2</v>
      </c>
      <c r="X829" s="22">
        <f t="shared" si="525"/>
        <v>-1.1908836151659496E-2</v>
      </c>
      <c r="Y829" s="22">
        <f t="shared" si="526"/>
        <v>2.1589251364309225E-2</v>
      </c>
      <c r="Z829" s="16"/>
    </row>
    <row r="830" spans="1:26">
      <c r="A830" s="2"/>
      <c r="B830" s="112">
        <v>44662</v>
      </c>
      <c r="C830">
        <v>78.126396</v>
      </c>
      <c r="D830">
        <v>216.23057600000001</v>
      </c>
      <c r="E830">
        <v>49.896317000000003</v>
      </c>
      <c r="F830">
        <v>42.159751999999997</v>
      </c>
      <c r="G830">
        <v>65.748039000000006</v>
      </c>
      <c r="H830">
        <v>126.105026</v>
      </c>
      <c r="I830">
        <v>248.11784399999999</v>
      </c>
      <c r="J830">
        <v>90.089057999999994</v>
      </c>
      <c r="K830">
        <v>522.26178000000004</v>
      </c>
      <c r="L830">
        <v>163.87725800000001</v>
      </c>
      <c r="M830">
        <v>407.43414300000001</v>
      </c>
      <c r="O830" s="22">
        <f t="shared" ref="O830:O832" si="553">C830/C829-1</f>
        <v>-3.4431251176273436E-2</v>
      </c>
      <c r="P830" s="22">
        <f t="shared" si="517"/>
        <v>-2.6402219308945929E-2</v>
      </c>
      <c r="Q830" s="22">
        <f t="shared" si="518"/>
        <v>-1.9820784869158836E-2</v>
      </c>
      <c r="R830" s="22">
        <f t="shared" si="519"/>
        <v>-1.0255466398726765E-2</v>
      </c>
      <c r="S830" s="22">
        <f t="shared" si="520"/>
        <v>-5.229230919553518E-3</v>
      </c>
      <c r="T830" s="22">
        <f t="shared" si="521"/>
        <v>-3.6707620065549174E-3</v>
      </c>
      <c r="U830" s="22">
        <f t="shared" si="522"/>
        <v>-1.1636267625204644E-2</v>
      </c>
      <c r="V830" s="22">
        <f t="shared" si="523"/>
        <v>-1.3379778964971334E-2</v>
      </c>
      <c r="W830" s="22">
        <f t="shared" si="524"/>
        <v>-1.5605949471440006E-2</v>
      </c>
      <c r="X830" s="22">
        <f t="shared" si="525"/>
        <v>-2.5515937528936772E-2</v>
      </c>
      <c r="Y830" s="22">
        <f t="shared" si="526"/>
        <v>5.0209504010245709E-4</v>
      </c>
      <c r="Z830" s="16"/>
    </row>
    <row r="831" spans="1:26">
      <c r="A831" s="2"/>
      <c r="B831" s="112">
        <v>44663</v>
      </c>
      <c r="C831">
        <v>79.756943000000007</v>
      </c>
      <c r="D831">
        <v>213.91304</v>
      </c>
      <c r="E831">
        <v>49.553519999999999</v>
      </c>
      <c r="F831">
        <v>41.360435000000003</v>
      </c>
      <c r="G831">
        <v>65.728836000000001</v>
      </c>
      <c r="H831">
        <v>124.720688</v>
      </c>
      <c r="I831">
        <v>243.63694799999999</v>
      </c>
      <c r="J831">
        <v>91.208175999999995</v>
      </c>
      <c r="K831">
        <v>518.63720699999999</v>
      </c>
      <c r="L831">
        <v>165.76570100000001</v>
      </c>
      <c r="M831">
        <v>408.62188700000002</v>
      </c>
      <c r="O831" s="22">
        <f t="shared" si="553"/>
        <v>2.0870628666910473E-2</v>
      </c>
      <c r="P831" s="22">
        <f t="shared" si="517"/>
        <v>-1.0717892181908661E-2</v>
      </c>
      <c r="Q831" s="22">
        <f t="shared" si="518"/>
        <v>-6.8701864307941785E-3</v>
      </c>
      <c r="R831" s="22">
        <f t="shared" si="519"/>
        <v>-1.8959243403518955E-2</v>
      </c>
      <c r="S831" s="22">
        <f t="shared" si="520"/>
        <v>-2.9206954750393699E-4</v>
      </c>
      <c r="T831" s="22">
        <f t="shared" si="521"/>
        <v>-1.0977659209237212E-2</v>
      </c>
      <c r="U831" s="22">
        <f t="shared" si="522"/>
        <v>-1.8059547543061827E-2</v>
      </c>
      <c r="V831" s="22">
        <f t="shared" si="523"/>
        <v>1.2422352112950286E-2</v>
      </c>
      <c r="W831" s="22">
        <f t="shared" si="524"/>
        <v>-6.9401459934519405E-3</v>
      </c>
      <c r="X831" s="22">
        <f t="shared" si="525"/>
        <v>1.1523520853637947E-2</v>
      </c>
      <c r="Y831" s="22">
        <f t="shared" si="526"/>
        <v>2.9151803313647306E-3</v>
      </c>
      <c r="Z831" s="16"/>
    </row>
    <row r="832" spans="1:26">
      <c r="A832" s="2"/>
      <c r="B832" s="112">
        <v>44664</v>
      </c>
      <c r="C832">
        <v>80.884354000000002</v>
      </c>
      <c r="D832">
        <v>214.762146</v>
      </c>
      <c r="E832">
        <v>50.843857</v>
      </c>
      <c r="F832">
        <v>41.834454000000001</v>
      </c>
      <c r="G832">
        <v>66.218483000000006</v>
      </c>
      <c r="H832">
        <v>120.700523</v>
      </c>
      <c r="I832">
        <v>243.61799600000001</v>
      </c>
      <c r="J832">
        <v>91.301445000000001</v>
      </c>
      <c r="K832">
        <v>521.83429000000001</v>
      </c>
      <c r="L832">
        <v>168.474716</v>
      </c>
      <c r="M832">
        <v>415.98184199999997</v>
      </c>
      <c r="O832" s="22">
        <f t="shared" si="553"/>
        <v>1.4135584409247004E-2</v>
      </c>
      <c r="P832" s="22">
        <f t="shared" si="517"/>
        <v>3.9693980320227862E-3</v>
      </c>
      <c r="Q832" s="22">
        <f t="shared" si="518"/>
        <v>2.6039260177682655E-2</v>
      </c>
      <c r="R832" s="22">
        <f t="shared" si="519"/>
        <v>1.1460687006797698E-2</v>
      </c>
      <c r="S832" s="22">
        <f t="shared" si="520"/>
        <v>7.4495005510215595E-3</v>
      </c>
      <c r="T832" s="22">
        <f t="shared" si="521"/>
        <v>-3.2233345281097114E-2</v>
      </c>
      <c r="U832" s="22">
        <f t="shared" si="522"/>
        <v>-7.7787873126622387E-5</v>
      </c>
      <c r="V832" s="22">
        <f t="shared" si="523"/>
        <v>1.0225947287885173E-3</v>
      </c>
      <c r="W832" s="22">
        <f t="shared" si="524"/>
        <v>6.164391904108113E-3</v>
      </c>
      <c r="X832" s="22">
        <f t="shared" si="525"/>
        <v>1.6342433830747627E-2</v>
      </c>
      <c r="Y832" s="22">
        <f t="shared" si="526"/>
        <v>1.8011651441470544E-2</v>
      </c>
      <c r="Z832" s="16"/>
    </row>
    <row r="833" spans="1:26">
      <c r="A833" s="2"/>
      <c r="B833" s="112">
        <v>44665</v>
      </c>
      <c r="C833">
        <v>81.834732000000002</v>
      </c>
      <c r="D833">
        <v>209.95723000000001</v>
      </c>
      <c r="E833">
        <v>50.798583999999998</v>
      </c>
      <c r="F833">
        <v>41.509148000000003</v>
      </c>
      <c r="G833">
        <v>65.959243999999998</v>
      </c>
      <c r="H833">
        <v>119.58169599999999</v>
      </c>
      <c r="I833">
        <v>242.083282</v>
      </c>
      <c r="J833">
        <v>91.422668000000002</v>
      </c>
      <c r="K833">
        <v>519.71588099999997</v>
      </c>
      <c r="L833">
        <v>163.42243999999999</v>
      </c>
      <c r="M833">
        <v>425.19143700000001</v>
      </c>
      <c r="O833" s="22">
        <f t="shared" ref="O833" si="554">(C833/C832)-1</f>
        <v>1.1749837304752431E-2</v>
      </c>
      <c r="P833" s="22">
        <f t="shared" si="517"/>
        <v>-2.2373197928465482E-2</v>
      </c>
      <c r="Q833" s="22">
        <f t="shared" si="518"/>
        <v>-8.9043205357142163E-4</v>
      </c>
      <c r="R833" s="22">
        <f t="shared" si="519"/>
        <v>-7.7760307329455269E-3</v>
      </c>
      <c r="S833" s="22">
        <f t="shared" si="520"/>
        <v>-3.9149039400375729E-3</v>
      </c>
      <c r="T833" s="22">
        <f t="shared" si="521"/>
        <v>-9.2694461647031545E-3</v>
      </c>
      <c r="U833" s="22">
        <f t="shared" si="522"/>
        <v>-6.2996741833473147E-3</v>
      </c>
      <c r="V833" s="22">
        <f t="shared" si="523"/>
        <v>1.3277226882881799E-3</v>
      </c>
      <c r="W833" s="22">
        <f t="shared" si="524"/>
        <v>-4.0595434999107782E-3</v>
      </c>
      <c r="X833" s="22">
        <f t="shared" si="525"/>
        <v>-2.9988333679695889E-2</v>
      </c>
      <c r="Y833" s="22">
        <f t="shared" si="526"/>
        <v>2.2139415883446256E-2</v>
      </c>
      <c r="Z833" s="16"/>
    </row>
    <row r="834" spans="1:26">
      <c r="A834" s="2"/>
      <c r="B834" s="112">
        <v>44669</v>
      </c>
      <c r="C834">
        <v>82.505584999999996</v>
      </c>
      <c r="D834">
        <v>210.546616</v>
      </c>
      <c r="E834">
        <v>50.410507000000003</v>
      </c>
      <c r="F834">
        <v>41.100192999999997</v>
      </c>
      <c r="G834">
        <v>65.863242999999997</v>
      </c>
      <c r="H834">
        <v>121.80038500000001</v>
      </c>
      <c r="I834">
        <v>240.539154</v>
      </c>
      <c r="J834">
        <v>90.406143</v>
      </c>
      <c r="K834">
        <v>518.99676499999998</v>
      </c>
      <c r="L834">
        <v>163.20495600000001</v>
      </c>
      <c r="M834">
        <v>426.84646600000002</v>
      </c>
      <c r="O834" s="22">
        <f t="shared" ref="O834:O836" si="555">C834/C833-1</f>
        <v>8.1976562225436478E-3</v>
      </c>
      <c r="P834" s="22">
        <f t="shared" si="517"/>
        <v>2.8071717273083774E-3</v>
      </c>
      <c r="Q834" s="22">
        <f t="shared" si="518"/>
        <v>-7.6395239678332949E-3</v>
      </c>
      <c r="R834" s="22">
        <f t="shared" si="519"/>
        <v>-9.8521655997373392E-3</v>
      </c>
      <c r="S834" s="22">
        <f t="shared" si="520"/>
        <v>-1.455459374276602E-3</v>
      </c>
      <c r="T834" s="22">
        <f t="shared" si="521"/>
        <v>1.8553750901810329E-2</v>
      </c>
      <c r="U834" s="22">
        <f t="shared" si="522"/>
        <v>-6.378499115027747E-3</v>
      </c>
      <c r="V834" s="22">
        <f t="shared" si="523"/>
        <v>-1.1118960124856581E-2</v>
      </c>
      <c r="W834" s="22">
        <f t="shared" si="524"/>
        <v>-1.3836713987194216E-3</v>
      </c>
      <c r="X834" s="22">
        <f t="shared" si="525"/>
        <v>-1.3308086698496924E-3</v>
      </c>
      <c r="Y834" s="22">
        <f t="shared" si="526"/>
        <v>3.8924325750238076E-3</v>
      </c>
      <c r="Z834" s="16"/>
    </row>
    <row r="835" spans="1:26">
      <c r="A835" s="2"/>
      <c r="B835" s="112">
        <v>44670</v>
      </c>
      <c r="C835">
        <v>81.769515999999996</v>
      </c>
      <c r="D835">
        <v>217.079666</v>
      </c>
      <c r="E835">
        <v>50.982914000000001</v>
      </c>
      <c r="F835">
        <v>41.629973999999997</v>
      </c>
      <c r="G835">
        <v>66.506523000000001</v>
      </c>
      <c r="H835">
        <v>124.322502</v>
      </c>
      <c r="I835">
        <v>245.143204</v>
      </c>
      <c r="J835">
        <v>91.404015000000001</v>
      </c>
      <c r="K835">
        <v>522.51452600000005</v>
      </c>
      <c r="L835">
        <v>165.50860599999999</v>
      </c>
      <c r="M835">
        <v>426.23315400000001</v>
      </c>
      <c r="O835" s="22">
        <f t="shared" si="555"/>
        <v>-8.9214445300884737E-3</v>
      </c>
      <c r="P835" s="22">
        <f t="shared" si="517"/>
        <v>3.1028995498080025E-2</v>
      </c>
      <c r="Q835" s="22">
        <f t="shared" si="518"/>
        <v>1.1354914561759966E-2</v>
      </c>
      <c r="R835" s="22">
        <f t="shared" si="519"/>
        <v>1.2889988132172459E-2</v>
      </c>
      <c r="S835" s="22">
        <f t="shared" si="520"/>
        <v>9.7669044325681131E-3</v>
      </c>
      <c r="T835" s="22">
        <f t="shared" si="521"/>
        <v>2.0706970671726443E-2</v>
      </c>
      <c r="U835" s="22">
        <f t="shared" si="522"/>
        <v>1.9140542915520475E-2</v>
      </c>
      <c r="V835" s="22">
        <f t="shared" si="523"/>
        <v>1.1037657031779391E-2</v>
      </c>
      <c r="W835" s="22">
        <f t="shared" si="524"/>
        <v>6.7780017858107833E-3</v>
      </c>
      <c r="X835" s="22">
        <f t="shared" si="525"/>
        <v>1.4115073809400691E-2</v>
      </c>
      <c r="Y835" s="22">
        <f t="shared" si="526"/>
        <v>-1.4368445069895541E-3</v>
      </c>
      <c r="Z835" s="16"/>
    </row>
    <row r="836" spans="1:26">
      <c r="A836" s="2"/>
      <c r="B836" s="112">
        <v>44671</v>
      </c>
      <c r="C836">
        <v>81.955841000000007</v>
      </c>
      <c r="D836">
        <v>200.207581</v>
      </c>
      <c r="E836">
        <v>51.623238000000001</v>
      </c>
      <c r="F836">
        <v>42.215522999999997</v>
      </c>
      <c r="G836">
        <v>67.745048999999995</v>
      </c>
      <c r="H836">
        <v>124.758629</v>
      </c>
      <c r="I836">
        <v>253.49876399999999</v>
      </c>
      <c r="J836">
        <v>91.777077000000006</v>
      </c>
      <c r="K836">
        <v>530.58984399999997</v>
      </c>
      <c r="L836">
        <v>165.34049999999999</v>
      </c>
      <c r="M836">
        <v>425.81451399999997</v>
      </c>
      <c r="O836" s="22">
        <f t="shared" si="555"/>
        <v>2.2786609131941749E-3</v>
      </c>
      <c r="P836" s="22">
        <f t="shared" si="517"/>
        <v>-7.7723009763613682E-2</v>
      </c>
      <c r="Q836" s="22">
        <f t="shared" si="518"/>
        <v>1.2559580254671188E-2</v>
      </c>
      <c r="R836" s="22">
        <f t="shared" si="519"/>
        <v>1.4065562471886173E-2</v>
      </c>
      <c r="S836" s="22">
        <f t="shared" si="520"/>
        <v>1.8622624430388424E-2</v>
      </c>
      <c r="T836" s="22">
        <f t="shared" si="521"/>
        <v>3.5080294635640996E-3</v>
      </c>
      <c r="U836" s="22">
        <f t="shared" si="522"/>
        <v>3.4084403987801437E-2</v>
      </c>
      <c r="V836" s="22">
        <f t="shared" si="523"/>
        <v>4.0814618482569731E-3</v>
      </c>
      <c r="W836" s="22">
        <f t="shared" si="524"/>
        <v>1.5454724410857601E-2</v>
      </c>
      <c r="X836" s="22">
        <f t="shared" si="525"/>
        <v>-1.015693407507734E-3</v>
      </c>
      <c r="Y836" s="22">
        <f t="shared" si="526"/>
        <v>-9.8218544491746052E-4</v>
      </c>
      <c r="Z836" s="16"/>
    </row>
    <row r="837" spans="1:26">
      <c r="A837" s="2"/>
      <c r="B837" s="112">
        <v>44672</v>
      </c>
      <c r="C837">
        <v>81.089340000000007</v>
      </c>
      <c r="D837">
        <v>187.870667</v>
      </c>
      <c r="E837">
        <v>51.700854999999997</v>
      </c>
      <c r="F837">
        <v>42.327061</v>
      </c>
      <c r="G837">
        <v>66.890548999999993</v>
      </c>
      <c r="H837">
        <v>123.79151899999999</v>
      </c>
      <c r="I837">
        <v>252.70297199999999</v>
      </c>
      <c r="J837">
        <v>91.571892000000005</v>
      </c>
      <c r="K837">
        <v>522.26178000000004</v>
      </c>
      <c r="L837">
        <v>164.53968800000001</v>
      </c>
      <c r="M837">
        <v>413.12933299999997</v>
      </c>
      <c r="O837" s="22">
        <f t="shared" ref="O837" si="556">(C837/C836)-1</f>
        <v>-1.0572779065253002E-2</v>
      </c>
      <c r="P837" s="22">
        <f t="shared" si="517"/>
        <v>-6.1620613656982348E-2</v>
      </c>
      <c r="Q837" s="22">
        <f t="shared" si="518"/>
        <v>1.5035283141284772E-3</v>
      </c>
      <c r="R837" s="22">
        <f t="shared" si="519"/>
        <v>2.6421086859447218E-3</v>
      </c>
      <c r="S837" s="22">
        <f t="shared" si="520"/>
        <v>-1.2613467886044338E-2</v>
      </c>
      <c r="T837" s="22">
        <f t="shared" si="521"/>
        <v>-7.7518485715325491E-3</v>
      </c>
      <c r="U837" s="22">
        <f t="shared" si="522"/>
        <v>-3.139234241000155E-3</v>
      </c>
      <c r="V837" s="22">
        <f t="shared" si="523"/>
        <v>-2.2356889836445681E-3</v>
      </c>
      <c r="W837" s="22">
        <f t="shared" si="524"/>
        <v>-1.5695860171797693E-2</v>
      </c>
      <c r="X837" s="22">
        <f t="shared" si="525"/>
        <v>-4.8434110214979897E-3</v>
      </c>
      <c r="Y837" s="22">
        <f t="shared" si="526"/>
        <v>-2.9790391315783094E-2</v>
      </c>
      <c r="Z837" s="16"/>
    </row>
    <row r="838" spans="1:26">
      <c r="A838" s="2"/>
      <c r="B838" s="112">
        <v>44673</v>
      </c>
      <c r="C838">
        <v>79.319023000000001</v>
      </c>
      <c r="D838">
        <v>183.91487100000001</v>
      </c>
      <c r="E838">
        <v>50.727435999999997</v>
      </c>
      <c r="F838">
        <v>42.206229999999998</v>
      </c>
      <c r="G838">
        <v>64.605521999999993</v>
      </c>
      <c r="H838">
        <v>120.23593099999999</v>
      </c>
      <c r="I838">
        <v>248.10841400000001</v>
      </c>
      <c r="J838">
        <v>89.986480999999998</v>
      </c>
      <c r="K838">
        <v>506.227936</v>
      </c>
      <c r="L838">
        <v>159.96198999999999</v>
      </c>
      <c r="M838">
        <v>392.88958700000001</v>
      </c>
      <c r="O838" s="22">
        <f t="shared" ref="O838:O840" si="557">C838/C837-1</f>
        <v>-2.1831685891141817E-2</v>
      </c>
      <c r="P838" s="22">
        <f t="shared" si="517"/>
        <v>-2.1055953349013223E-2</v>
      </c>
      <c r="Q838" s="22">
        <f t="shared" si="518"/>
        <v>-1.882790913225707E-2</v>
      </c>
      <c r="R838" s="22">
        <f t="shared" si="519"/>
        <v>-2.8546985579745998E-3</v>
      </c>
      <c r="S838" s="22">
        <f t="shared" si="520"/>
        <v>-3.4160685390696943E-2</v>
      </c>
      <c r="T838" s="22">
        <f t="shared" si="521"/>
        <v>-2.8722387678270622E-2</v>
      </c>
      <c r="U838" s="22">
        <f t="shared" si="522"/>
        <v>-1.8181653993368907E-2</v>
      </c>
      <c r="V838" s="22">
        <f t="shared" si="523"/>
        <v>-1.7313293035378208E-2</v>
      </c>
      <c r="W838" s="22">
        <f t="shared" si="524"/>
        <v>-3.070077998049181E-2</v>
      </c>
      <c r="X838" s="22">
        <f t="shared" si="525"/>
        <v>-2.7821239092175931E-2</v>
      </c>
      <c r="Y838" s="22">
        <f t="shared" si="526"/>
        <v>-4.8991307039434995E-2</v>
      </c>
      <c r="Z838" s="16"/>
    </row>
    <row r="839" spans="1:26">
      <c r="A839" s="2"/>
      <c r="B839" s="112">
        <v>44676</v>
      </c>
      <c r="C839">
        <v>76.644942999999998</v>
      </c>
      <c r="D839">
        <v>186.791809</v>
      </c>
      <c r="E839">
        <v>50.753304</v>
      </c>
      <c r="F839">
        <v>43.117092</v>
      </c>
      <c r="G839">
        <v>65.095177000000007</v>
      </c>
      <c r="H839">
        <v>120.197998</v>
      </c>
      <c r="I839">
        <v>245.85369900000001</v>
      </c>
      <c r="J839">
        <v>89.576133999999996</v>
      </c>
      <c r="K839">
        <v>509.463776</v>
      </c>
      <c r="L839">
        <v>161.039703</v>
      </c>
      <c r="M839">
        <v>375.307526</v>
      </c>
      <c r="O839" s="22">
        <f t="shared" si="557"/>
        <v>-3.371297198151324E-2</v>
      </c>
      <c r="P839" s="22">
        <f t="shared" si="517"/>
        <v>1.5642769855190197E-2</v>
      </c>
      <c r="Q839" s="22">
        <f t="shared" si="518"/>
        <v>5.0994101101431433E-4</v>
      </c>
      <c r="R839" s="22">
        <f t="shared" si="519"/>
        <v>2.1581221540042828E-2</v>
      </c>
      <c r="S839" s="22">
        <f t="shared" si="520"/>
        <v>7.5791508967300025E-3</v>
      </c>
      <c r="T839" s="22">
        <f t="shared" si="521"/>
        <v>-3.154880548976724E-4</v>
      </c>
      <c r="U839" s="22">
        <f t="shared" si="522"/>
        <v>-9.0876200595115808E-3</v>
      </c>
      <c r="V839" s="22">
        <f t="shared" si="523"/>
        <v>-4.5600960882112851E-3</v>
      </c>
      <c r="W839" s="22">
        <f t="shared" si="524"/>
        <v>6.3920613025987283E-3</v>
      </c>
      <c r="X839" s="22">
        <f t="shared" si="525"/>
        <v>6.7373067814424648E-3</v>
      </c>
      <c r="Y839" s="22">
        <f t="shared" si="526"/>
        <v>-4.4750641355124521E-2</v>
      </c>
      <c r="Z839" s="16"/>
    </row>
    <row r="840" spans="1:26">
      <c r="A840" s="2"/>
      <c r="B840" s="112">
        <v>44677</v>
      </c>
      <c r="C840">
        <v>76.672889999999995</v>
      </c>
      <c r="D840">
        <v>180.75820899999999</v>
      </c>
      <c r="E840">
        <v>50.222935</v>
      </c>
      <c r="F840">
        <v>42.438594999999999</v>
      </c>
      <c r="G840">
        <v>63.530189999999997</v>
      </c>
      <c r="H840">
        <v>116.64239499999999</v>
      </c>
      <c r="I840">
        <v>241.40123</v>
      </c>
      <c r="J840">
        <v>88.746109000000004</v>
      </c>
      <c r="K840">
        <v>499.270172</v>
      </c>
      <c r="L840">
        <v>155.028381</v>
      </c>
      <c r="M840">
        <v>371.666473</v>
      </c>
      <c r="O840" s="22">
        <f t="shared" si="557"/>
        <v>3.646294054913124E-4</v>
      </c>
      <c r="P840" s="22">
        <f t="shared" si="517"/>
        <v>-3.2301202243830707E-2</v>
      </c>
      <c r="Q840" s="22">
        <f t="shared" si="518"/>
        <v>-1.0449940362503352E-2</v>
      </c>
      <c r="R840" s="22">
        <f t="shared" si="519"/>
        <v>-1.5736149367401642E-2</v>
      </c>
      <c r="S840" s="22">
        <f t="shared" si="520"/>
        <v>-2.4041520003855399E-2</v>
      </c>
      <c r="T840" s="22">
        <f t="shared" si="521"/>
        <v>-2.9581216485818684E-2</v>
      </c>
      <c r="U840" s="22">
        <f t="shared" si="522"/>
        <v>-1.8110237991578959E-2</v>
      </c>
      <c r="V840" s="22">
        <f t="shared" si="523"/>
        <v>-9.266140018947322E-3</v>
      </c>
      <c r="W840" s="22">
        <f t="shared" si="524"/>
        <v>-2.0008496148703592E-2</v>
      </c>
      <c r="X840" s="22">
        <f t="shared" si="525"/>
        <v>-3.7328198500217069E-2</v>
      </c>
      <c r="Y840" s="22">
        <f t="shared" si="526"/>
        <v>-9.7015187486541032E-3</v>
      </c>
      <c r="Z840" s="16"/>
    </row>
    <row r="841" spans="1:26">
      <c r="A841" s="2"/>
      <c r="B841" s="112">
        <v>44678</v>
      </c>
      <c r="C841">
        <v>78.862472999999994</v>
      </c>
      <c r="D841">
        <v>174.76457199999999</v>
      </c>
      <c r="E841">
        <v>49.880141999999999</v>
      </c>
      <c r="F841">
        <v>41.676440999999997</v>
      </c>
      <c r="G841">
        <v>63.549393000000002</v>
      </c>
      <c r="H841">
        <v>115.125359</v>
      </c>
      <c r="I841">
        <v>239.53497300000001</v>
      </c>
      <c r="J841">
        <v>88.345093000000006</v>
      </c>
      <c r="K841">
        <v>499.29925500000002</v>
      </c>
      <c r="L841">
        <v>154.80098000000001</v>
      </c>
      <c r="M841">
        <v>375.32699600000001</v>
      </c>
      <c r="O841" s="22">
        <f t="shared" ref="O841" si="558">(C841/C840)-1</f>
        <v>2.8557460140083313E-2</v>
      </c>
      <c r="P841" s="22">
        <f t="shared" ref="P841:P904" si="559">D841/D840-1</f>
        <v>-3.315831149887094E-2</v>
      </c>
      <c r="Q841" s="22">
        <f t="shared" ref="Q841:Q904" si="560">E841/E840-1</f>
        <v>-6.8254274665549008E-3</v>
      </c>
      <c r="R841" s="22">
        <f t="shared" ref="R841:R904" si="561">F841/F840-1</f>
        <v>-1.7958982855111105E-2</v>
      </c>
      <c r="S841" s="22">
        <f t="shared" ref="S841:S904" si="562">G841/G840-1</f>
        <v>3.0226574168912279E-4</v>
      </c>
      <c r="T841" s="22">
        <f t="shared" ref="T841:T904" si="563">H841/H840-1</f>
        <v>-1.3005871492950627E-2</v>
      </c>
      <c r="U841" s="22">
        <f t="shared" ref="U841:U904" si="564">I841/I840-1</f>
        <v>-7.7309340967317564E-3</v>
      </c>
      <c r="V841" s="22">
        <f t="shared" ref="V841:V904" si="565">J841/J840-1</f>
        <v>-4.5186882503208681E-3</v>
      </c>
      <c r="W841" s="22">
        <f t="shared" ref="W841:W904" si="566">K841/K840-1</f>
        <v>5.8251026460398592E-5</v>
      </c>
      <c r="X841" s="22">
        <f t="shared" ref="X841:X904" si="567">L841/L840-1</f>
        <v>-1.4668346436513824E-3</v>
      </c>
      <c r="Y841" s="22">
        <f t="shared" ref="Y841:Y904" si="568">M841/M840-1</f>
        <v>9.8489459392265832E-3</v>
      </c>
      <c r="Z841" s="16"/>
    </row>
    <row r="842" spans="1:26">
      <c r="A842" s="2"/>
      <c r="B842" s="112">
        <v>44679</v>
      </c>
      <c r="C842">
        <v>81.247719000000004</v>
      </c>
      <c r="D842">
        <v>205.51194799999999</v>
      </c>
      <c r="E842">
        <v>50.517231000000002</v>
      </c>
      <c r="F842">
        <v>42.903315999999997</v>
      </c>
      <c r="G842">
        <v>64.883933999999996</v>
      </c>
      <c r="H842">
        <v>116.945808</v>
      </c>
      <c r="I842">
        <v>238.90022300000001</v>
      </c>
      <c r="J842">
        <v>89.007255999999998</v>
      </c>
      <c r="K842">
        <v>509.60968000000003</v>
      </c>
      <c r="L842">
        <v>161.79110700000001</v>
      </c>
      <c r="M842">
        <v>374.63577299999997</v>
      </c>
      <c r="O842" s="22">
        <f t="shared" ref="O842:O844" si="569">C842/C841-1</f>
        <v>3.024564040744715E-2</v>
      </c>
      <c r="P842" s="22">
        <f t="shared" si="559"/>
        <v>0.1759359786032606</v>
      </c>
      <c r="Q842" s="22">
        <f t="shared" si="560"/>
        <v>1.2772397480343978E-2</v>
      </c>
      <c r="R842" s="22">
        <f t="shared" si="561"/>
        <v>2.9438094294088168E-2</v>
      </c>
      <c r="S842" s="22">
        <f t="shared" si="562"/>
        <v>2.1000058962010737E-2</v>
      </c>
      <c r="T842" s="22">
        <f t="shared" si="563"/>
        <v>1.5812754164788334E-2</v>
      </c>
      <c r="U842" s="22">
        <f t="shared" si="564"/>
        <v>-2.6499261967896093E-3</v>
      </c>
      <c r="V842" s="22">
        <f t="shared" si="565"/>
        <v>7.4951870841315493E-3</v>
      </c>
      <c r="W842" s="22">
        <f t="shared" si="566"/>
        <v>2.0649790474852603E-2</v>
      </c>
      <c r="X842" s="22">
        <f t="shared" si="567"/>
        <v>4.5155573304510144E-2</v>
      </c>
      <c r="Y842" s="22">
        <f t="shared" si="568"/>
        <v>-1.8416554294432563E-3</v>
      </c>
      <c r="Z842" s="16"/>
    </row>
    <row r="843" spans="1:26">
      <c r="A843" s="2"/>
      <c r="B843" s="112">
        <v>44680</v>
      </c>
      <c r="C843">
        <v>79.430840000000003</v>
      </c>
      <c r="D843">
        <v>200.25752299999999</v>
      </c>
      <c r="E843">
        <v>49.475906000000002</v>
      </c>
      <c r="F843">
        <v>42.996262000000002</v>
      </c>
      <c r="G843">
        <v>63.299767000000003</v>
      </c>
      <c r="H843">
        <v>113.172134</v>
      </c>
      <c r="I843">
        <v>228.32792699999999</v>
      </c>
      <c r="J843">
        <v>86.489227</v>
      </c>
      <c r="K843">
        <v>494.187836</v>
      </c>
      <c r="L843">
        <v>155.86875900000001</v>
      </c>
      <c r="M843">
        <v>367.55816700000003</v>
      </c>
      <c r="O843" s="22">
        <f t="shared" si="569"/>
        <v>-2.2362215485704939E-2</v>
      </c>
      <c r="P843" s="22">
        <f t="shared" si="559"/>
        <v>-2.5567491579613688E-2</v>
      </c>
      <c r="Q843" s="22">
        <f t="shared" si="560"/>
        <v>-2.0613263620882116E-2</v>
      </c>
      <c r="R843" s="22">
        <f t="shared" si="561"/>
        <v>2.1664059719768147E-3</v>
      </c>
      <c r="S843" s="22">
        <f t="shared" si="562"/>
        <v>-2.4415396883918805E-2</v>
      </c>
      <c r="T843" s="22">
        <f t="shared" si="563"/>
        <v>-3.2268570071361635E-2</v>
      </c>
      <c r="U843" s="22">
        <f t="shared" si="564"/>
        <v>-4.4254023153423416E-2</v>
      </c>
      <c r="V843" s="22">
        <f t="shared" si="565"/>
        <v>-2.8290154231920162E-2</v>
      </c>
      <c r="W843" s="22">
        <f t="shared" si="566"/>
        <v>-3.0262070375115413E-2</v>
      </c>
      <c r="X843" s="22">
        <f t="shared" si="567"/>
        <v>-3.6604904372154357E-2</v>
      </c>
      <c r="Y843" s="22">
        <f t="shared" si="568"/>
        <v>-1.8891965236859432E-2</v>
      </c>
      <c r="Z843" s="16"/>
    </row>
    <row r="844" spans="1:26">
      <c r="A844" s="2"/>
      <c r="B844" s="112">
        <v>44683</v>
      </c>
      <c r="C844">
        <v>80.511664999999994</v>
      </c>
      <c r="D844">
        <v>210.90623500000001</v>
      </c>
      <c r="E844">
        <v>49.149273000000001</v>
      </c>
      <c r="F844">
        <v>42.420001999999997</v>
      </c>
      <c r="G844">
        <v>63.270958</v>
      </c>
      <c r="H844">
        <v>114.20562700000001</v>
      </c>
      <c r="I844">
        <v>224.47224399999999</v>
      </c>
      <c r="J844">
        <v>85.808425999999997</v>
      </c>
      <c r="K844">
        <v>486.996735</v>
      </c>
      <c r="L844">
        <v>156.17529300000001</v>
      </c>
      <c r="M844">
        <v>371.14074699999998</v>
      </c>
      <c r="O844" s="22">
        <f t="shared" si="569"/>
        <v>1.360712035778544E-2</v>
      </c>
      <c r="P844" s="22">
        <f t="shared" si="559"/>
        <v>5.3175090955259741E-2</v>
      </c>
      <c r="Q844" s="22">
        <f t="shared" si="560"/>
        <v>-6.6018599032829917E-3</v>
      </c>
      <c r="R844" s="22">
        <f t="shared" si="561"/>
        <v>-1.3402560436532984E-2</v>
      </c>
      <c r="S844" s="22">
        <f t="shared" si="562"/>
        <v>-4.5512015865722955E-4</v>
      </c>
      <c r="T844" s="22">
        <f t="shared" si="563"/>
        <v>9.1320448194429638E-3</v>
      </c>
      <c r="U844" s="22">
        <f t="shared" si="564"/>
        <v>-1.6886602750087576E-2</v>
      </c>
      <c r="V844" s="22">
        <f t="shared" si="565"/>
        <v>-7.8715121364190122E-3</v>
      </c>
      <c r="W844" s="22">
        <f t="shared" si="566"/>
        <v>-1.4551351684827796E-2</v>
      </c>
      <c r="X844" s="22">
        <f t="shared" si="567"/>
        <v>1.9666160298357216E-3</v>
      </c>
      <c r="Y844" s="22">
        <f t="shared" si="568"/>
        <v>9.7469742795837089E-3</v>
      </c>
      <c r="Z844" s="16"/>
    </row>
    <row r="845" spans="1:26">
      <c r="A845" s="2"/>
      <c r="B845" s="112">
        <v>44684</v>
      </c>
      <c r="C845">
        <v>82.170142999999996</v>
      </c>
      <c r="D845">
        <v>211.80526699999999</v>
      </c>
      <c r="E845">
        <v>49.320670999999997</v>
      </c>
      <c r="F845">
        <v>42.429302</v>
      </c>
      <c r="G845">
        <v>63.731796000000003</v>
      </c>
      <c r="H845">
        <v>116.651871</v>
      </c>
      <c r="I845">
        <v>228.31845100000001</v>
      </c>
      <c r="J845">
        <v>86.060219000000004</v>
      </c>
      <c r="K845">
        <v>485.51001000000002</v>
      </c>
      <c r="L845">
        <v>157.67806999999999</v>
      </c>
      <c r="M845">
        <v>379.13351399999999</v>
      </c>
      <c r="O845" s="22">
        <f t="shared" ref="O845" si="570">(C845/C844)-1</f>
        <v>2.0599226211506227E-2</v>
      </c>
      <c r="P845" s="22">
        <f t="shared" si="559"/>
        <v>4.2627094452658554E-3</v>
      </c>
      <c r="Q845" s="22">
        <f t="shared" si="560"/>
        <v>3.4872947154274136E-3</v>
      </c>
      <c r="R845" s="22">
        <f t="shared" si="561"/>
        <v>2.1923619899877345E-4</v>
      </c>
      <c r="S845" s="22">
        <f t="shared" si="562"/>
        <v>7.2835628630754101E-3</v>
      </c>
      <c r="T845" s="22">
        <f t="shared" si="563"/>
        <v>2.1419645110831498E-2</v>
      </c>
      <c r="U845" s="22">
        <f t="shared" si="564"/>
        <v>1.7134443579581271E-2</v>
      </c>
      <c r="V845" s="22">
        <f t="shared" si="565"/>
        <v>2.9343621802362385E-3</v>
      </c>
      <c r="W845" s="22">
        <f t="shared" si="566"/>
        <v>-3.0528438758423704E-3</v>
      </c>
      <c r="X845" s="22">
        <f t="shared" si="567"/>
        <v>9.6223734954028473E-3</v>
      </c>
      <c r="Y845" s="22">
        <f t="shared" si="568"/>
        <v>2.1535676329282216E-2</v>
      </c>
      <c r="Z845" s="16"/>
    </row>
    <row r="846" spans="1:26">
      <c r="A846" s="2"/>
      <c r="B846" s="112">
        <v>44685</v>
      </c>
      <c r="C846">
        <v>85.440551999999997</v>
      </c>
      <c r="D846">
        <v>223.17321799999999</v>
      </c>
      <c r="E846">
        <v>50.003036000000002</v>
      </c>
      <c r="F846">
        <v>42.661659</v>
      </c>
      <c r="G846">
        <v>66.036057</v>
      </c>
      <c r="H846">
        <v>120.510895</v>
      </c>
      <c r="I846">
        <v>232.70465100000001</v>
      </c>
      <c r="J846">
        <v>87.198006000000007</v>
      </c>
      <c r="K846">
        <v>493.284088</v>
      </c>
      <c r="L846">
        <v>164.14418000000001</v>
      </c>
      <c r="M846">
        <v>385.86062600000002</v>
      </c>
      <c r="O846" s="22">
        <f t="shared" ref="O846:O848" si="571">C846/C845-1</f>
        <v>3.9800454040830768E-2</v>
      </c>
      <c r="P846" s="22">
        <f t="shared" si="559"/>
        <v>5.3671710628423686E-2</v>
      </c>
      <c r="Q846" s="22">
        <f t="shared" si="560"/>
        <v>1.3835274057808489E-2</v>
      </c>
      <c r="R846" s="22">
        <f t="shared" si="561"/>
        <v>5.4763333132372694E-3</v>
      </c>
      <c r="S846" s="22">
        <f t="shared" si="562"/>
        <v>3.6155594924705881E-2</v>
      </c>
      <c r="T846" s="22">
        <f t="shared" si="563"/>
        <v>3.3081543972835359E-2</v>
      </c>
      <c r="U846" s="22">
        <f t="shared" si="564"/>
        <v>1.9210887165663104E-2</v>
      </c>
      <c r="V846" s="22">
        <f t="shared" si="565"/>
        <v>1.3220823897740708E-2</v>
      </c>
      <c r="W846" s="22">
        <f t="shared" si="566"/>
        <v>1.6012188914498404E-2</v>
      </c>
      <c r="X846" s="22">
        <f t="shared" si="567"/>
        <v>4.1008302549619069E-2</v>
      </c>
      <c r="Y846" s="22">
        <f t="shared" si="568"/>
        <v>1.7743385249767263E-2</v>
      </c>
      <c r="Z846" s="16"/>
    </row>
    <row r="847" spans="1:26">
      <c r="A847" s="2"/>
      <c r="B847" s="112">
        <v>44686</v>
      </c>
      <c r="C847">
        <v>84.145447000000004</v>
      </c>
      <c r="D847">
        <v>208.05924999999999</v>
      </c>
      <c r="E847">
        <v>49.574607999999998</v>
      </c>
      <c r="F847">
        <v>41.657859999999999</v>
      </c>
      <c r="G847">
        <v>63.501389000000003</v>
      </c>
      <c r="H847">
        <v>117.495743</v>
      </c>
      <c r="I847">
        <v>228.76370199999999</v>
      </c>
      <c r="J847">
        <v>86.414626999999996</v>
      </c>
      <c r="K847">
        <v>480.74835200000001</v>
      </c>
      <c r="L847">
        <v>154.99873400000001</v>
      </c>
      <c r="M847">
        <v>372.90289300000001</v>
      </c>
      <c r="O847" s="22">
        <f t="shared" si="571"/>
        <v>-1.5157966207896112E-2</v>
      </c>
      <c r="P847" s="22">
        <f t="shared" si="559"/>
        <v>-6.772303655181422E-2</v>
      </c>
      <c r="Q847" s="22">
        <f t="shared" si="560"/>
        <v>-8.5680397486265214E-3</v>
      </c>
      <c r="R847" s="22">
        <f t="shared" si="561"/>
        <v>-2.3529300630338867E-2</v>
      </c>
      <c r="S847" s="22">
        <f t="shared" si="562"/>
        <v>-3.8383091225449695E-2</v>
      </c>
      <c r="T847" s="22">
        <f t="shared" si="563"/>
        <v>-2.501974613996516E-2</v>
      </c>
      <c r="U847" s="22">
        <f t="shared" si="564"/>
        <v>-1.6935411402671185E-2</v>
      </c>
      <c r="V847" s="22">
        <f t="shared" si="565"/>
        <v>-8.983909563253234E-3</v>
      </c>
      <c r="W847" s="22">
        <f t="shared" si="566"/>
        <v>-2.5412812423821762E-2</v>
      </c>
      <c r="X847" s="22">
        <f t="shared" si="567"/>
        <v>-5.5715932176212402E-2</v>
      </c>
      <c r="Y847" s="22">
        <f t="shared" si="568"/>
        <v>-3.3581381791465859E-2</v>
      </c>
      <c r="Z847" s="16"/>
    </row>
    <row r="848" spans="1:26">
      <c r="A848" s="2"/>
      <c r="B848" s="112">
        <v>44687</v>
      </c>
      <c r="C848">
        <v>85.431235999999998</v>
      </c>
      <c r="D848">
        <v>203.55403100000001</v>
      </c>
      <c r="E848">
        <v>48.542473000000001</v>
      </c>
      <c r="F848">
        <v>41.341842999999997</v>
      </c>
      <c r="G848">
        <v>62.810104000000003</v>
      </c>
      <c r="H848">
        <v>117.30611399999999</v>
      </c>
      <c r="I848">
        <v>231.217331</v>
      </c>
      <c r="J848">
        <v>87.645652999999996</v>
      </c>
      <c r="K848">
        <v>485.51001000000002</v>
      </c>
      <c r="L848">
        <v>155.731415</v>
      </c>
      <c r="M848">
        <v>367.470551</v>
      </c>
      <c r="O848" s="22">
        <f t="shared" si="571"/>
        <v>1.5280553444561251E-2</v>
      </c>
      <c r="P848" s="22">
        <f t="shared" si="559"/>
        <v>-2.1653538595375998E-2</v>
      </c>
      <c r="Q848" s="22">
        <f t="shared" si="560"/>
        <v>-2.0819831797762256E-2</v>
      </c>
      <c r="R848" s="22">
        <f t="shared" si="561"/>
        <v>-7.5860113793652095E-3</v>
      </c>
      <c r="S848" s="22">
        <f t="shared" si="562"/>
        <v>-1.0886139829161867E-2</v>
      </c>
      <c r="T848" s="22">
        <f t="shared" si="563"/>
        <v>-1.6139223018489801E-3</v>
      </c>
      <c r="U848" s="22">
        <f t="shared" si="564"/>
        <v>1.0725604536684807E-2</v>
      </c>
      <c r="V848" s="22">
        <f t="shared" si="565"/>
        <v>1.4245574421098972E-2</v>
      </c>
      <c r="W848" s="22">
        <f t="shared" si="566"/>
        <v>9.9046787788052981E-3</v>
      </c>
      <c r="X848" s="22">
        <f t="shared" si="567"/>
        <v>4.7270128025689306E-3</v>
      </c>
      <c r="Y848" s="22">
        <f t="shared" si="568"/>
        <v>-1.4567712136253186E-2</v>
      </c>
      <c r="Z848" s="16"/>
    </row>
    <row r="849" spans="1:26">
      <c r="A849" s="2"/>
      <c r="B849" s="112">
        <v>44690</v>
      </c>
      <c r="C849">
        <v>78.694755999999998</v>
      </c>
      <c r="D849">
        <v>196.00204500000001</v>
      </c>
      <c r="E849">
        <v>49.110477000000003</v>
      </c>
      <c r="F849">
        <v>41.667149000000002</v>
      </c>
      <c r="G849">
        <v>61.763596</v>
      </c>
      <c r="H849">
        <v>115.542534</v>
      </c>
      <c r="I849">
        <v>218.92082199999999</v>
      </c>
      <c r="J849">
        <v>88.018676999999997</v>
      </c>
      <c r="K849">
        <v>472.68279999999999</v>
      </c>
      <c r="L849">
        <v>150.56281999999999</v>
      </c>
      <c r="M849">
        <v>354.882721</v>
      </c>
      <c r="O849" s="22">
        <f t="shared" ref="O849" si="572">(C849/C848)-1</f>
        <v>-7.8852657592358821E-2</v>
      </c>
      <c r="P849" s="22">
        <f t="shared" si="559"/>
        <v>-3.7100645773995966E-2</v>
      </c>
      <c r="Q849" s="22">
        <f t="shared" si="560"/>
        <v>1.1701175586995793E-2</v>
      </c>
      <c r="R849" s="22">
        <f t="shared" si="561"/>
        <v>7.8686864540606916E-3</v>
      </c>
      <c r="S849" s="22">
        <f t="shared" si="562"/>
        <v>-1.6661459436526416E-2</v>
      </c>
      <c r="T849" s="22">
        <f t="shared" si="563"/>
        <v>-1.5033998995141795E-2</v>
      </c>
      <c r="U849" s="22">
        <f t="shared" si="564"/>
        <v>-5.3181606010321181E-2</v>
      </c>
      <c r="V849" s="22">
        <f t="shared" si="565"/>
        <v>4.2560467887666764E-3</v>
      </c>
      <c r="W849" s="22">
        <f t="shared" si="566"/>
        <v>-2.642007319272377E-2</v>
      </c>
      <c r="X849" s="22">
        <f t="shared" si="567"/>
        <v>-3.3189160966655362E-2</v>
      </c>
      <c r="Y849" s="22">
        <f t="shared" si="568"/>
        <v>-3.4255343634325697E-2</v>
      </c>
      <c r="Z849" s="16"/>
    </row>
    <row r="850" spans="1:26">
      <c r="A850" s="2"/>
      <c r="B850" s="112">
        <v>44691</v>
      </c>
      <c r="C850">
        <v>79.216537000000002</v>
      </c>
      <c r="D850">
        <v>197.440506</v>
      </c>
      <c r="E850">
        <v>48.419144000000003</v>
      </c>
      <c r="F850">
        <v>42.280586</v>
      </c>
      <c r="G850">
        <v>60.793883999999998</v>
      </c>
      <c r="H850">
        <v>112.72650899999999</v>
      </c>
      <c r="I850">
        <v>212.914703</v>
      </c>
      <c r="J850">
        <v>86.405296000000007</v>
      </c>
      <c r="K850">
        <v>474.22787499999998</v>
      </c>
      <c r="L850">
        <v>152.988708</v>
      </c>
      <c r="M850">
        <v>355.09689300000002</v>
      </c>
      <c r="O850" s="22">
        <f t="shared" ref="O850:O852" si="573">C850/C849-1</f>
        <v>6.630441804788223E-3</v>
      </c>
      <c r="P850" s="22">
        <f t="shared" si="559"/>
        <v>7.3390101618582282E-3</v>
      </c>
      <c r="Q850" s="22">
        <f t="shared" si="560"/>
        <v>-1.4077098049770531E-2</v>
      </c>
      <c r="R850" s="22">
        <f t="shared" si="561"/>
        <v>1.4722317574451749E-2</v>
      </c>
      <c r="S850" s="22">
        <f t="shared" si="562"/>
        <v>-1.5700381175992484E-2</v>
      </c>
      <c r="T850" s="22">
        <f t="shared" si="563"/>
        <v>-2.4372193533508724E-2</v>
      </c>
      <c r="U850" s="22">
        <f t="shared" si="564"/>
        <v>-2.743511989919345E-2</v>
      </c>
      <c r="V850" s="22">
        <f t="shared" si="565"/>
        <v>-1.8329984669049115E-2</v>
      </c>
      <c r="W850" s="22">
        <f t="shared" si="566"/>
        <v>3.268735397183864E-3</v>
      </c>
      <c r="X850" s="22">
        <f t="shared" si="567"/>
        <v>1.6112131799869367E-2</v>
      </c>
      <c r="Y850" s="22">
        <f t="shared" si="568"/>
        <v>6.0350078300941412E-4</v>
      </c>
      <c r="Z850" s="16"/>
    </row>
    <row r="851" spans="1:26">
      <c r="A851" s="2"/>
      <c r="B851" s="112">
        <v>44692</v>
      </c>
      <c r="C851">
        <v>80.865723000000003</v>
      </c>
      <c r="D851">
        <v>188.539963</v>
      </c>
      <c r="E851">
        <v>47.912815000000002</v>
      </c>
      <c r="F851">
        <v>41.564914999999999</v>
      </c>
      <c r="G851">
        <v>60.851494000000002</v>
      </c>
      <c r="H851">
        <v>112.015396</v>
      </c>
      <c r="I851">
        <v>212.886292</v>
      </c>
      <c r="J851">
        <v>87.925430000000006</v>
      </c>
      <c r="K851">
        <v>472.42041</v>
      </c>
      <c r="L851">
        <v>145.05758700000001</v>
      </c>
      <c r="M851">
        <v>354.39596599999999</v>
      </c>
      <c r="O851" s="22">
        <f t="shared" si="573"/>
        <v>2.0818708598685731E-2</v>
      </c>
      <c r="P851" s="22">
        <f t="shared" si="559"/>
        <v>-4.5079620085657579E-2</v>
      </c>
      <c r="Q851" s="22">
        <f t="shared" si="560"/>
        <v>-1.0457206761028237E-2</v>
      </c>
      <c r="R851" s="22">
        <f t="shared" si="561"/>
        <v>-1.6926704847468277E-2</v>
      </c>
      <c r="S851" s="22">
        <f t="shared" si="562"/>
        <v>9.4762821865446156E-4</v>
      </c>
      <c r="T851" s="22">
        <f t="shared" si="563"/>
        <v>-6.3083032226253222E-3</v>
      </c>
      <c r="U851" s="22">
        <f t="shared" si="564"/>
        <v>-1.3343841265867074E-4</v>
      </c>
      <c r="V851" s="22">
        <f t="shared" si="565"/>
        <v>1.7593065128785668E-2</v>
      </c>
      <c r="W851" s="22">
        <f t="shared" si="566"/>
        <v>-3.8113849802692279E-3</v>
      </c>
      <c r="X851" s="22">
        <f t="shared" si="567"/>
        <v>-5.1841218242067888E-2</v>
      </c>
      <c r="Y851" s="22">
        <f t="shared" si="568"/>
        <v>-1.973903500192109E-3</v>
      </c>
      <c r="Z851" s="16"/>
    </row>
    <row r="852" spans="1:26">
      <c r="A852" s="2"/>
      <c r="B852" s="112">
        <v>44693</v>
      </c>
      <c r="C852">
        <v>81.232819000000006</v>
      </c>
      <c r="D852">
        <v>191.037308</v>
      </c>
      <c r="E852">
        <v>47.867373999999998</v>
      </c>
      <c r="F852">
        <v>42.001750999999999</v>
      </c>
      <c r="G852">
        <v>60.726680999999999</v>
      </c>
      <c r="H852">
        <v>111.920586</v>
      </c>
      <c r="I852">
        <v>213.625214</v>
      </c>
      <c r="J852">
        <v>87.990707</v>
      </c>
      <c r="K852">
        <v>465.27795400000002</v>
      </c>
      <c r="L852">
        <v>141.156372</v>
      </c>
      <c r="M852">
        <v>353.373718</v>
      </c>
      <c r="O852" s="22">
        <f t="shared" si="573"/>
        <v>4.5395748208423292E-3</v>
      </c>
      <c r="P852" s="22">
        <f t="shared" si="559"/>
        <v>1.3245706428827386E-2</v>
      </c>
      <c r="Q852" s="22">
        <f t="shared" si="560"/>
        <v>-9.4841014872537599E-4</v>
      </c>
      <c r="R852" s="22">
        <f t="shared" si="561"/>
        <v>1.0509729179044358E-2</v>
      </c>
      <c r="S852" s="22">
        <f t="shared" si="562"/>
        <v>-2.0511082275154191E-3</v>
      </c>
      <c r="T852" s="22">
        <f t="shared" si="563"/>
        <v>-8.4640150716419615E-4</v>
      </c>
      <c r="U852" s="22">
        <f t="shared" si="564"/>
        <v>3.4709703149886639E-3</v>
      </c>
      <c r="V852" s="22">
        <f t="shared" si="565"/>
        <v>7.4241320173240588E-4</v>
      </c>
      <c r="W852" s="22">
        <f t="shared" si="566"/>
        <v>-1.5118855681954924E-2</v>
      </c>
      <c r="X852" s="22">
        <f t="shared" si="567"/>
        <v>-2.6894249936751047E-2</v>
      </c>
      <c r="Y852" s="22">
        <f t="shared" si="568"/>
        <v>-2.8844797855288595E-3</v>
      </c>
      <c r="Z852" s="16"/>
    </row>
    <row r="853" spans="1:26">
      <c r="A853" s="2"/>
      <c r="B853" s="112">
        <v>44694</v>
      </c>
      <c r="C853">
        <v>83.642501999999993</v>
      </c>
      <c r="D853">
        <v>198.40948499999999</v>
      </c>
      <c r="E853">
        <v>48.052376000000002</v>
      </c>
      <c r="F853">
        <v>42.912616999999997</v>
      </c>
      <c r="G853">
        <v>61.581176999999997</v>
      </c>
      <c r="H853">
        <v>112.916138</v>
      </c>
      <c r="I853">
        <v>220.40817300000001</v>
      </c>
      <c r="J853">
        <v>88.969925000000003</v>
      </c>
      <c r="K853">
        <v>471.69152800000001</v>
      </c>
      <c r="L853">
        <v>145.66156000000001</v>
      </c>
      <c r="M853">
        <v>356.98556500000001</v>
      </c>
      <c r="O853" s="22">
        <f t="shared" ref="O853" si="574">(C853/C852)-1</f>
        <v>2.9663909607765548E-2</v>
      </c>
      <c r="P853" s="22">
        <f t="shared" si="559"/>
        <v>3.8590247513328624E-2</v>
      </c>
      <c r="Q853" s="22">
        <f t="shared" si="560"/>
        <v>3.8648871776421068E-3</v>
      </c>
      <c r="R853" s="22">
        <f t="shared" si="561"/>
        <v>2.1686381598710058E-2</v>
      </c>
      <c r="S853" s="22">
        <f t="shared" si="562"/>
        <v>1.407117902590449E-2</v>
      </c>
      <c r="T853" s="22">
        <f t="shared" si="563"/>
        <v>8.8951642908661199E-3</v>
      </c>
      <c r="U853" s="22">
        <f t="shared" si="564"/>
        <v>3.1751677964381164E-2</v>
      </c>
      <c r="V853" s="22">
        <f t="shared" si="565"/>
        <v>1.1128652483721968E-2</v>
      </c>
      <c r="W853" s="22">
        <f t="shared" si="566"/>
        <v>1.3784392629959008E-2</v>
      </c>
      <c r="X853" s="22">
        <f t="shared" si="567"/>
        <v>3.1916292096257681E-2</v>
      </c>
      <c r="Y853" s="22">
        <f t="shared" si="568"/>
        <v>1.0221040264233761E-2</v>
      </c>
      <c r="Z853" s="16"/>
    </row>
    <row r="854" spans="1:26">
      <c r="A854" s="2"/>
      <c r="B854" s="112">
        <v>44697</v>
      </c>
      <c r="C854">
        <v>85.609795000000005</v>
      </c>
      <c r="D854">
        <v>199.82797199999999</v>
      </c>
      <c r="E854">
        <v>48.104309000000001</v>
      </c>
      <c r="F854">
        <v>42.354945999999998</v>
      </c>
      <c r="G854">
        <v>61.571570999999999</v>
      </c>
      <c r="H854">
        <v>112.12917299999999</v>
      </c>
      <c r="I854">
        <v>218.09664900000001</v>
      </c>
      <c r="J854">
        <v>88.634201000000004</v>
      </c>
      <c r="K854">
        <v>475.40365600000001</v>
      </c>
      <c r="L854">
        <v>144.10701</v>
      </c>
      <c r="M854">
        <v>364.54022200000003</v>
      </c>
      <c r="O854" s="22">
        <f t="shared" ref="O854:O856" si="575">C854/C853-1</f>
        <v>2.3520255288394187E-2</v>
      </c>
      <c r="P854" s="22">
        <f t="shared" si="559"/>
        <v>7.1492902670453606E-3</v>
      </c>
      <c r="Q854" s="22">
        <f t="shared" si="560"/>
        <v>1.0807582126635129E-3</v>
      </c>
      <c r="R854" s="22">
        <f t="shared" si="561"/>
        <v>-1.2995501998864345E-2</v>
      </c>
      <c r="S854" s="22">
        <f t="shared" si="562"/>
        <v>-1.5598922378501356E-4</v>
      </c>
      <c r="T854" s="22">
        <f t="shared" si="563"/>
        <v>-6.9694643647837395E-3</v>
      </c>
      <c r="U854" s="22">
        <f t="shared" si="564"/>
        <v>-1.0487469536803351E-2</v>
      </c>
      <c r="V854" s="22">
        <f t="shared" si="565"/>
        <v>-3.773454906250584E-3</v>
      </c>
      <c r="W854" s="22">
        <f t="shared" si="566"/>
        <v>7.8698212277410473E-3</v>
      </c>
      <c r="X854" s="22">
        <f t="shared" si="567"/>
        <v>-1.0672342105906396E-2</v>
      </c>
      <c r="Y854" s="22">
        <f t="shared" si="568"/>
        <v>2.1162359884215443E-2</v>
      </c>
      <c r="Z854" s="16"/>
    </row>
    <row r="855" spans="1:26">
      <c r="A855" s="2"/>
      <c r="B855" s="112">
        <v>44698</v>
      </c>
      <c r="C855">
        <v>86.701683000000003</v>
      </c>
      <c r="D855">
        <v>202.40524300000001</v>
      </c>
      <c r="E855">
        <v>42.632080000000002</v>
      </c>
      <c r="F855">
        <v>42.624476999999999</v>
      </c>
      <c r="G855">
        <v>63.760612000000002</v>
      </c>
      <c r="H855">
        <v>115.84594</v>
      </c>
      <c r="I855">
        <v>220.73026999999999</v>
      </c>
      <c r="J855">
        <v>89.809723000000005</v>
      </c>
      <c r="K855">
        <v>478.62027</v>
      </c>
      <c r="L855">
        <v>147.77058400000001</v>
      </c>
      <c r="M855">
        <v>374.09060699999998</v>
      </c>
      <c r="O855" s="22">
        <f t="shared" si="575"/>
        <v>1.2754241497716423E-2</v>
      </c>
      <c r="P855" s="22">
        <f t="shared" si="559"/>
        <v>1.2897448611448814E-2</v>
      </c>
      <c r="Q855" s="22">
        <f t="shared" si="560"/>
        <v>-0.11375756379745516</v>
      </c>
      <c r="R855" s="22">
        <f t="shared" si="561"/>
        <v>6.3636251596213E-3</v>
      </c>
      <c r="S855" s="22">
        <f t="shared" si="562"/>
        <v>3.5552787828005972E-2</v>
      </c>
      <c r="T855" s="22">
        <f t="shared" si="563"/>
        <v>3.3147189982396519E-2</v>
      </c>
      <c r="U855" s="22">
        <f t="shared" si="564"/>
        <v>1.2075476684650921E-2</v>
      </c>
      <c r="V855" s="22">
        <f t="shared" si="565"/>
        <v>1.3262623081579994E-2</v>
      </c>
      <c r="W855" s="22">
        <f t="shared" si="566"/>
        <v>6.7660691275794882E-3</v>
      </c>
      <c r="X855" s="22">
        <f t="shared" si="567"/>
        <v>2.5422593945985117E-2</v>
      </c>
      <c r="Y855" s="22">
        <f t="shared" si="568"/>
        <v>2.6198439633363657E-2</v>
      </c>
      <c r="Z855" s="16"/>
    </row>
    <row r="856" spans="1:26">
      <c r="A856" s="2"/>
      <c r="B856" s="112">
        <v>44699</v>
      </c>
      <c r="C856">
        <v>85.327415000000002</v>
      </c>
      <c r="D856">
        <v>192.03625500000001</v>
      </c>
      <c r="E856">
        <v>39.736935000000003</v>
      </c>
      <c r="F856">
        <v>41.081603999999999</v>
      </c>
      <c r="G856">
        <v>61.715591000000003</v>
      </c>
      <c r="H856">
        <v>113.864304</v>
      </c>
      <c r="I856">
        <v>218.48507699999999</v>
      </c>
      <c r="J856">
        <v>89.546409999999995</v>
      </c>
      <c r="K856">
        <v>458.06753500000002</v>
      </c>
      <c r="L856">
        <v>139.43348700000001</v>
      </c>
      <c r="M856">
        <v>358.91323899999998</v>
      </c>
      <c r="O856" s="22">
        <f t="shared" si="575"/>
        <v>-1.585053429701011E-2</v>
      </c>
      <c r="P856" s="22">
        <f t="shared" si="559"/>
        <v>-5.1228850825766448E-2</v>
      </c>
      <c r="Q856" s="22">
        <f t="shared" si="560"/>
        <v>-6.7910010489753203E-2</v>
      </c>
      <c r="R856" s="22">
        <f t="shared" si="561"/>
        <v>-3.6196878145859701E-2</v>
      </c>
      <c r="S856" s="22">
        <f t="shared" si="562"/>
        <v>-3.20734217544838E-2</v>
      </c>
      <c r="T856" s="22">
        <f t="shared" si="563"/>
        <v>-1.710578722051026E-2</v>
      </c>
      <c r="U856" s="22">
        <f t="shared" si="564"/>
        <v>-1.0171658830481212E-2</v>
      </c>
      <c r="V856" s="22">
        <f t="shared" si="565"/>
        <v>-2.9318985874169368E-3</v>
      </c>
      <c r="W856" s="22">
        <f t="shared" si="566"/>
        <v>-4.2941630950983245E-2</v>
      </c>
      <c r="X856" s="22">
        <f t="shared" si="567"/>
        <v>-5.6419192333976298E-2</v>
      </c>
      <c r="Y856" s="22">
        <f t="shared" si="568"/>
        <v>-4.0571368850220835E-2</v>
      </c>
      <c r="Z856" s="16"/>
    </row>
    <row r="857" spans="1:26">
      <c r="A857" s="2"/>
      <c r="B857" s="112">
        <v>44700</v>
      </c>
      <c r="C857">
        <v>85.788634999999999</v>
      </c>
      <c r="D857">
        <v>191.08725000000001</v>
      </c>
      <c r="E857">
        <v>38.646380999999998</v>
      </c>
      <c r="F857">
        <v>40.429844000000003</v>
      </c>
      <c r="G857">
        <v>61.753990000000002</v>
      </c>
      <c r="H857">
        <v>112.17656700000001</v>
      </c>
      <c r="I857">
        <v>220.96710200000001</v>
      </c>
      <c r="J857">
        <v>89.170242000000002</v>
      </c>
      <c r="K857">
        <v>465.03500400000001</v>
      </c>
      <c r="L857">
        <v>135.99766500000001</v>
      </c>
      <c r="M857">
        <v>354.97033699999997</v>
      </c>
      <c r="O857" s="22">
        <f t="shared" ref="O857" si="576">(C857/C856)-1</f>
        <v>5.4052967618907211E-3</v>
      </c>
      <c r="P857" s="22">
        <f t="shared" si="559"/>
        <v>-4.9418012239407227E-3</v>
      </c>
      <c r="Q857" s="22">
        <f t="shared" si="560"/>
        <v>-2.7444341140050343E-2</v>
      </c>
      <c r="R857" s="22">
        <f t="shared" si="561"/>
        <v>-1.5865008581456452E-2</v>
      </c>
      <c r="S857" s="22">
        <f t="shared" si="562"/>
        <v>6.2219285885145581E-4</v>
      </c>
      <c r="T857" s="22">
        <f t="shared" si="563"/>
        <v>-1.4822353808090716E-2</v>
      </c>
      <c r="U857" s="22">
        <f t="shared" si="564"/>
        <v>1.1360158021227251E-2</v>
      </c>
      <c r="V857" s="22">
        <f t="shared" si="565"/>
        <v>-4.2008160907845982E-3</v>
      </c>
      <c r="W857" s="22">
        <f t="shared" si="566"/>
        <v>1.5210571515398952E-2</v>
      </c>
      <c r="X857" s="22">
        <f t="shared" si="567"/>
        <v>-2.4641297251642325E-2</v>
      </c>
      <c r="Y857" s="22">
        <f t="shared" si="568"/>
        <v>-1.0985668879157751E-2</v>
      </c>
      <c r="Z857" s="16"/>
    </row>
    <row r="858" spans="1:26">
      <c r="A858" s="2"/>
      <c r="B858" s="112">
        <v>44701</v>
      </c>
      <c r="C858">
        <v>86.466353999999995</v>
      </c>
      <c r="D858">
        <v>193.334869</v>
      </c>
      <c r="E858">
        <v>38.688580000000002</v>
      </c>
      <c r="F858">
        <v>41.312626000000002</v>
      </c>
      <c r="G858">
        <v>61.302745999999999</v>
      </c>
      <c r="H858">
        <v>111.25685900000001</v>
      </c>
      <c r="I858">
        <v>231.416245</v>
      </c>
      <c r="J858">
        <v>90.101241999999999</v>
      </c>
      <c r="K858">
        <v>472.01226800000001</v>
      </c>
      <c r="L858">
        <v>136.23529099999999</v>
      </c>
      <c r="M858">
        <v>305.01831099999998</v>
      </c>
      <c r="O858" s="22">
        <f t="shared" ref="O858:O860" si="577">C858/C857-1</f>
        <v>7.8998692542433524E-3</v>
      </c>
      <c r="P858" s="22">
        <f t="shared" si="559"/>
        <v>1.176226566659988E-2</v>
      </c>
      <c r="Q858" s="22">
        <f t="shared" si="560"/>
        <v>1.0919263048201344E-3</v>
      </c>
      <c r="R858" s="22">
        <f t="shared" si="561"/>
        <v>2.183490987499237E-2</v>
      </c>
      <c r="S858" s="22">
        <f t="shared" si="562"/>
        <v>-7.3071229891380485E-3</v>
      </c>
      <c r="T858" s="22">
        <f t="shared" si="563"/>
        <v>-8.1987533100384979E-3</v>
      </c>
      <c r="U858" s="22">
        <f t="shared" si="564"/>
        <v>4.7288229358232625E-2</v>
      </c>
      <c r="V858" s="22">
        <f t="shared" si="565"/>
        <v>1.0440702852415606E-2</v>
      </c>
      <c r="W858" s="22">
        <f t="shared" si="566"/>
        <v>1.5003739374423564E-2</v>
      </c>
      <c r="X858" s="22">
        <f t="shared" si="567"/>
        <v>1.7472799992557242E-3</v>
      </c>
      <c r="Y858" s="22">
        <f t="shared" si="568"/>
        <v>-0.14072169078172858</v>
      </c>
      <c r="Z858" s="16"/>
    </row>
    <row r="859" spans="1:26">
      <c r="A859" s="2"/>
      <c r="B859" s="112">
        <v>44704</v>
      </c>
      <c r="C859">
        <v>88.377173999999997</v>
      </c>
      <c r="D859">
        <v>196.022018</v>
      </c>
      <c r="E859">
        <v>39.792113999999998</v>
      </c>
      <c r="F859">
        <v>41.735236999999998</v>
      </c>
      <c r="G859">
        <v>62.858116000000003</v>
      </c>
      <c r="H859">
        <v>118.140488</v>
      </c>
      <c r="I859">
        <v>236.28559899999999</v>
      </c>
      <c r="J859">
        <v>91.859840000000005</v>
      </c>
      <c r="K859">
        <v>478.182953</v>
      </c>
      <c r="L859">
        <v>141.700943</v>
      </c>
      <c r="M859">
        <v>326.48468000000003</v>
      </c>
      <c r="O859" s="22">
        <f t="shared" si="577"/>
        <v>2.2099000496771382E-2</v>
      </c>
      <c r="P859" s="22">
        <f t="shared" si="559"/>
        <v>1.3898936151036434E-2</v>
      </c>
      <c r="Q859" s="22">
        <f t="shared" si="560"/>
        <v>2.8523507453620534E-2</v>
      </c>
      <c r="R859" s="22">
        <f t="shared" si="561"/>
        <v>1.0229584534277691E-2</v>
      </c>
      <c r="S859" s="22">
        <f t="shared" si="562"/>
        <v>2.5371946633516274E-2</v>
      </c>
      <c r="T859" s="22">
        <f t="shared" si="563"/>
        <v>6.1871502232505149E-2</v>
      </c>
      <c r="U859" s="22">
        <f t="shared" si="564"/>
        <v>2.1041539240255203E-2</v>
      </c>
      <c r="V859" s="22">
        <f t="shared" si="565"/>
        <v>1.9518021738257563E-2</v>
      </c>
      <c r="W859" s="22">
        <f t="shared" si="566"/>
        <v>1.3073145378501128E-2</v>
      </c>
      <c r="X859" s="22">
        <f t="shared" si="567"/>
        <v>4.0119208171985443E-2</v>
      </c>
      <c r="Y859" s="22">
        <f t="shared" si="568"/>
        <v>7.0377312527968305E-2</v>
      </c>
      <c r="Z859" s="16"/>
    </row>
    <row r="860" spans="1:26">
      <c r="A860" s="2"/>
      <c r="B860" s="112">
        <v>44705</v>
      </c>
      <c r="C860">
        <v>88.857230999999999</v>
      </c>
      <c r="D860">
        <v>181.08786000000001</v>
      </c>
      <c r="E860">
        <v>40.288696000000002</v>
      </c>
      <c r="F860">
        <v>41.979416000000001</v>
      </c>
      <c r="G860">
        <v>62.061222000000001</v>
      </c>
      <c r="H860">
        <v>119.80925000000001</v>
      </c>
      <c r="I860">
        <v>244.906342</v>
      </c>
      <c r="J860">
        <v>94.408355999999998</v>
      </c>
      <c r="K860">
        <v>483.50814800000001</v>
      </c>
      <c r="L860">
        <v>138.97801200000001</v>
      </c>
      <c r="M860">
        <v>328.11050399999999</v>
      </c>
      <c r="O860" s="22">
        <f t="shared" si="577"/>
        <v>5.4319116381793542E-3</v>
      </c>
      <c r="P860" s="22">
        <f t="shared" si="559"/>
        <v>-7.6186125172938435E-2</v>
      </c>
      <c r="Q860" s="22">
        <f t="shared" si="560"/>
        <v>1.2479407351919214E-2</v>
      </c>
      <c r="R860" s="22">
        <f t="shared" si="561"/>
        <v>5.8506676264951096E-3</v>
      </c>
      <c r="S860" s="22">
        <f t="shared" si="562"/>
        <v>-1.267766281763838E-2</v>
      </c>
      <c r="T860" s="22">
        <f t="shared" si="563"/>
        <v>1.4125233679413984E-2</v>
      </c>
      <c r="U860" s="22">
        <f t="shared" si="564"/>
        <v>3.6484419856666728E-2</v>
      </c>
      <c r="V860" s="22">
        <f t="shared" si="565"/>
        <v>2.7743527530637913E-2</v>
      </c>
      <c r="W860" s="22">
        <f t="shared" si="566"/>
        <v>1.1136312924982184E-2</v>
      </c>
      <c r="X860" s="22">
        <f t="shared" si="567"/>
        <v>-1.921604007956379E-2</v>
      </c>
      <c r="Y860" s="22">
        <f t="shared" si="568"/>
        <v>4.979786494116567E-3</v>
      </c>
      <c r="Z860" s="16"/>
    </row>
    <row r="861" spans="1:26">
      <c r="A861" s="2"/>
      <c r="B861" s="112">
        <v>44706</v>
      </c>
      <c r="C861">
        <v>90.645660000000007</v>
      </c>
      <c r="D861">
        <v>183.63516200000001</v>
      </c>
      <c r="E861">
        <v>40.042023</v>
      </c>
      <c r="F861">
        <v>41.190536000000002</v>
      </c>
      <c r="G861">
        <v>62.800514</v>
      </c>
      <c r="H861">
        <v>120.64361599999999</v>
      </c>
      <c r="I861">
        <v>246.58317600000001</v>
      </c>
      <c r="J861">
        <v>94.342522000000002</v>
      </c>
      <c r="K861">
        <v>484.02319299999999</v>
      </c>
      <c r="L861">
        <v>139.13644400000001</v>
      </c>
      <c r="M861">
        <v>333.893372</v>
      </c>
      <c r="O861" s="22">
        <f t="shared" ref="O861" si="578">(C861/C860)-1</f>
        <v>2.0126994504251483E-2</v>
      </c>
      <c r="P861" s="22">
        <f t="shared" si="559"/>
        <v>1.4066663552156466E-2</v>
      </c>
      <c r="Q861" s="22">
        <f t="shared" si="560"/>
        <v>-6.1226354906100955E-3</v>
      </c>
      <c r="R861" s="22">
        <f t="shared" si="561"/>
        <v>-1.8792067045430016E-2</v>
      </c>
      <c r="S861" s="22">
        <f t="shared" si="562"/>
        <v>1.1912301694607219E-2</v>
      </c>
      <c r="T861" s="22">
        <f t="shared" si="563"/>
        <v>6.9641200491614708E-3</v>
      </c>
      <c r="U861" s="22">
        <f t="shared" si="564"/>
        <v>6.8468378005499542E-3</v>
      </c>
      <c r="V861" s="22">
        <f t="shared" si="565"/>
        <v>-6.9733234206514894E-4</v>
      </c>
      <c r="W861" s="22">
        <f t="shared" si="566"/>
        <v>1.0652250683478304E-3</v>
      </c>
      <c r="X861" s="22">
        <f t="shared" si="567"/>
        <v>1.1399788910493314E-3</v>
      </c>
      <c r="Y861" s="22">
        <f t="shared" si="568"/>
        <v>1.7624757298230209E-2</v>
      </c>
      <c r="Z861" s="16"/>
    </row>
    <row r="862" spans="1:26">
      <c r="A862" s="2"/>
      <c r="B862" s="112">
        <v>44707</v>
      </c>
      <c r="C862">
        <v>90.965698000000003</v>
      </c>
      <c r="D862">
        <v>191.426895</v>
      </c>
      <c r="E862">
        <v>40.895640999999998</v>
      </c>
      <c r="F862">
        <v>41.152973000000003</v>
      </c>
      <c r="G862">
        <v>64.682311999999996</v>
      </c>
      <c r="H862">
        <v>122.729584</v>
      </c>
      <c r="I862">
        <v>241.27806100000001</v>
      </c>
      <c r="J862">
        <v>93.919342</v>
      </c>
      <c r="K862">
        <v>488.04632600000002</v>
      </c>
      <c r="L862">
        <v>142.364349</v>
      </c>
      <c r="M862">
        <v>338.31320199999999</v>
      </c>
      <c r="O862" s="22">
        <f t="shared" ref="O862:O864" si="579">C862/C861-1</f>
        <v>3.530648902550837E-3</v>
      </c>
      <c r="P862" s="22">
        <f t="shared" si="559"/>
        <v>4.2430506854673089E-2</v>
      </c>
      <c r="Q862" s="22">
        <f t="shared" si="560"/>
        <v>2.1318053785644109E-2</v>
      </c>
      <c r="R862" s="22">
        <f t="shared" si="561"/>
        <v>-9.1193277989876087E-4</v>
      </c>
      <c r="S862" s="22">
        <f t="shared" si="562"/>
        <v>2.9964691053324666E-2</v>
      </c>
      <c r="T862" s="22">
        <f t="shared" si="563"/>
        <v>1.7290330555078892E-2</v>
      </c>
      <c r="U862" s="22">
        <f t="shared" si="564"/>
        <v>-2.1514505109626825E-2</v>
      </c>
      <c r="V862" s="22">
        <f t="shared" si="565"/>
        <v>-4.4855701440756901E-3</v>
      </c>
      <c r="W862" s="22">
        <f t="shared" si="566"/>
        <v>8.3118599649418812E-3</v>
      </c>
      <c r="X862" s="22">
        <f t="shared" si="567"/>
        <v>2.31995651692809E-2</v>
      </c>
      <c r="Y862" s="22">
        <f t="shared" si="568"/>
        <v>1.3237249884672675E-2</v>
      </c>
      <c r="Z862" s="16"/>
    </row>
    <row r="863" spans="1:26">
      <c r="A863" s="2"/>
      <c r="B863" s="112">
        <v>44708</v>
      </c>
      <c r="C863">
        <v>91.859916999999996</v>
      </c>
      <c r="D863">
        <v>194.92318700000001</v>
      </c>
      <c r="E863">
        <v>41.700569000000002</v>
      </c>
      <c r="F863">
        <v>41.303234000000003</v>
      </c>
      <c r="G863">
        <v>65.955887000000004</v>
      </c>
      <c r="H863">
        <v>124.464714</v>
      </c>
      <c r="I863">
        <v>247.21785</v>
      </c>
      <c r="J863">
        <v>94.587035999999998</v>
      </c>
      <c r="K863">
        <v>492.78848299999999</v>
      </c>
      <c r="L863">
        <v>148.16662600000001</v>
      </c>
      <c r="M863">
        <v>351.18335000000002</v>
      </c>
      <c r="O863" s="22">
        <f t="shared" si="579"/>
        <v>9.8302878959934947E-3</v>
      </c>
      <c r="P863" s="22">
        <f t="shared" si="559"/>
        <v>1.8264371889853859E-2</v>
      </c>
      <c r="Q863" s="22">
        <f t="shared" si="560"/>
        <v>1.9682488899000372E-2</v>
      </c>
      <c r="R863" s="22">
        <f t="shared" si="561"/>
        <v>3.6512793377041497E-3</v>
      </c>
      <c r="S863" s="22">
        <f t="shared" si="562"/>
        <v>1.9689695074597946E-2</v>
      </c>
      <c r="T863" s="22">
        <f t="shared" si="563"/>
        <v>1.4137830044302913E-2</v>
      </c>
      <c r="U863" s="22">
        <f t="shared" si="564"/>
        <v>2.4618023600579297E-2</v>
      </c>
      <c r="V863" s="22">
        <f t="shared" si="565"/>
        <v>7.1092278308337864E-3</v>
      </c>
      <c r="W863" s="22">
        <f t="shared" si="566"/>
        <v>9.716612434861327E-3</v>
      </c>
      <c r="X863" s="22">
        <f t="shared" si="567"/>
        <v>4.0756530976726602E-2</v>
      </c>
      <c r="Y863" s="22">
        <f t="shared" si="568"/>
        <v>3.8042109867175711E-2</v>
      </c>
      <c r="Z863" s="16"/>
    </row>
    <row r="864" spans="1:26">
      <c r="A864" s="2"/>
      <c r="B864" s="112">
        <v>44712</v>
      </c>
      <c r="C864">
        <v>90.363274000000004</v>
      </c>
      <c r="D864">
        <v>193.43476899999999</v>
      </c>
      <c r="E864">
        <v>41.749256000000003</v>
      </c>
      <c r="F864">
        <v>45.388480999999999</v>
      </c>
      <c r="G864">
        <v>65.463820999999996</v>
      </c>
      <c r="H864">
        <v>125.374931</v>
      </c>
      <c r="I864">
        <v>242.64222699999999</v>
      </c>
      <c r="J864">
        <v>93.345687999999996</v>
      </c>
      <c r="K864">
        <v>482.75021400000003</v>
      </c>
      <c r="L864">
        <v>147.374527</v>
      </c>
      <c r="M864">
        <v>348.31137100000001</v>
      </c>
      <c r="O864" s="22">
        <f t="shared" si="579"/>
        <v>-1.6292666582748971E-2</v>
      </c>
      <c r="P864" s="22">
        <f t="shared" si="559"/>
        <v>-7.6359207075761271E-3</v>
      </c>
      <c r="Q864" s="22">
        <f t="shared" si="560"/>
        <v>1.1675380256801482E-3</v>
      </c>
      <c r="R864" s="22">
        <f t="shared" si="561"/>
        <v>9.8908647201814581E-2</v>
      </c>
      <c r="S864" s="22">
        <f t="shared" si="562"/>
        <v>-7.4605319158244088E-3</v>
      </c>
      <c r="T864" s="22">
        <f t="shared" si="563"/>
        <v>7.3130525973812421E-3</v>
      </c>
      <c r="U864" s="22">
        <f t="shared" si="564"/>
        <v>-1.8508465307015665E-2</v>
      </c>
      <c r="V864" s="22">
        <f t="shared" si="565"/>
        <v>-1.3123870379023184E-2</v>
      </c>
      <c r="W864" s="22">
        <f t="shared" si="566"/>
        <v>-2.0370340107968676E-2</v>
      </c>
      <c r="X864" s="22">
        <f t="shared" si="567"/>
        <v>-5.3460014672940259E-3</v>
      </c>
      <c r="Y864" s="22">
        <f t="shared" si="568"/>
        <v>-8.178004452659926E-3</v>
      </c>
      <c r="Z864" s="16"/>
    </row>
    <row r="865" spans="1:26">
      <c r="A865" s="2"/>
      <c r="B865" s="112">
        <v>44713</v>
      </c>
      <c r="C865">
        <v>92.095230000000001</v>
      </c>
      <c r="D865">
        <v>188.44006300000001</v>
      </c>
      <c r="E865">
        <v>40.717125000000003</v>
      </c>
      <c r="F865">
        <v>43.425690000000003</v>
      </c>
      <c r="G865">
        <v>65.048957999999999</v>
      </c>
      <c r="H865">
        <v>123.175217</v>
      </c>
      <c r="I865">
        <v>239.260223</v>
      </c>
      <c r="J865">
        <v>92.753226999999995</v>
      </c>
      <c r="K865">
        <v>478.639679</v>
      </c>
      <c r="L865">
        <v>147.245834</v>
      </c>
      <c r="M865">
        <v>342.83041400000002</v>
      </c>
      <c r="O865" s="22">
        <f t="shared" ref="O865" si="580">(C865/C864)-1</f>
        <v>1.9166591949733913E-2</v>
      </c>
      <c r="P865" s="22">
        <f t="shared" si="559"/>
        <v>-2.5821138701284774E-2</v>
      </c>
      <c r="Q865" s="22">
        <f t="shared" si="560"/>
        <v>-2.4722141156240052E-2</v>
      </c>
      <c r="R865" s="22">
        <f t="shared" si="561"/>
        <v>-4.3244253977126834E-2</v>
      </c>
      <c r="S865" s="22">
        <f t="shared" si="562"/>
        <v>-6.3372866670889927E-3</v>
      </c>
      <c r="T865" s="22">
        <f t="shared" si="563"/>
        <v>-1.7545086425610923E-2</v>
      </c>
      <c r="U865" s="22">
        <f t="shared" si="564"/>
        <v>-1.3938233430407787E-2</v>
      </c>
      <c r="V865" s="22">
        <f t="shared" si="565"/>
        <v>-6.3469562729024931E-3</v>
      </c>
      <c r="W865" s="22">
        <f t="shared" si="566"/>
        <v>-8.514827918854162E-3</v>
      </c>
      <c r="X865" s="22">
        <f t="shared" si="567"/>
        <v>-8.7323774752467997E-4</v>
      </c>
      <c r="Y865" s="22">
        <f t="shared" si="568"/>
        <v>-1.5735796922920375E-2</v>
      </c>
      <c r="Z865" s="16"/>
    </row>
    <row r="866" spans="1:26">
      <c r="A866" s="2"/>
      <c r="B866" s="112">
        <v>44714</v>
      </c>
      <c r="C866">
        <v>91.935219000000004</v>
      </c>
      <c r="D866">
        <v>198.64923099999999</v>
      </c>
      <c r="E866">
        <v>41.385738000000003</v>
      </c>
      <c r="F866">
        <v>43.810733999999997</v>
      </c>
      <c r="G866">
        <v>66.399711999999994</v>
      </c>
      <c r="H866">
        <v>125.15685999999999</v>
      </c>
      <c r="I866">
        <v>248.54414399999999</v>
      </c>
      <c r="J866">
        <v>92.706199999999995</v>
      </c>
      <c r="K866">
        <v>478.35788000000002</v>
      </c>
      <c r="L866">
        <v>149.72117600000001</v>
      </c>
      <c r="M866">
        <v>351.52404799999999</v>
      </c>
      <c r="O866" s="22">
        <f t="shared" ref="O866:O868" si="581">C866/C865-1</f>
        <v>-1.7374515487935671E-3</v>
      </c>
      <c r="P866" s="22">
        <f t="shared" si="559"/>
        <v>5.4177269087412494E-2</v>
      </c>
      <c r="Q866" s="22">
        <f t="shared" si="560"/>
        <v>1.6420928540509694E-2</v>
      </c>
      <c r="R866" s="22">
        <f t="shared" si="561"/>
        <v>8.8667330329119665E-3</v>
      </c>
      <c r="S866" s="22">
        <f t="shared" si="562"/>
        <v>2.0765190427800562E-2</v>
      </c>
      <c r="T866" s="22">
        <f t="shared" si="563"/>
        <v>1.6088000884138864E-2</v>
      </c>
      <c r="U866" s="22">
        <f t="shared" si="564"/>
        <v>3.8802609491841888E-2</v>
      </c>
      <c r="V866" s="22">
        <f t="shared" si="565"/>
        <v>-5.0701200940428404E-4</v>
      </c>
      <c r="W866" s="22">
        <f t="shared" si="566"/>
        <v>-5.8874976806921886E-4</v>
      </c>
      <c r="X866" s="22">
        <f t="shared" si="567"/>
        <v>1.6810947602089898E-2</v>
      </c>
      <c r="Y866" s="22">
        <f t="shared" si="568"/>
        <v>2.535840942046641E-2</v>
      </c>
      <c r="Z866" s="16"/>
    </row>
    <row r="867" spans="1:26">
      <c r="A867" s="2"/>
      <c r="B867" s="112">
        <v>44715</v>
      </c>
      <c r="C867">
        <v>93.271843000000004</v>
      </c>
      <c r="D867">
        <v>190.577789</v>
      </c>
      <c r="E867">
        <v>40.674937999999997</v>
      </c>
      <c r="F867">
        <v>43.688640999999997</v>
      </c>
      <c r="G867">
        <v>64.566528000000005</v>
      </c>
      <c r="H867">
        <v>123.41224699999999</v>
      </c>
      <c r="I867">
        <v>252.68408199999999</v>
      </c>
      <c r="J867">
        <v>92.076133999999996</v>
      </c>
      <c r="K867">
        <v>471.89566000000002</v>
      </c>
      <c r="L867">
        <v>143.94860800000001</v>
      </c>
      <c r="M867">
        <v>351.44613600000002</v>
      </c>
      <c r="O867" s="22">
        <f t="shared" si="581"/>
        <v>1.4538759079912644E-2</v>
      </c>
      <c r="P867" s="22">
        <f t="shared" si="559"/>
        <v>-4.0631629729288909E-2</v>
      </c>
      <c r="Q867" s="22">
        <f t="shared" si="560"/>
        <v>-1.7174998788230034E-2</v>
      </c>
      <c r="R867" s="22">
        <f t="shared" si="561"/>
        <v>-2.7868284516757713E-3</v>
      </c>
      <c r="S867" s="22">
        <f t="shared" si="562"/>
        <v>-2.7608312517981792E-2</v>
      </c>
      <c r="T867" s="22">
        <f t="shared" si="563"/>
        <v>-1.3939411711032079E-2</v>
      </c>
      <c r="U867" s="22">
        <f t="shared" si="564"/>
        <v>1.6656751325430541E-2</v>
      </c>
      <c r="V867" s="22">
        <f t="shared" si="565"/>
        <v>-6.796373921053811E-3</v>
      </c>
      <c r="W867" s="22">
        <f t="shared" si="566"/>
        <v>-1.3509174344530472E-2</v>
      </c>
      <c r="X867" s="22">
        <f t="shared" si="567"/>
        <v>-3.8555454573773851E-2</v>
      </c>
      <c r="Y867" s="22">
        <f t="shared" si="568"/>
        <v>-2.2164059740226172E-4</v>
      </c>
      <c r="Z867" s="16"/>
    </row>
    <row r="868" spans="1:26">
      <c r="A868" s="2"/>
      <c r="B868" s="112">
        <v>44718</v>
      </c>
      <c r="C868">
        <v>93.036513999999997</v>
      </c>
      <c r="D868">
        <v>194.04411300000001</v>
      </c>
      <c r="E868">
        <v>40.528877000000001</v>
      </c>
      <c r="F868">
        <v>43.867072999999998</v>
      </c>
      <c r="G868">
        <v>65.290154000000001</v>
      </c>
      <c r="H868">
        <v>123.004532</v>
      </c>
      <c r="I868">
        <v>253.280869</v>
      </c>
      <c r="J868">
        <v>92.254807</v>
      </c>
      <c r="K868">
        <v>476.33654799999999</v>
      </c>
      <c r="L868">
        <v>144.701111</v>
      </c>
      <c r="M868">
        <v>353.30560300000002</v>
      </c>
      <c r="O868" s="22">
        <f t="shared" si="581"/>
        <v>-2.5230443875758901E-3</v>
      </c>
      <c r="P868" s="22">
        <f t="shared" si="559"/>
        <v>1.8188499395383362E-2</v>
      </c>
      <c r="Q868" s="22">
        <f t="shared" si="560"/>
        <v>-3.5909335620867289E-3</v>
      </c>
      <c r="R868" s="22">
        <f t="shared" si="561"/>
        <v>4.0841737329389005E-3</v>
      </c>
      <c r="S868" s="22">
        <f t="shared" si="562"/>
        <v>1.1207447921003144E-2</v>
      </c>
      <c r="T868" s="22">
        <f t="shared" si="563"/>
        <v>-3.3036834666821946E-3</v>
      </c>
      <c r="U868" s="22">
        <f t="shared" si="564"/>
        <v>2.3617910367619288E-3</v>
      </c>
      <c r="V868" s="22">
        <f t="shared" si="565"/>
        <v>1.9404919846004454E-3</v>
      </c>
      <c r="W868" s="22">
        <f t="shared" si="566"/>
        <v>9.4107413490516212E-3</v>
      </c>
      <c r="X868" s="22">
        <f t="shared" si="567"/>
        <v>5.2275809433321996E-3</v>
      </c>
      <c r="Y868" s="22">
        <f t="shared" si="568"/>
        <v>5.2909018183087131E-3</v>
      </c>
      <c r="Z868" s="16"/>
    </row>
    <row r="869" spans="1:26">
      <c r="A869" s="2"/>
      <c r="B869" s="112">
        <v>44719</v>
      </c>
      <c r="C869">
        <v>97.300537000000006</v>
      </c>
      <c r="D869">
        <v>195.44262699999999</v>
      </c>
      <c r="E869">
        <v>40.042023</v>
      </c>
      <c r="F869">
        <v>43.904640000000001</v>
      </c>
      <c r="G869">
        <v>65.579605000000001</v>
      </c>
      <c r="H869">
        <v>123.32693500000001</v>
      </c>
      <c r="I869">
        <v>252.134567</v>
      </c>
      <c r="J869">
        <v>92.612166999999999</v>
      </c>
      <c r="K869">
        <v>483.06115699999998</v>
      </c>
      <c r="L869">
        <v>147.245834</v>
      </c>
      <c r="M869">
        <v>358.10513300000002</v>
      </c>
      <c r="O869" s="22">
        <f t="shared" ref="O869" si="582">(C869/C868)-1</f>
        <v>4.5831715061894984E-2</v>
      </c>
      <c r="P869" s="22">
        <f t="shared" si="559"/>
        <v>7.2071962317143967E-3</v>
      </c>
      <c r="Q869" s="22">
        <f t="shared" si="560"/>
        <v>-1.2012521343732319E-2</v>
      </c>
      <c r="R869" s="22">
        <f t="shared" si="561"/>
        <v>8.5638264490550675E-4</v>
      </c>
      <c r="S869" s="22">
        <f t="shared" si="562"/>
        <v>4.4333024547622557E-3</v>
      </c>
      <c r="T869" s="22">
        <f t="shared" si="563"/>
        <v>2.6210660270631347E-3</v>
      </c>
      <c r="U869" s="22">
        <f t="shared" si="564"/>
        <v>-4.5258135939196809E-3</v>
      </c>
      <c r="V869" s="22">
        <f t="shared" si="565"/>
        <v>3.8736192901036581E-3</v>
      </c>
      <c r="W869" s="22">
        <f t="shared" si="566"/>
        <v>1.4117348392086893E-2</v>
      </c>
      <c r="X869" s="22">
        <f t="shared" si="567"/>
        <v>1.7586064007483637E-2</v>
      </c>
      <c r="Y869" s="22">
        <f t="shared" si="568"/>
        <v>1.3584641622567117E-2</v>
      </c>
      <c r="Z869" s="16"/>
    </row>
    <row r="870" spans="1:26">
      <c r="A870" s="2"/>
      <c r="B870" s="112">
        <v>44720</v>
      </c>
      <c r="C870">
        <v>98.448905999999994</v>
      </c>
      <c r="D870">
        <v>196.43158</v>
      </c>
      <c r="E870">
        <v>39.694744</v>
      </c>
      <c r="F870">
        <v>43.237853999999999</v>
      </c>
      <c r="G870">
        <v>65.261215000000007</v>
      </c>
      <c r="H870">
        <v>121.36422</v>
      </c>
      <c r="I870">
        <v>250.53358499999999</v>
      </c>
      <c r="J870">
        <v>91.257973000000007</v>
      </c>
      <c r="K870">
        <v>479.591949</v>
      </c>
      <c r="L870">
        <v>146.50318899999999</v>
      </c>
      <c r="M870">
        <v>345.62439000000001</v>
      </c>
      <c r="O870" s="22">
        <f t="shared" ref="O870:O872" si="583">C870/C869-1</f>
        <v>1.1802288408747197E-2</v>
      </c>
      <c r="P870" s="22">
        <f t="shared" si="559"/>
        <v>5.060068088421632E-3</v>
      </c>
      <c r="Q870" s="22">
        <f t="shared" si="560"/>
        <v>-8.672863506421713E-3</v>
      </c>
      <c r="R870" s="22">
        <f t="shared" si="561"/>
        <v>-1.5187141951283567E-2</v>
      </c>
      <c r="S870" s="22">
        <f t="shared" si="562"/>
        <v>-4.8550155189253097E-3</v>
      </c>
      <c r="T870" s="22">
        <f t="shared" si="563"/>
        <v>-1.5914731035843843E-2</v>
      </c>
      <c r="U870" s="22">
        <f t="shared" si="564"/>
        <v>-6.3497124533504756E-3</v>
      </c>
      <c r="V870" s="22">
        <f t="shared" si="565"/>
        <v>-1.4622204013431506E-2</v>
      </c>
      <c r="W870" s="22">
        <f t="shared" si="566"/>
        <v>-7.1817159167695266E-3</v>
      </c>
      <c r="X870" s="22">
        <f t="shared" si="567"/>
        <v>-5.0435722344444045E-3</v>
      </c>
      <c r="Y870" s="22">
        <f t="shared" si="568"/>
        <v>-3.4852175659822238E-2</v>
      </c>
      <c r="Z870" s="16"/>
    </row>
    <row r="871" spans="1:26">
      <c r="A871" s="2"/>
      <c r="B871" s="112">
        <v>44721</v>
      </c>
      <c r="C871">
        <v>96.321601999999999</v>
      </c>
      <c r="D871">
        <v>183.80497700000001</v>
      </c>
      <c r="E871">
        <v>39.279288999999999</v>
      </c>
      <c r="F871">
        <v>42.439590000000003</v>
      </c>
      <c r="G871">
        <v>63.794677999999998</v>
      </c>
      <c r="H871">
        <v>118.813683</v>
      </c>
      <c r="I871">
        <v>246.49792500000001</v>
      </c>
      <c r="J871">
        <v>88.878715999999997</v>
      </c>
      <c r="K871">
        <v>475.60775799999999</v>
      </c>
      <c r="L871">
        <v>141.23558</v>
      </c>
      <c r="M871">
        <v>336.19085699999999</v>
      </c>
      <c r="O871" s="22">
        <f t="shared" si="583"/>
        <v>-2.160820354875248E-2</v>
      </c>
      <c r="P871" s="22">
        <f t="shared" si="559"/>
        <v>-6.4279903465623955E-2</v>
      </c>
      <c r="Q871" s="22">
        <f t="shared" si="560"/>
        <v>-1.0466247118258276E-2</v>
      </c>
      <c r="R871" s="22">
        <f t="shared" si="561"/>
        <v>-1.8462155869252816E-2</v>
      </c>
      <c r="S871" s="22">
        <f t="shared" si="562"/>
        <v>-2.24718004407366E-2</v>
      </c>
      <c r="T871" s="22">
        <f t="shared" si="563"/>
        <v>-2.1015559610567336E-2</v>
      </c>
      <c r="U871" s="22">
        <f t="shared" si="564"/>
        <v>-1.6108259497424227E-2</v>
      </c>
      <c r="V871" s="22">
        <f t="shared" si="565"/>
        <v>-2.6071771285123835E-2</v>
      </c>
      <c r="W871" s="22">
        <f t="shared" si="566"/>
        <v>-8.307460140453693E-3</v>
      </c>
      <c r="X871" s="22">
        <f t="shared" si="567"/>
        <v>-3.5955592748223353E-2</v>
      </c>
      <c r="Y871" s="22">
        <f t="shared" si="568"/>
        <v>-2.7294176200933107E-2</v>
      </c>
      <c r="Z871" s="16"/>
    </row>
    <row r="872" spans="1:26">
      <c r="A872" s="2"/>
      <c r="B872" s="112">
        <v>44722</v>
      </c>
      <c r="C872">
        <v>94.561408999999998</v>
      </c>
      <c r="D872">
        <v>175.383926</v>
      </c>
      <c r="E872">
        <v>39.499996000000003</v>
      </c>
      <c r="F872">
        <v>42.317504999999997</v>
      </c>
      <c r="G872">
        <v>61.295752999999998</v>
      </c>
      <c r="H872">
        <v>113.35231</v>
      </c>
      <c r="I872">
        <v>237.79184000000001</v>
      </c>
      <c r="J872">
        <v>89.480582999999996</v>
      </c>
      <c r="K872">
        <v>470.94332900000001</v>
      </c>
      <c r="L872">
        <v>135.77984599999999</v>
      </c>
      <c r="M872">
        <v>326.35818499999999</v>
      </c>
      <c r="O872" s="22">
        <f t="shared" si="583"/>
        <v>-1.8274125050370293E-2</v>
      </c>
      <c r="P872" s="22">
        <f t="shared" si="559"/>
        <v>-4.58151413386374E-2</v>
      </c>
      <c r="Q872" s="22">
        <f t="shared" si="560"/>
        <v>5.6189153525667557E-3</v>
      </c>
      <c r="R872" s="22">
        <f t="shared" si="561"/>
        <v>-2.8766771780783795E-3</v>
      </c>
      <c r="S872" s="22">
        <f t="shared" si="562"/>
        <v>-3.9171371003706601E-2</v>
      </c>
      <c r="T872" s="22">
        <f t="shared" si="563"/>
        <v>-4.5965858999590048E-2</v>
      </c>
      <c r="U872" s="22">
        <f t="shared" si="564"/>
        <v>-3.5319100556323146E-2</v>
      </c>
      <c r="V872" s="22">
        <f t="shared" si="565"/>
        <v>6.771778746218704E-3</v>
      </c>
      <c r="W872" s="22">
        <f t="shared" si="566"/>
        <v>-9.8073021760927137E-3</v>
      </c>
      <c r="X872" s="22">
        <f t="shared" si="567"/>
        <v>-3.8628609023307114E-2</v>
      </c>
      <c r="Y872" s="22">
        <f t="shared" si="568"/>
        <v>-2.9247291516913521E-2</v>
      </c>
      <c r="Z872" s="16"/>
    </row>
    <row r="873" spans="1:26">
      <c r="A873" s="2"/>
      <c r="B873" s="112">
        <v>44725</v>
      </c>
      <c r="C873">
        <v>90.222083999999995</v>
      </c>
      <c r="D873">
        <v>164.085892</v>
      </c>
      <c r="E873">
        <v>38.756732999999997</v>
      </c>
      <c r="F873">
        <v>41.594368000000003</v>
      </c>
      <c r="G873">
        <v>58.729304999999997</v>
      </c>
      <c r="H873">
        <v>109.976845</v>
      </c>
      <c r="I873">
        <v>227.39004499999999</v>
      </c>
      <c r="J873">
        <v>85.718918000000002</v>
      </c>
      <c r="K873">
        <v>456.43502799999999</v>
      </c>
      <c r="L873">
        <v>130.58154300000001</v>
      </c>
      <c r="M873">
        <v>316.30154399999998</v>
      </c>
      <c r="O873" s="22">
        <f t="shared" ref="O873" si="584">(C873/C872)-1</f>
        <v>-4.5888963012384876E-2</v>
      </c>
      <c r="P873" s="22">
        <f t="shared" si="559"/>
        <v>-6.4418868123638617E-2</v>
      </c>
      <c r="Q873" s="22">
        <f t="shared" si="560"/>
        <v>-1.8816786715624145E-2</v>
      </c>
      <c r="R873" s="22">
        <f t="shared" si="561"/>
        <v>-1.7088365677513262E-2</v>
      </c>
      <c r="S873" s="22">
        <f t="shared" si="562"/>
        <v>-4.1869915522532275E-2</v>
      </c>
      <c r="T873" s="22">
        <f t="shared" si="563"/>
        <v>-2.9778528554027739E-2</v>
      </c>
      <c r="U873" s="22">
        <f t="shared" si="564"/>
        <v>-4.3743279836684135E-2</v>
      </c>
      <c r="V873" s="22">
        <f t="shared" si="565"/>
        <v>-4.2038896863244579E-2</v>
      </c>
      <c r="W873" s="22">
        <f t="shared" si="566"/>
        <v>-3.0806893540262892E-2</v>
      </c>
      <c r="X873" s="22">
        <f t="shared" si="567"/>
        <v>-3.8284790807613489E-2</v>
      </c>
      <c r="Y873" s="22">
        <f t="shared" si="568"/>
        <v>-3.0814735043338981E-2</v>
      </c>
      <c r="Z873" s="16"/>
    </row>
    <row r="874" spans="1:26">
      <c r="A874" s="2"/>
      <c r="B874" s="112">
        <v>44726</v>
      </c>
      <c r="C874">
        <v>90.457397</v>
      </c>
      <c r="D874">
        <v>163.55645799999999</v>
      </c>
      <c r="E874">
        <v>38.772964000000002</v>
      </c>
      <c r="F874">
        <v>40.908794</v>
      </c>
      <c r="G874">
        <v>58.246882999999997</v>
      </c>
      <c r="H874">
        <v>108.14690400000001</v>
      </c>
      <c r="I874">
        <v>222.141785</v>
      </c>
      <c r="J874">
        <v>83.490134999999995</v>
      </c>
      <c r="K874">
        <v>448.70953400000002</v>
      </c>
      <c r="L874">
        <v>131.45283499999999</v>
      </c>
      <c r="M874">
        <v>317.937073</v>
      </c>
      <c r="O874" s="22">
        <f t="shared" ref="O874:O876" si="585">C874/C873-1</f>
        <v>2.6081530105201978E-3</v>
      </c>
      <c r="P874" s="22">
        <f t="shared" si="559"/>
        <v>-3.2265662425140507E-3</v>
      </c>
      <c r="Q874" s="22">
        <f t="shared" si="560"/>
        <v>4.187917490363624E-4</v>
      </c>
      <c r="R874" s="22">
        <f t="shared" si="561"/>
        <v>-1.648237569086286E-2</v>
      </c>
      <c r="S874" s="22">
        <f t="shared" si="562"/>
        <v>-8.2143318399562348E-3</v>
      </c>
      <c r="T874" s="22">
        <f t="shared" si="563"/>
        <v>-1.6639329851660944E-2</v>
      </c>
      <c r="U874" s="22">
        <f t="shared" si="564"/>
        <v>-2.3080429928231894E-2</v>
      </c>
      <c r="V874" s="22">
        <f t="shared" si="565"/>
        <v>-2.6001063149210579E-2</v>
      </c>
      <c r="W874" s="22">
        <f t="shared" si="566"/>
        <v>-1.6925725516403589E-2</v>
      </c>
      <c r="X874" s="22">
        <f t="shared" si="567"/>
        <v>6.672397798209273E-3</v>
      </c>
      <c r="Y874" s="22">
        <f t="shared" si="568"/>
        <v>5.1707904404032501E-3</v>
      </c>
      <c r="Z874" s="16"/>
    </row>
    <row r="875" spans="1:26">
      <c r="A875" s="2"/>
      <c r="B875" s="112">
        <v>44727</v>
      </c>
      <c r="C875">
        <v>89.318459000000004</v>
      </c>
      <c r="D875">
        <v>169.17051699999999</v>
      </c>
      <c r="E875">
        <v>38.746997999999998</v>
      </c>
      <c r="F875">
        <v>41.378371999999999</v>
      </c>
      <c r="G875">
        <v>58.227584999999998</v>
      </c>
      <c r="H875">
        <v>109.42691000000001</v>
      </c>
      <c r="I875">
        <v>228.68789699999999</v>
      </c>
      <c r="J875">
        <v>82.991707000000005</v>
      </c>
      <c r="K875">
        <v>451.21658300000001</v>
      </c>
      <c r="L875">
        <v>134.096542</v>
      </c>
      <c r="M875">
        <v>321.83120700000001</v>
      </c>
      <c r="O875" s="22">
        <f t="shared" si="585"/>
        <v>-1.2590877449192961E-2</v>
      </c>
      <c r="P875" s="22">
        <f t="shared" si="559"/>
        <v>3.4324899601335224E-2</v>
      </c>
      <c r="Q875" s="22">
        <f t="shared" si="560"/>
        <v>-6.6969344928091701E-4</v>
      </c>
      <c r="R875" s="22">
        <f t="shared" si="561"/>
        <v>1.1478656642872398E-2</v>
      </c>
      <c r="S875" s="22">
        <f t="shared" si="562"/>
        <v>-3.3131386618578951E-4</v>
      </c>
      <c r="T875" s="22">
        <f t="shared" si="563"/>
        <v>1.1835808078241472E-2</v>
      </c>
      <c r="U875" s="22">
        <f t="shared" si="564"/>
        <v>2.9468170520012604E-2</v>
      </c>
      <c r="V875" s="22">
        <f t="shared" si="565"/>
        <v>-5.9699029112839641E-3</v>
      </c>
      <c r="W875" s="22">
        <f t="shared" si="566"/>
        <v>5.5872425478706855E-3</v>
      </c>
      <c r="X875" s="22">
        <f t="shared" si="567"/>
        <v>2.0111449098834555E-2</v>
      </c>
      <c r="Y875" s="22">
        <f t="shared" si="568"/>
        <v>1.2248128106784328E-2</v>
      </c>
      <c r="Z875" s="16"/>
    </row>
    <row r="876" spans="1:26">
      <c r="A876" s="2"/>
      <c r="B876" s="112">
        <v>44728</v>
      </c>
      <c r="C876">
        <v>86.023949000000002</v>
      </c>
      <c r="D876">
        <v>160.69949299999999</v>
      </c>
      <c r="E876">
        <v>39.149464000000002</v>
      </c>
      <c r="F876">
        <v>41.030884</v>
      </c>
      <c r="G876">
        <v>54.783138000000001</v>
      </c>
      <c r="H876">
        <v>107.54956799999999</v>
      </c>
      <c r="I876">
        <v>223.17012</v>
      </c>
      <c r="J876">
        <v>82.446265999999994</v>
      </c>
      <c r="K876">
        <v>444.78988600000002</v>
      </c>
      <c r="L876">
        <v>128.77943400000001</v>
      </c>
      <c r="M876">
        <v>309.16549700000002</v>
      </c>
      <c r="O876" s="22">
        <f t="shared" si="585"/>
        <v>-3.6884984771177076E-2</v>
      </c>
      <c r="P876" s="22">
        <f t="shared" si="559"/>
        <v>-5.0073879008125322E-2</v>
      </c>
      <c r="Q876" s="22">
        <f t="shared" si="560"/>
        <v>1.03870240476438E-2</v>
      </c>
      <c r="R876" s="22">
        <f t="shared" si="561"/>
        <v>-8.3978171011657166E-3</v>
      </c>
      <c r="S876" s="22">
        <f t="shared" si="562"/>
        <v>-5.9154900551001699E-2</v>
      </c>
      <c r="T876" s="22">
        <f t="shared" si="563"/>
        <v>-1.7156127318225578E-2</v>
      </c>
      <c r="U876" s="22">
        <f t="shared" si="564"/>
        <v>-2.4127979977882186E-2</v>
      </c>
      <c r="V876" s="22">
        <f t="shared" si="565"/>
        <v>-6.5722349824665072E-3</v>
      </c>
      <c r="W876" s="22">
        <f t="shared" si="566"/>
        <v>-1.4243042570091013E-2</v>
      </c>
      <c r="X876" s="22">
        <f t="shared" si="567"/>
        <v>-3.9651343134560424E-2</v>
      </c>
      <c r="Y876" s="22">
        <f t="shared" si="568"/>
        <v>-3.9355133139714393E-2</v>
      </c>
      <c r="Z876" s="16"/>
    </row>
    <row r="877" spans="1:26">
      <c r="A877" s="2"/>
      <c r="B877" s="112">
        <v>44729</v>
      </c>
      <c r="C877">
        <v>81.063377000000003</v>
      </c>
      <c r="D877">
        <v>163.566452</v>
      </c>
      <c r="E877">
        <v>38.393219000000002</v>
      </c>
      <c r="F877">
        <v>41.059063000000002</v>
      </c>
      <c r="G877">
        <v>54.310375000000001</v>
      </c>
      <c r="H877">
        <v>107.17029599999999</v>
      </c>
      <c r="I877">
        <v>225.06654399999999</v>
      </c>
      <c r="J877">
        <v>81.703339</v>
      </c>
      <c r="K877">
        <v>440.85977200000002</v>
      </c>
      <c r="L877">
        <v>130.26469399999999</v>
      </c>
      <c r="M877">
        <v>314.17923000000002</v>
      </c>
      <c r="O877" s="22">
        <f t="shared" ref="O877" si="586">(C877/C876)-1</f>
        <v>-5.7665011402812993E-2</v>
      </c>
      <c r="P877" s="22">
        <f t="shared" si="559"/>
        <v>1.7840498102878355E-2</v>
      </c>
      <c r="Q877" s="22">
        <f t="shared" si="560"/>
        <v>-1.9316867275628646E-2</v>
      </c>
      <c r="R877" s="22">
        <f t="shared" si="561"/>
        <v>6.8677535682626356E-4</v>
      </c>
      <c r="S877" s="22">
        <f t="shared" si="562"/>
        <v>-8.6297174141429789E-3</v>
      </c>
      <c r="T877" s="22">
        <f t="shared" si="563"/>
        <v>-3.5264855736101275E-3</v>
      </c>
      <c r="U877" s="22">
        <f t="shared" si="564"/>
        <v>8.4976608875775295E-3</v>
      </c>
      <c r="V877" s="22">
        <f t="shared" si="565"/>
        <v>-9.0110448422248135E-3</v>
      </c>
      <c r="W877" s="22">
        <f t="shared" si="566"/>
        <v>-8.8358888628146115E-3</v>
      </c>
      <c r="X877" s="22">
        <f t="shared" si="567"/>
        <v>1.1533363316381662E-2</v>
      </c>
      <c r="Y877" s="22">
        <f t="shared" si="568"/>
        <v>1.6216987499093394E-2</v>
      </c>
      <c r="Z877" s="16"/>
    </row>
    <row r="878" spans="1:26">
      <c r="A878" s="2"/>
      <c r="B878" s="112">
        <v>44733</v>
      </c>
      <c r="C878">
        <v>86.108672999999996</v>
      </c>
      <c r="D878">
        <v>156.883545</v>
      </c>
      <c r="E878">
        <v>39.652541999999997</v>
      </c>
      <c r="F878">
        <v>41.669502000000001</v>
      </c>
      <c r="G878">
        <v>54.860329</v>
      </c>
      <c r="H878">
        <v>109.82514999999999</v>
      </c>
      <c r="I878">
        <v>235.244461</v>
      </c>
      <c r="J878">
        <v>82.954093999999998</v>
      </c>
      <c r="K878">
        <v>468.41961700000002</v>
      </c>
      <c r="L878">
        <v>134.53222700000001</v>
      </c>
      <c r="M878">
        <v>320.55587800000001</v>
      </c>
      <c r="O878" s="22">
        <f t="shared" ref="O878:O880" si="587">C878/C877-1</f>
        <v>6.2238907219470896E-2</v>
      </c>
      <c r="P878" s="22">
        <f t="shared" si="559"/>
        <v>-4.0857443065403176E-2</v>
      </c>
      <c r="Q878" s="22">
        <f t="shared" si="560"/>
        <v>3.2800662012737014E-2</v>
      </c>
      <c r="R878" s="22">
        <f t="shared" si="561"/>
        <v>1.4867338789489759E-2</v>
      </c>
      <c r="S878" s="22">
        <f t="shared" si="562"/>
        <v>1.012613151722852E-2</v>
      </c>
      <c r="T878" s="22">
        <f t="shared" si="563"/>
        <v>2.477229324812158E-2</v>
      </c>
      <c r="U878" s="22">
        <f t="shared" si="564"/>
        <v>4.522181226544264E-2</v>
      </c>
      <c r="V878" s="22">
        <f t="shared" si="565"/>
        <v>1.5308493083740382E-2</v>
      </c>
      <c r="W878" s="22">
        <f t="shared" si="566"/>
        <v>6.2513857580999588E-2</v>
      </c>
      <c r="X878" s="22">
        <f t="shared" si="567"/>
        <v>3.2760473071851814E-2</v>
      </c>
      <c r="Y878" s="22">
        <f t="shared" si="568"/>
        <v>2.029621117856828E-2</v>
      </c>
      <c r="Z878" s="16"/>
    </row>
    <row r="879" spans="1:26">
      <c r="A879" s="2"/>
      <c r="B879" s="112">
        <v>44734</v>
      </c>
      <c r="C879">
        <v>82.701233000000002</v>
      </c>
      <c r="D879">
        <v>155.68483000000001</v>
      </c>
      <c r="E879">
        <v>39.172176</v>
      </c>
      <c r="F879">
        <v>41.669502000000001</v>
      </c>
      <c r="G879">
        <v>53.943741000000003</v>
      </c>
      <c r="H879">
        <v>109.20884700000001</v>
      </c>
      <c r="I879">
        <v>240.16184999999999</v>
      </c>
      <c r="J879">
        <v>83.602974000000003</v>
      </c>
      <c r="K879">
        <v>477.54769900000002</v>
      </c>
      <c r="L879">
        <v>134.01736500000001</v>
      </c>
      <c r="M879">
        <v>309.51608299999998</v>
      </c>
      <c r="O879" s="22">
        <f t="shared" si="587"/>
        <v>-3.9571391374246256E-2</v>
      </c>
      <c r="P879" s="22">
        <f t="shared" si="559"/>
        <v>-7.6407949603637393E-3</v>
      </c>
      <c r="Q879" s="22">
        <f t="shared" si="560"/>
        <v>-1.2114380964529214E-2</v>
      </c>
      <c r="R879" s="22">
        <f t="shared" si="561"/>
        <v>0</v>
      </c>
      <c r="S879" s="22">
        <f t="shared" si="562"/>
        <v>-1.6707665023299345E-2</v>
      </c>
      <c r="T879" s="22">
        <f t="shared" si="563"/>
        <v>-5.6116745572393212E-3</v>
      </c>
      <c r="U879" s="22">
        <f t="shared" si="564"/>
        <v>2.0903314701211873E-2</v>
      </c>
      <c r="V879" s="22">
        <f t="shared" si="565"/>
        <v>7.8221576381751756E-3</v>
      </c>
      <c r="W879" s="22">
        <f t="shared" si="566"/>
        <v>1.9486976353511709E-2</v>
      </c>
      <c r="X879" s="22">
        <f t="shared" si="567"/>
        <v>-3.8270532754950404E-3</v>
      </c>
      <c r="Y879" s="22">
        <f t="shared" si="568"/>
        <v>-3.4439533815068701E-2</v>
      </c>
      <c r="Z879" s="16"/>
    </row>
    <row r="880" spans="1:26">
      <c r="A880" s="2"/>
      <c r="B880" s="112">
        <v>44735</v>
      </c>
      <c r="C880">
        <v>80.206817999999998</v>
      </c>
      <c r="D880">
        <v>158.58174099999999</v>
      </c>
      <c r="E880">
        <v>40.123173000000001</v>
      </c>
      <c r="F880">
        <v>41.857326999999998</v>
      </c>
      <c r="G880">
        <v>53.403435000000002</v>
      </c>
      <c r="H880">
        <v>108.01416</v>
      </c>
      <c r="I880">
        <v>246.16566499999999</v>
      </c>
      <c r="J880">
        <v>85.869392000000005</v>
      </c>
      <c r="K880">
        <v>487.42669699999999</v>
      </c>
      <c r="L880">
        <v>136.908615</v>
      </c>
      <c r="M880">
        <v>289.63644399999998</v>
      </c>
      <c r="O880" s="22">
        <f t="shared" si="587"/>
        <v>-3.0161763126312802E-2</v>
      </c>
      <c r="P880" s="22">
        <f t="shared" si="559"/>
        <v>1.8607535493342375E-2</v>
      </c>
      <c r="Q880" s="22">
        <f t="shared" si="560"/>
        <v>2.4277359521717612E-2</v>
      </c>
      <c r="R880" s="22">
        <f t="shared" si="561"/>
        <v>4.507493274097607E-3</v>
      </c>
      <c r="S880" s="22">
        <f t="shared" si="562"/>
        <v>-1.0016101775366271E-2</v>
      </c>
      <c r="T880" s="22">
        <f t="shared" si="563"/>
        <v>-1.093947086539615E-2</v>
      </c>
      <c r="U880" s="22">
        <f t="shared" si="564"/>
        <v>2.4999037107683808E-2</v>
      </c>
      <c r="V880" s="22">
        <f t="shared" si="565"/>
        <v>2.7109298767290291E-2</v>
      </c>
      <c r="W880" s="22">
        <f t="shared" si="566"/>
        <v>2.0686934563158621E-2</v>
      </c>
      <c r="X880" s="22">
        <f t="shared" si="567"/>
        <v>2.1573696811603371E-2</v>
      </c>
      <c r="Y880" s="22">
        <f t="shared" si="568"/>
        <v>-6.4228129302088655E-2</v>
      </c>
      <c r="Z880" s="16"/>
    </row>
    <row r="881" spans="1:26">
      <c r="A881" s="2"/>
      <c r="B881" s="112">
        <v>44736</v>
      </c>
      <c r="C881">
        <v>81.797591999999995</v>
      </c>
      <c r="D881">
        <v>169.97966</v>
      </c>
      <c r="E881">
        <v>40.155620999999996</v>
      </c>
      <c r="F881">
        <v>43.435074</v>
      </c>
      <c r="G881">
        <v>56.490893999999997</v>
      </c>
      <c r="H881">
        <v>111.2379</v>
      </c>
      <c r="I881">
        <v>249.348648</v>
      </c>
      <c r="J881">
        <v>87.392853000000002</v>
      </c>
      <c r="K881">
        <v>483.36004600000001</v>
      </c>
      <c r="L881">
        <v>140.26521299999999</v>
      </c>
      <c r="M881">
        <v>302.64282200000002</v>
      </c>
      <c r="O881" s="22">
        <f t="shared" ref="O881" si="588">(C881/C880)-1</f>
        <v>1.9833401195394673E-2</v>
      </c>
      <c r="P881" s="22">
        <f t="shared" si="559"/>
        <v>7.1874094256538568E-2</v>
      </c>
      <c r="Q881" s="22">
        <f t="shared" si="560"/>
        <v>8.0870971994162488E-4</v>
      </c>
      <c r="R881" s="22">
        <f t="shared" si="561"/>
        <v>3.7693448509027005E-2</v>
      </c>
      <c r="S881" s="22">
        <f t="shared" si="562"/>
        <v>5.7813865344054971E-2</v>
      </c>
      <c r="T881" s="22">
        <f t="shared" si="563"/>
        <v>2.9845531363665634E-2</v>
      </c>
      <c r="U881" s="22">
        <f t="shared" si="564"/>
        <v>1.2930247603783362E-2</v>
      </c>
      <c r="V881" s="22">
        <f t="shared" si="565"/>
        <v>1.7741606927879516E-2</v>
      </c>
      <c r="W881" s="22">
        <f t="shared" si="566"/>
        <v>-8.3431027168378025E-3</v>
      </c>
      <c r="X881" s="22">
        <f t="shared" si="567"/>
        <v>2.4517069287422144E-2</v>
      </c>
      <c r="Y881" s="22">
        <f t="shared" si="568"/>
        <v>4.4905875173636867E-2</v>
      </c>
      <c r="Z881" s="16"/>
    </row>
    <row r="882" spans="1:26">
      <c r="A882" s="2"/>
      <c r="B882" s="112">
        <v>44739</v>
      </c>
      <c r="C882">
        <v>83.802520999999999</v>
      </c>
      <c r="D882">
        <v>169.31036399999999</v>
      </c>
      <c r="E882">
        <v>40.285457999999998</v>
      </c>
      <c r="F882">
        <v>43.200291</v>
      </c>
      <c r="G882">
        <v>55.545361</v>
      </c>
      <c r="H882">
        <v>110.346626</v>
      </c>
      <c r="I882">
        <v>247.13769500000001</v>
      </c>
      <c r="J882">
        <v>87.985313000000005</v>
      </c>
      <c r="K882">
        <v>493.13174400000003</v>
      </c>
      <c r="L882">
        <v>140.26521299999999</v>
      </c>
      <c r="M882">
        <v>306.984802</v>
      </c>
      <c r="O882" s="22">
        <f t="shared" ref="O882:O884" si="589">C882/C881-1</f>
        <v>2.4510856016397131E-2</v>
      </c>
      <c r="P882" s="22">
        <f t="shared" si="559"/>
        <v>-3.9375064051780928E-3</v>
      </c>
      <c r="Q882" s="22">
        <f t="shared" si="560"/>
        <v>3.2333455881556894E-3</v>
      </c>
      <c r="R882" s="22">
        <f t="shared" si="561"/>
        <v>-5.4053781513069277E-3</v>
      </c>
      <c r="S882" s="22">
        <f t="shared" si="562"/>
        <v>-1.6737794944438278E-2</v>
      </c>
      <c r="T882" s="22">
        <f t="shared" si="563"/>
        <v>-8.0123231380671012E-3</v>
      </c>
      <c r="U882" s="22">
        <f t="shared" si="564"/>
        <v>-8.8669139284844878E-3</v>
      </c>
      <c r="V882" s="22">
        <f t="shared" si="565"/>
        <v>6.7792729000391017E-3</v>
      </c>
      <c r="W882" s="22">
        <f t="shared" si="566"/>
        <v>2.0216188906933441E-2</v>
      </c>
      <c r="X882" s="22">
        <f t="shared" si="567"/>
        <v>0</v>
      </c>
      <c r="Y882" s="22">
        <f t="shared" si="568"/>
        <v>1.4346879173628535E-2</v>
      </c>
      <c r="Z882" s="16"/>
    </row>
    <row r="883" spans="1:26">
      <c r="A883" s="2"/>
      <c r="B883" s="112">
        <v>44740</v>
      </c>
      <c r="C883">
        <v>86.127502000000007</v>
      </c>
      <c r="D883">
        <v>160.50968900000001</v>
      </c>
      <c r="E883">
        <v>39.717457000000003</v>
      </c>
      <c r="F883">
        <v>42.571067999999997</v>
      </c>
      <c r="G883">
        <v>55.313797000000001</v>
      </c>
      <c r="H883">
        <v>109.815659</v>
      </c>
      <c r="I883">
        <v>241.038589</v>
      </c>
      <c r="J883">
        <v>88.511948000000004</v>
      </c>
      <c r="K883">
        <v>495.842896</v>
      </c>
      <c r="L883">
        <v>136.08677700000001</v>
      </c>
      <c r="M883">
        <v>300.97811899999999</v>
      </c>
      <c r="O883" s="22">
        <f t="shared" si="589"/>
        <v>2.7743568716745548E-2</v>
      </c>
      <c r="P883" s="22">
        <f t="shared" si="559"/>
        <v>-5.1979540957102777E-2</v>
      </c>
      <c r="Q883" s="22">
        <f t="shared" si="560"/>
        <v>-1.4099405299053402E-2</v>
      </c>
      <c r="R883" s="22">
        <f t="shared" si="561"/>
        <v>-1.4565249109085965E-2</v>
      </c>
      <c r="S883" s="22">
        <f t="shared" si="562"/>
        <v>-4.1689170046081969E-3</v>
      </c>
      <c r="T883" s="22">
        <f t="shared" si="563"/>
        <v>-4.8118100140189801E-3</v>
      </c>
      <c r="U883" s="22">
        <f t="shared" si="564"/>
        <v>-2.4678979060640649E-2</v>
      </c>
      <c r="V883" s="22">
        <f t="shared" si="565"/>
        <v>5.9854876006408819E-3</v>
      </c>
      <c r="W883" s="22">
        <f t="shared" si="566"/>
        <v>5.4978249382380273E-3</v>
      </c>
      <c r="X883" s="22">
        <f t="shared" si="567"/>
        <v>-2.978953876468271E-2</v>
      </c>
      <c r="Y883" s="22">
        <f t="shared" si="568"/>
        <v>-1.9566711318822927E-2</v>
      </c>
      <c r="Z883" s="16"/>
    </row>
    <row r="884" spans="1:26">
      <c r="A884" s="2"/>
      <c r="B884" s="112">
        <v>44741</v>
      </c>
      <c r="C884">
        <v>82.945969000000005</v>
      </c>
      <c r="D884">
        <v>163.76625100000001</v>
      </c>
      <c r="E884">
        <v>39.571399999999997</v>
      </c>
      <c r="F884">
        <v>42.787075000000002</v>
      </c>
      <c r="G884">
        <v>54.348972000000003</v>
      </c>
      <c r="H884">
        <v>109.322632</v>
      </c>
      <c r="I884">
        <v>241.25778199999999</v>
      </c>
      <c r="J884">
        <v>89.076201999999995</v>
      </c>
      <c r="K884">
        <v>502.93279999999999</v>
      </c>
      <c r="L884">
        <v>137.859161</v>
      </c>
      <c r="M884">
        <v>293.76705900000002</v>
      </c>
      <c r="O884" s="22">
        <f t="shared" si="589"/>
        <v>-3.6939803502021973E-2</v>
      </c>
      <c r="P884" s="22">
        <f t="shared" si="559"/>
        <v>2.028888112791738E-2</v>
      </c>
      <c r="Q884" s="22">
        <f t="shared" si="560"/>
        <v>-3.6774005949072874E-3</v>
      </c>
      <c r="R884" s="22">
        <f t="shared" si="561"/>
        <v>5.0740329089231651E-3</v>
      </c>
      <c r="S884" s="22">
        <f t="shared" si="562"/>
        <v>-1.7442754833843721E-2</v>
      </c>
      <c r="T884" s="22">
        <f t="shared" si="563"/>
        <v>-4.489587409387541E-3</v>
      </c>
      <c r="U884" s="22">
        <f t="shared" si="564"/>
        <v>9.0936891436910194E-4</v>
      </c>
      <c r="V884" s="22">
        <f t="shared" si="565"/>
        <v>6.3748907661596022E-3</v>
      </c>
      <c r="W884" s="22">
        <f t="shared" si="566"/>
        <v>1.4298690285158289E-2</v>
      </c>
      <c r="X884" s="22">
        <f t="shared" si="567"/>
        <v>1.3023925167982897E-2</v>
      </c>
      <c r="Y884" s="22">
        <f t="shared" si="568"/>
        <v>-2.3958751632705777E-2</v>
      </c>
      <c r="Z884" s="16"/>
    </row>
    <row r="885" spans="1:26">
      <c r="A885" s="2"/>
      <c r="B885" s="112">
        <v>44742</v>
      </c>
      <c r="C885">
        <v>80.611571999999995</v>
      </c>
      <c r="D885">
        <v>161.07908599999999</v>
      </c>
      <c r="E885">
        <v>39.461052000000002</v>
      </c>
      <c r="F885">
        <v>43.040638000000001</v>
      </c>
      <c r="G885">
        <v>53.625346999999998</v>
      </c>
      <c r="H885">
        <v>106.77207199999999</v>
      </c>
      <c r="I885">
        <v>243.57354699999999</v>
      </c>
      <c r="J885">
        <v>89.433539999999994</v>
      </c>
      <c r="K885">
        <v>500.90429699999999</v>
      </c>
      <c r="L885">
        <v>135.373886</v>
      </c>
      <c r="M885">
        <v>292.61407500000001</v>
      </c>
      <c r="O885" s="22">
        <f t="shared" ref="O885" si="590">(C885/C884)-1</f>
        <v>-2.8143585856474918E-2</v>
      </c>
      <c r="P885" s="22">
        <f t="shared" si="559"/>
        <v>-1.6408539510378239E-2</v>
      </c>
      <c r="Q885" s="22">
        <f t="shared" si="560"/>
        <v>-2.7885796307433042E-3</v>
      </c>
      <c r="R885" s="22">
        <f t="shared" si="561"/>
        <v>5.9261587757517553E-3</v>
      </c>
      <c r="S885" s="22">
        <f t="shared" si="562"/>
        <v>-1.3314419268132704E-2</v>
      </c>
      <c r="T885" s="22">
        <f t="shared" si="563"/>
        <v>-2.3330576234205647E-2</v>
      </c>
      <c r="U885" s="22">
        <f t="shared" si="564"/>
        <v>9.5987162809945126E-3</v>
      </c>
      <c r="V885" s="22">
        <f t="shared" si="565"/>
        <v>4.0115989678140007E-3</v>
      </c>
      <c r="W885" s="22">
        <f t="shared" si="566"/>
        <v>-4.0333479940063421E-3</v>
      </c>
      <c r="X885" s="22">
        <f t="shared" si="567"/>
        <v>-1.8027637640998018E-2</v>
      </c>
      <c r="Y885" s="22">
        <f t="shared" si="568"/>
        <v>-3.9248239878386659E-3</v>
      </c>
      <c r="Z885" s="16"/>
    </row>
    <row r="886" spans="1:26">
      <c r="A886" s="2"/>
      <c r="B886" s="112">
        <v>44743</v>
      </c>
      <c r="C886">
        <v>82.409424000000001</v>
      </c>
      <c r="D886">
        <v>159.86038199999999</v>
      </c>
      <c r="E886">
        <v>39.801848999999997</v>
      </c>
      <c r="F886">
        <v>43.472641000000003</v>
      </c>
      <c r="G886">
        <v>52.824531999999998</v>
      </c>
      <c r="H886">
        <v>108.137428</v>
      </c>
      <c r="I886">
        <v>246.25143399999999</v>
      </c>
      <c r="J886">
        <v>91.446044999999998</v>
      </c>
      <c r="K886">
        <v>504.58093300000002</v>
      </c>
      <c r="L886">
        <v>137.56210300000001</v>
      </c>
      <c r="M886">
        <v>294.72457900000001</v>
      </c>
      <c r="O886" s="22">
        <f t="shared" ref="O886:O888" si="591">C886/C885-1</f>
        <v>2.2302654015976753E-2</v>
      </c>
      <c r="P886" s="22">
        <f t="shared" si="559"/>
        <v>-7.5658735734321914E-3</v>
      </c>
      <c r="Q886" s="22">
        <f t="shared" si="560"/>
        <v>8.6362877502605961E-3</v>
      </c>
      <c r="R886" s="22">
        <f t="shared" si="561"/>
        <v>1.0037095639706894E-2</v>
      </c>
      <c r="S886" s="22">
        <f t="shared" si="562"/>
        <v>-1.4933516420882142E-2</v>
      </c>
      <c r="T886" s="22">
        <f t="shared" si="563"/>
        <v>1.2787576136950918E-2</v>
      </c>
      <c r="U886" s="22">
        <f t="shared" si="564"/>
        <v>1.0994161857814655E-2</v>
      </c>
      <c r="V886" s="22">
        <f t="shared" si="565"/>
        <v>2.2502799285368802E-2</v>
      </c>
      <c r="W886" s="22">
        <f t="shared" si="566"/>
        <v>7.3399969256005004E-3</v>
      </c>
      <c r="X886" s="22">
        <f t="shared" si="567"/>
        <v>1.6164247512256535E-2</v>
      </c>
      <c r="Y886" s="22">
        <f t="shared" si="568"/>
        <v>7.2125853822990749E-3</v>
      </c>
      <c r="Z886" s="16"/>
    </row>
    <row r="887" spans="1:26">
      <c r="A887" s="2"/>
      <c r="B887" s="112">
        <v>44747</v>
      </c>
      <c r="C887">
        <v>79.830292</v>
      </c>
      <c r="D887">
        <v>168.01173399999999</v>
      </c>
      <c r="E887">
        <v>40.327648000000003</v>
      </c>
      <c r="F887">
        <v>43.05003</v>
      </c>
      <c r="G887">
        <v>52.274582000000002</v>
      </c>
      <c r="H887">
        <v>107.72611999999999</v>
      </c>
      <c r="I887">
        <v>243.90707399999999</v>
      </c>
      <c r="J887">
        <v>87.167152000000002</v>
      </c>
      <c r="K887">
        <v>492.72216800000001</v>
      </c>
      <c r="L887">
        <v>140.166214</v>
      </c>
      <c r="M887">
        <v>285.44207799999998</v>
      </c>
      <c r="O887" s="22">
        <f t="shared" si="591"/>
        <v>-3.1296566276206472E-2</v>
      </c>
      <c r="P887" s="22">
        <f t="shared" si="559"/>
        <v>5.0990444899599918E-2</v>
      </c>
      <c r="Q887" s="22">
        <f t="shared" si="560"/>
        <v>1.3210416430653904E-2</v>
      </c>
      <c r="R887" s="22">
        <f t="shared" si="561"/>
        <v>-9.7213095473082101E-3</v>
      </c>
      <c r="S887" s="22">
        <f t="shared" si="562"/>
        <v>-1.0410882580086045E-2</v>
      </c>
      <c r="T887" s="22">
        <f t="shared" si="563"/>
        <v>-3.8035674382786988E-3</v>
      </c>
      <c r="U887" s="22">
        <f t="shared" si="564"/>
        <v>-9.5201882154318795E-3</v>
      </c>
      <c r="V887" s="22">
        <f t="shared" si="565"/>
        <v>-4.6791449537265328E-2</v>
      </c>
      <c r="W887" s="22">
        <f t="shared" si="566"/>
        <v>-2.3502205938487175E-2</v>
      </c>
      <c r="X887" s="22">
        <f t="shared" si="567"/>
        <v>1.8930439003247868E-2</v>
      </c>
      <c r="Y887" s="22">
        <f t="shared" si="568"/>
        <v>-3.1495510253998993E-2</v>
      </c>
      <c r="Z887" s="16"/>
    </row>
    <row r="888" spans="1:26">
      <c r="A888" s="2"/>
      <c r="B888" s="112">
        <v>44748</v>
      </c>
      <c r="C888">
        <v>78.390136999999996</v>
      </c>
      <c r="D888">
        <v>169.59007299999999</v>
      </c>
      <c r="E888">
        <v>40.613266000000003</v>
      </c>
      <c r="F888">
        <v>43.369335</v>
      </c>
      <c r="G888">
        <v>53.046444000000001</v>
      </c>
      <c r="H888">
        <v>107.027832</v>
      </c>
      <c r="I888">
        <v>246.08943199999999</v>
      </c>
      <c r="J888">
        <v>87.552718999999996</v>
      </c>
      <c r="K888">
        <v>502.52310199999999</v>
      </c>
      <c r="L888">
        <v>141.512833</v>
      </c>
      <c r="M888">
        <v>282.520599</v>
      </c>
      <c r="O888" s="22">
        <f t="shared" si="591"/>
        <v>-1.804020709331744E-2</v>
      </c>
      <c r="P888" s="22">
        <f t="shared" si="559"/>
        <v>9.3942188585471875E-3</v>
      </c>
      <c r="Q888" s="22">
        <f t="shared" si="560"/>
        <v>7.0824363473911411E-3</v>
      </c>
      <c r="R888" s="22">
        <f t="shared" si="561"/>
        <v>7.4170680020431146E-3</v>
      </c>
      <c r="S888" s="22">
        <f t="shared" si="562"/>
        <v>1.4765531745428273E-2</v>
      </c>
      <c r="T888" s="22">
        <f t="shared" si="563"/>
        <v>-6.4820676730953375E-3</v>
      </c>
      <c r="U888" s="22">
        <f t="shared" si="564"/>
        <v>8.9474977671208933E-3</v>
      </c>
      <c r="V888" s="22">
        <f t="shared" si="565"/>
        <v>4.4233061555114528E-3</v>
      </c>
      <c r="W888" s="22">
        <f t="shared" si="566"/>
        <v>1.989140054279015E-2</v>
      </c>
      <c r="X888" s="22">
        <f t="shared" si="567"/>
        <v>9.6073009434356482E-3</v>
      </c>
      <c r="Y888" s="22">
        <f t="shared" si="568"/>
        <v>-1.0234927591859733E-2</v>
      </c>
      <c r="Z888" s="16"/>
    </row>
    <row r="889" spans="1:26">
      <c r="A889" s="2"/>
      <c r="B889" s="112">
        <v>44749</v>
      </c>
      <c r="C889">
        <v>80.893958999999995</v>
      </c>
      <c r="D889">
        <v>172.007507</v>
      </c>
      <c r="E889">
        <v>40.674937999999997</v>
      </c>
      <c r="F889">
        <v>43.322384</v>
      </c>
      <c r="G889">
        <v>54.377918000000001</v>
      </c>
      <c r="H889">
        <v>109.734863</v>
      </c>
      <c r="I889">
        <v>245.08879099999999</v>
      </c>
      <c r="J889">
        <v>86.800392000000002</v>
      </c>
      <c r="K889">
        <v>501.63571200000001</v>
      </c>
      <c r="L889">
        <v>144.90905799999999</v>
      </c>
      <c r="M889">
        <v>297.01104700000002</v>
      </c>
      <c r="O889" s="22">
        <f t="shared" ref="O889" si="592">(C889/C888)-1</f>
        <v>3.1940523333949589E-2</v>
      </c>
      <c r="P889" s="22">
        <f t="shared" si="559"/>
        <v>1.4254572553901834E-2</v>
      </c>
      <c r="Q889" s="22">
        <f t="shared" si="560"/>
        <v>1.5185186042412369E-3</v>
      </c>
      <c r="R889" s="22">
        <f t="shared" si="561"/>
        <v>-1.0825851952768195E-3</v>
      </c>
      <c r="S889" s="22">
        <f t="shared" si="562"/>
        <v>2.5100155629659282E-2</v>
      </c>
      <c r="T889" s="22">
        <f t="shared" si="563"/>
        <v>2.5292776181806698E-2</v>
      </c>
      <c r="U889" s="22">
        <f t="shared" si="564"/>
        <v>-4.0661681075357947E-3</v>
      </c>
      <c r="V889" s="22">
        <f t="shared" si="565"/>
        <v>-8.5928456430918176E-3</v>
      </c>
      <c r="W889" s="22">
        <f t="shared" si="566"/>
        <v>-1.7658690644634101E-3</v>
      </c>
      <c r="X889" s="22">
        <f t="shared" si="567"/>
        <v>2.399941353728674E-2</v>
      </c>
      <c r="Y889" s="22">
        <f t="shared" si="568"/>
        <v>5.1289881344191768E-2</v>
      </c>
      <c r="Z889" s="16"/>
    </row>
    <row r="890" spans="1:26">
      <c r="A890" s="2"/>
      <c r="B890" s="112">
        <v>44750</v>
      </c>
      <c r="C890">
        <v>81.025734</v>
      </c>
      <c r="D890">
        <v>170.69889800000001</v>
      </c>
      <c r="E890">
        <v>40.700896999999998</v>
      </c>
      <c r="F890">
        <v>43.322384</v>
      </c>
      <c r="G890">
        <v>53.490268999999998</v>
      </c>
      <c r="H890">
        <v>109.390511</v>
      </c>
      <c r="I890">
        <v>243.02079800000001</v>
      </c>
      <c r="J890">
        <v>86.490059000000002</v>
      </c>
      <c r="K890">
        <v>505.78045700000001</v>
      </c>
      <c r="L890">
        <v>145.59225499999999</v>
      </c>
      <c r="M890">
        <v>297.66570999999999</v>
      </c>
      <c r="O890" s="22">
        <f t="shared" ref="O890:O892" si="593">C890/C889-1</f>
        <v>1.6289844338068793E-3</v>
      </c>
      <c r="P890" s="22">
        <f t="shared" si="559"/>
        <v>-7.6078598127696795E-3</v>
      </c>
      <c r="Q890" s="22">
        <f t="shared" si="560"/>
        <v>6.3820625860566693E-4</v>
      </c>
      <c r="R890" s="22">
        <f t="shared" si="561"/>
        <v>0</v>
      </c>
      <c r="S890" s="22">
        <f t="shared" si="562"/>
        <v>-1.6323703309126358E-2</v>
      </c>
      <c r="T890" s="22">
        <f t="shared" si="563"/>
        <v>-3.138036450640147E-3</v>
      </c>
      <c r="U890" s="22">
        <f t="shared" si="564"/>
        <v>-8.4377298184965532E-3</v>
      </c>
      <c r="V890" s="22">
        <f t="shared" si="565"/>
        <v>-3.5752488306735053E-3</v>
      </c>
      <c r="W890" s="22">
        <f t="shared" si="566"/>
        <v>8.2624599900893436E-3</v>
      </c>
      <c r="X890" s="22">
        <f t="shared" si="567"/>
        <v>4.7146604182604079E-3</v>
      </c>
      <c r="Y890" s="22">
        <f t="shared" si="568"/>
        <v>2.2041705404982626E-3</v>
      </c>
      <c r="Z890" s="16"/>
    </row>
    <row r="891" spans="1:26">
      <c r="A891" s="2"/>
      <c r="B891" s="112">
        <v>44753</v>
      </c>
      <c r="C891">
        <v>80.611571999999995</v>
      </c>
      <c r="D891">
        <v>162.707367</v>
      </c>
      <c r="E891">
        <v>40.717125000000003</v>
      </c>
      <c r="F891">
        <v>42.993687000000001</v>
      </c>
      <c r="G891">
        <v>52.959609999999998</v>
      </c>
      <c r="H891">
        <v>107.95568799999999</v>
      </c>
      <c r="I891">
        <v>245.860703</v>
      </c>
      <c r="J891">
        <v>87.392853000000002</v>
      </c>
      <c r="K891">
        <v>504.14209</v>
      </c>
      <c r="L891">
        <v>143.44360399999999</v>
      </c>
      <c r="M891">
        <v>291.57830799999999</v>
      </c>
      <c r="O891" s="22">
        <f t="shared" si="593"/>
        <v>-5.1114871727049316E-3</v>
      </c>
      <c r="P891" s="22">
        <f t="shared" si="559"/>
        <v>-4.6816535394387904E-2</v>
      </c>
      <c r="Q891" s="22">
        <f t="shared" si="560"/>
        <v>3.9871357134968477E-4</v>
      </c>
      <c r="R891" s="22">
        <f t="shared" si="561"/>
        <v>-7.5872325031789423E-3</v>
      </c>
      <c r="S891" s="22">
        <f t="shared" si="562"/>
        <v>-9.9206642613818286E-3</v>
      </c>
      <c r="T891" s="22">
        <f t="shared" si="563"/>
        <v>-1.3116521596649333E-2</v>
      </c>
      <c r="U891" s="22">
        <f t="shared" si="564"/>
        <v>1.1685851677599945E-2</v>
      </c>
      <c r="V891" s="22">
        <f t="shared" si="565"/>
        <v>1.0438124455435904E-2</v>
      </c>
      <c r="W891" s="22">
        <f t="shared" si="566"/>
        <v>-3.2392849057827355E-3</v>
      </c>
      <c r="X891" s="22">
        <f t="shared" si="567"/>
        <v>-1.4758003439125256E-2</v>
      </c>
      <c r="Y891" s="22">
        <f t="shared" si="568"/>
        <v>-2.045046438167164E-2</v>
      </c>
      <c r="Z891" s="16"/>
    </row>
    <row r="892" spans="1:26">
      <c r="A892" s="2"/>
      <c r="B892" s="112">
        <v>44754</v>
      </c>
      <c r="C892">
        <v>79.538512999999995</v>
      </c>
      <c r="D892">
        <v>163.09695400000001</v>
      </c>
      <c r="E892">
        <v>40.593792000000001</v>
      </c>
      <c r="F892">
        <v>43.219073999999999</v>
      </c>
      <c r="G892">
        <v>53.586745999999998</v>
      </c>
      <c r="H892">
        <v>108.06090500000001</v>
      </c>
      <c r="I892">
        <v>243.478241</v>
      </c>
      <c r="J892">
        <v>87.289412999999996</v>
      </c>
      <c r="K892">
        <v>501.67468300000002</v>
      </c>
      <c r="L892">
        <v>144.42387400000001</v>
      </c>
      <c r="M892">
        <v>289.18441799999999</v>
      </c>
      <c r="O892" s="22">
        <f t="shared" si="593"/>
        <v>-1.3311475925565586E-2</v>
      </c>
      <c r="P892" s="22">
        <f t="shared" si="559"/>
        <v>2.3944029528792932E-3</v>
      </c>
      <c r="Q892" s="22">
        <f t="shared" si="560"/>
        <v>-3.0290203446339259E-3</v>
      </c>
      <c r="R892" s="22">
        <f t="shared" si="561"/>
        <v>5.2423277864026563E-3</v>
      </c>
      <c r="S892" s="22">
        <f t="shared" si="562"/>
        <v>1.1841779046333656E-2</v>
      </c>
      <c r="T892" s="22">
        <f t="shared" si="563"/>
        <v>9.7463136912256942E-4</v>
      </c>
      <c r="U892" s="22">
        <f t="shared" si="564"/>
        <v>-9.6902919861903136E-3</v>
      </c>
      <c r="V892" s="22">
        <f t="shared" si="565"/>
        <v>-1.1836208162240291E-3</v>
      </c>
      <c r="W892" s="22">
        <f t="shared" si="566"/>
        <v>-4.8942689946795959E-3</v>
      </c>
      <c r="X892" s="22">
        <f t="shared" si="567"/>
        <v>6.8338355469652612E-3</v>
      </c>
      <c r="Y892" s="22">
        <f t="shared" si="568"/>
        <v>-8.2101100607251398E-3</v>
      </c>
      <c r="Z892" s="16"/>
    </row>
    <row r="893" spans="1:26">
      <c r="A893" s="2"/>
      <c r="B893" s="112">
        <v>44755</v>
      </c>
      <c r="C893">
        <v>79.858536000000001</v>
      </c>
      <c r="D893">
        <v>163.31672699999999</v>
      </c>
      <c r="E893">
        <v>40.69117</v>
      </c>
      <c r="F893">
        <v>43.453861000000003</v>
      </c>
      <c r="G893">
        <v>52.930667999999997</v>
      </c>
      <c r="H893">
        <v>107.046967</v>
      </c>
      <c r="I893">
        <v>243.88803100000001</v>
      </c>
      <c r="J893">
        <v>87.016684999999995</v>
      </c>
      <c r="K893">
        <v>488.821259</v>
      </c>
      <c r="L893">
        <v>144.057526</v>
      </c>
      <c r="M893">
        <v>289.98562600000002</v>
      </c>
      <c r="O893" s="22">
        <f t="shared" ref="O893" si="594">(C893/C892)-1</f>
        <v>4.0234973967894216E-3</v>
      </c>
      <c r="P893" s="22">
        <f t="shared" si="559"/>
        <v>1.3474991078004095E-3</v>
      </c>
      <c r="Q893" s="22">
        <f t="shared" si="560"/>
        <v>2.3988397043568366E-3</v>
      </c>
      <c r="R893" s="22">
        <f t="shared" si="561"/>
        <v>5.4324856659355714E-3</v>
      </c>
      <c r="S893" s="22">
        <f t="shared" si="562"/>
        <v>-1.2243288666940133E-2</v>
      </c>
      <c r="T893" s="22">
        <f t="shared" si="563"/>
        <v>-9.3830233977775235E-3</v>
      </c>
      <c r="U893" s="22">
        <f t="shared" si="564"/>
        <v>1.6830662087787829E-3</v>
      </c>
      <c r="V893" s="22">
        <f t="shared" si="565"/>
        <v>-3.1244109752461835E-3</v>
      </c>
      <c r="W893" s="22">
        <f t="shared" si="566"/>
        <v>-2.5621033780570568E-2</v>
      </c>
      <c r="X893" s="22">
        <f t="shared" si="567"/>
        <v>-2.5366166261404643E-3</v>
      </c>
      <c r="Y893" s="22">
        <f t="shared" si="568"/>
        <v>2.7705780468436636E-3</v>
      </c>
      <c r="Z893" s="16"/>
    </row>
    <row r="894" spans="1:26">
      <c r="A894" s="2"/>
      <c r="B894" s="112">
        <v>44756</v>
      </c>
      <c r="C894">
        <v>78.258353999999997</v>
      </c>
      <c r="D894">
        <v>157.88249200000001</v>
      </c>
      <c r="E894">
        <v>41.486355000000003</v>
      </c>
      <c r="F894">
        <v>43.134551999999999</v>
      </c>
      <c r="G894">
        <v>51.608845000000002</v>
      </c>
      <c r="H894">
        <v>103.306877</v>
      </c>
      <c r="I894">
        <v>244.45030199999999</v>
      </c>
      <c r="J894">
        <v>87.308220000000006</v>
      </c>
      <c r="K894">
        <v>489.98178100000001</v>
      </c>
      <c r="L894">
        <v>147.008163</v>
      </c>
      <c r="M894">
        <v>287.59173600000003</v>
      </c>
      <c r="O894" s="22">
        <f t="shared" ref="O894:O896" si="595">C894/C893-1</f>
        <v>-2.0037707678487893E-2</v>
      </c>
      <c r="P894" s="22">
        <f t="shared" si="559"/>
        <v>-3.3274209567033308E-2</v>
      </c>
      <c r="Q894" s="22">
        <f t="shared" si="560"/>
        <v>1.9541954679602513E-2</v>
      </c>
      <c r="R894" s="22">
        <f t="shared" si="561"/>
        <v>-7.3482308050831779E-3</v>
      </c>
      <c r="S894" s="22">
        <f t="shared" si="562"/>
        <v>-2.4972724697145288E-2</v>
      </c>
      <c r="T894" s="22">
        <f t="shared" si="563"/>
        <v>-3.4938775986058435E-2</v>
      </c>
      <c r="U894" s="22">
        <f t="shared" si="564"/>
        <v>2.3054472894570299E-3</v>
      </c>
      <c r="V894" s="22">
        <f t="shared" si="565"/>
        <v>3.350334478956718E-3</v>
      </c>
      <c r="W894" s="22">
        <f t="shared" si="566"/>
        <v>2.3741234216656526E-3</v>
      </c>
      <c r="X894" s="22">
        <f t="shared" si="567"/>
        <v>2.0482352306952611E-2</v>
      </c>
      <c r="Y894" s="22">
        <f t="shared" si="568"/>
        <v>-8.2552022768190847E-3</v>
      </c>
      <c r="Z894" s="16"/>
    </row>
    <row r="895" spans="1:26">
      <c r="A895" s="2"/>
      <c r="B895" s="112">
        <v>44757</v>
      </c>
      <c r="C895">
        <v>79.576156999999995</v>
      </c>
      <c r="D895">
        <v>164.52543600000001</v>
      </c>
      <c r="E895">
        <v>41.892066999999997</v>
      </c>
      <c r="F895">
        <v>43.397506999999997</v>
      </c>
      <c r="G895">
        <v>52.679810000000003</v>
      </c>
      <c r="H895">
        <v>108.04177900000001</v>
      </c>
      <c r="I895">
        <v>245.10787999999999</v>
      </c>
      <c r="J895">
        <v>87.834854000000007</v>
      </c>
      <c r="K895">
        <v>516.62487799999997</v>
      </c>
      <c r="L895">
        <v>148.69143700000001</v>
      </c>
      <c r="M895">
        <v>290.884613</v>
      </c>
      <c r="O895" s="22">
        <f t="shared" si="595"/>
        <v>1.6839135154823159E-2</v>
      </c>
      <c r="P895" s="22">
        <f t="shared" si="559"/>
        <v>4.2075241629705218E-2</v>
      </c>
      <c r="Q895" s="22">
        <f t="shared" si="560"/>
        <v>9.7794081933684218E-3</v>
      </c>
      <c r="R895" s="22">
        <f t="shared" si="561"/>
        <v>6.0961569741120325E-3</v>
      </c>
      <c r="S895" s="22">
        <f t="shared" si="562"/>
        <v>2.0751578532710813E-2</v>
      </c>
      <c r="T895" s="22">
        <f t="shared" si="563"/>
        <v>4.5833366930644992E-2</v>
      </c>
      <c r="U895" s="22">
        <f t="shared" si="564"/>
        <v>2.6900273577898925E-3</v>
      </c>
      <c r="V895" s="22">
        <f t="shared" si="565"/>
        <v>6.0318948204418632E-3</v>
      </c>
      <c r="W895" s="22">
        <f t="shared" si="566"/>
        <v>5.4375689123836946E-2</v>
      </c>
      <c r="X895" s="22">
        <f t="shared" si="567"/>
        <v>1.1450207700371084E-2</v>
      </c>
      <c r="Y895" s="22">
        <f t="shared" si="568"/>
        <v>1.1449831785152353E-2</v>
      </c>
      <c r="Z895" s="16"/>
    </row>
    <row r="896" spans="1:26">
      <c r="A896" s="2"/>
      <c r="B896" s="112">
        <v>44760</v>
      </c>
      <c r="C896">
        <v>81.044562999999997</v>
      </c>
      <c r="D896">
        <v>167.05275</v>
      </c>
      <c r="E896">
        <v>41.794693000000002</v>
      </c>
      <c r="F896">
        <v>43.143943999999998</v>
      </c>
      <c r="G896">
        <v>52.448253999999999</v>
      </c>
      <c r="H896">
        <v>106.932175</v>
      </c>
      <c r="I896">
        <v>237.53160099999999</v>
      </c>
      <c r="J896">
        <v>86.170319000000006</v>
      </c>
      <c r="K896">
        <v>506.50210600000003</v>
      </c>
      <c r="L896">
        <v>145.62197900000001</v>
      </c>
      <c r="M896">
        <v>291.12887599999999</v>
      </c>
      <c r="O896" s="22">
        <f t="shared" si="595"/>
        <v>1.8452838832114127E-2</v>
      </c>
      <c r="P896" s="22">
        <f t="shared" si="559"/>
        <v>1.5361235693670983E-2</v>
      </c>
      <c r="Q896" s="22">
        <f t="shared" si="560"/>
        <v>-2.3244018969031943E-3</v>
      </c>
      <c r="R896" s="22">
        <f t="shared" si="561"/>
        <v>-5.842801062282188E-3</v>
      </c>
      <c r="S896" s="22">
        <f t="shared" si="562"/>
        <v>-4.3955359747881451E-3</v>
      </c>
      <c r="T896" s="22">
        <f t="shared" si="563"/>
        <v>-1.0270138184229727E-2</v>
      </c>
      <c r="U896" s="22">
        <f t="shared" si="564"/>
        <v>-3.0909977272048583E-2</v>
      </c>
      <c r="V896" s="22">
        <f t="shared" si="565"/>
        <v>-1.8950734522766965E-2</v>
      </c>
      <c r="W896" s="22">
        <f t="shared" si="566"/>
        <v>-1.9594046727265724E-2</v>
      </c>
      <c r="X896" s="22">
        <f t="shared" si="567"/>
        <v>-2.0643138985871778E-2</v>
      </c>
      <c r="Y896" s="22">
        <f t="shared" si="568"/>
        <v>8.3972471929949499E-4</v>
      </c>
      <c r="Z896" s="16"/>
    </row>
    <row r="897" spans="1:26">
      <c r="A897" s="2"/>
      <c r="B897" s="112">
        <v>44761</v>
      </c>
      <c r="C897">
        <v>83.087142999999998</v>
      </c>
      <c r="D897">
        <v>175.59368900000001</v>
      </c>
      <c r="E897">
        <v>42.051105</v>
      </c>
      <c r="F897">
        <v>44.421168999999999</v>
      </c>
      <c r="G897">
        <v>54.570872999999999</v>
      </c>
      <c r="H897">
        <v>109.581802</v>
      </c>
      <c r="I897">
        <v>245.06973300000001</v>
      </c>
      <c r="J897">
        <v>86.725159000000005</v>
      </c>
      <c r="K897">
        <v>520.23321499999997</v>
      </c>
      <c r="L897">
        <v>149.51326</v>
      </c>
      <c r="M897">
        <v>304.45657299999999</v>
      </c>
      <c r="O897" s="22">
        <f t="shared" ref="O897" si="596">(C897/C896)-1</f>
        <v>2.5203171247897282E-2</v>
      </c>
      <c r="P897" s="22">
        <f t="shared" si="559"/>
        <v>5.1127197846189354E-2</v>
      </c>
      <c r="Q897" s="22">
        <f t="shared" si="560"/>
        <v>6.1350372881072701E-3</v>
      </c>
      <c r="R897" s="22">
        <f t="shared" si="561"/>
        <v>2.9603807199453103E-2</v>
      </c>
      <c r="S897" s="22">
        <f t="shared" si="562"/>
        <v>4.0470727586088939E-2</v>
      </c>
      <c r="T897" s="22">
        <f t="shared" si="563"/>
        <v>2.4778575765432631E-2</v>
      </c>
      <c r="U897" s="22">
        <f t="shared" si="564"/>
        <v>3.1735280561679957E-2</v>
      </c>
      <c r="V897" s="22">
        <f t="shared" si="565"/>
        <v>6.4388760125164701E-3</v>
      </c>
      <c r="W897" s="22">
        <f t="shared" si="566"/>
        <v>2.710967800003572E-2</v>
      </c>
      <c r="X897" s="22">
        <f t="shared" si="567"/>
        <v>2.672179726385937E-2</v>
      </c>
      <c r="Y897" s="22">
        <f t="shared" si="568"/>
        <v>4.5779371607232777E-2</v>
      </c>
      <c r="Z897" s="16"/>
    </row>
    <row r="898" spans="1:26">
      <c r="A898" s="2"/>
      <c r="B898" s="112">
        <v>44762</v>
      </c>
      <c r="C898">
        <v>84.000191000000001</v>
      </c>
      <c r="D898">
        <v>182.89593500000001</v>
      </c>
      <c r="E898">
        <v>42.401642000000002</v>
      </c>
      <c r="F898">
        <v>43.735599999999998</v>
      </c>
      <c r="G898">
        <v>55.101528000000002</v>
      </c>
      <c r="H898">
        <v>109.562675</v>
      </c>
      <c r="I898">
        <v>237.998581</v>
      </c>
      <c r="J898">
        <v>85.239304000000004</v>
      </c>
      <c r="K898">
        <v>506.59951799999999</v>
      </c>
      <c r="L898">
        <v>151.533188</v>
      </c>
      <c r="M898">
        <v>308.14025900000001</v>
      </c>
      <c r="O898" s="22">
        <f t="shared" ref="O898:O900" si="597">C898/C897-1</f>
        <v>1.0989040747255041E-2</v>
      </c>
      <c r="P898" s="22">
        <f t="shared" si="559"/>
        <v>4.1586039006219711E-2</v>
      </c>
      <c r="Q898" s="22">
        <f t="shared" si="560"/>
        <v>8.335975951167196E-3</v>
      </c>
      <c r="R898" s="22">
        <f t="shared" si="561"/>
        <v>-1.5433384925101823E-2</v>
      </c>
      <c r="S898" s="22">
        <f t="shared" si="562"/>
        <v>9.7241435005082089E-3</v>
      </c>
      <c r="T898" s="22">
        <f t="shared" si="563"/>
        <v>-1.7454540490213777E-4</v>
      </c>
      <c r="U898" s="22">
        <f t="shared" si="564"/>
        <v>-2.885363244754513E-2</v>
      </c>
      <c r="V898" s="22">
        <f t="shared" si="565"/>
        <v>-1.7132917565478301E-2</v>
      </c>
      <c r="W898" s="22">
        <f t="shared" si="566"/>
        <v>-2.6206894536712655E-2</v>
      </c>
      <c r="X898" s="22">
        <f t="shared" si="567"/>
        <v>1.3510025799718273E-2</v>
      </c>
      <c r="Y898" s="22">
        <f t="shared" si="568"/>
        <v>1.2099216527672096E-2</v>
      </c>
      <c r="Z898" s="16"/>
    </row>
    <row r="899" spans="1:26">
      <c r="A899" s="2"/>
      <c r="B899" s="112">
        <v>44763</v>
      </c>
      <c r="C899">
        <v>82.597672000000003</v>
      </c>
      <c r="D899">
        <v>182.97586100000001</v>
      </c>
      <c r="E899">
        <v>43.021563999999998</v>
      </c>
      <c r="F899">
        <v>43.820126000000002</v>
      </c>
      <c r="G899">
        <v>55.709384999999997</v>
      </c>
      <c r="H899">
        <v>110.308792</v>
      </c>
      <c r="I899">
        <v>243.39248699999999</v>
      </c>
      <c r="J899">
        <v>85.408576999999994</v>
      </c>
      <c r="K899">
        <v>509.515625</v>
      </c>
      <c r="L899">
        <v>153.820435</v>
      </c>
      <c r="M899">
        <v>309.293274</v>
      </c>
      <c r="O899" s="22">
        <f t="shared" si="597"/>
        <v>-1.6696616796978425E-2</v>
      </c>
      <c r="P899" s="22">
        <f t="shared" si="559"/>
        <v>4.3700260478729547E-4</v>
      </c>
      <c r="Q899" s="22">
        <f t="shared" si="560"/>
        <v>1.4620235697475836E-2</v>
      </c>
      <c r="R899" s="22">
        <f t="shared" si="561"/>
        <v>1.9326589780408465E-3</v>
      </c>
      <c r="S899" s="22">
        <f t="shared" si="562"/>
        <v>1.1031581556141257E-2</v>
      </c>
      <c r="T899" s="22">
        <f t="shared" si="563"/>
        <v>6.809956036579079E-3</v>
      </c>
      <c r="U899" s="22">
        <f t="shared" si="564"/>
        <v>2.2663605712842427E-2</v>
      </c>
      <c r="V899" s="22">
        <f t="shared" si="565"/>
        <v>1.9858561961039189E-3</v>
      </c>
      <c r="W899" s="22">
        <f t="shared" si="566"/>
        <v>5.7562372177386578E-3</v>
      </c>
      <c r="X899" s="22">
        <f t="shared" si="567"/>
        <v>1.5094033394189577E-2</v>
      </c>
      <c r="Y899" s="22">
        <f t="shared" si="568"/>
        <v>3.7418512067908249E-3</v>
      </c>
      <c r="Z899" s="16"/>
    </row>
    <row r="900" spans="1:26">
      <c r="A900" s="2"/>
      <c r="B900" s="112">
        <v>44764</v>
      </c>
      <c r="C900">
        <v>81.967017999999996</v>
      </c>
      <c r="D900">
        <v>169.09059099999999</v>
      </c>
      <c r="E900">
        <v>42.911208999999999</v>
      </c>
      <c r="F900">
        <v>44.158217999999998</v>
      </c>
      <c r="G900">
        <v>55.246257999999997</v>
      </c>
      <c r="H900">
        <v>109.773117</v>
      </c>
      <c r="I900">
        <v>247.39501999999999</v>
      </c>
      <c r="J900">
        <v>86.932052999999996</v>
      </c>
      <c r="K900">
        <v>508.49160799999999</v>
      </c>
      <c r="L900">
        <v>152.572845</v>
      </c>
      <c r="M900">
        <v>305.111267</v>
      </c>
      <c r="O900" s="22">
        <f t="shared" si="597"/>
        <v>-7.6352515116892006E-3</v>
      </c>
      <c r="P900" s="22">
        <f t="shared" si="559"/>
        <v>-7.5885802226119958E-2</v>
      </c>
      <c r="Q900" s="22">
        <f t="shared" si="560"/>
        <v>-2.5651089765122981E-3</v>
      </c>
      <c r="R900" s="22">
        <f t="shared" si="561"/>
        <v>7.7154502020371218E-3</v>
      </c>
      <c r="S900" s="22">
        <f t="shared" si="562"/>
        <v>-8.31326714520364E-3</v>
      </c>
      <c r="T900" s="22">
        <f t="shared" si="563"/>
        <v>-4.8561405694661497E-3</v>
      </c>
      <c r="U900" s="22">
        <f t="shared" si="564"/>
        <v>1.6444768075359661E-2</v>
      </c>
      <c r="V900" s="22">
        <f t="shared" si="565"/>
        <v>1.7837505945099696E-2</v>
      </c>
      <c r="W900" s="22">
        <f t="shared" si="566"/>
        <v>-2.0097852740040834E-3</v>
      </c>
      <c r="X900" s="22">
        <f t="shared" si="567"/>
        <v>-8.1106908844719161E-3</v>
      </c>
      <c r="Y900" s="22">
        <f t="shared" si="568"/>
        <v>-1.352117020171606E-2</v>
      </c>
      <c r="Z900" s="16"/>
    </row>
    <row r="901" spans="1:26">
      <c r="A901" s="2"/>
      <c r="B901" s="112">
        <v>44767</v>
      </c>
      <c r="C901">
        <v>84.696738999999994</v>
      </c>
      <c r="D901">
        <v>166.47335799999999</v>
      </c>
      <c r="E901">
        <v>42.849547999999999</v>
      </c>
      <c r="F901">
        <v>44.270907999999999</v>
      </c>
      <c r="G901">
        <v>55.989178000000003</v>
      </c>
      <c r="H901">
        <v>110.21313499999999</v>
      </c>
      <c r="I901">
        <v>245.241241</v>
      </c>
      <c r="J901">
        <v>88.483742000000007</v>
      </c>
      <c r="K901">
        <v>516.35174600000005</v>
      </c>
      <c r="L901">
        <v>151.44404599999999</v>
      </c>
      <c r="M901">
        <v>315.566284</v>
      </c>
      <c r="O901" s="22">
        <f t="shared" ref="O901" si="598">(C901/C900)-1</f>
        <v>3.3302675473688703E-2</v>
      </c>
      <c r="P901" s="22">
        <f t="shared" si="559"/>
        <v>-1.5478288794909978E-2</v>
      </c>
      <c r="Q901" s="22">
        <f t="shared" si="560"/>
        <v>-1.4369438996696404E-3</v>
      </c>
      <c r="R901" s="22">
        <f t="shared" si="561"/>
        <v>2.5519598639600627E-3</v>
      </c>
      <c r="S901" s="22">
        <f t="shared" si="562"/>
        <v>1.3447426611228774E-2</v>
      </c>
      <c r="T901" s="22">
        <f t="shared" si="563"/>
        <v>4.0084313174781894E-3</v>
      </c>
      <c r="U901" s="22">
        <f t="shared" si="564"/>
        <v>-8.7058300526824395E-3</v>
      </c>
      <c r="V901" s="22">
        <f t="shared" si="565"/>
        <v>1.7849446164581062E-2</v>
      </c>
      <c r="W901" s="22">
        <f t="shared" si="566"/>
        <v>1.5457753631206606E-2</v>
      </c>
      <c r="X901" s="22">
        <f t="shared" si="567"/>
        <v>-7.3984266335206383E-3</v>
      </c>
      <c r="Y901" s="22">
        <f t="shared" si="568"/>
        <v>3.4266243599584856E-2</v>
      </c>
      <c r="Z901" s="16"/>
    </row>
    <row r="902" spans="1:26">
      <c r="A902" s="2"/>
      <c r="B902" s="112">
        <v>44768</v>
      </c>
      <c r="C902">
        <v>84.367294000000001</v>
      </c>
      <c r="D902">
        <v>158.98130800000001</v>
      </c>
      <c r="E902">
        <v>39.590870000000002</v>
      </c>
      <c r="F902">
        <v>45.876826999999999</v>
      </c>
      <c r="G902">
        <v>55.651485000000001</v>
      </c>
      <c r="H902">
        <v>108.491348</v>
      </c>
      <c r="I902">
        <v>246.80418399999999</v>
      </c>
      <c r="J902">
        <v>89.678070000000005</v>
      </c>
      <c r="K902">
        <v>518.41931199999999</v>
      </c>
      <c r="L902">
        <v>150.10737599999999</v>
      </c>
      <c r="M902">
        <v>312.13665800000001</v>
      </c>
      <c r="O902" s="22">
        <f t="shared" ref="O902:O904" si="599">C902/C901-1</f>
        <v>-3.8897011135221593E-3</v>
      </c>
      <c r="P902" s="22">
        <f t="shared" si="559"/>
        <v>-4.5004498557660977E-2</v>
      </c>
      <c r="Q902" s="22">
        <f t="shared" si="560"/>
        <v>-7.6049296949409984E-2</v>
      </c>
      <c r="R902" s="22">
        <f t="shared" si="561"/>
        <v>3.6274815054617715E-2</v>
      </c>
      <c r="S902" s="22">
        <f t="shared" si="562"/>
        <v>-6.031397710464681E-3</v>
      </c>
      <c r="T902" s="22">
        <f t="shared" si="563"/>
        <v>-1.5622339388131845E-2</v>
      </c>
      <c r="U902" s="22">
        <f t="shared" si="564"/>
        <v>6.3730838811077994E-3</v>
      </c>
      <c r="V902" s="22">
        <f t="shared" si="565"/>
        <v>1.3497711251859057E-2</v>
      </c>
      <c r="W902" s="22">
        <f t="shared" si="566"/>
        <v>4.004181289240627E-3</v>
      </c>
      <c r="X902" s="22">
        <f t="shared" si="567"/>
        <v>-8.8261640870318514E-3</v>
      </c>
      <c r="Y902" s="22">
        <f t="shared" si="568"/>
        <v>-1.0868163596336466E-2</v>
      </c>
      <c r="Z902" s="16"/>
    </row>
    <row r="903" spans="1:26">
      <c r="A903" s="2"/>
      <c r="B903" s="112">
        <v>44769</v>
      </c>
      <c r="C903">
        <v>86.193375000000003</v>
      </c>
      <c r="D903">
        <v>169.40026900000001</v>
      </c>
      <c r="E903">
        <v>41.087139000000001</v>
      </c>
      <c r="F903">
        <v>45.491787000000002</v>
      </c>
      <c r="G903">
        <v>57.339942999999998</v>
      </c>
      <c r="H903">
        <v>110.23226200000001</v>
      </c>
      <c r="I903">
        <v>246.13706999999999</v>
      </c>
      <c r="J903">
        <v>89.988395999999995</v>
      </c>
      <c r="K903">
        <v>521.36444100000006</v>
      </c>
      <c r="L903">
        <v>155.24624600000001</v>
      </c>
      <c r="M903">
        <v>318.25332600000002</v>
      </c>
      <c r="O903" s="22">
        <f t="shared" si="599"/>
        <v>2.1644418274219035E-2</v>
      </c>
      <c r="P903" s="22">
        <f t="shared" si="559"/>
        <v>6.553576097134628E-2</v>
      </c>
      <c r="Q903" s="22">
        <f t="shared" si="560"/>
        <v>3.7793284158696094E-2</v>
      </c>
      <c r="R903" s="22">
        <f t="shared" si="561"/>
        <v>-8.3929082540952216E-3</v>
      </c>
      <c r="S903" s="22">
        <f t="shared" si="562"/>
        <v>3.033985526172378E-2</v>
      </c>
      <c r="T903" s="22">
        <f t="shared" si="563"/>
        <v>1.6046569907123054E-2</v>
      </c>
      <c r="U903" s="22">
        <f t="shared" si="564"/>
        <v>-2.703009281236457E-3</v>
      </c>
      <c r="V903" s="22">
        <f t="shared" si="565"/>
        <v>3.4604446772772413E-3</v>
      </c>
      <c r="W903" s="22">
        <f t="shared" si="566"/>
        <v>5.6809785666318557E-3</v>
      </c>
      <c r="X903" s="22">
        <f t="shared" si="567"/>
        <v>3.4234626818071989E-2</v>
      </c>
      <c r="Y903" s="22">
        <f t="shared" si="568"/>
        <v>1.9596121901196195E-2</v>
      </c>
      <c r="Z903" s="16"/>
    </row>
    <row r="904" spans="1:26">
      <c r="A904" s="2"/>
      <c r="B904" s="112">
        <v>44770</v>
      </c>
      <c r="C904">
        <v>87.200562000000005</v>
      </c>
      <c r="D904">
        <v>160.54965200000001</v>
      </c>
      <c r="E904">
        <v>42.112777999999999</v>
      </c>
      <c r="F904">
        <v>45.397877000000001</v>
      </c>
      <c r="G904">
        <v>58.339272000000001</v>
      </c>
      <c r="H904">
        <v>109.820938</v>
      </c>
      <c r="I904">
        <v>256.25778200000002</v>
      </c>
      <c r="J904">
        <v>92.612166999999999</v>
      </c>
      <c r="K904">
        <v>528.07403599999998</v>
      </c>
      <c r="L904">
        <v>155.80075099999999</v>
      </c>
      <c r="M904">
        <v>324.03784200000001</v>
      </c>
      <c r="O904" s="22">
        <f t="shared" si="599"/>
        <v>1.1685202023937524E-2</v>
      </c>
      <c r="P904" s="22">
        <f t="shared" si="559"/>
        <v>-5.2246770635293371E-2</v>
      </c>
      <c r="Q904" s="22">
        <f t="shared" si="560"/>
        <v>2.4962531462704218E-2</v>
      </c>
      <c r="R904" s="22">
        <f t="shared" si="561"/>
        <v>-2.0643286666228722E-3</v>
      </c>
      <c r="S904" s="22">
        <f t="shared" si="562"/>
        <v>1.7428147774754654E-2</v>
      </c>
      <c r="T904" s="22">
        <f t="shared" si="563"/>
        <v>-3.731430277644221E-3</v>
      </c>
      <c r="U904" s="22">
        <f t="shared" si="564"/>
        <v>4.1118194833472455E-2</v>
      </c>
      <c r="V904" s="22">
        <f t="shared" si="565"/>
        <v>2.9156770390706965E-2</v>
      </c>
      <c r="W904" s="22">
        <f t="shared" si="566"/>
        <v>1.2869299231705655E-2</v>
      </c>
      <c r="X904" s="22">
        <f t="shared" si="567"/>
        <v>3.57177718809365E-3</v>
      </c>
      <c r="Y904" s="22">
        <f t="shared" si="568"/>
        <v>1.8175822614969306E-2</v>
      </c>
      <c r="Z904" s="16"/>
    </row>
    <row r="905" spans="1:26">
      <c r="A905" s="2"/>
      <c r="B905" s="112">
        <v>44771</v>
      </c>
      <c r="C905">
        <v>91.238669999999999</v>
      </c>
      <c r="D905">
        <v>158.93138099999999</v>
      </c>
      <c r="E905">
        <v>42.859279999999998</v>
      </c>
      <c r="F905">
        <v>45.698399000000002</v>
      </c>
      <c r="G905">
        <v>59.406517000000001</v>
      </c>
      <c r="H905">
        <v>110.34704600000001</v>
      </c>
      <c r="I905">
        <v>258.097015</v>
      </c>
      <c r="J905">
        <v>93.355095000000006</v>
      </c>
      <c r="K905">
        <v>528.90301499999998</v>
      </c>
      <c r="L905">
        <v>160.90991199999999</v>
      </c>
      <c r="M905">
        <v>335.323395</v>
      </c>
      <c r="O905" s="22">
        <f t="shared" ref="O905" si="600">(C905/C904)-1</f>
        <v>4.6308279526914076E-2</v>
      </c>
      <c r="P905" s="22">
        <f t="shared" ref="P905:P968" si="601">D905/D904-1</f>
        <v>-1.0079567160942937E-2</v>
      </c>
      <c r="Q905" s="22">
        <f t="shared" ref="Q905:Q968" si="602">E905/E904-1</f>
        <v>1.7726258761651792E-2</v>
      </c>
      <c r="R905" s="22">
        <f t="shared" ref="R905:R968" si="603">F905/F904-1</f>
        <v>6.6197368656688571E-3</v>
      </c>
      <c r="S905" s="22">
        <f t="shared" ref="S905:S968" si="604">G905/G904-1</f>
        <v>1.8293766161497471E-2</v>
      </c>
      <c r="T905" s="22">
        <f t="shared" ref="T905:T968" si="605">H905/H904-1</f>
        <v>4.7905983101328431E-3</v>
      </c>
      <c r="U905" s="22">
        <f t="shared" ref="U905:U968" si="606">I905/I904-1</f>
        <v>7.1772766690065826E-3</v>
      </c>
      <c r="V905" s="22">
        <f t="shared" ref="V905:V968" si="607">J905/J904-1</f>
        <v>8.0219265358514313E-3</v>
      </c>
      <c r="W905" s="22">
        <f t="shared" ref="W905:W968" si="608">K905/K904-1</f>
        <v>1.5698158657435624E-3</v>
      </c>
      <c r="X905" s="22">
        <f t="shared" ref="X905:X968" si="609">L905/L904-1</f>
        <v>3.2792916383310722E-2</v>
      </c>
      <c r="Y905" s="22">
        <f t="shared" ref="Y905:Y968" si="610">M905/M904-1</f>
        <v>3.4827885935618585E-2</v>
      </c>
      <c r="Z905" s="16"/>
    </row>
    <row r="906" spans="1:26">
      <c r="A906" s="2"/>
      <c r="B906" s="112">
        <v>44774</v>
      </c>
      <c r="C906">
        <v>88.932525999999996</v>
      </c>
      <c r="D906">
        <v>159.76048299999999</v>
      </c>
      <c r="E906">
        <v>43.018321999999998</v>
      </c>
      <c r="F906">
        <v>45.923789999999997</v>
      </c>
      <c r="G906">
        <v>58.407187999999998</v>
      </c>
      <c r="H906">
        <v>109.24700900000001</v>
      </c>
      <c r="I906">
        <v>255.990936</v>
      </c>
      <c r="J906">
        <v>92.471107000000003</v>
      </c>
      <c r="K906">
        <v>522.11547900000005</v>
      </c>
      <c r="L906">
        <v>159.91978499999999</v>
      </c>
      <c r="M906">
        <v>330.447632</v>
      </c>
      <c r="O906" s="22">
        <f t="shared" ref="O906:O908" si="611">C906/C905-1</f>
        <v>-2.5275949331571845E-2</v>
      </c>
      <c r="P906" s="22">
        <f t="shared" si="601"/>
        <v>5.216729350637106E-3</v>
      </c>
      <c r="Q906" s="22">
        <f t="shared" si="602"/>
        <v>3.7107949550247987E-3</v>
      </c>
      <c r="R906" s="22">
        <f t="shared" si="603"/>
        <v>4.9321421522883213E-3</v>
      </c>
      <c r="S906" s="22">
        <f t="shared" si="604"/>
        <v>-1.682187494681775E-2</v>
      </c>
      <c r="T906" s="22">
        <f t="shared" si="605"/>
        <v>-9.968884894299701E-3</v>
      </c>
      <c r="U906" s="22">
        <f t="shared" si="606"/>
        <v>-8.160028507109951E-3</v>
      </c>
      <c r="V906" s="22">
        <f t="shared" si="607"/>
        <v>-9.4690921797038197E-3</v>
      </c>
      <c r="W906" s="22">
        <f t="shared" si="608"/>
        <v>-1.2833233707317704E-2</v>
      </c>
      <c r="X906" s="22">
        <f t="shared" si="609"/>
        <v>-6.1533002392046843E-3</v>
      </c>
      <c r="Y906" s="22">
        <f t="shared" si="610"/>
        <v>-1.4540479646521498E-2</v>
      </c>
      <c r="Z906" s="16"/>
    </row>
    <row r="907" spans="1:26">
      <c r="A907" s="2"/>
      <c r="B907" s="112">
        <v>44775</v>
      </c>
      <c r="C907">
        <v>88.546599999999998</v>
      </c>
      <c r="D907">
        <v>160.020218</v>
      </c>
      <c r="E907">
        <v>43.063758999999997</v>
      </c>
      <c r="F907">
        <v>45.538746000000003</v>
      </c>
      <c r="G907">
        <v>56.825729000000003</v>
      </c>
      <c r="H907">
        <v>107.544365</v>
      </c>
      <c r="I907">
        <v>254.094528</v>
      </c>
      <c r="J907">
        <v>92.207794000000007</v>
      </c>
      <c r="K907">
        <v>522.19348100000002</v>
      </c>
      <c r="L907">
        <v>158.43454</v>
      </c>
      <c r="M907">
        <v>325.58163500000001</v>
      </c>
      <c r="O907" s="22">
        <f t="shared" si="611"/>
        <v>-4.3395371452734643E-3</v>
      </c>
      <c r="P907" s="22">
        <f t="shared" si="601"/>
        <v>1.6257775084469461E-3</v>
      </c>
      <c r="Q907" s="22">
        <f t="shared" si="602"/>
        <v>1.0562243687701756E-3</v>
      </c>
      <c r="R907" s="22">
        <f t="shared" si="603"/>
        <v>-8.384412523443574E-3</v>
      </c>
      <c r="S907" s="22">
        <f t="shared" si="604"/>
        <v>-2.7076444769092434E-2</v>
      </c>
      <c r="T907" s="22">
        <f t="shared" si="605"/>
        <v>-1.5585268792118634E-2</v>
      </c>
      <c r="U907" s="22">
        <f t="shared" si="606"/>
        <v>-7.408106043254592E-3</v>
      </c>
      <c r="V907" s="22">
        <f t="shared" si="607"/>
        <v>-2.8475164680357157E-3</v>
      </c>
      <c r="W907" s="22">
        <f t="shared" si="608"/>
        <v>1.4939606875730149E-4</v>
      </c>
      <c r="X907" s="22">
        <f t="shared" si="609"/>
        <v>-9.2874374487184053E-3</v>
      </c>
      <c r="Y907" s="22">
        <f t="shared" si="610"/>
        <v>-1.4725470933318663E-2</v>
      </c>
      <c r="Z907" s="16"/>
    </row>
    <row r="908" spans="1:26">
      <c r="A908" s="2"/>
      <c r="B908" s="112">
        <v>44776</v>
      </c>
      <c r="C908">
        <v>85.675667000000004</v>
      </c>
      <c r="D908">
        <v>168.621094</v>
      </c>
      <c r="E908">
        <v>42.356200999999999</v>
      </c>
      <c r="F908">
        <v>45.829872000000002</v>
      </c>
      <c r="G908">
        <v>56.418242999999997</v>
      </c>
      <c r="H908">
        <v>108.67308800000001</v>
      </c>
      <c r="I908">
        <v>256.19103999999999</v>
      </c>
      <c r="J908">
        <v>92.254807</v>
      </c>
      <c r="K908">
        <v>527.25494400000002</v>
      </c>
      <c r="L908">
        <v>164.494293</v>
      </c>
      <c r="M908">
        <v>328.80609099999998</v>
      </c>
      <c r="O908" s="22">
        <f t="shared" si="611"/>
        <v>-3.2422848533992243E-2</v>
      </c>
      <c r="P908" s="22">
        <f t="shared" si="601"/>
        <v>5.3748683182021306E-2</v>
      </c>
      <c r="Q908" s="22">
        <f t="shared" si="602"/>
        <v>-1.6430474636457082E-2</v>
      </c>
      <c r="R908" s="22">
        <f t="shared" si="603"/>
        <v>6.392929660381963E-3</v>
      </c>
      <c r="S908" s="22">
        <f t="shared" si="604"/>
        <v>-7.1708010996217597E-3</v>
      </c>
      <c r="T908" s="22">
        <f t="shared" si="605"/>
        <v>1.049541740285509E-2</v>
      </c>
      <c r="U908" s="22">
        <f t="shared" si="606"/>
        <v>8.2509136127479898E-3</v>
      </c>
      <c r="V908" s="22">
        <f t="shared" si="607"/>
        <v>5.0985928586455564E-4</v>
      </c>
      <c r="W908" s="22">
        <f t="shared" si="608"/>
        <v>9.6926966424539795E-3</v>
      </c>
      <c r="X908" s="22">
        <f t="shared" si="609"/>
        <v>3.8247676295837918E-2</v>
      </c>
      <c r="Y908" s="22">
        <f t="shared" si="610"/>
        <v>9.9036789958990568E-3</v>
      </c>
      <c r="Z908" s="16"/>
    </row>
    <row r="909" spans="1:26">
      <c r="A909" s="2"/>
      <c r="B909" s="112">
        <v>44777</v>
      </c>
      <c r="C909">
        <v>82.070564000000005</v>
      </c>
      <c r="D909">
        <v>170.38922099999999</v>
      </c>
      <c r="E909">
        <v>40.756076999999998</v>
      </c>
      <c r="F909">
        <v>45.881039000000001</v>
      </c>
      <c r="G909">
        <v>56.825729000000003</v>
      </c>
      <c r="H909">
        <v>107.47740899999999</v>
      </c>
      <c r="I909">
        <v>258.51635700000003</v>
      </c>
      <c r="J909">
        <v>91.624733000000006</v>
      </c>
      <c r="K909">
        <v>520.525757</v>
      </c>
      <c r="L909">
        <v>164.17744400000001</v>
      </c>
      <c r="M909">
        <v>334.541718</v>
      </c>
      <c r="O909" s="22">
        <f t="shared" ref="O909" si="612">(C909/C908)-1</f>
        <v>-4.2078493535393169E-2</v>
      </c>
      <c r="P909" s="22">
        <f t="shared" si="601"/>
        <v>1.0485799599900592E-2</v>
      </c>
      <c r="Q909" s="22">
        <f t="shared" si="602"/>
        <v>-3.7777797871910157E-2</v>
      </c>
      <c r="R909" s="22">
        <f t="shared" si="603"/>
        <v>1.1164552237894476E-3</v>
      </c>
      <c r="S909" s="22">
        <f t="shared" si="604"/>
        <v>7.2225928765630165E-3</v>
      </c>
      <c r="T909" s="22">
        <f t="shared" si="605"/>
        <v>-1.1002530819773981E-2</v>
      </c>
      <c r="U909" s="22">
        <f t="shared" si="606"/>
        <v>9.0764961959639567E-3</v>
      </c>
      <c r="V909" s="22">
        <f t="shared" si="607"/>
        <v>-6.8297145751982091E-3</v>
      </c>
      <c r="W909" s="22">
        <f t="shared" si="608"/>
        <v>-1.2762681652540464E-2</v>
      </c>
      <c r="X909" s="22">
        <f t="shared" si="609"/>
        <v>-1.9262005642954882E-3</v>
      </c>
      <c r="Y909" s="22">
        <f t="shared" si="610"/>
        <v>1.7443797900933644E-2</v>
      </c>
      <c r="Z909" s="16"/>
    </row>
    <row r="910" spans="1:26">
      <c r="A910" s="2"/>
      <c r="B910" s="112">
        <v>44778</v>
      </c>
      <c r="C910">
        <v>83.256568999999999</v>
      </c>
      <c r="D910">
        <v>166.93287699999999</v>
      </c>
      <c r="E910">
        <v>41.083888999999999</v>
      </c>
      <c r="F910">
        <v>45.549393000000002</v>
      </c>
      <c r="G910">
        <v>57.126499000000003</v>
      </c>
      <c r="H910">
        <v>110.72966</v>
      </c>
      <c r="I910">
        <v>259.39312699999999</v>
      </c>
      <c r="J910">
        <v>91.399033000000003</v>
      </c>
      <c r="K910">
        <v>521.80334500000004</v>
      </c>
      <c r="L910">
        <v>163.94940199999999</v>
      </c>
      <c r="M910">
        <v>335.450378</v>
      </c>
      <c r="O910" s="22">
        <f t="shared" ref="O910:O912" si="613">C910/C909-1</f>
        <v>1.4451039961172807E-2</v>
      </c>
      <c r="P910" s="22">
        <f t="shared" si="601"/>
        <v>-2.0284992088789422E-2</v>
      </c>
      <c r="Q910" s="22">
        <f t="shared" si="602"/>
        <v>8.0432667746701547E-3</v>
      </c>
      <c r="R910" s="22">
        <f t="shared" si="603"/>
        <v>-7.2283890519566629E-3</v>
      </c>
      <c r="S910" s="22">
        <f t="shared" si="604"/>
        <v>5.292848948756923E-3</v>
      </c>
      <c r="T910" s="22">
        <f t="shared" si="605"/>
        <v>3.0259856748128255E-2</v>
      </c>
      <c r="U910" s="22">
        <f t="shared" si="606"/>
        <v>3.3915455492821156E-3</v>
      </c>
      <c r="V910" s="22">
        <f t="shared" si="607"/>
        <v>-2.4633086788913294E-3</v>
      </c>
      <c r="W910" s="22">
        <f t="shared" si="608"/>
        <v>2.4544184083479248E-3</v>
      </c>
      <c r="X910" s="22">
        <f t="shared" si="609"/>
        <v>-1.3889971389736688E-3</v>
      </c>
      <c r="Y910" s="22">
        <f t="shared" si="610"/>
        <v>2.7161335974248413E-3</v>
      </c>
      <c r="Z910" s="16"/>
    </row>
    <row r="911" spans="1:26">
      <c r="A911" s="2"/>
      <c r="B911" s="112">
        <v>44781</v>
      </c>
      <c r="C911">
        <v>83.727210999999997</v>
      </c>
      <c r="D911">
        <v>170.06954999999999</v>
      </c>
      <c r="E911">
        <v>41.418194</v>
      </c>
      <c r="F911">
        <v>45.881039000000001</v>
      </c>
      <c r="G911">
        <v>57.563094999999997</v>
      </c>
      <c r="H911">
        <v>109.38093600000001</v>
      </c>
      <c r="I911">
        <v>260.165009</v>
      </c>
      <c r="J911">
        <v>92.630966000000001</v>
      </c>
      <c r="K911">
        <v>523.305115</v>
      </c>
      <c r="L911">
        <v>163.473465</v>
      </c>
      <c r="M911">
        <v>335.84121699999997</v>
      </c>
      <c r="O911" s="22">
        <f t="shared" si="613"/>
        <v>5.652911303611452E-3</v>
      </c>
      <c r="P911" s="22">
        <f t="shared" si="601"/>
        <v>1.8790025406439259E-2</v>
      </c>
      <c r="Q911" s="22">
        <f t="shared" si="602"/>
        <v>8.1371313217208918E-3</v>
      </c>
      <c r="R911" s="22">
        <f t="shared" si="603"/>
        <v>7.2810190906384964E-3</v>
      </c>
      <c r="S911" s="22">
        <f t="shared" si="604"/>
        <v>7.6426178331003847E-3</v>
      </c>
      <c r="T911" s="22">
        <f t="shared" si="605"/>
        <v>-1.2180331809923284E-2</v>
      </c>
      <c r="U911" s="22">
        <f t="shared" si="606"/>
        <v>2.9757226374005352E-3</v>
      </c>
      <c r="V911" s="22">
        <f t="shared" si="607"/>
        <v>1.3478621814303038E-2</v>
      </c>
      <c r="W911" s="22">
        <f t="shared" si="608"/>
        <v>2.8780382770448032E-3</v>
      </c>
      <c r="X911" s="22">
        <f t="shared" si="609"/>
        <v>-2.902950509084401E-3</v>
      </c>
      <c r="Y911" s="22">
        <f t="shared" si="610"/>
        <v>1.1651171846345232E-3</v>
      </c>
      <c r="Z911" s="16"/>
    </row>
    <row r="912" spans="1:26">
      <c r="A912" s="2"/>
      <c r="B912" s="112">
        <v>44782</v>
      </c>
      <c r="C912">
        <v>85.270920000000004</v>
      </c>
      <c r="D912">
        <v>168.35137900000001</v>
      </c>
      <c r="E912">
        <v>41.827151999999998</v>
      </c>
      <c r="F912">
        <v>45.340927000000001</v>
      </c>
      <c r="G912">
        <v>56.893650000000001</v>
      </c>
      <c r="H912">
        <v>110.366165</v>
      </c>
      <c r="I912">
        <v>263.19552599999997</v>
      </c>
      <c r="J912">
        <v>93.016548</v>
      </c>
      <c r="K912">
        <v>523.94885299999999</v>
      </c>
      <c r="L912">
        <v>163.52302599999999</v>
      </c>
      <c r="M912">
        <v>335.81195100000002</v>
      </c>
      <c r="O912" s="22">
        <f t="shared" si="613"/>
        <v>1.8437363212779223E-2</v>
      </c>
      <c r="P912" s="22">
        <f t="shared" si="601"/>
        <v>-1.0102755019931409E-2</v>
      </c>
      <c r="Q912" s="22">
        <f t="shared" si="602"/>
        <v>9.8738733031189518E-3</v>
      </c>
      <c r="R912" s="22">
        <f t="shared" si="603"/>
        <v>-1.1772008912003917E-2</v>
      </c>
      <c r="S912" s="22">
        <f t="shared" si="604"/>
        <v>-1.1629760352531382E-2</v>
      </c>
      <c r="T912" s="22">
        <f t="shared" si="605"/>
        <v>9.0073191547748177E-3</v>
      </c>
      <c r="U912" s="22">
        <f t="shared" si="606"/>
        <v>1.1648441931712661E-2</v>
      </c>
      <c r="V912" s="22">
        <f t="shared" si="607"/>
        <v>4.1625604983974718E-3</v>
      </c>
      <c r="W912" s="22">
        <f t="shared" si="608"/>
        <v>1.2301389410267483E-3</v>
      </c>
      <c r="X912" s="22">
        <f t="shared" si="609"/>
        <v>3.0317458555106924E-4</v>
      </c>
      <c r="Y912" s="22">
        <f t="shared" si="610"/>
        <v>-8.7142371211545999E-5</v>
      </c>
      <c r="Z912" s="16"/>
    </row>
    <row r="913" spans="1:26">
      <c r="A913" s="2"/>
      <c r="B913" s="112">
        <v>44783</v>
      </c>
      <c r="C913">
        <v>86.080414000000005</v>
      </c>
      <c r="D913">
        <v>178.15097</v>
      </c>
      <c r="E913">
        <v>41.914786999999997</v>
      </c>
      <c r="F913">
        <v>45.843142999999998</v>
      </c>
      <c r="G913">
        <v>58.931103</v>
      </c>
      <c r="H913">
        <v>113.245384</v>
      </c>
      <c r="I913">
        <v>264.729828</v>
      </c>
      <c r="J913">
        <v>93.091766000000007</v>
      </c>
      <c r="K913">
        <v>524.39739999999995</v>
      </c>
      <c r="L913">
        <v>167.80645799999999</v>
      </c>
      <c r="M913">
        <v>344.29324300000002</v>
      </c>
      <c r="O913" s="22">
        <f t="shared" ref="O913" si="614">(C913/C912)-1</f>
        <v>9.4932011991895049E-3</v>
      </c>
      <c r="P913" s="22">
        <f t="shared" si="601"/>
        <v>5.8209151942854032E-2</v>
      </c>
      <c r="Q913" s="22">
        <f t="shared" si="602"/>
        <v>2.095170142112357E-3</v>
      </c>
      <c r="R913" s="22">
        <f t="shared" si="603"/>
        <v>1.1076438732714911E-2</v>
      </c>
      <c r="S913" s="22">
        <f t="shared" si="604"/>
        <v>3.5811606391926043E-2</v>
      </c>
      <c r="T913" s="22">
        <f t="shared" si="605"/>
        <v>2.6087877566462581E-2</v>
      </c>
      <c r="U913" s="22">
        <f t="shared" si="606"/>
        <v>5.8295139864954493E-3</v>
      </c>
      <c r="V913" s="22">
        <f t="shared" si="607"/>
        <v>8.0865181107347972E-4</v>
      </c>
      <c r="W913" s="22">
        <f t="shared" si="608"/>
        <v>8.5608928702041176E-4</v>
      </c>
      <c r="X913" s="22">
        <f t="shared" si="609"/>
        <v>2.6194671813375203E-2</v>
      </c>
      <c r="Y913" s="22">
        <f t="shared" si="610"/>
        <v>2.5256075534965117E-2</v>
      </c>
      <c r="Z913" s="16"/>
    </row>
    <row r="914" spans="1:26">
      <c r="A914" s="2"/>
      <c r="B914" s="112">
        <v>44784</v>
      </c>
      <c r="C914">
        <v>88.570564000000005</v>
      </c>
      <c r="D914">
        <v>177.30188000000001</v>
      </c>
      <c r="E914">
        <v>42.319004</v>
      </c>
      <c r="F914">
        <v>45.151420999999999</v>
      </c>
      <c r="G914">
        <v>60.328223999999999</v>
      </c>
      <c r="H914">
        <v>114.919327</v>
      </c>
      <c r="I914">
        <v>261.07034299999998</v>
      </c>
      <c r="J914">
        <v>92.612166999999999</v>
      </c>
      <c r="K914">
        <v>519.65783699999997</v>
      </c>
      <c r="L914">
        <v>167.06281999999999</v>
      </c>
      <c r="M914">
        <v>353.63436899999999</v>
      </c>
      <c r="O914" s="22">
        <f t="shared" ref="O914:O916" si="615">C914/C913-1</f>
        <v>2.8928183361199844E-2</v>
      </c>
      <c r="P914" s="22">
        <f t="shared" si="601"/>
        <v>-4.7661261681594125E-3</v>
      </c>
      <c r="Q914" s="22">
        <f t="shared" si="602"/>
        <v>9.643780368012056E-3</v>
      </c>
      <c r="R914" s="22">
        <f t="shared" si="603"/>
        <v>-1.5088886902889675E-2</v>
      </c>
      <c r="S914" s="22">
        <f t="shared" si="604"/>
        <v>2.3707701517142743E-2</v>
      </c>
      <c r="T914" s="22">
        <f t="shared" si="605"/>
        <v>1.4781556129475293E-2</v>
      </c>
      <c r="U914" s="22">
        <f t="shared" si="606"/>
        <v>-1.3823470621527445E-2</v>
      </c>
      <c r="V914" s="22">
        <f t="shared" si="607"/>
        <v>-5.1518949592169738E-3</v>
      </c>
      <c r="W914" s="22">
        <f t="shared" si="608"/>
        <v>-9.0381130798893317E-3</v>
      </c>
      <c r="X914" s="22">
        <f t="shared" si="609"/>
        <v>-4.4315219382081716E-3</v>
      </c>
      <c r="Y914" s="22">
        <f t="shared" si="610"/>
        <v>2.7131307947277916E-2</v>
      </c>
      <c r="Z914" s="16"/>
    </row>
    <row r="915" spans="1:26">
      <c r="A915" s="2"/>
      <c r="B915" s="112">
        <v>44785</v>
      </c>
      <c r="C915">
        <v>89.340407999999996</v>
      </c>
      <c r="D915">
        <v>180.308685</v>
      </c>
      <c r="E915">
        <v>43.10136</v>
      </c>
      <c r="F915">
        <v>45.274600999999997</v>
      </c>
      <c r="G915">
        <v>60.832737000000002</v>
      </c>
      <c r="H915">
        <v>116.822845</v>
      </c>
      <c r="I915">
        <v>264.66314699999998</v>
      </c>
      <c r="J915">
        <v>93.204620000000006</v>
      </c>
      <c r="K915">
        <v>530.22924799999998</v>
      </c>
      <c r="L915">
        <v>170.64222699999999</v>
      </c>
      <c r="M915">
        <v>359.731537</v>
      </c>
      <c r="O915" s="22">
        <f t="shared" si="615"/>
        <v>8.6918719406594569E-3</v>
      </c>
      <c r="P915" s="22">
        <f t="shared" si="601"/>
        <v>1.6958675226681041E-2</v>
      </c>
      <c r="Q915" s="22">
        <f t="shared" si="602"/>
        <v>1.8487108061427948E-2</v>
      </c>
      <c r="R915" s="22">
        <f t="shared" si="603"/>
        <v>2.7281533398473279E-3</v>
      </c>
      <c r="S915" s="22">
        <f t="shared" si="604"/>
        <v>8.362802127243274E-3</v>
      </c>
      <c r="T915" s="22">
        <f t="shared" si="605"/>
        <v>1.6563950117807424E-2</v>
      </c>
      <c r="U915" s="22">
        <f t="shared" si="606"/>
        <v>1.3761823571051934E-2</v>
      </c>
      <c r="V915" s="22">
        <f t="shared" si="607"/>
        <v>6.3971400215698804E-3</v>
      </c>
      <c r="W915" s="22">
        <f t="shared" si="608"/>
        <v>2.0343022364541108E-2</v>
      </c>
      <c r="X915" s="22">
        <f t="shared" si="609"/>
        <v>2.1425515264258177E-2</v>
      </c>
      <c r="Y915" s="22">
        <f t="shared" si="610"/>
        <v>1.7241446348219558E-2</v>
      </c>
      <c r="Z915" s="16"/>
    </row>
    <row r="916" spans="1:26">
      <c r="A916" s="2"/>
      <c r="B916" s="112">
        <v>44788</v>
      </c>
      <c r="C916">
        <v>87.743683000000004</v>
      </c>
      <c r="D916">
        <v>180.698273</v>
      </c>
      <c r="E916">
        <v>43.225234999999998</v>
      </c>
      <c r="F916">
        <v>45.303027999999998</v>
      </c>
      <c r="G916">
        <v>60.832737000000002</v>
      </c>
      <c r="H916">
        <v>117.138504</v>
      </c>
      <c r="I916">
        <v>268.28445399999998</v>
      </c>
      <c r="J916">
        <v>94.314316000000005</v>
      </c>
      <c r="K916">
        <v>531.14599599999997</v>
      </c>
      <c r="L916">
        <v>171.72297699999999</v>
      </c>
      <c r="M916">
        <v>357.66982999999999</v>
      </c>
      <c r="O916" s="22">
        <f t="shared" si="615"/>
        <v>-1.7872371928276731E-2</v>
      </c>
      <c r="P916" s="22">
        <f t="shared" si="601"/>
        <v>2.1606724046598913E-3</v>
      </c>
      <c r="Q916" s="22">
        <f t="shared" si="602"/>
        <v>2.8740392414530191E-3</v>
      </c>
      <c r="R916" s="22">
        <f t="shared" si="603"/>
        <v>6.2787963609012287E-4</v>
      </c>
      <c r="S916" s="22">
        <f t="shared" si="604"/>
        <v>0</v>
      </c>
      <c r="T916" s="22">
        <f t="shared" si="605"/>
        <v>2.7020314391419387E-3</v>
      </c>
      <c r="U916" s="22">
        <f t="shared" si="606"/>
        <v>1.3682702110392464E-2</v>
      </c>
      <c r="V916" s="22">
        <f t="shared" si="607"/>
        <v>1.1906019250977007E-2</v>
      </c>
      <c r="W916" s="22">
        <f t="shared" si="608"/>
        <v>1.7289653550005557E-3</v>
      </c>
      <c r="X916" s="22">
        <f t="shared" si="609"/>
        <v>6.3334264853447397E-3</v>
      </c>
      <c r="Y916" s="22">
        <f t="shared" si="610"/>
        <v>-5.7312378480733894E-3</v>
      </c>
      <c r="Z916" s="16"/>
    </row>
    <row r="917" spans="1:26">
      <c r="A917" s="2"/>
      <c r="B917" s="112">
        <v>44789</v>
      </c>
      <c r="C917">
        <v>86.926315000000002</v>
      </c>
      <c r="D917">
        <v>179.279785</v>
      </c>
      <c r="E917">
        <v>45.432139999999997</v>
      </c>
      <c r="F917">
        <v>45.151420999999999</v>
      </c>
      <c r="G917">
        <v>60.813327999999998</v>
      </c>
      <c r="H917">
        <v>118.257668</v>
      </c>
      <c r="I917">
        <v>265.35879499999999</v>
      </c>
      <c r="J917">
        <v>94.807213000000004</v>
      </c>
      <c r="K917">
        <v>532.589294</v>
      </c>
      <c r="L917">
        <v>171.56433100000001</v>
      </c>
      <c r="M917">
        <v>361.50988799999999</v>
      </c>
      <c r="O917" s="22">
        <f t="shared" ref="O917" si="616">(C917/C916)-1</f>
        <v>-9.315405645783037E-3</v>
      </c>
      <c r="P917" s="22">
        <f t="shared" si="601"/>
        <v>-7.8500362867330864E-3</v>
      </c>
      <c r="Q917" s="22">
        <f t="shared" si="602"/>
        <v>5.1055939892518776E-2</v>
      </c>
      <c r="R917" s="22">
        <f t="shared" si="603"/>
        <v>-3.346509200223835E-3</v>
      </c>
      <c r="S917" s="22">
        <f t="shared" si="604"/>
        <v>-3.1905518240948894E-4</v>
      </c>
      <c r="T917" s="22">
        <f t="shared" si="605"/>
        <v>9.5541940675629711E-3</v>
      </c>
      <c r="U917" s="22">
        <f t="shared" si="606"/>
        <v>-1.0905063474158649E-2</v>
      </c>
      <c r="V917" s="22">
        <f t="shared" si="607"/>
        <v>5.2261101061263915E-3</v>
      </c>
      <c r="W917" s="22">
        <f t="shared" si="608"/>
        <v>2.7173282127124221E-3</v>
      </c>
      <c r="X917" s="22">
        <f t="shared" si="609"/>
        <v>-9.2384841429793418E-4</v>
      </c>
      <c r="Y917" s="22">
        <f t="shared" si="610"/>
        <v>1.0736320701133728E-2</v>
      </c>
      <c r="Z917" s="16"/>
    </row>
    <row r="918" spans="1:26">
      <c r="A918" s="2"/>
      <c r="B918" s="112">
        <v>44790</v>
      </c>
      <c r="C918">
        <v>87.629638999999997</v>
      </c>
      <c r="D918">
        <v>174.66468800000001</v>
      </c>
      <c r="E918">
        <v>45.481029999999997</v>
      </c>
      <c r="F918">
        <v>45.151420999999999</v>
      </c>
      <c r="G918">
        <v>60.105072</v>
      </c>
      <c r="H918">
        <v>117.262856</v>
      </c>
      <c r="I918">
        <v>264.41531400000002</v>
      </c>
      <c r="J918">
        <v>95.338036000000002</v>
      </c>
      <c r="K918">
        <v>531.49713099999997</v>
      </c>
      <c r="L918">
        <v>173.07145700000001</v>
      </c>
      <c r="M918">
        <v>356.34094199999998</v>
      </c>
      <c r="O918" s="22">
        <f t="shared" ref="O918:O920" si="617">C918/C917-1</f>
        <v>8.0910366440818393E-3</v>
      </c>
      <c r="P918" s="22">
        <f t="shared" si="601"/>
        <v>-2.5742428238632709E-2</v>
      </c>
      <c r="Q918" s="22">
        <f t="shared" si="602"/>
        <v>1.0761104363563589E-3</v>
      </c>
      <c r="R918" s="22">
        <f t="shared" si="603"/>
        <v>0</v>
      </c>
      <c r="S918" s="22">
        <f t="shared" si="604"/>
        <v>-1.1646394356184531E-2</v>
      </c>
      <c r="T918" s="22">
        <f t="shared" si="605"/>
        <v>-8.4122409719765701E-3</v>
      </c>
      <c r="U918" s="22">
        <f t="shared" si="606"/>
        <v>-3.5554917258346919E-3</v>
      </c>
      <c r="V918" s="22">
        <f t="shared" si="607"/>
        <v>5.5989727279506241E-3</v>
      </c>
      <c r="W918" s="22">
        <f t="shared" si="608"/>
        <v>-2.0506664559427623E-3</v>
      </c>
      <c r="X918" s="22">
        <f t="shared" si="609"/>
        <v>8.7846115286049908E-3</v>
      </c>
      <c r="Y918" s="22">
        <f t="shared" si="610"/>
        <v>-1.4298214714392521E-2</v>
      </c>
      <c r="Z918" s="16"/>
    </row>
    <row r="919" spans="1:26">
      <c r="A919" s="2"/>
      <c r="B919" s="112">
        <v>44791</v>
      </c>
      <c r="C919">
        <v>89.701560999999998</v>
      </c>
      <c r="D919">
        <v>174.474884</v>
      </c>
      <c r="E919">
        <v>45.334339</v>
      </c>
      <c r="F919">
        <v>44.867148999999998</v>
      </c>
      <c r="G919">
        <v>60.105072</v>
      </c>
      <c r="H919">
        <v>116.35414900000001</v>
      </c>
      <c r="I919">
        <v>262.53793300000001</v>
      </c>
      <c r="J919">
        <v>95.669785000000005</v>
      </c>
      <c r="K919">
        <v>531.71173099999999</v>
      </c>
      <c r="L919">
        <v>172.674835</v>
      </c>
      <c r="M919">
        <v>359.56536899999998</v>
      </c>
      <c r="O919" s="22">
        <f t="shared" si="617"/>
        <v>2.3644077776013628E-2</v>
      </c>
      <c r="P919" s="22">
        <f t="shared" si="601"/>
        <v>-1.0866764322735589E-3</v>
      </c>
      <c r="Q919" s="22">
        <f t="shared" si="602"/>
        <v>-3.2253227334561041E-3</v>
      </c>
      <c r="R919" s="22">
        <f t="shared" si="603"/>
        <v>-6.2959701755566089E-3</v>
      </c>
      <c r="S919" s="22">
        <f t="shared" si="604"/>
        <v>0</v>
      </c>
      <c r="T919" s="22">
        <f t="shared" si="605"/>
        <v>-7.7493166292998961E-3</v>
      </c>
      <c r="U919" s="22">
        <f t="shared" si="606"/>
        <v>-7.1001220451248903E-3</v>
      </c>
      <c r="V919" s="22">
        <f t="shared" si="607"/>
        <v>3.4797129657673231E-3</v>
      </c>
      <c r="W919" s="22">
        <f t="shared" si="608"/>
        <v>4.037651145853971E-4</v>
      </c>
      <c r="X919" s="22">
        <f t="shared" si="609"/>
        <v>-2.2916661526689586E-3</v>
      </c>
      <c r="Y919" s="22">
        <f t="shared" si="610"/>
        <v>9.048713240478623E-3</v>
      </c>
      <c r="Z919" s="16"/>
    </row>
    <row r="920" spans="1:26">
      <c r="A920" s="2"/>
      <c r="B920" s="112">
        <v>44792</v>
      </c>
      <c r="C920">
        <v>89.416435000000007</v>
      </c>
      <c r="D920">
        <v>167.781982</v>
      </c>
      <c r="E920">
        <v>44.666072999999997</v>
      </c>
      <c r="F920">
        <v>44.923999999999999</v>
      </c>
      <c r="G920">
        <v>58.678851999999999</v>
      </c>
      <c r="H920">
        <v>113.47494500000001</v>
      </c>
      <c r="I920">
        <v>261.50872800000002</v>
      </c>
      <c r="J920">
        <v>95.309593000000007</v>
      </c>
      <c r="K920">
        <v>534.73486300000002</v>
      </c>
      <c r="L920">
        <v>170.06712300000001</v>
      </c>
      <c r="M920">
        <v>361.19723499999998</v>
      </c>
      <c r="O920" s="22">
        <f t="shared" si="617"/>
        <v>-3.1786068918019383E-3</v>
      </c>
      <c r="P920" s="22">
        <f t="shared" si="601"/>
        <v>-3.8360260494570642E-2</v>
      </c>
      <c r="Q920" s="22">
        <f t="shared" si="602"/>
        <v>-1.4740834756629018E-2</v>
      </c>
      <c r="R920" s="22">
        <f t="shared" si="603"/>
        <v>1.2670963336671726E-3</v>
      </c>
      <c r="S920" s="22">
        <f t="shared" si="604"/>
        <v>-2.3728779494682217E-2</v>
      </c>
      <c r="T920" s="22">
        <f t="shared" si="605"/>
        <v>-2.4745176899536259E-2</v>
      </c>
      <c r="U920" s="22">
        <f t="shared" si="606"/>
        <v>-3.9202144552573648E-3</v>
      </c>
      <c r="V920" s="22">
        <f t="shared" si="607"/>
        <v>-3.7649504490889774E-3</v>
      </c>
      <c r="W920" s="22">
        <f t="shared" si="608"/>
        <v>5.6856597734158409E-3</v>
      </c>
      <c r="X920" s="22">
        <f t="shared" si="609"/>
        <v>-1.5101864727422476E-2</v>
      </c>
      <c r="Y920" s="22">
        <f t="shared" si="610"/>
        <v>4.5384404080359708E-3</v>
      </c>
      <c r="Z920" s="16"/>
    </row>
    <row r="921" spans="1:26">
      <c r="A921" s="2"/>
      <c r="B921" s="112">
        <v>44795</v>
      </c>
      <c r="C921">
        <v>89.349914999999996</v>
      </c>
      <c r="D921">
        <v>162.877182</v>
      </c>
      <c r="E921">
        <v>43.867415999999999</v>
      </c>
      <c r="F921">
        <v>44.554459000000001</v>
      </c>
      <c r="G921">
        <v>56.52496</v>
      </c>
      <c r="H921">
        <v>111.60011299999999</v>
      </c>
      <c r="I921">
        <v>257.06781000000001</v>
      </c>
      <c r="J921">
        <v>94.229004000000003</v>
      </c>
      <c r="K921">
        <v>531.07775900000001</v>
      </c>
      <c r="L921">
        <v>166.15060399999999</v>
      </c>
      <c r="M921">
        <v>361.17764299999999</v>
      </c>
      <c r="O921" s="22">
        <f t="shared" ref="O921" si="618">(C921/C920)-1</f>
        <v>-7.439348258517775E-4</v>
      </c>
      <c r="P921" s="22">
        <f t="shared" si="601"/>
        <v>-2.923317475174414E-2</v>
      </c>
      <c r="Q921" s="22">
        <f t="shared" si="602"/>
        <v>-1.788061824911269E-2</v>
      </c>
      <c r="R921" s="22">
        <f t="shared" si="603"/>
        <v>-8.22591487846136E-3</v>
      </c>
      <c r="S921" s="22">
        <f t="shared" si="604"/>
        <v>-3.6706444086533896E-2</v>
      </c>
      <c r="T921" s="22">
        <f t="shared" si="605"/>
        <v>-1.6521990823613164E-2</v>
      </c>
      <c r="U921" s="22">
        <f t="shared" si="606"/>
        <v>-1.698191121177417E-2</v>
      </c>
      <c r="V921" s="22">
        <f t="shared" si="607"/>
        <v>-1.1337673008424254E-2</v>
      </c>
      <c r="W921" s="22">
        <f t="shared" si="608"/>
        <v>-6.8390977530110586E-3</v>
      </c>
      <c r="X921" s="22">
        <f t="shared" si="609"/>
        <v>-2.3029254161017532E-2</v>
      </c>
      <c r="Y921" s="22">
        <f t="shared" si="610"/>
        <v>-5.4241832720514083E-5</v>
      </c>
      <c r="Z921" s="16"/>
    </row>
    <row r="922" spans="1:26">
      <c r="A922" s="2"/>
      <c r="B922" s="112">
        <v>44796</v>
      </c>
      <c r="C922">
        <v>93.142120000000006</v>
      </c>
      <c r="D922">
        <v>160.93924000000001</v>
      </c>
      <c r="E922">
        <v>43.681609999999999</v>
      </c>
      <c r="F922">
        <v>44.147002999999998</v>
      </c>
      <c r="G922">
        <v>57.601906</v>
      </c>
      <c r="H922">
        <v>110.500092</v>
      </c>
      <c r="I922">
        <v>252.76033000000001</v>
      </c>
      <c r="J922">
        <v>93.612892000000002</v>
      </c>
      <c r="K922">
        <v>522.52508499999999</v>
      </c>
      <c r="L922">
        <v>165.81346099999999</v>
      </c>
      <c r="M922">
        <v>366.29766799999999</v>
      </c>
      <c r="O922" s="22">
        <f t="shared" ref="O922:O924" si="619">C922/C921-1</f>
        <v>4.2442178036767197E-2</v>
      </c>
      <c r="P922" s="22">
        <f t="shared" si="601"/>
        <v>-1.1898179819933241E-2</v>
      </c>
      <c r="Q922" s="22">
        <f t="shared" si="602"/>
        <v>-4.2356267348867549E-3</v>
      </c>
      <c r="R922" s="22">
        <f t="shared" si="603"/>
        <v>-9.1451228259780137E-3</v>
      </c>
      <c r="S922" s="22">
        <f t="shared" si="604"/>
        <v>1.905257429638163E-2</v>
      </c>
      <c r="T922" s="22">
        <f t="shared" si="605"/>
        <v>-9.8568090159549815E-3</v>
      </c>
      <c r="U922" s="22">
        <f t="shared" si="606"/>
        <v>-1.6756201408492211E-2</v>
      </c>
      <c r="V922" s="22">
        <f t="shared" si="607"/>
        <v>-6.5384539138289011E-3</v>
      </c>
      <c r="W922" s="22">
        <f t="shared" si="608"/>
        <v>-1.6104372391915645E-2</v>
      </c>
      <c r="X922" s="22">
        <f t="shared" si="609"/>
        <v>-2.0291409834417573E-3</v>
      </c>
      <c r="Y922" s="22">
        <f t="shared" si="610"/>
        <v>1.4175918967387569E-2</v>
      </c>
      <c r="Z922" s="16"/>
    </row>
    <row r="923" spans="1:26">
      <c r="A923" s="2"/>
      <c r="B923" s="112">
        <v>44797</v>
      </c>
      <c r="C923">
        <v>93.693366999999995</v>
      </c>
      <c r="D923">
        <v>163.08696</v>
      </c>
      <c r="E923">
        <v>43.997813999999998</v>
      </c>
      <c r="F923">
        <v>44.478645</v>
      </c>
      <c r="G923">
        <v>57.572800000000001</v>
      </c>
      <c r="H923">
        <v>110.767921</v>
      </c>
      <c r="I923">
        <v>252.045593</v>
      </c>
      <c r="J923">
        <v>93.726630999999998</v>
      </c>
      <c r="K923">
        <v>523.16863999999998</v>
      </c>
      <c r="L923">
        <v>166.110916</v>
      </c>
      <c r="M923">
        <v>372.64883400000002</v>
      </c>
      <c r="O923" s="22">
        <f t="shared" si="619"/>
        <v>5.918342850688596E-3</v>
      </c>
      <c r="P923" s="22">
        <f t="shared" si="601"/>
        <v>1.3344912030154976E-2</v>
      </c>
      <c r="Q923" s="22">
        <f t="shared" si="602"/>
        <v>7.2388357480412946E-3</v>
      </c>
      <c r="R923" s="22">
        <f t="shared" si="603"/>
        <v>7.5122200254453819E-3</v>
      </c>
      <c r="S923" s="22">
        <f t="shared" si="604"/>
        <v>-5.0529577962221683E-4</v>
      </c>
      <c r="T923" s="22">
        <f t="shared" si="605"/>
        <v>2.4237898372068134E-3</v>
      </c>
      <c r="U923" s="22">
        <f t="shared" si="606"/>
        <v>-2.8277261704794387E-3</v>
      </c>
      <c r="V923" s="22">
        <f t="shared" si="607"/>
        <v>1.214992909309931E-3</v>
      </c>
      <c r="W923" s="22">
        <f t="shared" si="608"/>
        <v>1.231625080736487E-3</v>
      </c>
      <c r="X923" s="22">
        <f t="shared" si="609"/>
        <v>1.7939134627917852E-3</v>
      </c>
      <c r="Y923" s="22">
        <f t="shared" si="610"/>
        <v>1.7338810903923196E-2</v>
      </c>
      <c r="Z923" s="16"/>
    </row>
    <row r="924" spans="1:26">
      <c r="A924" s="2"/>
      <c r="B924" s="112">
        <v>44798</v>
      </c>
      <c r="C924">
        <v>94.178084999999996</v>
      </c>
      <c r="D924">
        <v>168.60110499999999</v>
      </c>
      <c r="E924">
        <v>44.291195000000002</v>
      </c>
      <c r="F924">
        <v>44.544978999999998</v>
      </c>
      <c r="G924">
        <v>58.785575999999999</v>
      </c>
      <c r="H924">
        <v>113.39843</v>
      </c>
      <c r="I924">
        <v>255.628784</v>
      </c>
      <c r="J924">
        <v>94.276404999999997</v>
      </c>
      <c r="K924">
        <v>528.15210000000002</v>
      </c>
      <c r="L924">
        <v>168.58972199999999</v>
      </c>
      <c r="M924">
        <v>379.26385499999998</v>
      </c>
      <c r="O924" s="22">
        <f t="shared" si="619"/>
        <v>5.1734505389267049E-3</v>
      </c>
      <c r="P924" s="22">
        <f t="shared" si="601"/>
        <v>3.3811072326076719E-2</v>
      </c>
      <c r="Q924" s="22">
        <f t="shared" si="602"/>
        <v>6.6680812824020386E-3</v>
      </c>
      <c r="R924" s="22">
        <f t="shared" si="603"/>
        <v>1.4913673741634437E-3</v>
      </c>
      <c r="S924" s="22">
        <f t="shared" si="604"/>
        <v>2.1065086290748436E-2</v>
      </c>
      <c r="T924" s="22">
        <f t="shared" si="605"/>
        <v>2.3747931497242858E-2</v>
      </c>
      <c r="U924" s="22">
        <f t="shared" si="606"/>
        <v>1.4216439801032266E-2</v>
      </c>
      <c r="V924" s="22">
        <f t="shared" si="607"/>
        <v>5.8657181436512218E-3</v>
      </c>
      <c r="W924" s="22">
        <f t="shared" si="608"/>
        <v>9.5255327230623354E-3</v>
      </c>
      <c r="X924" s="22">
        <f t="shared" si="609"/>
        <v>1.4922595454232468E-2</v>
      </c>
      <c r="Y924" s="22">
        <f t="shared" si="610"/>
        <v>1.7751353007050996E-2</v>
      </c>
      <c r="Z924" s="16"/>
    </row>
    <row r="925" spans="1:26">
      <c r="A925" s="2"/>
      <c r="B925" s="112">
        <v>44799</v>
      </c>
      <c r="C925">
        <v>93.018569999999997</v>
      </c>
      <c r="D925">
        <v>161.60853599999999</v>
      </c>
      <c r="E925">
        <v>42.899253999999999</v>
      </c>
      <c r="F925">
        <v>43.606887999999998</v>
      </c>
      <c r="G925">
        <v>56.098067999999998</v>
      </c>
      <c r="H925">
        <v>109.68703499999999</v>
      </c>
      <c r="I925">
        <v>248.91027800000001</v>
      </c>
      <c r="J925">
        <v>93.394874999999999</v>
      </c>
      <c r="K925">
        <v>516.13732900000002</v>
      </c>
      <c r="L925">
        <v>162.23405500000001</v>
      </c>
      <c r="M925">
        <v>370.69464099999999</v>
      </c>
      <c r="O925" s="22">
        <f t="shared" ref="O925" si="620">(C925/C924)-1</f>
        <v>-1.2311940723789383E-2</v>
      </c>
      <c r="P925" s="22">
        <f t="shared" si="601"/>
        <v>-4.1474040161243342E-2</v>
      </c>
      <c r="Q925" s="22">
        <f t="shared" si="602"/>
        <v>-3.1427036457246205E-2</v>
      </c>
      <c r="R925" s="22">
        <f t="shared" si="603"/>
        <v>-2.1059410534237766E-2</v>
      </c>
      <c r="S925" s="22">
        <f t="shared" si="604"/>
        <v>-4.5717133059987369E-2</v>
      </c>
      <c r="T925" s="22">
        <f t="shared" si="605"/>
        <v>-3.2728804093672292E-2</v>
      </c>
      <c r="U925" s="22">
        <f t="shared" si="606"/>
        <v>-2.6282275003897793E-2</v>
      </c>
      <c r="V925" s="22">
        <f t="shared" si="607"/>
        <v>-9.3504838246643018E-3</v>
      </c>
      <c r="W925" s="22">
        <f t="shared" si="608"/>
        <v>-2.274869493087317E-2</v>
      </c>
      <c r="X925" s="22">
        <f t="shared" si="609"/>
        <v>-3.7699018211798108E-2</v>
      </c>
      <c r="Y925" s="22">
        <f t="shared" si="610"/>
        <v>-2.2594333435755454E-2</v>
      </c>
      <c r="Z925" s="16"/>
    </row>
    <row r="926" spans="1:26">
      <c r="A926" s="2"/>
      <c r="B926" s="112">
        <v>44802</v>
      </c>
      <c r="C926">
        <v>95.157043000000002</v>
      </c>
      <c r="D926">
        <v>159.00129699999999</v>
      </c>
      <c r="E926">
        <v>43.316504999999999</v>
      </c>
      <c r="F926">
        <v>43.540562000000001</v>
      </c>
      <c r="G926">
        <v>56.214489</v>
      </c>
      <c r="H926">
        <v>109.419197</v>
      </c>
      <c r="I926">
        <v>247.50936899999999</v>
      </c>
      <c r="J926">
        <v>94.039428999999998</v>
      </c>
      <c r="K926">
        <v>516.64446999999996</v>
      </c>
      <c r="L926">
        <v>160.01301599999999</v>
      </c>
      <c r="M926">
        <v>371.89645400000001</v>
      </c>
      <c r="O926" s="22">
        <f t="shared" ref="O926:O928" si="621">C926/C925-1</f>
        <v>2.2989742800819224E-2</v>
      </c>
      <c r="P926" s="22">
        <f t="shared" si="601"/>
        <v>-1.6133052526383862E-2</v>
      </c>
      <c r="Q926" s="22">
        <f t="shared" si="602"/>
        <v>9.7262996694533754E-3</v>
      </c>
      <c r="R926" s="22">
        <f t="shared" si="603"/>
        <v>-1.5209982422959012E-3</v>
      </c>
      <c r="S926" s="22">
        <f t="shared" si="604"/>
        <v>2.0753121123529006E-3</v>
      </c>
      <c r="T926" s="22">
        <f t="shared" si="605"/>
        <v>-2.4418382719525455E-3</v>
      </c>
      <c r="U926" s="22">
        <f t="shared" si="606"/>
        <v>-5.6281685563824846E-3</v>
      </c>
      <c r="V926" s="22">
        <f t="shared" si="607"/>
        <v>6.9013851134764881E-3</v>
      </c>
      <c r="W926" s="22">
        <f t="shared" si="608"/>
        <v>9.8256989275036233E-4</v>
      </c>
      <c r="X926" s="22">
        <f t="shared" si="609"/>
        <v>-1.3690337703757827E-2</v>
      </c>
      <c r="Y926" s="22">
        <f t="shared" si="610"/>
        <v>3.2420565799331502E-3</v>
      </c>
      <c r="Z926" s="16"/>
    </row>
    <row r="927" spans="1:26">
      <c r="A927" s="2"/>
      <c r="B927" s="112">
        <v>44803</v>
      </c>
      <c r="C927">
        <v>91.535895999999994</v>
      </c>
      <c r="D927">
        <v>156.993439</v>
      </c>
      <c r="E927">
        <v>43.186115000000001</v>
      </c>
      <c r="F927">
        <v>43.351050999999998</v>
      </c>
      <c r="G927">
        <v>55.399506000000002</v>
      </c>
      <c r="H927">
        <v>109.438332</v>
      </c>
      <c r="I927">
        <v>241.48651100000001</v>
      </c>
      <c r="J927">
        <v>93.176856999999998</v>
      </c>
      <c r="K927">
        <v>509.88613900000001</v>
      </c>
      <c r="L927">
        <v>157.56395000000001</v>
      </c>
      <c r="M927">
        <v>360.298248</v>
      </c>
      <c r="O927" s="22">
        <f t="shared" si="621"/>
        <v>-3.805442966528505E-2</v>
      </c>
      <c r="P927" s="22">
        <f t="shared" si="601"/>
        <v>-1.2627934726846868E-2</v>
      </c>
      <c r="Q927" s="22">
        <f t="shared" si="602"/>
        <v>-3.0101689875486892E-3</v>
      </c>
      <c r="R927" s="22">
        <f t="shared" si="603"/>
        <v>-4.3525161664197398E-3</v>
      </c>
      <c r="S927" s="22">
        <f t="shared" si="604"/>
        <v>-1.4497739186066338E-2</v>
      </c>
      <c r="T927" s="22">
        <f t="shared" si="605"/>
        <v>1.7487790556547367E-4</v>
      </c>
      <c r="U927" s="22">
        <f t="shared" si="606"/>
        <v>-2.4333858650821383E-2</v>
      </c>
      <c r="V927" s="22">
        <f t="shared" si="607"/>
        <v>-9.1724504197063794E-3</v>
      </c>
      <c r="W927" s="22">
        <f t="shared" si="608"/>
        <v>-1.3081202630505162E-2</v>
      </c>
      <c r="X927" s="22">
        <f t="shared" si="609"/>
        <v>-1.5305417404294031E-2</v>
      </c>
      <c r="Y927" s="22">
        <f t="shared" si="610"/>
        <v>-3.1186653906627448E-2</v>
      </c>
      <c r="Z927" s="16"/>
    </row>
    <row r="928" spans="1:26">
      <c r="A928" s="2"/>
      <c r="B928" s="112">
        <v>44804</v>
      </c>
      <c r="C928">
        <v>90.851585</v>
      </c>
      <c r="D928">
        <v>162.75730899999999</v>
      </c>
      <c r="E928">
        <v>43.208931</v>
      </c>
      <c r="F928">
        <v>43.009926</v>
      </c>
      <c r="G928">
        <v>53.982985999999997</v>
      </c>
      <c r="H928">
        <v>108.78788</v>
      </c>
      <c r="I928">
        <v>242.105942</v>
      </c>
      <c r="J928">
        <v>92.646041999999994</v>
      </c>
      <c r="K928">
        <v>506.46307400000001</v>
      </c>
      <c r="L928">
        <v>155.88827499999999</v>
      </c>
      <c r="M928">
        <v>356.88812300000001</v>
      </c>
      <c r="O928" s="22">
        <f t="shared" si="621"/>
        <v>-7.4758759121120733E-3</v>
      </c>
      <c r="P928" s="22">
        <f t="shared" si="601"/>
        <v>3.6714082045173901E-2</v>
      </c>
      <c r="Q928" s="22">
        <f t="shared" si="602"/>
        <v>5.2831795589858288E-4</v>
      </c>
      <c r="R928" s="22">
        <f t="shared" si="603"/>
        <v>-7.8688980343289971E-3</v>
      </c>
      <c r="S928" s="22">
        <f t="shared" si="604"/>
        <v>-2.5569181068148983E-2</v>
      </c>
      <c r="T928" s="22">
        <f t="shared" si="605"/>
        <v>-5.9435481893126418E-3</v>
      </c>
      <c r="U928" s="22">
        <f t="shared" si="606"/>
        <v>2.5650749494656733E-3</v>
      </c>
      <c r="V928" s="22">
        <f t="shared" si="607"/>
        <v>-5.696854531163309E-3</v>
      </c>
      <c r="W928" s="22">
        <f t="shared" si="608"/>
        <v>-6.713390967468591E-3</v>
      </c>
      <c r="X928" s="22">
        <f t="shared" si="609"/>
        <v>-1.0634888246962682E-2</v>
      </c>
      <c r="Y928" s="22">
        <f t="shared" si="610"/>
        <v>-9.4647282325946991E-3</v>
      </c>
      <c r="Z928" s="16"/>
    </row>
    <row r="929" spans="1:26">
      <c r="A929" s="2"/>
      <c r="B929" s="112">
        <v>44805</v>
      </c>
      <c r="C929">
        <v>89.216858000000002</v>
      </c>
      <c r="D929">
        <v>165.18473800000001</v>
      </c>
      <c r="E929">
        <v>43.838081000000003</v>
      </c>
      <c r="F929">
        <v>42.555092000000002</v>
      </c>
      <c r="G929">
        <v>53.585197000000001</v>
      </c>
      <c r="H929">
        <v>109.533981</v>
      </c>
      <c r="I929">
        <v>245.527176</v>
      </c>
      <c r="J929">
        <v>94.257446000000002</v>
      </c>
      <c r="K929">
        <v>511.01736499999998</v>
      </c>
      <c r="L929">
        <v>156.62197900000001</v>
      </c>
      <c r="M929">
        <v>355.441956</v>
      </c>
      <c r="O929" s="22">
        <f t="shared" ref="O929" si="622">(C929/C928)-1</f>
        <v>-1.7993378981775554E-2</v>
      </c>
      <c r="P929" s="22">
        <f t="shared" si="601"/>
        <v>1.4914408544319357E-2</v>
      </c>
      <c r="Q929" s="22">
        <f t="shared" si="602"/>
        <v>1.4560647195830834E-2</v>
      </c>
      <c r="R929" s="22">
        <f t="shared" si="603"/>
        <v>-1.057509375858956E-2</v>
      </c>
      <c r="S929" s="22">
        <f t="shared" si="604"/>
        <v>-7.3687846759716846E-3</v>
      </c>
      <c r="T929" s="22">
        <f t="shared" si="605"/>
        <v>6.8583099514394341E-3</v>
      </c>
      <c r="U929" s="22">
        <f t="shared" si="606"/>
        <v>1.4131144290543629E-2</v>
      </c>
      <c r="V929" s="22">
        <f t="shared" si="607"/>
        <v>1.7393122957157781E-2</v>
      </c>
      <c r="W929" s="22">
        <f t="shared" si="608"/>
        <v>8.9923456097806831E-3</v>
      </c>
      <c r="X929" s="22">
        <f t="shared" si="609"/>
        <v>4.706601570900748E-3</v>
      </c>
      <c r="Y929" s="22">
        <f t="shared" si="610"/>
        <v>-4.0521578242602718E-3</v>
      </c>
      <c r="Z929" s="16"/>
    </row>
    <row r="930" spans="1:26">
      <c r="A930" s="2"/>
      <c r="B930" s="112">
        <v>44806</v>
      </c>
      <c r="C930">
        <v>90.851585</v>
      </c>
      <c r="D930">
        <v>160.15008499999999</v>
      </c>
      <c r="E930">
        <v>43.355625000000003</v>
      </c>
      <c r="F930">
        <v>42.261349000000003</v>
      </c>
      <c r="G930">
        <v>53.129192000000003</v>
      </c>
      <c r="H930">
        <v>108.768738</v>
      </c>
      <c r="I930">
        <v>239.05639600000001</v>
      </c>
      <c r="J930">
        <v>93.347481000000002</v>
      </c>
      <c r="K930">
        <v>503.55688500000002</v>
      </c>
      <c r="L930">
        <v>154.49018899999999</v>
      </c>
      <c r="M930">
        <v>353.92752100000001</v>
      </c>
      <c r="O930" s="22">
        <f t="shared" ref="O930:O932" si="623">C930/C929-1</f>
        <v>1.8323072977979082E-2</v>
      </c>
      <c r="P930" s="22">
        <f t="shared" si="601"/>
        <v>-3.0478923543166725E-2</v>
      </c>
      <c r="Q930" s="22">
        <f t="shared" si="602"/>
        <v>-1.1005408744967582E-2</v>
      </c>
      <c r="R930" s="22">
        <f t="shared" si="603"/>
        <v>-6.9026522137468627E-3</v>
      </c>
      <c r="S930" s="22">
        <f t="shared" si="604"/>
        <v>-8.5099061966683598E-3</v>
      </c>
      <c r="T930" s="22">
        <f t="shared" si="605"/>
        <v>-6.9863524817928013E-3</v>
      </c>
      <c r="U930" s="22">
        <f t="shared" si="606"/>
        <v>-2.6354638640897265E-2</v>
      </c>
      <c r="V930" s="22">
        <f t="shared" si="607"/>
        <v>-9.6540383663694662E-3</v>
      </c>
      <c r="W930" s="22">
        <f t="shared" si="608"/>
        <v>-1.4599269048322761E-2</v>
      </c>
      <c r="X930" s="22">
        <f t="shared" si="609"/>
        <v>-1.3611052635211673E-2</v>
      </c>
      <c r="Y930" s="22">
        <f t="shared" si="610"/>
        <v>-4.2607097289324436E-3</v>
      </c>
      <c r="Z930" s="16"/>
    </row>
    <row r="931" spans="1:26">
      <c r="A931" s="2"/>
      <c r="B931" s="112">
        <v>44810</v>
      </c>
      <c r="C931">
        <v>90.243317000000005</v>
      </c>
      <c r="D931">
        <v>158.37196399999999</v>
      </c>
      <c r="E931">
        <v>43.140479999999997</v>
      </c>
      <c r="F931">
        <v>42.450859000000001</v>
      </c>
      <c r="G931">
        <v>52.634388000000001</v>
      </c>
      <c r="H931">
        <v>108.79743999999999</v>
      </c>
      <c r="I931">
        <v>242.22981300000001</v>
      </c>
      <c r="J931">
        <v>92.655518000000001</v>
      </c>
      <c r="K931">
        <v>504.853973</v>
      </c>
      <c r="L931">
        <v>153.221024</v>
      </c>
      <c r="M931">
        <v>352.794037</v>
      </c>
      <c r="O931" s="22">
        <f t="shared" si="623"/>
        <v>-6.6951831385220206E-3</v>
      </c>
      <c r="P931" s="22">
        <f t="shared" si="601"/>
        <v>-1.1102841437767519E-2</v>
      </c>
      <c r="Q931" s="22">
        <f t="shared" si="602"/>
        <v>-4.9623318773517333E-3</v>
      </c>
      <c r="R931" s="22">
        <f t="shared" si="603"/>
        <v>4.4842392513309015E-3</v>
      </c>
      <c r="S931" s="22">
        <f t="shared" si="604"/>
        <v>-9.3132227570862369E-3</v>
      </c>
      <c r="T931" s="22">
        <f t="shared" si="605"/>
        <v>2.6388096918061876E-4</v>
      </c>
      <c r="U931" s="22">
        <f t="shared" si="606"/>
        <v>1.3274762997765643E-2</v>
      </c>
      <c r="V931" s="22">
        <f t="shared" si="607"/>
        <v>-7.412765642813679E-3</v>
      </c>
      <c r="W931" s="22">
        <f t="shared" si="608"/>
        <v>2.5758519814498282E-3</v>
      </c>
      <c r="X931" s="22">
        <f t="shared" si="609"/>
        <v>-8.215181871516708E-3</v>
      </c>
      <c r="Y931" s="22">
        <f t="shared" si="610"/>
        <v>-3.2025879106474253E-3</v>
      </c>
      <c r="Z931" s="16"/>
    </row>
    <row r="932" spans="1:26">
      <c r="A932" s="2"/>
      <c r="B932" s="112">
        <v>44811</v>
      </c>
      <c r="C932">
        <v>89.473465000000004</v>
      </c>
      <c r="D932">
        <v>160.220001</v>
      </c>
      <c r="E932">
        <v>44.248817000000003</v>
      </c>
      <c r="F932">
        <v>42.924644000000001</v>
      </c>
      <c r="G932">
        <v>54.584525999999997</v>
      </c>
      <c r="H932">
        <v>110.86359400000001</v>
      </c>
      <c r="I932">
        <v>247.299713</v>
      </c>
      <c r="J932">
        <v>95.954155</v>
      </c>
      <c r="K932">
        <v>508.75485200000003</v>
      </c>
      <c r="L932">
        <v>154.63893100000001</v>
      </c>
      <c r="M932">
        <v>357.56234699999999</v>
      </c>
      <c r="O932" s="22">
        <f t="shared" si="623"/>
        <v>-8.5308477745781319E-3</v>
      </c>
      <c r="P932" s="22">
        <f t="shared" si="601"/>
        <v>1.1668965600502457E-2</v>
      </c>
      <c r="Q932" s="22">
        <f t="shared" si="602"/>
        <v>2.5691346039729002E-2</v>
      </c>
      <c r="R932" s="22">
        <f t="shared" si="603"/>
        <v>1.1160787111516468E-2</v>
      </c>
      <c r="S932" s="22">
        <f t="shared" si="604"/>
        <v>3.7050644532999888E-2</v>
      </c>
      <c r="T932" s="22">
        <f t="shared" si="605"/>
        <v>1.8990832872538332E-2</v>
      </c>
      <c r="U932" s="22">
        <f t="shared" si="606"/>
        <v>2.0930123906754527E-2</v>
      </c>
      <c r="V932" s="22">
        <f t="shared" si="607"/>
        <v>3.5601085301794955E-2</v>
      </c>
      <c r="W932" s="22">
        <f t="shared" si="608"/>
        <v>7.7267471558553069E-3</v>
      </c>
      <c r="X932" s="22">
        <f t="shared" si="609"/>
        <v>9.2539976759327125E-3</v>
      </c>
      <c r="Y932" s="22">
        <f t="shared" si="610"/>
        <v>1.3515846357686545E-2</v>
      </c>
      <c r="Z932" s="16"/>
    </row>
    <row r="933" spans="1:26">
      <c r="A933" s="2"/>
      <c r="B933" s="112">
        <v>44812</v>
      </c>
      <c r="C933">
        <v>90.205307000000005</v>
      </c>
      <c r="D933">
        <v>161.888229</v>
      </c>
      <c r="E933">
        <v>44.473742999999999</v>
      </c>
      <c r="F933">
        <v>42.592995000000002</v>
      </c>
      <c r="G933">
        <v>55.719681000000001</v>
      </c>
      <c r="H933">
        <v>113.446243</v>
      </c>
      <c r="I933">
        <v>249.36769100000001</v>
      </c>
      <c r="J933">
        <v>95.413864000000004</v>
      </c>
      <c r="K933">
        <v>514.44042999999999</v>
      </c>
      <c r="L933">
        <v>153.15164200000001</v>
      </c>
      <c r="M933">
        <v>360.04422</v>
      </c>
      <c r="O933" s="22">
        <f t="shared" ref="O933" si="624">(C933/C932)-1</f>
        <v>8.1794306278404338E-3</v>
      </c>
      <c r="P933" s="22">
        <f t="shared" si="601"/>
        <v>1.0412108286031119E-2</v>
      </c>
      <c r="Q933" s="22">
        <f t="shared" si="602"/>
        <v>5.0832093432011671E-3</v>
      </c>
      <c r="R933" s="22">
        <f t="shared" si="603"/>
        <v>-7.726307526277898E-3</v>
      </c>
      <c r="S933" s="22">
        <f t="shared" si="604"/>
        <v>2.0796278417806624E-2</v>
      </c>
      <c r="T933" s="22">
        <f t="shared" si="605"/>
        <v>2.3295735839124809E-2</v>
      </c>
      <c r="U933" s="22">
        <f t="shared" si="606"/>
        <v>8.3622337240643052E-3</v>
      </c>
      <c r="V933" s="22">
        <f t="shared" si="607"/>
        <v>-5.6307202121679278E-3</v>
      </c>
      <c r="W933" s="22">
        <f t="shared" si="608"/>
        <v>1.1175476710736154E-2</v>
      </c>
      <c r="X933" s="22">
        <f t="shared" si="609"/>
        <v>-9.6178173916632304E-3</v>
      </c>
      <c r="Y933" s="22">
        <f t="shared" si="610"/>
        <v>6.9410915909442483E-3</v>
      </c>
      <c r="Z933" s="16"/>
    </row>
    <row r="934" spans="1:26">
      <c r="A934" s="2"/>
      <c r="B934" s="112">
        <v>44813</v>
      </c>
      <c r="C934">
        <v>91.716476</v>
      </c>
      <c r="D934">
        <v>168.97071800000001</v>
      </c>
      <c r="E934">
        <v>44.607399000000001</v>
      </c>
      <c r="F934">
        <v>43.597411999999998</v>
      </c>
      <c r="G934">
        <v>56.651088999999999</v>
      </c>
      <c r="H934">
        <v>113.991478</v>
      </c>
      <c r="I934">
        <v>249.291428</v>
      </c>
      <c r="J934">
        <v>95.593956000000006</v>
      </c>
      <c r="K934">
        <v>512.95343000000003</v>
      </c>
      <c r="L934">
        <v>156.03697199999999</v>
      </c>
      <c r="M934">
        <v>363.727844</v>
      </c>
      <c r="O934" s="22">
        <f t="shared" ref="O934:O936" si="625">C934/C933-1</f>
        <v>1.6752550933616384E-2</v>
      </c>
      <c r="P934" s="22">
        <f t="shared" si="601"/>
        <v>4.3749252454914567E-2</v>
      </c>
      <c r="Q934" s="22">
        <f t="shared" si="602"/>
        <v>3.0052788675780651E-3</v>
      </c>
      <c r="R934" s="22">
        <f t="shared" si="603"/>
        <v>2.3581741551633062E-2</v>
      </c>
      <c r="S934" s="22">
        <f t="shared" si="604"/>
        <v>1.6715960739258406E-2</v>
      </c>
      <c r="T934" s="22">
        <f t="shared" si="605"/>
        <v>4.8061089162731996E-3</v>
      </c>
      <c r="U934" s="22">
        <f t="shared" si="606"/>
        <v>-3.0582550487667781E-4</v>
      </c>
      <c r="V934" s="22">
        <f t="shared" si="607"/>
        <v>1.8874825151196095E-3</v>
      </c>
      <c r="W934" s="22">
        <f t="shared" si="608"/>
        <v>-2.8905193162985787E-3</v>
      </c>
      <c r="X934" s="22">
        <f t="shared" si="609"/>
        <v>1.8839693537206603E-2</v>
      </c>
      <c r="Y934" s="22">
        <f t="shared" si="610"/>
        <v>1.0231032177103083E-2</v>
      </c>
      <c r="Z934" s="16"/>
    </row>
    <row r="935" spans="1:26">
      <c r="A935" s="2"/>
      <c r="B935" s="112">
        <v>44816</v>
      </c>
      <c r="C935">
        <v>92.771454000000006</v>
      </c>
      <c r="D935">
        <v>168.78093000000001</v>
      </c>
      <c r="E935">
        <v>45.008358000000001</v>
      </c>
      <c r="F935">
        <v>44.374420000000001</v>
      </c>
      <c r="G935">
        <v>57.776546000000003</v>
      </c>
      <c r="H935">
        <v>115.34020200000001</v>
      </c>
      <c r="I935">
        <v>252.626938</v>
      </c>
      <c r="J935">
        <v>96.608192000000003</v>
      </c>
      <c r="K935">
        <v>519.71331799999996</v>
      </c>
      <c r="L935">
        <v>162.04565400000001</v>
      </c>
      <c r="M935">
        <v>365.46713299999999</v>
      </c>
      <c r="O935" s="22">
        <f t="shared" si="625"/>
        <v>1.1502600688670261E-2</v>
      </c>
      <c r="P935" s="22">
        <f t="shared" si="601"/>
        <v>-1.1232005299284253E-3</v>
      </c>
      <c r="Q935" s="22">
        <f t="shared" si="602"/>
        <v>8.9886209236273995E-3</v>
      </c>
      <c r="R935" s="22">
        <f t="shared" si="603"/>
        <v>1.7822342298666749E-2</v>
      </c>
      <c r="S935" s="22">
        <f t="shared" si="604"/>
        <v>1.9866467174179281E-2</v>
      </c>
      <c r="T935" s="22">
        <f t="shared" si="605"/>
        <v>1.183179675940349E-2</v>
      </c>
      <c r="U935" s="22">
        <f t="shared" si="606"/>
        <v>1.3379962667629197E-2</v>
      </c>
      <c r="V935" s="22">
        <f t="shared" si="607"/>
        <v>1.0609833952263559E-2</v>
      </c>
      <c r="W935" s="22">
        <f t="shared" si="608"/>
        <v>1.3178365919104928E-2</v>
      </c>
      <c r="X935" s="22">
        <f t="shared" si="609"/>
        <v>3.8508065896075028E-2</v>
      </c>
      <c r="Y935" s="22">
        <f t="shared" si="610"/>
        <v>4.7818417772822475E-3</v>
      </c>
      <c r="Z935" s="16"/>
    </row>
    <row r="936" spans="1:26">
      <c r="A936" s="2"/>
      <c r="B936" s="112">
        <v>44817</v>
      </c>
      <c r="C936">
        <v>90.604484999999997</v>
      </c>
      <c r="D936">
        <v>152.96769699999999</v>
      </c>
      <c r="E936">
        <v>44.079307999999997</v>
      </c>
      <c r="F936">
        <v>43.483704000000003</v>
      </c>
      <c r="G936">
        <v>54.962916999999997</v>
      </c>
      <c r="H936">
        <v>111.332291</v>
      </c>
      <c r="I936">
        <v>242.658691</v>
      </c>
      <c r="J936">
        <v>93.669753999999998</v>
      </c>
      <c r="K936">
        <v>502.79888899999997</v>
      </c>
      <c r="L936">
        <v>152.53688</v>
      </c>
      <c r="M936">
        <v>354.98278800000003</v>
      </c>
      <c r="O936" s="22">
        <f t="shared" si="625"/>
        <v>-2.3358144198106556E-2</v>
      </c>
      <c r="P936" s="22">
        <f t="shared" si="601"/>
        <v>-9.3690874911046107E-2</v>
      </c>
      <c r="Q936" s="22">
        <f t="shared" si="602"/>
        <v>-2.0641721699778626E-2</v>
      </c>
      <c r="R936" s="22">
        <f t="shared" si="603"/>
        <v>-2.0072735598572256E-2</v>
      </c>
      <c r="S936" s="22">
        <f t="shared" si="604"/>
        <v>-4.8698463213775467E-2</v>
      </c>
      <c r="T936" s="22">
        <f t="shared" si="605"/>
        <v>-3.4748603960308766E-2</v>
      </c>
      <c r="U936" s="22">
        <f t="shared" si="606"/>
        <v>-3.9458369241683888E-2</v>
      </c>
      <c r="V936" s="22">
        <f t="shared" si="607"/>
        <v>-3.0416033456044822E-2</v>
      </c>
      <c r="W936" s="22">
        <f t="shared" si="608"/>
        <v>-3.2545690891838897E-2</v>
      </c>
      <c r="X936" s="22">
        <f t="shared" si="609"/>
        <v>-5.8679599022137374E-2</v>
      </c>
      <c r="Y936" s="22">
        <f t="shared" si="610"/>
        <v>-2.8687518119447364E-2</v>
      </c>
      <c r="Z936" s="16"/>
    </row>
    <row r="937" spans="1:26">
      <c r="A937" s="2"/>
      <c r="B937" s="112">
        <v>44818</v>
      </c>
      <c r="C937">
        <v>92.828475999999995</v>
      </c>
      <c r="D937">
        <v>151.30946399999999</v>
      </c>
      <c r="E937">
        <v>43.981513999999997</v>
      </c>
      <c r="F937">
        <v>43.512135000000001</v>
      </c>
      <c r="G937">
        <v>54.147925999999998</v>
      </c>
      <c r="H937">
        <v>111.07402</v>
      </c>
      <c r="I937">
        <v>239.98078899999999</v>
      </c>
      <c r="J937">
        <v>94.759818999999993</v>
      </c>
      <c r="K937">
        <v>498.69986</v>
      </c>
      <c r="L937">
        <v>153.99444600000001</v>
      </c>
      <c r="M937">
        <v>352.63772599999999</v>
      </c>
      <c r="O937" s="22">
        <f t="shared" ref="O937" si="626">(C937/C936)-1</f>
        <v>2.4546146915354061E-2</v>
      </c>
      <c r="P937" s="22">
        <f t="shared" si="601"/>
        <v>-1.0840412927181631E-2</v>
      </c>
      <c r="Q937" s="22">
        <f t="shared" si="602"/>
        <v>-2.2185919978598978E-3</v>
      </c>
      <c r="R937" s="22">
        <f t="shared" si="603"/>
        <v>6.5383114557127087E-4</v>
      </c>
      <c r="S937" s="22">
        <f t="shared" si="604"/>
        <v>-1.4828015769250413E-2</v>
      </c>
      <c r="T937" s="22">
        <f t="shared" si="605"/>
        <v>-2.3198211200018415E-3</v>
      </c>
      <c r="U937" s="22">
        <f t="shared" si="606"/>
        <v>-1.1035673146361891E-2</v>
      </c>
      <c r="V937" s="22">
        <f t="shared" si="607"/>
        <v>1.1637321050293359E-2</v>
      </c>
      <c r="W937" s="22">
        <f t="shared" si="608"/>
        <v>-8.152422548411753E-3</v>
      </c>
      <c r="X937" s="22">
        <f t="shared" si="609"/>
        <v>9.5554989717896444E-3</v>
      </c>
      <c r="Y937" s="22">
        <f t="shared" si="610"/>
        <v>-6.6061287456000706E-3</v>
      </c>
      <c r="Z937" s="16"/>
    </row>
    <row r="938" spans="1:26">
      <c r="A938" s="2"/>
      <c r="B938" s="112">
        <v>44819</v>
      </c>
      <c r="C938">
        <v>90.129265000000004</v>
      </c>
      <c r="D938">
        <v>149.39149499999999</v>
      </c>
      <c r="E938">
        <v>43.508839000000002</v>
      </c>
      <c r="F938">
        <v>43.009926</v>
      </c>
      <c r="G938">
        <v>53.488177999999998</v>
      </c>
      <c r="H938">
        <v>112.74797100000001</v>
      </c>
      <c r="I938">
        <v>233.538589</v>
      </c>
      <c r="J938">
        <v>92.551247000000004</v>
      </c>
      <c r="K938">
        <v>511.55450400000001</v>
      </c>
      <c r="L938">
        <v>151.07933</v>
      </c>
      <c r="M938">
        <v>350.55651899999998</v>
      </c>
      <c r="O938" s="22">
        <f t="shared" ref="O938:O940" si="627">C938/C937-1</f>
        <v>-2.9077402929678531E-2</v>
      </c>
      <c r="P938" s="22">
        <f t="shared" si="601"/>
        <v>-1.2675803279562192E-2</v>
      </c>
      <c r="Q938" s="22">
        <f t="shared" si="602"/>
        <v>-1.0747128896017477E-2</v>
      </c>
      <c r="R938" s="22">
        <f t="shared" si="603"/>
        <v>-1.154181471444693E-2</v>
      </c>
      <c r="S938" s="22">
        <f t="shared" si="604"/>
        <v>-1.218417857777232E-2</v>
      </c>
      <c r="T938" s="22">
        <f t="shared" si="605"/>
        <v>1.5070589864308426E-2</v>
      </c>
      <c r="U938" s="22">
        <f t="shared" si="606"/>
        <v>-2.6844648802283877E-2</v>
      </c>
      <c r="V938" s="22">
        <f t="shared" si="607"/>
        <v>-2.3307051694558267E-2</v>
      </c>
      <c r="W938" s="22">
        <f t="shared" si="608"/>
        <v>2.5776313632813075E-2</v>
      </c>
      <c r="X938" s="22">
        <f t="shared" si="609"/>
        <v>-1.8930007384811876E-2</v>
      </c>
      <c r="Y938" s="22">
        <f t="shared" si="610"/>
        <v>-5.9018274182042196E-3</v>
      </c>
      <c r="Z938" s="16"/>
    </row>
    <row r="939" spans="1:26">
      <c r="A939" s="2"/>
      <c r="B939" s="112">
        <v>44820</v>
      </c>
      <c r="C939">
        <v>88.589561000000003</v>
      </c>
      <c r="D939">
        <v>146.13494900000001</v>
      </c>
      <c r="E939">
        <v>43.417568000000003</v>
      </c>
      <c r="F939">
        <v>42.801456000000002</v>
      </c>
      <c r="G939">
        <v>52.372425</v>
      </c>
      <c r="H939">
        <v>111.99231</v>
      </c>
      <c r="I939">
        <v>234.32957500000001</v>
      </c>
      <c r="J939">
        <v>92.333236999999997</v>
      </c>
      <c r="K939">
        <v>509.70550500000002</v>
      </c>
      <c r="L939">
        <v>149.42347699999999</v>
      </c>
      <c r="M939">
        <v>346.38424700000002</v>
      </c>
      <c r="O939" s="22">
        <f t="shared" si="627"/>
        <v>-1.7083285878343735E-2</v>
      </c>
      <c r="P939" s="22">
        <f t="shared" si="601"/>
        <v>-2.1798737605510876E-2</v>
      </c>
      <c r="Q939" s="22">
        <f t="shared" si="602"/>
        <v>-2.0977576533356412E-3</v>
      </c>
      <c r="R939" s="22">
        <f t="shared" si="603"/>
        <v>-4.8470206621605838E-3</v>
      </c>
      <c r="S939" s="22">
        <f t="shared" si="604"/>
        <v>-2.0859805693886235E-2</v>
      </c>
      <c r="T939" s="22">
        <f t="shared" si="605"/>
        <v>-6.7022137365114753E-3</v>
      </c>
      <c r="U939" s="22">
        <f t="shared" si="606"/>
        <v>3.3869606020442422E-3</v>
      </c>
      <c r="V939" s="22">
        <f t="shared" si="607"/>
        <v>-2.3555598337859918E-3</v>
      </c>
      <c r="W939" s="22">
        <f t="shared" si="608"/>
        <v>-3.6144711571144406E-3</v>
      </c>
      <c r="X939" s="22">
        <f t="shared" si="609"/>
        <v>-1.0960155833362517E-2</v>
      </c>
      <c r="Y939" s="22">
        <f t="shared" si="610"/>
        <v>-1.1901852551200021E-2</v>
      </c>
      <c r="Z939" s="16"/>
    </row>
    <row r="940" spans="1:26">
      <c r="A940" s="2"/>
      <c r="B940" s="112">
        <v>44823</v>
      </c>
      <c r="C940">
        <v>88.580055000000002</v>
      </c>
      <c r="D940">
        <v>147.863113</v>
      </c>
      <c r="E940">
        <v>43.789185000000003</v>
      </c>
      <c r="F940">
        <v>42.962542999999997</v>
      </c>
      <c r="G940">
        <v>53.682223999999998</v>
      </c>
      <c r="H940">
        <v>113.025375</v>
      </c>
      <c r="I940">
        <v>235.86389199999999</v>
      </c>
      <c r="J940">
        <v>93.337997000000001</v>
      </c>
      <c r="K940">
        <v>512.18054199999995</v>
      </c>
      <c r="L940">
        <v>153.17146299999999</v>
      </c>
      <c r="M940">
        <v>354.38674900000001</v>
      </c>
      <c r="O940" s="22">
        <f t="shared" si="627"/>
        <v>-1.073038391058434E-4</v>
      </c>
      <c r="P940" s="22">
        <f t="shared" si="601"/>
        <v>1.1825809033539247E-2</v>
      </c>
      <c r="Q940" s="22">
        <f t="shared" si="602"/>
        <v>8.5591390102734977E-3</v>
      </c>
      <c r="R940" s="22">
        <f t="shared" si="603"/>
        <v>3.7635869209682316E-3</v>
      </c>
      <c r="S940" s="22">
        <f t="shared" si="604"/>
        <v>2.5009325040801444E-2</v>
      </c>
      <c r="T940" s="22">
        <f t="shared" si="605"/>
        <v>9.224427998672402E-3</v>
      </c>
      <c r="U940" s="22">
        <f t="shared" si="606"/>
        <v>6.5476882292812011E-3</v>
      </c>
      <c r="V940" s="22">
        <f t="shared" si="607"/>
        <v>1.0881888609623802E-2</v>
      </c>
      <c r="W940" s="22">
        <f t="shared" si="608"/>
        <v>4.8558176745607806E-3</v>
      </c>
      <c r="X940" s="22">
        <f t="shared" si="609"/>
        <v>2.5082979430333996E-2</v>
      </c>
      <c r="Y940" s="22">
        <f t="shared" si="610"/>
        <v>2.3102961723314053E-2</v>
      </c>
      <c r="Z940" s="16"/>
    </row>
    <row r="941" spans="1:26">
      <c r="A941" s="2"/>
      <c r="B941" s="112">
        <v>44824</v>
      </c>
      <c r="C941">
        <v>87.857735000000005</v>
      </c>
      <c r="D941">
        <v>145.93514999999999</v>
      </c>
      <c r="E941">
        <v>43.534916000000003</v>
      </c>
      <c r="F941">
        <v>42.848843000000002</v>
      </c>
      <c r="G941">
        <v>52.634388000000001</v>
      </c>
      <c r="H941">
        <v>110.796623</v>
      </c>
      <c r="I941">
        <v>226.715225</v>
      </c>
      <c r="J941">
        <v>92.295333999999997</v>
      </c>
      <c r="K941">
        <v>511.44689899999997</v>
      </c>
      <c r="L941">
        <v>155.57096899999999</v>
      </c>
      <c r="M941">
        <v>347.44927999999999</v>
      </c>
      <c r="O941" s="22">
        <f t="shared" ref="O941" si="628">(C941/C940)-1</f>
        <v>-8.154431604270207E-3</v>
      </c>
      <c r="P941" s="22">
        <f t="shared" si="601"/>
        <v>-1.3038836805769116E-2</v>
      </c>
      <c r="Q941" s="22">
        <f t="shared" si="602"/>
        <v>-5.8066620787758927E-3</v>
      </c>
      <c r="R941" s="22">
        <f t="shared" si="603"/>
        <v>-2.6464913866945938E-3</v>
      </c>
      <c r="S941" s="22">
        <f t="shared" si="604"/>
        <v>-1.9519236013768704E-2</v>
      </c>
      <c r="T941" s="22">
        <f t="shared" si="605"/>
        <v>-1.9719040967570378E-2</v>
      </c>
      <c r="U941" s="22">
        <f t="shared" si="606"/>
        <v>-3.8787908239892865E-2</v>
      </c>
      <c r="V941" s="22">
        <f t="shared" si="607"/>
        <v>-1.117083110322159E-2</v>
      </c>
      <c r="W941" s="22">
        <f t="shared" si="608"/>
        <v>-1.4323913929552567E-3</v>
      </c>
      <c r="X941" s="22">
        <f t="shared" si="609"/>
        <v>1.5665489856945491E-2</v>
      </c>
      <c r="Y941" s="22">
        <f t="shared" si="610"/>
        <v>-1.9575983073791603E-2</v>
      </c>
      <c r="Z941" s="16"/>
    </row>
    <row r="942" spans="1:26">
      <c r="A942" s="2"/>
      <c r="B942" s="112">
        <v>44825</v>
      </c>
      <c r="C942">
        <v>86.441597000000002</v>
      </c>
      <c r="D942">
        <v>141.96935999999999</v>
      </c>
      <c r="E942">
        <v>43.932613000000003</v>
      </c>
      <c r="F942">
        <v>43.142581999999997</v>
      </c>
      <c r="G942">
        <v>51.567138999999997</v>
      </c>
      <c r="H942">
        <v>107.601761</v>
      </c>
      <c r="I942">
        <v>223.141525</v>
      </c>
      <c r="J942">
        <v>91.224220000000003</v>
      </c>
      <c r="K942">
        <v>500.959656</v>
      </c>
      <c r="L942">
        <v>152.41790800000001</v>
      </c>
      <c r="M942">
        <v>341.801605</v>
      </c>
      <c r="O942" s="22">
        <f t="shared" ref="O942:O944" si="629">C942/C941-1</f>
        <v>-1.6118535266132272E-2</v>
      </c>
      <c r="P942" s="22">
        <f t="shared" si="601"/>
        <v>-2.7175015751859655E-2</v>
      </c>
      <c r="Q942" s="22">
        <f t="shared" si="602"/>
        <v>9.1351273079292028E-3</v>
      </c>
      <c r="R942" s="22">
        <f t="shared" si="603"/>
        <v>6.855237608165865E-3</v>
      </c>
      <c r="S942" s="22">
        <f t="shared" si="604"/>
        <v>-2.0276648794700591E-2</v>
      </c>
      <c r="T942" s="22">
        <f t="shared" si="605"/>
        <v>-2.883537343913456E-2</v>
      </c>
      <c r="U942" s="22">
        <f t="shared" si="606"/>
        <v>-1.5762946665800692E-2</v>
      </c>
      <c r="V942" s="22">
        <f t="shared" si="607"/>
        <v>-1.1605288735398012E-2</v>
      </c>
      <c r="W942" s="22">
        <f t="shared" si="608"/>
        <v>-2.0505047582662139E-2</v>
      </c>
      <c r="X942" s="22">
        <f t="shared" si="609"/>
        <v>-2.026766960614601E-2</v>
      </c>
      <c r="Y942" s="22">
        <f t="shared" si="610"/>
        <v>-1.6254674639129996E-2</v>
      </c>
      <c r="Z942" s="16"/>
    </row>
    <row r="943" spans="1:26">
      <c r="A943" s="2"/>
      <c r="B943" s="112">
        <v>44826</v>
      </c>
      <c r="C943">
        <v>86.080421000000001</v>
      </c>
      <c r="D943">
        <v>142.66864000000001</v>
      </c>
      <c r="E943">
        <v>43.482757999999997</v>
      </c>
      <c r="F943">
        <v>43.265762000000002</v>
      </c>
      <c r="G943">
        <v>50.9268</v>
      </c>
      <c r="H943">
        <v>106.37738</v>
      </c>
      <c r="I943">
        <v>221.83595299999999</v>
      </c>
      <c r="J943">
        <v>91.394835999999998</v>
      </c>
      <c r="K943">
        <v>506.22287</v>
      </c>
      <c r="L943">
        <v>151.44619800000001</v>
      </c>
      <c r="M943">
        <v>338.205872</v>
      </c>
      <c r="O943" s="22">
        <f t="shared" si="629"/>
        <v>-4.1782661650733299E-3</v>
      </c>
      <c r="P943" s="22">
        <f t="shared" si="601"/>
        <v>4.92556985535475E-3</v>
      </c>
      <c r="Q943" s="22">
        <f t="shared" si="602"/>
        <v>-1.0239659544038604E-2</v>
      </c>
      <c r="R943" s="22">
        <f t="shared" si="603"/>
        <v>2.8551837718011619E-3</v>
      </c>
      <c r="S943" s="22">
        <f t="shared" si="604"/>
        <v>-1.2417578566846554E-2</v>
      </c>
      <c r="T943" s="22">
        <f t="shared" si="605"/>
        <v>-1.1378819348504821E-2</v>
      </c>
      <c r="U943" s="22">
        <f t="shared" si="606"/>
        <v>-5.850869756312771E-3</v>
      </c>
      <c r="V943" s="22">
        <f t="shared" si="607"/>
        <v>1.8702927797025204E-3</v>
      </c>
      <c r="W943" s="22">
        <f t="shared" si="608"/>
        <v>1.0506263202959332E-2</v>
      </c>
      <c r="X943" s="22">
        <f t="shared" si="609"/>
        <v>-6.3753007290980879E-3</v>
      </c>
      <c r="Y943" s="22">
        <f t="shared" si="610"/>
        <v>-1.0519941824146728E-2</v>
      </c>
      <c r="Z943" s="16"/>
    </row>
    <row r="944" spans="1:26">
      <c r="A944" s="2"/>
      <c r="B944" s="112">
        <v>44827</v>
      </c>
      <c r="C944">
        <v>81.499358999999998</v>
      </c>
      <c r="D944">
        <v>140.26118500000001</v>
      </c>
      <c r="E944">
        <v>42.397235999999999</v>
      </c>
      <c r="F944">
        <v>41.550682000000002</v>
      </c>
      <c r="G944">
        <v>49.228915999999998</v>
      </c>
      <c r="H944">
        <v>104.397324</v>
      </c>
      <c r="I944">
        <v>218.05256700000001</v>
      </c>
      <c r="J944">
        <v>90.494347000000005</v>
      </c>
      <c r="K944">
        <v>502.45639</v>
      </c>
      <c r="L944">
        <v>149.155777</v>
      </c>
      <c r="M944">
        <v>326.568512</v>
      </c>
      <c r="O944" s="22">
        <f t="shared" si="629"/>
        <v>-5.3218396782701682E-2</v>
      </c>
      <c r="P944" s="22">
        <f t="shared" si="601"/>
        <v>-1.6874451175815541E-2</v>
      </c>
      <c r="Q944" s="22">
        <f t="shared" si="602"/>
        <v>-2.4964423829785587E-2</v>
      </c>
      <c r="R944" s="22">
        <f t="shared" si="603"/>
        <v>-3.9640582315411454E-2</v>
      </c>
      <c r="S944" s="22">
        <f t="shared" si="604"/>
        <v>-3.3339695405955272E-2</v>
      </c>
      <c r="T944" s="22">
        <f t="shared" si="605"/>
        <v>-1.8613505991593393E-2</v>
      </c>
      <c r="U944" s="22">
        <f t="shared" si="606"/>
        <v>-1.7054881992009552E-2</v>
      </c>
      <c r="V944" s="22">
        <f t="shared" si="607"/>
        <v>-9.852733911574485E-3</v>
      </c>
      <c r="W944" s="22">
        <f t="shared" si="608"/>
        <v>-7.4403592235965377E-3</v>
      </c>
      <c r="X944" s="22">
        <f t="shared" si="609"/>
        <v>-1.5123661275405653E-2</v>
      </c>
      <c r="Y944" s="22">
        <f t="shared" si="610"/>
        <v>-3.4409100975041573E-2</v>
      </c>
      <c r="Z944" s="16"/>
    </row>
    <row r="945" spans="1:26">
      <c r="A945" s="2"/>
      <c r="B945" s="112">
        <v>44830</v>
      </c>
      <c r="C945">
        <v>79.817100999999994</v>
      </c>
      <c r="D945">
        <v>136.22546399999999</v>
      </c>
      <c r="E945">
        <v>42.804713999999997</v>
      </c>
      <c r="F945">
        <v>41.522247</v>
      </c>
      <c r="G945">
        <v>48.559463999999998</v>
      </c>
      <c r="H945">
        <v>102.149452</v>
      </c>
      <c r="I945">
        <v>210.96237199999999</v>
      </c>
      <c r="J945">
        <v>88.314216999999999</v>
      </c>
      <c r="K945">
        <v>497.32046500000001</v>
      </c>
      <c r="L945">
        <v>149.49290500000001</v>
      </c>
      <c r="M945">
        <v>324.63382000000001</v>
      </c>
      <c r="O945" s="22">
        <f t="shared" ref="O945" si="630">(C945/C944)-1</f>
        <v>-2.0641364798955064E-2</v>
      </c>
      <c r="P945" s="22">
        <f t="shared" si="601"/>
        <v>-2.8772899644331607E-2</v>
      </c>
      <c r="Q945" s="22">
        <f t="shared" si="602"/>
        <v>9.6109567142537156E-3</v>
      </c>
      <c r="R945" s="22">
        <f t="shared" si="603"/>
        <v>-6.843449645423938E-4</v>
      </c>
      <c r="S945" s="22">
        <f t="shared" si="604"/>
        <v>-1.3598755658158268E-2</v>
      </c>
      <c r="T945" s="22">
        <f t="shared" si="605"/>
        <v>-2.1531892905607419E-2</v>
      </c>
      <c r="U945" s="22">
        <f t="shared" si="606"/>
        <v>-3.2515989596215267E-2</v>
      </c>
      <c r="V945" s="22">
        <f t="shared" si="607"/>
        <v>-2.4091339097678688E-2</v>
      </c>
      <c r="W945" s="22">
        <f t="shared" si="608"/>
        <v>-1.0221633364041804E-2</v>
      </c>
      <c r="X945" s="22">
        <f t="shared" si="609"/>
        <v>2.2602409828216263E-3</v>
      </c>
      <c r="Y945" s="22">
        <f t="shared" si="610"/>
        <v>-5.9243066275782574E-3</v>
      </c>
      <c r="Z945" s="16"/>
    </row>
    <row r="946" spans="1:26">
      <c r="A946" s="2"/>
      <c r="B946" s="112">
        <v>44831</v>
      </c>
      <c r="C946">
        <v>81.489845000000003</v>
      </c>
      <c r="D946">
        <v>134.25753800000001</v>
      </c>
      <c r="E946">
        <v>42.687362999999998</v>
      </c>
      <c r="F946">
        <v>41.038994000000002</v>
      </c>
      <c r="G946">
        <v>48.598274000000004</v>
      </c>
      <c r="H946">
        <v>101.250305</v>
      </c>
      <c r="I946">
        <v>210.22859199999999</v>
      </c>
      <c r="J946">
        <v>86.039299</v>
      </c>
      <c r="K946">
        <v>497.33023100000003</v>
      </c>
      <c r="L946">
        <v>150.474503</v>
      </c>
      <c r="M946">
        <v>327.99508700000001</v>
      </c>
      <c r="O946" s="22">
        <f t="shared" ref="O946:O948" si="631">C946/C945-1</f>
        <v>2.0957213166637123E-2</v>
      </c>
      <c r="P946" s="22">
        <f t="shared" si="601"/>
        <v>-1.444609504137917E-2</v>
      </c>
      <c r="Q946" s="22">
        <f t="shared" si="602"/>
        <v>-2.7415438402415004E-3</v>
      </c>
      <c r="R946" s="22">
        <f t="shared" si="603"/>
        <v>-1.1638411572475804E-2</v>
      </c>
      <c r="S946" s="22">
        <f t="shared" si="604"/>
        <v>7.9922628470541213E-4</v>
      </c>
      <c r="T946" s="22">
        <f t="shared" si="605"/>
        <v>-8.8022694434033433E-3</v>
      </c>
      <c r="U946" s="22">
        <f t="shared" si="606"/>
        <v>-3.4782506142848613E-3</v>
      </c>
      <c r="V946" s="22">
        <f t="shared" si="607"/>
        <v>-2.5759363297078175E-2</v>
      </c>
      <c r="W946" s="22">
        <f t="shared" si="608"/>
        <v>1.9637237329561685E-5</v>
      </c>
      <c r="X946" s="22">
        <f t="shared" si="609"/>
        <v>6.5661845289579635E-3</v>
      </c>
      <c r="Y946" s="22">
        <f t="shared" si="610"/>
        <v>1.0354025960696234E-2</v>
      </c>
      <c r="Z946" s="16"/>
    </row>
    <row r="947" spans="1:26">
      <c r="A947" s="2"/>
      <c r="B947" s="112">
        <v>44832</v>
      </c>
      <c r="C947">
        <v>84.455200000000005</v>
      </c>
      <c r="D947">
        <v>141.459915</v>
      </c>
      <c r="E947">
        <v>43.391483000000001</v>
      </c>
      <c r="F947">
        <v>41.920226999999997</v>
      </c>
      <c r="G947">
        <v>49.723723999999997</v>
      </c>
      <c r="H947">
        <v>103.29731</v>
      </c>
      <c r="I947">
        <v>210.66696200000001</v>
      </c>
      <c r="J947">
        <v>86.086699999999993</v>
      </c>
      <c r="K947">
        <v>502.77929699999999</v>
      </c>
      <c r="L947">
        <v>148.57075499999999</v>
      </c>
      <c r="M947">
        <v>337.98113999999998</v>
      </c>
      <c r="O947" s="22">
        <f t="shared" si="631"/>
        <v>3.6389258072585529E-2</v>
      </c>
      <c r="P947" s="22">
        <f t="shared" si="601"/>
        <v>5.3645978522263604E-2</v>
      </c>
      <c r="Q947" s="22">
        <f t="shared" si="602"/>
        <v>1.6494811356700723E-2</v>
      </c>
      <c r="R947" s="22">
        <f t="shared" si="603"/>
        <v>2.147306534853155E-2</v>
      </c>
      <c r="S947" s="22">
        <f t="shared" si="604"/>
        <v>2.3158229858121882E-2</v>
      </c>
      <c r="T947" s="22">
        <f t="shared" si="605"/>
        <v>2.0217272431920064E-2</v>
      </c>
      <c r="U947" s="22">
        <f t="shared" si="606"/>
        <v>2.0852063738314719E-3</v>
      </c>
      <c r="V947" s="22">
        <f t="shared" si="607"/>
        <v>5.5092266616441066E-4</v>
      </c>
      <c r="W947" s="22">
        <f t="shared" si="608"/>
        <v>1.0956635370914958E-2</v>
      </c>
      <c r="X947" s="22">
        <f t="shared" si="609"/>
        <v>-1.2651631751859016E-2</v>
      </c>
      <c r="Y947" s="22">
        <f t="shared" si="610"/>
        <v>3.0445739572922292E-2</v>
      </c>
      <c r="Z947" s="16"/>
    </row>
    <row r="948" spans="1:26">
      <c r="A948" s="2"/>
      <c r="B948" s="112">
        <v>44833</v>
      </c>
      <c r="C948">
        <v>84.284119000000004</v>
      </c>
      <c r="D948">
        <v>136.26542699999999</v>
      </c>
      <c r="E948">
        <v>43.111136999999999</v>
      </c>
      <c r="F948">
        <v>42.365585000000003</v>
      </c>
      <c r="G948">
        <v>49.141593999999998</v>
      </c>
      <c r="H948">
        <v>101.54684399999999</v>
      </c>
      <c r="I948">
        <v>203.67205799999999</v>
      </c>
      <c r="J948">
        <v>83.091385000000002</v>
      </c>
      <c r="K948">
        <v>497.78024299999998</v>
      </c>
      <c r="L948">
        <v>141.273087</v>
      </c>
      <c r="M948">
        <v>334.28533900000002</v>
      </c>
      <c r="O948" s="22">
        <f t="shared" si="631"/>
        <v>-2.0257012001629882E-3</v>
      </c>
      <c r="P948" s="22">
        <f t="shared" si="601"/>
        <v>-3.6720564974183745E-2</v>
      </c>
      <c r="Q948" s="22">
        <f t="shared" si="602"/>
        <v>-6.460853158671731E-3</v>
      </c>
      <c r="R948" s="22">
        <f t="shared" si="603"/>
        <v>1.0623940562153988E-2</v>
      </c>
      <c r="S948" s="22">
        <f t="shared" si="604"/>
        <v>-1.1707288858734732E-2</v>
      </c>
      <c r="T948" s="22">
        <f t="shared" si="605"/>
        <v>-1.694590110817018E-2</v>
      </c>
      <c r="U948" s="22">
        <f t="shared" si="606"/>
        <v>-3.3203611679747058E-2</v>
      </c>
      <c r="V948" s="22">
        <f t="shared" si="607"/>
        <v>-3.4794166810900973E-2</v>
      </c>
      <c r="W948" s="22">
        <f t="shared" si="608"/>
        <v>-9.9428397903981169E-3</v>
      </c>
      <c r="X948" s="22">
        <f t="shared" si="609"/>
        <v>-4.9119141919955811E-2</v>
      </c>
      <c r="Y948" s="22">
        <f t="shared" si="610"/>
        <v>-1.0934932641507578E-2</v>
      </c>
      <c r="Z948" s="16"/>
    </row>
    <row r="949" spans="1:26">
      <c r="A949" s="2"/>
      <c r="B949" s="112">
        <v>44834</v>
      </c>
      <c r="C949">
        <v>82.982039999999998</v>
      </c>
      <c r="D949">
        <v>135.53619399999999</v>
      </c>
      <c r="E949">
        <v>42.279884000000003</v>
      </c>
      <c r="F949">
        <v>41.541198999999999</v>
      </c>
      <c r="G949">
        <v>48.899044000000004</v>
      </c>
      <c r="H949">
        <v>99.958961000000002</v>
      </c>
      <c r="I949">
        <v>204.60595699999999</v>
      </c>
      <c r="J949">
        <v>81.290405000000007</v>
      </c>
      <c r="K949">
        <v>494.07251000000002</v>
      </c>
      <c r="L949">
        <v>137.02937299999999</v>
      </c>
      <c r="M949">
        <v>327.31539900000001</v>
      </c>
      <c r="O949" s="22">
        <f t="shared" ref="O949" si="632">(C949/C948)-1</f>
        <v>-1.5448687314391973E-2</v>
      </c>
      <c r="P949" s="22">
        <f t="shared" si="601"/>
        <v>-5.3515628729507991E-3</v>
      </c>
      <c r="Q949" s="22">
        <f t="shared" si="602"/>
        <v>-1.9281630173660136E-2</v>
      </c>
      <c r="R949" s="22">
        <f t="shared" si="603"/>
        <v>-1.9458860298990466E-2</v>
      </c>
      <c r="S949" s="22">
        <f t="shared" si="604"/>
        <v>-4.9357373307832297E-3</v>
      </c>
      <c r="T949" s="22">
        <f t="shared" si="605"/>
        <v>-1.5636950765303803E-2</v>
      </c>
      <c r="U949" s="22">
        <f t="shared" si="606"/>
        <v>4.5853074259210036E-3</v>
      </c>
      <c r="V949" s="22">
        <f t="shared" si="607"/>
        <v>-2.1674689861048702E-2</v>
      </c>
      <c r="W949" s="22">
        <f t="shared" si="608"/>
        <v>-7.4485338703970116E-3</v>
      </c>
      <c r="X949" s="22">
        <f t="shared" si="609"/>
        <v>-3.0039083098679753E-2</v>
      </c>
      <c r="Y949" s="22">
        <f t="shared" si="610"/>
        <v>-2.0850271270795973E-2</v>
      </c>
      <c r="Z949" s="16"/>
    </row>
    <row r="950" spans="1:26">
      <c r="A950" s="2"/>
      <c r="B950" s="112">
        <v>44837</v>
      </c>
      <c r="C950">
        <v>87.363502999999994</v>
      </c>
      <c r="D950">
        <v>138.463089</v>
      </c>
      <c r="E950">
        <v>43.202412000000002</v>
      </c>
      <c r="F950">
        <v>41.806519000000002</v>
      </c>
      <c r="G950">
        <v>50.868586999999998</v>
      </c>
      <c r="H950">
        <v>103.048599</v>
      </c>
      <c r="I950">
        <v>206.95985400000001</v>
      </c>
      <c r="J950">
        <v>83.091385000000002</v>
      </c>
      <c r="K950">
        <v>504.315247</v>
      </c>
      <c r="L950">
        <v>141.24337800000001</v>
      </c>
      <c r="M950">
        <v>337.27529900000002</v>
      </c>
      <c r="O950" s="22">
        <f t="shared" ref="O950:O952" si="633">C950/C949-1</f>
        <v>5.2800136029434785E-2</v>
      </c>
      <c r="P950" s="22">
        <f t="shared" si="601"/>
        <v>2.159493278968716E-2</v>
      </c>
      <c r="Q950" s="22">
        <f t="shared" si="602"/>
        <v>2.1819548984571391E-2</v>
      </c>
      <c r="R950" s="22">
        <f t="shared" si="603"/>
        <v>6.3869124239770425E-3</v>
      </c>
      <c r="S950" s="22">
        <f t="shared" si="604"/>
        <v>4.0277740399178308E-2</v>
      </c>
      <c r="T950" s="22">
        <f t="shared" si="605"/>
        <v>3.0909064771091455E-2</v>
      </c>
      <c r="U950" s="22">
        <f t="shared" si="606"/>
        <v>1.1504537964161177E-2</v>
      </c>
      <c r="V950" s="22">
        <f t="shared" si="607"/>
        <v>2.2154890235815516E-2</v>
      </c>
      <c r="W950" s="22">
        <f t="shared" si="608"/>
        <v>2.0731242464795185E-2</v>
      </c>
      <c r="X950" s="22">
        <f t="shared" si="609"/>
        <v>3.0752567188642166E-2</v>
      </c>
      <c r="Y950" s="22">
        <f t="shared" si="610"/>
        <v>3.0429060259398399E-2</v>
      </c>
      <c r="Z950" s="16"/>
    </row>
    <row r="951" spans="1:26">
      <c r="A951" s="2"/>
      <c r="B951" s="112">
        <v>44838</v>
      </c>
      <c r="C951">
        <v>90.547454999999999</v>
      </c>
      <c r="D951">
        <v>140.131317</v>
      </c>
      <c r="E951">
        <v>43.763103000000001</v>
      </c>
      <c r="F951">
        <v>42.896220999999997</v>
      </c>
      <c r="G951">
        <v>53.090389000000002</v>
      </c>
      <c r="H951">
        <v>107.86958300000001</v>
      </c>
      <c r="I951">
        <v>209.73301699999999</v>
      </c>
      <c r="J951">
        <v>84.465812999999997</v>
      </c>
      <c r="K951">
        <v>511.80877700000002</v>
      </c>
      <c r="L951">
        <v>144.86247299999999</v>
      </c>
      <c r="M951">
        <v>353.19549599999999</v>
      </c>
      <c r="O951" s="22">
        <f t="shared" si="633"/>
        <v>3.6444875613561578E-2</v>
      </c>
      <c r="P951" s="22">
        <f t="shared" si="601"/>
        <v>1.2048178413815336E-2</v>
      </c>
      <c r="Q951" s="22">
        <f t="shared" si="602"/>
        <v>1.2978233715284171E-2</v>
      </c>
      <c r="R951" s="22">
        <f t="shared" si="603"/>
        <v>2.60653607634731E-2</v>
      </c>
      <c r="S951" s="22">
        <f t="shared" si="604"/>
        <v>4.3677289483193382E-2</v>
      </c>
      <c r="T951" s="22">
        <f t="shared" si="605"/>
        <v>4.6783595767274866E-2</v>
      </c>
      <c r="U951" s="22">
        <f t="shared" si="606"/>
        <v>1.3399521435688566E-2</v>
      </c>
      <c r="V951" s="22">
        <f t="shared" si="607"/>
        <v>1.6541161276827809E-2</v>
      </c>
      <c r="W951" s="22">
        <f t="shared" si="608"/>
        <v>1.4858821034217096E-2</v>
      </c>
      <c r="X951" s="22">
        <f t="shared" si="609"/>
        <v>2.5623112752231059E-2</v>
      </c>
      <c r="Y951" s="22">
        <f t="shared" si="610"/>
        <v>4.7202380509934638E-2</v>
      </c>
      <c r="Z951" s="16"/>
    </row>
    <row r="952" spans="1:26">
      <c r="A952" s="2"/>
      <c r="B952" s="112">
        <v>44839</v>
      </c>
      <c r="C952">
        <v>94.206612000000007</v>
      </c>
      <c r="D952">
        <v>138.83268699999999</v>
      </c>
      <c r="E952">
        <v>43.329555999999997</v>
      </c>
      <c r="F952">
        <v>42.280299999999997</v>
      </c>
      <c r="G952">
        <v>52.838127</v>
      </c>
      <c r="H952">
        <v>106.53774300000001</v>
      </c>
      <c r="I952">
        <v>204.07231100000001</v>
      </c>
      <c r="J952">
        <v>81.802277000000004</v>
      </c>
      <c r="K952">
        <v>515.624146</v>
      </c>
      <c r="L952">
        <v>145.159897</v>
      </c>
      <c r="M952">
        <v>348.76449600000001</v>
      </c>
      <c r="O952" s="22">
        <f t="shared" si="633"/>
        <v>4.0411483680021787E-2</v>
      </c>
      <c r="P952" s="22">
        <f t="shared" si="601"/>
        <v>-9.2672361025479821E-3</v>
      </c>
      <c r="Q952" s="22">
        <f t="shared" si="602"/>
        <v>-9.9066786923223127E-3</v>
      </c>
      <c r="R952" s="22">
        <f t="shared" si="603"/>
        <v>-1.4358397677967982E-2</v>
      </c>
      <c r="S952" s="22">
        <f t="shared" si="604"/>
        <v>-4.7515568213297721E-3</v>
      </c>
      <c r="T952" s="22">
        <f t="shared" si="605"/>
        <v>-1.234676136645485E-2</v>
      </c>
      <c r="U952" s="22">
        <f t="shared" si="606"/>
        <v>-2.6990056601340795E-2</v>
      </c>
      <c r="V952" s="22">
        <f t="shared" si="607"/>
        <v>-3.1533894073807023E-2</v>
      </c>
      <c r="W952" s="22">
        <f t="shared" si="608"/>
        <v>7.4546767688588034E-3</v>
      </c>
      <c r="X952" s="22">
        <f t="shared" si="609"/>
        <v>2.0531473323668337E-3</v>
      </c>
      <c r="Y952" s="22">
        <f t="shared" si="610"/>
        <v>-1.2545460092730054E-2</v>
      </c>
      <c r="Z952" s="16"/>
    </row>
    <row r="953" spans="1:26">
      <c r="A953" s="2"/>
      <c r="B953" s="112">
        <v>44840</v>
      </c>
      <c r="C953">
        <v>97.000870000000006</v>
      </c>
      <c r="D953">
        <v>138.922607</v>
      </c>
      <c r="E953">
        <v>42.925334999999997</v>
      </c>
      <c r="F953">
        <v>41.436965999999998</v>
      </c>
      <c r="G953">
        <v>51.596249</v>
      </c>
      <c r="H953">
        <v>104.366264</v>
      </c>
      <c r="I953">
        <v>193.52273600000001</v>
      </c>
      <c r="J953">
        <v>79.622139000000004</v>
      </c>
      <c r="K953">
        <v>507.85659800000002</v>
      </c>
      <c r="L953">
        <v>144.19813500000001</v>
      </c>
      <c r="M953">
        <v>348.47042800000003</v>
      </c>
      <c r="O953" s="22">
        <f t="shared" ref="O953" si="634">(C953/C952)-1</f>
        <v>2.9660954158928776E-2</v>
      </c>
      <c r="P953" s="22">
        <f t="shared" si="601"/>
        <v>6.4768608850740428E-4</v>
      </c>
      <c r="Q953" s="22">
        <f t="shared" si="602"/>
        <v>-9.3289901239699269E-3</v>
      </c>
      <c r="R953" s="22">
        <f t="shared" si="603"/>
        <v>-1.9946263389805652E-2</v>
      </c>
      <c r="S953" s="22">
        <f t="shared" si="604"/>
        <v>-2.3503444775777149E-2</v>
      </c>
      <c r="T953" s="22">
        <f t="shared" si="605"/>
        <v>-2.0382250823541503E-2</v>
      </c>
      <c r="U953" s="22">
        <f t="shared" si="606"/>
        <v>-5.1695278738721262E-2</v>
      </c>
      <c r="V953" s="22">
        <f t="shared" si="607"/>
        <v>-2.6651311918860165E-2</v>
      </c>
      <c r="W953" s="22">
        <f t="shared" si="608"/>
        <v>-1.5064360465384397E-2</v>
      </c>
      <c r="X953" s="22">
        <f t="shared" si="609"/>
        <v>-6.6255351503865523E-3</v>
      </c>
      <c r="Y953" s="22">
        <f t="shared" si="610"/>
        <v>-8.4317068787864713E-4</v>
      </c>
      <c r="Z953" s="16"/>
    </row>
    <row r="954" spans="1:26">
      <c r="A954" s="2"/>
      <c r="B954" s="112">
        <v>44841</v>
      </c>
      <c r="C954">
        <v>96.021918999999997</v>
      </c>
      <c r="D954">
        <v>133.308548</v>
      </c>
      <c r="E954">
        <v>41.908268</v>
      </c>
      <c r="F954">
        <v>41.076889000000001</v>
      </c>
      <c r="G954">
        <v>50.800671000000001</v>
      </c>
      <c r="H954">
        <v>102.281654</v>
      </c>
      <c r="I954">
        <v>186.83200099999999</v>
      </c>
      <c r="J954">
        <v>77.328270000000003</v>
      </c>
      <c r="K954">
        <v>493.88665800000001</v>
      </c>
      <c r="L954">
        <v>138.90335099999999</v>
      </c>
      <c r="M954">
        <v>349.137024</v>
      </c>
      <c r="O954" s="22">
        <f t="shared" ref="O954:O956" si="635">C954/C953-1</f>
        <v>-1.0092187832954624E-2</v>
      </c>
      <c r="P954" s="22">
        <f t="shared" si="601"/>
        <v>-4.0411414104833177E-2</v>
      </c>
      <c r="Q954" s="22">
        <f t="shared" si="602"/>
        <v>-2.3693862843469859E-2</v>
      </c>
      <c r="R954" s="22">
        <f t="shared" si="603"/>
        <v>-8.6897530094263153E-3</v>
      </c>
      <c r="S954" s="22">
        <f t="shared" si="604"/>
        <v>-1.5419299182000579E-2</v>
      </c>
      <c r="T954" s="22">
        <f t="shared" si="605"/>
        <v>-1.9973983163754871E-2</v>
      </c>
      <c r="U954" s="22">
        <f t="shared" si="606"/>
        <v>-3.4573379533038517E-2</v>
      </c>
      <c r="V954" s="22">
        <f t="shared" si="607"/>
        <v>-2.8809437033586849E-2</v>
      </c>
      <c r="W954" s="22">
        <f t="shared" si="608"/>
        <v>-2.7507646951945297E-2</v>
      </c>
      <c r="X954" s="22">
        <f t="shared" si="609"/>
        <v>-3.6718810544949299E-2</v>
      </c>
      <c r="Y954" s="22">
        <f t="shared" si="610"/>
        <v>1.9129198532736869E-3</v>
      </c>
      <c r="Z954" s="16"/>
    </row>
    <row r="955" spans="1:26">
      <c r="A955" s="2"/>
      <c r="B955" s="112">
        <v>44844</v>
      </c>
      <c r="C955">
        <v>93.940483</v>
      </c>
      <c r="D955">
        <v>133.64819299999999</v>
      </c>
      <c r="E955">
        <v>42.156005999999998</v>
      </c>
      <c r="F955">
        <v>40.972664000000002</v>
      </c>
      <c r="G955">
        <v>50.189430000000002</v>
      </c>
      <c r="H955">
        <v>101.326195</v>
      </c>
      <c r="I955">
        <v>181.984329</v>
      </c>
      <c r="J955">
        <v>77.242949999999993</v>
      </c>
      <c r="K955">
        <v>488.02676400000001</v>
      </c>
      <c r="L955">
        <v>139.23057600000001</v>
      </c>
      <c r="M955">
        <v>352.59750400000001</v>
      </c>
      <c r="O955" s="22">
        <f t="shared" si="635"/>
        <v>-2.167667571817633E-2</v>
      </c>
      <c r="P955" s="22">
        <f t="shared" si="601"/>
        <v>2.5478111126076008E-3</v>
      </c>
      <c r="Q955" s="22">
        <f t="shared" si="602"/>
        <v>5.9114349464406413E-3</v>
      </c>
      <c r="R955" s="22">
        <f t="shared" si="603"/>
        <v>-2.53731483900832E-3</v>
      </c>
      <c r="S955" s="22">
        <f t="shared" si="604"/>
        <v>-1.2032144221087115E-2</v>
      </c>
      <c r="T955" s="22">
        <f t="shared" si="605"/>
        <v>-9.3414504227709028E-3</v>
      </c>
      <c r="U955" s="22">
        <f t="shared" si="606"/>
        <v>-2.5946689935628209E-2</v>
      </c>
      <c r="V955" s="22">
        <f t="shared" si="607"/>
        <v>-1.1033481028349668E-3</v>
      </c>
      <c r="W955" s="22">
        <f t="shared" si="608"/>
        <v>-1.1864855843099154E-2</v>
      </c>
      <c r="X955" s="22">
        <f t="shared" si="609"/>
        <v>2.3557746997768803E-3</v>
      </c>
      <c r="Y955" s="22">
        <f t="shared" si="610"/>
        <v>9.911524021010143E-3</v>
      </c>
      <c r="Z955" s="16"/>
    </row>
    <row r="956" spans="1:26">
      <c r="A956" s="2"/>
      <c r="B956" s="112">
        <v>44845</v>
      </c>
      <c r="C956">
        <v>93.142120000000006</v>
      </c>
      <c r="D956">
        <v>128.40374800000001</v>
      </c>
      <c r="E956">
        <v>43.248055000000001</v>
      </c>
      <c r="F956">
        <v>41.048470000000002</v>
      </c>
      <c r="G956">
        <v>50.257347000000003</v>
      </c>
      <c r="H956">
        <v>98.401923999999994</v>
      </c>
      <c r="I956">
        <v>181.686768</v>
      </c>
      <c r="J956">
        <v>77.347221000000005</v>
      </c>
      <c r="K956">
        <v>488.95611600000001</v>
      </c>
      <c r="L956">
        <v>137.80276499999999</v>
      </c>
      <c r="M956">
        <v>356.175659</v>
      </c>
      <c r="O956" s="22">
        <f t="shared" si="635"/>
        <v>-8.4986043769861297E-3</v>
      </c>
      <c r="P956" s="22">
        <f t="shared" si="601"/>
        <v>-3.924067271152698E-2</v>
      </c>
      <c r="Q956" s="22">
        <f t="shared" si="602"/>
        <v>2.5904944600302127E-2</v>
      </c>
      <c r="R956" s="22">
        <f t="shared" si="603"/>
        <v>1.850160389863742E-3</v>
      </c>
      <c r="S956" s="22">
        <f t="shared" si="604"/>
        <v>1.3532132164082444E-3</v>
      </c>
      <c r="T956" s="22">
        <f t="shared" si="605"/>
        <v>-2.8859970514041322E-2</v>
      </c>
      <c r="U956" s="22">
        <f t="shared" si="606"/>
        <v>-1.6350913380019927E-3</v>
      </c>
      <c r="V956" s="22">
        <f t="shared" si="607"/>
        <v>1.3499096034008673E-3</v>
      </c>
      <c r="W956" s="22">
        <f t="shared" si="608"/>
        <v>1.9043053958409661E-3</v>
      </c>
      <c r="X956" s="22">
        <f t="shared" si="609"/>
        <v>-1.0255010364964789E-2</v>
      </c>
      <c r="Y956" s="22">
        <f t="shared" si="610"/>
        <v>1.0147987320976659E-2</v>
      </c>
      <c r="Z956" s="16"/>
    </row>
    <row r="957" spans="1:26">
      <c r="A957" s="2"/>
      <c r="B957" s="112">
        <v>44846</v>
      </c>
      <c r="C957">
        <v>93.550803999999999</v>
      </c>
      <c r="D957">
        <v>127.364861</v>
      </c>
      <c r="E957">
        <v>42.759075000000003</v>
      </c>
      <c r="F957">
        <v>41.237976000000003</v>
      </c>
      <c r="G957">
        <v>50.043895999999997</v>
      </c>
      <c r="H957">
        <v>99.994361999999995</v>
      </c>
      <c r="I957">
        <v>176.42631499999999</v>
      </c>
      <c r="J957">
        <v>75.328224000000006</v>
      </c>
      <c r="K957">
        <v>489.102844</v>
      </c>
      <c r="L957">
        <v>137.168182</v>
      </c>
      <c r="M957">
        <v>354.09738199999998</v>
      </c>
      <c r="O957" s="22">
        <f t="shared" ref="O957" si="636">(C957/C956)-1</f>
        <v>4.3877463815511497E-3</v>
      </c>
      <c r="P957" s="22">
        <f t="shared" si="601"/>
        <v>-8.0907840789818941E-3</v>
      </c>
      <c r="Q957" s="22">
        <f t="shared" si="602"/>
        <v>-1.1306404415181159E-2</v>
      </c>
      <c r="R957" s="22">
        <f t="shared" si="603"/>
        <v>4.6166397919338298E-3</v>
      </c>
      <c r="S957" s="22">
        <f t="shared" si="604"/>
        <v>-4.2471601216834687E-3</v>
      </c>
      <c r="T957" s="22">
        <f t="shared" si="605"/>
        <v>1.6182996584497733E-2</v>
      </c>
      <c r="U957" s="22">
        <f t="shared" si="606"/>
        <v>-2.8953418335891157E-2</v>
      </c>
      <c r="V957" s="22">
        <f t="shared" si="607"/>
        <v>-2.6103032195558762E-2</v>
      </c>
      <c r="W957" s="22">
        <f t="shared" si="608"/>
        <v>3.0008418996851915E-4</v>
      </c>
      <c r="X957" s="22">
        <f t="shared" si="609"/>
        <v>-4.6050091955701644E-3</v>
      </c>
      <c r="Y957" s="22">
        <f t="shared" si="610"/>
        <v>-5.8349776226567229E-3</v>
      </c>
      <c r="Z957" s="16"/>
    </row>
    <row r="958" spans="1:26">
      <c r="A958" s="2"/>
      <c r="B958" s="112">
        <v>44847</v>
      </c>
      <c r="C958">
        <v>96.82029</v>
      </c>
      <c r="D958">
        <v>130.15190100000001</v>
      </c>
      <c r="E958">
        <v>43.120922</v>
      </c>
      <c r="F958">
        <v>41.389591000000003</v>
      </c>
      <c r="G958">
        <v>51.722382000000003</v>
      </c>
      <c r="H958">
        <v>105.553352</v>
      </c>
      <c r="I958">
        <v>182.24352999999999</v>
      </c>
      <c r="J958">
        <v>77.868545999999995</v>
      </c>
      <c r="K958">
        <v>498.83676100000002</v>
      </c>
      <c r="L958">
        <v>141.77879300000001</v>
      </c>
      <c r="M958">
        <v>359.94003300000003</v>
      </c>
      <c r="O958" s="22">
        <f t="shared" ref="O958:O960" si="637">C958/C957-1</f>
        <v>3.4948774999304044E-2</v>
      </c>
      <c r="P958" s="22">
        <f t="shared" si="601"/>
        <v>2.1882330637490455E-2</v>
      </c>
      <c r="Q958" s="22">
        <f t="shared" si="602"/>
        <v>8.4624608928045575E-3</v>
      </c>
      <c r="R958" s="22">
        <f t="shared" si="603"/>
        <v>3.6765868431563042E-3</v>
      </c>
      <c r="S958" s="22">
        <f t="shared" si="604"/>
        <v>3.3540274322366948E-2</v>
      </c>
      <c r="T958" s="22">
        <f t="shared" si="605"/>
        <v>5.5593034335275959E-2</v>
      </c>
      <c r="U958" s="22">
        <f t="shared" si="606"/>
        <v>3.2972490526710807E-2</v>
      </c>
      <c r="V958" s="22">
        <f t="shared" si="607"/>
        <v>3.3723375716384618E-2</v>
      </c>
      <c r="W958" s="22">
        <f t="shared" si="608"/>
        <v>1.990157513784574E-2</v>
      </c>
      <c r="X958" s="22">
        <f t="shared" si="609"/>
        <v>3.3612831582181313E-2</v>
      </c>
      <c r="Y958" s="22">
        <f t="shared" si="610"/>
        <v>1.6500124815946871E-2</v>
      </c>
      <c r="Z958" s="16"/>
    </row>
    <row r="959" spans="1:26">
      <c r="A959" s="2"/>
      <c r="B959" s="112">
        <v>44848</v>
      </c>
      <c r="C959">
        <v>94.273139999999998</v>
      </c>
      <c r="D959">
        <v>126.625648</v>
      </c>
      <c r="E959">
        <v>42.517853000000002</v>
      </c>
      <c r="F959">
        <v>40.982135999999997</v>
      </c>
      <c r="G959">
        <v>50.548411999999999</v>
      </c>
      <c r="H959">
        <v>107.309837</v>
      </c>
      <c r="I959">
        <v>178.33659399999999</v>
      </c>
      <c r="J959">
        <v>77.641068000000004</v>
      </c>
      <c r="K959">
        <v>501.98687699999999</v>
      </c>
      <c r="L959">
        <v>137.20784</v>
      </c>
      <c r="M959">
        <v>350.10754400000002</v>
      </c>
      <c r="O959" s="22">
        <f t="shared" si="637"/>
        <v>-2.6308018701451941E-2</v>
      </c>
      <c r="P959" s="22">
        <f t="shared" si="601"/>
        <v>-2.7093365313196727E-2</v>
      </c>
      <c r="Q959" s="22">
        <f t="shared" si="602"/>
        <v>-1.3985531199912637E-2</v>
      </c>
      <c r="R959" s="22">
        <f t="shared" si="603"/>
        <v>-9.8443833378302203E-3</v>
      </c>
      <c r="S959" s="22">
        <f t="shared" si="604"/>
        <v>-2.2697523868873692E-2</v>
      </c>
      <c r="T959" s="22">
        <f t="shared" si="605"/>
        <v>1.6640731598935865E-2</v>
      </c>
      <c r="U959" s="22">
        <f t="shared" si="606"/>
        <v>-2.143799563144988E-2</v>
      </c>
      <c r="V959" s="22">
        <f t="shared" si="607"/>
        <v>-2.9213079180904211E-3</v>
      </c>
      <c r="W959" s="22">
        <f t="shared" si="608"/>
        <v>6.3149235306656504E-3</v>
      </c>
      <c r="X959" s="22">
        <f t="shared" si="609"/>
        <v>-3.22400332467212E-2</v>
      </c>
      <c r="Y959" s="22">
        <f t="shared" si="610"/>
        <v>-2.731701977701384E-2</v>
      </c>
      <c r="Z959" s="16"/>
    </row>
    <row r="960" spans="1:26">
      <c r="A960" s="2"/>
      <c r="B960" s="112">
        <v>44851</v>
      </c>
      <c r="C960">
        <v>95.632255999999998</v>
      </c>
      <c r="D960">
        <v>133.897919</v>
      </c>
      <c r="E960">
        <v>42.824275999999998</v>
      </c>
      <c r="F960">
        <v>41.673859</v>
      </c>
      <c r="G960">
        <v>51.635058999999998</v>
      </c>
      <c r="H960">
        <v>111.816872</v>
      </c>
      <c r="I960">
        <v>184.77773999999999</v>
      </c>
      <c r="J960">
        <v>78.693207000000001</v>
      </c>
      <c r="K960">
        <v>510.54681399999998</v>
      </c>
      <c r="L960">
        <v>141.20370500000001</v>
      </c>
      <c r="M960">
        <v>355.45019500000001</v>
      </c>
      <c r="O960" s="22">
        <f t="shared" si="637"/>
        <v>1.4416789342118097E-2</v>
      </c>
      <c r="P960" s="22">
        <f t="shared" si="601"/>
        <v>5.7431263846325908E-2</v>
      </c>
      <c r="Q960" s="22">
        <f t="shared" si="602"/>
        <v>7.2069255237321439E-3</v>
      </c>
      <c r="R960" s="22">
        <f t="shared" si="603"/>
        <v>1.6878646832854338E-2</v>
      </c>
      <c r="S960" s="22">
        <f t="shared" si="604"/>
        <v>2.1497154055007739E-2</v>
      </c>
      <c r="T960" s="22">
        <f t="shared" si="605"/>
        <v>4.2000203578727024E-2</v>
      </c>
      <c r="U960" s="22">
        <f t="shared" si="606"/>
        <v>3.6117915316920435E-2</v>
      </c>
      <c r="V960" s="22">
        <f t="shared" si="607"/>
        <v>1.3551320545976964E-2</v>
      </c>
      <c r="W960" s="22">
        <f t="shared" si="608"/>
        <v>1.7052113097370869E-2</v>
      </c>
      <c r="X960" s="22">
        <f t="shared" si="609"/>
        <v>2.9122716311254626E-2</v>
      </c>
      <c r="Y960" s="22">
        <f t="shared" si="610"/>
        <v>1.5260028215787313E-2</v>
      </c>
      <c r="Z960" s="16"/>
    </row>
    <row r="961" spans="1:26">
      <c r="A961" s="2"/>
      <c r="B961" s="112">
        <v>44852</v>
      </c>
      <c r="C961">
        <v>95.803336999999999</v>
      </c>
      <c r="D961">
        <v>132.659256</v>
      </c>
      <c r="E961">
        <v>43.727249</v>
      </c>
      <c r="F961">
        <v>41.872849000000002</v>
      </c>
      <c r="G961">
        <v>53.526989</v>
      </c>
      <c r="H961">
        <v>114.692871</v>
      </c>
      <c r="I961">
        <v>189.31823700000001</v>
      </c>
      <c r="J961">
        <v>80.570014999999998</v>
      </c>
      <c r="K961">
        <v>510.86968999999999</v>
      </c>
      <c r="L961">
        <v>142.53237899999999</v>
      </c>
      <c r="M961">
        <v>363.99847399999999</v>
      </c>
      <c r="O961" s="22">
        <f t="shared" ref="O961" si="638">(C961/C960)-1</f>
        <v>1.7889466081402183E-3</v>
      </c>
      <c r="P961" s="22">
        <f t="shared" si="601"/>
        <v>-9.2508009777210187E-3</v>
      </c>
      <c r="Q961" s="22">
        <f t="shared" si="602"/>
        <v>2.1085540360332056E-2</v>
      </c>
      <c r="R961" s="22">
        <f t="shared" si="603"/>
        <v>4.7749357696871275E-3</v>
      </c>
      <c r="S961" s="22">
        <f t="shared" si="604"/>
        <v>3.6640415187673137E-2</v>
      </c>
      <c r="T961" s="22">
        <f t="shared" si="605"/>
        <v>2.5720617546876046E-2</v>
      </c>
      <c r="U961" s="22">
        <f t="shared" si="606"/>
        <v>2.457274886033356E-2</v>
      </c>
      <c r="V961" s="22">
        <f t="shared" si="607"/>
        <v>2.3849682476404732E-2</v>
      </c>
      <c r="W961" s="22">
        <f t="shared" si="608"/>
        <v>6.3241213370890392E-4</v>
      </c>
      <c r="X961" s="22">
        <f t="shared" si="609"/>
        <v>9.4096256185345339E-3</v>
      </c>
      <c r="Y961" s="22">
        <f t="shared" si="610"/>
        <v>2.4049161092737581E-2</v>
      </c>
      <c r="Z961" s="16"/>
    </row>
    <row r="962" spans="1:26">
      <c r="A962" s="2"/>
      <c r="B962" s="112">
        <v>44853</v>
      </c>
      <c r="C962">
        <v>98.645126000000005</v>
      </c>
      <c r="D962">
        <v>133.08879099999999</v>
      </c>
      <c r="E962">
        <v>43.603371000000003</v>
      </c>
      <c r="F962">
        <v>41.503300000000003</v>
      </c>
      <c r="G962">
        <v>52.488852999999999</v>
      </c>
      <c r="H962">
        <v>112.444191</v>
      </c>
      <c r="I962">
        <v>183.33784499999999</v>
      </c>
      <c r="J962">
        <v>80.133994999999999</v>
      </c>
      <c r="K962">
        <v>509.02081299999998</v>
      </c>
      <c r="L962">
        <v>142.64141799999999</v>
      </c>
      <c r="M962">
        <v>364.00830100000002</v>
      </c>
      <c r="O962" s="22">
        <f t="shared" ref="O962:O964" si="639">C962/C961-1</f>
        <v>2.9662735025607789E-2</v>
      </c>
      <c r="P962" s="22">
        <f t="shared" si="601"/>
        <v>3.2378818708285184E-3</v>
      </c>
      <c r="Q962" s="22">
        <f t="shared" si="602"/>
        <v>-2.8329703521938754E-3</v>
      </c>
      <c r="R962" s="22">
        <f t="shared" si="603"/>
        <v>-8.8255040873860269E-3</v>
      </c>
      <c r="S962" s="22">
        <f t="shared" si="604"/>
        <v>-1.9394627259904373E-2</v>
      </c>
      <c r="T962" s="22">
        <f t="shared" si="605"/>
        <v>-1.9606100888345468E-2</v>
      </c>
      <c r="U962" s="22">
        <f t="shared" si="606"/>
        <v>-3.1589096194678978E-2</v>
      </c>
      <c r="V962" s="22">
        <f t="shared" si="607"/>
        <v>-5.4116906891478189E-3</v>
      </c>
      <c r="W962" s="22">
        <f t="shared" si="608"/>
        <v>-3.619077498999812E-3</v>
      </c>
      <c r="X962" s="22">
        <f t="shared" si="609"/>
        <v>7.6501213804891499E-4</v>
      </c>
      <c r="Y962" s="22">
        <f t="shared" si="610"/>
        <v>2.6997365928593808E-5</v>
      </c>
      <c r="Z962" s="16"/>
    </row>
    <row r="963" spans="1:26">
      <c r="A963" s="2"/>
      <c r="B963" s="112">
        <v>44854</v>
      </c>
      <c r="C963">
        <v>98.778175000000005</v>
      </c>
      <c r="D963">
        <v>131.39059399999999</v>
      </c>
      <c r="E963">
        <v>43.710953000000003</v>
      </c>
      <c r="F963">
        <v>41.237976000000003</v>
      </c>
      <c r="G963">
        <v>52.158974000000001</v>
      </c>
      <c r="H963">
        <v>112.07744599999999</v>
      </c>
      <c r="I963">
        <v>180.467636</v>
      </c>
      <c r="J963">
        <v>79.072379999999995</v>
      </c>
      <c r="K963">
        <v>509.56854199999998</v>
      </c>
      <c r="L963">
        <v>142.17541499999999</v>
      </c>
      <c r="M963">
        <v>358.32251000000002</v>
      </c>
      <c r="O963" s="22">
        <f t="shared" si="639"/>
        <v>1.3487640534819434E-3</v>
      </c>
      <c r="P963" s="22">
        <f t="shared" si="601"/>
        <v>-1.2759879981177336E-2</v>
      </c>
      <c r="Q963" s="22">
        <f t="shared" si="602"/>
        <v>2.4672863022447977E-3</v>
      </c>
      <c r="R963" s="22">
        <f t="shared" si="603"/>
        <v>-6.3928410511935319E-3</v>
      </c>
      <c r="S963" s="22">
        <f t="shared" si="604"/>
        <v>-6.2847439245814485E-3</v>
      </c>
      <c r="T963" s="22">
        <f t="shared" si="605"/>
        <v>-3.2615735569657689E-3</v>
      </c>
      <c r="U963" s="22">
        <f t="shared" si="606"/>
        <v>-1.5655300191839805E-2</v>
      </c>
      <c r="V963" s="22">
        <f t="shared" si="607"/>
        <v>-1.3247997931464695E-2</v>
      </c>
      <c r="W963" s="22">
        <f t="shared" si="608"/>
        <v>1.0760444092097199E-3</v>
      </c>
      <c r="X963" s="22">
        <f t="shared" si="609"/>
        <v>-3.2669543428123227E-3</v>
      </c>
      <c r="Y963" s="22">
        <f t="shared" si="610"/>
        <v>-1.5619948732982336E-2</v>
      </c>
      <c r="Z963" s="16"/>
    </row>
    <row r="964" spans="1:26">
      <c r="A964" s="2"/>
      <c r="B964" s="112">
        <v>44855</v>
      </c>
      <c r="C964">
        <v>100.612503</v>
      </c>
      <c r="D964">
        <v>129.87219200000001</v>
      </c>
      <c r="E964">
        <v>44.594352999999998</v>
      </c>
      <c r="F964">
        <v>42.22345</v>
      </c>
      <c r="G964">
        <v>53.924778000000003</v>
      </c>
      <c r="H964">
        <v>117.964584</v>
      </c>
      <c r="I964">
        <v>180.04525799999999</v>
      </c>
      <c r="J964">
        <v>80.446799999999996</v>
      </c>
      <c r="K964">
        <v>522.13946499999997</v>
      </c>
      <c r="L964">
        <v>146.022537</v>
      </c>
      <c r="M964">
        <v>375.51711999999998</v>
      </c>
      <c r="O964" s="22">
        <f t="shared" si="639"/>
        <v>1.8570175041197068E-2</v>
      </c>
      <c r="P964" s="22">
        <f t="shared" si="601"/>
        <v>-1.1556398017349534E-2</v>
      </c>
      <c r="Q964" s="22">
        <f t="shared" si="602"/>
        <v>2.0210037516225965E-2</v>
      </c>
      <c r="R964" s="22">
        <f t="shared" si="603"/>
        <v>2.389724461743703E-2</v>
      </c>
      <c r="S964" s="22">
        <f t="shared" si="604"/>
        <v>3.3854270216281623E-2</v>
      </c>
      <c r="T964" s="22">
        <f t="shared" si="605"/>
        <v>5.2527410376571382E-2</v>
      </c>
      <c r="U964" s="22">
        <f t="shared" si="606"/>
        <v>-2.3404639710580266E-3</v>
      </c>
      <c r="V964" s="22">
        <f t="shared" si="607"/>
        <v>1.7381796273237216E-2</v>
      </c>
      <c r="W964" s="22">
        <f t="shared" si="608"/>
        <v>2.4669739130010804E-2</v>
      </c>
      <c r="X964" s="22">
        <f t="shared" si="609"/>
        <v>2.7058982032864165E-2</v>
      </c>
      <c r="Y964" s="22">
        <f t="shared" si="610"/>
        <v>4.7986407552235377E-2</v>
      </c>
      <c r="Z964" s="16"/>
    </row>
    <row r="965" spans="1:26">
      <c r="A965" s="2"/>
      <c r="B965" s="112">
        <v>44858</v>
      </c>
      <c r="C965">
        <v>101.315826</v>
      </c>
      <c r="D965">
        <v>129.58251999999999</v>
      </c>
      <c r="E965">
        <v>45.445179000000003</v>
      </c>
      <c r="F965">
        <v>42.119216999999999</v>
      </c>
      <c r="G965">
        <v>54.341968999999999</v>
      </c>
      <c r="H965">
        <v>118.109329</v>
      </c>
      <c r="I965">
        <v>177.97181699999999</v>
      </c>
      <c r="J965">
        <v>80.276184000000001</v>
      </c>
      <c r="K965">
        <v>529.83862299999998</v>
      </c>
      <c r="L965">
        <v>148.18408199999999</v>
      </c>
      <c r="M965">
        <v>378.29141199999998</v>
      </c>
      <c r="O965" s="22">
        <f t="shared" ref="O965" si="640">(C965/C964)-1</f>
        <v>6.9904135075538054E-3</v>
      </c>
      <c r="P965" s="22">
        <f t="shared" si="601"/>
        <v>-2.2304389841978356E-3</v>
      </c>
      <c r="Q965" s="22">
        <f t="shared" si="602"/>
        <v>1.9079231848032618E-2</v>
      </c>
      <c r="R965" s="22">
        <f t="shared" si="603"/>
        <v>-2.4686045313682126E-3</v>
      </c>
      <c r="S965" s="22">
        <f t="shared" si="604"/>
        <v>7.7365362542614058E-3</v>
      </c>
      <c r="T965" s="22">
        <f t="shared" si="605"/>
        <v>1.2270208149931516E-3</v>
      </c>
      <c r="U965" s="22">
        <f t="shared" si="606"/>
        <v>-1.1516221104806879E-2</v>
      </c>
      <c r="V965" s="22">
        <f t="shared" si="607"/>
        <v>-2.1208550246870628E-3</v>
      </c>
      <c r="W965" s="22">
        <f t="shared" si="608"/>
        <v>1.4745405233829612E-2</v>
      </c>
      <c r="X965" s="22">
        <f t="shared" si="609"/>
        <v>1.4802817732169515E-2</v>
      </c>
      <c r="Y965" s="22">
        <f t="shared" si="610"/>
        <v>7.3879241511012328E-3</v>
      </c>
      <c r="Z965" s="16"/>
    </row>
    <row r="966" spans="1:26">
      <c r="A966" s="2"/>
      <c r="B966" s="112">
        <v>44859</v>
      </c>
      <c r="C966">
        <v>100.631516</v>
      </c>
      <c r="D966">
        <v>137.36424299999999</v>
      </c>
      <c r="E966">
        <v>45.660316000000002</v>
      </c>
      <c r="F966">
        <v>42.763556999999999</v>
      </c>
      <c r="G966">
        <v>55.263680000000001</v>
      </c>
      <c r="H966">
        <v>118.418167</v>
      </c>
      <c r="I966">
        <v>187.695953</v>
      </c>
      <c r="J966">
        <v>81.375716999999995</v>
      </c>
      <c r="K966">
        <v>528.48858600000005</v>
      </c>
      <c r="L966">
        <v>151.04959099999999</v>
      </c>
      <c r="M966">
        <v>383.91836499999999</v>
      </c>
      <c r="O966" s="22">
        <f t="shared" ref="O966:O968" si="641">C966/C965-1</f>
        <v>-6.7542261363984224E-3</v>
      </c>
      <c r="P966" s="22">
        <f t="shared" si="601"/>
        <v>6.0052258591668073E-2</v>
      </c>
      <c r="Q966" s="22">
        <f t="shared" si="602"/>
        <v>4.7339894953433159E-3</v>
      </c>
      <c r="R966" s="22">
        <f t="shared" si="603"/>
        <v>1.5298005183714602E-2</v>
      </c>
      <c r="S966" s="22">
        <f t="shared" si="604"/>
        <v>1.6961310327198609E-2</v>
      </c>
      <c r="T966" s="22">
        <f t="shared" si="605"/>
        <v>2.61484848499971E-3</v>
      </c>
      <c r="U966" s="22">
        <f t="shared" si="606"/>
        <v>5.4638628541956225E-2</v>
      </c>
      <c r="V966" s="22">
        <f t="shared" si="607"/>
        <v>1.36968767723189E-2</v>
      </c>
      <c r="W966" s="22">
        <f t="shared" si="608"/>
        <v>-2.5480154548868095E-3</v>
      </c>
      <c r="X966" s="22">
        <f t="shared" si="609"/>
        <v>1.9337495372816038E-2</v>
      </c>
      <c r="Y966" s="22">
        <f t="shared" si="610"/>
        <v>1.4874651714271492E-2</v>
      </c>
      <c r="Z966" s="16"/>
    </row>
    <row r="967" spans="1:26">
      <c r="A967" s="2"/>
      <c r="B967" s="112">
        <v>44860</v>
      </c>
      <c r="C967">
        <v>101.82905599999999</v>
      </c>
      <c r="D967">
        <v>129.68241900000001</v>
      </c>
      <c r="E967">
        <v>46.009124999999997</v>
      </c>
      <c r="F967">
        <v>42.621422000000003</v>
      </c>
      <c r="G967">
        <v>55.389805000000003</v>
      </c>
      <c r="H967">
        <v>119.778969</v>
      </c>
      <c r="I967">
        <v>189.030258</v>
      </c>
      <c r="J967">
        <v>81.271445999999997</v>
      </c>
      <c r="K967">
        <v>531.37451199999998</v>
      </c>
      <c r="L967">
        <v>148.084915</v>
      </c>
      <c r="M967">
        <v>383.47723400000001</v>
      </c>
      <c r="O967" s="22">
        <f t="shared" si="641"/>
        <v>1.190024802965306E-2</v>
      </c>
      <c r="P967" s="22">
        <f t="shared" si="601"/>
        <v>-5.592302503352331E-2</v>
      </c>
      <c r="Q967" s="22">
        <f t="shared" si="602"/>
        <v>7.63921563749137E-3</v>
      </c>
      <c r="R967" s="22">
        <f t="shared" si="603"/>
        <v>-3.323741287470483E-3</v>
      </c>
      <c r="S967" s="22">
        <f t="shared" si="604"/>
        <v>2.2822403430247107E-3</v>
      </c>
      <c r="T967" s="22">
        <f t="shared" si="605"/>
        <v>1.1491496908578203E-2</v>
      </c>
      <c r="U967" s="22">
        <f t="shared" si="606"/>
        <v>7.1088639828051914E-3</v>
      </c>
      <c r="V967" s="22">
        <f t="shared" si="607"/>
        <v>-1.2813527652235646E-3</v>
      </c>
      <c r="W967" s="22">
        <f t="shared" si="608"/>
        <v>5.4607158535679989E-3</v>
      </c>
      <c r="X967" s="22">
        <f t="shared" si="609"/>
        <v>-1.962716999346259E-2</v>
      </c>
      <c r="Y967" s="22">
        <f t="shared" si="610"/>
        <v>-1.1490229179319522E-3</v>
      </c>
      <c r="Z967" s="16"/>
    </row>
    <row r="968" spans="1:26">
      <c r="A968" s="2"/>
      <c r="B968" s="112">
        <v>44861</v>
      </c>
      <c r="C968">
        <v>102.218735</v>
      </c>
      <c r="D968">
        <v>97.836196999999999</v>
      </c>
      <c r="E968">
        <v>45.875464999999998</v>
      </c>
      <c r="F968">
        <v>42.356105999999997</v>
      </c>
      <c r="G968">
        <v>55.079334000000003</v>
      </c>
      <c r="H968">
        <v>120.251862</v>
      </c>
      <c r="I968">
        <v>190.719742</v>
      </c>
      <c r="J968">
        <v>81.916008000000005</v>
      </c>
      <c r="K968">
        <v>530.03430200000003</v>
      </c>
      <c r="L968">
        <v>143.57345599999999</v>
      </c>
      <c r="M968">
        <v>386.82009900000003</v>
      </c>
      <c r="O968" s="22">
        <f t="shared" si="641"/>
        <v>3.8267957624982252E-3</v>
      </c>
      <c r="P968" s="22">
        <f t="shared" si="601"/>
        <v>-0.24557085104959375</v>
      </c>
      <c r="Q968" s="22">
        <f t="shared" si="602"/>
        <v>-2.9050758952707811E-3</v>
      </c>
      <c r="R968" s="22">
        <f t="shared" si="603"/>
        <v>-6.2249448176554534E-3</v>
      </c>
      <c r="S968" s="22">
        <f t="shared" si="604"/>
        <v>-5.6052011737538487E-3</v>
      </c>
      <c r="T968" s="22">
        <f t="shared" si="605"/>
        <v>3.9480470064823248E-3</v>
      </c>
      <c r="U968" s="22">
        <f t="shared" si="606"/>
        <v>8.9376379097996228E-3</v>
      </c>
      <c r="V968" s="22">
        <f t="shared" si="607"/>
        <v>7.9309773816502727E-3</v>
      </c>
      <c r="W968" s="22">
        <f t="shared" si="608"/>
        <v>-2.5221571033876566E-3</v>
      </c>
      <c r="X968" s="22">
        <f t="shared" si="609"/>
        <v>-3.0465351585608813E-2</v>
      </c>
      <c r="Y968" s="22">
        <f t="shared" si="610"/>
        <v>8.7172449981738342E-3</v>
      </c>
      <c r="Z968" s="16"/>
    </row>
    <row r="969" spans="1:26">
      <c r="A969" s="2"/>
      <c r="B969" s="112">
        <v>44862</v>
      </c>
      <c r="C969">
        <v>105.212585</v>
      </c>
      <c r="D969">
        <v>99.094855999999993</v>
      </c>
      <c r="E969">
        <v>46.455714999999998</v>
      </c>
      <c r="F969">
        <v>43.341579000000003</v>
      </c>
      <c r="G969">
        <v>55.845813999999997</v>
      </c>
      <c r="H969">
        <v>121.680222</v>
      </c>
      <c r="I969">
        <v>196.50814800000001</v>
      </c>
      <c r="J969">
        <v>83.840209999999999</v>
      </c>
      <c r="K969">
        <v>539.26934800000004</v>
      </c>
      <c r="L969">
        <v>154.42079200000001</v>
      </c>
      <c r="M969">
        <v>389.03561400000001</v>
      </c>
      <c r="O969" s="22">
        <f t="shared" ref="O969" si="642">(C969/C968)-1</f>
        <v>2.9288662200720905E-2</v>
      </c>
      <c r="P969" s="22">
        <f t="shared" ref="P969:P1032" si="643">D969/D968-1</f>
        <v>1.2864962443296823E-2</v>
      </c>
      <c r="Q969" s="22">
        <f t="shared" ref="Q969:Q1032" si="644">E969/E968-1</f>
        <v>1.2648373155454751E-2</v>
      </c>
      <c r="R969" s="22">
        <f t="shared" ref="R969:R1032" si="645">F969/F968-1</f>
        <v>2.3266373920209027E-2</v>
      </c>
      <c r="S969" s="22">
        <f t="shared" ref="S969:S1032" si="646">G969/G968-1</f>
        <v>1.3915927160629726E-2</v>
      </c>
      <c r="T969" s="22">
        <f t="shared" ref="T969:T1032" si="647">H969/H968-1</f>
        <v>1.1878069713382011E-2</v>
      </c>
      <c r="U969" s="22">
        <f t="shared" ref="U969:U1032" si="648">I969/I968-1</f>
        <v>3.0350324194545086E-2</v>
      </c>
      <c r="V969" s="22">
        <f t="shared" ref="V969:V1032" si="649">J969/J968-1</f>
        <v>2.3489938621032325E-2</v>
      </c>
      <c r="W969" s="22">
        <f t="shared" ref="W969:W1032" si="650">K969/K968-1</f>
        <v>1.7423487433083196E-2</v>
      </c>
      <c r="X969" s="22">
        <f t="shared" ref="X969:X1032" si="651">L969/L968-1</f>
        <v>7.5552517172812417E-2</v>
      </c>
      <c r="Y969" s="22">
        <f t="shared" ref="Y969:Y1032" si="652">M969/M968-1</f>
        <v>5.7275074530187542E-3</v>
      </c>
      <c r="Z969" s="16"/>
    </row>
    <row r="970" spans="1:26">
      <c r="A970" s="2"/>
      <c r="B970" s="112">
        <v>44865</v>
      </c>
      <c r="C970">
        <v>105.317131</v>
      </c>
      <c r="D970">
        <v>93.061263999999994</v>
      </c>
      <c r="E970">
        <v>46.397041000000002</v>
      </c>
      <c r="F970">
        <v>43.123631000000003</v>
      </c>
      <c r="G970">
        <v>55.496529000000002</v>
      </c>
      <c r="H970">
        <v>121.487206</v>
      </c>
      <c r="I970">
        <v>198.888779</v>
      </c>
      <c r="J970">
        <v>83.375754999999998</v>
      </c>
      <c r="K970">
        <v>543.09436000000005</v>
      </c>
      <c r="L970">
        <v>152.041122</v>
      </c>
      <c r="M970">
        <v>388.02590900000001</v>
      </c>
      <c r="O970" s="22">
        <f t="shared" ref="O970:O972" si="653">C970/C969-1</f>
        <v>9.9366439860792966E-4</v>
      </c>
      <c r="P970" s="22">
        <f t="shared" si="643"/>
        <v>-6.0887035347223284E-2</v>
      </c>
      <c r="Q970" s="22">
        <f t="shared" si="644"/>
        <v>-1.2630092982101049E-3</v>
      </c>
      <c r="R970" s="22">
        <f t="shared" si="645"/>
        <v>-5.0286123631997359E-3</v>
      </c>
      <c r="S970" s="22">
        <f t="shared" si="646"/>
        <v>-6.2544526613936835E-3</v>
      </c>
      <c r="T970" s="22">
        <f t="shared" si="647"/>
        <v>-1.5862561460481261E-3</v>
      </c>
      <c r="U970" s="22">
        <f t="shared" si="648"/>
        <v>1.2114668140885465E-2</v>
      </c>
      <c r="V970" s="22">
        <f t="shared" si="649"/>
        <v>-5.5397642730141694E-3</v>
      </c>
      <c r="W970" s="22">
        <f t="shared" si="650"/>
        <v>7.0929527409371307E-3</v>
      </c>
      <c r="X970" s="22">
        <f t="shared" si="651"/>
        <v>-1.5410295266456098E-2</v>
      </c>
      <c r="Y970" s="22">
        <f t="shared" si="652"/>
        <v>-2.5954050571832532E-3</v>
      </c>
      <c r="Z970" s="16"/>
    </row>
    <row r="971" spans="1:26">
      <c r="A971" s="2"/>
      <c r="B971" s="112">
        <v>44866</v>
      </c>
      <c r="C971">
        <v>106.362602</v>
      </c>
      <c r="D971">
        <v>95.099097999999998</v>
      </c>
      <c r="E971">
        <v>46.188408000000003</v>
      </c>
      <c r="F971">
        <v>43.114154999999997</v>
      </c>
      <c r="G971">
        <v>56.951858999999999</v>
      </c>
      <c r="H971">
        <v>123.677986</v>
      </c>
      <c r="I971">
        <v>199.551132</v>
      </c>
      <c r="J971">
        <v>83.432609999999997</v>
      </c>
      <c r="K971">
        <v>535.424622</v>
      </c>
      <c r="L971">
        <v>149.37390099999999</v>
      </c>
      <c r="M971">
        <v>381.05584700000003</v>
      </c>
      <c r="O971" s="22">
        <f t="shared" si="653"/>
        <v>9.9268845445474874E-3</v>
      </c>
      <c r="P971" s="22">
        <f t="shared" si="643"/>
        <v>2.1897768334631751E-2</v>
      </c>
      <c r="Q971" s="22">
        <f t="shared" si="644"/>
        <v>-4.4966876228162977E-3</v>
      </c>
      <c r="R971" s="22">
        <f t="shared" si="645"/>
        <v>-2.1974030897364827E-4</v>
      </c>
      <c r="S971" s="22">
        <f t="shared" si="646"/>
        <v>2.6223802212927527E-2</v>
      </c>
      <c r="T971" s="22">
        <f t="shared" si="647"/>
        <v>1.8033009994484539E-2</v>
      </c>
      <c r="U971" s="22">
        <f t="shared" si="648"/>
        <v>3.3302683204665673E-3</v>
      </c>
      <c r="V971" s="22">
        <f t="shared" si="649"/>
        <v>6.8191286543672902E-4</v>
      </c>
      <c r="W971" s="22">
        <f t="shared" si="650"/>
        <v>-1.4122293591854018E-2</v>
      </c>
      <c r="X971" s="22">
        <f t="shared" si="651"/>
        <v>-1.7542760569735916E-2</v>
      </c>
      <c r="Y971" s="22">
        <f t="shared" si="652"/>
        <v>-1.7962877834531321E-2</v>
      </c>
      <c r="Z971" s="16"/>
    </row>
    <row r="972" spans="1:26">
      <c r="A972" s="2"/>
      <c r="B972" s="112">
        <v>44867</v>
      </c>
      <c r="C972">
        <v>104.17662</v>
      </c>
      <c r="D972">
        <v>90.444038000000006</v>
      </c>
      <c r="E972">
        <v>45.881988999999997</v>
      </c>
      <c r="F972">
        <v>42.564571000000001</v>
      </c>
      <c r="G972">
        <v>58.737068000000001</v>
      </c>
      <c r="H972">
        <v>122.539162</v>
      </c>
      <c r="I972">
        <v>196.96890300000001</v>
      </c>
      <c r="J972">
        <v>83.612724</v>
      </c>
      <c r="K972">
        <v>531.62884499999996</v>
      </c>
      <c r="L972">
        <v>143.80149800000001</v>
      </c>
      <c r="M972">
        <v>378.350281</v>
      </c>
      <c r="O972" s="22">
        <f t="shared" si="653"/>
        <v>-2.0552167386803877E-2</v>
      </c>
      <c r="P972" s="22">
        <f t="shared" si="643"/>
        <v>-4.8949570478575843E-2</v>
      </c>
      <c r="Q972" s="22">
        <f t="shared" si="644"/>
        <v>-6.6341104460669875E-3</v>
      </c>
      <c r="R972" s="22">
        <f t="shared" si="645"/>
        <v>-1.2747182450867811E-2</v>
      </c>
      <c r="S972" s="22">
        <f t="shared" si="646"/>
        <v>3.1345930253128484E-2</v>
      </c>
      <c r="T972" s="22">
        <f t="shared" si="647"/>
        <v>-9.2079765917274514E-3</v>
      </c>
      <c r="U972" s="22">
        <f t="shared" si="648"/>
        <v>-1.2940187179694806E-2</v>
      </c>
      <c r="V972" s="22">
        <f t="shared" si="649"/>
        <v>2.1587961829314661E-3</v>
      </c>
      <c r="W972" s="22">
        <f t="shared" si="650"/>
        <v>-7.0892836153508831E-3</v>
      </c>
      <c r="X972" s="22">
        <f t="shared" si="651"/>
        <v>-3.7305064423536649E-2</v>
      </c>
      <c r="Y972" s="22">
        <f t="shared" si="652"/>
        <v>-7.1001823520110419E-3</v>
      </c>
      <c r="Z972" s="16"/>
    </row>
    <row r="973" spans="1:26">
      <c r="A973" s="2"/>
      <c r="B973" s="112">
        <v>44868</v>
      </c>
      <c r="C973">
        <v>105.592758</v>
      </c>
      <c r="D973">
        <v>88.815764999999999</v>
      </c>
      <c r="E973">
        <v>45.872208000000001</v>
      </c>
      <c r="F973">
        <v>42.280299999999997</v>
      </c>
      <c r="G973">
        <v>57.834763000000002</v>
      </c>
      <c r="H973">
        <v>122.76113100000001</v>
      </c>
      <c r="I973">
        <v>193.263565</v>
      </c>
      <c r="J973">
        <v>84.105620999999999</v>
      </c>
      <c r="K973">
        <v>531.80487100000005</v>
      </c>
      <c r="L973">
        <v>137.703598</v>
      </c>
      <c r="M973">
        <v>385.87896699999999</v>
      </c>
      <c r="O973" s="22">
        <f t="shared" ref="O973" si="654">(C973/C972)-1</f>
        <v>1.3593625901857864E-2</v>
      </c>
      <c r="P973" s="22">
        <f t="shared" si="643"/>
        <v>-1.80030993308814E-2</v>
      </c>
      <c r="Q973" s="22">
        <f t="shared" si="644"/>
        <v>-2.1317733195913569E-4</v>
      </c>
      <c r="R973" s="22">
        <f t="shared" si="645"/>
        <v>-6.678582523479526E-3</v>
      </c>
      <c r="S973" s="22">
        <f t="shared" si="646"/>
        <v>-1.5361764397228694E-2</v>
      </c>
      <c r="T973" s="22">
        <f t="shared" si="647"/>
        <v>1.8114127465633789E-3</v>
      </c>
      <c r="U973" s="22">
        <f t="shared" si="648"/>
        <v>-1.8811791828885815E-2</v>
      </c>
      <c r="V973" s="22">
        <f t="shared" si="649"/>
        <v>5.8949999045598833E-3</v>
      </c>
      <c r="W973" s="22">
        <f t="shared" si="650"/>
        <v>3.3110693984284012E-4</v>
      </c>
      <c r="X973" s="22">
        <f t="shared" si="651"/>
        <v>-4.2404982457136864E-2</v>
      </c>
      <c r="Y973" s="22">
        <f t="shared" si="652"/>
        <v>1.9898719197726678E-2</v>
      </c>
      <c r="Z973" s="16"/>
    </row>
    <row r="974" spans="1:26">
      <c r="A974" s="2"/>
      <c r="B974" s="112">
        <v>44869</v>
      </c>
      <c r="C974">
        <v>106.742767</v>
      </c>
      <c r="D974">
        <v>90.693770999999998</v>
      </c>
      <c r="E974">
        <v>45.953704999999999</v>
      </c>
      <c r="F974">
        <v>43.853256000000002</v>
      </c>
      <c r="G974">
        <v>60.085667000000001</v>
      </c>
      <c r="H974">
        <v>126.11969000000001</v>
      </c>
      <c r="I974">
        <v>195.749786</v>
      </c>
      <c r="J974">
        <v>85.347342999999995</v>
      </c>
      <c r="K974">
        <v>526.48309300000005</v>
      </c>
      <c r="L974">
        <v>137.43545499999999</v>
      </c>
      <c r="M974">
        <v>387.310272</v>
      </c>
      <c r="O974" s="22">
        <f t="shared" ref="O974:O976" si="655">C974/C973-1</f>
        <v>1.0890983641131946E-2</v>
      </c>
      <c r="P974" s="22">
        <f t="shared" si="643"/>
        <v>2.1144962271056222E-2</v>
      </c>
      <c r="Q974" s="22">
        <f t="shared" si="644"/>
        <v>1.7766094886908501E-3</v>
      </c>
      <c r="R974" s="22">
        <f t="shared" si="645"/>
        <v>3.7203047282067692E-2</v>
      </c>
      <c r="S974" s="22">
        <f t="shared" si="646"/>
        <v>3.891956814969566E-2</v>
      </c>
      <c r="T974" s="22">
        <f t="shared" si="647"/>
        <v>2.7358488575671469E-2</v>
      </c>
      <c r="U974" s="22">
        <f t="shared" si="648"/>
        <v>1.2864406180233656E-2</v>
      </c>
      <c r="V974" s="22">
        <f t="shared" si="649"/>
        <v>1.4763840813921236E-2</v>
      </c>
      <c r="W974" s="22">
        <f t="shared" si="650"/>
        <v>-1.0007012515686364E-2</v>
      </c>
      <c r="X974" s="22">
        <f t="shared" si="651"/>
        <v>-1.9472475947942547E-3</v>
      </c>
      <c r="Y974" s="22">
        <f t="shared" si="652"/>
        <v>3.7092070892787987E-3</v>
      </c>
      <c r="Z974" s="16"/>
    </row>
    <row r="975" spans="1:26">
      <c r="A975" s="2"/>
      <c r="B975" s="112">
        <v>44872</v>
      </c>
      <c r="C975">
        <v>108.006844</v>
      </c>
      <c r="D975">
        <v>96.617485000000002</v>
      </c>
      <c r="E975">
        <v>46.436160999999998</v>
      </c>
      <c r="F975">
        <v>43.872208000000001</v>
      </c>
      <c r="G975">
        <v>59.901325</v>
      </c>
      <c r="H975">
        <v>126.785599</v>
      </c>
      <c r="I975">
        <v>193.92591899999999</v>
      </c>
      <c r="J975">
        <v>83.081901999999999</v>
      </c>
      <c r="K975">
        <v>533.18432600000006</v>
      </c>
      <c r="L975">
        <v>137.97174100000001</v>
      </c>
      <c r="M975">
        <v>390.91778599999998</v>
      </c>
      <c r="O975" s="22">
        <f t="shared" si="655"/>
        <v>1.1842273116266622E-2</v>
      </c>
      <c r="P975" s="22">
        <f t="shared" si="643"/>
        <v>6.5315555133328873E-2</v>
      </c>
      <c r="Q975" s="22">
        <f t="shared" si="644"/>
        <v>1.0498739981901428E-2</v>
      </c>
      <c r="R975" s="22">
        <f t="shared" si="645"/>
        <v>4.3216859427719356E-4</v>
      </c>
      <c r="S975" s="22">
        <f t="shared" si="646"/>
        <v>-3.0679862470363028E-3</v>
      </c>
      <c r="T975" s="22">
        <f t="shared" si="647"/>
        <v>5.2799765048581193E-3</v>
      </c>
      <c r="U975" s="22">
        <f t="shared" si="648"/>
        <v>-9.3173384107811952E-3</v>
      </c>
      <c r="V975" s="22">
        <f t="shared" si="649"/>
        <v>-2.6543778873116097E-2</v>
      </c>
      <c r="W975" s="22">
        <f t="shared" si="650"/>
        <v>1.2728296671057571E-2</v>
      </c>
      <c r="X975" s="22">
        <f t="shared" si="651"/>
        <v>3.9020935318330174E-3</v>
      </c>
      <c r="Y975" s="22">
        <f t="shared" si="652"/>
        <v>9.3142740092366783E-3</v>
      </c>
      <c r="Z975" s="16"/>
    </row>
    <row r="976" spans="1:26">
      <c r="A976" s="2"/>
      <c r="B976" s="112">
        <v>44873</v>
      </c>
      <c r="C976">
        <v>108.34899900000001</v>
      </c>
      <c r="D976">
        <v>96.367751999999996</v>
      </c>
      <c r="E976">
        <v>46.546993000000001</v>
      </c>
      <c r="F976">
        <v>44.184902000000001</v>
      </c>
      <c r="G976">
        <v>64.306113999999994</v>
      </c>
      <c r="H976">
        <v>126.862816</v>
      </c>
      <c r="I976">
        <v>194.885864</v>
      </c>
      <c r="J976">
        <v>83.688552999999999</v>
      </c>
      <c r="K976">
        <v>541.03997800000002</v>
      </c>
      <c r="L976">
        <v>138.547821</v>
      </c>
      <c r="M976">
        <v>396.60357699999997</v>
      </c>
      <c r="O976" s="22">
        <f t="shared" si="655"/>
        <v>3.1679011007859081E-3</v>
      </c>
      <c r="P976" s="22">
        <f t="shared" si="643"/>
        <v>-2.5847598910280212E-3</v>
      </c>
      <c r="Q976" s="22">
        <f t="shared" si="644"/>
        <v>2.386760610981753E-3</v>
      </c>
      <c r="R976" s="22">
        <f t="shared" si="645"/>
        <v>7.1273823282385074E-3</v>
      </c>
      <c r="S976" s="22">
        <f t="shared" si="646"/>
        <v>7.3534082927213973E-2</v>
      </c>
      <c r="T976" s="22">
        <f t="shared" si="647"/>
        <v>6.0903604675166534E-4</v>
      </c>
      <c r="U976" s="22">
        <f t="shared" si="648"/>
        <v>4.9500603372156782E-3</v>
      </c>
      <c r="V976" s="22">
        <f t="shared" si="649"/>
        <v>7.3018429452902378E-3</v>
      </c>
      <c r="W976" s="22">
        <f t="shared" si="650"/>
        <v>1.4733463864052165E-2</v>
      </c>
      <c r="X976" s="22">
        <f t="shared" si="651"/>
        <v>4.1753477619739243E-3</v>
      </c>
      <c r="Y976" s="22">
        <f t="shared" si="652"/>
        <v>1.4544723222186695E-2</v>
      </c>
      <c r="Z976" s="16"/>
    </row>
    <row r="977" spans="1:26">
      <c r="A977" s="2"/>
      <c r="B977" s="112">
        <v>44874</v>
      </c>
      <c r="C977">
        <v>103.501808</v>
      </c>
      <c r="D977">
        <v>101.36245700000001</v>
      </c>
      <c r="E977">
        <v>45.464728999999998</v>
      </c>
      <c r="F977">
        <v>43.739547999999999</v>
      </c>
      <c r="G977">
        <v>65.033775000000006</v>
      </c>
      <c r="H977">
        <v>125.212509</v>
      </c>
      <c r="I977">
        <v>192.98516799999999</v>
      </c>
      <c r="J977">
        <v>83.100860999999995</v>
      </c>
      <c r="K977">
        <v>528.91900599999997</v>
      </c>
      <c r="L977">
        <v>133.94940199999999</v>
      </c>
      <c r="M977">
        <v>389.27084400000001</v>
      </c>
      <c r="O977" s="22">
        <f t="shared" ref="O977" si="656">(C977/C976)-1</f>
        <v>-4.4736832317204933E-2</v>
      </c>
      <c r="P977" s="22">
        <f t="shared" si="643"/>
        <v>5.1829630725432008E-2</v>
      </c>
      <c r="Q977" s="22">
        <f t="shared" si="644"/>
        <v>-2.3250997115968453E-2</v>
      </c>
      <c r="R977" s="22">
        <f t="shared" si="645"/>
        <v>-1.0079325286270868E-2</v>
      </c>
      <c r="S977" s="22">
        <f t="shared" si="646"/>
        <v>1.1315580350571564E-2</v>
      </c>
      <c r="T977" s="22">
        <f t="shared" si="647"/>
        <v>-1.3008595048055627E-2</v>
      </c>
      <c r="U977" s="22">
        <f t="shared" si="648"/>
        <v>-9.7528674527158632E-3</v>
      </c>
      <c r="V977" s="22">
        <f t="shared" si="649"/>
        <v>-7.0223701920142378E-3</v>
      </c>
      <c r="W977" s="22">
        <f t="shared" si="650"/>
        <v>-2.2403098648654862E-2</v>
      </c>
      <c r="X977" s="22">
        <f t="shared" si="651"/>
        <v>-3.3190121409415796E-2</v>
      </c>
      <c r="Y977" s="22">
        <f t="shared" si="652"/>
        <v>-1.8488822151999762E-2</v>
      </c>
      <c r="Z977" s="16"/>
    </row>
    <row r="978" spans="1:26">
      <c r="A978" s="2"/>
      <c r="B978" s="112">
        <v>44875</v>
      </c>
      <c r="C978">
        <v>105.022499</v>
      </c>
      <c r="D978">
        <v>111.751434</v>
      </c>
      <c r="E978">
        <v>46.406821999999998</v>
      </c>
      <c r="F978">
        <v>45.047187999999998</v>
      </c>
      <c r="G978">
        <v>67.575751999999994</v>
      </c>
      <c r="H978">
        <v>130.36613500000001</v>
      </c>
      <c r="I978">
        <v>212.049454</v>
      </c>
      <c r="J978">
        <v>86.209923000000003</v>
      </c>
      <c r="K978">
        <v>532.35278300000004</v>
      </c>
      <c r="L978">
        <v>145.867493</v>
      </c>
      <c r="M978">
        <v>399.58373999999998</v>
      </c>
      <c r="O978" s="22">
        <f t="shared" ref="O978:O980" si="657">C978/C977-1</f>
        <v>1.4692410010847423E-2</v>
      </c>
      <c r="P978" s="22">
        <f t="shared" si="643"/>
        <v>0.10249334228352414</v>
      </c>
      <c r="Q978" s="22">
        <f t="shared" si="644"/>
        <v>2.0721403618176204E-2</v>
      </c>
      <c r="R978" s="22">
        <f t="shared" si="645"/>
        <v>2.9896056539038707E-2</v>
      </c>
      <c r="S978" s="22">
        <f t="shared" si="646"/>
        <v>3.9087028240325727E-2</v>
      </c>
      <c r="T978" s="22">
        <f t="shared" si="647"/>
        <v>4.1159034677597628E-2</v>
      </c>
      <c r="U978" s="22">
        <f t="shared" si="648"/>
        <v>9.8786275637514409E-2</v>
      </c>
      <c r="V978" s="22">
        <f t="shared" si="649"/>
        <v>3.7413114167373251E-2</v>
      </c>
      <c r="W978" s="22">
        <f t="shared" si="650"/>
        <v>6.4920658192419989E-3</v>
      </c>
      <c r="X978" s="22">
        <f t="shared" si="651"/>
        <v>8.8974574145541885E-2</v>
      </c>
      <c r="Y978" s="22">
        <f t="shared" si="652"/>
        <v>2.6492854933671817E-2</v>
      </c>
      <c r="Z978" s="16"/>
    </row>
    <row r="979" spans="1:26">
      <c r="A979" s="2"/>
      <c r="B979" s="112">
        <v>44876</v>
      </c>
      <c r="C979">
        <v>108.301483</v>
      </c>
      <c r="D979">
        <v>112.90020800000001</v>
      </c>
      <c r="E979">
        <v>46.478538999999998</v>
      </c>
      <c r="F979">
        <v>44.687111000000002</v>
      </c>
      <c r="G979">
        <v>68.701210000000003</v>
      </c>
      <c r="H979">
        <v>130.57847599999999</v>
      </c>
      <c r="I979">
        <v>214.314911</v>
      </c>
      <c r="J979">
        <v>84.475296</v>
      </c>
      <c r="K979">
        <v>510.74258400000002</v>
      </c>
      <c r="L979">
        <v>148.67817700000001</v>
      </c>
      <c r="M979">
        <v>398.03488199999998</v>
      </c>
      <c r="O979" s="22">
        <f t="shared" si="657"/>
        <v>3.1221728974474505E-2</v>
      </c>
      <c r="P979" s="22">
        <f t="shared" si="643"/>
        <v>1.0279724911628429E-2</v>
      </c>
      <c r="Q979" s="22">
        <f t="shared" si="644"/>
        <v>1.5453977865582669E-3</v>
      </c>
      <c r="R979" s="22">
        <f t="shared" si="645"/>
        <v>-7.9933291285573249E-3</v>
      </c>
      <c r="S979" s="22">
        <f t="shared" si="646"/>
        <v>1.6654761015460151E-2</v>
      </c>
      <c r="T979" s="22">
        <f t="shared" si="647"/>
        <v>1.6288049039727692E-3</v>
      </c>
      <c r="U979" s="22">
        <f t="shared" si="648"/>
        <v>1.0683625716857437E-2</v>
      </c>
      <c r="V979" s="22">
        <f t="shared" si="649"/>
        <v>-2.0120966817242181E-2</v>
      </c>
      <c r="W979" s="22">
        <f t="shared" si="650"/>
        <v>-4.0593756039404405E-2</v>
      </c>
      <c r="X979" s="22">
        <f t="shared" si="651"/>
        <v>1.9268748246739298E-2</v>
      </c>
      <c r="Y979" s="22">
        <f t="shared" si="652"/>
        <v>-3.8761787454113517E-3</v>
      </c>
      <c r="Z979" s="16"/>
    </row>
    <row r="980" spans="1:26">
      <c r="A980" s="2"/>
      <c r="B980" s="112">
        <v>44879</v>
      </c>
      <c r="C980">
        <v>108.617645</v>
      </c>
      <c r="D980">
        <v>114.098938</v>
      </c>
      <c r="E980">
        <v>45.112667000000002</v>
      </c>
      <c r="F980">
        <v>44.961905999999999</v>
      </c>
      <c r="G980">
        <v>68.468361000000002</v>
      </c>
      <c r="H980">
        <v>129.23696899999999</v>
      </c>
      <c r="I980">
        <v>206.750641</v>
      </c>
      <c r="J980">
        <v>84.674346999999997</v>
      </c>
      <c r="K980">
        <v>502.59338400000001</v>
      </c>
      <c r="L980">
        <v>147.26788300000001</v>
      </c>
      <c r="M980">
        <v>398.926941</v>
      </c>
      <c r="O980" s="22">
        <f t="shared" si="657"/>
        <v>2.9192767378816153E-3</v>
      </c>
      <c r="P980" s="22">
        <f t="shared" si="643"/>
        <v>1.0617606656667888E-2</v>
      </c>
      <c r="Q980" s="22">
        <f t="shared" si="644"/>
        <v>-2.9387154359563628E-2</v>
      </c>
      <c r="R980" s="22">
        <f t="shared" si="645"/>
        <v>6.149312270377072E-3</v>
      </c>
      <c r="S980" s="22">
        <f t="shared" si="646"/>
        <v>-3.3892998391149565E-3</v>
      </c>
      <c r="T980" s="22">
        <f t="shared" si="647"/>
        <v>-1.0273569129417681E-2</v>
      </c>
      <c r="U980" s="22">
        <f t="shared" si="648"/>
        <v>-3.5295117659825292E-2</v>
      </c>
      <c r="V980" s="22">
        <f t="shared" si="649"/>
        <v>2.3563220186881839E-3</v>
      </c>
      <c r="W980" s="22">
        <f t="shared" si="650"/>
        <v>-1.595559143742753E-2</v>
      </c>
      <c r="X980" s="22">
        <f t="shared" si="651"/>
        <v>-9.4855481043462087E-3</v>
      </c>
      <c r="Y980" s="22">
        <f t="shared" si="652"/>
        <v>2.2411578490750816E-3</v>
      </c>
      <c r="Z980" s="16"/>
    </row>
    <row r="981" spans="1:26">
      <c r="A981" s="2"/>
      <c r="B981" s="112">
        <v>44880</v>
      </c>
      <c r="C981">
        <v>109.345795</v>
      </c>
      <c r="D981">
        <v>116.95591</v>
      </c>
      <c r="E981">
        <v>48.062809000000001</v>
      </c>
      <c r="F981">
        <v>45.407260999999998</v>
      </c>
      <c r="G981">
        <v>68.565383999999995</v>
      </c>
      <c r="H981">
        <v>128.30084199999999</v>
      </c>
      <c r="I981">
        <v>210.78233299999999</v>
      </c>
      <c r="J981">
        <v>85.783707000000007</v>
      </c>
      <c r="K981">
        <v>492.08663899999999</v>
      </c>
      <c r="L981">
        <v>149.01585399999999</v>
      </c>
      <c r="M981">
        <v>398.95636000000002</v>
      </c>
      <c r="O981" s="22">
        <f t="shared" ref="O981" si="658">(C981/C980)-1</f>
        <v>6.7037910829312874E-3</v>
      </c>
      <c r="P981" s="22">
        <f t="shared" si="643"/>
        <v>2.5039426747337501E-2</v>
      </c>
      <c r="Q981" s="22">
        <f t="shared" si="644"/>
        <v>6.5394980970644001E-2</v>
      </c>
      <c r="R981" s="22">
        <f t="shared" si="645"/>
        <v>9.9051628282840198E-3</v>
      </c>
      <c r="S981" s="22">
        <f t="shared" si="646"/>
        <v>1.4170486715754382E-3</v>
      </c>
      <c r="T981" s="22">
        <f t="shared" si="647"/>
        <v>-7.2434923787171313E-3</v>
      </c>
      <c r="U981" s="22">
        <f t="shared" si="648"/>
        <v>1.9500263604986801E-2</v>
      </c>
      <c r="V981" s="22">
        <f t="shared" si="649"/>
        <v>1.3101488695271613E-2</v>
      </c>
      <c r="W981" s="22">
        <f t="shared" si="650"/>
        <v>-2.090506030218664E-2</v>
      </c>
      <c r="X981" s="22">
        <f t="shared" si="651"/>
        <v>1.1869329309228904E-2</v>
      </c>
      <c r="Y981" s="22">
        <f t="shared" si="652"/>
        <v>7.3745332732633173E-5</v>
      </c>
      <c r="Z981" s="16"/>
    </row>
    <row r="982" spans="1:26">
      <c r="A982" s="2"/>
      <c r="B982" s="112">
        <v>44881</v>
      </c>
      <c r="C982">
        <v>108.176941</v>
      </c>
      <c r="D982">
        <v>113.109993</v>
      </c>
      <c r="E982">
        <v>48.408352000000001</v>
      </c>
      <c r="F982">
        <v>45.928424999999997</v>
      </c>
      <c r="G982">
        <v>67.071242999999996</v>
      </c>
      <c r="H982">
        <v>128.47453300000001</v>
      </c>
      <c r="I982">
        <v>210.36958300000001</v>
      </c>
      <c r="J982">
        <v>87.352097000000001</v>
      </c>
      <c r="K982">
        <v>500.41180400000002</v>
      </c>
      <c r="L982">
        <v>147.774384</v>
      </c>
      <c r="M982">
        <v>398.397583</v>
      </c>
      <c r="O982" s="22">
        <f t="shared" ref="O982:O984" si="659">C982/C981-1</f>
        <v>-1.0689519427793281E-2</v>
      </c>
      <c r="P982" s="22">
        <f t="shared" si="643"/>
        <v>-3.2883477200938316E-2</v>
      </c>
      <c r="Q982" s="22">
        <f t="shared" si="644"/>
        <v>7.1894050137601972E-3</v>
      </c>
      <c r="R982" s="22">
        <f t="shared" si="645"/>
        <v>1.1477547610722505E-2</v>
      </c>
      <c r="S982" s="22">
        <f t="shared" si="646"/>
        <v>-2.1791477168712436E-2</v>
      </c>
      <c r="T982" s="22">
        <f t="shared" si="647"/>
        <v>1.353779112377218E-3</v>
      </c>
      <c r="U982" s="22">
        <f t="shared" si="648"/>
        <v>-1.9581811915896363E-3</v>
      </c>
      <c r="V982" s="22">
        <f t="shared" si="649"/>
        <v>1.8283075596161824E-2</v>
      </c>
      <c r="W982" s="22">
        <f t="shared" si="650"/>
        <v>1.6918087873546206E-2</v>
      </c>
      <c r="X982" s="22">
        <f t="shared" si="651"/>
        <v>-8.3311269685438782E-3</v>
      </c>
      <c r="Y982" s="22">
        <f t="shared" si="652"/>
        <v>-1.4005967971033595E-3</v>
      </c>
      <c r="Z982" s="16"/>
    </row>
    <row r="983" spans="1:26">
      <c r="A983" s="2"/>
      <c r="B983" s="112">
        <v>44882</v>
      </c>
      <c r="C983">
        <v>108.320633</v>
      </c>
      <c r="D983">
        <v>111.33187100000001</v>
      </c>
      <c r="E983">
        <v>48.245358000000003</v>
      </c>
      <c r="F983">
        <v>46.005844000000003</v>
      </c>
      <c r="G983">
        <v>67.274985999999998</v>
      </c>
      <c r="H983">
        <v>127.914787</v>
      </c>
      <c r="I983">
        <v>207.67216500000001</v>
      </c>
      <c r="J983">
        <v>86.845245000000006</v>
      </c>
      <c r="K983">
        <v>504.11956800000002</v>
      </c>
      <c r="L983">
        <v>149.69122300000001</v>
      </c>
      <c r="M983">
        <v>404.85775799999999</v>
      </c>
      <c r="O983" s="22">
        <f t="shared" si="659"/>
        <v>1.3283052623942471E-3</v>
      </c>
      <c r="P983" s="22">
        <f t="shared" si="643"/>
        <v>-1.5720290956078409E-2</v>
      </c>
      <c r="Q983" s="22">
        <f t="shared" si="644"/>
        <v>-3.367063600925646E-3</v>
      </c>
      <c r="R983" s="22">
        <f t="shared" si="645"/>
        <v>1.6856445654298557E-3</v>
      </c>
      <c r="S983" s="22">
        <f t="shared" si="646"/>
        <v>3.0377102150918045E-3</v>
      </c>
      <c r="T983" s="22">
        <f t="shared" si="647"/>
        <v>-4.3568634727009226E-3</v>
      </c>
      <c r="U983" s="22">
        <f t="shared" si="648"/>
        <v>-1.2822281441704386E-2</v>
      </c>
      <c r="V983" s="22">
        <f t="shared" si="649"/>
        <v>-5.8024022022046262E-3</v>
      </c>
      <c r="W983" s="22">
        <f t="shared" si="650"/>
        <v>7.4094255378516216E-3</v>
      </c>
      <c r="X983" s="22">
        <f t="shared" si="651"/>
        <v>1.297138887075322E-2</v>
      </c>
      <c r="Y983" s="22">
        <f t="shared" si="652"/>
        <v>1.6215397069816007E-2</v>
      </c>
      <c r="Z983" s="16"/>
    </row>
    <row r="984" spans="1:26">
      <c r="A984" s="2"/>
      <c r="B984" s="112">
        <v>44883</v>
      </c>
      <c r="C984">
        <v>107.38172900000001</v>
      </c>
      <c r="D984">
        <v>111.93124400000001</v>
      </c>
      <c r="E984">
        <v>48.972298000000002</v>
      </c>
      <c r="F984">
        <v>46.082313999999997</v>
      </c>
      <c r="G984">
        <v>67.313796999999994</v>
      </c>
      <c r="H984">
        <v>129.16941800000001</v>
      </c>
      <c r="I984">
        <v>207.27858000000001</v>
      </c>
      <c r="J984">
        <v>89.446479999999994</v>
      </c>
      <c r="K984">
        <v>518.49047900000005</v>
      </c>
      <c r="L984">
        <v>150.257339</v>
      </c>
      <c r="M984">
        <v>406.10278299999999</v>
      </c>
      <c r="O984" s="22">
        <f t="shared" si="659"/>
        <v>-8.6678223159939449E-3</v>
      </c>
      <c r="P984" s="22">
        <f t="shared" si="643"/>
        <v>5.383660533289758E-3</v>
      </c>
      <c r="Q984" s="22">
        <f t="shared" si="644"/>
        <v>1.5067563598553768E-2</v>
      </c>
      <c r="R984" s="22">
        <f t="shared" si="645"/>
        <v>1.6621801352019183E-3</v>
      </c>
      <c r="S984" s="22">
        <f t="shared" si="646"/>
        <v>5.7690090043260867E-4</v>
      </c>
      <c r="T984" s="22">
        <f t="shared" si="647"/>
        <v>9.808334356214754E-3</v>
      </c>
      <c r="U984" s="22">
        <f t="shared" si="648"/>
        <v>-1.8952226939031869E-3</v>
      </c>
      <c r="V984" s="22">
        <f t="shared" si="649"/>
        <v>2.9952532231326989E-2</v>
      </c>
      <c r="W984" s="22">
        <f t="shared" si="650"/>
        <v>2.8506949367218537E-2</v>
      </c>
      <c r="X984" s="22">
        <f t="shared" si="651"/>
        <v>3.7818917412411057E-3</v>
      </c>
      <c r="Y984" s="22">
        <f t="shared" si="652"/>
        <v>3.0752158638391869E-3</v>
      </c>
      <c r="Z984" s="16"/>
    </row>
    <row r="985" spans="1:26">
      <c r="A985" s="2"/>
      <c r="B985" s="112">
        <v>44886</v>
      </c>
      <c r="C985">
        <v>106.31826</v>
      </c>
      <c r="D985">
        <v>109.743561</v>
      </c>
      <c r="E985">
        <v>49.272202</v>
      </c>
      <c r="F985">
        <v>46.541130000000003</v>
      </c>
      <c r="G985">
        <v>67.692177000000001</v>
      </c>
      <c r="H985">
        <v>128.40701300000001</v>
      </c>
      <c r="I985">
        <v>211.099152</v>
      </c>
      <c r="J985">
        <v>90.039421000000004</v>
      </c>
      <c r="K985">
        <v>505.95867900000002</v>
      </c>
      <c r="L985">
        <v>146.99972500000001</v>
      </c>
      <c r="M985">
        <v>403.59320100000002</v>
      </c>
      <c r="O985" s="22">
        <f t="shared" ref="O985" si="660">(C985/C984)-1</f>
        <v>-9.9036308122772976E-3</v>
      </c>
      <c r="P985" s="22">
        <f t="shared" si="643"/>
        <v>-1.9544882392265817E-2</v>
      </c>
      <c r="Q985" s="22">
        <f t="shared" si="644"/>
        <v>6.1239519534084241E-3</v>
      </c>
      <c r="R985" s="22">
        <f t="shared" si="645"/>
        <v>9.9564444615347636E-3</v>
      </c>
      <c r="S985" s="22">
        <f t="shared" si="646"/>
        <v>5.6211358868971661E-3</v>
      </c>
      <c r="T985" s="22">
        <f t="shared" si="647"/>
        <v>-5.9023645984067619E-3</v>
      </c>
      <c r="U985" s="22">
        <f t="shared" si="648"/>
        <v>1.8432063747252592E-2</v>
      </c>
      <c r="V985" s="22">
        <f t="shared" si="649"/>
        <v>6.629003175977477E-3</v>
      </c>
      <c r="W985" s="22">
        <f t="shared" si="650"/>
        <v>-2.4169778438689615E-2</v>
      </c>
      <c r="X985" s="22">
        <f t="shared" si="651"/>
        <v>-2.168023220483084E-2</v>
      </c>
      <c r="Y985" s="22">
        <f t="shared" si="652"/>
        <v>-6.1796720068277855E-3</v>
      </c>
      <c r="Z985" s="16"/>
    </row>
    <row r="986" spans="1:26">
      <c r="A986" s="2"/>
      <c r="B986" s="112">
        <v>44887</v>
      </c>
      <c r="C986">
        <v>109.3937</v>
      </c>
      <c r="D986">
        <v>111.32189200000001</v>
      </c>
      <c r="E986">
        <v>49.448234999999997</v>
      </c>
      <c r="F986">
        <v>46.933033000000002</v>
      </c>
      <c r="G986">
        <v>69.021377999999999</v>
      </c>
      <c r="H986">
        <v>130.32751500000001</v>
      </c>
      <c r="I986">
        <v>209.390457</v>
      </c>
      <c r="J986">
        <v>91.062706000000006</v>
      </c>
      <c r="K986">
        <v>511.73056000000003</v>
      </c>
      <c r="L986">
        <v>149.15489199999999</v>
      </c>
      <c r="M986">
        <v>408.35751299999998</v>
      </c>
      <c r="O986" s="22">
        <f t="shared" ref="O986:O988" si="661">C986/C985-1</f>
        <v>2.8926733752038469E-2</v>
      </c>
      <c r="P986" s="22">
        <f t="shared" si="643"/>
        <v>1.4381991850984432E-2</v>
      </c>
      <c r="Q986" s="22">
        <f t="shared" si="644"/>
        <v>3.5726635476935886E-3</v>
      </c>
      <c r="R986" s="22">
        <f t="shared" si="645"/>
        <v>8.4205733724127541E-3</v>
      </c>
      <c r="S986" s="22">
        <f t="shared" si="646"/>
        <v>1.963596177443061E-2</v>
      </c>
      <c r="T986" s="22">
        <f t="shared" si="647"/>
        <v>1.4956363792996141E-2</v>
      </c>
      <c r="U986" s="22">
        <f t="shared" si="648"/>
        <v>-8.0942769490613964E-3</v>
      </c>
      <c r="V986" s="22">
        <f t="shared" si="649"/>
        <v>1.1364855400391782E-2</v>
      </c>
      <c r="W986" s="22">
        <f t="shared" si="650"/>
        <v>1.1407811031935999E-2</v>
      </c>
      <c r="X986" s="22">
        <f t="shared" si="651"/>
        <v>1.4661027427091966E-2</v>
      </c>
      <c r="Y986" s="22">
        <f t="shared" si="652"/>
        <v>1.1804738008953652E-2</v>
      </c>
      <c r="Z986" s="16"/>
    </row>
    <row r="987" spans="1:26">
      <c r="A987" s="2"/>
      <c r="B987" s="112">
        <v>44888</v>
      </c>
      <c r="C987">
        <v>108.847588</v>
      </c>
      <c r="D987">
        <v>112.121033</v>
      </c>
      <c r="E987">
        <v>49.686202999999999</v>
      </c>
      <c r="F987">
        <v>47.344054999999997</v>
      </c>
      <c r="G987">
        <v>69.671424999999999</v>
      </c>
      <c r="H987">
        <v>131.717285</v>
      </c>
      <c r="I987">
        <v>209.505661</v>
      </c>
      <c r="J987">
        <v>92.449393999999998</v>
      </c>
      <c r="K987">
        <v>518.20684800000004</v>
      </c>
      <c r="L987">
        <v>150.038849</v>
      </c>
      <c r="M987">
        <v>428.90475500000002</v>
      </c>
      <c r="O987" s="22">
        <f t="shared" si="661"/>
        <v>-4.9921704814810397E-3</v>
      </c>
      <c r="P987" s="22">
        <f t="shared" si="643"/>
        <v>7.1786508982436548E-3</v>
      </c>
      <c r="Q987" s="22">
        <f t="shared" si="644"/>
        <v>4.8124670172757789E-3</v>
      </c>
      <c r="R987" s="22">
        <f t="shared" si="645"/>
        <v>8.7576270640765674E-3</v>
      </c>
      <c r="S987" s="22">
        <f t="shared" si="646"/>
        <v>9.4180530559677678E-3</v>
      </c>
      <c r="T987" s="22">
        <f t="shared" si="647"/>
        <v>1.0663672978035388E-2</v>
      </c>
      <c r="U987" s="22">
        <f t="shared" si="648"/>
        <v>5.5018744240098449E-4</v>
      </c>
      <c r="V987" s="22">
        <f t="shared" si="649"/>
        <v>1.5227836519595472E-2</v>
      </c>
      <c r="W987" s="22">
        <f t="shared" si="650"/>
        <v>1.265566004109675E-2</v>
      </c>
      <c r="X987" s="22">
        <f t="shared" si="651"/>
        <v>5.9264365261315621E-3</v>
      </c>
      <c r="Y987" s="22">
        <f t="shared" si="652"/>
        <v>5.031679679173684E-2</v>
      </c>
      <c r="Z987" s="16"/>
    </row>
    <row r="988" spans="1:26">
      <c r="A988" s="2"/>
      <c r="B988" s="112">
        <v>44890</v>
      </c>
      <c r="C988">
        <v>108.464348</v>
      </c>
      <c r="D988">
        <v>111.29192399999999</v>
      </c>
      <c r="E988">
        <v>49.898086999999997</v>
      </c>
      <c r="F988">
        <v>47.468319000000001</v>
      </c>
      <c r="G988">
        <v>69.128105000000005</v>
      </c>
      <c r="H988">
        <v>131.968231</v>
      </c>
      <c r="I988">
        <v>211.26232899999999</v>
      </c>
      <c r="J988">
        <v>93.243155999999999</v>
      </c>
      <c r="K988">
        <v>525.94506799999999</v>
      </c>
      <c r="L988">
        <v>147.09904499999999</v>
      </c>
      <c r="M988">
        <v>432.77697799999999</v>
      </c>
      <c r="O988" s="22">
        <f t="shared" si="661"/>
        <v>-3.5208864710901677E-3</v>
      </c>
      <c r="P988" s="22">
        <f t="shared" si="643"/>
        <v>-7.3947677595871397E-3</v>
      </c>
      <c r="Q988" s="22">
        <f t="shared" si="644"/>
        <v>4.2644433908543E-3</v>
      </c>
      <c r="R988" s="22">
        <f t="shared" si="645"/>
        <v>2.6247012428488592E-3</v>
      </c>
      <c r="S988" s="22">
        <f t="shared" si="646"/>
        <v>-7.7983190382570067E-3</v>
      </c>
      <c r="T988" s="22">
        <f t="shared" si="647"/>
        <v>1.9051865516359623E-3</v>
      </c>
      <c r="U988" s="22">
        <f t="shared" si="648"/>
        <v>8.3848235489922818E-3</v>
      </c>
      <c r="V988" s="22">
        <f t="shared" si="649"/>
        <v>8.5859080915122732E-3</v>
      </c>
      <c r="W988" s="22">
        <f t="shared" si="650"/>
        <v>1.4932685721667616E-2</v>
      </c>
      <c r="X988" s="22">
        <f t="shared" si="651"/>
        <v>-1.9593618716709948E-2</v>
      </c>
      <c r="Y988" s="22">
        <f t="shared" si="652"/>
        <v>9.0281652391566158E-3</v>
      </c>
      <c r="Z988" s="16"/>
    </row>
    <row r="989" spans="1:26">
      <c r="A989" s="2"/>
      <c r="B989" s="112">
        <v>44893</v>
      </c>
      <c r="C989">
        <v>105.206879</v>
      </c>
      <c r="D989">
        <v>108.664703</v>
      </c>
      <c r="E989">
        <v>50.041522999999998</v>
      </c>
      <c r="F989">
        <v>47.401409000000001</v>
      </c>
      <c r="G989">
        <v>67.284690999999995</v>
      </c>
      <c r="H989">
        <v>129.66163599999999</v>
      </c>
      <c r="I989">
        <v>205.329926</v>
      </c>
      <c r="J989">
        <v>92.325073000000003</v>
      </c>
      <c r="K989">
        <v>520.71124299999997</v>
      </c>
      <c r="L989">
        <v>143.23558</v>
      </c>
      <c r="M989">
        <v>432.522064</v>
      </c>
      <c r="O989" s="22">
        <f t="shared" ref="O989" si="662">(C989/C988)-1</f>
        <v>-3.0032624176194789E-2</v>
      </c>
      <c r="P989" s="22">
        <f t="shared" si="643"/>
        <v>-2.3606573645002182E-2</v>
      </c>
      <c r="Q989" s="22">
        <f t="shared" si="644"/>
        <v>2.874579139677369E-3</v>
      </c>
      <c r="R989" s="22">
        <f t="shared" si="645"/>
        <v>-1.4095717187709855E-3</v>
      </c>
      <c r="S989" s="22">
        <f t="shared" si="646"/>
        <v>-2.6666635806087968E-2</v>
      </c>
      <c r="T989" s="22">
        <f t="shared" si="647"/>
        <v>-1.7478411148816653E-2</v>
      </c>
      <c r="U989" s="22">
        <f t="shared" si="648"/>
        <v>-2.8080742213156151E-2</v>
      </c>
      <c r="V989" s="22">
        <f t="shared" si="649"/>
        <v>-9.8461167487723378E-3</v>
      </c>
      <c r="W989" s="22">
        <f t="shared" si="650"/>
        <v>-9.9512768888633252E-3</v>
      </c>
      <c r="X989" s="22">
        <f t="shared" si="651"/>
        <v>-2.6264378534884392E-2</v>
      </c>
      <c r="Y989" s="22">
        <f t="shared" si="652"/>
        <v>-5.8901931701182964E-4</v>
      </c>
      <c r="Z989" s="16"/>
    </row>
    <row r="990" spans="1:26">
      <c r="A990" s="2"/>
      <c r="B990" s="112">
        <v>44894</v>
      </c>
      <c r="C990">
        <v>105.90628100000001</v>
      </c>
      <c r="D990">
        <v>109.343987</v>
      </c>
      <c r="E990">
        <v>49.865498000000002</v>
      </c>
      <c r="F990">
        <v>47.277144999999997</v>
      </c>
      <c r="G990">
        <v>67.713631000000007</v>
      </c>
      <c r="H990">
        <v>131.79449500000001</v>
      </c>
      <c r="I990">
        <v>208.51692199999999</v>
      </c>
      <c r="J990">
        <v>92.095551</v>
      </c>
      <c r="K990">
        <v>516.53393600000004</v>
      </c>
      <c r="L990">
        <v>140.20642100000001</v>
      </c>
      <c r="M990">
        <v>432.286835</v>
      </c>
      <c r="O990" s="22">
        <f t="shared" ref="O990:O992" si="663">C990/C989-1</f>
        <v>6.6478732821264597E-3</v>
      </c>
      <c r="P990" s="22">
        <f t="shared" si="643"/>
        <v>6.2511927171051695E-3</v>
      </c>
      <c r="Q990" s="22">
        <f t="shared" si="644"/>
        <v>-3.5175787915167067E-3</v>
      </c>
      <c r="R990" s="22">
        <f t="shared" si="645"/>
        <v>-2.6215254487478301E-3</v>
      </c>
      <c r="S990" s="22">
        <f t="shared" si="646"/>
        <v>6.3750014100534269E-3</v>
      </c>
      <c r="T990" s="22">
        <f t="shared" si="647"/>
        <v>1.6449422248536294E-2</v>
      </c>
      <c r="U990" s="22">
        <f t="shared" si="648"/>
        <v>1.5521341979152004E-2</v>
      </c>
      <c r="V990" s="22">
        <f t="shared" si="649"/>
        <v>-2.4860202385109664E-3</v>
      </c>
      <c r="W990" s="22">
        <f t="shared" si="650"/>
        <v>-8.0223099772783746E-3</v>
      </c>
      <c r="X990" s="22">
        <f t="shared" si="651"/>
        <v>-2.1148090439540135E-2</v>
      </c>
      <c r="Y990" s="22">
        <f t="shared" si="652"/>
        <v>-5.4385433618020507E-4</v>
      </c>
      <c r="Z990" s="16"/>
    </row>
    <row r="991" spans="1:26">
      <c r="A991" s="2"/>
      <c r="B991" s="112">
        <v>44895</v>
      </c>
      <c r="C991">
        <v>106.672737</v>
      </c>
      <c r="D991">
        <v>117.974823</v>
      </c>
      <c r="E991">
        <v>49.686202999999999</v>
      </c>
      <c r="F991">
        <v>48.156543999999997</v>
      </c>
      <c r="G991">
        <v>68.737228000000002</v>
      </c>
      <c r="H991">
        <v>133.357956</v>
      </c>
      <c r="I991">
        <v>212.385468</v>
      </c>
      <c r="J991">
        <v>93.759590000000003</v>
      </c>
      <c r="K991">
        <v>535.86480700000004</v>
      </c>
      <c r="L991">
        <v>147.01959199999999</v>
      </c>
      <c r="M991">
        <v>432.31625400000001</v>
      </c>
      <c r="O991" s="22">
        <f t="shared" si="663"/>
        <v>7.2371156154562577E-3</v>
      </c>
      <c r="P991" s="22">
        <f t="shared" si="643"/>
        <v>7.8932881787089126E-2</v>
      </c>
      <c r="Q991" s="22">
        <f t="shared" si="644"/>
        <v>-3.5955722331301176E-3</v>
      </c>
      <c r="R991" s="22">
        <f t="shared" si="645"/>
        <v>1.8600932860899366E-2</v>
      </c>
      <c r="S991" s="22">
        <f t="shared" si="646"/>
        <v>1.5116557551019483E-2</v>
      </c>
      <c r="T991" s="22">
        <f t="shared" si="647"/>
        <v>1.1862870296668993E-2</v>
      </c>
      <c r="U991" s="22">
        <f t="shared" si="648"/>
        <v>1.8552671710740043E-2</v>
      </c>
      <c r="V991" s="22">
        <f t="shared" si="649"/>
        <v>1.8068614411134831E-2</v>
      </c>
      <c r="W991" s="22">
        <f t="shared" si="650"/>
        <v>3.7424203237635956E-2</v>
      </c>
      <c r="X991" s="22">
        <f t="shared" si="651"/>
        <v>4.859385862220944E-2</v>
      </c>
      <c r="Y991" s="22">
        <f t="shared" si="652"/>
        <v>6.8054350995883084E-5</v>
      </c>
      <c r="Z991" s="16"/>
    </row>
    <row r="992" spans="1:26">
      <c r="A992" s="2"/>
      <c r="B992" s="112">
        <v>44896</v>
      </c>
      <c r="C992">
        <v>106.155373</v>
      </c>
      <c r="D992">
        <v>120.312347</v>
      </c>
      <c r="E992">
        <v>49.995883999999997</v>
      </c>
      <c r="F992">
        <v>48.892563000000003</v>
      </c>
      <c r="G992">
        <v>68.64949</v>
      </c>
      <c r="H992">
        <v>131.48567199999999</v>
      </c>
      <c r="I992">
        <v>212.43344099999999</v>
      </c>
      <c r="J992">
        <v>93.577872999999997</v>
      </c>
      <c r="K992">
        <v>525.25042699999995</v>
      </c>
      <c r="L992">
        <v>147.297653</v>
      </c>
      <c r="M992">
        <v>433.11025999999998</v>
      </c>
      <c r="O992" s="22">
        <f t="shared" si="663"/>
        <v>-4.8500114888774259E-3</v>
      </c>
      <c r="P992" s="22">
        <f t="shared" si="643"/>
        <v>1.9813752973378174E-2</v>
      </c>
      <c r="Q992" s="22">
        <f t="shared" si="644"/>
        <v>6.2327362789222907E-3</v>
      </c>
      <c r="R992" s="22">
        <f t="shared" si="645"/>
        <v>1.5283883328504722E-2</v>
      </c>
      <c r="S992" s="22">
        <f t="shared" si="646"/>
        <v>-1.2764262184096209E-3</v>
      </c>
      <c r="T992" s="22">
        <f t="shared" si="647"/>
        <v>-1.403953731864338E-2</v>
      </c>
      <c r="U992" s="22">
        <f t="shared" si="648"/>
        <v>2.2587703599374898E-4</v>
      </c>
      <c r="V992" s="22">
        <f t="shared" si="649"/>
        <v>-1.9381164102787451E-3</v>
      </c>
      <c r="W992" s="22">
        <f t="shared" si="650"/>
        <v>-1.9807943834609931E-2</v>
      </c>
      <c r="X992" s="22">
        <f t="shared" si="651"/>
        <v>1.8913193555862851E-3</v>
      </c>
      <c r="Y992" s="22">
        <f t="shared" si="652"/>
        <v>1.8366323094574089E-3</v>
      </c>
      <c r="Z992" s="16"/>
    </row>
    <row r="993" spans="1:26">
      <c r="A993" s="2"/>
      <c r="B993" s="112">
        <v>44897</v>
      </c>
      <c r="C993">
        <v>105.25477600000001</v>
      </c>
      <c r="D993">
        <v>123.359116</v>
      </c>
      <c r="E993">
        <v>49.946987</v>
      </c>
      <c r="F993">
        <v>49.227116000000002</v>
      </c>
      <c r="G993">
        <v>69.760834000000003</v>
      </c>
      <c r="H993">
        <v>130.443344</v>
      </c>
      <c r="I993">
        <v>210.58078</v>
      </c>
      <c r="J993">
        <v>93.099700999999996</v>
      </c>
      <c r="K993">
        <v>526.13360599999999</v>
      </c>
      <c r="L993">
        <v>146.80107100000001</v>
      </c>
      <c r="M993">
        <v>436.83544899999998</v>
      </c>
      <c r="O993" s="22">
        <f t="shared" ref="O993" si="664">(C993/C992)-1</f>
        <v>-8.4837627578209229E-3</v>
      </c>
      <c r="P993" s="22">
        <f t="shared" si="643"/>
        <v>2.5323826489728418E-2</v>
      </c>
      <c r="Q993" s="22">
        <f t="shared" si="644"/>
        <v>-9.7802051064832529E-4</v>
      </c>
      <c r="R993" s="22">
        <f t="shared" si="645"/>
        <v>6.8426153073628537E-3</v>
      </c>
      <c r="S993" s="22">
        <f t="shared" si="646"/>
        <v>1.6188670884517808E-2</v>
      </c>
      <c r="T993" s="22">
        <f t="shared" si="647"/>
        <v>-7.9273124146941321E-3</v>
      </c>
      <c r="U993" s="22">
        <f t="shared" si="648"/>
        <v>-8.7211363299434241E-3</v>
      </c>
      <c r="V993" s="22">
        <f t="shared" si="649"/>
        <v>-5.1098831878770845E-3</v>
      </c>
      <c r="W993" s="22">
        <f t="shared" si="650"/>
        <v>1.6814436592549331E-3</v>
      </c>
      <c r="X993" s="22">
        <f t="shared" si="651"/>
        <v>-3.3712825010184799E-3</v>
      </c>
      <c r="Y993" s="22">
        <f t="shared" si="652"/>
        <v>8.6010176715740627E-3</v>
      </c>
      <c r="Z993" s="16"/>
    </row>
    <row r="994" spans="1:26">
      <c r="A994" s="2"/>
      <c r="B994" s="112">
        <v>44900</v>
      </c>
      <c r="C994">
        <v>102.37095600000001</v>
      </c>
      <c r="D994">
        <v>122.30024</v>
      </c>
      <c r="E994">
        <v>49.435195999999998</v>
      </c>
      <c r="F994">
        <v>48.739623999999999</v>
      </c>
      <c r="G994">
        <v>68.64949</v>
      </c>
      <c r="H994">
        <v>126.785599</v>
      </c>
      <c r="I994">
        <v>206.97141999999999</v>
      </c>
      <c r="J994">
        <v>93.118842999999998</v>
      </c>
      <c r="K994">
        <v>525.03454599999998</v>
      </c>
      <c r="L994">
        <v>145.62913499999999</v>
      </c>
      <c r="M994">
        <v>428.28717</v>
      </c>
      <c r="O994" s="22">
        <f t="shared" ref="O994:O996" si="665">C994/C993-1</f>
        <v>-2.7398471685503356E-2</v>
      </c>
      <c r="P994" s="22">
        <f t="shared" si="643"/>
        <v>-8.5836866729817052E-3</v>
      </c>
      <c r="Q994" s="22">
        <f t="shared" si="644"/>
        <v>-1.0246684149336271E-2</v>
      </c>
      <c r="R994" s="22">
        <f t="shared" si="645"/>
        <v>-9.9029161082685446E-3</v>
      </c>
      <c r="S994" s="22">
        <f t="shared" si="646"/>
        <v>-1.5930772845978325E-2</v>
      </c>
      <c r="T994" s="22">
        <f t="shared" si="647"/>
        <v>-2.8040871138660717E-2</v>
      </c>
      <c r="U994" s="22">
        <f t="shared" si="648"/>
        <v>-1.7140025789628144E-2</v>
      </c>
      <c r="V994" s="22">
        <f t="shared" si="649"/>
        <v>2.0560753465792558E-4</v>
      </c>
      <c r="W994" s="22">
        <f t="shared" si="650"/>
        <v>-2.0889370826466802E-3</v>
      </c>
      <c r="X994" s="22">
        <f t="shared" si="651"/>
        <v>-7.9831570166134513E-3</v>
      </c>
      <c r="Y994" s="22">
        <f t="shared" si="652"/>
        <v>-1.9568647690036634E-2</v>
      </c>
      <c r="Z994" s="16"/>
    </row>
    <row r="995" spans="1:26">
      <c r="A995" s="2"/>
      <c r="B995" s="112">
        <v>44901</v>
      </c>
      <c r="C995">
        <v>99.525452000000001</v>
      </c>
      <c r="D995">
        <v>113.99904600000001</v>
      </c>
      <c r="E995">
        <v>48.861465000000003</v>
      </c>
      <c r="F995">
        <v>48.911673999999998</v>
      </c>
      <c r="G995">
        <v>68.210808</v>
      </c>
      <c r="H995">
        <v>126.99793200000001</v>
      </c>
      <c r="I995">
        <v>204.005234</v>
      </c>
      <c r="J995">
        <v>93.300528999999997</v>
      </c>
      <c r="K995">
        <v>529.23449700000003</v>
      </c>
      <c r="L995">
        <v>141.93452500000001</v>
      </c>
      <c r="M995">
        <v>429.62039199999998</v>
      </c>
      <c r="O995" s="22">
        <f t="shared" si="665"/>
        <v>-2.7796008860169308E-2</v>
      </c>
      <c r="P995" s="22">
        <f t="shared" si="643"/>
        <v>-6.7875533196010029E-2</v>
      </c>
      <c r="Q995" s="22">
        <f t="shared" si="644"/>
        <v>-1.1605719131769887E-2</v>
      </c>
      <c r="R995" s="22">
        <f t="shared" si="645"/>
        <v>3.5299820942402693E-3</v>
      </c>
      <c r="S995" s="22">
        <f t="shared" si="646"/>
        <v>-6.3901712889636864E-3</v>
      </c>
      <c r="T995" s="22">
        <f t="shared" si="647"/>
        <v>1.674740677764186E-3</v>
      </c>
      <c r="U995" s="22">
        <f t="shared" si="648"/>
        <v>-1.433137966584952E-2</v>
      </c>
      <c r="V995" s="22">
        <f t="shared" si="649"/>
        <v>1.9511196031505307E-3</v>
      </c>
      <c r="W995" s="22">
        <f t="shared" si="650"/>
        <v>7.9993802922067037E-3</v>
      </c>
      <c r="X995" s="22">
        <f t="shared" si="651"/>
        <v>-2.5369992069237957E-2</v>
      </c>
      <c r="Y995" s="22">
        <f t="shared" si="652"/>
        <v>3.1129160371532461E-3</v>
      </c>
      <c r="Z995" s="16"/>
    </row>
    <row r="996" spans="1:26">
      <c r="A996" s="2"/>
      <c r="B996" s="112">
        <v>44902</v>
      </c>
      <c r="C996">
        <v>99.305098999999998</v>
      </c>
      <c r="D996">
        <v>113.80925000000001</v>
      </c>
      <c r="E996">
        <v>48.607204000000003</v>
      </c>
      <c r="F996">
        <v>48.577128999999999</v>
      </c>
      <c r="G996">
        <v>67.947601000000006</v>
      </c>
      <c r="H996">
        <v>126.911064</v>
      </c>
      <c r="I996">
        <v>202.651703</v>
      </c>
      <c r="J996">
        <v>92.372887000000006</v>
      </c>
      <c r="K996">
        <v>532.757385</v>
      </c>
      <c r="L996">
        <v>139.977982</v>
      </c>
      <c r="M996">
        <v>431.97311400000001</v>
      </c>
      <c r="O996" s="22">
        <f t="shared" si="665"/>
        <v>-2.2140366667212641E-3</v>
      </c>
      <c r="P996" s="22">
        <f t="shared" si="643"/>
        <v>-1.6648911254923959E-3</v>
      </c>
      <c r="Q996" s="22">
        <f t="shared" si="644"/>
        <v>-5.2037121686793197E-3</v>
      </c>
      <c r="R996" s="22">
        <f t="shared" si="645"/>
        <v>-6.8397781682957293E-3</v>
      </c>
      <c r="S996" s="22">
        <f t="shared" si="646"/>
        <v>-3.8587286636451168E-3</v>
      </c>
      <c r="T996" s="22">
        <f t="shared" si="647"/>
        <v>-6.8401113807126102E-4</v>
      </c>
      <c r="U996" s="22">
        <f t="shared" si="648"/>
        <v>-6.6347856545680983E-3</v>
      </c>
      <c r="V996" s="22">
        <f t="shared" si="649"/>
        <v>-9.9425159743734559E-3</v>
      </c>
      <c r="W996" s="22">
        <f t="shared" si="650"/>
        <v>6.6565728802066015E-3</v>
      </c>
      <c r="X996" s="22">
        <f t="shared" si="651"/>
        <v>-1.3784827898638552E-2</v>
      </c>
      <c r="Y996" s="22">
        <f t="shared" si="652"/>
        <v>5.476281023457652E-3</v>
      </c>
      <c r="Z996" s="16"/>
    </row>
    <row r="997" spans="1:26">
      <c r="A997" s="2"/>
      <c r="B997" s="112">
        <v>44903</v>
      </c>
      <c r="C997">
        <v>100.042824</v>
      </c>
      <c r="D997">
        <v>115.207764</v>
      </c>
      <c r="E997">
        <v>48.682461000000004</v>
      </c>
      <c r="F997">
        <v>48.175663</v>
      </c>
      <c r="G997">
        <v>68.093818999999996</v>
      </c>
      <c r="H997">
        <v>128.24293499999999</v>
      </c>
      <c r="I997">
        <v>203.746048</v>
      </c>
      <c r="J997">
        <v>93.329230999999993</v>
      </c>
      <c r="K997">
        <v>537.67370600000004</v>
      </c>
      <c r="L997">
        <v>141.6763</v>
      </c>
      <c r="M997">
        <v>434.20825200000002</v>
      </c>
      <c r="O997" s="22">
        <f t="shared" ref="O997" si="666">(C997/C996)-1</f>
        <v>7.4288733149543429E-3</v>
      </c>
      <c r="P997" s="22">
        <f t="shared" si="643"/>
        <v>1.2288227890087988E-2</v>
      </c>
      <c r="Q997" s="22">
        <f t="shared" si="644"/>
        <v>1.5482684418548498E-3</v>
      </c>
      <c r="R997" s="22">
        <f t="shared" si="645"/>
        <v>-8.2645065335170687E-3</v>
      </c>
      <c r="S997" s="22">
        <f t="shared" si="646"/>
        <v>2.1519229207223045E-3</v>
      </c>
      <c r="T997" s="22">
        <f t="shared" si="647"/>
        <v>1.0494522368829751E-2</v>
      </c>
      <c r="U997" s="22">
        <f t="shared" si="648"/>
        <v>5.4001273307828779E-3</v>
      </c>
      <c r="V997" s="22">
        <f t="shared" si="649"/>
        <v>1.0353081202279402E-2</v>
      </c>
      <c r="W997" s="22">
        <f t="shared" si="650"/>
        <v>9.2280672937081754E-3</v>
      </c>
      <c r="X997" s="22">
        <f t="shared" si="651"/>
        <v>1.2132750992223995E-2</v>
      </c>
      <c r="Y997" s="22">
        <f t="shared" si="652"/>
        <v>5.1742525809141959E-3</v>
      </c>
      <c r="Z997" s="16"/>
    </row>
    <row r="998" spans="1:26">
      <c r="A998" s="2"/>
      <c r="B998" s="112">
        <v>44904</v>
      </c>
      <c r="C998">
        <v>99.199714999999998</v>
      </c>
      <c r="D998">
        <v>115.77716100000001</v>
      </c>
      <c r="E998">
        <v>47.547035000000001</v>
      </c>
      <c r="F998">
        <v>48.127861000000003</v>
      </c>
      <c r="G998">
        <v>67.157966999999999</v>
      </c>
      <c r="H998">
        <v>127.548058</v>
      </c>
      <c r="I998">
        <v>205.27233899999999</v>
      </c>
      <c r="J998">
        <v>92.315505999999999</v>
      </c>
      <c r="K998">
        <v>529.11682099999996</v>
      </c>
      <c r="L998">
        <v>141.189651</v>
      </c>
      <c r="M998">
        <v>426.24813799999998</v>
      </c>
      <c r="O998" s="22">
        <f t="shared" ref="O998:O1000" si="667">C998/C997-1</f>
        <v>-8.4274810155299251E-3</v>
      </c>
      <c r="P998" s="22">
        <f t="shared" si="643"/>
        <v>4.942349197923912E-3</v>
      </c>
      <c r="Q998" s="22">
        <f t="shared" si="644"/>
        <v>-2.3323101927817502E-2</v>
      </c>
      <c r="R998" s="22">
        <f t="shared" si="645"/>
        <v>-9.9224373933359811E-4</v>
      </c>
      <c r="S998" s="22">
        <f t="shared" si="646"/>
        <v>-1.3743567532906287E-2</v>
      </c>
      <c r="T998" s="22">
        <f t="shared" si="647"/>
        <v>-5.4184427391652523E-3</v>
      </c>
      <c r="U998" s="22">
        <f t="shared" si="648"/>
        <v>7.4911440736262769E-3</v>
      </c>
      <c r="V998" s="22">
        <f t="shared" si="649"/>
        <v>-1.0861816701350446E-2</v>
      </c>
      <c r="W998" s="22">
        <f t="shared" si="650"/>
        <v>-1.5914642848464111E-2</v>
      </c>
      <c r="X998" s="22">
        <f t="shared" si="651"/>
        <v>-3.4349358361278615E-3</v>
      </c>
      <c r="Y998" s="22">
        <f t="shared" si="652"/>
        <v>-1.8332479779771704E-2</v>
      </c>
      <c r="Z998" s="16"/>
    </row>
    <row r="999" spans="1:26">
      <c r="A999" s="2"/>
      <c r="B999" s="112">
        <v>44907</v>
      </c>
      <c r="C999">
        <v>101.642815</v>
      </c>
      <c r="D999">
        <v>114.58841700000001</v>
      </c>
      <c r="E999">
        <v>48.433776999999999</v>
      </c>
      <c r="F999">
        <v>48.443306</v>
      </c>
      <c r="G999">
        <v>68.113319000000004</v>
      </c>
      <c r="H999">
        <v>129.52652</v>
      </c>
      <c r="I999">
        <v>207.22099299999999</v>
      </c>
      <c r="J999">
        <v>94.056045999999995</v>
      </c>
      <c r="K999">
        <v>535.65228300000001</v>
      </c>
      <c r="L999">
        <v>143.503738</v>
      </c>
      <c r="M999">
        <v>428.44400000000002</v>
      </c>
      <c r="O999" s="22">
        <f t="shared" si="667"/>
        <v>2.4628094949668E-2</v>
      </c>
      <c r="P999" s="22">
        <f t="shared" si="643"/>
        <v>-1.0267517269662574E-2</v>
      </c>
      <c r="Q999" s="22">
        <f t="shared" si="644"/>
        <v>1.8649785417744758E-2</v>
      </c>
      <c r="R999" s="22">
        <f t="shared" si="645"/>
        <v>6.5543116491297848E-3</v>
      </c>
      <c r="S999" s="22">
        <f t="shared" si="646"/>
        <v>1.4225445508200263E-2</v>
      </c>
      <c r="T999" s="22">
        <f t="shared" si="647"/>
        <v>1.5511502338985128E-2</v>
      </c>
      <c r="U999" s="22">
        <f t="shared" si="648"/>
        <v>9.4930179560139827E-3</v>
      </c>
      <c r="V999" s="22">
        <f t="shared" si="649"/>
        <v>1.8854254018821015E-2</v>
      </c>
      <c r="W999" s="22">
        <f t="shared" si="650"/>
        <v>1.2351642852042488E-2</v>
      </c>
      <c r="X999" s="22">
        <f t="shared" si="651"/>
        <v>1.6389919399970809E-2</v>
      </c>
      <c r="Y999" s="22">
        <f t="shared" si="652"/>
        <v>5.1516049085944537E-3</v>
      </c>
      <c r="Z999" s="16"/>
    </row>
    <row r="1000" spans="1:26">
      <c r="A1000" s="2"/>
      <c r="B1000" s="112">
        <v>44908</v>
      </c>
      <c r="C1000">
        <v>102.754189</v>
      </c>
      <c r="D1000">
        <v>120.022659</v>
      </c>
      <c r="E1000">
        <v>48.260356999999999</v>
      </c>
      <c r="F1000">
        <v>48.424187000000003</v>
      </c>
      <c r="G1000">
        <v>69.078438000000006</v>
      </c>
      <c r="H1000">
        <v>129.40103099999999</v>
      </c>
      <c r="I1000">
        <v>214.43971300000001</v>
      </c>
      <c r="J1000">
        <v>94.209061000000005</v>
      </c>
      <c r="K1000">
        <v>528.15508999999997</v>
      </c>
      <c r="L1000">
        <v>144.47706600000001</v>
      </c>
      <c r="M1000">
        <v>428.58123799999998</v>
      </c>
      <c r="O1000" s="22">
        <f t="shared" si="667"/>
        <v>1.093411275553513E-2</v>
      </c>
      <c r="P1000" s="22">
        <f t="shared" si="643"/>
        <v>4.7424007960595205E-2</v>
      </c>
      <c r="Q1000" s="22">
        <f t="shared" si="644"/>
        <v>-3.5805590796686992E-3</v>
      </c>
      <c r="R1000" s="22">
        <f t="shared" si="645"/>
        <v>-3.9466753156769396E-4</v>
      </c>
      <c r="S1000" s="22">
        <f t="shared" si="646"/>
        <v>1.4169313934033978E-2</v>
      </c>
      <c r="T1000" s="22">
        <f t="shared" si="647"/>
        <v>-9.6882862289526805E-4</v>
      </c>
      <c r="U1000" s="22">
        <f t="shared" si="648"/>
        <v>3.4835852755517038E-2</v>
      </c>
      <c r="V1000" s="22">
        <f t="shared" si="649"/>
        <v>1.6268491660813567E-3</v>
      </c>
      <c r="W1000" s="22">
        <f t="shared" si="650"/>
        <v>-1.3996380185315127E-2</v>
      </c>
      <c r="X1000" s="22">
        <f t="shared" si="651"/>
        <v>6.7825968407875248E-3</v>
      </c>
      <c r="Y1000" s="22">
        <f t="shared" si="652"/>
        <v>3.203172409929067E-4</v>
      </c>
      <c r="Z1000" s="16"/>
    </row>
    <row r="1001" spans="1:26">
      <c r="A1001" s="2"/>
      <c r="B1001" s="112">
        <v>44909</v>
      </c>
      <c r="C1001">
        <v>101.99730700000001</v>
      </c>
      <c r="D1001">
        <v>121.46112100000001</v>
      </c>
      <c r="E1001">
        <v>47.992046000000002</v>
      </c>
      <c r="F1001">
        <v>49.093291999999998</v>
      </c>
      <c r="G1001">
        <v>67.889099000000002</v>
      </c>
      <c r="H1001">
        <v>128.75443999999999</v>
      </c>
      <c r="I1001">
        <v>211.04155</v>
      </c>
      <c r="J1001">
        <v>94.142112999999995</v>
      </c>
      <c r="K1001">
        <v>528.29247999999995</v>
      </c>
      <c r="L1001">
        <v>142.23249799999999</v>
      </c>
      <c r="M1001">
        <v>429.80664100000001</v>
      </c>
      <c r="O1001" s="22">
        <f t="shared" ref="O1001" si="668">(C1001/C1000)-1</f>
        <v>-7.3659478739108719E-3</v>
      </c>
      <c r="P1001" s="22">
        <f t="shared" si="643"/>
        <v>1.1984920280761369E-2</v>
      </c>
      <c r="Q1001" s="22">
        <f t="shared" si="644"/>
        <v>-5.5596563448545577E-3</v>
      </c>
      <c r="R1001" s="22">
        <f t="shared" si="645"/>
        <v>1.3817578393210628E-2</v>
      </c>
      <c r="S1001" s="22">
        <f t="shared" si="646"/>
        <v>-1.721722485965882E-2</v>
      </c>
      <c r="T1001" s="22">
        <f t="shared" si="647"/>
        <v>-4.9967994459023668E-3</v>
      </c>
      <c r="U1001" s="22">
        <f t="shared" si="648"/>
        <v>-1.5846705595991994E-2</v>
      </c>
      <c r="V1001" s="22">
        <f t="shared" si="649"/>
        <v>-7.106322819628863E-4</v>
      </c>
      <c r="W1001" s="22">
        <f t="shared" si="650"/>
        <v>2.6013192450724532E-4</v>
      </c>
      <c r="X1001" s="22">
        <f t="shared" si="651"/>
        <v>-1.5535808292231112E-2</v>
      </c>
      <c r="Y1001" s="22">
        <f t="shared" si="652"/>
        <v>2.8592082232028471E-3</v>
      </c>
      <c r="Z1001" s="16"/>
    </row>
    <row r="1002" spans="1:26">
      <c r="A1002" s="2"/>
      <c r="B1002" s="112">
        <v>44910</v>
      </c>
      <c r="C1002">
        <v>101.020081</v>
      </c>
      <c r="D1002">
        <v>116.026894</v>
      </c>
      <c r="E1002">
        <v>47.563395999999997</v>
      </c>
      <c r="F1002">
        <v>48.309486</v>
      </c>
      <c r="G1002">
        <v>66.105103</v>
      </c>
      <c r="H1002">
        <v>125.559952</v>
      </c>
      <c r="I1002">
        <v>209.47685200000001</v>
      </c>
      <c r="J1002">
        <v>92.745857000000001</v>
      </c>
      <c r="K1002">
        <v>517.81225600000005</v>
      </c>
      <c r="L1002">
        <v>135.56828300000001</v>
      </c>
      <c r="M1002">
        <v>421.32699600000001</v>
      </c>
      <c r="O1002" s="22">
        <f t="shared" ref="O1002:O1004" si="669">C1002/C1001-1</f>
        <v>-9.5809000133699751E-3</v>
      </c>
      <c r="P1002" s="22">
        <f t="shared" si="643"/>
        <v>-4.4740464728627138E-2</v>
      </c>
      <c r="Q1002" s="22">
        <f t="shared" si="644"/>
        <v>-8.9316883885300902E-3</v>
      </c>
      <c r="R1002" s="22">
        <f t="shared" si="645"/>
        <v>-1.5965643534354923E-2</v>
      </c>
      <c r="S1002" s="22">
        <f t="shared" si="646"/>
        <v>-2.627809215732857E-2</v>
      </c>
      <c r="T1002" s="22">
        <f t="shared" si="647"/>
        <v>-2.4810701673666502E-2</v>
      </c>
      <c r="U1002" s="22">
        <f t="shared" si="648"/>
        <v>-7.4141703375472101E-3</v>
      </c>
      <c r="V1002" s="22">
        <f t="shared" si="649"/>
        <v>-1.4831364577508444E-2</v>
      </c>
      <c r="W1002" s="22">
        <f t="shared" si="650"/>
        <v>-1.9837920085479799E-2</v>
      </c>
      <c r="X1002" s="22">
        <f t="shared" si="651"/>
        <v>-4.6854376416843868E-2</v>
      </c>
      <c r="Y1002" s="22">
        <f t="shared" si="652"/>
        <v>-1.9728976221193406E-2</v>
      </c>
      <c r="Z1002" s="16"/>
    </row>
    <row r="1003" spans="1:26">
      <c r="A1003" s="2"/>
      <c r="B1003" s="112">
        <v>44911</v>
      </c>
      <c r="C1003">
        <v>100.311081</v>
      </c>
      <c r="D1003">
        <v>119.303421</v>
      </c>
      <c r="E1003">
        <v>46.709372999999999</v>
      </c>
      <c r="F1003">
        <v>48.051399000000004</v>
      </c>
      <c r="G1003">
        <v>66.202606000000003</v>
      </c>
      <c r="H1003">
        <v>124.77819100000001</v>
      </c>
      <c r="I1003">
        <v>204.897964</v>
      </c>
      <c r="J1003">
        <v>91.014876999999998</v>
      </c>
      <c r="K1003">
        <v>513.90661599999999</v>
      </c>
      <c r="L1003">
        <v>133.59187299999999</v>
      </c>
      <c r="M1003">
        <v>422.60140999999999</v>
      </c>
      <c r="O1003" s="22">
        <f t="shared" si="669"/>
        <v>-7.0184065680961583E-3</v>
      </c>
      <c r="P1003" s="22">
        <f t="shared" si="643"/>
        <v>2.8239375260704636E-2</v>
      </c>
      <c r="Q1003" s="22">
        <f t="shared" si="644"/>
        <v>-1.795546726730779E-2</v>
      </c>
      <c r="R1003" s="22">
        <f t="shared" si="645"/>
        <v>-5.3423669214778258E-3</v>
      </c>
      <c r="S1003" s="22">
        <f t="shared" si="646"/>
        <v>1.4749693378437456E-3</v>
      </c>
      <c r="T1003" s="22">
        <f t="shared" si="647"/>
        <v>-6.2261970281733969E-3</v>
      </c>
      <c r="U1003" s="22">
        <f t="shared" si="648"/>
        <v>-2.1858682504929061E-2</v>
      </c>
      <c r="V1003" s="22">
        <f t="shared" si="649"/>
        <v>-1.8663690821251522E-2</v>
      </c>
      <c r="W1003" s="22">
        <f t="shared" si="650"/>
        <v>-7.5425792934497027E-3</v>
      </c>
      <c r="X1003" s="22">
        <f t="shared" si="651"/>
        <v>-1.4578704961543343E-2</v>
      </c>
      <c r="Y1003" s="22">
        <f t="shared" si="652"/>
        <v>3.0247622680223962E-3</v>
      </c>
      <c r="Z1003" s="16"/>
    </row>
    <row r="1004" spans="1:26">
      <c r="A1004" s="2"/>
      <c r="B1004" s="112">
        <v>44914</v>
      </c>
      <c r="C1004">
        <v>100.761383</v>
      </c>
      <c r="D1004">
        <v>114.358665</v>
      </c>
      <c r="E1004">
        <v>46.725735</v>
      </c>
      <c r="F1004">
        <v>48.242573</v>
      </c>
      <c r="G1004">
        <v>65.861396999999997</v>
      </c>
      <c r="H1004">
        <v>125.521332</v>
      </c>
      <c r="I1004">
        <v>201.22141999999999</v>
      </c>
      <c r="J1004">
        <v>90.708847000000006</v>
      </c>
      <c r="K1004">
        <v>513.80847200000005</v>
      </c>
      <c r="L1004">
        <v>131.46646100000001</v>
      </c>
      <c r="M1004">
        <v>424.15033</v>
      </c>
      <c r="O1004" s="22">
        <f t="shared" si="669"/>
        <v>4.4890554015661888E-3</v>
      </c>
      <c r="P1004" s="22">
        <f t="shared" si="643"/>
        <v>-4.1446891954590281E-2</v>
      </c>
      <c r="Q1004" s="22">
        <f t="shared" si="644"/>
        <v>3.5029371942107979E-4</v>
      </c>
      <c r="R1004" s="22">
        <f t="shared" si="645"/>
        <v>3.9785314055058585E-3</v>
      </c>
      <c r="S1004" s="22">
        <f t="shared" si="646"/>
        <v>-5.1540116109629608E-3</v>
      </c>
      <c r="T1004" s="22">
        <f t="shared" si="647"/>
        <v>5.9556962161759763E-3</v>
      </c>
      <c r="U1004" s="22">
        <f t="shared" si="648"/>
        <v>-1.7943292008504308E-2</v>
      </c>
      <c r="V1004" s="22">
        <f t="shared" si="649"/>
        <v>-3.3624173331574525E-3</v>
      </c>
      <c r="W1004" s="22">
        <f t="shared" si="650"/>
        <v>-1.909763309992929E-4</v>
      </c>
      <c r="X1004" s="22">
        <f t="shared" si="651"/>
        <v>-1.590974025792713E-2</v>
      </c>
      <c r="Y1004" s="22">
        <f t="shared" si="652"/>
        <v>3.665203104741277E-3</v>
      </c>
      <c r="Z1004" s="16"/>
    </row>
    <row r="1005" spans="1:26">
      <c r="A1005" s="2"/>
      <c r="B1005" s="112">
        <v>44915</v>
      </c>
      <c r="C1005">
        <v>102.217659</v>
      </c>
      <c r="D1005">
        <v>116.965897</v>
      </c>
      <c r="E1005">
        <v>47.134754000000001</v>
      </c>
      <c r="F1005">
        <v>48.414627000000003</v>
      </c>
      <c r="G1005">
        <v>65.812659999999994</v>
      </c>
      <c r="H1005">
        <v>126.129364</v>
      </c>
      <c r="I1005">
        <v>200.32868999999999</v>
      </c>
      <c r="J1005">
        <v>90.460205000000002</v>
      </c>
      <c r="K1005">
        <v>510.48202500000002</v>
      </c>
      <c r="L1005">
        <v>131.39695699999999</v>
      </c>
      <c r="M1005">
        <v>426.78729199999998</v>
      </c>
      <c r="O1005" s="22">
        <f t="shared" ref="O1005" si="670">(C1005/C1004)-1</f>
        <v>1.4452719451061968E-2</v>
      </c>
      <c r="P1005" s="22">
        <f t="shared" si="643"/>
        <v>2.2798727144987208E-2</v>
      </c>
      <c r="Q1005" s="22">
        <f t="shared" si="644"/>
        <v>8.7536129715242161E-3</v>
      </c>
      <c r="R1005" s="22">
        <f t="shared" si="645"/>
        <v>3.5664349826449726E-3</v>
      </c>
      <c r="S1005" s="22">
        <f t="shared" si="646"/>
        <v>-7.3999341374431093E-4</v>
      </c>
      <c r="T1005" s="22">
        <f t="shared" si="647"/>
        <v>4.8440531207873949E-3</v>
      </c>
      <c r="U1005" s="22">
        <f t="shared" si="648"/>
        <v>-4.4365555118336397E-3</v>
      </c>
      <c r="V1005" s="22">
        <f t="shared" si="649"/>
        <v>-2.7410997738732679E-3</v>
      </c>
      <c r="W1005" s="22">
        <f t="shared" si="650"/>
        <v>-6.4740991658853719E-3</v>
      </c>
      <c r="X1005" s="22">
        <f t="shared" si="651"/>
        <v>-5.2868236865388774E-4</v>
      </c>
      <c r="Y1005" s="22">
        <f t="shared" si="652"/>
        <v>6.217045734704385E-3</v>
      </c>
      <c r="Z1005" s="16"/>
    </row>
    <row r="1006" spans="1:26">
      <c r="A1006" s="2"/>
      <c r="B1006" s="112">
        <v>44916</v>
      </c>
      <c r="C1006">
        <v>103.530235</v>
      </c>
      <c r="D1006">
        <v>119.633072</v>
      </c>
      <c r="E1006">
        <v>47.504500999999998</v>
      </c>
      <c r="F1006">
        <v>48.854328000000002</v>
      </c>
      <c r="G1006">
        <v>66.602294999999998</v>
      </c>
      <c r="H1006">
        <v>127.548058</v>
      </c>
      <c r="I1006">
        <v>202.16217</v>
      </c>
      <c r="J1006">
        <v>91.540870999999996</v>
      </c>
      <c r="K1006">
        <v>517.67480499999999</v>
      </c>
      <c r="L1006">
        <v>134.525452</v>
      </c>
      <c r="M1006">
        <v>432.94366500000001</v>
      </c>
      <c r="O1006" s="22">
        <f t="shared" ref="O1006:O1008" si="671">C1006/C1005-1</f>
        <v>1.2840990615917036E-2</v>
      </c>
      <c r="P1006" s="22">
        <f t="shared" si="643"/>
        <v>2.2803014112737552E-2</v>
      </c>
      <c r="Q1006" s="22">
        <f t="shared" si="644"/>
        <v>7.8444665267585201E-3</v>
      </c>
      <c r="R1006" s="22">
        <f t="shared" si="645"/>
        <v>9.0819867309934743E-3</v>
      </c>
      <c r="S1006" s="22">
        <f t="shared" si="646"/>
        <v>1.1998223442115874E-2</v>
      </c>
      <c r="T1006" s="22">
        <f t="shared" si="647"/>
        <v>1.1247927960692738E-2</v>
      </c>
      <c r="U1006" s="22">
        <f t="shared" si="648"/>
        <v>9.1523585563306753E-3</v>
      </c>
      <c r="V1006" s="22">
        <f t="shared" si="649"/>
        <v>1.1946313851488588E-2</v>
      </c>
      <c r="W1006" s="22">
        <f t="shared" si="650"/>
        <v>1.4090172910593557E-2</v>
      </c>
      <c r="X1006" s="22">
        <f t="shared" si="651"/>
        <v>2.3809493548621719E-2</v>
      </c>
      <c r="Y1006" s="22">
        <f t="shared" si="652"/>
        <v>1.4424921068174612E-2</v>
      </c>
      <c r="Z1006" s="16"/>
    </row>
    <row r="1007" spans="1:26">
      <c r="A1007" s="2"/>
      <c r="B1007" s="112">
        <v>44917</v>
      </c>
      <c r="C1007">
        <v>101.44162</v>
      </c>
      <c r="D1007">
        <v>116.99586499999999</v>
      </c>
      <c r="E1007">
        <v>46.948242</v>
      </c>
      <c r="F1007">
        <v>48.615360000000003</v>
      </c>
      <c r="G1007">
        <v>65.851653999999996</v>
      </c>
      <c r="H1007">
        <v>126.100403</v>
      </c>
      <c r="I1007">
        <v>202.16217</v>
      </c>
      <c r="J1007">
        <v>91.005324999999999</v>
      </c>
      <c r="K1007">
        <v>517.23327600000005</v>
      </c>
      <c r="L1007">
        <v>131.32740799999999</v>
      </c>
      <c r="M1007">
        <v>427.27743500000003</v>
      </c>
      <c r="O1007" s="22">
        <f t="shared" si="671"/>
        <v>-2.0173961741707713E-2</v>
      </c>
      <c r="P1007" s="22">
        <f t="shared" si="643"/>
        <v>-2.2044130071323442E-2</v>
      </c>
      <c r="Q1007" s="22">
        <f t="shared" si="644"/>
        <v>-1.1709606211840806E-2</v>
      </c>
      <c r="R1007" s="22">
        <f t="shared" si="645"/>
        <v>-4.8914397103159146E-3</v>
      </c>
      <c r="S1007" s="22">
        <f t="shared" si="646"/>
        <v>-1.1270497510633803E-2</v>
      </c>
      <c r="T1007" s="22">
        <f t="shared" si="647"/>
        <v>-1.13498788041132E-2</v>
      </c>
      <c r="U1007" s="22">
        <f t="shared" si="648"/>
        <v>0</v>
      </c>
      <c r="V1007" s="22">
        <f t="shared" si="649"/>
        <v>-5.8503485290193336E-3</v>
      </c>
      <c r="W1007" s="22">
        <f t="shared" si="650"/>
        <v>-8.5290803364468371E-4</v>
      </c>
      <c r="X1007" s="22">
        <f t="shared" si="651"/>
        <v>-2.3772780187350739E-2</v>
      </c>
      <c r="Y1007" s="22">
        <f t="shared" si="652"/>
        <v>-1.3087684283358159E-2</v>
      </c>
      <c r="Z1007" s="16"/>
    </row>
    <row r="1008" spans="1:26">
      <c r="A1008" s="2"/>
      <c r="B1008" s="112">
        <v>44918</v>
      </c>
      <c r="C1008">
        <v>104.124252</v>
      </c>
      <c r="D1008">
        <v>117.914894</v>
      </c>
      <c r="E1008">
        <v>47.043132999999997</v>
      </c>
      <c r="F1008">
        <v>48.816090000000003</v>
      </c>
      <c r="G1008">
        <v>67.001991000000004</v>
      </c>
      <c r="H1008">
        <v>126.698761</v>
      </c>
      <c r="I1008">
        <v>203.938019</v>
      </c>
      <c r="J1008">
        <v>91.665192000000005</v>
      </c>
      <c r="K1008">
        <v>521.37432899999999</v>
      </c>
      <c r="L1008">
        <v>130.95996099999999</v>
      </c>
      <c r="M1008">
        <v>428.32638500000002</v>
      </c>
      <c r="O1008" s="22">
        <f t="shared" si="671"/>
        <v>2.6445082403060871E-2</v>
      </c>
      <c r="P1008" s="22">
        <f t="shared" si="643"/>
        <v>7.8552263364179975E-3</v>
      </c>
      <c r="Q1008" s="22">
        <f t="shared" si="644"/>
        <v>2.0211832426013654E-3</v>
      </c>
      <c r="R1008" s="22">
        <f t="shared" si="645"/>
        <v>4.1289419640213598E-3</v>
      </c>
      <c r="S1008" s="22">
        <f t="shared" si="646"/>
        <v>1.7468612101983139E-2</v>
      </c>
      <c r="T1008" s="22">
        <f t="shared" si="647"/>
        <v>4.7450918931639663E-3</v>
      </c>
      <c r="U1008" s="22">
        <f t="shared" si="648"/>
        <v>8.7842794722672313E-3</v>
      </c>
      <c r="V1008" s="22">
        <f t="shared" si="649"/>
        <v>7.2508614193731447E-3</v>
      </c>
      <c r="W1008" s="22">
        <f t="shared" si="650"/>
        <v>8.00616122772424E-3</v>
      </c>
      <c r="X1008" s="22">
        <f t="shared" si="651"/>
        <v>-2.7979460311894355E-3</v>
      </c>
      <c r="Y1008" s="22">
        <f t="shared" si="652"/>
        <v>2.4549623127183562E-3</v>
      </c>
      <c r="Z1008" s="16"/>
    </row>
    <row r="1009" spans="1:26">
      <c r="A1009" s="2"/>
      <c r="B1009" s="112">
        <v>44922</v>
      </c>
      <c r="C1009">
        <v>105.570953</v>
      </c>
      <c r="D1009">
        <v>116.756119</v>
      </c>
      <c r="E1009">
        <v>47.056224999999998</v>
      </c>
      <c r="F1009">
        <v>48.854328000000002</v>
      </c>
      <c r="G1009">
        <v>67.050719999999998</v>
      </c>
      <c r="H1009">
        <v>127.142731</v>
      </c>
      <c r="I1009">
        <v>203.94769299999999</v>
      </c>
      <c r="J1009">
        <v>92.334632999999997</v>
      </c>
      <c r="K1009">
        <v>522.04156499999999</v>
      </c>
      <c r="L1009">
        <v>129.14244099999999</v>
      </c>
      <c r="M1009">
        <v>427.56176799999997</v>
      </c>
      <c r="O1009" s="22">
        <f t="shared" ref="O1009" si="672">(C1009/C1008)-1</f>
        <v>1.3893986964727434E-2</v>
      </c>
      <c r="P1009" s="22">
        <f t="shared" si="643"/>
        <v>-9.8272148724486419E-3</v>
      </c>
      <c r="Q1009" s="22">
        <f t="shared" si="644"/>
        <v>2.7829779109311836E-4</v>
      </c>
      <c r="R1009" s="22">
        <f t="shared" si="645"/>
        <v>7.833073070784291E-4</v>
      </c>
      <c r="S1009" s="22">
        <f t="shared" si="646"/>
        <v>7.2727689539853202E-4</v>
      </c>
      <c r="T1009" s="22">
        <f t="shared" si="647"/>
        <v>3.5041384500988926E-3</v>
      </c>
      <c r="U1009" s="22">
        <f t="shared" si="648"/>
        <v>4.743598102718849E-5</v>
      </c>
      <c r="V1009" s="22">
        <f t="shared" si="649"/>
        <v>7.303110214398334E-3</v>
      </c>
      <c r="W1009" s="22">
        <f t="shared" si="650"/>
        <v>1.2797638143784429E-3</v>
      </c>
      <c r="X1009" s="22">
        <f t="shared" si="651"/>
        <v>-1.3878440296725469E-2</v>
      </c>
      <c r="Y1009" s="22">
        <f t="shared" si="652"/>
        <v>-1.7851270124301655E-3</v>
      </c>
      <c r="Z1009" s="16"/>
    </row>
    <row r="1010" spans="1:26">
      <c r="A1010" s="2"/>
      <c r="B1010" s="112">
        <v>44923</v>
      </c>
      <c r="C1010">
        <v>103.836815</v>
      </c>
      <c r="D1010">
        <v>115.49745900000001</v>
      </c>
      <c r="E1010">
        <v>46.231644000000003</v>
      </c>
      <c r="F1010">
        <v>48.223453999999997</v>
      </c>
      <c r="G1010">
        <v>66.095375000000004</v>
      </c>
      <c r="H1010">
        <v>127.837585</v>
      </c>
      <c r="I1010">
        <v>203.174057</v>
      </c>
      <c r="J1010">
        <v>91.779953000000006</v>
      </c>
      <c r="K1010">
        <v>518.56787099999997</v>
      </c>
      <c r="L1010">
        <v>125.179672</v>
      </c>
      <c r="M1010">
        <v>421.70929000000001</v>
      </c>
      <c r="O1010" s="22">
        <f t="shared" ref="O1010:O1012" si="673">C1010/C1009-1</f>
        <v>-1.642627967941146E-2</v>
      </c>
      <c r="P1010" s="22">
        <f t="shared" si="643"/>
        <v>-1.0780248699427841E-2</v>
      </c>
      <c r="Q1010" s="22">
        <f t="shared" si="644"/>
        <v>-1.7523313865487444E-2</v>
      </c>
      <c r="R1010" s="22">
        <f t="shared" si="645"/>
        <v>-1.2913369722330592E-2</v>
      </c>
      <c r="S1010" s="22">
        <f t="shared" si="646"/>
        <v>-1.4248094576762127E-2</v>
      </c>
      <c r="T1010" s="22">
        <f t="shared" si="647"/>
        <v>5.4651492423896109E-3</v>
      </c>
      <c r="U1010" s="22">
        <f t="shared" si="648"/>
        <v>-3.7933059630146371E-3</v>
      </c>
      <c r="V1010" s="22">
        <f t="shared" si="649"/>
        <v>-6.0072800635920798E-3</v>
      </c>
      <c r="W1010" s="22">
        <f t="shared" si="650"/>
        <v>-6.6540563680979048E-3</v>
      </c>
      <c r="X1010" s="22">
        <f t="shared" si="651"/>
        <v>-3.0685257064329452E-2</v>
      </c>
      <c r="Y1010" s="22">
        <f t="shared" si="652"/>
        <v>-1.3688029281420655E-2</v>
      </c>
      <c r="Z1010" s="16"/>
    </row>
    <row r="1011" spans="1:26">
      <c r="A1011" s="2"/>
      <c r="B1011" s="112">
        <v>44924</v>
      </c>
      <c r="C1011">
        <v>104.622444</v>
      </c>
      <c r="D1011">
        <v>120.132538</v>
      </c>
      <c r="E1011">
        <v>46.513046000000003</v>
      </c>
      <c r="F1011">
        <v>48.366836999999997</v>
      </c>
      <c r="G1011">
        <v>66.855750999999998</v>
      </c>
      <c r="H1011">
        <v>128.57105999999999</v>
      </c>
      <c r="I1011">
        <v>208.62814299999999</v>
      </c>
      <c r="J1011">
        <v>92.277252000000004</v>
      </c>
      <c r="K1011">
        <v>519.97113000000002</v>
      </c>
      <c r="L1011">
        <v>128.725311</v>
      </c>
      <c r="M1011">
        <v>421.37506100000002</v>
      </c>
      <c r="O1011" s="22">
        <f t="shared" si="673"/>
        <v>7.5659967035777154E-3</v>
      </c>
      <c r="P1011" s="22">
        <f t="shared" si="643"/>
        <v>4.0131437004168102E-2</v>
      </c>
      <c r="Q1011" s="22">
        <f t="shared" si="644"/>
        <v>6.0867833296172069E-3</v>
      </c>
      <c r="R1011" s="22">
        <f t="shared" si="645"/>
        <v>2.973304234906049E-3</v>
      </c>
      <c r="S1011" s="22">
        <f t="shared" si="646"/>
        <v>1.1504224009622366E-2</v>
      </c>
      <c r="T1011" s="22">
        <f t="shared" si="647"/>
        <v>5.7375536310388942E-3</v>
      </c>
      <c r="U1011" s="22">
        <f t="shared" si="648"/>
        <v>2.6844401694454456E-2</v>
      </c>
      <c r="V1011" s="22">
        <f t="shared" si="649"/>
        <v>5.4183836855963285E-3</v>
      </c>
      <c r="W1011" s="22">
        <f t="shared" si="650"/>
        <v>2.7060276551533757E-3</v>
      </c>
      <c r="X1011" s="22">
        <f t="shared" si="651"/>
        <v>2.8324399188392357E-2</v>
      </c>
      <c r="Y1011" s="22">
        <f t="shared" si="652"/>
        <v>-7.9255783053766571E-4</v>
      </c>
      <c r="Z1011" s="16"/>
    </row>
    <row r="1012" spans="1:26">
      <c r="A1012" s="2"/>
      <c r="B1012" s="112">
        <v>44925</v>
      </c>
      <c r="C1012">
        <v>105.676346</v>
      </c>
      <c r="D1012">
        <v>120.21244799999999</v>
      </c>
      <c r="E1012">
        <v>46.395256000000003</v>
      </c>
      <c r="F1012">
        <v>48.127861000000003</v>
      </c>
      <c r="G1012">
        <v>66.904494999999997</v>
      </c>
      <c r="H1012">
        <v>129.42036400000001</v>
      </c>
      <c r="I1012">
        <v>204.87605300000001</v>
      </c>
      <c r="J1012">
        <v>91.148773000000006</v>
      </c>
      <c r="K1012">
        <v>520.26544200000001</v>
      </c>
      <c r="L1012">
        <v>129.04310599999999</v>
      </c>
      <c r="M1012">
        <v>421.493042</v>
      </c>
      <c r="O1012" s="22">
        <f t="shared" si="673"/>
        <v>1.0073383489301646E-2</v>
      </c>
      <c r="P1012" s="22">
        <f t="shared" si="643"/>
        <v>6.6518198425136177E-4</v>
      </c>
      <c r="Q1012" s="22">
        <f t="shared" si="644"/>
        <v>-2.5324077894188779E-3</v>
      </c>
      <c r="R1012" s="22">
        <f t="shared" si="645"/>
        <v>-4.9409061005993848E-3</v>
      </c>
      <c r="S1012" s="22">
        <f t="shared" si="646"/>
        <v>7.2909210159055604E-4</v>
      </c>
      <c r="T1012" s="22">
        <f t="shared" si="647"/>
        <v>6.6057167141657658E-3</v>
      </c>
      <c r="U1012" s="22">
        <f t="shared" si="648"/>
        <v>-1.7984582262230986E-2</v>
      </c>
      <c r="V1012" s="22">
        <f t="shared" si="649"/>
        <v>-1.2229221997204665E-2</v>
      </c>
      <c r="W1012" s="22">
        <f t="shared" si="650"/>
        <v>5.6601604015971141E-4</v>
      </c>
      <c r="X1012" s="22">
        <f t="shared" si="651"/>
        <v>2.4687840917314574E-3</v>
      </c>
      <c r="Y1012" s="22">
        <f t="shared" si="652"/>
        <v>2.7999046673521377E-4</v>
      </c>
      <c r="Z1012" s="16"/>
    </row>
    <row r="1013" spans="1:26">
      <c r="A1013" s="2"/>
      <c r="B1013" s="112">
        <v>44929</v>
      </c>
      <c r="C1013">
        <v>102.04521200000001</v>
      </c>
      <c r="D1013">
        <v>124.607788</v>
      </c>
      <c r="E1013">
        <v>46.987507000000001</v>
      </c>
      <c r="F1013">
        <v>48.242573</v>
      </c>
      <c r="G1013">
        <v>67.128708000000003</v>
      </c>
      <c r="H1013">
        <v>130.40473900000001</v>
      </c>
      <c r="I1013">
        <v>207.593414</v>
      </c>
      <c r="J1013">
        <v>91.579123999999993</v>
      </c>
      <c r="K1013">
        <v>508.941284</v>
      </c>
      <c r="L1013">
        <v>124.21629299999999</v>
      </c>
      <c r="M1013">
        <v>417.098816</v>
      </c>
      <c r="O1013" s="22">
        <f t="shared" ref="O1013" si="674">(C1013/C1012)-1</f>
        <v>-3.4360896619192283E-2</v>
      </c>
      <c r="P1013" s="22">
        <f t="shared" si="643"/>
        <v>3.6563102017521443E-2</v>
      </c>
      <c r="Q1013" s="22">
        <f t="shared" si="644"/>
        <v>1.2765335317904025E-2</v>
      </c>
      <c r="R1013" s="22">
        <f t="shared" si="645"/>
        <v>2.3834842774332898E-3</v>
      </c>
      <c r="S1013" s="22">
        <f t="shared" si="646"/>
        <v>3.351239703700104E-3</v>
      </c>
      <c r="T1013" s="22">
        <f t="shared" si="647"/>
        <v>7.6060286772181573E-3</v>
      </c>
      <c r="U1013" s="22">
        <f t="shared" si="648"/>
        <v>1.3263438846120135E-2</v>
      </c>
      <c r="V1013" s="22">
        <f t="shared" si="649"/>
        <v>4.7214129805124294E-3</v>
      </c>
      <c r="W1013" s="22">
        <f t="shared" si="650"/>
        <v>-2.1766116074263486E-2</v>
      </c>
      <c r="X1013" s="22">
        <f t="shared" si="651"/>
        <v>-3.7404656084455978E-2</v>
      </c>
      <c r="Y1013" s="22">
        <f t="shared" si="652"/>
        <v>-1.0425382063602329E-2</v>
      </c>
      <c r="Z1013" s="16"/>
    </row>
    <row r="1014" spans="1:26">
      <c r="A1014" s="2"/>
      <c r="B1014" s="112">
        <v>44930</v>
      </c>
      <c r="C1014">
        <v>102.342224</v>
      </c>
      <c r="D1014">
        <v>127.23500799999999</v>
      </c>
      <c r="E1014">
        <v>47.039856</v>
      </c>
      <c r="F1014">
        <v>48.567565999999999</v>
      </c>
      <c r="G1014">
        <v>68.756729000000007</v>
      </c>
      <c r="H1014">
        <v>131.620789</v>
      </c>
      <c r="I1014">
        <v>211.78066999999999</v>
      </c>
      <c r="J1014">
        <v>92.372887000000006</v>
      </c>
      <c r="K1014">
        <v>495.06570399999998</v>
      </c>
      <c r="L1014">
        <v>125.49749799999999</v>
      </c>
      <c r="M1014">
        <v>416.30255099999999</v>
      </c>
      <c r="O1014" s="22">
        <f t="shared" ref="O1014:O1016" si="675">C1014/C1013-1</f>
        <v>2.9105922186725142E-3</v>
      </c>
      <c r="P1014" s="22">
        <f t="shared" si="643"/>
        <v>2.1083914915494661E-2</v>
      </c>
      <c r="Q1014" s="22">
        <f t="shared" si="644"/>
        <v>1.1141046491358608E-3</v>
      </c>
      <c r="R1014" s="22">
        <f t="shared" si="645"/>
        <v>6.7366431719966258E-3</v>
      </c>
      <c r="S1014" s="22">
        <f t="shared" si="646"/>
        <v>2.4252231995884665E-2</v>
      </c>
      <c r="T1014" s="22">
        <f t="shared" si="647"/>
        <v>9.3251979132444873E-3</v>
      </c>
      <c r="U1014" s="22">
        <f t="shared" si="648"/>
        <v>2.0170466486957084E-2</v>
      </c>
      <c r="V1014" s="22">
        <f t="shared" si="649"/>
        <v>8.6675102941584647E-3</v>
      </c>
      <c r="W1014" s="22">
        <f t="shared" si="650"/>
        <v>-2.7263616523590994E-2</v>
      </c>
      <c r="X1014" s="22">
        <f t="shared" si="651"/>
        <v>1.0314307157757385E-2</v>
      </c>
      <c r="Y1014" s="22">
        <f t="shared" si="652"/>
        <v>-1.9090560065267992E-3</v>
      </c>
      <c r="Z1014" s="16"/>
    </row>
    <row r="1015" spans="1:26">
      <c r="A1015" s="2"/>
      <c r="B1015" s="112">
        <v>44931</v>
      </c>
      <c r="C1015">
        <v>104.63202699999999</v>
      </c>
      <c r="D1015">
        <v>126.805458</v>
      </c>
      <c r="E1015">
        <v>46.879528000000001</v>
      </c>
      <c r="F1015">
        <v>47.869788999999997</v>
      </c>
      <c r="G1015">
        <v>69.088188000000002</v>
      </c>
      <c r="H1015">
        <v>131.59162900000001</v>
      </c>
      <c r="I1015">
        <v>205.137146</v>
      </c>
      <c r="J1015">
        <v>91.129645999999994</v>
      </c>
      <c r="K1015">
        <v>480.79757699999999</v>
      </c>
      <c r="L1015">
        <v>124.16664900000001</v>
      </c>
      <c r="M1015">
        <v>407.70086700000002</v>
      </c>
      <c r="O1015" s="22">
        <f t="shared" si="675"/>
        <v>2.2373981241603502E-2</v>
      </c>
      <c r="P1015" s="22">
        <f t="shared" si="643"/>
        <v>-3.3760362556820578E-3</v>
      </c>
      <c r="Q1015" s="22">
        <f t="shared" si="644"/>
        <v>-3.4083437670386907E-3</v>
      </c>
      <c r="R1015" s="22">
        <f t="shared" si="645"/>
        <v>-1.4367139584470889E-2</v>
      </c>
      <c r="S1015" s="22">
        <f t="shared" si="646"/>
        <v>4.820749980703587E-3</v>
      </c>
      <c r="T1015" s="22">
        <f t="shared" si="647"/>
        <v>-2.2154554931286263E-4</v>
      </c>
      <c r="U1015" s="22">
        <f t="shared" si="648"/>
        <v>-3.1369831817039673E-2</v>
      </c>
      <c r="V1015" s="22">
        <f t="shared" si="649"/>
        <v>-1.3458938443701718E-2</v>
      </c>
      <c r="W1015" s="22">
        <f t="shared" si="650"/>
        <v>-2.8820673467617075E-2</v>
      </c>
      <c r="X1015" s="22">
        <f t="shared" si="651"/>
        <v>-1.0604585917720732E-2</v>
      </c>
      <c r="Y1015" s="22">
        <f t="shared" si="652"/>
        <v>-2.0662097744387764E-2</v>
      </c>
      <c r="Z1015" s="16"/>
    </row>
    <row r="1016" spans="1:26">
      <c r="A1016" s="2"/>
      <c r="B1016" s="112">
        <v>44932</v>
      </c>
      <c r="C1016">
        <v>105.896698</v>
      </c>
      <c r="D1016">
        <v>129.88220200000001</v>
      </c>
      <c r="E1016">
        <v>48.028038000000002</v>
      </c>
      <c r="F1016">
        <v>48.558010000000003</v>
      </c>
      <c r="G1016">
        <v>70.647948999999997</v>
      </c>
      <c r="H1016">
        <v>134.109711</v>
      </c>
      <c r="I1016">
        <v>211.29716500000001</v>
      </c>
      <c r="J1016">
        <v>93.558753999999993</v>
      </c>
      <c r="K1016">
        <v>480.83685300000002</v>
      </c>
      <c r="L1016">
        <v>128.735229</v>
      </c>
      <c r="M1016">
        <v>419.24188199999998</v>
      </c>
      <c r="O1016" s="22">
        <f t="shared" si="675"/>
        <v>1.2086844117050299E-2</v>
      </c>
      <c r="P1016" s="22">
        <f t="shared" si="643"/>
        <v>2.4263498184754928E-2</v>
      </c>
      <c r="Q1016" s="22">
        <f t="shared" si="644"/>
        <v>2.4499180111199115E-2</v>
      </c>
      <c r="R1016" s="22">
        <f t="shared" si="645"/>
        <v>1.4376938239690329E-2</v>
      </c>
      <c r="S1016" s="22">
        <f t="shared" si="646"/>
        <v>2.2576377310691509E-2</v>
      </c>
      <c r="T1016" s="22">
        <f t="shared" si="647"/>
        <v>1.913557890525075E-2</v>
      </c>
      <c r="U1016" s="22">
        <f t="shared" si="648"/>
        <v>3.0028783767909184E-2</v>
      </c>
      <c r="V1016" s="22">
        <f t="shared" si="649"/>
        <v>2.6655518885698282E-2</v>
      </c>
      <c r="W1016" s="22">
        <f t="shared" si="650"/>
        <v>8.1689263587980676E-5</v>
      </c>
      <c r="X1016" s="22">
        <f t="shared" si="651"/>
        <v>3.6793938121016723E-2</v>
      </c>
      <c r="Y1016" s="22">
        <f t="shared" si="652"/>
        <v>2.8307555696220676E-2</v>
      </c>
      <c r="Z1016" s="16"/>
    </row>
    <row r="1017" spans="1:26">
      <c r="A1017" s="2"/>
      <c r="B1017" s="112">
        <v>44935</v>
      </c>
      <c r="C1017">
        <v>103.923042</v>
      </c>
      <c r="D1017">
        <v>129.33277899999999</v>
      </c>
      <c r="E1017">
        <v>47.429237000000001</v>
      </c>
      <c r="F1017">
        <v>48.701393000000003</v>
      </c>
      <c r="G1017">
        <v>71.632568000000006</v>
      </c>
      <c r="H1017">
        <v>133.555542</v>
      </c>
      <c r="I1017">
        <v>212.070786</v>
      </c>
      <c r="J1017">
        <v>93.453552000000002</v>
      </c>
      <c r="K1017">
        <v>480.895691</v>
      </c>
      <c r="L1017">
        <v>129.261627</v>
      </c>
      <c r="M1017">
        <v>420.942566</v>
      </c>
      <c r="O1017" s="22">
        <f t="shared" ref="O1017" si="676">(C1017/C1016)-1</f>
        <v>-1.8637559407187587E-2</v>
      </c>
      <c r="P1017" s="22">
        <f t="shared" si="643"/>
        <v>-4.2301638834243427E-3</v>
      </c>
      <c r="Q1017" s="22">
        <f t="shared" si="644"/>
        <v>-1.2467738115806482E-2</v>
      </c>
      <c r="R1017" s="22">
        <f t="shared" si="645"/>
        <v>2.9528187007663576E-3</v>
      </c>
      <c r="S1017" s="22">
        <f t="shared" si="646"/>
        <v>1.3936979260360527E-2</v>
      </c>
      <c r="T1017" s="22">
        <f t="shared" si="647"/>
        <v>-4.132206354542034E-3</v>
      </c>
      <c r="U1017" s="22">
        <f t="shared" si="648"/>
        <v>3.661293799185561E-3</v>
      </c>
      <c r="V1017" s="22">
        <f t="shared" si="649"/>
        <v>-1.1244484936170362E-3</v>
      </c>
      <c r="W1017" s="22">
        <f t="shared" si="650"/>
        <v>1.2236582872726665E-4</v>
      </c>
      <c r="X1017" s="22">
        <f t="shared" si="651"/>
        <v>4.0889972705140387E-3</v>
      </c>
      <c r="Y1017" s="22">
        <f t="shared" si="652"/>
        <v>4.0565699015731038E-3</v>
      </c>
      <c r="Z1017" s="16"/>
    </row>
    <row r="1018" spans="1:26">
      <c r="A1018" s="2"/>
      <c r="B1018" s="112">
        <v>44936</v>
      </c>
      <c r="C1018">
        <v>105.475143</v>
      </c>
      <c r="D1018">
        <v>132.84904499999999</v>
      </c>
      <c r="E1018">
        <v>47.399791999999998</v>
      </c>
      <c r="F1018">
        <v>48.758738999999998</v>
      </c>
      <c r="G1018">
        <v>72.061492999999999</v>
      </c>
      <c r="H1018">
        <v>134.751373</v>
      </c>
      <c r="I1018">
        <v>214.63343800000001</v>
      </c>
      <c r="J1018">
        <v>93.807404000000005</v>
      </c>
      <c r="K1018">
        <v>476.911652</v>
      </c>
      <c r="L1018">
        <v>129.83766199999999</v>
      </c>
      <c r="M1018">
        <v>430.01608299999998</v>
      </c>
      <c r="O1018" s="22">
        <f t="shared" ref="O1018:O1020" si="677">C1018/C1017-1</f>
        <v>1.4935099763534687E-2</v>
      </c>
      <c r="P1018" s="22">
        <f t="shared" si="643"/>
        <v>2.7187740240237179E-2</v>
      </c>
      <c r="Q1018" s="22">
        <f t="shared" si="644"/>
        <v>-6.2081960120929924E-4</v>
      </c>
      <c r="R1018" s="22">
        <f t="shared" si="645"/>
        <v>1.1775022533748736E-3</v>
      </c>
      <c r="S1018" s="22">
        <f t="shared" si="646"/>
        <v>5.9878489906992627E-3</v>
      </c>
      <c r="T1018" s="22">
        <f t="shared" si="647"/>
        <v>8.9538103929824864E-3</v>
      </c>
      <c r="U1018" s="22">
        <f t="shared" si="648"/>
        <v>1.2083946347989816E-2</v>
      </c>
      <c r="V1018" s="22">
        <f t="shared" si="649"/>
        <v>3.7863943363010133E-3</v>
      </c>
      <c r="W1018" s="22">
        <f t="shared" si="650"/>
        <v>-8.284621955575E-3</v>
      </c>
      <c r="X1018" s="22">
        <f t="shared" si="651"/>
        <v>4.4563496017266946E-3</v>
      </c>
      <c r="Y1018" s="22">
        <f t="shared" si="652"/>
        <v>2.155523753803501E-2</v>
      </c>
      <c r="Z1018" s="16"/>
    </row>
    <row r="1019" spans="1:26">
      <c r="A1019" s="2"/>
      <c r="B1019" s="112">
        <v>44937</v>
      </c>
      <c r="C1019">
        <v>106.701492</v>
      </c>
      <c r="D1019">
        <v>132.749146</v>
      </c>
      <c r="E1019">
        <v>47.815345999999998</v>
      </c>
      <c r="F1019">
        <v>48.720509</v>
      </c>
      <c r="G1019">
        <v>73.016861000000006</v>
      </c>
      <c r="H1019">
        <v>135.75277700000001</v>
      </c>
      <c r="I1019">
        <v>220.600021</v>
      </c>
      <c r="J1019">
        <v>94.304694999999995</v>
      </c>
      <c r="K1019">
        <v>484.17327899999998</v>
      </c>
      <c r="L1019">
        <v>132.57882699999999</v>
      </c>
      <c r="M1019">
        <v>426.13305700000001</v>
      </c>
      <c r="O1019" s="22">
        <f t="shared" si="677"/>
        <v>1.1626900567463627E-2</v>
      </c>
      <c r="P1019" s="22">
        <f t="shared" si="643"/>
        <v>-7.5197379100466755E-4</v>
      </c>
      <c r="Q1019" s="22">
        <f t="shared" si="644"/>
        <v>8.767000496542332E-3</v>
      </c>
      <c r="R1019" s="22">
        <f t="shared" si="645"/>
        <v>-7.8406457558299891E-4</v>
      </c>
      <c r="S1019" s="22">
        <f t="shared" si="646"/>
        <v>1.3257677023150283E-2</v>
      </c>
      <c r="T1019" s="22">
        <f t="shared" si="647"/>
        <v>7.4314938520143592E-3</v>
      </c>
      <c r="U1019" s="22">
        <f t="shared" si="648"/>
        <v>2.7798944356470567E-2</v>
      </c>
      <c r="V1019" s="22">
        <f t="shared" si="649"/>
        <v>5.3011913643830066E-3</v>
      </c>
      <c r="W1019" s="22">
        <f t="shared" si="650"/>
        <v>1.5226356851520073E-2</v>
      </c>
      <c r="X1019" s="22">
        <f t="shared" si="651"/>
        <v>2.1112248617046081E-2</v>
      </c>
      <c r="Y1019" s="22">
        <f t="shared" si="652"/>
        <v>-9.0299552819282924E-3</v>
      </c>
      <c r="Z1019" s="16"/>
    </row>
    <row r="1020" spans="1:26">
      <c r="A1020" s="2"/>
      <c r="B1020" s="112">
        <v>44938</v>
      </c>
      <c r="C1020">
        <v>108.473946</v>
      </c>
      <c r="D1020">
        <v>136.56510900000001</v>
      </c>
      <c r="E1020">
        <v>47.383429999999997</v>
      </c>
      <c r="F1020">
        <v>48.959473000000003</v>
      </c>
      <c r="G1020">
        <v>72.870621</v>
      </c>
      <c r="H1020">
        <v>135.61665300000001</v>
      </c>
      <c r="I1020">
        <v>224.555206</v>
      </c>
      <c r="J1020">
        <v>93.271843000000004</v>
      </c>
      <c r="K1020">
        <v>486.400848</v>
      </c>
      <c r="L1020">
        <v>132.49937399999999</v>
      </c>
      <c r="M1020">
        <v>428.69879200000003</v>
      </c>
      <c r="O1020" s="22">
        <f t="shared" si="677"/>
        <v>1.6611332857463745E-2</v>
      </c>
      <c r="P1020" s="22">
        <f t="shared" si="643"/>
        <v>2.8745668917523615E-2</v>
      </c>
      <c r="Q1020" s="22">
        <f t="shared" si="644"/>
        <v>-9.0329995729823143E-3</v>
      </c>
      <c r="R1020" s="22">
        <f t="shared" si="645"/>
        <v>4.9047927639673805E-3</v>
      </c>
      <c r="S1020" s="22">
        <f t="shared" si="646"/>
        <v>-2.0028250735129038E-3</v>
      </c>
      <c r="T1020" s="22">
        <f t="shared" si="647"/>
        <v>-1.0027345517947817E-3</v>
      </c>
      <c r="U1020" s="22">
        <f t="shared" si="648"/>
        <v>1.7929214068388433E-2</v>
      </c>
      <c r="V1020" s="22">
        <f t="shared" si="649"/>
        <v>-1.0952286097738684E-2</v>
      </c>
      <c r="W1020" s="22">
        <f t="shared" si="650"/>
        <v>4.6007681477193696E-3</v>
      </c>
      <c r="X1020" s="22">
        <f t="shared" si="651"/>
        <v>-5.9928875370118817E-4</v>
      </c>
      <c r="Y1020" s="22">
        <f t="shared" si="652"/>
        <v>6.0209715201700043E-3</v>
      </c>
      <c r="Z1020" s="16"/>
    </row>
    <row r="1021" spans="1:26">
      <c r="A1021" s="2"/>
      <c r="B1021" s="112">
        <v>44939</v>
      </c>
      <c r="C1021">
        <v>108.406876</v>
      </c>
      <c r="D1021">
        <v>136.83480800000001</v>
      </c>
      <c r="E1021">
        <v>47.540497000000002</v>
      </c>
      <c r="F1021">
        <v>49.169761999999999</v>
      </c>
      <c r="G1021">
        <v>73.309310999999994</v>
      </c>
      <c r="H1021">
        <v>139.03890999999999</v>
      </c>
      <c r="I1021">
        <v>225.135437</v>
      </c>
      <c r="J1021">
        <v>92.277252000000004</v>
      </c>
      <c r="K1021">
        <v>480.41488600000002</v>
      </c>
      <c r="L1021">
        <v>133.840149</v>
      </c>
      <c r="M1021">
        <v>432.17880200000002</v>
      </c>
      <c r="O1021" s="22">
        <f t="shared" ref="O1021" si="678">(C1021/C1020)-1</f>
        <v>-6.1830515504612826E-4</v>
      </c>
      <c r="P1021" s="22">
        <f t="shared" si="643"/>
        <v>1.9748748562122831E-3</v>
      </c>
      <c r="Q1021" s="22">
        <f t="shared" si="644"/>
        <v>3.3148085733769594E-3</v>
      </c>
      <c r="R1021" s="22">
        <f t="shared" si="645"/>
        <v>4.295164696727749E-3</v>
      </c>
      <c r="S1021" s="22">
        <f t="shared" si="646"/>
        <v>6.0201216070328023E-3</v>
      </c>
      <c r="T1021" s="22">
        <f t="shared" si="647"/>
        <v>2.5234784403652677E-2</v>
      </c>
      <c r="U1021" s="22">
        <f t="shared" si="648"/>
        <v>2.5839124834183824E-3</v>
      </c>
      <c r="V1021" s="22">
        <f t="shared" si="649"/>
        <v>-1.0663357429315456E-2</v>
      </c>
      <c r="W1021" s="22">
        <f t="shared" si="650"/>
        <v>-1.2306643840390596E-2</v>
      </c>
      <c r="X1021" s="22">
        <f t="shared" si="651"/>
        <v>1.0119104411768776E-2</v>
      </c>
      <c r="Y1021" s="22">
        <f t="shared" si="652"/>
        <v>8.1176109308933597E-3</v>
      </c>
      <c r="Z1021" s="16"/>
    </row>
    <row r="1022" spans="1:26">
      <c r="A1022" s="2"/>
      <c r="B1022" s="112">
        <v>44943</v>
      </c>
      <c r="C1022">
        <v>108.196091</v>
      </c>
      <c r="D1022">
        <v>135.21653699999999</v>
      </c>
      <c r="E1022">
        <v>47.252544</v>
      </c>
      <c r="F1022">
        <v>48.835208999999999</v>
      </c>
      <c r="G1022">
        <v>72.461196999999999</v>
      </c>
      <c r="H1022">
        <v>136.890289</v>
      </c>
      <c r="I1022">
        <v>223.43344099999999</v>
      </c>
      <c r="J1022">
        <v>91.320908000000003</v>
      </c>
      <c r="K1022">
        <v>476.00882000000001</v>
      </c>
      <c r="L1022">
        <v>135.0121</v>
      </c>
      <c r="M1022">
        <v>430.77307100000002</v>
      </c>
      <c r="O1022" s="22">
        <f t="shared" ref="O1022:O1024" si="679">C1022/C1021-1</f>
        <v>-1.9443877342245619E-3</v>
      </c>
      <c r="P1022" s="22">
        <f t="shared" si="643"/>
        <v>-1.1826457197937734E-2</v>
      </c>
      <c r="Q1022" s="22">
        <f t="shared" si="644"/>
        <v>-6.0570044103661624E-3</v>
      </c>
      <c r="R1022" s="22">
        <f t="shared" si="645"/>
        <v>-6.8040394419643935E-3</v>
      </c>
      <c r="S1022" s="22">
        <f t="shared" si="646"/>
        <v>-1.1568980644218518E-2</v>
      </c>
      <c r="T1022" s="22">
        <f t="shared" si="647"/>
        <v>-1.5453379201548656E-2</v>
      </c>
      <c r="U1022" s="22">
        <f t="shared" si="648"/>
        <v>-7.5598760580726232E-3</v>
      </c>
      <c r="V1022" s="22">
        <f t="shared" si="649"/>
        <v>-1.0363811007289225E-2</v>
      </c>
      <c r="W1022" s="22">
        <f t="shared" si="650"/>
        <v>-9.1713769252353972E-3</v>
      </c>
      <c r="X1022" s="22">
        <f t="shared" si="651"/>
        <v>8.7563485901380744E-3</v>
      </c>
      <c r="Y1022" s="22">
        <f t="shared" si="652"/>
        <v>-3.2526606892672172E-3</v>
      </c>
      <c r="Z1022" s="16"/>
    </row>
    <row r="1023" spans="1:26">
      <c r="A1023" s="2"/>
      <c r="B1023" s="112">
        <v>44944</v>
      </c>
      <c r="C1023">
        <v>105.973343</v>
      </c>
      <c r="D1023">
        <v>132.87901299999999</v>
      </c>
      <c r="E1023">
        <v>46.084400000000002</v>
      </c>
      <c r="F1023">
        <v>48.175663</v>
      </c>
      <c r="G1023">
        <v>71.340102999999999</v>
      </c>
      <c r="H1023">
        <v>132.77775600000001</v>
      </c>
      <c r="I1023">
        <v>217.76663199999999</v>
      </c>
      <c r="J1023">
        <v>89.264778000000007</v>
      </c>
      <c r="K1023">
        <v>467.33416699999998</v>
      </c>
      <c r="L1023">
        <v>134.287094</v>
      </c>
      <c r="M1023">
        <v>418.76998900000001</v>
      </c>
      <c r="O1023" s="22">
        <f t="shared" si="679"/>
        <v>-2.0543699679501315E-2</v>
      </c>
      <c r="P1023" s="22">
        <f t="shared" si="643"/>
        <v>-1.7287264204969288E-2</v>
      </c>
      <c r="Q1023" s="22">
        <f t="shared" si="644"/>
        <v>-2.4721293312800263E-2</v>
      </c>
      <c r="R1023" s="22">
        <f t="shared" si="645"/>
        <v>-1.350554269154447E-2</v>
      </c>
      <c r="S1023" s="22">
        <f t="shared" si="646"/>
        <v>-1.5471646155665875E-2</v>
      </c>
      <c r="T1023" s="22">
        <f t="shared" si="647"/>
        <v>-3.0042547430080946E-2</v>
      </c>
      <c r="U1023" s="22">
        <f t="shared" si="648"/>
        <v>-2.5362403114939314E-2</v>
      </c>
      <c r="V1023" s="22">
        <f t="shared" si="649"/>
        <v>-2.2515435348058443E-2</v>
      </c>
      <c r="W1023" s="22">
        <f t="shared" si="650"/>
        <v>-1.8223723249497836E-2</v>
      </c>
      <c r="X1023" s="22">
        <f t="shared" si="651"/>
        <v>-5.369933509663305E-3</v>
      </c>
      <c r="Y1023" s="22">
        <f t="shared" si="652"/>
        <v>-2.7864049096978039E-2</v>
      </c>
      <c r="Z1023" s="16"/>
    </row>
    <row r="1024" spans="1:26">
      <c r="A1024" s="2"/>
      <c r="B1024" s="112">
        <v>44945</v>
      </c>
      <c r="C1024">
        <v>106.653572</v>
      </c>
      <c r="D1024">
        <v>136.00569200000001</v>
      </c>
      <c r="E1024">
        <v>45.426712000000002</v>
      </c>
      <c r="F1024">
        <v>48.137428</v>
      </c>
      <c r="G1024">
        <v>70.969650000000001</v>
      </c>
      <c r="H1024">
        <v>131.008286</v>
      </c>
      <c r="I1024">
        <v>215.98727400000001</v>
      </c>
      <c r="J1024">
        <v>88.442345000000003</v>
      </c>
      <c r="K1024">
        <v>475.302277</v>
      </c>
      <c r="L1024">
        <v>134.34667999999999</v>
      </c>
      <c r="M1024">
        <v>401.67474399999998</v>
      </c>
      <c r="O1024" s="22">
        <f t="shared" si="679"/>
        <v>6.4188689414090838E-3</v>
      </c>
      <c r="P1024" s="22">
        <f t="shared" si="643"/>
        <v>2.3530269599459031E-2</v>
      </c>
      <c r="Q1024" s="22">
        <f t="shared" si="644"/>
        <v>-1.4271380336946971E-2</v>
      </c>
      <c r="R1024" s="22">
        <f t="shared" si="645"/>
        <v>-7.9365799283348526E-4</v>
      </c>
      <c r="S1024" s="22">
        <f t="shared" si="646"/>
        <v>-5.1927735512240503E-3</v>
      </c>
      <c r="T1024" s="22">
        <f t="shared" si="647"/>
        <v>-1.3326554487033349E-2</v>
      </c>
      <c r="U1024" s="22">
        <f t="shared" si="648"/>
        <v>-8.1709396139256762E-3</v>
      </c>
      <c r="V1024" s="22">
        <f t="shared" si="649"/>
        <v>-9.213410019347168E-3</v>
      </c>
      <c r="W1024" s="22">
        <f t="shared" si="650"/>
        <v>1.7050133635959863E-2</v>
      </c>
      <c r="X1024" s="22">
        <f t="shared" si="651"/>
        <v>4.4372097291778267E-4</v>
      </c>
      <c r="Y1024" s="22">
        <f t="shared" si="652"/>
        <v>-4.082251701183881E-2</v>
      </c>
      <c r="Z1024" s="16"/>
    </row>
    <row r="1025" spans="1:26">
      <c r="A1025" s="2"/>
      <c r="B1025" s="112">
        <v>44946</v>
      </c>
      <c r="C1025">
        <v>108.59848</v>
      </c>
      <c r="D1025">
        <v>139.222275</v>
      </c>
      <c r="E1025">
        <v>45.986240000000002</v>
      </c>
      <c r="F1025">
        <v>48.758738999999998</v>
      </c>
      <c r="G1025">
        <v>72.110245000000006</v>
      </c>
      <c r="H1025">
        <v>131.329117</v>
      </c>
      <c r="I1025">
        <v>214.11123699999999</v>
      </c>
      <c r="J1025">
        <v>89.695137000000003</v>
      </c>
      <c r="K1025">
        <v>477.61819500000001</v>
      </c>
      <c r="L1025">
        <v>136.92894000000001</v>
      </c>
      <c r="M1025">
        <v>403.64086900000001</v>
      </c>
      <c r="O1025" s="22">
        <f t="shared" ref="O1025" si="680">(C1025/C1024)-1</f>
        <v>1.8235751166402636E-2</v>
      </c>
      <c r="P1025" s="22">
        <f t="shared" si="643"/>
        <v>2.3650355751287044E-2</v>
      </c>
      <c r="Q1025" s="22">
        <f t="shared" si="644"/>
        <v>1.2317158239407711E-2</v>
      </c>
      <c r="R1025" s="22">
        <f t="shared" si="645"/>
        <v>1.2907025277711037E-2</v>
      </c>
      <c r="S1025" s="22">
        <f t="shared" si="646"/>
        <v>1.6071588347976951E-2</v>
      </c>
      <c r="T1025" s="22">
        <f t="shared" si="647"/>
        <v>2.4489367031335085E-3</v>
      </c>
      <c r="U1025" s="22">
        <f t="shared" si="648"/>
        <v>-8.6858682238845075E-3</v>
      </c>
      <c r="V1025" s="22">
        <f t="shared" si="649"/>
        <v>1.4165069910798911E-2</v>
      </c>
      <c r="W1025" s="22">
        <f t="shared" si="650"/>
        <v>4.8725161062084243E-3</v>
      </c>
      <c r="X1025" s="22">
        <f t="shared" si="651"/>
        <v>1.9220869469941615E-2</v>
      </c>
      <c r="Y1025" s="22">
        <f t="shared" si="652"/>
        <v>4.894818579880722E-3</v>
      </c>
      <c r="Z1025" s="16"/>
    </row>
    <row r="1026" spans="1:26">
      <c r="A1026" s="2"/>
      <c r="B1026" s="112">
        <v>44949</v>
      </c>
      <c r="C1026">
        <v>108.033226</v>
      </c>
      <c r="D1026">
        <v>143.11814899999999</v>
      </c>
      <c r="E1026">
        <v>46.673386000000001</v>
      </c>
      <c r="F1026">
        <v>48.653599</v>
      </c>
      <c r="G1026">
        <v>73.406799000000007</v>
      </c>
      <c r="H1026">
        <v>133.45829800000001</v>
      </c>
      <c r="I1026">
        <v>208.56045499999999</v>
      </c>
      <c r="J1026">
        <v>89.465607000000006</v>
      </c>
      <c r="K1026">
        <v>476.725189</v>
      </c>
      <c r="L1026">
        <v>140.14681999999999</v>
      </c>
      <c r="M1026">
        <v>402.40216099999998</v>
      </c>
      <c r="O1026" s="22">
        <f t="shared" ref="O1026:O1028" si="681">C1026/C1025-1</f>
        <v>-5.2049899777601993E-3</v>
      </c>
      <c r="P1026" s="22">
        <f t="shared" si="643"/>
        <v>2.7983122672000427E-2</v>
      </c>
      <c r="Q1026" s="22">
        <f t="shared" si="644"/>
        <v>1.4942426256201902E-2</v>
      </c>
      <c r="R1026" s="22">
        <f t="shared" si="645"/>
        <v>-2.1563314014334534E-3</v>
      </c>
      <c r="S1026" s="22">
        <f t="shared" si="646"/>
        <v>1.7980163567604013E-2</v>
      </c>
      <c r="T1026" s="22">
        <f t="shared" si="647"/>
        <v>1.6212558560033674E-2</v>
      </c>
      <c r="U1026" s="22">
        <f t="shared" si="648"/>
        <v>-2.5924757979890578E-2</v>
      </c>
      <c r="V1026" s="22">
        <f t="shared" si="649"/>
        <v>-2.5590016100872637E-3</v>
      </c>
      <c r="W1026" s="22">
        <f t="shared" si="650"/>
        <v>-1.8697068272284234E-3</v>
      </c>
      <c r="X1026" s="22">
        <f t="shared" si="651"/>
        <v>2.3500364495627979E-2</v>
      </c>
      <c r="Y1026" s="22">
        <f t="shared" si="652"/>
        <v>-3.0688369170071006E-3</v>
      </c>
      <c r="Z1026" s="16"/>
    </row>
    <row r="1027" spans="1:26">
      <c r="A1027" s="2"/>
      <c r="B1027" s="112">
        <v>44950</v>
      </c>
      <c r="C1027">
        <v>109.039207</v>
      </c>
      <c r="D1027">
        <v>142.988281</v>
      </c>
      <c r="E1027">
        <v>46.797718000000003</v>
      </c>
      <c r="F1027">
        <v>48.385952000000003</v>
      </c>
      <c r="G1027">
        <v>73.055854999999994</v>
      </c>
      <c r="H1027">
        <v>134.60552999999999</v>
      </c>
      <c r="I1027">
        <v>208.07693499999999</v>
      </c>
      <c r="J1027">
        <v>89.943779000000006</v>
      </c>
      <c r="K1027">
        <v>482.40695199999999</v>
      </c>
      <c r="L1027">
        <v>141.557129</v>
      </c>
      <c r="M1027">
        <v>409.60794099999998</v>
      </c>
      <c r="O1027" s="22">
        <f t="shared" si="681"/>
        <v>9.3117741388191178E-3</v>
      </c>
      <c r="P1027" s="22">
        <f t="shared" si="643"/>
        <v>-9.0741810809746859E-4</v>
      </c>
      <c r="Q1027" s="22">
        <f t="shared" si="644"/>
        <v>2.6638735831165938E-3</v>
      </c>
      <c r="R1027" s="22">
        <f t="shared" si="645"/>
        <v>-5.5010730038695943E-3</v>
      </c>
      <c r="S1027" s="22">
        <f t="shared" si="646"/>
        <v>-4.7808105622479946E-3</v>
      </c>
      <c r="T1027" s="22">
        <f t="shared" si="647"/>
        <v>8.5961833560921352E-3</v>
      </c>
      <c r="U1027" s="22">
        <f t="shared" si="648"/>
        <v>-2.3183685516988684E-3</v>
      </c>
      <c r="V1027" s="22">
        <f t="shared" si="649"/>
        <v>5.3447577905552102E-3</v>
      </c>
      <c r="W1027" s="22">
        <f t="shared" si="650"/>
        <v>1.1918319256253973E-2</v>
      </c>
      <c r="X1027" s="22">
        <f t="shared" si="651"/>
        <v>1.0063082415997737E-2</v>
      </c>
      <c r="Y1027" s="22">
        <f t="shared" si="652"/>
        <v>1.7906911787185953E-2</v>
      </c>
      <c r="Z1027" s="16"/>
    </row>
    <row r="1028" spans="1:26">
      <c r="A1028" s="2"/>
      <c r="B1028" s="112">
        <v>44951</v>
      </c>
      <c r="C1028">
        <v>108.464348</v>
      </c>
      <c r="D1028">
        <v>141.350021</v>
      </c>
      <c r="E1028">
        <v>46.575218</v>
      </c>
      <c r="F1028">
        <v>48.261687999999999</v>
      </c>
      <c r="G1028">
        <v>71.681297000000001</v>
      </c>
      <c r="H1028">
        <v>135.25694300000001</v>
      </c>
      <c r="I1028">
        <v>211.45190400000001</v>
      </c>
      <c r="J1028">
        <v>90.326317000000003</v>
      </c>
      <c r="K1028">
        <v>483.2901</v>
      </c>
      <c r="L1028">
        <v>140.89167800000001</v>
      </c>
      <c r="M1028">
        <v>406.62930299999999</v>
      </c>
      <c r="O1028" s="22">
        <f t="shared" si="681"/>
        <v>-5.2720394417395955E-3</v>
      </c>
      <c r="P1028" s="22">
        <f t="shared" si="643"/>
        <v>-1.1457302574327755E-2</v>
      </c>
      <c r="Q1028" s="22">
        <f t="shared" si="644"/>
        <v>-4.7545053372047841E-3</v>
      </c>
      <c r="R1028" s="22">
        <f t="shared" si="645"/>
        <v>-2.5681834264623671E-3</v>
      </c>
      <c r="S1028" s="22">
        <f t="shared" si="646"/>
        <v>-1.8815165464834971E-2</v>
      </c>
      <c r="T1028" s="22">
        <f t="shared" si="647"/>
        <v>4.8394222733643133E-3</v>
      </c>
      <c r="U1028" s="22">
        <f t="shared" si="648"/>
        <v>1.6219813118643067E-2</v>
      </c>
      <c r="V1028" s="22">
        <f t="shared" si="649"/>
        <v>4.253079026176998E-3</v>
      </c>
      <c r="W1028" s="22">
        <f t="shared" si="650"/>
        <v>1.8307115938909213E-3</v>
      </c>
      <c r="X1028" s="22">
        <f t="shared" si="651"/>
        <v>-4.700935973348197E-3</v>
      </c>
      <c r="Y1028" s="22">
        <f t="shared" si="652"/>
        <v>-7.2719244473826716E-3</v>
      </c>
      <c r="Z1028" s="16"/>
    </row>
    <row r="1029" spans="1:26">
      <c r="A1029" s="2"/>
      <c r="B1029" s="112">
        <v>44952</v>
      </c>
      <c r="C1029">
        <v>112.823624</v>
      </c>
      <c r="D1029">
        <v>147.14387500000001</v>
      </c>
      <c r="E1029">
        <v>46.532677</v>
      </c>
      <c r="F1029">
        <v>47.908023999999997</v>
      </c>
      <c r="G1029">
        <v>71.876273999999995</v>
      </c>
      <c r="H1029">
        <v>136.09304800000001</v>
      </c>
      <c r="I1029">
        <v>213.74375900000001</v>
      </c>
      <c r="J1029">
        <v>90.737540999999993</v>
      </c>
      <c r="K1029">
        <v>483.27047700000003</v>
      </c>
      <c r="L1029">
        <v>142.97735599999999</v>
      </c>
      <c r="M1029">
        <v>414.06118800000002</v>
      </c>
      <c r="O1029" s="22">
        <f t="shared" ref="O1029" si="682">(C1029/C1028)-1</f>
        <v>4.019086529704663E-2</v>
      </c>
      <c r="P1029" s="22">
        <f t="shared" si="643"/>
        <v>4.0989410252723069E-2</v>
      </c>
      <c r="Q1029" s="22">
        <f t="shared" si="644"/>
        <v>-9.1338273499863565E-4</v>
      </c>
      <c r="R1029" s="22">
        <f t="shared" si="645"/>
        <v>-7.3280486998300587E-3</v>
      </c>
      <c r="S1029" s="22">
        <f t="shared" si="646"/>
        <v>2.720054019111684E-3</v>
      </c>
      <c r="T1029" s="22">
        <f t="shared" si="647"/>
        <v>6.1816050359795316E-3</v>
      </c>
      <c r="U1029" s="22">
        <f t="shared" si="648"/>
        <v>1.0838658610517804E-2</v>
      </c>
      <c r="V1029" s="22">
        <f t="shared" si="649"/>
        <v>4.5526488144091992E-3</v>
      </c>
      <c r="W1029" s="22">
        <f t="shared" si="650"/>
        <v>-4.0602942207978998E-5</v>
      </c>
      <c r="X1029" s="22">
        <f t="shared" si="651"/>
        <v>1.4803415145640875E-2</v>
      </c>
      <c r="Y1029" s="22">
        <f t="shared" si="652"/>
        <v>1.827680628319106E-2</v>
      </c>
      <c r="Z1029" s="16"/>
    </row>
    <row r="1030" spans="1:26">
      <c r="A1030" s="2"/>
      <c r="B1030" s="112">
        <v>44953</v>
      </c>
      <c r="C1030">
        <v>110.763741</v>
      </c>
      <c r="D1030">
        <v>151.57917800000001</v>
      </c>
      <c r="E1030">
        <v>46.889339</v>
      </c>
      <c r="F1030">
        <v>47.621257999999997</v>
      </c>
      <c r="G1030">
        <v>71.700798000000006</v>
      </c>
      <c r="H1030">
        <v>136.42361500000001</v>
      </c>
      <c r="I1030">
        <v>213.51165800000001</v>
      </c>
      <c r="J1030">
        <v>90.766243000000003</v>
      </c>
      <c r="K1030">
        <v>476.96069299999999</v>
      </c>
      <c r="L1030">
        <v>144.93391399999999</v>
      </c>
      <c r="M1030">
        <v>411.092377</v>
      </c>
      <c r="O1030" s="22">
        <f t="shared" ref="O1030:O1032" si="683">C1030/C1029-1</f>
        <v>-1.825755038678778E-2</v>
      </c>
      <c r="P1030" s="22">
        <f t="shared" si="643"/>
        <v>3.0142627411436695E-2</v>
      </c>
      <c r="Q1030" s="22">
        <f t="shared" si="644"/>
        <v>7.6647642687739381E-3</v>
      </c>
      <c r="R1030" s="22">
        <f t="shared" si="645"/>
        <v>-5.9857613831035827E-3</v>
      </c>
      <c r="S1030" s="22">
        <f t="shared" si="646"/>
        <v>-2.4413619437200218E-3</v>
      </c>
      <c r="T1030" s="22">
        <f t="shared" si="647"/>
        <v>2.4289778563855169E-3</v>
      </c>
      <c r="U1030" s="22">
        <f t="shared" si="648"/>
        <v>-1.0858843368615201E-3</v>
      </c>
      <c r="V1030" s="22">
        <f t="shared" si="649"/>
        <v>3.1631890928163209E-4</v>
      </c>
      <c r="W1030" s="22">
        <f t="shared" si="650"/>
        <v>-1.3056423473598699E-2</v>
      </c>
      <c r="X1030" s="22">
        <f t="shared" si="651"/>
        <v>1.3684390694705506E-2</v>
      </c>
      <c r="Y1030" s="22">
        <f t="shared" si="652"/>
        <v>-7.1699813603394169E-3</v>
      </c>
      <c r="Z1030" s="16"/>
    </row>
    <row r="1031" spans="1:26">
      <c r="A1031" s="2"/>
      <c r="B1031" s="112">
        <v>44956</v>
      </c>
      <c r="C1031">
        <v>108.79967499999999</v>
      </c>
      <c r="D1031">
        <v>146.90412900000001</v>
      </c>
      <c r="E1031">
        <v>46.513046000000003</v>
      </c>
      <c r="F1031">
        <v>48.013168</v>
      </c>
      <c r="G1031">
        <v>70.823425</v>
      </c>
      <c r="H1031">
        <v>135.26666299999999</v>
      </c>
      <c r="I1031">
        <v>210.871658</v>
      </c>
      <c r="J1031">
        <v>90.900124000000005</v>
      </c>
      <c r="K1031">
        <v>476.70559700000001</v>
      </c>
      <c r="L1031">
        <v>142.02392599999999</v>
      </c>
      <c r="M1031">
        <v>413.47134399999999</v>
      </c>
      <c r="O1031" s="22">
        <f t="shared" si="683"/>
        <v>-1.7732030195693804E-2</v>
      </c>
      <c r="P1031" s="22">
        <f t="shared" si="643"/>
        <v>-3.0842290225376434E-2</v>
      </c>
      <c r="Q1031" s="22">
        <f t="shared" si="644"/>
        <v>-8.0251291237011246E-3</v>
      </c>
      <c r="R1031" s="22">
        <f t="shared" si="645"/>
        <v>8.2297279924861133E-3</v>
      </c>
      <c r="S1031" s="22">
        <f t="shared" si="646"/>
        <v>-1.2236586265051086E-2</v>
      </c>
      <c r="T1031" s="22">
        <f t="shared" si="647"/>
        <v>-8.4805845380949707E-3</v>
      </c>
      <c r="U1031" s="22">
        <f t="shared" si="648"/>
        <v>-1.2364664415654647E-2</v>
      </c>
      <c r="V1031" s="22">
        <f t="shared" si="649"/>
        <v>1.4750087210286811E-3</v>
      </c>
      <c r="W1031" s="22">
        <f t="shared" si="650"/>
        <v>-5.3483652582664298E-4</v>
      </c>
      <c r="X1031" s="22">
        <f t="shared" si="651"/>
        <v>-2.0078033634005066E-2</v>
      </c>
      <c r="Y1031" s="22">
        <f t="shared" si="652"/>
        <v>5.7869401942229892E-3</v>
      </c>
      <c r="Z1031" s="16"/>
    </row>
    <row r="1032" spans="1:26">
      <c r="A1032" s="2"/>
      <c r="B1032" s="112">
        <v>44957</v>
      </c>
      <c r="C1032">
        <v>111.14698799999999</v>
      </c>
      <c r="D1032">
        <v>148.81210300000001</v>
      </c>
      <c r="E1032">
        <v>47.075851</v>
      </c>
      <c r="F1032">
        <v>48.844765000000002</v>
      </c>
      <c r="G1032">
        <v>72.090744000000001</v>
      </c>
      <c r="H1032">
        <v>136.07360800000001</v>
      </c>
      <c r="I1032">
        <v>216.02595500000001</v>
      </c>
      <c r="J1032">
        <v>91.148773000000006</v>
      </c>
      <c r="K1032">
        <v>489.85501099999999</v>
      </c>
      <c r="L1032">
        <v>143.30509900000001</v>
      </c>
      <c r="M1032">
        <v>415.67340100000001</v>
      </c>
      <c r="O1032" s="22">
        <f t="shared" si="683"/>
        <v>2.1574632460988452E-2</v>
      </c>
      <c r="P1032" s="22">
        <f t="shared" si="643"/>
        <v>1.2987885452831582E-2</v>
      </c>
      <c r="Q1032" s="22">
        <f t="shared" si="644"/>
        <v>1.2099938584972492E-2</v>
      </c>
      <c r="R1032" s="22">
        <f t="shared" si="645"/>
        <v>1.7320185995642001E-2</v>
      </c>
      <c r="S1032" s="22">
        <f t="shared" si="646"/>
        <v>1.7894065416915295E-2</v>
      </c>
      <c r="T1032" s="22">
        <f t="shared" si="647"/>
        <v>5.9655866575196725E-3</v>
      </c>
      <c r="U1032" s="22">
        <f t="shared" si="648"/>
        <v>2.4442815354541514E-2</v>
      </c>
      <c r="V1032" s="22">
        <f t="shared" si="649"/>
        <v>2.7354088097832907E-3</v>
      </c>
      <c r="W1032" s="22">
        <f t="shared" si="650"/>
        <v>2.7583930381249511E-2</v>
      </c>
      <c r="X1032" s="22">
        <f t="shared" si="651"/>
        <v>9.0208251249161986E-3</v>
      </c>
      <c r="Y1032" s="22">
        <f t="shared" si="652"/>
        <v>5.3257789976370873E-3</v>
      </c>
      <c r="Z1032" s="16"/>
    </row>
    <row r="1033" spans="1:26">
      <c r="A1033" s="2"/>
      <c r="B1033" s="112">
        <v>44958</v>
      </c>
      <c r="C1033">
        <v>109.930206</v>
      </c>
      <c r="D1033">
        <v>152.95770300000001</v>
      </c>
      <c r="E1033">
        <v>47.337623999999998</v>
      </c>
      <c r="F1033">
        <v>48.921238000000002</v>
      </c>
      <c r="G1033">
        <v>72.275970000000001</v>
      </c>
      <c r="H1033">
        <v>135.71388200000001</v>
      </c>
      <c r="I1033">
        <v>219.65232800000001</v>
      </c>
      <c r="J1033">
        <v>91.282661000000004</v>
      </c>
      <c r="K1033">
        <v>487.70593300000002</v>
      </c>
      <c r="L1033">
        <v>144.437332</v>
      </c>
      <c r="M1033">
        <v>419.75305200000003</v>
      </c>
      <c r="O1033" s="22">
        <f t="shared" ref="O1033" si="684">(C1033/C1032)-1</f>
        <v>-1.0947503138816428E-2</v>
      </c>
      <c r="P1033" s="22">
        <f t="shared" ref="P1033:P1096" si="685">D1033/D1032-1</f>
        <v>2.7857949161567808E-2</v>
      </c>
      <c r="Q1033" s="22">
        <f t="shared" ref="Q1033:Q1096" si="686">E1033/E1032-1</f>
        <v>5.5606642140149098E-3</v>
      </c>
      <c r="R1033" s="22">
        <f t="shared" ref="R1033:R1096" si="687">F1033/F1032-1</f>
        <v>1.5656334921458903E-3</v>
      </c>
      <c r="S1033" s="22">
        <f t="shared" ref="S1033:S1096" si="688">G1033/G1032-1</f>
        <v>2.5693451020563085E-3</v>
      </c>
      <c r="T1033" s="22">
        <f t="shared" ref="T1033:T1096" si="689">H1033/H1032-1</f>
        <v>-2.6436133008246321E-3</v>
      </c>
      <c r="U1033" s="22">
        <f t="shared" ref="U1033:U1096" si="690">I1033/I1032-1</f>
        <v>1.6786746759203108E-2</v>
      </c>
      <c r="V1033" s="22">
        <f t="shared" ref="V1033:V1096" si="691">J1033/J1032-1</f>
        <v>1.4688952532579957E-3</v>
      </c>
      <c r="W1033" s="22">
        <f t="shared" ref="W1033:W1096" si="692">K1033/K1032-1</f>
        <v>-4.3871716155619023E-3</v>
      </c>
      <c r="X1033" s="22">
        <f t="shared" ref="X1033:X1096" si="693">L1033/L1032-1</f>
        <v>7.9008563400801979E-3</v>
      </c>
      <c r="Y1033" s="22">
        <f t="shared" ref="Y1033:Y1096" si="694">M1033/M1032-1</f>
        <v>9.8145587140900936E-3</v>
      </c>
      <c r="Z1033" s="16"/>
    </row>
    <row r="1034" spans="1:26">
      <c r="A1034" s="2"/>
      <c r="B1034" s="112">
        <v>44959</v>
      </c>
      <c r="C1034">
        <v>106.4907</v>
      </c>
      <c r="D1034">
        <v>188.569931</v>
      </c>
      <c r="E1034">
        <v>46.994048999999997</v>
      </c>
      <c r="F1034">
        <v>48.051399000000004</v>
      </c>
      <c r="G1034">
        <v>72.665901000000005</v>
      </c>
      <c r="H1034">
        <v>135.08194</v>
      </c>
      <c r="I1034">
        <v>219.89408900000001</v>
      </c>
      <c r="J1034">
        <v>91.005324999999999</v>
      </c>
      <c r="K1034">
        <v>462.02533</v>
      </c>
      <c r="L1034">
        <v>149.79054300000001</v>
      </c>
      <c r="M1034">
        <v>399.65945399999998</v>
      </c>
      <c r="O1034" s="22">
        <f t="shared" ref="O1034:O1036" si="695">C1034/C1033-1</f>
        <v>-3.1288088371270728E-2</v>
      </c>
      <c r="P1034" s="22">
        <f t="shared" si="685"/>
        <v>0.2328240245605675</v>
      </c>
      <c r="Q1034" s="22">
        <f t="shared" si="686"/>
        <v>-7.2579688410217003E-3</v>
      </c>
      <c r="R1034" s="22">
        <f t="shared" si="687"/>
        <v>-1.7780396317852776E-2</v>
      </c>
      <c r="S1034" s="22">
        <f t="shared" si="688"/>
        <v>5.3950296343308057E-3</v>
      </c>
      <c r="T1034" s="22">
        <f t="shared" si="689"/>
        <v>-4.6564285884918011E-3</v>
      </c>
      <c r="U1034" s="22">
        <f t="shared" si="690"/>
        <v>1.100653028362153E-3</v>
      </c>
      <c r="V1034" s="22">
        <f t="shared" si="691"/>
        <v>-3.0382111669597922E-3</v>
      </c>
      <c r="W1034" s="22">
        <f t="shared" si="692"/>
        <v>-5.265591673661274E-2</v>
      </c>
      <c r="X1034" s="22">
        <f t="shared" si="693"/>
        <v>3.7062516496773945E-2</v>
      </c>
      <c r="Y1034" s="22">
        <f t="shared" si="694"/>
        <v>-4.7870046219461559E-2</v>
      </c>
      <c r="Z1034" s="16"/>
    </row>
    <row r="1035" spans="1:26">
      <c r="A1035" s="2"/>
      <c r="B1035" s="112">
        <v>44960</v>
      </c>
      <c r="C1035">
        <v>107.228432</v>
      </c>
      <c r="D1035">
        <v>186.332291</v>
      </c>
      <c r="E1035">
        <v>46.369079999999997</v>
      </c>
      <c r="F1035">
        <v>48.290367000000003</v>
      </c>
      <c r="G1035">
        <v>71.145133999999999</v>
      </c>
      <c r="H1035">
        <v>137.17224100000001</v>
      </c>
      <c r="I1035">
        <v>214.73980700000001</v>
      </c>
      <c r="J1035">
        <v>88.872681</v>
      </c>
      <c r="K1035">
        <v>463.193085</v>
      </c>
      <c r="L1035">
        <v>153.445404</v>
      </c>
      <c r="M1035">
        <v>399.17776500000002</v>
      </c>
      <c r="O1035" s="22">
        <f t="shared" si="695"/>
        <v>6.9276659839778709E-3</v>
      </c>
      <c r="P1035" s="22">
        <f t="shared" si="685"/>
        <v>-1.1866366966003739E-2</v>
      </c>
      <c r="Q1035" s="22">
        <f t="shared" si="686"/>
        <v>-1.3298896632635393E-2</v>
      </c>
      <c r="R1035" s="22">
        <f t="shared" si="687"/>
        <v>4.9731746624068762E-3</v>
      </c>
      <c r="S1035" s="22">
        <f t="shared" si="688"/>
        <v>-2.0928206752710676E-2</v>
      </c>
      <c r="T1035" s="22">
        <f t="shared" si="689"/>
        <v>1.5474318772739082E-2</v>
      </c>
      <c r="U1035" s="22">
        <f t="shared" si="690"/>
        <v>-2.3439838803488655E-2</v>
      </c>
      <c r="V1035" s="22">
        <f t="shared" si="691"/>
        <v>-2.3434277060160991E-2</v>
      </c>
      <c r="W1035" s="22">
        <f t="shared" si="692"/>
        <v>2.5274696519343998E-3</v>
      </c>
      <c r="X1035" s="22">
        <f t="shared" si="693"/>
        <v>2.439981140865477E-2</v>
      </c>
      <c r="Y1035" s="22">
        <f t="shared" si="694"/>
        <v>-1.2052486064797474E-3</v>
      </c>
      <c r="Z1035" s="16"/>
    </row>
    <row r="1036" spans="1:26">
      <c r="A1036" s="2"/>
      <c r="B1036" s="112">
        <v>44963</v>
      </c>
      <c r="C1036">
        <v>107.04639400000001</v>
      </c>
      <c r="D1036">
        <v>185.86279300000001</v>
      </c>
      <c r="E1036">
        <v>46.032046999999999</v>
      </c>
      <c r="F1036">
        <v>48.051399000000004</v>
      </c>
      <c r="G1036">
        <v>70.540717999999998</v>
      </c>
      <c r="H1036">
        <v>137.979187</v>
      </c>
      <c r="I1036">
        <v>213.29892000000001</v>
      </c>
      <c r="J1036">
        <v>89.465607000000006</v>
      </c>
      <c r="K1036">
        <v>466.352844</v>
      </c>
      <c r="L1036">
        <v>150.694321</v>
      </c>
      <c r="M1036">
        <v>403.27713</v>
      </c>
      <c r="O1036" s="22">
        <f t="shared" si="695"/>
        <v>-1.6976654102336397E-3</v>
      </c>
      <c r="P1036" s="22">
        <f t="shared" si="685"/>
        <v>-2.5196813578597377E-3</v>
      </c>
      <c r="Q1036" s="22">
        <f t="shared" si="686"/>
        <v>-7.2684858099405503E-3</v>
      </c>
      <c r="R1036" s="22">
        <f t="shared" si="687"/>
        <v>-4.9485645863904804E-3</v>
      </c>
      <c r="S1036" s="22">
        <f t="shared" si="688"/>
        <v>-8.4955353376662268E-3</v>
      </c>
      <c r="T1036" s="22">
        <f t="shared" si="689"/>
        <v>5.8827208341662995E-3</v>
      </c>
      <c r="U1036" s="22">
        <f t="shared" si="690"/>
        <v>-6.7099203456022494E-3</v>
      </c>
      <c r="V1036" s="22">
        <f t="shared" si="691"/>
        <v>6.6716339974035588E-3</v>
      </c>
      <c r="W1036" s="22">
        <f t="shared" si="692"/>
        <v>6.8216886268930299E-3</v>
      </c>
      <c r="X1036" s="22">
        <f t="shared" si="693"/>
        <v>-1.792874161288005E-2</v>
      </c>
      <c r="Y1036" s="22">
        <f t="shared" si="694"/>
        <v>1.0269522401880282E-2</v>
      </c>
      <c r="Z1036" s="16"/>
    </row>
    <row r="1037" spans="1:26">
      <c r="A1037" s="2"/>
      <c r="B1037" s="112">
        <v>44964</v>
      </c>
      <c r="C1037">
        <v>110.102676</v>
      </c>
      <c r="D1037">
        <v>191.416901</v>
      </c>
      <c r="E1037">
        <v>46.130215</v>
      </c>
      <c r="F1037">
        <v>47.382289999999998</v>
      </c>
      <c r="G1037">
        <v>75.834198000000001</v>
      </c>
      <c r="H1037">
        <v>139.661148</v>
      </c>
      <c r="I1037">
        <v>212.23519899999999</v>
      </c>
      <c r="J1037">
        <v>89.178711000000007</v>
      </c>
      <c r="K1037">
        <v>467.962219</v>
      </c>
      <c r="L1037">
        <v>153.59440599999999</v>
      </c>
      <c r="M1037">
        <v>402.57913200000002</v>
      </c>
      <c r="O1037" s="22">
        <f t="shared" ref="O1037" si="696">(C1037/C1036)-1</f>
        <v>2.8551003782528062E-2</v>
      </c>
      <c r="P1037" s="22">
        <f t="shared" si="685"/>
        <v>2.9882839434141051E-2</v>
      </c>
      <c r="Q1037" s="22">
        <f t="shared" si="686"/>
        <v>2.1326012288787055E-3</v>
      </c>
      <c r="R1037" s="22">
        <f t="shared" si="687"/>
        <v>-1.3924859919271171E-2</v>
      </c>
      <c r="S1037" s="22">
        <f t="shared" si="688"/>
        <v>7.5041481715567571E-2</v>
      </c>
      <c r="T1037" s="22">
        <f t="shared" si="689"/>
        <v>1.2189961664290649E-2</v>
      </c>
      <c r="U1037" s="22">
        <f t="shared" si="690"/>
        <v>-4.9869966523975462E-3</v>
      </c>
      <c r="V1037" s="22">
        <f t="shared" si="691"/>
        <v>-3.2067741964797447E-3</v>
      </c>
      <c r="W1037" s="22">
        <f t="shared" si="692"/>
        <v>3.4509814204113365E-3</v>
      </c>
      <c r="X1037" s="22">
        <f t="shared" si="693"/>
        <v>1.9244819451424311E-2</v>
      </c>
      <c r="Y1037" s="22">
        <f t="shared" si="694"/>
        <v>-1.7308147377461669E-3</v>
      </c>
      <c r="Z1037" s="16"/>
    </row>
    <row r="1038" spans="1:26">
      <c r="A1038" s="2"/>
      <c r="B1038" s="112">
        <v>44965</v>
      </c>
      <c r="C1038">
        <v>109.14458500000001</v>
      </c>
      <c r="D1038">
        <v>183.23558</v>
      </c>
      <c r="E1038">
        <v>45.881537999999999</v>
      </c>
      <c r="F1038">
        <v>47.458762999999998</v>
      </c>
      <c r="G1038">
        <v>74.966567999999995</v>
      </c>
      <c r="H1038">
        <v>138.67918399999999</v>
      </c>
      <c r="I1038">
        <v>211.268158</v>
      </c>
      <c r="J1038">
        <v>87.763321000000005</v>
      </c>
      <c r="K1038">
        <v>474.18362400000001</v>
      </c>
      <c r="L1038">
        <v>150.88304099999999</v>
      </c>
      <c r="M1038">
        <v>400.78015099999999</v>
      </c>
      <c r="O1038" s="22">
        <f t="shared" ref="O1038:O1040" si="697">C1038/C1037-1</f>
        <v>-8.7017957674343505E-3</v>
      </c>
      <c r="P1038" s="22">
        <f t="shared" si="685"/>
        <v>-4.2740849722564422E-2</v>
      </c>
      <c r="Q1038" s="22">
        <f t="shared" si="686"/>
        <v>-5.3907617816219E-3</v>
      </c>
      <c r="R1038" s="22">
        <f t="shared" si="687"/>
        <v>1.6139574511910837E-3</v>
      </c>
      <c r="S1038" s="22">
        <f t="shared" si="688"/>
        <v>-1.144114427108478E-2</v>
      </c>
      <c r="T1038" s="22">
        <f t="shared" si="689"/>
        <v>-7.0310463150424773E-3</v>
      </c>
      <c r="U1038" s="22">
        <f t="shared" si="690"/>
        <v>-4.5564590819828776E-3</v>
      </c>
      <c r="V1038" s="22">
        <f t="shared" si="691"/>
        <v>-1.5871388856472768E-2</v>
      </c>
      <c r="W1038" s="22">
        <f t="shared" si="692"/>
        <v>1.3294673688176495E-2</v>
      </c>
      <c r="X1038" s="22">
        <f t="shared" si="693"/>
        <v>-1.7652758786019906E-2</v>
      </c>
      <c r="Y1038" s="22">
        <f t="shared" si="694"/>
        <v>-4.4686394723510992E-3</v>
      </c>
      <c r="Z1038" s="16"/>
    </row>
    <row r="1039" spans="1:26">
      <c r="A1039" s="2"/>
      <c r="B1039" s="112">
        <v>44966</v>
      </c>
      <c r="C1039">
        <v>109.556557</v>
      </c>
      <c r="D1039">
        <v>177.73142999999999</v>
      </c>
      <c r="E1039">
        <v>46.306908</v>
      </c>
      <c r="F1039">
        <v>47.649932999999997</v>
      </c>
      <c r="G1039">
        <v>73.855232000000001</v>
      </c>
      <c r="H1039">
        <v>136.52084400000001</v>
      </c>
      <c r="I1039">
        <v>208.096283</v>
      </c>
      <c r="J1039">
        <v>86.252312000000003</v>
      </c>
      <c r="K1039">
        <v>476.64672899999999</v>
      </c>
      <c r="L1039">
        <v>149.84021000000001</v>
      </c>
      <c r="M1039">
        <v>401.09472699999998</v>
      </c>
      <c r="O1039" s="22">
        <f t="shared" si="697"/>
        <v>3.7745528099262238E-3</v>
      </c>
      <c r="P1039" s="22">
        <f t="shared" si="685"/>
        <v>-3.0038652973401803E-2</v>
      </c>
      <c r="Q1039" s="22">
        <f t="shared" si="686"/>
        <v>9.2710492834831015E-3</v>
      </c>
      <c r="R1039" s="22">
        <f t="shared" si="687"/>
        <v>4.0281285881809126E-3</v>
      </c>
      <c r="S1039" s="22">
        <f t="shared" si="688"/>
        <v>-1.4824421467446558E-2</v>
      </c>
      <c r="T1039" s="22">
        <f t="shared" si="689"/>
        <v>-1.5563547013659806E-2</v>
      </c>
      <c r="U1039" s="22">
        <f t="shared" si="690"/>
        <v>-1.5013502413364188E-2</v>
      </c>
      <c r="V1039" s="22">
        <f t="shared" si="691"/>
        <v>-1.7216862155888579E-2</v>
      </c>
      <c r="W1039" s="22">
        <f t="shared" si="692"/>
        <v>5.194411774962493E-3</v>
      </c>
      <c r="X1039" s="22">
        <f t="shared" si="693"/>
        <v>-6.9115189691860701E-3</v>
      </c>
      <c r="Y1039" s="22">
        <f t="shared" si="694"/>
        <v>7.8490913089157566E-4</v>
      </c>
      <c r="Z1039" s="16"/>
    </row>
    <row r="1040" spans="1:26">
      <c r="A1040" s="2"/>
      <c r="B1040" s="112">
        <v>44967</v>
      </c>
      <c r="C1040">
        <v>114.17450700000001</v>
      </c>
      <c r="D1040">
        <v>173.965408</v>
      </c>
      <c r="E1040">
        <v>47.026775000000001</v>
      </c>
      <c r="F1040">
        <v>47.735962000000001</v>
      </c>
      <c r="G1040">
        <v>73.903976</v>
      </c>
      <c r="H1040">
        <v>137.123627</v>
      </c>
      <c r="I1040">
        <v>209.57583600000001</v>
      </c>
      <c r="J1040">
        <v>88.327575999999993</v>
      </c>
      <c r="K1040">
        <v>485.00735500000002</v>
      </c>
      <c r="L1040">
        <v>150.20822100000001</v>
      </c>
      <c r="M1040">
        <v>410.70898399999999</v>
      </c>
      <c r="O1040" s="22">
        <f t="shared" si="697"/>
        <v>4.2151288124178787E-2</v>
      </c>
      <c r="P1040" s="22">
        <f t="shared" si="685"/>
        <v>-2.1189397958481515E-2</v>
      </c>
      <c r="Q1040" s="22">
        <f t="shared" si="686"/>
        <v>1.5545563957757746E-2</v>
      </c>
      <c r="R1040" s="22">
        <f t="shared" si="687"/>
        <v>1.805438005547666E-3</v>
      </c>
      <c r="S1040" s="22">
        <f t="shared" si="688"/>
        <v>6.5999386475423805E-4</v>
      </c>
      <c r="T1040" s="22">
        <f t="shared" si="689"/>
        <v>4.4153184403108447E-3</v>
      </c>
      <c r="U1040" s="22">
        <f t="shared" si="690"/>
        <v>7.1099443905011661E-3</v>
      </c>
      <c r="V1040" s="22">
        <f t="shared" si="691"/>
        <v>2.4060386926207711E-2</v>
      </c>
      <c r="W1040" s="22">
        <f t="shared" si="692"/>
        <v>1.7540508496807439E-2</v>
      </c>
      <c r="X1040" s="22">
        <f t="shared" si="693"/>
        <v>2.4560229860863814E-3</v>
      </c>
      <c r="Y1040" s="22">
        <f t="shared" si="694"/>
        <v>2.3970040872663967E-2</v>
      </c>
      <c r="Z1040" s="16"/>
    </row>
    <row r="1041" spans="1:26">
      <c r="A1041" s="2"/>
      <c r="B1041" s="112">
        <v>44970</v>
      </c>
      <c r="C1041">
        <v>113.7304</v>
      </c>
      <c r="D1041">
        <v>179.239822</v>
      </c>
      <c r="E1041">
        <v>47.743358999999998</v>
      </c>
      <c r="F1041">
        <v>49.599902999999998</v>
      </c>
      <c r="G1041">
        <v>74.449898000000005</v>
      </c>
      <c r="H1041">
        <v>138.61114499999999</v>
      </c>
      <c r="I1041">
        <v>210.09802199999999</v>
      </c>
      <c r="J1041">
        <v>88.748360000000005</v>
      </c>
      <c r="K1041">
        <v>486.086792</v>
      </c>
      <c r="L1041">
        <v>153.03315699999999</v>
      </c>
      <c r="M1041">
        <v>408.29064899999997</v>
      </c>
      <c r="O1041" s="22">
        <f t="shared" ref="O1041" si="698">(C1041/C1040)-1</f>
        <v>-3.8897211966941736E-3</v>
      </c>
      <c r="P1041" s="22">
        <f t="shared" si="685"/>
        <v>3.0318751645154629E-2</v>
      </c>
      <c r="Q1041" s="22">
        <f t="shared" si="686"/>
        <v>1.5237787409406511E-2</v>
      </c>
      <c r="R1041" s="22">
        <f t="shared" si="687"/>
        <v>3.9046892990236559E-2</v>
      </c>
      <c r="S1041" s="22">
        <f t="shared" si="688"/>
        <v>7.3869097381176196E-3</v>
      </c>
      <c r="T1041" s="22">
        <f t="shared" si="689"/>
        <v>1.0848006521881226E-2</v>
      </c>
      <c r="U1041" s="22">
        <f t="shared" si="690"/>
        <v>2.4916326708579462E-3</v>
      </c>
      <c r="V1041" s="22">
        <f t="shared" si="691"/>
        <v>4.7639029514408016E-3</v>
      </c>
      <c r="W1041" s="22">
        <f t="shared" si="692"/>
        <v>2.2256095477148907E-3</v>
      </c>
      <c r="X1041" s="22">
        <f t="shared" si="693"/>
        <v>1.8806800195043882E-2</v>
      </c>
      <c r="Y1041" s="22">
        <f t="shared" si="694"/>
        <v>-5.8881960079062434E-3</v>
      </c>
      <c r="Z1041" s="16"/>
    </row>
    <row r="1042" spans="1:26">
      <c r="A1042" s="2"/>
      <c r="B1042" s="112">
        <v>44971</v>
      </c>
      <c r="C1042">
        <v>112.398079</v>
      </c>
      <c r="D1042">
        <v>179.28976399999999</v>
      </c>
      <c r="E1042">
        <v>47.605938000000002</v>
      </c>
      <c r="F1042">
        <v>49.542549000000001</v>
      </c>
      <c r="G1042">
        <v>74.537627999999998</v>
      </c>
      <c r="H1042">
        <v>139.22363300000001</v>
      </c>
      <c r="I1042">
        <v>208.05758700000001</v>
      </c>
      <c r="J1042">
        <v>87.889717000000005</v>
      </c>
      <c r="K1042">
        <v>483.613922</v>
      </c>
      <c r="L1042">
        <v>152.38659699999999</v>
      </c>
      <c r="M1042">
        <v>402.372681</v>
      </c>
      <c r="O1042" s="22">
        <f t="shared" ref="O1042:O1044" si="699">C1042/C1041-1</f>
        <v>-1.1714730626112391E-2</v>
      </c>
      <c r="P1042" s="22">
        <f t="shared" si="685"/>
        <v>2.7863227849000971E-4</v>
      </c>
      <c r="Q1042" s="22">
        <f t="shared" si="686"/>
        <v>-2.8783270150722906E-3</v>
      </c>
      <c r="R1042" s="22">
        <f t="shared" si="687"/>
        <v>-1.156332906538049E-3</v>
      </c>
      <c r="S1042" s="22">
        <f t="shared" si="688"/>
        <v>1.1783763625841104E-3</v>
      </c>
      <c r="T1042" s="22">
        <f t="shared" si="689"/>
        <v>4.4187500218688669E-3</v>
      </c>
      <c r="U1042" s="22">
        <f t="shared" si="690"/>
        <v>-9.7118239409220708E-3</v>
      </c>
      <c r="V1042" s="22">
        <f t="shared" si="691"/>
        <v>-9.6750294878688026E-3</v>
      </c>
      <c r="W1042" s="22">
        <f t="shared" si="692"/>
        <v>-5.0873013640740927E-3</v>
      </c>
      <c r="X1042" s="22">
        <f t="shared" si="693"/>
        <v>-4.2249667501794708E-3</v>
      </c>
      <c r="Y1042" s="22">
        <f t="shared" si="694"/>
        <v>-1.44944980113908E-2</v>
      </c>
      <c r="Z1042" s="16"/>
    </row>
    <row r="1043" spans="1:26">
      <c r="A1043" s="2"/>
      <c r="B1043" s="112">
        <v>44972</v>
      </c>
      <c r="C1043">
        <v>112.06017300000001</v>
      </c>
      <c r="D1043">
        <v>176.972229</v>
      </c>
      <c r="E1043">
        <v>47.959324000000002</v>
      </c>
      <c r="F1043">
        <v>49.303589000000002</v>
      </c>
      <c r="G1043">
        <v>74.420653999999999</v>
      </c>
      <c r="H1043">
        <v>139.80697599999999</v>
      </c>
      <c r="I1043">
        <v>209.45979299999999</v>
      </c>
      <c r="J1043">
        <v>87.986191000000005</v>
      </c>
      <c r="K1043">
        <v>482.06347699999998</v>
      </c>
      <c r="L1043">
        <v>154.50531000000001</v>
      </c>
      <c r="M1043">
        <v>403.09033199999999</v>
      </c>
      <c r="O1043" s="22">
        <f t="shared" si="699"/>
        <v>-3.0063325192594137E-3</v>
      </c>
      <c r="P1043" s="22">
        <f t="shared" si="685"/>
        <v>-1.2926198062260807E-2</v>
      </c>
      <c r="Q1043" s="22">
        <f t="shared" si="686"/>
        <v>7.4231496079333326E-3</v>
      </c>
      <c r="R1043" s="22">
        <f t="shared" si="687"/>
        <v>-4.8233287310267547E-3</v>
      </c>
      <c r="S1043" s="22">
        <f t="shared" si="688"/>
        <v>-1.5693281787824143E-3</v>
      </c>
      <c r="T1043" s="22">
        <f t="shared" si="689"/>
        <v>4.1899711092869829E-3</v>
      </c>
      <c r="U1043" s="22">
        <f t="shared" si="690"/>
        <v>6.739509095623486E-3</v>
      </c>
      <c r="V1043" s="22">
        <f t="shared" si="691"/>
        <v>1.0976710733976436E-3</v>
      </c>
      <c r="W1043" s="22">
        <f t="shared" si="692"/>
        <v>-3.2059560932160558E-3</v>
      </c>
      <c r="X1043" s="22">
        <f t="shared" si="693"/>
        <v>1.3903539036310475E-2</v>
      </c>
      <c r="Y1043" s="22">
        <f t="shared" si="694"/>
        <v>1.7835480237287094E-3</v>
      </c>
      <c r="Z1043" s="16"/>
    </row>
    <row r="1044" spans="1:26">
      <c r="A1044" s="2"/>
      <c r="B1044" s="112">
        <v>44973</v>
      </c>
      <c r="C1044">
        <v>111.73191799999999</v>
      </c>
      <c r="D1044">
        <v>172.25723300000001</v>
      </c>
      <c r="E1044">
        <v>47.206738000000001</v>
      </c>
      <c r="F1044">
        <v>48.596240999999999</v>
      </c>
      <c r="G1044">
        <v>73.572524999999999</v>
      </c>
      <c r="H1044">
        <v>137.881958</v>
      </c>
      <c r="I1044">
        <v>205.01142899999999</v>
      </c>
      <c r="J1044">
        <v>88.429985000000002</v>
      </c>
      <c r="K1044">
        <v>478.23642000000001</v>
      </c>
      <c r="L1044">
        <v>152.89390599999999</v>
      </c>
      <c r="M1044">
        <v>396.13034099999999</v>
      </c>
      <c r="O1044" s="22">
        <f t="shared" si="699"/>
        <v>-2.9292744354411093E-3</v>
      </c>
      <c r="P1044" s="22">
        <f t="shared" si="685"/>
        <v>-2.6642575655189349E-2</v>
      </c>
      <c r="Q1044" s="22">
        <f t="shared" si="686"/>
        <v>-1.5692172808774441E-2</v>
      </c>
      <c r="R1044" s="22">
        <f t="shared" si="687"/>
        <v>-1.4346785180283761E-2</v>
      </c>
      <c r="S1044" s="22">
        <f t="shared" si="688"/>
        <v>-1.1396419601472418E-2</v>
      </c>
      <c r="T1044" s="22">
        <f t="shared" si="689"/>
        <v>-1.3769112637126213E-2</v>
      </c>
      <c r="U1044" s="22">
        <f t="shared" si="690"/>
        <v>-2.1237316891647984E-2</v>
      </c>
      <c r="V1044" s="22">
        <f t="shared" si="691"/>
        <v>5.0439051282489267E-3</v>
      </c>
      <c r="W1044" s="22">
        <f t="shared" si="692"/>
        <v>-7.9389067676661762E-3</v>
      </c>
      <c r="X1044" s="22">
        <f t="shared" si="693"/>
        <v>-1.0429440904005327E-2</v>
      </c>
      <c r="Y1044" s="22">
        <f t="shared" si="694"/>
        <v>-1.7266578847145331E-2</v>
      </c>
      <c r="Z1044" s="16"/>
    </row>
    <row r="1045" spans="1:26">
      <c r="A1045" s="2"/>
      <c r="B1045" s="112">
        <v>44974</v>
      </c>
      <c r="C1045">
        <v>107.435654</v>
      </c>
      <c r="D1045">
        <v>172.696777</v>
      </c>
      <c r="E1045">
        <v>47.916786000000002</v>
      </c>
      <c r="F1045">
        <v>48.940353000000002</v>
      </c>
      <c r="G1045">
        <v>73.192322000000004</v>
      </c>
      <c r="H1045">
        <v>138.290314</v>
      </c>
      <c r="I1045">
        <v>203.328766</v>
      </c>
      <c r="J1045">
        <v>89.963950999999994</v>
      </c>
      <c r="K1045">
        <v>489.74704000000003</v>
      </c>
      <c r="L1045">
        <v>151.740082</v>
      </c>
      <c r="M1045">
        <v>425.965912</v>
      </c>
      <c r="O1045" s="22">
        <f t="shared" ref="O1045" si="700">(C1045/C1044)-1</f>
        <v>-3.8451537187430995E-2</v>
      </c>
      <c r="P1045" s="22">
        <f t="shared" si="685"/>
        <v>2.5516722424072658E-3</v>
      </c>
      <c r="Q1045" s="22">
        <f t="shared" si="686"/>
        <v>1.5041242629389107E-2</v>
      </c>
      <c r="R1045" s="22">
        <f t="shared" si="687"/>
        <v>7.0810415151245643E-3</v>
      </c>
      <c r="S1045" s="22">
        <f t="shared" si="688"/>
        <v>-5.1677307527503435E-3</v>
      </c>
      <c r="T1045" s="22">
        <f t="shared" si="689"/>
        <v>2.961634762975951E-3</v>
      </c>
      <c r="U1045" s="22">
        <f t="shared" si="690"/>
        <v>-8.2076546083681423E-3</v>
      </c>
      <c r="V1045" s="22">
        <f t="shared" si="691"/>
        <v>1.7346672624675818E-2</v>
      </c>
      <c r="W1045" s="22">
        <f t="shared" si="692"/>
        <v>2.4068890445441138E-2</v>
      </c>
      <c r="X1045" s="22">
        <f t="shared" si="693"/>
        <v>-7.5465663098435165E-3</v>
      </c>
      <c r="Y1045" s="22">
        <f t="shared" si="694"/>
        <v>7.5317560691469554E-2</v>
      </c>
      <c r="Z1045" s="16"/>
    </row>
    <row r="1046" spans="1:26">
      <c r="A1046" s="2"/>
      <c r="B1046" s="112">
        <v>44978</v>
      </c>
      <c r="C1046">
        <v>107.329453</v>
      </c>
      <c r="D1046">
        <v>171.897614</v>
      </c>
      <c r="E1046">
        <v>48.207999999999998</v>
      </c>
      <c r="F1046">
        <v>49.198441000000003</v>
      </c>
      <c r="G1046">
        <v>71.125632999999993</v>
      </c>
      <c r="H1046">
        <v>135.75277700000001</v>
      </c>
      <c r="I1046">
        <v>197.903717</v>
      </c>
      <c r="J1046">
        <v>89.462280000000007</v>
      </c>
      <c r="K1046">
        <v>482.122345</v>
      </c>
      <c r="L1046">
        <v>147.69165000000001</v>
      </c>
      <c r="M1046">
        <v>419.93002300000001</v>
      </c>
      <c r="O1046" s="22">
        <f t="shared" ref="O1046:O1048" si="701">C1046/C1045-1</f>
        <v>-9.8850796775529215E-4</v>
      </c>
      <c r="P1046" s="22">
        <f t="shared" si="685"/>
        <v>-4.6275501713618494E-3</v>
      </c>
      <c r="Q1046" s="22">
        <f t="shared" si="686"/>
        <v>6.0774944296138056E-3</v>
      </c>
      <c r="R1046" s="22">
        <f t="shared" si="687"/>
        <v>5.2735214231087735E-3</v>
      </c>
      <c r="S1046" s="22">
        <f t="shared" si="688"/>
        <v>-2.8236418022098198E-2</v>
      </c>
      <c r="T1046" s="22">
        <f t="shared" si="689"/>
        <v>-1.8349347301358954E-2</v>
      </c>
      <c r="U1046" s="22">
        <f t="shared" si="690"/>
        <v>-2.6681168172731695E-2</v>
      </c>
      <c r="V1046" s="22">
        <f t="shared" si="691"/>
        <v>-5.5763558005582636E-3</v>
      </c>
      <c r="W1046" s="22">
        <f t="shared" si="692"/>
        <v>-1.5568639271408391E-2</v>
      </c>
      <c r="X1046" s="22">
        <f t="shared" si="693"/>
        <v>-2.6680043576093437E-2</v>
      </c>
      <c r="Y1046" s="22">
        <f t="shared" si="694"/>
        <v>-1.4169887378218227E-2</v>
      </c>
      <c r="Z1046" s="16"/>
    </row>
    <row r="1047" spans="1:26">
      <c r="A1047" s="2"/>
      <c r="B1047" s="112">
        <v>44979</v>
      </c>
      <c r="C1047">
        <v>105.93920900000001</v>
      </c>
      <c r="D1047">
        <v>170.93862899999999</v>
      </c>
      <c r="E1047">
        <v>47.196922000000001</v>
      </c>
      <c r="F1047">
        <v>49.016823000000002</v>
      </c>
      <c r="G1047">
        <v>71.076888999999994</v>
      </c>
      <c r="H1047">
        <v>134.71249399999999</v>
      </c>
      <c r="I1047">
        <v>192.71075400000001</v>
      </c>
      <c r="J1047">
        <v>89.153564000000003</v>
      </c>
      <c r="K1047">
        <v>479.74761999999998</v>
      </c>
      <c r="L1047">
        <v>148.11937</v>
      </c>
      <c r="M1047">
        <v>419.18289199999998</v>
      </c>
      <c r="O1047" s="22">
        <f t="shared" si="701"/>
        <v>-1.2953052131924991E-2</v>
      </c>
      <c r="P1047" s="22">
        <f t="shared" si="685"/>
        <v>-5.5788150730237129E-3</v>
      </c>
      <c r="Q1047" s="22">
        <f t="shared" si="686"/>
        <v>-2.0973240955857952E-2</v>
      </c>
      <c r="R1047" s="22">
        <f t="shared" si="687"/>
        <v>-3.6915397380172799E-3</v>
      </c>
      <c r="S1047" s="22">
        <f t="shared" si="688"/>
        <v>-6.853225474984237E-4</v>
      </c>
      <c r="T1047" s="22">
        <f t="shared" si="689"/>
        <v>-7.6630697580500895E-3</v>
      </c>
      <c r="U1047" s="22">
        <f t="shared" si="690"/>
        <v>-2.6239845712448084E-2</v>
      </c>
      <c r="V1047" s="22">
        <f t="shared" si="691"/>
        <v>-3.4507951284049598E-3</v>
      </c>
      <c r="W1047" s="22">
        <f t="shared" si="692"/>
        <v>-4.9255651073381035E-3</v>
      </c>
      <c r="X1047" s="22">
        <f t="shared" si="693"/>
        <v>2.8960337297334604E-3</v>
      </c>
      <c r="Y1047" s="22">
        <f t="shared" si="694"/>
        <v>-1.7791797658630593E-3</v>
      </c>
      <c r="Z1047" s="16"/>
    </row>
    <row r="1048" spans="1:26">
      <c r="A1048" s="2"/>
      <c r="B1048" s="112">
        <v>44980</v>
      </c>
      <c r="C1048">
        <v>106.914299</v>
      </c>
      <c r="D1048">
        <v>171.857651</v>
      </c>
      <c r="E1048">
        <v>46.49342</v>
      </c>
      <c r="F1048">
        <v>48.898197000000003</v>
      </c>
      <c r="G1048">
        <v>71.008651999999998</v>
      </c>
      <c r="H1048">
        <v>135.79165599999999</v>
      </c>
      <c r="I1048">
        <v>195.302414</v>
      </c>
      <c r="J1048">
        <v>88.352806000000001</v>
      </c>
      <c r="K1048">
        <v>482.49523900000003</v>
      </c>
      <c r="L1048">
        <v>148.60676599999999</v>
      </c>
      <c r="M1048">
        <v>417.84594700000002</v>
      </c>
      <c r="O1048" s="22">
        <f t="shared" si="701"/>
        <v>9.2042408963048938E-3</v>
      </c>
      <c r="P1048" s="22">
        <f t="shared" si="685"/>
        <v>5.37632719635317E-3</v>
      </c>
      <c r="Q1048" s="22">
        <f t="shared" si="686"/>
        <v>-1.4905675416714725E-2</v>
      </c>
      <c r="R1048" s="22">
        <f t="shared" si="687"/>
        <v>-2.4201078882651883E-3</v>
      </c>
      <c r="S1048" s="22">
        <f t="shared" si="688"/>
        <v>-9.6004483257550177E-4</v>
      </c>
      <c r="T1048" s="22">
        <f t="shared" si="689"/>
        <v>8.0108530987481608E-3</v>
      </c>
      <c r="U1048" s="22">
        <f t="shared" si="690"/>
        <v>1.3448445124136565E-2</v>
      </c>
      <c r="V1048" s="22">
        <f t="shared" si="691"/>
        <v>-8.9817833866967511E-3</v>
      </c>
      <c r="W1048" s="22">
        <f t="shared" si="692"/>
        <v>5.7272175732732133E-3</v>
      </c>
      <c r="X1048" s="22">
        <f t="shared" si="693"/>
        <v>3.2905621999337331E-3</v>
      </c>
      <c r="Y1048" s="22">
        <f t="shared" si="694"/>
        <v>-3.1894073577791726E-3</v>
      </c>
      <c r="Z1048" s="16"/>
    </row>
    <row r="1049" spans="1:26">
      <c r="A1049" s="2"/>
      <c r="B1049" s="112">
        <v>44981</v>
      </c>
      <c r="C1049">
        <v>106.923965</v>
      </c>
      <c r="D1049">
        <v>170.20941199999999</v>
      </c>
      <c r="E1049">
        <v>46.617756</v>
      </c>
      <c r="F1049">
        <v>48.493122</v>
      </c>
      <c r="G1049">
        <v>71.086646999999999</v>
      </c>
      <c r="H1049">
        <v>137.01666299999999</v>
      </c>
      <c r="I1049">
        <v>189.27778599999999</v>
      </c>
      <c r="J1049">
        <v>88.044089999999997</v>
      </c>
      <c r="K1049">
        <v>475.27285799999999</v>
      </c>
      <c r="L1049">
        <v>145.931061</v>
      </c>
      <c r="M1049">
        <v>410.34527600000001</v>
      </c>
      <c r="O1049" s="22">
        <f t="shared" ref="O1049" si="702">(C1049/C1048)-1</f>
        <v>9.0408861026070042E-5</v>
      </c>
      <c r="P1049" s="22">
        <f t="shared" si="685"/>
        <v>-9.5907222658362379E-3</v>
      </c>
      <c r="Q1049" s="22">
        <f t="shared" si="686"/>
        <v>2.6742708968279238E-3</v>
      </c>
      <c r="R1049" s="22">
        <f t="shared" si="687"/>
        <v>-8.2840477737861073E-3</v>
      </c>
      <c r="S1049" s="22">
        <f t="shared" si="688"/>
        <v>1.0983872782150961E-3</v>
      </c>
      <c r="T1049" s="22">
        <f t="shared" si="689"/>
        <v>9.0212243968805783E-3</v>
      </c>
      <c r="U1049" s="22">
        <f t="shared" si="690"/>
        <v>-3.0847688344497359E-2</v>
      </c>
      <c r="V1049" s="22">
        <f t="shared" si="691"/>
        <v>-3.4941278492049976E-3</v>
      </c>
      <c r="W1049" s="22">
        <f t="shared" si="692"/>
        <v>-1.4968812987603441E-2</v>
      </c>
      <c r="X1049" s="22">
        <f t="shared" si="693"/>
        <v>-1.8005270365684334E-2</v>
      </c>
      <c r="Y1049" s="22">
        <f t="shared" si="694"/>
        <v>-1.7950804725646918E-2</v>
      </c>
      <c r="Z1049" s="16"/>
    </row>
    <row r="1050" spans="1:26">
      <c r="A1050" s="2"/>
      <c r="B1050" s="112">
        <v>44984</v>
      </c>
      <c r="C1050">
        <v>106.730873</v>
      </c>
      <c r="D1050">
        <v>169.36030600000001</v>
      </c>
      <c r="E1050">
        <v>46.280731000000003</v>
      </c>
      <c r="F1050">
        <v>48.705303000000001</v>
      </c>
      <c r="G1050">
        <v>71.547095999999996</v>
      </c>
      <c r="H1050">
        <v>138.212524</v>
      </c>
      <c r="I1050">
        <v>188.64920000000001</v>
      </c>
      <c r="J1050">
        <v>87.648528999999996</v>
      </c>
      <c r="K1050">
        <v>474.281769</v>
      </c>
      <c r="L1050">
        <v>147.13464400000001</v>
      </c>
      <c r="M1050">
        <v>414.48391700000002</v>
      </c>
      <c r="O1050" s="22">
        <f t="shared" ref="O1050:O1052" si="703">C1050/C1049-1</f>
        <v>-1.8058814036684412E-3</v>
      </c>
      <c r="P1050" s="22">
        <f t="shared" si="685"/>
        <v>-4.9885960477906721E-3</v>
      </c>
      <c r="Q1050" s="22">
        <f t="shared" si="686"/>
        <v>-7.2295414648443357E-3</v>
      </c>
      <c r="R1050" s="22">
        <f t="shared" si="687"/>
        <v>4.3754864865166443E-3</v>
      </c>
      <c r="S1050" s="22">
        <f t="shared" si="688"/>
        <v>6.4772924231466522E-3</v>
      </c>
      <c r="T1050" s="22">
        <f t="shared" si="689"/>
        <v>8.7278508600081572E-3</v>
      </c>
      <c r="U1050" s="22">
        <f t="shared" si="690"/>
        <v>-3.320970797914935E-3</v>
      </c>
      <c r="V1050" s="22">
        <f t="shared" si="691"/>
        <v>-4.4927603885734912E-3</v>
      </c>
      <c r="W1050" s="22">
        <f t="shared" si="692"/>
        <v>-2.085305279520111E-3</v>
      </c>
      <c r="X1050" s="22">
        <f t="shared" si="693"/>
        <v>8.2476135769342651E-3</v>
      </c>
      <c r="Y1050" s="22">
        <f t="shared" si="694"/>
        <v>1.0085752760073285E-2</v>
      </c>
      <c r="Z1050" s="16"/>
    </row>
    <row r="1051" spans="1:26">
      <c r="A1051" s="2"/>
      <c r="B1051" s="112">
        <v>44985</v>
      </c>
      <c r="C1051">
        <v>106.112984</v>
      </c>
      <c r="D1051">
        <v>174.754593</v>
      </c>
      <c r="E1051">
        <v>46.506504</v>
      </c>
      <c r="F1051">
        <v>48.155560000000001</v>
      </c>
      <c r="G1051">
        <v>71.547095999999996</v>
      </c>
      <c r="H1051">
        <v>139.36949200000001</v>
      </c>
      <c r="I1051">
        <v>191.48262</v>
      </c>
      <c r="J1051">
        <v>86.201385000000002</v>
      </c>
      <c r="K1051">
        <v>467.03973400000001</v>
      </c>
      <c r="L1051">
        <v>146.62735000000001</v>
      </c>
      <c r="M1051">
        <v>412.13439899999997</v>
      </c>
      <c r="O1051" s="22">
        <f t="shared" si="703"/>
        <v>-5.7892246416836324E-3</v>
      </c>
      <c r="P1051" s="22">
        <f t="shared" si="685"/>
        <v>3.185095213514777E-2</v>
      </c>
      <c r="Q1051" s="22">
        <f t="shared" si="686"/>
        <v>4.8783369476164129E-3</v>
      </c>
      <c r="R1051" s="22">
        <f t="shared" si="687"/>
        <v>-1.1287128220924925E-2</v>
      </c>
      <c r="S1051" s="22">
        <f t="shared" si="688"/>
        <v>0</v>
      </c>
      <c r="T1051" s="22">
        <f t="shared" si="689"/>
        <v>8.3709346050291344E-3</v>
      </c>
      <c r="U1051" s="22">
        <f t="shared" si="690"/>
        <v>1.5019517707999697E-2</v>
      </c>
      <c r="V1051" s="22">
        <f t="shared" si="691"/>
        <v>-1.6510761977534094E-2</v>
      </c>
      <c r="W1051" s="22">
        <f t="shared" si="692"/>
        <v>-1.5269477920834884E-2</v>
      </c>
      <c r="X1051" s="22">
        <f t="shared" si="693"/>
        <v>-3.4478215749106367E-3</v>
      </c>
      <c r="Y1051" s="22">
        <f t="shared" si="694"/>
        <v>-5.6685384007313377E-3</v>
      </c>
      <c r="Z1051" s="16"/>
    </row>
    <row r="1052" spans="1:26">
      <c r="A1052" s="2"/>
      <c r="B1052" s="112">
        <v>44986</v>
      </c>
      <c r="C1052">
        <v>107.05911999999999</v>
      </c>
      <c r="D1052">
        <v>173.23619099999999</v>
      </c>
      <c r="E1052">
        <v>45.858626999999998</v>
      </c>
      <c r="F1052">
        <v>48.116982</v>
      </c>
      <c r="G1052">
        <v>72.174103000000002</v>
      </c>
      <c r="H1052">
        <v>138.59169</v>
      </c>
      <c r="I1052">
        <v>188.46545399999999</v>
      </c>
      <c r="J1052">
        <v>85.043678</v>
      </c>
      <c r="K1052">
        <v>466.33325200000002</v>
      </c>
      <c r="L1052">
        <v>144.53851299999999</v>
      </c>
      <c r="M1052">
        <v>412.63574199999999</v>
      </c>
      <c r="O1052" s="22">
        <f t="shared" si="703"/>
        <v>8.9163075463036812E-3</v>
      </c>
      <c r="P1052" s="22">
        <f t="shared" si="685"/>
        <v>-8.688767339007808E-3</v>
      </c>
      <c r="Q1052" s="22">
        <f t="shared" si="686"/>
        <v>-1.3930890182586086E-2</v>
      </c>
      <c r="R1052" s="22">
        <f t="shared" si="687"/>
        <v>-8.0111206265698343E-4</v>
      </c>
      <c r="S1052" s="22">
        <f t="shared" si="688"/>
        <v>8.7635562455254945E-3</v>
      </c>
      <c r="T1052" s="22">
        <f t="shared" si="689"/>
        <v>-5.5808627041562531E-3</v>
      </c>
      <c r="U1052" s="22">
        <f t="shared" si="690"/>
        <v>-1.5756866080065102E-2</v>
      </c>
      <c r="V1052" s="22">
        <f t="shared" si="691"/>
        <v>-1.3430259850233273E-2</v>
      </c>
      <c r="W1052" s="22">
        <f t="shared" si="692"/>
        <v>-1.5126807176538692E-3</v>
      </c>
      <c r="X1052" s="22">
        <f t="shared" si="693"/>
        <v>-1.4245889324195016E-2</v>
      </c>
      <c r="Y1052" s="22">
        <f t="shared" si="694"/>
        <v>1.2164551205056107E-3</v>
      </c>
      <c r="Z1052" s="16"/>
    </row>
    <row r="1053" spans="1:26">
      <c r="A1053" s="2"/>
      <c r="B1053" s="112">
        <v>44987</v>
      </c>
      <c r="C1053">
        <v>107.551514</v>
      </c>
      <c r="D1053">
        <v>174.34501599999999</v>
      </c>
      <c r="E1053">
        <v>45.973148000000002</v>
      </c>
      <c r="F1053">
        <v>48.608856000000003</v>
      </c>
      <c r="G1053">
        <v>73.388924000000003</v>
      </c>
      <c r="H1053">
        <v>137.15280200000001</v>
      </c>
      <c r="I1053">
        <v>191.018417</v>
      </c>
      <c r="J1053">
        <v>86.452224999999999</v>
      </c>
      <c r="K1053">
        <v>468.76684599999999</v>
      </c>
      <c r="L1053">
        <v>145.13531499999999</v>
      </c>
      <c r="M1053">
        <v>414.19879200000003</v>
      </c>
      <c r="O1053" s="22">
        <f t="shared" ref="O1053" si="704">(C1053/C1052)-1</f>
        <v>4.5992718789393816E-3</v>
      </c>
      <c r="P1053" s="22">
        <f t="shared" si="685"/>
        <v>6.4006544683263833E-3</v>
      </c>
      <c r="Q1053" s="22">
        <f t="shared" si="686"/>
        <v>2.4972618565315408E-3</v>
      </c>
      <c r="R1053" s="22">
        <f t="shared" si="687"/>
        <v>1.0222461583313747E-2</v>
      </c>
      <c r="S1053" s="22">
        <f t="shared" si="688"/>
        <v>1.683181292880076E-2</v>
      </c>
      <c r="T1053" s="22">
        <f t="shared" si="689"/>
        <v>-1.0382209784728036E-2</v>
      </c>
      <c r="U1053" s="22">
        <f t="shared" si="690"/>
        <v>1.3546052848497192E-2</v>
      </c>
      <c r="V1053" s="22">
        <f t="shared" si="691"/>
        <v>1.6562630322738414E-2</v>
      </c>
      <c r="W1053" s="22">
        <f t="shared" si="692"/>
        <v>5.2185727471991683E-3</v>
      </c>
      <c r="X1053" s="22">
        <f t="shared" si="693"/>
        <v>4.1290171568320044E-3</v>
      </c>
      <c r="Y1053" s="22">
        <f t="shared" si="694"/>
        <v>3.7879656096297953E-3</v>
      </c>
      <c r="Z1053" s="16"/>
    </row>
    <row r="1054" spans="1:26">
      <c r="A1054" s="2"/>
      <c r="B1054" s="112">
        <v>44988</v>
      </c>
      <c r="C1054">
        <v>108.912796</v>
      </c>
      <c r="D1054">
        <v>185.05365</v>
      </c>
      <c r="E1054">
        <v>46.028773999999999</v>
      </c>
      <c r="F1054">
        <v>48.068759999999997</v>
      </c>
      <c r="G1054">
        <v>73.134208999999998</v>
      </c>
      <c r="H1054">
        <v>139.67086800000001</v>
      </c>
      <c r="I1054">
        <v>195.82458500000001</v>
      </c>
      <c r="J1054">
        <v>87.494170999999994</v>
      </c>
      <c r="K1054">
        <v>469.610748</v>
      </c>
      <c r="L1054">
        <v>150.22811899999999</v>
      </c>
      <c r="M1054">
        <v>422.98724399999998</v>
      </c>
      <c r="O1054" s="22">
        <f t="shared" ref="O1054:O1056" si="705">C1054/C1053-1</f>
        <v>1.2657023126610767E-2</v>
      </c>
      <c r="P1054" s="22">
        <f t="shared" si="685"/>
        <v>6.1422082751135365E-2</v>
      </c>
      <c r="Q1054" s="22">
        <f t="shared" si="686"/>
        <v>1.2099671747516361E-3</v>
      </c>
      <c r="R1054" s="22">
        <f t="shared" si="687"/>
        <v>-1.1111061737392181E-2</v>
      </c>
      <c r="S1054" s="22">
        <f t="shared" si="688"/>
        <v>-3.4707553417734349E-3</v>
      </c>
      <c r="T1054" s="22">
        <f t="shared" si="689"/>
        <v>1.8359566580345987E-2</v>
      </c>
      <c r="U1054" s="22">
        <f t="shared" si="690"/>
        <v>2.5160757143118939E-2</v>
      </c>
      <c r="V1054" s="22">
        <f t="shared" si="691"/>
        <v>1.2052275114954991E-2</v>
      </c>
      <c r="W1054" s="22">
        <f t="shared" si="692"/>
        <v>1.8002595686983369E-3</v>
      </c>
      <c r="X1054" s="22">
        <f t="shared" si="693"/>
        <v>3.5090039939624562E-2</v>
      </c>
      <c r="Y1054" s="22">
        <f t="shared" si="694"/>
        <v>2.1217956618279965E-2</v>
      </c>
      <c r="Z1054" s="16"/>
    </row>
    <row r="1055" spans="1:26">
      <c r="A1055" s="2"/>
      <c r="B1055" s="112">
        <v>44991</v>
      </c>
      <c r="C1055">
        <v>109.878258</v>
      </c>
      <c r="D1055">
        <v>184.704025</v>
      </c>
      <c r="E1055">
        <v>46.022227999999998</v>
      </c>
      <c r="F1055">
        <v>47.740841000000003</v>
      </c>
      <c r="G1055">
        <v>71.321770000000001</v>
      </c>
      <c r="H1055">
        <v>138.854218</v>
      </c>
      <c r="I1055">
        <v>192.02417</v>
      </c>
      <c r="J1055">
        <v>88.401047000000005</v>
      </c>
      <c r="K1055">
        <v>471.78924599999999</v>
      </c>
      <c r="L1055">
        <v>153.01327499999999</v>
      </c>
      <c r="M1055">
        <v>418.49475100000001</v>
      </c>
      <c r="O1055" s="22">
        <f t="shared" si="705"/>
        <v>8.8645414997885474E-3</v>
      </c>
      <c r="P1055" s="22">
        <f t="shared" si="685"/>
        <v>-1.8893169629455864E-3</v>
      </c>
      <c r="Q1055" s="22">
        <f t="shared" si="686"/>
        <v>-1.422153890086042E-4</v>
      </c>
      <c r="R1055" s="22">
        <f t="shared" si="687"/>
        <v>-6.8218734995451058E-3</v>
      </c>
      <c r="S1055" s="22">
        <f t="shared" si="688"/>
        <v>-2.4782369629512191E-2</v>
      </c>
      <c r="T1055" s="22">
        <f t="shared" si="689"/>
        <v>-5.8469601549265837E-3</v>
      </c>
      <c r="U1055" s="22">
        <f t="shared" si="690"/>
        <v>-1.9407241434981293E-2</v>
      </c>
      <c r="V1055" s="22">
        <f t="shared" si="691"/>
        <v>1.0364987628718847E-2</v>
      </c>
      <c r="W1055" s="22">
        <f t="shared" si="692"/>
        <v>4.6389440814076366E-3</v>
      </c>
      <c r="X1055" s="22">
        <f t="shared" si="693"/>
        <v>1.8539511900565131E-2</v>
      </c>
      <c r="Y1055" s="22">
        <f t="shared" si="694"/>
        <v>-1.0620871110713637E-2</v>
      </c>
      <c r="Z1055" s="16"/>
    </row>
    <row r="1056" spans="1:26">
      <c r="A1056" s="2"/>
      <c r="B1056" s="112">
        <v>44992</v>
      </c>
      <c r="C1056">
        <v>107.754242</v>
      </c>
      <c r="D1056">
        <v>184.314438</v>
      </c>
      <c r="E1056">
        <v>45.564137000000002</v>
      </c>
      <c r="F1056">
        <v>46.949981999999999</v>
      </c>
      <c r="G1056">
        <v>69.685676999999998</v>
      </c>
      <c r="H1056">
        <v>134.770813</v>
      </c>
      <c r="I1056">
        <v>186.02851899999999</v>
      </c>
      <c r="J1056">
        <v>87.465225000000004</v>
      </c>
      <c r="K1056">
        <v>465.01828</v>
      </c>
      <c r="L1056">
        <v>150.79510500000001</v>
      </c>
      <c r="M1056">
        <v>411.06289700000002</v>
      </c>
      <c r="O1056" s="22">
        <f t="shared" si="705"/>
        <v>-1.9330630451021458E-2</v>
      </c>
      <c r="P1056" s="22">
        <f t="shared" si="685"/>
        <v>-2.1092501909474315E-3</v>
      </c>
      <c r="Q1056" s="22">
        <f t="shared" si="686"/>
        <v>-9.9536902037857811E-3</v>
      </c>
      <c r="R1056" s="22">
        <f t="shared" si="687"/>
        <v>-1.656566963284134E-2</v>
      </c>
      <c r="S1056" s="22">
        <f t="shared" si="688"/>
        <v>-2.2939601751330696E-2</v>
      </c>
      <c r="T1056" s="22">
        <f t="shared" si="689"/>
        <v>-2.940785709512983E-2</v>
      </c>
      <c r="U1056" s="22">
        <f t="shared" si="690"/>
        <v>-3.1223418385300183E-2</v>
      </c>
      <c r="V1056" s="22">
        <f t="shared" si="691"/>
        <v>-1.0586096338881634E-2</v>
      </c>
      <c r="W1056" s="22">
        <f t="shared" si="692"/>
        <v>-1.4351675154545607E-2</v>
      </c>
      <c r="X1056" s="22">
        <f t="shared" si="693"/>
        <v>-1.449658534529108E-2</v>
      </c>
      <c r="Y1056" s="22">
        <f t="shared" si="694"/>
        <v>-1.7758535757596561E-2</v>
      </c>
      <c r="Z1056" s="16"/>
    </row>
    <row r="1057" spans="1:26">
      <c r="A1057" s="2"/>
      <c r="B1057" s="112">
        <v>44993</v>
      </c>
      <c r="C1057">
        <v>106.18055699999999</v>
      </c>
      <c r="D1057">
        <v>184.773956</v>
      </c>
      <c r="E1057">
        <v>45.187840000000001</v>
      </c>
      <c r="F1057">
        <v>47.113940999999997</v>
      </c>
      <c r="G1057">
        <v>70.635979000000006</v>
      </c>
      <c r="H1057">
        <v>133.97358700000001</v>
      </c>
      <c r="I1057">
        <v>189.316452</v>
      </c>
      <c r="J1057">
        <v>88.458939000000001</v>
      </c>
      <c r="K1057">
        <v>461.79965199999998</v>
      </c>
      <c r="L1057">
        <v>152.05834999999999</v>
      </c>
      <c r="M1057">
        <v>417.098816</v>
      </c>
      <c r="O1057" s="22">
        <f t="shared" ref="O1057" si="706">(C1057/C1056)-1</f>
        <v>-1.4604390238298071E-2</v>
      </c>
      <c r="P1057" s="22">
        <f t="shared" si="685"/>
        <v>2.49311993670287E-3</v>
      </c>
      <c r="Q1057" s="22">
        <f t="shared" si="686"/>
        <v>-8.2586223459033548E-3</v>
      </c>
      <c r="R1057" s="22">
        <f t="shared" si="687"/>
        <v>3.4922058117081711E-3</v>
      </c>
      <c r="S1057" s="22">
        <f t="shared" si="688"/>
        <v>1.363697736623859E-2</v>
      </c>
      <c r="T1057" s="22">
        <f t="shared" si="689"/>
        <v>-5.9154202772375708E-3</v>
      </c>
      <c r="U1057" s="22">
        <f t="shared" si="690"/>
        <v>1.7674349167935866E-2</v>
      </c>
      <c r="V1057" s="22">
        <f t="shared" si="691"/>
        <v>1.1361246712622064E-2</v>
      </c>
      <c r="W1057" s="22">
        <f t="shared" si="692"/>
        <v>-6.921508548008104E-3</v>
      </c>
      <c r="X1057" s="22">
        <f t="shared" si="693"/>
        <v>8.3772281600253962E-3</v>
      </c>
      <c r="Y1057" s="22">
        <f t="shared" si="694"/>
        <v>1.4683687202253104E-2</v>
      </c>
      <c r="Z1057" s="16"/>
    </row>
    <row r="1058" spans="1:26">
      <c r="A1058" s="2"/>
      <c r="B1058" s="112">
        <v>44994</v>
      </c>
      <c r="C1058">
        <v>105.35992400000001</v>
      </c>
      <c r="D1058">
        <v>181.49743699999999</v>
      </c>
      <c r="E1058">
        <v>44.883536999999997</v>
      </c>
      <c r="F1058">
        <v>46.998202999999997</v>
      </c>
      <c r="G1058">
        <v>69.381966000000006</v>
      </c>
      <c r="H1058">
        <v>126.72073399999999</v>
      </c>
      <c r="I1058">
        <v>184.89709500000001</v>
      </c>
      <c r="J1058">
        <v>88.073020999999997</v>
      </c>
      <c r="K1058">
        <v>456.21606400000002</v>
      </c>
      <c r="L1058">
        <v>149.79045099999999</v>
      </c>
      <c r="M1058">
        <v>414.277466</v>
      </c>
      <c r="O1058" s="22">
        <f t="shared" ref="O1058:O1060" si="707">C1058/C1057-1</f>
        <v>-7.7286560099697477E-3</v>
      </c>
      <c r="P1058" s="22">
        <f t="shared" si="685"/>
        <v>-1.7732580234413597E-2</v>
      </c>
      <c r="Q1058" s="22">
        <f t="shared" si="686"/>
        <v>-6.7341789295528587E-3</v>
      </c>
      <c r="R1058" s="22">
        <f t="shared" si="687"/>
        <v>-2.4565552688534664E-3</v>
      </c>
      <c r="S1058" s="22">
        <f t="shared" si="688"/>
        <v>-1.7753176465495013E-2</v>
      </c>
      <c r="T1058" s="22">
        <f t="shared" si="689"/>
        <v>-5.413643959536607E-2</v>
      </c>
      <c r="U1058" s="22">
        <f t="shared" si="690"/>
        <v>-2.3343755671060173E-2</v>
      </c>
      <c r="V1058" s="22">
        <f t="shared" si="691"/>
        <v>-4.3626795026334708E-3</v>
      </c>
      <c r="W1058" s="22">
        <f t="shared" si="692"/>
        <v>-1.2090931588662146E-2</v>
      </c>
      <c r="X1058" s="22">
        <f t="shared" si="693"/>
        <v>-1.4914662693630398E-2</v>
      </c>
      <c r="Y1058" s="22">
        <f t="shared" si="694"/>
        <v>-6.764224427815213E-3</v>
      </c>
      <c r="Z1058" s="16"/>
    </row>
    <row r="1059" spans="1:26">
      <c r="A1059" s="2"/>
      <c r="B1059" s="112">
        <v>44995</v>
      </c>
      <c r="C1059">
        <v>104.05656399999999</v>
      </c>
      <c r="D1059">
        <v>179.31973300000001</v>
      </c>
      <c r="E1059">
        <v>44.818100000000001</v>
      </c>
      <c r="F1059">
        <v>47.007851000000002</v>
      </c>
      <c r="G1059">
        <v>68.911713000000006</v>
      </c>
      <c r="H1059">
        <v>129.93881200000001</v>
      </c>
      <c r="I1059">
        <v>184.964798</v>
      </c>
      <c r="J1059">
        <v>87.426642999999999</v>
      </c>
      <c r="K1059">
        <v>453.33056599999998</v>
      </c>
      <c r="L1059">
        <v>147.71156300000001</v>
      </c>
      <c r="M1059">
        <v>389.21948200000003</v>
      </c>
      <c r="O1059" s="22">
        <f t="shared" si="707"/>
        <v>-1.2370548027350603E-2</v>
      </c>
      <c r="P1059" s="22">
        <f t="shared" si="685"/>
        <v>-1.1998538579913842E-2</v>
      </c>
      <c r="Q1059" s="22">
        <f t="shared" si="686"/>
        <v>-1.4579287724136858E-3</v>
      </c>
      <c r="R1059" s="22">
        <f t="shared" si="687"/>
        <v>2.0528444459899653E-4</v>
      </c>
      <c r="S1059" s="22">
        <f t="shared" si="688"/>
        <v>-6.7777410631459922E-3</v>
      </c>
      <c r="T1059" s="22">
        <f t="shared" si="689"/>
        <v>2.5395039141739906E-2</v>
      </c>
      <c r="U1059" s="22">
        <f t="shared" si="690"/>
        <v>3.6616583943627212E-4</v>
      </c>
      <c r="V1059" s="22">
        <f t="shared" si="691"/>
        <v>-7.3391146648642547E-3</v>
      </c>
      <c r="W1059" s="22">
        <f t="shared" si="692"/>
        <v>-6.3248496221299799E-3</v>
      </c>
      <c r="X1059" s="22">
        <f t="shared" si="693"/>
        <v>-1.3878641703268357E-2</v>
      </c>
      <c r="Y1059" s="22">
        <f t="shared" si="694"/>
        <v>-6.0485993220784962E-2</v>
      </c>
      <c r="Z1059" s="16"/>
    </row>
    <row r="1060" spans="1:26">
      <c r="A1060" s="2"/>
      <c r="B1060" s="112">
        <v>44998</v>
      </c>
      <c r="C1060">
        <v>102.85940600000001</v>
      </c>
      <c r="D1060">
        <v>180.70826700000001</v>
      </c>
      <c r="E1060">
        <v>44.948982000000001</v>
      </c>
      <c r="F1060">
        <v>47.393635000000003</v>
      </c>
      <c r="G1060">
        <v>67.843849000000006</v>
      </c>
      <c r="H1060">
        <v>127.605476</v>
      </c>
      <c r="I1060">
        <v>189.858002</v>
      </c>
      <c r="J1060">
        <v>89.520163999999994</v>
      </c>
      <c r="K1060">
        <v>456.629639</v>
      </c>
      <c r="L1060">
        <v>149.671097</v>
      </c>
      <c r="M1060">
        <v>391.470642</v>
      </c>
      <c r="O1060" s="22">
        <f t="shared" si="707"/>
        <v>-1.1504877289624793E-2</v>
      </c>
      <c r="P1060" s="22">
        <f t="shared" si="685"/>
        <v>7.7433418886474481E-3</v>
      </c>
      <c r="Q1060" s="22">
        <f t="shared" si="686"/>
        <v>2.9202933636187645E-3</v>
      </c>
      <c r="R1060" s="22">
        <f t="shared" si="687"/>
        <v>8.206799328052794E-3</v>
      </c>
      <c r="S1060" s="22">
        <f t="shared" si="688"/>
        <v>-1.5496117474252835E-2</v>
      </c>
      <c r="T1060" s="22">
        <f t="shared" si="689"/>
        <v>-1.7957190496708741E-2</v>
      </c>
      <c r="U1060" s="22">
        <f t="shared" si="690"/>
        <v>2.6454785196478259E-2</v>
      </c>
      <c r="V1060" s="22">
        <f t="shared" si="691"/>
        <v>2.3946029816105385E-2</v>
      </c>
      <c r="W1060" s="22">
        <f t="shared" si="692"/>
        <v>7.2774113360800641E-3</v>
      </c>
      <c r="X1060" s="22">
        <f t="shared" si="693"/>
        <v>1.3265948583862652E-2</v>
      </c>
      <c r="Y1060" s="22">
        <f t="shared" si="694"/>
        <v>5.7837803709936964E-3</v>
      </c>
      <c r="Z1060" s="16"/>
    </row>
    <row r="1061" spans="1:26">
      <c r="A1061" s="2"/>
      <c r="B1061" s="112">
        <v>44999</v>
      </c>
      <c r="C1061">
        <v>103.245583</v>
      </c>
      <c r="D1061">
        <v>193.81436199999999</v>
      </c>
      <c r="E1061">
        <v>45.187840000000001</v>
      </c>
      <c r="F1061">
        <v>47.904797000000002</v>
      </c>
      <c r="G1061">
        <v>68.872535999999997</v>
      </c>
      <c r="H1061">
        <v>130.88188199999999</v>
      </c>
      <c r="I1061">
        <v>193.242615</v>
      </c>
      <c r="J1061">
        <v>90.697174000000004</v>
      </c>
      <c r="K1061">
        <v>457.515961</v>
      </c>
      <c r="L1061">
        <v>151.779831</v>
      </c>
      <c r="M1061">
        <v>395.62896699999999</v>
      </c>
      <c r="O1061" s="22">
        <f t="shared" ref="O1061" si="708">(C1061/C1060)-1</f>
        <v>3.7544160035301033E-3</v>
      </c>
      <c r="P1061" s="22">
        <f t="shared" si="685"/>
        <v>7.2526261346969711E-2</v>
      </c>
      <c r="Q1061" s="22">
        <f t="shared" si="686"/>
        <v>5.3139801920318863E-3</v>
      </c>
      <c r="R1061" s="22">
        <f t="shared" si="687"/>
        <v>1.0785456739074828E-2</v>
      </c>
      <c r="S1061" s="22">
        <f t="shared" si="688"/>
        <v>1.5162568385528763E-2</v>
      </c>
      <c r="T1061" s="22">
        <f t="shared" si="689"/>
        <v>2.5676061111985504E-2</v>
      </c>
      <c r="U1061" s="22">
        <f t="shared" si="690"/>
        <v>1.7827075837446138E-2</v>
      </c>
      <c r="V1061" s="22">
        <f t="shared" si="691"/>
        <v>1.3147987530496508E-2</v>
      </c>
      <c r="W1061" s="22">
        <f t="shared" si="692"/>
        <v>1.9410084766748881E-3</v>
      </c>
      <c r="X1061" s="22">
        <f t="shared" si="693"/>
        <v>1.4089119691559349E-2</v>
      </c>
      <c r="Y1061" s="22">
        <f t="shared" si="694"/>
        <v>1.0622316347288052E-2</v>
      </c>
      <c r="Z1061" s="16"/>
    </row>
    <row r="1062" spans="1:26">
      <c r="A1062" s="2"/>
      <c r="B1062" s="112">
        <v>45000</v>
      </c>
      <c r="C1062">
        <v>98.109375</v>
      </c>
      <c r="D1062">
        <v>197.54040499999999</v>
      </c>
      <c r="E1062">
        <v>45.691749999999999</v>
      </c>
      <c r="F1062">
        <v>47.287548000000001</v>
      </c>
      <c r="G1062">
        <v>66.462470999999994</v>
      </c>
      <c r="H1062">
        <v>124.698486</v>
      </c>
      <c r="I1062">
        <v>195.650543</v>
      </c>
      <c r="J1062">
        <v>92.269737000000006</v>
      </c>
      <c r="K1062">
        <v>458.35305799999998</v>
      </c>
      <c r="L1062">
        <v>152.17773399999999</v>
      </c>
      <c r="M1062">
        <v>383.86187699999999</v>
      </c>
      <c r="O1062" s="22">
        <f t="shared" ref="O1062:O1064" si="709">C1062/C1061-1</f>
        <v>-4.9747484112710127E-2</v>
      </c>
      <c r="P1062" s="22">
        <f t="shared" si="685"/>
        <v>1.9224803371382881E-2</v>
      </c>
      <c r="Q1062" s="22">
        <f t="shared" si="686"/>
        <v>1.1151451363906606E-2</v>
      </c>
      <c r="R1062" s="22">
        <f t="shared" si="687"/>
        <v>-1.2884910043559961E-2</v>
      </c>
      <c r="S1062" s="22">
        <f t="shared" si="688"/>
        <v>-3.4993121205817102E-2</v>
      </c>
      <c r="T1062" s="22">
        <f t="shared" si="689"/>
        <v>-4.7244094488188892E-2</v>
      </c>
      <c r="U1062" s="22">
        <f t="shared" si="690"/>
        <v>1.2460646943739606E-2</v>
      </c>
      <c r="V1062" s="22">
        <f t="shared" si="691"/>
        <v>1.7338610792878795E-2</v>
      </c>
      <c r="W1062" s="22">
        <f t="shared" si="692"/>
        <v>1.8296563865669579E-3</v>
      </c>
      <c r="X1062" s="22">
        <f t="shared" si="693"/>
        <v>2.621580201917606E-3</v>
      </c>
      <c r="Y1062" s="22">
        <f t="shared" si="694"/>
        <v>-2.9742741258882543E-2</v>
      </c>
      <c r="Z1062" s="16"/>
    </row>
    <row r="1063" spans="1:26">
      <c r="A1063" s="2"/>
      <c r="B1063" s="112">
        <v>45001</v>
      </c>
      <c r="C1063">
        <v>97.539749</v>
      </c>
      <c r="D1063">
        <v>204.712784</v>
      </c>
      <c r="E1063">
        <v>45.432194000000003</v>
      </c>
      <c r="F1063">
        <v>47.953021999999997</v>
      </c>
      <c r="G1063">
        <v>67.814460999999994</v>
      </c>
      <c r="H1063">
        <v>127.119347</v>
      </c>
      <c r="I1063">
        <v>198.29054300000001</v>
      </c>
      <c r="J1063">
        <v>92.906479000000004</v>
      </c>
      <c r="K1063">
        <v>464.84286500000002</v>
      </c>
      <c r="L1063">
        <v>155.022537</v>
      </c>
      <c r="M1063">
        <v>384.48117100000002</v>
      </c>
      <c r="O1063" s="22">
        <f t="shared" si="709"/>
        <v>-5.8060302595954738E-3</v>
      </c>
      <c r="P1063" s="22">
        <f t="shared" si="685"/>
        <v>3.6308414979710157E-2</v>
      </c>
      <c r="Q1063" s="22">
        <f t="shared" si="686"/>
        <v>-5.6805878522927511E-3</v>
      </c>
      <c r="R1063" s="22">
        <f t="shared" si="687"/>
        <v>1.4072922537662569E-2</v>
      </c>
      <c r="S1063" s="22">
        <f t="shared" si="688"/>
        <v>2.0342156703743397E-2</v>
      </c>
      <c r="T1063" s="22">
        <f t="shared" si="689"/>
        <v>1.9413716057466779E-2</v>
      </c>
      <c r="U1063" s="22">
        <f t="shared" si="690"/>
        <v>1.349344581169909E-2</v>
      </c>
      <c r="V1063" s="22">
        <f t="shared" si="691"/>
        <v>6.900875852718702E-3</v>
      </c>
      <c r="W1063" s="22">
        <f t="shared" si="692"/>
        <v>1.4158969568825341E-2</v>
      </c>
      <c r="X1063" s="22">
        <f t="shared" si="693"/>
        <v>1.8693950325216591E-2</v>
      </c>
      <c r="Y1063" s="22">
        <f t="shared" si="694"/>
        <v>1.6133250971417379E-3</v>
      </c>
      <c r="Z1063" s="16"/>
    </row>
    <row r="1064" spans="1:26">
      <c r="A1064" s="2"/>
      <c r="B1064" s="112">
        <v>45002</v>
      </c>
      <c r="C1064">
        <v>96.390868999999995</v>
      </c>
      <c r="D1064">
        <v>195.40267900000001</v>
      </c>
      <c r="E1064">
        <v>45.800170999999999</v>
      </c>
      <c r="F1064">
        <v>47.403278</v>
      </c>
      <c r="G1064">
        <v>66.178368000000006</v>
      </c>
      <c r="H1064">
        <v>122.31652099999999</v>
      </c>
      <c r="I1064">
        <v>194.712524</v>
      </c>
      <c r="J1064">
        <v>92.260093999999995</v>
      </c>
      <c r="K1064">
        <v>462.361176</v>
      </c>
      <c r="L1064">
        <v>154.17704800000001</v>
      </c>
      <c r="M1064">
        <v>378.96624800000001</v>
      </c>
      <c r="O1064" s="22">
        <f t="shared" si="709"/>
        <v>-1.1778582698628859E-2</v>
      </c>
      <c r="P1064" s="22">
        <f t="shared" si="685"/>
        <v>-4.5478864671197106E-2</v>
      </c>
      <c r="Q1064" s="22">
        <f t="shared" si="686"/>
        <v>8.0994767719120286E-3</v>
      </c>
      <c r="R1064" s="22">
        <f t="shared" si="687"/>
        <v>-1.146422012777415E-2</v>
      </c>
      <c r="S1064" s="22">
        <f t="shared" si="688"/>
        <v>-2.4126019375129815E-2</v>
      </c>
      <c r="T1064" s="22">
        <f t="shared" si="689"/>
        <v>-3.77820222754921E-2</v>
      </c>
      <c r="U1064" s="22">
        <f t="shared" si="690"/>
        <v>-1.8044324988307769E-2</v>
      </c>
      <c r="V1064" s="22">
        <f t="shared" si="691"/>
        <v>-6.9573726930283186E-3</v>
      </c>
      <c r="W1064" s="22">
        <f t="shared" si="692"/>
        <v>-5.3387696937114981E-3</v>
      </c>
      <c r="X1064" s="22">
        <f t="shared" si="693"/>
        <v>-5.4539747340091038E-3</v>
      </c>
      <c r="Y1064" s="22">
        <f t="shared" si="694"/>
        <v>-1.4343805148263056E-2</v>
      </c>
      <c r="Z1064" s="16"/>
    </row>
    <row r="1065" spans="1:26">
      <c r="A1065" s="2"/>
      <c r="B1065" s="112">
        <v>45005</v>
      </c>
      <c r="C1065">
        <v>98.910697999999996</v>
      </c>
      <c r="D1065">
        <v>197.60034200000001</v>
      </c>
      <c r="E1065">
        <v>46.292999000000002</v>
      </c>
      <c r="F1065">
        <v>48.213431999999997</v>
      </c>
      <c r="G1065">
        <v>67.530349999999999</v>
      </c>
      <c r="H1065">
        <v>123.609596</v>
      </c>
      <c r="I1065">
        <v>195.29272499999999</v>
      </c>
      <c r="J1065">
        <v>93.494979999999998</v>
      </c>
      <c r="K1065">
        <v>469.70773300000002</v>
      </c>
      <c r="L1065">
        <v>156.564301</v>
      </c>
      <c r="M1065">
        <v>387.81372099999999</v>
      </c>
      <c r="O1065" s="22">
        <f t="shared" ref="O1065" si="710">(C1065/C1064)-1</f>
        <v>2.6141781126592045E-2</v>
      </c>
      <c r="P1065" s="22">
        <f t="shared" si="685"/>
        <v>1.124684170783552E-2</v>
      </c>
      <c r="Q1065" s="22">
        <f t="shared" si="686"/>
        <v>1.0760396505943293E-2</v>
      </c>
      <c r="R1065" s="22">
        <f t="shared" si="687"/>
        <v>1.7090674615371393E-2</v>
      </c>
      <c r="S1065" s="22">
        <f t="shared" si="688"/>
        <v>2.0429364471483913E-2</v>
      </c>
      <c r="T1065" s="22">
        <f t="shared" si="689"/>
        <v>1.057154822119255E-2</v>
      </c>
      <c r="U1065" s="22">
        <f t="shared" si="690"/>
        <v>2.9797826461330779E-3</v>
      </c>
      <c r="V1065" s="22">
        <f t="shared" si="691"/>
        <v>1.3384833533770291E-2</v>
      </c>
      <c r="W1065" s="22">
        <f t="shared" si="692"/>
        <v>1.5889216874904744E-2</v>
      </c>
      <c r="X1065" s="22">
        <f t="shared" si="693"/>
        <v>1.5483841667535359E-2</v>
      </c>
      <c r="Y1065" s="22">
        <f t="shared" si="694"/>
        <v>2.3346335054091671E-2</v>
      </c>
      <c r="Z1065" s="16"/>
    </row>
    <row r="1066" spans="1:26">
      <c r="A1066" s="2"/>
      <c r="B1066" s="112">
        <v>45006</v>
      </c>
      <c r="C1066">
        <v>103.342133</v>
      </c>
      <c r="D1066">
        <v>201.94574</v>
      </c>
      <c r="E1066">
        <v>46.135292</v>
      </c>
      <c r="F1066">
        <v>48.763176000000001</v>
      </c>
      <c r="G1066">
        <v>68.255318000000003</v>
      </c>
      <c r="H1066">
        <v>126.924904</v>
      </c>
      <c r="I1066">
        <v>191.65669299999999</v>
      </c>
      <c r="J1066">
        <v>89.906075000000001</v>
      </c>
      <c r="K1066">
        <v>472.80001800000002</v>
      </c>
      <c r="L1066">
        <v>158.43431100000001</v>
      </c>
      <c r="M1066">
        <v>395.766571</v>
      </c>
      <c r="O1066" s="22">
        <f t="shared" ref="O1066:O1068" si="711">C1066/C1065-1</f>
        <v>4.4802383256864697E-2</v>
      </c>
      <c r="P1066" s="22">
        <f t="shared" si="685"/>
        <v>2.1990842505728025E-2</v>
      </c>
      <c r="Q1066" s="22">
        <f t="shared" si="686"/>
        <v>-3.4067138316098422E-3</v>
      </c>
      <c r="R1066" s="22">
        <f t="shared" si="687"/>
        <v>1.1402299674497351E-2</v>
      </c>
      <c r="S1066" s="22">
        <f t="shared" si="688"/>
        <v>1.0735439694892879E-2</v>
      </c>
      <c r="T1066" s="22">
        <f t="shared" si="689"/>
        <v>2.6820797958113207E-2</v>
      </c>
      <c r="U1066" s="22">
        <f t="shared" si="690"/>
        <v>-1.8618368912615701E-2</v>
      </c>
      <c r="V1066" s="22">
        <f t="shared" si="691"/>
        <v>-3.8386071637215191E-2</v>
      </c>
      <c r="W1066" s="22">
        <f t="shared" si="692"/>
        <v>6.5834236542152702E-3</v>
      </c>
      <c r="X1066" s="22">
        <f t="shared" si="693"/>
        <v>1.1944038251734179E-2</v>
      </c>
      <c r="Y1066" s="22">
        <f t="shared" si="694"/>
        <v>2.0506881446827441E-2</v>
      </c>
      <c r="Z1066" s="16"/>
    </row>
    <row r="1067" spans="1:26">
      <c r="A1067" s="2"/>
      <c r="B1067" s="112">
        <v>45007</v>
      </c>
      <c r="C1067">
        <v>100.976761</v>
      </c>
      <c r="D1067">
        <v>199.598221</v>
      </c>
      <c r="E1067">
        <v>45.839599999999997</v>
      </c>
      <c r="F1067">
        <v>49.148952000000001</v>
      </c>
      <c r="G1067">
        <v>66.815162999999998</v>
      </c>
      <c r="H1067">
        <v>123.648483</v>
      </c>
      <c r="I1067">
        <v>185.78677400000001</v>
      </c>
      <c r="J1067">
        <v>88.854484999999997</v>
      </c>
      <c r="K1067">
        <v>468.28961199999998</v>
      </c>
      <c r="L1067">
        <v>156.99202</v>
      </c>
      <c r="M1067">
        <v>388.27572600000002</v>
      </c>
      <c r="O1067" s="22">
        <f t="shared" si="711"/>
        <v>-2.2888747612747729E-2</v>
      </c>
      <c r="P1067" s="22">
        <f t="shared" si="685"/>
        <v>-1.1624503690941923E-2</v>
      </c>
      <c r="Q1067" s="22">
        <f t="shared" si="686"/>
        <v>-6.4092365558237052E-3</v>
      </c>
      <c r="R1067" s="22">
        <f t="shared" si="687"/>
        <v>7.9112156271363698E-3</v>
      </c>
      <c r="S1067" s="22">
        <f t="shared" si="688"/>
        <v>-2.109952809830884E-2</v>
      </c>
      <c r="T1067" s="22">
        <f t="shared" si="689"/>
        <v>-2.5813854466259833E-2</v>
      </c>
      <c r="U1067" s="22">
        <f t="shared" si="690"/>
        <v>-3.0627258083807063E-2</v>
      </c>
      <c r="V1067" s="22">
        <f t="shared" si="691"/>
        <v>-1.1696539972410158E-2</v>
      </c>
      <c r="W1067" s="22">
        <f t="shared" si="692"/>
        <v>-9.5397754405331936E-3</v>
      </c>
      <c r="X1067" s="22">
        <f t="shared" si="693"/>
        <v>-9.1034005885253233E-3</v>
      </c>
      <c r="Y1067" s="22">
        <f t="shared" si="694"/>
        <v>-1.8927432352541906E-2</v>
      </c>
      <c r="Z1067" s="16"/>
    </row>
    <row r="1068" spans="1:26">
      <c r="A1068" s="2"/>
      <c r="B1068" s="112">
        <v>45008</v>
      </c>
      <c r="C1068">
        <v>99.837540000000004</v>
      </c>
      <c r="D1068">
        <v>204.063492</v>
      </c>
      <c r="E1068">
        <v>46.210861000000001</v>
      </c>
      <c r="F1068">
        <v>49.168247000000001</v>
      </c>
      <c r="G1068">
        <v>66.971924000000001</v>
      </c>
      <c r="H1068">
        <v>123.317924</v>
      </c>
      <c r="I1068">
        <v>185.303268</v>
      </c>
      <c r="J1068">
        <v>88.497528000000003</v>
      </c>
      <c r="K1068">
        <v>462.76492300000001</v>
      </c>
      <c r="L1068">
        <v>158.08618200000001</v>
      </c>
      <c r="M1068">
        <v>385.208618</v>
      </c>
      <c r="O1068" s="22">
        <f t="shared" si="711"/>
        <v>-1.1282011709605078E-2</v>
      </c>
      <c r="P1068" s="22">
        <f t="shared" si="685"/>
        <v>2.2371296585854905E-2</v>
      </c>
      <c r="Q1068" s="22">
        <f t="shared" si="686"/>
        <v>8.0991326276844688E-3</v>
      </c>
      <c r="R1068" s="22">
        <f t="shared" si="687"/>
        <v>3.9258212464021724E-4</v>
      </c>
      <c r="S1068" s="22">
        <f t="shared" si="688"/>
        <v>2.3461889930584956E-3</v>
      </c>
      <c r="T1068" s="22">
        <f t="shared" si="689"/>
        <v>-2.6733769147818665E-3</v>
      </c>
      <c r="U1068" s="22">
        <f t="shared" si="690"/>
        <v>-2.6024780429203531E-3</v>
      </c>
      <c r="V1068" s="22">
        <f t="shared" si="691"/>
        <v>-4.0173211290346345E-3</v>
      </c>
      <c r="W1068" s="22">
        <f t="shared" si="692"/>
        <v>-1.1797590333906371E-2</v>
      </c>
      <c r="X1068" s="22">
        <f t="shared" si="693"/>
        <v>6.9695389612798309E-3</v>
      </c>
      <c r="Y1068" s="22">
        <f t="shared" si="694"/>
        <v>-7.8993040116034363E-3</v>
      </c>
      <c r="Z1068" s="16"/>
    </row>
    <row r="1069" spans="1:26">
      <c r="A1069" s="2"/>
      <c r="B1069" s="112">
        <v>45009</v>
      </c>
      <c r="C1069">
        <v>99.953384</v>
      </c>
      <c r="D1069">
        <v>205.791641</v>
      </c>
      <c r="E1069">
        <v>46.588695999999999</v>
      </c>
      <c r="F1069">
        <v>49.563679</v>
      </c>
      <c r="G1069">
        <v>67.207053999999999</v>
      </c>
      <c r="H1069">
        <v>121.44152099999999</v>
      </c>
      <c r="I1069">
        <v>193.039536</v>
      </c>
      <c r="J1069">
        <v>91.719825999999998</v>
      </c>
      <c r="K1069">
        <v>468.75250199999999</v>
      </c>
      <c r="L1069">
        <v>159.39917</v>
      </c>
      <c r="M1069">
        <v>379.94927999999999</v>
      </c>
      <c r="O1069" s="22">
        <f t="shared" ref="O1069" si="712">(C1069/C1068)-1</f>
        <v>1.1603250640990215E-3</v>
      </c>
      <c r="P1069" s="22">
        <f t="shared" si="685"/>
        <v>8.4686828744457987E-3</v>
      </c>
      <c r="Q1069" s="22">
        <f t="shared" si="686"/>
        <v>8.1763246090567065E-3</v>
      </c>
      <c r="R1069" s="22">
        <f t="shared" si="687"/>
        <v>8.0424262430995874E-3</v>
      </c>
      <c r="S1069" s="22">
        <f t="shared" si="688"/>
        <v>3.5108741985672154E-3</v>
      </c>
      <c r="T1069" s="22">
        <f t="shared" si="689"/>
        <v>-1.5215979471078445E-2</v>
      </c>
      <c r="U1069" s="22">
        <f t="shared" si="690"/>
        <v>4.1749225922987909E-2</v>
      </c>
      <c r="V1069" s="22">
        <f t="shared" si="691"/>
        <v>3.641116393669197E-2</v>
      </c>
      <c r="W1069" s="22">
        <f t="shared" si="692"/>
        <v>1.2938705382386839E-2</v>
      </c>
      <c r="X1069" s="22">
        <f t="shared" si="693"/>
        <v>8.3055203395321353E-3</v>
      </c>
      <c r="Y1069" s="22">
        <f t="shared" si="694"/>
        <v>-1.3653219980659936E-2</v>
      </c>
      <c r="Z1069" s="16"/>
    </row>
    <row r="1070" spans="1:26">
      <c r="A1070" s="2"/>
      <c r="B1070" s="112">
        <v>45012</v>
      </c>
      <c r="C1070">
        <v>102.144974</v>
      </c>
      <c r="D1070">
        <v>202.62501499999999</v>
      </c>
      <c r="E1070">
        <v>47.367367000000002</v>
      </c>
      <c r="F1070">
        <v>49.872298999999998</v>
      </c>
      <c r="G1070">
        <v>67.540154000000001</v>
      </c>
      <c r="H1070">
        <v>124.922112</v>
      </c>
      <c r="I1070">
        <v>186.78282200000001</v>
      </c>
      <c r="J1070">
        <v>91.237442000000001</v>
      </c>
      <c r="K1070">
        <v>474.572632</v>
      </c>
      <c r="L1070">
        <v>157.439651</v>
      </c>
      <c r="M1070">
        <v>386.34899899999999</v>
      </c>
      <c r="O1070" s="22">
        <f t="shared" ref="O1070:O1072" si="713">C1070/C1069-1</f>
        <v>2.1926121080602989E-2</v>
      </c>
      <c r="P1070" s="22">
        <f t="shared" si="685"/>
        <v>-1.5387534618084953E-2</v>
      </c>
      <c r="Q1070" s="22">
        <f t="shared" si="686"/>
        <v>1.6713732447029672E-2</v>
      </c>
      <c r="R1070" s="22">
        <f t="shared" si="687"/>
        <v>6.2267371233679647E-3</v>
      </c>
      <c r="S1070" s="22">
        <f t="shared" si="688"/>
        <v>4.9563249714830171E-3</v>
      </c>
      <c r="T1070" s="22">
        <f t="shared" si="689"/>
        <v>2.8660634117057882E-2</v>
      </c>
      <c r="U1070" s="22">
        <f t="shared" si="690"/>
        <v>-3.2411567752628656E-2</v>
      </c>
      <c r="V1070" s="22">
        <f t="shared" si="691"/>
        <v>-5.2593209237008498E-3</v>
      </c>
      <c r="W1070" s="22">
        <f t="shared" si="692"/>
        <v>1.241621106056523E-2</v>
      </c>
      <c r="X1070" s="22">
        <f t="shared" si="693"/>
        <v>-1.2293156858972365E-2</v>
      </c>
      <c r="Y1070" s="22">
        <f t="shared" si="694"/>
        <v>1.6843613968685611E-2</v>
      </c>
      <c r="Z1070" s="16"/>
    </row>
    <row r="1071" spans="1:26">
      <c r="A1071" s="2"/>
      <c r="B1071" s="112">
        <v>45013</v>
      </c>
      <c r="C1071">
        <v>103.41937299999999</v>
      </c>
      <c r="D1071">
        <v>200.46729999999999</v>
      </c>
      <c r="E1071">
        <v>47.183371999999999</v>
      </c>
      <c r="F1071">
        <v>50.036262999999998</v>
      </c>
      <c r="G1071">
        <v>68.167152000000002</v>
      </c>
      <c r="H1071">
        <v>125.30128499999999</v>
      </c>
      <c r="I1071">
        <v>186.51203899999999</v>
      </c>
      <c r="J1071">
        <v>91.063789</v>
      </c>
      <c r="K1071">
        <v>465.39434799999998</v>
      </c>
      <c r="L1071">
        <v>156.812973</v>
      </c>
      <c r="M1071">
        <v>388.64932299999998</v>
      </c>
      <c r="O1071" s="22">
        <f t="shared" si="713"/>
        <v>1.2476375000105122E-2</v>
      </c>
      <c r="P1071" s="22">
        <f t="shared" si="685"/>
        <v>-1.0648808588613834E-2</v>
      </c>
      <c r="Q1071" s="22">
        <f t="shared" si="686"/>
        <v>-3.8844253259845418E-3</v>
      </c>
      <c r="R1071" s="22">
        <f t="shared" si="687"/>
        <v>3.2876767922809247E-3</v>
      </c>
      <c r="S1071" s="22">
        <f t="shared" si="688"/>
        <v>9.2833368428506535E-3</v>
      </c>
      <c r="T1071" s="22">
        <f t="shared" si="689"/>
        <v>3.035275292175621E-3</v>
      </c>
      <c r="U1071" s="22">
        <f t="shared" si="690"/>
        <v>-1.4497211097925788E-3</v>
      </c>
      <c r="V1071" s="22">
        <f t="shared" si="691"/>
        <v>-1.9033085123101312E-3</v>
      </c>
      <c r="W1071" s="22">
        <f t="shared" si="692"/>
        <v>-1.9340103876870907E-2</v>
      </c>
      <c r="X1071" s="22">
        <f t="shared" si="693"/>
        <v>-3.9804331121134906E-3</v>
      </c>
      <c r="Y1071" s="22">
        <f t="shared" si="694"/>
        <v>5.9540053318476449E-3</v>
      </c>
      <c r="Z1071" s="16"/>
    </row>
    <row r="1072" spans="1:26">
      <c r="A1072" s="2"/>
      <c r="B1072" s="112">
        <v>45014</v>
      </c>
      <c r="C1072">
        <v>105.19579299999999</v>
      </c>
      <c r="D1072">
        <v>205.13235499999999</v>
      </c>
      <c r="E1072">
        <v>47.387073999999998</v>
      </c>
      <c r="F1072">
        <v>49.814438000000003</v>
      </c>
      <c r="G1072">
        <v>69.391768999999996</v>
      </c>
      <c r="H1072">
        <v>125.55405399999999</v>
      </c>
      <c r="I1072">
        <v>191.94679300000001</v>
      </c>
      <c r="J1072">
        <v>91.758414999999999</v>
      </c>
      <c r="K1072">
        <v>459.49542200000002</v>
      </c>
      <c r="L1072">
        <v>159.916428</v>
      </c>
      <c r="M1072">
        <v>393.99710099999999</v>
      </c>
      <c r="O1072" s="22">
        <f t="shared" si="713"/>
        <v>1.7176859117101761E-2</v>
      </c>
      <c r="P1072" s="22">
        <f t="shared" si="685"/>
        <v>2.3270902536224103E-2</v>
      </c>
      <c r="Q1072" s="22">
        <f t="shared" si="686"/>
        <v>4.3172412518546199E-3</v>
      </c>
      <c r="R1072" s="22">
        <f t="shared" si="687"/>
        <v>-4.4332847159268551E-3</v>
      </c>
      <c r="S1072" s="22">
        <f t="shared" si="688"/>
        <v>1.7964913658120807E-2</v>
      </c>
      <c r="T1072" s="22">
        <f t="shared" si="689"/>
        <v>2.0172897668209178E-3</v>
      </c>
      <c r="U1072" s="22">
        <f t="shared" si="690"/>
        <v>2.9138891136137435E-2</v>
      </c>
      <c r="V1072" s="22">
        <f t="shared" si="691"/>
        <v>7.6279057529662353E-3</v>
      </c>
      <c r="W1072" s="22">
        <f t="shared" si="692"/>
        <v>-1.2675113106444424E-2</v>
      </c>
      <c r="X1072" s="22">
        <f t="shared" si="693"/>
        <v>1.9790805190588401E-2</v>
      </c>
      <c r="Y1072" s="22">
        <f t="shared" si="694"/>
        <v>1.3759905610333467E-2</v>
      </c>
      <c r="Z1072" s="16"/>
    </row>
    <row r="1073" spans="1:26">
      <c r="A1073" s="2"/>
      <c r="B1073" s="112">
        <v>45015</v>
      </c>
      <c r="C1073">
        <v>105.707481</v>
      </c>
      <c r="D1073">
        <v>207.61970500000001</v>
      </c>
      <c r="E1073">
        <v>47.860194999999997</v>
      </c>
      <c r="F1073">
        <v>50.132705999999999</v>
      </c>
      <c r="G1073">
        <v>69.195824000000002</v>
      </c>
      <c r="H1073">
        <v>125.174881</v>
      </c>
      <c r="I1073">
        <v>194.54809599999999</v>
      </c>
      <c r="J1073">
        <v>91.382155999999995</v>
      </c>
      <c r="K1073">
        <v>462.91262799999998</v>
      </c>
      <c r="L1073">
        <v>161.49797100000001</v>
      </c>
      <c r="M1073">
        <v>398.09939600000001</v>
      </c>
      <c r="O1073" s="22">
        <f t="shared" ref="O1073" si="714">(C1073/C1072)-1</f>
        <v>4.8641488923422127E-3</v>
      </c>
      <c r="P1073" s="22">
        <f t="shared" si="685"/>
        <v>1.2125585941818118E-2</v>
      </c>
      <c r="Q1073" s="22">
        <f t="shared" si="686"/>
        <v>9.9841783858609645E-3</v>
      </c>
      <c r="R1073" s="22">
        <f t="shared" si="687"/>
        <v>6.3890713772580821E-3</v>
      </c>
      <c r="S1073" s="22">
        <f t="shared" si="688"/>
        <v>-2.8237498888376011E-3</v>
      </c>
      <c r="T1073" s="22">
        <f t="shared" si="689"/>
        <v>-3.0199980639413759E-3</v>
      </c>
      <c r="U1073" s="22">
        <f t="shared" si="690"/>
        <v>1.3552208710254199E-2</v>
      </c>
      <c r="V1073" s="22">
        <f t="shared" si="691"/>
        <v>-4.1005394437121367E-3</v>
      </c>
      <c r="W1073" s="22">
        <f t="shared" si="692"/>
        <v>7.4368662589199275E-3</v>
      </c>
      <c r="X1073" s="22">
        <f t="shared" si="693"/>
        <v>9.8898094447181784E-3</v>
      </c>
      <c r="Y1073" s="22">
        <f t="shared" si="694"/>
        <v>1.0411992853724072E-2</v>
      </c>
      <c r="Z1073" s="16"/>
    </row>
    <row r="1074" spans="1:26">
      <c r="A1074" s="2"/>
      <c r="B1074" s="112">
        <v>45016</v>
      </c>
      <c r="C1074">
        <v>105.87161999999999</v>
      </c>
      <c r="D1074">
        <v>211.715363</v>
      </c>
      <c r="E1074">
        <v>48.445019000000002</v>
      </c>
      <c r="F1074">
        <v>50.084479999999999</v>
      </c>
      <c r="G1074">
        <v>70.312683000000007</v>
      </c>
      <c r="H1074">
        <v>126.69156599999999</v>
      </c>
      <c r="I1074">
        <v>197.60394299999999</v>
      </c>
      <c r="J1074">
        <v>92.298676</v>
      </c>
      <c r="K1074">
        <v>465.40420499999999</v>
      </c>
      <c r="L1074">
        <v>164.02448999999999</v>
      </c>
      <c r="M1074">
        <v>407.152039</v>
      </c>
      <c r="O1074" s="22">
        <f t="shared" ref="O1074:O1076" si="715">C1074/C1073-1</f>
        <v>1.552766166095676E-3</v>
      </c>
      <c r="P1074" s="22">
        <f t="shared" si="685"/>
        <v>1.9726730658826463E-2</v>
      </c>
      <c r="Q1074" s="22">
        <f t="shared" si="686"/>
        <v>1.2219423677651164E-2</v>
      </c>
      <c r="R1074" s="22">
        <f t="shared" si="687"/>
        <v>-9.6196682461147098E-4</v>
      </c>
      <c r="S1074" s="22">
        <f t="shared" si="688"/>
        <v>1.6140554956033171E-2</v>
      </c>
      <c r="T1074" s="22">
        <f t="shared" si="689"/>
        <v>1.2116528395181847E-2</v>
      </c>
      <c r="U1074" s="22">
        <f t="shared" si="690"/>
        <v>1.5707411497874579E-2</v>
      </c>
      <c r="V1074" s="22">
        <f t="shared" si="691"/>
        <v>1.0029529178541274E-2</v>
      </c>
      <c r="W1074" s="22">
        <f t="shared" si="692"/>
        <v>5.3823915125512656E-3</v>
      </c>
      <c r="X1074" s="22">
        <f t="shared" si="693"/>
        <v>1.5644277041721999E-2</v>
      </c>
      <c r="Y1074" s="22">
        <f t="shared" si="694"/>
        <v>2.2739655199074837E-2</v>
      </c>
      <c r="Z1074" s="16"/>
    </row>
    <row r="1075" spans="1:26">
      <c r="A1075" s="2"/>
      <c r="B1075" s="112">
        <v>45019</v>
      </c>
      <c r="C1075">
        <v>112.118095</v>
      </c>
      <c r="D1075">
        <v>212.844177</v>
      </c>
      <c r="E1075">
        <v>48.852417000000003</v>
      </c>
      <c r="F1075">
        <v>50.827122000000003</v>
      </c>
      <c r="G1075">
        <v>70.430244000000002</v>
      </c>
      <c r="H1075">
        <v>126.545738</v>
      </c>
      <c r="I1075">
        <v>194.47074900000001</v>
      </c>
      <c r="J1075">
        <v>91.739113000000003</v>
      </c>
      <c r="K1075">
        <v>486.67575099999999</v>
      </c>
      <c r="L1075">
        <v>165.28774999999999</v>
      </c>
      <c r="M1075">
        <v>409.23275799999999</v>
      </c>
      <c r="O1075" s="22">
        <f t="shared" si="715"/>
        <v>5.900046679176163E-2</v>
      </c>
      <c r="P1075" s="22">
        <f t="shared" si="685"/>
        <v>5.3317528969307748E-3</v>
      </c>
      <c r="Q1075" s="22">
        <f t="shared" si="686"/>
        <v>8.4094920057726785E-3</v>
      </c>
      <c r="R1075" s="22">
        <f t="shared" si="687"/>
        <v>1.4827786971133738E-2</v>
      </c>
      <c r="S1075" s="22">
        <f t="shared" si="688"/>
        <v>1.6719743150748201E-3</v>
      </c>
      <c r="T1075" s="22">
        <f t="shared" si="689"/>
        <v>-1.1510474185787434E-3</v>
      </c>
      <c r="U1075" s="22">
        <f t="shared" si="690"/>
        <v>-1.5855928542883202E-2</v>
      </c>
      <c r="V1075" s="22">
        <f t="shared" si="691"/>
        <v>-6.0625246672010302E-3</v>
      </c>
      <c r="W1075" s="22">
        <f t="shared" si="692"/>
        <v>4.5705530314235077E-2</v>
      </c>
      <c r="X1075" s="22">
        <f t="shared" si="693"/>
        <v>7.7016547955734982E-3</v>
      </c>
      <c r="Y1075" s="22">
        <f t="shared" si="694"/>
        <v>5.1104226448439594E-3</v>
      </c>
      <c r="Z1075" s="16"/>
    </row>
    <row r="1076" spans="1:26">
      <c r="A1076" s="2"/>
      <c r="B1076" s="112">
        <v>45020</v>
      </c>
      <c r="C1076">
        <v>111.04644</v>
      </c>
      <c r="D1076">
        <v>214.49241599999999</v>
      </c>
      <c r="E1076">
        <v>48.372734000000001</v>
      </c>
      <c r="F1076">
        <v>51.058585999999998</v>
      </c>
      <c r="G1076">
        <v>68.794158999999993</v>
      </c>
      <c r="H1076">
        <v>124.85405</v>
      </c>
      <c r="I1076">
        <v>196.74327099999999</v>
      </c>
      <c r="J1076">
        <v>92.636330000000001</v>
      </c>
      <c r="K1076">
        <v>485.75003099999998</v>
      </c>
      <c r="L1076">
        <v>164.75062600000001</v>
      </c>
      <c r="M1076">
        <v>392.14315800000003</v>
      </c>
      <c r="O1076" s="22">
        <f t="shared" si="715"/>
        <v>-9.5582697868706878E-3</v>
      </c>
      <c r="P1076" s="22">
        <f t="shared" si="685"/>
        <v>7.7438764040040908E-3</v>
      </c>
      <c r="Q1076" s="22">
        <f t="shared" si="686"/>
        <v>-9.8190228745489438E-3</v>
      </c>
      <c r="R1076" s="22">
        <f t="shared" si="687"/>
        <v>4.5539466114172811E-3</v>
      </c>
      <c r="S1076" s="22">
        <f t="shared" si="688"/>
        <v>-2.3229864147567225E-2</v>
      </c>
      <c r="T1076" s="22">
        <f t="shared" si="689"/>
        <v>-1.3368194193944305E-2</v>
      </c>
      <c r="U1076" s="22">
        <f t="shared" si="690"/>
        <v>1.168567515518748E-2</v>
      </c>
      <c r="V1076" s="22">
        <f t="shared" si="691"/>
        <v>9.7800923800079875E-3</v>
      </c>
      <c r="W1076" s="22">
        <f t="shared" si="692"/>
        <v>-1.9021288775902256E-3</v>
      </c>
      <c r="X1076" s="22">
        <f t="shared" si="693"/>
        <v>-3.2496298122515199E-3</v>
      </c>
      <c r="Y1076" s="22">
        <f t="shared" si="694"/>
        <v>-4.1760097807223784E-2</v>
      </c>
      <c r="Z1076" s="16"/>
    </row>
    <row r="1077" spans="1:26">
      <c r="A1077" s="2"/>
      <c r="B1077" s="112">
        <v>45021</v>
      </c>
      <c r="C1077">
        <v>112.948387</v>
      </c>
      <c r="D1077">
        <v>211.255844</v>
      </c>
      <c r="E1077">
        <v>49.174399999999999</v>
      </c>
      <c r="F1077">
        <v>51.425083000000001</v>
      </c>
      <c r="G1077">
        <v>68.931313000000003</v>
      </c>
      <c r="H1077">
        <v>125.040215</v>
      </c>
      <c r="I1077">
        <v>197.942398</v>
      </c>
      <c r="J1077">
        <v>95.038605000000004</v>
      </c>
      <c r="K1077">
        <v>501.48709100000002</v>
      </c>
      <c r="L1077">
        <v>162.890533</v>
      </c>
      <c r="M1077">
        <v>368.63394199999999</v>
      </c>
      <c r="O1077" s="22">
        <f t="shared" ref="O1077" si="716">(C1077/C1076)-1</f>
        <v>1.7127491885376989E-2</v>
      </c>
      <c r="P1077" s="22">
        <f t="shared" si="685"/>
        <v>-1.5089447265119182E-2</v>
      </c>
      <c r="Q1077" s="22">
        <f t="shared" si="686"/>
        <v>1.6572683280626554E-2</v>
      </c>
      <c r="R1077" s="22">
        <f t="shared" si="687"/>
        <v>7.1779700283904901E-3</v>
      </c>
      <c r="S1077" s="22">
        <f t="shared" si="688"/>
        <v>1.9936867023842009E-3</v>
      </c>
      <c r="T1077" s="22">
        <f t="shared" si="689"/>
        <v>1.4910609627800664E-3</v>
      </c>
      <c r="U1077" s="22">
        <f t="shared" si="690"/>
        <v>6.0948818930635085E-3</v>
      </c>
      <c r="V1077" s="22">
        <f t="shared" si="691"/>
        <v>2.5932320505356765E-2</v>
      </c>
      <c r="W1077" s="22">
        <f t="shared" si="692"/>
        <v>3.2397445178958817E-2</v>
      </c>
      <c r="X1077" s="22">
        <f t="shared" si="693"/>
        <v>-1.1290354672157665E-2</v>
      </c>
      <c r="Y1077" s="22">
        <f t="shared" si="694"/>
        <v>-5.9950595899470049E-2</v>
      </c>
      <c r="Z1077" s="16"/>
    </row>
    <row r="1078" spans="1:26">
      <c r="A1078" s="2"/>
      <c r="B1078" s="112">
        <v>45022</v>
      </c>
      <c r="C1078">
        <v>111.075417</v>
      </c>
      <c r="D1078">
        <v>215.87095600000001</v>
      </c>
      <c r="E1078">
        <v>49.545665999999997</v>
      </c>
      <c r="F1078">
        <v>51.675846</v>
      </c>
      <c r="G1078">
        <v>68.225937000000002</v>
      </c>
      <c r="H1078">
        <v>124.903046</v>
      </c>
      <c r="I1078">
        <v>199.87647999999999</v>
      </c>
      <c r="J1078">
        <v>95.482391000000007</v>
      </c>
      <c r="K1078">
        <v>505.01263399999999</v>
      </c>
      <c r="L1078">
        <v>163.78576699999999</v>
      </c>
      <c r="M1078">
        <v>364.52179000000001</v>
      </c>
      <c r="O1078" s="22">
        <f t="shared" ref="O1078:O1080" si="717">C1078/C1077-1</f>
        <v>-1.6582529859412665E-2</v>
      </c>
      <c r="P1078" s="22">
        <f t="shared" si="685"/>
        <v>2.1846079675788888E-2</v>
      </c>
      <c r="Q1078" s="22">
        <f t="shared" si="686"/>
        <v>7.5499853582352561E-3</v>
      </c>
      <c r="R1078" s="22">
        <f t="shared" si="687"/>
        <v>4.8762779828668279E-3</v>
      </c>
      <c r="S1078" s="22">
        <f t="shared" si="688"/>
        <v>-1.023302718751351E-2</v>
      </c>
      <c r="T1078" s="22">
        <f t="shared" si="689"/>
        <v>-1.0969990734580604E-3</v>
      </c>
      <c r="U1078" s="22">
        <f t="shared" si="690"/>
        <v>9.7709334611577603E-3</v>
      </c>
      <c r="V1078" s="22">
        <f t="shared" si="691"/>
        <v>4.6695340277775887E-3</v>
      </c>
      <c r="W1078" s="22">
        <f t="shared" si="692"/>
        <v>7.0301769741865083E-3</v>
      </c>
      <c r="X1078" s="22">
        <f t="shared" si="693"/>
        <v>5.4959240633094542E-3</v>
      </c>
      <c r="Y1078" s="22">
        <f t="shared" si="694"/>
        <v>-1.1155109531395202E-2</v>
      </c>
      <c r="Z1078" s="16"/>
    </row>
    <row r="1079" spans="1:26">
      <c r="A1079" s="2"/>
      <c r="B1079" s="112">
        <v>45026</v>
      </c>
      <c r="C1079">
        <v>110.583038</v>
      </c>
      <c r="D1079">
        <v>214.52238500000001</v>
      </c>
      <c r="E1079">
        <v>49.450381999999998</v>
      </c>
      <c r="F1079">
        <v>51.675846</v>
      </c>
      <c r="G1079">
        <v>68.392478999999994</v>
      </c>
      <c r="H1079">
        <v>125.314575</v>
      </c>
      <c r="I1079">
        <v>201.48175000000001</v>
      </c>
      <c r="J1079">
        <v>95.713927999999996</v>
      </c>
      <c r="K1079">
        <v>507.346588</v>
      </c>
      <c r="L1079">
        <v>161.169724</v>
      </c>
      <c r="M1079">
        <v>372.09518400000002</v>
      </c>
      <c r="O1079" s="22">
        <f t="shared" si="717"/>
        <v>-4.432835034956506E-3</v>
      </c>
      <c r="P1079" s="22">
        <f t="shared" si="685"/>
        <v>-6.2471164485878861E-3</v>
      </c>
      <c r="Q1079" s="22">
        <f t="shared" si="686"/>
        <v>-1.9231550949380116E-3</v>
      </c>
      <c r="R1079" s="22">
        <f t="shared" si="687"/>
        <v>0</v>
      </c>
      <c r="S1079" s="22">
        <f t="shared" si="688"/>
        <v>2.4410364638889348E-3</v>
      </c>
      <c r="T1079" s="22">
        <f t="shared" si="689"/>
        <v>3.294787542651223E-3</v>
      </c>
      <c r="U1079" s="22">
        <f t="shared" si="690"/>
        <v>8.0313101371407569E-3</v>
      </c>
      <c r="V1079" s="22">
        <f t="shared" si="691"/>
        <v>2.4249183286579878E-3</v>
      </c>
      <c r="W1079" s="22">
        <f t="shared" si="692"/>
        <v>4.6215754673575304E-3</v>
      </c>
      <c r="X1079" s="22">
        <f t="shared" si="693"/>
        <v>-1.5972346363893664E-2</v>
      </c>
      <c r="Y1079" s="22">
        <f t="shared" si="694"/>
        <v>2.0776244953696787E-2</v>
      </c>
      <c r="Z1079" s="16"/>
    </row>
    <row r="1080" spans="1:26">
      <c r="A1080" s="2"/>
      <c r="B1080" s="112">
        <v>45027</v>
      </c>
      <c r="C1080">
        <v>111.365044</v>
      </c>
      <c r="D1080">
        <v>213.62335200000001</v>
      </c>
      <c r="E1080">
        <v>49.305819999999997</v>
      </c>
      <c r="F1080">
        <v>51.425083000000001</v>
      </c>
      <c r="G1080">
        <v>69.244820000000004</v>
      </c>
      <c r="H1080">
        <v>125.9319</v>
      </c>
      <c r="I1080">
        <v>203.444839</v>
      </c>
      <c r="J1080">
        <v>95.617446999999999</v>
      </c>
      <c r="K1080">
        <v>513.04852300000005</v>
      </c>
      <c r="L1080">
        <v>159.946259</v>
      </c>
      <c r="M1080">
        <v>375.54663099999999</v>
      </c>
      <c r="O1080" s="22">
        <f t="shared" si="717"/>
        <v>7.0716631966649679E-3</v>
      </c>
      <c r="P1080" s="22">
        <f t="shared" si="685"/>
        <v>-4.1908586835821549E-3</v>
      </c>
      <c r="Q1080" s="22">
        <f t="shared" si="686"/>
        <v>-2.9233747880855754E-3</v>
      </c>
      <c r="R1080" s="22">
        <f t="shared" si="687"/>
        <v>-4.8526152818088031E-3</v>
      </c>
      <c r="S1080" s="22">
        <f t="shared" si="688"/>
        <v>1.2462496058960104E-2</v>
      </c>
      <c r="T1080" s="22">
        <f t="shared" si="689"/>
        <v>4.926202718239292E-3</v>
      </c>
      <c r="U1080" s="22">
        <f t="shared" si="690"/>
        <v>9.7432596252513548E-3</v>
      </c>
      <c r="V1080" s="22">
        <f t="shared" si="691"/>
        <v>-1.0080142150262761E-3</v>
      </c>
      <c r="W1080" s="22">
        <f t="shared" si="692"/>
        <v>1.1238737255487408E-2</v>
      </c>
      <c r="X1080" s="22">
        <f t="shared" si="693"/>
        <v>-7.591158994601277E-3</v>
      </c>
      <c r="Y1080" s="22">
        <f t="shared" si="694"/>
        <v>9.275709948452171E-3</v>
      </c>
      <c r="Z1080" s="16"/>
    </row>
    <row r="1081" spans="1:26">
      <c r="A1081" s="2"/>
      <c r="B1081" s="112">
        <v>45028</v>
      </c>
      <c r="C1081">
        <v>111.249191</v>
      </c>
      <c r="D1081">
        <v>213.773178</v>
      </c>
      <c r="E1081">
        <v>49.065983000000003</v>
      </c>
      <c r="F1081">
        <v>51.531177999999997</v>
      </c>
      <c r="G1081">
        <v>69.391768999999996</v>
      </c>
      <c r="H1081">
        <v>125.91229199999999</v>
      </c>
      <c r="I1081">
        <v>204.295807</v>
      </c>
      <c r="J1081">
        <v>95.212256999999994</v>
      </c>
      <c r="K1081">
        <v>513.26525900000001</v>
      </c>
      <c r="L1081">
        <v>159.24996899999999</v>
      </c>
      <c r="M1081">
        <v>379.05731200000002</v>
      </c>
      <c r="O1081" s="22">
        <f t="shared" ref="O1081" si="718">(C1081/C1080)-1</f>
        <v>-1.040299503675457E-3</v>
      </c>
      <c r="P1081" s="22">
        <f t="shared" si="685"/>
        <v>7.0135590794384584E-4</v>
      </c>
      <c r="Q1081" s="22">
        <f t="shared" si="686"/>
        <v>-4.8642736293604827E-3</v>
      </c>
      <c r="R1081" s="22">
        <f t="shared" si="687"/>
        <v>2.0630982744354043E-3</v>
      </c>
      <c r="S1081" s="22">
        <f t="shared" si="688"/>
        <v>2.1221659612948862E-3</v>
      </c>
      <c r="T1081" s="22">
        <f t="shared" si="689"/>
        <v>-1.5570320149227435E-4</v>
      </c>
      <c r="U1081" s="22">
        <f t="shared" si="690"/>
        <v>4.1827947279606814E-3</v>
      </c>
      <c r="V1081" s="22">
        <f t="shared" si="691"/>
        <v>-4.2376157564634198E-3</v>
      </c>
      <c r="W1081" s="22">
        <f t="shared" si="692"/>
        <v>4.2244737151309053E-4</v>
      </c>
      <c r="X1081" s="22">
        <f t="shared" si="693"/>
        <v>-4.3532746833422342E-3</v>
      </c>
      <c r="Y1081" s="22">
        <f t="shared" si="694"/>
        <v>9.3481893064832899E-3</v>
      </c>
      <c r="Z1081" s="16"/>
    </row>
    <row r="1082" spans="1:26">
      <c r="A1082" s="2"/>
      <c r="B1082" s="112">
        <v>45029</v>
      </c>
      <c r="C1082">
        <v>111.770538</v>
      </c>
      <c r="D1082">
        <v>220.116455</v>
      </c>
      <c r="E1082">
        <v>49.115260999999997</v>
      </c>
      <c r="F1082">
        <v>52.187007999999999</v>
      </c>
      <c r="G1082">
        <v>69.822823</v>
      </c>
      <c r="H1082">
        <v>126.392426</v>
      </c>
      <c r="I1082">
        <v>205.37721300000001</v>
      </c>
      <c r="J1082">
        <v>94.623749000000004</v>
      </c>
      <c r="K1082">
        <v>518.22857699999997</v>
      </c>
      <c r="L1082">
        <v>164.680984</v>
      </c>
      <c r="M1082">
        <v>379.40240499999999</v>
      </c>
      <c r="O1082" s="22">
        <f t="shared" ref="O1082:O1084" si="719">C1082/C1081-1</f>
        <v>4.6862992468863496E-3</v>
      </c>
      <c r="P1082" s="22">
        <f t="shared" si="685"/>
        <v>2.9672932120604845E-2</v>
      </c>
      <c r="Q1082" s="22">
        <f t="shared" si="686"/>
        <v>1.0043210588484008E-3</v>
      </c>
      <c r="R1082" s="22">
        <f t="shared" si="687"/>
        <v>1.2726858291498777E-2</v>
      </c>
      <c r="S1082" s="22">
        <f t="shared" si="688"/>
        <v>6.2118894821661108E-3</v>
      </c>
      <c r="T1082" s="22">
        <f t="shared" si="689"/>
        <v>3.8132416809630865E-3</v>
      </c>
      <c r="U1082" s="22">
        <f t="shared" si="690"/>
        <v>5.2933342875707279E-3</v>
      </c>
      <c r="V1082" s="22">
        <f t="shared" si="691"/>
        <v>-6.1810109175333139E-3</v>
      </c>
      <c r="W1082" s="22">
        <f t="shared" si="692"/>
        <v>9.6700836711023364E-3</v>
      </c>
      <c r="X1082" s="22">
        <f t="shared" si="693"/>
        <v>3.4103711505275136E-2</v>
      </c>
      <c r="Y1082" s="22">
        <f t="shared" si="694"/>
        <v>9.103979505873383E-4</v>
      </c>
      <c r="Z1082" s="16"/>
    </row>
    <row r="1083" spans="1:26">
      <c r="A1083" s="2"/>
      <c r="B1083" s="112">
        <v>45030</v>
      </c>
      <c r="C1083">
        <v>112.040863</v>
      </c>
      <c r="D1083">
        <v>221.25524899999999</v>
      </c>
      <c r="E1083">
        <v>48.783423999999997</v>
      </c>
      <c r="F1083">
        <v>51.675846</v>
      </c>
      <c r="G1083">
        <v>69.029281999999995</v>
      </c>
      <c r="H1083">
        <v>135.93627900000001</v>
      </c>
      <c r="I1083">
        <v>201.558243</v>
      </c>
      <c r="J1083">
        <v>93.273094</v>
      </c>
      <c r="K1083">
        <v>504.00811800000002</v>
      </c>
      <c r="L1083">
        <v>164.332855</v>
      </c>
      <c r="M1083">
        <v>382.39038099999999</v>
      </c>
      <c r="O1083" s="22">
        <f t="shared" si="719"/>
        <v>2.418571162286165E-3</v>
      </c>
      <c r="P1083" s="22">
        <f t="shared" si="685"/>
        <v>5.1735977666911293E-3</v>
      </c>
      <c r="Q1083" s="22">
        <f t="shared" si="686"/>
        <v>-6.756291084353605E-3</v>
      </c>
      <c r="R1083" s="22">
        <f t="shared" si="687"/>
        <v>-9.7948132991261261E-3</v>
      </c>
      <c r="S1083" s="22">
        <f t="shared" si="688"/>
        <v>-1.1365066118853462E-2</v>
      </c>
      <c r="T1083" s="22">
        <f t="shared" si="689"/>
        <v>7.550969074681757E-2</v>
      </c>
      <c r="U1083" s="22">
        <f t="shared" si="690"/>
        <v>-1.8594906144724033E-2</v>
      </c>
      <c r="V1083" s="22">
        <f t="shared" si="691"/>
        <v>-1.4273953571634523E-2</v>
      </c>
      <c r="W1083" s="22">
        <f t="shared" si="692"/>
        <v>-2.7440514921661552E-2</v>
      </c>
      <c r="X1083" s="22">
        <f t="shared" si="693"/>
        <v>-2.1139599214442528E-3</v>
      </c>
      <c r="Y1083" s="22">
        <f t="shared" si="694"/>
        <v>7.875479861547019E-3</v>
      </c>
      <c r="Z1083" s="16"/>
    </row>
    <row r="1084" spans="1:26">
      <c r="A1084" s="2"/>
      <c r="B1084" s="112">
        <v>45033</v>
      </c>
      <c r="C1084">
        <v>110.737495</v>
      </c>
      <c r="D1084">
        <v>218.62803600000001</v>
      </c>
      <c r="E1084">
        <v>49.125121999999998</v>
      </c>
      <c r="F1084">
        <v>51.868735999999998</v>
      </c>
      <c r="G1084">
        <v>69.705269000000001</v>
      </c>
      <c r="H1084">
        <v>137.01414500000001</v>
      </c>
      <c r="I1084">
        <v>203.44824199999999</v>
      </c>
      <c r="J1084">
        <v>94.421143000000001</v>
      </c>
      <c r="K1084">
        <v>497.66610700000001</v>
      </c>
      <c r="L1084">
        <v>164.35273699999999</v>
      </c>
      <c r="M1084">
        <v>385.98974600000003</v>
      </c>
      <c r="O1084" s="22">
        <f t="shared" si="719"/>
        <v>-1.163297001737662E-2</v>
      </c>
      <c r="P1084" s="22">
        <f t="shared" si="685"/>
        <v>-1.187412733426263E-2</v>
      </c>
      <c r="Q1084" s="22">
        <f t="shared" si="686"/>
        <v>7.0043873919141131E-3</v>
      </c>
      <c r="R1084" s="22">
        <f t="shared" si="687"/>
        <v>3.7326916718498637E-3</v>
      </c>
      <c r="S1084" s="22">
        <f t="shared" si="688"/>
        <v>9.792757224390769E-3</v>
      </c>
      <c r="T1084" s="22">
        <f t="shared" si="689"/>
        <v>7.9292004160271823E-3</v>
      </c>
      <c r="U1084" s="22">
        <f t="shared" si="690"/>
        <v>9.3769372657213079E-3</v>
      </c>
      <c r="V1084" s="22">
        <f t="shared" si="691"/>
        <v>1.2308469149742152E-2</v>
      </c>
      <c r="W1084" s="22">
        <f t="shared" si="692"/>
        <v>-1.2583152480095561E-2</v>
      </c>
      <c r="X1084" s="22">
        <f t="shared" si="693"/>
        <v>1.209861533775225E-4</v>
      </c>
      <c r="Y1084" s="22">
        <f t="shared" si="694"/>
        <v>9.4128021489119362E-3</v>
      </c>
      <c r="Z1084" s="16"/>
    </row>
    <row r="1085" spans="1:26">
      <c r="A1085" s="2"/>
      <c r="B1085" s="112">
        <v>45034</v>
      </c>
      <c r="C1085">
        <v>112.90012400000001</v>
      </c>
      <c r="D1085">
        <v>217.65905799999999</v>
      </c>
      <c r="E1085">
        <v>49.233539999999998</v>
      </c>
      <c r="F1085">
        <v>51.868735999999998</v>
      </c>
      <c r="G1085">
        <v>70.175522000000001</v>
      </c>
      <c r="H1085">
        <v>138.55252100000001</v>
      </c>
      <c r="I1085">
        <v>202.81497200000001</v>
      </c>
      <c r="J1085">
        <v>94.083481000000006</v>
      </c>
      <c r="K1085">
        <v>496.80929600000002</v>
      </c>
      <c r="L1085">
        <v>165.58616599999999</v>
      </c>
      <c r="M1085">
        <v>391.18661500000002</v>
      </c>
      <c r="O1085" s="22">
        <f t="shared" ref="O1085" si="720">(C1085/C1084)-1</f>
        <v>1.9529329248417771E-2</v>
      </c>
      <c r="P1085" s="22">
        <f t="shared" si="685"/>
        <v>-4.4320848219119302E-3</v>
      </c>
      <c r="Q1085" s="22">
        <f t="shared" si="686"/>
        <v>2.2069767073555902E-3</v>
      </c>
      <c r="R1085" s="22">
        <f t="shared" si="687"/>
        <v>0</v>
      </c>
      <c r="S1085" s="22">
        <f t="shared" si="688"/>
        <v>6.746304931410485E-3</v>
      </c>
      <c r="T1085" s="22">
        <f t="shared" si="689"/>
        <v>1.1227862641481234E-2</v>
      </c>
      <c r="U1085" s="22">
        <f t="shared" si="690"/>
        <v>-3.1126835689245791E-3</v>
      </c>
      <c r="V1085" s="22">
        <f t="shared" si="691"/>
        <v>-3.5761270121459354E-3</v>
      </c>
      <c r="W1085" s="22">
        <f t="shared" si="692"/>
        <v>-1.7216583326620238E-3</v>
      </c>
      <c r="X1085" s="22">
        <f t="shared" si="693"/>
        <v>7.5047670182699644E-3</v>
      </c>
      <c r="Y1085" s="22">
        <f t="shared" si="694"/>
        <v>1.3463748853058899E-2</v>
      </c>
      <c r="Z1085" s="16"/>
    </row>
    <row r="1086" spans="1:26">
      <c r="A1086" s="2"/>
      <c r="B1086" s="112">
        <v>45035</v>
      </c>
      <c r="C1086">
        <v>112.5429</v>
      </c>
      <c r="D1086">
        <v>215.47137499999999</v>
      </c>
      <c r="E1086">
        <v>49.286113999999998</v>
      </c>
      <c r="F1086">
        <v>51.945895999999998</v>
      </c>
      <c r="G1086">
        <v>69.764053000000004</v>
      </c>
      <c r="H1086">
        <v>138.37614400000001</v>
      </c>
      <c r="I1086">
        <v>202.75654599999999</v>
      </c>
      <c r="J1086">
        <v>94.681640999999999</v>
      </c>
      <c r="K1086">
        <v>478.80721999999997</v>
      </c>
      <c r="L1086">
        <v>166.740005</v>
      </c>
      <c r="M1086">
        <v>387.32098400000001</v>
      </c>
      <c r="O1086" s="22">
        <f t="shared" ref="O1086:O1088" si="721">C1086/C1085-1</f>
        <v>-3.1640709269725731E-3</v>
      </c>
      <c r="P1086" s="22">
        <f t="shared" si="685"/>
        <v>-1.0050962363349014E-2</v>
      </c>
      <c r="Q1086" s="22">
        <f t="shared" si="686"/>
        <v>1.067849275107946E-3</v>
      </c>
      <c r="R1086" s="22">
        <f t="shared" si="687"/>
        <v>1.487601317294418E-3</v>
      </c>
      <c r="S1086" s="22">
        <f t="shared" si="688"/>
        <v>-5.8634262813178628E-3</v>
      </c>
      <c r="T1086" s="22">
        <f t="shared" si="689"/>
        <v>-1.2729974072431816E-3</v>
      </c>
      <c r="U1086" s="22">
        <f t="shared" si="690"/>
        <v>-2.8807537936614835E-4</v>
      </c>
      <c r="V1086" s="22">
        <f t="shared" si="691"/>
        <v>6.3577579575313514E-3</v>
      </c>
      <c r="W1086" s="22">
        <f t="shared" si="692"/>
        <v>-3.6235384774281787E-2</v>
      </c>
      <c r="X1086" s="22">
        <f t="shared" si="693"/>
        <v>6.9682089263423119E-3</v>
      </c>
      <c r="Y1086" s="22">
        <f t="shared" si="694"/>
        <v>-9.8818079447836604E-3</v>
      </c>
      <c r="Z1086" s="16"/>
    </row>
    <row r="1087" spans="1:26">
      <c r="A1087" s="2"/>
      <c r="B1087" s="112">
        <v>45036</v>
      </c>
      <c r="C1087">
        <v>111.645027</v>
      </c>
      <c r="D1087">
        <v>212.844177</v>
      </c>
      <c r="E1087">
        <v>49.601517000000001</v>
      </c>
      <c r="F1087">
        <v>52.350966999999997</v>
      </c>
      <c r="G1087">
        <v>68.862731999999994</v>
      </c>
      <c r="H1087">
        <v>137.974411</v>
      </c>
      <c r="I1087">
        <v>200.29173299999999</v>
      </c>
      <c r="J1087">
        <v>95.183318999999997</v>
      </c>
      <c r="K1087">
        <v>480.04806500000001</v>
      </c>
      <c r="L1087">
        <v>165.765198</v>
      </c>
      <c r="M1087">
        <v>384.944458</v>
      </c>
      <c r="O1087" s="22">
        <f t="shared" si="721"/>
        <v>-7.9780510365381474E-3</v>
      </c>
      <c r="P1087" s="22">
        <f t="shared" si="685"/>
        <v>-1.2192793590331874E-2</v>
      </c>
      <c r="Q1087" s="22">
        <f t="shared" si="686"/>
        <v>6.3994292591216251E-3</v>
      </c>
      <c r="R1087" s="22">
        <f t="shared" si="687"/>
        <v>7.7979403801216041E-3</v>
      </c>
      <c r="S1087" s="22">
        <f t="shared" si="688"/>
        <v>-1.2919561883825925E-2</v>
      </c>
      <c r="T1087" s="22">
        <f t="shared" si="689"/>
        <v>-2.9031955103475671E-3</v>
      </c>
      <c r="U1087" s="22">
        <f t="shared" si="690"/>
        <v>-1.2156515035524396E-2</v>
      </c>
      <c r="V1087" s="22">
        <f t="shared" si="691"/>
        <v>5.2985773662288516E-3</v>
      </c>
      <c r="W1087" s="22">
        <f t="shared" si="692"/>
        <v>2.5915336030231106E-3</v>
      </c>
      <c r="X1087" s="22">
        <f t="shared" si="693"/>
        <v>-5.8462694660468273E-3</v>
      </c>
      <c r="Y1087" s="22">
        <f t="shared" si="694"/>
        <v>-6.1358049219456534E-3</v>
      </c>
      <c r="Z1087" s="16"/>
    </row>
    <row r="1088" spans="1:26">
      <c r="A1088" s="2"/>
      <c r="B1088" s="112">
        <v>45037</v>
      </c>
      <c r="C1088">
        <v>112.002251</v>
      </c>
      <c r="D1088">
        <v>212.66435200000001</v>
      </c>
      <c r="E1088">
        <v>49.851219</v>
      </c>
      <c r="F1088">
        <v>52.572792</v>
      </c>
      <c r="G1088">
        <v>68.470855999999998</v>
      </c>
      <c r="H1088">
        <v>137.709824</v>
      </c>
      <c r="I1088">
        <v>198.87912</v>
      </c>
      <c r="J1088">
        <v>95.549919000000003</v>
      </c>
      <c r="K1088">
        <v>476.46343999999999</v>
      </c>
      <c r="L1088">
        <v>164.14385999999999</v>
      </c>
      <c r="M1088">
        <v>381.33526599999999</v>
      </c>
      <c r="O1088" s="22">
        <f t="shared" si="721"/>
        <v>3.1996409477335064E-3</v>
      </c>
      <c r="P1088" s="22">
        <f t="shared" si="685"/>
        <v>-8.4486689997631537E-4</v>
      </c>
      <c r="Q1088" s="22">
        <f t="shared" si="686"/>
        <v>5.0341605479524709E-3</v>
      </c>
      <c r="R1088" s="22">
        <f t="shared" si="687"/>
        <v>4.2372665246088737E-3</v>
      </c>
      <c r="S1088" s="22">
        <f t="shared" si="688"/>
        <v>-5.6906833147426505E-3</v>
      </c>
      <c r="T1088" s="22">
        <f t="shared" si="689"/>
        <v>-1.9176526870624544E-3</v>
      </c>
      <c r="U1088" s="22">
        <f t="shared" si="690"/>
        <v>-7.0527773605113531E-3</v>
      </c>
      <c r="V1088" s="22">
        <f t="shared" si="691"/>
        <v>3.8515152008935516E-3</v>
      </c>
      <c r="W1088" s="22">
        <f t="shared" si="692"/>
        <v>-7.4672210167121555E-3</v>
      </c>
      <c r="X1088" s="22">
        <f t="shared" si="693"/>
        <v>-9.7809312181439401E-3</v>
      </c>
      <c r="Y1088" s="22">
        <f t="shared" si="694"/>
        <v>-9.3758772856524786E-3</v>
      </c>
      <c r="Z1088" s="16"/>
    </row>
    <row r="1089" spans="1:26">
      <c r="A1089" s="2"/>
      <c r="B1089" s="112">
        <v>45040</v>
      </c>
      <c r="C1089">
        <v>114.116585</v>
      </c>
      <c r="D1089">
        <v>212.56445299999999</v>
      </c>
      <c r="E1089">
        <v>50.189624999999999</v>
      </c>
      <c r="F1089">
        <v>52.611373999999998</v>
      </c>
      <c r="G1089">
        <v>69.117462000000003</v>
      </c>
      <c r="H1089">
        <v>137.89601099999999</v>
      </c>
      <c r="I1089">
        <v>198.68426500000001</v>
      </c>
      <c r="J1089">
        <v>96.321738999999994</v>
      </c>
      <c r="K1089">
        <v>481.505585</v>
      </c>
      <c r="L1089">
        <v>164.45220900000001</v>
      </c>
      <c r="M1089">
        <v>382.65661599999999</v>
      </c>
      <c r="O1089" s="22">
        <f t="shared" ref="O1089" si="722">(C1089/C1088)-1</f>
        <v>1.8877602736752097E-2</v>
      </c>
      <c r="P1089" s="22">
        <f t="shared" si="685"/>
        <v>-4.6974962686752164E-4</v>
      </c>
      <c r="Q1089" s="22">
        <f t="shared" si="686"/>
        <v>6.7883194591489282E-3</v>
      </c>
      <c r="R1089" s="22">
        <f t="shared" si="687"/>
        <v>7.3387770617161507E-4</v>
      </c>
      <c r="S1089" s="22">
        <f t="shared" si="688"/>
        <v>9.4435214889092567E-3</v>
      </c>
      <c r="T1089" s="22">
        <f t="shared" si="689"/>
        <v>1.3520240937929806E-3</v>
      </c>
      <c r="U1089" s="22">
        <f t="shared" si="690"/>
        <v>-9.7976600057358976E-4</v>
      </c>
      <c r="V1089" s="22">
        <f t="shared" si="691"/>
        <v>8.077662525281637E-3</v>
      </c>
      <c r="W1089" s="22">
        <f t="shared" si="692"/>
        <v>1.058243839233497E-2</v>
      </c>
      <c r="X1089" s="22">
        <f t="shared" si="693"/>
        <v>1.8785289927993887E-3</v>
      </c>
      <c r="Y1089" s="22">
        <f t="shared" si="694"/>
        <v>3.4650611097688522E-3</v>
      </c>
      <c r="Z1089" s="16"/>
    </row>
    <row r="1090" spans="1:26">
      <c r="A1090" s="2"/>
      <c r="B1090" s="112">
        <v>45041</v>
      </c>
      <c r="C1090">
        <v>112.494621</v>
      </c>
      <c r="D1090">
        <v>207.330017</v>
      </c>
      <c r="E1090">
        <v>49.798648999999997</v>
      </c>
      <c r="F1090">
        <v>52.756042000000001</v>
      </c>
      <c r="G1090">
        <v>66.609436000000002</v>
      </c>
      <c r="H1090">
        <v>134.89764400000001</v>
      </c>
      <c r="I1090">
        <v>196.540955</v>
      </c>
      <c r="J1090">
        <v>96.861992000000001</v>
      </c>
      <c r="K1090">
        <v>484.44030800000002</v>
      </c>
      <c r="L1090">
        <v>162.900497</v>
      </c>
      <c r="M1090">
        <v>374.20550500000002</v>
      </c>
      <c r="O1090" s="22">
        <f t="shared" ref="O1090:O1092" si="723">C1090/C1089-1</f>
        <v>-1.4213218876116929E-2</v>
      </c>
      <c r="P1090" s="22">
        <f t="shared" si="685"/>
        <v>-2.4625170982845335E-2</v>
      </c>
      <c r="Q1090" s="22">
        <f t="shared" si="686"/>
        <v>-7.7899765140704291E-3</v>
      </c>
      <c r="R1090" s="22">
        <f t="shared" si="687"/>
        <v>2.7497476116096209E-3</v>
      </c>
      <c r="S1090" s="22">
        <f t="shared" si="688"/>
        <v>-3.6286430772009548E-2</v>
      </c>
      <c r="T1090" s="22">
        <f t="shared" si="689"/>
        <v>-2.1743681911146617E-2</v>
      </c>
      <c r="U1090" s="22">
        <f t="shared" si="690"/>
        <v>-1.0787517572164118E-2</v>
      </c>
      <c r="V1090" s="22">
        <f t="shared" si="691"/>
        <v>5.6088376892780012E-3</v>
      </c>
      <c r="W1090" s="22">
        <f t="shared" si="692"/>
        <v>6.094888805910692E-3</v>
      </c>
      <c r="X1090" s="22">
        <f t="shared" si="693"/>
        <v>-9.4356409648471695E-3</v>
      </c>
      <c r="Y1090" s="22">
        <f t="shared" si="694"/>
        <v>-2.2085364911082483E-2</v>
      </c>
      <c r="Z1090" s="16"/>
    </row>
    <row r="1091" spans="1:26">
      <c r="A1091" s="2"/>
      <c r="B1091" s="112">
        <v>45042</v>
      </c>
      <c r="C1091">
        <v>111.46159400000001</v>
      </c>
      <c r="D1091">
        <v>209.178055</v>
      </c>
      <c r="E1091">
        <v>49.581806</v>
      </c>
      <c r="F1091">
        <v>52.457058000000004</v>
      </c>
      <c r="G1091">
        <v>66.002021999999997</v>
      </c>
      <c r="H1091">
        <v>132.506775</v>
      </c>
      <c r="I1091">
        <v>195.177032</v>
      </c>
      <c r="J1091">
        <v>95.6464</v>
      </c>
      <c r="K1091">
        <v>475.60665899999998</v>
      </c>
      <c r="L1091">
        <v>162.890533</v>
      </c>
      <c r="M1091">
        <v>369.41293300000001</v>
      </c>
      <c r="O1091" s="22">
        <f t="shared" si="723"/>
        <v>-9.1829012873423377E-3</v>
      </c>
      <c r="P1091" s="22">
        <f t="shared" si="685"/>
        <v>8.9135091326404403E-3</v>
      </c>
      <c r="Q1091" s="22">
        <f t="shared" si="686"/>
        <v>-4.3543952367061101E-3</v>
      </c>
      <c r="R1091" s="22">
        <f t="shared" si="687"/>
        <v>-5.6672939944963918E-3</v>
      </c>
      <c r="S1091" s="22">
        <f t="shared" si="688"/>
        <v>-9.1190383296445576E-3</v>
      </c>
      <c r="T1091" s="22">
        <f t="shared" si="689"/>
        <v>-1.7723578626769876E-2</v>
      </c>
      <c r="U1091" s="22">
        <f t="shared" si="690"/>
        <v>-6.9396375935997234E-3</v>
      </c>
      <c r="V1091" s="22">
        <f t="shared" si="691"/>
        <v>-1.2549731580990042E-2</v>
      </c>
      <c r="W1091" s="22">
        <f t="shared" si="692"/>
        <v>-1.823475225765081E-2</v>
      </c>
      <c r="X1091" s="22">
        <f t="shared" si="693"/>
        <v>-6.1166173114801659E-5</v>
      </c>
      <c r="Y1091" s="22">
        <f t="shared" si="694"/>
        <v>-1.2807326284523857E-2</v>
      </c>
      <c r="Z1091" s="16"/>
    </row>
    <row r="1092" spans="1:26">
      <c r="A1092" s="2"/>
      <c r="B1092" s="112">
        <v>45043</v>
      </c>
      <c r="C1092">
        <v>112.793915</v>
      </c>
      <c r="D1092">
        <v>238.30714399999999</v>
      </c>
      <c r="E1092">
        <v>49.736224999999997</v>
      </c>
      <c r="F1092">
        <v>53.517963000000002</v>
      </c>
      <c r="G1092">
        <v>67.305015999999995</v>
      </c>
      <c r="H1092">
        <v>134.29011499999999</v>
      </c>
      <c r="I1092">
        <v>200.34045399999999</v>
      </c>
      <c r="J1092">
        <v>95.684982000000005</v>
      </c>
      <c r="K1092">
        <v>483.01236</v>
      </c>
      <c r="L1092">
        <v>167.51586900000001</v>
      </c>
      <c r="M1092">
        <v>366.69125400000001</v>
      </c>
      <c r="O1092" s="22">
        <f t="shared" si="723"/>
        <v>1.1953184520221427E-2</v>
      </c>
      <c r="P1092" s="22">
        <f t="shared" si="685"/>
        <v>0.13925499498501415</v>
      </c>
      <c r="Q1092" s="22">
        <f t="shared" si="686"/>
        <v>3.1144287079820643E-3</v>
      </c>
      <c r="R1092" s="22">
        <f t="shared" si="687"/>
        <v>2.0224256571918175E-2</v>
      </c>
      <c r="S1092" s="22">
        <f t="shared" si="688"/>
        <v>1.9741728518559709E-2</v>
      </c>
      <c r="T1092" s="22">
        <f t="shared" si="689"/>
        <v>1.3458481651221099E-2</v>
      </c>
      <c r="U1092" s="22">
        <f t="shared" si="690"/>
        <v>2.6455069774808271E-2</v>
      </c>
      <c r="V1092" s="22">
        <f t="shared" si="691"/>
        <v>4.0338162230879604E-4</v>
      </c>
      <c r="W1092" s="22">
        <f t="shared" si="692"/>
        <v>1.5571062473286323E-2</v>
      </c>
      <c r="X1092" s="22">
        <f t="shared" si="693"/>
        <v>2.8395364143108281E-2</v>
      </c>
      <c r="Y1092" s="22">
        <f t="shared" si="694"/>
        <v>-7.3675790879795811E-3</v>
      </c>
      <c r="Z1092" s="16"/>
    </row>
    <row r="1093" spans="1:26">
      <c r="A1093" s="2"/>
      <c r="B1093" s="112">
        <v>45044</v>
      </c>
      <c r="C1093">
        <v>114.25174699999999</v>
      </c>
      <c r="D1093">
        <v>240.065292</v>
      </c>
      <c r="E1093">
        <v>49.601517000000001</v>
      </c>
      <c r="F1093">
        <v>53.556541000000003</v>
      </c>
      <c r="G1093">
        <v>68.304305999999997</v>
      </c>
      <c r="H1093">
        <v>135.45616100000001</v>
      </c>
      <c r="I1093">
        <v>199.12266500000001</v>
      </c>
      <c r="J1093">
        <v>95.000007999999994</v>
      </c>
      <c r="K1093">
        <v>484.60766599999999</v>
      </c>
      <c r="L1093">
        <v>168.77911399999999</v>
      </c>
      <c r="M1093">
        <v>372.77563500000002</v>
      </c>
      <c r="O1093" s="22">
        <f t="shared" ref="O1093" si="724">(C1093/C1092)-1</f>
        <v>1.2924739778737093E-2</v>
      </c>
      <c r="P1093" s="22">
        <f t="shared" si="685"/>
        <v>7.3776554512356984E-3</v>
      </c>
      <c r="Q1093" s="22">
        <f t="shared" si="686"/>
        <v>-2.7084484196376879E-3</v>
      </c>
      <c r="R1093" s="22">
        <f t="shared" si="687"/>
        <v>7.2084208436717923E-4</v>
      </c>
      <c r="S1093" s="22">
        <f t="shared" si="688"/>
        <v>1.4847184643712152E-2</v>
      </c>
      <c r="T1093" s="22">
        <f t="shared" si="689"/>
        <v>8.6830367223977856E-3</v>
      </c>
      <c r="U1093" s="22">
        <f t="shared" si="690"/>
        <v>-6.0785975856877394E-3</v>
      </c>
      <c r="V1093" s="22">
        <f t="shared" si="691"/>
        <v>-7.1586364514339973E-3</v>
      </c>
      <c r="W1093" s="22">
        <f t="shared" si="692"/>
        <v>3.3028264535508445E-3</v>
      </c>
      <c r="X1093" s="22">
        <f t="shared" si="693"/>
        <v>7.5410467530092617E-3</v>
      </c>
      <c r="Y1093" s="22">
        <f t="shared" si="694"/>
        <v>1.6592653720614692E-2</v>
      </c>
      <c r="Z1093" s="16"/>
    </row>
    <row r="1094" spans="1:26">
      <c r="A1094" s="2"/>
      <c r="B1094" s="112">
        <v>45047</v>
      </c>
      <c r="C1094">
        <v>110.708527</v>
      </c>
      <c r="D1094">
        <v>242.92224100000001</v>
      </c>
      <c r="E1094">
        <v>49.805218000000004</v>
      </c>
      <c r="F1094">
        <v>53.373294999999999</v>
      </c>
      <c r="G1094">
        <v>67.971207000000007</v>
      </c>
      <c r="H1094">
        <v>138.356537</v>
      </c>
      <c r="I1094">
        <v>194.358688</v>
      </c>
      <c r="J1094">
        <v>95.617446999999999</v>
      </c>
      <c r="K1094">
        <v>488.16281099999998</v>
      </c>
      <c r="L1094">
        <v>168.68957499999999</v>
      </c>
      <c r="M1094">
        <v>376.81872600000003</v>
      </c>
      <c r="O1094" s="22">
        <f t="shared" ref="O1094:O1096" si="725">C1094/C1093-1</f>
        <v>-3.101239230941466E-2</v>
      </c>
      <c r="P1094" s="22">
        <f t="shared" si="685"/>
        <v>1.1900716576721981E-2</v>
      </c>
      <c r="Q1094" s="22">
        <f t="shared" si="686"/>
        <v>4.1067493963944379E-3</v>
      </c>
      <c r="R1094" s="22">
        <f t="shared" si="687"/>
        <v>-3.4215428513205692E-3</v>
      </c>
      <c r="S1094" s="22">
        <f t="shared" si="688"/>
        <v>-4.8766910829896037E-3</v>
      </c>
      <c r="T1094" s="22">
        <f t="shared" si="689"/>
        <v>2.1411916435458256E-2</v>
      </c>
      <c r="U1094" s="22">
        <f t="shared" si="690"/>
        <v>-2.3924835477669104E-2</v>
      </c>
      <c r="V1094" s="22">
        <f t="shared" si="691"/>
        <v>6.4993573474225741E-3</v>
      </c>
      <c r="W1094" s="22">
        <f t="shared" si="692"/>
        <v>7.3361303368237873E-3</v>
      </c>
      <c r="X1094" s="22">
        <f t="shared" si="693"/>
        <v>-5.3050995397452283E-4</v>
      </c>
      <c r="Y1094" s="22">
        <f t="shared" si="694"/>
        <v>1.0845910033792761E-2</v>
      </c>
      <c r="Z1094" s="16"/>
    </row>
    <row r="1095" spans="1:26">
      <c r="A1095" s="2"/>
      <c r="B1095" s="112">
        <v>45048</v>
      </c>
      <c r="C1095">
        <v>106.29640999999999</v>
      </c>
      <c r="D1095">
        <v>238.986435</v>
      </c>
      <c r="E1095">
        <v>49.670516999999997</v>
      </c>
      <c r="F1095">
        <v>53.460098000000002</v>
      </c>
      <c r="G1095">
        <v>63.709538000000002</v>
      </c>
      <c r="H1095">
        <v>136.12245200000001</v>
      </c>
      <c r="I1095">
        <v>191.075546</v>
      </c>
      <c r="J1095">
        <v>95.096480999999997</v>
      </c>
      <c r="K1095">
        <v>485.88790899999998</v>
      </c>
      <c r="L1095">
        <v>167.64514199999999</v>
      </c>
      <c r="M1095">
        <v>378.47543300000001</v>
      </c>
      <c r="O1095" s="22">
        <f t="shared" si="725"/>
        <v>-3.9853452300020242E-2</v>
      </c>
      <c r="P1095" s="22">
        <f t="shared" si="685"/>
        <v>-1.6201917057071857E-2</v>
      </c>
      <c r="Q1095" s="22">
        <f t="shared" si="686"/>
        <v>-2.7045559764442562E-3</v>
      </c>
      <c r="R1095" s="22">
        <f t="shared" si="687"/>
        <v>1.6263376656810991E-3</v>
      </c>
      <c r="S1095" s="22">
        <f t="shared" si="688"/>
        <v>-6.2698150997966051E-2</v>
      </c>
      <c r="T1095" s="22">
        <f t="shared" si="689"/>
        <v>-1.6147303542296654E-2</v>
      </c>
      <c r="U1095" s="22">
        <f t="shared" si="690"/>
        <v>-1.6892180297080395E-2</v>
      </c>
      <c r="V1095" s="22">
        <f t="shared" si="691"/>
        <v>-5.4484408059963796E-3</v>
      </c>
      <c r="W1095" s="22">
        <f t="shared" si="692"/>
        <v>-4.6601296713689733E-3</v>
      </c>
      <c r="X1095" s="22">
        <f t="shared" si="693"/>
        <v>-6.1914495901717048E-3</v>
      </c>
      <c r="Y1095" s="22">
        <f t="shared" si="694"/>
        <v>4.3965622876183108E-3</v>
      </c>
      <c r="Z1095" s="16"/>
    </row>
    <row r="1096" spans="1:26">
      <c r="A1096" s="2"/>
      <c r="B1096" s="112">
        <v>45049</v>
      </c>
      <c r="C1096">
        <v>104.20137800000001</v>
      </c>
      <c r="D1096">
        <v>236.77877799999999</v>
      </c>
      <c r="E1096">
        <v>49.486525999999998</v>
      </c>
      <c r="F1096">
        <v>53.517963000000002</v>
      </c>
      <c r="G1096">
        <v>63.092331000000001</v>
      </c>
      <c r="H1096">
        <v>133.241669</v>
      </c>
      <c r="I1096">
        <v>187.02273600000001</v>
      </c>
      <c r="J1096">
        <v>94.585166999999998</v>
      </c>
      <c r="K1096">
        <v>481.99795499999999</v>
      </c>
      <c r="L1096">
        <v>166.56094400000001</v>
      </c>
      <c r="M1096">
        <v>376.91735799999998</v>
      </c>
      <c r="O1096" s="22">
        <f t="shared" si="725"/>
        <v>-1.9709339195933206E-2</v>
      </c>
      <c r="P1096" s="22">
        <f t="shared" si="685"/>
        <v>-9.2375828778734626E-3</v>
      </c>
      <c r="Q1096" s="22">
        <f t="shared" si="686"/>
        <v>-3.7042296137163033E-3</v>
      </c>
      <c r="R1096" s="22">
        <f t="shared" si="687"/>
        <v>1.0823960704300362E-3</v>
      </c>
      <c r="S1096" s="22">
        <f t="shared" si="688"/>
        <v>-9.6878272763490925E-3</v>
      </c>
      <c r="T1096" s="22">
        <f t="shared" si="689"/>
        <v>-2.1163172993680757E-2</v>
      </c>
      <c r="U1096" s="22">
        <f t="shared" si="690"/>
        <v>-2.1210511155624223E-2</v>
      </c>
      <c r="V1096" s="22">
        <f t="shared" si="691"/>
        <v>-5.3767920182030693E-3</v>
      </c>
      <c r="W1096" s="22">
        <f t="shared" si="692"/>
        <v>-8.005867048648807E-3</v>
      </c>
      <c r="X1096" s="22">
        <f t="shared" si="693"/>
        <v>-6.467219909062405E-3</v>
      </c>
      <c r="Y1096" s="22">
        <f t="shared" si="694"/>
        <v>-4.1167136996181908E-3</v>
      </c>
      <c r="Z1096" s="16"/>
    </row>
    <row r="1097" spans="1:26">
      <c r="A1097" s="2"/>
      <c r="B1097" s="112">
        <v>45050</v>
      </c>
      <c r="C1097">
        <v>102.376678</v>
      </c>
      <c r="D1097">
        <v>233.272491</v>
      </c>
      <c r="E1097">
        <v>49.625042000000001</v>
      </c>
      <c r="F1097">
        <v>53.440807</v>
      </c>
      <c r="G1097">
        <v>62.759234999999997</v>
      </c>
      <c r="H1097">
        <v>131.41911300000001</v>
      </c>
      <c r="I1097">
        <v>189.390106</v>
      </c>
      <c r="J1097">
        <v>95.048248000000001</v>
      </c>
      <c r="K1097">
        <v>479.87081899999998</v>
      </c>
      <c r="L1097">
        <v>164.90976000000001</v>
      </c>
      <c r="M1097">
        <v>368.40707400000002</v>
      </c>
      <c r="O1097" s="22">
        <f t="shared" ref="O1097" si="726">(C1097/C1096)-1</f>
        <v>-1.7511284735601151E-2</v>
      </c>
      <c r="P1097" s="22">
        <f t="shared" ref="P1097:P1160" si="727">D1097/D1096-1</f>
        <v>-1.4808282353750424E-2</v>
      </c>
      <c r="Q1097" s="22">
        <f t="shared" ref="Q1097:Q1160" si="728">E1097/E1096-1</f>
        <v>2.7990649414348923E-3</v>
      </c>
      <c r="R1097" s="22">
        <f t="shared" ref="R1097:R1160" si="729">F1097/F1096-1</f>
        <v>-1.4416841687341364E-3</v>
      </c>
      <c r="S1097" s="22">
        <f t="shared" ref="S1097:S1160" si="730">G1097/G1096-1</f>
        <v>-5.2795006099870534E-3</v>
      </c>
      <c r="T1097" s="22">
        <f t="shared" ref="T1097:T1160" si="731">H1097/H1096-1</f>
        <v>-1.3678573780098735E-2</v>
      </c>
      <c r="U1097" s="22">
        <f t="shared" ref="U1097:U1160" si="732">I1097/I1096-1</f>
        <v>1.265819360058984E-2</v>
      </c>
      <c r="V1097" s="22">
        <f t="shared" ref="V1097:V1160" si="733">J1097/J1096-1</f>
        <v>4.895915656627281E-3</v>
      </c>
      <c r="W1097" s="22">
        <f t="shared" ref="W1097:W1160" si="734">K1097/K1096-1</f>
        <v>-4.413163952116772E-3</v>
      </c>
      <c r="X1097" s="22">
        <f t="shared" ref="X1097:X1160" si="735">L1097/L1096-1</f>
        <v>-9.9133924216951996E-3</v>
      </c>
      <c r="Y1097" s="22">
        <f t="shared" ref="Y1097:Y1160" si="736">M1097/M1096-1</f>
        <v>-2.2578647067774349E-2</v>
      </c>
      <c r="Z1097" s="16"/>
    </row>
    <row r="1098" spans="1:26">
      <c r="A1098" s="2"/>
      <c r="B1098" s="112">
        <v>45051</v>
      </c>
      <c r="C1098">
        <v>104.925476</v>
      </c>
      <c r="D1098">
        <v>232.53327899999999</v>
      </c>
      <c r="E1098">
        <v>50.053780000000003</v>
      </c>
      <c r="F1098">
        <v>53.585479999999997</v>
      </c>
      <c r="G1098">
        <v>64.179794000000001</v>
      </c>
      <c r="H1098">
        <v>133.98637400000001</v>
      </c>
      <c r="I1098">
        <v>191.67955000000001</v>
      </c>
      <c r="J1098">
        <v>95.984061999999994</v>
      </c>
      <c r="K1098">
        <v>486.76437399999998</v>
      </c>
      <c r="L1098">
        <v>172.648483</v>
      </c>
      <c r="M1098">
        <v>375.80306999999999</v>
      </c>
      <c r="O1098" s="22">
        <f t="shared" ref="O1098:O1100" si="737">C1098/C1097-1</f>
        <v>2.4896275692790182E-2</v>
      </c>
      <c r="P1098" s="22">
        <f t="shared" si="727"/>
        <v>-3.1688777224915254E-3</v>
      </c>
      <c r="Q1098" s="22">
        <f t="shared" si="728"/>
        <v>8.6395493630011533E-3</v>
      </c>
      <c r="R1098" s="22">
        <f t="shared" si="729"/>
        <v>2.7071634603121897E-3</v>
      </c>
      <c r="S1098" s="22">
        <f t="shared" si="730"/>
        <v>2.2635059206824293E-2</v>
      </c>
      <c r="T1098" s="22">
        <f t="shared" si="731"/>
        <v>1.9534913464223536E-2</v>
      </c>
      <c r="U1098" s="22">
        <f t="shared" si="732"/>
        <v>1.2088508995290459E-2</v>
      </c>
      <c r="V1098" s="22">
        <f t="shared" si="733"/>
        <v>9.8456733258249773E-3</v>
      </c>
      <c r="W1098" s="22">
        <f t="shared" si="734"/>
        <v>1.4365439045377792E-2</v>
      </c>
      <c r="X1098" s="22">
        <f t="shared" si="735"/>
        <v>4.6927016326989923E-2</v>
      </c>
      <c r="Y1098" s="22">
        <f t="shared" si="736"/>
        <v>2.0075607994432643E-2</v>
      </c>
      <c r="Z1098" s="16"/>
    </row>
    <row r="1099" spans="1:26">
      <c r="A1099" s="2"/>
      <c r="B1099" s="112">
        <v>45054</v>
      </c>
      <c r="C1099">
        <v>105.340614</v>
      </c>
      <c r="D1099">
        <v>233.02276599999999</v>
      </c>
      <c r="E1099">
        <v>50.367088000000003</v>
      </c>
      <c r="F1099">
        <v>53.354008</v>
      </c>
      <c r="G1099">
        <v>63.454815000000004</v>
      </c>
      <c r="H1099">
        <v>134.30972299999999</v>
      </c>
      <c r="I1099">
        <v>188.23078899999999</v>
      </c>
      <c r="J1099">
        <v>95.520988000000003</v>
      </c>
      <c r="K1099">
        <v>485.12960800000002</v>
      </c>
      <c r="L1099">
        <v>172.57882699999999</v>
      </c>
      <c r="M1099">
        <v>374.97470099999998</v>
      </c>
      <c r="O1099" s="22">
        <f t="shared" si="737"/>
        <v>3.9565033757864576E-3</v>
      </c>
      <c r="P1099" s="22">
        <f t="shared" si="727"/>
        <v>2.1050191271760887E-3</v>
      </c>
      <c r="Q1099" s="22">
        <f t="shared" si="728"/>
        <v>6.2594273599316796E-3</v>
      </c>
      <c r="R1099" s="22">
        <f t="shared" si="729"/>
        <v>-4.3196776440184159E-3</v>
      </c>
      <c r="S1099" s="22">
        <f t="shared" si="730"/>
        <v>-1.1296063056855488E-2</v>
      </c>
      <c r="T1099" s="22">
        <f t="shared" si="731"/>
        <v>2.4132976387583049E-3</v>
      </c>
      <c r="U1099" s="22">
        <f t="shared" si="732"/>
        <v>-1.7992326254939628E-2</v>
      </c>
      <c r="V1099" s="22">
        <f t="shared" si="733"/>
        <v>-4.8244884655953557E-3</v>
      </c>
      <c r="W1099" s="22">
        <f t="shared" si="734"/>
        <v>-3.3584339514541872E-3</v>
      </c>
      <c r="X1099" s="22">
        <f t="shared" si="735"/>
        <v>-4.0345561565113819E-4</v>
      </c>
      <c r="Y1099" s="22">
        <f t="shared" si="736"/>
        <v>-2.20426352557479E-3</v>
      </c>
      <c r="Z1099" s="16"/>
    </row>
    <row r="1100" spans="1:26">
      <c r="A1100" s="2"/>
      <c r="B1100" s="112">
        <v>45055</v>
      </c>
      <c r="C1100">
        <v>105.369576</v>
      </c>
      <c r="D1100">
        <v>233.12264999999999</v>
      </c>
      <c r="E1100">
        <v>50.452838999999997</v>
      </c>
      <c r="F1100">
        <v>52.871777000000002</v>
      </c>
      <c r="G1100">
        <v>62.964970000000001</v>
      </c>
      <c r="H1100">
        <v>133.66301000000001</v>
      </c>
      <c r="I1100">
        <v>188.53280599999999</v>
      </c>
      <c r="J1100">
        <v>95.289435999999995</v>
      </c>
      <c r="K1100">
        <v>482.92370599999998</v>
      </c>
      <c r="L1100">
        <v>170.85801699999999</v>
      </c>
      <c r="M1100">
        <v>376.14822400000003</v>
      </c>
      <c r="O1100" s="22">
        <f t="shared" si="737"/>
        <v>2.7493669250877595E-4</v>
      </c>
      <c r="P1100" s="22">
        <f t="shared" si="727"/>
        <v>4.2864481318538594E-4</v>
      </c>
      <c r="Q1100" s="22">
        <f t="shared" si="728"/>
        <v>1.702520503071181E-3</v>
      </c>
      <c r="R1100" s="22">
        <f t="shared" si="729"/>
        <v>-9.0383275423281395E-3</v>
      </c>
      <c r="S1100" s="22">
        <f t="shared" si="730"/>
        <v>-7.719587552181828E-3</v>
      </c>
      <c r="T1100" s="22">
        <f t="shared" si="731"/>
        <v>-4.8150869911329774E-3</v>
      </c>
      <c r="U1100" s="22">
        <f t="shared" si="732"/>
        <v>1.6045037137892848E-3</v>
      </c>
      <c r="V1100" s="22">
        <f t="shared" si="733"/>
        <v>-2.4240955296652711E-3</v>
      </c>
      <c r="W1100" s="22">
        <f t="shared" si="734"/>
        <v>-4.5470364282528264E-3</v>
      </c>
      <c r="X1100" s="22">
        <f t="shared" si="735"/>
        <v>-9.9711536456322802E-3</v>
      </c>
      <c r="Y1100" s="22">
        <f t="shared" si="736"/>
        <v>3.1296058023926321E-3</v>
      </c>
      <c r="Z1100" s="16"/>
    </row>
    <row r="1101" spans="1:26">
      <c r="A1101" s="2"/>
      <c r="B1101" s="112">
        <v>45056</v>
      </c>
      <c r="C1101">
        <v>104.017937</v>
      </c>
      <c r="D1101">
        <v>232.83296200000001</v>
      </c>
      <c r="E1101">
        <v>50.311028</v>
      </c>
      <c r="F1101">
        <v>52.206294999999997</v>
      </c>
      <c r="G1101">
        <v>62.837612</v>
      </c>
      <c r="H1101">
        <v>133.731583</v>
      </c>
      <c r="I1101">
        <v>191.29960600000001</v>
      </c>
      <c r="J1101">
        <v>95.906882999999993</v>
      </c>
      <c r="K1101">
        <v>482.61840799999999</v>
      </c>
      <c r="L1101">
        <v>172.63850400000001</v>
      </c>
      <c r="M1101">
        <v>375.11276199999998</v>
      </c>
      <c r="O1101" s="22">
        <f t="shared" ref="O1101" si="738">(C1101/C1100)-1</f>
        <v>-1.2827602153395734E-2</v>
      </c>
      <c r="P1101" s="22">
        <f t="shared" si="727"/>
        <v>-1.2426420169810992E-3</v>
      </c>
      <c r="Q1101" s="22">
        <f t="shared" si="728"/>
        <v>-2.8107635330490988E-3</v>
      </c>
      <c r="R1101" s="22">
        <f t="shared" si="729"/>
        <v>-1.2586715214811139E-2</v>
      </c>
      <c r="S1101" s="22">
        <f t="shared" si="730"/>
        <v>-2.0226802299755375E-3</v>
      </c>
      <c r="T1101" s="22">
        <f t="shared" si="731"/>
        <v>5.1302899732674767E-4</v>
      </c>
      <c r="U1101" s="22">
        <f t="shared" si="732"/>
        <v>1.4675430015081981E-2</v>
      </c>
      <c r="V1101" s="22">
        <f t="shared" si="733"/>
        <v>6.4797004360483967E-3</v>
      </c>
      <c r="W1101" s="22">
        <f t="shared" si="734"/>
        <v>-6.3218681586107994E-4</v>
      </c>
      <c r="X1101" s="22">
        <f t="shared" si="735"/>
        <v>1.042085721971131E-2</v>
      </c>
      <c r="Y1101" s="22">
        <f t="shared" si="736"/>
        <v>-2.752803107745283E-3</v>
      </c>
      <c r="Z1101" s="16"/>
    </row>
    <row r="1102" spans="1:26">
      <c r="A1102" s="2"/>
      <c r="B1102" s="112">
        <v>45057</v>
      </c>
      <c r="C1102">
        <v>102.135307</v>
      </c>
      <c r="D1102">
        <v>235.540085</v>
      </c>
      <c r="E1102">
        <v>50.499012</v>
      </c>
      <c r="F1102">
        <v>52.350966999999997</v>
      </c>
      <c r="G1102">
        <v>62.563296999999999</v>
      </c>
      <c r="H1102">
        <v>133.31025700000001</v>
      </c>
      <c r="I1102">
        <v>190.64688100000001</v>
      </c>
      <c r="J1102">
        <v>95.472740000000002</v>
      </c>
      <c r="K1102">
        <v>481.32830799999999</v>
      </c>
      <c r="L1102">
        <v>172.82751500000001</v>
      </c>
      <c r="M1102">
        <v>367.618225</v>
      </c>
      <c r="O1102" s="22">
        <f t="shared" ref="O1102:O1104" si="739">C1102/C1101-1</f>
        <v>-1.809908996753129E-2</v>
      </c>
      <c r="P1102" s="22">
        <f t="shared" si="727"/>
        <v>1.1626888979748395E-2</v>
      </c>
      <c r="Q1102" s="22">
        <f t="shared" si="728"/>
        <v>3.7364372677894941E-3</v>
      </c>
      <c r="R1102" s="22">
        <f t="shared" si="729"/>
        <v>2.7711600679574122E-3</v>
      </c>
      <c r="S1102" s="22">
        <f t="shared" si="730"/>
        <v>-4.3654587001173972E-3</v>
      </c>
      <c r="T1102" s="22">
        <f t="shared" si="731"/>
        <v>-3.1505347543817619E-3</v>
      </c>
      <c r="U1102" s="22">
        <f t="shared" si="732"/>
        <v>-3.4120561649249037E-3</v>
      </c>
      <c r="V1102" s="22">
        <f t="shared" si="733"/>
        <v>-4.5267136874835856E-3</v>
      </c>
      <c r="W1102" s="22">
        <f t="shared" si="734"/>
        <v>-2.6731263843545738E-3</v>
      </c>
      <c r="X1102" s="22">
        <f t="shared" si="735"/>
        <v>1.0948368737022651E-3</v>
      </c>
      <c r="Y1102" s="22">
        <f t="shared" si="736"/>
        <v>-1.9979424213778074E-2</v>
      </c>
      <c r="Z1102" s="16"/>
    </row>
    <row r="1103" spans="1:26">
      <c r="A1103" s="2"/>
      <c r="B1103" s="112">
        <v>45058</v>
      </c>
      <c r="C1103">
        <v>102.125648</v>
      </c>
      <c r="D1103">
        <v>233.56218000000001</v>
      </c>
      <c r="E1103">
        <v>50.482525000000003</v>
      </c>
      <c r="F1103">
        <v>52.283450999999999</v>
      </c>
      <c r="G1103">
        <v>62.475121000000001</v>
      </c>
      <c r="H1103">
        <v>131.39953600000001</v>
      </c>
      <c r="I1103">
        <v>195.12832599999999</v>
      </c>
      <c r="J1103">
        <v>96.013000000000005</v>
      </c>
      <c r="K1103">
        <v>483.76077299999997</v>
      </c>
      <c r="L1103">
        <v>171.89120500000001</v>
      </c>
      <c r="M1103">
        <v>368.79165599999999</v>
      </c>
      <c r="O1103" s="22">
        <f t="shared" si="739"/>
        <v>-9.4570626786305567E-5</v>
      </c>
      <c r="P1103" s="22">
        <f t="shared" si="727"/>
        <v>-8.3973180191387886E-3</v>
      </c>
      <c r="Q1103" s="22">
        <f t="shared" si="728"/>
        <v>-3.2648163492776661E-4</v>
      </c>
      <c r="R1103" s="22">
        <f t="shared" si="729"/>
        <v>-1.2896800932062913E-3</v>
      </c>
      <c r="S1103" s="22">
        <f t="shared" si="730"/>
        <v>-1.4093886388372168E-3</v>
      </c>
      <c r="T1103" s="22">
        <f t="shared" si="731"/>
        <v>-1.4332888128780641E-2</v>
      </c>
      <c r="U1103" s="22">
        <f t="shared" si="732"/>
        <v>2.350652146257759E-2</v>
      </c>
      <c r="V1103" s="22">
        <f t="shared" si="733"/>
        <v>5.6587880477716457E-3</v>
      </c>
      <c r="W1103" s="22">
        <f t="shared" si="734"/>
        <v>5.0536504077793865E-3</v>
      </c>
      <c r="X1103" s="22">
        <f t="shared" si="735"/>
        <v>-5.4175980022624914E-3</v>
      </c>
      <c r="Y1103" s="22">
        <f t="shared" si="736"/>
        <v>3.1919826608159951E-3</v>
      </c>
      <c r="Z1103" s="16"/>
    </row>
    <row r="1104" spans="1:26">
      <c r="A1104" s="2"/>
      <c r="B1104" s="112">
        <v>45061</v>
      </c>
      <c r="C1104">
        <v>102.320427</v>
      </c>
      <c r="D1104">
        <v>238.606842</v>
      </c>
      <c r="E1104">
        <v>50.090060999999999</v>
      </c>
      <c r="F1104">
        <v>52.341320000000003</v>
      </c>
      <c r="G1104">
        <v>64.287559999999999</v>
      </c>
      <c r="H1104">
        <v>132.506775</v>
      </c>
      <c r="I1104">
        <v>190.42279099999999</v>
      </c>
      <c r="J1104">
        <v>95.009658999999999</v>
      </c>
      <c r="K1104">
        <v>479.45721400000002</v>
      </c>
      <c r="L1104">
        <v>171.39317299999999</v>
      </c>
      <c r="M1104">
        <v>365.07397500000002</v>
      </c>
      <c r="O1104" s="22">
        <f t="shared" si="739"/>
        <v>1.9072486081066486E-3</v>
      </c>
      <c r="P1104" s="22">
        <f t="shared" si="727"/>
        <v>2.1598796517483976E-2</v>
      </c>
      <c r="Q1104" s="22">
        <f t="shared" si="728"/>
        <v>-7.7742545564034593E-3</v>
      </c>
      <c r="R1104" s="22">
        <f t="shared" si="729"/>
        <v>1.1068320643181639E-3</v>
      </c>
      <c r="S1104" s="22">
        <f t="shared" si="730"/>
        <v>2.9010572064358087E-2</v>
      </c>
      <c r="T1104" s="22">
        <f t="shared" si="731"/>
        <v>8.4265061636137339E-3</v>
      </c>
      <c r="U1104" s="22">
        <f t="shared" si="732"/>
        <v>-2.4115079017282159E-2</v>
      </c>
      <c r="V1104" s="22">
        <f t="shared" si="733"/>
        <v>-1.0450053638569878E-2</v>
      </c>
      <c r="W1104" s="22">
        <f t="shared" si="734"/>
        <v>-8.8960478819144484E-3</v>
      </c>
      <c r="X1104" s="22">
        <f t="shared" si="735"/>
        <v>-2.8973675529241349E-3</v>
      </c>
      <c r="Y1104" s="22">
        <f t="shared" si="736"/>
        <v>-1.008070800820926E-2</v>
      </c>
      <c r="Z1104" s="16"/>
    </row>
    <row r="1105" spans="1:26">
      <c r="A1105" s="2"/>
      <c r="B1105" s="112">
        <v>45062</v>
      </c>
      <c r="C1105">
        <v>99.837158000000002</v>
      </c>
      <c r="D1105">
        <v>238.566879</v>
      </c>
      <c r="E1105">
        <v>49.397480000000002</v>
      </c>
      <c r="F1105">
        <v>52.023048000000003</v>
      </c>
      <c r="G1105">
        <v>63.680149</v>
      </c>
      <c r="H1105">
        <v>131.61511200000001</v>
      </c>
      <c r="I1105">
        <v>186.116714</v>
      </c>
      <c r="J1105">
        <v>93.871528999999995</v>
      </c>
      <c r="K1105">
        <v>472.42578099999997</v>
      </c>
      <c r="L1105">
        <v>171.39317299999999</v>
      </c>
      <c r="M1105">
        <v>357.64846799999998</v>
      </c>
      <c r="O1105" s="22">
        <f t="shared" ref="O1105" si="740">(C1105/C1104)-1</f>
        <v>-2.4269533198879145E-2</v>
      </c>
      <c r="P1105" s="22">
        <f t="shared" si="727"/>
        <v>-1.6748471948679899E-4</v>
      </c>
      <c r="Q1105" s="22">
        <f t="shared" si="728"/>
        <v>-1.3826715044327753E-2</v>
      </c>
      <c r="R1105" s="22">
        <f t="shared" si="729"/>
        <v>-6.0807025883183874E-3</v>
      </c>
      <c r="S1105" s="22">
        <f t="shared" si="730"/>
        <v>-9.4483442830930464E-3</v>
      </c>
      <c r="T1105" s="22">
        <f t="shared" si="731"/>
        <v>-6.729187998123054E-3</v>
      </c>
      <c r="U1105" s="22">
        <f t="shared" si="732"/>
        <v>-2.2613243810715833E-2</v>
      </c>
      <c r="V1105" s="22">
        <f t="shared" si="733"/>
        <v>-1.1979097830463803E-2</v>
      </c>
      <c r="W1105" s="22">
        <f t="shared" si="734"/>
        <v>-1.4665402448194365E-2</v>
      </c>
      <c r="X1105" s="22">
        <f t="shared" si="735"/>
        <v>0</v>
      </c>
      <c r="Y1105" s="22">
        <f t="shared" si="736"/>
        <v>-2.0339732515855302E-2</v>
      </c>
      <c r="Z1105" s="16"/>
    </row>
    <row r="1106" spans="1:26">
      <c r="A1106" s="2"/>
      <c r="B1106" s="112">
        <v>45063</v>
      </c>
      <c r="C1106">
        <v>102.076958</v>
      </c>
      <c r="D1106">
        <v>242.23298600000001</v>
      </c>
      <c r="E1106">
        <v>49.315029000000003</v>
      </c>
      <c r="F1106">
        <v>51.965183000000003</v>
      </c>
      <c r="G1106">
        <v>64.267960000000002</v>
      </c>
      <c r="H1106">
        <v>135.66192599999999</v>
      </c>
      <c r="I1106">
        <v>189.74082899999999</v>
      </c>
      <c r="J1106">
        <v>93.287864999999996</v>
      </c>
      <c r="K1106">
        <v>477.43838499999998</v>
      </c>
      <c r="L1106">
        <v>172.010727</v>
      </c>
      <c r="M1106">
        <v>362.96371499999998</v>
      </c>
      <c r="O1106" s="22">
        <f t="shared" ref="O1106:O1108" si="741">C1106/C1105-1</f>
        <v>2.2434532841970611E-2</v>
      </c>
      <c r="P1106" s="22">
        <f t="shared" si="727"/>
        <v>1.5367208622451001E-2</v>
      </c>
      <c r="Q1106" s="22">
        <f t="shared" si="728"/>
        <v>-1.6691337290889452E-3</v>
      </c>
      <c r="R1106" s="22">
        <f t="shared" si="729"/>
        <v>-1.112295457966983E-3</v>
      </c>
      <c r="S1106" s="22">
        <f t="shared" si="730"/>
        <v>9.2306787787195255E-3</v>
      </c>
      <c r="T1106" s="22">
        <f t="shared" si="731"/>
        <v>3.0747335457952385E-2</v>
      </c>
      <c r="U1106" s="22">
        <f t="shared" si="732"/>
        <v>1.9472270502261191E-2</v>
      </c>
      <c r="V1106" s="22">
        <f t="shared" si="733"/>
        <v>-6.2176892846818044E-3</v>
      </c>
      <c r="W1106" s="22">
        <f t="shared" si="734"/>
        <v>1.0610352359241793E-2</v>
      </c>
      <c r="X1106" s="22">
        <f t="shared" si="735"/>
        <v>3.6031423491997838E-3</v>
      </c>
      <c r="Y1106" s="22">
        <f t="shared" si="736"/>
        <v>1.4861651804978449E-2</v>
      </c>
      <c r="Z1106" s="16"/>
    </row>
    <row r="1107" spans="1:26">
      <c r="A1107" s="2"/>
      <c r="B1107" s="112">
        <v>45064</v>
      </c>
      <c r="C1107">
        <v>103.002098</v>
      </c>
      <c r="D1107">
        <v>246.588379</v>
      </c>
      <c r="E1107">
        <v>49.954844999999999</v>
      </c>
      <c r="F1107">
        <v>51.400874999999999</v>
      </c>
      <c r="G1107">
        <v>65.531768999999997</v>
      </c>
      <c r="H1107">
        <v>136.69078099999999</v>
      </c>
      <c r="I1107">
        <v>186.106964</v>
      </c>
      <c r="J1107">
        <v>92.762573000000003</v>
      </c>
      <c r="K1107">
        <v>471.94323700000001</v>
      </c>
      <c r="L1107">
        <v>174.36144999999999</v>
      </c>
      <c r="M1107">
        <v>365.37970000000001</v>
      </c>
      <c r="O1107" s="22">
        <f t="shared" si="741"/>
        <v>9.0631619331760227E-3</v>
      </c>
      <c r="P1107" s="22">
        <f t="shared" si="727"/>
        <v>1.7980181278861807E-2</v>
      </c>
      <c r="Q1107" s="22">
        <f t="shared" si="728"/>
        <v>1.2974057056724053E-2</v>
      </c>
      <c r="R1107" s="22">
        <f t="shared" si="729"/>
        <v>-1.0859347882985482E-2</v>
      </c>
      <c r="S1107" s="22">
        <f t="shared" si="730"/>
        <v>1.966468205930294E-2</v>
      </c>
      <c r="T1107" s="22">
        <f t="shared" si="731"/>
        <v>7.5839627988179004E-3</v>
      </c>
      <c r="U1107" s="22">
        <f t="shared" si="732"/>
        <v>-1.9151729330749268E-2</v>
      </c>
      <c r="V1107" s="22">
        <f t="shared" si="733"/>
        <v>-5.6308717109132544E-3</v>
      </c>
      <c r="W1107" s="22">
        <f t="shared" si="734"/>
        <v>-1.1509648517263549E-2</v>
      </c>
      <c r="X1107" s="22">
        <f t="shared" si="735"/>
        <v>1.3666141879628224E-2</v>
      </c>
      <c r="Y1107" s="22">
        <f t="shared" si="736"/>
        <v>6.6562714126949807E-3</v>
      </c>
      <c r="Z1107" s="16"/>
    </row>
    <row r="1108" spans="1:26">
      <c r="A1108" s="2"/>
      <c r="B1108" s="112">
        <v>45065</v>
      </c>
      <c r="C1108">
        <v>103.479286</v>
      </c>
      <c r="D1108">
        <v>245.37965399999999</v>
      </c>
      <c r="E1108">
        <v>49.440356999999999</v>
      </c>
      <c r="F1108">
        <v>51.819240999999998</v>
      </c>
      <c r="G1108">
        <v>65.394615000000002</v>
      </c>
      <c r="H1108">
        <v>136.377228</v>
      </c>
      <c r="I1108">
        <v>185.814697</v>
      </c>
      <c r="J1108">
        <v>92.597206</v>
      </c>
      <c r="K1108">
        <v>471.53945900000002</v>
      </c>
      <c r="L1108">
        <v>174.47100800000001</v>
      </c>
      <c r="M1108">
        <v>358.50637799999998</v>
      </c>
      <c r="O1108" s="22">
        <f t="shared" si="741"/>
        <v>4.6327988387186991E-3</v>
      </c>
      <c r="P1108" s="22">
        <f t="shared" si="727"/>
        <v>-4.9017922292274863E-3</v>
      </c>
      <c r="Q1108" s="22">
        <f t="shared" si="728"/>
        <v>-1.0299061082063243E-2</v>
      </c>
      <c r="R1108" s="22">
        <f t="shared" si="729"/>
        <v>8.1392777846680531E-3</v>
      </c>
      <c r="S1108" s="22">
        <f t="shared" si="730"/>
        <v>-2.092939075091893E-3</v>
      </c>
      <c r="T1108" s="22">
        <f t="shared" si="731"/>
        <v>-2.2938854961987998E-3</v>
      </c>
      <c r="U1108" s="22">
        <f t="shared" si="732"/>
        <v>-1.5704248444996516E-3</v>
      </c>
      <c r="V1108" s="22">
        <f t="shared" si="733"/>
        <v>-1.7826909566210913E-3</v>
      </c>
      <c r="W1108" s="22">
        <f t="shared" si="734"/>
        <v>-8.5556475513171026E-4</v>
      </c>
      <c r="X1108" s="22">
        <f t="shared" si="735"/>
        <v>6.2833843145959634E-4</v>
      </c>
      <c r="Y1108" s="22">
        <f t="shared" si="736"/>
        <v>-1.8811450116139494E-2</v>
      </c>
      <c r="Z1108" s="16"/>
    </row>
    <row r="1109" spans="1:26">
      <c r="A1109" s="2"/>
      <c r="B1109" s="112">
        <v>45068</v>
      </c>
      <c r="C1109">
        <v>102.223038</v>
      </c>
      <c r="D1109">
        <v>248.05680799999999</v>
      </c>
      <c r="E1109">
        <v>49.005015999999998</v>
      </c>
      <c r="F1109">
        <v>50.924129000000001</v>
      </c>
      <c r="G1109">
        <v>65.717917999999997</v>
      </c>
      <c r="H1109">
        <v>135.25039699999999</v>
      </c>
      <c r="I1109">
        <v>188.48407</v>
      </c>
      <c r="J1109">
        <v>92.071922000000001</v>
      </c>
      <c r="K1109">
        <v>473.312073</v>
      </c>
      <c r="L1109">
        <v>173.51478599999999</v>
      </c>
      <c r="M1109">
        <v>355.498718</v>
      </c>
      <c r="O1109" s="22">
        <f t="shared" ref="O1109" si="742">(C1109/C1108)-1</f>
        <v>-1.2140091496186001E-2</v>
      </c>
      <c r="P1109" s="22">
        <f t="shared" si="727"/>
        <v>1.0910252567231993E-2</v>
      </c>
      <c r="Q1109" s="22">
        <f t="shared" si="728"/>
        <v>-8.8053773559928494E-3</v>
      </c>
      <c r="R1109" s="22">
        <f t="shared" si="729"/>
        <v>-1.7273738146801443E-2</v>
      </c>
      <c r="S1109" s="22">
        <f t="shared" si="730"/>
        <v>4.94387802420726E-3</v>
      </c>
      <c r="T1109" s="22">
        <f t="shared" si="731"/>
        <v>-8.2626037830891841E-3</v>
      </c>
      <c r="U1109" s="22">
        <f t="shared" si="732"/>
        <v>1.4365779688567892E-2</v>
      </c>
      <c r="V1109" s="22">
        <f t="shared" si="733"/>
        <v>-5.6727845546441502E-3</v>
      </c>
      <c r="W1109" s="22">
        <f t="shared" si="734"/>
        <v>3.7592060773856684E-3</v>
      </c>
      <c r="X1109" s="22">
        <f t="shared" si="735"/>
        <v>-5.4806928151640566E-3</v>
      </c>
      <c r="Y1109" s="22">
        <f t="shared" si="736"/>
        <v>-8.3894183885341311E-3</v>
      </c>
      <c r="Z1109" s="16"/>
    </row>
    <row r="1110" spans="1:26">
      <c r="A1110" s="2"/>
      <c r="B1110" s="112">
        <v>45069</v>
      </c>
      <c r="C1110">
        <v>103.615623</v>
      </c>
      <c r="D1110">
        <v>246.47848500000001</v>
      </c>
      <c r="E1110">
        <v>48.912674000000003</v>
      </c>
      <c r="F1110">
        <v>50.710075000000003</v>
      </c>
      <c r="G1110">
        <v>66.021621999999994</v>
      </c>
      <c r="H1110">
        <v>133.83938599999999</v>
      </c>
      <c r="I1110">
        <v>183.30119300000001</v>
      </c>
      <c r="J1110">
        <v>91.322890999999998</v>
      </c>
      <c r="K1110">
        <v>472.15002399999997</v>
      </c>
      <c r="L1110">
        <v>170.88516200000001</v>
      </c>
      <c r="M1110">
        <v>355.47900399999997</v>
      </c>
      <c r="O1110" s="22">
        <f t="shared" ref="O1110:O1112" si="743">C1110/C1109-1</f>
        <v>1.3623005412928491E-2</v>
      </c>
      <c r="P1110" s="22">
        <f t="shared" si="727"/>
        <v>-6.3627481653314444E-3</v>
      </c>
      <c r="Q1110" s="22">
        <f t="shared" si="728"/>
        <v>-1.8843377175918885E-3</v>
      </c>
      <c r="R1110" s="22">
        <f t="shared" si="729"/>
        <v>-4.2033904988340032E-3</v>
      </c>
      <c r="S1110" s="22">
        <f t="shared" si="730"/>
        <v>4.6213271698594127E-3</v>
      </c>
      <c r="T1110" s="22">
        <f t="shared" si="731"/>
        <v>-1.0432583055560274E-2</v>
      </c>
      <c r="U1110" s="22">
        <f t="shared" si="732"/>
        <v>-2.7497692510565996E-2</v>
      </c>
      <c r="V1110" s="22">
        <f t="shared" si="733"/>
        <v>-8.1352814596398204E-3</v>
      </c>
      <c r="W1110" s="22">
        <f t="shared" si="734"/>
        <v>-2.455143374295532E-3</v>
      </c>
      <c r="X1110" s="22">
        <f t="shared" si="735"/>
        <v>-1.5155042752379444E-2</v>
      </c>
      <c r="Y1110" s="22">
        <f t="shared" si="736"/>
        <v>-5.5454489712225552E-5</v>
      </c>
      <c r="Z1110" s="16"/>
    </row>
    <row r="1111" spans="1:26">
      <c r="A1111" s="2"/>
      <c r="B1111" s="112">
        <v>45070</v>
      </c>
      <c r="C1111">
        <v>104.774467</v>
      </c>
      <c r="D1111">
        <v>248.945877</v>
      </c>
      <c r="E1111">
        <v>48.688412</v>
      </c>
      <c r="F1111">
        <v>50.213875000000002</v>
      </c>
      <c r="G1111">
        <v>64.924355000000006</v>
      </c>
      <c r="H1111">
        <v>132.61454800000001</v>
      </c>
      <c r="I1111">
        <v>178.66386399999999</v>
      </c>
      <c r="J1111">
        <v>90.953238999999996</v>
      </c>
      <c r="K1111">
        <v>473.51892099999998</v>
      </c>
      <c r="L1111">
        <v>171.164063</v>
      </c>
      <c r="M1111">
        <v>349.167755</v>
      </c>
      <c r="O1111" s="22">
        <f t="shared" si="743"/>
        <v>1.1184066325596431E-2</v>
      </c>
      <c r="P1111" s="22">
        <f t="shared" si="727"/>
        <v>1.0010577596661241E-2</v>
      </c>
      <c r="Q1111" s="22">
        <f t="shared" si="728"/>
        <v>-4.5849466336680411E-3</v>
      </c>
      <c r="R1111" s="22">
        <f t="shared" si="729"/>
        <v>-9.7850377858837989E-3</v>
      </c>
      <c r="S1111" s="22">
        <f t="shared" si="730"/>
        <v>-1.6619812824349989E-2</v>
      </c>
      <c r="T1111" s="22">
        <f t="shared" si="731"/>
        <v>-9.1515512481503691E-3</v>
      </c>
      <c r="U1111" s="22">
        <f t="shared" si="732"/>
        <v>-2.5298957001332889E-2</v>
      </c>
      <c r="V1111" s="22">
        <f t="shared" si="733"/>
        <v>-4.0477474590681073E-3</v>
      </c>
      <c r="W1111" s="22">
        <f t="shared" si="734"/>
        <v>2.8992839784331981E-3</v>
      </c>
      <c r="X1111" s="22">
        <f t="shared" si="735"/>
        <v>1.6320960622666636E-3</v>
      </c>
      <c r="Y1111" s="22">
        <f t="shared" si="736"/>
        <v>-1.7754210316173746E-2</v>
      </c>
      <c r="Z1111" s="16"/>
    </row>
    <row r="1112" spans="1:26">
      <c r="A1112" s="2"/>
      <c r="B1112" s="112">
        <v>45071</v>
      </c>
      <c r="C1112">
        <v>102.894989</v>
      </c>
      <c r="D1112">
        <v>252.42218</v>
      </c>
      <c r="E1112">
        <v>48.203606000000001</v>
      </c>
      <c r="F1112">
        <v>49.931721000000003</v>
      </c>
      <c r="G1112">
        <v>65.179077000000007</v>
      </c>
      <c r="H1112">
        <v>132.93791200000001</v>
      </c>
      <c r="I1112">
        <v>177.855255</v>
      </c>
      <c r="J1112">
        <v>90.680869999999999</v>
      </c>
      <c r="K1112">
        <v>470.43646200000001</v>
      </c>
      <c r="L1112">
        <v>172.30955499999999</v>
      </c>
      <c r="M1112">
        <v>349.95669600000002</v>
      </c>
      <c r="O1112" s="22">
        <f t="shared" si="743"/>
        <v>-1.7938320793366658E-2</v>
      </c>
      <c r="P1112" s="22">
        <f t="shared" si="727"/>
        <v>1.3964091480012764E-2</v>
      </c>
      <c r="Q1112" s="22">
        <f t="shared" si="728"/>
        <v>-9.9573179753736918E-3</v>
      </c>
      <c r="R1112" s="22">
        <f t="shared" si="729"/>
        <v>-5.6190445369930231E-3</v>
      </c>
      <c r="S1112" s="22">
        <f t="shared" si="730"/>
        <v>3.9233658925068582E-3</v>
      </c>
      <c r="T1112" s="22">
        <f t="shared" si="731"/>
        <v>2.4383750114655989E-3</v>
      </c>
      <c r="U1112" s="22">
        <f t="shared" si="732"/>
        <v>-4.5258676371177087E-3</v>
      </c>
      <c r="V1112" s="22">
        <f t="shared" si="733"/>
        <v>-2.9946047330980941E-3</v>
      </c>
      <c r="W1112" s="22">
        <f t="shared" si="734"/>
        <v>-6.5096849635708498E-3</v>
      </c>
      <c r="X1112" s="22">
        <f t="shared" si="735"/>
        <v>6.6923627537398556E-3</v>
      </c>
      <c r="Y1112" s="22">
        <f t="shared" si="736"/>
        <v>2.2594898546688391E-3</v>
      </c>
      <c r="Z1112" s="16"/>
    </row>
    <row r="1113" spans="1:26">
      <c r="A1113" s="2"/>
      <c r="B1113" s="112">
        <v>45072</v>
      </c>
      <c r="C1113">
        <v>102.223038</v>
      </c>
      <c r="D1113">
        <v>261.76226800000001</v>
      </c>
      <c r="E1113">
        <v>48.289352000000001</v>
      </c>
      <c r="F1113">
        <v>49.960903000000002</v>
      </c>
      <c r="G1113">
        <v>66.227356</v>
      </c>
      <c r="H1113">
        <v>134.182343</v>
      </c>
      <c r="I1113">
        <v>177.48504600000001</v>
      </c>
      <c r="J1113">
        <v>90.165298000000007</v>
      </c>
      <c r="K1113">
        <v>474.198395</v>
      </c>
      <c r="L1113">
        <v>174.73992899999999</v>
      </c>
      <c r="M1113">
        <v>352.25433299999997</v>
      </c>
      <c r="O1113" s="22">
        <f t="shared" ref="O1113" si="744">(C1113/C1112)-1</f>
        <v>-6.5304540729382854E-3</v>
      </c>
      <c r="P1113" s="22">
        <f t="shared" si="727"/>
        <v>3.7001851422089782E-2</v>
      </c>
      <c r="Q1113" s="22">
        <f t="shared" si="728"/>
        <v>1.7788295755301053E-3</v>
      </c>
      <c r="R1113" s="22">
        <f t="shared" si="729"/>
        <v>5.8443809697639182E-4</v>
      </c>
      <c r="S1113" s="22">
        <f t="shared" si="730"/>
        <v>1.6083059905865005E-2</v>
      </c>
      <c r="T1113" s="22">
        <f t="shared" si="731"/>
        <v>9.3609940255416912E-3</v>
      </c>
      <c r="U1113" s="22">
        <f t="shared" si="732"/>
        <v>-2.0815184797322583E-3</v>
      </c>
      <c r="V1113" s="22">
        <f t="shared" si="733"/>
        <v>-5.6855652134787382E-3</v>
      </c>
      <c r="W1113" s="22">
        <f t="shared" si="734"/>
        <v>7.9966867024010568E-3</v>
      </c>
      <c r="X1113" s="22">
        <f t="shared" si="735"/>
        <v>1.4104696631594305E-2</v>
      </c>
      <c r="Y1113" s="22">
        <f t="shared" si="736"/>
        <v>6.5654894627305005E-3</v>
      </c>
      <c r="Z1113" s="16"/>
    </row>
    <row r="1114" spans="1:26">
      <c r="A1114" s="2"/>
      <c r="B1114" s="112">
        <v>45076</v>
      </c>
      <c r="C1114">
        <v>101.317375</v>
      </c>
      <c r="D1114">
        <v>262.24176</v>
      </c>
      <c r="E1114">
        <v>48.170623999999997</v>
      </c>
      <c r="F1114">
        <v>48.61824</v>
      </c>
      <c r="G1114">
        <v>67.685066000000006</v>
      </c>
      <c r="H1114">
        <v>134.69186400000001</v>
      </c>
      <c r="I1114">
        <v>177.30969200000001</v>
      </c>
      <c r="J1114">
        <v>90.038848999999999</v>
      </c>
      <c r="K1114">
        <v>472.55380200000002</v>
      </c>
      <c r="L1114">
        <v>176.602585</v>
      </c>
      <c r="M1114">
        <v>345.765625</v>
      </c>
      <c r="O1114" s="22">
        <f t="shared" ref="O1114:O1116" si="745">C1114/C1113-1</f>
        <v>-8.8596760350636572E-3</v>
      </c>
      <c r="P1114" s="22">
        <f t="shared" si="727"/>
        <v>1.8317842508912552E-3</v>
      </c>
      <c r="Q1114" s="22">
        <f t="shared" si="728"/>
        <v>-2.4586786751663592E-3</v>
      </c>
      <c r="R1114" s="22">
        <f t="shared" si="729"/>
        <v>-2.68742740698662E-2</v>
      </c>
      <c r="S1114" s="22">
        <f t="shared" si="730"/>
        <v>2.2010692983123192E-2</v>
      </c>
      <c r="T1114" s="22">
        <f t="shared" si="731"/>
        <v>3.7972283730356438E-3</v>
      </c>
      <c r="U1114" s="22">
        <f t="shared" si="732"/>
        <v>-9.8799309548591729E-4</v>
      </c>
      <c r="V1114" s="22">
        <f t="shared" si="733"/>
        <v>-1.4024131545598006E-3</v>
      </c>
      <c r="W1114" s="22">
        <f t="shared" si="734"/>
        <v>-3.4681538726000216E-3</v>
      </c>
      <c r="X1114" s="22">
        <f t="shared" si="735"/>
        <v>1.0659590001321329E-2</v>
      </c>
      <c r="Y1114" s="22">
        <f t="shared" si="736"/>
        <v>-1.8420520039422739E-2</v>
      </c>
      <c r="Z1114" s="16"/>
    </row>
    <row r="1115" spans="1:26">
      <c r="A1115" s="2"/>
      <c r="B1115" s="112">
        <v>45077</v>
      </c>
      <c r="C1115">
        <v>99.506050000000002</v>
      </c>
      <c r="D1115">
        <v>264.43942299999998</v>
      </c>
      <c r="E1115">
        <v>48.437759</v>
      </c>
      <c r="F1115">
        <v>48.58905</v>
      </c>
      <c r="G1115">
        <v>66.178107999999995</v>
      </c>
      <c r="H1115">
        <v>132.97711200000001</v>
      </c>
      <c r="I1115">
        <v>179.68679800000001</v>
      </c>
      <c r="J1115">
        <v>90.758697999999995</v>
      </c>
      <c r="K1115">
        <v>479.83142099999998</v>
      </c>
      <c r="L1115">
        <v>176.55278000000001</v>
      </c>
      <c r="M1115">
        <v>341.18017600000002</v>
      </c>
      <c r="O1115" s="22">
        <f t="shared" si="745"/>
        <v>-1.7877733212097069E-2</v>
      </c>
      <c r="P1115" s="22">
        <f t="shared" si="727"/>
        <v>8.3802938174299957E-3</v>
      </c>
      <c r="Q1115" s="22">
        <f t="shared" si="728"/>
        <v>5.5455997414524116E-3</v>
      </c>
      <c r="R1115" s="22">
        <f t="shared" si="729"/>
        <v>-6.003919516626155E-4</v>
      </c>
      <c r="S1115" s="22">
        <f t="shared" si="730"/>
        <v>-2.2264261366015559E-2</v>
      </c>
      <c r="T1115" s="22">
        <f t="shared" si="731"/>
        <v>-1.2730924861207638E-2</v>
      </c>
      <c r="U1115" s="22">
        <f t="shared" si="732"/>
        <v>1.3406520383555831E-2</v>
      </c>
      <c r="V1115" s="22">
        <f t="shared" si="733"/>
        <v>7.9948711916564275E-3</v>
      </c>
      <c r="W1115" s="22">
        <f t="shared" si="734"/>
        <v>1.5400614637314902E-2</v>
      </c>
      <c r="X1115" s="22">
        <f t="shared" si="735"/>
        <v>-2.8201738949629185E-4</v>
      </c>
      <c r="Y1115" s="22">
        <f t="shared" si="736"/>
        <v>-1.3261726060825096E-2</v>
      </c>
      <c r="Z1115" s="16"/>
    </row>
    <row r="1116" spans="1:26">
      <c r="A1116" s="2"/>
      <c r="B1116" s="112">
        <v>45078</v>
      </c>
      <c r="C1116">
        <v>100.65516700000001</v>
      </c>
      <c r="D1116">
        <v>272.32104500000003</v>
      </c>
      <c r="E1116">
        <v>48.615848999999997</v>
      </c>
      <c r="F1116">
        <v>48.764183000000003</v>
      </c>
      <c r="G1116">
        <v>66.424346999999997</v>
      </c>
      <c r="H1116">
        <v>134.809448</v>
      </c>
      <c r="I1116">
        <v>182.19056699999999</v>
      </c>
      <c r="J1116">
        <v>89.319000000000003</v>
      </c>
      <c r="K1116">
        <v>486.12429800000001</v>
      </c>
      <c r="L1116">
        <v>179.381607</v>
      </c>
      <c r="M1116">
        <v>347.678741</v>
      </c>
      <c r="O1116" s="22">
        <f t="shared" si="745"/>
        <v>1.1548212395125823E-2</v>
      </c>
      <c r="P1116" s="22">
        <f t="shared" si="727"/>
        <v>2.9805018898411584E-2</v>
      </c>
      <c r="Q1116" s="22">
        <f t="shared" si="728"/>
        <v>3.6766771146452548E-3</v>
      </c>
      <c r="R1116" s="22">
        <f t="shared" si="729"/>
        <v>3.60437176688988E-3</v>
      </c>
      <c r="S1116" s="22">
        <f t="shared" si="730"/>
        <v>3.7208528234140559E-3</v>
      </c>
      <c r="T1116" s="22">
        <f t="shared" si="731"/>
        <v>1.3779333694658558E-2</v>
      </c>
      <c r="U1116" s="22">
        <f t="shared" si="732"/>
        <v>1.3934073220003507E-2</v>
      </c>
      <c r="V1116" s="22">
        <f t="shared" si="733"/>
        <v>-1.5862920378165724E-2</v>
      </c>
      <c r="W1116" s="22">
        <f t="shared" si="734"/>
        <v>1.3114766404595413E-2</v>
      </c>
      <c r="X1116" s="22">
        <f t="shared" si="735"/>
        <v>1.6022557107285396E-2</v>
      </c>
      <c r="Y1116" s="22">
        <f t="shared" si="736"/>
        <v>1.9047311236512154E-2</v>
      </c>
      <c r="Z1116" s="16"/>
    </row>
    <row r="1117" spans="1:26">
      <c r="A1117" s="2"/>
      <c r="B1117" s="112">
        <v>45079</v>
      </c>
      <c r="C1117">
        <v>102.99237100000001</v>
      </c>
      <c r="D1117">
        <v>272.32104500000003</v>
      </c>
      <c r="E1117">
        <v>49.080871999999999</v>
      </c>
      <c r="F1117">
        <v>49.260384000000002</v>
      </c>
      <c r="G1117">
        <v>71.280097999999995</v>
      </c>
      <c r="H1117">
        <v>137.641266</v>
      </c>
      <c r="I1117">
        <v>186.22387699999999</v>
      </c>
      <c r="J1117">
        <v>89.260634999999994</v>
      </c>
      <c r="K1117">
        <v>491.98379499999999</v>
      </c>
      <c r="L1117">
        <v>180.23822000000001</v>
      </c>
      <c r="M1117">
        <v>365.92205799999999</v>
      </c>
      <c r="O1117" s="22">
        <f t="shared" ref="O1117" si="746">(C1117/C1116)-1</f>
        <v>2.3219910806963284E-2</v>
      </c>
      <c r="P1117" s="22">
        <f t="shared" si="727"/>
        <v>0</v>
      </c>
      <c r="Q1117" s="22">
        <f t="shared" si="728"/>
        <v>9.5652551496119287E-3</v>
      </c>
      <c r="R1117" s="22">
        <f t="shared" si="729"/>
        <v>1.0175521652849184E-2</v>
      </c>
      <c r="S1117" s="22">
        <f t="shared" si="730"/>
        <v>7.3101975695748944E-2</v>
      </c>
      <c r="T1117" s="22">
        <f t="shared" si="731"/>
        <v>2.1006079633231645E-2</v>
      </c>
      <c r="U1117" s="22">
        <f t="shared" si="732"/>
        <v>2.2137864031127386E-2</v>
      </c>
      <c r="V1117" s="22">
        <f t="shared" si="733"/>
        <v>-6.5344439592929238E-4</v>
      </c>
      <c r="W1117" s="22">
        <f t="shared" si="734"/>
        <v>1.2053495421041394E-2</v>
      </c>
      <c r="X1117" s="22">
        <f t="shared" si="735"/>
        <v>4.7753669639050145E-3</v>
      </c>
      <c r="Y1117" s="22">
        <f t="shared" si="736"/>
        <v>5.2471764444177005E-2</v>
      </c>
      <c r="Z1117" s="16"/>
    </row>
    <row r="1118" spans="1:26">
      <c r="A1118" s="2"/>
      <c r="B1118" s="112">
        <v>45082</v>
      </c>
      <c r="C1118">
        <v>102.534668</v>
      </c>
      <c r="D1118">
        <v>271.10235599999999</v>
      </c>
      <c r="E1118">
        <v>49.404076000000003</v>
      </c>
      <c r="F1118">
        <v>49.026878000000004</v>
      </c>
      <c r="G1118">
        <v>70.492142000000001</v>
      </c>
      <c r="H1118">
        <v>136.28903199999999</v>
      </c>
      <c r="I1118">
        <v>183.778549</v>
      </c>
      <c r="J1118">
        <v>90.418212999999994</v>
      </c>
      <c r="K1118">
        <v>490.61496</v>
      </c>
      <c r="L1118">
        <v>178.873627</v>
      </c>
      <c r="M1118">
        <v>358.60501099999999</v>
      </c>
      <c r="O1118" s="22">
        <f t="shared" ref="O1118:O1120" si="747">C1118/C1117-1</f>
        <v>-4.4440476081476499E-3</v>
      </c>
      <c r="P1118" s="22">
        <f t="shared" si="727"/>
        <v>-4.4751921394838856E-3</v>
      </c>
      <c r="Q1118" s="22">
        <f t="shared" si="728"/>
        <v>6.5851315763094664E-3</v>
      </c>
      <c r="R1118" s="22">
        <f t="shared" si="729"/>
        <v>-4.7402391341487826E-3</v>
      </c>
      <c r="S1118" s="22">
        <f t="shared" si="730"/>
        <v>-1.1054361906180254E-2</v>
      </c>
      <c r="T1118" s="22">
        <f t="shared" si="731"/>
        <v>-9.8243356756105849E-3</v>
      </c>
      <c r="U1118" s="22">
        <f t="shared" si="732"/>
        <v>-1.3131119593219442E-2</v>
      </c>
      <c r="V1118" s="22">
        <f t="shared" si="733"/>
        <v>1.2968516300606581E-2</v>
      </c>
      <c r="W1118" s="22">
        <f t="shared" si="734"/>
        <v>-2.7822765991712961E-3</v>
      </c>
      <c r="X1118" s="22">
        <f t="shared" si="735"/>
        <v>-7.5710523550444053E-3</v>
      </c>
      <c r="Y1118" s="22">
        <f t="shared" si="736"/>
        <v>-1.9996190008310433E-2</v>
      </c>
      <c r="Z1118" s="16"/>
    </row>
    <row r="1119" spans="1:26">
      <c r="A1119" s="2"/>
      <c r="B1119" s="112">
        <v>45083</v>
      </c>
      <c r="C1119">
        <v>103.37215399999999</v>
      </c>
      <c r="D1119">
        <v>270.83264200000002</v>
      </c>
      <c r="E1119">
        <v>49.397480000000002</v>
      </c>
      <c r="F1119">
        <v>48.929585000000003</v>
      </c>
      <c r="G1119">
        <v>69.970123000000001</v>
      </c>
      <c r="H1119">
        <v>136.533997</v>
      </c>
      <c r="I1119">
        <v>184.23644999999999</v>
      </c>
      <c r="J1119">
        <v>89.892928999999995</v>
      </c>
      <c r="K1119">
        <v>480.15643299999999</v>
      </c>
      <c r="L1119">
        <v>178.50508099999999</v>
      </c>
      <c r="M1119">
        <v>368.50570699999997</v>
      </c>
      <c r="O1119" s="22">
        <f t="shared" si="747"/>
        <v>8.167832561763344E-3</v>
      </c>
      <c r="P1119" s="22">
        <f t="shared" si="727"/>
        <v>-9.9487884937443649E-4</v>
      </c>
      <c r="Q1119" s="22">
        <f t="shared" si="728"/>
        <v>-1.3351125117699869E-4</v>
      </c>
      <c r="R1119" s="22">
        <f t="shared" si="729"/>
        <v>-1.9844828789628011E-3</v>
      </c>
      <c r="S1119" s="22">
        <f t="shared" si="730"/>
        <v>-7.4053502303845775E-3</v>
      </c>
      <c r="T1119" s="22">
        <f t="shared" si="731"/>
        <v>1.7973933515060825E-3</v>
      </c>
      <c r="U1119" s="22">
        <f t="shared" si="732"/>
        <v>2.4915911160012794E-3</v>
      </c>
      <c r="V1119" s="22">
        <f t="shared" si="733"/>
        <v>-5.8094932710072156E-3</v>
      </c>
      <c r="W1119" s="22">
        <f t="shared" si="734"/>
        <v>-2.1317179158173216E-2</v>
      </c>
      <c r="X1119" s="22">
        <f t="shared" si="735"/>
        <v>-2.0603708113997588E-3</v>
      </c>
      <c r="Y1119" s="22">
        <f t="shared" si="736"/>
        <v>2.7608917043270065E-2</v>
      </c>
      <c r="Z1119" s="16"/>
    </row>
    <row r="1120" spans="1:26">
      <c r="A1120" s="2"/>
      <c r="B1120" s="112">
        <v>45084</v>
      </c>
      <c r="C1120">
        <v>105.68988</v>
      </c>
      <c r="D1120">
        <v>263.32061800000002</v>
      </c>
      <c r="E1120">
        <v>49.470036</v>
      </c>
      <c r="F1120">
        <v>48.579323000000002</v>
      </c>
      <c r="G1120">
        <v>69.960273999999998</v>
      </c>
      <c r="H1120">
        <v>137.85682700000001</v>
      </c>
      <c r="I1120">
        <v>186.00953699999999</v>
      </c>
      <c r="J1120">
        <v>90.992148999999998</v>
      </c>
      <c r="K1120">
        <v>474.79913299999998</v>
      </c>
      <c r="L1120">
        <v>177.120544</v>
      </c>
      <c r="M1120">
        <v>376.52294899999998</v>
      </c>
      <c r="O1120" s="22">
        <f t="shared" si="747"/>
        <v>2.24211831747263E-2</v>
      </c>
      <c r="P1120" s="22">
        <f t="shared" si="727"/>
        <v>-2.7736774801318087E-2</v>
      </c>
      <c r="Q1120" s="22">
        <f t="shared" si="728"/>
        <v>1.4688198669243757E-3</v>
      </c>
      <c r="R1120" s="22">
        <f t="shared" si="729"/>
        <v>-7.1584911255634376E-3</v>
      </c>
      <c r="S1120" s="22">
        <f t="shared" si="730"/>
        <v>-1.4076007841234972E-4</v>
      </c>
      <c r="T1120" s="22">
        <f t="shared" si="731"/>
        <v>9.6886491940906261E-3</v>
      </c>
      <c r="U1120" s="22">
        <f t="shared" si="732"/>
        <v>9.623975060309764E-3</v>
      </c>
      <c r="V1120" s="22">
        <f t="shared" si="733"/>
        <v>1.2228103058028017E-2</v>
      </c>
      <c r="W1120" s="22">
        <f t="shared" si="734"/>
        <v>-1.1157405444987556E-2</v>
      </c>
      <c r="X1120" s="22">
        <f t="shared" si="735"/>
        <v>-7.7562890212631297E-3</v>
      </c>
      <c r="Y1120" s="22">
        <f t="shared" si="736"/>
        <v>2.1756086398954988E-2</v>
      </c>
      <c r="Z1120" s="16"/>
    </row>
    <row r="1121" spans="1:26">
      <c r="A1121" s="2"/>
      <c r="B1121" s="112">
        <v>45085</v>
      </c>
      <c r="C1121">
        <v>105.358772</v>
      </c>
      <c r="D1121">
        <v>264.29956099999998</v>
      </c>
      <c r="E1121">
        <v>50.185699</v>
      </c>
      <c r="F1121">
        <v>48.812828000000003</v>
      </c>
      <c r="G1121">
        <v>69.379158000000004</v>
      </c>
      <c r="H1121">
        <v>137.89601099999999</v>
      </c>
      <c r="I1121">
        <v>185.12300099999999</v>
      </c>
      <c r="J1121">
        <v>91.439621000000002</v>
      </c>
      <c r="K1121">
        <v>482.77596999999997</v>
      </c>
      <c r="L1121">
        <v>179.85974100000001</v>
      </c>
      <c r="M1121">
        <v>375.48748799999998</v>
      </c>
      <c r="O1121" s="22">
        <f t="shared" ref="O1121" si="748">(C1121/C1120)-1</f>
        <v>-3.1328259621451471E-3</v>
      </c>
      <c r="P1121" s="22">
        <f t="shared" si="727"/>
        <v>3.7176845756907717E-3</v>
      </c>
      <c r="Q1121" s="22">
        <f t="shared" si="728"/>
        <v>1.4466595496312129E-2</v>
      </c>
      <c r="R1121" s="22">
        <f t="shared" si="729"/>
        <v>4.8066746422135154E-3</v>
      </c>
      <c r="S1121" s="22">
        <f t="shared" si="730"/>
        <v>-8.3063711271341711E-3</v>
      </c>
      <c r="T1121" s="22">
        <f t="shared" si="731"/>
        <v>2.8423692067125472E-4</v>
      </c>
      <c r="U1121" s="22">
        <f t="shared" si="732"/>
        <v>-4.7660782038289051E-3</v>
      </c>
      <c r="V1121" s="22">
        <f t="shared" si="733"/>
        <v>4.9176989984047736E-3</v>
      </c>
      <c r="W1121" s="22">
        <f t="shared" si="734"/>
        <v>1.6800445589693069E-2</v>
      </c>
      <c r="X1121" s="22">
        <f t="shared" si="735"/>
        <v>1.546515688208383E-2</v>
      </c>
      <c r="Y1121" s="22">
        <f t="shared" si="736"/>
        <v>-2.7500607937711585E-3</v>
      </c>
      <c r="Z1121" s="16"/>
    </row>
    <row r="1122" spans="1:26">
      <c r="A1122" s="2"/>
      <c r="B1122" s="112">
        <v>45086</v>
      </c>
      <c r="C1122">
        <v>104.57970400000001</v>
      </c>
      <c r="D1122">
        <v>264.66918900000002</v>
      </c>
      <c r="E1122">
        <v>50.489117</v>
      </c>
      <c r="F1122">
        <v>48.491756000000002</v>
      </c>
      <c r="G1122">
        <v>68.620750000000001</v>
      </c>
      <c r="H1122">
        <v>138.17037999999999</v>
      </c>
      <c r="I1122">
        <v>182.47309899999999</v>
      </c>
      <c r="J1122">
        <v>90.943511999999998</v>
      </c>
      <c r="K1122">
        <v>486.11441000000002</v>
      </c>
      <c r="L1122">
        <v>180.24818400000001</v>
      </c>
      <c r="M1122">
        <v>373.613831</v>
      </c>
      <c r="O1122" s="22">
        <f t="shared" ref="O1122:O1124" si="749">C1122/C1121-1</f>
        <v>-7.3944293883758672E-3</v>
      </c>
      <c r="P1122" s="22">
        <f t="shared" si="727"/>
        <v>1.3985191598560043E-3</v>
      </c>
      <c r="Q1122" s="22">
        <f t="shared" si="728"/>
        <v>6.0459056274178025E-3</v>
      </c>
      <c r="R1122" s="22">
        <f t="shared" si="729"/>
        <v>-6.5776152121324039E-3</v>
      </c>
      <c r="S1122" s="22">
        <f t="shared" si="730"/>
        <v>-1.0931352035145836E-2</v>
      </c>
      <c r="T1122" s="22">
        <f t="shared" si="731"/>
        <v>1.9896804701624582E-3</v>
      </c>
      <c r="U1122" s="22">
        <f t="shared" si="732"/>
        <v>-1.4314277457072921E-2</v>
      </c>
      <c r="V1122" s="22">
        <f t="shared" si="733"/>
        <v>-5.4255364859835398E-3</v>
      </c>
      <c r="W1122" s="22">
        <f t="shared" si="734"/>
        <v>6.9150914864302138E-3</v>
      </c>
      <c r="X1122" s="22">
        <f t="shared" si="735"/>
        <v>2.1596995405435138E-3</v>
      </c>
      <c r="Y1122" s="22">
        <f t="shared" si="736"/>
        <v>-4.9899319148550836E-3</v>
      </c>
      <c r="Z1122" s="16"/>
    </row>
    <row r="1123" spans="1:26">
      <c r="A1123" s="2"/>
      <c r="B1123" s="112">
        <v>45089</v>
      </c>
      <c r="C1123">
        <v>103.635086</v>
      </c>
      <c r="D1123">
        <v>270.76269500000001</v>
      </c>
      <c r="E1123">
        <v>50.822220000000002</v>
      </c>
      <c r="F1123">
        <v>48.530673999999998</v>
      </c>
      <c r="G1123">
        <v>68.670006000000001</v>
      </c>
      <c r="H1123">
        <v>138.160583</v>
      </c>
      <c r="I1123">
        <v>183.70062300000001</v>
      </c>
      <c r="J1123">
        <v>90.106926000000001</v>
      </c>
      <c r="K1123">
        <v>485.10006700000002</v>
      </c>
      <c r="L1123">
        <v>183.06706199999999</v>
      </c>
      <c r="M1123">
        <v>381.759277</v>
      </c>
      <c r="O1123" s="22">
        <f t="shared" si="749"/>
        <v>-9.0325174376091333E-3</v>
      </c>
      <c r="P1123" s="22">
        <f t="shared" si="727"/>
        <v>2.3023103002745016E-2</v>
      </c>
      <c r="Q1123" s="22">
        <f t="shared" si="728"/>
        <v>6.5975208082962311E-3</v>
      </c>
      <c r="R1123" s="22">
        <f t="shared" si="729"/>
        <v>8.0256940994249959E-4</v>
      </c>
      <c r="S1123" s="22">
        <f t="shared" si="730"/>
        <v>7.1780037379354233E-4</v>
      </c>
      <c r="T1123" s="22">
        <f t="shared" si="731"/>
        <v>-7.0905211377425559E-5</v>
      </c>
      <c r="U1123" s="22">
        <f t="shared" si="732"/>
        <v>6.7271505045245483E-3</v>
      </c>
      <c r="V1123" s="22">
        <f t="shared" si="733"/>
        <v>-9.1989629782496252E-3</v>
      </c>
      <c r="W1123" s="22">
        <f t="shared" si="734"/>
        <v>-2.0866342966463503E-3</v>
      </c>
      <c r="X1123" s="22">
        <f t="shared" si="735"/>
        <v>1.563887045874468E-2</v>
      </c>
      <c r="Y1123" s="22">
        <f t="shared" si="736"/>
        <v>2.1801778532122951E-2</v>
      </c>
      <c r="Z1123" s="16"/>
    </row>
    <row r="1124" spans="1:26">
      <c r="A1124" s="2"/>
      <c r="B1124" s="112">
        <v>45090</v>
      </c>
      <c r="C1124">
        <v>103.654572</v>
      </c>
      <c r="D1124">
        <v>271.03244000000001</v>
      </c>
      <c r="E1124">
        <v>51.217976</v>
      </c>
      <c r="F1124">
        <v>48.657153999999998</v>
      </c>
      <c r="G1124">
        <v>69.704184999999995</v>
      </c>
      <c r="H1124">
        <v>139.160034</v>
      </c>
      <c r="I1124">
        <v>186.097229</v>
      </c>
      <c r="J1124">
        <v>89.523276999999993</v>
      </c>
      <c r="K1124">
        <v>483.839539</v>
      </c>
      <c r="L1124">
        <v>182.588943</v>
      </c>
      <c r="M1124">
        <v>392.71511800000002</v>
      </c>
      <c r="O1124" s="22">
        <f t="shared" si="749"/>
        <v>1.8802512500437629E-4</v>
      </c>
      <c r="P1124" s="22">
        <f t="shared" si="727"/>
        <v>9.9624137660470069E-4</v>
      </c>
      <c r="Q1124" s="22">
        <f t="shared" si="728"/>
        <v>7.7870663658532457E-3</v>
      </c>
      <c r="R1124" s="22">
        <f t="shared" si="729"/>
        <v>2.6061867593267785E-3</v>
      </c>
      <c r="S1124" s="22">
        <f t="shared" si="730"/>
        <v>1.506012683324931E-2</v>
      </c>
      <c r="T1124" s="22">
        <f t="shared" si="731"/>
        <v>7.2339807657006983E-3</v>
      </c>
      <c r="U1124" s="22">
        <f t="shared" si="732"/>
        <v>1.3046259511052316E-2</v>
      </c>
      <c r="V1124" s="22">
        <f t="shared" si="733"/>
        <v>-6.4772934324716092E-3</v>
      </c>
      <c r="W1124" s="22">
        <f t="shared" si="734"/>
        <v>-2.5984906738840685E-3</v>
      </c>
      <c r="X1124" s="22">
        <f t="shared" si="735"/>
        <v>-2.611715044621099E-3</v>
      </c>
      <c r="Y1124" s="22">
        <f t="shared" si="736"/>
        <v>2.8698296701772152E-2</v>
      </c>
      <c r="Z1124" s="16"/>
    </row>
    <row r="1125" spans="1:26">
      <c r="A1125" s="2"/>
      <c r="B1125" s="112">
        <v>45091</v>
      </c>
      <c r="C1125">
        <v>102.408073</v>
      </c>
      <c r="D1125">
        <v>273.060272</v>
      </c>
      <c r="E1125">
        <v>51.735764000000003</v>
      </c>
      <c r="F1125">
        <v>48.861472999999997</v>
      </c>
      <c r="G1125">
        <v>68.886688000000007</v>
      </c>
      <c r="H1125">
        <v>138.640717</v>
      </c>
      <c r="I1125">
        <v>188.04568499999999</v>
      </c>
      <c r="J1125">
        <v>89.873474000000002</v>
      </c>
      <c r="K1125">
        <v>452.86773699999998</v>
      </c>
      <c r="L1125">
        <v>183.22642500000001</v>
      </c>
      <c r="M1125">
        <v>393.51388500000002</v>
      </c>
      <c r="O1125" s="22">
        <f t="shared" ref="O1125" si="750">(C1125/C1124)-1</f>
        <v>-1.2025509111165844E-2</v>
      </c>
      <c r="P1125" s="22">
        <f t="shared" si="727"/>
        <v>7.4818792909070453E-3</v>
      </c>
      <c r="Q1125" s="22">
        <f t="shared" si="728"/>
        <v>1.010949749361445E-2</v>
      </c>
      <c r="R1125" s="22">
        <f t="shared" si="729"/>
        <v>4.1991564077092924E-3</v>
      </c>
      <c r="S1125" s="22">
        <f t="shared" si="730"/>
        <v>-1.1728090644772426E-2</v>
      </c>
      <c r="T1125" s="22">
        <f t="shared" si="731"/>
        <v>-3.7317970186756533E-3</v>
      </c>
      <c r="U1125" s="22">
        <f t="shared" si="732"/>
        <v>1.0470096790103245E-2</v>
      </c>
      <c r="V1125" s="22">
        <f t="shared" si="733"/>
        <v>3.9117982689576003E-3</v>
      </c>
      <c r="W1125" s="22">
        <f t="shared" si="734"/>
        <v>-6.4012548589998608E-2</v>
      </c>
      <c r="X1125" s="22">
        <f t="shared" si="735"/>
        <v>3.4913505140341528E-3</v>
      </c>
      <c r="Y1125" s="22">
        <f t="shared" si="736"/>
        <v>2.0339604038366321E-3</v>
      </c>
      <c r="Z1125" s="16"/>
    </row>
    <row r="1126" spans="1:26">
      <c r="A1126" s="2"/>
      <c r="B1126" s="112">
        <v>45092</v>
      </c>
      <c r="C1126">
        <v>103.118965</v>
      </c>
      <c r="D1126">
        <v>281.53128099999998</v>
      </c>
      <c r="E1126">
        <v>52.019393999999998</v>
      </c>
      <c r="F1126">
        <v>49.990096999999999</v>
      </c>
      <c r="G1126">
        <v>68.660156000000001</v>
      </c>
      <c r="H1126">
        <v>140.20848100000001</v>
      </c>
      <c r="I1126">
        <v>190.81553600000001</v>
      </c>
      <c r="J1126">
        <v>90.486305000000002</v>
      </c>
      <c r="K1126">
        <v>460.68948399999999</v>
      </c>
      <c r="L1126">
        <v>185.278336</v>
      </c>
      <c r="M1126">
        <v>400.88021900000001</v>
      </c>
      <c r="O1126" s="22">
        <f t="shared" ref="O1126:O1128" si="751">C1126/C1125-1</f>
        <v>6.9417574139882809E-3</v>
      </c>
      <c r="P1126" s="22">
        <f t="shared" si="727"/>
        <v>3.102248795826279E-2</v>
      </c>
      <c r="Q1126" s="22">
        <f t="shared" si="728"/>
        <v>5.4822810773607067E-3</v>
      </c>
      <c r="R1126" s="22">
        <f t="shared" si="729"/>
        <v>2.309844404404271E-2</v>
      </c>
      <c r="S1126" s="22">
        <f t="shared" si="730"/>
        <v>-3.2884728033376609E-3</v>
      </c>
      <c r="T1126" s="22">
        <f t="shared" si="731"/>
        <v>1.1308106549968278E-2</v>
      </c>
      <c r="U1126" s="22">
        <f t="shared" si="732"/>
        <v>1.4729670611692169E-2</v>
      </c>
      <c r="V1126" s="22">
        <f t="shared" si="733"/>
        <v>6.8188195328913181E-3</v>
      </c>
      <c r="W1126" s="22">
        <f t="shared" si="734"/>
        <v>1.7271592478225184E-2</v>
      </c>
      <c r="X1126" s="22">
        <f t="shared" si="735"/>
        <v>1.1198772229496834E-2</v>
      </c>
      <c r="Y1126" s="22">
        <f t="shared" si="736"/>
        <v>1.8719375048227294E-2</v>
      </c>
      <c r="Z1126" s="16"/>
    </row>
    <row r="1127" spans="1:26">
      <c r="A1127" s="2"/>
      <c r="B1127" s="112">
        <v>45093</v>
      </c>
      <c r="C1127">
        <v>102.378845</v>
      </c>
      <c r="D1127">
        <v>280.702179</v>
      </c>
      <c r="E1127">
        <v>51.293835000000001</v>
      </c>
      <c r="F1127">
        <v>50.525219</v>
      </c>
      <c r="G1127">
        <v>68.364670000000004</v>
      </c>
      <c r="H1127">
        <v>140.37506099999999</v>
      </c>
      <c r="I1127">
        <v>189.460083</v>
      </c>
      <c r="J1127">
        <v>90.437683000000007</v>
      </c>
      <c r="K1127">
        <v>453.37204000000003</v>
      </c>
      <c r="L1127">
        <v>184.19262699999999</v>
      </c>
      <c r="M1127">
        <v>401.97488399999997</v>
      </c>
      <c r="O1127" s="22">
        <f t="shared" si="751"/>
        <v>-7.1773412388304036E-3</v>
      </c>
      <c r="P1127" s="22">
        <f t="shared" si="727"/>
        <v>-2.9449729246959766E-3</v>
      </c>
      <c r="Q1127" s="22">
        <f t="shared" si="728"/>
        <v>-1.3947855678595467E-2</v>
      </c>
      <c r="R1127" s="22">
        <f t="shared" si="729"/>
        <v>1.0704560145182285E-2</v>
      </c>
      <c r="S1127" s="22">
        <f t="shared" si="730"/>
        <v>-4.3036022231001114E-3</v>
      </c>
      <c r="T1127" s="22">
        <f t="shared" si="731"/>
        <v>1.1880879017580614E-3</v>
      </c>
      <c r="U1127" s="22">
        <f t="shared" si="732"/>
        <v>-7.1034729583026035E-3</v>
      </c>
      <c r="V1127" s="22">
        <f t="shared" si="733"/>
        <v>-5.3734098215185711E-4</v>
      </c>
      <c r="W1127" s="22">
        <f t="shared" si="734"/>
        <v>-1.5883679254983796E-2</v>
      </c>
      <c r="X1127" s="22">
        <f t="shared" si="735"/>
        <v>-5.8598809954770736E-3</v>
      </c>
      <c r="Y1127" s="22">
        <f t="shared" si="736"/>
        <v>2.7306535671194343E-3</v>
      </c>
      <c r="Z1127" s="16"/>
    </row>
    <row r="1128" spans="1:26">
      <c r="A1128" s="2"/>
      <c r="B1128" s="112">
        <v>45097</v>
      </c>
      <c r="C1128">
        <v>100.031914</v>
      </c>
      <c r="D1128">
        <v>284.02862499999998</v>
      </c>
      <c r="E1128">
        <v>50.842002999999998</v>
      </c>
      <c r="F1128">
        <v>50.126311999999999</v>
      </c>
      <c r="G1128">
        <v>67.665367000000003</v>
      </c>
      <c r="H1128">
        <v>139.65976000000001</v>
      </c>
      <c r="I1128">
        <v>186.670593</v>
      </c>
      <c r="J1128">
        <v>89.513542000000001</v>
      </c>
      <c r="K1128">
        <v>464.15042099999999</v>
      </c>
      <c r="L1128">
        <v>184.28225699999999</v>
      </c>
      <c r="M1128">
        <v>402.32000699999998</v>
      </c>
      <c r="O1128" s="22">
        <f t="shared" si="751"/>
        <v>-2.2923983953911597E-2</v>
      </c>
      <c r="P1128" s="22">
        <f t="shared" si="727"/>
        <v>1.185044594897855E-2</v>
      </c>
      <c r="Q1128" s="22">
        <f t="shared" si="728"/>
        <v>-8.8086999149118439E-3</v>
      </c>
      <c r="R1128" s="22">
        <f t="shared" si="729"/>
        <v>-7.8952057585341961E-3</v>
      </c>
      <c r="S1128" s="22">
        <f t="shared" si="730"/>
        <v>-1.0229011564014012E-2</v>
      </c>
      <c r="T1128" s="22">
        <f t="shared" si="731"/>
        <v>-5.09564159690723E-3</v>
      </c>
      <c r="U1128" s="22">
        <f t="shared" si="732"/>
        <v>-1.472336523783746E-2</v>
      </c>
      <c r="V1128" s="22">
        <f t="shared" si="733"/>
        <v>-1.0218539101670809E-2</v>
      </c>
      <c r="W1128" s="22">
        <f t="shared" si="734"/>
        <v>2.3773810577290888E-2</v>
      </c>
      <c r="X1128" s="22">
        <f t="shared" si="735"/>
        <v>4.8661013993789304E-4</v>
      </c>
      <c r="Y1128" s="22">
        <f t="shared" si="736"/>
        <v>8.585685666868681E-4</v>
      </c>
      <c r="Z1128" s="16"/>
    </row>
    <row r="1129" spans="1:26">
      <c r="A1129" s="2"/>
      <c r="B1129" s="112">
        <v>45098</v>
      </c>
      <c r="C1129">
        <v>101.151825</v>
      </c>
      <c r="D1129">
        <v>281.341522</v>
      </c>
      <c r="E1129">
        <v>50.940947999999999</v>
      </c>
      <c r="F1129">
        <v>50.427925000000002</v>
      </c>
      <c r="G1129">
        <v>67.389587000000006</v>
      </c>
      <c r="H1129">
        <v>139.45401000000001</v>
      </c>
      <c r="I1129">
        <v>185.973206</v>
      </c>
      <c r="J1129">
        <v>90.389037999999999</v>
      </c>
      <c r="K1129">
        <v>471.428223</v>
      </c>
      <c r="L1129">
        <v>183.23640399999999</v>
      </c>
      <c r="M1129">
        <v>410.81054699999999</v>
      </c>
      <c r="O1129" s="22">
        <f t="shared" ref="O1129" si="752">(C1129/C1128)-1</f>
        <v>1.1195537056303939E-2</v>
      </c>
      <c r="P1129" s="22">
        <f t="shared" si="727"/>
        <v>-9.4606767187637164E-3</v>
      </c>
      <c r="Q1129" s="22">
        <f t="shared" si="728"/>
        <v>1.9461271028209381E-3</v>
      </c>
      <c r="R1129" s="22">
        <f t="shared" si="729"/>
        <v>6.0170594637005692E-3</v>
      </c>
      <c r="S1129" s="22">
        <f t="shared" si="730"/>
        <v>-4.0756447829507492E-3</v>
      </c>
      <c r="T1129" s="22">
        <f t="shared" si="731"/>
        <v>-1.4732232104651688E-3</v>
      </c>
      <c r="U1129" s="22">
        <f t="shared" si="732"/>
        <v>-3.7359232045723889E-3</v>
      </c>
      <c r="V1129" s="22">
        <f t="shared" si="733"/>
        <v>9.7805983367298399E-3</v>
      </c>
      <c r="W1129" s="22">
        <f t="shared" si="734"/>
        <v>1.5679834964536177E-2</v>
      </c>
      <c r="X1129" s="22">
        <f t="shared" si="735"/>
        <v>-5.6752777886803774E-3</v>
      </c>
      <c r="Y1129" s="22">
        <f t="shared" si="736"/>
        <v>2.1103946739591262E-2</v>
      </c>
      <c r="Z1129" s="16"/>
    </row>
    <row r="1130" spans="1:26">
      <c r="A1130" s="2"/>
      <c r="B1130" s="112">
        <v>45099</v>
      </c>
      <c r="C1130">
        <v>100.59674099999999</v>
      </c>
      <c r="D1130">
        <v>284.57806399999998</v>
      </c>
      <c r="E1130">
        <v>51.366390000000003</v>
      </c>
      <c r="F1130">
        <v>50.281981999999999</v>
      </c>
      <c r="G1130">
        <v>66.818320999999997</v>
      </c>
      <c r="H1130">
        <v>136.76916499999999</v>
      </c>
      <c r="I1130">
        <v>183.11494400000001</v>
      </c>
      <c r="J1130">
        <v>89.610832000000002</v>
      </c>
      <c r="K1130">
        <v>473.70254499999999</v>
      </c>
      <c r="L1130">
        <v>186.26443499999999</v>
      </c>
      <c r="M1130">
        <v>409.92306500000001</v>
      </c>
      <c r="O1130" s="22">
        <f t="shared" ref="O1130:O1132" si="753">C1130/C1129-1</f>
        <v>-5.4876320817741631E-3</v>
      </c>
      <c r="P1130" s="22">
        <f t="shared" si="727"/>
        <v>1.1503961366925441E-2</v>
      </c>
      <c r="Q1130" s="22">
        <f t="shared" si="728"/>
        <v>8.3516702516019947E-3</v>
      </c>
      <c r="R1130" s="22">
        <f t="shared" si="729"/>
        <v>-2.8940909228369893E-3</v>
      </c>
      <c r="S1130" s="22">
        <f t="shared" si="730"/>
        <v>-8.4770663455766559E-3</v>
      </c>
      <c r="T1130" s="22">
        <f t="shared" si="731"/>
        <v>-1.9252547847136259E-2</v>
      </c>
      <c r="U1130" s="22">
        <f t="shared" si="732"/>
        <v>-1.5369213993116859E-2</v>
      </c>
      <c r="V1130" s="22">
        <f t="shared" si="733"/>
        <v>-8.6095174505562699E-3</v>
      </c>
      <c r="W1130" s="22">
        <f t="shared" si="734"/>
        <v>4.824322959552596E-3</v>
      </c>
      <c r="X1130" s="22">
        <f t="shared" si="735"/>
        <v>1.6525269727515557E-2</v>
      </c>
      <c r="Y1130" s="22">
        <f t="shared" si="736"/>
        <v>-2.1603194136102788E-3</v>
      </c>
      <c r="Z1130" s="16"/>
    </row>
    <row r="1131" spans="1:26">
      <c r="A1131" s="2"/>
      <c r="B1131" s="112">
        <v>45100</v>
      </c>
      <c r="C1131">
        <v>99.720291000000003</v>
      </c>
      <c r="D1131">
        <v>288.42398100000003</v>
      </c>
      <c r="E1131">
        <v>51.270744000000001</v>
      </c>
      <c r="F1131">
        <v>50.359814</v>
      </c>
      <c r="G1131">
        <v>66.759224000000003</v>
      </c>
      <c r="H1131">
        <v>136.05387899999999</v>
      </c>
      <c r="I1131">
        <v>182.722061</v>
      </c>
      <c r="J1131">
        <v>88.268416999999999</v>
      </c>
      <c r="K1131">
        <v>471.67544600000002</v>
      </c>
      <c r="L1131">
        <v>185.94567900000001</v>
      </c>
      <c r="M1131">
        <v>398.83898900000003</v>
      </c>
      <c r="O1131" s="22">
        <f t="shared" si="753"/>
        <v>-8.7125088873405421E-3</v>
      </c>
      <c r="P1131" s="22">
        <f t="shared" si="727"/>
        <v>1.3514453454149811E-2</v>
      </c>
      <c r="Q1131" s="22">
        <f t="shared" si="728"/>
        <v>-1.8620346884412609E-3</v>
      </c>
      <c r="R1131" s="22">
        <f t="shared" si="729"/>
        <v>1.5479103429136831E-3</v>
      </c>
      <c r="S1131" s="22">
        <f t="shared" si="730"/>
        <v>-8.8444305567025872E-4</v>
      </c>
      <c r="T1131" s="22">
        <f t="shared" si="731"/>
        <v>-5.229877655537285E-3</v>
      </c>
      <c r="U1131" s="22">
        <f t="shared" si="732"/>
        <v>-2.1455539969474913E-3</v>
      </c>
      <c r="V1131" s="22">
        <f t="shared" si="733"/>
        <v>-1.4980499232503552E-2</v>
      </c>
      <c r="W1131" s="22">
        <f t="shared" si="734"/>
        <v>-4.2792655884927866E-3</v>
      </c>
      <c r="X1131" s="22">
        <f t="shared" si="735"/>
        <v>-1.7113089785496527E-3</v>
      </c>
      <c r="Y1131" s="22">
        <f t="shared" si="736"/>
        <v>-2.7039405552844342E-2</v>
      </c>
      <c r="Z1131" s="16"/>
    </row>
    <row r="1132" spans="1:26">
      <c r="A1132" s="2"/>
      <c r="B1132" s="112">
        <v>45103</v>
      </c>
      <c r="C1132">
        <v>101.56083700000001</v>
      </c>
      <c r="D1132">
        <v>278.17486600000001</v>
      </c>
      <c r="E1132">
        <v>51.135528999999998</v>
      </c>
      <c r="F1132">
        <v>50.252795999999996</v>
      </c>
      <c r="G1132">
        <v>66.778931</v>
      </c>
      <c r="H1132">
        <v>136.387024</v>
      </c>
      <c r="I1132">
        <v>184.784729</v>
      </c>
      <c r="J1132">
        <v>89.182816000000003</v>
      </c>
      <c r="K1132">
        <v>473.71246300000001</v>
      </c>
      <c r="L1132">
        <v>184.541245</v>
      </c>
      <c r="M1132">
        <v>404.49935900000003</v>
      </c>
      <c r="O1132" s="22">
        <f t="shared" si="753"/>
        <v>1.8457086131046241E-2</v>
      </c>
      <c r="P1132" s="22">
        <f t="shared" si="727"/>
        <v>-3.5534891947837099E-2</v>
      </c>
      <c r="Q1132" s="22">
        <f t="shared" si="728"/>
        <v>-2.6372739978183235E-3</v>
      </c>
      <c r="R1132" s="22">
        <f t="shared" si="729"/>
        <v>-2.1250674198280972E-3</v>
      </c>
      <c r="S1132" s="22">
        <f t="shared" si="730"/>
        <v>2.9519516284359781E-4</v>
      </c>
      <c r="T1132" s="22">
        <f t="shared" si="731"/>
        <v>2.4486255184241745E-3</v>
      </c>
      <c r="U1132" s="22">
        <f t="shared" si="732"/>
        <v>1.1288554806745621E-2</v>
      </c>
      <c r="V1132" s="22">
        <f t="shared" si="733"/>
        <v>1.0359299861466997E-2</v>
      </c>
      <c r="W1132" s="22">
        <f t="shared" si="734"/>
        <v>4.318683572093418E-3</v>
      </c>
      <c r="X1132" s="22">
        <f t="shared" si="735"/>
        <v>-7.5529262500367844E-3</v>
      </c>
      <c r="Y1132" s="22">
        <f t="shared" si="736"/>
        <v>1.4192118012815502E-2</v>
      </c>
      <c r="Z1132" s="16"/>
    </row>
    <row r="1133" spans="1:26">
      <c r="A1133" s="2"/>
      <c r="B1133" s="112">
        <v>45104</v>
      </c>
      <c r="C1133">
        <v>101.814026</v>
      </c>
      <c r="D1133">
        <v>286.74575800000002</v>
      </c>
      <c r="E1133">
        <v>50.950836000000002</v>
      </c>
      <c r="F1133">
        <v>50.496029</v>
      </c>
      <c r="G1133">
        <v>68.157829000000007</v>
      </c>
      <c r="H1133">
        <v>136.39683500000001</v>
      </c>
      <c r="I1133">
        <v>184.38200399999999</v>
      </c>
      <c r="J1133">
        <v>89.474648000000002</v>
      </c>
      <c r="K1133">
        <v>477.17336999999998</v>
      </c>
      <c r="L1133">
        <v>187.320267</v>
      </c>
      <c r="M1133">
        <v>403.82879600000001</v>
      </c>
      <c r="O1133" s="22">
        <f t="shared" ref="O1133" si="754">(C1133/C1132)-1</f>
        <v>2.4929786665699449E-3</v>
      </c>
      <c r="P1133" s="22">
        <f t="shared" si="727"/>
        <v>3.0811166095789488E-2</v>
      </c>
      <c r="Q1133" s="22">
        <f t="shared" si="728"/>
        <v>-3.6118331737605702E-3</v>
      </c>
      <c r="R1133" s="22">
        <f t="shared" si="729"/>
        <v>4.8401883946915802E-3</v>
      </c>
      <c r="S1133" s="22">
        <f t="shared" si="730"/>
        <v>2.0648698314742475E-2</v>
      </c>
      <c r="T1133" s="22">
        <f t="shared" si="731"/>
        <v>7.1934995810263302E-5</v>
      </c>
      <c r="U1133" s="22">
        <f t="shared" si="732"/>
        <v>-2.1794279331384114E-3</v>
      </c>
      <c r="V1133" s="22">
        <f t="shared" si="733"/>
        <v>3.2722895854735423E-3</v>
      </c>
      <c r="W1133" s="22">
        <f t="shared" si="734"/>
        <v>7.3059234669110573E-3</v>
      </c>
      <c r="X1133" s="22">
        <f t="shared" si="735"/>
        <v>1.5059083404363127E-2</v>
      </c>
      <c r="Y1133" s="22">
        <f t="shared" si="736"/>
        <v>-1.6577603525943507E-3</v>
      </c>
      <c r="Z1133" s="16"/>
    </row>
    <row r="1134" spans="1:26">
      <c r="A1134" s="2"/>
      <c r="B1134" s="112">
        <v>45105</v>
      </c>
      <c r="C1134">
        <v>102.641785</v>
      </c>
      <c r="D1134">
        <v>284.98764</v>
      </c>
      <c r="E1134">
        <v>51.227871</v>
      </c>
      <c r="F1134">
        <v>50.213875000000002</v>
      </c>
      <c r="G1134">
        <v>68.620750000000001</v>
      </c>
      <c r="H1134">
        <v>135.79911799999999</v>
      </c>
      <c r="I1134">
        <v>188.20283499999999</v>
      </c>
      <c r="J1134">
        <v>87.655579000000003</v>
      </c>
      <c r="K1134">
        <v>469.15390000000002</v>
      </c>
      <c r="L1134">
        <v>188.505585</v>
      </c>
      <c r="M1134">
        <v>399.57858299999998</v>
      </c>
      <c r="O1134" s="22">
        <f t="shared" ref="O1134:O1136" si="755">C1134/C1133-1</f>
        <v>8.1301077319151371E-3</v>
      </c>
      <c r="P1134" s="22">
        <f t="shared" si="727"/>
        <v>-6.1312781478010114E-3</v>
      </c>
      <c r="Q1134" s="22">
        <f t="shared" si="728"/>
        <v>5.437300381096799E-3</v>
      </c>
      <c r="R1134" s="22">
        <f t="shared" si="729"/>
        <v>-5.5876472979686787E-3</v>
      </c>
      <c r="S1134" s="22">
        <f t="shared" si="730"/>
        <v>6.7918976703320588E-3</v>
      </c>
      <c r="T1134" s="22">
        <f t="shared" si="731"/>
        <v>-4.38219112635585E-3</v>
      </c>
      <c r="U1134" s="22">
        <f t="shared" si="732"/>
        <v>2.0722363989492232E-2</v>
      </c>
      <c r="V1134" s="22">
        <f t="shared" si="733"/>
        <v>-2.0330552180546135E-2</v>
      </c>
      <c r="W1134" s="22">
        <f t="shared" si="734"/>
        <v>-1.6806197713841287E-2</v>
      </c>
      <c r="X1134" s="22">
        <f t="shared" si="735"/>
        <v>6.3277616404422421E-3</v>
      </c>
      <c r="Y1134" s="22">
        <f t="shared" si="736"/>
        <v>-1.0524789321859185E-2</v>
      </c>
      <c r="Z1134" s="16"/>
    </row>
    <row r="1135" spans="1:26">
      <c r="A1135" s="2"/>
      <c r="B1135" s="112">
        <v>45106</v>
      </c>
      <c r="C1135">
        <v>103.90776099999999</v>
      </c>
      <c r="D1135">
        <v>281.23159800000002</v>
      </c>
      <c r="E1135">
        <v>50.881583999999997</v>
      </c>
      <c r="F1135">
        <v>50.126311999999999</v>
      </c>
      <c r="G1135">
        <v>69.792839000000001</v>
      </c>
      <c r="H1135">
        <v>140.541641</v>
      </c>
      <c r="I1135">
        <v>189.30291700000001</v>
      </c>
      <c r="J1135">
        <v>87.130286999999996</v>
      </c>
      <c r="K1135">
        <v>471.12170400000002</v>
      </c>
      <c r="L1135">
        <v>188.84425400000001</v>
      </c>
      <c r="M1135">
        <v>397.28369099999998</v>
      </c>
      <c r="O1135" s="22">
        <f t="shared" si="755"/>
        <v>1.2333924239528615E-2</v>
      </c>
      <c r="P1135" s="22">
        <f t="shared" si="727"/>
        <v>-1.3179666318160255E-2</v>
      </c>
      <c r="Q1135" s="22">
        <f t="shared" si="728"/>
        <v>-6.7597382682563767E-3</v>
      </c>
      <c r="R1135" s="22">
        <f t="shared" si="729"/>
        <v>-1.7438008916859093E-3</v>
      </c>
      <c r="S1135" s="22">
        <f t="shared" si="730"/>
        <v>1.7080678949151773E-2</v>
      </c>
      <c r="T1135" s="22">
        <f t="shared" si="731"/>
        <v>3.4923076599068903E-2</v>
      </c>
      <c r="U1135" s="22">
        <f t="shared" si="732"/>
        <v>5.845193564698592E-3</v>
      </c>
      <c r="V1135" s="22">
        <f t="shared" si="733"/>
        <v>-5.992681880522488E-3</v>
      </c>
      <c r="W1135" s="22">
        <f t="shared" si="734"/>
        <v>4.1943677756914877E-3</v>
      </c>
      <c r="X1135" s="22">
        <f t="shared" si="735"/>
        <v>1.796599289087375E-3</v>
      </c>
      <c r="Y1135" s="22">
        <f t="shared" si="736"/>
        <v>-5.7432807904020944E-3</v>
      </c>
      <c r="Z1135" s="16"/>
    </row>
    <row r="1136" spans="1:26">
      <c r="A1136" s="2"/>
      <c r="B1136" s="112">
        <v>45107</v>
      </c>
      <c r="C1136">
        <v>104.443375</v>
      </c>
      <c r="D1136">
        <v>286.67584199999999</v>
      </c>
      <c r="E1136">
        <v>51.838000999999998</v>
      </c>
      <c r="F1136">
        <v>50.719807000000003</v>
      </c>
      <c r="G1136">
        <v>70.364104999999995</v>
      </c>
      <c r="H1136">
        <v>142.511169</v>
      </c>
      <c r="I1136">
        <v>190.49142499999999</v>
      </c>
      <c r="J1136">
        <v>87.937683000000007</v>
      </c>
      <c r="K1136">
        <v>475.27484099999998</v>
      </c>
      <c r="L1136">
        <v>193.20701600000001</v>
      </c>
      <c r="M1136">
        <v>400.80514499999998</v>
      </c>
      <c r="O1136" s="22">
        <f t="shared" si="755"/>
        <v>5.1547063938757187E-3</v>
      </c>
      <c r="P1136" s="22">
        <f t="shared" si="727"/>
        <v>1.935857861889323E-2</v>
      </c>
      <c r="Q1136" s="22">
        <f t="shared" si="728"/>
        <v>1.8796918743724689E-2</v>
      </c>
      <c r="R1136" s="22">
        <f t="shared" si="729"/>
        <v>1.1839989345316271E-2</v>
      </c>
      <c r="S1136" s="22">
        <f t="shared" si="730"/>
        <v>8.1851663893481863E-3</v>
      </c>
      <c r="T1136" s="22">
        <f t="shared" si="731"/>
        <v>1.4013839499710912E-2</v>
      </c>
      <c r="U1136" s="22">
        <f t="shared" si="732"/>
        <v>6.2783395989614021E-3</v>
      </c>
      <c r="V1136" s="22">
        <f t="shared" si="733"/>
        <v>9.2665366751290001E-3</v>
      </c>
      <c r="W1136" s="22">
        <f t="shared" si="734"/>
        <v>8.8154227766163995E-3</v>
      </c>
      <c r="X1136" s="22">
        <f t="shared" si="735"/>
        <v>2.310243445373783E-2</v>
      </c>
      <c r="Y1136" s="22">
        <f t="shared" si="736"/>
        <v>8.8638272342269619E-3</v>
      </c>
      <c r="Z1136" s="16"/>
    </row>
    <row r="1137" spans="1:26">
      <c r="A1137" s="2"/>
      <c r="B1137" s="112">
        <v>45110</v>
      </c>
      <c r="C1137">
        <v>104.647873</v>
      </c>
      <c r="D1137">
        <v>285.71682700000002</v>
      </c>
      <c r="E1137">
        <v>52.174396999999999</v>
      </c>
      <c r="F1137">
        <v>50.865749000000001</v>
      </c>
      <c r="G1137">
        <v>70.492142000000001</v>
      </c>
      <c r="H1137">
        <v>143.65759299999999</v>
      </c>
      <c r="I1137">
        <v>191.57183800000001</v>
      </c>
      <c r="J1137">
        <v>88.569976999999994</v>
      </c>
      <c r="K1137">
        <v>472.54562399999998</v>
      </c>
      <c r="L1137">
        <v>191.702957</v>
      </c>
      <c r="M1137">
        <v>402.08120700000001</v>
      </c>
      <c r="O1137" s="22">
        <f t="shared" ref="O1137" si="756">(C1137/C1136)-1</f>
        <v>1.9579796229296509E-3</v>
      </c>
      <c r="P1137" s="22">
        <f t="shared" si="727"/>
        <v>-3.3452940900404737E-3</v>
      </c>
      <c r="Q1137" s="22">
        <f t="shared" si="728"/>
        <v>6.4893706067099544E-3</v>
      </c>
      <c r="R1137" s="22">
        <f t="shared" si="729"/>
        <v>2.8774163119351659E-3</v>
      </c>
      <c r="S1137" s="22">
        <f t="shared" si="730"/>
        <v>1.8196351676753597E-3</v>
      </c>
      <c r="T1137" s="22">
        <f t="shared" si="731"/>
        <v>8.0444501862166895E-3</v>
      </c>
      <c r="U1137" s="22">
        <f t="shared" si="732"/>
        <v>5.67171461917515E-3</v>
      </c>
      <c r="V1137" s="22">
        <f t="shared" si="733"/>
        <v>7.190250850707347E-3</v>
      </c>
      <c r="W1137" s="22">
        <f t="shared" si="734"/>
        <v>-5.7423973763425229E-3</v>
      </c>
      <c r="X1137" s="22">
        <f t="shared" si="735"/>
        <v>-7.7847017729418821E-3</v>
      </c>
      <c r="Y1137" s="22">
        <f t="shared" si="736"/>
        <v>3.1837465559481082E-3</v>
      </c>
      <c r="Z1137" s="16"/>
    </row>
    <row r="1138" spans="1:26">
      <c r="A1138" s="2"/>
      <c r="B1138" s="112">
        <v>45112</v>
      </c>
      <c r="C1138">
        <v>104.112274</v>
      </c>
      <c r="D1138">
        <v>294.05798299999998</v>
      </c>
      <c r="E1138">
        <v>52.144717999999997</v>
      </c>
      <c r="F1138">
        <v>50.301440999999997</v>
      </c>
      <c r="G1138">
        <v>68.738952999999995</v>
      </c>
      <c r="H1138">
        <v>142.70060699999999</v>
      </c>
      <c r="I1138">
        <v>194.832809</v>
      </c>
      <c r="J1138">
        <v>90.320946000000006</v>
      </c>
      <c r="K1138">
        <v>465.95996100000002</v>
      </c>
      <c r="L1138">
        <v>190.57740799999999</v>
      </c>
      <c r="M1138">
        <v>400.28088400000001</v>
      </c>
      <c r="O1138" s="22">
        <f t="shared" ref="O1138:O1140" si="757">C1138/C1137-1</f>
        <v>-5.1181068916709149E-3</v>
      </c>
      <c r="P1138" s="22">
        <f t="shared" si="727"/>
        <v>2.9193786335867333E-2</v>
      </c>
      <c r="Q1138" s="22">
        <f t="shared" si="728"/>
        <v>-5.6884222351438751E-4</v>
      </c>
      <c r="R1138" s="22">
        <f t="shared" si="729"/>
        <v>-1.1094066461107333E-2</v>
      </c>
      <c r="S1138" s="22">
        <f t="shared" si="730"/>
        <v>-2.4870701191063382E-2</v>
      </c>
      <c r="T1138" s="22">
        <f t="shared" si="731"/>
        <v>-6.6615761827500952E-3</v>
      </c>
      <c r="U1138" s="22">
        <f t="shared" si="732"/>
        <v>1.7022183605087005E-2</v>
      </c>
      <c r="V1138" s="22">
        <f t="shared" si="733"/>
        <v>1.9769328832500488E-2</v>
      </c>
      <c r="W1138" s="22">
        <f t="shared" si="734"/>
        <v>-1.393656541405186E-2</v>
      </c>
      <c r="X1138" s="22">
        <f t="shared" si="735"/>
        <v>-5.8713178847836778E-3</v>
      </c>
      <c r="Y1138" s="22">
        <f t="shared" si="736"/>
        <v>-4.4775109322630069E-3</v>
      </c>
      <c r="Z1138" s="16"/>
    </row>
    <row r="1139" spans="1:26">
      <c r="A1139" s="2"/>
      <c r="B1139" s="112">
        <v>45113</v>
      </c>
      <c r="C1139">
        <v>100.226677</v>
      </c>
      <c r="D1139">
        <v>291.68051100000002</v>
      </c>
      <c r="E1139">
        <v>51.814914999999999</v>
      </c>
      <c r="F1139">
        <v>49.921989000000004</v>
      </c>
      <c r="G1139">
        <v>68.522262999999995</v>
      </c>
      <c r="H1139">
        <v>141.28978000000001</v>
      </c>
      <c r="I1139">
        <v>192.524597</v>
      </c>
      <c r="J1139">
        <v>89.659469999999999</v>
      </c>
      <c r="K1139">
        <v>464.12069700000001</v>
      </c>
      <c r="L1139">
        <v>191.055511</v>
      </c>
      <c r="M1139">
        <v>396.828644</v>
      </c>
      <c r="O1139" s="22">
        <f t="shared" si="757"/>
        <v>-3.7321219206104428E-2</v>
      </c>
      <c r="P1139" s="22">
        <f t="shared" si="727"/>
        <v>-8.0850449144240777E-3</v>
      </c>
      <c r="Q1139" s="22">
        <f t="shared" si="728"/>
        <v>-6.3247633250217428E-3</v>
      </c>
      <c r="R1139" s="22">
        <f t="shared" si="729"/>
        <v>-7.5435612272021224E-3</v>
      </c>
      <c r="S1139" s="22">
        <f t="shared" si="730"/>
        <v>-3.1523610782957512E-3</v>
      </c>
      <c r="T1139" s="22">
        <f t="shared" si="731"/>
        <v>-9.8866222762457046E-3</v>
      </c>
      <c r="U1139" s="22">
        <f t="shared" si="732"/>
        <v>-1.1847142233626595E-2</v>
      </c>
      <c r="V1139" s="22">
        <f t="shared" si="733"/>
        <v>-7.3236168274855018E-3</v>
      </c>
      <c r="W1139" s="22">
        <f t="shared" si="734"/>
        <v>-3.9472576056808206E-3</v>
      </c>
      <c r="X1139" s="22">
        <f t="shared" si="735"/>
        <v>2.5087076428282895E-3</v>
      </c>
      <c r="Y1139" s="22">
        <f t="shared" si="736"/>
        <v>-8.6245437591269125E-3</v>
      </c>
      <c r="Z1139" s="16"/>
    </row>
    <row r="1140" spans="1:26">
      <c r="A1140" s="2"/>
      <c r="B1140" s="112">
        <v>45114</v>
      </c>
      <c r="C1140">
        <v>100.460403</v>
      </c>
      <c r="D1140">
        <v>290.22207600000002</v>
      </c>
      <c r="E1140">
        <v>50.621040000000001</v>
      </c>
      <c r="F1140">
        <v>49.678756999999997</v>
      </c>
      <c r="G1140">
        <v>69.349616999999995</v>
      </c>
      <c r="H1140">
        <v>142.404617</v>
      </c>
      <c r="I1140">
        <v>192.07278400000001</v>
      </c>
      <c r="J1140">
        <v>89.523276999999993</v>
      </c>
      <c r="K1140">
        <v>456.42755099999999</v>
      </c>
      <c r="L1140">
        <v>189.92993200000001</v>
      </c>
      <c r="M1140">
        <v>400.89416499999999</v>
      </c>
      <c r="O1140" s="22">
        <f t="shared" si="757"/>
        <v>2.3319739514062743E-3</v>
      </c>
      <c r="P1140" s="22">
        <f t="shared" si="727"/>
        <v>-5.000111234720106E-3</v>
      </c>
      <c r="Q1140" s="22">
        <f t="shared" si="728"/>
        <v>-2.3041145585204537E-2</v>
      </c>
      <c r="R1140" s="22">
        <f t="shared" si="729"/>
        <v>-4.8722417690529873E-3</v>
      </c>
      <c r="S1140" s="22">
        <f t="shared" si="730"/>
        <v>1.2074236368988522E-2</v>
      </c>
      <c r="T1140" s="22">
        <f t="shared" si="731"/>
        <v>7.8904291591366249E-3</v>
      </c>
      <c r="U1140" s="22">
        <f t="shared" si="732"/>
        <v>-2.3467806557724291E-3</v>
      </c>
      <c r="V1140" s="22">
        <f t="shared" si="733"/>
        <v>-1.5190029564083884E-3</v>
      </c>
      <c r="W1140" s="22">
        <f t="shared" si="734"/>
        <v>-1.6575744304719087E-2</v>
      </c>
      <c r="X1140" s="22">
        <f t="shared" si="735"/>
        <v>-5.8913715396567978E-3</v>
      </c>
      <c r="Y1140" s="22">
        <f t="shared" si="736"/>
        <v>1.0245029086156432E-2</v>
      </c>
      <c r="Z1140" s="16"/>
    </row>
    <row r="1141" spans="1:26">
      <c r="A1141" s="2"/>
      <c r="B1141" s="112">
        <v>45117</v>
      </c>
      <c r="C1141">
        <v>101.950363</v>
      </c>
      <c r="D1141">
        <v>293.78829999999999</v>
      </c>
      <c r="E1141">
        <v>51.079464000000002</v>
      </c>
      <c r="F1141">
        <v>49.766319000000003</v>
      </c>
      <c r="G1141">
        <v>69.260963000000004</v>
      </c>
      <c r="H1141">
        <v>143.203766</v>
      </c>
      <c r="I1141">
        <v>190.10833700000001</v>
      </c>
      <c r="J1141">
        <v>88.900702999999993</v>
      </c>
      <c r="K1141">
        <v>457.88113399999997</v>
      </c>
      <c r="L1141">
        <v>187.868088</v>
      </c>
      <c r="M1141">
        <v>402.68457000000001</v>
      </c>
      <c r="O1141" s="22">
        <f t="shared" ref="O1141" si="758">(C1141/C1140)-1</f>
        <v>1.483131617538902E-2</v>
      </c>
      <c r="P1141" s="22">
        <f t="shared" si="727"/>
        <v>1.2287914307387071E-2</v>
      </c>
      <c r="Q1141" s="22">
        <f t="shared" si="728"/>
        <v>9.0559972691197643E-3</v>
      </c>
      <c r="R1141" s="22">
        <f t="shared" si="729"/>
        <v>1.7625642284087029E-3</v>
      </c>
      <c r="S1141" s="22">
        <f t="shared" si="730"/>
        <v>-1.2783632244138809E-3</v>
      </c>
      <c r="T1141" s="22">
        <f t="shared" si="731"/>
        <v>5.6118194538594679E-3</v>
      </c>
      <c r="U1141" s="22">
        <f t="shared" si="732"/>
        <v>-1.0227617672267431E-2</v>
      </c>
      <c r="V1141" s="22">
        <f t="shared" si="733"/>
        <v>-6.954325409692097E-3</v>
      </c>
      <c r="W1141" s="22">
        <f t="shared" si="734"/>
        <v>3.1846960088524057E-3</v>
      </c>
      <c r="X1141" s="22">
        <f t="shared" si="735"/>
        <v>-1.0855813921946789E-2</v>
      </c>
      <c r="Y1141" s="22">
        <f t="shared" si="736"/>
        <v>4.4660290827631677E-3</v>
      </c>
      <c r="Z1141" s="16"/>
    </row>
    <row r="1142" spans="1:26">
      <c r="A1142" s="2"/>
      <c r="B1142" s="112">
        <v>45118</v>
      </c>
      <c r="C1142">
        <v>103.19686900000001</v>
      </c>
      <c r="D1142">
        <v>297.97384599999998</v>
      </c>
      <c r="E1142">
        <v>51.003605</v>
      </c>
      <c r="F1142">
        <v>49.688484000000003</v>
      </c>
      <c r="G1142">
        <v>70.265602000000001</v>
      </c>
      <c r="H1142">
        <v>145.44332900000001</v>
      </c>
      <c r="I1142">
        <v>191.139679</v>
      </c>
      <c r="J1142">
        <v>90.019385999999997</v>
      </c>
      <c r="K1142">
        <v>457.72293100000002</v>
      </c>
      <c r="L1142">
        <v>187.34019499999999</v>
      </c>
      <c r="M1142">
        <v>409.32193000000001</v>
      </c>
      <c r="O1142" s="22">
        <f t="shared" ref="O1142:O1144" si="759">C1142/C1141-1</f>
        <v>1.222659697641304E-2</v>
      </c>
      <c r="P1142" s="22">
        <f t="shared" si="727"/>
        <v>1.4246809692557427E-2</v>
      </c>
      <c r="Q1142" s="22">
        <f t="shared" si="728"/>
        <v>-1.4851173849436128E-3</v>
      </c>
      <c r="R1142" s="22">
        <f t="shared" si="729"/>
        <v>-1.5640095864836168E-3</v>
      </c>
      <c r="S1142" s="22">
        <f t="shared" si="730"/>
        <v>1.4505126069355834E-2</v>
      </c>
      <c r="T1142" s="22">
        <f t="shared" si="731"/>
        <v>1.5638995136482592E-2</v>
      </c>
      <c r="U1142" s="22">
        <f t="shared" si="732"/>
        <v>5.4250224702139249E-3</v>
      </c>
      <c r="V1142" s="22">
        <f t="shared" si="733"/>
        <v>1.2583511291243799E-2</v>
      </c>
      <c r="W1142" s="22">
        <f t="shared" si="734"/>
        <v>-3.4551106881808291E-4</v>
      </c>
      <c r="X1142" s="22">
        <f t="shared" si="735"/>
        <v>-2.8099130917860204E-3</v>
      </c>
      <c r="Y1142" s="22">
        <f t="shared" si="736"/>
        <v>1.6482777077850397E-2</v>
      </c>
      <c r="Z1142" s="16"/>
    </row>
    <row r="1143" spans="1:26">
      <c r="A1143" s="2"/>
      <c r="B1143" s="112">
        <v>45119</v>
      </c>
      <c r="C1143">
        <v>103.703262</v>
      </c>
      <c r="D1143">
        <v>309.01211499999999</v>
      </c>
      <c r="E1143">
        <v>51.132229000000002</v>
      </c>
      <c r="F1143">
        <v>50.281981999999999</v>
      </c>
      <c r="G1143">
        <v>71.536170999999996</v>
      </c>
      <c r="H1143">
        <v>146.163544</v>
      </c>
      <c r="I1143">
        <v>191.95491000000001</v>
      </c>
      <c r="J1143">
        <v>90.554405000000003</v>
      </c>
      <c r="K1143">
        <v>446.65786700000001</v>
      </c>
      <c r="L1143">
        <v>189.02354399999999</v>
      </c>
      <c r="M1143">
        <v>403.258331</v>
      </c>
      <c r="O1143" s="22">
        <f t="shared" si="759"/>
        <v>4.9070577906775714E-3</v>
      </c>
      <c r="P1143" s="22">
        <f t="shared" si="727"/>
        <v>3.7044422348396333E-2</v>
      </c>
      <c r="Q1143" s="22">
        <f t="shared" si="728"/>
        <v>2.5218609547306148E-3</v>
      </c>
      <c r="R1143" s="22">
        <f t="shared" si="729"/>
        <v>1.1944377292734343E-2</v>
      </c>
      <c r="S1143" s="22">
        <f t="shared" si="730"/>
        <v>1.8082375498611691E-2</v>
      </c>
      <c r="T1143" s="22">
        <f t="shared" si="731"/>
        <v>4.9518599783975326E-3</v>
      </c>
      <c r="U1143" s="22">
        <f t="shared" si="732"/>
        <v>4.26510604320951E-3</v>
      </c>
      <c r="V1143" s="22">
        <f t="shared" si="733"/>
        <v>5.9433753525046651E-3</v>
      </c>
      <c r="W1143" s="22">
        <f t="shared" si="734"/>
        <v>-2.4174152638203772E-2</v>
      </c>
      <c r="X1143" s="22">
        <f t="shared" si="735"/>
        <v>8.9855196318120445E-3</v>
      </c>
      <c r="Y1143" s="22">
        <f t="shared" si="736"/>
        <v>-1.4813765292272518E-2</v>
      </c>
      <c r="Z1143" s="16"/>
    </row>
    <row r="1144" spans="1:26">
      <c r="A1144" s="2"/>
      <c r="B1144" s="112">
        <v>45120</v>
      </c>
      <c r="C1144">
        <v>101.80429100000001</v>
      </c>
      <c r="D1144">
        <v>313.07781999999997</v>
      </c>
      <c r="E1144">
        <v>50.832110999999998</v>
      </c>
      <c r="F1144">
        <v>50.729534000000001</v>
      </c>
      <c r="G1144">
        <v>72.097588000000002</v>
      </c>
      <c r="H1144">
        <v>146.873886</v>
      </c>
      <c r="I1144">
        <v>193.33982800000001</v>
      </c>
      <c r="J1144">
        <v>91.215880999999996</v>
      </c>
      <c r="K1144">
        <v>442.75195300000001</v>
      </c>
      <c r="L1144">
        <v>189.79049699999999</v>
      </c>
      <c r="M1144">
        <v>405.11795000000001</v>
      </c>
      <c r="O1144" s="22">
        <f t="shared" si="759"/>
        <v>-1.8311584065696884E-2</v>
      </c>
      <c r="P1144" s="22">
        <f t="shared" si="727"/>
        <v>1.3157105507012101E-2</v>
      </c>
      <c r="Q1144" s="22">
        <f t="shared" si="728"/>
        <v>-5.8694487971570064E-3</v>
      </c>
      <c r="R1144" s="22">
        <f t="shared" si="729"/>
        <v>8.900842452869151E-3</v>
      </c>
      <c r="S1144" s="22">
        <f t="shared" si="730"/>
        <v>7.8480157960929553E-3</v>
      </c>
      <c r="T1144" s="22">
        <f t="shared" si="731"/>
        <v>4.8599122637584813E-3</v>
      </c>
      <c r="U1144" s="22">
        <f t="shared" si="732"/>
        <v>7.2148089361194767E-3</v>
      </c>
      <c r="V1144" s="22">
        <f t="shared" si="733"/>
        <v>7.3047357552622483E-3</v>
      </c>
      <c r="W1144" s="22">
        <f t="shared" si="734"/>
        <v>-8.744755860305875E-3</v>
      </c>
      <c r="X1144" s="22">
        <f t="shared" si="735"/>
        <v>4.0574469389909051E-3</v>
      </c>
      <c r="Y1144" s="22">
        <f t="shared" si="736"/>
        <v>4.6114831537107381E-3</v>
      </c>
      <c r="Z1144" s="16"/>
    </row>
    <row r="1145" spans="1:26">
      <c r="A1145" s="2"/>
      <c r="B1145" s="112">
        <v>45121</v>
      </c>
      <c r="C1145">
        <v>98.298500000000004</v>
      </c>
      <c r="D1145">
        <v>308.54263300000002</v>
      </c>
      <c r="E1145">
        <v>51.006905000000003</v>
      </c>
      <c r="F1145">
        <v>50.953311999999997</v>
      </c>
      <c r="G1145">
        <v>71.516479000000004</v>
      </c>
      <c r="H1145">
        <v>147.76182600000001</v>
      </c>
      <c r="I1145">
        <v>190.52087399999999</v>
      </c>
      <c r="J1145">
        <v>90.544685000000001</v>
      </c>
      <c r="K1145">
        <v>474.810089</v>
      </c>
      <c r="L1145">
        <v>189.939941</v>
      </c>
      <c r="M1145">
        <v>410.123199</v>
      </c>
      <c r="O1145" s="22">
        <f t="shared" ref="O1145" si="760">(C1145/C1144)-1</f>
        <v>-3.4436573994705233E-2</v>
      </c>
      <c r="P1145" s="22">
        <f t="shared" si="727"/>
        <v>-1.4485813782656232E-2</v>
      </c>
      <c r="Q1145" s="22">
        <f t="shared" si="728"/>
        <v>3.4386531773193951E-3</v>
      </c>
      <c r="R1145" s="22">
        <f t="shared" si="729"/>
        <v>4.4111976270075903E-3</v>
      </c>
      <c r="S1145" s="22">
        <f t="shared" si="730"/>
        <v>-8.0600338530049109E-3</v>
      </c>
      <c r="T1145" s="22">
        <f t="shared" si="731"/>
        <v>6.0455947900772689E-3</v>
      </c>
      <c r="U1145" s="22">
        <f t="shared" si="732"/>
        <v>-1.4580306753971151E-2</v>
      </c>
      <c r="V1145" s="22">
        <f t="shared" si="733"/>
        <v>-7.3583239304567671E-3</v>
      </c>
      <c r="W1145" s="22">
        <f t="shared" si="734"/>
        <v>7.2406537752753852E-2</v>
      </c>
      <c r="X1145" s="22">
        <f t="shared" si="735"/>
        <v>7.8741561017148243E-4</v>
      </c>
      <c r="Y1145" s="22">
        <f t="shared" si="736"/>
        <v>1.2355041291060909E-2</v>
      </c>
      <c r="Z1145" s="16"/>
    </row>
    <row r="1146" spans="1:26">
      <c r="A1146" s="2"/>
      <c r="B1146" s="112">
        <v>45124</v>
      </c>
      <c r="C1146">
        <v>98.726982000000007</v>
      </c>
      <c r="D1146">
        <v>310.29077100000001</v>
      </c>
      <c r="E1146">
        <v>51.069569000000001</v>
      </c>
      <c r="F1146">
        <v>51.011696000000001</v>
      </c>
      <c r="G1146">
        <v>71.486930999999998</v>
      </c>
      <c r="H1146">
        <v>151.32341</v>
      </c>
      <c r="I1146">
        <v>182.947968</v>
      </c>
      <c r="J1146">
        <v>89.902657000000005</v>
      </c>
      <c r="K1146">
        <v>478.67639200000002</v>
      </c>
      <c r="L1146">
        <v>193.226944</v>
      </c>
      <c r="M1146">
        <v>416.04836999999998</v>
      </c>
      <c r="O1146" s="22">
        <f t="shared" ref="O1146:O1148" si="761">C1146/C1145-1</f>
        <v>4.3589881839498634E-3</v>
      </c>
      <c r="P1146" s="22">
        <f t="shared" si="727"/>
        <v>5.6657907628603343E-3</v>
      </c>
      <c r="Q1146" s="22">
        <f t="shared" si="728"/>
        <v>1.2285395477338312E-3</v>
      </c>
      <c r="R1146" s="22">
        <f t="shared" si="729"/>
        <v>1.1458332679139538E-3</v>
      </c>
      <c r="S1146" s="22">
        <f t="shared" si="730"/>
        <v>-4.1316351718045929E-4</v>
      </c>
      <c r="T1146" s="22">
        <f t="shared" si="731"/>
        <v>2.4103546202792536E-2</v>
      </c>
      <c r="U1146" s="22">
        <f t="shared" si="732"/>
        <v>-3.9748431974965581E-2</v>
      </c>
      <c r="V1146" s="22">
        <f t="shared" si="733"/>
        <v>-7.0907309468247748E-3</v>
      </c>
      <c r="W1146" s="22">
        <f t="shared" si="734"/>
        <v>8.1428408737962421E-3</v>
      </c>
      <c r="X1146" s="22">
        <f t="shared" si="735"/>
        <v>1.730548605361526E-2</v>
      </c>
      <c r="Y1146" s="22">
        <f t="shared" si="736"/>
        <v>1.4447295384526493E-2</v>
      </c>
      <c r="Z1146" s="16"/>
    </row>
    <row r="1147" spans="1:26">
      <c r="A1147" s="2"/>
      <c r="B1147" s="112">
        <v>45125</v>
      </c>
      <c r="C1147">
        <v>98.279030000000006</v>
      </c>
      <c r="D1147">
        <v>311.71923800000002</v>
      </c>
      <c r="E1147">
        <v>50.977226000000002</v>
      </c>
      <c r="F1147">
        <v>50.885207999999999</v>
      </c>
      <c r="G1147">
        <v>73.427261000000001</v>
      </c>
      <c r="H1147">
        <v>151.59967</v>
      </c>
      <c r="I1147">
        <v>182.48632799999999</v>
      </c>
      <c r="J1147">
        <v>89.630279999999999</v>
      </c>
      <c r="K1147">
        <v>494.418701</v>
      </c>
      <c r="L1147">
        <v>192.96795700000001</v>
      </c>
      <c r="M1147">
        <v>426.889771</v>
      </c>
      <c r="O1147" s="22">
        <f t="shared" si="761"/>
        <v>-4.5372803961535313E-3</v>
      </c>
      <c r="P1147" s="22">
        <f t="shared" si="727"/>
        <v>4.6036399838653708E-3</v>
      </c>
      <c r="Q1147" s="22">
        <f t="shared" si="728"/>
        <v>-1.8081805233171044E-3</v>
      </c>
      <c r="R1147" s="22">
        <f t="shared" si="729"/>
        <v>-2.4795882105155265E-3</v>
      </c>
      <c r="S1147" s="22">
        <f t="shared" si="730"/>
        <v>2.7142443700653551E-2</v>
      </c>
      <c r="T1147" s="22">
        <f t="shared" si="731"/>
        <v>1.825626319153173E-3</v>
      </c>
      <c r="U1147" s="22">
        <f t="shared" si="732"/>
        <v>-2.5233404068200072E-3</v>
      </c>
      <c r="V1147" s="22">
        <f t="shared" si="733"/>
        <v>-3.0296879879757599E-3</v>
      </c>
      <c r="W1147" s="22">
        <f t="shared" si="734"/>
        <v>3.2887163986144552E-2</v>
      </c>
      <c r="X1147" s="22">
        <f t="shared" si="735"/>
        <v>-1.3403254982906621E-3</v>
      </c>
      <c r="Y1147" s="22">
        <f t="shared" si="736"/>
        <v>2.6058030223745421E-2</v>
      </c>
      <c r="Z1147" s="16"/>
    </row>
    <row r="1148" spans="1:26">
      <c r="A1148" s="2"/>
      <c r="B1148" s="112">
        <v>45126</v>
      </c>
      <c r="C1148">
        <v>98.960708999999994</v>
      </c>
      <c r="D1148">
        <v>315.67507899999998</v>
      </c>
      <c r="E1148">
        <v>50.993713</v>
      </c>
      <c r="F1148">
        <v>51.391143999999997</v>
      </c>
      <c r="G1148">
        <v>74.028084000000007</v>
      </c>
      <c r="H1148">
        <v>152.181747</v>
      </c>
      <c r="I1148">
        <v>185.747299</v>
      </c>
      <c r="J1148">
        <v>90.943511999999998</v>
      </c>
      <c r="K1148">
        <v>498.07742300000001</v>
      </c>
      <c r="L1148">
        <v>194.33256499999999</v>
      </c>
      <c r="M1148">
        <v>431.44992100000002</v>
      </c>
      <c r="O1148" s="22">
        <f t="shared" si="761"/>
        <v>6.9361592193164512E-3</v>
      </c>
      <c r="P1148" s="22">
        <f t="shared" si="727"/>
        <v>1.2690397376115659E-2</v>
      </c>
      <c r="Q1148" s="22">
        <f t="shared" si="728"/>
        <v>3.2341893221099483E-4</v>
      </c>
      <c r="R1148" s="22">
        <f t="shared" si="729"/>
        <v>9.9426929727790547E-3</v>
      </c>
      <c r="S1148" s="22">
        <f t="shared" si="730"/>
        <v>8.1825604253440432E-3</v>
      </c>
      <c r="T1148" s="22">
        <f t="shared" si="731"/>
        <v>3.839566405388517E-3</v>
      </c>
      <c r="U1148" s="22">
        <f t="shared" si="732"/>
        <v>1.7869672954348825E-2</v>
      </c>
      <c r="V1148" s="22">
        <f t="shared" si="733"/>
        <v>1.465165566815152E-2</v>
      </c>
      <c r="W1148" s="22">
        <f t="shared" si="734"/>
        <v>7.4000477583067159E-3</v>
      </c>
      <c r="X1148" s="22">
        <f t="shared" si="735"/>
        <v>7.071681854412537E-3</v>
      </c>
      <c r="Y1148" s="22">
        <f t="shared" si="736"/>
        <v>1.0682265797369084E-2</v>
      </c>
      <c r="Z1148" s="16"/>
    </row>
    <row r="1149" spans="1:26">
      <c r="A1149" s="2"/>
      <c r="B1149" s="112">
        <v>45127</v>
      </c>
      <c r="C1149">
        <v>100.70386499999999</v>
      </c>
      <c r="D1149">
        <v>302.199341</v>
      </c>
      <c r="E1149">
        <v>51.936934999999998</v>
      </c>
      <c r="F1149">
        <v>50.778182999999999</v>
      </c>
      <c r="G1149">
        <v>74.284164000000004</v>
      </c>
      <c r="H1149">
        <v>154.056274</v>
      </c>
      <c r="I1149">
        <v>181.366592</v>
      </c>
      <c r="J1149">
        <v>93.278144999999995</v>
      </c>
      <c r="K1149">
        <v>498.61138899999997</v>
      </c>
      <c r="L1149">
        <v>192.37033099999999</v>
      </c>
      <c r="M1149">
        <v>434.87243699999999</v>
      </c>
      <c r="O1149" s="22">
        <f t="shared" ref="O1149" si="762">(C1149/C1148)-1</f>
        <v>1.7614627235542635E-2</v>
      </c>
      <c r="P1149" s="22">
        <f t="shared" si="727"/>
        <v>-4.2688634283987836E-2</v>
      </c>
      <c r="Q1149" s="22">
        <f t="shared" si="728"/>
        <v>1.8496829207161225E-2</v>
      </c>
      <c r="R1149" s="22">
        <f t="shared" si="729"/>
        <v>-1.192736631821234E-2</v>
      </c>
      <c r="S1149" s="22">
        <f t="shared" si="730"/>
        <v>3.4592277168756791E-3</v>
      </c>
      <c r="T1149" s="22">
        <f t="shared" si="731"/>
        <v>1.2317686167711006E-2</v>
      </c>
      <c r="U1149" s="22">
        <f t="shared" si="732"/>
        <v>-2.3584229884279551E-2</v>
      </c>
      <c r="V1149" s="22">
        <f t="shared" si="733"/>
        <v>2.5671243045902958E-2</v>
      </c>
      <c r="W1149" s="22">
        <f t="shared" si="734"/>
        <v>1.0720542135473909E-3</v>
      </c>
      <c r="X1149" s="22">
        <f t="shared" si="735"/>
        <v>-1.0097298926713516E-2</v>
      </c>
      <c r="Y1149" s="22">
        <f t="shared" si="736"/>
        <v>7.9325915556256454E-3</v>
      </c>
      <c r="Z1149" s="16"/>
    </row>
    <row r="1150" spans="1:26">
      <c r="A1150" s="2"/>
      <c r="B1150" s="112">
        <v>45128</v>
      </c>
      <c r="C1150">
        <v>101.171295</v>
      </c>
      <c r="D1150">
        <v>293.94812000000002</v>
      </c>
      <c r="E1150">
        <v>52.230465000000002</v>
      </c>
      <c r="F1150">
        <v>50.963047000000003</v>
      </c>
      <c r="G1150">
        <v>73.998527999999993</v>
      </c>
      <c r="H1150">
        <v>152.87235999999999</v>
      </c>
      <c r="I1150">
        <v>181.602341</v>
      </c>
      <c r="J1150">
        <v>94.484359999999995</v>
      </c>
      <c r="K1150">
        <v>500.87579299999999</v>
      </c>
      <c r="L1150">
        <v>191.18499800000001</v>
      </c>
      <c r="M1150">
        <v>432.20169099999998</v>
      </c>
      <c r="O1150" s="22">
        <f t="shared" ref="O1150:O1152" si="763">C1150/C1149-1</f>
        <v>4.6416291966551171E-3</v>
      </c>
      <c r="P1150" s="22">
        <f t="shared" si="727"/>
        <v>-2.730390136754135E-2</v>
      </c>
      <c r="Q1150" s="22">
        <f t="shared" si="728"/>
        <v>5.6516619627247078E-3</v>
      </c>
      <c r="R1150" s="22">
        <f t="shared" si="729"/>
        <v>3.6406186491548809E-3</v>
      </c>
      <c r="S1150" s="22">
        <f t="shared" si="730"/>
        <v>-3.8451802459540385E-3</v>
      </c>
      <c r="T1150" s="22">
        <f t="shared" si="731"/>
        <v>-7.684945048067382E-3</v>
      </c>
      <c r="U1150" s="22">
        <f t="shared" si="732"/>
        <v>1.2998479896451087E-3</v>
      </c>
      <c r="V1150" s="22">
        <f t="shared" si="733"/>
        <v>1.2931378513155511E-2</v>
      </c>
      <c r="W1150" s="22">
        <f t="shared" si="734"/>
        <v>4.5414205330156499E-3</v>
      </c>
      <c r="X1150" s="22">
        <f t="shared" si="735"/>
        <v>-6.161724595670548E-3</v>
      </c>
      <c r="Y1150" s="22">
        <f t="shared" si="736"/>
        <v>-6.1414469457397036E-3</v>
      </c>
      <c r="Z1150" s="16"/>
    </row>
    <row r="1151" spans="1:26">
      <c r="A1151" s="2"/>
      <c r="B1151" s="112">
        <v>45131</v>
      </c>
      <c r="C1151">
        <v>102.758644</v>
      </c>
      <c r="D1151">
        <v>291.30090300000001</v>
      </c>
      <c r="E1151">
        <v>52.537177999999997</v>
      </c>
      <c r="F1151">
        <v>50.097118000000002</v>
      </c>
      <c r="G1151">
        <v>74.353104000000002</v>
      </c>
      <c r="H1151">
        <v>155.88147000000001</v>
      </c>
      <c r="I1151">
        <v>187.43670700000001</v>
      </c>
      <c r="J1151">
        <v>94.484359999999995</v>
      </c>
      <c r="K1151">
        <v>503.00183099999998</v>
      </c>
      <c r="L1151">
        <v>191.99182099999999</v>
      </c>
      <c r="M1151">
        <v>437.80041499999999</v>
      </c>
      <c r="O1151" s="22">
        <f t="shared" si="763"/>
        <v>1.5689717127768343E-2</v>
      </c>
      <c r="P1151" s="22">
        <f t="shared" si="727"/>
        <v>-9.005728629936538E-3</v>
      </c>
      <c r="Q1151" s="22">
        <f t="shared" si="728"/>
        <v>5.8723007731213972E-3</v>
      </c>
      <c r="R1151" s="22">
        <f t="shared" si="729"/>
        <v>-1.6991311371158835E-2</v>
      </c>
      <c r="S1151" s="22">
        <f t="shared" si="730"/>
        <v>4.7916628828077457E-3</v>
      </c>
      <c r="T1151" s="22">
        <f t="shared" si="731"/>
        <v>1.9683806804578818E-2</v>
      </c>
      <c r="U1151" s="22">
        <f t="shared" si="732"/>
        <v>3.2127151929170372E-2</v>
      </c>
      <c r="V1151" s="22">
        <f t="shared" si="733"/>
        <v>0</v>
      </c>
      <c r="W1151" s="22">
        <f t="shared" si="734"/>
        <v>4.244641145993544E-3</v>
      </c>
      <c r="X1151" s="22">
        <f t="shared" si="735"/>
        <v>4.2201166850968086E-3</v>
      </c>
      <c r="Y1151" s="22">
        <f t="shared" si="736"/>
        <v>1.2953961348568743E-2</v>
      </c>
      <c r="Z1151" s="16"/>
    </row>
    <row r="1152" spans="1:26">
      <c r="A1152" s="2"/>
      <c r="B1152" s="112">
        <v>45132</v>
      </c>
      <c r="C1152">
        <v>102.91445899999999</v>
      </c>
      <c r="D1152">
        <v>294.15789799999999</v>
      </c>
      <c r="E1152">
        <v>52.494304999999997</v>
      </c>
      <c r="F1152">
        <v>52.441924999999998</v>
      </c>
      <c r="G1152">
        <v>75.643378999999996</v>
      </c>
      <c r="H1152">
        <v>154.71729999999999</v>
      </c>
      <c r="I1152">
        <v>183.46855199999999</v>
      </c>
      <c r="J1152">
        <v>95.048569000000001</v>
      </c>
      <c r="K1152">
        <v>505.22668499999997</v>
      </c>
      <c r="L1152">
        <v>192.85839799999999</v>
      </c>
      <c r="M1152">
        <v>441.499908</v>
      </c>
      <c r="O1152" s="22">
        <f t="shared" si="763"/>
        <v>1.5163201258279191E-3</v>
      </c>
      <c r="P1152" s="22">
        <f t="shared" si="727"/>
        <v>9.8077107574225941E-3</v>
      </c>
      <c r="Q1152" s="22">
        <f t="shared" si="728"/>
        <v>-8.1605068319434704E-4</v>
      </c>
      <c r="R1152" s="22">
        <f t="shared" si="729"/>
        <v>4.680522739851023E-2</v>
      </c>
      <c r="S1152" s="22">
        <f t="shared" si="730"/>
        <v>1.7353344118625991E-2</v>
      </c>
      <c r="T1152" s="22">
        <f t="shared" si="731"/>
        <v>-7.4683026789522655E-3</v>
      </c>
      <c r="U1152" s="22">
        <f t="shared" si="732"/>
        <v>-2.1170639750942799E-2</v>
      </c>
      <c r="V1152" s="22">
        <f t="shared" si="733"/>
        <v>5.9714538998836275E-3</v>
      </c>
      <c r="W1152" s="22">
        <f t="shared" si="734"/>
        <v>4.4231528851035318E-3</v>
      </c>
      <c r="X1152" s="22">
        <f t="shared" si="735"/>
        <v>4.5136141502610805E-3</v>
      </c>
      <c r="Y1152" s="22">
        <f t="shared" si="736"/>
        <v>8.4501815741768738E-3</v>
      </c>
      <c r="Z1152" s="16"/>
    </row>
    <row r="1153" spans="1:26">
      <c r="A1153" s="2"/>
      <c r="B1153" s="112">
        <v>45133</v>
      </c>
      <c r="C1153">
        <v>102.33989699999999</v>
      </c>
      <c r="D1153">
        <v>298.25357100000002</v>
      </c>
      <c r="E1153">
        <v>52.682288999999997</v>
      </c>
      <c r="F1153">
        <v>52.568404999999998</v>
      </c>
      <c r="G1153">
        <v>75.475937000000002</v>
      </c>
      <c r="H1153">
        <v>155.64468400000001</v>
      </c>
      <c r="I1153">
        <v>186.60180700000001</v>
      </c>
      <c r="J1153">
        <v>94.844284000000002</v>
      </c>
      <c r="K1153">
        <v>502.329407</v>
      </c>
      <c r="L1153">
        <v>193.73492400000001</v>
      </c>
      <c r="M1153">
        <v>428.264771</v>
      </c>
      <c r="O1153" s="22">
        <f t="shared" ref="O1153" si="764">(C1153/C1152)-1</f>
        <v>-5.5829084230040182E-3</v>
      </c>
      <c r="P1153" s="22">
        <f t="shared" si="727"/>
        <v>1.3923382740517187E-2</v>
      </c>
      <c r="Q1153" s="22">
        <f t="shared" si="728"/>
        <v>3.5810360761991955E-3</v>
      </c>
      <c r="R1153" s="22">
        <f t="shared" si="729"/>
        <v>2.4118107792572285E-3</v>
      </c>
      <c r="S1153" s="22">
        <f t="shared" si="730"/>
        <v>-2.2135711309246853E-3</v>
      </c>
      <c r="T1153" s="22">
        <f t="shared" si="731"/>
        <v>5.9940549634722728E-3</v>
      </c>
      <c r="U1153" s="22">
        <f t="shared" si="732"/>
        <v>1.7077885914748014E-2</v>
      </c>
      <c r="V1153" s="22">
        <f t="shared" si="733"/>
        <v>-2.1492696013130086E-3</v>
      </c>
      <c r="W1153" s="22">
        <f t="shared" si="734"/>
        <v>-5.7346099998656364E-3</v>
      </c>
      <c r="X1153" s="22">
        <f t="shared" si="735"/>
        <v>4.5449200506166854E-3</v>
      </c>
      <c r="Y1153" s="22">
        <f t="shared" si="736"/>
        <v>-2.9977666495912381E-2</v>
      </c>
      <c r="Z1153" s="16"/>
    </row>
    <row r="1154" spans="1:26">
      <c r="A1154" s="2"/>
      <c r="B1154" s="112">
        <v>45134</v>
      </c>
      <c r="C1154">
        <v>102.661255</v>
      </c>
      <c r="D1154">
        <v>311.37960800000002</v>
      </c>
      <c r="E1154">
        <v>52.491005000000001</v>
      </c>
      <c r="F1154">
        <v>52.004100999999999</v>
      </c>
      <c r="G1154">
        <v>76.638160999999997</v>
      </c>
      <c r="H1154">
        <v>153.92802399999999</v>
      </c>
      <c r="I1154">
        <v>189.794037</v>
      </c>
      <c r="J1154">
        <v>93.141959999999997</v>
      </c>
      <c r="K1154">
        <v>499.59033199999999</v>
      </c>
      <c r="L1154">
        <v>192.45996099999999</v>
      </c>
      <c r="M1154">
        <v>423.98159800000002</v>
      </c>
      <c r="O1154" s="22">
        <f t="shared" ref="O1154:O1156" si="765">C1154/C1153-1</f>
        <v>3.1401047823997885E-3</v>
      </c>
      <c r="P1154" s="22">
        <f t="shared" si="727"/>
        <v>4.4009655797214275E-2</v>
      </c>
      <c r="Q1154" s="22">
        <f t="shared" si="728"/>
        <v>-3.6308976627799083E-3</v>
      </c>
      <c r="R1154" s="22">
        <f t="shared" si="729"/>
        <v>-1.0734660867112056E-2</v>
      </c>
      <c r="S1154" s="22">
        <f t="shared" si="730"/>
        <v>1.5398603133605304E-2</v>
      </c>
      <c r="T1154" s="22">
        <f t="shared" si="731"/>
        <v>-1.1029351956537203E-2</v>
      </c>
      <c r="U1154" s="22">
        <f t="shared" si="732"/>
        <v>1.7107176245083178E-2</v>
      </c>
      <c r="V1154" s="22">
        <f t="shared" si="733"/>
        <v>-1.7948619866221982E-2</v>
      </c>
      <c r="W1154" s="22">
        <f t="shared" si="734"/>
        <v>-5.4527466674870739E-3</v>
      </c>
      <c r="X1154" s="22">
        <f t="shared" si="735"/>
        <v>-6.5809662691482806E-3</v>
      </c>
      <c r="Y1154" s="22">
        <f t="shared" si="736"/>
        <v>-1.0001226554308351E-2</v>
      </c>
      <c r="Z1154" s="16"/>
    </row>
    <row r="1155" spans="1:26">
      <c r="A1155" s="2"/>
      <c r="B1155" s="112">
        <v>45135</v>
      </c>
      <c r="C1155">
        <v>101.434242</v>
      </c>
      <c r="D1155">
        <v>325.13504</v>
      </c>
      <c r="E1155">
        <v>52.738357999999998</v>
      </c>
      <c r="F1155">
        <v>52.724079000000003</v>
      </c>
      <c r="G1155">
        <v>76.489738000000003</v>
      </c>
      <c r="H1155">
        <v>154.80609100000001</v>
      </c>
      <c r="I1155">
        <v>185.60978700000001</v>
      </c>
      <c r="J1155">
        <v>93.034958000000003</v>
      </c>
      <c r="K1155">
        <v>497.29623400000003</v>
      </c>
      <c r="L1155">
        <v>195.059708</v>
      </c>
      <c r="M1155">
        <v>422.48794600000002</v>
      </c>
      <c r="O1155" s="22">
        <f t="shared" si="765"/>
        <v>-1.195205532992949E-2</v>
      </c>
      <c r="P1155" s="22">
        <f t="shared" si="727"/>
        <v>4.4175763751362895E-2</v>
      </c>
      <c r="Q1155" s="22">
        <f t="shared" si="728"/>
        <v>4.7122930871679181E-3</v>
      </c>
      <c r="R1155" s="22">
        <f t="shared" si="729"/>
        <v>1.3844638906458595E-2</v>
      </c>
      <c r="S1155" s="22">
        <f t="shared" si="730"/>
        <v>-1.9366722539179149E-3</v>
      </c>
      <c r="T1155" s="22">
        <f t="shared" si="731"/>
        <v>5.7043998693833142E-3</v>
      </c>
      <c r="U1155" s="22">
        <f t="shared" si="732"/>
        <v>-2.2046266922495561E-2</v>
      </c>
      <c r="V1155" s="22">
        <f t="shared" si="733"/>
        <v>-1.1488055437097744E-3</v>
      </c>
      <c r="W1155" s="22">
        <f t="shared" si="734"/>
        <v>-4.5919583567921585E-3</v>
      </c>
      <c r="X1155" s="22">
        <f t="shared" si="735"/>
        <v>1.350798881228088E-2</v>
      </c>
      <c r="Y1155" s="22">
        <f t="shared" si="736"/>
        <v>-3.5229170488668693E-3</v>
      </c>
      <c r="Z1155" s="16"/>
    </row>
    <row r="1156" spans="1:26">
      <c r="A1156" s="2"/>
      <c r="B1156" s="112">
        <v>45138</v>
      </c>
      <c r="C1156">
        <v>104.43362399999999</v>
      </c>
      <c r="D1156">
        <v>318.26232900000002</v>
      </c>
      <c r="E1156">
        <v>52.721870000000003</v>
      </c>
      <c r="F1156">
        <v>52.276527000000002</v>
      </c>
      <c r="G1156">
        <v>76.816276999999999</v>
      </c>
      <c r="H1156">
        <v>155.84200999999999</v>
      </c>
      <c r="I1156">
        <v>186.925949</v>
      </c>
      <c r="J1156">
        <v>92.276191999999995</v>
      </c>
      <c r="K1156">
        <v>500.71758999999997</v>
      </c>
      <c r="L1156">
        <v>195.67726099999999</v>
      </c>
      <c r="M1156">
        <v>424.95098899999999</v>
      </c>
      <c r="O1156" s="22">
        <f t="shared" si="765"/>
        <v>2.9569718675474421E-2</v>
      </c>
      <c r="P1156" s="22">
        <f t="shared" si="727"/>
        <v>-2.1138020066985064E-2</v>
      </c>
      <c r="Q1156" s="22">
        <f t="shared" si="728"/>
        <v>-3.126377199683672E-4</v>
      </c>
      <c r="R1156" s="22">
        <f t="shared" si="729"/>
        <v>-8.4885693309123544E-3</v>
      </c>
      <c r="S1156" s="22">
        <f t="shared" si="730"/>
        <v>4.2690563275298299E-3</v>
      </c>
      <c r="T1156" s="22">
        <f t="shared" si="731"/>
        <v>6.6917199013827311E-3</v>
      </c>
      <c r="U1156" s="22">
        <f t="shared" si="732"/>
        <v>7.0910161650041825E-3</v>
      </c>
      <c r="V1156" s="22">
        <f t="shared" si="733"/>
        <v>-8.1557085241013016E-3</v>
      </c>
      <c r="W1156" s="22">
        <f t="shared" si="734"/>
        <v>6.8799153624798937E-3</v>
      </c>
      <c r="X1156" s="22">
        <f t="shared" si="735"/>
        <v>3.1659690580485567E-3</v>
      </c>
      <c r="Y1156" s="22">
        <f t="shared" si="736"/>
        <v>5.8298539007310968E-3</v>
      </c>
      <c r="Z1156" s="16"/>
    </row>
    <row r="1157" spans="1:26">
      <c r="A1157" s="2"/>
      <c r="B1157" s="112">
        <v>45139</v>
      </c>
      <c r="C1157">
        <v>103.829865</v>
      </c>
      <c r="D1157">
        <v>322.36795000000001</v>
      </c>
      <c r="E1157">
        <v>52.474513999999999</v>
      </c>
      <c r="F1157">
        <v>52.091662999999997</v>
      </c>
      <c r="G1157">
        <v>76.232460000000003</v>
      </c>
      <c r="H1157">
        <v>155.07244900000001</v>
      </c>
      <c r="I1157">
        <v>187.83943199999999</v>
      </c>
      <c r="J1157">
        <v>90.797591999999995</v>
      </c>
      <c r="K1157">
        <v>499.10580399999998</v>
      </c>
      <c r="L1157">
        <v>194.84056100000001</v>
      </c>
      <c r="M1157">
        <v>428.74945100000002</v>
      </c>
      <c r="O1157" s="22">
        <f t="shared" ref="O1157" si="766">(C1157/C1156)-1</f>
        <v>-5.7812702161901264E-3</v>
      </c>
      <c r="P1157" s="22">
        <f t="shared" si="727"/>
        <v>1.2900116117732452E-2</v>
      </c>
      <c r="Q1157" s="22">
        <f t="shared" si="728"/>
        <v>-4.6917152217856861E-3</v>
      </c>
      <c r="R1157" s="22">
        <f t="shared" si="729"/>
        <v>-3.5362716425290097E-3</v>
      </c>
      <c r="S1157" s="22">
        <f t="shared" si="730"/>
        <v>-7.6001730726938943E-3</v>
      </c>
      <c r="T1157" s="22">
        <f t="shared" si="731"/>
        <v>-4.9380844099737864E-3</v>
      </c>
      <c r="U1157" s="22">
        <f t="shared" si="732"/>
        <v>4.8868710036613638E-3</v>
      </c>
      <c r="V1157" s="22">
        <f t="shared" si="733"/>
        <v>-1.6023634785449326E-2</v>
      </c>
      <c r="W1157" s="22">
        <f t="shared" si="734"/>
        <v>-3.2189522241469204E-3</v>
      </c>
      <c r="X1157" s="22">
        <f t="shared" si="735"/>
        <v>-4.2759183960571212E-3</v>
      </c>
      <c r="Y1157" s="22">
        <f t="shared" si="736"/>
        <v>8.9385884450783326E-3</v>
      </c>
      <c r="Z1157" s="16"/>
    </row>
    <row r="1158" spans="1:26">
      <c r="A1158" s="2"/>
      <c r="B1158" s="112">
        <v>45140</v>
      </c>
      <c r="C1158">
        <v>102.534668</v>
      </c>
      <c r="D1158">
        <v>313.97686800000002</v>
      </c>
      <c r="E1158">
        <v>52.510795999999999</v>
      </c>
      <c r="F1158">
        <v>51.537086000000002</v>
      </c>
      <c r="G1158">
        <v>75.579384000000005</v>
      </c>
      <c r="H1158">
        <v>153.31632999999999</v>
      </c>
      <c r="I1158">
        <v>187.23043799999999</v>
      </c>
      <c r="J1158">
        <v>90.787871999999993</v>
      </c>
      <c r="K1158">
        <v>499.1651</v>
      </c>
      <c r="L1158">
        <v>191.822495</v>
      </c>
      <c r="M1158">
        <v>425.87091099999998</v>
      </c>
      <c r="O1158" s="22">
        <f t="shared" ref="O1158:O1160" si="767">C1158/C1157-1</f>
        <v>-1.2474224058752315E-2</v>
      </c>
      <c r="P1158" s="22">
        <f t="shared" si="727"/>
        <v>-2.6029516892110305E-2</v>
      </c>
      <c r="Q1158" s="22">
        <f t="shared" si="728"/>
        <v>6.9142136314015445E-4</v>
      </c>
      <c r="R1158" s="22">
        <f t="shared" si="729"/>
        <v>-1.0646175761368837E-2</v>
      </c>
      <c r="S1158" s="22">
        <f t="shared" si="730"/>
        <v>-8.5669018158406329E-3</v>
      </c>
      <c r="T1158" s="22">
        <f t="shared" si="731"/>
        <v>-1.1324506779408661E-2</v>
      </c>
      <c r="U1158" s="22">
        <f t="shared" si="732"/>
        <v>-3.2420988155458241E-3</v>
      </c>
      <c r="V1158" s="22">
        <f t="shared" si="733"/>
        <v>-1.0705129713128869E-4</v>
      </c>
      <c r="W1158" s="22">
        <f t="shared" si="734"/>
        <v>1.1880446896195274E-4</v>
      </c>
      <c r="X1158" s="22">
        <f t="shared" si="735"/>
        <v>-1.5489926658546205E-2</v>
      </c>
      <c r="Y1158" s="22">
        <f t="shared" si="736"/>
        <v>-6.7138045151690084E-3</v>
      </c>
      <c r="Z1158" s="16"/>
    </row>
    <row r="1159" spans="1:26">
      <c r="A1159" s="2"/>
      <c r="B1159" s="112">
        <v>45141</v>
      </c>
      <c r="C1159">
        <v>104.31677999999999</v>
      </c>
      <c r="D1159">
        <v>312.85806300000002</v>
      </c>
      <c r="E1159">
        <v>52.523983000000001</v>
      </c>
      <c r="F1159">
        <v>51.296557999999997</v>
      </c>
      <c r="G1159">
        <v>76.321517999999998</v>
      </c>
      <c r="H1159">
        <v>154.25358600000001</v>
      </c>
      <c r="I1159">
        <v>182.44703699999999</v>
      </c>
      <c r="J1159">
        <v>87.869591</v>
      </c>
      <c r="K1159">
        <v>499.22442599999999</v>
      </c>
      <c r="L1159">
        <v>190.41802999999999</v>
      </c>
      <c r="M1159">
        <v>419.35226399999999</v>
      </c>
      <c r="O1159" s="22">
        <f t="shared" si="767"/>
        <v>1.738058000051268E-2</v>
      </c>
      <c r="P1159" s="22">
        <f t="shared" si="727"/>
        <v>-3.5633357550404199E-3</v>
      </c>
      <c r="Q1159" s="22">
        <f t="shared" si="728"/>
        <v>2.5112931062798438E-4</v>
      </c>
      <c r="R1159" s="22">
        <f t="shared" si="729"/>
        <v>-4.6670857564590218E-3</v>
      </c>
      <c r="S1159" s="22">
        <f t="shared" si="730"/>
        <v>9.8192649995665349E-3</v>
      </c>
      <c r="T1159" s="22">
        <f t="shared" si="731"/>
        <v>6.1132170330455704E-3</v>
      </c>
      <c r="U1159" s="22">
        <f t="shared" si="732"/>
        <v>-2.5548201729891806E-2</v>
      </c>
      <c r="V1159" s="22">
        <f t="shared" si="733"/>
        <v>-3.2143952002751996E-2</v>
      </c>
      <c r="W1159" s="22">
        <f t="shared" si="734"/>
        <v>1.1885045649218107E-4</v>
      </c>
      <c r="X1159" s="22">
        <f t="shared" si="735"/>
        <v>-7.3216908162935246E-3</v>
      </c>
      <c r="Y1159" s="22">
        <f t="shared" si="736"/>
        <v>-1.5306626566001791E-2</v>
      </c>
      <c r="Z1159" s="16"/>
    </row>
    <row r="1160" spans="1:26">
      <c r="A1160" s="2"/>
      <c r="B1160" s="112">
        <v>45142</v>
      </c>
      <c r="C1160">
        <v>104.60891700000001</v>
      </c>
      <c r="D1160">
        <v>310.400665</v>
      </c>
      <c r="E1160">
        <v>52.220565999999998</v>
      </c>
      <c r="F1160">
        <v>50.943126999999997</v>
      </c>
      <c r="G1160">
        <v>76.222565000000003</v>
      </c>
      <c r="H1160">
        <v>153.92802399999999</v>
      </c>
      <c r="I1160">
        <v>181.484467</v>
      </c>
      <c r="J1160">
        <v>86.877364999999998</v>
      </c>
      <c r="K1160">
        <v>497.11825599999997</v>
      </c>
      <c r="L1160">
        <v>181.27413899999999</v>
      </c>
      <c r="M1160">
        <v>419.45117199999999</v>
      </c>
      <c r="O1160" s="22">
        <f t="shared" si="767"/>
        <v>2.8004794626521612E-3</v>
      </c>
      <c r="P1160" s="22">
        <f t="shared" si="727"/>
        <v>-7.8546737023044155E-3</v>
      </c>
      <c r="Q1160" s="22">
        <f t="shared" si="728"/>
        <v>-5.7767325071291786E-3</v>
      </c>
      <c r="R1160" s="22">
        <f t="shared" si="729"/>
        <v>-6.8899554625088122E-3</v>
      </c>
      <c r="S1160" s="22">
        <f t="shared" si="730"/>
        <v>-1.2965281953641883E-3</v>
      </c>
      <c r="T1160" s="22">
        <f t="shared" si="731"/>
        <v>-2.1105635754881114E-3</v>
      </c>
      <c r="U1160" s="22">
        <f t="shared" si="732"/>
        <v>-5.2758872702328707E-3</v>
      </c>
      <c r="V1160" s="22">
        <f t="shared" si="733"/>
        <v>-1.1292029343803356E-2</v>
      </c>
      <c r="W1160" s="22">
        <f t="shared" si="734"/>
        <v>-4.2188841136551192E-3</v>
      </c>
      <c r="X1160" s="22">
        <f t="shared" si="735"/>
        <v>-4.8020090324429887E-2</v>
      </c>
      <c r="Y1160" s="22">
        <f t="shared" si="736"/>
        <v>2.358589865631977E-4</v>
      </c>
      <c r="Z1160" s="16"/>
    </row>
    <row r="1161" spans="1:26">
      <c r="A1161" s="2"/>
      <c r="B1161" s="112">
        <v>45145</v>
      </c>
      <c r="C1161">
        <v>104.394676</v>
      </c>
      <c r="D1161">
        <v>316.22448700000001</v>
      </c>
      <c r="E1161">
        <v>52.929642000000001</v>
      </c>
      <c r="F1161">
        <v>51.257281999999996</v>
      </c>
      <c r="G1161">
        <v>77.261566000000002</v>
      </c>
      <c r="H1161">
        <v>154.658096</v>
      </c>
      <c r="I1161">
        <v>180.25668300000001</v>
      </c>
      <c r="J1161">
        <v>88.151687999999993</v>
      </c>
      <c r="K1161">
        <v>505.03881799999999</v>
      </c>
      <c r="L1161">
        <v>178.14651499999999</v>
      </c>
      <c r="M1161">
        <v>426.64248700000002</v>
      </c>
      <c r="O1161" s="22">
        <f t="shared" ref="O1161" si="768">(C1161/C1160)-1</f>
        <v>-2.0480185259923456E-3</v>
      </c>
      <c r="P1161" s="22">
        <f t="shared" ref="P1161:P1224" si="769">D1161/D1160-1</f>
        <v>1.8762272948094294E-2</v>
      </c>
      <c r="Q1161" s="22">
        <f t="shared" ref="Q1161:Q1224" si="770">E1161/E1160-1</f>
        <v>1.357848170393261E-2</v>
      </c>
      <c r="R1161" s="22">
        <f t="shared" ref="R1161:R1224" si="771">F1161/F1160-1</f>
        <v>6.1667788865806816E-3</v>
      </c>
      <c r="S1161" s="22">
        <f t="shared" ref="S1161:S1224" si="772">G1161/G1160-1</f>
        <v>1.3631147154389289E-2</v>
      </c>
      <c r="T1161" s="22">
        <f t="shared" ref="T1161:T1224" si="773">H1161/H1160-1</f>
        <v>4.7429440138853085E-3</v>
      </c>
      <c r="U1161" s="22">
        <f t="shared" ref="U1161:U1224" si="774">I1161/I1160-1</f>
        <v>-6.7652291146216292E-3</v>
      </c>
      <c r="V1161" s="22">
        <f t="shared" ref="V1161:V1224" si="775">J1161/J1160-1</f>
        <v>1.4668066877949082E-2</v>
      </c>
      <c r="W1161" s="22">
        <f t="shared" ref="W1161:W1224" si="776">K1161/K1160-1</f>
        <v>1.5932953385642712E-2</v>
      </c>
      <c r="X1161" s="22">
        <f t="shared" ref="X1161:X1224" si="777">L1161/L1160-1</f>
        <v>-1.7253558710875971E-2</v>
      </c>
      <c r="Y1161" s="22">
        <f t="shared" ref="Y1161:Y1224" si="778">M1161/M1160-1</f>
        <v>1.714458196817259E-2</v>
      </c>
      <c r="Z1161" s="16"/>
    </row>
    <row r="1162" spans="1:26">
      <c r="A1162" s="2"/>
      <c r="B1162" s="112">
        <v>45146</v>
      </c>
      <c r="C1162">
        <v>104.91081200000001</v>
      </c>
      <c r="D1162">
        <v>312.30865499999999</v>
      </c>
      <c r="E1162">
        <v>52.982407000000002</v>
      </c>
      <c r="F1162">
        <v>51.129657999999999</v>
      </c>
      <c r="G1162">
        <v>76.776695000000004</v>
      </c>
      <c r="H1162">
        <v>153.78990200000001</v>
      </c>
      <c r="I1162">
        <v>181.32730100000001</v>
      </c>
      <c r="J1162">
        <v>88.706160999999994</v>
      </c>
      <c r="K1162">
        <v>500.213257</v>
      </c>
      <c r="L1162">
        <v>179.092758</v>
      </c>
      <c r="M1162">
        <v>425.80169699999999</v>
      </c>
      <c r="O1162" s="22">
        <f t="shared" ref="O1162:O1164" si="779">C1162/C1161-1</f>
        <v>4.9440835469425348E-3</v>
      </c>
      <c r="P1162" s="22">
        <f t="shared" si="769"/>
        <v>-1.2383076456694564E-2</v>
      </c>
      <c r="Q1162" s="22">
        <f t="shared" si="770"/>
        <v>9.9688941784270568E-4</v>
      </c>
      <c r="R1162" s="22">
        <f t="shared" si="771"/>
        <v>-2.4898706099943935E-3</v>
      </c>
      <c r="S1162" s="22">
        <f t="shared" si="772"/>
        <v>-6.2757076396819933E-3</v>
      </c>
      <c r="T1162" s="22">
        <f t="shared" si="773"/>
        <v>-5.6136343486343776E-3</v>
      </c>
      <c r="U1162" s="22">
        <f t="shared" si="774"/>
        <v>5.9394080828614193E-3</v>
      </c>
      <c r="V1162" s="22">
        <f t="shared" si="775"/>
        <v>6.2899873227613146E-3</v>
      </c>
      <c r="W1162" s="22">
        <f t="shared" si="776"/>
        <v>-9.5548318822494815E-3</v>
      </c>
      <c r="X1162" s="22">
        <f t="shared" si="777"/>
        <v>5.3115998367974093E-3</v>
      </c>
      <c r="Y1162" s="22">
        <f t="shared" si="778"/>
        <v>-1.9707132449751086E-3</v>
      </c>
      <c r="Z1162" s="16"/>
    </row>
    <row r="1163" spans="1:26">
      <c r="A1163" s="2"/>
      <c r="B1163" s="112">
        <v>45147</v>
      </c>
      <c r="C1163">
        <v>106.69291699999999</v>
      </c>
      <c r="D1163">
        <v>304.886505</v>
      </c>
      <c r="E1163">
        <v>53.068153000000002</v>
      </c>
      <c r="F1163">
        <v>51.168925999999999</v>
      </c>
      <c r="G1163">
        <v>75.579384000000005</v>
      </c>
      <c r="H1163">
        <v>151.72792100000001</v>
      </c>
      <c r="I1163">
        <v>183.77304100000001</v>
      </c>
      <c r="J1163">
        <v>88.482422</v>
      </c>
      <c r="K1163">
        <v>496.50512700000002</v>
      </c>
      <c r="L1163">
        <v>177.489105</v>
      </c>
      <c r="M1163">
        <v>431.37075800000002</v>
      </c>
      <c r="O1163" s="22">
        <f t="shared" si="779"/>
        <v>1.6986857369857944E-2</v>
      </c>
      <c r="P1163" s="22">
        <f t="shared" si="769"/>
        <v>-2.3765431668872572E-2</v>
      </c>
      <c r="Q1163" s="22">
        <f t="shared" si="770"/>
        <v>1.618386269238492E-3</v>
      </c>
      <c r="R1163" s="22">
        <f t="shared" si="771"/>
        <v>7.6800826635681219E-4</v>
      </c>
      <c r="S1163" s="22">
        <f t="shared" si="772"/>
        <v>-1.5594719204831575E-2</v>
      </c>
      <c r="T1163" s="22">
        <f t="shared" si="773"/>
        <v>-1.3407778880046406E-2</v>
      </c>
      <c r="U1163" s="22">
        <f t="shared" si="774"/>
        <v>1.3487985463369379E-2</v>
      </c>
      <c r="V1163" s="22">
        <f t="shared" si="775"/>
        <v>-2.5222487082943168E-3</v>
      </c>
      <c r="W1163" s="22">
        <f t="shared" si="776"/>
        <v>-7.4130982098300491E-3</v>
      </c>
      <c r="X1163" s="22">
        <f t="shared" si="777"/>
        <v>-8.9543151711360958E-3</v>
      </c>
      <c r="Y1163" s="22">
        <f t="shared" si="778"/>
        <v>1.3079001420701397E-2</v>
      </c>
      <c r="Z1163" s="16"/>
    </row>
    <row r="1164" spans="1:26">
      <c r="A1164" s="2"/>
      <c r="B1164" s="112">
        <v>45148</v>
      </c>
      <c r="C1164">
        <v>107.238274</v>
      </c>
      <c r="D1164">
        <v>305.415955</v>
      </c>
      <c r="E1164">
        <v>53.041679000000002</v>
      </c>
      <c r="F1164">
        <v>51.306370000000001</v>
      </c>
      <c r="G1164">
        <v>75.341896000000006</v>
      </c>
      <c r="H1164">
        <v>151.50100699999999</v>
      </c>
      <c r="I1164">
        <v>183.61587499999999</v>
      </c>
      <c r="J1164">
        <v>87.947411000000002</v>
      </c>
      <c r="K1164">
        <v>497.85983299999998</v>
      </c>
      <c r="L1164">
        <v>177.26994300000001</v>
      </c>
      <c r="M1164">
        <v>429.86721799999998</v>
      </c>
      <c r="O1164" s="22">
        <f t="shared" si="779"/>
        <v>5.1114639596929745E-3</v>
      </c>
      <c r="P1164" s="22">
        <f t="shared" si="769"/>
        <v>1.7365478344146812E-3</v>
      </c>
      <c r="Q1164" s="22">
        <f t="shared" si="770"/>
        <v>-4.9886793685849362E-4</v>
      </c>
      <c r="R1164" s="22">
        <f t="shared" si="771"/>
        <v>2.6860833467561296E-3</v>
      </c>
      <c r="S1164" s="22">
        <f t="shared" si="772"/>
        <v>-3.1422325432025611E-3</v>
      </c>
      <c r="T1164" s="22">
        <f t="shared" si="773"/>
        <v>-1.4955322560573636E-3</v>
      </c>
      <c r="U1164" s="22">
        <f t="shared" si="774"/>
        <v>-8.5521793155729497E-4</v>
      </c>
      <c r="V1164" s="22">
        <f t="shared" si="775"/>
        <v>-6.046523003179094E-3</v>
      </c>
      <c r="W1164" s="22">
        <f t="shared" si="776"/>
        <v>2.7284834059728702E-3</v>
      </c>
      <c r="X1164" s="22">
        <f t="shared" si="777"/>
        <v>-1.2347912847945341E-3</v>
      </c>
      <c r="Y1164" s="22">
        <f t="shared" si="778"/>
        <v>-3.4854935623616079E-3</v>
      </c>
      <c r="Z1164" s="16"/>
    </row>
    <row r="1165" spans="1:26">
      <c r="A1165" s="2"/>
      <c r="B1165" s="112">
        <v>45149</v>
      </c>
      <c r="C1165">
        <v>108.903519</v>
      </c>
      <c r="D1165">
        <v>301.320313</v>
      </c>
      <c r="E1165">
        <v>53.352795</v>
      </c>
      <c r="F1165">
        <v>50.982394999999997</v>
      </c>
      <c r="G1165">
        <v>75.520011999999994</v>
      </c>
      <c r="H1165">
        <v>152.379074</v>
      </c>
      <c r="I1165">
        <v>183.78285199999999</v>
      </c>
      <c r="J1165">
        <v>88.355971999999994</v>
      </c>
      <c r="K1165">
        <v>502.33932499999997</v>
      </c>
      <c r="L1165">
        <v>177.32978800000001</v>
      </c>
      <c r="M1165">
        <v>430.361786</v>
      </c>
      <c r="O1165" s="22">
        <f t="shared" ref="O1165" si="780">(C1165/C1164)-1</f>
        <v>1.5528457684800046E-2</v>
      </c>
      <c r="P1165" s="22">
        <f t="shared" si="769"/>
        <v>-1.3410045981389507E-2</v>
      </c>
      <c r="Q1165" s="22">
        <f t="shared" si="770"/>
        <v>5.8655006000092325E-3</v>
      </c>
      <c r="R1165" s="22">
        <f t="shared" si="771"/>
        <v>-6.3145180608178419E-3</v>
      </c>
      <c r="S1165" s="22">
        <f t="shared" si="772"/>
        <v>2.3641029686853887E-3</v>
      </c>
      <c r="T1165" s="22">
        <f t="shared" si="773"/>
        <v>5.7957832583912516E-3</v>
      </c>
      <c r="U1165" s="22">
        <f t="shared" si="774"/>
        <v>9.0938215445701687E-4</v>
      </c>
      <c r="V1165" s="22">
        <f t="shared" si="775"/>
        <v>4.6455148065698282E-3</v>
      </c>
      <c r="W1165" s="22">
        <f t="shared" si="776"/>
        <v>8.9974962892818144E-3</v>
      </c>
      <c r="X1165" s="22">
        <f t="shared" si="777"/>
        <v>3.3759248176656875E-4</v>
      </c>
      <c r="Y1165" s="22">
        <f t="shared" si="778"/>
        <v>1.1505134127256511E-3</v>
      </c>
      <c r="Z1165" s="16"/>
    </row>
    <row r="1166" spans="1:26">
      <c r="A1166" s="2"/>
      <c r="B1166" s="112">
        <v>45152</v>
      </c>
      <c r="C1166">
        <v>108.991165</v>
      </c>
      <c r="D1166">
        <v>305.86547899999999</v>
      </c>
      <c r="E1166">
        <v>52.955624</v>
      </c>
      <c r="F1166">
        <v>50.884219999999999</v>
      </c>
      <c r="G1166">
        <v>75.886139</v>
      </c>
      <c r="H1166">
        <v>152.69477800000001</v>
      </c>
      <c r="I1166">
        <v>183.82214400000001</v>
      </c>
      <c r="J1166">
        <v>87.120552000000004</v>
      </c>
      <c r="K1166">
        <v>505.22668499999997</v>
      </c>
      <c r="L1166">
        <v>178.995499</v>
      </c>
      <c r="M1166">
        <v>432.904022</v>
      </c>
      <c r="O1166" s="22">
        <f t="shared" ref="O1166:O1168" si="781">C1166/C1165-1</f>
        <v>8.0480411289540754E-4</v>
      </c>
      <c r="P1166" s="22">
        <f t="shared" si="769"/>
        <v>1.5084167259576731E-2</v>
      </c>
      <c r="Q1166" s="22">
        <f t="shared" si="770"/>
        <v>-7.4442398003703447E-3</v>
      </c>
      <c r="R1166" s="22">
        <f t="shared" si="771"/>
        <v>-1.9256647319138009E-3</v>
      </c>
      <c r="S1166" s="22">
        <f t="shared" si="772"/>
        <v>4.848079208461975E-3</v>
      </c>
      <c r="T1166" s="22">
        <f t="shared" si="773"/>
        <v>2.0718330392268669E-3</v>
      </c>
      <c r="U1166" s="22">
        <f t="shared" si="774"/>
        <v>2.1379578982716474E-4</v>
      </c>
      <c r="V1166" s="22">
        <f t="shared" si="775"/>
        <v>-1.3982303312785604E-2</v>
      </c>
      <c r="W1166" s="22">
        <f t="shared" si="776"/>
        <v>5.7478279248792674E-3</v>
      </c>
      <c r="X1166" s="22">
        <f t="shared" si="777"/>
        <v>9.3932949381294595E-3</v>
      </c>
      <c r="Y1166" s="22">
        <f t="shared" si="778"/>
        <v>5.9072066403218493E-3</v>
      </c>
      <c r="Z1166" s="16"/>
    </row>
    <row r="1167" spans="1:26">
      <c r="A1167" s="2"/>
      <c r="B1167" s="112">
        <v>45153</v>
      </c>
      <c r="C1167">
        <v>106.192993</v>
      </c>
      <c r="D1167">
        <v>301.629974</v>
      </c>
      <c r="E1167">
        <v>52.684230999999997</v>
      </c>
      <c r="F1167">
        <v>50.403163999999997</v>
      </c>
      <c r="G1167">
        <v>74.461226999999994</v>
      </c>
      <c r="H1167">
        <v>148.80761699999999</v>
      </c>
      <c r="I1167">
        <v>182.348816</v>
      </c>
      <c r="J1167">
        <v>86.070205999999999</v>
      </c>
      <c r="K1167">
        <v>501.03405800000002</v>
      </c>
      <c r="L1167">
        <v>176.99067700000001</v>
      </c>
      <c r="M1167">
        <v>427.00848400000001</v>
      </c>
      <c r="O1167" s="22">
        <f t="shared" si="781"/>
        <v>-2.5673383709587827E-2</v>
      </c>
      <c r="P1167" s="22">
        <f t="shared" si="769"/>
        <v>-1.3847607169817255E-2</v>
      </c>
      <c r="Q1167" s="22">
        <f t="shared" si="770"/>
        <v>-5.1249136446773758E-3</v>
      </c>
      <c r="R1167" s="22">
        <f t="shared" si="771"/>
        <v>-9.4539328695615321E-3</v>
      </c>
      <c r="S1167" s="22">
        <f t="shared" si="772"/>
        <v>-1.877697322300198E-2</v>
      </c>
      <c r="T1167" s="22">
        <f t="shared" si="773"/>
        <v>-2.5457065728862194E-2</v>
      </c>
      <c r="U1167" s="22">
        <f t="shared" si="774"/>
        <v>-8.0149647259037948E-3</v>
      </c>
      <c r="V1167" s="22">
        <f t="shared" si="775"/>
        <v>-1.2056236741934345E-2</v>
      </c>
      <c r="W1167" s="22">
        <f t="shared" si="776"/>
        <v>-8.2985066396482621E-3</v>
      </c>
      <c r="X1167" s="22">
        <f t="shared" si="777"/>
        <v>-1.1200404542015874E-2</v>
      </c>
      <c r="Y1167" s="22">
        <f t="shared" si="778"/>
        <v>-1.3618579870805614E-2</v>
      </c>
      <c r="Z1167" s="16"/>
    </row>
    <row r="1168" spans="1:26">
      <c r="A1168" s="2"/>
      <c r="B1168" s="112">
        <v>45154</v>
      </c>
      <c r="C1168">
        <v>104.40609000000001</v>
      </c>
      <c r="D1168">
        <v>293.97808800000001</v>
      </c>
      <c r="E1168">
        <v>52.710704999999997</v>
      </c>
      <c r="F1168">
        <v>50.226447999999998</v>
      </c>
      <c r="G1168">
        <v>73.976364000000004</v>
      </c>
      <c r="H1168">
        <v>148.17619300000001</v>
      </c>
      <c r="I1168">
        <v>174.82502700000001</v>
      </c>
      <c r="J1168">
        <v>87.199089000000001</v>
      </c>
      <c r="K1168">
        <v>497.93893400000002</v>
      </c>
      <c r="L1168">
        <v>176.11296100000001</v>
      </c>
      <c r="M1168">
        <v>419.35226399999999</v>
      </c>
      <c r="O1168" s="22">
        <f t="shared" si="781"/>
        <v>-1.6826938854619056E-2</v>
      </c>
      <c r="P1168" s="22">
        <f t="shared" si="769"/>
        <v>-2.5368453600702168E-2</v>
      </c>
      <c r="Q1168" s="22">
        <f t="shared" si="770"/>
        <v>5.0250330122492137E-4</v>
      </c>
      <c r="R1168" s="22">
        <f t="shared" si="771"/>
        <v>-3.5060497392583878E-3</v>
      </c>
      <c r="S1168" s="22">
        <f t="shared" si="772"/>
        <v>-6.5116171131586187E-3</v>
      </c>
      <c r="T1168" s="22">
        <f t="shared" si="773"/>
        <v>-4.2432236516494193E-3</v>
      </c>
      <c r="U1168" s="22">
        <f t="shared" si="774"/>
        <v>-4.1260421455108331E-2</v>
      </c>
      <c r="V1168" s="22">
        <f t="shared" si="775"/>
        <v>1.3115839411375507E-2</v>
      </c>
      <c r="W1168" s="22">
        <f t="shared" si="776"/>
        <v>-6.1774722707572671E-3</v>
      </c>
      <c r="X1168" s="22">
        <f t="shared" si="777"/>
        <v>-4.9591086653676397E-3</v>
      </c>
      <c r="Y1168" s="22">
        <f t="shared" si="778"/>
        <v>-1.7929901364676426E-2</v>
      </c>
      <c r="Z1168" s="16"/>
    </row>
    <row r="1169" spans="1:26">
      <c r="A1169" s="2"/>
      <c r="B1169" s="112">
        <v>45155</v>
      </c>
      <c r="C1169">
        <v>106.42862700000001</v>
      </c>
      <c r="D1169">
        <v>284.78784200000001</v>
      </c>
      <c r="E1169">
        <v>51.529133000000002</v>
      </c>
      <c r="F1169">
        <v>50.020279000000002</v>
      </c>
      <c r="G1169">
        <v>74.045631</v>
      </c>
      <c r="H1169">
        <v>146.63711499999999</v>
      </c>
      <c r="I1169">
        <v>173.17489599999999</v>
      </c>
      <c r="J1169">
        <v>86.629738000000003</v>
      </c>
      <c r="K1169">
        <v>488.44610599999999</v>
      </c>
      <c r="L1169">
        <v>173.549622</v>
      </c>
      <c r="M1169">
        <v>414.62396200000001</v>
      </c>
      <c r="O1169" s="22">
        <f t="shared" ref="O1169" si="782">(C1169/C1168)-1</f>
        <v>1.9371829746713143E-2</v>
      </c>
      <c r="P1169" s="22">
        <f t="shared" si="769"/>
        <v>-3.1261670087465832E-2</v>
      </c>
      <c r="Q1169" s="22">
        <f t="shared" si="770"/>
        <v>-2.2416167645642249E-2</v>
      </c>
      <c r="R1169" s="22">
        <f t="shared" si="771"/>
        <v>-4.1047895722189365E-3</v>
      </c>
      <c r="S1169" s="22">
        <f t="shared" si="772"/>
        <v>9.3633961247396869E-4</v>
      </c>
      <c r="T1169" s="22">
        <f t="shared" si="773"/>
        <v>-1.0386810248256384E-2</v>
      </c>
      <c r="U1169" s="22">
        <f t="shared" si="774"/>
        <v>-9.4387573010357162E-3</v>
      </c>
      <c r="V1169" s="22">
        <f t="shared" si="775"/>
        <v>-6.5293228006085835E-3</v>
      </c>
      <c r="W1169" s="22">
        <f t="shared" si="776"/>
        <v>-1.9064241319197595E-2</v>
      </c>
      <c r="X1169" s="22">
        <f t="shared" si="777"/>
        <v>-1.4555084335899693E-2</v>
      </c>
      <c r="Y1169" s="22">
        <f t="shared" si="778"/>
        <v>-1.1275250918879043E-2</v>
      </c>
      <c r="Z1169" s="16"/>
    </row>
    <row r="1170" spans="1:26">
      <c r="A1170" s="2"/>
      <c r="B1170" s="112">
        <v>45156</v>
      </c>
      <c r="C1170">
        <v>108.038803</v>
      </c>
      <c r="D1170">
        <v>282.94979899999998</v>
      </c>
      <c r="E1170">
        <v>52.270511999999997</v>
      </c>
      <c r="F1170">
        <v>49.696300999999998</v>
      </c>
      <c r="G1170">
        <v>74.609656999999999</v>
      </c>
      <c r="H1170">
        <v>146.97254899999999</v>
      </c>
      <c r="I1170">
        <v>173.312408</v>
      </c>
      <c r="J1170">
        <v>87.680092000000002</v>
      </c>
      <c r="K1170">
        <v>492.87612899999999</v>
      </c>
      <c r="L1170">
        <v>174.03836100000001</v>
      </c>
      <c r="M1170">
        <v>392.72354100000001</v>
      </c>
      <c r="O1170" s="22">
        <f t="shared" ref="O1170:O1172" si="783">C1170/C1169-1</f>
        <v>1.5129162570141963E-2</v>
      </c>
      <c r="P1170" s="22">
        <f t="shared" si="769"/>
        <v>-6.4540781905992883E-3</v>
      </c>
      <c r="Q1170" s="22">
        <f t="shared" si="770"/>
        <v>1.4387569843257397E-2</v>
      </c>
      <c r="R1170" s="22">
        <f t="shared" si="771"/>
        <v>-6.4769330854792528E-3</v>
      </c>
      <c r="S1170" s="22">
        <f t="shared" si="772"/>
        <v>7.6172758930233009E-3</v>
      </c>
      <c r="T1170" s="22">
        <f t="shared" si="773"/>
        <v>2.2875109074533828E-3</v>
      </c>
      <c r="U1170" s="22">
        <f t="shared" si="774"/>
        <v>7.9406428516071159E-4</v>
      </c>
      <c r="V1170" s="22">
        <f t="shared" si="775"/>
        <v>1.2124635537972051E-2</v>
      </c>
      <c r="W1170" s="22">
        <f t="shared" si="776"/>
        <v>9.0696249710711108E-3</v>
      </c>
      <c r="X1170" s="22">
        <f t="shared" si="777"/>
        <v>2.8161340506982491E-3</v>
      </c>
      <c r="Y1170" s="22">
        <f t="shared" si="778"/>
        <v>-5.2819959788045212E-2</v>
      </c>
      <c r="Z1170" s="16"/>
    </row>
    <row r="1171" spans="1:26">
      <c r="A1171" s="2"/>
      <c r="B1171" s="112">
        <v>45159</v>
      </c>
      <c r="C1171">
        <v>106.732986</v>
      </c>
      <c r="D1171">
        <v>289.59274299999998</v>
      </c>
      <c r="E1171">
        <v>52.131507999999997</v>
      </c>
      <c r="F1171">
        <v>49.607937</v>
      </c>
      <c r="G1171">
        <v>74.015945000000002</v>
      </c>
      <c r="H1171">
        <v>147.475708</v>
      </c>
      <c r="I1171">
        <v>171.907837</v>
      </c>
      <c r="J1171">
        <v>87.081290999999993</v>
      </c>
      <c r="K1171">
        <v>492.124573</v>
      </c>
      <c r="L1171">
        <v>175.38484199999999</v>
      </c>
      <c r="M1171">
        <v>386.56100500000002</v>
      </c>
      <c r="O1171" s="22">
        <f t="shared" si="783"/>
        <v>-1.2086555605396732E-2</v>
      </c>
      <c r="P1171" s="22">
        <f t="shared" si="769"/>
        <v>2.3477464990176555E-2</v>
      </c>
      <c r="Q1171" s="22">
        <f t="shared" si="770"/>
        <v>-2.6593196561762733E-3</v>
      </c>
      <c r="R1171" s="22">
        <f t="shared" si="771"/>
        <v>-1.7780800224950211E-3</v>
      </c>
      <c r="S1171" s="22">
        <f t="shared" si="772"/>
        <v>-7.957575786737614E-3</v>
      </c>
      <c r="T1171" s="22">
        <f t="shared" si="773"/>
        <v>3.4234896477165488E-3</v>
      </c>
      <c r="U1171" s="22">
        <f t="shared" si="774"/>
        <v>-8.1042726034942225E-3</v>
      </c>
      <c r="V1171" s="22">
        <f t="shared" si="775"/>
        <v>-6.8293838012853936E-3</v>
      </c>
      <c r="W1171" s="22">
        <f t="shared" si="776"/>
        <v>-1.5248374911660534E-3</v>
      </c>
      <c r="X1171" s="22">
        <f t="shared" si="777"/>
        <v>7.7366908781677513E-3</v>
      </c>
      <c r="Y1171" s="22">
        <f t="shared" si="778"/>
        <v>-1.5691791697304946E-2</v>
      </c>
      <c r="Z1171" s="16"/>
    </row>
    <row r="1172" spans="1:26">
      <c r="A1172" s="2"/>
      <c r="B1172" s="112">
        <v>45160</v>
      </c>
      <c r="C1172">
        <v>106.134079</v>
      </c>
      <c r="D1172">
        <v>287.29519699999997</v>
      </c>
      <c r="E1172">
        <v>51.966019000000003</v>
      </c>
      <c r="F1172">
        <v>49.666846999999997</v>
      </c>
      <c r="G1172">
        <v>73.115478999999993</v>
      </c>
      <c r="H1172">
        <v>144.417282</v>
      </c>
      <c r="I1172">
        <v>172.605209</v>
      </c>
      <c r="J1172">
        <v>87.738990999999999</v>
      </c>
      <c r="K1172">
        <v>486.84420799999998</v>
      </c>
      <c r="L1172">
        <v>176.771255</v>
      </c>
      <c r="M1172">
        <v>381.041382</v>
      </c>
      <c r="O1172" s="22">
        <f t="shared" si="783"/>
        <v>-5.6112643564567577E-3</v>
      </c>
      <c r="P1172" s="22">
        <f t="shared" si="769"/>
        <v>-7.9337140019424268E-3</v>
      </c>
      <c r="Q1172" s="22">
        <f t="shared" si="770"/>
        <v>-3.1744525786592259E-3</v>
      </c>
      <c r="R1172" s="22">
        <f t="shared" si="771"/>
        <v>1.1875115871073927E-3</v>
      </c>
      <c r="S1172" s="22">
        <f t="shared" si="772"/>
        <v>-1.2165838050166244E-2</v>
      </c>
      <c r="T1172" s="22">
        <f t="shared" si="773"/>
        <v>-2.0738506981773597E-2</v>
      </c>
      <c r="U1172" s="22">
        <f t="shared" si="774"/>
        <v>4.0566620589845837E-3</v>
      </c>
      <c r="V1172" s="22">
        <f t="shared" si="775"/>
        <v>7.5527130161632261E-3</v>
      </c>
      <c r="W1172" s="22">
        <f t="shared" si="776"/>
        <v>-1.0729732449267559E-2</v>
      </c>
      <c r="X1172" s="22">
        <f t="shared" si="777"/>
        <v>7.9049761894474102E-3</v>
      </c>
      <c r="Y1172" s="22">
        <f t="shared" si="778"/>
        <v>-1.4278788932680975E-2</v>
      </c>
      <c r="Z1172" s="16"/>
    </row>
    <row r="1173" spans="1:26">
      <c r="A1173" s="2"/>
      <c r="B1173" s="112">
        <v>45161</v>
      </c>
      <c r="C1173">
        <v>105.201363</v>
      </c>
      <c r="D1173">
        <v>293.92813100000001</v>
      </c>
      <c r="E1173">
        <v>52.326782000000001</v>
      </c>
      <c r="F1173">
        <v>49.912284999999997</v>
      </c>
      <c r="G1173">
        <v>73.738876000000005</v>
      </c>
      <c r="H1173">
        <v>145.39399700000001</v>
      </c>
      <c r="I1173">
        <v>174.67768899999999</v>
      </c>
      <c r="J1173">
        <v>88.386870999999999</v>
      </c>
      <c r="K1173">
        <v>483.976563</v>
      </c>
      <c r="L1173">
        <v>180.651184</v>
      </c>
      <c r="M1173">
        <v>390.013214</v>
      </c>
      <c r="O1173" s="22">
        <f t="shared" ref="O1173" si="784">(C1173/C1172)-1</f>
        <v>-8.7880915233644608E-3</v>
      </c>
      <c r="P1173" s="22">
        <f t="shared" si="769"/>
        <v>2.3087521369179242E-2</v>
      </c>
      <c r="Q1173" s="22">
        <f t="shared" si="770"/>
        <v>6.9422866508208614E-3</v>
      </c>
      <c r="R1173" s="22">
        <f t="shared" si="771"/>
        <v>4.9416867553522259E-3</v>
      </c>
      <c r="S1173" s="22">
        <f t="shared" si="772"/>
        <v>8.5261973049510775E-3</v>
      </c>
      <c r="T1173" s="22">
        <f t="shared" si="773"/>
        <v>6.7631448707088371E-3</v>
      </c>
      <c r="U1173" s="22">
        <f t="shared" si="774"/>
        <v>1.2007053622582031E-2</v>
      </c>
      <c r="V1173" s="22">
        <f t="shared" si="775"/>
        <v>7.3841742720748282E-3</v>
      </c>
      <c r="W1173" s="22">
        <f t="shared" si="776"/>
        <v>-5.8902723969553872E-3</v>
      </c>
      <c r="X1173" s="22">
        <f t="shared" si="777"/>
        <v>2.1948868327036575E-2</v>
      </c>
      <c r="Y1173" s="22">
        <f t="shared" si="778"/>
        <v>2.3545558104237641E-2</v>
      </c>
      <c r="Z1173" s="16"/>
    </row>
    <row r="1174" spans="1:26">
      <c r="A1174" s="2"/>
      <c r="B1174" s="112">
        <v>45162</v>
      </c>
      <c r="C1174">
        <v>104.415909</v>
      </c>
      <c r="D1174">
        <v>286.44607500000001</v>
      </c>
      <c r="E1174">
        <v>51.926299999999998</v>
      </c>
      <c r="F1174">
        <v>49.637397999999997</v>
      </c>
      <c r="G1174">
        <v>73.471710000000002</v>
      </c>
      <c r="H1174">
        <v>145.255875</v>
      </c>
      <c r="I1174">
        <v>173.99996899999999</v>
      </c>
      <c r="J1174">
        <v>87.817520000000002</v>
      </c>
      <c r="K1174">
        <v>482.65158100000002</v>
      </c>
      <c r="L1174">
        <v>175.923462</v>
      </c>
      <c r="M1174">
        <v>382.45590199999998</v>
      </c>
      <c r="O1174" s="22">
        <f t="shared" ref="O1174:O1176" si="785">C1174/C1173-1</f>
        <v>-7.4661960415854933E-3</v>
      </c>
      <c r="P1174" s="22">
        <f t="shared" si="769"/>
        <v>-2.5455392699380686E-2</v>
      </c>
      <c r="Q1174" s="22">
        <f t="shared" si="770"/>
        <v>-7.6534803917428507E-3</v>
      </c>
      <c r="R1174" s="22">
        <f t="shared" si="771"/>
        <v>-5.5074016346877697E-3</v>
      </c>
      <c r="S1174" s="22">
        <f t="shared" si="772"/>
        <v>-3.6231363222840596E-3</v>
      </c>
      <c r="T1174" s="22">
        <f t="shared" si="773"/>
        <v>-9.499842005169512E-4</v>
      </c>
      <c r="U1174" s="22">
        <f t="shared" si="774"/>
        <v>-3.8798314992591898E-3</v>
      </c>
      <c r="V1174" s="22">
        <f t="shared" si="775"/>
        <v>-6.4415788629964554E-3</v>
      </c>
      <c r="W1174" s="22">
        <f t="shared" si="776"/>
        <v>-2.7376986848017815E-3</v>
      </c>
      <c r="X1174" s="22">
        <f t="shared" si="777"/>
        <v>-2.6170445691626409E-2</v>
      </c>
      <c r="Y1174" s="22">
        <f t="shared" si="778"/>
        <v>-1.937706654216087E-2</v>
      </c>
      <c r="Z1174" s="16"/>
    </row>
    <row r="1175" spans="1:26">
      <c r="A1175" s="2"/>
      <c r="B1175" s="112">
        <v>45163</v>
      </c>
      <c r="C1175">
        <v>106.281357</v>
      </c>
      <c r="D1175">
        <v>285.19738799999999</v>
      </c>
      <c r="E1175">
        <v>52.234107999999999</v>
      </c>
      <c r="F1175">
        <v>49.981006999999998</v>
      </c>
      <c r="G1175">
        <v>73.857619999999997</v>
      </c>
      <c r="H1175">
        <v>145.078293</v>
      </c>
      <c r="I1175">
        <v>174.37321499999999</v>
      </c>
      <c r="J1175">
        <v>88.229812999999993</v>
      </c>
      <c r="K1175">
        <v>483.66015599999997</v>
      </c>
      <c r="L1175">
        <v>178.14769000000001</v>
      </c>
      <c r="M1175">
        <v>385.98724399999998</v>
      </c>
      <c r="O1175" s="22">
        <f t="shared" si="785"/>
        <v>1.7865553418684454E-2</v>
      </c>
      <c r="P1175" s="22">
        <f t="shared" si="769"/>
        <v>-4.3592393437403842E-3</v>
      </c>
      <c r="Q1175" s="22">
        <f t="shared" si="770"/>
        <v>5.9277861122399855E-3</v>
      </c>
      <c r="R1175" s="22">
        <f t="shared" si="771"/>
        <v>6.9223813867116402E-3</v>
      </c>
      <c r="S1175" s="22">
        <f t="shared" si="772"/>
        <v>5.2524978661854238E-3</v>
      </c>
      <c r="T1175" s="22">
        <f t="shared" si="773"/>
        <v>-1.2225460760193485E-3</v>
      </c>
      <c r="U1175" s="22">
        <f t="shared" si="774"/>
        <v>2.1450923361945318E-3</v>
      </c>
      <c r="V1175" s="22">
        <f t="shared" si="775"/>
        <v>4.6948832078153035E-3</v>
      </c>
      <c r="W1175" s="22">
        <f t="shared" si="776"/>
        <v>2.089654400199592E-3</v>
      </c>
      <c r="X1175" s="22">
        <f t="shared" si="777"/>
        <v>1.2643157283932949E-2</v>
      </c>
      <c r="Y1175" s="22">
        <f t="shared" si="778"/>
        <v>9.2333311671577434E-3</v>
      </c>
      <c r="Z1175" s="16"/>
    </row>
    <row r="1176" spans="1:26">
      <c r="A1176" s="2"/>
      <c r="B1176" s="112">
        <v>45166</v>
      </c>
      <c r="C1176">
        <v>107.17480500000001</v>
      </c>
      <c r="D1176">
        <v>289.95236199999999</v>
      </c>
      <c r="E1176">
        <v>52.531981999999999</v>
      </c>
      <c r="F1176">
        <v>50.167538</v>
      </c>
      <c r="G1176">
        <v>74.698707999999996</v>
      </c>
      <c r="H1176">
        <v>145.58145099999999</v>
      </c>
      <c r="I1176">
        <v>175.00181599999999</v>
      </c>
      <c r="J1176">
        <v>88.062934999999996</v>
      </c>
      <c r="K1176">
        <v>485.796021</v>
      </c>
      <c r="L1176">
        <v>179.723602</v>
      </c>
      <c r="M1176">
        <v>390.41879299999999</v>
      </c>
      <c r="O1176" s="22">
        <f t="shared" si="785"/>
        <v>8.4064414043942826E-3</v>
      </c>
      <c r="P1176" s="22">
        <f t="shared" si="769"/>
        <v>1.6672572050344225E-2</v>
      </c>
      <c r="Q1176" s="22">
        <f t="shared" si="770"/>
        <v>5.7026722845539002E-3</v>
      </c>
      <c r="R1176" s="22">
        <f t="shared" si="771"/>
        <v>3.7320376518223952E-3</v>
      </c>
      <c r="S1176" s="22">
        <f t="shared" si="772"/>
        <v>1.1387965114500131E-2</v>
      </c>
      <c r="T1176" s="22">
        <f t="shared" si="773"/>
        <v>3.4681825212816708E-3</v>
      </c>
      <c r="U1176" s="22">
        <f t="shared" si="774"/>
        <v>3.6049171886862741E-3</v>
      </c>
      <c r="V1176" s="22">
        <f t="shared" si="775"/>
        <v>-1.891401492599698E-3</v>
      </c>
      <c r="W1176" s="22">
        <f t="shared" si="776"/>
        <v>4.4160449718748662E-3</v>
      </c>
      <c r="X1176" s="22">
        <f t="shared" si="777"/>
        <v>8.8460984254130626E-3</v>
      </c>
      <c r="Y1176" s="22">
        <f t="shared" si="778"/>
        <v>1.1481076302096715E-2</v>
      </c>
      <c r="Z1176" s="16"/>
    </row>
    <row r="1177" spans="1:26">
      <c r="A1177" s="2"/>
      <c r="B1177" s="112">
        <v>45167</v>
      </c>
      <c r="C1177">
        <v>107.81298099999999</v>
      </c>
      <c r="D1177">
        <v>297.67416400000002</v>
      </c>
      <c r="E1177">
        <v>52.972172</v>
      </c>
      <c r="F1177">
        <v>50.373707000000003</v>
      </c>
      <c r="G1177">
        <v>75.905922000000004</v>
      </c>
      <c r="H1177">
        <v>146.765366</v>
      </c>
      <c r="I1177">
        <v>178.272614</v>
      </c>
      <c r="J1177">
        <v>88.426147</v>
      </c>
      <c r="K1177">
        <v>487.32873499999999</v>
      </c>
      <c r="L1177">
        <v>183.64340200000001</v>
      </c>
      <c r="M1177">
        <v>399.72695900000002</v>
      </c>
      <c r="O1177" s="22">
        <f t="shared" ref="O1177" si="786">(C1177/C1176)-1</f>
        <v>5.9545338104416423E-3</v>
      </c>
      <c r="P1177" s="22">
        <f t="shared" si="769"/>
        <v>2.6631278140786474E-2</v>
      </c>
      <c r="Q1177" s="22">
        <f t="shared" si="770"/>
        <v>8.3794668169954178E-3</v>
      </c>
      <c r="R1177" s="22">
        <f t="shared" si="771"/>
        <v>4.1096096842543339E-3</v>
      </c>
      <c r="S1177" s="22">
        <f t="shared" si="772"/>
        <v>1.6161109506740212E-2</v>
      </c>
      <c r="T1177" s="22">
        <f t="shared" si="773"/>
        <v>8.1323203736993754E-3</v>
      </c>
      <c r="U1177" s="22">
        <f t="shared" si="774"/>
        <v>1.8690080336080772E-2</v>
      </c>
      <c r="V1177" s="22">
        <f t="shared" si="775"/>
        <v>4.1244593994056444E-3</v>
      </c>
      <c r="W1177" s="22">
        <f t="shared" si="776"/>
        <v>3.1550567187539347E-3</v>
      </c>
      <c r="X1177" s="22">
        <f t="shared" si="777"/>
        <v>2.1810157132283736E-2</v>
      </c>
      <c r="Y1177" s="22">
        <f t="shared" si="778"/>
        <v>2.3841490642588115E-2</v>
      </c>
      <c r="Z1177" s="16"/>
    </row>
    <row r="1178" spans="1:26">
      <c r="A1178" s="2"/>
      <c r="B1178" s="112">
        <v>45168</v>
      </c>
      <c r="C1178">
        <v>108.863518</v>
      </c>
      <c r="D1178">
        <v>294.78723100000002</v>
      </c>
      <c r="E1178">
        <v>53.352795</v>
      </c>
      <c r="F1178">
        <v>50.589691000000002</v>
      </c>
      <c r="G1178">
        <v>76.182982999999993</v>
      </c>
      <c r="H1178">
        <v>146.173416</v>
      </c>
      <c r="I1178">
        <v>179.03874200000001</v>
      </c>
      <c r="J1178">
        <v>88.180733000000004</v>
      </c>
      <c r="K1178">
        <v>486.04324300000002</v>
      </c>
      <c r="L1178">
        <v>187.164276</v>
      </c>
      <c r="M1178">
        <v>408.79769900000002</v>
      </c>
      <c r="O1178" s="22">
        <f t="shared" ref="O1178:O1180" si="787">C1178/C1177-1</f>
        <v>9.7440678316835783E-3</v>
      </c>
      <c r="P1178" s="22">
        <f t="shared" si="769"/>
        <v>-9.6982988419511695E-3</v>
      </c>
      <c r="Q1178" s="22">
        <f t="shared" si="770"/>
        <v>7.1853387472955443E-3</v>
      </c>
      <c r="R1178" s="22">
        <f t="shared" si="771"/>
        <v>4.2876336260104786E-3</v>
      </c>
      <c r="S1178" s="22">
        <f t="shared" si="772"/>
        <v>3.6500577649263288E-3</v>
      </c>
      <c r="T1178" s="22">
        <f t="shared" si="773"/>
        <v>-4.0333085123093193E-3</v>
      </c>
      <c r="U1178" s="22">
        <f t="shared" si="774"/>
        <v>4.297508085005175E-3</v>
      </c>
      <c r="V1178" s="22">
        <f t="shared" si="775"/>
        <v>-2.7753555744094438E-3</v>
      </c>
      <c r="W1178" s="22">
        <f t="shared" si="776"/>
        <v>-2.6378333713483748E-3</v>
      </c>
      <c r="X1178" s="22">
        <f t="shared" si="777"/>
        <v>1.9172341405437443E-2</v>
      </c>
      <c r="Y1178" s="22">
        <f t="shared" si="778"/>
        <v>2.269233984791108E-2</v>
      </c>
      <c r="Z1178" s="16"/>
    </row>
    <row r="1179" spans="1:26">
      <c r="A1179" s="2"/>
      <c r="B1179" s="112">
        <v>45169</v>
      </c>
      <c r="C1179">
        <v>109.167885</v>
      </c>
      <c r="D1179">
        <v>295.57641599999999</v>
      </c>
      <c r="E1179">
        <v>53.819465999999998</v>
      </c>
      <c r="F1179">
        <v>50.089001000000003</v>
      </c>
      <c r="G1179">
        <v>76.084038000000007</v>
      </c>
      <c r="H1179">
        <v>144.36795000000001</v>
      </c>
      <c r="I1179">
        <v>178.09582499999999</v>
      </c>
      <c r="J1179">
        <v>87.326706000000001</v>
      </c>
      <c r="K1179">
        <v>471.260132</v>
      </c>
      <c r="L1179">
        <v>187.38369800000001</v>
      </c>
      <c r="M1179">
        <v>406.49292000000003</v>
      </c>
      <c r="O1179" s="22">
        <f t="shared" si="787"/>
        <v>2.7958585721985507E-3</v>
      </c>
      <c r="P1179" s="22">
        <f t="shared" si="769"/>
        <v>2.6771342751952254E-3</v>
      </c>
      <c r="Q1179" s="22">
        <f t="shared" si="770"/>
        <v>8.7468894553697218E-3</v>
      </c>
      <c r="R1179" s="22">
        <f t="shared" si="771"/>
        <v>-9.8970756710097252E-3</v>
      </c>
      <c r="S1179" s="22">
        <f t="shared" si="772"/>
        <v>-1.2987808576619964E-3</v>
      </c>
      <c r="T1179" s="22">
        <f t="shared" si="773"/>
        <v>-1.2351534563576183E-2</v>
      </c>
      <c r="U1179" s="22">
        <f t="shared" si="774"/>
        <v>-5.2665528670885475E-3</v>
      </c>
      <c r="V1179" s="22">
        <f t="shared" si="775"/>
        <v>-9.6849614529741501E-3</v>
      </c>
      <c r="W1179" s="22">
        <f t="shared" si="776"/>
        <v>-3.0415217602356437E-2</v>
      </c>
      <c r="X1179" s="22">
        <f t="shared" si="777"/>
        <v>1.1723497917948134E-3</v>
      </c>
      <c r="Y1179" s="22">
        <f t="shared" si="778"/>
        <v>-5.6379451392166713E-3</v>
      </c>
      <c r="Z1179" s="16"/>
    </row>
    <row r="1180" spans="1:26">
      <c r="A1180" s="2"/>
      <c r="B1180" s="112">
        <v>45170</v>
      </c>
      <c r="C1180">
        <v>111.455513</v>
      </c>
      <c r="D1180">
        <v>296.06588699999998</v>
      </c>
      <c r="E1180">
        <v>53.475254</v>
      </c>
      <c r="F1180">
        <v>49.774841000000002</v>
      </c>
      <c r="G1180">
        <v>77.152717999999993</v>
      </c>
      <c r="H1180">
        <v>144.85137900000001</v>
      </c>
      <c r="I1180">
        <v>177.57522599999999</v>
      </c>
      <c r="J1180">
        <v>86.727905000000007</v>
      </c>
      <c r="K1180">
        <v>470.92392000000001</v>
      </c>
      <c r="L1180">
        <v>188.96958900000001</v>
      </c>
      <c r="M1180">
        <v>414.36679099999998</v>
      </c>
      <c r="O1180" s="22">
        <f t="shared" si="787"/>
        <v>2.0955137126637435E-2</v>
      </c>
      <c r="P1180" s="22">
        <f t="shared" si="769"/>
        <v>1.6559880068374166E-3</v>
      </c>
      <c r="Q1180" s="22">
        <f t="shared" si="770"/>
        <v>-6.3956784706856729E-3</v>
      </c>
      <c r="R1180" s="22">
        <f t="shared" si="771"/>
        <v>-6.2720356511003494E-3</v>
      </c>
      <c r="S1180" s="22">
        <f t="shared" si="772"/>
        <v>1.4046047345699364E-2</v>
      </c>
      <c r="T1180" s="22">
        <f t="shared" si="773"/>
        <v>3.348589489564624E-3</v>
      </c>
      <c r="U1180" s="22">
        <f t="shared" si="774"/>
        <v>-2.9231398321661883E-3</v>
      </c>
      <c r="V1180" s="22">
        <f t="shared" si="775"/>
        <v>-6.8570203483914183E-3</v>
      </c>
      <c r="W1180" s="22">
        <f t="shared" si="776"/>
        <v>-7.1343187587946666E-4</v>
      </c>
      <c r="X1180" s="22">
        <f t="shared" si="777"/>
        <v>8.4633349481662012E-3</v>
      </c>
      <c r="Y1180" s="22">
        <f t="shared" si="778"/>
        <v>1.9370253730372378E-2</v>
      </c>
      <c r="Z1180" s="16"/>
    </row>
    <row r="1181" spans="1:26">
      <c r="A1181" s="2"/>
      <c r="B1181" s="112">
        <v>45174</v>
      </c>
      <c r="C1181">
        <v>111.465332</v>
      </c>
      <c r="D1181">
        <v>299.83187900000001</v>
      </c>
      <c r="E1181">
        <v>53.044986999999999</v>
      </c>
      <c r="F1181">
        <v>49.087612</v>
      </c>
      <c r="G1181">
        <v>74.599761999999998</v>
      </c>
      <c r="H1181">
        <v>143.25309799999999</v>
      </c>
      <c r="I1181">
        <v>177.21182300000001</v>
      </c>
      <c r="J1181">
        <v>84.921691999999993</v>
      </c>
      <c r="K1181">
        <v>475.442902</v>
      </c>
      <c r="L1181">
        <v>189.208969</v>
      </c>
      <c r="M1181">
        <v>409.94512900000001</v>
      </c>
      <c r="O1181" s="22">
        <f t="shared" ref="O1181" si="788">(C1181/C1180)-1</f>
        <v>8.8097930158070881E-5</v>
      </c>
      <c r="P1181" s="22">
        <f t="shared" si="769"/>
        <v>1.2720114560175633E-2</v>
      </c>
      <c r="Q1181" s="22">
        <f t="shared" si="770"/>
        <v>-8.0460954893266656E-3</v>
      </c>
      <c r="R1181" s="22">
        <f t="shared" si="771"/>
        <v>-1.3806754299827917E-2</v>
      </c>
      <c r="S1181" s="22">
        <f t="shared" si="772"/>
        <v>-3.3089644359645232E-2</v>
      </c>
      <c r="T1181" s="22">
        <f t="shared" si="773"/>
        <v>-1.1033937067316479E-2</v>
      </c>
      <c r="U1181" s="22">
        <f t="shared" si="774"/>
        <v>-2.0464735322931471E-3</v>
      </c>
      <c r="V1181" s="22">
        <f t="shared" si="775"/>
        <v>-2.0826203515466157E-2</v>
      </c>
      <c r="W1181" s="22">
        <f t="shared" si="776"/>
        <v>9.595991641282442E-3</v>
      </c>
      <c r="X1181" s="22">
        <f t="shared" si="777"/>
        <v>1.266764675029286E-3</v>
      </c>
      <c r="Y1181" s="22">
        <f t="shared" si="778"/>
        <v>-1.0670888922659771E-2</v>
      </c>
      <c r="Z1181" s="16"/>
    </row>
    <row r="1182" spans="1:26">
      <c r="A1182" s="2"/>
      <c r="B1182" s="112">
        <v>45175</v>
      </c>
      <c r="C1182">
        <v>112.427513</v>
      </c>
      <c r="D1182">
        <v>298.852936</v>
      </c>
      <c r="E1182">
        <v>53.442157999999999</v>
      </c>
      <c r="F1182">
        <v>48.861809000000001</v>
      </c>
      <c r="G1182">
        <v>75.163780000000003</v>
      </c>
      <c r="H1182">
        <v>143.01632699999999</v>
      </c>
      <c r="I1182">
        <v>174.84466599999999</v>
      </c>
      <c r="J1182">
        <v>85.206367</v>
      </c>
      <c r="K1182">
        <v>471.61611900000003</v>
      </c>
      <c r="L1182">
        <v>182.43653900000001</v>
      </c>
      <c r="M1182">
        <v>409.80667099999999</v>
      </c>
      <c r="O1182" s="22">
        <f t="shared" ref="O1182:O1184" si="789">C1182/C1181-1</f>
        <v>8.6321099371058363E-3</v>
      </c>
      <c r="P1182" s="22">
        <f t="shared" si="769"/>
        <v>-3.2649730351055339E-3</v>
      </c>
      <c r="Q1182" s="22">
        <f t="shared" si="770"/>
        <v>7.4874370315143324E-3</v>
      </c>
      <c r="R1182" s="22">
        <f t="shared" si="771"/>
        <v>-4.5999996903495211E-3</v>
      </c>
      <c r="S1182" s="22">
        <f t="shared" si="772"/>
        <v>7.5605871235890909E-3</v>
      </c>
      <c r="T1182" s="22">
        <f t="shared" si="773"/>
        <v>-1.6528159132725984E-3</v>
      </c>
      <c r="U1182" s="22">
        <f t="shared" si="774"/>
        <v>-1.3357782567362975E-2</v>
      </c>
      <c r="V1182" s="22">
        <f t="shared" si="775"/>
        <v>3.3522059357933287E-3</v>
      </c>
      <c r="W1182" s="22">
        <f t="shared" si="776"/>
        <v>-8.0488802838410978E-3</v>
      </c>
      <c r="X1182" s="22">
        <f t="shared" si="777"/>
        <v>-3.5793387785966857E-2</v>
      </c>
      <c r="Y1182" s="22">
        <f t="shared" si="778"/>
        <v>-3.3774764036775817E-4</v>
      </c>
      <c r="Z1182" s="16"/>
    </row>
    <row r="1183" spans="1:26">
      <c r="A1183" s="2"/>
      <c r="B1183" s="112">
        <v>45176</v>
      </c>
      <c r="C1183">
        <v>111.877686</v>
      </c>
      <c r="D1183">
        <v>298.353455</v>
      </c>
      <c r="E1183">
        <v>54.104103000000002</v>
      </c>
      <c r="F1183">
        <v>49.254508999999999</v>
      </c>
      <c r="G1183">
        <v>74.767975000000007</v>
      </c>
      <c r="H1183">
        <v>141.79293799999999</v>
      </c>
      <c r="I1183">
        <v>179.30394000000001</v>
      </c>
      <c r="J1183">
        <v>86.884963999999997</v>
      </c>
      <c r="K1183">
        <v>479.39828499999999</v>
      </c>
      <c r="L1183">
        <v>177.10038800000001</v>
      </c>
      <c r="M1183">
        <v>407.27441399999998</v>
      </c>
      <c r="O1183" s="22">
        <f t="shared" si="789"/>
        <v>-4.8905022029617218E-3</v>
      </c>
      <c r="P1183" s="22">
        <f t="shared" si="769"/>
        <v>-1.6713270636899979E-3</v>
      </c>
      <c r="Q1183" s="22">
        <f t="shared" si="770"/>
        <v>1.2386195183210935E-2</v>
      </c>
      <c r="R1183" s="22">
        <f t="shared" si="771"/>
        <v>8.0369517223564113E-3</v>
      </c>
      <c r="S1183" s="22">
        <f t="shared" si="772"/>
        <v>-5.2659006771611505E-3</v>
      </c>
      <c r="T1183" s="22">
        <f t="shared" si="773"/>
        <v>-8.5541911588877806E-3</v>
      </c>
      <c r="U1183" s="22">
        <f t="shared" si="774"/>
        <v>2.5504203828557337E-2</v>
      </c>
      <c r="V1183" s="22">
        <f t="shared" si="775"/>
        <v>1.9700370513391352E-2</v>
      </c>
      <c r="W1183" s="22">
        <f t="shared" si="776"/>
        <v>1.6501060261682854E-2</v>
      </c>
      <c r="X1183" s="22">
        <f t="shared" si="777"/>
        <v>-2.9249354483752876E-2</v>
      </c>
      <c r="Y1183" s="22">
        <f t="shared" si="778"/>
        <v>-6.179150265711586E-3</v>
      </c>
      <c r="Z1183" s="16"/>
    </row>
    <row r="1184" spans="1:26">
      <c r="A1184" s="2"/>
      <c r="B1184" s="112">
        <v>45177</v>
      </c>
      <c r="C1184">
        <v>113.507507</v>
      </c>
      <c r="D1184">
        <v>297.57427999999999</v>
      </c>
      <c r="E1184">
        <v>54.203395999999998</v>
      </c>
      <c r="F1184">
        <v>49.529400000000003</v>
      </c>
      <c r="G1184">
        <v>74.619552999999996</v>
      </c>
      <c r="H1184">
        <v>141.90147400000001</v>
      </c>
      <c r="I1184">
        <v>177.673462</v>
      </c>
      <c r="J1184">
        <v>87.611373999999998</v>
      </c>
      <c r="K1184">
        <v>477.25405899999998</v>
      </c>
      <c r="L1184">
        <v>177.71878100000001</v>
      </c>
      <c r="M1184">
        <v>395.334991</v>
      </c>
      <c r="O1184" s="22">
        <f t="shared" si="789"/>
        <v>1.4567882642835484E-2</v>
      </c>
      <c r="P1184" s="22">
        <f t="shared" si="769"/>
        <v>-2.6115836332446518E-3</v>
      </c>
      <c r="Q1184" s="22">
        <f t="shared" si="770"/>
        <v>1.8352212585428518E-3</v>
      </c>
      <c r="R1184" s="22">
        <f t="shared" si="771"/>
        <v>5.5810321852971523E-3</v>
      </c>
      <c r="S1184" s="22">
        <f t="shared" si="772"/>
        <v>-1.9851012415410541E-3</v>
      </c>
      <c r="T1184" s="22">
        <f t="shared" si="773"/>
        <v>7.6545420054707769E-4</v>
      </c>
      <c r="U1184" s="22">
        <f t="shared" si="774"/>
        <v>-9.093375192982478E-3</v>
      </c>
      <c r="V1184" s="22">
        <f t="shared" si="775"/>
        <v>8.3605950507155136E-3</v>
      </c>
      <c r="W1184" s="22">
        <f t="shared" si="776"/>
        <v>-4.4727444112571124E-3</v>
      </c>
      <c r="X1184" s="22">
        <f t="shared" si="777"/>
        <v>3.4917653596557852E-3</v>
      </c>
      <c r="Y1184" s="22">
        <f t="shared" si="778"/>
        <v>-2.9315426134281952E-2</v>
      </c>
      <c r="Z1184" s="16"/>
    </row>
    <row r="1185" spans="1:26">
      <c r="A1185" s="2"/>
      <c r="B1185" s="112">
        <v>45180</v>
      </c>
      <c r="C1185">
        <v>112.083878</v>
      </c>
      <c r="D1185">
        <v>307.23400900000001</v>
      </c>
      <c r="E1185">
        <v>54.392048000000003</v>
      </c>
      <c r="F1185">
        <v>49.794476000000003</v>
      </c>
      <c r="G1185">
        <v>74.639336</v>
      </c>
      <c r="H1185">
        <v>142.52302599999999</v>
      </c>
      <c r="I1185">
        <v>177.07431</v>
      </c>
      <c r="J1185">
        <v>88.082565000000002</v>
      </c>
      <c r="K1185">
        <v>475.87423699999999</v>
      </c>
      <c r="L1185">
        <v>178.895737</v>
      </c>
      <c r="M1185">
        <v>396.03732300000001</v>
      </c>
      <c r="O1185" s="22">
        <f t="shared" ref="O1185" si="790">(C1185/C1184)-1</f>
        <v>-1.2542157233706219E-2</v>
      </c>
      <c r="P1185" s="22">
        <f t="shared" si="769"/>
        <v>3.2461572283733808E-2</v>
      </c>
      <c r="Q1185" s="22">
        <f t="shared" si="770"/>
        <v>3.4804461329325243E-3</v>
      </c>
      <c r="R1185" s="22">
        <f t="shared" si="771"/>
        <v>5.351892007575243E-3</v>
      </c>
      <c r="S1185" s="22">
        <f t="shared" si="772"/>
        <v>2.6511817887731048E-4</v>
      </c>
      <c r="T1185" s="22">
        <f t="shared" si="773"/>
        <v>4.3801659170923379E-3</v>
      </c>
      <c r="U1185" s="22">
        <f t="shared" si="774"/>
        <v>-3.3722087319939531E-3</v>
      </c>
      <c r="V1185" s="22">
        <f t="shared" si="775"/>
        <v>5.3781943883222105E-3</v>
      </c>
      <c r="W1185" s="22">
        <f t="shared" si="776"/>
        <v>-2.8911687055971358E-3</v>
      </c>
      <c r="X1185" s="22">
        <f t="shared" si="777"/>
        <v>6.6225752471258392E-3</v>
      </c>
      <c r="Y1185" s="22">
        <f t="shared" si="778"/>
        <v>1.776549043188469E-3</v>
      </c>
      <c r="Z1185" s="16"/>
    </row>
    <row r="1186" spans="1:26">
      <c r="A1186" s="2"/>
      <c r="B1186" s="112">
        <v>45181</v>
      </c>
      <c r="C1186">
        <v>115.353317</v>
      </c>
      <c r="D1186">
        <v>301.34027099999997</v>
      </c>
      <c r="E1186">
        <v>54.451622</v>
      </c>
      <c r="F1186">
        <v>49.431221000000001</v>
      </c>
      <c r="G1186">
        <v>74.401854999999998</v>
      </c>
      <c r="H1186">
        <v>144.37780799999999</v>
      </c>
      <c r="I1186">
        <v>176.003693</v>
      </c>
      <c r="J1186">
        <v>88.543937999999997</v>
      </c>
      <c r="K1186">
        <v>476.39041099999997</v>
      </c>
      <c r="L1186">
        <v>175.84367399999999</v>
      </c>
      <c r="M1186">
        <v>397.90685999999999</v>
      </c>
      <c r="O1186" s="22">
        <f t="shared" ref="O1186:O1188" si="791">C1186/C1185-1</f>
        <v>2.9169574236180607E-2</v>
      </c>
      <c r="P1186" s="22">
        <f t="shared" si="769"/>
        <v>-1.9183221347087387E-2</v>
      </c>
      <c r="Q1186" s="22">
        <f t="shared" si="770"/>
        <v>1.0952703968785116E-3</v>
      </c>
      <c r="R1186" s="22">
        <f t="shared" si="771"/>
        <v>-7.2950863063606652E-3</v>
      </c>
      <c r="S1186" s="22">
        <f t="shared" si="772"/>
        <v>-3.1817137280000241E-3</v>
      </c>
      <c r="T1186" s="22">
        <f t="shared" si="773"/>
        <v>1.3013911169694081E-2</v>
      </c>
      <c r="U1186" s="22">
        <f t="shared" si="774"/>
        <v>-6.046145259580582E-3</v>
      </c>
      <c r="V1186" s="22">
        <f t="shared" si="775"/>
        <v>5.2379605430428189E-3</v>
      </c>
      <c r="W1186" s="22">
        <f t="shared" si="776"/>
        <v>1.0846857422961431E-3</v>
      </c>
      <c r="X1186" s="22">
        <f t="shared" si="777"/>
        <v>-1.7060568637250473E-2</v>
      </c>
      <c r="Y1186" s="22">
        <f t="shared" si="778"/>
        <v>4.7206081129882449E-3</v>
      </c>
      <c r="Z1186" s="16"/>
    </row>
    <row r="1187" spans="1:26">
      <c r="A1187" s="2"/>
      <c r="B1187" s="112">
        <v>45182</v>
      </c>
      <c r="C1187">
        <v>114.322411</v>
      </c>
      <c r="D1187">
        <v>304.73666400000002</v>
      </c>
      <c r="E1187">
        <v>54.464863000000001</v>
      </c>
      <c r="F1187">
        <v>49.529400000000003</v>
      </c>
      <c r="G1187">
        <v>73.402443000000005</v>
      </c>
      <c r="H1187">
        <v>144.44688400000001</v>
      </c>
      <c r="I1187">
        <v>173.803528</v>
      </c>
      <c r="J1187">
        <v>89.780799999999999</v>
      </c>
      <c r="K1187">
        <v>476.330872</v>
      </c>
      <c r="L1187">
        <v>173.75907900000001</v>
      </c>
      <c r="M1187">
        <v>397.87719700000002</v>
      </c>
      <c r="O1187" s="22">
        <f t="shared" si="791"/>
        <v>-8.9369428362429115E-3</v>
      </c>
      <c r="P1187" s="22">
        <f t="shared" si="769"/>
        <v>1.1270956214146421E-2</v>
      </c>
      <c r="Q1187" s="22">
        <f t="shared" si="770"/>
        <v>2.4316998307227777E-4</v>
      </c>
      <c r="R1187" s="22">
        <f t="shared" si="771"/>
        <v>1.986173879864328E-3</v>
      </c>
      <c r="S1187" s="22">
        <f t="shared" si="772"/>
        <v>-1.343262207642526E-2</v>
      </c>
      <c r="T1187" s="22">
        <f t="shared" si="773"/>
        <v>4.7843917951717607E-4</v>
      </c>
      <c r="U1187" s="22">
        <f t="shared" si="774"/>
        <v>-1.2500675198900524E-2</v>
      </c>
      <c r="V1187" s="22">
        <f t="shared" si="775"/>
        <v>1.3968906600923869E-2</v>
      </c>
      <c r="W1187" s="22">
        <f t="shared" si="776"/>
        <v>-1.2497942575084853E-4</v>
      </c>
      <c r="X1187" s="22">
        <f t="shared" si="777"/>
        <v>-1.185481941192823E-2</v>
      </c>
      <c r="Y1187" s="22">
        <f t="shared" si="778"/>
        <v>-7.4547596389695769E-5</v>
      </c>
      <c r="Z1187" s="16"/>
    </row>
    <row r="1188" spans="1:26">
      <c r="A1188" s="2"/>
      <c r="B1188" s="112">
        <v>45183</v>
      </c>
      <c r="C1188">
        <v>116.36457799999999</v>
      </c>
      <c r="D1188">
        <v>311.38961799999998</v>
      </c>
      <c r="E1188">
        <v>54.693232999999999</v>
      </c>
      <c r="F1188">
        <v>49.735568999999998</v>
      </c>
      <c r="G1188">
        <v>74.382057000000003</v>
      </c>
      <c r="H1188">
        <v>147.248795</v>
      </c>
      <c r="I1188">
        <v>177.86007699999999</v>
      </c>
      <c r="J1188">
        <v>90.683907000000005</v>
      </c>
      <c r="K1188">
        <v>480.06338499999998</v>
      </c>
      <c r="L1188">
        <v>175.28511</v>
      </c>
      <c r="M1188">
        <v>407.22494499999999</v>
      </c>
      <c r="O1188" s="22">
        <f t="shared" si="791"/>
        <v>1.7863225435299723E-2</v>
      </c>
      <c r="P1188" s="22">
        <f t="shared" si="769"/>
        <v>2.1831813450579718E-2</v>
      </c>
      <c r="Q1188" s="22">
        <f t="shared" si="770"/>
        <v>4.1929785079970472E-3</v>
      </c>
      <c r="R1188" s="22">
        <f t="shared" si="771"/>
        <v>4.1625579958568526E-3</v>
      </c>
      <c r="S1188" s="22">
        <f t="shared" si="772"/>
        <v>1.3345795588846965E-2</v>
      </c>
      <c r="T1188" s="22">
        <f t="shared" si="773"/>
        <v>1.9397517775461282E-2</v>
      </c>
      <c r="U1188" s="22">
        <f t="shared" si="774"/>
        <v>2.3339854182936826E-2</v>
      </c>
      <c r="V1188" s="22">
        <f t="shared" si="775"/>
        <v>1.0059021527988321E-2</v>
      </c>
      <c r="W1188" s="22">
        <f t="shared" si="776"/>
        <v>7.8359670124426017E-3</v>
      </c>
      <c r="X1188" s="22">
        <f t="shared" si="777"/>
        <v>8.7824533185973941E-3</v>
      </c>
      <c r="Y1188" s="22">
        <f t="shared" si="778"/>
        <v>2.3494053116092317E-2</v>
      </c>
      <c r="Z1188" s="16"/>
    </row>
    <row r="1189" spans="1:26">
      <c r="A1189" s="2"/>
      <c r="B1189" s="112">
        <v>45184</v>
      </c>
      <c r="C1189">
        <v>114.577682</v>
      </c>
      <c r="D1189">
        <v>299.99169899999998</v>
      </c>
      <c r="E1189">
        <v>54.491340999999998</v>
      </c>
      <c r="F1189">
        <v>49.814109999999999</v>
      </c>
      <c r="G1189">
        <v>73.778458000000001</v>
      </c>
      <c r="H1189">
        <v>146.814697</v>
      </c>
      <c r="I1189">
        <v>176.93678299999999</v>
      </c>
      <c r="J1189">
        <v>89.810248999999999</v>
      </c>
      <c r="K1189">
        <v>483.140717</v>
      </c>
      <c r="L1189">
        <v>174.55699200000001</v>
      </c>
      <c r="M1189">
        <v>407.650238</v>
      </c>
      <c r="O1189" s="22">
        <f t="shared" ref="O1189" si="792">(C1189/C1188)-1</f>
        <v>-1.5356013236261679E-2</v>
      </c>
      <c r="P1189" s="22">
        <f t="shared" si="769"/>
        <v>-3.6603400823723042E-2</v>
      </c>
      <c r="Q1189" s="22">
        <f t="shared" si="770"/>
        <v>-3.6913524567107059E-3</v>
      </c>
      <c r="R1189" s="22">
        <f t="shared" si="771"/>
        <v>1.579171638711907E-3</v>
      </c>
      <c r="S1189" s="22">
        <f t="shared" si="772"/>
        <v>-8.1148468373226645E-3</v>
      </c>
      <c r="T1189" s="22">
        <f t="shared" si="773"/>
        <v>-2.9480580808828316E-3</v>
      </c>
      <c r="U1189" s="22">
        <f t="shared" si="774"/>
        <v>-5.1911256060009903E-3</v>
      </c>
      <c r="V1189" s="22">
        <f t="shared" si="775"/>
        <v>-9.634101891970781E-3</v>
      </c>
      <c r="W1189" s="22">
        <f t="shared" si="776"/>
        <v>6.4102618449020099E-3</v>
      </c>
      <c r="X1189" s="22">
        <f t="shared" si="777"/>
        <v>-4.1539067408520314E-3</v>
      </c>
      <c r="Y1189" s="22">
        <f t="shared" si="778"/>
        <v>1.0443687333545615E-3</v>
      </c>
      <c r="Z1189" s="16"/>
    </row>
    <row r="1190" spans="1:26">
      <c r="A1190" s="2"/>
      <c r="B1190" s="112">
        <v>45187</v>
      </c>
      <c r="C1190">
        <v>115.500587</v>
      </c>
      <c r="D1190">
        <v>302.229309</v>
      </c>
      <c r="E1190">
        <v>54.087550999999998</v>
      </c>
      <c r="F1190">
        <v>49.863197</v>
      </c>
      <c r="G1190">
        <v>73.996155000000002</v>
      </c>
      <c r="H1190">
        <v>147.120529</v>
      </c>
      <c r="I1190">
        <v>176.33764600000001</v>
      </c>
      <c r="J1190">
        <v>89.888785999999996</v>
      </c>
      <c r="K1190">
        <v>482.50537100000003</v>
      </c>
      <c r="L1190">
        <v>177.50933800000001</v>
      </c>
      <c r="M1190">
        <v>406.39401199999998</v>
      </c>
      <c r="O1190" s="22">
        <f t="shared" ref="O1190:O1192" si="793">C1190/C1189-1</f>
        <v>8.0548409069751692E-3</v>
      </c>
      <c r="P1190" s="22">
        <f t="shared" si="769"/>
        <v>7.4589063879397788E-3</v>
      </c>
      <c r="Q1190" s="22">
        <f t="shared" si="770"/>
        <v>-7.4101681586438151E-3</v>
      </c>
      <c r="R1190" s="22">
        <f t="shared" si="771"/>
        <v>9.8540353325593522E-4</v>
      </c>
      <c r="S1190" s="22">
        <f t="shared" si="772"/>
        <v>2.9506851444360827E-3</v>
      </c>
      <c r="T1190" s="22">
        <f t="shared" si="773"/>
        <v>2.083115697878668E-3</v>
      </c>
      <c r="U1190" s="22">
        <f t="shared" si="774"/>
        <v>-3.3861641985430957E-3</v>
      </c>
      <c r="V1190" s="22">
        <f t="shared" si="775"/>
        <v>8.7447703212584216E-4</v>
      </c>
      <c r="W1190" s="22">
        <f t="shared" si="776"/>
        <v>-1.3150330279448896E-3</v>
      </c>
      <c r="X1190" s="22">
        <f t="shared" si="777"/>
        <v>1.6913364318285273E-2</v>
      </c>
      <c r="Y1190" s="22">
        <f t="shared" si="778"/>
        <v>-3.0816270491176301E-3</v>
      </c>
      <c r="Z1190" s="16"/>
    </row>
    <row r="1191" spans="1:26">
      <c r="A1191" s="2"/>
      <c r="B1191" s="112">
        <v>45188</v>
      </c>
      <c r="C1191">
        <v>115.196228</v>
      </c>
      <c r="D1191">
        <v>304.74667399999998</v>
      </c>
      <c r="E1191">
        <v>54.074314000000001</v>
      </c>
      <c r="F1191">
        <v>49.568671999999999</v>
      </c>
      <c r="G1191">
        <v>73.689400000000006</v>
      </c>
      <c r="H1191">
        <v>146.93308999999999</v>
      </c>
      <c r="I1191">
        <v>174.20622299999999</v>
      </c>
      <c r="J1191">
        <v>89.496123999999995</v>
      </c>
      <c r="K1191">
        <v>477.14486699999998</v>
      </c>
      <c r="L1191">
        <v>178.60649100000001</v>
      </c>
      <c r="M1191">
        <v>394.375519</v>
      </c>
      <c r="O1191" s="22">
        <f t="shared" si="793"/>
        <v>-2.6351294647531942E-3</v>
      </c>
      <c r="P1191" s="22">
        <f t="shared" si="769"/>
        <v>8.3293212307213871E-3</v>
      </c>
      <c r="Q1191" s="22">
        <f t="shared" si="770"/>
        <v>-2.4473284064929768E-4</v>
      </c>
      <c r="R1191" s="22">
        <f t="shared" si="771"/>
        <v>-5.9066609788377411E-3</v>
      </c>
      <c r="S1191" s="22">
        <f t="shared" si="772"/>
        <v>-4.1455532385432647E-3</v>
      </c>
      <c r="T1191" s="22">
        <f t="shared" si="773"/>
        <v>-1.2740506119306438E-3</v>
      </c>
      <c r="U1191" s="22">
        <f t="shared" si="774"/>
        <v>-1.2087169406809539E-2</v>
      </c>
      <c r="V1191" s="22">
        <f t="shared" si="775"/>
        <v>-4.3683090791770685E-3</v>
      </c>
      <c r="W1191" s="22">
        <f t="shared" si="776"/>
        <v>-1.1109729180610595E-2</v>
      </c>
      <c r="X1191" s="22">
        <f t="shared" si="777"/>
        <v>6.1808184986864578E-3</v>
      </c>
      <c r="Y1191" s="22">
        <f t="shared" si="778"/>
        <v>-2.9573499227641076E-2</v>
      </c>
      <c r="Z1191" s="16"/>
    </row>
    <row r="1192" spans="1:26">
      <c r="A1192" s="2"/>
      <c r="B1192" s="112">
        <v>45189</v>
      </c>
      <c r="C1192">
        <v>114.283134</v>
      </c>
      <c r="D1192">
        <v>299.35238600000002</v>
      </c>
      <c r="E1192">
        <v>54.249724999999998</v>
      </c>
      <c r="F1192">
        <v>49.745384000000001</v>
      </c>
      <c r="G1192">
        <v>73.224334999999996</v>
      </c>
      <c r="H1192">
        <v>146.31153900000001</v>
      </c>
      <c r="I1192">
        <v>174.25534099999999</v>
      </c>
      <c r="J1192">
        <v>89.820068000000006</v>
      </c>
      <c r="K1192">
        <v>488.53100599999999</v>
      </c>
      <c r="L1192">
        <v>175.035751</v>
      </c>
      <c r="M1192">
        <v>397.97610500000002</v>
      </c>
      <c r="O1192" s="22">
        <f t="shared" si="793"/>
        <v>-7.926422729744198E-3</v>
      </c>
      <c r="P1192" s="22">
        <f t="shared" si="769"/>
        <v>-1.7700892118678091E-2</v>
      </c>
      <c r="Q1192" s="22">
        <f t="shared" si="770"/>
        <v>3.2438876617093548E-3</v>
      </c>
      <c r="R1192" s="22">
        <f t="shared" si="771"/>
        <v>3.564993631461455E-3</v>
      </c>
      <c r="S1192" s="22">
        <f t="shared" si="772"/>
        <v>-6.3111519431561236E-3</v>
      </c>
      <c r="T1192" s="22">
        <f t="shared" si="773"/>
        <v>-4.2301635390638026E-3</v>
      </c>
      <c r="U1192" s="22">
        <f t="shared" si="774"/>
        <v>2.8195318831980565E-4</v>
      </c>
      <c r="V1192" s="22">
        <f t="shared" si="775"/>
        <v>3.6196427903403272E-3</v>
      </c>
      <c r="W1192" s="22">
        <f t="shared" si="776"/>
        <v>2.3863065051059174E-2</v>
      </c>
      <c r="X1192" s="22">
        <f t="shared" si="777"/>
        <v>-1.9992218535887396E-2</v>
      </c>
      <c r="Y1192" s="22">
        <f t="shared" si="778"/>
        <v>9.1298415508394015E-3</v>
      </c>
      <c r="Z1192" s="16"/>
    </row>
    <row r="1193" spans="1:26">
      <c r="A1193" s="2"/>
      <c r="B1193" s="112">
        <v>45190</v>
      </c>
      <c r="C1193">
        <v>112.672966</v>
      </c>
      <c r="D1193">
        <v>295.41656499999999</v>
      </c>
      <c r="E1193">
        <v>53.591095000000003</v>
      </c>
      <c r="F1193">
        <v>49.666846999999997</v>
      </c>
      <c r="G1193">
        <v>72.096283</v>
      </c>
      <c r="H1193">
        <v>145.16708399999999</v>
      </c>
      <c r="I1193">
        <v>166.309189</v>
      </c>
      <c r="J1193">
        <v>89.191817999999998</v>
      </c>
      <c r="K1193">
        <v>497.47512799999998</v>
      </c>
      <c r="L1193">
        <v>173.479782</v>
      </c>
      <c r="M1193">
        <v>383.44506799999999</v>
      </c>
      <c r="O1193" s="22">
        <f t="shared" ref="O1193" si="794">(C1193/C1192)-1</f>
        <v>-1.4089288100902153E-2</v>
      </c>
      <c r="P1193" s="22">
        <f t="shared" si="769"/>
        <v>-1.3147785633484288E-2</v>
      </c>
      <c r="Q1193" s="22">
        <f t="shared" si="770"/>
        <v>-1.2140706704043103E-2</v>
      </c>
      <c r="R1193" s="22">
        <f t="shared" si="771"/>
        <v>-1.5787796511934626E-3</v>
      </c>
      <c r="S1193" s="22">
        <f t="shared" si="772"/>
        <v>-1.5405424986105976E-2</v>
      </c>
      <c r="T1193" s="22">
        <f t="shared" si="773"/>
        <v>-7.8220419785210993E-3</v>
      </c>
      <c r="U1193" s="22">
        <f t="shared" si="774"/>
        <v>-4.5600622364854737E-2</v>
      </c>
      <c r="V1193" s="22">
        <f t="shared" si="775"/>
        <v>-6.9945393494915686E-3</v>
      </c>
      <c r="W1193" s="22">
        <f t="shared" si="776"/>
        <v>1.830819720785537E-2</v>
      </c>
      <c r="X1193" s="22">
        <f t="shared" si="777"/>
        <v>-8.8894353931158188E-3</v>
      </c>
      <c r="Y1193" s="22">
        <f t="shared" si="778"/>
        <v>-3.6512335332293477E-2</v>
      </c>
      <c r="Z1193" s="16"/>
    </row>
    <row r="1194" spans="1:26">
      <c r="A1194" s="2"/>
      <c r="B1194" s="112">
        <v>45191</v>
      </c>
      <c r="C1194">
        <v>112.84968600000001</v>
      </c>
      <c r="D1194">
        <v>298.76299999999998</v>
      </c>
      <c r="E1194">
        <v>53.733414000000003</v>
      </c>
      <c r="F1194">
        <v>49.470497000000002</v>
      </c>
      <c r="G1194">
        <v>72.076485000000005</v>
      </c>
      <c r="H1194">
        <v>143.77598599999999</v>
      </c>
      <c r="I1194">
        <v>163.254501</v>
      </c>
      <c r="J1194">
        <v>89.162375999999995</v>
      </c>
      <c r="K1194">
        <v>502.39883400000002</v>
      </c>
      <c r="L1194">
        <v>174.33757</v>
      </c>
      <c r="M1194">
        <v>376.74835200000001</v>
      </c>
      <c r="O1194" s="22">
        <f t="shared" ref="O1194:O1196" si="795">C1194/C1193-1</f>
        <v>1.5684330170202543E-3</v>
      </c>
      <c r="P1194" s="22">
        <f t="shared" si="769"/>
        <v>1.1327851571221181E-2</v>
      </c>
      <c r="Q1194" s="22">
        <f t="shared" si="770"/>
        <v>2.6556464278253422E-3</v>
      </c>
      <c r="R1194" s="22">
        <f t="shared" si="771"/>
        <v>-3.9533413506195325E-3</v>
      </c>
      <c r="S1194" s="22">
        <f t="shared" si="772"/>
        <v>-2.746050028681335E-4</v>
      </c>
      <c r="T1194" s="22">
        <f t="shared" si="773"/>
        <v>-9.5827370893528663E-3</v>
      </c>
      <c r="U1194" s="22">
        <f t="shared" si="774"/>
        <v>-1.8367523877468983E-2</v>
      </c>
      <c r="V1194" s="22">
        <f t="shared" si="775"/>
        <v>-3.3009754325230567E-4</v>
      </c>
      <c r="W1194" s="22">
        <f t="shared" si="776"/>
        <v>9.8973912922939444E-3</v>
      </c>
      <c r="X1194" s="22">
        <f t="shared" si="777"/>
        <v>4.9445992501881975E-3</v>
      </c>
      <c r="Y1194" s="22">
        <f t="shared" si="778"/>
        <v>-1.7464603300100245E-2</v>
      </c>
      <c r="Z1194" s="16"/>
    </row>
    <row r="1195" spans="1:26">
      <c r="A1195" s="2"/>
      <c r="B1195" s="112">
        <v>45194</v>
      </c>
      <c r="C1195">
        <v>114.11623400000001</v>
      </c>
      <c r="D1195">
        <v>300.51113900000001</v>
      </c>
      <c r="E1195">
        <v>53.971710000000002</v>
      </c>
      <c r="F1195">
        <v>48.842174999999997</v>
      </c>
      <c r="G1195">
        <v>72.591042000000002</v>
      </c>
      <c r="H1195">
        <v>144.48634300000001</v>
      </c>
      <c r="I1195">
        <v>162.77320900000001</v>
      </c>
      <c r="J1195">
        <v>88.573386999999997</v>
      </c>
      <c r="K1195">
        <v>506.54827899999998</v>
      </c>
      <c r="L1195">
        <v>175.62423699999999</v>
      </c>
      <c r="M1195">
        <v>380.230255</v>
      </c>
      <c r="O1195" s="22">
        <f t="shared" si="795"/>
        <v>1.1223318778219804E-2</v>
      </c>
      <c r="P1195" s="22">
        <f t="shared" si="769"/>
        <v>5.8512566817177092E-3</v>
      </c>
      <c r="Q1195" s="22">
        <f t="shared" si="770"/>
        <v>4.4347824242099154E-3</v>
      </c>
      <c r="R1195" s="22">
        <f t="shared" si="771"/>
        <v>-1.2700943756437377E-2</v>
      </c>
      <c r="S1195" s="22">
        <f t="shared" si="772"/>
        <v>7.1390412559657612E-3</v>
      </c>
      <c r="T1195" s="22">
        <f t="shared" si="773"/>
        <v>4.9407207682097276E-3</v>
      </c>
      <c r="U1195" s="22">
        <f t="shared" si="774"/>
        <v>-2.9481086098814835E-3</v>
      </c>
      <c r="V1195" s="22">
        <f t="shared" si="775"/>
        <v>-6.6058019808713508E-3</v>
      </c>
      <c r="W1195" s="22">
        <f t="shared" si="776"/>
        <v>8.2592647896153615E-3</v>
      </c>
      <c r="X1195" s="22">
        <f t="shared" si="777"/>
        <v>7.3803196866859544E-3</v>
      </c>
      <c r="Y1195" s="22">
        <f t="shared" si="778"/>
        <v>9.2419860140489085E-3</v>
      </c>
      <c r="Z1195" s="16"/>
    </row>
    <row r="1196" spans="1:26">
      <c r="A1196" s="2"/>
      <c r="B1196" s="112">
        <v>45195</v>
      </c>
      <c r="C1196">
        <v>114.292953</v>
      </c>
      <c r="D1196">
        <v>298.64312699999999</v>
      </c>
      <c r="E1196">
        <v>53.783062000000001</v>
      </c>
      <c r="F1196">
        <v>48.410201999999998</v>
      </c>
      <c r="G1196">
        <v>72.017120000000006</v>
      </c>
      <c r="H1196">
        <v>142.98670999999999</v>
      </c>
      <c r="I1196">
        <v>160.013184</v>
      </c>
      <c r="J1196">
        <v>86.217453000000006</v>
      </c>
      <c r="K1196">
        <v>501.753601</v>
      </c>
      <c r="L1196">
        <v>171.514893</v>
      </c>
      <c r="M1196">
        <v>375.52172899999999</v>
      </c>
      <c r="O1196" s="22">
        <f t="shared" si="795"/>
        <v>1.5485877320486896E-3</v>
      </c>
      <c r="P1196" s="22">
        <f t="shared" si="769"/>
        <v>-6.2161156695094144E-3</v>
      </c>
      <c r="Q1196" s="22">
        <f t="shared" si="770"/>
        <v>-3.4953126369351439E-3</v>
      </c>
      <c r="R1196" s="22">
        <f t="shared" si="771"/>
        <v>-8.8442621566300339E-3</v>
      </c>
      <c r="S1196" s="22">
        <f t="shared" si="772"/>
        <v>-7.9062372461879971E-3</v>
      </c>
      <c r="T1196" s="22">
        <f t="shared" si="773"/>
        <v>-1.0379063992228099E-2</v>
      </c>
      <c r="U1196" s="22">
        <f t="shared" si="774"/>
        <v>-1.6956260904090303E-2</v>
      </c>
      <c r="V1196" s="22">
        <f t="shared" si="775"/>
        <v>-2.6598666707867813E-2</v>
      </c>
      <c r="W1196" s="22">
        <f t="shared" si="776"/>
        <v>-9.4653919453943081E-3</v>
      </c>
      <c r="X1196" s="22">
        <f t="shared" si="777"/>
        <v>-2.3398501654415704E-2</v>
      </c>
      <c r="Y1196" s="22">
        <f t="shared" si="778"/>
        <v>-1.2383354396666824E-2</v>
      </c>
      <c r="Z1196" s="16"/>
    </row>
    <row r="1197" spans="1:26">
      <c r="A1197" s="2"/>
      <c r="B1197" s="112">
        <v>45196</v>
      </c>
      <c r="C1197">
        <v>118.01403000000001</v>
      </c>
      <c r="D1197">
        <v>297.42440800000003</v>
      </c>
      <c r="E1197">
        <v>53.524898999999998</v>
      </c>
      <c r="F1197">
        <v>47.909511999999999</v>
      </c>
      <c r="G1197">
        <v>72.699883</v>
      </c>
      <c r="H1197">
        <v>143.82531700000001</v>
      </c>
      <c r="I1197">
        <v>156.85043300000001</v>
      </c>
      <c r="J1197">
        <v>85.039482000000007</v>
      </c>
      <c r="K1197">
        <v>500.04614299999997</v>
      </c>
      <c r="L1197">
        <v>169.988846</v>
      </c>
      <c r="M1197">
        <v>380.20056199999999</v>
      </c>
      <c r="O1197" s="22">
        <f t="shared" ref="O1197" si="796">(C1197/C1196)-1</f>
        <v>3.2557361607412627E-2</v>
      </c>
      <c r="P1197" s="22">
        <f t="shared" si="769"/>
        <v>-4.0808540020409456E-3</v>
      </c>
      <c r="Q1197" s="22">
        <f t="shared" si="770"/>
        <v>-4.8000799954455164E-3</v>
      </c>
      <c r="R1197" s="22">
        <f t="shared" si="771"/>
        <v>-1.0342654633004766E-2</v>
      </c>
      <c r="S1197" s="22">
        <f t="shared" si="772"/>
        <v>9.4805651767244647E-3</v>
      </c>
      <c r="T1197" s="22">
        <f t="shared" si="773"/>
        <v>5.8649296847239629E-3</v>
      </c>
      <c r="U1197" s="22">
        <f t="shared" si="774"/>
        <v>-1.9765565067438318E-2</v>
      </c>
      <c r="V1197" s="22">
        <f t="shared" si="775"/>
        <v>-1.3662790525718727E-2</v>
      </c>
      <c r="W1197" s="22">
        <f t="shared" si="776"/>
        <v>-3.4029810580273878E-3</v>
      </c>
      <c r="X1197" s="22">
        <f t="shared" si="777"/>
        <v>-8.8974605837873755E-3</v>
      </c>
      <c r="Y1197" s="22">
        <f t="shared" si="778"/>
        <v>1.2459553305901983E-2</v>
      </c>
      <c r="Z1197" s="16"/>
    </row>
    <row r="1198" spans="1:26">
      <c r="A1198" s="2"/>
      <c r="B1198" s="112">
        <v>45197</v>
      </c>
      <c r="C1198">
        <v>117.29731</v>
      </c>
      <c r="D1198">
        <v>303.63781699999998</v>
      </c>
      <c r="E1198">
        <v>53.796298999999998</v>
      </c>
      <c r="F1198">
        <v>48.302211999999997</v>
      </c>
      <c r="G1198">
        <v>73.758667000000003</v>
      </c>
      <c r="H1198">
        <v>145.611053</v>
      </c>
      <c r="I1198">
        <v>159.43367000000001</v>
      </c>
      <c r="J1198">
        <v>83.920410000000004</v>
      </c>
      <c r="K1198">
        <v>506.369598</v>
      </c>
      <c r="L1198">
        <v>170.24818400000001</v>
      </c>
      <c r="M1198">
        <v>381.90795900000001</v>
      </c>
      <c r="O1198" s="22">
        <f t="shared" ref="O1198:O1200" si="797">C1198/C1197-1</f>
        <v>-6.0731762147263613E-3</v>
      </c>
      <c r="P1198" s="22">
        <f t="shared" si="769"/>
        <v>2.0890716541326793E-2</v>
      </c>
      <c r="Q1198" s="22">
        <f t="shared" si="770"/>
        <v>5.0705373586972247E-3</v>
      </c>
      <c r="R1198" s="22">
        <f t="shared" si="771"/>
        <v>8.1967021496691661E-3</v>
      </c>
      <c r="S1198" s="22">
        <f t="shared" si="772"/>
        <v>1.4563764841272198E-2</v>
      </c>
      <c r="T1198" s="22">
        <f t="shared" si="773"/>
        <v>1.2416006008177272E-2</v>
      </c>
      <c r="U1198" s="22">
        <f t="shared" si="774"/>
        <v>1.6469428554271248E-2</v>
      </c>
      <c r="V1198" s="22">
        <f t="shared" si="775"/>
        <v>-1.3159440458492044E-2</v>
      </c>
      <c r="W1198" s="22">
        <f t="shared" si="776"/>
        <v>1.2645742974963792E-2</v>
      </c>
      <c r="X1198" s="22">
        <f t="shared" si="777"/>
        <v>1.5256177455313935E-3</v>
      </c>
      <c r="Y1198" s="22">
        <f t="shared" si="778"/>
        <v>4.4907797900626267E-3</v>
      </c>
      <c r="Z1198" s="16"/>
    </row>
    <row r="1199" spans="1:26">
      <c r="A1199" s="2"/>
      <c r="B1199" s="112">
        <v>45198</v>
      </c>
      <c r="C1199">
        <v>115.441681</v>
      </c>
      <c r="D1199">
        <v>299.89181500000001</v>
      </c>
      <c r="E1199">
        <v>52.932461000000004</v>
      </c>
      <c r="F1199">
        <v>48.498562</v>
      </c>
      <c r="G1199">
        <v>73.808143999999999</v>
      </c>
      <c r="H1199">
        <v>143.07551599999999</v>
      </c>
      <c r="I1199">
        <v>161.52578700000001</v>
      </c>
      <c r="J1199">
        <v>83.959671</v>
      </c>
      <c r="K1199">
        <v>500.50277699999998</v>
      </c>
      <c r="L1199">
        <v>170.76684599999999</v>
      </c>
      <c r="M1199">
        <v>374.61184700000001</v>
      </c>
      <c r="O1199" s="22">
        <f t="shared" si="797"/>
        <v>-1.5819876858216064E-2</v>
      </c>
      <c r="P1199" s="22">
        <f t="shared" si="769"/>
        <v>-1.2337073283595568E-2</v>
      </c>
      <c r="Q1199" s="22">
        <f t="shared" si="770"/>
        <v>-1.6057573031185601E-2</v>
      </c>
      <c r="R1199" s="22">
        <f t="shared" si="771"/>
        <v>4.0650312246570675E-3</v>
      </c>
      <c r="S1199" s="22">
        <f t="shared" si="772"/>
        <v>6.7079574526474062E-4</v>
      </c>
      <c r="T1199" s="22">
        <f t="shared" si="773"/>
        <v>-1.7413080585304219E-2</v>
      </c>
      <c r="U1199" s="22">
        <f t="shared" si="774"/>
        <v>1.3122178019235209E-2</v>
      </c>
      <c r="V1199" s="22">
        <f t="shared" si="775"/>
        <v>4.6783613187773021E-4</v>
      </c>
      <c r="W1199" s="22">
        <f t="shared" si="776"/>
        <v>-1.1586045100598685E-2</v>
      </c>
      <c r="X1199" s="22">
        <f t="shared" si="777"/>
        <v>3.0465053301242939E-3</v>
      </c>
      <c r="Y1199" s="22">
        <f t="shared" si="778"/>
        <v>-1.9104372737097086E-2</v>
      </c>
      <c r="Z1199" s="16"/>
    </row>
    <row r="1200" spans="1:26">
      <c r="A1200" s="2"/>
      <c r="B1200" s="112">
        <v>45201</v>
      </c>
      <c r="C1200">
        <v>113.52713799999999</v>
      </c>
      <c r="D1200">
        <v>306.49481200000002</v>
      </c>
      <c r="E1200">
        <v>52.988723999999998</v>
      </c>
      <c r="F1200">
        <v>47.850605000000002</v>
      </c>
      <c r="G1200">
        <v>72.551452999999995</v>
      </c>
      <c r="H1200">
        <v>141.84227000000001</v>
      </c>
      <c r="I1200">
        <v>158.834518</v>
      </c>
      <c r="J1200">
        <v>80.121467999999993</v>
      </c>
      <c r="K1200">
        <v>510.80688500000002</v>
      </c>
      <c r="L1200">
        <v>173.30024700000001</v>
      </c>
      <c r="M1200">
        <v>371.09780899999998</v>
      </c>
      <c r="O1200" s="22">
        <f t="shared" si="797"/>
        <v>-1.6584503824056518E-2</v>
      </c>
      <c r="P1200" s="22">
        <f t="shared" si="769"/>
        <v>2.2017930032535382E-2</v>
      </c>
      <c r="Q1200" s="22">
        <f t="shared" si="770"/>
        <v>1.0629205394396823E-3</v>
      </c>
      <c r="R1200" s="22">
        <f t="shared" si="771"/>
        <v>-1.3360334271354191E-2</v>
      </c>
      <c r="S1200" s="22">
        <f t="shared" si="772"/>
        <v>-1.7026454424866722E-2</v>
      </c>
      <c r="T1200" s="22">
        <f t="shared" si="773"/>
        <v>-8.6195460584603811E-3</v>
      </c>
      <c r="U1200" s="22">
        <f t="shared" si="774"/>
        <v>-1.6661543955207581E-2</v>
      </c>
      <c r="V1200" s="22">
        <f t="shared" si="775"/>
        <v>-4.5714840878783414E-2</v>
      </c>
      <c r="W1200" s="22">
        <f t="shared" si="776"/>
        <v>2.0587514142803798E-2</v>
      </c>
      <c r="X1200" s="22">
        <f t="shared" si="777"/>
        <v>1.4835438255971667E-2</v>
      </c>
      <c r="Y1200" s="22">
        <f t="shared" si="778"/>
        <v>-9.380477494616013E-3</v>
      </c>
      <c r="Z1200" s="16"/>
    </row>
    <row r="1201" spans="1:26">
      <c r="A1201" s="2"/>
      <c r="B1201" s="112">
        <v>45202</v>
      </c>
      <c r="C1201">
        <v>113.72350299999999</v>
      </c>
      <c r="D1201">
        <v>300.62103300000001</v>
      </c>
      <c r="E1201">
        <v>52.654442000000003</v>
      </c>
      <c r="F1201">
        <v>47.899692999999999</v>
      </c>
      <c r="G1201">
        <v>72.719673</v>
      </c>
      <c r="H1201">
        <v>140.796494</v>
      </c>
      <c r="I1201">
        <v>155.288712</v>
      </c>
      <c r="J1201">
        <v>81.652823999999995</v>
      </c>
      <c r="K1201">
        <v>505.74417099999999</v>
      </c>
      <c r="L1201">
        <v>171.95373499999999</v>
      </c>
      <c r="M1201">
        <v>370.045593</v>
      </c>
      <c r="O1201" s="22">
        <f t="shared" ref="O1201" si="798">(C1201/C1200)-1</f>
        <v>1.7296745382588963E-3</v>
      </c>
      <c r="P1201" s="22">
        <f t="shared" si="769"/>
        <v>-1.9164366801745492E-2</v>
      </c>
      <c r="Q1201" s="22">
        <f t="shared" si="770"/>
        <v>-6.30854972088013E-3</v>
      </c>
      <c r="R1201" s="22">
        <f t="shared" si="771"/>
        <v>1.0258595476482224E-3</v>
      </c>
      <c r="S1201" s="22">
        <f t="shared" si="772"/>
        <v>2.3186303381133033E-3</v>
      </c>
      <c r="T1201" s="22">
        <f t="shared" si="773"/>
        <v>-7.3728092479062868E-3</v>
      </c>
      <c r="U1201" s="22">
        <f t="shared" si="774"/>
        <v>-2.2323900652375772E-2</v>
      </c>
      <c r="V1201" s="22">
        <f t="shared" si="775"/>
        <v>1.9112929882912244E-2</v>
      </c>
      <c r="W1201" s="22">
        <f t="shared" si="776"/>
        <v>-9.9112093996149842E-3</v>
      </c>
      <c r="X1201" s="22">
        <f t="shared" si="777"/>
        <v>-7.7698215860017017E-3</v>
      </c>
      <c r="Y1201" s="22">
        <f t="shared" si="778"/>
        <v>-2.8354142074710209E-3</v>
      </c>
      <c r="Z1201" s="16"/>
    </row>
    <row r="1202" spans="1:26">
      <c r="A1202" s="2"/>
      <c r="B1202" s="112">
        <v>45203</v>
      </c>
      <c r="C1202">
        <v>109.472252</v>
      </c>
      <c r="D1202">
        <v>305.25610399999999</v>
      </c>
      <c r="E1202">
        <v>53.286597999999998</v>
      </c>
      <c r="F1202">
        <v>48.037140000000001</v>
      </c>
      <c r="G1202">
        <v>72.907684000000003</v>
      </c>
      <c r="H1202">
        <v>141.42791700000001</v>
      </c>
      <c r="I1202">
        <v>154.87617499999999</v>
      </c>
      <c r="J1202">
        <v>82.654090999999994</v>
      </c>
      <c r="K1202">
        <v>506.88577299999997</v>
      </c>
      <c r="L1202">
        <v>173.21049500000001</v>
      </c>
      <c r="M1202">
        <v>374.23464999999999</v>
      </c>
      <c r="O1202" s="22">
        <f t="shared" ref="O1202:O1204" si="799">C1202/C1201-1</f>
        <v>-3.738234303246879E-2</v>
      </c>
      <c r="P1202" s="22">
        <f t="shared" si="769"/>
        <v>1.541831905021751E-2</v>
      </c>
      <c r="Q1202" s="22">
        <f t="shared" si="770"/>
        <v>1.2005748726764409E-2</v>
      </c>
      <c r="R1202" s="22">
        <f t="shared" si="771"/>
        <v>2.8694755935074756E-3</v>
      </c>
      <c r="S1202" s="22">
        <f t="shared" si="772"/>
        <v>2.5854214168428147E-3</v>
      </c>
      <c r="T1202" s="22">
        <f t="shared" si="773"/>
        <v>4.4846500226065622E-3</v>
      </c>
      <c r="U1202" s="22">
        <f t="shared" si="774"/>
        <v>-2.6565807307360467E-3</v>
      </c>
      <c r="V1202" s="22">
        <f t="shared" si="775"/>
        <v>1.2262490762107614E-2</v>
      </c>
      <c r="W1202" s="22">
        <f t="shared" si="776"/>
        <v>2.2572716908288992E-3</v>
      </c>
      <c r="X1202" s="22">
        <f t="shared" si="777"/>
        <v>7.308710101586513E-3</v>
      </c>
      <c r="Y1202" s="22">
        <f t="shared" si="778"/>
        <v>1.1320380729409107E-2</v>
      </c>
      <c r="Z1202" s="16"/>
    </row>
    <row r="1203" spans="1:26">
      <c r="A1203" s="2"/>
      <c r="B1203" s="112">
        <v>45204</v>
      </c>
      <c r="C1203">
        <v>107.007896</v>
      </c>
      <c r="D1203">
        <v>304.46697999999998</v>
      </c>
      <c r="E1203">
        <v>52.651133999999999</v>
      </c>
      <c r="F1203">
        <v>48.046954999999997</v>
      </c>
      <c r="G1203">
        <v>72.877998000000005</v>
      </c>
      <c r="H1203">
        <v>142.02423099999999</v>
      </c>
      <c r="I1203">
        <v>155.88786300000001</v>
      </c>
      <c r="J1203">
        <v>83.203818999999996</v>
      </c>
      <c r="K1203">
        <v>512.45471199999997</v>
      </c>
      <c r="L1203">
        <v>174.45725999999999</v>
      </c>
      <c r="M1203">
        <v>372.93426499999998</v>
      </c>
      <c r="O1203" s="22">
        <f t="shared" si="799"/>
        <v>-2.2511238738379014E-2</v>
      </c>
      <c r="P1203" s="22">
        <f t="shared" si="769"/>
        <v>-2.5851211152194686E-3</v>
      </c>
      <c r="Q1203" s="22">
        <f t="shared" si="770"/>
        <v>-1.1925400079021764E-2</v>
      </c>
      <c r="R1203" s="22">
        <f t="shared" si="771"/>
        <v>2.0432107323609117E-4</v>
      </c>
      <c r="S1203" s="22">
        <f t="shared" si="772"/>
        <v>-4.0717244563681643E-4</v>
      </c>
      <c r="T1203" s="22">
        <f t="shared" si="773"/>
        <v>4.2163811265067963E-3</v>
      </c>
      <c r="U1203" s="22">
        <f t="shared" si="774"/>
        <v>6.532237769947713E-3</v>
      </c>
      <c r="V1203" s="22">
        <f t="shared" si="775"/>
        <v>6.6509472592228835E-3</v>
      </c>
      <c r="W1203" s="22">
        <f t="shared" si="776"/>
        <v>1.098657586509133E-2</v>
      </c>
      <c r="X1203" s="22">
        <f t="shared" si="777"/>
        <v>7.1979760810680915E-3</v>
      </c>
      <c r="Y1203" s="22">
        <f t="shared" si="778"/>
        <v>-3.4747851381479178E-3</v>
      </c>
      <c r="Z1203" s="16"/>
    </row>
    <row r="1204" spans="1:26">
      <c r="A1204" s="2"/>
      <c r="B1204" s="112">
        <v>45205</v>
      </c>
      <c r="C1204">
        <v>105.22099300000001</v>
      </c>
      <c r="D1204">
        <v>315.09567299999998</v>
      </c>
      <c r="E1204">
        <v>51.767432999999997</v>
      </c>
      <c r="F1204">
        <v>47.340091999999999</v>
      </c>
      <c r="G1204">
        <v>74.510704000000004</v>
      </c>
      <c r="H1204">
        <v>144.21075400000001</v>
      </c>
      <c r="I1204">
        <v>156.732574</v>
      </c>
      <c r="J1204">
        <v>84.764617999999999</v>
      </c>
      <c r="K1204">
        <v>520.97198500000002</v>
      </c>
      <c r="L1204">
        <v>177.03057899999999</v>
      </c>
      <c r="M1204">
        <v>375.76336700000002</v>
      </c>
      <c r="O1204" s="22">
        <f t="shared" si="799"/>
        <v>-1.6698795759894192E-2</v>
      </c>
      <c r="P1204" s="22">
        <f t="shared" si="769"/>
        <v>3.4909181284617397E-2</v>
      </c>
      <c r="Q1204" s="22">
        <f t="shared" si="770"/>
        <v>-1.6784082941119549E-2</v>
      </c>
      <c r="R1204" s="22">
        <f t="shared" si="771"/>
        <v>-1.4711920869907358E-2</v>
      </c>
      <c r="S1204" s="22">
        <f t="shared" si="772"/>
        <v>2.2403277323836512E-2</v>
      </c>
      <c r="T1204" s="22">
        <f t="shared" si="773"/>
        <v>1.5395422207919118E-2</v>
      </c>
      <c r="U1204" s="22">
        <f t="shared" si="774"/>
        <v>5.4187092166373407E-3</v>
      </c>
      <c r="V1204" s="22">
        <f t="shared" si="775"/>
        <v>1.8758742312056542E-2</v>
      </c>
      <c r="W1204" s="22">
        <f t="shared" si="776"/>
        <v>1.6620537972534155E-2</v>
      </c>
      <c r="X1204" s="22">
        <f t="shared" si="777"/>
        <v>1.4750426551465967E-2</v>
      </c>
      <c r="Y1204" s="22">
        <f t="shared" si="778"/>
        <v>7.5860607766895516E-3</v>
      </c>
      <c r="Z1204" s="16"/>
    </row>
    <row r="1205" spans="1:26">
      <c r="A1205" s="2"/>
      <c r="B1205" s="112">
        <v>45208</v>
      </c>
      <c r="C1205">
        <v>108.902794</v>
      </c>
      <c r="D1205">
        <v>318.02255200000002</v>
      </c>
      <c r="E1205">
        <v>51.578780999999999</v>
      </c>
      <c r="F1205">
        <v>47.143745000000003</v>
      </c>
      <c r="G1205">
        <v>74.481018000000006</v>
      </c>
      <c r="H1205">
        <v>143.882767</v>
      </c>
      <c r="I1205">
        <v>159.13900799999999</v>
      </c>
      <c r="J1205">
        <v>85.942595999999995</v>
      </c>
      <c r="K1205">
        <v>522.65960700000005</v>
      </c>
      <c r="L1205">
        <v>178.526703</v>
      </c>
      <c r="M1205">
        <v>380.13107300000001</v>
      </c>
      <c r="O1205" s="22">
        <f t="shared" ref="O1205" si="800">(C1205/C1204)-1</f>
        <v>3.4991125772781739E-2</v>
      </c>
      <c r="P1205" s="22">
        <f t="shared" si="769"/>
        <v>9.288858117705967E-3</v>
      </c>
      <c r="Q1205" s="22">
        <f t="shared" si="770"/>
        <v>-3.6442216480001566E-3</v>
      </c>
      <c r="R1205" s="22">
        <f t="shared" si="771"/>
        <v>-4.1475838281006538E-3</v>
      </c>
      <c r="S1205" s="22">
        <f t="shared" si="772"/>
        <v>-3.9841255559736055E-4</v>
      </c>
      <c r="T1205" s="22">
        <f t="shared" si="773"/>
        <v>-2.274358817928479E-3</v>
      </c>
      <c r="U1205" s="22">
        <f t="shared" si="774"/>
        <v>1.5353757923990852E-2</v>
      </c>
      <c r="V1205" s="22">
        <f t="shared" si="775"/>
        <v>1.3897048412345736E-2</v>
      </c>
      <c r="W1205" s="22">
        <f t="shared" si="776"/>
        <v>3.2393718829237805E-3</v>
      </c>
      <c r="X1205" s="22">
        <f t="shared" si="777"/>
        <v>8.4512179107769647E-3</v>
      </c>
      <c r="Y1205" s="22">
        <f t="shared" si="778"/>
        <v>1.1623554565392213E-2</v>
      </c>
      <c r="Z1205" s="16"/>
    </row>
    <row r="1206" spans="1:26">
      <c r="A1206" s="2"/>
      <c r="B1206" s="112">
        <v>45209</v>
      </c>
      <c r="C1206">
        <v>108.441338</v>
      </c>
      <c r="D1206">
        <v>321.49887100000001</v>
      </c>
      <c r="E1206">
        <v>52.161293000000001</v>
      </c>
      <c r="F1206">
        <v>47.614983000000002</v>
      </c>
      <c r="G1206">
        <v>75.430961999999994</v>
      </c>
      <c r="H1206">
        <v>144.75737000000001</v>
      </c>
      <c r="I1206">
        <v>157.31346099999999</v>
      </c>
      <c r="J1206">
        <v>86.502121000000002</v>
      </c>
      <c r="K1206">
        <v>520.40612799999997</v>
      </c>
      <c r="L1206">
        <v>177.92825300000001</v>
      </c>
      <c r="M1206">
        <v>387.97314499999999</v>
      </c>
      <c r="O1206" s="22">
        <f t="shared" ref="O1206:O1208" si="801">C1206/C1205-1</f>
        <v>-4.2373201187105858E-3</v>
      </c>
      <c r="P1206" s="22">
        <f t="shared" si="769"/>
        <v>1.0931045544216644E-2</v>
      </c>
      <c r="Q1206" s="22">
        <f t="shared" si="770"/>
        <v>1.1293636427739617E-2</v>
      </c>
      <c r="R1206" s="22">
        <f t="shared" si="771"/>
        <v>9.9957693221019994E-3</v>
      </c>
      <c r="S1206" s="22">
        <f t="shared" si="772"/>
        <v>1.2754175835781201E-2</v>
      </c>
      <c r="T1206" s="22">
        <f t="shared" si="773"/>
        <v>6.0785806266847597E-3</v>
      </c>
      <c r="U1206" s="22">
        <f t="shared" si="774"/>
        <v>-1.1471398640363506E-2</v>
      </c>
      <c r="V1206" s="22">
        <f t="shared" si="775"/>
        <v>6.5104503010358084E-3</v>
      </c>
      <c r="W1206" s="22">
        <f t="shared" si="776"/>
        <v>-4.3115614251018064E-3</v>
      </c>
      <c r="X1206" s="22">
        <f t="shared" si="777"/>
        <v>-3.3521595926183645E-3</v>
      </c>
      <c r="Y1206" s="22">
        <f t="shared" si="778"/>
        <v>2.0629915723832326E-2</v>
      </c>
      <c r="Z1206" s="16"/>
    </row>
    <row r="1207" spans="1:26">
      <c r="A1207" s="2"/>
      <c r="B1207" s="112">
        <v>45210</v>
      </c>
      <c r="C1207">
        <v>104.55336</v>
      </c>
      <c r="D1207">
        <v>327.47256499999997</v>
      </c>
      <c r="E1207">
        <v>52.369804000000002</v>
      </c>
      <c r="F1207">
        <v>47.457904999999997</v>
      </c>
      <c r="G1207">
        <v>75.618958000000006</v>
      </c>
      <c r="H1207">
        <v>145.25430299999999</v>
      </c>
      <c r="I1207">
        <v>164.317947</v>
      </c>
      <c r="J1207">
        <v>86.826065</v>
      </c>
      <c r="K1207">
        <v>520.29693599999996</v>
      </c>
      <c r="L1207">
        <v>179.33459500000001</v>
      </c>
      <c r="M1207">
        <v>386.50396699999999</v>
      </c>
      <c r="O1207" s="22">
        <f t="shared" si="801"/>
        <v>-3.5853283182470497E-2</v>
      </c>
      <c r="P1207" s="22">
        <f t="shared" si="769"/>
        <v>1.8580761983453264E-2</v>
      </c>
      <c r="Q1207" s="22">
        <f t="shared" si="770"/>
        <v>3.9974277478129761E-3</v>
      </c>
      <c r="R1207" s="22">
        <f t="shared" si="771"/>
        <v>-3.2989195858792453E-3</v>
      </c>
      <c r="S1207" s="22">
        <f t="shared" si="772"/>
        <v>2.4922922234507094E-3</v>
      </c>
      <c r="T1207" s="22">
        <f t="shared" si="773"/>
        <v>3.4328683921238667E-3</v>
      </c>
      <c r="U1207" s="22">
        <f t="shared" si="774"/>
        <v>4.452566204744568E-2</v>
      </c>
      <c r="V1207" s="22">
        <f t="shared" si="775"/>
        <v>3.7449255146009275E-3</v>
      </c>
      <c r="W1207" s="22">
        <f t="shared" si="776"/>
        <v>-2.0982074215702973E-4</v>
      </c>
      <c r="X1207" s="22">
        <f t="shared" si="777"/>
        <v>7.90398363547129E-3</v>
      </c>
      <c r="Y1207" s="22">
        <f t="shared" si="778"/>
        <v>-3.7868033366071918E-3</v>
      </c>
      <c r="Z1207" s="16"/>
    </row>
    <row r="1208" spans="1:26">
      <c r="A1208" s="2"/>
      <c r="B1208" s="112">
        <v>45211</v>
      </c>
      <c r="C1208">
        <v>104.533722</v>
      </c>
      <c r="D1208">
        <v>323.81643700000001</v>
      </c>
      <c r="E1208">
        <v>52.608105000000002</v>
      </c>
      <c r="F1208">
        <v>46.898304000000003</v>
      </c>
      <c r="G1208">
        <v>75.074737999999996</v>
      </c>
      <c r="H1208">
        <v>144.91639699999999</v>
      </c>
      <c r="I1208">
        <v>162.94880699999999</v>
      </c>
      <c r="J1208">
        <v>85.765900000000002</v>
      </c>
      <c r="K1208">
        <v>521.69665499999996</v>
      </c>
      <c r="L1208">
        <v>180.24224899999999</v>
      </c>
      <c r="M1208">
        <v>379.47592200000003</v>
      </c>
      <c r="O1208" s="22">
        <f t="shared" si="801"/>
        <v>-1.8782753610213643E-4</v>
      </c>
      <c r="P1208" s="22">
        <f t="shared" si="769"/>
        <v>-1.1164684895053623E-2</v>
      </c>
      <c r="Q1208" s="22">
        <f t="shared" si="770"/>
        <v>4.5503511909268379E-3</v>
      </c>
      <c r="R1208" s="22">
        <f t="shared" si="771"/>
        <v>-1.1791523456418762E-2</v>
      </c>
      <c r="S1208" s="22">
        <f t="shared" si="772"/>
        <v>-7.1968725091399177E-3</v>
      </c>
      <c r="T1208" s="22">
        <f t="shared" si="773"/>
        <v>-2.326306298822689E-3</v>
      </c>
      <c r="U1208" s="22">
        <f t="shared" si="774"/>
        <v>-8.3322608698367384E-3</v>
      </c>
      <c r="V1208" s="22">
        <f t="shared" si="775"/>
        <v>-1.2210215906939936E-2</v>
      </c>
      <c r="W1208" s="22">
        <f t="shared" si="776"/>
        <v>2.6902311029561865E-3</v>
      </c>
      <c r="X1208" s="22">
        <f t="shared" si="777"/>
        <v>5.0612320506258079E-3</v>
      </c>
      <c r="Y1208" s="22">
        <f t="shared" si="778"/>
        <v>-1.8183629665048051E-2</v>
      </c>
      <c r="Z1208" s="16"/>
    </row>
    <row r="1209" spans="1:26">
      <c r="A1209" s="2"/>
      <c r="B1209" s="112">
        <v>45212</v>
      </c>
      <c r="C1209">
        <v>107.87189499999999</v>
      </c>
      <c r="D1209">
        <v>314.35647599999999</v>
      </c>
      <c r="E1209">
        <v>52.899360999999999</v>
      </c>
      <c r="F1209">
        <v>46.927757</v>
      </c>
      <c r="G1209">
        <v>74.599761999999998</v>
      </c>
      <c r="H1209">
        <v>147.092972</v>
      </c>
      <c r="I1209">
        <v>165.64743000000001</v>
      </c>
      <c r="J1209">
        <v>86.403953999999999</v>
      </c>
      <c r="K1209">
        <v>535.45532200000002</v>
      </c>
      <c r="L1209">
        <v>178.38706999999999</v>
      </c>
      <c r="M1209">
        <v>377.86779799999999</v>
      </c>
      <c r="O1209" s="22">
        <f t="shared" ref="O1209" si="802">(C1209/C1208)-1</f>
        <v>3.193393419972157E-2</v>
      </c>
      <c r="P1209" s="22">
        <f t="shared" si="769"/>
        <v>-2.9213961735982008E-2</v>
      </c>
      <c r="Q1209" s="22">
        <f t="shared" si="770"/>
        <v>5.5363332323032921E-3</v>
      </c>
      <c r="R1209" s="22">
        <f t="shared" si="771"/>
        <v>6.2801844604010171E-4</v>
      </c>
      <c r="S1209" s="22">
        <f t="shared" si="772"/>
        <v>-6.326708725909902E-3</v>
      </c>
      <c r="T1209" s="22">
        <f t="shared" si="773"/>
        <v>1.5019521910967892E-2</v>
      </c>
      <c r="U1209" s="22">
        <f t="shared" si="774"/>
        <v>1.6561170650362778E-2</v>
      </c>
      <c r="V1209" s="22">
        <f t="shared" si="775"/>
        <v>7.4394835243376534E-3</v>
      </c>
      <c r="W1209" s="22">
        <f t="shared" si="776"/>
        <v>2.6372925469495323E-2</v>
      </c>
      <c r="X1209" s="22">
        <f t="shared" si="777"/>
        <v>-1.0292697801390527E-2</v>
      </c>
      <c r="Y1209" s="22">
        <f t="shared" si="778"/>
        <v>-4.2377497669009445E-3</v>
      </c>
      <c r="Z1209" s="16"/>
    </row>
    <row r="1210" spans="1:26">
      <c r="A1210" s="2"/>
      <c r="B1210" s="112">
        <v>45215</v>
      </c>
      <c r="C1210">
        <v>107.95043200000001</v>
      </c>
      <c r="D1210">
        <v>320.80960099999999</v>
      </c>
      <c r="E1210">
        <v>53.356105999999997</v>
      </c>
      <c r="F1210">
        <v>47.133923000000003</v>
      </c>
      <c r="G1210">
        <v>74.500809000000004</v>
      </c>
      <c r="H1210">
        <v>146.943893</v>
      </c>
      <c r="I1210">
        <v>167.84996000000001</v>
      </c>
      <c r="J1210">
        <v>87.032218999999998</v>
      </c>
      <c r="K1210">
        <v>534.09533699999997</v>
      </c>
      <c r="L1210">
        <v>178.257385</v>
      </c>
      <c r="M1210">
        <v>387.67535400000003</v>
      </c>
      <c r="O1210" s="22">
        <f t="shared" ref="O1210:O1212" si="803">C1210/C1209-1</f>
        <v>7.2805803587683293E-4</v>
      </c>
      <c r="P1210" s="22">
        <f t="shared" si="769"/>
        <v>2.0528048545753519E-2</v>
      </c>
      <c r="Q1210" s="22">
        <f t="shared" si="770"/>
        <v>8.6342252792050989E-3</v>
      </c>
      <c r="R1210" s="22">
        <f t="shared" si="771"/>
        <v>4.3932634581278496E-3</v>
      </c>
      <c r="S1210" s="22">
        <f t="shared" si="772"/>
        <v>-1.3264519530236107E-3</v>
      </c>
      <c r="T1210" s="22">
        <f t="shared" si="773"/>
        <v>-1.013501855139598E-3</v>
      </c>
      <c r="U1210" s="22">
        <f t="shared" si="774"/>
        <v>1.3296493643155216E-2</v>
      </c>
      <c r="V1210" s="22">
        <f t="shared" si="775"/>
        <v>7.2712528873388749E-3</v>
      </c>
      <c r="W1210" s="22">
        <f t="shared" si="776"/>
        <v>-2.5398664353923905E-3</v>
      </c>
      <c r="X1210" s="22">
        <f t="shared" si="777"/>
        <v>-7.2698654672676E-4</v>
      </c>
      <c r="Y1210" s="22">
        <f t="shared" si="778"/>
        <v>2.5954992862345039E-2</v>
      </c>
      <c r="Z1210" s="16"/>
    </row>
    <row r="1211" spans="1:26">
      <c r="A1211" s="2"/>
      <c r="B1211" s="112">
        <v>45216</v>
      </c>
      <c r="C1211">
        <v>109.36425</v>
      </c>
      <c r="D1211">
        <v>323.656586</v>
      </c>
      <c r="E1211">
        <v>53.425609999999999</v>
      </c>
      <c r="F1211">
        <v>47.497177000000001</v>
      </c>
      <c r="G1211">
        <v>74.876823000000002</v>
      </c>
      <c r="H1211">
        <v>146.625854</v>
      </c>
      <c r="I1211">
        <v>165.597824</v>
      </c>
      <c r="J1211">
        <v>87.267807000000005</v>
      </c>
      <c r="K1211">
        <v>532.72546399999999</v>
      </c>
      <c r="L1211">
        <v>176.691452</v>
      </c>
      <c r="M1211">
        <v>388.25106799999998</v>
      </c>
      <c r="O1211" s="22">
        <f t="shared" si="803"/>
        <v>1.3096918407885516E-2</v>
      </c>
      <c r="P1211" s="22">
        <f t="shared" si="769"/>
        <v>8.8743759261744604E-3</v>
      </c>
      <c r="Q1211" s="22">
        <f t="shared" si="770"/>
        <v>1.302643787385982E-3</v>
      </c>
      <c r="R1211" s="22">
        <f t="shared" si="771"/>
        <v>7.7068484199798171E-3</v>
      </c>
      <c r="S1211" s="22">
        <f t="shared" si="772"/>
        <v>5.0471129783302704E-3</v>
      </c>
      <c r="T1211" s="22">
        <f t="shared" si="773"/>
        <v>-2.1643567045007694E-3</v>
      </c>
      <c r="U1211" s="22">
        <f t="shared" si="774"/>
        <v>-1.3417554582676128E-2</v>
      </c>
      <c r="V1211" s="22">
        <f t="shared" si="775"/>
        <v>2.7069055886075333E-3</v>
      </c>
      <c r="W1211" s="22">
        <f t="shared" si="776"/>
        <v>-2.5648473317414489E-3</v>
      </c>
      <c r="X1211" s="22">
        <f t="shared" si="777"/>
        <v>-8.7846739140708952E-3</v>
      </c>
      <c r="Y1211" s="22">
        <f t="shared" si="778"/>
        <v>1.4850415278138129E-3</v>
      </c>
      <c r="Z1211" s="16"/>
    </row>
    <row r="1212" spans="1:26">
      <c r="A1212" s="2"/>
      <c r="B1212" s="112">
        <v>45217</v>
      </c>
      <c r="C1212">
        <v>110.89587400000001</v>
      </c>
      <c r="D1212">
        <v>316.63403299999999</v>
      </c>
      <c r="E1212">
        <v>53.465324000000003</v>
      </c>
      <c r="F1212">
        <v>47.477539</v>
      </c>
      <c r="G1212">
        <v>73.442024000000004</v>
      </c>
      <c r="H1212">
        <v>145.015793</v>
      </c>
      <c r="I1212">
        <v>161.50029000000001</v>
      </c>
      <c r="J1212">
        <v>86.659187000000003</v>
      </c>
      <c r="K1212">
        <v>532.13970900000004</v>
      </c>
      <c r="L1212">
        <v>175.38484199999999</v>
      </c>
      <c r="M1212">
        <v>379.42630000000003</v>
      </c>
      <c r="O1212" s="22">
        <f t="shared" si="803"/>
        <v>1.4004795899939859E-2</v>
      </c>
      <c r="P1212" s="22">
        <f t="shared" si="769"/>
        <v>-2.1697543951724185E-2</v>
      </c>
      <c r="Q1212" s="22">
        <f t="shared" si="770"/>
        <v>7.4335136276415525E-4</v>
      </c>
      <c r="R1212" s="22">
        <f t="shared" si="771"/>
        <v>-4.1345615129928515E-4</v>
      </c>
      <c r="S1212" s="22">
        <f t="shared" si="772"/>
        <v>-1.9162124440028627E-2</v>
      </c>
      <c r="T1212" s="22">
        <f t="shared" si="773"/>
        <v>-1.098074422809503E-2</v>
      </c>
      <c r="U1212" s="22">
        <f t="shared" si="774"/>
        <v>-2.4743887939010611E-2</v>
      </c>
      <c r="V1212" s="22">
        <f t="shared" si="775"/>
        <v>-6.9741640236244962E-3</v>
      </c>
      <c r="W1212" s="22">
        <f t="shared" si="776"/>
        <v>-1.0995438355841936E-3</v>
      </c>
      <c r="X1212" s="22">
        <f t="shared" si="777"/>
        <v>-7.3948682022263457E-3</v>
      </c>
      <c r="Y1212" s="22">
        <f t="shared" si="778"/>
        <v>-2.2729539535999321E-2</v>
      </c>
      <c r="Z1212" s="16"/>
    </row>
    <row r="1213" spans="1:26">
      <c r="A1213" s="2"/>
      <c r="B1213" s="112">
        <v>45218</v>
      </c>
      <c r="C1213">
        <v>110.964607</v>
      </c>
      <c r="D1213">
        <v>312.478455</v>
      </c>
      <c r="E1213">
        <v>53.210476</v>
      </c>
      <c r="F1213">
        <v>47.506991999999997</v>
      </c>
      <c r="G1213">
        <v>73.204543999999999</v>
      </c>
      <c r="H1213">
        <v>144.39958200000001</v>
      </c>
      <c r="I1213">
        <v>158.17662000000001</v>
      </c>
      <c r="J1213">
        <v>86.060387000000006</v>
      </c>
      <c r="K1213">
        <v>527.74212599999998</v>
      </c>
      <c r="L1213">
        <v>175.005844</v>
      </c>
      <c r="M1213">
        <v>378.57257099999998</v>
      </c>
      <c r="O1213" s="22">
        <f t="shared" ref="O1213" si="804">(C1213/C1212)-1</f>
        <v>6.1979763106423391E-4</v>
      </c>
      <c r="P1213" s="22">
        <f t="shared" si="769"/>
        <v>-1.3124230395031411E-2</v>
      </c>
      <c r="Q1213" s="22">
        <f t="shared" si="770"/>
        <v>-4.7666034905166077E-3</v>
      </c>
      <c r="R1213" s="22">
        <f t="shared" si="771"/>
        <v>6.2035650162894918E-4</v>
      </c>
      <c r="S1213" s="22">
        <f t="shared" si="772"/>
        <v>-3.2335710137836315E-3</v>
      </c>
      <c r="T1213" s="22">
        <f t="shared" si="773"/>
        <v>-4.249268215910762E-3</v>
      </c>
      <c r="U1213" s="22">
        <f t="shared" si="774"/>
        <v>-2.0579963045267546E-2</v>
      </c>
      <c r="V1213" s="22">
        <f t="shared" si="775"/>
        <v>-6.9098271138868794E-3</v>
      </c>
      <c r="W1213" s="22">
        <f t="shared" si="776"/>
        <v>-8.2639632518010098E-3</v>
      </c>
      <c r="X1213" s="22">
        <f t="shared" si="777"/>
        <v>-2.1609507165961661E-3</v>
      </c>
      <c r="Y1213" s="22">
        <f t="shared" si="778"/>
        <v>-2.2500522499363518E-3</v>
      </c>
      <c r="Z1213" s="16"/>
    </row>
    <row r="1214" spans="1:26">
      <c r="A1214" s="2"/>
      <c r="B1214" s="112">
        <v>45219</v>
      </c>
      <c r="C1214">
        <v>109.05989099999999</v>
      </c>
      <c r="D1214">
        <v>308.32284499999997</v>
      </c>
      <c r="E1214">
        <v>52.545219000000003</v>
      </c>
      <c r="F1214">
        <v>47.320461000000002</v>
      </c>
      <c r="G1214">
        <v>72.244704999999996</v>
      </c>
      <c r="H1214">
        <v>142.073914</v>
      </c>
      <c r="I1214">
        <v>158.831436</v>
      </c>
      <c r="J1214">
        <v>85.461585999999997</v>
      </c>
      <c r="K1214">
        <v>523.17578100000003</v>
      </c>
      <c r="L1214">
        <v>172.43251000000001</v>
      </c>
      <c r="M1214">
        <v>372.39822400000003</v>
      </c>
      <c r="O1214" s="22">
        <f t="shared" ref="O1214:O1216" si="805">C1214/C1213-1</f>
        <v>-1.7165076788854039E-2</v>
      </c>
      <c r="P1214" s="22">
        <f t="shared" si="769"/>
        <v>-1.3298868877215986E-2</v>
      </c>
      <c r="Q1214" s="22">
        <f t="shared" si="770"/>
        <v>-1.2502368894425908E-2</v>
      </c>
      <c r="R1214" s="22">
        <f t="shared" si="771"/>
        <v>-3.9263904563773266E-3</v>
      </c>
      <c r="S1214" s="22">
        <f t="shared" si="772"/>
        <v>-1.3111740713800502E-2</v>
      </c>
      <c r="T1214" s="22">
        <f t="shared" si="773"/>
        <v>-1.6105780694018912E-2</v>
      </c>
      <c r="U1214" s="22">
        <f t="shared" si="774"/>
        <v>4.139777420961277E-3</v>
      </c>
      <c r="V1214" s="22">
        <f t="shared" si="775"/>
        <v>-6.9579166544999627E-3</v>
      </c>
      <c r="W1214" s="22">
        <f t="shared" si="776"/>
        <v>-8.6526065952141629E-3</v>
      </c>
      <c r="X1214" s="22">
        <f t="shared" si="777"/>
        <v>-1.4704274675535922E-2</v>
      </c>
      <c r="Y1214" s="22">
        <f t="shared" si="778"/>
        <v>-1.6309546631152916E-2</v>
      </c>
      <c r="Z1214" s="16"/>
    </row>
    <row r="1215" spans="1:26">
      <c r="A1215" s="2"/>
      <c r="B1215" s="112">
        <v>45222</v>
      </c>
      <c r="C1215">
        <v>107.459526</v>
      </c>
      <c r="D1215">
        <v>313.67718500000001</v>
      </c>
      <c r="E1215">
        <v>53.289906000000002</v>
      </c>
      <c r="F1215">
        <v>47.673893</v>
      </c>
      <c r="G1215">
        <v>71.522362000000001</v>
      </c>
      <c r="H1215">
        <v>140.13587999999999</v>
      </c>
      <c r="I1215">
        <v>158.03772000000001</v>
      </c>
      <c r="J1215">
        <v>85.000214</v>
      </c>
      <c r="K1215">
        <v>517.75567599999999</v>
      </c>
      <c r="L1215">
        <v>172.5522</v>
      </c>
      <c r="M1215">
        <v>370.53198200000003</v>
      </c>
      <c r="O1215" s="22">
        <f t="shared" si="805"/>
        <v>-1.4674184847663141E-2</v>
      </c>
      <c r="P1215" s="22">
        <f t="shared" si="769"/>
        <v>1.7366017753241758E-2</v>
      </c>
      <c r="Q1215" s="22">
        <f t="shared" si="770"/>
        <v>1.4172307474824564E-2</v>
      </c>
      <c r="R1215" s="22">
        <f t="shared" si="771"/>
        <v>7.4689044132516536E-3</v>
      </c>
      <c r="S1215" s="22">
        <f t="shared" si="772"/>
        <v>-9.9985597560401374E-3</v>
      </c>
      <c r="T1215" s="22">
        <f t="shared" si="773"/>
        <v>-1.364102631817421E-2</v>
      </c>
      <c r="U1215" s="22">
        <f t="shared" si="774"/>
        <v>-4.9972223382781511E-3</v>
      </c>
      <c r="V1215" s="22">
        <f t="shared" si="775"/>
        <v>-5.3985892562302684E-3</v>
      </c>
      <c r="W1215" s="22">
        <f t="shared" si="776"/>
        <v>-1.0360007471370336E-2</v>
      </c>
      <c r="X1215" s="22">
        <f t="shared" si="777"/>
        <v>6.941266469993046E-4</v>
      </c>
      <c r="Y1215" s="22">
        <f t="shared" si="778"/>
        <v>-5.0114148772094635E-3</v>
      </c>
      <c r="Z1215" s="16"/>
    </row>
    <row r="1216" spans="1:26">
      <c r="A1216" s="2"/>
      <c r="B1216" s="112">
        <v>45223</v>
      </c>
      <c r="C1216">
        <v>106.418808</v>
      </c>
      <c r="D1216">
        <v>312.21871900000002</v>
      </c>
      <c r="E1216">
        <v>54.031288000000004</v>
      </c>
      <c r="F1216">
        <v>47.654254999999999</v>
      </c>
      <c r="G1216">
        <v>72.036902999999995</v>
      </c>
      <c r="H1216">
        <v>140.30482499999999</v>
      </c>
      <c r="I1216">
        <v>161.94674699999999</v>
      </c>
      <c r="J1216">
        <v>86.354881000000006</v>
      </c>
      <c r="K1216">
        <v>521.16058299999997</v>
      </c>
      <c r="L1216">
        <v>172.99105800000001</v>
      </c>
      <c r="M1216">
        <v>370.82980300000003</v>
      </c>
      <c r="O1216" s="22">
        <f t="shared" si="805"/>
        <v>-9.6847440030584098E-3</v>
      </c>
      <c r="P1216" s="22">
        <f t="shared" si="769"/>
        <v>-4.6495762833372867E-3</v>
      </c>
      <c r="Q1216" s="22">
        <f t="shared" si="770"/>
        <v>1.3912240715906021E-2</v>
      </c>
      <c r="R1216" s="22">
        <f t="shared" si="771"/>
        <v>-4.1192356579733413E-4</v>
      </c>
      <c r="S1216" s="22">
        <f t="shared" si="772"/>
        <v>7.1941276212326155E-3</v>
      </c>
      <c r="T1216" s="22">
        <f t="shared" si="773"/>
        <v>1.20557989859571E-3</v>
      </c>
      <c r="U1216" s="22">
        <f t="shared" si="774"/>
        <v>2.4734772179704878E-2</v>
      </c>
      <c r="V1216" s="22">
        <f t="shared" si="775"/>
        <v>1.5937218699237699E-2</v>
      </c>
      <c r="W1216" s="22">
        <f t="shared" si="776"/>
        <v>6.5762813578502666E-3</v>
      </c>
      <c r="X1216" s="22">
        <f t="shared" si="777"/>
        <v>2.543334712626244E-3</v>
      </c>
      <c r="Y1216" s="22">
        <f t="shared" si="778"/>
        <v>8.0376597559128626E-4</v>
      </c>
      <c r="Z1216" s="16"/>
    </row>
    <row r="1217" spans="1:26">
      <c r="A1217" s="2"/>
      <c r="B1217" s="112">
        <v>45224</v>
      </c>
      <c r="C1217">
        <v>106.615166</v>
      </c>
      <c r="D1217">
        <v>299.21252399999997</v>
      </c>
      <c r="E1217">
        <v>53.869109999999999</v>
      </c>
      <c r="F1217">
        <v>47.644435999999999</v>
      </c>
      <c r="G1217">
        <v>70.889069000000006</v>
      </c>
      <c r="H1217">
        <v>139.53955099999999</v>
      </c>
      <c r="I1217">
        <v>160.65696700000001</v>
      </c>
      <c r="J1217">
        <v>86.688629000000006</v>
      </c>
      <c r="K1217">
        <v>526.33252000000005</v>
      </c>
      <c r="L1217">
        <v>170.65711999999999</v>
      </c>
      <c r="M1217">
        <v>369.182007</v>
      </c>
      <c r="O1217" s="22">
        <f t="shared" ref="O1217" si="806">(C1217/C1216)-1</f>
        <v>1.8451437644368962E-3</v>
      </c>
      <c r="P1217" s="22">
        <f t="shared" si="769"/>
        <v>-4.1657319720154407E-2</v>
      </c>
      <c r="Q1217" s="22">
        <f t="shared" si="770"/>
        <v>-3.0015571718372547E-3</v>
      </c>
      <c r="R1217" s="22">
        <f t="shared" si="771"/>
        <v>-2.0604665837287151E-4</v>
      </c>
      <c r="S1217" s="22">
        <f t="shared" si="772"/>
        <v>-1.5933972064290258E-2</v>
      </c>
      <c r="T1217" s="22">
        <f t="shared" si="773"/>
        <v>-5.4543669471096567E-3</v>
      </c>
      <c r="U1217" s="22">
        <f t="shared" si="774"/>
        <v>-7.964222955339606E-3</v>
      </c>
      <c r="V1217" s="22">
        <f t="shared" si="775"/>
        <v>3.8648423358953465E-3</v>
      </c>
      <c r="W1217" s="22">
        <f t="shared" si="776"/>
        <v>9.9238836717627787E-3</v>
      </c>
      <c r="X1217" s="22">
        <f t="shared" si="777"/>
        <v>-1.349166845375338E-2</v>
      </c>
      <c r="Y1217" s="22">
        <f t="shared" si="778"/>
        <v>-4.4435371339343055E-3</v>
      </c>
      <c r="Z1217" s="16"/>
    </row>
    <row r="1218" spans="1:26">
      <c r="A1218" s="2"/>
      <c r="B1218" s="112">
        <v>45225</v>
      </c>
      <c r="C1218">
        <v>105.643173</v>
      </c>
      <c r="D1218">
        <v>288.04437300000001</v>
      </c>
      <c r="E1218">
        <v>53.541446999999998</v>
      </c>
      <c r="F1218">
        <v>46.397613999999997</v>
      </c>
      <c r="G1218">
        <v>71.462990000000005</v>
      </c>
      <c r="H1218">
        <v>139.89733899999999</v>
      </c>
      <c r="I1218">
        <v>173.68374600000001</v>
      </c>
      <c r="J1218">
        <v>87.660460999999998</v>
      </c>
      <c r="K1218">
        <v>524.49603300000001</v>
      </c>
      <c r="L1218">
        <v>166.45800800000001</v>
      </c>
      <c r="M1218">
        <v>366.82937600000002</v>
      </c>
      <c r="O1218" s="22">
        <f t="shared" ref="O1218:O1220" si="807">C1218/C1217-1</f>
        <v>-9.1168361544360366E-3</v>
      </c>
      <c r="P1218" s="22">
        <f t="shared" si="769"/>
        <v>-3.7325145520980874E-2</v>
      </c>
      <c r="Q1218" s="22">
        <f t="shared" si="770"/>
        <v>-6.0825768237121602E-3</v>
      </c>
      <c r="R1218" s="22">
        <f t="shared" si="771"/>
        <v>-2.6169309675530661E-2</v>
      </c>
      <c r="S1218" s="22">
        <f t="shared" si="772"/>
        <v>8.0960436932808744E-3</v>
      </c>
      <c r="T1218" s="22">
        <f t="shared" si="773"/>
        <v>2.5640615684652257E-3</v>
      </c>
      <c r="U1218" s="22">
        <f t="shared" si="774"/>
        <v>8.1084432522618322E-2</v>
      </c>
      <c r="V1218" s="22">
        <f t="shared" si="775"/>
        <v>1.1210605257120809E-2</v>
      </c>
      <c r="W1218" s="22">
        <f t="shared" si="776"/>
        <v>-3.4892143848531676E-3</v>
      </c>
      <c r="X1218" s="22">
        <f t="shared" si="777"/>
        <v>-2.4605548247854991E-2</v>
      </c>
      <c r="Y1218" s="22">
        <f t="shared" si="778"/>
        <v>-6.3725505452382203E-3</v>
      </c>
      <c r="Z1218" s="16"/>
    </row>
    <row r="1219" spans="1:26">
      <c r="A1219" s="2"/>
      <c r="B1219" s="112">
        <v>45226</v>
      </c>
      <c r="C1219">
        <v>103.63046300000001</v>
      </c>
      <c r="D1219">
        <v>296.41549700000002</v>
      </c>
      <c r="E1219">
        <v>53.342860999999999</v>
      </c>
      <c r="F1219">
        <v>45.415858999999998</v>
      </c>
      <c r="G1219">
        <v>71.393722999999994</v>
      </c>
      <c r="H1219">
        <v>134.85841400000001</v>
      </c>
      <c r="I1219">
        <v>170.63789399999999</v>
      </c>
      <c r="J1219">
        <v>85.864058999999997</v>
      </c>
      <c r="K1219">
        <v>520.82305899999994</v>
      </c>
      <c r="L1219">
        <v>167.784561</v>
      </c>
      <c r="M1219">
        <v>358.50088499999998</v>
      </c>
      <c r="O1219" s="22">
        <f t="shared" si="807"/>
        <v>-1.9051964673571509E-2</v>
      </c>
      <c r="P1219" s="22">
        <f t="shared" si="769"/>
        <v>2.9061925122210175E-2</v>
      </c>
      <c r="Q1219" s="22">
        <f t="shared" si="770"/>
        <v>-3.7090144388514101E-3</v>
      </c>
      <c r="R1219" s="22">
        <f t="shared" si="771"/>
        <v>-2.1159601008793216E-2</v>
      </c>
      <c r="S1219" s="22">
        <f t="shared" si="772"/>
        <v>-9.6927094710153039E-4</v>
      </c>
      <c r="T1219" s="22">
        <f t="shared" si="773"/>
        <v>-3.6018733708723216E-2</v>
      </c>
      <c r="U1219" s="22">
        <f t="shared" si="774"/>
        <v>-1.7536770539253732E-2</v>
      </c>
      <c r="V1219" s="22">
        <f t="shared" si="775"/>
        <v>-2.0492728186770504E-2</v>
      </c>
      <c r="W1219" s="22">
        <f t="shared" si="776"/>
        <v>-7.00286326093158E-3</v>
      </c>
      <c r="X1219" s="22">
        <f t="shared" si="777"/>
        <v>7.9692951750329755E-3</v>
      </c>
      <c r="Y1219" s="22">
        <f t="shared" si="778"/>
        <v>-2.2703991405530255E-2</v>
      </c>
      <c r="Z1219" s="16"/>
    </row>
    <row r="1220" spans="1:26">
      <c r="A1220" s="2"/>
      <c r="B1220" s="112">
        <v>45229</v>
      </c>
      <c r="C1220">
        <v>103.954453</v>
      </c>
      <c r="D1220">
        <v>302.339203</v>
      </c>
      <c r="E1220">
        <v>53.955162000000001</v>
      </c>
      <c r="F1220">
        <v>46.103085</v>
      </c>
      <c r="G1220">
        <v>72.125961000000004</v>
      </c>
      <c r="H1220">
        <v>136.57782</v>
      </c>
      <c r="I1220">
        <v>171.28277600000001</v>
      </c>
      <c r="J1220">
        <v>85.873878000000005</v>
      </c>
      <c r="K1220">
        <v>526.11413600000003</v>
      </c>
      <c r="L1220">
        <v>169.849197</v>
      </c>
      <c r="M1220">
        <v>365.10211199999998</v>
      </c>
      <c r="O1220" s="22">
        <f t="shared" si="807"/>
        <v>3.1263973026927072E-3</v>
      </c>
      <c r="P1220" s="22">
        <f t="shared" si="769"/>
        <v>1.9984467951080109E-2</v>
      </c>
      <c r="Q1220" s="22">
        <f t="shared" si="770"/>
        <v>1.147859317107125E-2</v>
      </c>
      <c r="R1220" s="22">
        <f t="shared" si="771"/>
        <v>1.5131850748435705E-2</v>
      </c>
      <c r="S1220" s="22">
        <f t="shared" si="772"/>
        <v>1.0256335840617359E-2</v>
      </c>
      <c r="T1220" s="22">
        <f t="shared" si="773"/>
        <v>1.2749712450274009E-2</v>
      </c>
      <c r="U1220" s="22">
        <f t="shared" si="774"/>
        <v>3.7792426106713073E-3</v>
      </c>
      <c r="V1220" s="22">
        <f t="shared" si="775"/>
        <v>1.1435518090285868E-4</v>
      </c>
      <c r="W1220" s="22">
        <f t="shared" si="776"/>
        <v>1.0159068245094938E-2</v>
      </c>
      <c r="X1220" s="22">
        <f t="shared" si="777"/>
        <v>1.2305279983418682E-2</v>
      </c>
      <c r="Y1220" s="22">
        <f t="shared" si="778"/>
        <v>1.8413418979425833E-2</v>
      </c>
      <c r="Z1220" s="16"/>
    </row>
    <row r="1221" spans="1:26">
      <c r="A1221" s="2"/>
      <c r="B1221" s="112">
        <v>45230</v>
      </c>
      <c r="C1221">
        <v>103.925003</v>
      </c>
      <c r="D1221">
        <v>300.95068400000002</v>
      </c>
      <c r="E1221">
        <v>54.084248000000002</v>
      </c>
      <c r="F1221">
        <v>46.485970000000002</v>
      </c>
      <c r="G1221">
        <v>72.116066000000004</v>
      </c>
      <c r="H1221">
        <v>138.207764</v>
      </c>
      <c r="I1221">
        <v>176.78913900000001</v>
      </c>
      <c r="J1221">
        <v>86.178184999999999</v>
      </c>
      <c r="K1221">
        <v>531.643372</v>
      </c>
      <c r="L1221">
        <v>170.32797199999999</v>
      </c>
      <c r="M1221">
        <v>362.67999300000002</v>
      </c>
      <c r="O1221" s="22">
        <f t="shared" ref="O1221" si="808">(C1221/C1220)-1</f>
        <v>-2.8329714745356505E-4</v>
      </c>
      <c r="P1221" s="22">
        <f t="shared" si="769"/>
        <v>-4.592586691445244E-3</v>
      </c>
      <c r="Q1221" s="22">
        <f t="shared" si="770"/>
        <v>2.3924680274336474E-3</v>
      </c>
      <c r="R1221" s="22">
        <f t="shared" si="771"/>
        <v>8.304975686551197E-3</v>
      </c>
      <c r="S1221" s="22">
        <f t="shared" si="772"/>
        <v>-1.3719054641092576E-4</v>
      </c>
      <c r="T1221" s="22">
        <f t="shared" si="773"/>
        <v>1.1934177892134912E-2</v>
      </c>
      <c r="U1221" s="22">
        <f t="shared" si="774"/>
        <v>3.2147791672876735E-2</v>
      </c>
      <c r="V1221" s="22">
        <f t="shared" si="775"/>
        <v>3.5436503752630522E-3</v>
      </c>
      <c r="W1221" s="22">
        <f t="shared" si="776"/>
        <v>1.0509575055402065E-2</v>
      </c>
      <c r="X1221" s="22">
        <f t="shared" si="777"/>
        <v>2.8188240418940413E-3</v>
      </c>
      <c r="Y1221" s="22">
        <f t="shared" si="778"/>
        <v>-6.6340865209784106E-3</v>
      </c>
      <c r="Z1221" s="16"/>
    </row>
    <row r="1222" spans="1:26">
      <c r="A1222" s="2"/>
      <c r="B1222" s="112">
        <v>45231</v>
      </c>
      <c r="C1222">
        <v>103.718819</v>
      </c>
      <c r="D1222">
        <v>311.51947000000001</v>
      </c>
      <c r="E1222">
        <v>54.567467000000001</v>
      </c>
      <c r="F1222">
        <v>46.348526</v>
      </c>
      <c r="G1222">
        <v>66.218536</v>
      </c>
      <c r="H1222">
        <v>138.08850100000001</v>
      </c>
      <c r="I1222">
        <v>176.97764599999999</v>
      </c>
      <c r="J1222">
        <v>87.523041000000006</v>
      </c>
      <c r="K1222">
        <v>527.71227999999996</v>
      </c>
      <c r="L1222">
        <v>173.51968400000001</v>
      </c>
      <c r="M1222">
        <v>367.75256300000001</v>
      </c>
      <c r="O1222" s="22">
        <f t="shared" ref="O1222:O1224" si="809">C1222/C1221-1</f>
        <v>-1.9839691512927304E-3</v>
      </c>
      <c r="P1222" s="22">
        <f t="shared" si="769"/>
        <v>3.511799959889772E-2</v>
      </c>
      <c r="Q1222" s="22">
        <f t="shared" si="770"/>
        <v>8.9345607615731737E-3</v>
      </c>
      <c r="R1222" s="22">
        <f t="shared" si="771"/>
        <v>-2.9566770361035832E-3</v>
      </c>
      <c r="S1222" s="22">
        <f t="shared" si="772"/>
        <v>-8.1778309981578867E-2</v>
      </c>
      <c r="T1222" s="22">
        <f t="shared" si="773"/>
        <v>-8.629254721174151E-4</v>
      </c>
      <c r="U1222" s="22">
        <f t="shared" si="774"/>
        <v>1.0662815660864577E-3</v>
      </c>
      <c r="V1222" s="22">
        <f t="shared" si="775"/>
        <v>1.5605527083217163E-2</v>
      </c>
      <c r="W1222" s="22">
        <f t="shared" si="776"/>
        <v>-7.394227422062194E-3</v>
      </c>
      <c r="X1222" s="22">
        <f t="shared" si="777"/>
        <v>1.8738625033356326E-2</v>
      </c>
      <c r="Y1222" s="22">
        <f t="shared" si="778"/>
        <v>1.398635187466768E-2</v>
      </c>
      <c r="Z1222" s="16"/>
    </row>
    <row r="1223" spans="1:26">
      <c r="A1223" s="2"/>
      <c r="B1223" s="112">
        <v>45232</v>
      </c>
      <c r="C1223">
        <v>107.12571699999999</v>
      </c>
      <c r="D1223">
        <v>310.54049700000002</v>
      </c>
      <c r="E1223">
        <v>54.782597000000003</v>
      </c>
      <c r="F1223">
        <v>46.800128999999998</v>
      </c>
      <c r="G1223">
        <v>67.415854999999993</v>
      </c>
      <c r="H1223">
        <v>140.55329900000001</v>
      </c>
      <c r="I1223">
        <v>182.702271</v>
      </c>
      <c r="J1223">
        <v>88.504669000000007</v>
      </c>
      <c r="K1223">
        <v>532.20922900000005</v>
      </c>
      <c r="L1223">
        <v>177.110367</v>
      </c>
      <c r="M1223">
        <v>370.819885</v>
      </c>
      <c r="O1223" s="22">
        <f t="shared" si="809"/>
        <v>3.2847443046955638E-2</v>
      </c>
      <c r="P1223" s="22">
        <f t="shared" si="769"/>
        <v>-3.1425740420012449E-3</v>
      </c>
      <c r="Q1223" s="22">
        <f t="shared" si="770"/>
        <v>3.942458974685481E-3</v>
      </c>
      <c r="R1223" s="22">
        <f t="shared" si="771"/>
        <v>9.7436324080726333E-3</v>
      </c>
      <c r="S1223" s="22">
        <f t="shared" si="772"/>
        <v>1.8081326956548738E-2</v>
      </c>
      <c r="T1223" s="22">
        <f t="shared" si="773"/>
        <v>1.7849408040137904E-2</v>
      </c>
      <c r="U1223" s="22">
        <f t="shared" si="774"/>
        <v>3.2346599298761269E-2</v>
      </c>
      <c r="V1223" s="22">
        <f t="shared" si="775"/>
        <v>1.1215652344620963E-2</v>
      </c>
      <c r="W1223" s="22">
        <f t="shared" si="776"/>
        <v>8.5215924859662895E-3</v>
      </c>
      <c r="X1223" s="22">
        <f t="shared" si="777"/>
        <v>2.069323155291114E-2</v>
      </c>
      <c r="Y1223" s="22">
        <f t="shared" si="778"/>
        <v>8.3407222915805601E-3</v>
      </c>
      <c r="Z1223" s="16"/>
    </row>
    <row r="1224" spans="1:26">
      <c r="A1224" s="2"/>
      <c r="B1224" s="112">
        <v>45233</v>
      </c>
      <c r="C1224">
        <v>105.819901</v>
      </c>
      <c r="D1224">
        <v>314.266571</v>
      </c>
      <c r="E1224">
        <v>54.497959000000002</v>
      </c>
      <c r="F1224">
        <v>46.770676000000002</v>
      </c>
      <c r="G1224">
        <v>68.939712999999998</v>
      </c>
      <c r="H1224">
        <v>142.12361100000001</v>
      </c>
      <c r="I1224">
        <v>189.07182299999999</v>
      </c>
      <c r="J1224">
        <v>88.416320999999996</v>
      </c>
      <c r="K1224">
        <v>527.01745600000004</v>
      </c>
      <c r="L1224">
        <v>176.192734</v>
      </c>
      <c r="M1224">
        <v>379.39651500000002</v>
      </c>
      <c r="O1224" s="22">
        <f t="shared" si="809"/>
        <v>-1.2189566021761022E-2</v>
      </c>
      <c r="P1224" s="22">
        <f t="shared" si="769"/>
        <v>1.1998673396854898E-2</v>
      </c>
      <c r="Q1224" s="22">
        <f t="shared" si="770"/>
        <v>-5.1957741251296152E-3</v>
      </c>
      <c r="R1224" s="22">
        <f t="shared" si="771"/>
        <v>-6.2933587212965492E-4</v>
      </c>
      <c r="S1224" s="22">
        <f t="shared" si="772"/>
        <v>2.2603851868377323E-2</v>
      </c>
      <c r="T1224" s="22">
        <f t="shared" si="773"/>
        <v>1.1172359604309179E-2</v>
      </c>
      <c r="U1224" s="22">
        <f t="shared" si="774"/>
        <v>3.4863014921144631E-2</v>
      </c>
      <c r="V1224" s="22">
        <f t="shared" si="775"/>
        <v>-9.9822982220310053E-4</v>
      </c>
      <c r="W1224" s="22">
        <f t="shared" si="776"/>
        <v>-9.7551352308473671E-3</v>
      </c>
      <c r="X1224" s="22">
        <f t="shared" si="777"/>
        <v>-5.1811365734452108E-3</v>
      </c>
      <c r="Y1224" s="22">
        <f t="shared" si="778"/>
        <v>2.3128829782146143E-2</v>
      </c>
      <c r="Z1224" s="16"/>
    </row>
    <row r="1225" spans="1:26">
      <c r="A1225" s="2"/>
      <c r="B1225" s="112">
        <v>45236</v>
      </c>
      <c r="C1225">
        <v>103.944641</v>
      </c>
      <c r="D1225">
        <v>315.46527099999997</v>
      </c>
      <c r="E1225">
        <v>54.570774</v>
      </c>
      <c r="F1225">
        <v>46.859034999999999</v>
      </c>
      <c r="G1225">
        <v>68.811072999999993</v>
      </c>
      <c r="H1225">
        <v>143.19700599999999</v>
      </c>
      <c r="I1225">
        <v>185.23223899999999</v>
      </c>
      <c r="J1225">
        <v>88.877692999999994</v>
      </c>
      <c r="K1225">
        <v>529.55877699999996</v>
      </c>
      <c r="L1225">
        <v>178.76606799999999</v>
      </c>
      <c r="M1225">
        <v>375.47546399999999</v>
      </c>
      <c r="O1225" s="22">
        <f t="shared" ref="O1225" si="810">(C1225/C1224)-1</f>
        <v>-1.7721241300348578E-2</v>
      </c>
      <c r="P1225" s="22">
        <f t="shared" ref="P1225:P1288" si="811">D1225/D1224-1</f>
        <v>3.8142777839389463E-3</v>
      </c>
      <c r="Q1225" s="22">
        <f t="shared" ref="Q1225:Q1288" si="812">E1225/E1224-1</f>
        <v>1.3361050823939014E-3</v>
      </c>
      <c r="R1225" s="22">
        <f t="shared" ref="R1225:R1288" si="813">F1225/F1224-1</f>
        <v>1.889196555551198E-3</v>
      </c>
      <c r="S1225" s="22">
        <f t="shared" ref="S1225:S1288" si="814">G1225/G1224-1</f>
        <v>-1.8659781771938055E-3</v>
      </c>
      <c r="T1225" s="22">
        <f t="shared" ref="T1225:T1288" si="815">H1225/H1224-1</f>
        <v>7.5525452276890004E-3</v>
      </c>
      <c r="U1225" s="22">
        <f t="shared" ref="U1225:U1288" si="816">I1225/I1224-1</f>
        <v>-2.0307542070930329E-2</v>
      </c>
      <c r="V1225" s="22">
        <f t="shared" ref="V1225:V1288" si="817">J1225/J1224-1</f>
        <v>5.2181768567365339E-3</v>
      </c>
      <c r="W1225" s="22">
        <f t="shared" ref="W1225:W1288" si="818">K1225/K1224-1</f>
        <v>4.8220812632815413E-3</v>
      </c>
      <c r="X1225" s="22">
        <f t="shared" ref="X1225:X1288" si="819">L1225/L1224-1</f>
        <v>1.4605222029189902E-2</v>
      </c>
      <c r="Y1225" s="22">
        <f t="shared" ref="Y1225:Y1288" si="820">M1225/M1224-1</f>
        <v>-1.0334968416881862E-2</v>
      </c>
      <c r="Z1225" s="16"/>
    </row>
    <row r="1226" spans="1:26">
      <c r="A1226" s="2"/>
      <c r="B1226" s="112">
        <v>45237</v>
      </c>
      <c r="C1226">
        <v>102.314819</v>
      </c>
      <c r="D1226">
        <v>318.48208599999998</v>
      </c>
      <c r="E1226">
        <v>54.825623</v>
      </c>
      <c r="F1226">
        <v>46.927757</v>
      </c>
      <c r="G1226">
        <v>67.712715000000003</v>
      </c>
      <c r="H1226">
        <v>143.12742600000001</v>
      </c>
      <c r="I1226">
        <v>183.992065</v>
      </c>
      <c r="J1226">
        <v>87.837158000000002</v>
      </c>
      <c r="K1226">
        <v>533.89679000000001</v>
      </c>
      <c r="L1226">
        <v>181.34936500000001</v>
      </c>
      <c r="M1226">
        <v>366.53155500000003</v>
      </c>
      <c r="O1226" s="22">
        <f t="shared" ref="O1226:O1228" si="821">C1226/C1225-1</f>
        <v>-1.5679711664981388E-2</v>
      </c>
      <c r="P1226" s="22">
        <f t="shared" si="811"/>
        <v>9.5630653429359391E-3</v>
      </c>
      <c r="Q1226" s="22">
        <f t="shared" si="812"/>
        <v>4.6700638697190211E-3</v>
      </c>
      <c r="R1226" s="22">
        <f t="shared" si="813"/>
        <v>1.4665688271215949E-3</v>
      </c>
      <c r="S1226" s="22">
        <f t="shared" si="814"/>
        <v>-1.5961936823743361E-2</v>
      </c>
      <c r="T1226" s="22">
        <f t="shared" si="815"/>
        <v>-4.8590401394266181E-4</v>
      </c>
      <c r="U1226" s="22">
        <f t="shared" si="816"/>
        <v>-6.6952384028570178E-3</v>
      </c>
      <c r="V1226" s="22">
        <f t="shared" si="817"/>
        <v>-1.1707493352690723E-2</v>
      </c>
      <c r="W1226" s="22">
        <f t="shared" si="818"/>
        <v>8.1917497894667957E-3</v>
      </c>
      <c r="X1226" s="22">
        <f t="shared" si="819"/>
        <v>1.445071220115457E-2</v>
      </c>
      <c r="Y1226" s="22">
        <f t="shared" si="820"/>
        <v>-2.382022224493463E-2</v>
      </c>
      <c r="Z1226" s="16"/>
    </row>
    <row r="1227" spans="1:26">
      <c r="A1227" s="2"/>
      <c r="B1227" s="112">
        <v>45238</v>
      </c>
      <c r="C1227">
        <v>101.058105</v>
      </c>
      <c r="D1227">
        <v>319.44107100000002</v>
      </c>
      <c r="E1227">
        <v>54.378810999999999</v>
      </c>
      <c r="F1227">
        <v>46.937576</v>
      </c>
      <c r="G1227">
        <v>67.692924000000005</v>
      </c>
      <c r="H1227">
        <v>143.83308400000001</v>
      </c>
      <c r="I1227">
        <v>182.97015400000001</v>
      </c>
      <c r="J1227">
        <v>87.051841999999994</v>
      </c>
      <c r="K1227">
        <v>532.80474900000002</v>
      </c>
      <c r="L1227">
        <v>182.416595</v>
      </c>
      <c r="M1227">
        <v>366.66061400000001</v>
      </c>
      <c r="O1227" s="22">
        <f t="shared" si="821"/>
        <v>-1.2282815063182628E-2</v>
      </c>
      <c r="P1227" s="22">
        <f t="shared" si="811"/>
        <v>3.0111112748740787E-3</v>
      </c>
      <c r="Q1227" s="22">
        <f t="shared" si="812"/>
        <v>-8.1496930732551931E-3</v>
      </c>
      <c r="R1227" s="22">
        <f t="shared" si="813"/>
        <v>2.0923650793713833E-4</v>
      </c>
      <c r="S1227" s="22">
        <f t="shared" si="814"/>
        <v>-2.9227893165995056E-4</v>
      </c>
      <c r="T1227" s="22">
        <f t="shared" si="815"/>
        <v>4.9302780027637993E-3</v>
      </c>
      <c r="U1227" s="22">
        <f t="shared" si="816"/>
        <v>-5.5541036511547182E-3</v>
      </c>
      <c r="V1227" s="22">
        <f t="shared" si="817"/>
        <v>-8.9405898127988825E-3</v>
      </c>
      <c r="W1227" s="22">
        <f t="shared" si="818"/>
        <v>-2.0454159314200471E-3</v>
      </c>
      <c r="X1227" s="22">
        <f t="shared" si="819"/>
        <v>5.8849392717752469E-3</v>
      </c>
      <c r="Y1227" s="22">
        <f t="shared" si="820"/>
        <v>3.5210883821434891E-4</v>
      </c>
      <c r="Z1227" s="16"/>
    </row>
    <row r="1228" spans="1:26">
      <c r="A1228" s="2"/>
      <c r="B1228" s="112">
        <v>45239</v>
      </c>
      <c r="C1228">
        <v>101.08755499999999</v>
      </c>
      <c r="D1228">
        <v>320.21023600000001</v>
      </c>
      <c r="E1228">
        <v>54.253036000000002</v>
      </c>
      <c r="F1228">
        <v>47.654254999999999</v>
      </c>
      <c r="G1228">
        <v>67.119003000000006</v>
      </c>
      <c r="H1228">
        <v>143.40570099999999</v>
      </c>
      <c r="I1228">
        <v>180.41044600000001</v>
      </c>
      <c r="J1228">
        <v>87.611373999999998</v>
      </c>
      <c r="K1228">
        <v>535.05822799999999</v>
      </c>
      <c r="L1228">
        <v>181.937836</v>
      </c>
      <c r="M1228">
        <v>366.90875199999999</v>
      </c>
      <c r="O1228" s="22">
        <f t="shared" si="821"/>
        <v>2.9141650736463909E-4</v>
      </c>
      <c r="P1228" s="22">
        <f t="shared" si="811"/>
        <v>2.4078462972596526E-3</v>
      </c>
      <c r="Q1228" s="22">
        <f t="shared" si="812"/>
        <v>-2.3129413403318866E-3</v>
      </c>
      <c r="R1228" s="22">
        <f t="shared" si="813"/>
        <v>1.5268768885721817E-2</v>
      </c>
      <c r="S1228" s="22">
        <f t="shared" si="814"/>
        <v>-8.4783012180120743E-3</v>
      </c>
      <c r="T1228" s="22">
        <f t="shared" si="815"/>
        <v>-2.9713817441334722E-3</v>
      </c>
      <c r="U1228" s="22">
        <f t="shared" si="816"/>
        <v>-1.3989757039828521E-2</v>
      </c>
      <c r="V1228" s="22">
        <f t="shared" si="817"/>
        <v>6.4275722046180928E-3</v>
      </c>
      <c r="W1228" s="22">
        <f t="shared" si="818"/>
        <v>4.2294649291874098E-3</v>
      </c>
      <c r="X1228" s="22">
        <f t="shared" si="819"/>
        <v>-2.6245364354048339E-3</v>
      </c>
      <c r="Y1228" s="22">
        <f t="shared" si="820"/>
        <v>6.7675117131615892E-4</v>
      </c>
      <c r="Z1228" s="16"/>
    </row>
    <row r="1229" spans="1:26">
      <c r="A1229" s="2"/>
      <c r="B1229" s="112">
        <v>45240</v>
      </c>
      <c r="C1229">
        <v>101.863197</v>
      </c>
      <c r="D1229">
        <v>328.421539</v>
      </c>
      <c r="E1229">
        <v>55.004348999999998</v>
      </c>
      <c r="F1229">
        <v>47.556080000000001</v>
      </c>
      <c r="G1229">
        <v>68.019463000000002</v>
      </c>
      <c r="H1229">
        <v>145.53259299999999</v>
      </c>
      <c r="I1229">
        <v>182.34510800000001</v>
      </c>
      <c r="J1229">
        <v>87.709541000000002</v>
      </c>
      <c r="K1229">
        <v>537.25207499999999</v>
      </c>
      <c r="L1229">
        <v>186.16244499999999</v>
      </c>
      <c r="M1229">
        <v>371.24670400000002</v>
      </c>
      <c r="O1229" s="22">
        <f t="shared" ref="O1229" si="822">(C1229/C1228)-1</f>
        <v>7.672972207112938E-3</v>
      </c>
      <c r="P1229" s="22">
        <f t="shared" si="811"/>
        <v>2.5643474432841096E-2</v>
      </c>
      <c r="Q1229" s="22">
        <f t="shared" si="812"/>
        <v>1.3848312562636966E-2</v>
      </c>
      <c r="R1229" s="22">
        <f t="shared" si="813"/>
        <v>-2.0601518164536925E-3</v>
      </c>
      <c r="S1229" s="22">
        <f t="shared" si="814"/>
        <v>1.3415872700015985E-2</v>
      </c>
      <c r="T1229" s="22">
        <f t="shared" si="815"/>
        <v>1.4831293213370955E-2</v>
      </c>
      <c r="U1229" s="22">
        <f t="shared" si="816"/>
        <v>1.072366951523418E-2</v>
      </c>
      <c r="V1229" s="22">
        <f t="shared" si="817"/>
        <v>1.1204823702457567E-3</v>
      </c>
      <c r="W1229" s="22">
        <f t="shared" si="818"/>
        <v>4.1002023428373668E-3</v>
      </c>
      <c r="X1229" s="22">
        <f t="shared" si="819"/>
        <v>2.3220068419413264E-2</v>
      </c>
      <c r="Y1229" s="22">
        <f t="shared" si="820"/>
        <v>1.1822972268592968E-2</v>
      </c>
      <c r="Z1229" s="16"/>
    </row>
    <row r="1230" spans="1:26">
      <c r="A1230" s="2"/>
      <c r="B1230" s="112">
        <v>45243</v>
      </c>
      <c r="C1230">
        <v>102.93336499999999</v>
      </c>
      <c r="D1230">
        <v>328.841095</v>
      </c>
      <c r="E1230">
        <v>55.497498</v>
      </c>
      <c r="F1230">
        <v>47.418635999999999</v>
      </c>
      <c r="G1230">
        <v>67.811661000000001</v>
      </c>
      <c r="H1230">
        <v>144.88658100000001</v>
      </c>
      <c r="I1230">
        <v>182.17645300000001</v>
      </c>
      <c r="J1230">
        <v>86.747535999999997</v>
      </c>
      <c r="K1230">
        <v>538.60211200000003</v>
      </c>
      <c r="L1230">
        <v>184.56449900000001</v>
      </c>
      <c r="M1230">
        <v>367.04775999999998</v>
      </c>
      <c r="O1230" s="22">
        <f t="shared" ref="O1230:O1232" si="823">C1230/C1229-1</f>
        <v>1.0505933757409824E-2</v>
      </c>
      <c r="P1230" s="22">
        <f t="shared" si="811"/>
        <v>1.2774923388931825E-3</v>
      </c>
      <c r="Q1230" s="22">
        <f t="shared" si="812"/>
        <v>8.9656365172143815E-3</v>
      </c>
      <c r="R1230" s="22">
        <f t="shared" si="813"/>
        <v>-2.8901456974587125E-3</v>
      </c>
      <c r="S1230" s="22">
        <f t="shared" si="814"/>
        <v>-3.0550373501184724E-3</v>
      </c>
      <c r="T1230" s="22">
        <f t="shared" si="815"/>
        <v>-4.4389506617255048E-3</v>
      </c>
      <c r="U1230" s="22">
        <f t="shared" si="816"/>
        <v>-9.2492198913285417E-4</v>
      </c>
      <c r="V1230" s="22">
        <f t="shared" si="817"/>
        <v>-1.0968077007722621E-2</v>
      </c>
      <c r="W1230" s="22">
        <f t="shared" si="818"/>
        <v>2.5128558135396606E-3</v>
      </c>
      <c r="X1230" s="22">
        <f t="shared" si="819"/>
        <v>-8.5836109425828644E-3</v>
      </c>
      <c r="Y1230" s="22">
        <f t="shared" si="820"/>
        <v>-1.1310387283600121E-2</v>
      </c>
      <c r="Z1230" s="16"/>
    </row>
    <row r="1231" spans="1:26">
      <c r="A1231" s="2"/>
      <c r="B1231" s="112">
        <v>45244</v>
      </c>
      <c r="C1231">
        <v>103.329689</v>
      </c>
      <c r="D1231">
        <v>335.953552</v>
      </c>
      <c r="E1231">
        <v>55.487563999999999</v>
      </c>
      <c r="F1231">
        <v>47.909511999999999</v>
      </c>
      <c r="G1231">
        <v>69.642264999999995</v>
      </c>
      <c r="H1231">
        <v>147.53027299999999</v>
      </c>
      <c r="I1231">
        <v>192.67327900000001</v>
      </c>
      <c r="J1231">
        <v>89.660255000000006</v>
      </c>
      <c r="K1231">
        <v>536.50756799999999</v>
      </c>
      <c r="L1231">
        <v>187.20112599999999</v>
      </c>
      <c r="M1231">
        <v>372.20959499999998</v>
      </c>
      <c r="O1231" s="22">
        <f t="shared" si="823"/>
        <v>3.8502967429463464E-3</v>
      </c>
      <c r="P1231" s="22">
        <f t="shared" si="811"/>
        <v>2.162885694076655E-2</v>
      </c>
      <c r="Q1231" s="22">
        <f t="shared" si="812"/>
        <v>-1.7899906046214831E-4</v>
      </c>
      <c r="R1231" s="22">
        <f t="shared" si="813"/>
        <v>1.0351963730040659E-2</v>
      </c>
      <c r="S1231" s="22">
        <f t="shared" si="814"/>
        <v>2.6995416024391261E-2</v>
      </c>
      <c r="T1231" s="22">
        <f t="shared" si="815"/>
        <v>1.8246631135563796E-2</v>
      </c>
      <c r="U1231" s="22">
        <f t="shared" si="816"/>
        <v>5.7619005239936349E-2</v>
      </c>
      <c r="V1231" s="22">
        <f t="shared" si="817"/>
        <v>3.3576965229306532E-2</v>
      </c>
      <c r="W1231" s="22">
        <f t="shared" si="818"/>
        <v>-3.8888521848203794E-3</v>
      </c>
      <c r="X1231" s="22">
        <f t="shared" si="819"/>
        <v>1.4285667147721393E-2</v>
      </c>
      <c r="Y1231" s="22">
        <f t="shared" si="820"/>
        <v>1.4063115383131652E-2</v>
      </c>
      <c r="Z1231" s="16"/>
    </row>
    <row r="1232" spans="1:26">
      <c r="A1232" s="2"/>
      <c r="B1232" s="112">
        <v>45245</v>
      </c>
      <c r="C1232">
        <v>102.70549</v>
      </c>
      <c r="D1232">
        <v>332.35736100000003</v>
      </c>
      <c r="E1232">
        <v>56.192538999999996</v>
      </c>
      <c r="F1232">
        <v>47.46772</v>
      </c>
      <c r="G1232">
        <v>70.127144000000001</v>
      </c>
      <c r="H1232">
        <v>148.82231100000001</v>
      </c>
      <c r="I1232">
        <v>194.34007299999999</v>
      </c>
      <c r="J1232">
        <v>89.709793000000005</v>
      </c>
      <c r="K1232">
        <v>534.472534</v>
      </c>
      <c r="L1232">
        <v>187.770386</v>
      </c>
      <c r="M1232">
        <v>378.07626299999998</v>
      </c>
      <c r="O1232" s="22">
        <f t="shared" si="823"/>
        <v>-6.0408485309580984E-3</v>
      </c>
      <c r="P1232" s="22">
        <f t="shared" si="811"/>
        <v>-1.070442916466019E-2</v>
      </c>
      <c r="Q1232" s="22">
        <f t="shared" si="812"/>
        <v>1.270509911013562E-2</v>
      </c>
      <c r="R1232" s="22">
        <f t="shared" si="813"/>
        <v>-9.2213838454460184E-3</v>
      </c>
      <c r="S1232" s="22">
        <f t="shared" si="814"/>
        <v>6.9624243266643848E-3</v>
      </c>
      <c r="T1232" s="22">
        <f t="shared" si="815"/>
        <v>8.7577822078592771E-3</v>
      </c>
      <c r="U1232" s="22">
        <f t="shared" si="816"/>
        <v>8.650883031891432E-3</v>
      </c>
      <c r="V1232" s="22">
        <f t="shared" si="817"/>
        <v>5.5250790888328183E-4</v>
      </c>
      <c r="W1232" s="22">
        <f t="shared" si="818"/>
        <v>-3.7931133154117669E-3</v>
      </c>
      <c r="X1232" s="22">
        <f t="shared" si="819"/>
        <v>3.0409005125322519E-3</v>
      </c>
      <c r="Y1232" s="22">
        <f t="shared" si="820"/>
        <v>1.5761732311065257E-2</v>
      </c>
      <c r="Z1232" s="16"/>
    </row>
    <row r="1233" spans="1:26">
      <c r="A1233" s="2"/>
      <c r="B1233" s="112">
        <v>45246</v>
      </c>
      <c r="C1233">
        <v>101.516541</v>
      </c>
      <c r="D1233">
        <v>333.83578499999999</v>
      </c>
      <c r="E1233">
        <v>51.644978000000002</v>
      </c>
      <c r="F1233">
        <v>47.283386</v>
      </c>
      <c r="G1233">
        <v>69.850066999999996</v>
      </c>
      <c r="H1233">
        <v>150.52183500000001</v>
      </c>
      <c r="I1233">
        <v>197.544678</v>
      </c>
      <c r="J1233">
        <v>90.284408999999997</v>
      </c>
      <c r="K1233">
        <v>535.87219200000004</v>
      </c>
      <c r="L1233">
        <v>189.46824599999999</v>
      </c>
      <c r="M1233">
        <v>375.78320300000001</v>
      </c>
      <c r="O1233" s="22">
        <f t="shared" ref="O1233" si="824">(C1233/C1232)-1</f>
        <v>-1.1576294509670237E-2</v>
      </c>
      <c r="P1233" s="22">
        <f t="shared" si="811"/>
        <v>4.4482962421883432E-3</v>
      </c>
      <c r="Q1233" s="22">
        <f t="shared" si="812"/>
        <v>-8.0928199382483745E-2</v>
      </c>
      <c r="R1233" s="22">
        <f t="shared" si="813"/>
        <v>-3.8833548356651537E-3</v>
      </c>
      <c r="S1233" s="22">
        <f t="shared" si="814"/>
        <v>-3.9510663659709788E-3</v>
      </c>
      <c r="T1233" s="22">
        <f t="shared" si="815"/>
        <v>1.1419819975783119E-2</v>
      </c>
      <c r="U1233" s="22">
        <f t="shared" si="816"/>
        <v>1.6489676835718781E-2</v>
      </c>
      <c r="V1233" s="22">
        <f t="shared" si="817"/>
        <v>6.4052761775963418E-3</v>
      </c>
      <c r="W1233" s="22">
        <f t="shared" si="818"/>
        <v>2.6187650645488336E-3</v>
      </c>
      <c r="X1233" s="22">
        <f t="shared" si="819"/>
        <v>9.0422139303691917E-3</v>
      </c>
      <c r="Y1233" s="22">
        <f t="shared" si="820"/>
        <v>-6.065072643822611E-3</v>
      </c>
      <c r="Z1233" s="16"/>
    </row>
    <row r="1234" spans="1:26">
      <c r="A1234" s="2"/>
      <c r="B1234" s="112">
        <v>45247</v>
      </c>
      <c r="C1234">
        <v>103.993515</v>
      </c>
      <c r="D1234">
        <v>334.68490600000001</v>
      </c>
      <c r="E1234">
        <v>51.416603000000002</v>
      </c>
      <c r="F1234">
        <v>46.916694999999997</v>
      </c>
      <c r="G1234">
        <v>70.473472999999998</v>
      </c>
      <c r="H1234">
        <v>151.88343800000001</v>
      </c>
      <c r="I1234">
        <v>196.18545499999999</v>
      </c>
      <c r="J1234">
        <v>90.512276</v>
      </c>
      <c r="K1234">
        <v>532.36804199999995</v>
      </c>
      <c r="L1234">
        <v>189.44825700000001</v>
      </c>
      <c r="M1234">
        <v>381.33218399999998</v>
      </c>
      <c r="O1234" s="22">
        <f t="shared" ref="O1234:O1236" si="825">C1234/C1233-1</f>
        <v>2.4399708417961241E-2</v>
      </c>
      <c r="P1234" s="22">
        <f t="shared" si="811"/>
        <v>2.543528998846023E-3</v>
      </c>
      <c r="Q1234" s="22">
        <f t="shared" si="812"/>
        <v>-4.4220175677101015E-3</v>
      </c>
      <c r="R1234" s="22">
        <f t="shared" si="813"/>
        <v>-7.7551764165113557E-3</v>
      </c>
      <c r="S1234" s="22">
        <f t="shared" si="814"/>
        <v>8.9249162781763758E-3</v>
      </c>
      <c r="T1234" s="22">
        <f t="shared" si="815"/>
        <v>9.0458836088465056E-3</v>
      </c>
      <c r="U1234" s="22">
        <f t="shared" si="816"/>
        <v>-6.880585261831329E-3</v>
      </c>
      <c r="V1234" s="22">
        <f t="shared" si="817"/>
        <v>2.523879842864174E-3</v>
      </c>
      <c r="W1234" s="22">
        <f t="shared" si="818"/>
        <v>-6.5391525298631459E-3</v>
      </c>
      <c r="X1234" s="22">
        <f t="shared" si="819"/>
        <v>-1.0550052804092491E-4</v>
      </c>
      <c r="Y1234" s="22">
        <f t="shared" si="820"/>
        <v>1.476644234149016E-2</v>
      </c>
      <c r="Z1234" s="16"/>
    </row>
    <row r="1235" spans="1:26">
      <c r="A1235" s="2"/>
      <c r="B1235" s="112">
        <v>45250</v>
      </c>
      <c r="C1235">
        <v>103.537758</v>
      </c>
      <c r="D1235">
        <v>339.60968000000003</v>
      </c>
      <c r="E1235">
        <v>51.400055000000002</v>
      </c>
      <c r="F1235">
        <v>46.559913999999999</v>
      </c>
      <c r="G1235">
        <v>70.611999999999995</v>
      </c>
      <c r="H1235">
        <v>152.35055500000001</v>
      </c>
      <c r="I1235">
        <v>198.07051100000001</v>
      </c>
      <c r="J1235">
        <v>90.096176</v>
      </c>
      <c r="K1235">
        <v>531.18670699999996</v>
      </c>
      <c r="L1235">
        <v>191.20600899999999</v>
      </c>
      <c r="M1235">
        <v>377.54022200000003</v>
      </c>
      <c r="O1235" s="22">
        <f t="shared" si="825"/>
        <v>-4.3825521235627551E-3</v>
      </c>
      <c r="P1235" s="22">
        <f t="shared" si="811"/>
        <v>1.4714658210490228E-2</v>
      </c>
      <c r="Q1235" s="22">
        <f t="shared" si="812"/>
        <v>-3.2184156545700393E-4</v>
      </c>
      <c r="R1235" s="22">
        <f t="shared" si="813"/>
        <v>-7.604563791204777E-3</v>
      </c>
      <c r="S1235" s="22">
        <f t="shared" si="814"/>
        <v>1.9656616043315367E-3</v>
      </c>
      <c r="T1235" s="22">
        <f t="shared" si="815"/>
        <v>3.0754966186636867E-3</v>
      </c>
      <c r="U1235" s="22">
        <f t="shared" si="816"/>
        <v>9.6085410613138134E-3</v>
      </c>
      <c r="V1235" s="22">
        <f t="shared" si="817"/>
        <v>-4.5971664661266232E-3</v>
      </c>
      <c r="W1235" s="22">
        <f t="shared" si="818"/>
        <v>-2.2190193753215404E-3</v>
      </c>
      <c r="X1235" s="22">
        <f t="shared" si="819"/>
        <v>9.2782695804900506E-3</v>
      </c>
      <c r="Y1235" s="22">
        <f t="shared" si="820"/>
        <v>-9.9439862647416888E-3</v>
      </c>
      <c r="Z1235" s="16"/>
    </row>
    <row r="1236" spans="1:26">
      <c r="A1236" s="2"/>
      <c r="B1236" s="112">
        <v>45251</v>
      </c>
      <c r="C1236">
        <v>103.49812300000001</v>
      </c>
      <c r="D1236">
        <v>336.62286399999999</v>
      </c>
      <c r="E1236">
        <v>51.585402999999999</v>
      </c>
      <c r="F1236">
        <v>47.233832999999997</v>
      </c>
      <c r="G1236">
        <v>70.107346000000007</v>
      </c>
      <c r="H1236">
        <v>152.03251599999999</v>
      </c>
      <c r="I1236">
        <v>195.98701500000001</v>
      </c>
      <c r="J1236">
        <v>89.650345000000002</v>
      </c>
      <c r="K1236">
        <v>535.64392099999998</v>
      </c>
      <c r="L1236">
        <v>190.39704900000001</v>
      </c>
      <c r="M1236">
        <v>379.84316999999999</v>
      </c>
      <c r="O1236" s="22">
        <f t="shared" si="825"/>
        <v>-3.8280720739569674E-4</v>
      </c>
      <c r="P1236" s="22">
        <f t="shared" si="811"/>
        <v>-8.7948494283203171E-3</v>
      </c>
      <c r="Q1236" s="22">
        <f t="shared" si="812"/>
        <v>3.6059883593508868E-3</v>
      </c>
      <c r="R1236" s="22">
        <f t="shared" si="813"/>
        <v>1.4474232061510994E-2</v>
      </c>
      <c r="S1236" s="22">
        <f t="shared" si="814"/>
        <v>-7.14685889083988E-3</v>
      </c>
      <c r="T1236" s="22">
        <f t="shared" si="815"/>
        <v>-2.0875473673201972E-3</v>
      </c>
      <c r="U1236" s="22">
        <f t="shared" si="816"/>
        <v>-1.0518961098656465E-2</v>
      </c>
      <c r="V1236" s="22">
        <f t="shared" si="817"/>
        <v>-4.9483898184535802E-3</v>
      </c>
      <c r="W1236" s="22">
        <f t="shared" si="818"/>
        <v>8.391049590026789E-3</v>
      </c>
      <c r="X1236" s="22">
        <f t="shared" si="819"/>
        <v>-4.2308293773339889E-3</v>
      </c>
      <c r="Y1236" s="22">
        <f t="shared" si="820"/>
        <v>6.0998745717746328E-3</v>
      </c>
      <c r="Z1236" s="16"/>
    </row>
    <row r="1237" spans="1:26">
      <c r="A1237" s="2"/>
      <c r="B1237" s="112">
        <v>45252</v>
      </c>
      <c r="C1237">
        <v>103.052269</v>
      </c>
      <c r="D1237">
        <v>341.12805200000003</v>
      </c>
      <c r="E1237">
        <v>51.191544</v>
      </c>
      <c r="F1237">
        <v>47.352756999999997</v>
      </c>
      <c r="G1237">
        <v>70.562522999999999</v>
      </c>
      <c r="H1237">
        <v>152.39030500000001</v>
      </c>
      <c r="I1237">
        <v>197.22718800000001</v>
      </c>
      <c r="J1237">
        <v>89.680069000000003</v>
      </c>
      <c r="K1237">
        <v>539.78344700000002</v>
      </c>
      <c r="L1237">
        <v>191.066193</v>
      </c>
      <c r="M1237">
        <v>368.040436</v>
      </c>
      <c r="O1237" s="22">
        <f t="shared" ref="O1237" si="826">(C1237/C1236)-1</f>
        <v>-4.3078462398783435E-3</v>
      </c>
      <c r="P1237" s="22">
        <f t="shared" si="811"/>
        <v>1.3383487819175643E-2</v>
      </c>
      <c r="Q1237" s="22">
        <f t="shared" si="812"/>
        <v>-7.6350862277841935E-3</v>
      </c>
      <c r="R1237" s="22">
        <f t="shared" si="813"/>
        <v>2.5177715304196546E-3</v>
      </c>
      <c r="S1237" s="22">
        <f t="shared" si="814"/>
        <v>6.4925721193325181E-3</v>
      </c>
      <c r="T1237" s="22">
        <f t="shared" si="815"/>
        <v>2.3533715642778397E-3</v>
      </c>
      <c r="U1237" s="22">
        <f t="shared" si="816"/>
        <v>6.3278324842082068E-3</v>
      </c>
      <c r="V1237" s="22">
        <f t="shared" si="817"/>
        <v>3.3155477538882039E-4</v>
      </c>
      <c r="W1237" s="22">
        <f t="shared" si="818"/>
        <v>7.7281302703331445E-3</v>
      </c>
      <c r="X1237" s="22">
        <f t="shared" si="819"/>
        <v>3.5144662352408762E-3</v>
      </c>
      <c r="Y1237" s="22">
        <f t="shared" si="820"/>
        <v>-3.1072650325659423E-2</v>
      </c>
      <c r="Z1237" s="16"/>
    </row>
    <row r="1238" spans="1:26">
      <c r="A1238" s="2"/>
      <c r="B1238" s="112">
        <v>45254</v>
      </c>
      <c r="C1238">
        <v>103.60710899999999</v>
      </c>
      <c r="D1238">
        <v>337.87152099999997</v>
      </c>
      <c r="E1238">
        <v>51.651595999999998</v>
      </c>
      <c r="F1238">
        <v>47.501418999999999</v>
      </c>
      <c r="G1238">
        <v>70.770325</v>
      </c>
      <c r="H1238">
        <v>152.59901400000001</v>
      </c>
      <c r="I1238">
        <v>197.75303600000001</v>
      </c>
      <c r="J1238">
        <v>90.115982000000002</v>
      </c>
      <c r="K1238">
        <v>543.09899900000005</v>
      </c>
      <c r="L1238">
        <v>189.72790499999999</v>
      </c>
      <c r="M1238">
        <v>367.47457900000001</v>
      </c>
      <c r="O1238" s="22">
        <f t="shared" ref="O1238:O1240" si="827">C1238/C1237-1</f>
        <v>5.3840638870357171E-3</v>
      </c>
      <c r="P1238" s="22">
        <f t="shared" si="811"/>
        <v>-9.5463594415859943E-3</v>
      </c>
      <c r="Q1238" s="22">
        <f t="shared" si="812"/>
        <v>8.9868748635515416E-3</v>
      </c>
      <c r="R1238" s="22">
        <f t="shared" si="813"/>
        <v>3.1394581734702776E-3</v>
      </c>
      <c r="S1238" s="22">
        <f t="shared" si="814"/>
        <v>2.9449343811021045E-3</v>
      </c>
      <c r="T1238" s="22">
        <f t="shared" si="815"/>
        <v>1.369568753077921E-3</v>
      </c>
      <c r="U1238" s="22">
        <f t="shared" si="816"/>
        <v>2.6662044180236766E-3</v>
      </c>
      <c r="V1238" s="22">
        <f t="shared" si="817"/>
        <v>4.8607567418352815E-3</v>
      </c>
      <c r="W1238" s="22">
        <f t="shared" si="818"/>
        <v>6.14237435109799E-3</v>
      </c>
      <c r="X1238" s="22">
        <f t="shared" si="819"/>
        <v>-7.0043160382643466E-3</v>
      </c>
      <c r="Y1238" s="22">
        <f t="shared" si="820"/>
        <v>-1.5374859516794626E-3</v>
      </c>
      <c r="Z1238" s="16"/>
    </row>
    <row r="1239" spans="1:26">
      <c r="A1239" s="2"/>
      <c r="B1239" s="112">
        <v>45257</v>
      </c>
      <c r="C1239">
        <v>103.002724</v>
      </c>
      <c r="D1239">
        <v>334.34527600000001</v>
      </c>
      <c r="E1239">
        <v>51.886584999999997</v>
      </c>
      <c r="F1239">
        <v>47.402312999999999</v>
      </c>
      <c r="G1239">
        <v>70.473472999999998</v>
      </c>
      <c r="H1239">
        <v>152.25117499999999</v>
      </c>
      <c r="I1239">
        <v>199.628174</v>
      </c>
      <c r="J1239">
        <v>89.828674000000007</v>
      </c>
      <c r="K1239">
        <v>539.61468500000001</v>
      </c>
      <c r="L1239">
        <v>189.548126</v>
      </c>
      <c r="M1239">
        <v>359.55313100000001</v>
      </c>
      <c r="O1239" s="22">
        <f t="shared" si="827"/>
        <v>-5.8334317580466255E-3</v>
      </c>
      <c r="P1239" s="22">
        <f t="shared" si="811"/>
        <v>-1.0436644643985749E-2</v>
      </c>
      <c r="Q1239" s="22">
        <f t="shared" si="812"/>
        <v>4.5495012390324163E-3</v>
      </c>
      <c r="R1239" s="22">
        <f t="shared" si="813"/>
        <v>-2.0863797774125503E-3</v>
      </c>
      <c r="S1239" s="22">
        <f t="shared" si="814"/>
        <v>-4.1945829696274917E-3</v>
      </c>
      <c r="T1239" s="22">
        <f t="shared" si="815"/>
        <v>-2.2794315040595148E-3</v>
      </c>
      <c r="U1239" s="22">
        <f t="shared" si="816"/>
        <v>9.4822210466594115E-3</v>
      </c>
      <c r="V1239" s="22">
        <f t="shared" si="817"/>
        <v>-3.1882025099609912E-3</v>
      </c>
      <c r="W1239" s="22">
        <f t="shared" si="818"/>
        <v>-6.4156148444678429E-3</v>
      </c>
      <c r="X1239" s="22">
        <f t="shared" si="819"/>
        <v>-9.4756224710323966E-4</v>
      </c>
      <c r="Y1239" s="22">
        <f t="shared" si="820"/>
        <v>-2.1556451664102694E-2</v>
      </c>
      <c r="Z1239" s="16"/>
    </row>
    <row r="1240" spans="1:26">
      <c r="A1240" s="2"/>
      <c r="B1240" s="112">
        <v>45258</v>
      </c>
      <c r="C1240">
        <v>102.94328299999999</v>
      </c>
      <c r="D1240">
        <v>338.63070699999997</v>
      </c>
      <c r="E1240">
        <v>52.505504999999999</v>
      </c>
      <c r="F1240">
        <v>47.471687000000003</v>
      </c>
      <c r="G1240">
        <v>70.542732000000001</v>
      </c>
      <c r="H1240">
        <v>152.59901400000001</v>
      </c>
      <c r="I1240">
        <v>201.62235999999999</v>
      </c>
      <c r="J1240">
        <v>89.957474000000005</v>
      </c>
      <c r="K1240">
        <v>536.57708700000001</v>
      </c>
      <c r="L1240">
        <v>190.15734900000001</v>
      </c>
      <c r="M1240">
        <v>357.37918100000002</v>
      </c>
      <c r="O1240" s="22">
        <f t="shared" si="827"/>
        <v>-5.770818255254051E-4</v>
      </c>
      <c r="P1240" s="22">
        <f t="shared" si="811"/>
        <v>1.2817381633948743E-2</v>
      </c>
      <c r="Q1240" s="22">
        <f t="shared" si="812"/>
        <v>1.1928324055244799E-2</v>
      </c>
      <c r="R1240" s="22">
        <f t="shared" si="813"/>
        <v>1.4635150820594411E-3</v>
      </c>
      <c r="S1240" s="22">
        <f t="shared" si="814"/>
        <v>9.827669483524204E-4</v>
      </c>
      <c r="T1240" s="22">
        <f t="shared" si="815"/>
        <v>2.2846391825876999E-3</v>
      </c>
      <c r="U1240" s="22">
        <f t="shared" si="816"/>
        <v>9.9895017824487287E-3</v>
      </c>
      <c r="V1240" s="22">
        <f t="shared" si="817"/>
        <v>1.4338406019440697E-3</v>
      </c>
      <c r="W1240" s="22">
        <f t="shared" si="818"/>
        <v>-5.629198174990413E-3</v>
      </c>
      <c r="X1240" s="22">
        <f t="shared" si="819"/>
        <v>3.214080839818001E-3</v>
      </c>
      <c r="Y1240" s="22">
        <f t="shared" si="820"/>
        <v>-6.0462552334163977E-3</v>
      </c>
      <c r="Z1240" s="16"/>
    </row>
    <row r="1241" spans="1:26">
      <c r="A1241" s="2"/>
      <c r="B1241" s="112">
        <v>45259</v>
      </c>
      <c r="C1241">
        <v>101.397644</v>
      </c>
      <c r="D1241">
        <v>331.84793100000002</v>
      </c>
      <c r="E1241">
        <v>51.658217999999998</v>
      </c>
      <c r="F1241">
        <v>47.104992000000003</v>
      </c>
      <c r="G1241">
        <v>71.049957000000006</v>
      </c>
      <c r="H1241">
        <v>153.37425200000001</v>
      </c>
      <c r="I1241">
        <v>204.55908199999999</v>
      </c>
      <c r="J1241">
        <v>89.105452999999997</v>
      </c>
      <c r="K1241">
        <v>531.06762700000002</v>
      </c>
      <c r="L1241">
        <v>189.12866199999999</v>
      </c>
      <c r="M1241">
        <v>361.27044699999999</v>
      </c>
      <c r="O1241" s="22">
        <f t="shared" ref="O1241" si="828">(C1241/C1240)-1</f>
        <v>-1.5014471609575475E-2</v>
      </c>
      <c r="P1241" s="22">
        <f t="shared" si="811"/>
        <v>-2.0030008678450839E-2</v>
      </c>
      <c r="Q1241" s="22">
        <f t="shared" si="812"/>
        <v>-1.6137107908970716E-2</v>
      </c>
      <c r="R1241" s="22">
        <f t="shared" si="813"/>
        <v>-7.7244990261248203E-3</v>
      </c>
      <c r="S1241" s="22">
        <f t="shared" si="814"/>
        <v>7.1903225976561735E-3</v>
      </c>
      <c r="T1241" s="22">
        <f t="shared" si="815"/>
        <v>5.0802294174718821E-3</v>
      </c>
      <c r="U1241" s="22">
        <f t="shared" si="816"/>
        <v>1.4565457918457092E-2</v>
      </c>
      <c r="V1241" s="22">
        <f t="shared" si="817"/>
        <v>-9.4713753300810222E-3</v>
      </c>
      <c r="W1241" s="22">
        <f t="shared" si="818"/>
        <v>-1.0267788419373924E-2</v>
      </c>
      <c r="X1241" s="22">
        <f t="shared" si="819"/>
        <v>-5.4096620793763206E-3</v>
      </c>
      <c r="Y1241" s="22">
        <f t="shared" si="820"/>
        <v>1.0888339911439893E-2</v>
      </c>
      <c r="Z1241" s="16"/>
    </row>
    <row r="1242" spans="1:26">
      <c r="A1242" s="2"/>
      <c r="B1242" s="112">
        <v>45260</v>
      </c>
      <c r="C1242">
        <v>101.793961</v>
      </c>
      <c r="D1242">
        <v>326.80325299999998</v>
      </c>
      <c r="E1242">
        <v>51.529133000000002</v>
      </c>
      <c r="F1242">
        <v>47.273476000000002</v>
      </c>
      <c r="G1242">
        <v>71.149405999999999</v>
      </c>
      <c r="H1242">
        <v>155.123459</v>
      </c>
      <c r="I1242">
        <v>207.13865699999999</v>
      </c>
      <c r="J1242">
        <v>89.273871999999997</v>
      </c>
      <c r="K1242">
        <v>548.92602499999998</v>
      </c>
      <c r="L1242">
        <v>189.70791600000001</v>
      </c>
      <c r="M1242">
        <v>361.73700000000002</v>
      </c>
      <c r="O1242" s="22">
        <f t="shared" ref="O1242:O1244" si="829">C1242/C1241-1</f>
        <v>3.9085424903955168E-3</v>
      </c>
      <c r="P1242" s="22">
        <f t="shared" si="811"/>
        <v>-1.5201776261790312E-2</v>
      </c>
      <c r="Q1242" s="22">
        <f t="shared" si="812"/>
        <v>-2.4988279696368521E-3</v>
      </c>
      <c r="R1242" s="22">
        <f t="shared" si="813"/>
        <v>3.5767758967033547E-3</v>
      </c>
      <c r="S1242" s="22">
        <f t="shared" si="814"/>
        <v>1.39970528060962E-3</v>
      </c>
      <c r="T1242" s="22">
        <f t="shared" si="815"/>
        <v>1.140482823674982E-2</v>
      </c>
      <c r="U1242" s="22">
        <f t="shared" si="816"/>
        <v>1.2610415410448494E-2</v>
      </c>
      <c r="V1242" s="22">
        <f t="shared" si="817"/>
        <v>1.8901087905360825E-3</v>
      </c>
      <c r="W1242" s="22">
        <f t="shared" si="818"/>
        <v>3.3627351945517692E-2</v>
      </c>
      <c r="X1242" s="22">
        <f t="shared" si="819"/>
        <v>3.0627510070366792E-3</v>
      </c>
      <c r="Y1242" s="22">
        <f t="shared" si="820"/>
        <v>1.2914230983305242E-3</v>
      </c>
      <c r="Z1242" s="16"/>
    </row>
    <row r="1243" spans="1:26">
      <c r="A1243" s="2"/>
      <c r="B1243" s="112">
        <v>45261</v>
      </c>
      <c r="C1243">
        <v>102.041656</v>
      </c>
      <c r="D1243">
        <v>324.47573899999998</v>
      </c>
      <c r="E1243">
        <v>51.082321</v>
      </c>
      <c r="F1243">
        <v>47.481597999999998</v>
      </c>
      <c r="G1243">
        <v>72.014663999999996</v>
      </c>
      <c r="H1243">
        <v>155.87879899999999</v>
      </c>
      <c r="I1243">
        <v>208.815369</v>
      </c>
      <c r="J1243">
        <v>90.829307999999997</v>
      </c>
      <c r="K1243">
        <v>545.01147500000002</v>
      </c>
      <c r="L1243">
        <v>190.99629200000001</v>
      </c>
      <c r="M1243">
        <v>366.10470600000002</v>
      </c>
      <c r="O1243" s="22">
        <f t="shared" si="829"/>
        <v>2.433297590217709E-3</v>
      </c>
      <c r="P1243" s="22">
        <f t="shared" si="811"/>
        <v>-7.1220649691635662E-3</v>
      </c>
      <c r="Q1243" s="22">
        <f t="shared" si="812"/>
        <v>-8.6710560412495141E-3</v>
      </c>
      <c r="R1243" s="22">
        <f t="shared" si="813"/>
        <v>4.4025110402288181E-3</v>
      </c>
      <c r="S1243" s="22">
        <f t="shared" si="814"/>
        <v>1.2161141584231983E-2</v>
      </c>
      <c r="T1243" s="22">
        <f t="shared" si="815"/>
        <v>4.8692828594028015E-3</v>
      </c>
      <c r="U1243" s="22">
        <f t="shared" si="816"/>
        <v>8.0946358554405684E-3</v>
      </c>
      <c r="V1243" s="22">
        <f t="shared" si="817"/>
        <v>1.7423194100957051E-2</v>
      </c>
      <c r="W1243" s="22">
        <f t="shared" si="818"/>
        <v>-7.1312887742933651E-3</v>
      </c>
      <c r="X1243" s="22">
        <f t="shared" si="819"/>
        <v>6.7913665763952302E-3</v>
      </c>
      <c r="Y1243" s="22">
        <f t="shared" si="820"/>
        <v>1.2074258370031288E-2</v>
      </c>
      <c r="Z1243" s="16"/>
    </row>
    <row r="1244" spans="1:26">
      <c r="A1244" s="2"/>
      <c r="B1244" s="112">
        <v>45264</v>
      </c>
      <c r="C1244">
        <v>101.486816</v>
      </c>
      <c r="D1244">
        <v>319.68081699999999</v>
      </c>
      <c r="E1244">
        <v>51.069083999999997</v>
      </c>
      <c r="F1244">
        <v>47.669894999999997</v>
      </c>
      <c r="G1244">
        <v>71.368210000000005</v>
      </c>
      <c r="H1244">
        <v>157.021759</v>
      </c>
      <c r="I1244">
        <v>207.089035</v>
      </c>
      <c r="J1244">
        <v>91.136429000000007</v>
      </c>
      <c r="K1244">
        <v>546.12713599999995</v>
      </c>
      <c r="L1244">
        <v>189.18858299999999</v>
      </c>
      <c r="M1244">
        <v>366.22384599999998</v>
      </c>
      <c r="O1244" s="22">
        <f t="shared" si="829"/>
        <v>-5.4373872568277415E-3</v>
      </c>
      <c r="P1244" s="22">
        <f t="shared" si="811"/>
        <v>-1.4777443807593826E-2</v>
      </c>
      <c r="Q1244" s="22">
        <f t="shared" si="812"/>
        <v>-2.5913074701522376E-4</v>
      </c>
      <c r="R1244" s="22">
        <f t="shared" si="813"/>
        <v>3.965683716036672E-3</v>
      </c>
      <c r="S1244" s="22">
        <f t="shared" si="814"/>
        <v>-8.9766995233080404E-3</v>
      </c>
      <c r="T1244" s="22">
        <f t="shared" si="815"/>
        <v>7.3323633959998524E-3</v>
      </c>
      <c r="U1244" s="22">
        <f t="shared" si="816"/>
        <v>-8.2672746180861845E-3</v>
      </c>
      <c r="V1244" s="22">
        <f t="shared" si="817"/>
        <v>3.3812984681111935E-3</v>
      </c>
      <c r="W1244" s="22">
        <f t="shared" si="818"/>
        <v>2.0470413031210555E-3</v>
      </c>
      <c r="X1244" s="22">
        <f t="shared" si="819"/>
        <v>-9.4646287688140429E-3</v>
      </c>
      <c r="Y1244" s="22">
        <f t="shared" si="820"/>
        <v>3.2542602716501001E-4</v>
      </c>
      <c r="Z1244" s="16"/>
    </row>
    <row r="1245" spans="1:26">
      <c r="A1245" s="2"/>
      <c r="B1245" s="112">
        <v>45265</v>
      </c>
      <c r="C1245">
        <v>99.515144000000006</v>
      </c>
      <c r="D1245">
        <v>317.95266700000002</v>
      </c>
      <c r="E1245">
        <v>51.542369999999998</v>
      </c>
      <c r="F1245">
        <v>47.313118000000003</v>
      </c>
      <c r="G1245">
        <v>70.493010999999996</v>
      </c>
      <c r="H1245">
        <v>157.00187700000001</v>
      </c>
      <c r="I1245">
        <v>208.755844</v>
      </c>
      <c r="J1245">
        <v>90.343857</v>
      </c>
      <c r="K1245">
        <v>548.09936500000003</v>
      </c>
      <c r="L1245">
        <v>193.173508</v>
      </c>
      <c r="M1245">
        <v>358.49099699999999</v>
      </c>
      <c r="O1245" s="22">
        <f t="shared" ref="O1245" si="830">(C1245/C1244)-1</f>
        <v>-1.9427863418239433E-2</v>
      </c>
      <c r="P1245" s="22">
        <f t="shared" si="811"/>
        <v>-5.4058608089705418E-3</v>
      </c>
      <c r="Q1245" s="22">
        <f t="shared" si="812"/>
        <v>9.2675639140111787E-3</v>
      </c>
      <c r="R1245" s="22">
        <f t="shared" si="813"/>
        <v>-7.4843252748929556E-3</v>
      </c>
      <c r="S1245" s="22">
        <f t="shared" si="814"/>
        <v>-1.2263149096775838E-2</v>
      </c>
      <c r="T1245" s="22">
        <f t="shared" si="815"/>
        <v>-1.2661939419489343E-4</v>
      </c>
      <c r="U1245" s="22">
        <f t="shared" si="816"/>
        <v>8.048755454387102E-3</v>
      </c>
      <c r="V1245" s="22">
        <f t="shared" si="817"/>
        <v>-8.6965443862191405E-3</v>
      </c>
      <c r="W1245" s="22">
        <f t="shared" si="818"/>
        <v>3.6113001350661644E-3</v>
      </c>
      <c r="X1245" s="22">
        <f t="shared" si="819"/>
        <v>2.1063242489637979E-2</v>
      </c>
      <c r="Y1245" s="22">
        <f t="shared" si="820"/>
        <v>-2.1115088720902064E-2</v>
      </c>
      <c r="Z1245" s="16"/>
    </row>
    <row r="1246" spans="1:26">
      <c r="A1246" s="2"/>
      <c r="B1246" s="112">
        <v>45266</v>
      </c>
      <c r="C1246">
        <v>98.197388000000004</v>
      </c>
      <c r="D1246">
        <v>317.11355600000002</v>
      </c>
      <c r="E1246">
        <v>50.983032000000001</v>
      </c>
      <c r="F1246">
        <v>47.342849999999999</v>
      </c>
      <c r="G1246">
        <v>70.244370000000004</v>
      </c>
      <c r="H1246">
        <v>155.35205099999999</v>
      </c>
      <c r="I1246">
        <v>209.10307299999999</v>
      </c>
      <c r="J1246">
        <v>90.799582999999998</v>
      </c>
      <c r="K1246">
        <v>547.372253</v>
      </c>
      <c r="L1246">
        <v>192.07492099999999</v>
      </c>
      <c r="M1246">
        <v>362.85870399999999</v>
      </c>
      <c r="O1246" s="22">
        <f t="shared" ref="O1246:O1248" si="831">C1246/C1245-1</f>
        <v>-1.3241763484761693E-2</v>
      </c>
      <c r="P1246" s="22">
        <f t="shared" si="811"/>
        <v>-2.6391066567150734E-3</v>
      </c>
      <c r="Q1246" s="22">
        <f t="shared" si="812"/>
        <v>-1.0852003895047813E-2</v>
      </c>
      <c r="R1246" s="22">
        <f t="shared" si="813"/>
        <v>6.2840922891616025E-4</v>
      </c>
      <c r="S1246" s="22">
        <f t="shared" si="814"/>
        <v>-3.5271723603917948E-3</v>
      </c>
      <c r="T1246" s="22">
        <f t="shared" si="815"/>
        <v>-1.0508320228553858E-2</v>
      </c>
      <c r="U1246" s="22">
        <f t="shared" si="816"/>
        <v>1.6633258899330094E-3</v>
      </c>
      <c r="V1246" s="22">
        <f t="shared" si="817"/>
        <v>5.0443496119498832E-3</v>
      </c>
      <c r="W1246" s="22">
        <f t="shared" si="818"/>
        <v>-1.3266061711274535E-3</v>
      </c>
      <c r="X1246" s="22">
        <f t="shared" si="819"/>
        <v>-5.6870479362004511E-3</v>
      </c>
      <c r="Y1246" s="22">
        <f t="shared" si="820"/>
        <v>1.2183589090244196E-2</v>
      </c>
      <c r="Z1246" s="16"/>
    </row>
    <row r="1247" spans="1:26">
      <c r="A1247" s="2"/>
      <c r="B1247" s="112">
        <v>45267</v>
      </c>
      <c r="C1247">
        <v>97.513740999999996</v>
      </c>
      <c r="D1247">
        <v>326.24383499999999</v>
      </c>
      <c r="E1247">
        <v>50.647503</v>
      </c>
      <c r="F1247">
        <v>47.511325999999997</v>
      </c>
      <c r="G1247">
        <v>70.333884999999995</v>
      </c>
      <c r="H1247">
        <v>155.82910200000001</v>
      </c>
      <c r="I1247">
        <v>209.0634</v>
      </c>
      <c r="J1247">
        <v>91.582252999999994</v>
      </c>
      <c r="K1247">
        <v>546.11718800000006</v>
      </c>
      <c r="L1247">
        <v>194.02243000000001</v>
      </c>
      <c r="M1247">
        <v>358.570404</v>
      </c>
      <c r="O1247" s="22">
        <f t="shared" si="831"/>
        <v>-6.9619672572146518E-3</v>
      </c>
      <c r="P1247" s="22">
        <f t="shared" si="811"/>
        <v>2.8791828123550633E-2</v>
      </c>
      <c r="Q1247" s="22">
        <f t="shared" si="812"/>
        <v>-6.5811896004930315E-3</v>
      </c>
      <c r="R1247" s="22">
        <f t="shared" si="813"/>
        <v>3.5586366262276847E-3</v>
      </c>
      <c r="S1247" s="22">
        <f t="shared" si="814"/>
        <v>1.2743370038053037E-3</v>
      </c>
      <c r="T1247" s="22">
        <f t="shared" si="815"/>
        <v>3.0707737485873299E-3</v>
      </c>
      <c r="U1247" s="22">
        <f t="shared" si="816"/>
        <v>-1.8972939723360671E-4</v>
      </c>
      <c r="V1247" s="22">
        <f t="shared" si="817"/>
        <v>8.6197532426992574E-3</v>
      </c>
      <c r="W1247" s="22">
        <f t="shared" si="818"/>
        <v>-2.292891159756949E-3</v>
      </c>
      <c r="X1247" s="22">
        <f t="shared" si="819"/>
        <v>1.0139319541878189E-2</v>
      </c>
      <c r="Y1247" s="22">
        <f t="shared" si="820"/>
        <v>-1.1818098760557727E-2</v>
      </c>
      <c r="Z1247" s="16"/>
    </row>
    <row r="1248" spans="1:26">
      <c r="A1248" s="2"/>
      <c r="B1248" s="112">
        <v>45268</v>
      </c>
      <c r="C1248">
        <v>98.633339000000007</v>
      </c>
      <c r="D1248">
        <v>332.39730800000001</v>
      </c>
      <c r="E1248">
        <v>50.115982000000002</v>
      </c>
      <c r="F1248">
        <v>47.025711000000001</v>
      </c>
      <c r="G1248">
        <v>70.502953000000005</v>
      </c>
      <c r="H1248">
        <v>157.548508</v>
      </c>
      <c r="I1248">
        <v>204.826965</v>
      </c>
      <c r="J1248">
        <v>90.700515999999993</v>
      </c>
      <c r="K1248">
        <v>547.611267</v>
      </c>
      <c r="L1248">
        <v>195.460587</v>
      </c>
      <c r="M1248">
        <v>361.00244099999998</v>
      </c>
      <c r="O1248" s="22">
        <f t="shared" si="831"/>
        <v>1.1481438292886503E-2</v>
      </c>
      <c r="P1248" s="22">
        <f t="shared" si="811"/>
        <v>1.8861576342124708E-2</v>
      </c>
      <c r="Q1248" s="22">
        <f t="shared" si="812"/>
        <v>-1.0494515395951476E-2</v>
      </c>
      <c r="R1248" s="22">
        <f t="shared" si="813"/>
        <v>-1.0221036558735408E-2</v>
      </c>
      <c r="S1248" s="22">
        <f t="shared" si="814"/>
        <v>2.4037915721561998E-3</v>
      </c>
      <c r="T1248" s="22">
        <f t="shared" si="815"/>
        <v>1.1033920993781976E-2</v>
      </c>
      <c r="U1248" s="22">
        <f t="shared" si="816"/>
        <v>-2.0263876890933563E-2</v>
      </c>
      <c r="V1248" s="22">
        <f t="shared" si="817"/>
        <v>-9.6278151182850324E-3</v>
      </c>
      <c r="W1248" s="22">
        <f t="shared" si="818"/>
        <v>2.7358212354964273E-3</v>
      </c>
      <c r="X1248" s="22">
        <f t="shared" si="819"/>
        <v>7.4123234102365654E-3</v>
      </c>
      <c r="Y1248" s="22">
        <f t="shared" si="820"/>
        <v>6.7825926871531994E-3</v>
      </c>
      <c r="Z1248" s="16"/>
    </row>
    <row r="1249" spans="1:26">
      <c r="A1249" s="2"/>
      <c r="B1249" s="112">
        <v>45271</v>
      </c>
      <c r="C1249">
        <v>98.702690000000004</v>
      </c>
      <c r="D1249">
        <v>324.93524200000002</v>
      </c>
      <c r="E1249">
        <v>50.242218000000001</v>
      </c>
      <c r="F1249">
        <v>46.936515999999997</v>
      </c>
      <c r="G1249">
        <v>70.990279999999998</v>
      </c>
      <c r="H1249">
        <v>158.124954</v>
      </c>
      <c r="I1249">
        <v>203.98365799999999</v>
      </c>
      <c r="J1249">
        <v>91.017548000000005</v>
      </c>
      <c r="K1249">
        <v>541.54516599999999</v>
      </c>
      <c r="L1249">
        <v>192.933807</v>
      </c>
      <c r="M1249">
        <v>358.38180499999999</v>
      </c>
      <c r="O1249" s="22">
        <f t="shared" ref="O1249" si="832">(C1249/C1248)-1</f>
        <v>7.0311925666421971E-4</v>
      </c>
      <c r="P1249" s="22">
        <f t="shared" si="811"/>
        <v>-2.2449237164098745E-2</v>
      </c>
      <c r="Q1249" s="22">
        <f t="shared" si="812"/>
        <v>2.518877111896245E-3</v>
      </c>
      <c r="R1249" s="22">
        <f t="shared" si="813"/>
        <v>-1.8967283663187118E-3</v>
      </c>
      <c r="S1249" s="22">
        <f t="shared" si="814"/>
        <v>6.9121501903615101E-3</v>
      </c>
      <c r="T1249" s="22">
        <f t="shared" si="815"/>
        <v>3.6588477245369511E-3</v>
      </c>
      <c r="U1249" s="22">
        <f t="shared" si="816"/>
        <v>-4.1171678738686213E-3</v>
      </c>
      <c r="V1249" s="22">
        <f t="shared" si="817"/>
        <v>3.4953715147554298E-3</v>
      </c>
      <c r="W1249" s="22">
        <f t="shared" si="818"/>
        <v>-1.1077385301497045E-2</v>
      </c>
      <c r="X1249" s="22">
        <f t="shared" si="819"/>
        <v>-1.2927312041685401E-2</v>
      </c>
      <c r="Y1249" s="22">
        <f t="shared" si="820"/>
        <v>-7.2593304154416893E-3</v>
      </c>
      <c r="Z1249" s="16"/>
    </row>
    <row r="1250" spans="1:26">
      <c r="A1250" s="2"/>
      <c r="B1250" s="112">
        <v>45272</v>
      </c>
      <c r="C1250">
        <v>97.147148000000001</v>
      </c>
      <c r="D1250">
        <v>333.86575299999998</v>
      </c>
      <c r="E1250">
        <v>50.282085000000002</v>
      </c>
      <c r="F1250">
        <v>47.114905999999998</v>
      </c>
      <c r="G1250">
        <v>70.522850000000005</v>
      </c>
      <c r="H1250">
        <v>159.53625500000001</v>
      </c>
      <c r="I1250">
        <v>203.437973</v>
      </c>
      <c r="J1250">
        <v>90.878844999999998</v>
      </c>
      <c r="K1250">
        <v>543.57714799999997</v>
      </c>
      <c r="L1250">
        <v>194.46186800000001</v>
      </c>
      <c r="M1250">
        <v>356.75384500000001</v>
      </c>
      <c r="O1250" s="22">
        <f t="shared" ref="O1250:O1252" si="833">C1250/C1249-1</f>
        <v>-1.5759874426928056E-2</v>
      </c>
      <c r="P1250" s="22">
        <f t="shared" si="811"/>
        <v>2.7483971713969879E-2</v>
      </c>
      <c r="Q1250" s="22">
        <f t="shared" si="812"/>
        <v>7.9349601962230842E-4</v>
      </c>
      <c r="R1250" s="22">
        <f t="shared" si="813"/>
        <v>3.8006655628211039E-3</v>
      </c>
      <c r="S1250" s="22">
        <f t="shared" si="814"/>
        <v>-6.5844225434804615E-3</v>
      </c>
      <c r="T1250" s="22">
        <f t="shared" si="815"/>
        <v>8.9252263118444475E-3</v>
      </c>
      <c r="U1250" s="22">
        <f t="shared" si="816"/>
        <v>-2.6751407703453634E-3</v>
      </c>
      <c r="V1250" s="22">
        <f t="shared" si="817"/>
        <v>-1.5239149268228003E-3</v>
      </c>
      <c r="W1250" s="22">
        <f t="shared" si="818"/>
        <v>3.752193034994189E-3</v>
      </c>
      <c r="X1250" s="22">
        <f t="shared" si="819"/>
        <v>7.9201308664376135E-3</v>
      </c>
      <c r="Y1250" s="22">
        <f t="shared" si="820"/>
        <v>-4.5425297191077352E-3</v>
      </c>
      <c r="Z1250" s="16"/>
    </row>
    <row r="1251" spans="1:26">
      <c r="A1251" s="2"/>
      <c r="B1251" s="112">
        <v>45273</v>
      </c>
      <c r="C1251">
        <v>98.009131999999994</v>
      </c>
      <c r="D1251">
        <v>334.38519300000002</v>
      </c>
      <c r="E1251">
        <v>51.175705000000001</v>
      </c>
      <c r="F1251">
        <v>47.679810000000003</v>
      </c>
      <c r="G1251">
        <v>71.497497999999993</v>
      </c>
      <c r="H1251">
        <v>160.072937</v>
      </c>
      <c r="I1251">
        <v>209.380875</v>
      </c>
      <c r="J1251">
        <v>93.137687999999997</v>
      </c>
      <c r="K1251">
        <v>546.85424799999998</v>
      </c>
      <c r="L1251">
        <v>197.707718</v>
      </c>
      <c r="M1251">
        <v>374.24456800000002</v>
      </c>
      <c r="O1251" s="22">
        <f t="shared" si="833"/>
        <v>8.8729727814551573E-3</v>
      </c>
      <c r="P1251" s="22">
        <f t="shared" si="811"/>
        <v>1.55583492865774E-3</v>
      </c>
      <c r="Q1251" s="22">
        <f t="shared" si="812"/>
        <v>1.777213494627361E-2</v>
      </c>
      <c r="R1251" s="22">
        <f t="shared" si="813"/>
        <v>1.1989920981695379E-2</v>
      </c>
      <c r="S1251" s="22">
        <f t="shared" si="814"/>
        <v>1.3820314975926173E-2</v>
      </c>
      <c r="T1251" s="22">
        <f t="shared" si="815"/>
        <v>3.3640127756540128E-3</v>
      </c>
      <c r="U1251" s="22">
        <f t="shared" si="816"/>
        <v>2.9212353585532425E-2</v>
      </c>
      <c r="V1251" s="22">
        <f t="shared" si="817"/>
        <v>2.4855542563288591E-2</v>
      </c>
      <c r="W1251" s="22">
        <f t="shared" si="818"/>
        <v>6.0287670518481828E-3</v>
      </c>
      <c r="X1251" s="22">
        <f t="shared" si="819"/>
        <v>1.6691447189018938E-2</v>
      </c>
      <c r="Y1251" s="22">
        <f t="shared" si="820"/>
        <v>4.9027426740137825E-2</v>
      </c>
      <c r="Z1251" s="16"/>
    </row>
    <row r="1252" spans="1:26">
      <c r="A1252" s="2"/>
      <c r="B1252" s="112">
        <v>45274</v>
      </c>
      <c r="C1252">
        <v>100.64464599999999</v>
      </c>
      <c r="D1252">
        <v>332.81689499999999</v>
      </c>
      <c r="E1252">
        <v>50.551163000000003</v>
      </c>
      <c r="F1252">
        <v>47.372580999999997</v>
      </c>
      <c r="G1252">
        <v>73.019142000000002</v>
      </c>
      <c r="H1252">
        <v>162.98498499999999</v>
      </c>
      <c r="I1252">
        <v>210.50199900000001</v>
      </c>
      <c r="J1252">
        <v>91.057175000000001</v>
      </c>
      <c r="K1252">
        <v>532.14221199999997</v>
      </c>
      <c r="L1252">
        <v>197.857529</v>
      </c>
      <c r="M1252">
        <v>385.57089200000001</v>
      </c>
      <c r="O1252" s="22">
        <f t="shared" si="833"/>
        <v>2.6890494244964813E-2</v>
      </c>
      <c r="P1252" s="22">
        <f t="shared" si="811"/>
        <v>-4.6900940377465616E-3</v>
      </c>
      <c r="Q1252" s="22">
        <f t="shared" si="812"/>
        <v>-1.2203876820065296E-2</v>
      </c>
      <c r="R1252" s="22">
        <f t="shared" si="813"/>
        <v>-6.4435869186560968E-3</v>
      </c>
      <c r="S1252" s="22">
        <f t="shared" si="814"/>
        <v>2.1282479003670973E-2</v>
      </c>
      <c r="T1252" s="22">
        <f t="shared" si="815"/>
        <v>1.8192007059881776E-2</v>
      </c>
      <c r="U1252" s="22">
        <f t="shared" si="816"/>
        <v>5.3544718446707495E-3</v>
      </c>
      <c r="V1252" s="22">
        <f t="shared" si="817"/>
        <v>-2.2338035704729919E-2</v>
      </c>
      <c r="W1252" s="22">
        <f t="shared" si="818"/>
        <v>-2.690302956190993E-2</v>
      </c>
      <c r="X1252" s="22">
        <f t="shared" si="819"/>
        <v>7.5773976613291438E-4</v>
      </c>
      <c r="Y1252" s="22">
        <f t="shared" si="820"/>
        <v>3.026449805411735E-2</v>
      </c>
      <c r="Z1252" s="16"/>
    </row>
    <row r="1253" spans="1:26">
      <c r="A1253" s="2"/>
      <c r="B1253" s="112">
        <v>45275</v>
      </c>
      <c r="C1253">
        <v>99.970909000000006</v>
      </c>
      <c r="D1253">
        <v>334.56503300000003</v>
      </c>
      <c r="E1253">
        <v>50.740519999999997</v>
      </c>
      <c r="F1253">
        <v>46.946426000000002</v>
      </c>
      <c r="G1253">
        <v>72.830185</v>
      </c>
      <c r="H1253">
        <v>164.217377</v>
      </c>
      <c r="I1253">
        <v>210.482147</v>
      </c>
      <c r="J1253">
        <v>89.016281000000006</v>
      </c>
      <c r="K1253">
        <v>529.03448500000002</v>
      </c>
      <c r="L1253">
        <v>197.31822199999999</v>
      </c>
      <c r="M1253">
        <v>383.23812900000001</v>
      </c>
      <c r="O1253" s="22">
        <f t="shared" ref="O1253" si="834">(C1253/C1252)-1</f>
        <v>-6.6942160042968712E-3</v>
      </c>
      <c r="P1253" s="22">
        <f t="shared" si="811"/>
        <v>5.2525518573809382E-3</v>
      </c>
      <c r="Q1253" s="22">
        <f t="shared" si="812"/>
        <v>3.7458485376486994E-3</v>
      </c>
      <c r="R1253" s="22">
        <f t="shared" si="813"/>
        <v>-8.9958155330399636E-3</v>
      </c>
      <c r="S1253" s="22">
        <f t="shared" si="814"/>
        <v>-2.5877734909567351E-3</v>
      </c>
      <c r="T1253" s="22">
        <f t="shared" si="815"/>
        <v>7.5613836452481653E-3</v>
      </c>
      <c r="U1253" s="22">
        <f t="shared" si="816"/>
        <v>-9.4307893009681898E-5</v>
      </c>
      <c r="V1253" s="22">
        <f t="shared" si="817"/>
        <v>-2.2413324375591404E-2</v>
      </c>
      <c r="W1253" s="22">
        <f t="shared" si="818"/>
        <v>-5.8400309727730804E-3</v>
      </c>
      <c r="X1253" s="22">
        <f t="shared" si="819"/>
        <v>-2.7257340305710809E-3</v>
      </c>
      <c r="Y1253" s="22">
        <f t="shared" si="820"/>
        <v>-6.0501532880236075E-3</v>
      </c>
      <c r="Z1253" s="16"/>
    </row>
    <row r="1254" spans="1:26">
      <c r="A1254" s="2"/>
      <c r="B1254" s="112">
        <v>45278</v>
      </c>
      <c r="C1254">
        <v>100.71399700000001</v>
      </c>
      <c r="D1254">
        <v>344.25473</v>
      </c>
      <c r="E1254">
        <v>51.481330999999997</v>
      </c>
      <c r="F1254">
        <v>47.243740000000003</v>
      </c>
      <c r="G1254">
        <v>73.188209999999998</v>
      </c>
      <c r="H1254">
        <v>165.211243</v>
      </c>
      <c r="I1254">
        <v>209.033646</v>
      </c>
      <c r="J1254">
        <v>89.164894000000004</v>
      </c>
      <c r="K1254">
        <v>524.48242200000004</v>
      </c>
      <c r="L1254">
        <v>195.64035000000001</v>
      </c>
      <c r="M1254">
        <v>379.95239299999997</v>
      </c>
      <c r="O1254" s="22">
        <f t="shared" ref="O1254:O1256" si="835">C1254/C1253-1</f>
        <v>7.4330423463488948E-3</v>
      </c>
      <c r="P1254" s="22">
        <f t="shared" si="811"/>
        <v>2.896207327201461E-2</v>
      </c>
      <c r="Q1254" s="22">
        <f t="shared" si="812"/>
        <v>1.4599988332796077E-2</v>
      </c>
      <c r="R1254" s="22">
        <f t="shared" si="813"/>
        <v>6.3330486542254594E-3</v>
      </c>
      <c r="S1254" s="22">
        <f t="shared" si="814"/>
        <v>4.9158875540409319E-3</v>
      </c>
      <c r="T1254" s="22">
        <f t="shared" si="815"/>
        <v>6.0521366140198207E-3</v>
      </c>
      <c r="U1254" s="22">
        <f t="shared" si="816"/>
        <v>-6.8818235686278761E-3</v>
      </c>
      <c r="V1254" s="22">
        <f t="shared" si="817"/>
        <v>1.6695035821592263E-3</v>
      </c>
      <c r="W1254" s="22">
        <f t="shared" si="818"/>
        <v>-8.6044731091584614E-3</v>
      </c>
      <c r="X1254" s="22">
        <f t="shared" si="819"/>
        <v>-8.5033808991040738E-3</v>
      </c>
      <c r="Y1254" s="22">
        <f t="shared" si="820"/>
        <v>-8.5736145528464425E-3</v>
      </c>
      <c r="Z1254" s="16"/>
    </row>
    <row r="1255" spans="1:26">
      <c r="A1255" s="2"/>
      <c r="B1255" s="112">
        <v>45279</v>
      </c>
      <c r="C1255">
        <v>102.041656</v>
      </c>
      <c r="D1255">
        <v>349.98864700000001</v>
      </c>
      <c r="E1255">
        <v>51.667366000000001</v>
      </c>
      <c r="F1255">
        <v>47.501418999999999</v>
      </c>
      <c r="G1255">
        <v>73.715323999999995</v>
      </c>
      <c r="H1255">
        <v>167.41764800000001</v>
      </c>
      <c r="I1255">
        <v>209.34120200000001</v>
      </c>
      <c r="J1255">
        <v>89.472014999999999</v>
      </c>
      <c r="K1255">
        <v>521.98223900000005</v>
      </c>
      <c r="L1255">
        <v>196.68902600000001</v>
      </c>
      <c r="M1255">
        <v>391.05038500000001</v>
      </c>
      <c r="O1255" s="22">
        <f t="shared" si="835"/>
        <v>1.3182467576974499E-2</v>
      </c>
      <c r="P1255" s="22">
        <f t="shared" si="811"/>
        <v>1.6656029678953299E-2</v>
      </c>
      <c r="Q1255" s="22">
        <f t="shared" si="812"/>
        <v>3.6136400591508799E-3</v>
      </c>
      <c r="R1255" s="22">
        <f t="shared" si="813"/>
        <v>5.4542464250288969E-3</v>
      </c>
      <c r="S1255" s="22">
        <f t="shared" si="814"/>
        <v>7.2021709507583687E-3</v>
      </c>
      <c r="T1255" s="22">
        <f t="shared" si="815"/>
        <v>1.3355053566179054E-2</v>
      </c>
      <c r="U1255" s="22">
        <f t="shared" si="816"/>
        <v>1.4713229467375744E-3</v>
      </c>
      <c r="V1255" s="22">
        <f t="shared" si="817"/>
        <v>3.4444161398319295E-3</v>
      </c>
      <c r="W1255" s="22">
        <f t="shared" si="818"/>
        <v>-4.766952895134402E-3</v>
      </c>
      <c r="X1255" s="22">
        <f t="shared" si="819"/>
        <v>5.3602234917284886E-3</v>
      </c>
      <c r="Y1255" s="22">
        <f t="shared" si="820"/>
        <v>2.9208901442555391E-2</v>
      </c>
      <c r="Z1255" s="16"/>
    </row>
    <row r="1256" spans="1:26">
      <c r="A1256" s="2"/>
      <c r="B1256" s="112">
        <v>45280</v>
      </c>
      <c r="C1256">
        <v>100.33749400000001</v>
      </c>
      <c r="D1256">
        <v>348.90978999999999</v>
      </c>
      <c r="E1256">
        <v>51.062759</v>
      </c>
      <c r="F1256">
        <v>47.164459000000001</v>
      </c>
      <c r="G1256">
        <v>72.869956999999999</v>
      </c>
      <c r="H1256">
        <v>165.52929700000001</v>
      </c>
      <c r="I1256">
        <v>209.450333</v>
      </c>
      <c r="J1256">
        <v>88.520927</v>
      </c>
      <c r="K1256">
        <v>513.90411400000005</v>
      </c>
      <c r="L1256">
        <v>194.58171100000001</v>
      </c>
      <c r="M1256">
        <v>384.41940299999999</v>
      </c>
      <c r="O1256" s="22">
        <f t="shared" si="835"/>
        <v>-1.6700650173689824E-2</v>
      </c>
      <c r="P1256" s="22">
        <f t="shared" si="811"/>
        <v>-3.0825485604967229E-3</v>
      </c>
      <c r="Q1256" s="22">
        <f t="shared" si="812"/>
        <v>-1.1701912576693063E-2</v>
      </c>
      <c r="R1256" s="22">
        <f t="shared" si="813"/>
        <v>-7.0936828224015258E-3</v>
      </c>
      <c r="S1256" s="22">
        <f t="shared" si="814"/>
        <v>-1.146799544691679E-2</v>
      </c>
      <c r="T1256" s="22">
        <f t="shared" si="815"/>
        <v>-1.1279282814915637E-2</v>
      </c>
      <c r="U1256" s="22">
        <f t="shared" si="816"/>
        <v>5.2130683762863228E-4</v>
      </c>
      <c r="V1256" s="22">
        <f t="shared" si="817"/>
        <v>-1.0630005370953155E-2</v>
      </c>
      <c r="W1256" s="22">
        <f t="shared" si="818"/>
        <v>-1.5475861813758041E-2</v>
      </c>
      <c r="X1256" s="22">
        <f t="shared" si="819"/>
        <v>-1.0713942932433884E-2</v>
      </c>
      <c r="Y1256" s="22">
        <f t="shared" si="820"/>
        <v>-1.6956848156536197E-2</v>
      </c>
      <c r="Z1256" s="16"/>
    </row>
    <row r="1257" spans="1:26">
      <c r="A1257" s="2"/>
      <c r="B1257" s="112">
        <v>45281</v>
      </c>
      <c r="C1257">
        <v>100.793266</v>
      </c>
      <c r="D1257">
        <v>353.71469100000002</v>
      </c>
      <c r="E1257">
        <v>51.424854000000003</v>
      </c>
      <c r="F1257">
        <v>47.412224000000002</v>
      </c>
      <c r="G1257">
        <v>73.954009999999997</v>
      </c>
      <c r="H1257">
        <v>166.473465</v>
      </c>
      <c r="I1257">
        <v>212.59541300000001</v>
      </c>
      <c r="J1257">
        <v>88.382225000000005</v>
      </c>
      <c r="K1257">
        <v>517.83862299999998</v>
      </c>
      <c r="L1257">
        <v>194.43188499999999</v>
      </c>
      <c r="M1257">
        <v>390.45477299999999</v>
      </c>
      <c r="O1257" s="22">
        <f t="shared" ref="O1257" si="836">(C1257/C1256)-1</f>
        <v>4.5423897072811581E-3</v>
      </c>
      <c r="P1257" s="22">
        <f t="shared" si="811"/>
        <v>1.3771184236475609E-2</v>
      </c>
      <c r="Q1257" s="22">
        <f t="shared" si="812"/>
        <v>7.0911757823348687E-3</v>
      </c>
      <c r="R1257" s="22">
        <f t="shared" si="813"/>
        <v>5.2532140779988357E-3</v>
      </c>
      <c r="S1257" s="22">
        <f t="shared" si="814"/>
        <v>1.4876542331430098E-2</v>
      </c>
      <c r="T1257" s="22">
        <f t="shared" si="815"/>
        <v>5.7039328814403323E-3</v>
      </c>
      <c r="U1257" s="22">
        <f t="shared" si="816"/>
        <v>1.5015874909112714E-2</v>
      </c>
      <c r="V1257" s="22">
        <f t="shared" si="817"/>
        <v>-1.5668837268275615E-3</v>
      </c>
      <c r="W1257" s="22">
        <f t="shared" si="818"/>
        <v>7.6561150082561369E-3</v>
      </c>
      <c r="X1257" s="22">
        <f t="shared" si="819"/>
        <v>-7.6999014568235324E-4</v>
      </c>
      <c r="Y1257" s="22">
        <f t="shared" si="820"/>
        <v>1.5699961950151664E-2</v>
      </c>
      <c r="Z1257" s="16"/>
    </row>
    <row r="1258" spans="1:26">
      <c r="A1258" s="2"/>
      <c r="B1258" s="112">
        <v>45282</v>
      </c>
      <c r="C1258">
        <v>100.971611</v>
      </c>
      <c r="D1258">
        <v>353.01547199999999</v>
      </c>
      <c r="E1258">
        <v>52.039433000000002</v>
      </c>
      <c r="F1258">
        <v>47.669894999999997</v>
      </c>
      <c r="G1258">
        <v>75.117621999999997</v>
      </c>
      <c r="H1258">
        <v>166.37406899999999</v>
      </c>
      <c r="I1258">
        <v>213.49825999999999</v>
      </c>
      <c r="J1258">
        <v>88.847862000000006</v>
      </c>
      <c r="K1258">
        <v>518.26690699999995</v>
      </c>
      <c r="L1258">
        <v>193.35328699999999</v>
      </c>
      <c r="M1258">
        <v>393.90927099999999</v>
      </c>
      <c r="O1258" s="22">
        <f t="shared" ref="O1258:O1260" si="837">C1258/C1257-1</f>
        <v>1.7694138415953464E-3</v>
      </c>
      <c r="P1258" s="22">
        <f t="shared" si="811"/>
        <v>-1.9767881227190642E-3</v>
      </c>
      <c r="Q1258" s="22">
        <f t="shared" si="812"/>
        <v>1.1951011081139828E-2</v>
      </c>
      <c r="R1258" s="22">
        <f t="shared" si="813"/>
        <v>5.4346954911879131E-3</v>
      </c>
      <c r="S1258" s="22">
        <f t="shared" si="814"/>
        <v>1.5734265119633051E-2</v>
      </c>
      <c r="T1258" s="22">
        <f t="shared" si="815"/>
        <v>-5.970681273439471E-4</v>
      </c>
      <c r="U1258" s="22">
        <f t="shared" si="816"/>
        <v>4.2467849482716868E-3</v>
      </c>
      <c r="V1258" s="22">
        <f t="shared" si="817"/>
        <v>5.2684462288656864E-3</v>
      </c>
      <c r="W1258" s="22">
        <f t="shared" si="818"/>
        <v>8.2706075015948066E-4</v>
      </c>
      <c r="X1258" s="22">
        <f t="shared" si="819"/>
        <v>-5.5474337452419142E-3</v>
      </c>
      <c r="Y1258" s="22">
        <f t="shared" si="820"/>
        <v>8.8473703969806916E-3</v>
      </c>
      <c r="Z1258" s="16"/>
    </row>
    <row r="1259" spans="1:26">
      <c r="A1259" s="2"/>
      <c r="B1259" s="112">
        <v>45286</v>
      </c>
      <c r="C1259">
        <v>101.19948599999999</v>
      </c>
      <c r="D1259">
        <v>354.45391799999999</v>
      </c>
      <c r="E1259">
        <v>51.959702</v>
      </c>
      <c r="F1259">
        <v>47.699630999999997</v>
      </c>
      <c r="G1259">
        <v>76.092277999999993</v>
      </c>
      <c r="H1259">
        <v>167.35801699999999</v>
      </c>
      <c r="I1259">
        <v>214.540009</v>
      </c>
      <c r="J1259">
        <v>89.432388000000003</v>
      </c>
      <c r="K1259">
        <v>517.98803699999996</v>
      </c>
      <c r="L1259">
        <v>192.80398600000001</v>
      </c>
      <c r="M1259">
        <v>398.32663000000002</v>
      </c>
      <c r="O1259" s="22">
        <f t="shared" si="837"/>
        <v>2.2568224646826174E-3</v>
      </c>
      <c r="P1259" s="22">
        <f t="shared" si="811"/>
        <v>4.0747392510886993E-3</v>
      </c>
      <c r="Q1259" s="22">
        <f t="shared" si="812"/>
        <v>-1.5321266086816276E-3</v>
      </c>
      <c r="R1259" s="22">
        <f t="shared" si="813"/>
        <v>6.2378992024214597E-4</v>
      </c>
      <c r="S1259" s="22">
        <f t="shared" si="814"/>
        <v>1.2975064625980748E-2</v>
      </c>
      <c r="T1259" s="22">
        <f t="shared" si="815"/>
        <v>5.9140706596529924E-3</v>
      </c>
      <c r="U1259" s="22">
        <f t="shared" si="816"/>
        <v>4.8794261836138109E-3</v>
      </c>
      <c r="V1259" s="22">
        <f t="shared" si="817"/>
        <v>6.5789540326810503E-3</v>
      </c>
      <c r="W1259" s="22">
        <f t="shared" si="818"/>
        <v>-5.3808181891112916E-4</v>
      </c>
      <c r="X1259" s="22">
        <f t="shared" si="819"/>
        <v>-2.8409188616482783E-3</v>
      </c>
      <c r="Y1259" s="22">
        <f t="shared" si="820"/>
        <v>1.1214153423670048E-2</v>
      </c>
      <c r="Z1259" s="16"/>
    </row>
    <row r="1260" spans="1:26">
      <c r="A1260" s="2"/>
      <c r="B1260" s="112">
        <v>45287</v>
      </c>
      <c r="C1260">
        <v>100.723907</v>
      </c>
      <c r="D1260">
        <v>357.450714</v>
      </c>
      <c r="E1260">
        <v>52.448039999999999</v>
      </c>
      <c r="F1260">
        <v>47.957306000000003</v>
      </c>
      <c r="G1260">
        <v>76.509979000000001</v>
      </c>
      <c r="H1260">
        <v>168.361816</v>
      </c>
      <c r="I1260">
        <v>216.720001</v>
      </c>
      <c r="J1260">
        <v>88.966751000000002</v>
      </c>
      <c r="K1260">
        <v>520.73718299999996</v>
      </c>
      <c r="L1260">
        <v>192.903839</v>
      </c>
      <c r="M1260">
        <v>398.69390900000002</v>
      </c>
      <c r="O1260" s="22">
        <f t="shared" si="837"/>
        <v>-4.6994211018027698E-3</v>
      </c>
      <c r="P1260" s="22">
        <f t="shared" si="811"/>
        <v>8.4546843688719786E-3</v>
      </c>
      <c r="Q1260" s="22">
        <f t="shared" si="812"/>
        <v>9.3983987821946169E-3</v>
      </c>
      <c r="R1260" s="22">
        <f t="shared" si="813"/>
        <v>5.4020334035709272E-3</v>
      </c>
      <c r="S1260" s="22">
        <f t="shared" si="814"/>
        <v>5.4894006458843236E-3</v>
      </c>
      <c r="T1260" s="22">
        <f t="shared" si="815"/>
        <v>5.9979140407717679E-3</v>
      </c>
      <c r="U1260" s="22">
        <f t="shared" si="816"/>
        <v>1.0161237571310044E-2</v>
      </c>
      <c r="V1260" s="22">
        <f t="shared" si="817"/>
        <v>-5.2065813114595683E-3</v>
      </c>
      <c r="W1260" s="22">
        <f t="shared" si="818"/>
        <v>5.3073542314259203E-3</v>
      </c>
      <c r="X1260" s="22">
        <f t="shared" si="819"/>
        <v>5.1789904385057817E-4</v>
      </c>
      <c r="Y1260" s="22">
        <f t="shared" si="820"/>
        <v>9.220548472994583E-4</v>
      </c>
      <c r="Z1260" s="16"/>
    </row>
    <row r="1261" spans="1:26">
      <c r="A1261" s="2"/>
      <c r="B1261" s="112">
        <v>45288</v>
      </c>
      <c r="C1261">
        <v>99.267441000000005</v>
      </c>
      <c r="D1261">
        <v>357.94021600000002</v>
      </c>
      <c r="E1261">
        <v>52.345058000000002</v>
      </c>
      <c r="F1261">
        <v>48.046500999999999</v>
      </c>
      <c r="G1261">
        <v>76.619377</v>
      </c>
      <c r="H1261">
        <v>169.256317</v>
      </c>
      <c r="I1261">
        <v>217.16000399999999</v>
      </c>
      <c r="J1261">
        <v>89.808860999999993</v>
      </c>
      <c r="K1261">
        <v>522.83892800000001</v>
      </c>
      <c r="L1261">
        <v>193.33329800000001</v>
      </c>
      <c r="M1261">
        <v>397.78729199999998</v>
      </c>
      <c r="O1261" s="22">
        <f t="shared" ref="O1261" si="838">(C1261/C1260)-1</f>
        <v>-1.4459983169636148E-2</v>
      </c>
      <c r="P1261" s="22">
        <f t="shared" si="811"/>
        <v>1.3694251566105375E-3</v>
      </c>
      <c r="Q1261" s="22">
        <f t="shared" si="812"/>
        <v>-1.9635052139221898E-3</v>
      </c>
      <c r="R1261" s="22">
        <f t="shared" si="813"/>
        <v>1.8598834555050292E-3</v>
      </c>
      <c r="S1261" s="22">
        <f t="shared" si="814"/>
        <v>1.4298526993452576E-3</v>
      </c>
      <c r="T1261" s="22">
        <f t="shared" si="815"/>
        <v>5.3129683514461234E-3</v>
      </c>
      <c r="U1261" s="22">
        <f t="shared" si="816"/>
        <v>2.0302833055081404E-3</v>
      </c>
      <c r="V1261" s="22">
        <f t="shared" si="817"/>
        <v>9.4654462541854389E-3</v>
      </c>
      <c r="W1261" s="22">
        <f t="shared" si="818"/>
        <v>4.0360954981009112E-3</v>
      </c>
      <c r="X1261" s="22">
        <f t="shared" si="819"/>
        <v>2.2262853980838937E-3</v>
      </c>
      <c r="Y1261" s="22">
        <f t="shared" si="820"/>
        <v>-2.2739675212847255E-3</v>
      </c>
      <c r="Z1261" s="16"/>
    </row>
    <row r="1262" spans="1:26">
      <c r="B1262" s="112">
        <v>45289</v>
      </c>
      <c r="C1262">
        <v>99.059380000000004</v>
      </c>
      <c r="D1262">
        <v>353.58483899999999</v>
      </c>
      <c r="E1262">
        <v>52.371631999999998</v>
      </c>
      <c r="F1262">
        <v>48.046500999999999</v>
      </c>
      <c r="G1262">
        <v>76.509979000000001</v>
      </c>
      <c r="H1262">
        <v>169.05754099999999</v>
      </c>
      <c r="I1262">
        <v>215.88000500000001</v>
      </c>
      <c r="J1262">
        <v>90.125893000000005</v>
      </c>
      <c r="K1262">
        <v>524.40270999999996</v>
      </c>
      <c r="L1262">
        <v>192.284637</v>
      </c>
      <c r="M1262">
        <v>398.39501999999999</v>
      </c>
      <c r="O1262" s="22">
        <f t="shared" ref="O1262:O1264" si="839">C1262/C1261-1</f>
        <v>-2.0959641741948865E-3</v>
      </c>
      <c r="P1262" s="22">
        <f t="shared" si="811"/>
        <v>-1.2167889511470964E-2</v>
      </c>
      <c r="Q1262" s="22">
        <f t="shared" si="812"/>
        <v>5.0766970207583029E-4</v>
      </c>
      <c r="R1262" s="22">
        <f t="shared" si="813"/>
        <v>0</v>
      </c>
      <c r="S1262" s="22">
        <f t="shared" si="814"/>
        <v>-1.427811139733004E-3</v>
      </c>
      <c r="T1262" s="22">
        <f t="shared" si="815"/>
        <v>-1.1744081610851609E-3</v>
      </c>
      <c r="U1262" s="22">
        <f t="shared" si="816"/>
        <v>-5.8942667914114732E-3</v>
      </c>
      <c r="V1262" s="22">
        <f t="shared" si="817"/>
        <v>3.5300748330391318E-3</v>
      </c>
      <c r="W1262" s="22">
        <f t="shared" si="818"/>
        <v>2.9909440867033066E-3</v>
      </c>
      <c r="X1262" s="22">
        <f t="shared" si="819"/>
        <v>-5.424109611992467E-3</v>
      </c>
      <c r="Y1262" s="22">
        <f t="shared" si="820"/>
        <v>1.5277712793297926E-3</v>
      </c>
    </row>
    <row r="1263" spans="1:26">
      <c r="B1263" s="112">
        <v>45293</v>
      </c>
      <c r="C1263">
        <v>101.417458</v>
      </c>
      <c r="D1263">
        <v>345.92297400000001</v>
      </c>
      <c r="E1263">
        <v>52.916446999999998</v>
      </c>
      <c r="F1263">
        <v>48.056412000000002</v>
      </c>
      <c r="G1263">
        <v>77.086815000000001</v>
      </c>
      <c r="H1263">
        <v>171.025406</v>
      </c>
      <c r="I1263">
        <v>218.80999800000001</v>
      </c>
      <c r="J1263">
        <v>91.552536000000003</v>
      </c>
      <c r="K1263">
        <v>537.22222899999997</v>
      </c>
      <c r="L1263">
        <v>185.403412</v>
      </c>
      <c r="M1263">
        <v>399.43118299999998</v>
      </c>
      <c r="O1263" s="22">
        <f t="shared" si="839"/>
        <v>2.3804691690983759E-2</v>
      </c>
      <c r="P1263" s="22">
        <f t="shared" si="811"/>
        <v>-2.1669099336015352E-2</v>
      </c>
      <c r="Q1263" s="22">
        <f t="shared" si="812"/>
        <v>1.0402864665359335E-2</v>
      </c>
      <c r="R1263" s="22">
        <f t="shared" si="813"/>
        <v>2.0627932926897685E-4</v>
      </c>
      <c r="S1263" s="22">
        <f t="shared" si="814"/>
        <v>7.5393564021237758E-3</v>
      </c>
      <c r="T1263" s="22">
        <f t="shared" si="815"/>
        <v>1.164020834776025E-2</v>
      </c>
      <c r="U1263" s="22">
        <f t="shared" si="816"/>
        <v>1.3572322272273452E-2</v>
      </c>
      <c r="V1263" s="22">
        <f t="shared" si="817"/>
        <v>1.5829446483265341E-2</v>
      </c>
      <c r="W1263" s="22">
        <f t="shared" si="818"/>
        <v>2.4445943462038988E-2</v>
      </c>
      <c r="X1263" s="22">
        <f t="shared" si="819"/>
        <v>-3.5786660376824542E-2</v>
      </c>
      <c r="Y1263" s="22">
        <f t="shared" si="820"/>
        <v>2.6008432535125081E-3</v>
      </c>
    </row>
    <row r="1264" spans="1:26">
      <c r="B1264" s="112">
        <v>45294</v>
      </c>
      <c r="C1264">
        <v>102.269547</v>
      </c>
      <c r="D1264">
        <v>344.10488900000001</v>
      </c>
      <c r="E1264">
        <v>52.919764999999998</v>
      </c>
      <c r="F1264">
        <v>48.205069999999999</v>
      </c>
      <c r="G1264">
        <v>76.599486999999996</v>
      </c>
      <c r="H1264">
        <v>170.279999</v>
      </c>
      <c r="I1264">
        <v>214.69000199999999</v>
      </c>
      <c r="J1264">
        <v>92.137054000000006</v>
      </c>
      <c r="K1264">
        <v>539.90167199999996</v>
      </c>
      <c r="L1264">
        <v>184.015198</v>
      </c>
      <c r="M1264">
        <v>391.89907799999997</v>
      </c>
      <c r="O1264" s="22">
        <f t="shared" si="839"/>
        <v>8.4017980415167504E-3</v>
      </c>
      <c r="P1264" s="22">
        <f t="shared" si="811"/>
        <v>-5.2557509522336288E-3</v>
      </c>
      <c r="Q1264" s="22">
        <f t="shared" si="812"/>
        <v>6.2702622494636984E-5</v>
      </c>
      <c r="R1264" s="22">
        <f t="shared" si="813"/>
        <v>3.0934061410992086E-3</v>
      </c>
      <c r="S1264" s="22">
        <f t="shared" si="814"/>
        <v>-6.3218074323087015E-3</v>
      </c>
      <c r="T1264" s="22">
        <f t="shared" si="815"/>
        <v>-4.358457713586672E-3</v>
      </c>
      <c r="U1264" s="22">
        <f t="shared" si="816"/>
        <v>-1.8829103046744788E-2</v>
      </c>
      <c r="V1264" s="22">
        <f t="shared" si="817"/>
        <v>6.3845091085188432E-3</v>
      </c>
      <c r="W1264" s="22">
        <f t="shared" si="818"/>
        <v>4.987587734386123E-3</v>
      </c>
      <c r="X1264" s="22">
        <f t="shared" si="819"/>
        <v>-7.4875321064750144E-3</v>
      </c>
      <c r="Y1264" s="22">
        <f t="shared" si="820"/>
        <v>-1.8857078066436328E-2</v>
      </c>
    </row>
    <row r="1265" spans="2:25">
      <c r="B1265" s="112">
        <v>45295</v>
      </c>
      <c r="C1265">
        <v>101.377831</v>
      </c>
      <c r="D1265">
        <v>346.75207499999999</v>
      </c>
      <c r="E1265">
        <v>52.408172999999998</v>
      </c>
      <c r="F1265">
        <v>48.423102999999998</v>
      </c>
      <c r="G1265">
        <v>76.141998000000001</v>
      </c>
      <c r="H1265">
        <v>171.41000399999999</v>
      </c>
      <c r="I1265">
        <v>215.46000699999999</v>
      </c>
      <c r="J1265">
        <v>92.384735000000006</v>
      </c>
      <c r="K1265">
        <v>543.27832000000001</v>
      </c>
      <c r="L1265">
        <v>181.67817700000001</v>
      </c>
      <c r="M1265">
        <v>390.94262700000002</v>
      </c>
      <c r="O1265" s="22">
        <f t="shared" ref="O1265" si="840">(C1265/C1264)-1</f>
        <v>-8.7192720233717491E-3</v>
      </c>
      <c r="P1265" s="22">
        <f t="shared" si="811"/>
        <v>7.6929624792398954E-3</v>
      </c>
      <c r="Q1265" s="22">
        <f t="shared" si="812"/>
        <v>-9.6673142822912839E-3</v>
      </c>
      <c r="R1265" s="22">
        <f t="shared" si="813"/>
        <v>4.5230304613186334E-3</v>
      </c>
      <c r="S1265" s="22">
        <f t="shared" si="814"/>
        <v>-5.9724812517346626E-3</v>
      </c>
      <c r="T1265" s="22">
        <f t="shared" si="815"/>
        <v>6.6361581315252938E-3</v>
      </c>
      <c r="U1265" s="22">
        <f t="shared" si="816"/>
        <v>3.5865899335172369E-3</v>
      </c>
      <c r="V1265" s="22">
        <f t="shared" si="817"/>
        <v>2.6881801538825023E-3</v>
      </c>
      <c r="W1265" s="22">
        <f t="shared" si="818"/>
        <v>6.2541906704820516E-3</v>
      </c>
      <c r="X1265" s="22">
        <f t="shared" si="819"/>
        <v>-1.2700152082003591E-2</v>
      </c>
      <c r="Y1265" s="22">
        <f t="shared" si="820"/>
        <v>-2.440554351087143E-3</v>
      </c>
    </row>
    <row r="1266" spans="2:25">
      <c r="B1266" s="112">
        <v>45296</v>
      </c>
      <c r="C1266">
        <v>101.68497499999999</v>
      </c>
      <c r="D1266">
        <v>351.57699600000001</v>
      </c>
      <c r="E1266">
        <v>52.059364000000002</v>
      </c>
      <c r="F1266">
        <v>48.323993999999999</v>
      </c>
      <c r="G1266">
        <v>76.271293999999997</v>
      </c>
      <c r="H1266">
        <v>172.270004</v>
      </c>
      <c r="I1266">
        <v>214.279999</v>
      </c>
      <c r="J1266">
        <v>92.652229000000005</v>
      </c>
      <c r="K1266">
        <v>535.26989700000001</v>
      </c>
      <c r="L1266">
        <v>180.94909699999999</v>
      </c>
      <c r="M1266">
        <v>394.49945100000002</v>
      </c>
      <c r="O1266" s="22">
        <f t="shared" ref="O1266:O1268" si="841">C1266/C1265-1</f>
        <v>3.0296959105386989E-3</v>
      </c>
      <c r="P1266" s="22">
        <f t="shared" si="811"/>
        <v>1.3914613200223913E-2</v>
      </c>
      <c r="Q1266" s="22">
        <f t="shared" si="812"/>
        <v>-6.6556222061012749E-3</v>
      </c>
      <c r="R1266" s="22">
        <f t="shared" si="813"/>
        <v>-2.046729636471234E-3</v>
      </c>
      <c r="S1266" s="22">
        <f t="shared" si="814"/>
        <v>1.6980904546266551E-3</v>
      </c>
      <c r="T1266" s="22">
        <f t="shared" si="815"/>
        <v>5.0172100806906705E-3</v>
      </c>
      <c r="U1266" s="22">
        <f t="shared" si="816"/>
        <v>-5.4766915513930758E-3</v>
      </c>
      <c r="V1266" s="22">
        <f t="shared" si="817"/>
        <v>2.8954350521219752E-3</v>
      </c>
      <c r="W1266" s="22">
        <f t="shared" si="818"/>
        <v>-1.4740921375253846E-2</v>
      </c>
      <c r="X1266" s="22">
        <f t="shared" si="819"/>
        <v>-4.0130301395527868E-3</v>
      </c>
      <c r="Y1266" s="22">
        <f t="shared" si="820"/>
        <v>9.0980715694632952E-3</v>
      </c>
    </row>
    <row r="1267" spans="2:25">
      <c r="B1267" s="112">
        <v>45299</v>
      </c>
      <c r="C1267">
        <v>99.990714999999994</v>
      </c>
      <c r="D1267">
        <v>358.279877</v>
      </c>
      <c r="E1267">
        <v>52.570953000000003</v>
      </c>
      <c r="F1267">
        <v>48.799706</v>
      </c>
      <c r="G1267">
        <v>76.251396</v>
      </c>
      <c r="H1267">
        <v>172.020004</v>
      </c>
      <c r="I1267">
        <v>216.08000200000001</v>
      </c>
      <c r="J1267">
        <v>92.939537000000001</v>
      </c>
      <c r="K1267">
        <v>534.41332999999997</v>
      </c>
      <c r="L1267">
        <v>185.32351700000001</v>
      </c>
      <c r="M1267">
        <v>396.51199300000002</v>
      </c>
      <c r="O1267" s="22">
        <f t="shared" si="841"/>
        <v>-1.6661851959938079E-2</v>
      </c>
      <c r="P1267" s="22">
        <f t="shared" si="811"/>
        <v>1.9065186506115994E-2</v>
      </c>
      <c r="Q1267" s="22">
        <f t="shared" si="812"/>
        <v>9.8270313098716144E-3</v>
      </c>
      <c r="R1267" s="22">
        <f t="shared" si="813"/>
        <v>9.8442194161352248E-3</v>
      </c>
      <c r="S1267" s="22">
        <f t="shared" si="814"/>
        <v>-2.6088452098371739E-4</v>
      </c>
      <c r="T1267" s="22">
        <f t="shared" si="815"/>
        <v>-1.4512102757018308E-3</v>
      </c>
      <c r="U1267" s="22">
        <f t="shared" si="816"/>
        <v>8.4002380455490133E-3</v>
      </c>
      <c r="V1267" s="22">
        <f t="shared" si="817"/>
        <v>3.1009291746235679E-3</v>
      </c>
      <c r="W1267" s="22">
        <f t="shared" si="818"/>
        <v>-1.6002525170961679E-3</v>
      </c>
      <c r="X1267" s="22">
        <f t="shared" si="819"/>
        <v>2.4174865045057503E-2</v>
      </c>
      <c r="Y1267" s="22">
        <f t="shared" si="820"/>
        <v>5.1015077331502123E-3</v>
      </c>
    </row>
    <row r="1268" spans="2:25">
      <c r="B1268" s="112">
        <v>45300</v>
      </c>
      <c r="C1268">
        <v>98.752228000000002</v>
      </c>
      <c r="D1268">
        <v>357.05114700000001</v>
      </c>
      <c r="E1268">
        <v>52.923088</v>
      </c>
      <c r="F1268">
        <v>48.760063000000002</v>
      </c>
      <c r="G1268">
        <v>75.893364000000005</v>
      </c>
      <c r="H1268">
        <v>170.66000399999999</v>
      </c>
      <c r="I1268">
        <v>211.86000100000001</v>
      </c>
      <c r="J1268">
        <v>92.830558999999994</v>
      </c>
      <c r="K1268">
        <v>536.25604199999998</v>
      </c>
      <c r="L1268">
        <v>184.904053</v>
      </c>
      <c r="M1268">
        <v>391.76956200000001</v>
      </c>
      <c r="O1268" s="22">
        <f t="shared" si="841"/>
        <v>-1.2386020041960766E-2</v>
      </c>
      <c r="P1268" s="22">
        <f t="shared" si="811"/>
        <v>-3.4295255717082807E-3</v>
      </c>
      <c r="Q1268" s="22">
        <f t="shared" si="812"/>
        <v>6.6982807026534363E-3</v>
      </c>
      <c r="R1268" s="22">
        <f t="shared" si="813"/>
        <v>-8.1236145152185912E-4</v>
      </c>
      <c r="S1268" s="22">
        <f t="shared" si="814"/>
        <v>-4.6954156747502918E-3</v>
      </c>
      <c r="T1268" s="22">
        <f t="shared" si="815"/>
        <v>-7.9060572513416361E-3</v>
      </c>
      <c r="U1268" s="22">
        <f t="shared" si="816"/>
        <v>-1.9529808223530121E-2</v>
      </c>
      <c r="V1268" s="22">
        <f t="shared" si="817"/>
        <v>-1.1725687852308653E-3</v>
      </c>
      <c r="W1268" s="22">
        <f t="shared" si="818"/>
        <v>3.4481026137578308E-3</v>
      </c>
      <c r="X1268" s="22">
        <f t="shared" si="819"/>
        <v>-2.2634148476687876E-3</v>
      </c>
      <c r="Y1268" s="22">
        <f t="shared" si="820"/>
        <v>-1.1960372154493748E-2</v>
      </c>
    </row>
    <row r="1269" spans="2:25">
      <c r="B1269" s="112">
        <v>45301</v>
      </c>
      <c r="C1269">
        <v>97.781257999999994</v>
      </c>
      <c r="D1269">
        <v>370.07733200000001</v>
      </c>
      <c r="E1269">
        <v>53.580844999999997</v>
      </c>
      <c r="F1269">
        <v>48.442923999999998</v>
      </c>
      <c r="G1269">
        <v>75.764076000000003</v>
      </c>
      <c r="H1269">
        <v>171.020004</v>
      </c>
      <c r="I1269">
        <v>208.970001</v>
      </c>
      <c r="J1269">
        <v>93.444809000000006</v>
      </c>
      <c r="K1269">
        <v>535.52886999999998</v>
      </c>
      <c r="L1269">
        <v>185.95271299999999</v>
      </c>
      <c r="M1269">
        <v>392.25775099999998</v>
      </c>
      <c r="O1269" s="22">
        <f t="shared" ref="O1269" si="842">(C1269/C1268)-1</f>
        <v>-9.8323857564004413E-3</v>
      </c>
      <c r="P1269" s="22">
        <f t="shared" si="811"/>
        <v>3.6482686330650438E-2</v>
      </c>
      <c r="Q1269" s="22">
        <f t="shared" si="812"/>
        <v>1.2428545363792676E-2</v>
      </c>
      <c r="R1269" s="22">
        <f t="shared" si="813"/>
        <v>-6.504072810570527E-3</v>
      </c>
      <c r="S1269" s="22">
        <f t="shared" si="814"/>
        <v>-1.703548152115153E-3</v>
      </c>
      <c r="T1269" s="22">
        <f t="shared" si="815"/>
        <v>2.1094573512374648E-3</v>
      </c>
      <c r="U1269" s="22">
        <f t="shared" si="816"/>
        <v>-1.3641083670154486E-2</v>
      </c>
      <c r="V1269" s="22">
        <f t="shared" si="817"/>
        <v>6.6168943354096843E-3</v>
      </c>
      <c r="W1269" s="22">
        <f t="shared" si="818"/>
        <v>-1.3560164232144789E-3</v>
      </c>
      <c r="X1269" s="22">
        <f t="shared" si="819"/>
        <v>5.671373790816725E-3</v>
      </c>
      <c r="Y1269" s="22">
        <f t="shared" si="820"/>
        <v>1.2461126318945581E-3</v>
      </c>
    </row>
    <row r="1270" spans="2:25">
      <c r="B1270" s="112">
        <v>45302</v>
      </c>
      <c r="C1270">
        <v>97.761436000000003</v>
      </c>
      <c r="D1270">
        <v>369.27819799999997</v>
      </c>
      <c r="E1270">
        <v>53.521053000000002</v>
      </c>
      <c r="F1270">
        <v>48.353729000000001</v>
      </c>
      <c r="G1270">
        <v>75.346367000000001</v>
      </c>
      <c r="H1270">
        <v>170.300003</v>
      </c>
      <c r="I1270">
        <v>207.64999399999999</v>
      </c>
      <c r="J1270">
        <v>90.403296999999995</v>
      </c>
      <c r="K1270">
        <v>537.56085199999995</v>
      </c>
      <c r="L1270">
        <v>185.35348500000001</v>
      </c>
      <c r="M1270">
        <v>388.78060900000003</v>
      </c>
      <c r="O1270" s="22">
        <f t="shared" ref="O1270:O1272" si="843">C1270/C1269-1</f>
        <v>-2.0271778462899182E-4</v>
      </c>
      <c r="P1270" s="22">
        <f t="shared" si="811"/>
        <v>-2.1593703015564403E-3</v>
      </c>
      <c r="Q1270" s="22">
        <f t="shared" si="812"/>
        <v>-1.1159211841469396E-3</v>
      </c>
      <c r="R1270" s="22">
        <f t="shared" si="813"/>
        <v>-1.8412389805371188E-3</v>
      </c>
      <c r="S1270" s="22">
        <f t="shared" si="814"/>
        <v>-5.5132857424408099E-3</v>
      </c>
      <c r="T1270" s="22">
        <f t="shared" si="815"/>
        <v>-4.2100396629624059E-3</v>
      </c>
      <c r="U1270" s="22">
        <f t="shared" si="816"/>
        <v>-6.3167296438879639E-3</v>
      </c>
      <c r="V1270" s="22">
        <f t="shared" si="817"/>
        <v>-3.2548752922166191E-2</v>
      </c>
      <c r="W1270" s="22">
        <f t="shared" si="818"/>
        <v>3.7943463253438114E-3</v>
      </c>
      <c r="X1270" s="22">
        <f t="shared" si="819"/>
        <v>-3.2224751676518393E-3</v>
      </c>
      <c r="Y1270" s="22">
        <f t="shared" si="820"/>
        <v>-8.8644315915632488E-3</v>
      </c>
    </row>
    <row r="1271" spans="2:25">
      <c r="B1271" s="112">
        <v>45303</v>
      </c>
      <c r="C1271">
        <v>99.029647999999995</v>
      </c>
      <c r="D1271">
        <v>374.09307899999999</v>
      </c>
      <c r="E1271">
        <v>53.590812999999997</v>
      </c>
      <c r="F1271">
        <v>48.700600000000001</v>
      </c>
      <c r="G1271">
        <v>75.117621999999997</v>
      </c>
      <c r="H1271">
        <v>169.050003</v>
      </c>
      <c r="I1271">
        <v>209.429993</v>
      </c>
      <c r="J1271">
        <v>90.769867000000005</v>
      </c>
      <c r="K1271">
        <v>519.462219</v>
      </c>
      <c r="L1271">
        <v>185.68306000000001</v>
      </c>
      <c r="M1271">
        <v>385.08431999999999</v>
      </c>
      <c r="O1271" s="22">
        <f t="shared" si="843"/>
        <v>1.2972518120539789E-2</v>
      </c>
      <c r="P1271" s="22">
        <f t="shared" si="811"/>
        <v>1.3038627858555696E-2</v>
      </c>
      <c r="Q1271" s="22">
        <f t="shared" si="812"/>
        <v>1.3034123226236538E-3</v>
      </c>
      <c r="R1271" s="22">
        <f t="shared" si="813"/>
        <v>7.1736142625111743E-3</v>
      </c>
      <c r="S1271" s="22">
        <f t="shared" si="814"/>
        <v>-3.0359127998832447E-3</v>
      </c>
      <c r="T1271" s="22">
        <f t="shared" si="815"/>
        <v>-7.3399881267177669E-3</v>
      </c>
      <c r="U1271" s="22">
        <f t="shared" si="816"/>
        <v>8.5721119741519747E-3</v>
      </c>
      <c r="V1271" s="22">
        <f t="shared" si="817"/>
        <v>4.0548299914329178E-3</v>
      </c>
      <c r="W1271" s="22">
        <f t="shared" si="818"/>
        <v>-3.3668063685560079E-2</v>
      </c>
      <c r="X1271" s="22">
        <f t="shared" si="819"/>
        <v>1.7780890388978676E-3</v>
      </c>
      <c r="Y1271" s="22">
        <f t="shared" si="820"/>
        <v>-9.507390323574616E-3</v>
      </c>
    </row>
    <row r="1272" spans="2:25">
      <c r="B1272" s="112">
        <v>45307</v>
      </c>
      <c r="C1272">
        <v>96.790465999999995</v>
      </c>
      <c r="D1272">
        <v>367.07052599999997</v>
      </c>
      <c r="E1272">
        <v>53.760235000000002</v>
      </c>
      <c r="F1272">
        <v>47.75909</v>
      </c>
      <c r="G1272">
        <v>73.317504999999997</v>
      </c>
      <c r="H1272">
        <v>167.990005</v>
      </c>
      <c r="I1272">
        <v>208.050003</v>
      </c>
      <c r="J1272">
        <v>90.710419000000002</v>
      </c>
      <c r="K1272">
        <v>517.11151099999995</v>
      </c>
      <c r="L1272">
        <v>183.39598100000001</v>
      </c>
      <c r="M1272">
        <v>383.92858899999999</v>
      </c>
      <c r="O1272" s="22">
        <f t="shared" si="843"/>
        <v>-2.2611228508052417E-2</v>
      </c>
      <c r="P1272" s="22">
        <f t="shared" si="811"/>
        <v>-1.8772207758486759E-2</v>
      </c>
      <c r="Q1272" s="22">
        <f t="shared" si="812"/>
        <v>3.1614000705681988E-3</v>
      </c>
      <c r="R1272" s="22">
        <f t="shared" si="813"/>
        <v>-1.9332616025264593E-2</v>
      </c>
      <c r="S1272" s="22">
        <f t="shared" si="814"/>
        <v>-2.3963977453918872E-2</v>
      </c>
      <c r="T1272" s="22">
        <f t="shared" si="815"/>
        <v>-6.2703222785509549E-3</v>
      </c>
      <c r="U1272" s="22">
        <f t="shared" si="816"/>
        <v>-6.5892663234725646E-3</v>
      </c>
      <c r="V1272" s="22">
        <f t="shared" si="817"/>
        <v>-6.5493100259805814E-4</v>
      </c>
      <c r="W1272" s="22">
        <f t="shared" si="818"/>
        <v>-4.5252723182165333E-3</v>
      </c>
      <c r="X1272" s="22">
        <f t="shared" si="819"/>
        <v>-1.2317111749450937E-2</v>
      </c>
      <c r="Y1272" s="22">
        <f t="shared" si="820"/>
        <v>-3.0012413904569879E-3</v>
      </c>
    </row>
    <row r="1273" spans="2:25">
      <c r="B1273" s="112">
        <v>45308</v>
      </c>
      <c r="C1273">
        <v>96.087006000000002</v>
      </c>
      <c r="D1273">
        <v>367.97955300000001</v>
      </c>
      <c r="E1273">
        <v>53.507762999999997</v>
      </c>
      <c r="F1273">
        <v>47.293297000000003</v>
      </c>
      <c r="G1273">
        <v>72.680999999999997</v>
      </c>
      <c r="H1273">
        <v>167.08999600000001</v>
      </c>
      <c r="I1273">
        <v>204.949997</v>
      </c>
      <c r="J1273">
        <v>89.709793000000005</v>
      </c>
      <c r="K1273">
        <v>522.878784</v>
      </c>
      <c r="L1273">
        <v>182.44718900000001</v>
      </c>
      <c r="M1273">
        <v>377.21343999999999</v>
      </c>
      <c r="O1273" s="22">
        <f t="shared" ref="O1273" si="844">(C1273/C1272)-1</f>
        <v>-7.2678645849271195E-3</v>
      </c>
      <c r="P1273" s="22">
        <f t="shared" si="811"/>
        <v>2.4764369122898255E-3</v>
      </c>
      <c r="Q1273" s="22">
        <f t="shared" si="812"/>
        <v>-4.6962592332419062E-3</v>
      </c>
      <c r="R1273" s="22">
        <f t="shared" si="813"/>
        <v>-9.752970586332288E-3</v>
      </c>
      <c r="S1273" s="22">
        <f t="shared" si="814"/>
        <v>-8.6814874565085409E-3</v>
      </c>
      <c r="T1273" s="22">
        <f t="shared" si="815"/>
        <v>-5.3575151688338707E-3</v>
      </c>
      <c r="U1273" s="22">
        <f t="shared" si="816"/>
        <v>-1.4900292983893948E-2</v>
      </c>
      <c r="V1273" s="22">
        <f t="shared" si="817"/>
        <v>-1.103099303289512E-2</v>
      </c>
      <c r="W1273" s="22">
        <f t="shared" si="818"/>
        <v>1.1152861379641665E-2</v>
      </c>
      <c r="X1273" s="22">
        <f t="shared" si="819"/>
        <v>-5.1734612439516825E-3</v>
      </c>
      <c r="Y1273" s="22">
        <f t="shared" si="820"/>
        <v>-1.7490619850661804E-2</v>
      </c>
    </row>
    <row r="1274" spans="2:25">
      <c r="B1274" s="112">
        <v>45309</v>
      </c>
      <c r="C1274">
        <v>95.908660999999995</v>
      </c>
      <c r="D1274">
        <v>375.73135400000001</v>
      </c>
      <c r="E1274">
        <v>54.228642000000001</v>
      </c>
      <c r="F1274">
        <v>46.758125</v>
      </c>
      <c r="G1274">
        <v>72.939575000000005</v>
      </c>
      <c r="H1274">
        <v>167.41999799999999</v>
      </c>
      <c r="I1274">
        <v>203.91000399999999</v>
      </c>
      <c r="J1274">
        <v>88.570464999999999</v>
      </c>
      <c r="K1274">
        <v>514.31256099999996</v>
      </c>
      <c r="L1274">
        <v>188.38961800000001</v>
      </c>
      <c r="M1274">
        <v>379.98321499999997</v>
      </c>
      <c r="O1274" s="22">
        <f t="shared" ref="O1274:O1276" si="845">C1274/C1273-1</f>
        <v>-1.8560782297660783E-3</v>
      </c>
      <c r="P1274" s="22">
        <f t="shared" si="811"/>
        <v>2.1065847101564339E-2</v>
      </c>
      <c r="Q1274" s="22">
        <f t="shared" si="812"/>
        <v>1.3472418946013587E-2</v>
      </c>
      <c r="R1274" s="22">
        <f t="shared" si="813"/>
        <v>-1.1316022226151912E-2</v>
      </c>
      <c r="S1274" s="22">
        <f t="shared" si="814"/>
        <v>3.5576698174213384E-3</v>
      </c>
      <c r="T1274" s="22">
        <f t="shared" si="815"/>
        <v>1.9749955586807477E-3</v>
      </c>
      <c r="U1274" s="22">
        <f t="shared" si="816"/>
        <v>-5.0743743118962792E-3</v>
      </c>
      <c r="V1274" s="22">
        <f t="shared" si="817"/>
        <v>-1.2700151922098502E-2</v>
      </c>
      <c r="W1274" s="22">
        <f t="shared" si="818"/>
        <v>-1.6382808524891379E-2</v>
      </c>
      <c r="X1274" s="22">
        <f t="shared" si="819"/>
        <v>3.2570679946184233E-2</v>
      </c>
      <c r="Y1274" s="22">
        <f t="shared" si="820"/>
        <v>7.3427261764584806E-3</v>
      </c>
    </row>
    <row r="1275" spans="2:25">
      <c r="B1275" s="112">
        <v>45310</v>
      </c>
      <c r="C1275">
        <v>96.057274000000007</v>
      </c>
      <c r="D1275">
        <v>383.04361</v>
      </c>
      <c r="E1275">
        <v>53.942946999999997</v>
      </c>
      <c r="F1275">
        <v>46.748210999999998</v>
      </c>
      <c r="G1275">
        <v>73.277725000000004</v>
      </c>
      <c r="H1275">
        <v>170.30999800000001</v>
      </c>
      <c r="I1275">
        <v>203.86999499999999</v>
      </c>
      <c r="J1275">
        <v>89.026191999999995</v>
      </c>
      <c r="K1275">
        <v>501.58270299999998</v>
      </c>
      <c r="L1275">
        <v>191.31587200000001</v>
      </c>
      <c r="M1275">
        <v>381.308289</v>
      </c>
      <c r="O1275" s="22">
        <f t="shared" si="845"/>
        <v>1.5495263769766954E-3</v>
      </c>
      <c r="P1275" s="22">
        <f t="shared" si="811"/>
        <v>1.9461394217316297E-2</v>
      </c>
      <c r="Q1275" s="22">
        <f t="shared" si="812"/>
        <v>-5.2683414052671074E-3</v>
      </c>
      <c r="R1275" s="22">
        <f t="shared" si="813"/>
        <v>-2.1202732145486625E-4</v>
      </c>
      <c r="S1275" s="22">
        <f t="shared" si="814"/>
        <v>4.636029206366965E-3</v>
      </c>
      <c r="T1275" s="22">
        <f t="shared" si="815"/>
        <v>1.7261976075283458E-2</v>
      </c>
      <c r="U1275" s="22">
        <f t="shared" si="816"/>
        <v>-1.9620910801410041E-4</v>
      </c>
      <c r="V1275" s="22">
        <f t="shared" si="817"/>
        <v>5.1453608152558505E-3</v>
      </c>
      <c r="W1275" s="22">
        <f t="shared" si="818"/>
        <v>-2.4751209605397895E-2</v>
      </c>
      <c r="X1275" s="22">
        <f t="shared" si="819"/>
        <v>1.5532989721333879E-2</v>
      </c>
      <c r="Y1275" s="22">
        <f t="shared" si="820"/>
        <v>3.4871908749969371E-3</v>
      </c>
    </row>
    <row r="1276" spans="2:25">
      <c r="B1276" s="112">
        <v>45313</v>
      </c>
      <c r="C1276">
        <v>95.928473999999994</v>
      </c>
      <c r="D1276">
        <v>381.37536599999999</v>
      </c>
      <c r="E1276">
        <v>53.946269999999998</v>
      </c>
      <c r="F1276">
        <v>46.569823999999997</v>
      </c>
      <c r="G1276">
        <v>73.983849000000006</v>
      </c>
      <c r="H1276">
        <v>170.11000100000001</v>
      </c>
      <c r="I1276">
        <v>204.020004</v>
      </c>
      <c r="J1276">
        <v>88.372314000000003</v>
      </c>
      <c r="K1276">
        <v>510.97567700000002</v>
      </c>
      <c r="L1276">
        <v>193.642899</v>
      </c>
      <c r="M1276">
        <v>383.17138699999998</v>
      </c>
      <c r="O1276" s="22">
        <f t="shared" si="845"/>
        <v>-1.3408667000066599E-3</v>
      </c>
      <c r="P1276" s="22">
        <f t="shared" si="811"/>
        <v>-4.355232554329791E-3</v>
      </c>
      <c r="Q1276" s="22">
        <f t="shared" si="812"/>
        <v>6.1602121960380174E-5</v>
      </c>
      <c r="R1276" s="22">
        <f t="shared" si="813"/>
        <v>-3.8159107307871309E-3</v>
      </c>
      <c r="S1276" s="22">
        <f t="shared" si="814"/>
        <v>9.6362707766923794E-3</v>
      </c>
      <c r="T1276" s="22">
        <f t="shared" si="815"/>
        <v>-1.1743115633175982E-3</v>
      </c>
      <c r="U1276" s="22">
        <f t="shared" si="816"/>
        <v>7.3580715004184505E-4</v>
      </c>
      <c r="V1276" s="22">
        <f t="shared" si="817"/>
        <v>-7.3447823085591724E-3</v>
      </c>
      <c r="W1276" s="22">
        <f t="shared" si="818"/>
        <v>1.8726670484887187E-2</v>
      </c>
      <c r="X1276" s="22">
        <f t="shared" si="819"/>
        <v>1.2163272057218455E-2</v>
      </c>
      <c r="Y1276" s="22">
        <f t="shared" si="820"/>
        <v>4.886067399389793E-3</v>
      </c>
    </row>
    <row r="1277" spans="2:25">
      <c r="B1277" s="112">
        <v>45314</v>
      </c>
      <c r="C1277">
        <v>97.008437999999998</v>
      </c>
      <c r="D1277">
        <v>384.79174799999998</v>
      </c>
      <c r="E1277">
        <v>54.082473999999998</v>
      </c>
      <c r="F1277">
        <v>47.045532000000001</v>
      </c>
      <c r="G1277">
        <v>74.282211000000004</v>
      </c>
      <c r="H1277">
        <v>168.990005</v>
      </c>
      <c r="I1277">
        <v>202.259995</v>
      </c>
      <c r="J1277">
        <v>88.293059999999997</v>
      </c>
      <c r="K1277">
        <v>513.49578899999995</v>
      </c>
      <c r="L1277">
        <v>194.93125900000001</v>
      </c>
      <c r="M1277">
        <v>386.03079200000002</v>
      </c>
      <c r="O1277" s="22">
        <f t="shared" ref="O1277" si="846">(C1277/C1276)-1</f>
        <v>1.1258012923253569E-2</v>
      </c>
      <c r="P1277" s="22">
        <f t="shared" si="811"/>
        <v>8.9580562998397006E-3</v>
      </c>
      <c r="Q1277" s="22">
        <f t="shared" si="812"/>
        <v>2.5248084807345528E-3</v>
      </c>
      <c r="R1277" s="22">
        <f t="shared" si="813"/>
        <v>1.0214940902503855E-2</v>
      </c>
      <c r="S1277" s="22">
        <f t="shared" si="814"/>
        <v>4.0327991045721046E-3</v>
      </c>
      <c r="T1277" s="22">
        <f t="shared" si="815"/>
        <v>-6.5839515220508238E-3</v>
      </c>
      <c r="U1277" s="22">
        <f t="shared" si="816"/>
        <v>-8.6266491789697142E-3</v>
      </c>
      <c r="V1277" s="22">
        <f t="shared" si="817"/>
        <v>-8.9681933642704603E-4</v>
      </c>
      <c r="W1277" s="22">
        <f t="shared" si="818"/>
        <v>4.9319607829394485E-3</v>
      </c>
      <c r="X1277" s="22">
        <f t="shared" si="819"/>
        <v>6.6532777946068933E-3</v>
      </c>
      <c r="Y1277" s="22">
        <f t="shared" si="820"/>
        <v>7.4624700512933018E-3</v>
      </c>
    </row>
    <row r="1278" spans="2:25">
      <c r="B1278" s="112">
        <v>45315</v>
      </c>
      <c r="C1278">
        <v>98.682877000000005</v>
      </c>
      <c r="D1278">
        <v>390.28591899999998</v>
      </c>
      <c r="E1278">
        <v>53.318409000000003</v>
      </c>
      <c r="F1278">
        <v>46.688751000000003</v>
      </c>
      <c r="G1278">
        <v>63.84948</v>
      </c>
      <c r="H1278">
        <v>170.5</v>
      </c>
      <c r="I1278">
        <v>196.759995</v>
      </c>
      <c r="J1278">
        <v>87.500480999999994</v>
      </c>
      <c r="K1278">
        <v>511.21472199999999</v>
      </c>
      <c r="L1278">
        <v>194.25212099999999</v>
      </c>
      <c r="M1278">
        <v>386.97729500000003</v>
      </c>
      <c r="O1278" s="22">
        <f t="shared" ref="O1278:O1280" si="847">C1278/C1277-1</f>
        <v>1.7260756224113383E-2</v>
      </c>
      <c r="P1278" s="22">
        <f t="shared" si="811"/>
        <v>1.4278297360992287E-2</v>
      </c>
      <c r="Q1278" s="22">
        <f t="shared" si="812"/>
        <v>-1.4127774554100414E-2</v>
      </c>
      <c r="R1278" s="22">
        <f t="shared" si="813"/>
        <v>-7.5837382389468688E-3</v>
      </c>
      <c r="S1278" s="22">
        <f t="shared" si="814"/>
        <v>-0.14044723305287732</v>
      </c>
      <c r="T1278" s="22">
        <f t="shared" si="815"/>
        <v>8.9354101149354825E-3</v>
      </c>
      <c r="U1278" s="22">
        <f t="shared" si="816"/>
        <v>-2.7192722910924672E-2</v>
      </c>
      <c r="V1278" s="22">
        <f t="shared" si="817"/>
        <v>-8.9766851437701467E-3</v>
      </c>
      <c r="W1278" s="22">
        <f t="shared" si="818"/>
        <v>-4.4422311708576245E-3</v>
      </c>
      <c r="X1278" s="22">
        <f t="shared" si="819"/>
        <v>-3.4839871423598678E-3</v>
      </c>
      <c r="Y1278" s="22">
        <f t="shared" si="820"/>
        <v>2.451884719082198E-3</v>
      </c>
    </row>
    <row r="1279" spans="2:25">
      <c r="B1279" s="112">
        <v>45316</v>
      </c>
      <c r="C1279">
        <v>101.189575</v>
      </c>
      <c r="D1279">
        <v>392.76327500000002</v>
      </c>
      <c r="E1279">
        <v>54.095759999999999</v>
      </c>
      <c r="F1279">
        <v>47.194186999999999</v>
      </c>
      <c r="G1279">
        <v>63.759974999999997</v>
      </c>
      <c r="H1279">
        <v>172.94000199999999</v>
      </c>
      <c r="I1279">
        <v>200.21000699999999</v>
      </c>
      <c r="J1279">
        <v>88.837952000000001</v>
      </c>
      <c r="K1279">
        <v>491.46258499999999</v>
      </c>
      <c r="L1279">
        <v>193.92254600000001</v>
      </c>
      <c r="M1279">
        <v>391.56033300000001</v>
      </c>
      <c r="O1279" s="22">
        <f t="shared" si="847"/>
        <v>2.5401549652833921E-2</v>
      </c>
      <c r="P1279" s="22">
        <f t="shared" si="811"/>
        <v>6.3475413264910685E-3</v>
      </c>
      <c r="Q1279" s="22">
        <f t="shared" si="812"/>
        <v>1.4579411024811195E-2</v>
      </c>
      <c r="R1279" s="22">
        <f t="shared" si="813"/>
        <v>1.0825648345144101E-2</v>
      </c>
      <c r="S1279" s="22">
        <f t="shared" si="814"/>
        <v>-1.4018125128035797E-3</v>
      </c>
      <c r="T1279" s="22">
        <f t="shared" si="815"/>
        <v>1.4310862170088035E-2</v>
      </c>
      <c r="U1279" s="22">
        <f t="shared" si="816"/>
        <v>1.753411307008812E-2</v>
      </c>
      <c r="V1279" s="22">
        <f t="shared" si="817"/>
        <v>1.5285298831671623E-2</v>
      </c>
      <c r="W1279" s="22">
        <f t="shared" si="818"/>
        <v>-3.8637652927374089E-2</v>
      </c>
      <c r="X1279" s="22">
        <f t="shared" si="819"/>
        <v>-1.696635271230762E-3</v>
      </c>
      <c r="Y1279" s="22">
        <f t="shared" si="820"/>
        <v>1.1843170282122006E-2</v>
      </c>
    </row>
    <row r="1280" spans="2:25">
      <c r="B1280" s="112">
        <v>45317</v>
      </c>
      <c r="C1280">
        <v>102.05156700000001</v>
      </c>
      <c r="D1280">
        <v>393.72226000000001</v>
      </c>
      <c r="E1280">
        <v>54.570811999999997</v>
      </c>
      <c r="F1280">
        <v>47.937480999999998</v>
      </c>
      <c r="G1280">
        <v>64.316917000000004</v>
      </c>
      <c r="H1280">
        <v>172.279999</v>
      </c>
      <c r="I1280">
        <v>197.28999300000001</v>
      </c>
      <c r="J1280">
        <v>89.184708000000001</v>
      </c>
      <c r="K1280">
        <v>501.22412100000003</v>
      </c>
      <c r="L1280">
        <v>192.17477400000001</v>
      </c>
      <c r="M1280">
        <v>392.16806000000003</v>
      </c>
      <c r="O1280" s="22">
        <f t="shared" si="847"/>
        <v>8.5185850419868814E-3</v>
      </c>
      <c r="P1280" s="22">
        <f t="shared" si="811"/>
        <v>2.4416361229291361E-3</v>
      </c>
      <c r="Q1280" s="22">
        <f t="shared" si="812"/>
        <v>8.7816864020395791E-3</v>
      </c>
      <c r="R1280" s="22">
        <f t="shared" si="813"/>
        <v>1.574969391887171E-2</v>
      </c>
      <c r="S1280" s="22">
        <f t="shared" si="814"/>
        <v>8.7349783308416917E-3</v>
      </c>
      <c r="T1280" s="22">
        <f t="shared" si="815"/>
        <v>-3.8163697951153486E-3</v>
      </c>
      <c r="U1280" s="22">
        <f t="shared" si="816"/>
        <v>-1.4584755496262369E-2</v>
      </c>
      <c r="V1280" s="22">
        <f t="shared" si="817"/>
        <v>3.9032417136315445E-3</v>
      </c>
      <c r="W1280" s="22">
        <f t="shared" si="818"/>
        <v>1.9862215960956719E-2</v>
      </c>
      <c r="X1280" s="22">
        <f t="shared" si="819"/>
        <v>-9.0127323307729323E-3</v>
      </c>
      <c r="Y1280" s="22">
        <f t="shared" si="820"/>
        <v>1.5520647746511962E-3</v>
      </c>
    </row>
    <row r="1281" spans="2:25">
      <c r="B1281" s="112">
        <v>45320</v>
      </c>
      <c r="C1281">
        <v>102.180367</v>
      </c>
      <c r="D1281">
        <v>400.59494000000001</v>
      </c>
      <c r="E1281">
        <v>54.826602999999999</v>
      </c>
      <c r="F1281">
        <v>48.323993999999999</v>
      </c>
      <c r="G1281">
        <v>63.163246000000001</v>
      </c>
      <c r="H1281">
        <v>172.729996</v>
      </c>
      <c r="I1281">
        <v>199.11000100000001</v>
      </c>
      <c r="J1281">
        <v>89.749413000000004</v>
      </c>
      <c r="K1281">
        <v>502.55886800000002</v>
      </c>
      <c r="L1281">
        <v>191.485657</v>
      </c>
      <c r="M1281">
        <v>396.21310399999999</v>
      </c>
      <c r="O1281" s="22">
        <f t="shared" ref="O1281" si="848">(C1281/C1280)-1</f>
        <v>1.2621070286946701E-3</v>
      </c>
      <c r="P1281" s="22">
        <f t="shared" si="811"/>
        <v>1.7455655161585204E-2</v>
      </c>
      <c r="Q1281" s="22">
        <f t="shared" si="812"/>
        <v>4.6873225928909523E-3</v>
      </c>
      <c r="R1281" s="22">
        <f t="shared" si="813"/>
        <v>8.0628558684592289E-3</v>
      </c>
      <c r="S1281" s="22">
        <f t="shared" si="814"/>
        <v>-1.7937287012684489E-2</v>
      </c>
      <c r="T1281" s="22">
        <f t="shared" si="815"/>
        <v>2.6120095345485428E-3</v>
      </c>
      <c r="U1281" s="22">
        <f t="shared" si="816"/>
        <v>9.2250396095863163E-3</v>
      </c>
      <c r="V1281" s="22">
        <f t="shared" si="817"/>
        <v>6.3318590447143386E-3</v>
      </c>
      <c r="W1281" s="22">
        <f t="shared" si="818"/>
        <v>2.6629743942430117E-3</v>
      </c>
      <c r="X1281" s="22">
        <f t="shared" si="819"/>
        <v>-3.5858868760788587E-3</v>
      </c>
      <c r="Y1281" s="22">
        <f t="shared" si="820"/>
        <v>1.0314567688148646E-2</v>
      </c>
    </row>
    <row r="1282" spans="2:25">
      <c r="B1282" s="112">
        <v>45321</v>
      </c>
      <c r="C1282">
        <v>103.884529</v>
      </c>
      <c r="D1282">
        <v>399.635986</v>
      </c>
      <c r="E1282">
        <v>55.009315000000001</v>
      </c>
      <c r="F1282">
        <v>48.601494000000002</v>
      </c>
      <c r="G1282">
        <v>62.606307999999999</v>
      </c>
      <c r="H1282">
        <v>176.270004</v>
      </c>
      <c r="I1282">
        <v>195.55999800000001</v>
      </c>
      <c r="J1282">
        <v>89.838584999999995</v>
      </c>
      <c r="K1282">
        <v>501.63250699999998</v>
      </c>
      <c r="L1282">
        <v>187.800354</v>
      </c>
      <c r="M1282">
        <v>395.46585099999999</v>
      </c>
      <c r="O1282" s="22">
        <f t="shared" ref="O1282:O1284" si="849">C1282/C1281-1</f>
        <v>1.6677978852825959E-2</v>
      </c>
      <c r="P1282" s="22">
        <f t="shared" si="811"/>
        <v>-2.3938245450628726E-3</v>
      </c>
      <c r="Q1282" s="22">
        <f t="shared" si="812"/>
        <v>3.3325427803725383E-3</v>
      </c>
      <c r="R1282" s="22">
        <f t="shared" si="813"/>
        <v>5.7424889176171945E-3</v>
      </c>
      <c r="S1282" s="22">
        <f t="shared" si="814"/>
        <v>-8.8174379131813474E-3</v>
      </c>
      <c r="T1282" s="22">
        <f t="shared" si="815"/>
        <v>2.0494460035765938E-2</v>
      </c>
      <c r="U1282" s="22">
        <f t="shared" si="816"/>
        <v>-1.7829355543019676E-2</v>
      </c>
      <c r="V1282" s="22">
        <f t="shared" si="817"/>
        <v>9.9356638689096499E-4</v>
      </c>
      <c r="W1282" s="22">
        <f t="shared" si="818"/>
        <v>-1.8432885359015438E-3</v>
      </c>
      <c r="X1282" s="22">
        <f t="shared" si="819"/>
        <v>-1.9245843567280874E-2</v>
      </c>
      <c r="Y1282" s="22">
        <f t="shared" si="820"/>
        <v>-1.885987597219918E-3</v>
      </c>
    </row>
    <row r="1283" spans="2:25">
      <c r="B1283" s="112">
        <v>45322</v>
      </c>
      <c r="C1283">
        <v>101.86331199999999</v>
      </c>
      <c r="D1283">
        <v>389.72650099999998</v>
      </c>
      <c r="E1283">
        <v>54.896366</v>
      </c>
      <c r="F1283">
        <v>48.254620000000003</v>
      </c>
      <c r="G1283">
        <v>61.462584999999997</v>
      </c>
      <c r="H1283">
        <v>174.36000100000001</v>
      </c>
      <c r="I1283">
        <v>195.64999399999999</v>
      </c>
      <c r="J1283">
        <v>90.056540999999996</v>
      </c>
      <c r="K1283">
        <v>509.73056000000003</v>
      </c>
      <c r="L1283">
        <v>184.16499300000001</v>
      </c>
      <c r="M1283">
        <v>392.12820399999998</v>
      </c>
      <c r="O1283" s="22">
        <f t="shared" si="849"/>
        <v>-1.94563812288161E-2</v>
      </c>
      <c r="P1283" s="22">
        <f t="shared" si="811"/>
        <v>-2.4796277980832282E-2</v>
      </c>
      <c r="Q1283" s="22">
        <f t="shared" si="812"/>
        <v>-2.0532704324712769E-3</v>
      </c>
      <c r="R1283" s="22">
        <f t="shared" si="813"/>
        <v>-7.1371057029645524E-3</v>
      </c>
      <c r="S1283" s="22">
        <f t="shared" si="814"/>
        <v>-1.8268494606006769E-2</v>
      </c>
      <c r="T1283" s="22">
        <f t="shared" si="815"/>
        <v>-1.0835666628792873E-2</v>
      </c>
      <c r="U1283" s="22">
        <f t="shared" si="816"/>
        <v>4.6019636387995E-4</v>
      </c>
      <c r="V1283" s="22">
        <f t="shared" si="817"/>
        <v>2.4260845159125299E-3</v>
      </c>
      <c r="W1283" s="22">
        <f t="shared" si="818"/>
        <v>1.6143397580890895E-2</v>
      </c>
      <c r="X1283" s="22">
        <f t="shared" si="819"/>
        <v>-1.935758331957127E-2</v>
      </c>
      <c r="Y1283" s="22">
        <f t="shared" si="820"/>
        <v>-8.4397856137520266E-3</v>
      </c>
    </row>
    <row r="1284" spans="2:25">
      <c r="B1284" s="112">
        <v>45323</v>
      </c>
      <c r="C1284">
        <v>101.447182</v>
      </c>
      <c r="D1284">
        <v>394.36157200000002</v>
      </c>
      <c r="E1284">
        <v>55.912903</v>
      </c>
      <c r="F1284">
        <v>49.067287</v>
      </c>
      <c r="G1284">
        <v>61.621712000000002</v>
      </c>
      <c r="H1284">
        <v>173.729996</v>
      </c>
      <c r="I1284">
        <v>198.38999899999999</v>
      </c>
      <c r="J1284">
        <v>91.919098000000005</v>
      </c>
      <c r="K1284">
        <v>505.14865099999997</v>
      </c>
      <c r="L1284">
        <v>186.621872</v>
      </c>
      <c r="M1284">
        <v>392.227844</v>
      </c>
      <c r="O1284" s="22">
        <f t="shared" si="849"/>
        <v>-4.0851803444207357E-3</v>
      </c>
      <c r="P1284" s="22">
        <f t="shared" si="811"/>
        <v>1.1893137849509516E-2</v>
      </c>
      <c r="Q1284" s="22">
        <f t="shared" si="812"/>
        <v>1.8517382370993429E-2</v>
      </c>
      <c r="R1284" s="22">
        <f t="shared" si="813"/>
        <v>1.6841226808956167E-2</v>
      </c>
      <c r="S1284" s="22">
        <f t="shared" si="814"/>
        <v>2.5890059781898955E-3</v>
      </c>
      <c r="T1284" s="22">
        <f t="shared" si="815"/>
        <v>-3.6132426954964547E-3</v>
      </c>
      <c r="U1284" s="22">
        <f t="shared" si="816"/>
        <v>1.4004626036431045E-2</v>
      </c>
      <c r="V1284" s="22">
        <f t="shared" si="817"/>
        <v>2.06820846028275E-2</v>
      </c>
      <c r="W1284" s="22">
        <f t="shared" si="818"/>
        <v>-8.9888842450412954E-3</v>
      </c>
      <c r="X1284" s="22">
        <f t="shared" si="819"/>
        <v>1.3340640693858541E-2</v>
      </c>
      <c r="Y1284" s="22">
        <f t="shared" si="820"/>
        <v>2.5410056961883143E-4</v>
      </c>
    </row>
    <row r="1285" spans="2:25">
      <c r="B1285" s="112">
        <v>45324</v>
      </c>
      <c r="C1285">
        <v>101.031052</v>
      </c>
      <c r="D1285">
        <v>474.48654199999999</v>
      </c>
      <c r="E1285">
        <v>56.331482000000001</v>
      </c>
      <c r="F1285">
        <v>48.651046999999998</v>
      </c>
      <c r="G1285">
        <v>62.019526999999997</v>
      </c>
      <c r="H1285">
        <v>174.729996</v>
      </c>
      <c r="I1285">
        <v>193.509995</v>
      </c>
      <c r="J1285">
        <v>90.254683999999997</v>
      </c>
      <c r="K1285">
        <v>508.22653200000002</v>
      </c>
      <c r="L1285">
        <v>185.613159</v>
      </c>
      <c r="M1285">
        <v>391.15185500000001</v>
      </c>
      <c r="O1285" s="22">
        <f t="shared" ref="O1285" si="850">(C1285/C1284)-1</f>
        <v>-4.1019374988651158E-3</v>
      </c>
      <c r="P1285" s="22">
        <f t="shared" si="811"/>
        <v>0.20317641395343644</v>
      </c>
      <c r="Q1285" s="22">
        <f t="shared" si="812"/>
        <v>7.4862684200103224E-3</v>
      </c>
      <c r="R1285" s="22">
        <f t="shared" si="813"/>
        <v>-8.4830449256344531E-3</v>
      </c>
      <c r="S1285" s="22">
        <f t="shared" si="814"/>
        <v>6.4557602683936732E-3</v>
      </c>
      <c r="T1285" s="22">
        <f t="shared" si="815"/>
        <v>5.7560583838383028E-3</v>
      </c>
      <c r="U1285" s="22">
        <f t="shared" si="816"/>
        <v>-2.4598034299097793E-2</v>
      </c>
      <c r="V1285" s="22">
        <f t="shared" si="817"/>
        <v>-1.8107379600265538E-2</v>
      </c>
      <c r="W1285" s="22">
        <f t="shared" si="818"/>
        <v>6.0930203295743723E-3</v>
      </c>
      <c r="X1285" s="22">
        <f t="shared" si="819"/>
        <v>-5.405116716437175E-3</v>
      </c>
      <c r="Y1285" s="22">
        <f t="shared" si="820"/>
        <v>-2.743275411115409E-3</v>
      </c>
    </row>
    <row r="1286" spans="2:25">
      <c r="B1286" s="112">
        <v>45327</v>
      </c>
      <c r="C1286">
        <v>100.61492200000001</v>
      </c>
      <c r="D1286">
        <v>458.92306500000001</v>
      </c>
      <c r="E1286">
        <v>56.029175000000002</v>
      </c>
      <c r="F1286">
        <v>48.809615999999998</v>
      </c>
      <c r="G1286">
        <v>60.875805</v>
      </c>
      <c r="H1286">
        <v>174.5</v>
      </c>
      <c r="I1286">
        <v>189.470001</v>
      </c>
      <c r="J1286">
        <v>88.837952000000001</v>
      </c>
      <c r="K1286">
        <v>500.98504600000001</v>
      </c>
      <c r="L1286">
        <v>187.440811</v>
      </c>
      <c r="M1286">
        <v>384.60607900000002</v>
      </c>
      <c r="O1286" s="22">
        <f t="shared" ref="O1286:O1288" si="851">C1286/C1285-1</f>
        <v>-4.1188326931407282E-3</v>
      </c>
      <c r="P1286" s="22">
        <f t="shared" si="811"/>
        <v>-3.2800671088369815E-2</v>
      </c>
      <c r="Q1286" s="22">
        <f t="shared" si="812"/>
        <v>-5.3665728162450854E-3</v>
      </c>
      <c r="R1286" s="22">
        <f t="shared" si="813"/>
        <v>3.2593132065585895E-3</v>
      </c>
      <c r="S1286" s="22">
        <f t="shared" si="814"/>
        <v>-1.8441320908493819E-2</v>
      </c>
      <c r="T1286" s="22">
        <f t="shared" si="815"/>
        <v>-1.3162937404290753E-3</v>
      </c>
      <c r="U1286" s="22">
        <f t="shared" si="816"/>
        <v>-2.0877443565641141E-2</v>
      </c>
      <c r="V1286" s="22">
        <f t="shared" si="817"/>
        <v>-1.5697046814766913E-2</v>
      </c>
      <c r="W1286" s="22">
        <f t="shared" si="818"/>
        <v>-1.4248539861748122E-2</v>
      </c>
      <c r="X1286" s="22">
        <f t="shared" si="819"/>
        <v>9.8465648117114224E-3</v>
      </c>
      <c r="Y1286" s="22">
        <f t="shared" si="820"/>
        <v>-1.6734615767065697E-2</v>
      </c>
    </row>
    <row r="1287" spans="2:25">
      <c r="B1287" s="112">
        <v>45328</v>
      </c>
      <c r="C1287">
        <v>101.30847199999999</v>
      </c>
      <c r="D1287">
        <v>454.23803700000002</v>
      </c>
      <c r="E1287">
        <v>56.411205000000002</v>
      </c>
      <c r="F1287">
        <v>49.424067999999998</v>
      </c>
      <c r="G1287">
        <v>65.381073000000001</v>
      </c>
      <c r="H1287">
        <v>175.10000600000001</v>
      </c>
      <c r="I1287">
        <v>191.66999799999999</v>
      </c>
      <c r="J1287">
        <v>88.937027</v>
      </c>
      <c r="K1287">
        <v>508.66479500000003</v>
      </c>
      <c r="L1287">
        <v>189.058762</v>
      </c>
      <c r="M1287">
        <v>387.465485</v>
      </c>
      <c r="O1287" s="22">
        <f t="shared" si="851"/>
        <v>6.8931127333178299E-3</v>
      </c>
      <c r="P1287" s="22">
        <f t="shared" si="811"/>
        <v>-1.020874381199377E-2</v>
      </c>
      <c r="Q1287" s="22">
        <f t="shared" si="812"/>
        <v>6.8184120148120364E-3</v>
      </c>
      <c r="R1287" s="22">
        <f t="shared" si="813"/>
        <v>1.2588748905543623E-2</v>
      </c>
      <c r="S1287" s="22">
        <f t="shared" si="814"/>
        <v>7.4007530578034997E-2</v>
      </c>
      <c r="T1287" s="22">
        <f t="shared" si="815"/>
        <v>3.4384297994269897E-3</v>
      </c>
      <c r="U1287" s="22">
        <f t="shared" si="816"/>
        <v>1.1611320992181762E-2</v>
      </c>
      <c r="V1287" s="22">
        <f t="shared" si="817"/>
        <v>1.1152328230168429E-3</v>
      </c>
      <c r="W1287" s="22">
        <f t="shared" si="818"/>
        <v>1.5329297872894943E-2</v>
      </c>
      <c r="X1287" s="22">
        <f t="shared" si="819"/>
        <v>8.6317968395901445E-3</v>
      </c>
      <c r="Y1287" s="22">
        <f t="shared" si="820"/>
        <v>7.4346354780314705E-3</v>
      </c>
    </row>
    <row r="1288" spans="2:25">
      <c r="B1288" s="112">
        <v>45329</v>
      </c>
      <c r="C1288">
        <v>101.27874799999999</v>
      </c>
      <c r="D1288">
        <v>469.092285</v>
      </c>
      <c r="E1288">
        <v>56.268360000000001</v>
      </c>
      <c r="F1288">
        <v>48.462746000000003</v>
      </c>
      <c r="G1288">
        <v>66.117035000000001</v>
      </c>
      <c r="H1288">
        <v>175.429993</v>
      </c>
      <c r="I1288">
        <v>193.61999499999999</v>
      </c>
      <c r="J1288">
        <v>88.639815999999996</v>
      </c>
      <c r="K1288">
        <v>517.35058600000002</v>
      </c>
      <c r="L1288">
        <v>189.16862499999999</v>
      </c>
      <c r="M1288">
        <v>384.52639799999997</v>
      </c>
      <c r="O1288" s="22">
        <f t="shared" si="851"/>
        <v>-2.9340093097052211E-4</v>
      </c>
      <c r="P1288" s="22">
        <f t="shared" si="811"/>
        <v>3.2701462207137766E-2</v>
      </c>
      <c r="Q1288" s="22">
        <f t="shared" si="812"/>
        <v>-2.5322096913192871E-3</v>
      </c>
      <c r="R1288" s="22">
        <f t="shared" si="813"/>
        <v>-1.9450483112802397E-2</v>
      </c>
      <c r="S1288" s="22">
        <f t="shared" si="814"/>
        <v>1.1256499262408903E-2</v>
      </c>
      <c r="T1288" s="22">
        <f t="shared" si="815"/>
        <v>1.8845630422192894E-3</v>
      </c>
      <c r="U1288" s="22">
        <f t="shared" si="816"/>
        <v>1.0173720563194211E-2</v>
      </c>
      <c r="V1288" s="22">
        <f t="shared" si="817"/>
        <v>-3.3418139781083989E-3</v>
      </c>
      <c r="W1288" s="22">
        <f t="shared" si="818"/>
        <v>1.7075667680127138E-2</v>
      </c>
      <c r="X1288" s="22">
        <f t="shared" si="819"/>
        <v>5.8110504288610976E-4</v>
      </c>
      <c r="Y1288" s="22">
        <f t="shared" si="820"/>
        <v>-7.5854162855306662E-3</v>
      </c>
    </row>
    <row r="1289" spans="2:25">
      <c r="B1289" s="112">
        <v>45330</v>
      </c>
      <c r="C1289">
        <v>103.01263400000001</v>
      </c>
      <c r="D1289">
        <v>469.50186200000002</v>
      </c>
      <c r="E1289">
        <v>56.265040999999997</v>
      </c>
      <c r="F1289">
        <v>50.22683</v>
      </c>
      <c r="G1289">
        <v>66.733649999999997</v>
      </c>
      <c r="H1289">
        <v>174.800003</v>
      </c>
      <c r="I1289">
        <v>193.63999899999999</v>
      </c>
      <c r="J1289">
        <v>87.847237000000007</v>
      </c>
      <c r="K1289">
        <v>518.04785200000003</v>
      </c>
      <c r="L1289">
        <v>188.080017</v>
      </c>
      <c r="M1289">
        <v>384.40679899999998</v>
      </c>
      <c r="O1289" s="22">
        <f t="shared" ref="O1289" si="852">(C1289/C1288)-1</f>
        <v>1.7119939120890493E-2</v>
      </c>
      <c r="P1289" s="22">
        <f t="shared" ref="P1289:P1322" si="853">D1289/D1288-1</f>
        <v>8.731267025634537E-4</v>
      </c>
      <c r="Q1289" s="22">
        <f t="shared" ref="Q1289:Q1322" si="854">E1289/E1288-1</f>
        <v>-5.898519167801819E-5</v>
      </c>
      <c r="R1289" s="22">
        <f t="shared" ref="R1289:R1322" si="855">F1289/F1288-1</f>
        <v>3.6400826317187995E-2</v>
      </c>
      <c r="S1289" s="22">
        <f t="shared" ref="S1289:S1322" si="856">G1289/G1288-1</f>
        <v>9.3261139130027537E-3</v>
      </c>
      <c r="T1289" s="22">
        <f t="shared" ref="T1289:T1322" si="857">H1289/H1288-1</f>
        <v>-3.5911191081219318E-3</v>
      </c>
      <c r="U1289" s="22">
        <f t="shared" ref="U1289:U1322" si="858">I1289/I1288-1</f>
        <v>1.0331577583189144E-4</v>
      </c>
      <c r="V1289" s="22">
        <f t="shared" ref="V1289:V1322" si="859">J1289/J1288-1</f>
        <v>-8.9415686512704928E-3</v>
      </c>
      <c r="W1289" s="22">
        <f t="shared" ref="W1289:W1322" si="860">K1289/K1288-1</f>
        <v>1.3477630428353482E-3</v>
      </c>
      <c r="X1289" s="22">
        <f t="shared" ref="X1289:X1322" si="861">L1289/L1288-1</f>
        <v>-5.7546963720860322E-3</v>
      </c>
      <c r="Y1289" s="22">
        <f t="shared" ref="Y1289:Y1322" si="862">M1289/M1288-1</f>
        <v>-3.1102936137039627E-4</v>
      </c>
    </row>
    <row r="1290" spans="2:25">
      <c r="B1290" s="112">
        <v>45331</v>
      </c>
      <c r="C1290">
        <v>100.832893</v>
      </c>
      <c r="D1290">
        <v>467.613831</v>
      </c>
      <c r="E1290">
        <v>56.235142000000003</v>
      </c>
      <c r="F1290">
        <v>50.157454999999999</v>
      </c>
      <c r="G1290">
        <v>67.310478000000003</v>
      </c>
      <c r="H1290">
        <v>175.009995</v>
      </c>
      <c r="I1290">
        <v>194.44000199999999</v>
      </c>
      <c r="J1290">
        <v>88.233611999999994</v>
      </c>
      <c r="K1290">
        <v>516.18511999999998</v>
      </c>
      <c r="L1290">
        <v>188.85000600000001</v>
      </c>
      <c r="M1290">
        <v>379.88357500000001</v>
      </c>
      <c r="O1290" s="22">
        <f t="shared" ref="O1290:O1292" si="863">C1290/C1289-1</f>
        <v>-2.1159938498417685E-2</v>
      </c>
      <c r="P1290" s="22">
        <f t="shared" si="853"/>
        <v>-4.0213493338605577E-3</v>
      </c>
      <c r="Q1290" s="22">
        <f t="shared" si="854"/>
        <v>-5.3139568493321132E-4</v>
      </c>
      <c r="R1290" s="22">
        <f t="shared" si="855"/>
        <v>-1.3812338943151037E-3</v>
      </c>
      <c r="S1290" s="22">
        <f t="shared" si="856"/>
        <v>8.6437352070507512E-3</v>
      </c>
      <c r="T1290" s="22">
        <f t="shared" si="857"/>
        <v>1.2013272105035888E-3</v>
      </c>
      <c r="U1290" s="22">
        <f t="shared" si="858"/>
        <v>4.1313933285034299E-3</v>
      </c>
      <c r="V1290" s="22">
        <f t="shared" si="859"/>
        <v>4.3982601296839174E-3</v>
      </c>
      <c r="W1290" s="22">
        <f t="shared" si="860"/>
        <v>-3.5956755593304912E-3</v>
      </c>
      <c r="X1290" s="22">
        <f t="shared" si="861"/>
        <v>4.0939436963152165E-3</v>
      </c>
      <c r="Y1290" s="22">
        <f t="shared" si="862"/>
        <v>-1.1766763781927758E-2</v>
      </c>
    </row>
    <row r="1291" spans="2:25">
      <c r="B1291" s="112">
        <v>45334</v>
      </c>
      <c r="C1291">
        <v>102.220001</v>
      </c>
      <c r="D1291">
        <v>468.40301499999998</v>
      </c>
      <c r="E1291">
        <v>56.573985999999998</v>
      </c>
      <c r="F1291">
        <v>50.137633999999998</v>
      </c>
      <c r="G1291">
        <v>68.096169000000003</v>
      </c>
      <c r="H1291">
        <v>175.78999300000001</v>
      </c>
      <c r="I1291">
        <v>191.770004</v>
      </c>
      <c r="J1291">
        <v>88.619995000000003</v>
      </c>
      <c r="K1291">
        <v>515.60742200000004</v>
      </c>
      <c r="L1291">
        <v>187.14999399999999</v>
      </c>
      <c r="M1291">
        <v>387.95370500000001</v>
      </c>
      <c r="O1291" s="22">
        <f t="shared" si="863"/>
        <v>1.3756503049059621E-2</v>
      </c>
      <c r="P1291" s="22">
        <f t="shared" si="853"/>
        <v>1.6876831857439711E-3</v>
      </c>
      <c r="Q1291" s="22">
        <f t="shared" si="854"/>
        <v>6.0254849183094539E-3</v>
      </c>
      <c r="R1291" s="22">
        <f t="shared" si="855"/>
        <v>-3.9517555266710414E-4</v>
      </c>
      <c r="S1291" s="22">
        <f t="shared" si="856"/>
        <v>1.1672640328003636E-2</v>
      </c>
      <c r="T1291" s="22">
        <f t="shared" si="857"/>
        <v>4.4568768772321743E-3</v>
      </c>
      <c r="U1291" s="22">
        <f t="shared" si="858"/>
        <v>-1.373173201263389E-2</v>
      </c>
      <c r="V1291" s="22">
        <f t="shared" si="859"/>
        <v>4.3790908163208186E-3</v>
      </c>
      <c r="W1291" s="22">
        <f t="shared" si="860"/>
        <v>-1.1191682549855919E-3</v>
      </c>
      <c r="X1291" s="22">
        <f t="shared" si="861"/>
        <v>-9.001916579234881E-3</v>
      </c>
      <c r="Y1291" s="22">
        <f t="shared" si="862"/>
        <v>2.1243692886695698E-2</v>
      </c>
    </row>
    <row r="1292" spans="2:25">
      <c r="B1292" s="112">
        <v>45335</v>
      </c>
      <c r="C1292">
        <v>101.339996</v>
      </c>
      <c r="D1292">
        <v>459.63232399999998</v>
      </c>
      <c r="E1292">
        <v>56.188633000000003</v>
      </c>
      <c r="F1292">
        <v>49.652011999999999</v>
      </c>
      <c r="G1292">
        <v>66.475066999999996</v>
      </c>
      <c r="H1292">
        <v>174.259995</v>
      </c>
      <c r="I1292">
        <v>188.41999799999999</v>
      </c>
      <c r="J1292">
        <v>86.669998000000007</v>
      </c>
      <c r="K1292">
        <v>514.82049600000005</v>
      </c>
      <c r="L1292">
        <v>185.03999300000001</v>
      </c>
      <c r="M1292">
        <v>377.87100199999998</v>
      </c>
      <c r="O1292" s="22">
        <f t="shared" si="863"/>
        <v>-8.6089316316871889E-3</v>
      </c>
      <c r="P1292" s="22">
        <f t="shared" si="853"/>
        <v>-1.8724668115127296E-2</v>
      </c>
      <c r="Q1292" s="22">
        <f t="shared" si="854"/>
        <v>-6.8114875271471087E-3</v>
      </c>
      <c r="R1292" s="22">
        <f t="shared" si="855"/>
        <v>-9.6857781521959563E-3</v>
      </c>
      <c r="S1292" s="22">
        <f t="shared" si="856"/>
        <v>-2.3806067563066691E-2</v>
      </c>
      <c r="T1292" s="22">
        <f t="shared" si="857"/>
        <v>-8.703555725154466E-3</v>
      </c>
      <c r="U1292" s="22">
        <f t="shared" si="858"/>
        <v>-1.7468873807814145E-2</v>
      </c>
      <c r="V1292" s="22">
        <f t="shared" si="859"/>
        <v>-2.2004029677501036E-2</v>
      </c>
      <c r="W1292" s="22">
        <f t="shared" si="860"/>
        <v>-1.526211544720546E-3</v>
      </c>
      <c r="X1292" s="22">
        <f t="shared" si="861"/>
        <v>-1.1274384545264748E-2</v>
      </c>
      <c r="Y1292" s="22">
        <f t="shared" si="862"/>
        <v>-2.5989448921489355E-2</v>
      </c>
    </row>
    <row r="1293" spans="2:25">
      <c r="B1293" s="112">
        <v>45336</v>
      </c>
      <c r="C1293">
        <v>100.839996</v>
      </c>
      <c r="D1293">
        <v>472.77838100000002</v>
      </c>
      <c r="E1293">
        <v>56.009242999999998</v>
      </c>
      <c r="F1293">
        <v>49.592551999999998</v>
      </c>
      <c r="G1293">
        <v>67.280647000000002</v>
      </c>
      <c r="H1293">
        <v>176.029999</v>
      </c>
      <c r="I1293">
        <v>188.490005</v>
      </c>
      <c r="J1293">
        <v>86.839995999999999</v>
      </c>
      <c r="K1293">
        <v>514.91015600000003</v>
      </c>
      <c r="L1293">
        <v>184.14999399999999</v>
      </c>
      <c r="M1293">
        <v>383.36068699999998</v>
      </c>
      <c r="O1293" s="22">
        <f t="shared" ref="O1293" si="864">(C1293/C1292)-1</f>
        <v>-4.9338861233031439E-3</v>
      </c>
      <c r="P1293" s="22">
        <f t="shared" si="853"/>
        <v>2.860124563389066E-2</v>
      </c>
      <c r="Q1293" s="22">
        <f t="shared" si="854"/>
        <v>-3.1926386249689909E-3</v>
      </c>
      <c r="R1293" s="22">
        <f t="shared" si="855"/>
        <v>-1.1975345530811365E-3</v>
      </c>
      <c r="S1293" s="22">
        <f t="shared" si="856"/>
        <v>1.2118528590576716E-2</v>
      </c>
      <c r="T1293" s="22">
        <f t="shared" si="857"/>
        <v>1.0157259559200549E-2</v>
      </c>
      <c r="U1293" s="22">
        <f t="shared" si="858"/>
        <v>3.7154761035496087E-4</v>
      </c>
      <c r="V1293" s="22">
        <f t="shared" si="859"/>
        <v>1.961439989879743E-3</v>
      </c>
      <c r="W1293" s="22">
        <f t="shared" si="860"/>
        <v>1.7415779033003176E-4</v>
      </c>
      <c r="X1293" s="22">
        <f t="shared" si="861"/>
        <v>-4.809765638069452E-3</v>
      </c>
      <c r="Y1293" s="22">
        <f t="shared" si="862"/>
        <v>1.4527934059359149E-2</v>
      </c>
    </row>
    <row r="1294" spans="2:25">
      <c r="B1294" s="112">
        <v>45337</v>
      </c>
      <c r="C1294">
        <v>103.730003</v>
      </c>
      <c r="D1294">
        <v>483.51696800000002</v>
      </c>
      <c r="E1294">
        <v>56.238464</v>
      </c>
      <c r="F1294">
        <v>49.642105000000001</v>
      </c>
      <c r="G1294">
        <v>68.076271000000006</v>
      </c>
      <c r="H1294">
        <v>179.86999499999999</v>
      </c>
      <c r="I1294">
        <v>189.46000699999999</v>
      </c>
      <c r="J1294">
        <v>88.220000999999996</v>
      </c>
      <c r="K1294">
        <v>518.83471699999996</v>
      </c>
      <c r="L1294">
        <v>183.86000100000001</v>
      </c>
      <c r="M1294">
        <v>363.314911</v>
      </c>
      <c r="O1294" s="22">
        <f t="shared" ref="O1294:O1296" si="865">C1294/C1293-1</f>
        <v>2.8659332751262756E-2</v>
      </c>
      <c r="P1294" s="22">
        <f t="shared" si="853"/>
        <v>2.2713786060365448E-2</v>
      </c>
      <c r="Q1294" s="22">
        <f t="shared" si="854"/>
        <v>4.0925566517655554E-3</v>
      </c>
      <c r="R1294" s="22">
        <f t="shared" si="855"/>
        <v>9.9920246088580633E-4</v>
      </c>
      <c r="S1294" s="22">
        <f t="shared" si="856"/>
        <v>1.182545108402433E-2</v>
      </c>
      <c r="T1294" s="22">
        <f t="shared" si="857"/>
        <v>2.1814440844256211E-2</v>
      </c>
      <c r="U1294" s="22">
        <f t="shared" si="858"/>
        <v>5.1461720742167483E-3</v>
      </c>
      <c r="V1294" s="22">
        <f t="shared" si="859"/>
        <v>1.5891352643544465E-2</v>
      </c>
      <c r="W1294" s="22">
        <f t="shared" si="860"/>
        <v>7.6218364587858911E-3</v>
      </c>
      <c r="X1294" s="22">
        <f t="shared" si="861"/>
        <v>-1.5747651884255864E-3</v>
      </c>
      <c r="Y1294" s="22">
        <f t="shared" si="862"/>
        <v>-5.228959744638606E-2</v>
      </c>
    </row>
    <row r="1295" spans="2:25">
      <c r="B1295" s="112">
        <v>45338</v>
      </c>
      <c r="C1295">
        <v>103.730003</v>
      </c>
      <c r="D1295">
        <v>472.81832900000001</v>
      </c>
      <c r="E1295">
        <v>56.593918000000002</v>
      </c>
      <c r="F1295">
        <v>50.246651</v>
      </c>
      <c r="G1295">
        <v>68.076271000000006</v>
      </c>
      <c r="H1295">
        <v>179.029999</v>
      </c>
      <c r="I1295">
        <v>187.13000500000001</v>
      </c>
      <c r="J1295">
        <v>87.32</v>
      </c>
      <c r="K1295">
        <v>519.50207499999999</v>
      </c>
      <c r="L1295">
        <v>182.30999800000001</v>
      </c>
      <c r="M1295">
        <v>359.34957900000001</v>
      </c>
      <c r="O1295" s="22">
        <f t="shared" si="865"/>
        <v>0</v>
      </c>
      <c r="P1295" s="22">
        <f t="shared" si="853"/>
        <v>-2.2126708488129032E-2</v>
      </c>
      <c r="Q1295" s="22">
        <f t="shared" si="854"/>
        <v>6.320478454034717E-3</v>
      </c>
      <c r="R1295" s="22">
        <f t="shared" si="855"/>
        <v>1.2178089547169701E-2</v>
      </c>
      <c r="S1295" s="22">
        <f t="shared" si="856"/>
        <v>0</v>
      </c>
      <c r="T1295" s="22">
        <f t="shared" si="857"/>
        <v>-4.6700173644859122E-3</v>
      </c>
      <c r="U1295" s="22">
        <f t="shared" si="858"/>
        <v>-1.2298120521023637E-2</v>
      </c>
      <c r="V1295" s="22">
        <f t="shared" si="859"/>
        <v>-1.0201779526164412E-2</v>
      </c>
      <c r="W1295" s="22">
        <f t="shared" si="860"/>
        <v>1.2862631935248725E-3</v>
      </c>
      <c r="X1295" s="22">
        <f t="shared" si="861"/>
        <v>-8.4303436939500154E-3</v>
      </c>
      <c r="Y1295" s="22">
        <f t="shared" si="862"/>
        <v>-1.0914311193795156E-2</v>
      </c>
    </row>
    <row r="1296" spans="2:25">
      <c r="B1296" s="112">
        <v>45342</v>
      </c>
      <c r="C1296">
        <v>102.75</v>
      </c>
      <c r="D1296">
        <v>471.25</v>
      </c>
      <c r="E1296">
        <v>58.421028</v>
      </c>
      <c r="F1296">
        <v>50.583610999999998</v>
      </c>
      <c r="G1296">
        <v>67.5989</v>
      </c>
      <c r="H1296">
        <v>179.729996</v>
      </c>
      <c r="I1296">
        <v>188.39999399999999</v>
      </c>
      <c r="J1296">
        <v>87.580001999999993</v>
      </c>
      <c r="K1296">
        <v>519.01397699999995</v>
      </c>
      <c r="L1296">
        <v>181.55999800000001</v>
      </c>
      <c r="M1296">
        <v>356.06176799999997</v>
      </c>
      <c r="O1296" s="22">
        <f t="shared" si="865"/>
        <v>-9.4476330054670266E-3</v>
      </c>
      <c r="P1296" s="22">
        <f t="shared" si="853"/>
        <v>-3.3169801249393061E-3</v>
      </c>
      <c r="Q1296" s="22">
        <f t="shared" si="854"/>
        <v>3.2284564571054997E-2</v>
      </c>
      <c r="R1296" s="22">
        <f t="shared" si="855"/>
        <v>6.7061185829080383E-3</v>
      </c>
      <c r="S1296" s="22">
        <f t="shared" si="856"/>
        <v>-7.0122965460315267E-3</v>
      </c>
      <c r="T1296" s="22">
        <f t="shared" si="857"/>
        <v>3.9099424895823187E-3</v>
      </c>
      <c r="U1296" s="22">
        <f t="shared" si="858"/>
        <v>6.7866668415894615E-3</v>
      </c>
      <c r="V1296" s="22">
        <f t="shared" si="859"/>
        <v>2.9775767292716804E-3</v>
      </c>
      <c r="W1296" s="22">
        <f t="shared" si="860"/>
        <v>-9.3954966397402639E-4</v>
      </c>
      <c r="X1296" s="22">
        <f t="shared" si="861"/>
        <v>-4.1138720214346503E-3</v>
      </c>
      <c r="Y1296" s="22">
        <f t="shared" si="862"/>
        <v>-9.149338672245988E-3</v>
      </c>
    </row>
    <row r="1297" spans="2:25">
      <c r="B1297" s="112">
        <v>45343</v>
      </c>
      <c r="C1297">
        <v>104.849998</v>
      </c>
      <c r="D1297">
        <v>468.02999899999998</v>
      </c>
      <c r="E1297">
        <v>57.703476000000002</v>
      </c>
      <c r="F1297">
        <v>50.762000999999998</v>
      </c>
      <c r="G1297">
        <v>68.682945000000004</v>
      </c>
      <c r="H1297">
        <v>180.89999399999999</v>
      </c>
      <c r="I1297">
        <v>188.220001</v>
      </c>
      <c r="J1297">
        <v>88.610000999999997</v>
      </c>
      <c r="K1297">
        <v>519.92040999999995</v>
      </c>
      <c r="L1297">
        <v>182.320007</v>
      </c>
      <c r="M1297">
        <v>355.97210699999999</v>
      </c>
      <c r="O1297" s="22">
        <f t="shared" ref="O1297" si="866">(C1297/C1296)-1</f>
        <v>2.0437936739659435E-2</v>
      </c>
      <c r="P1297" s="22">
        <f t="shared" si="853"/>
        <v>-6.8328933687002991E-3</v>
      </c>
      <c r="Q1297" s="22">
        <f t="shared" si="854"/>
        <v>-1.2282426800158341E-2</v>
      </c>
      <c r="R1297" s="22">
        <f t="shared" si="855"/>
        <v>3.5266363249550903E-3</v>
      </c>
      <c r="S1297" s="22">
        <f t="shared" si="856"/>
        <v>1.6036429586872014E-2</v>
      </c>
      <c r="T1297" s="22">
        <f t="shared" si="857"/>
        <v>6.5097536640461584E-3</v>
      </c>
      <c r="U1297" s="22">
        <f t="shared" si="858"/>
        <v>-9.5537688817548538E-4</v>
      </c>
      <c r="V1297" s="22">
        <f t="shared" si="859"/>
        <v>1.1760664266712517E-2</v>
      </c>
      <c r="W1297" s="22">
        <f t="shared" si="860"/>
        <v>1.7464520035459508E-3</v>
      </c>
      <c r="X1297" s="22">
        <f t="shared" si="861"/>
        <v>4.1859936570389777E-3</v>
      </c>
      <c r="Y1297" s="22">
        <f t="shared" si="862"/>
        <v>-2.5181305059396308E-4</v>
      </c>
    </row>
    <row r="1298" spans="2:25">
      <c r="B1298" s="112">
        <v>45344</v>
      </c>
      <c r="C1298">
        <v>104.760002</v>
      </c>
      <c r="D1298">
        <v>486.13000499999998</v>
      </c>
      <c r="E1298">
        <v>58.271538</v>
      </c>
      <c r="F1298">
        <v>50.720001000000003</v>
      </c>
      <c r="G1298">
        <v>69.548195000000007</v>
      </c>
      <c r="H1298">
        <v>183.070007</v>
      </c>
      <c r="I1298">
        <v>188.009995</v>
      </c>
      <c r="J1298">
        <v>87.910004000000001</v>
      </c>
      <c r="K1298">
        <v>524.43261700000005</v>
      </c>
      <c r="L1298">
        <v>184.36999499999999</v>
      </c>
      <c r="M1298">
        <v>355.46395899999999</v>
      </c>
      <c r="O1298" s="22">
        <f t="shared" ref="O1298:O1300" si="867">C1298/C1297-1</f>
        <v>-8.5833096534726483E-4</v>
      </c>
      <c r="P1298" s="22">
        <f t="shared" si="853"/>
        <v>3.8672747556081299E-2</v>
      </c>
      <c r="Q1298" s="22">
        <f t="shared" si="854"/>
        <v>9.8445022618740552E-3</v>
      </c>
      <c r="R1298" s="22">
        <f t="shared" si="855"/>
        <v>-8.2739055144798179E-4</v>
      </c>
      <c r="S1298" s="22">
        <f t="shared" si="856"/>
        <v>1.2597741695554943E-2</v>
      </c>
      <c r="T1298" s="22">
        <f t="shared" si="857"/>
        <v>1.1995649927992957E-2</v>
      </c>
      <c r="U1298" s="22">
        <f t="shared" si="858"/>
        <v>-1.1157475235588077E-3</v>
      </c>
      <c r="V1298" s="22">
        <f t="shared" si="859"/>
        <v>-7.8997516318727312E-3</v>
      </c>
      <c r="W1298" s="22">
        <f t="shared" si="860"/>
        <v>8.6786494879094178E-3</v>
      </c>
      <c r="X1298" s="22">
        <f t="shared" si="861"/>
        <v>1.1243900402000184E-2</v>
      </c>
      <c r="Y1298" s="22">
        <f t="shared" si="862"/>
        <v>-1.4274938682203864E-3</v>
      </c>
    </row>
    <row r="1299" spans="2:25">
      <c r="B1299" s="112">
        <v>45345</v>
      </c>
      <c r="C1299">
        <v>103.839996</v>
      </c>
      <c r="D1299">
        <v>484.02999899999998</v>
      </c>
      <c r="E1299">
        <v>58.321368999999997</v>
      </c>
      <c r="F1299">
        <v>50.66</v>
      </c>
      <c r="G1299">
        <v>69.578033000000005</v>
      </c>
      <c r="H1299">
        <v>183.990005</v>
      </c>
      <c r="I1299">
        <v>189.929993</v>
      </c>
      <c r="J1299">
        <v>87.93</v>
      </c>
      <c r="K1299">
        <v>525.16973900000005</v>
      </c>
      <c r="L1299">
        <v>182.520004</v>
      </c>
      <c r="M1299">
        <v>363.314911</v>
      </c>
      <c r="O1299" s="22">
        <f t="shared" si="867"/>
        <v>-8.782034960251317E-3</v>
      </c>
      <c r="P1299" s="22">
        <f t="shared" si="853"/>
        <v>-4.3198444416119308E-3</v>
      </c>
      <c r="Q1299" s="22">
        <f t="shared" si="854"/>
        <v>8.55151617930483E-4</v>
      </c>
      <c r="R1299" s="22">
        <f t="shared" si="855"/>
        <v>-1.1829849924491764E-3</v>
      </c>
      <c r="S1299" s="22">
        <f t="shared" si="856"/>
        <v>4.290262313781934E-4</v>
      </c>
      <c r="T1299" s="22">
        <f t="shared" si="857"/>
        <v>5.0253890032352366E-3</v>
      </c>
      <c r="U1299" s="22">
        <f t="shared" si="858"/>
        <v>1.0212212387963771E-2</v>
      </c>
      <c r="V1299" s="22">
        <f t="shared" si="859"/>
        <v>2.2745989182304527E-4</v>
      </c>
      <c r="W1299" s="22">
        <f t="shared" si="860"/>
        <v>1.4055609359628907E-3</v>
      </c>
      <c r="X1299" s="22">
        <f t="shared" si="861"/>
        <v>-1.0034121875416857E-2</v>
      </c>
      <c r="Y1299" s="22">
        <f t="shared" si="862"/>
        <v>2.208649231862081E-2</v>
      </c>
    </row>
    <row r="1300" spans="2:25">
      <c r="B1300" s="112">
        <v>45348</v>
      </c>
      <c r="C1300">
        <v>104.25</v>
      </c>
      <c r="D1300">
        <v>481.73998999999998</v>
      </c>
      <c r="E1300">
        <v>59.397700999999998</v>
      </c>
      <c r="F1300">
        <v>50.470001000000003</v>
      </c>
      <c r="G1300">
        <v>69.528312999999997</v>
      </c>
      <c r="H1300">
        <v>183.36000100000001</v>
      </c>
      <c r="I1300">
        <v>187.720001</v>
      </c>
      <c r="J1300">
        <v>86.209998999999996</v>
      </c>
      <c r="K1300">
        <v>523.25726299999997</v>
      </c>
      <c r="L1300">
        <v>181.16000399999999</v>
      </c>
      <c r="M1300">
        <v>361.87023900000003</v>
      </c>
      <c r="O1300" s="22">
        <f t="shared" si="867"/>
        <v>3.9484207992457332E-3</v>
      </c>
      <c r="P1300" s="22">
        <f t="shared" si="853"/>
        <v>-4.7311303116152059E-3</v>
      </c>
      <c r="Q1300" s="22">
        <f t="shared" si="854"/>
        <v>1.8455190926673914E-2</v>
      </c>
      <c r="R1300" s="22">
        <f t="shared" si="855"/>
        <v>-3.7504737465454685E-3</v>
      </c>
      <c r="S1300" s="22">
        <f t="shared" si="856"/>
        <v>-7.1459335448598171E-4</v>
      </c>
      <c r="T1300" s="22">
        <f t="shared" si="857"/>
        <v>-3.4241207830826292E-3</v>
      </c>
      <c r="U1300" s="22">
        <f t="shared" si="858"/>
        <v>-1.1635824153376384E-2</v>
      </c>
      <c r="V1300" s="22">
        <f t="shared" si="859"/>
        <v>-1.9561025815990063E-2</v>
      </c>
      <c r="W1300" s="22">
        <f t="shared" si="860"/>
        <v>-3.641634043198505E-3</v>
      </c>
      <c r="X1300" s="22">
        <f t="shared" si="861"/>
        <v>-7.4512380571721826E-3</v>
      </c>
      <c r="Y1300" s="22">
        <f t="shared" si="862"/>
        <v>-3.9763630840903286E-3</v>
      </c>
    </row>
    <row r="1301" spans="2:25">
      <c r="B1301" s="112">
        <v>45349</v>
      </c>
      <c r="C1301">
        <v>104.029999</v>
      </c>
      <c r="D1301">
        <v>487.04998799999998</v>
      </c>
      <c r="E1301">
        <v>59.387737000000001</v>
      </c>
      <c r="F1301">
        <v>49.610000999999997</v>
      </c>
      <c r="G1301">
        <v>69.220000999999996</v>
      </c>
      <c r="H1301">
        <v>183.449997</v>
      </c>
      <c r="I1301">
        <v>186.679993</v>
      </c>
      <c r="J1301">
        <v>86.879997000000003</v>
      </c>
      <c r="K1301">
        <v>511.40396099999998</v>
      </c>
      <c r="L1301">
        <v>182.63000500000001</v>
      </c>
      <c r="M1301">
        <v>359.32965100000001</v>
      </c>
      <c r="O1301" s="22">
        <f t="shared" ref="O1301" si="868">(C1301/C1300)-1</f>
        <v>-2.1103213429256584E-3</v>
      </c>
      <c r="P1301" s="22">
        <f t="shared" si="853"/>
        <v>1.1022539357797623E-2</v>
      </c>
      <c r="Q1301" s="22">
        <f t="shared" si="854"/>
        <v>-1.6775060031359867E-4</v>
      </c>
      <c r="R1301" s="22">
        <f t="shared" si="855"/>
        <v>-1.7039825301370715E-2</v>
      </c>
      <c r="S1301" s="22">
        <f t="shared" si="856"/>
        <v>-4.434337418772083E-3</v>
      </c>
      <c r="T1301" s="22">
        <f t="shared" si="857"/>
        <v>4.9081587864940879E-4</v>
      </c>
      <c r="U1301" s="22">
        <f t="shared" si="858"/>
        <v>-5.5402087921361254E-3</v>
      </c>
      <c r="V1301" s="22">
        <f t="shared" si="859"/>
        <v>7.7716971090557863E-3</v>
      </c>
      <c r="W1301" s="22">
        <f t="shared" si="860"/>
        <v>-2.2652914423091364E-2</v>
      </c>
      <c r="X1301" s="22">
        <f t="shared" si="861"/>
        <v>8.1143793748206239E-3</v>
      </c>
      <c r="Y1301" s="22">
        <f t="shared" si="862"/>
        <v>-7.0207155112306241E-3</v>
      </c>
    </row>
    <row r="1302" spans="2:25">
      <c r="B1302" s="112">
        <v>45350</v>
      </c>
      <c r="C1302">
        <v>104.32</v>
      </c>
      <c r="D1302">
        <v>484.01998900000001</v>
      </c>
      <c r="E1302">
        <v>59.417633000000002</v>
      </c>
      <c r="F1302">
        <v>49.07</v>
      </c>
      <c r="G1302">
        <v>69.629997000000003</v>
      </c>
      <c r="H1302">
        <v>184.38000500000001</v>
      </c>
      <c r="I1302">
        <v>193.759995</v>
      </c>
      <c r="J1302">
        <v>86.650002000000001</v>
      </c>
      <c r="K1302">
        <v>496.32342499999999</v>
      </c>
      <c r="L1302">
        <v>181.41999799999999</v>
      </c>
      <c r="M1302">
        <v>363.46435500000001</v>
      </c>
      <c r="O1302" s="22">
        <f t="shared" ref="O1302:O1304" si="869">C1302/C1301-1</f>
        <v>2.7876670459257014E-3</v>
      </c>
      <c r="P1302" s="22">
        <f t="shared" si="853"/>
        <v>-6.22112529443275E-3</v>
      </c>
      <c r="Q1302" s="22">
        <f t="shared" si="854"/>
        <v>5.0340358986900036E-4</v>
      </c>
      <c r="R1302" s="22">
        <f t="shared" si="855"/>
        <v>-1.0884922175268597E-2</v>
      </c>
      <c r="S1302" s="22">
        <f t="shared" si="856"/>
        <v>5.9230857277798865E-3</v>
      </c>
      <c r="T1302" s="22">
        <f t="shared" si="857"/>
        <v>5.0695449180084839E-3</v>
      </c>
      <c r="U1302" s="22">
        <f t="shared" si="858"/>
        <v>3.7925874574036511E-2</v>
      </c>
      <c r="V1302" s="22">
        <f t="shared" si="859"/>
        <v>-2.6472721908589181E-3</v>
      </c>
      <c r="W1302" s="22">
        <f t="shared" si="860"/>
        <v>-2.9488500578899512E-2</v>
      </c>
      <c r="X1302" s="22">
        <f t="shared" si="861"/>
        <v>-6.6254556582858726E-3</v>
      </c>
      <c r="Y1302" s="22">
        <f t="shared" si="862"/>
        <v>1.1506715319744121E-2</v>
      </c>
    </row>
    <row r="1303" spans="2:25">
      <c r="B1303" s="112">
        <v>45351</v>
      </c>
      <c r="C1303">
        <v>104.519997</v>
      </c>
      <c r="D1303">
        <v>490.13000499999998</v>
      </c>
      <c r="E1303">
        <v>58.411064000000003</v>
      </c>
      <c r="F1303">
        <v>48.970001000000003</v>
      </c>
      <c r="G1303">
        <v>69.190002000000007</v>
      </c>
      <c r="H1303">
        <v>186.05999800000001</v>
      </c>
      <c r="I1303">
        <v>198.86000100000001</v>
      </c>
      <c r="J1303">
        <v>87.209998999999996</v>
      </c>
      <c r="K1303">
        <v>491.66180400000002</v>
      </c>
      <c r="L1303">
        <v>180.75</v>
      </c>
      <c r="M1303">
        <v>363.703461</v>
      </c>
      <c r="O1303" s="22">
        <f t="shared" si="869"/>
        <v>1.9171491564418108E-3</v>
      </c>
      <c r="P1303" s="22">
        <f t="shared" si="853"/>
        <v>1.2623478655547693E-2</v>
      </c>
      <c r="Q1303" s="22">
        <f t="shared" si="854"/>
        <v>-1.6940577218887198E-2</v>
      </c>
      <c r="R1303" s="22">
        <f t="shared" si="855"/>
        <v>-2.0378846545749951E-3</v>
      </c>
      <c r="S1303" s="22">
        <f t="shared" si="856"/>
        <v>-6.3190437879812045E-3</v>
      </c>
      <c r="T1303" s="22">
        <f t="shared" si="857"/>
        <v>9.1115790999136692E-3</v>
      </c>
      <c r="U1303" s="22">
        <f t="shared" si="858"/>
        <v>2.6321253775837494E-2</v>
      </c>
      <c r="V1303" s="22">
        <f t="shared" si="859"/>
        <v>6.4627465328852551E-3</v>
      </c>
      <c r="W1303" s="22">
        <f t="shared" si="860"/>
        <v>-9.3923050277144871E-3</v>
      </c>
      <c r="X1303" s="22">
        <f t="shared" si="861"/>
        <v>-3.693076878988788E-3</v>
      </c>
      <c r="Y1303" s="22">
        <f t="shared" si="862"/>
        <v>6.5785267994167285E-4</v>
      </c>
    </row>
    <row r="1304" spans="2:25">
      <c r="B1304" s="112">
        <v>45352</v>
      </c>
      <c r="C1304">
        <v>105.839996</v>
      </c>
      <c r="D1304">
        <v>502.29998799999998</v>
      </c>
      <c r="E1304">
        <v>58.560550999999997</v>
      </c>
      <c r="F1304">
        <v>49.150002000000001</v>
      </c>
      <c r="G1304">
        <v>69.559997999999993</v>
      </c>
      <c r="H1304">
        <v>185.28999300000001</v>
      </c>
      <c r="I1304">
        <v>201.759995</v>
      </c>
      <c r="J1304">
        <v>87.010002</v>
      </c>
      <c r="K1304">
        <v>487.60778800000003</v>
      </c>
      <c r="L1304">
        <v>179.66000399999999</v>
      </c>
      <c r="M1304">
        <v>366.493134</v>
      </c>
      <c r="O1304" s="22">
        <f t="shared" si="869"/>
        <v>1.2629152677836375E-2</v>
      </c>
      <c r="P1304" s="22">
        <f t="shared" si="853"/>
        <v>2.4830112165852736E-2</v>
      </c>
      <c r="Q1304" s="22">
        <f t="shared" si="854"/>
        <v>2.5592240538538924E-3</v>
      </c>
      <c r="R1304" s="22">
        <f t="shared" si="855"/>
        <v>3.6757401740710183E-3</v>
      </c>
      <c r="S1304" s="22">
        <f t="shared" si="856"/>
        <v>5.347535616489596E-3</v>
      </c>
      <c r="T1304" s="22">
        <f t="shared" si="857"/>
        <v>-4.1384768799148652E-3</v>
      </c>
      <c r="U1304" s="22">
        <f t="shared" si="858"/>
        <v>1.4583093560378568E-2</v>
      </c>
      <c r="V1304" s="22">
        <f t="shared" si="859"/>
        <v>-2.2932806133846295E-3</v>
      </c>
      <c r="W1304" s="22">
        <f t="shared" si="860"/>
        <v>-8.2455378209530528E-3</v>
      </c>
      <c r="X1304" s="22">
        <f t="shared" si="861"/>
        <v>-6.0304066390042266E-3</v>
      </c>
      <c r="Y1304" s="22">
        <f t="shared" si="862"/>
        <v>7.6701854646359369E-3</v>
      </c>
    </row>
    <row r="1305" spans="2:25">
      <c r="B1305" s="112">
        <v>45355</v>
      </c>
      <c r="C1305">
        <v>104.360001</v>
      </c>
      <c r="D1305">
        <v>498.19000199999999</v>
      </c>
      <c r="E1305">
        <v>59.098720999999998</v>
      </c>
      <c r="F1305">
        <v>49.139999000000003</v>
      </c>
      <c r="G1305">
        <v>69.639999000000003</v>
      </c>
      <c r="H1305">
        <v>186.679993</v>
      </c>
      <c r="I1305">
        <v>206.14999399999999</v>
      </c>
      <c r="J1305">
        <v>89.129997000000003</v>
      </c>
      <c r="K1305">
        <v>479.97787499999998</v>
      </c>
      <c r="L1305">
        <v>175.10000600000001</v>
      </c>
      <c r="M1305">
        <v>363.075806</v>
      </c>
      <c r="O1305" s="22">
        <f t="shared" ref="O1305" si="870">(C1305/C1304)-1</f>
        <v>-1.3983324413579967E-2</v>
      </c>
      <c r="P1305" s="22">
        <f t="shared" si="853"/>
        <v>-8.1823334624486765E-3</v>
      </c>
      <c r="Q1305" s="22">
        <f t="shared" si="854"/>
        <v>9.189975005528872E-3</v>
      </c>
      <c r="R1305" s="22">
        <f t="shared" si="855"/>
        <v>-2.0351982895128184E-4</v>
      </c>
      <c r="S1305" s="22">
        <f t="shared" si="856"/>
        <v>1.1501006656153834E-3</v>
      </c>
      <c r="T1305" s="22">
        <f t="shared" si="857"/>
        <v>7.5017542906377077E-3</v>
      </c>
      <c r="U1305" s="22">
        <f t="shared" si="858"/>
        <v>2.1758520563008421E-2</v>
      </c>
      <c r="V1305" s="22">
        <f t="shared" si="859"/>
        <v>2.4364957490749184E-2</v>
      </c>
      <c r="W1305" s="22">
        <f t="shared" si="860"/>
        <v>-1.5647643839519776E-2</v>
      </c>
      <c r="X1305" s="22">
        <f t="shared" si="861"/>
        <v>-2.5381264045836183E-2</v>
      </c>
      <c r="Y1305" s="22">
        <f t="shared" si="862"/>
        <v>-9.3243984210629183E-3</v>
      </c>
    </row>
    <row r="1306" spans="2:25">
      <c r="B1306" s="112">
        <v>45356</v>
      </c>
      <c r="C1306">
        <v>105.639999</v>
      </c>
      <c r="D1306">
        <v>490.22000100000002</v>
      </c>
      <c r="E1306">
        <v>59.836212000000003</v>
      </c>
      <c r="F1306">
        <v>49.040000999999997</v>
      </c>
      <c r="G1306">
        <v>69</v>
      </c>
      <c r="H1306">
        <v>188.550003</v>
      </c>
      <c r="I1306">
        <v>205.41999799999999</v>
      </c>
      <c r="J1306">
        <v>88.989998</v>
      </c>
      <c r="K1306">
        <v>471.29211400000003</v>
      </c>
      <c r="L1306">
        <v>170.11999499999999</v>
      </c>
      <c r="M1306">
        <v>365.37728900000002</v>
      </c>
      <c r="O1306" s="22">
        <f t="shared" ref="O1306:O1308" si="871">C1306/C1305-1</f>
        <v>1.226521644054035E-2</v>
      </c>
      <c r="P1306" s="22">
        <f t="shared" si="853"/>
        <v>-1.5997914386085887E-2</v>
      </c>
      <c r="Q1306" s="22">
        <f t="shared" si="854"/>
        <v>1.2478967184416767E-2</v>
      </c>
      <c r="R1306" s="22">
        <f t="shared" si="855"/>
        <v>-2.0349613763729346E-3</v>
      </c>
      <c r="S1306" s="22">
        <f t="shared" si="856"/>
        <v>-9.190106392735653E-3</v>
      </c>
      <c r="T1306" s="22">
        <f t="shared" si="857"/>
        <v>1.0017195575960924E-2</v>
      </c>
      <c r="U1306" s="22">
        <f t="shared" si="858"/>
        <v>-3.5410915413366384E-3</v>
      </c>
      <c r="V1306" s="22">
        <f t="shared" si="859"/>
        <v>-1.5707282027621616E-3</v>
      </c>
      <c r="W1306" s="22">
        <f t="shared" si="860"/>
        <v>-1.8096169536981122E-2</v>
      </c>
      <c r="X1306" s="22">
        <f t="shared" si="861"/>
        <v>-2.8440952766158212E-2</v>
      </c>
      <c r="Y1306" s="22">
        <f t="shared" si="862"/>
        <v>6.3388497993170922E-3</v>
      </c>
    </row>
    <row r="1307" spans="2:25">
      <c r="B1307" s="112">
        <v>45357</v>
      </c>
      <c r="C1307">
        <v>106.769997</v>
      </c>
      <c r="D1307">
        <v>496.08999599999999</v>
      </c>
      <c r="E1307">
        <v>60.364409999999999</v>
      </c>
      <c r="F1307">
        <v>49.02</v>
      </c>
      <c r="G1307">
        <v>70.279999000000004</v>
      </c>
      <c r="H1307">
        <v>189.529999</v>
      </c>
      <c r="I1307">
        <v>206.009995</v>
      </c>
      <c r="J1307">
        <v>89.849997999999999</v>
      </c>
      <c r="K1307">
        <v>470.74429300000003</v>
      </c>
      <c r="L1307">
        <v>169.11999499999999</v>
      </c>
      <c r="M1307">
        <v>365.277649</v>
      </c>
      <c r="O1307" s="22">
        <f t="shared" si="871"/>
        <v>1.0696686962293533E-2</v>
      </c>
      <c r="P1307" s="22">
        <f t="shared" si="853"/>
        <v>1.197420543434724E-2</v>
      </c>
      <c r="Q1307" s="22">
        <f t="shared" si="854"/>
        <v>8.8273970284080683E-3</v>
      </c>
      <c r="R1307" s="22">
        <f t="shared" si="855"/>
        <v>-4.078507257777586E-4</v>
      </c>
      <c r="S1307" s="22">
        <f t="shared" si="856"/>
        <v>1.8550710144927596E-2</v>
      </c>
      <c r="T1307" s="22">
        <f t="shared" si="857"/>
        <v>5.1975390315956993E-3</v>
      </c>
      <c r="U1307" s="22">
        <f t="shared" si="858"/>
        <v>2.8721497699557563E-3</v>
      </c>
      <c r="V1307" s="22">
        <f t="shared" si="859"/>
        <v>9.6640074090124095E-3</v>
      </c>
      <c r="W1307" s="22">
        <f t="shared" si="860"/>
        <v>-1.1623810026237802E-3</v>
      </c>
      <c r="X1307" s="22">
        <f t="shared" si="861"/>
        <v>-5.8782037937398224E-3</v>
      </c>
      <c r="Y1307" s="22">
        <f t="shared" si="862"/>
        <v>-2.7270441540772072E-4</v>
      </c>
    </row>
    <row r="1308" spans="2:25">
      <c r="B1308" s="112">
        <v>45358</v>
      </c>
      <c r="C1308">
        <v>107.370003</v>
      </c>
      <c r="D1308">
        <v>512.19000200000005</v>
      </c>
      <c r="E1308">
        <v>60.155124999999998</v>
      </c>
      <c r="F1308">
        <v>48.98</v>
      </c>
      <c r="G1308">
        <v>71.190002000000007</v>
      </c>
      <c r="H1308">
        <v>187.86999499999999</v>
      </c>
      <c r="I1308">
        <v>204.729996</v>
      </c>
      <c r="J1308">
        <v>89.940002000000007</v>
      </c>
      <c r="K1308">
        <v>476.89999399999999</v>
      </c>
      <c r="L1308">
        <v>169</v>
      </c>
      <c r="M1308">
        <v>373.93557700000002</v>
      </c>
      <c r="O1308" s="22">
        <f t="shared" si="871"/>
        <v>5.6196124085308163E-3</v>
      </c>
      <c r="P1308" s="22">
        <f t="shared" si="853"/>
        <v>3.245380098332018E-2</v>
      </c>
      <c r="Q1308" s="22">
        <f t="shared" si="854"/>
        <v>-3.4670263488039144E-3</v>
      </c>
      <c r="R1308" s="22">
        <f t="shared" si="855"/>
        <v>-8.1599347205230099E-4</v>
      </c>
      <c r="S1308" s="22">
        <f t="shared" si="856"/>
        <v>1.2948250041949994E-2</v>
      </c>
      <c r="T1308" s="22">
        <f t="shared" si="857"/>
        <v>-8.7585290389835535E-3</v>
      </c>
      <c r="U1308" s="22">
        <f t="shared" si="858"/>
        <v>-6.2132859136276863E-3</v>
      </c>
      <c r="V1308" s="22">
        <f t="shared" si="859"/>
        <v>1.0017139900215799E-3</v>
      </c>
      <c r="W1308" s="22">
        <f t="shared" si="860"/>
        <v>1.3076528152408118E-2</v>
      </c>
      <c r="X1308" s="22">
        <f t="shared" si="861"/>
        <v>-7.0952580148775368E-4</v>
      </c>
      <c r="Y1308" s="22">
        <f t="shared" si="862"/>
        <v>2.3702320751632033E-2</v>
      </c>
    </row>
    <row r="1309" spans="2:25">
      <c r="B1309" s="112">
        <v>45359</v>
      </c>
      <c r="C1309">
        <v>108.379997</v>
      </c>
      <c r="D1309">
        <v>505.95001200000002</v>
      </c>
      <c r="E1309">
        <v>59.915936000000002</v>
      </c>
      <c r="F1309">
        <v>49.18</v>
      </c>
      <c r="G1309">
        <v>71.400002000000001</v>
      </c>
      <c r="H1309">
        <v>188.220001</v>
      </c>
      <c r="I1309">
        <v>207.30999800000001</v>
      </c>
      <c r="J1309">
        <v>90.120002999999997</v>
      </c>
      <c r="K1309">
        <v>476.57000699999998</v>
      </c>
      <c r="L1309">
        <v>170.729996</v>
      </c>
      <c r="M1309">
        <v>372.72009300000002</v>
      </c>
      <c r="O1309" s="22">
        <f t="shared" ref="O1309" si="872">(C1309/C1308)-1</f>
        <v>9.4066682665550072E-3</v>
      </c>
      <c r="P1309" s="22">
        <f t="shared" si="853"/>
        <v>-1.218295940107017E-2</v>
      </c>
      <c r="Q1309" s="22">
        <f t="shared" si="854"/>
        <v>-3.9762031913322948E-3</v>
      </c>
      <c r="R1309" s="22">
        <f t="shared" si="855"/>
        <v>4.083299305839283E-3</v>
      </c>
      <c r="S1309" s="22">
        <f t="shared" si="856"/>
        <v>2.9498524245019642E-3</v>
      </c>
      <c r="T1309" s="22">
        <f t="shared" si="857"/>
        <v>1.8630223522388967E-3</v>
      </c>
      <c r="U1309" s="22">
        <f t="shared" si="858"/>
        <v>1.2601973576944703E-2</v>
      </c>
      <c r="V1309" s="22">
        <f t="shared" si="859"/>
        <v>2.0013452968346002E-3</v>
      </c>
      <c r="W1309" s="22">
        <f t="shared" si="860"/>
        <v>-6.9194171556230533E-4</v>
      </c>
      <c r="X1309" s="22">
        <f t="shared" si="861"/>
        <v>1.0236662721893497E-2</v>
      </c>
      <c r="Y1309" s="22">
        <f t="shared" si="862"/>
        <v>-3.2505171338644834E-3</v>
      </c>
    </row>
    <row r="1310" spans="2:25">
      <c r="B1310" s="112">
        <v>45362</v>
      </c>
      <c r="C1310">
        <v>109.019997</v>
      </c>
      <c r="D1310">
        <v>483.58999599999999</v>
      </c>
      <c r="E1310">
        <v>60.454104999999998</v>
      </c>
      <c r="F1310">
        <v>49.360000999999997</v>
      </c>
      <c r="G1310">
        <v>72.150002000000001</v>
      </c>
      <c r="H1310">
        <v>188.28999300000001</v>
      </c>
      <c r="I1310">
        <v>206.75</v>
      </c>
      <c r="J1310">
        <v>90.800003000000004</v>
      </c>
      <c r="K1310">
        <v>489.14999399999999</v>
      </c>
      <c r="L1310">
        <v>172.75</v>
      </c>
      <c r="M1310">
        <v>373.66656499999999</v>
      </c>
      <c r="O1310" s="22">
        <f t="shared" ref="O1310:O1312" si="873">C1310/C1309-1</f>
        <v>5.9051487148500392E-3</v>
      </c>
      <c r="P1310" s="22">
        <f t="shared" si="853"/>
        <v>-4.419412090062369E-2</v>
      </c>
      <c r="Q1310" s="22">
        <f t="shared" si="854"/>
        <v>8.9820678091383499E-3</v>
      </c>
      <c r="R1310" s="22">
        <f t="shared" si="855"/>
        <v>3.6600447336314623E-3</v>
      </c>
      <c r="S1310" s="22">
        <f t="shared" si="856"/>
        <v>1.0504201386436929E-2</v>
      </c>
      <c r="T1310" s="22">
        <f t="shared" si="857"/>
        <v>3.7186271186984143E-4</v>
      </c>
      <c r="U1310" s="22">
        <f t="shared" si="858"/>
        <v>-2.7012590101901379E-3</v>
      </c>
      <c r="V1310" s="22">
        <f t="shared" si="859"/>
        <v>7.54549464451304E-3</v>
      </c>
      <c r="W1310" s="22">
        <f t="shared" si="860"/>
        <v>2.6396933955602497E-2</v>
      </c>
      <c r="X1310" s="22">
        <f t="shared" si="861"/>
        <v>1.1831570592902629E-2</v>
      </c>
      <c r="Y1310" s="22">
        <f t="shared" si="862"/>
        <v>2.5393640369153481E-3</v>
      </c>
    </row>
    <row r="1311" spans="2:25">
      <c r="B1311" s="112">
        <v>45363</v>
      </c>
      <c r="C1311">
        <v>108.32</v>
      </c>
      <c r="D1311">
        <v>499.75</v>
      </c>
      <c r="E1311">
        <v>61.201560999999998</v>
      </c>
      <c r="F1311">
        <v>49.650002000000001</v>
      </c>
      <c r="G1311">
        <v>72.040001000000004</v>
      </c>
      <c r="H1311">
        <v>189.83999600000001</v>
      </c>
      <c r="I1311">
        <v>204.179993</v>
      </c>
      <c r="J1311">
        <v>89.93</v>
      </c>
      <c r="K1311">
        <v>489.35000600000001</v>
      </c>
      <c r="L1311">
        <v>173.229996</v>
      </c>
      <c r="M1311">
        <v>371.27542099999999</v>
      </c>
      <c r="O1311" s="22">
        <f t="shared" si="873"/>
        <v>-6.4208128716056745E-3</v>
      </c>
      <c r="P1311" s="22">
        <f t="shared" si="853"/>
        <v>3.341674586667831E-2</v>
      </c>
      <c r="Q1311" s="22">
        <f t="shared" si="854"/>
        <v>1.2364023915332201E-2</v>
      </c>
      <c r="R1311" s="22">
        <f t="shared" si="855"/>
        <v>5.8752227334841756E-3</v>
      </c>
      <c r="S1311" s="22">
        <f t="shared" si="856"/>
        <v>-1.5246153423529307E-3</v>
      </c>
      <c r="T1311" s="22">
        <f t="shared" si="857"/>
        <v>8.2319988189707427E-3</v>
      </c>
      <c r="U1311" s="22">
        <f t="shared" si="858"/>
        <v>-1.2430505441354267E-2</v>
      </c>
      <c r="V1311" s="22">
        <f t="shared" si="859"/>
        <v>-9.5815305204339785E-3</v>
      </c>
      <c r="W1311" s="22">
        <f t="shared" si="860"/>
        <v>4.0889707135516318E-4</v>
      </c>
      <c r="X1311" s="22">
        <f t="shared" si="861"/>
        <v>2.778558610709192E-3</v>
      </c>
      <c r="Y1311" s="22">
        <f t="shared" si="862"/>
        <v>-6.399138226348966E-3</v>
      </c>
    </row>
    <row r="1312" spans="2:25">
      <c r="B1312" s="112">
        <v>45364</v>
      </c>
      <c r="C1312">
        <v>109.529999</v>
      </c>
      <c r="D1312">
        <v>495.57000699999998</v>
      </c>
      <c r="E1312">
        <v>61.071998999999998</v>
      </c>
      <c r="F1312">
        <v>49.759998000000003</v>
      </c>
      <c r="G1312">
        <v>73.779999000000004</v>
      </c>
      <c r="H1312">
        <v>191.38000500000001</v>
      </c>
      <c r="I1312">
        <v>202.35000600000001</v>
      </c>
      <c r="J1312">
        <v>89.57</v>
      </c>
      <c r="K1312">
        <v>488</v>
      </c>
      <c r="L1312">
        <v>171.13000500000001</v>
      </c>
      <c r="M1312">
        <v>377.45257600000002</v>
      </c>
      <c r="O1312" s="22">
        <f t="shared" si="873"/>
        <v>1.1170596381093079E-2</v>
      </c>
      <c r="P1312" s="22">
        <f t="shared" si="853"/>
        <v>-8.3641680840420563E-3</v>
      </c>
      <c r="Q1312" s="22">
        <f t="shared" si="854"/>
        <v>-2.1169721471646641E-3</v>
      </c>
      <c r="R1312" s="22">
        <f t="shared" si="855"/>
        <v>2.2154279067301275E-3</v>
      </c>
      <c r="S1312" s="22">
        <f t="shared" si="856"/>
        <v>2.4153220097817618E-2</v>
      </c>
      <c r="T1312" s="22">
        <f t="shared" si="857"/>
        <v>8.1121419745500134E-3</v>
      </c>
      <c r="U1312" s="22">
        <f t="shared" si="858"/>
        <v>-8.9626166262039009E-3</v>
      </c>
      <c r="V1312" s="22">
        <f t="shared" si="859"/>
        <v>-4.0031135327478484E-3</v>
      </c>
      <c r="W1312" s="22">
        <f t="shared" si="860"/>
        <v>-2.7587738498975334E-3</v>
      </c>
      <c r="X1312" s="22">
        <f t="shared" si="861"/>
        <v>-1.2122559882758344E-2</v>
      </c>
      <c r="Y1312" s="22">
        <f t="shared" si="862"/>
        <v>1.6637662098294426E-2</v>
      </c>
    </row>
    <row r="1313" spans="2:25">
      <c r="B1313" s="112">
        <v>45365</v>
      </c>
      <c r="C1313">
        <v>111.470001</v>
      </c>
      <c r="D1313">
        <v>491.82998700000002</v>
      </c>
      <c r="E1313">
        <v>61.02</v>
      </c>
      <c r="F1313">
        <v>49.279998999999997</v>
      </c>
      <c r="G1313">
        <v>73.809997999999993</v>
      </c>
      <c r="H1313">
        <v>187.970001</v>
      </c>
      <c r="I1313">
        <v>199.19000199999999</v>
      </c>
      <c r="J1313">
        <v>88.669998000000007</v>
      </c>
      <c r="K1313">
        <v>489</v>
      </c>
      <c r="L1313">
        <v>173</v>
      </c>
      <c r="M1313">
        <v>378.82748400000003</v>
      </c>
      <c r="O1313" s="22">
        <f t="shared" ref="O1313" si="874">(C1313/C1312)-1</f>
        <v>1.7712060784370154E-2</v>
      </c>
      <c r="P1313" s="22">
        <f t="shared" si="853"/>
        <v>-7.5469054768683153E-3</v>
      </c>
      <c r="Q1313" s="22">
        <f t="shared" si="854"/>
        <v>-8.5143766130846288E-4</v>
      </c>
      <c r="R1313" s="22">
        <f t="shared" si="855"/>
        <v>-9.6462825420532416E-3</v>
      </c>
      <c r="S1313" s="22">
        <f t="shared" si="856"/>
        <v>4.066007103089575E-4</v>
      </c>
      <c r="T1313" s="22">
        <f t="shared" si="857"/>
        <v>-1.7817974244488166E-2</v>
      </c>
      <c r="U1313" s="22">
        <f t="shared" si="858"/>
        <v>-1.5616525358541411E-2</v>
      </c>
      <c r="V1313" s="22">
        <f t="shared" si="859"/>
        <v>-1.0048029474154174E-2</v>
      </c>
      <c r="W1313" s="22">
        <f t="shared" si="860"/>
        <v>2.049180327868827E-3</v>
      </c>
      <c r="X1313" s="22">
        <f t="shared" si="861"/>
        <v>1.0927335624164813E-2</v>
      </c>
      <c r="Y1313" s="22">
        <f t="shared" si="862"/>
        <v>3.6425980041530082E-3</v>
      </c>
    </row>
    <row r="1314" spans="2:25">
      <c r="B1314" s="112">
        <v>45366</v>
      </c>
      <c r="C1314">
        <v>111.269997</v>
      </c>
      <c r="D1314">
        <v>484.10000600000001</v>
      </c>
      <c r="E1314">
        <v>60.68</v>
      </c>
      <c r="F1314">
        <v>48.939999</v>
      </c>
      <c r="G1314">
        <v>73.430000000000007</v>
      </c>
      <c r="H1314">
        <v>190.300003</v>
      </c>
      <c r="I1314">
        <v>197.33999600000001</v>
      </c>
      <c r="J1314">
        <v>88.940002000000007</v>
      </c>
      <c r="K1314">
        <v>490.82000699999998</v>
      </c>
      <c r="L1314">
        <v>172.61999499999999</v>
      </c>
      <c r="M1314">
        <v>381.97582999999997</v>
      </c>
      <c r="O1314" s="22">
        <f t="shared" ref="O1314:O1316" si="875">C1314/C1313-1</f>
        <v>-1.7942405867565903E-3</v>
      </c>
      <c r="P1314" s="22">
        <f t="shared" si="853"/>
        <v>-1.5716774504032083E-2</v>
      </c>
      <c r="Q1314" s="22">
        <f t="shared" si="854"/>
        <v>-5.5719436250409871E-3</v>
      </c>
      <c r="R1314" s="22">
        <f t="shared" si="855"/>
        <v>-6.8993507893536643E-3</v>
      </c>
      <c r="S1314" s="22">
        <f t="shared" si="856"/>
        <v>-5.1483269244904095E-3</v>
      </c>
      <c r="T1314" s="22">
        <f t="shared" si="857"/>
        <v>1.239560561581321E-2</v>
      </c>
      <c r="U1314" s="22">
        <f t="shared" si="858"/>
        <v>-9.2876448688422597E-3</v>
      </c>
      <c r="V1314" s="22">
        <f t="shared" si="859"/>
        <v>3.045043488102861E-3</v>
      </c>
      <c r="W1314" s="22">
        <f t="shared" si="860"/>
        <v>3.7218957055213941E-3</v>
      </c>
      <c r="X1314" s="22">
        <f t="shared" si="861"/>
        <v>-2.1965606936417137E-3</v>
      </c>
      <c r="Y1314" s="22">
        <f t="shared" si="862"/>
        <v>8.310764485081501E-3</v>
      </c>
    </row>
    <row r="1315" spans="2:25">
      <c r="B1315" s="112">
        <v>45369</v>
      </c>
      <c r="C1315">
        <v>112.300003</v>
      </c>
      <c r="D1315">
        <v>496.98001099999999</v>
      </c>
      <c r="E1315">
        <v>60.860000999999997</v>
      </c>
      <c r="F1315">
        <v>48.52</v>
      </c>
      <c r="G1315">
        <v>73.519997000000004</v>
      </c>
      <c r="H1315">
        <v>192.66000399999999</v>
      </c>
      <c r="I1315">
        <v>195.91000399999999</v>
      </c>
      <c r="J1315">
        <v>88.989998</v>
      </c>
      <c r="K1315">
        <v>487.04998799999998</v>
      </c>
      <c r="L1315">
        <v>173.720001</v>
      </c>
      <c r="M1315">
        <v>383.888733</v>
      </c>
      <c r="O1315" s="22">
        <f t="shared" si="875"/>
        <v>9.2568170016218421E-3</v>
      </c>
      <c r="P1315" s="22">
        <f t="shared" si="853"/>
        <v>2.6606083124072422E-2</v>
      </c>
      <c r="Q1315" s="22">
        <f t="shared" si="854"/>
        <v>2.9663974950560057E-3</v>
      </c>
      <c r="R1315" s="22">
        <f t="shared" si="855"/>
        <v>-8.5819168079671604E-3</v>
      </c>
      <c r="S1315" s="22">
        <f t="shared" si="856"/>
        <v>1.2256162331472087E-3</v>
      </c>
      <c r="T1315" s="22">
        <f t="shared" si="857"/>
        <v>1.2401476420365487E-2</v>
      </c>
      <c r="U1315" s="22">
        <f t="shared" si="858"/>
        <v>-7.2463364193036117E-3</v>
      </c>
      <c r="V1315" s="22">
        <f t="shared" si="859"/>
        <v>5.6213176158914635E-4</v>
      </c>
      <c r="W1315" s="22">
        <f t="shared" si="860"/>
        <v>-7.681062194353494E-3</v>
      </c>
      <c r="X1315" s="22">
        <f t="shared" si="861"/>
        <v>6.3724135781606517E-3</v>
      </c>
      <c r="Y1315" s="22">
        <f t="shared" si="862"/>
        <v>5.0079163385809977E-3</v>
      </c>
    </row>
    <row r="1316" spans="2:25">
      <c r="B1316" s="112">
        <v>45370</v>
      </c>
      <c r="C1316">
        <v>113.089996</v>
      </c>
      <c r="D1316">
        <v>496.23998999999998</v>
      </c>
      <c r="E1316">
        <v>60.869999</v>
      </c>
      <c r="F1316">
        <v>49.860000999999997</v>
      </c>
      <c r="G1316">
        <v>73.720000999999996</v>
      </c>
      <c r="H1316">
        <v>193.78999300000001</v>
      </c>
      <c r="I1316">
        <v>196.63000500000001</v>
      </c>
      <c r="J1316">
        <v>89.709998999999996</v>
      </c>
      <c r="K1316">
        <v>493.32000699999998</v>
      </c>
      <c r="L1316">
        <v>176.08000200000001</v>
      </c>
      <c r="M1316">
        <v>390.06588699999998</v>
      </c>
      <c r="O1316" s="22">
        <f t="shared" si="875"/>
        <v>7.034665885093494E-3</v>
      </c>
      <c r="P1316" s="22">
        <f t="shared" si="853"/>
        <v>-1.4890357431297518E-3</v>
      </c>
      <c r="Q1316" s="22">
        <f t="shared" si="854"/>
        <v>1.6427866966362004E-4</v>
      </c>
      <c r="R1316" s="22">
        <f t="shared" si="855"/>
        <v>2.761749793899404E-2</v>
      </c>
      <c r="S1316" s="22">
        <f t="shared" si="856"/>
        <v>2.7204027225409266E-3</v>
      </c>
      <c r="T1316" s="22">
        <f t="shared" si="857"/>
        <v>5.86519763593496E-3</v>
      </c>
      <c r="U1316" s="22">
        <f t="shared" si="858"/>
        <v>3.6751619891755016E-3</v>
      </c>
      <c r="V1316" s="22">
        <f t="shared" si="859"/>
        <v>8.0908081377863983E-3</v>
      </c>
      <c r="W1316" s="22">
        <f t="shared" si="860"/>
        <v>1.2873460947503412E-2</v>
      </c>
      <c r="X1316" s="22">
        <f t="shared" si="861"/>
        <v>1.3585085116365025E-2</v>
      </c>
      <c r="Y1316" s="22">
        <f t="shared" si="862"/>
        <v>1.6091001034927332E-2</v>
      </c>
    </row>
    <row r="1317" spans="2:25">
      <c r="B1317" s="112">
        <v>45371</v>
      </c>
      <c r="C1317">
        <v>112.989998</v>
      </c>
      <c r="D1317">
        <v>505.51998900000001</v>
      </c>
      <c r="E1317">
        <v>61.25</v>
      </c>
      <c r="F1317">
        <v>49.439999</v>
      </c>
      <c r="G1317">
        <v>74.510002</v>
      </c>
      <c r="H1317">
        <v>196.33000200000001</v>
      </c>
      <c r="I1317">
        <v>194.63000500000001</v>
      </c>
      <c r="J1317">
        <v>89.040001000000004</v>
      </c>
      <c r="K1317">
        <v>494.23001099999999</v>
      </c>
      <c r="L1317">
        <v>178.66999799999999</v>
      </c>
      <c r="M1317">
        <v>392.596497</v>
      </c>
      <c r="O1317" s="22">
        <f t="shared" ref="O1317" si="876">(C1317/C1316)-1</f>
        <v>-8.8423382736702028E-4</v>
      </c>
      <c r="P1317" s="22">
        <f t="shared" si="853"/>
        <v>1.8700627089727417E-2</v>
      </c>
      <c r="Q1317" s="22">
        <f t="shared" si="854"/>
        <v>6.2428290823530741E-3</v>
      </c>
      <c r="R1317" s="22">
        <f t="shared" si="855"/>
        <v>-8.4236259842833672E-3</v>
      </c>
      <c r="S1317" s="22">
        <f t="shared" si="856"/>
        <v>1.0716236968038029E-2</v>
      </c>
      <c r="T1317" s="22">
        <f t="shared" si="857"/>
        <v>1.3107018379426849E-2</v>
      </c>
      <c r="U1317" s="22">
        <f t="shared" si="858"/>
        <v>-1.0171387627234241E-2</v>
      </c>
      <c r="V1317" s="22">
        <f t="shared" si="859"/>
        <v>-7.468487431373072E-3</v>
      </c>
      <c r="W1317" s="22">
        <f t="shared" si="860"/>
        <v>1.8446525320023888E-3</v>
      </c>
      <c r="X1317" s="22">
        <f t="shared" si="861"/>
        <v>1.4709200196397099E-2</v>
      </c>
      <c r="Y1317" s="22">
        <f t="shared" si="862"/>
        <v>6.4876475599109362E-3</v>
      </c>
    </row>
    <row r="1318" spans="2:25">
      <c r="B1318" s="112">
        <v>45372</v>
      </c>
      <c r="C1318">
        <v>113.489998</v>
      </c>
      <c r="D1318">
        <v>507.76001000000002</v>
      </c>
      <c r="E1318">
        <v>61.450001</v>
      </c>
      <c r="F1318">
        <v>49.459999000000003</v>
      </c>
      <c r="G1318">
        <v>75.059997999999993</v>
      </c>
      <c r="H1318">
        <v>199.05999800000001</v>
      </c>
      <c r="I1318">
        <v>193.94000199999999</v>
      </c>
      <c r="J1318">
        <v>88.650002000000001</v>
      </c>
      <c r="K1318">
        <v>491.69000199999999</v>
      </c>
      <c r="L1318">
        <v>171.36999499999999</v>
      </c>
      <c r="M1318">
        <v>396.17327899999998</v>
      </c>
      <c r="O1318" s="22">
        <f t="shared" ref="O1318:O1320" si="877">C1318/C1317-1</f>
        <v>4.4251704473876607E-3</v>
      </c>
      <c r="P1318" s="22">
        <f t="shared" si="853"/>
        <v>4.4311225050293057E-3</v>
      </c>
      <c r="Q1318" s="22">
        <f t="shared" si="854"/>
        <v>3.2653224489795907E-3</v>
      </c>
      <c r="R1318" s="22">
        <f t="shared" si="855"/>
        <v>4.0453075251889459E-4</v>
      </c>
      <c r="S1318" s="22">
        <f t="shared" si="856"/>
        <v>7.3815056400077239E-3</v>
      </c>
      <c r="T1318" s="22">
        <f t="shared" si="857"/>
        <v>1.390513916461944E-2</v>
      </c>
      <c r="U1318" s="22">
        <f t="shared" si="858"/>
        <v>-3.545203628803395E-3</v>
      </c>
      <c r="V1318" s="22">
        <f t="shared" si="859"/>
        <v>-4.3800426282565308E-3</v>
      </c>
      <c r="W1318" s="22">
        <f t="shared" si="860"/>
        <v>-5.1393257055771802E-3</v>
      </c>
      <c r="X1318" s="22">
        <f t="shared" si="861"/>
        <v>-4.0857463937510108E-2</v>
      </c>
      <c r="Y1318" s="22">
        <f t="shared" si="862"/>
        <v>9.1105805256330719E-3</v>
      </c>
    </row>
    <row r="1319" spans="2:25">
      <c r="B1319" s="112">
        <v>45373</v>
      </c>
      <c r="C1319">
        <v>113.489998</v>
      </c>
      <c r="D1319">
        <v>509.57998700000002</v>
      </c>
      <c r="E1319">
        <v>60.869999</v>
      </c>
      <c r="F1319">
        <v>49.990001999999997</v>
      </c>
      <c r="G1319">
        <v>75.739998</v>
      </c>
      <c r="H1319">
        <v>196.61999499999999</v>
      </c>
      <c r="I1319">
        <v>192.78999300000001</v>
      </c>
      <c r="J1319">
        <v>88.599997999999999</v>
      </c>
      <c r="K1319">
        <v>490.07000699999998</v>
      </c>
      <c r="L1319">
        <v>172.279999</v>
      </c>
      <c r="M1319">
        <v>397.388733</v>
      </c>
      <c r="O1319" s="22">
        <f t="shared" si="877"/>
        <v>0</v>
      </c>
      <c r="P1319" s="22">
        <f t="shared" si="853"/>
        <v>3.5843252011908966E-3</v>
      </c>
      <c r="Q1319" s="22">
        <f t="shared" si="854"/>
        <v>-9.4386003346037528E-3</v>
      </c>
      <c r="R1319" s="22">
        <f t="shared" si="855"/>
        <v>1.0715790754463939E-2</v>
      </c>
      <c r="S1319" s="22">
        <f t="shared" si="856"/>
        <v>9.0594193727531191E-3</v>
      </c>
      <c r="T1319" s="22">
        <f t="shared" si="857"/>
        <v>-1.2257625964609997E-2</v>
      </c>
      <c r="U1319" s="22">
        <f t="shared" si="858"/>
        <v>-5.9297153147394033E-3</v>
      </c>
      <c r="V1319" s="22">
        <f t="shared" si="859"/>
        <v>-5.6406090098004569E-4</v>
      </c>
      <c r="W1319" s="22">
        <f t="shared" si="860"/>
        <v>-3.2947487103877071E-3</v>
      </c>
      <c r="X1319" s="22">
        <f t="shared" si="861"/>
        <v>5.3101711300160837E-3</v>
      </c>
      <c r="Y1319" s="22">
        <f t="shared" si="862"/>
        <v>3.0679858143587424E-3</v>
      </c>
    </row>
    <row r="1320" spans="2:25">
      <c r="B1320" s="112">
        <v>45376</v>
      </c>
      <c r="C1320">
        <v>114.650002</v>
      </c>
      <c r="D1320">
        <v>503.01998900000001</v>
      </c>
      <c r="E1320">
        <v>60.57</v>
      </c>
      <c r="F1320">
        <v>49.639999000000003</v>
      </c>
      <c r="G1320">
        <v>75.940002000000007</v>
      </c>
      <c r="H1320">
        <v>194.820007</v>
      </c>
      <c r="I1320">
        <v>195.55999800000001</v>
      </c>
      <c r="J1320">
        <v>88.5</v>
      </c>
      <c r="K1320">
        <v>485.88000499999998</v>
      </c>
      <c r="L1320">
        <v>170.85000600000001</v>
      </c>
      <c r="M1320">
        <v>396.56179800000001</v>
      </c>
      <c r="O1320" s="22">
        <f t="shared" si="877"/>
        <v>1.0221200285861265E-2</v>
      </c>
      <c r="P1320" s="22">
        <f t="shared" si="853"/>
        <v>-1.287334308126975E-2</v>
      </c>
      <c r="Q1320" s="22">
        <f t="shared" si="854"/>
        <v>-4.9285198772551775E-3</v>
      </c>
      <c r="R1320" s="22">
        <f t="shared" si="855"/>
        <v>-7.0014600119439052E-3</v>
      </c>
      <c r="S1320" s="22">
        <f t="shared" si="856"/>
        <v>2.6406655041106841E-3</v>
      </c>
      <c r="T1320" s="22">
        <f t="shared" si="857"/>
        <v>-9.1546538794285981E-3</v>
      </c>
      <c r="U1320" s="22">
        <f t="shared" si="858"/>
        <v>1.4367991600061858E-2</v>
      </c>
      <c r="V1320" s="22">
        <f t="shared" si="859"/>
        <v>-1.1286456236714315E-3</v>
      </c>
      <c r="W1320" s="22">
        <f t="shared" si="860"/>
        <v>-8.5498029672319564E-3</v>
      </c>
      <c r="X1320" s="22">
        <f t="shared" si="861"/>
        <v>-8.3004005589760732E-3</v>
      </c>
      <c r="Y1320" s="22">
        <f t="shared" si="862"/>
        <v>-2.0809221080759777E-3</v>
      </c>
    </row>
    <row r="1321" spans="2:25">
      <c r="B1321" s="112">
        <v>45377</v>
      </c>
      <c r="C1321">
        <v>113.790001</v>
      </c>
      <c r="D1321">
        <v>495.89001500000001</v>
      </c>
      <c r="E1321">
        <v>60.509998000000003</v>
      </c>
      <c r="F1321">
        <v>49.630001</v>
      </c>
      <c r="G1321">
        <v>75.540001000000004</v>
      </c>
      <c r="H1321">
        <v>195.729996</v>
      </c>
      <c r="I1321">
        <v>194.10000600000001</v>
      </c>
      <c r="J1321">
        <v>87.449996999999996</v>
      </c>
      <c r="K1321">
        <v>492.30999800000001</v>
      </c>
      <c r="L1321">
        <v>169.71000699999999</v>
      </c>
      <c r="M1321">
        <v>397.04998799999998</v>
      </c>
      <c r="O1321" s="22">
        <f t="shared" ref="O1321" si="878">(C1321/C1320)-1</f>
        <v>-7.5010988660950684E-3</v>
      </c>
      <c r="P1321" s="22">
        <f t="shared" si="853"/>
        <v>-1.4174335326463505E-2</v>
      </c>
      <c r="Q1321" s="22">
        <f t="shared" si="854"/>
        <v>-9.9062242034009262E-4</v>
      </c>
      <c r="R1321" s="22">
        <f t="shared" si="855"/>
        <v>-2.0141015715979815E-4</v>
      </c>
      <c r="S1321" s="22">
        <f t="shared" si="856"/>
        <v>-5.267329331911319E-3</v>
      </c>
      <c r="T1321" s="22">
        <f t="shared" si="857"/>
        <v>4.6709217087750332E-3</v>
      </c>
      <c r="U1321" s="22">
        <f t="shared" si="858"/>
        <v>-7.4656985832041167E-3</v>
      </c>
      <c r="V1321" s="22">
        <f t="shared" si="859"/>
        <v>-1.1864440677966104E-2</v>
      </c>
      <c r="W1321" s="22">
        <f t="shared" si="860"/>
        <v>1.3233705717114352E-2</v>
      </c>
      <c r="X1321" s="22">
        <f t="shared" si="861"/>
        <v>-6.6725136667540319E-3</v>
      </c>
      <c r="Y1321" s="22">
        <f t="shared" si="862"/>
        <v>1.2310565527544615E-3</v>
      </c>
    </row>
    <row r="1322" spans="2:25">
      <c r="B1322" s="112">
        <v>45378</v>
      </c>
      <c r="C1322">
        <v>114.970001</v>
      </c>
      <c r="D1322">
        <v>493.85998499999999</v>
      </c>
      <c r="E1322">
        <v>60.720001000000003</v>
      </c>
      <c r="F1322">
        <v>50.139999000000003</v>
      </c>
      <c r="G1322">
        <v>76.5</v>
      </c>
      <c r="H1322">
        <v>199.520004</v>
      </c>
      <c r="I1322">
        <v>197.38000500000001</v>
      </c>
      <c r="J1322">
        <v>90.050003000000004</v>
      </c>
      <c r="K1322">
        <v>493.10000600000001</v>
      </c>
      <c r="L1322">
        <v>173.30999800000001</v>
      </c>
      <c r="M1322">
        <v>409.14001500000001</v>
      </c>
      <c r="O1322" s="22">
        <f t="shared" ref="O1322" si="879">C1322/C1321-1</f>
        <v>1.0369979696194909E-2</v>
      </c>
      <c r="P1322" s="22">
        <f t="shared" si="853"/>
        <v>-4.0937101748257376E-3</v>
      </c>
      <c r="Q1322" s="22">
        <f t="shared" si="854"/>
        <v>3.470550436970754E-3</v>
      </c>
      <c r="R1322" s="22">
        <f t="shared" si="855"/>
        <v>1.0276002210840129E-2</v>
      </c>
      <c r="S1322" s="22">
        <f t="shared" si="856"/>
        <v>1.2708485402323388E-2</v>
      </c>
      <c r="T1322" s="22">
        <f t="shared" si="857"/>
        <v>1.9363450045745578E-2</v>
      </c>
      <c r="U1322" s="22">
        <f t="shared" si="858"/>
        <v>1.6898500250432713E-2</v>
      </c>
      <c r="V1322" s="22">
        <f t="shared" si="859"/>
        <v>2.9731344644871927E-2</v>
      </c>
      <c r="W1322" s="22">
        <f t="shared" si="860"/>
        <v>1.6046962345055427E-3</v>
      </c>
      <c r="X1322" s="22">
        <f t="shared" si="861"/>
        <v>2.1212602978680106E-2</v>
      </c>
      <c r="Y1322" s="22">
        <f t="shared" si="862"/>
        <v>3.0449634467688336E-2</v>
      </c>
    </row>
  </sheetData>
  <mergeCells count="2">
    <mergeCell ref="B2:M2"/>
    <mergeCell ref="O2:Y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F1B-B366-4DA7-8663-41589B6D2810}">
  <dimension ref="B1:AS1325"/>
  <sheetViews>
    <sheetView showGridLines="0" topLeftCell="S1298" zoomScale="85" zoomScaleNormal="85" workbookViewId="0">
      <selection activeCell="AA6" sqref="AA6:AA1323"/>
    </sheetView>
  </sheetViews>
  <sheetFormatPr defaultRowHeight="14.5"/>
  <cols>
    <col min="1" max="1" width="2.453125" customWidth="1"/>
    <col min="2" max="2" width="10.81640625" bestFit="1" customWidth="1"/>
    <col min="3" max="3" width="11.6328125" bestFit="1" customWidth="1"/>
    <col min="4" max="4" width="14.26953125" bestFit="1" customWidth="1"/>
    <col min="5" max="5" width="13.453125" bestFit="1" customWidth="1"/>
    <col min="6" max="6" width="13.54296875" bestFit="1" customWidth="1"/>
    <col min="7" max="7" width="10.54296875" bestFit="1" customWidth="1"/>
    <col min="8" max="8" width="11.6328125" bestFit="1" customWidth="1"/>
    <col min="9" max="9" width="25.7265625" bestFit="1" customWidth="1"/>
    <col min="10" max="10" width="19.6328125" bestFit="1" customWidth="1"/>
    <col min="11" max="11" width="12.81640625" bestFit="1" customWidth="1"/>
    <col min="12" max="13" width="11.6328125" bestFit="1" customWidth="1"/>
    <col min="15" max="15" width="16.54296875" bestFit="1" customWidth="1"/>
    <col min="16" max="16" width="11.453125" bestFit="1" customWidth="1"/>
    <col min="17" max="17" width="6.36328125" bestFit="1" customWidth="1"/>
    <col min="18" max="18" width="8.36328125" bestFit="1" customWidth="1"/>
    <col min="19" max="19" width="8.1796875" bestFit="1" customWidth="1"/>
    <col min="20" max="20" width="7.26953125" bestFit="1" customWidth="1"/>
    <col min="21" max="21" width="9.26953125" bestFit="1" customWidth="1"/>
    <col min="22" max="22" width="25.7265625" bestFit="1" customWidth="1"/>
    <col min="23" max="23" width="19.6328125" bestFit="1" customWidth="1"/>
    <col min="24" max="24" width="12.81640625" bestFit="1" customWidth="1"/>
    <col min="25" max="25" width="6.36328125" bestFit="1" customWidth="1"/>
    <col min="26" max="26" width="10.1796875" bestFit="1" customWidth="1"/>
    <col min="27" max="27" width="8.6328125" bestFit="1" customWidth="1"/>
    <col min="28" max="28" width="11.08984375" bestFit="1" customWidth="1"/>
    <col min="29" max="29" width="10.6328125" bestFit="1" customWidth="1"/>
    <col min="30" max="30" width="10.1796875" customWidth="1"/>
    <col min="31" max="31" width="12.7265625" bestFit="1" customWidth="1"/>
    <col min="32" max="32" width="12.7265625" customWidth="1"/>
    <col min="33" max="33" width="24.54296875" bestFit="1" customWidth="1"/>
    <col min="34" max="34" width="11.453125" bestFit="1" customWidth="1"/>
    <col min="35" max="35" width="6.90625" bestFit="1" customWidth="1"/>
    <col min="36" max="36" width="12.6328125" bestFit="1" customWidth="1"/>
    <col min="37" max="37" width="9" bestFit="1" customWidth="1"/>
    <col min="38" max="39" width="9.54296875" bestFit="1" customWidth="1"/>
    <col min="40" max="40" width="25.7265625" bestFit="1" customWidth="1"/>
    <col min="41" max="41" width="19.6328125" bestFit="1" customWidth="1"/>
    <col min="42" max="42" width="12.81640625" bestFit="1" customWidth="1"/>
    <col min="43" max="43" width="8.453125" bestFit="1" customWidth="1"/>
    <col min="44" max="44" width="10.1796875" bestFit="1" customWidth="1"/>
    <col min="45" max="45" width="8.453125" bestFit="1" customWidth="1"/>
  </cols>
  <sheetData>
    <row r="1" spans="2:45">
      <c r="O1" s="37" t="s">
        <v>11</v>
      </c>
    </row>
    <row r="2" spans="2:45">
      <c r="B2" s="152" t="s">
        <v>12</v>
      </c>
      <c r="C2" s="152"/>
      <c r="D2" s="152"/>
      <c r="E2" s="152"/>
      <c r="F2" s="152"/>
      <c r="G2" s="152"/>
      <c r="H2" s="152"/>
      <c r="I2" s="152"/>
      <c r="J2" s="152"/>
      <c r="K2" s="152"/>
      <c r="L2" s="152"/>
      <c r="M2" s="152"/>
      <c r="O2" s="153" t="s">
        <v>13</v>
      </c>
      <c r="P2" s="153"/>
      <c r="Q2" s="153"/>
      <c r="R2" s="153"/>
      <c r="S2" s="153"/>
      <c r="T2" s="153"/>
      <c r="U2" s="153"/>
      <c r="V2" s="153"/>
      <c r="W2" s="153"/>
      <c r="X2" s="153"/>
      <c r="Y2" s="153"/>
      <c r="Z2" s="153"/>
      <c r="AA2" s="153"/>
      <c r="AB2" s="153"/>
      <c r="AC2" s="153"/>
      <c r="AD2" s="153"/>
    </row>
    <row r="3" spans="2:45">
      <c r="B3" s="32"/>
      <c r="C3" s="50" t="s">
        <v>127</v>
      </c>
      <c r="D3" s="50" t="s">
        <v>128</v>
      </c>
      <c r="E3" s="50" t="s">
        <v>129</v>
      </c>
      <c r="F3" s="50" t="s">
        <v>130</v>
      </c>
      <c r="G3" s="50" t="s">
        <v>16</v>
      </c>
      <c r="H3" s="50" t="s">
        <v>131</v>
      </c>
      <c r="I3" s="50" t="s">
        <v>17</v>
      </c>
      <c r="J3" s="50" t="s">
        <v>18</v>
      </c>
      <c r="K3" s="50" t="s">
        <v>14</v>
      </c>
      <c r="L3" s="50" t="s">
        <v>15</v>
      </c>
      <c r="M3" s="50" t="s">
        <v>132</v>
      </c>
      <c r="O3" s="40"/>
      <c r="P3" s="40"/>
      <c r="Q3" s="40"/>
      <c r="R3" s="40"/>
      <c r="S3" s="40"/>
      <c r="T3" s="40"/>
      <c r="U3" s="40"/>
      <c r="V3" s="40"/>
      <c r="W3" s="40"/>
      <c r="X3" s="40"/>
      <c r="Y3" s="40"/>
      <c r="Z3" s="40"/>
      <c r="AA3" s="40"/>
      <c r="AB3" s="40"/>
      <c r="AC3" s="40"/>
      <c r="AD3" s="40"/>
      <c r="AH3" s="130"/>
      <c r="AI3" s="130"/>
      <c r="AJ3" s="130"/>
      <c r="AK3" s="130"/>
      <c r="AL3" s="130"/>
      <c r="AM3" s="130"/>
      <c r="AN3" s="130"/>
      <c r="AO3" s="130"/>
      <c r="AP3" s="130"/>
      <c r="AQ3" s="130"/>
      <c r="AR3" s="130"/>
    </row>
    <row r="4" spans="2:45">
      <c r="B4" s="31" t="s">
        <v>3</v>
      </c>
      <c r="C4" s="50" t="s">
        <v>116</v>
      </c>
      <c r="D4" s="50" t="s">
        <v>117</v>
      </c>
      <c r="E4" s="50" t="s">
        <v>118</v>
      </c>
      <c r="F4" s="50" t="s">
        <v>119</v>
      </c>
      <c r="G4" s="50" t="s">
        <v>120</v>
      </c>
      <c r="H4" s="50" t="s">
        <v>121</v>
      </c>
      <c r="I4" s="50" t="s">
        <v>122</v>
      </c>
      <c r="J4" s="50" t="s">
        <v>123</v>
      </c>
      <c r="K4" s="50" t="s">
        <v>124</v>
      </c>
      <c r="L4" s="50" t="s">
        <v>125</v>
      </c>
      <c r="M4" s="50" t="s">
        <v>126</v>
      </c>
      <c r="N4" s="34"/>
      <c r="O4" s="44" t="s">
        <v>19</v>
      </c>
      <c r="P4" s="50" t="s">
        <v>116</v>
      </c>
      <c r="Q4" s="50" t="s">
        <v>117</v>
      </c>
      <c r="R4" s="50" t="s">
        <v>118</v>
      </c>
      <c r="S4" s="50" t="s">
        <v>119</v>
      </c>
      <c r="T4" s="50" t="s">
        <v>120</v>
      </c>
      <c r="U4" s="50" t="s">
        <v>121</v>
      </c>
      <c r="V4" s="50" t="s">
        <v>122</v>
      </c>
      <c r="W4" s="50" t="s">
        <v>123</v>
      </c>
      <c r="X4" s="50" t="s">
        <v>124</v>
      </c>
      <c r="Y4" s="50" t="s">
        <v>125</v>
      </c>
      <c r="Z4" s="50" t="s">
        <v>126</v>
      </c>
      <c r="AA4" s="44" t="s">
        <v>20</v>
      </c>
      <c r="AB4" s="43" t="s">
        <v>21</v>
      </c>
      <c r="AC4" s="43" t="s">
        <v>22</v>
      </c>
      <c r="AD4" s="43" t="s">
        <v>23</v>
      </c>
      <c r="AH4" s="131"/>
      <c r="AI4" s="131"/>
      <c r="AJ4" s="131"/>
      <c r="AK4" s="131"/>
      <c r="AL4" s="131"/>
      <c r="AM4" s="131"/>
      <c r="AN4" s="131"/>
      <c r="AO4" s="131"/>
      <c r="AP4" s="131"/>
      <c r="AQ4" s="131"/>
      <c r="AR4" s="131"/>
    </row>
    <row r="5" spans="2:45">
      <c r="B5" s="112"/>
      <c r="C5">
        <v>52.314835000000002</v>
      </c>
      <c r="D5">
        <v>130.95105000000001</v>
      </c>
      <c r="E5">
        <v>28.476547</v>
      </c>
      <c r="F5">
        <v>43.548949999999998</v>
      </c>
      <c r="G5">
        <v>68.682426000000007</v>
      </c>
      <c r="H5">
        <v>83.368415999999996</v>
      </c>
      <c r="I5">
        <v>140.950806</v>
      </c>
      <c r="J5">
        <v>63.011963000000002</v>
      </c>
      <c r="K5">
        <v>230.27542099999999</v>
      </c>
      <c r="L5">
        <v>37.801909999999999</v>
      </c>
      <c r="M5">
        <v>138.28555299999999</v>
      </c>
      <c r="O5" s="35"/>
      <c r="P5" s="4"/>
      <c r="Q5" s="4"/>
      <c r="R5" s="4"/>
      <c r="S5" s="4"/>
      <c r="T5" s="4"/>
      <c r="U5" s="4"/>
      <c r="V5" s="4"/>
      <c r="W5" s="4"/>
      <c r="X5" s="4"/>
      <c r="Y5" s="4"/>
      <c r="Z5" s="4"/>
      <c r="AA5" s="45"/>
      <c r="AB5" s="4"/>
      <c r="AC5" s="4"/>
      <c r="AD5" s="4"/>
      <c r="AE5">
        <v>1000000</v>
      </c>
      <c r="AH5" s="6"/>
      <c r="AI5" s="6"/>
      <c r="AJ5" s="6"/>
      <c r="AK5" s="6"/>
      <c r="AL5" s="6"/>
      <c r="AM5" s="6"/>
      <c r="AN5" s="6"/>
      <c r="AO5" s="6"/>
      <c r="AP5" s="6"/>
      <c r="AQ5" s="6"/>
      <c r="AR5" s="6"/>
    </row>
    <row r="6" spans="2:45" ht="15" thickBot="1">
      <c r="B6" s="112">
        <v>43467</v>
      </c>
      <c r="C6">
        <v>53.465626</v>
      </c>
      <c r="D6">
        <v>135.53619399999999</v>
      </c>
      <c r="E6">
        <v>28.534634</v>
      </c>
      <c r="F6">
        <v>43.432254999999998</v>
      </c>
      <c r="G6">
        <v>70.018051</v>
      </c>
      <c r="H6">
        <v>84.811684</v>
      </c>
      <c r="I6">
        <v>139.65885900000001</v>
      </c>
      <c r="J6">
        <v>61.924151999999999</v>
      </c>
      <c r="K6">
        <v>225.07128900000001</v>
      </c>
      <c r="L6">
        <v>37.845050999999998</v>
      </c>
      <c r="M6">
        <v>137.29359400000001</v>
      </c>
      <c r="O6" s="33">
        <v>1</v>
      </c>
      <c r="P6" s="36">
        <f t="shared" ref="P6:P69" si="0">LN(C6/C5)</f>
        <v>2.1758959877581838E-2</v>
      </c>
      <c r="Q6" s="36">
        <f t="shared" ref="Q6:Q69" si="1">LN(D6/D5)</f>
        <v>3.441512979302179E-2</v>
      </c>
      <c r="R6" s="36">
        <f t="shared" ref="R6:R69" si="2">LN(E6/E5)</f>
        <v>2.0377413370892706E-3</v>
      </c>
      <c r="S6" s="36">
        <f t="shared" ref="S6:S69" si="3">LN(F6/F5)</f>
        <v>-2.6832249567946228E-3</v>
      </c>
      <c r="T6" s="36">
        <f t="shared" ref="T6:T69" si="4">LN(G6/G5)</f>
        <v>1.9259721591178249E-2</v>
      </c>
      <c r="U6" s="36">
        <f t="shared" ref="U6:U69" si="5">LN(H6/H5)</f>
        <v>1.7163783723648709E-2</v>
      </c>
      <c r="V6" s="36">
        <f t="shared" ref="V6:V69" si="6">LN(I6/I5)</f>
        <v>-9.2082083401353251E-3</v>
      </c>
      <c r="W6" s="36">
        <f t="shared" ref="W6:W69" si="7">LN(J6/J5)</f>
        <v>-1.741431595680757E-2</v>
      </c>
      <c r="X6" s="36">
        <f t="shared" ref="X6:X69" si="8">LN(K6/K5)</f>
        <v>-2.2858883100233825E-2</v>
      </c>
      <c r="Y6" s="36">
        <f t="shared" ref="Y6:Y69" si="9">LN(L6/L5)</f>
        <v>1.1405879127645946E-3</v>
      </c>
      <c r="Z6" s="36">
        <f t="shared" ref="Z6:Z69" si="10">LN(M6/M5)</f>
        <v>-7.19911716838536E-3</v>
      </c>
      <c r="AA6" s="95">
        <f t="shared" ref="AA6:AA69" si="11">P6*$AH$8+Q6*$AI$8+R6*$AJ$8+S6*$AK$8+T6*$AL$8+U6*$AM$8+V6*$AN$8+W6*$AO$8+X6*$AP$8+Y6*$AQ$8+Z6*$AR$8</f>
        <v>2.7417811326666153E-2</v>
      </c>
      <c r="AB6" s="41">
        <f>(P6*$AH$12+Q6*$AI$12+R6*$AJ$12+S6*$AK$12+T6*$AL$12+U6*$AM$12+V6*$AN$12+W6*$AO$12+X6*$AP$12+Y6*$AQ$12+Z6*$AR$12)+$AS$12</f>
        <v>1027417.8113266662</v>
      </c>
      <c r="AC6" s="41">
        <f>AB6-$AS$12</f>
        <v>27417.811326666153</v>
      </c>
      <c r="AD6" s="98">
        <v>-162609.84074442973</v>
      </c>
      <c r="AE6" s="66">
        <f>AE5+AC6</f>
        <v>1027417.8113266662</v>
      </c>
      <c r="AF6" s="66"/>
    </row>
    <row r="7" spans="2:45">
      <c r="B7" s="112">
        <v>43468</v>
      </c>
      <c r="C7">
        <v>52.644730000000003</v>
      </c>
      <c r="D7">
        <v>131.60037199999999</v>
      </c>
      <c r="E7">
        <v>28.387892000000001</v>
      </c>
      <c r="F7">
        <v>43.232227000000002</v>
      </c>
      <c r="G7">
        <v>67.436706999999998</v>
      </c>
      <c r="H7">
        <v>83.606353999999996</v>
      </c>
      <c r="I7">
        <v>140.496399</v>
      </c>
      <c r="J7">
        <v>62.080730000000003</v>
      </c>
      <c r="K7">
        <v>218.93357800000001</v>
      </c>
      <c r="L7">
        <v>34.075397000000002</v>
      </c>
      <c r="M7">
        <v>133.53912399999999</v>
      </c>
      <c r="O7" s="33">
        <v>2</v>
      </c>
      <c r="P7" s="36">
        <f t="shared" si="0"/>
        <v>-1.547280413109498E-2</v>
      </c>
      <c r="Q7" s="36">
        <f t="shared" si="1"/>
        <v>-2.9468873407260225E-2</v>
      </c>
      <c r="R7" s="36">
        <f t="shared" si="2"/>
        <v>-5.1558613217171784E-3</v>
      </c>
      <c r="S7" s="36">
        <f t="shared" si="3"/>
        <v>-4.616155328725325E-3</v>
      </c>
      <c r="T7" s="36">
        <f t="shared" si="4"/>
        <v>-3.7563596321737572E-2</v>
      </c>
      <c r="U7" s="36">
        <f t="shared" si="5"/>
        <v>-1.4313794338389385E-2</v>
      </c>
      <c r="V7" s="36">
        <f t="shared" si="6"/>
        <v>5.9791310086373386E-3</v>
      </c>
      <c r="W7" s="36">
        <f t="shared" si="7"/>
        <v>2.5253535294442564E-3</v>
      </c>
      <c r="X7" s="36">
        <f t="shared" si="8"/>
        <v>-2.7648805012156819E-2</v>
      </c>
      <c r="Y7" s="36">
        <f t="shared" si="9"/>
        <v>-0.10492459007719759</v>
      </c>
      <c r="Z7" s="36">
        <f t="shared" si="10"/>
        <v>-2.7727156153937241E-2</v>
      </c>
      <c r="AA7" s="46">
        <f t="shared" si="11"/>
        <v>-1.2535464478697061E-2</v>
      </c>
      <c r="AB7" s="41">
        <f t="shared" ref="AB7:AB68" si="12">(P7*$AH$12+Q7*$AI$12+R7*$AJ$12+S7*$AK$12+T7*$AL$12+U7*$AM$12+V7*$AN$12+W7*$AO$12+X7*$AP$12+Y7*$AQ$12+Z7*$AR$12)+$AS$12</f>
        <v>987464.53552130295</v>
      </c>
      <c r="AC7" s="41">
        <f t="shared" ref="AC7:AC68" si="13">AB7-$AS$12</f>
        <v>-12535.464478697046</v>
      </c>
      <c r="AD7" s="98">
        <v>-139902.48046055716</v>
      </c>
      <c r="AE7">
        <f t="shared" ref="AE7:AE70" si="14">AE6+AC7</f>
        <v>1014882.3468479691</v>
      </c>
      <c r="AG7" s="74"/>
      <c r="AH7" s="132" t="s">
        <v>116</v>
      </c>
      <c r="AI7" s="132" t="s">
        <v>117</v>
      </c>
      <c r="AJ7" s="132" t="s">
        <v>118</v>
      </c>
      <c r="AK7" s="132" t="s">
        <v>119</v>
      </c>
      <c r="AL7" s="132" t="s">
        <v>120</v>
      </c>
      <c r="AM7" s="132" t="s">
        <v>121</v>
      </c>
      <c r="AN7" s="132" t="s">
        <v>122</v>
      </c>
      <c r="AO7" s="132" t="s">
        <v>123</v>
      </c>
      <c r="AP7" s="132" t="s">
        <v>124</v>
      </c>
      <c r="AQ7" s="132" t="s">
        <v>125</v>
      </c>
      <c r="AR7" s="132" t="s">
        <v>126</v>
      </c>
      <c r="AS7" s="75"/>
    </row>
    <row r="8" spans="2:45">
      <c r="B8" s="112">
        <v>43469</v>
      </c>
      <c r="C8">
        <v>54.585704999999997</v>
      </c>
      <c r="D8">
        <v>137.803787</v>
      </c>
      <c r="E8">
        <v>28.565204999999999</v>
      </c>
      <c r="F8">
        <v>43.940685000000002</v>
      </c>
      <c r="G8">
        <v>70.287750000000003</v>
      </c>
      <c r="H8">
        <v>86.688552999999999</v>
      </c>
      <c r="I8">
        <v>141.05775499999999</v>
      </c>
      <c r="J8">
        <v>63.086162999999999</v>
      </c>
      <c r="K8">
        <v>221.49406400000001</v>
      </c>
      <c r="L8">
        <v>35.530051999999998</v>
      </c>
      <c r="M8">
        <v>140.612381</v>
      </c>
      <c r="O8" s="33">
        <v>3</v>
      </c>
      <c r="P8" s="36">
        <f t="shared" si="0"/>
        <v>3.6205896681602956E-2</v>
      </c>
      <c r="Q8" s="36">
        <f t="shared" si="1"/>
        <v>4.6060994424761914E-2</v>
      </c>
      <c r="R8" s="36">
        <f t="shared" si="2"/>
        <v>6.226652534317291E-3</v>
      </c>
      <c r="S8" s="36">
        <f t="shared" si="3"/>
        <v>1.6254443770900122E-2</v>
      </c>
      <c r="T8" s="36">
        <f t="shared" si="4"/>
        <v>4.1408046519126482E-2</v>
      </c>
      <c r="U8" s="36">
        <f t="shared" si="5"/>
        <v>3.6202323094176342E-2</v>
      </c>
      <c r="V8" s="36">
        <f t="shared" si="6"/>
        <v>3.987557887889728E-3</v>
      </c>
      <c r="W8" s="36">
        <f t="shared" si="7"/>
        <v>1.6065823827570571E-2</v>
      </c>
      <c r="X8" s="36">
        <f t="shared" si="8"/>
        <v>1.162740301995235E-2</v>
      </c>
      <c r="Y8" s="36">
        <f t="shared" si="9"/>
        <v>4.1803245298706423E-2</v>
      </c>
      <c r="Z8" s="36">
        <f t="shared" si="10"/>
        <v>5.1612535245190563E-2</v>
      </c>
      <c r="AA8" s="46">
        <f t="shared" si="11"/>
        <v>1.1602273468450712E-2</v>
      </c>
      <c r="AB8" s="41">
        <f t="shared" si="12"/>
        <v>1011602.2734684508</v>
      </c>
      <c r="AC8" s="41">
        <f t="shared" si="13"/>
        <v>11602.27346845076</v>
      </c>
      <c r="AD8" s="98">
        <v>-134270.0102268419</v>
      </c>
      <c r="AE8">
        <f t="shared" si="14"/>
        <v>1026484.6203164199</v>
      </c>
      <c r="AG8" s="9" t="s">
        <v>24</v>
      </c>
      <c r="AH8" s="70">
        <v>0.387158</v>
      </c>
      <c r="AI8" s="70">
        <v>-1.5032E-2</v>
      </c>
      <c r="AJ8" s="70">
        <v>3.5699999999999998E-3</v>
      </c>
      <c r="AK8" s="70">
        <v>-0.51332599999999995</v>
      </c>
      <c r="AL8">
        <v>0.68814799999999998</v>
      </c>
      <c r="AM8">
        <v>0.38297300000000001</v>
      </c>
      <c r="AN8">
        <v>0.86167899999999997</v>
      </c>
      <c r="AO8">
        <v>-0.122081</v>
      </c>
      <c r="AP8">
        <v>5.7578999999999998E-2</v>
      </c>
      <c r="AQ8">
        <v>1.968E-2</v>
      </c>
      <c r="AR8">
        <v>-0.75034800000000001</v>
      </c>
      <c r="AS8" s="71">
        <f>SUM(AH8:AR8)</f>
        <v>1</v>
      </c>
    </row>
    <row r="9" spans="2:45">
      <c r="B9" s="112">
        <v>43472</v>
      </c>
      <c r="C9">
        <v>54.869576000000002</v>
      </c>
      <c r="D9">
        <v>137.90368699999999</v>
      </c>
      <c r="E9">
        <v>28.901482000000001</v>
      </c>
      <c r="F9">
        <v>43.615622999999999</v>
      </c>
      <c r="G9">
        <v>70.326271000000006</v>
      </c>
      <c r="H9">
        <v>86.748817000000003</v>
      </c>
      <c r="I9">
        <v>141.93095400000001</v>
      </c>
      <c r="J9">
        <v>62.171374999999998</v>
      </c>
      <c r="K9">
        <v>221.91925000000001</v>
      </c>
      <c r="L9">
        <v>35.450974000000002</v>
      </c>
      <c r="M9">
        <v>142.911407</v>
      </c>
      <c r="O9" s="33">
        <v>4</v>
      </c>
      <c r="P9" s="36">
        <f t="shared" si="0"/>
        <v>5.1869884004698335E-3</v>
      </c>
      <c r="Q9" s="36">
        <f t="shared" si="1"/>
        <v>7.2468114790365668E-4</v>
      </c>
      <c r="R9" s="36">
        <f t="shared" si="2"/>
        <v>1.1703505315002229E-2</v>
      </c>
      <c r="S9" s="36">
        <f t="shared" si="3"/>
        <v>-7.425244415351224E-3</v>
      </c>
      <c r="T9" s="36">
        <f t="shared" si="4"/>
        <v>5.4789701182997709E-4</v>
      </c>
      <c r="U9" s="36">
        <f t="shared" si="5"/>
        <v>6.949367650733153E-4</v>
      </c>
      <c r="V9" s="36">
        <f t="shared" si="6"/>
        <v>6.1712834719115737E-3</v>
      </c>
      <c r="W9" s="36">
        <f t="shared" si="7"/>
        <v>-1.4606773840761512E-2</v>
      </c>
      <c r="X9" s="36">
        <f t="shared" si="8"/>
        <v>1.9177869355369744E-3</v>
      </c>
      <c r="Y9" s="36">
        <f t="shared" si="9"/>
        <v>-2.2281456657472312E-3</v>
      </c>
      <c r="Z9" s="36">
        <f t="shared" si="10"/>
        <v>1.621787298131842E-2</v>
      </c>
      <c r="AA9" s="46">
        <f t="shared" si="11"/>
        <v>1.4922201470105138E-3</v>
      </c>
      <c r="AB9" s="41">
        <f t="shared" si="12"/>
        <v>1001492.2201470105</v>
      </c>
      <c r="AC9" s="41">
        <f t="shared" si="13"/>
        <v>1492.220147010521</v>
      </c>
      <c r="AD9" s="98">
        <v>-115287.71862435993</v>
      </c>
      <c r="AE9">
        <f t="shared" si="14"/>
        <v>1027976.8404634304</v>
      </c>
      <c r="AG9" s="7"/>
      <c r="AS9" s="8"/>
    </row>
    <row r="10" spans="2:45">
      <c r="B10" s="112">
        <v>43473</v>
      </c>
      <c r="C10">
        <v>55.268517000000003</v>
      </c>
      <c r="D10">
        <v>142.37893700000001</v>
      </c>
      <c r="E10">
        <v>29.103249000000002</v>
      </c>
      <c r="F10">
        <v>43.623958999999999</v>
      </c>
      <c r="G10">
        <v>71.135375999999994</v>
      </c>
      <c r="H10">
        <v>86.585243000000006</v>
      </c>
      <c r="I10">
        <v>143.53480500000001</v>
      </c>
      <c r="J10">
        <v>62.550457000000002</v>
      </c>
      <c r="K10">
        <v>224.88644400000001</v>
      </c>
      <c r="L10">
        <v>36.126761999999999</v>
      </c>
      <c r="M10">
        <v>145.47004699999999</v>
      </c>
      <c r="O10" s="33">
        <v>5</v>
      </c>
      <c r="P10" s="36">
        <f t="shared" si="0"/>
        <v>7.2444098836805812E-3</v>
      </c>
      <c r="Q10" s="36">
        <f t="shared" si="1"/>
        <v>3.193655250402265E-2</v>
      </c>
      <c r="R10" s="36">
        <f t="shared" si="2"/>
        <v>6.9569433492284545E-3</v>
      </c>
      <c r="S10" s="36">
        <f t="shared" si="3"/>
        <v>1.9110591395007115E-4</v>
      </c>
      <c r="T10" s="36">
        <f t="shared" si="4"/>
        <v>1.143933836946049E-2</v>
      </c>
      <c r="U10" s="36">
        <f t="shared" si="5"/>
        <v>-1.8873849554696409E-3</v>
      </c>
      <c r="V10" s="36">
        <f t="shared" si="6"/>
        <v>1.1236849432838222E-2</v>
      </c>
      <c r="W10" s="36">
        <f t="shared" si="7"/>
        <v>6.078858228052199E-3</v>
      </c>
      <c r="X10" s="36">
        <f t="shared" si="8"/>
        <v>1.3282004505979524E-2</v>
      </c>
      <c r="Y10" s="36">
        <f t="shared" si="9"/>
        <v>1.8883192411590147E-2</v>
      </c>
      <c r="Z10" s="36">
        <f t="shared" si="10"/>
        <v>1.7745296073534009E-2</v>
      </c>
      <c r="AA10" s="46">
        <f t="shared" si="11"/>
        <v>6.1622204166199256E-3</v>
      </c>
      <c r="AB10" s="41">
        <f t="shared" si="12"/>
        <v>1006162.2204166199</v>
      </c>
      <c r="AC10" s="41">
        <f t="shared" si="13"/>
        <v>6162.2204166199081</v>
      </c>
      <c r="AD10" s="98">
        <v>-114999.71052894543</v>
      </c>
      <c r="AE10">
        <f t="shared" si="14"/>
        <v>1034139.0608800503</v>
      </c>
      <c r="AG10" s="156" t="s">
        <v>25</v>
      </c>
      <c r="AH10" s="157"/>
      <c r="AI10" s="157"/>
      <c r="AJ10" s="157"/>
      <c r="AK10" s="157"/>
      <c r="AL10" s="157"/>
      <c r="AM10" s="157"/>
      <c r="AN10" s="157"/>
      <c r="AO10" s="157"/>
      <c r="AP10" s="157"/>
      <c r="AQ10" s="157"/>
      <c r="AR10" s="157"/>
      <c r="AS10" s="158"/>
    </row>
    <row r="11" spans="2:45">
      <c r="B11" s="112">
        <v>43474</v>
      </c>
      <c r="C11">
        <v>55.560051000000001</v>
      </c>
      <c r="D11">
        <v>144.077133</v>
      </c>
      <c r="E11">
        <v>29.008479999999999</v>
      </c>
      <c r="F11">
        <v>43.257232999999999</v>
      </c>
      <c r="G11">
        <v>71.430770999999993</v>
      </c>
      <c r="H11">
        <v>86.438889000000003</v>
      </c>
      <c r="I11">
        <v>142.278412</v>
      </c>
      <c r="J11">
        <v>62.056004000000001</v>
      </c>
      <c r="K11">
        <v>225.20996099999999</v>
      </c>
      <c r="L11">
        <v>36.740276000000001</v>
      </c>
      <c r="M11">
        <v>143.068985</v>
      </c>
      <c r="O11" s="33">
        <v>6</v>
      </c>
      <c r="P11" s="36">
        <f t="shared" si="0"/>
        <v>5.2610022431468471E-3</v>
      </c>
      <c r="Q11" s="36">
        <f t="shared" si="1"/>
        <v>1.1856728290682468E-2</v>
      </c>
      <c r="R11" s="36">
        <f t="shared" si="2"/>
        <v>-3.2616163946463639E-3</v>
      </c>
      <c r="S11" s="36">
        <f t="shared" si="3"/>
        <v>-8.4420613841339424E-3</v>
      </c>
      <c r="T11" s="36">
        <f t="shared" si="4"/>
        <v>4.1439770792650833E-3</v>
      </c>
      <c r="U11" s="36">
        <f t="shared" si="5"/>
        <v>-1.691718180725591E-3</v>
      </c>
      <c r="V11" s="36">
        <f t="shared" si="6"/>
        <v>-8.7917634175880902E-3</v>
      </c>
      <c r="W11" s="36">
        <f t="shared" si="7"/>
        <v>-7.9362753948288671E-3</v>
      </c>
      <c r="X11" s="36">
        <f t="shared" si="8"/>
        <v>1.4375456107599892E-3</v>
      </c>
      <c r="Y11" s="36">
        <f t="shared" si="9"/>
        <v>1.6839671677358146E-2</v>
      </c>
      <c r="Z11" s="36">
        <f t="shared" si="10"/>
        <v>-1.6643276352213198E-2</v>
      </c>
      <c r="AA11" s="46">
        <f t="shared" si="11"/>
        <v>1.467989837887989E-2</v>
      </c>
      <c r="AB11" s="41">
        <f t="shared" si="12"/>
        <v>1014679.8983788799</v>
      </c>
      <c r="AC11" s="41">
        <f t="shared" si="13"/>
        <v>14679.89837887988</v>
      </c>
      <c r="AD11" s="98">
        <v>-102318.76234611636</v>
      </c>
      <c r="AE11">
        <f t="shared" si="14"/>
        <v>1048818.9592589303</v>
      </c>
      <c r="AG11" s="69"/>
      <c r="AH11" s="50" t="s">
        <v>116</v>
      </c>
      <c r="AI11" s="50" t="s">
        <v>117</v>
      </c>
      <c r="AJ11" s="50" t="s">
        <v>118</v>
      </c>
      <c r="AK11" s="50" t="s">
        <v>119</v>
      </c>
      <c r="AL11" s="50" t="s">
        <v>120</v>
      </c>
      <c r="AM11" s="50" t="s">
        <v>121</v>
      </c>
      <c r="AN11" s="50" t="s">
        <v>122</v>
      </c>
      <c r="AO11" s="50" t="s">
        <v>123</v>
      </c>
      <c r="AP11" s="50" t="s">
        <v>124</v>
      </c>
      <c r="AQ11" s="50" t="s">
        <v>125</v>
      </c>
      <c r="AR11" s="50" t="s">
        <v>126</v>
      </c>
      <c r="AS11" s="72" t="s">
        <v>26</v>
      </c>
    </row>
    <row r="12" spans="2:45" ht="15" thickBot="1">
      <c r="B12" s="112">
        <v>43475</v>
      </c>
      <c r="C12">
        <v>55.276192000000002</v>
      </c>
      <c r="D12">
        <v>144.04716500000001</v>
      </c>
      <c r="E12">
        <v>29.029876999999999</v>
      </c>
      <c r="F12">
        <v>43.465595</v>
      </c>
      <c r="G12">
        <v>71.507812999999999</v>
      </c>
      <c r="H12">
        <v>86.430260000000004</v>
      </c>
      <c r="I12">
        <v>144.220856</v>
      </c>
      <c r="J12">
        <v>63.086162999999999</v>
      </c>
      <c r="K12">
        <v>226.34690900000001</v>
      </c>
      <c r="L12">
        <v>36.857700000000001</v>
      </c>
      <c r="M12">
        <v>147.509491</v>
      </c>
      <c r="O12" s="33">
        <v>7</v>
      </c>
      <c r="P12" s="36">
        <f t="shared" si="0"/>
        <v>-5.1221443985377969E-3</v>
      </c>
      <c r="Q12" s="36">
        <f t="shared" si="1"/>
        <v>-2.0802133187713129E-4</v>
      </c>
      <c r="R12" s="36">
        <f t="shared" si="2"/>
        <v>7.3733999635471471E-4</v>
      </c>
      <c r="S12" s="36">
        <f t="shared" si="3"/>
        <v>4.8052492229694868E-3</v>
      </c>
      <c r="T12" s="36">
        <f t="shared" si="4"/>
        <v>1.0779735646523243E-3</v>
      </c>
      <c r="U12" s="36">
        <f t="shared" si="5"/>
        <v>-9.9832735419590503E-5</v>
      </c>
      <c r="V12" s="36">
        <f t="shared" si="6"/>
        <v>1.3560060920345162E-2</v>
      </c>
      <c r="W12" s="36">
        <f t="shared" si="7"/>
        <v>1.6464191007538365E-2</v>
      </c>
      <c r="X12" s="36">
        <f t="shared" si="8"/>
        <v>5.0356908647051241E-3</v>
      </c>
      <c r="Y12" s="36">
        <f t="shared" si="9"/>
        <v>3.1909600241305418E-3</v>
      </c>
      <c r="Z12" s="36">
        <f t="shared" si="10"/>
        <v>3.0565592948709822E-2</v>
      </c>
      <c r="AA12" s="46">
        <f t="shared" si="11"/>
        <v>-1.6648035721758814E-2</v>
      </c>
      <c r="AB12" s="41">
        <f t="shared" si="12"/>
        <v>983351.96427824115</v>
      </c>
      <c r="AC12" s="41">
        <f t="shared" si="13"/>
        <v>-16648.035721758846</v>
      </c>
      <c r="AD12" s="98">
        <v>-91401.872682218906</v>
      </c>
      <c r="AE12">
        <f t="shared" si="14"/>
        <v>1032170.9235371714</v>
      </c>
      <c r="AG12" s="73" t="s">
        <v>27</v>
      </c>
      <c r="AH12" s="133">
        <f>AH8*Equity_Historical!$AS$12</f>
        <v>387158</v>
      </c>
      <c r="AI12" s="133">
        <f>AI8*Equity_Historical!$AS$12</f>
        <v>-15032</v>
      </c>
      <c r="AJ12" s="133">
        <f>AJ8*Equity_Historical!$AS$12</f>
        <v>3570</v>
      </c>
      <c r="AK12" s="133">
        <f>AK8*Equity_Historical!$AS$12</f>
        <v>-513325.99999999994</v>
      </c>
      <c r="AL12" s="133">
        <f>AL8*Equity_Historical!$AS$12</f>
        <v>688148</v>
      </c>
      <c r="AM12" s="133">
        <f>AM8*Equity_Historical!$AS$12</f>
        <v>382973</v>
      </c>
      <c r="AN12" s="133">
        <f>AN8*Equity_Historical!$AS$12</f>
        <v>861679</v>
      </c>
      <c r="AO12" s="133">
        <f>AO8*Equity_Historical!$AS$12</f>
        <v>-122081</v>
      </c>
      <c r="AP12" s="133">
        <f>AP8*Equity_Historical!$AS$12</f>
        <v>57579</v>
      </c>
      <c r="AQ12" s="133">
        <f>AQ8*Equity_Historical!$AS$12</f>
        <v>19680</v>
      </c>
      <c r="AR12" s="133">
        <f>AR8*Equity_Historical!$AS$12</f>
        <v>-750348</v>
      </c>
      <c r="AS12" s="121">
        <v>1000000</v>
      </c>
    </row>
    <row r="13" spans="2:45">
      <c r="B13" s="112">
        <v>43476</v>
      </c>
      <c r="C13">
        <v>55.023014000000003</v>
      </c>
      <c r="D13">
        <v>143.64759799999999</v>
      </c>
      <c r="E13">
        <v>28.993195</v>
      </c>
      <c r="F13">
        <v>43.673969</v>
      </c>
      <c r="G13">
        <v>70.994118</v>
      </c>
      <c r="H13">
        <v>86.017014000000003</v>
      </c>
      <c r="I13">
        <v>143.81097399999999</v>
      </c>
      <c r="J13">
        <v>62.575195000000001</v>
      </c>
      <c r="K13">
        <v>228.93512000000001</v>
      </c>
      <c r="L13">
        <v>36.495831000000003</v>
      </c>
      <c r="M13">
        <v>146.73080400000001</v>
      </c>
      <c r="O13" s="33">
        <v>8</v>
      </c>
      <c r="P13" s="36">
        <f t="shared" si="0"/>
        <v>-4.5907573377240605E-3</v>
      </c>
      <c r="Q13" s="36">
        <f t="shared" si="1"/>
        <v>-2.7777165822924187E-3</v>
      </c>
      <c r="R13" s="36">
        <f t="shared" si="2"/>
        <v>-1.2643937531240657E-3</v>
      </c>
      <c r="S13" s="36">
        <f t="shared" si="3"/>
        <v>4.7825439469334216E-3</v>
      </c>
      <c r="T13" s="36">
        <f t="shared" si="4"/>
        <v>-7.2096879183546365E-3</v>
      </c>
      <c r="U13" s="36">
        <f t="shared" si="5"/>
        <v>-4.7927320791523115E-3</v>
      </c>
      <c r="V13" s="36">
        <f t="shared" si="6"/>
        <v>-2.8460901468990892E-3</v>
      </c>
      <c r="W13" s="36">
        <f t="shared" si="7"/>
        <v>-8.1325050805459466E-3</v>
      </c>
      <c r="X13" s="36">
        <f t="shared" si="8"/>
        <v>1.1369826688595694E-2</v>
      </c>
      <c r="Y13" s="36">
        <f t="shared" si="9"/>
        <v>-9.8665171442675389E-3</v>
      </c>
      <c r="Z13" s="36">
        <f t="shared" si="10"/>
        <v>-5.2928768160683277E-3</v>
      </c>
      <c r="AA13" s="46">
        <f t="shared" si="11"/>
        <v>-8.0195331699498829E-3</v>
      </c>
      <c r="AB13" s="41">
        <f t="shared" si="12"/>
        <v>991980.46683005011</v>
      </c>
      <c r="AC13" s="41">
        <f t="shared" si="13"/>
        <v>-8019.5331699498929</v>
      </c>
      <c r="AD13" s="98">
        <v>-84831.632842740277</v>
      </c>
      <c r="AE13">
        <f t="shared" si="14"/>
        <v>1024151.3903672216</v>
      </c>
      <c r="AG13" s="134" t="s">
        <v>28</v>
      </c>
      <c r="AH13" s="135">
        <v>0.01</v>
      </c>
    </row>
    <row r="14" spans="2:45">
      <c r="B14" s="112">
        <v>43479</v>
      </c>
      <c r="C14">
        <v>54.953968000000003</v>
      </c>
      <c r="D14">
        <v>145.23590100000001</v>
      </c>
      <c r="E14">
        <v>29.026821000000002</v>
      </c>
      <c r="F14">
        <v>43.132213999999998</v>
      </c>
      <c r="G14">
        <v>71.122519999999994</v>
      </c>
      <c r="H14">
        <v>86.903778000000003</v>
      </c>
      <c r="I14">
        <v>143.81097399999999</v>
      </c>
      <c r="J14">
        <v>61.355494999999998</v>
      </c>
      <c r="K14">
        <v>229.29557800000001</v>
      </c>
      <c r="L14">
        <v>35.947037000000002</v>
      </c>
      <c r="M14">
        <v>145.924316</v>
      </c>
      <c r="O14" s="33">
        <v>9</v>
      </c>
      <c r="P14" s="36">
        <f t="shared" si="0"/>
        <v>-1.2556447324903572E-3</v>
      </c>
      <c r="Q14" s="36">
        <f t="shared" si="1"/>
        <v>1.0996259806914028E-2</v>
      </c>
      <c r="R14" s="36">
        <f t="shared" si="2"/>
        <v>1.1591173558056047E-3</v>
      </c>
      <c r="S14" s="36">
        <f t="shared" si="3"/>
        <v>-1.2482107038452612E-2</v>
      </c>
      <c r="T14" s="36">
        <f t="shared" si="4"/>
        <v>1.8069951097281932E-3</v>
      </c>
      <c r="U14" s="36">
        <f t="shared" si="5"/>
        <v>1.0256392689632953E-2</v>
      </c>
      <c r="V14" s="36">
        <f t="shared" si="6"/>
        <v>0</v>
      </c>
      <c r="W14" s="36">
        <f t="shared" si="7"/>
        <v>-1.968421837536816E-2</v>
      </c>
      <c r="X14" s="36">
        <f t="shared" si="8"/>
        <v>1.573260263540354E-3</v>
      </c>
      <c r="Y14" s="36">
        <f t="shared" si="9"/>
        <v>-1.5151374144334416E-2</v>
      </c>
      <c r="Z14" s="36">
        <f t="shared" si="10"/>
        <v>-5.5115389169357329E-3</v>
      </c>
      <c r="AA14" s="46">
        <f t="shared" si="11"/>
        <v>1.7262549970400054E-2</v>
      </c>
      <c r="AB14" s="41">
        <f t="shared" si="12"/>
        <v>1017262.5499704001</v>
      </c>
      <c r="AC14" s="41">
        <f t="shared" si="13"/>
        <v>17262.549970400054</v>
      </c>
      <c r="AD14" s="98">
        <v>-84245.972818549722</v>
      </c>
      <c r="AE14">
        <f t="shared" si="14"/>
        <v>1041413.9403376216</v>
      </c>
      <c r="AG14" s="7" t="s">
        <v>29</v>
      </c>
      <c r="AH14" s="8">
        <f>COUNT(O6:O1323)</f>
        <v>1318</v>
      </c>
    </row>
    <row r="15" spans="2:45" ht="15" thickBot="1">
      <c r="B15" s="112">
        <v>43480</v>
      </c>
      <c r="C15">
        <v>54.984661000000003</v>
      </c>
      <c r="D15">
        <v>148.79212999999999</v>
      </c>
      <c r="E15">
        <v>29.424240000000001</v>
      </c>
      <c r="F15">
        <v>43.540610999999998</v>
      </c>
      <c r="G15">
        <v>70.647339000000002</v>
      </c>
      <c r="H15">
        <v>87.540870999999996</v>
      </c>
      <c r="I15">
        <v>145.28118900000001</v>
      </c>
      <c r="J15">
        <v>62.459816000000004</v>
      </c>
      <c r="K15">
        <v>237.439133</v>
      </c>
      <c r="L15">
        <v>36.682751000000003</v>
      </c>
      <c r="M15">
        <v>145.59056100000001</v>
      </c>
      <c r="O15" s="33">
        <v>10</v>
      </c>
      <c r="P15" s="36">
        <f t="shared" si="0"/>
        <v>5.5836608254285127E-4</v>
      </c>
      <c r="Q15" s="36">
        <f t="shared" si="1"/>
        <v>2.4190907320274149E-2</v>
      </c>
      <c r="R15" s="36">
        <f t="shared" si="2"/>
        <v>1.3598559801518702E-2</v>
      </c>
      <c r="S15" s="36">
        <f t="shared" si="3"/>
        <v>9.4239462599638602E-3</v>
      </c>
      <c r="T15" s="36">
        <f t="shared" si="4"/>
        <v>-6.7035797710934212E-3</v>
      </c>
      <c r="U15" s="36">
        <f t="shared" si="5"/>
        <v>7.3042748652707868E-3</v>
      </c>
      <c r="V15" s="36">
        <f t="shared" si="6"/>
        <v>1.0171342314919896E-2</v>
      </c>
      <c r="W15" s="36">
        <f t="shared" si="7"/>
        <v>1.7838670767125059E-2</v>
      </c>
      <c r="X15" s="36">
        <f t="shared" si="8"/>
        <v>3.4899403625421495E-2</v>
      </c>
      <c r="Y15" s="36">
        <f t="shared" si="9"/>
        <v>2.025998383338265E-2</v>
      </c>
      <c r="Z15" s="36">
        <f t="shared" si="10"/>
        <v>-2.2897983750449317E-3</v>
      </c>
      <c r="AA15" s="46">
        <f t="shared" si="11"/>
        <v>3.9608176262187263E-3</v>
      </c>
      <c r="AB15" s="41">
        <f t="shared" si="12"/>
        <v>1003960.8176262188</v>
      </c>
      <c r="AC15" s="41">
        <f t="shared" si="13"/>
        <v>3960.8176262187771</v>
      </c>
      <c r="AD15" s="98">
        <v>-83688.512826403137</v>
      </c>
      <c r="AE15">
        <f t="shared" si="14"/>
        <v>1045374.7579638404</v>
      </c>
      <c r="AG15" s="73" t="s">
        <v>30</v>
      </c>
      <c r="AH15" s="68">
        <f>(AH13*AH14)</f>
        <v>13.18</v>
      </c>
    </row>
    <row r="16" spans="2:45" ht="15" thickBot="1">
      <c r="B16" s="112">
        <v>43481</v>
      </c>
      <c r="C16">
        <v>54.961635999999999</v>
      </c>
      <c r="D16">
        <v>147.38362100000001</v>
      </c>
      <c r="E16">
        <v>29.454813000000001</v>
      </c>
      <c r="F16">
        <v>43.007195000000003</v>
      </c>
      <c r="G16">
        <v>71.148216000000005</v>
      </c>
      <c r="H16">
        <v>88.246857000000006</v>
      </c>
      <c r="I16">
        <v>145.931625</v>
      </c>
      <c r="J16">
        <v>62.946060000000003</v>
      </c>
      <c r="K16">
        <v>241.68193099999999</v>
      </c>
      <c r="L16">
        <v>37.130898000000002</v>
      </c>
      <c r="M16">
        <v>145.924316</v>
      </c>
      <c r="O16" s="33">
        <v>11</v>
      </c>
      <c r="P16" s="36">
        <f t="shared" si="0"/>
        <v>-4.1884085166785665E-4</v>
      </c>
      <c r="Q16" s="36">
        <f t="shared" si="1"/>
        <v>-9.511377037298225E-3</v>
      </c>
      <c r="R16" s="36">
        <f t="shared" si="2"/>
        <v>1.0385018504870563E-3</v>
      </c>
      <c r="S16" s="36">
        <f t="shared" si="3"/>
        <v>-1.2326661503380822E-2</v>
      </c>
      <c r="T16" s="36">
        <f t="shared" si="4"/>
        <v>7.0648065560511494E-3</v>
      </c>
      <c r="U16" s="36">
        <f t="shared" si="5"/>
        <v>8.032298997794474E-3</v>
      </c>
      <c r="V16" s="36">
        <f t="shared" si="6"/>
        <v>4.4670910780404225E-3</v>
      </c>
      <c r="W16" s="36">
        <f t="shared" si="7"/>
        <v>7.7547632097015812E-3</v>
      </c>
      <c r="X16" s="36">
        <f t="shared" si="8"/>
        <v>1.7711218426940713E-2</v>
      </c>
      <c r="Y16" s="36">
        <f t="shared" si="9"/>
        <v>1.2142808615534116E-2</v>
      </c>
      <c r="Z16" s="36">
        <f t="shared" si="10"/>
        <v>2.2897983750449448E-3</v>
      </c>
      <c r="AA16" s="46">
        <f t="shared" si="11"/>
        <v>1.6693015287552695E-2</v>
      </c>
      <c r="AB16" s="41">
        <f t="shared" si="12"/>
        <v>1016693.0152875527</v>
      </c>
      <c r="AC16" s="41">
        <f t="shared" si="13"/>
        <v>16693.015287552727</v>
      </c>
      <c r="AD16" s="98">
        <v>-83467.707126747584</v>
      </c>
      <c r="AE16">
        <f t="shared" si="14"/>
        <v>1062067.7732513931</v>
      </c>
    </row>
    <row r="17" spans="2:37">
      <c r="B17" s="112">
        <v>43482</v>
      </c>
      <c r="C17">
        <v>55.337566000000002</v>
      </c>
      <c r="D17">
        <v>148.142822</v>
      </c>
      <c r="E17">
        <v>29.57403</v>
      </c>
      <c r="F17">
        <v>43.390586999999996</v>
      </c>
      <c r="G17">
        <v>73.254395000000002</v>
      </c>
      <c r="H17">
        <v>88.608444000000006</v>
      </c>
      <c r="I17">
        <v>146.46627799999999</v>
      </c>
      <c r="J17">
        <v>63.481724</v>
      </c>
      <c r="K17">
        <v>240.11982699999999</v>
      </c>
      <c r="L17">
        <v>37.351371999999998</v>
      </c>
      <c r="M17">
        <v>148.39022800000001</v>
      </c>
      <c r="O17" s="33">
        <v>12</v>
      </c>
      <c r="P17" s="36">
        <f t="shared" si="0"/>
        <v>6.8165761644119645E-3</v>
      </c>
      <c r="Q17" s="36">
        <f t="shared" si="1"/>
        <v>5.1379677733949664E-3</v>
      </c>
      <c r="R17" s="36">
        <f t="shared" si="2"/>
        <v>4.0392850692867483E-3</v>
      </c>
      <c r="S17" s="36">
        <f t="shared" si="3"/>
        <v>8.8751009039357009E-3</v>
      </c>
      <c r="T17" s="36">
        <f t="shared" si="4"/>
        <v>2.9172995663512193E-2</v>
      </c>
      <c r="U17" s="36">
        <f t="shared" si="5"/>
        <v>4.0890773619250333E-3</v>
      </c>
      <c r="V17" s="36">
        <f t="shared" si="6"/>
        <v>3.6570275667399898E-3</v>
      </c>
      <c r="W17" s="36">
        <f t="shared" si="7"/>
        <v>8.4738842745541026E-3</v>
      </c>
      <c r="X17" s="36">
        <f t="shared" si="8"/>
        <v>-6.484449040216775E-3</v>
      </c>
      <c r="Y17" s="36">
        <f t="shared" si="9"/>
        <v>5.9201913137959137E-3</v>
      </c>
      <c r="Z17" s="36">
        <f t="shared" si="10"/>
        <v>1.6757375769049614E-2</v>
      </c>
      <c r="AA17" s="46">
        <f t="shared" si="11"/>
        <v>8.9477645793316248E-3</v>
      </c>
      <c r="AB17" s="41">
        <f t="shared" si="12"/>
        <v>1008947.7645793316</v>
      </c>
      <c r="AC17" s="41">
        <f t="shared" si="13"/>
        <v>8947.7645793316187</v>
      </c>
      <c r="AD17" s="98">
        <v>-82256.70836265292</v>
      </c>
      <c r="AE17">
        <f t="shared" si="14"/>
        <v>1071015.5378307248</v>
      </c>
      <c r="AG17" s="154" t="s">
        <v>31</v>
      </c>
      <c r="AH17" s="155"/>
      <c r="AJ17" s="154" t="s">
        <v>32</v>
      </c>
      <c r="AK17" s="155"/>
    </row>
    <row r="18" spans="2:37">
      <c r="B18" s="112">
        <v>43483</v>
      </c>
      <c r="C18">
        <v>55.997352999999997</v>
      </c>
      <c r="D18">
        <v>149.880966</v>
      </c>
      <c r="E18">
        <v>29.876684000000001</v>
      </c>
      <c r="F18">
        <v>43.615622999999999</v>
      </c>
      <c r="G18">
        <v>74.564339000000004</v>
      </c>
      <c r="H18">
        <v>90.046211</v>
      </c>
      <c r="I18">
        <v>146.72463999999999</v>
      </c>
      <c r="J18">
        <v>63.053196</v>
      </c>
      <c r="K18">
        <v>245.416382</v>
      </c>
      <c r="L18">
        <v>37.581429</v>
      </c>
      <c r="M18">
        <v>152.598938</v>
      </c>
      <c r="O18" s="33">
        <v>13</v>
      </c>
      <c r="P18" s="36">
        <f t="shared" si="0"/>
        <v>1.1852431022023645E-2</v>
      </c>
      <c r="Q18" s="36">
        <f t="shared" si="1"/>
        <v>1.1664597109413647E-2</v>
      </c>
      <c r="R18" s="36">
        <f t="shared" si="2"/>
        <v>1.018176550855856E-2</v>
      </c>
      <c r="S18" s="36">
        <f t="shared" si="3"/>
        <v>5.1728836782146707E-3</v>
      </c>
      <c r="T18" s="36">
        <f t="shared" si="4"/>
        <v>1.7724117329328028E-2</v>
      </c>
      <c r="U18" s="36">
        <f t="shared" si="5"/>
        <v>1.6095836302387877E-2</v>
      </c>
      <c r="V18" s="36">
        <f t="shared" si="6"/>
        <v>1.7624152114766396E-3</v>
      </c>
      <c r="W18" s="36">
        <f t="shared" si="7"/>
        <v>-6.7733023946169183E-3</v>
      </c>
      <c r="X18" s="36">
        <f t="shared" si="8"/>
        <v>2.1818208454639831E-2</v>
      </c>
      <c r="Y18" s="36">
        <f t="shared" si="9"/>
        <v>6.1403743026343556E-3</v>
      </c>
      <c r="Z18" s="36">
        <f t="shared" si="10"/>
        <v>2.7967679946703693E-2</v>
      </c>
      <c r="AA18" s="46">
        <f t="shared" si="11"/>
        <v>2.8926292747986117E-3</v>
      </c>
      <c r="AB18" s="41">
        <f t="shared" si="12"/>
        <v>1002892.6292747986</v>
      </c>
      <c r="AC18" s="41">
        <f t="shared" si="13"/>
        <v>2892.6292747985572</v>
      </c>
      <c r="AD18" s="98">
        <v>-76235.80968021322</v>
      </c>
      <c r="AE18">
        <f t="shared" si="14"/>
        <v>1073908.1671055234</v>
      </c>
      <c r="AG18" s="9" t="s">
        <v>33</v>
      </c>
      <c r="AH18" s="67">
        <f>-_xlfn.PERCENTILE.INC(AD6:AD1323,AH13)</f>
        <v>70156.28000089468</v>
      </c>
      <c r="AJ18" s="69" t="s">
        <v>34</v>
      </c>
      <c r="AK18" s="8">
        <f>(1-AH13)*AH14</f>
        <v>1304.82</v>
      </c>
    </row>
    <row r="19" spans="2:37">
      <c r="B19" s="112">
        <v>43487</v>
      </c>
      <c r="C19">
        <v>55.153435000000002</v>
      </c>
      <c r="D19">
        <v>147.41360499999999</v>
      </c>
      <c r="E19">
        <v>29.803311999999998</v>
      </c>
      <c r="F19">
        <v>43.498942999999997</v>
      </c>
      <c r="G19">
        <v>72.227005000000005</v>
      </c>
      <c r="H19">
        <v>88.625679000000005</v>
      </c>
      <c r="I19">
        <v>146.73353599999999</v>
      </c>
      <c r="J19">
        <v>63.242718000000004</v>
      </c>
      <c r="K19">
        <v>245.591995</v>
      </c>
      <c r="L19">
        <v>36.737876999999997</v>
      </c>
      <c r="M19">
        <v>147.24996899999999</v>
      </c>
      <c r="O19" s="33">
        <v>14</v>
      </c>
      <c r="P19" s="36">
        <f t="shared" si="0"/>
        <v>-1.5185393322793945E-2</v>
      </c>
      <c r="Q19" s="36">
        <f t="shared" si="1"/>
        <v>-1.6599143700660974E-2</v>
      </c>
      <c r="R19" s="36">
        <f t="shared" si="2"/>
        <v>-2.4588485886249084E-3</v>
      </c>
      <c r="S19" s="36">
        <f t="shared" si="3"/>
        <v>-2.6787729109027983E-3</v>
      </c>
      <c r="T19" s="36">
        <f t="shared" si="4"/>
        <v>-3.1848356988841336E-2</v>
      </c>
      <c r="U19" s="36">
        <f t="shared" si="5"/>
        <v>-1.5901347794615384E-2</v>
      </c>
      <c r="V19" s="36">
        <f t="shared" si="6"/>
        <v>6.0628741880533558E-5</v>
      </c>
      <c r="W19" s="36">
        <f t="shared" si="7"/>
        <v>3.0012394899641827E-3</v>
      </c>
      <c r="X19" s="36">
        <f t="shared" si="8"/>
        <v>7.1531572866872638E-4</v>
      </c>
      <c r="Y19" s="36">
        <f t="shared" si="9"/>
        <v>-2.2701725121612205E-2</v>
      </c>
      <c r="Z19" s="36">
        <f t="shared" si="10"/>
        <v>-3.5681547449877733E-2</v>
      </c>
      <c r="AA19" s="46">
        <f t="shared" si="11"/>
        <v>-6.2156493448925453E-3</v>
      </c>
      <c r="AB19" s="41">
        <f t="shared" si="12"/>
        <v>993784.35065510741</v>
      </c>
      <c r="AC19" s="41">
        <f t="shared" si="13"/>
        <v>-6215.6493448925903</v>
      </c>
      <c r="AD19" s="98">
        <v>-70232.924530067947</v>
      </c>
      <c r="AE19">
        <f t="shared" si="14"/>
        <v>1067692.5177606307</v>
      </c>
      <c r="AG19" s="9" t="s">
        <v>35</v>
      </c>
      <c r="AH19" s="67">
        <f>-LARGE(AD6:AD1323,(1-AH13)*AH14+1)</f>
        <v>76235.80968021322</v>
      </c>
      <c r="AJ19" s="69" t="s">
        <v>36</v>
      </c>
      <c r="AK19" s="67">
        <f>LARGE(AD66:AD1323,AH14-ROUNDUP(AK18,0)+1)</f>
        <v>70053.69458252145</v>
      </c>
    </row>
    <row r="20" spans="2:37">
      <c r="B20" s="112">
        <v>43488</v>
      </c>
      <c r="C20">
        <v>54.700794000000002</v>
      </c>
      <c r="D20">
        <v>144.147064</v>
      </c>
      <c r="E20">
        <v>30.176272999999998</v>
      </c>
      <c r="F20">
        <v>44.040691000000002</v>
      </c>
      <c r="G20">
        <v>72.471007999999998</v>
      </c>
      <c r="H20">
        <v>88.401825000000002</v>
      </c>
      <c r="I20">
        <v>147.72257999999999</v>
      </c>
      <c r="J20">
        <v>63.440514</v>
      </c>
      <c r="K20">
        <v>246.82139599999999</v>
      </c>
      <c r="L20">
        <v>36.886456000000003</v>
      </c>
      <c r="M20">
        <v>146.109711</v>
      </c>
      <c r="O20" s="33">
        <v>15</v>
      </c>
      <c r="P20" s="36">
        <f t="shared" si="0"/>
        <v>-8.240803576160579E-3</v>
      </c>
      <c r="Q20" s="36">
        <f t="shared" si="1"/>
        <v>-2.2408219155756522E-2</v>
      </c>
      <c r="R20" s="36">
        <f t="shared" si="2"/>
        <v>1.2436425059572704E-2</v>
      </c>
      <c r="S20" s="36">
        <f t="shared" si="3"/>
        <v>1.2377363064108438E-2</v>
      </c>
      <c r="T20" s="36">
        <f t="shared" si="4"/>
        <v>3.3725857905310482E-3</v>
      </c>
      <c r="U20" s="36">
        <f t="shared" si="5"/>
        <v>-2.529032091129031E-3</v>
      </c>
      <c r="V20" s="36">
        <f t="shared" si="6"/>
        <v>6.7177936934004912E-3</v>
      </c>
      <c r="W20" s="36">
        <f t="shared" si="7"/>
        <v>3.1226888926984713E-3</v>
      </c>
      <c r="X20" s="36">
        <f t="shared" si="8"/>
        <v>4.993379859050873E-3</v>
      </c>
      <c r="Y20" s="36">
        <f t="shared" si="9"/>
        <v>4.0361439118669819E-3</v>
      </c>
      <c r="Z20" s="36">
        <f t="shared" si="10"/>
        <v>-7.7738272851307867E-3</v>
      </c>
      <c r="AA20" s="46">
        <f t="shared" si="11"/>
        <v>3.7967919002319709E-3</v>
      </c>
      <c r="AB20" s="41">
        <f t="shared" si="12"/>
        <v>1003796.791900232</v>
      </c>
      <c r="AC20" s="41">
        <f t="shared" si="13"/>
        <v>3796.7919002319686</v>
      </c>
      <c r="AD20" s="98">
        <v>-69782.074358460493</v>
      </c>
      <c r="AE20">
        <f t="shared" si="14"/>
        <v>1071489.3096608627</v>
      </c>
      <c r="AG20" s="9" t="s">
        <v>37</v>
      </c>
      <c r="AH20" s="67">
        <f>-LARGE(AD6:AD1323,(1-AH13)*AH14)</f>
        <v>70232.924530067947</v>
      </c>
      <c r="AJ20" s="69" t="s">
        <v>38</v>
      </c>
      <c r="AK20" s="67">
        <f>LARGE(AD6:AD1323,AH14-ROUNDDOWN(AK18,0)+1)</f>
        <v>69803.263594151475</v>
      </c>
    </row>
    <row r="21" spans="2:37" ht="15" thickBot="1">
      <c r="B21" s="112">
        <v>43489</v>
      </c>
      <c r="C21">
        <v>54.777515000000001</v>
      </c>
      <c r="D21">
        <v>145.67544599999999</v>
      </c>
      <c r="E21">
        <v>30.069279000000002</v>
      </c>
      <c r="F21">
        <v>43.548949999999998</v>
      </c>
      <c r="G21">
        <v>72.342567000000003</v>
      </c>
      <c r="H21">
        <v>88.453491</v>
      </c>
      <c r="I21">
        <v>147.597824</v>
      </c>
      <c r="J21">
        <v>64.000930999999994</v>
      </c>
      <c r="K21">
        <v>245.99870300000001</v>
      </c>
      <c r="L21">
        <v>36.594085999999997</v>
      </c>
      <c r="M21">
        <v>146.86985799999999</v>
      </c>
      <c r="O21" s="33">
        <v>16</v>
      </c>
      <c r="P21" s="36">
        <f t="shared" si="0"/>
        <v>1.4015746728295378E-3</v>
      </c>
      <c r="Q21" s="36">
        <f t="shared" si="1"/>
        <v>1.0547118429774861E-2</v>
      </c>
      <c r="R21" s="36">
        <f t="shared" si="2"/>
        <v>-3.5519340079556328E-3</v>
      </c>
      <c r="S21" s="36">
        <f t="shared" si="3"/>
        <v>-1.1228409223234582E-2</v>
      </c>
      <c r="T21" s="36">
        <f t="shared" si="4"/>
        <v>-1.7738811251630866E-3</v>
      </c>
      <c r="U21" s="36">
        <f t="shared" si="5"/>
        <v>5.8427422639403836E-4</v>
      </c>
      <c r="V21" s="36">
        <f t="shared" si="6"/>
        <v>-8.4488579679190489E-4</v>
      </c>
      <c r="W21" s="36">
        <f t="shared" si="7"/>
        <v>8.7949506913386783E-3</v>
      </c>
      <c r="X21" s="36">
        <f t="shared" si="8"/>
        <v>-3.3387183919049331E-3</v>
      </c>
      <c r="Y21" s="36">
        <f t="shared" si="9"/>
        <v>-7.9577949464713551E-3</v>
      </c>
      <c r="Z21" s="36">
        <f t="shared" si="10"/>
        <v>5.1890902036518787E-3</v>
      </c>
      <c r="AA21" s="46">
        <f t="shared" si="11"/>
        <v>-9.0588059455624882E-4</v>
      </c>
      <c r="AB21" s="41">
        <f t="shared" si="12"/>
        <v>999094.11940544378</v>
      </c>
      <c r="AC21" s="41">
        <f t="shared" si="13"/>
        <v>-905.88059455621988</v>
      </c>
      <c r="AD21" s="98">
        <v>-69660.084115582402</v>
      </c>
      <c r="AE21">
        <f t="shared" si="14"/>
        <v>1070583.4290663064</v>
      </c>
      <c r="AG21" s="9" t="s">
        <v>39</v>
      </c>
      <c r="AH21" s="67">
        <f>-AVERAGE(AD6:AD18)</f>
        <v>104270.51840544432</v>
      </c>
      <c r="AJ21" s="10" t="s">
        <v>40</v>
      </c>
      <c r="AK21" s="68">
        <f>AK20*(ROUNDUP(AK18,0)-AK18)/(ROUNDUP(AK18,0)-ROUNDDOWN(AK18,0))+AK19*(1-(ROUNDUP(AK18,0)-AK18)/(ROUNDUP(AK18,0)-ROUNDDOWN(AK18,0)))</f>
        <v>70008.617004614847</v>
      </c>
    </row>
    <row r="22" spans="2:37">
      <c r="B22" s="112">
        <v>43490</v>
      </c>
      <c r="C22">
        <v>55.023014000000003</v>
      </c>
      <c r="D22">
        <v>148.85206600000001</v>
      </c>
      <c r="E22">
        <v>29.635173999999999</v>
      </c>
      <c r="F22">
        <v>43.498942999999997</v>
      </c>
      <c r="G22">
        <v>74.179069999999996</v>
      </c>
      <c r="H22">
        <v>89.013084000000006</v>
      </c>
      <c r="I22">
        <v>149.16606100000001</v>
      </c>
      <c r="J22">
        <v>62.591662999999997</v>
      </c>
      <c r="K22">
        <v>247.773438</v>
      </c>
      <c r="L22">
        <v>37.806690000000003</v>
      </c>
      <c r="M22">
        <v>149.71585099999999</v>
      </c>
      <c r="O22" s="33">
        <v>17</v>
      </c>
      <c r="P22" s="36">
        <f t="shared" si="0"/>
        <v>4.4717345413047924E-3</v>
      </c>
      <c r="Q22" s="36">
        <f t="shared" si="1"/>
        <v>2.1571792475973232E-2</v>
      </c>
      <c r="R22" s="36">
        <f t="shared" si="2"/>
        <v>-1.4542052668509615E-2</v>
      </c>
      <c r="S22" s="36">
        <f t="shared" si="3"/>
        <v>-1.1489538408739537E-3</v>
      </c>
      <c r="T22" s="36">
        <f t="shared" si="4"/>
        <v>2.5069323807764551E-2</v>
      </c>
      <c r="U22" s="36">
        <f t="shared" si="5"/>
        <v>6.306481709731109E-3</v>
      </c>
      <c r="V22" s="36">
        <f t="shared" si="6"/>
        <v>1.0569019193087446E-2</v>
      </c>
      <c r="W22" s="36">
        <f t="shared" si="7"/>
        <v>-2.2265539805651255E-2</v>
      </c>
      <c r="X22" s="36">
        <f t="shared" si="8"/>
        <v>7.1885086056125772E-3</v>
      </c>
      <c r="Y22" s="36">
        <f t="shared" si="9"/>
        <v>3.2599428441030372E-2</v>
      </c>
      <c r="Z22" s="36">
        <f t="shared" si="10"/>
        <v>1.9192295999811905E-2</v>
      </c>
      <c r="AA22" s="46">
        <f t="shared" si="11"/>
        <v>2.0091354851973234E-2</v>
      </c>
      <c r="AB22" s="41">
        <f t="shared" si="12"/>
        <v>1020091.3548519732</v>
      </c>
      <c r="AC22" s="41">
        <f t="shared" si="13"/>
        <v>20091.354851973243</v>
      </c>
      <c r="AD22" s="98">
        <v>-69351.394234098028</v>
      </c>
      <c r="AE22">
        <f t="shared" si="14"/>
        <v>1090674.7839182797</v>
      </c>
      <c r="AG22" s="9" t="s">
        <v>41</v>
      </c>
      <c r="AH22" s="67">
        <f>-AVERAGE(AD6:AD19)</f>
        <v>101839.26170006031</v>
      </c>
    </row>
    <row r="23" spans="2:37">
      <c r="B23" s="112">
        <v>43493</v>
      </c>
      <c r="C23">
        <v>54.654758000000001</v>
      </c>
      <c r="D23">
        <v>147.313705</v>
      </c>
      <c r="E23">
        <v>29.671863999999999</v>
      </c>
      <c r="F23">
        <v>43.390586999999996</v>
      </c>
      <c r="G23">
        <v>74.654242999999994</v>
      </c>
      <c r="H23">
        <v>89.434951999999996</v>
      </c>
      <c r="I23">
        <v>149.73632799999999</v>
      </c>
      <c r="J23">
        <v>62.294986999999999</v>
      </c>
      <c r="K23">
        <v>246.59030200000001</v>
      </c>
      <c r="L23">
        <v>37.456817999999998</v>
      </c>
      <c r="M23">
        <v>145.07145700000001</v>
      </c>
      <c r="O23" s="33">
        <v>18</v>
      </c>
      <c r="P23" s="36">
        <f t="shared" si="0"/>
        <v>-6.7152601142495601E-3</v>
      </c>
      <c r="Q23" s="36">
        <f t="shared" si="1"/>
        <v>-1.0388606557587131E-2</v>
      </c>
      <c r="R23" s="36">
        <f t="shared" si="2"/>
        <v>1.2372900727460649E-3</v>
      </c>
      <c r="S23" s="36">
        <f t="shared" si="3"/>
        <v>-2.4941107673118932E-3</v>
      </c>
      <c r="T23" s="36">
        <f t="shared" si="4"/>
        <v>6.3853260391206826E-3</v>
      </c>
      <c r="U23" s="36">
        <f t="shared" si="5"/>
        <v>4.7281975794296778E-3</v>
      </c>
      <c r="V23" s="36">
        <f t="shared" si="6"/>
        <v>3.8157452928191979E-3</v>
      </c>
      <c r="W23" s="36">
        <f t="shared" si="7"/>
        <v>-4.7511332568960845E-3</v>
      </c>
      <c r="X23" s="36">
        <f t="shared" si="8"/>
        <v>-4.786509054522858E-3</v>
      </c>
      <c r="Y23" s="36">
        <f t="shared" si="9"/>
        <v>-9.2973216248846153E-3</v>
      </c>
      <c r="Z23" s="36">
        <f t="shared" si="10"/>
        <v>-3.1512742996004192E-2</v>
      </c>
      <c r="AA23" s="46">
        <f t="shared" si="11"/>
        <v>3.2100745916961548E-2</v>
      </c>
      <c r="AB23" s="41">
        <f t="shared" si="12"/>
        <v>1032100.7459169616</v>
      </c>
      <c r="AC23" s="41">
        <f t="shared" si="13"/>
        <v>32100.745916961576</v>
      </c>
      <c r="AD23" s="98">
        <v>-67359.997506311163</v>
      </c>
      <c r="AE23">
        <f t="shared" si="14"/>
        <v>1122775.5298352414</v>
      </c>
      <c r="AG23" s="9" t="s">
        <v>42</v>
      </c>
      <c r="AH23" s="67">
        <f>MIN(AD6:AD1323)</f>
        <v>-162609.84074442973</v>
      </c>
      <c r="AJ23" s="5"/>
      <c r="AK23" s="63"/>
    </row>
    <row r="24" spans="2:37" ht="15" thickBot="1">
      <c r="B24" s="112">
        <v>43494</v>
      </c>
      <c r="C24">
        <v>54.861908</v>
      </c>
      <c r="D24">
        <v>144.03717</v>
      </c>
      <c r="E24">
        <v>29.564871</v>
      </c>
      <c r="F24">
        <v>44.124043</v>
      </c>
      <c r="G24">
        <v>75.155113</v>
      </c>
      <c r="H24">
        <v>89.684630999999996</v>
      </c>
      <c r="I24">
        <v>150.97479200000001</v>
      </c>
      <c r="J24">
        <v>62.542225000000002</v>
      </c>
      <c r="K24">
        <v>247.117188</v>
      </c>
      <c r="L24">
        <v>37.068581000000002</v>
      </c>
      <c r="M24">
        <v>148.770264</v>
      </c>
      <c r="O24" s="33">
        <v>19</v>
      </c>
      <c r="P24" s="36">
        <f t="shared" si="0"/>
        <v>3.7829903814612592E-3</v>
      </c>
      <c r="Q24" s="36">
        <f t="shared" si="1"/>
        <v>-2.2492969285110524E-2</v>
      </c>
      <c r="R24" s="36">
        <f t="shared" si="2"/>
        <v>-3.6123907352157347E-3</v>
      </c>
      <c r="S24" s="36">
        <f t="shared" si="3"/>
        <v>1.676229845146537E-2</v>
      </c>
      <c r="T24" s="36">
        <f t="shared" si="4"/>
        <v>6.6867901933813593E-3</v>
      </c>
      <c r="U24" s="36">
        <f t="shared" si="5"/>
        <v>2.787848849680038E-3</v>
      </c>
      <c r="V24" s="36">
        <f t="shared" si="6"/>
        <v>8.2369484852932492E-3</v>
      </c>
      <c r="W24" s="36">
        <f t="shared" si="7"/>
        <v>3.9609715610933842E-3</v>
      </c>
      <c r="X24" s="36">
        <f t="shared" si="8"/>
        <v>2.1344063466707474E-3</v>
      </c>
      <c r="Y24" s="36">
        <f t="shared" si="9"/>
        <v>-1.0419011969565489E-2</v>
      </c>
      <c r="Z24" s="36">
        <f t="shared" si="10"/>
        <v>2.5176835791211511E-2</v>
      </c>
      <c r="AA24" s="46">
        <f t="shared" si="11"/>
        <v>-1.3505009799999475E-2</v>
      </c>
      <c r="AB24" s="41">
        <f t="shared" si="12"/>
        <v>986494.99020000058</v>
      </c>
      <c r="AC24" s="41">
        <f t="shared" si="13"/>
        <v>-13505.009799999418</v>
      </c>
      <c r="AD24" s="98">
        <v>-66632.672726290883</v>
      </c>
      <c r="AE24">
        <f t="shared" si="14"/>
        <v>1109270.520035242</v>
      </c>
      <c r="AG24" s="10" t="s">
        <v>43</v>
      </c>
      <c r="AH24" s="68">
        <f>MAX(AD6:AD1323)</f>
        <v>166380.07219980308</v>
      </c>
      <c r="AJ24" s="5"/>
      <c r="AK24" s="63"/>
    </row>
    <row r="25" spans="2:37">
      <c r="B25" s="112">
        <v>43495</v>
      </c>
      <c r="C25">
        <v>55.460315999999999</v>
      </c>
      <c r="D25">
        <v>150.26057399999999</v>
      </c>
      <c r="E25">
        <v>28.980962999999999</v>
      </c>
      <c r="F25">
        <v>44.174048999999997</v>
      </c>
      <c r="G25">
        <v>76.131148999999994</v>
      </c>
      <c r="H25">
        <v>89.891243000000003</v>
      </c>
      <c r="I25">
        <v>151.89257799999999</v>
      </c>
      <c r="J25">
        <v>62.789470999999999</v>
      </c>
      <c r="K25">
        <v>249.91798399999999</v>
      </c>
      <c r="L25">
        <v>39.601649999999999</v>
      </c>
      <c r="M25">
        <v>151.022964</v>
      </c>
      <c r="O25" s="33">
        <v>20</v>
      </c>
      <c r="P25" s="36">
        <f t="shared" si="0"/>
        <v>1.0848473628378418E-2</v>
      </c>
      <c r="Q25" s="36">
        <f t="shared" si="1"/>
        <v>4.2299555711498509E-2</v>
      </c>
      <c r="R25" s="36">
        <f t="shared" si="2"/>
        <v>-1.994769984179437E-2</v>
      </c>
      <c r="S25" s="36">
        <f t="shared" si="3"/>
        <v>1.1326633274514302E-3</v>
      </c>
      <c r="T25" s="36">
        <f t="shared" si="4"/>
        <v>1.2903346665614148E-2</v>
      </c>
      <c r="U25" s="36">
        <f t="shared" si="5"/>
        <v>2.3011119096047585E-3</v>
      </c>
      <c r="V25" s="36">
        <f t="shared" si="6"/>
        <v>6.0606648336865628E-3</v>
      </c>
      <c r="W25" s="36">
        <f t="shared" si="7"/>
        <v>3.9454715546903621E-3</v>
      </c>
      <c r="X25" s="36">
        <f t="shared" si="8"/>
        <v>1.1270130578979248E-2</v>
      </c>
      <c r="Y25" s="36">
        <f t="shared" si="9"/>
        <v>6.610104656083679E-2</v>
      </c>
      <c r="Z25" s="36">
        <f t="shared" si="10"/>
        <v>1.5028641003314264E-2</v>
      </c>
      <c r="AA25" s="46">
        <f t="shared" si="11"/>
        <v>8.086024766231565E-3</v>
      </c>
      <c r="AB25" s="41">
        <f t="shared" si="12"/>
        <v>1008086.0247662315</v>
      </c>
      <c r="AC25" s="41">
        <f t="shared" si="13"/>
        <v>8086.0247662315378</v>
      </c>
      <c r="AD25" s="98">
        <v>-62814.468733520829</v>
      </c>
      <c r="AE25">
        <f t="shared" si="14"/>
        <v>1117356.5448014736</v>
      </c>
      <c r="AJ25" s="5"/>
      <c r="AK25" s="63"/>
    </row>
    <row r="26" spans="2:37">
      <c r="B26" s="112">
        <v>43496</v>
      </c>
      <c r="C26">
        <v>56.219830000000002</v>
      </c>
      <c r="D26">
        <v>166.51333600000001</v>
      </c>
      <c r="E26">
        <v>29.295835</v>
      </c>
      <c r="F26">
        <v>43.840663999999997</v>
      </c>
      <c r="G26">
        <v>69.106216000000003</v>
      </c>
      <c r="H26">
        <v>89.107810999999998</v>
      </c>
      <c r="I26">
        <v>154.00430299999999</v>
      </c>
      <c r="J26">
        <v>63.992676000000003</v>
      </c>
      <c r="K26">
        <v>249.76087999999999</v>
      </c>
      <c r="L26">
        <v>39.886825999999999</v>
      </c>
      <c r="M26">
        <v>152.03341699999999</v>
      </c>
      <c r="O26" s="33">
        <v>21</v>
      </c>
      <c r="P26" s="36">
        <f t="shared" si="0"/>
        <v>1.360180366726387E-2</v>
      </c>
      <c r="Q26" s="36">
        <f t="shared" si="1"/>
        <v>0.10270445533010061</v>
      </c>
      <c r="R26" s="36">
        <f t="shared" si="2"/>
        <v>1.0806189593977226E-2</v>
      </c>
      <c r="S26" s="36">
        <f t="shared" si="3"/>
        <v>-7.5757014499844748E-3</v>
      </c>
      <c r="T26" s="36">
        <f t="shared" si="4"/>
        <v>-9.6812814496550673E-2</v>
      </c>
      <c r="U26" s="36">
        <f t="shared" si="5"/>
        <v>-8.7535323230200149E-3</v>
      </c>
      <c r="V26" s="36">
        <f t="shared" si="6"/>
        <v>1.3806996266551781E-2</v>
      </c>
      <c r="W26" s="36">
        <f t="shared" si="7"/>
        <v>1.8981239129098163E-2</v>
      </c>
      <c r="X26" s="36">
        <f t="shared" si="8"/>
        <v>-6.2881989411810407E-4</v>
      </c>
      <c r="Y26" s="36">
        <f t="shared" si="9"/>
        <v>7.1753098782399325E-3</v>
      </c>
      <c r="Z26" s="36">
        <f t="shared" si="10"/>
        <v>6.6684406450936446E-3</v>
      </c>
      <c r="AA26" s="46">
        <f t="shared" si="11"/>
        <v>-5.7643032595060352E-2</v>
      </c>
      <c r="AB26" s="41">
        <f t="shared" si="12"/>
        <v>942356.9674049397</v>
      </c>
      <c r="AC26" s="41">
        <f t="shared" si="13"/>
        <v>-57643.0325950603</v>
      </c>
      <c r="AD26" s="98">
        <v>-61800.129172013025</v>
      </c>
      <c r="AE26">
        <f t="shared" si="14"/>
        <v>1059713.5122064133</v>
      </c>
      <c r="AG26" s="14"/>
      <c r="AH26" s="4"/>
    </row>
    <row r="27" spans="2:37">
      <c r="B27" s="112">
        <v>43497</v>
      </c>
      <c r="C27">
        <v>58.245204999999999</v>
      </c>
      <c r="D27">
        <v>165.534378</v>
      </c>
      <c r="E27">
        <v>28.693604000000001</v>
      </c>
      <c r="F27">
        <v>44.332408999999998</v>
      </c>
      <c r="G27">
        <v>68.669585999999995</v>
      </c>
      <c r="H27">
        <v>89.434951999999996</v>
      </c>
      <c r="I27">
        <v>151.85691800000001</v>
      </c>
      <c r="J27">
        <v>63.193272</v>
      </c>
      <c r="K27">
        <v>248.39283800000001</v>
      </c>
      <c r="L27">
        <v>39.906005999999998</v>
      </c>
      <c r="M27">
        <v>151.92218</v>
      </c>
      <c r="O27" s="33">
        <v>22</v>
      </c>
      <c r="P27" s="36">
        <f t="shared" si="0"/>
        <v>3.5392229822084134E-2</v>
      </c>
      <c r="Q27" s="36">
        <f t="shared" si="1"/>
        <v>-5.8965070088141834E-3</v>
      </c>
      <c r="R27" s="36">
        <f t="shared" si="2"/>
        <v>-2.077111496170489E-2</v>
      </c>
      <c r="S27" s="36">
        <f t="shared" si="3"/>
        <v>1.1154201201765331E-2</v>
      </c>
      <c r="T27" s="36">
        <f t="shared" si="4"/>
        <v>-6.3382895315735113E-3</v>
      </c>
      <c r="U27" s="36">
        <f t="shared" si="5"/>
        <v>3.664571563735407E-3</v>
      </c>
      <c r="V27" s="36">
        <f t="shared" si="6"/>
        <v>-1.4041795011131892E-2</v>
      </c>
      <c r="W27" s="36">
        <f t="shared" si="7"/>
        <v>-1.2570799521402221E-2</v>
      </c>
      <c r="X27" s="36">
        <f t="shared" si="8"/>
        <v>-5.4924630278838666E-3</v>
      </c>
      <c r="Y27" s="36">
        <f t="shared" si="9"/>
        <v>4.8074494634810927E-4</v>
      </c>
      <c r="Z27" s="36">
        <f t="shared" si="10"/>
        <v>-7.3192930851663344E-4</v>
      </c>
      <c r="AA27" s="46">
        <f t="shared" si="11"/>
        <v>-5.2895743411669081E-3</v>
      </c>
      <c r="AB27" s="41">
        <f t="shared" si="12"/>
        <v>994710.42565883312</v>
      </c>
      <c r="AC27" s="41">
        <f t="shared" si="13"/>
        <v>-5289.5743411668809</v>
      </c>
      <c r="AD27" s="98">
        <v>-61333.491149276029</v>
      </c>
      <c r="AE27">
        <f t="shared" si="14"/>
        <v>1054423.9378652466</v>
      </c>
      <c r="AG27" s="25"/>
      <c r="AH27" s="4"/>
    </row>
    <row r="28" spans="2:37">
      <c r="B28" s="112">
        <v>43500</v>
      </c>
      <c r="C28">
        <v>57.401310000000002</v>
      </c>
      <c r="D28">
        <v>169.070618</v>
      </c>
      <c r="E28">
        <v>28.971792000000001</v>
      </c>
      <c r="F28">
        <v>44.782490000000003</v>
      </c>
      <c r="G28">
        <v>68.232940999999997</v>
      </c>
      <c r="H28">
        <v>89.753510000000006</v>
      </c>
      <c r="I28">
        <v>152.31134</v>
      </c>
      <c r="J28">
        <v>63.926738999999998</v>
      </c>
      <c r="K28">
        <v>247.921356</v>
      </c>
      <c r="L28">
        <v>41.039535999999998</v>
      </c>
      <c r="M28">
        <v>152.50621000000001</v>
      </c>
      <c r="O28" s="33">
        <v>23</v>
      </c>
      <c r="P28" s="36">
        <f t="shared" si="0"/>
        <v>-1.4594646096216446E-2</v>
      </c>
      <c r="Q28" s="36">
        <f t="shared" si="1"/>
        <v>2.1137590332642991E-2</v>
      </c>
      <c r="R28" s="36">
        <f t="shared" si="2"/>
        <v>9.648426175357782E-3</v>
      </c>
      <c r="S28" s="36">
        <f t="shared" si="3"/>
        <v>1.0101225093354997E-2</v>
      </c>
      <c r="T28" s="36">
        <f t="shared" si="4"/>
        <v>-6.3789396761262896E-3</v>
      </c>
      <c r="U28" s="36">
        <f t="shared" si="5"/>
        <v>3.5555674963312616E-3</v>
      </c>
      <c r="V28" s="36">
        <f t="shared" si="6"/>
        <v>2.9879668646284152E-3</v>
      </c>
      <c r="W28" s="36">
        <f t="shared" si="7"/>
        <v>1.1539884771835172E-2</v>
      </c>
      <c r="X28" s="36">
        <f t="shared" si="8"/>
        <v>-1.8999341446506344E-3</v>
      </c>
      <c r="Y28" s="36">
        <f t="shared" si="9"/>
        <v>2.800905587205722E-2</v>
      </c>
      <c r="Z28" s="36">
        <f t="shared" si="10"/>
        <v>3.8369004710619992E-3</v>
      </c>
      <c r="AA28" s="46">
        <f t="shared" si="11"/>
        <v>-1.54182401275967E-2</v>
      </c>
      <c r="AB28" s="41">
        <f t="shared" si="12"/>
        <v>984581.75987240335</v>
      </c>
      <c r="AC28" s="41">
        <f t="shared" si="13"/>
        <v>-15418.240127596655</v>
      </c>
      <c r="AD28" s="98">
        <v>-61217.234732124256</v>
      </c>
      <c r="AE28">
        <f t="shared" si="14"/>
        <v>1039005.6977376499</v>
      </c>
      <c r="AG28" s="4"/>
      <c r="AH28" s="4"/>
    </row>
    <row r="29" spans="2:37">
      <c r="B29" s="112">
        <v>43501</v>
      </c>
      <c r="C29">
        <v>57.992043000000002</v>
      </c>
      <c r="D29">
        <v>170.97859199999999</v>
      </c>
      <c r="E29">
        <v>29.225527</v>
      </c>
      <c r="F29">
        <v>45.640968000000001</v>
      </c>
      <c r="G29">
        <v>69.684157999999996</v>
      </c>
      <c r="H29">
        <v>89.357467999999997</v>
      </c>
      <c r="I29">
        <v>153.63897700000001</v>
      </c>
      <c r="J29">
        <v>63.943213999999998</v>
      </c>
      <c r="K29">
        <v>246.16511499999999</v>
      </c>
      <c r="L29">
        <v>41.741695</v>
      </c>
      <c r="M29">
        <v>152.22811899999999</v>
      </c>
      <c r="O29" s="33">
        <v>24</v>
      </c>
      <c r="P29" s="36">
        <f t="shared" si="0"/>
        <v>1.0238686115137815E-2</v>
      </c>
      <c r="Q29" s="36">
        <f t="shared" si="1"/>
        <v>1.1221870050005685E-2</v>
      </c>
      <c r="R29" s="36">
        <f t="shared" si="2"/>
        <v>8.7198727402311004E-3</v>
      </c>
      <c r="S29" s="36">
        <f t="shared" si="3"/>
        <v>1.8988519428756311E-2</v>
      </c>
      <c r="T29" s="36">
        <f t="shared" si="4"/>
        <v>2.1045549449060438E-2</v>
      </c>
      <c r="U29" s="36">
        <f t="shared" si="5"/>
        <v>-4.422315704681829E-3</v>
      </c>
      <c r="V29" s="36">
        <f t="shared" si="6"/>
        <v>8.678829598041669E-3</v>
      </c>
      <c r="W29" s="36">
        <f t="shared" si="7"/>
        <v>2.576836810310893E-4</v>
      </c>
      <c r="X29" s="36">
        <f t="shared" si="8"/>
        <v>-7.1090730049042459E-3</v>
      </c>
      <c r="Y29" s="36">
        <f t="shared" si="9"/>
        <v>1.6964614597824348E-2</v>
      </c>
      <c r="Z29" s="36">
        <f t="shared" si="10"/>
        <v>-1.8251378379913754E-3</v>
      </c>
      <c r="AA29" s="46">
        <f t="shared" si="11"/>
        <v>1.5608882314616579E-2</v>
      </c>
      <c r="AB29" s="41">
        <f t="shared" si="12"/>
        <v>1015608.8823146166</v>
      </c>
      <c r="AC29" s="41">
        <f t="shared" si="13"/>
        <v>15608.882314616581</v>
      </c>
      <c r="AD29" s="98">
        <v>-61135.096124953241</v>
      </c>
      <c r="AE29">
        <f t="shared" si="14"/>
        <v>1054614.5800522664</v>
      </c>
      <c r="AG29" s="4"/>
      <c r="AH29" s="4"/>
    </row>
    <row r="30" spans="2:37">
      <c r="B30" s="112">
        <v>43502</v>
      </c>
      <c r="C30">
        <v>57.738869000000001</v>
      </c>
      <c r="D30">
        <v>170.30931100000001</v>
      </c>
      <c r="E30">
        <v>29.237759</v>
      </c>
      <c r="F30">
        <v>45.057532999999999</v>
      </c>
      <c r="G30">
        <v>68.335678000000001</v>
      </c>
      <c r="H30">
        <v>89.314423000000005</v>
      </c>
      <c r="I30">
        <v>151.714371</v>
      </c>
      <c r="J30">
        <v>63.671280000000003</v>
      </c>
      <c r="K30">
        <v>249.11378500000001</v>
      </c>
      <c r="L30">
        <v>41.756081000000002</v>
      </c>
      <c r="M30">
        <v>151.736816</v>
      </c>
      <c r="O30" s="33">
        <v>25</v>
      </c>
      <c r="P30" s="36">
        <f t="shared" si="0"/>
        <v>-4.3752252443525616E-3</v>
      </c>
      <c r="Q30" s="36">
        <f t="shared" si="1"/>
        <v>-3.9220954043184255E-3</v>
      </c>
      <c r="R30" s="36">
        <f t="shared" si="2"/>
        <v>4.1845065562988183E-4</v>
      </c>
      <c r="S30" s="36">
        <f t="shared" si="3"/>
        <v>-1.2865549952291555E-2</v>
      </c>
      <c r="T30" s="36">
        <f t="shared" si="4"/>
        <v>-1.9541001477023364E-2</v>
      </c>
      <c r="U30" s="36">
        <f t="shared" si="5"/>
        <v>-4.8183293512890586E-4</v>
      </c>
      <c r="V30" s="36">
        <f t="shared" si="6"/>
        <v>-1.2605930139945376E-2</v>
      </c>
      <c r="W30" s="36">
        <f t="shared" si="7"/>
        <v>-4.2618107563133067E-3</v>
      </c>
      <c r="X30" s="36">
        <f t="shared" si="8"/>
        <v>1.190724999224967E-2</v>
      </c>
      <c r="Y30" s="36">
        <f t="shared" si="9"/>
        <v>3.4458403161172842E-4</v>
      </c>
      <c r="Z30" s="36">
        <f t="shared" si="10"/>
        <v>-3.2326322629241118E-3</v>
      </c>
      <c r="AA30" s="46">
        <f t="shared" si="11"/>
        <v>-1.588485248631058E-2</v>
      </c>
      <c r="AB30" s="41">
        <f t="shared" si="12"/>
        <v>984115.14751368947</v>
      </c>
      <c r="AC30" s="41">
        <f t="shared" si="13"/>
        <v>-15884.852486310527</v>
      </c>
      <c r="AD30" s="98">
        <v>-60057.141715062782</v>
      </c>
      <c r="AE30">
        <f t="shared" si="14"/>
        <v>1038729.7275659558</v>
      </c>
      <c r="AG30" s="4"/>
      <c r="AH30" s="4"/>
    </row>
    <row r="31" spans="2:37">
      <c r="B31" s="112">
        <v>43503</v>
      </c>
      <c r="C31">
        <v>57.293900000000001</v>
      </c>
      <c r="D31">
        <v>166.20365899999999</v>
      </c>
      <c r="E31">
        <v>29.570974</v>
      </c>
      <c r="F31">
        <v>45.257567999999999</v>
      </c>
      <c r="G31">
        <v>67.012878000000001</v>
      </c>
      <c r="H31">
        <v>88.143531999999993</v>
      </c>
      <c r="I31">
        <v>153.26473999999999</v>
      </c>
      <c r="J31">
        <v>64.371780000000001</v>
      </c>
      <c r="K31">
        <v>248.65162699999999</v>
      </c>
      <c r="L31">
        <v>40.965240000000001</v>
      </c>
      <c r="M31">
        <v>149.99392700000001</v>
      </c>
      <c r="O31" s="33">
        <v>26</v>
      </c>
      <c r="P31" s="36">
        <f t="shared" si="0"/>
        <v>-7.736425424396353E-3</v>
      </c>
      <c r="Q31" s="36">
        <f t="shared" si="1"/>
        <v>-2.4402362455780084E-2</v>
      </c>
      <c r="R31" s="36">
        <f t="shared" si="2"/>
        <v>1.1332281753635258E-2</v>
      </c>
      <c r="S31" s="36">
        <f t="shared" si="3"/>
        <v>4.429720498181469E-3</v>
      </c>
      <c r="T31" s="36">
        <f t="shared" si="4"/>
        <v>-1.954719220035523E-2</v>
      </c>
      <c r="U31" s="36">
        <f t="shared" si="5"/>
        <v>-1.3196455376243095E-2</v>
      </c>
      <c r="V31" s="36">
        <f t="shared" si="6"/>
        <v>1.0167138005748571E-2</v>
      </c>
      <c r="W31" s="36">
        <f t="shared" si="7"/>
        <v>1.0941740829059379E-2</v>
      </c>
      <c r="X31" s="36">
        <f t="shared" si="8"/>
        <v>-1.8569314848292172E-3</v>
      </c>
      <c r="Y31" s="36">
        <f t="shared" si="9"/>
        <v>-1.9121191148703746E-2</v>
      </c>
      <c r="Z31" s="36">
        <f t="shared" si="10"/>
        <v>-1.1552739818954232E-2</v>
      </c>
      <c r="AA31" s="46">
        <f t="shared" si="11"/>
        <v>-7.7567038983039523E-3</v>
      </c>
      <c r="AB31" s="41">
        <f t="shared" si="12"/>
        <v>992243.29610169609</v>
      </c>
      <c r="AC31" s="41">
        <f t="shared" si="13"/>
        <v>-7756.7038983039092</v>
      </c>
      <c r="AD31" s="98">
        <v>-59021.378155000159</v>
      </c>
      <c r="AE31">
        <f t="shared" si="14"/>
        <v>1030973.0236676519</v>
      </c>
      <c r="AG31" s="4"/>
      <c r="AH31" s="4"/>
    </row>
    <row r="32" spans="2:37">
      <c r="B32" s="112">
        <v>43504</v>
      </c>
      <c r="C32">
        <v>57.386986</v>
      </c>
      <c r="D32">
        <v>167.152649</v>
      </c>
      <c r="E32">
        <v>29.219415999999999</v>
      </c>
      <c r="F32">
        <v>45.290908999999999</v>
      </c>
      <c r="G32">
        <v>66.409294000000003</v>
      </c>
      <c r="H32">
        <v>87.265381000000005</v>
      </c>
      <c r="I32">
        <v>153.63897700000001</v>
      </c>
      <c r="J32">
        <v>65.047539</v>
      </c>
      <c r="K32">
        <v>242.088638</v>
      </c>
      <c r="L32">
        <v>41.013382</v>
      </c>
      <c r="M32">
        <v>150.87463399999999</v>
      </c>
      <c r="O32" s="33">
        <v>27</v>
      </c>
      <c r="P32" s="36">
        <f t="shared" si="0"/>
        <v>1.6233920697690473E-3</v>
      </c>
      <c r="Q32" s="36">
        <f t="shared" si="1"/>
        <v>5.6935629584011381E-3</v>
      </c>
      <c r="R32" s="36">
        <f t="shared" si="2"/>
        <v>-1.1959852299150912E-2</v>
      </c>
      <c r="S32" s="36">
        <f t="shared" si="3"/>
        <v>7.3642324225485891E-4</v>
      </c>
      <c r="T32" s="36">
        <f t="shared" si="4"/>
        <v>-9.0477933093787277E-3</v>
      </c>
      <c r="U32" s="36">
        <f t="shared" si="5"/>
        <v>-1.001269914386632E-2</v>
      </c>
      <c r="V32" s="36">
        <f t="shared" si="6"/>
        <v>2.4387921341967912E-3</v>
      </c>
      <c r="W32" s="36">
        <f t="shared" si="7"/>
        <v>1.0443033490850743E-2</v>
      </c>
      <c r="X32" s="36">
        <f t="shared" si="8"/>
        <v>-2.6748896650865182E-2</v>
      </c>
      <c r="Y32" s="36">
        <f t="shared" si="9"/>
        <v>1.1745014580541522E-3</v>
      </c>
      <c r="Z32" s="36">
        <f t="shared" si="10"/>
        <v>5.8544469555582143E-3</v>
      </c>
      <c r="AA32" s="46">
        <f t="shared" si="11"/>
        <v>-1.5021985680859842E-2</v>
      </c>
      <c r="AB32" s="41">
        <f t="shared" si="12"/>
        <v>984978.01431914011</v>
      </c>
      <c r="AC32" s="41">
        <f t="shared" si="13"/>
        <v>-15021.985680859885</v>
      </c>
      <c r="AD32" s="98">
        <v>-58970.275990936789</v>
      </c>
      <c r="AE32">
        <f t="shared" si="14"/>
        <v>1015951.037986792</v>
      </c>
      <c r="AG32" s="4"/>
      <c r="AH32" s="4"/>
    </row>
    <row r="33" spans="2:34">
      <c r="B33" s="112">
        <v>43507</v>
      </c>
      <c r="C33">
        <v>57.480072</v>
      </c>
      <c r="D33">
        <v>165.614273</v>
      </c>
      <c r="E33">
        <v>29.408950999999998</v>
      </c>
      <c r="F33">
        <v>45.007525999999999</v>
      </c>
      <c r="G33">
        <v>66.781715000000005</v>
      </c>
      <c r="H33">
        <v>86.852112000000005</v>
      </c>
      <c r="I33">
        <v>154.13797</v>
      </c>
      <c r="J33">
        <v>65.080535999999995</v>
      </c>
      <c r="K33">
        <v>237.688751</v>
      </c>
      <c r="L33">
        <v>40.777515000000001</v>
      </c>
      <c r="M33">
        <v>150.12377900000001</v>
      </c>
      <c r="O33" s="33">
        <v>28</v>
      </c>
      <c r="P33" s="36">
        <f t="shared" si="0"/>
        <v>1.6207609387374128E-3</v>
      </c>
      <c r="Q33" s="36">
        <f t="shared" si="1"/>
        <v>-9.2460329306362412E-3</v>
      </c>
      <c r="R33" s="36">
        <f t="shared" si="2"/>
        <v>6.465663977613687E-3</v>
      </c>
      <c r="S33" s="36">
        <f t="shared" si="3"/>
        <v>-6.2766077915122334E-3</v>
      </c>
      <c r="T33" s="36">
        <f t="shared" si="4"/>
        <v>5.5922989604310471E-3</v>
      </c>
      <c r="U33" s="36">
        <f t="shared" si="5"/>
        <v>-4.7470218981097503E-3</v>
      </c>
      <c r="V33" s="36">
        <f t="shared" si="6"/>
        <v>3.2425653842782383E-3</v>
      </c>
      <c r="W33" s="36">
        <f t="shared" si="7"/>
        <v>5.0714652786838007E-4</v>
      </c>
      <c r="X33" s="36">
        <f t="shared" si="8"/>
        <v>-1.8341882934598045E-2</v>
      </c>
      <c r="Y33" s="36">
        <f t="shared" si="9"/>
        <v>-5.7675771386039585E-3</v>
      </c>
      <c r="Z33" s="36">
        <f t="shared" si="10"/>
        <v>-4.9891064207821028E-3</v>
      </c>
      <c r="AA33" s="46">
        <f t="shared" si="11"/>
        <v>1.1347943821289681E-2</v>
      </c>
      <c r="AB33" s="41">
        <f t="shared" si="12"/>
        <v>1011347.9438212897</v>
      </c>
      <c r="AC33" s="41">
        <f t="shared" si="13"/>
        <v>11347.943821289693</v>
      </c>
      <c r="AD33" s="98">
        <v>-58644.448147145798</v>
      </c>
      <c r="AE33">
        <f t="shared" si="14"/>
        <v>1027298.9818080817</v>
      </c>
      <c r="AG33" s="4"/>
      <c r="AH33" s="4"/>
    </row>
    <row r="34" spans="2:34">
      <c r="B34" s="112">
        <v>43508</v>
      </c>
      <c r="C34">
        <v>58.488503000000001</v>
      </c>
      <c r="D34">
        <v>164.86506700000001</v>
      </c>
      <c r="E34">
        <v>29.644348000000001</v>
      </c>
      <c r="F34">
        <v>45.740982000000002</v>
      </c>
      <c r="G34">
        <v>68.528328000000002</v>
      </c>
      <c r="H34">
        <v>88.332932</v>
      </c>
      <c r="I34">
        <v>153.78154000000001</v>
      </c>
      <c r="J34">
        <v>65.363358000000005</v>
      </c>
      <c r="K34">
        <v>243.567612</v>
      </c>
      <c r="L34">
        <v>41.128906000000001</v>
      </c>
      <c r="M34">
        <v>153.13664199999999</v>
      </c>
      <c r="O34" s="33">
        <v>29</v>
      </c>
      <c r="P34" s="36">
        <f t="shared" si="0"/>
        <v>1.7391891189103531E-2</v>
      </c>
      <c r="Q34" s="36">
        <f t="shared" si="1"/>
        <v>-4.5340642685741828E-3</v>
      </c>
      <c r="R34" s="36">
        <f t="shared" si="2"/>
        <v>7.9723995369516982E-3</v>
      </c>
      <c r="S34" s="36">
        <f t="shared" si="3"/>
        <v>1.6164937306794466E-2</v>
      </c>
      <c r="T34" s="36">
        <f t="shared" si="4"/>
        <v>2.5817891698790594E-2</v>
      </c>
      <c r="U34" s="36">
        <f t="shared" si="5"/>
        <v>1.6906183730831633E-2</v>
      </c>
      <c r="V34" s="36">
        <f t="shared" si="6"/>
        <v>-2.3150865574854515E-3</v>
      </c>
      <c r="W34" s="36">
        <f t="shared" si="7"/>
        <v>4.3363078868484612E-3</v>
      </c>
      <c r="X34" s="36">
        <f t="shared" si="8"/>
        <v>2.4432522443449026E-2</v>
      </c>
      <c r="Y34" s="36">
        <f t="shared" si="9"/>
        <v>8.5803567428488093E-3</v>
      </c>
      <c r="Z34" s="36">
        <f t="shared" si="10"/>
        <v>1.9870460651900887E-2</v>
      </c>
      <c r="AA34" s="46">
        <f t="shared" si="11"/>
        <v>6.9149461084988609E-3</v>
      </c>
      <c r="AB34" s="41">
        <f t="shared" si="12"/>
        <v>1006914.9461084988</v>
      </c>
      <c r="AC34" s="41">
        <f t="shared" si="13"/>
        <v>6914.9461084988434</v>
      </c>
      <c r="AD34" s="98">
        <v>-57999.800502286176</v>
      </c>
      <c r="AE34">
        <f t="shared" si="14"/>
        <v>1034213.9279165806</v>
      </c>
      <c r="AG34" s="4"/>
      <c r="AH34" s="4"/>
    </row>
    <row r="35" spans="2:34">
      <c r="B35" s="112">
        <v>43509</v>
      </c>
      <c r="C35">
        <v>59.147846000000001</v>
      </c>
      <c r="D35">
        <v>163.896118</v>
      </c>
      <c r="E35">
        <v>29.940884</v>
      </c>
      <c r="F35">
        <v>45.649307</v>
      </c>
      <c r="G35">
        <v>68.245773</v>
      </c>
      <c r="H35">
        <v>88.754813999999996</v>
      </c>
      <c r="I35">
        <v>154.77058400000001</v>
      </c>
      <c r="J35">
        <v>64.747742000000002</v>
      </c>
      <c r="K35">
        <v>243.84489400000001</v>
      </c>
      <c r="L35">
        <v>40.958027000000001</v>
      </c>
      <c r="M35">
        <v>150.82827800000001</v>
      </c>
      <c r="O35" s="33">
        <v>30</v>
      </c>
      <c r="P35" s="36">
        <f t="shared" si="0"/>
        <v>1.1209968860774014E-2</v>
      </c>
      <c r="Q35" s="36">
        <f t="shared" si="1"/>
        <v>-5.8945632866011059E-3</v>
      </c>
      <c r="R35" s="36">
        <f t="shared" si="2"/>
        <v>9.9534209470659579E-3</v>
      </c>
      <c r="S35" s="36">
        <f t="shared" si="3"/>
        <v>-2.0062313349079731E-3</v>
      </c>
      <c r="T35" s="36">
        <f t="shared" si="4"/>
        <v>-4.131709145116627E-3</v>
      </c>
      <c r="U35" s="36">
        <f t="shared" si="5"/>
        <v>4.7646752264235799E-3</v>
      </c>
      <c r="V35" s="36">
        <f t="shared" si="6"/>
        <v>6.4108933985923674E-3</v>
      </c>
      <c r="W35" s="36">
        <f t="shared" si="7"/>
        <v>-9.4629988362675607E-3</v>
      </c>
      <c r="X35" s="36">
        <f t="shared" si="8"/>
        <v>1.1377715035994036E-3</v>
      </c>
      <c r="Y35" s="36">
        <f t="shared" si="9"/>
        <v>-4.1633726729678683E-3</v>
      </c>
      <c r="Z35" s="36">
        <f t="shared" si="10"/>
        <v>-1.5188649908561764E-2</v>
      </c>
      <c r="AA35" s="46">
        <f t="shared" si="11"/>
        <v>2.2535269425750428E-2</v>
      </c>
      <c r="AB35" s="41">
        <f t="shared" si="12"/>
        <v>1022535.2694257505</v>
      </c>
      <c r="AC35" s="41">
        <f t="shared" si="13"/>
        <v>22535.269425750477</v>
      </c>
      <c r="AD35" s="98">
        <v>-57693.664394084364</v>
      </c>
      <c r="AE35">
        <f t="shared" si="14"/>
        <v>1056749.1973423311</v>
      </c>
    </row>
    <row r="36" spans="2:34">
      <c r="B36" s="112">
        <v>43510</v>
      </c>
      <c r="C36">
        <v>59.163364000000001</v>
      </c>
      <c r="D36">
        <v>163.77623</v>
      </c>
      <c r="E36">
        <v>30.118195</v>
      </c>
      <c r="F36">
        <v>45.777011999999999</v>
      </c>
      <c r="G36">
        <v>67.629311000000001</v>
      </c>
      <c r="H36">
        <v>88.177993999999998</v>
      </c>
      <c r="I36">
        <v>156.632813</v>
      </c>
      <c r="J36">
        <v>64.922447000000005</v>
      </c>
      <c r="K36">
        <v>245.25917100000001</v>
      </c>
      <c r="L36">
        <v>41.107246000000004</v>
      </c>
      <c r="M36">
        <v>150.56871000000001</v>
      </c>
      <c r="O36" s="33">
        <v>31</v>
      </c>
      <c r="P36" s="36">
        <f t="shared" si="0"/>
        <v>2.6232510155182402E-4</v>
      </c>
      <c r="Q36" s="36">
        <f t="shared" si="1"/>
        <v>-7.3175540189108904E-4</v>
      </c>
      <c r="R36" s="36">
        <f t="shared" si="2"/>
        <v>5.9045699034597776E-3</v>
      </c>
      <c r="S36" s="36">
        <f t="shared" si="3"/>
        <v>2.7936175151924716E-3</v>
      </c>
      <c r="T36" s="36">
        <f t="shared" si="4"/>
        <v>-9.0740143326740914E-3</v>
      </c>
      <c r="U36" s="36">
        <f t="shared" si="5"/>
        <v>-6.5202383896157375E-3</v>
      </c>
      <c r="V36" s="36">
        <f t="shared" si="6"/>
        <v>1.1960378193105794E-2</v>
      </c>
      <c r="W36" s="36">
        <f t="shared" si="7"/>
        <v>2.6946070960029039E-3</v>
      </c>
      <c r="X36" s="36">
        <f t="shared" si="8"/>
        <v>5.7831494067999614E-3</v>
      </c>
      <c r="Y36" s="36">
        <f t="shared" si="9"/>
        <v>3.6365970402542037E-3</v>
      </c>
      <c r="Z36" s="36">
        <f t="shared" si="10"/>
        <v>-1.7224330335598795E-3</v>
      </c>
      <c r="AA36" s="46">
        <f t="shared" si="11"/>
        <v>1.6322905105141724E-3</v>
      </c>
      <c r="AB36" s="41">
        <f t="shared" si="12"/>
        <v>1001632.2905105142</v>
      </c>
      <c r="AC36" s="41">
        <f t="shared" si="13"/>
        <v>1632.290510514169</v>
      </c>
      <c r="AD36" s="98">
        <v>-57643.0325950603</v>
      </c>
      <c r="AE36">
        <f t="shared" si="14"/>
        <v>1058381.4878528453</v>
      </c>
    </row>
    <row r="37" spans="2:34">
      <c r="B37" s="112">
        <v>43511</v>
      </c>
      <c r="C37">
        <v>60.280380000000001</v>
      </c>
      <c r="D37">
        <v>162.32777400000001</v>
      </c>
      <c r="E37">
        <v>30.567582999999999</v>
      </c>
      <c r="F37">
        <v>45.819026999999998</v>
      </c>
      <c r="G37">
        <v>69.658469999999994</v>
      </c>
      <c r="H37">
        <v>90.872742000000002</v>
      </c>
      <c r="I37">
        <v>158.44162</v>
      </c>
      <c r="J37">
        <v>65.313445999999999</v>
      </c>
      <c r="K37">
        <v>250.620529</v>
      </c>
      <c r="L37">
        <v>41.015793000000002</v>
      </c>
      <c r="M37">
        <v>147.38900799999999</v>
      </c>
      <c r="O37" s="33">
        <v>32</v>
      </c>
      <c r="P37" s="36">
        <f t="shared" si="0"/>
        <v>1.870417868241573E-2</v>
      </c>
      <c r="Q37" s="36">
        <f t="shared" si="1"/>
        <v>-8.8834574720205121E-3</v>
      </c>
      <c r="R37" s="36">
        <f t="shared" si="2"/>
        <v>1.4810594157552067E-2</v>
      </c>
      <c r="S37" s="36">
        <f t="shared" si="3"/>
        <v>9.1739781338617701E-4</v>
      </c>
      <c r="T37" s="36">
        <f t="shared" si="4"/>
        <v>2.956281712388981E-2</v>
      </c>
      <c r="U37" s="36">
        <f t="shared" si="5"/>
        <v>3.0102657478866809E-2</v>
      </c>
      <c r="V37" s="36">
        <f t="shared" si="6"/>
        <v>1.1481901940436872E-2</v>
      </c>
      <c r="W37" s="36">
        <f t="shared" si="7"/>
        <v>6.004491784046391E-3</v>
      </c>
      <c r="X37" s="36">
        <f t="shared" si="8"/>
        <v>2.1624466258484652E-2</v>
      </c>
      <c r="Y37" s="36">
        <f t="shared" si="9"/>
        <v>-2.2272200083694503E-3</v>
      </c>
      <c r="Z37" s="36">
        <f t="shared" si="10"/>
        <v>-2.1344120471562728E-2</v>
      </c>
      <c r="AA37" s="46">
        <f t="shared" si="11"/>
        <v>6.5206537716233151E-2</v>
      </c>
      <c r="AB37" s="41">
        <f t="shared" si="12"/>
        <v>1065206.5377162332</v>
      </c>
      <c r="AC37" s="41">
        <f t="shared" si="13"/>
        <v>65206.537716233172</v>
      </c>
      <c r="AD37" s="98">
        <v>-57410.684969857102</v>
      </c>
      <c r="AE37">
        <f t="shared" si="14"/>
        <v>1123588.0255690785</v>
      </c>
    </row>
    <row r="38" spans="2:34">
      <c r="B38" s="112">
        <v>43515</v>
      </c>
      <c r="C38">
        <v>60.683745999999999</v>
      </c>
      <c r="D38">
        <v>162.11798099999999</v>
      </c>
      <c r="E38">
        <v>31.243198</v>
      </c>
      <c r="F38">
        <v>46.188744</v>
      </c>
      <c r="G38">
        <v>70.107947999999993</v>
      </c>
      <c r="H38">
        <v>90.554192</v>
      </c>
      <c r="I38">
        <v>158.245544</v>
      </c>
      <c r="J38">
        <v>65.612922999999995</v>
      </c>
      <c r="K38">
        <v>249.954971</v>
      </c>
      <c r="L38">
        <v>41.138522999999999</v>
      </c>
      <c r="M38">
        <v>145.78526299999999</v>
      </c>
      <c r="O38" s="33">
        <v>33</v>
      </c>
      <c r="P38" s="36">
        <f t="shared" si="0"/>
        <v>6.669208606302165E-3</v>
      </c>
      <c r="Q38" s="36">
        <f t="shared" si="1"/>
        <v>-1.2932394769002702E-3</v>
      </c>
      <c r="R38" s="36">
        <f t="shared" si="2"/>
        <v>2.1861620155442425E-2</v>
      </c>
      <c r="S38" s="36">
        <f t="shared" si="3"/>
        <v>8.036690508460247E-3</v>
      </c>
      <c r="T38" s="36">
        <f t="shared" si="4"/>
        <v>6.431867625511135E-3</v>
      </c>
      <c r="U38" s="36">
        <f t="shared" si="5"/>
        <v>-3.5116101046757343E-3</v>
      </c>
      <c r="V38" s="36">
        <f t="shared" si="6"/>
        <v>-1.2382947422195922E-3</v>
      </c>
      <c r="W38" s="36">
        <f t="shared" si="7"/>
        <v>4.5747472351500111E-3</v>
      </c>
      <c r="X38" s="36">
        <f t="shared" si="8"/>
        <v>-2.6591728608016799E-3</v>
      </c>
      <c r="Y38" s="36">
        <f t="shared" si="9"/>
        <v>2.987794123926336E-3</v>
      </c>
      <c r="Z38" s="36">
        <f t="shared" si="10"/>
        <v>-1.0940666734581094E-2</v>
      </c>
      <c r="AA38" s="46">
        <f t="shared" si="11"/>
        <v>8.1247986043376606E-3</v>
      </c>
      <c r="AB38" s="41">
        <f t="shared" si="12"/>
        <v>1008124.7986043376</v>
      </c>
      <c r="AC38" s="41">
        <f t="shared" si="13"/>
        <v>8124.798604337615</v>
      </c>
      <c r="AD38" s="98">
        <v>-56649.127262066933</v>
      </c>
      <c r="AE38">
        <f t="shared" si="14"/>
        <v>1131712.824173416</v>
      </c>
    </row>
    <row r="39" spans="2:34">
      <c r="B39" s="112">
        <v>43516</v>
      </c>
      <c r="C39">
        <v>60.916477</v>
      </c>
      <c r="D39">
        <v>162.38769500000001</v>
      </c>
      <c r="E39">
        <v>30.533957000000001</v>
      </c>
      <c r="F39">
        <v>46.524849000000003</v>
      </c>
      <c r="G39">
        <v>72.227005000000005</v>
      </c>
      <c r="H39">
        <v>90.993279000000001</v>
      </c>
      <c r="I39">
        <v>157.43473800000001</v>
      </c>
      <c r="J39">
        <v>65.729400999999996</v>
      </c>
      <c r="K39">
        <v>249.12304700000001</v>
      </c>
      <c r="L39">
        <v>41.403270999999997</v>
      </c>
      <c r="M39">
        <v>148.21408099999999</v>
      </c>
      <c r="O39" s="33">
        <v>34</v>
      </c>
      <c r="P39" s="36">
        <f t="shared" si="0"/>
        <v>3.8278101540490136E-3</v>
      </c>
      <c r="Q39" s="36">
        <f t="shared" si="1"/>
        <v>1.6623072078877088E-3</v>
      </c>
      <c r="R39" s="36">
        <f t="shared" si="2"/>
        <v>-2.2962279922600075E-2</v>
      </c>
      <c r="S39" s="36">
        <f t="shared" si="3"/>
        <v>7.2504249162516632E-3</v>
      </c>
      <c r="T39" s="36">
        <f t="shared" si="4"/>
        <v>2.9777837939867078E-2</v>
      </c>
      <c r="U39" s="36">
        <f t="shared" si="5"/>
        <v>4.8371685238560447E-3</v>
      </c>
      <c r="V39" s="36">
        <f t="shared" si="6"/>
        <v>-5.1368921606494153E-3</v>
      </c>
      <c r="W39" s="36">
        <f t="shared" si="7"/>
        <v>1.7736556958629409E-3</v>
      </c>
      <c r="X39" s="36">
        <f t="shared" si="8"/>
        <v>-3.3338465752145124E-3</v>
      </c>
      <c r="Y39" s="36">
        <f t="shared" si="9"/>
        <v>6.4149055904153896E-3</v>
      </c>
      <c r="Z39" s="36">
        <f t="shared" si="10"/>
        <v>1.6522984195373291E-2</v>
      </c>
      <c r="AA39" s="46">
        <f t="shared" si="11"/>
        <v>2.8906530094514934E-3</v>
      </c>
      <c r="AB39" s="41">
        <f t="shared" si="12"/>
        <v>1002890.6530094515</v>
      </c>
      <c r="AC39" s="41">
        <f t="shared" si="13"/>
        <v>2890.6530094514601</v>
      </c>
      <c r="AD39" s="98">
        <v>-56446.050988349481</v>
      </c>
      <c r="AE39">
        <f t="shared" si="14"/>
        <v>1134603.4771828675</v>
      </c>
    </row>
    <row r="40" spans="2:34">
      <c r="B40" s="112">
        <v>43517</v>
      </c>
      <c r="C40">
        <v>60.365707</v>
      </c>
      <c r="D40">
        <v>159.870361</v>
      </c>
      <c r="E40">
        <v>30.384155</v>
      </c>
      <c r="F40">
        <v>46.642479000000002</v>
      </c>
      <c r="G40">
        <v>70.968422000000004</v>
      </c>
      <c r="H40">
        <v>90.803841000000006</v>
      </c>
      <c r="I40">
        <v>157.27435299999999</v>
      </c>
      <c r="J40">
        <v>66.552993999999998</v>
      </c>
      <c r="K40">
        <v>246.248276</v>
      </c>
      <c r="L40">
        <v>41.169823000000001</v>
      </c>
      <c r="M40">
        <v>150.96736100000001</v>
      </c>
      <c r="O40" s="33">
        <v>35</v>
      </c>
      <c r="P40" s="36">
        <f t="shared" si="0"/>
        <v>-9.0825176132572957E-3</v>
      </c>
      <c r="Q40" s="36">
        <f t="shared" si="1"/>
        <v>-1.5623412093530074E-2</v>
      </c>
      <c r="R40" s="36">
        <f t="shared" si="2"/>
        <v>-4.9181531415041762E-3</v>
      </c>
      <c r="S40" s="36">
        <f t="shared" si="3"/>
        <v>2.525135474611142E-3</v>
      </c>
      <c r="T40" s="36">
        <f t="shared" si="4"/>
        <v>-1.7578988895115662E-2</v>
      </c>
      <c r="U40" s="36">
        <f t="shared" si="5"/>
        <v>-2.0840601717519482E-3</v>
      </c>
      <c r="V40" s="36">
        <f t="shared" si="6"/>
        <v>-1.0192588550623765E-3</v>
      </c>
      <c r="W40" s="36">
        <f t="shared" si="7"/>
        <v>1.2452203363661738E-2</v>
      </c>
      <c r="X40" s="36">
        <f t="shared" si="8"/>
        <v>-1.160666005173449E-2</v>
      </c>
      <c r="Y40" s="36">
        <f t="shared" si="9"/>
        <v>-5.654350846458463E-3</v>
      </c>
      <c r="Z40" s="36">
        <f t="shared" si="10"/>
        <v>1.8405939288997548E-2</v>
      </c>
      <c r="AA40" s="46">
        <f t="shared" si="11"/>
        <v>-3.4479267176439683E-2</v>
      </c>
      <c r="AB40" s="41">
        <f t="shared" si="12"/>
        <v>965520.73282356036</v>
      </c>
      <c r="AC40" s="41">
        <f t="shared" si="13"/>
        <v>-34479.267176439636</v>
      </c>
      <c r="AD40" s="98">
        <v>-56433.951105523971</v>
      </c>
      <c r="AE40">
        <f t="shared" si="14"/>
        <v>1100124.210006428</v>
      </c>
    </row>
    <row r="41" spans="2:34">
      <c r="B41" s="112">
        <v>43518</v>
      </c>
      <c r="C41">
        <v>60.831145999999997</v>
      </c>
      <c r="D41">
        <v>161.718414</v>
      </c>
      <c r="E41">
        <v>30.433067000000001</v>
      </c>
      <c r="F41">
        <v>46.171944000000003</v>
      </c>
      <c r="G41">
        <v>70.595978000000002</v>
      </c>
      <c r="H41">
        <v>90.399215999999996</v>
      </c>
      <c r="I41">
        <v>157.38128699999999</v>
      </c>
      <c r="J41">
        <v>68.300003000000004</v>
      </c>
      <c r="K41">
        <v>246.904572</v>
      </c>
      <c r="L41">
        <v>41.629508999999999</v>
      </c>
      <c r="M41">
        <v>153.85966500000001</v>
      </c>
      <c r="O41" s="33">
        <v>36</v>
      </c>
      <c r="P41" s="36">
        <f t="shared" si="0"/>
        <v>7.6807487430322827E-3</v>
      </c>
      <c r="Q41" s="36">
        <f t="shared" si="1"/>
        <v>1.1493394591580448E-2</v>
      </c>
      <c r="R41" s="36">
        <f t="shared" si="2"/>
        <v>1.6084920993471581E-3</v>
      </c>
      <c r="S41" s="36">
        <f t="shared" si="3"/>
        <v>-1.0139351535105439E-2</v>
      </c>
      <c r="T41" s="36">
        <f t="shared" si="4"/>
        <v>-5.2618435047361379E-3</v>
      </c>
      <c r="U41" s="36">
        <f t="shared" si="5"/>
        <v>-4.4659916805157114E-3</v>
      </c>
      <c r="V41" s="36">
        <f t="shared" si="6"/>
        <v>6.7968909832194849E-4</v>
      </c>
      <c r="W41" s="36">
        <f t="shared" si="7"/>
        <v>2.591127794117274E-2</v>
      </c>
      <c r="X41" s="36">
        <f t="shared" si="8"/>
        <v>2.6616347856912703E-3</v>
      </c>
      <c r="Y41" s="36">
        <f t="shared" si="9"/>
        <v>1.1103730232729207E-2</v>
      </c>
      <c r="Z41" s="36">
        <f t="shared" si="10"/>
        <v>1.8977259591611156E-2</v>
      </c>
      <c r="AA41" s="46">
        <f t="shared" si="11"/>
        <v>-1.3765225618225017E-2</v>
      </c>
      <c r="AB41" s="41">
        <f t="shared" si="12"/>
        <v>986234.77438177494</v>
      </c>
      <c r="AC41" s="41">
        <f t="shared" si="13"/>
        <v>-13765.225618225057</v>
      </c>
      <c r="AD41" s="98">
        <v>-56335.127793977153</v>
      </c>
      <c r="AE41">
        <f t="shared" si="14"/>
        <v>1086358.9843882029</v>
      </c>
    </row>
    <row r="42" spans="2:34">
      <c r="B42" s="112">
        <v>43521</v>
      </c>
      <c r="C42">
        <v>60.893188000000002</v>
      </c>
      <c r="D42">
        <v>164.44551100000001</v>
      </c>
      <c r="E42">
        <v>30.301615000000002</v>
      </c>
      <c r="F42">
        <v>45.709792999999998</v>
      </c>
      <c r="G42">
        <v>72.021500000000003</v>
      </c>
      <c r="H42">
        <v>91.346252000000007</v>
      </c>
      <c r="I42">
        <v>155.24279799999999</v>
      </c>
      <c r="J42">
        <v>67.900695999999996</v>
      </c>
      <c r="K42">
        <v>244.58448799999999</v>
      </c>
      <c r="L42">
        <v>41.932758</v>
      </c>
      <c r="M42">
        <v>152.83068800000001</v>
      </c>
      <c r="O42" s="33">
        <v>37</v>
      </c>
      <c r="P42" s="36">
        <f t="shared" si="0"/>
        <v>1.0193854151228194E-3</v>
      </c>
      <c r="Q42" s="36">
        <f t="shared" si="1"/>
        <v>1.6722637561194003E-2</v>
      </c>
      <c r="R42" s="36">
        <f t="shared" si="2"/>
        <v>-4.3287361004625026E-3</v>
      </c>
      <c r="S42" s="36">
        <f t="shared" si="3"/>
        <v>-1.0059777111806271E-2</v>
      </c>
      <c r="T42" s="36">
        <f t="shared" si="4"/>
        <v>1.9991511513858706E-2</v>
      </c>
      <c r="U42" s="36">
        <f t="shared" si="5"/>
        <v>1.0421658178845843E-2</v>
      </c>
      <c r="V42" s="36">
        <f t="shared" si="6"/>
        <v>-1.3681110689058099E-2</v>
      </c>
      <c r="W42" s="36">
        <f t="shared" si="7"/>
        <v>-5.863525620304514E-3</v>
      </c>
      <c r="X42" s="36">
        <f t="shared" si="8"/>
        <v>-9.4411103810975883E-3</v>
      </c>
      <c r="Y42" s="36">
        <f t="shared" si="9"/>
        <v>7.2580685550525355E-3</v>
      </c>
      <c r="Z42" s="36">
        <f t="shared" si="10"/>
        <v>-6.7102264608106393E-3</v>
      </c>
      <c r="AA42" s="46">
        <f t="shared" si="11"/>
        <v>1.6601445844272696E-2</v>
      </c>
      <c r="AB42" s="41">
        <f t="shared" si="12"/>
        <v>1016601.4458442727</v>
      </c>
      <c r="AC42" s="41">
        <f t="shared" si="13"/>
        <v>16601.445844272734</v>
      </c>
      <c r="AD42" s="98">
        <v>-56306.611562804785</v>
      </c>
      <c r="AE42">
        <f t="shared" si="14"/>
        <v>1102960.4302324755</v>
      </c>
    </row>
    <row r="43" spans="2:34">
      <c r="B43" s="112">
        <v>43522</v>
      </c>
      <c r="C43">
        <v>61.017325999999997</v>
      </c>
      <c r="D43">
        <v>163.956039</v>
      </c>
      <c r="E43">
        <v>30.170159999999999</v>
      </c>
      <c r="F43">
        <v>45.995480000000001</v>
      </c>
      <c r="G43">
        <v>71.764663999999996</v>
      </c>
      <c r="H43">
        <v>90.648887999999999</v>
      </c>
      <c r="I43">
        <v>155.05569499999999</v>
      </c>
      <c r="J43">
        <v>67.684387000000001</v>
      </c>
      <c r="K43">
        <v>243.08696</v>
      </c>
      <c r="L43">
        <v>41.956825000000002</v>
      </c>
      <c r="M43">
        <v>151.84805299999999</v>
      </c>
      <c r="O43" s="33">
        <v>38</v>
      </c>
      <c r="P43" s="36">
        <f t="shared" si="0"/>
        <v>2.0365436717836938E-3</v>
      </c>
      <c r="Q43" s="36">
        <f t="shared" si="1"/>
        <v>-2.9809381987001009E-3</v>
      </c>
      <c r="R43" s="36">
        <f t="shared" si="2"/>
        <v>-4.3476549866316291E-3</v>
      </c>
      <c r="S43" s="36">
        <f t="shared" si="3"/>
        <v>6.2305670077668377E-3</v>
      </c>
      <c r="T43" s="36">
        <f t="shared" si="4"/>
        <v>-3.5724754873837309E-3</v>
      </c>
      <c r="U43" s="36">
        <f t="shared" si="5"/>
        <v>-7.6635828082162157E-3</v>
      </c>
      <c r="V43" s="36">
        <f t="shared" si="6"/>
        <v>-1.2059550845176545E-3</v>
      </c>
      <c r="W43" s="36">
        <f t="shared" si="7"/>
        <v>-3.1907519430921789E-3</v>
      </c>
      <c r="X43" s="36">
        <f t="shared" si="8"/>
        <v>-6.1415640108502525E-3</v>
      </c>
      <c r="Y43" s="36">
        <f t="shared" si="9"/>
        <v>5.7377804966049191E-4</v>
      </c>
      <c r="Z43" s="36">
        <f t="shared" si="10"/>
        <v>-6.4503247176894134E-3</v>
      </c>
      <c r="AA43" s="46">
        <f t="shared" si="11"/>
        <v>-3.9258575849530943E-3</v>
      </c>
      <c r="AB43" s="41">
        <f t="shared" si="12"/>
        <v>996074.14241504692</v>
      </c>
      <c r="AC43" s="41">
        <f t="shared" si="13"/>
        <v>-3925.8575849530753</v>
      </c>
      <c r="AD43" s="98">
        <v>-55911.970691478811</v>
      </c>
      <c r="AE43">
        <f t="shared" si="14"/>
        <v>1099034.5726475224</v>
      </c>
    </row>
    <row r="44" spans="2:34">
      <c r="B44" s="112">
        <v>43523</v>
      </c>
      <c r="C44">
        <v>61.645634000000001</v>
      </c>
      <c r="D44">
        <v>162.63743600000001</v>
      </c>
      <c r="E44">
        <v>29.992858999999999</v>
      </c>
      <c r="F44">
        <v>44.676285</v>
      </c>
      <c r="G44">
        <v>70.756080999999995</v>
      </c>
      <c r="H44">
        <v>90.53698</v>
      </c>
      <c r="I44">
        <v>154.32510400000001</v>
      </c>
      <c r="J44">
        <v>67.933967999999993</v>
      </c>
      <c r="K44">
        <v>231.16279599999999</v>
      </c>
      <c r="L44">
        <v>42.086784000000002</v>
      </c>
      <c r="M44">
        <v>151.65332000000001</v>
      </c>
      <c r="O44" s="33">
        <v>39</v>
      </c>
      <c r="P44" s="36">
        <f t="shared" si="0"/>
        <v>1.0244551331730453E-2</v>
      </c>
      <c r="Q44" s="36">
        <f t="shared" si="1"/>
        <v>-8.0749326966835511E-3</v>
      </c>
      <c r="R44" s="36">
        <f t="shared" si="2"/>
        <v>-5.8940364439210762E-3</v>
      </c>
      <c r="S44" s="36">
        <f t="shared" si="3"/>
        <v>-2.9100306869347219E-2</v>
      </c>
      <c r="T44" s="36">
        <f t="shared" si="4"/>
        <v>-1.4153726704511378E-2</v>
      </c>
      <c r="U44" s="36">
        <f t="shared" si="5"/>
        <v>-1.235284136291305E-3</v>
      </c>
      <c r="V44" s="36">
        <f t="shared" si="6"/>
        <v>-4.7229327767822965E-3</v>
      </c>
      <c r="W44" s="36">
        <f t="shared" si="7"/>
        <v>3.6806416323017749E-3</v>
      </c>
      <c r="X44" s="36">
        <f t="shared" si="8"/>
        <v>-5.0297032511523197E-2</v>
      </c>
      <c r="Y44" s="36">
        <f t="shared" si="9"/>
        <v>3.092658802482866E-3</v>
      </c>
      <c r="Z44" s="36">
        <f t="shared" si="10"/>
        <v>-1.2832431352620887E-3</v>
      </c>
      <c r="AA44" s="46">
        <f t="shared" si="11"/>
        <v>2.4003068179438737E-3</v>
      </c>
      <c r="AB44" s="41">
        <f t="shared" si="12"/>
        <v>1002400.3068179439</v>
      </c>
      <c r="AC44" s="41">
        <f t="shared" si="13"/>
        <v>2400.3068179439288</v>
      </c>
      <c r="AD44" s="98">
        <v>-54683.423030848149</v>
      </c>
      <c r="AE44">
        <f t="shared" si="14"/>
        <v>1101434.8794654664</v>
      </c>
    </row>
    <row r="45" spans="2:34">
      <c r="B45" s="112">
        <v>43524</v>
      </c>
      <c r="C45">
        <v>61.304313999999998</v>
      </c>
      <c r="D45">
        <v>161.278885</v>
      </c>
      <c r="E45">
        <v>30.261875</v>
      </c>
      <c r="F45">
        <v>44.726700000000001</v>
      </c>
      <c r="G45">
        <v>68.829421999999994</v>
      </c>
      <c r="H45">
        <v>89.848213000000001</v>
      </c>
      <c r="I45">
        <v>156.95358300000001</v>
      </c>
      <c r="J45">
        <v>68.591187000000005</v>
      </c>
      <c r="K45">
        <v>223.897369</v>
      </c>
      <c r="L45">
        <v>41.672825000000003</v>
      </c>
      <c r="M45">
        <v>152.07051100000001</v>
      </c>
      <c r="O45" s="33">
        <v>40</v>
      </c>
      <c r="P45" s="36">
        <f t="shared" si="0"/>
        <v>-5.5521922923890054E-3</v>
      </c>
      <c r="Q45" s="36">
        <f t="shared" si="1"/>
        <v>-8.388332899690272E-3</v>
      </c>
      <c r="R45" s="36">
        <f t="shared" si="2"/>
        <v>8.9293494336337778E-3</v>
      </c>
      <c r="S45" s="36">
        <f t="shared" si="3"/>
        <v>1.1278148116386191E-3</v>
      </c>
      <c r="T45" s="36">
        <f t="shared" si="4"/>
        <v>-2.7607184485923232E-2</v>
      </c>
      <c r="U45" s="36">
        <f t="shared" si="5"/>
        <v>-7.6366617000999722E-3</v>
      </c>
      <c r="V45" s="36">
        <f t="shared" si="6"/>
        <v>1.6888669771585162E-2</v>
      </c>
      <c r="W45" s="36">
        <f t="shared" si="7"/>
        <v>9.6278825216722722E-3</v>
      </c>
      <c r="X45" s="36">
        <f t="shared" si="8"/>
        <v>-3.1934434140613491E-2</v>
      </c>
      <c r="Y45" s="36">
        <f t="shared" si="9"/>
        <v>-9.8845344526244105E-3</v>
      </c>
      <c r="Z45" s="36">
        <f t="shared" si="10"/>
        <v>2.7471750307094633E-3</v>
      </c>
      <c r="AA45" s="46">
        <f t="shared" si="11"/>
        <v>-1.5210392320172577E-2</v>
      </c>
      <c r="AB45" s="41">
        <f t="shared" si="12"/>
        <v>984789.60767982737</v>
      </c>
      <c r="AC45" s="41">
        <f t="shared" si="13"/>
        <v>-15210.392320172628</v>
      </c>
      <c r="AD45" s="98">
        <v>-52501.052545862971</v>
      </c>
      <c r="AE45">
        <f t="shared" si="14"/>
        <v>1086224.4871452937</v>
      </c>
    </row>
    <row r="46" spans="2:34">
      <c r="B46" s="112">
        <v>43525</v>
      </c>
      <c r="C46">
        <v>62.056762999999997</v>
      </c>
      <c r="D46">
        <v>162.108002</v>
      </c>
      <c r="E46">
        <v>29.937823999999999</v>
      </c>
      <c r="F46">
        <v>44.272961000000002</v>
      </c>
      <c r="G46">
        <v>68.971656999999993</v>
      </c>
      <c r="H46">
        <v>89.908478000000002</v>
      </c>
      <c r="I46">
        <v>158.53068500000001</v>
      </c>
      <c r="J46">
        <v>68.765891999999994</v>
      </c>
      <c r="K46">
        <v>227.53007500000001</v>
      </c>
      <c r="L46">
        <v>42.110869999999998</v>
      </c>
      <c r="M46">
        <v>151.39376799999999</v>
      </c>
      <c r="O46" s="33">
        <v>41</v>
      </c>
      <c r="P46" s="36">
        <f t="shared" si="0"/>
        <v>1.219928278925992E-2</v>
      </c>
      <c r="Q46" s="36">
        <f t="shared" si="1"/>
        <v>5.1277206963529108E-3</v>
      </c>
      <c r="R46" s="36">
        <f t="shared" si="2"/>
        <v>-1.0765971768481927E-2</v>
      </c>
      <c r="S46" s="36">
        <f t="shared" si="3"/>
        <v>-1.0196509202841287E-2</v>
      </c>
      <c r="T46" s="36">
        <f t="shared" si="4"/>
        <v>2.0643532190607393E-3</v>
      </c>
      <c r="U46" s="36">
        <f t="shared" si="5"/>
        <v>6.7051748585979817E-4</v>
      </c>
      <c r="V46" s="36">
        <f t="shared" si="6"/>
        <v>9.9980588407211669E-3</v>
      </c>
      <c r="W46" s="36">
        <f t="shared" si="7"/>
        <v>2.5438091066152546E-3</v>
      </c>
      <c r="X46" s="36">
        <f t="shared" si="8"/>
        <v>1.6094654701774319E-2</v>
      </c>
      <c r="Y46" s="36">
        <f t="shared" si="9"/>
        <v>1.0456664423300406E-2</v>
      </c>
      <c r="Z46" s="36">
        <f t="shared" si="10"/>
        <v>-4.4601237686604815E-3</v>
      </c>
      <c r="AA46" s="46">
        <f t="shared" si="11"/>
        <v>2.4302752237323283E-2</v>
      </c>
      <c r="AB46" s="41">
        <f t="shared" si="12"/>
        <v>1024302.7522373233</v>
      </c>
      <c r="AC46" s="41">
        <f t="shared" si="13"/>
        <v>24302.752237323322</v>
      </c>
      <c r="AD46" s="98">
        <v>-51179.539594590897</v>
      </c>
      <c r="AE46">
        <f t="shared" si="14"/>
        <v>1110527.2393826172</v>
      </c>
    </row>
    <row r="47" spans="2:34">
      <c r="B47" s="112">
        <v>43528</v>
      </c>
      <c r="C47">
        <v>62.297221999999998</v>
      </c>
      <c r="D47">
        <v>167.19259600000001</v>
      </c>
      <c r="E47">
        <v>29.913371999999999</v>
      </c>
      <c r="F47">
        <v>44.609065999999999</v>
      </c>
      <c r="G47">
        <v>70.148337999999995</v>
      </c>
      <c r="H47">
        <v>89.701858999999999</v>
      </c>
      <c r="I47">
        <v>160.10781900000001</v>
      </c>
      <c r="J47">
        <v>69.215118000000004</v>
      </c>
      <c r="K47">
        <v>218.166382</v>
      </c>
      <c r="L47">
        <v>42.322647000000003</v>
      </c>
      <c r="M47">
        <v>153.72062700000001</v>
      </c>
      <c r="O47" s="33">
        <v>42</v>
      </c>
      <c r="P47" s="36">
        <f t="shared" si="0"/>
        <v>3.8673356498821554E-3</v>
      </c>
      <c r="Q47" s="36">
        <f t="shared" si="1"/>
        <v>3.088362526046208E-2</v>
      </c>
      <c r="R47" s="36">
        <f t="shared" si="2"/>
        <v>-8.1709315751787848E-4</v>
      </c>
      <c r="S47" s="36">
        <f t="shared" si="3"/>
        <v>7.5629823802877399E-3</v>
      </c>
      <c r="T47" s="36">
        <f t="shared" si="4"/>
        <v>1.6916462086441313E-2</v>
      </c>
      <c r="U47" s="36">
        <f t="shared" si="5"/>
        <v>-2.3007483265711465E-3</v>
      </c>
      <c r="V47" s="36">
        <f t="shared" si="6"/>
        <v>9.8992862417128669E-3</v>
      </c>
      <c r="W47" s="36">
        <f t="shared" si="7"/>
        <v>6.5114407732114925E-3</v>
      </c>
      <c r="X47" s="36">
        <f t="shared" si="8"/>
        <v>-4.2024435587684053E-2</v>
      </c>
      <c r="Y47" s="36">
        <f t="shared" si="9"/>
        <v>5.0164307168769334E-3</v>
      </c>
      <c r="Z47" s="36">
        <f t="shared" si="10"/>
        <v>1.5252666860314819E-2</v>
      </c>
      <c r="AA47" s="46">
        <f t="shared" si="11"/>
        <v>1.8770140026342121E-3</v>
      </c>
      <c r="AB47" s="41">
        <f t="shared" si="12"/>
        <v>1001877.0140026342</v>
      </c>
      <c r="AC47" s="41">
        <f t="shared" si="13"/>
        <v>1877.0140026342124</v>
      </c>
      <c r="AD47" s="98">
        <v>-50861.056371835526</v>
      </c>
      <c r="AE47">
        <f t="shared" si="14"/>
        <v>1112404.2533852514</v>
      </c>
    </row>
    <row r="48" spans="2:34">
      <c r="B48" s="112">
        <v>43529</v>
      </c>
      <c r="C48">
        <v>62.204146999999999</v>
      </c>
      <c r="D48">
        <v>171.07847599999999</v>
      </c>
      <c r="E48">
        <v>30.063164</v>
      </c>
      <c r="F48">
        <v>45.146832000000003</v>
      </c>
      <c r="G48">
        <v>69.411293000000001</v>
      </c>
      <c r="H48">
        <v>89.632980000000003</v>
      </c>
      <c r="I48">
        <v>161.32849100000001</v>
      </c>
      <c r="J48">
        <v>68.990478999999993</v>
      </c>
      <c r="K48">
        <v>223.167114</v>
      </c>
      <c r="L48">
        <v>42.245628000000004</v>
      </c>
      <c r="M48">
        <v>149.66949500000001</v>
      </c>
      <c r="O48" s="33">
        <v>43</v>
      </c>
      <c r="P48" s="36">
        <f t="shared" si="0"/>
        <v>-1.4951645606278326E-3</v>
      </c>
      <c r="Q48" s="36">
        <f t="shared" si="1"/>
        <v>2.2975957832406243E-2</v>
      </c>
      <c r="R48" s="36">
        <f t="shared" si="2"/>
        <v>4.9950304381203596E-3</v>
      </c>
      <c r="S48" s="36">
        <f t="shared" si="3"/>
        <v>1.1982999376928854E-2</v>
      </c>
      <c r="T48" s="36">
        <f t="shared" si="4"/>
        <v>-1.05625365617347E-2</v>
      </c>
      <c r="U48" s="36">
        <f t="shared" si="5"/>
        <v>-7.6816087460789212E-4</v>
      </c>
      <c r="V48" s="36">
        <f t="shared" si="6"/>
        <v>7.595146099038704E-3</v>
      </c>
      <c r="W48" s="36">
        <f t="shared" si="7"/>
        <v>-3.2507974018756683E-3</v>
      </c>
      <c r="X48" s="36">
        <f t="shared" si="8"/>
        <v>2.2662889073905079E-2</v>
      </c>
      <c r="Y48" s="36">
        <f t="shared" si="9"/>
        <v>-1.8214636941340356E-3</v>
      </c>
      <c r="Z48" s="36">
        <f t="shared" si="10"/>
        <v>-2.670734808727776E-2</v>
      </c>
      <c r="AA48" s="46">
        <f t="shared" si="11"/>
        <v>1.3629938117057079E-2</v>
      </c>
      <c r="AB48" s="41">
        <f t="shared" si="12"/>
        <v>1013629.9381170571</v>
      </c>
      <c r="AC48" s="41">
        <f t="shared" si="13"/>
        <v>13629.938117057085</v>
      </c>
      <c r="AD48" s="98">
        <v>-49736.50683931401</v>
      </c>
      <c r="AE48">
        <f t="shared" si="14"/>
        <v>1126034.1915023085</v>
      </c>
    </row>
    <row r="49" spans="2:31">
      <c r="B49" s="112">
        <v>43530</v>
      </c>
      <c r="C49">
        <v>61.498260000000002</v>
      </c>
      <c r="D49">
        <v>172.32714799999999</v>
      </c>
      <c r="E49">
        <v>30.038713000000001</v>
      </c>
      <c r="F49">
        <v>44.919952000000002</v>
      </c>
      <c r="G49">
        <v>70.4328</v>
      </c>
      <c r="H49">
        <v>89.297202999999996</v>
      </c>
      <c r="I49">
        <v>161.85420199999999</v>
      </c>
      <c r="J49">
        <v>69.323279999999997</v>
      </c>
      <c r="K49">
        <v>220.985657</v>
      </c>
      <c r="L49">
        <v>42.002560000000003</v>
      </c>
      <c r="M49">
        <v>146.69374099999999</v>
      </c>
      <c r="O49" s="33">
        <v>44</v>
      </c>
      <c r="P49" s="36">
        <f t="shared" si="0"/>
        <v>-1.1412787819076628E-2</v>
      </c>
      <c r="Q49" s="36">
        <f t="shared" si="1"/>
        <v>7.2723183075453224E-3</v>
      </c>
      <c r="R49" s="36">
        <f t="shared" si="2"/>
        <v>-8.1365183815937381E-4</v>
      </c>
      <c r="S49" s="36">
        <f t="shared" si="3"/>
        <v>-5.0380499849494052E-3</v>
      </c>
      <c r="T49" s="36">
        <f t="shared" si="4"/>
        <v>1.4609486135274054E-2</v>
      </c>
      <c r="U49" s="36">
        <f t="shared" si="5"/>
        <v>-3.7531666097207284E-3</v>
      </c>
      <c r="V49" s="36">
        <f t="shared" si="6"/>
        <v>3.253339210750631E-3</v>
      </c>
      <c r="W49" s="36">
        <f t="shared" si="7"/>
        <v>4.8122709505549329E-3</v>
      </c>
      <c r="X49" s="36">
        <f t="shared" si="8"/>
        <v>-9.8230819829258041E-3</v>
      </c>
      <c r="Y49" s="36">
        <f t="shared" si="9"/>
        <v>-5.770300352091101E-3</v>
      </c>
      <c r="Z49" s="36">
        <f t="shared" si="10"/>
        <v>-2.0082477510293722E-2</v>
      </c>
      <c r="AA49" s="46">
        <f t="shared" si="11"/>
        <v>2.3277046217582344E-2</v>
      </c>
      <c r="AB49" s="41">
        <f t="shared" si="12"/>
        <v>1023277.0462175823</v>
      </c>
      <c r="AC49" s="41">
        <f t="shared" si="13"/>
        <v>23277.046217582305</v>
      </c>
      <c r="AD49" s="98">
        <v>-49681.665104245069</v>
      </c>
      <c r="AE49">
        <f t="shared" si="14"/>
        <v>1149311.2377198907</v>
      </c>
    </row>
    <row r="50" spans="2:31">
      <c r="B50" s="112">
        <v>43531</v>
      </c>
      <c r="C50">
        <v>62.180885000000004</v>
      </c>
      <c r="D50">
        <v>168.95074500000001</v>
      </c>
      <c r="E50">
        <v>29.791087999999998</v>
      </c>
      <c r="F50">
        <v>45.348483999999999</v>
      </c>
      <c r="G50">
        <v>70.497459000000006</v>
      </c>
      <c r="H50">
        <v>88.651511999999997</v>
      </c>
      <c r="I50">
        <v>161.94331399999999</v>
      </c>
      <c r="J50">
        <v>69.331573000000006</v>
      </c>
      <c r="K50">
        <v>218.794937</v>
      </c>
      <c r="L50">
        <v>41.516387999999999</v>
      </c>
      <c r="M50">
        <v>146.48980700000001</v>
      </c>
      <c r="O50" s="33">
        <v>45</v>
      </c>
      <c r="P50" s="36">
        <f t="shared" si="0"/>
        <v>1.1038755672327838E-2</v>
      </c>
      <c r="Q50" s="36">
        <f t="shared" si="1"/>
        <v>-1.9787470774199713E-2</v>
      </c>
      <c r="R50" s="36">
        <f t="shared" si="2"/>
        <v>-8.2776947207924747E-3</v>
      </c>
      <c r="S50" s="36">
        <f t="shared" si="3"/>
        <v>9.4946858126177171E-3</v>
      </c>
      <c r="T50" s="36">
        <f t="shared" si="4"/>
        <v>9.1760286251786713E-4</v>
      </c>
      <c r="U50" s="36">
        <f t="shared" si="5"/>
        <v>-7.2570777910194008E-3</v>
      </c>
      <c r="V50" s="36">
        <f t="shared" si="6"/>
        <v>5.5041807207554529E-4</v>
      </c>
      <c r="W50" s="36">
        <f t="shared" si="7"/>
        <v>1.1962076812267336E-4</v>
      </c>
      <c r="X50" s="36">
        <f t="shared" si="8"/>
        <v>-9.9628685327906984E-3</v>
      </c>
      <c r="Y50" s="36">
        <f t="shared" si="9"/>
        <v>-1.1642327953036481E-2</v>
      </c>
      <c r="Z50" s="36">
        <f t="shared" si="10"/>
        <v>-1.3911696906698794E-3</v>
      </c>
      <c r="AA50" s="46">
        <f t="shared" si="11"/>
        <v>-1.7792822639360387E-3</v>
      </c>
      <c r="AB50" s="41">
        <f t="shared" si="12"/>
        <v>998220.71773606399</v>
      </c>
      <c r="AC50" s="41">
        <f t="shared" si="13"/>
        <v>-1779.2822639360093</v>
      </c>
      <c r="AD50" s="98">
        <v>-49308.333752107224</v>
      </c>
      <c r="AE50">
        <f t="shared" si="14"/>
        <v>1147531.9554559547</v>
      </c>
    </row>
    <row r="51" spans="2:31">
      <c r="B51" s="112">
        <v>43532</v>
      </c>
      <c r="C51">
        <v>61.288803000000001</v>
      </c>
      <c r="D51">
        <v>169.420242</v>
      </c>
      <c r="E51">
        <v>29.833884999999999</v>
      </c>
      <c r="F51">
        <v>45.953471999999998</v>
      </c>
      <c r="G51">
        <v>70.704346000000001</v>
      </c>
      <c r="H51">
        <v>88.685951000000003</v>
      </c>
      <c r="I51">
        <v>161.81857299999999</v>
      </c>
      <c r="J51">
        <v>69.730887999999993</v>
      </c>
      <c r="K51">
        <v>220.17747499999999</v>
      </c>
      <c r="L51">
        <v>41.615062999999999</v>
      </c>
      <c r="M51">
        <v>147.407532</v>
      </c>
      <c r="O51" s="33">
        <v>46</v>
      </c>
      <c r="P51" s="36">
        <f t="shared" si="0"/>
        <v>-1.4450470197492234E-2</v>
      </c>
      <c r="Q51" s="36">
        <f t="shared" si="1"/>
        <v>2.7750446659582221E-3</v>
      </c>
      <c r="R51" s="36">
        <f t="shared" si="2"/>
        <v>1.4355396806495879E-3</v>
      </c>
      <c r="S51" s="36">
        <f t="shared" si="3"/>
        <v>1.3252659222934378E-2</v>
      </c>
      <c r="T51" s="36">
        <f t="shared" si="4"/>
        <v>2.9303754020223692E-3</v>
      </c>
      <c r="U51" s="36">
        <f t="shared" si="5"/>
        <v>3.884007344003139E-4</v>
      </c>
      <c r="V51" s="36">
        <f t="shared" si="6"/>
        <v>-7.7057251752683136E-4</v>
      </c>
      <c r="W51" s="36">
        <f t="shared" si="7"/>
        <v>5.7429746983783747E-3</v>
      </c>
      <c r="X51" s="36">
        <f t="shared" si="8"/>
        <v>6.2989952602441543E-3</v>
      </c>
      <c r="Y51" s="36">
        <f t="shared" si="9"/>
        <v>2.373952220356937E-3</v>
      </c>
      <c r="Z51" s="36">
        <f t="shared" si="10"/>
        <v>6.2452282551917959E-3</v>
      </c>
      <c r="AA51" s="46">
        <f t="shared" si="11"/>
        <v>-1.5910639870668257E-2</v>
      </c>
      <c r="AB51" s="41">
        <f t="shared" si="12"/>
        <v>984089.3601293317</v>
      </c>
      <c r="AC51" s="41">
        <f t="shared" si="13"/>
        <v>-15910.639870668296</v>
      </c>
      <c r="AD51" s="98">
        <v>-48198.484966604155</v>
      </c>
      <c r="AE51">
        <f t="shared" si="14"/>
        <v>1131621.3155852864</v>
      </c>
    </row>
    <row r="52" spans="2:31">
      <c r="B52" s="112">
        <v>43535</v>
      </c>
      <c r="C52">
        <v>61.886088999999998</v>
      </c>
      <c r="D52">
        <v>171.88763399999999</v>
      </c>
      <c r="E52">
        <v>30.105962999999999</v>
      </c>
      <c r="F52">
        <v>45.634174000000002</v>
      </c>
      <c r="G52">
        <v>71.868117999999996</v>
      </c>
      <c r="H52">
        <v>89.839607000000001</v>
      </c>
      <c r="I52">
        <v>164.98168899999999</v>
      </c>
      <c r="J52">
        <v>70.105262999999994</v>
      </c>
      <c r="K52">
        <v>225.61485300000001</v>
      </c>
      <c r="L52">
        <v>43.056708999999998</v>
      </c>
      <c r="M52">
        <v>148.71464499999999</v>
      </c>
      <c r="O52" s="33">
        <v>47</v>
      </c>
      <c r="P52" s="36">
        <f t="shared" si="0"/>
        <v>9.6982537890371329E-3</v>
      </c>
      <c r="Q52" s="36">
        <f t="shared" si="1"/>
        <v>1.4458705223255432E-2</v>
      </c>
      <c r="R52" s="36">
        <f t="shared" si="2"/>
        <v>9.0784303848143229E-3</v>
      </c>
      <c r="S52" s="36">
        <f t="shared" si="3"/>
        <v>-6.9725406762870283E-3</v>
      </c>
      <c r="T52" s="36">
        <f t="shared" si="4"/>
        <v>1.6325702950509238E-2</v>
      </c>
      <c r="U52" s="36">
        <f t="shared" si="5"/>
        <v>1.2924447030433234E-2</v>
      </c>
      <c r="V52" s="36">
        <f t="shared" si="6"/>
        <v>1.9358704084171251E-2</v>
      </c>
      <c r="W52" s="36">
        <f t="shared" si="7"/>
        <v>5.3544936954486311E-3</v>
      </c>
      <c r="X52" s="36">
        <f t="shared" si="8"/>
        <v>2.4395429536058805E-2</v>
      </c>
      <c r="Y52" s="36">
        <f t="shared" si="9"/>
        <v>3.405586770164435E-2</v>
      </c>
      <c r="Z52" s="36">
        <f t="shared" si="10"/>
        <v>8.828258003014941E-3</v>
      </c>
      <c r="AA52" s="46">
        <f t="shared" si="11"/>
        <v>3.4811148791072076E-2</v>
      </c>
      <c r="AB52" s="41">
        <f t="shared" si="12"/>
        <v>1034811.1487910721</v>
      </c>
      <c r="AC52" s="41">
        <f t="shared" si="13"/>
        <v>34811.148791072075</v>
      </c>
      <c r="AD52" s="98">
        <v>-48058.461352368118</v>
      </c>
      <c r="AE52">
        <f t="shared" si="14"/>
        <v>1166432.4643763583</v>
      </c>
    </row>
    <row r="53" spans="2:31">
      <c r="B53" s="112">
        <v>43536</v>
      </c>
      <c r="C53">
        <v>62.056762999999997</v>
      </c>
      <c r="D53">
        <v>171.73777799999999</v>
      </c>
      <c r="E53">
        <v>30.072336</v>
      </c>
      <c r="F53">
        <v>45.684589000000003</v>
      </c>
      <c r="G53">
        <v>71.855170999999999</v>
      </c>
      <c r="H53">
        <v>89.572708000000006</v>
      </c>
      <c r="I53">
        <v>165.50741600000001</v>
      </c>
      <c r="J53">
        <v>70.654326999999995</v>
      </c>
      <c r="K53">
        <v>228.14801</v>
      </c>
      <c r="L53">
        <v>43.540458999999998</v>
      </c>
      <c r="M53">
        <v>147.528076</v>
      </c>
      <c r="O53" s="33">
        <v>48</v>
      </c>
      <c r="P53" s="36">
        <f t="shared" si="0"/>
        <v>2.7540774659494467E-3</v>
      </c>
      <c r="Q53" s="36">
        <f t="shared" si="1"/>
        <v>-8.7220563012464108E-4</v>
      </c>
      <c r="R53" s="36">
        <f t="shared" si="2"/>
        <v>-1.1175790628433335E-3</v>
      </c>
      <c r="S53" s="36">
        <f t="shared" si="3"/>
        <v>1.1041543592083152E-3</v>
      </c>
      <c r="T53" s="36">
        <f t="shared" si="4"/>
        <v>-1.801656519983666E-4</v>
      </c>
      <c r="U53" s="36">
        <f t="shared" si="5"/>
        <v>-2.9752606100240759E-3</v>
      </c>
      <c r="V53" s="36">
        <f t="shared" si="6"/>
        <v>3.1815114961284323E-3</v>
      </c>
      <c r="W53" s="36">
        <f t="shared" si="7"/>
        <v>7.8014831502479015E-3</v>
      </c>
      <c r="X53" s="36">
        <f t="shared" si="8"/>
        <v>1.1165229780921762E-2</v>
      </c>
      <c r="Y53" s="36">
        <f t="shared" si="9"/>
        <v>1.1172537005386791E-2</v>
      </c>
      <c r="Z53" s="36">
        <f t="shared" si="10"/>
        <v>-8.0108320738125401E-3</v>
      </c>
      <c r="AA53" s="46">
        <f t="shared" si="11"/>
        <v>7.9078670048004854E-3</v>
      </c>
      <c r="AB53" s="41">
        <f t="shared" si="12"/>
        <v>1007907.8670048005</v>
      </c>
      <c r="AC53" s="41">
        <f t="shared" si="13"/>
        <v>7907.8670048004715</v>
      </c>
      <c r="AD53" s="98">
        <v>-47858.673691459699</v>
      </c>
      <c r="AE53">
        <f t="shared" si="14"/>
        <v>1174340.3313811589</v>
      </c>
    </row>
    <row r="54" spans="2:31">
      <c r="B54" s="112">
        <v>43537</v>
      </c>
      <c r="C54">
        <v>62.607509999999998</v>
      </c>
      <c r="D54">
        <v>173.186249</v>
      </c>
      <c r="E54">
        <v>30.274103</v>
      </c>
      <c r="F54">
        <v>46.163525</v>
      </c>
      <c r="G54">
        <v>72.281868000000003</v>
      </c>
      <c r="H54">
        <v>89.874038999999996</v>
      </c>
      <c r="I54">
        <v>166.82612599999999</v>
      </c>
      <c r="J54">
        <v>70.862296999999998</v>
      </c>
      <c r="K54">
        <v>234.05864</v>
      </c>
      <c r="L54">
        <v>43.732998000000002</v>
      </c>
      <c r="M54">
        <v>148.02865600000001</v>
      </c>
      <c r="O54" s="33">
        <v>49</v>
      </c>
      <c r="P54" s="36">
        <f t="shared" si="0"/>
        <v>8.8357405024575252E-3</v>
      </c>
      <c r="Q54" s="36">
        <f t="shared" si="1"/>
        <v>8.3988322137473724E-3</v>
      </c>
      <c r="R54" s="36">
        <f t="shared" si="2"/>
        <v>6.6869812101354913E-3</v>
      </c>
      <c r="S54" s="36">
        <f t="shared" si="3"/>
        <v>1.0428964080419141E-2</v>
      </c>
      <c r="T54" s="36">
        <f t="shared" si="4"/>
        <v>5.9207300142950017E-3</v>
      </c>
      <c r="U54" s="36">
        <f t="shared" si="5"/>
        <v>3.3584479882526486E-3</v>
      </c>
      <c r="V54" s="36">
        <f t="shared" si="6"/>
        <v>7.9361048739150838E-3</v>
      </c>
      <c r="W54" s="36">
        <f t="shared" si="7"/>
        <v>2.9391621116598167E-3</v>
      </c>
      <c r="X54" s="36">
        <f t="shared" si="8"/>
        <v>2.557709725022039E-2</v>
      </c>
      <c r="Y54" s="36">
        <f t="shared" si="9"/>
        <v>4.4123223484038637E-3</v>
      </c>
      <c r="Z54" s="36">
        <f t="shared" si="10"/>
        <v>3.3873732143597317E-3</v>
      </c>
      <c r="AA54" s="46">
        <f t="shared" si="11"/>
        <v>8.8229124339058718E-3</v>
      </c>
      <c r="AB54" s="41">
        <f t="shared" si="12"/>
        <v>1008822.9124339059</v>
      </c>
      <c r="AC54" s="41">
        <f t="shared" si="13"/>
        <v>8822.9124339058762</v>
      </c>
      <c r="AD54" s="98">
        <v>-47830.723717099288</v>
      </c>
      <c r="AE54">
        <f t="shared" si="14"/>
        <v>1183163.2438150649</v>
      </c>
    </row>
    <row r="55" spans="2:31">
      <c r="B55" s="112">
        <v>43538</v>
      </c>
      <c r="C55">
        <v>62.398083</v>
      </c>
      <c r="D55">
        <v>169.98963900000001</v>
      </c>
      <c r="E55">
        <v>30.188046</v>
      </c>
      <c r="F55">
        <v>46.978583999999998</v>
      </c>
      <c r="G55">
        <v>71.156914</v>
      </c>
      <c r="H55">
        <v>90.691947999999996</v>
      </c>
      <c r="I55">
        <v>167.485443</v>
      </c>
      <c r="J55">
        <v>70.695937999999998</v>
      </c>
      <c r="K55">
        <v>235.005066</v>
      </c>
      <c r="L55">
        <v>44.219166000000001</v>
      </c>
      <c r="M55">
        <v>146.248718</v>
      </c>
      <c r="O55" s="33">
        <v>50</v>
      </c>
      <c r="P55" s="36">
        <f t="shared" si="0"/>
        <v>-3.3506852119482991E-3</v>
      </c>
      <c r="Q55" s="36">
        <f t="shared" si="1"/>
        <v>-1.8630111077958009E-2</v>
      </c>
      <c r="R55" s="36">
        <f t="shared" si="2"/>
        <v>-2.8466423882040964E-3</v>
      </c>
      <c r="S55" s="36">
        <f t="shared" si="3"/>
        <v>1.7501854188996132E-2</v>
      </c>
      <c r="T55" s="36">
        <f t="shared" si="4"/>
        <v>-1.5685814533201232E-2</v>
      </c>
      <c r="U55" s="36">
        <f t="shared" si="5"/>
        <v>9.0594536396328713E-3</v>
      </c>
      <c r="V55" s="36">
        <f t="shared" si="6"/>
        <v>3.9443316709789553E-3</v>
      </c>
      <c r="W55" s="36">
        <f t="shared" si="7"/>
        <v>-2.350397722685812E-3</v>
      </c>
      <c r="X55" s="36">
        <f t="shared" si="8"/>
        <v>4.0353891048162133E-3</v>
      </c>
      <c r="Y55" s="36">
        <f t="shared" si="9"/>
        <v>1.1055394877654862E-2</v>
      </c>
      <c r="Z55" s="36">
        <f t="shared" si="10"/>
        <v>-1.2097156381909765E-2</v>
      </c>
      <c r="AA55" s="46">
        <f t="shared" si="11"/>
        <v>-4.1234642213599983E-3</v>
      </c>
      <c r="AB55" s="41">
        <f t="shared" si="12"/>
        <v>995876.53577863995</v>
      </c>
      <c r="AC55" s="41">
        <f t="shared" si="13"/>
        <v>-4123.4642213600455</v>
      </c>
      <c r="AD55" s="98">
        <v>-47105.988487767405</v>
      </c>
      <c r="AE55">
        <f t="shared" si="14"/>
        <v>1179039.7795937047</v>
      </c>
    </row>
    <row r="56" spans="2:31">
      <c r="B56" s="112">
        <v>43539</v>
      </c>
      <c r="C56">
        <v>62.173119</v>
      </c>
      <c r="D56">
        <v>165.80407700000001</v>
      </c>
      <c r="E56">
        <v>30.249516</v>
      </c>
      <c r="F56">
        <v>47.734802000000002</v>
      </c>
      <c r="G56">
        <v>71.480193999999997</v>
      </c>
      <c r="H56">
        <v>91.733695999999995</v>
      </c>
      <c r="I56">
        <v>168.37645000000001</v>
      </c>
      <c r="J56">
        <v>70.579468000000006</v>
      </c>
      <c r="K56">
        <v>233.269913</v>
      </c>
      <c r="L56">
        <v>44.794379999999997</v>
      </c>
      <c r="M56">
        <v>146.61029099999999</v>
      </c>
      <c r="O56" s="33">
        <v>51</v>
      </c>
      <c r="P56" s="36">
        <f t="shared" si="0"/>
        <v>-3.6118178350536324E-3</v>
      </c>
      <c r="Q56" s="36">
        <f t="shared" si="1"/>
        <v>-2.4930655867912006E-2</v>
      </c>
      <c r="R56" s="36">
        <f t="shared" si="2"/>
        <v>2.0341661431030429E-3</v>
      </c>
      <c r="S56" s="36">
        <f t="shared" si="3"/>
        <v>1.5968895250309971E-2</v>
      </c>
      <c r="T56" s="36">
        <f t="shared" si="4"/>
        <v>4.5329095363210335E-3</v>
      </c>
      <c r="U56" s="36">
        <f t="shared" si="5"/>
        <v>1.1421193876609797E-2</v>
      </c>
      <c r="V56" s="36">
        <f t="shared" si="6"/>
        <v>5.3058063974550053E-3</v>
      </c>
      <c r="W56" s="36">
        <f t="shared" si="7"/>
        <v>-1.6488365481939825E-3</v>
      </c>
      <c r="X56" s="36">
        <f t="shared" si="8"/>
        <v>-7.4108633565883311E-3</v>
      </c>
      <c r="Y56" s="36">
        <f t="shared" si="9"/>
        <v>1.2924370116096427E-2</v>
      </c>
      <c r="Z56" s="36">
        <f t="shared" si="10"/>
        <v>2.4692645444090505E-3</v>
      </c>
      <c r="AA56" s="46">
        <f t="shared" si="11"/>
        <v>1.02777516930039E-3</v>
      </c>
      <c r="AB56" s="41">
        <f t="shared" si="12"/>
        <v>1001027.7751693004</v>
      </c>
      <c r="AC56" s="41">
        <f t="shared" si="13"/>
        <v>1027.7751693003811</v>
      </c>
      <c r="AD56" s="98">
        <v>-46604.5803042443</v>
      </c>
      <c r="AE56">
        <f t="shared" si="14"/>
        <v>1180067.5547630051</v>
      </c>
    </row>
    <row r="57" spans="2:31">
      <c r="B57" s="112">
        <v>43542</v>
      </c>
      <c r="C57">
        <v>62.894523999999997</v>
      </c>
      <c r="D57">
        <v>160.299927</v>
      </c>
      <c r="E57">
        <v>30.630628999999999</v>
      </c>
      <c r="F57">
        <v>47.642384</v>
      </c>
      <c r="G57">
        <v>71.389671000000007</v>
      </c>
      <c r="H57">
        <v>92.284683000000001</v>
      </c>
      <c r="I57">
        <v>168.30517599999999</v>
      </c>
      <c r="J57">
        <v>70.462997000000001</v>
      </c>
      <c r="K57">
        <v>236.61029099999999</v>
      </c>
      <c r="L57">
        <v>45.251663000000001</v>
      </c>
      <c r="M57">
        <v>148.603409</v>
      </c>
      <c r="O57" s="33">
        <v>52</v>
      </c>
      <c r="P57" s="36">
        <f t="shared" si="0"/>
        <v>1.1536365178448277E-2</v>
      </c>
      <c r="Q57" s="36">
        <f t="shared" si="1"/>
        <v>-3.3760228046907564E-2</v>
      </c>
      <c r="R57" s="36">
        <f t="shared" si="2"/>
        <v>1.252027170777403E-2</v>
      </c>
      <c r="S57" s="36">
        <f t="shared" si="3"/>
        <v>-1.9379483249608849E-3</v>
      </c>
      <c r="T57" s="36">
        <f t="shared" si="4"/>
        <v>-1.2672093182648305E-3</v>
      </c>
      <c r="U57" s="36">
        <f t="shared" si="5"/>
        <v>5.9884088706119902E-3</v>
      </c>
      <c r="V57" s="36">
        <f t="shared" si="6"/>
        <v>-4.233910944979235E-4</v>
      </c>
      <c r="W57" s="36">
        <f t="shared" si="7"/>
        <v>-1.651573892654171E-3</v>
      </c>
      <c r="X57" s="36">
        <f t="shared" si="8"/>
        <v>1.4218237947173251E-2</v>
      </c>
      <c r="Y57" s="36">
        <f t="shared" si="9"/>
        <v>1.0156735728528441E-2</v>
      </c>
      <c r="Z57" s="36">
        <f t="shared" si="10"/>
        <v>1.3503087995153035E-2</v>
      </c>
      <c r="AA57" s="46">
        <f t="shared" si="11"/>
        <v>-1.8419122095421243E-3</v>
      </c>
      <c r="AB57" s="41">
        <f t="shared" si="12"/>
        <v>998158.08779045788</v>
      </c>
      <c r="AC57" s="41">
        <f t="shared" si="13"/>
        <v>-1841.9122095421189</v>
      </c>
      <c r="AD57" s="98">
        <v>-45449.264250354609</v>
      </c>
      <c r="AE57">
        <f t="shared" si="14"/>
        <v>1178225.6425534631</v>
      </c>
    </row>
    <row r="58" spans="2:31">
      <c r="B58" s="112">
        <v>43543</v>
      </c>
      <c r="C58">
        <v>62.731636000000002</v>
      </c>
      <c r="D58">
        <v>161.39875799999999</v>
      </c>
      <c r="E58">
        <v>30.689028</v>
      </c>
      <c r="F58">
        <v>47.675986999999999</v>
      </c>
      <c r="G58">
        <v>71.221596000000005</v>
      </c>
      <c r="H58">
        <v>91.948920999999999</v>
      </c>
      <c r="I58">
        <v>169.214066</v>
      </c>
      <c r="J58">
        <v>69.722579999999994</v>
      </c>
      <c r="K58">
        <v>238.58668499999999</v>
      </c>
      <c r="L58">
        <v>44.893062999999998</v>
      </c>
      <c r="M58">
        <v>149.22456399999999</v>
      </c>
      <c r="O58" s="33">
        <v>53</v>
      </c>
      <c r="P58" s="36">
        <f t="shared" si="0"/>
        <v>-2.5932192989459768E-3</v>
      </c>
      <c r="Q58" s="36">
        <f t="shared" si="1"/>
        <v>6.8314564196828671E-3</v>
      </c>
      <c r="R58" s="36">
        <f t="shared" si="2"/>
        <v>1.9047405192152108E-3</v>
      </c>
      <c r="S58" s="36">
        <f t="shared" si="3"/>
        <v>7.0506872997371385E-4</v>
      </c>
      <c r="T58" s="36">
        <f t="shared" si="4"/>
        <v>-2.357107981070358E-3</v>
      </c>
      <c r="U58" s="36">
        <f t="shared" si="5"/>
        <v>-3.6449633991597554E-3</v>
      </c>
      <c r="V58" s="36">
        <f t="shared" si="6"/>
        <v>5.3857207758050722E-3</v>
      </c>
      <c r="W58" s="36">
        <f t="shared" si="7"/>
        <v>-1.056348164935828E-2</v>
      </c>
      <c r="X58" s="36">
        <f t="shared" si="8"/>
        <v>8.3182574634332023E-3</v>
      </c>
      <c r="Y58" s="36">
        <f t="shared" si="9"/>
        <v>-7.9561369262232222E-3</v>
      </c>
      <c r="Z58" s="36">
        <f t="shared" si="10"/>
        <v>4.1712394868636529E-3</v>
      </c>
      <c r="AA58" s="46">
        <f t="shared" si="11"/>
        <v>-1.3569060873948764E-3</v>
      </c>
      <c r="AB58" s="41">
        <f t="shared" si="12"/>
        <v>998643.09391260508</v>
      </c>
      <c r="AC58" s="41">
        <f t="shared" si="13"/>
        <v>-1356.9060873949202</v>
      </c>
      <c r="AD58" s="98">
        <v>-45053.122901484719</v>
      </c>
      <c r="AE58">
        <f t="shared" si="14"/>
        <v>1176868.7364660683</v>
      </c>
    </row>
    <row r="59" spans="2:31">
      <c r="B59" s="112">
        <v>43544</v>
      </c>
      <c r="C59">
        <v>63.0807</v>
      </c>
      <c r="D59">
        <v>165.26464799999999</v>
      </c>
      <c r="E59">
        <v>30.317125000000001</v>
      </c>
      <c r="F59">
        <v>48.003689000000001</v>
      </c>
      <c r="G59">
        <v>71.131050000000002</v>
      </c>
      <c r="H59">
        <v>89.985954000000007</v>
      </c>
      <c r="I59">
        <v>170.666428</v>
      </c>
      <c r="J59">
        <v>69.747535999999997</v>
      </c>
      <c r="K59">
        <v>232.43483000000001</v>
      </c>
      <c r="L59">
        <v>45.285361999999999</v>
      </c>
      <c r="M59">
        <v>148.01010099999999</v>
      </c>
      <c r="O59" s="33">
        <v>54</v>
      </c>
      <c r="P59" s="36">
        <f t="shared" si="0"/>
        <v>5.5489772588437321E-3</v>
      </c>
      <c r="Q59" s="36">
        <f t="shared" si="1"/>
        <v>2.367005561676512E-2</v>
      </c>
      <c r="R59" s="36">
        <f t="shared" si="2"/>
        <v>-1.2192462197284131E-2</v>
      </c>
      <c r="S59" s="36">
        <f t="shared" si="3"/>
        <v>6.8500081748844015E-3</v>
      </c>
      <c r="T59" s="36">
        <f t="shared" si="4"/>
        <v>-1.2721366937025755E-3</v>
      </c>
      <c r="U59" s="36">
        <f t="shared" si="5"/>
        <v>-2.1579624859159218E-2</v>
      </c>
      <c r="V59" s="36">
        <f t="shared" si="6"/>
        <v>8.5463618283958525E-3</v>
      </c>
      <c r="W59" s="36">
        <f t="shared" si="7"/>
        <v>3.5786878195975434E-4</v>
      </c>
      <c r="X59" s="36">
        <f t="shared" si="8"/>
        <v>-2.612281875217393E-2</v>
      </c>
      <c r="Y59" s="36">
        <f t="shared" si="9"/>
        <v>8.7005616862866168E-3</v>
      </c>
      <c r="Z59" s="36">
        <f t="shared" si="10"/>
        <v>-8.1717908528161094E-3</v>
      </c>
      <c r="AA59" s="46">
        <f t="shared" si="11"/>
        <v>1.2121960134818107E-3</v>
      </c>
      <c r="AB59" s="41">
        <f t="shared" si="12"/>
        <v>1001212.1960134818</v>
      </c>
      <c r="AC59" s="41">
        <f t="shared" si="13"/>
        <v>1212.1960134818219</v>
      </c>
      <c r="AD59" s="98">
        <v>-45029.74074861838</v>
      </c>
      <c r="AE59">
        <f t="shared" si="14"/>
        <v>1178080.9324795501</v>
      </c>
    </row>
    <row r="60" spans="2:31">
      <c r="B60" s="112">
        <v>43545</v>
      </c>
      <c r="C60">
        <v>63.445286000000003</v>
      </c>
      <c r="D60">
        <v>165.903976</v>
      </c>
      <c r="E60">
        <v>30.446204999999999</v>
      </c>
      <c r="F60">
        <v>48.457419999999999</v>
      </c>
      <c r="G60">
        <v>72.307747000000006</v>
      </c>
      <c r="H60">
        <v>88.565414000000004</v>
      </c>
      <c r="I60">
        <v>173.490982</v>
      </c>
      <c r="J60">
        <v>70.205085999999994</v>
      </c>
      <c r="K60">
        <v>233.84518399999999</v>
      </c>
      <c r="L60">
        <v>46.953228000000003</v>
      </c>
      <c r="M60">
        <v>148.07501199999999</v>
      </c>
      <c r="O60" s="33">
        <v>55</v>
      </c>
      <c r="P60" s="36">
        <f t="shared" si="0"/>
        <v>5.7630376272313618E-3</v>
      </c>
      <c r="Q60" s="36">
        <f t="shared" si="1"/>
        <v>3.8610468982195533E-3</v>
      </c>
      <c r="R60" s="36">
        <f t="shared" si="2"/>
        <v>4.2486214684484868E-3</v>
      </c>
      <c r="S60" s="36">
        <f t="shared" si="3"/>
        <v>9.407612064274519E-3</v>
      </c>
      <c r="T60" s="36">
        <f t="shared" si="4"/>
        <v>1.6407323844812218E-2</v>
      </c>
      <c r="U60" s="36">
        <f t="shared" si="5"/>
        <v>-1.5912171257465441E-2</v>
      </c>
      <c r="V60" s="36">
        <f t="shared" si="6"/>
        <v>1.6414683157900508E-2</v>
      </c>
      <c r="W60" s="36">
        <f t="shared" si="7"/>
        <v>6.5386646372140173E-3</v>
      </c>
      <c r="X60" s="36">
        <f t="shared" si="8"/>
        <v>6.0494049012558664E-3</v>
      </c>
      <c r="Y60" s="36">
        <f t="shared" si="9"/>
        <v>3.6168111672536134E-2</v>
      </c>
      <c r="Z60" s="36">
        <f t="shared" si="10"/>
        <v>4.3846176784925842E-4</v>
      </c>
      <c r="AA60" s="46">
        <f t="shared" si="11"/>
        <v>1.6632946962204301E-2</v>
      </c>
      <c r="AB60" s="41">
        <f t="shared" si="12"/>
        <v>1016632.9469622043</v>
      </c>
      <c r="AC60" s="41">
        <f t="shared" si="13"/>
        <v>16632.946962204296</v>
      </c>
      <c r="AD60" s="98">
        <v>-43436.876077758381</v>
      </c>
      <c r="AE60">
        <f t="shared" si="14"/>
        <v>1194713.8794417544</v>
      </c>
    </row>
    <row r="61" spans="2:31">
      <c r="B61" s="112">
        <v>43546</v>
      </c>
      <c r="C61">
        <v>62.429104000000002</v>
      </c>
      <c r="D61">
        <v>164.165817</v>
      </c>
      <c r="E61">
        <v>30.206479999999999</v>
      </c>
      <c r="F61">
        <v>47.944873999999999</v>
      </c>
      <c r="G61">
        <v>69.721626000000001</v>
      </c>
      <c r="H61">
        <v>85.887862999999996</v>
      </c>
      <c r="I61">
        <v>172.54647800000001</v>
      </c>
      <c r="J61">
        <v>70.637687999999997</v>
      </c>
      <c r="K61">
        <v>229.27076700000001</v>
      </c>
      <c r="L61">
        <v>45.980899999999998</v>
      </c>
      <c r="M61">
        <v>144.561554</v>
      </c>
      <c r="O61" s="33">
        <v>56</v>
      </c>
      <c r="P61" s="36">
        <f t="shared" si="0"/>
        <v>-1.6146319783817524E-2</v>
      </c>
      <c r="Q61" s="36">
        <f t="shared" si="1"/>
        <v>-1.0532166857816182E-2</v>
      </c>
      <c r="R61" s="36">
        <f t="shared" si="2"/>
        <v>-7.9048849465055936E-3</v>
      </c>
      <c r="S61" s="36">
        <f t="shared" si="3"/>
        <v>-1.0633581594773603E-2</v>
      </c>
      <c r="T61" s="36">
        <f t="shared" si="4"/>
        <v>-3.6420731946471746E-2</v>
      </c>
      <c r="U61" s="36">
        <f t="shared" si="5"/>
        <v>-3.0698893419170072E-2</v>
      </c>
      <c r="V61" s="36">
        <f t="shared" si="6"/>
        <v>-5.4589832300600506E-3</v>
      </c>
      <c r="W61" s="36">
        <f t="shared" si="7"/>
        <v>6.1430678784342285E-3</v>
      </c>
      <c r="X61" s="36">
        <f t="shared" si="8"/>
        <v>-1.975559583211485E-2</v>
      </c>
      <c r="Y61" s="36">
        <f t="shared" si="9"/>
        <v>-2.0925864413254489E-2</v>
      </c>
      <c r="Z61" s="36">
        <f t="shared" si="10"/>
        <v>-2.4013587115196106E-2</v>
      </c>
      <c r="AA61" s="46">
        <f t="shared" si="11"/>
        <v>-2.6466909512836326E-2</v>
      </c>
      <c r="AB61" s="41">
        <f t="shared" si="12"/>
        <v>973533.09048716363</v>
      </c>
      <c r="AC61" s="41">
        <f t="shared" si="13"/>
        <v>-26466.90951283637</v>
      </c>
      <c r="AD61" s="98">
        <v>-43232.693091990193</v>
      </c>
      <c r="AE61">
        <f t="shared" si="14"/>
        <v>1168246.9699289179</v>
      </c>
    </row>
    <row r="62" spans="2:31">
      <c r="B62" s="112">
        <v>43549</v>
      </c>
      <c r="C62">
        <v>61.994705000000003</v>
      </c>
      <c r="D62">
        <v>166.11373900000001</v>
      </c>
      <c r="E62">
        <v>30.172671999999999</v>
      </c>
      <c r="F62">
        <v>48.129722999999998</v>
      </c>
      <c r="G62">
        <v>68.881141999999997</v>
      </c>
      <c r="H62">
        <v>85.173271</v>
      </c>
      <c r="I62">
        <v>174.36416600000001</v>
      </c>
      <c r="J62">
        <v>70.795731000000004</v>
      </c>
      <c r="K62">
        <v>229.05732699999999</v>
      </c>
      <c r="L62">
        <v>45.424945999999998</v>
      </c>
      <c r="M62">
        <v>145.85012800000001</v>
      </c>
      <c r="O62" s="33">
        <v>57</v>
      </c>
      <c r="P62" s="36">
        <f t="shared" si="0"/>
        <v>-6.9825987241155327E-3</v>
      </c>
      <c r="Q62" s="36">
        <f t="shared" si="1"/>
        <v>1.1795732134198617E-2</v>
      </c>
      <c r="R62" s="36">
        <f t="shared" si="2"/>
        <v>-1.1198568516880949E-3</v>
      </c>
      <c r="S62" s="36">
        <f t="shared" si="3"/>
        <v>3.8480354613199966E-3</v>
      </c>
      <c r="T62" s="36">
        <f t="shared" si="4"/>
        <v>-1.2128102698045226E-2</v>
      </c>
      <c r="U62" s="36">
        <f t="shared" si="5"/>
        <v>-8.3548628499204892E-3</v>
      </c>
      <c r="V62" s="36">
        <f t="shared" si="6"/>
        <v>1.0479382318742249E-2</v>
      </c>
      <c r="W62" s="36">
        <f t="shared" si="7"/>
        <v>2.2348758433261323E-3</v>
      </c>
      <c r="X62" s="36">
        <f t="shared" si="8"/>
        <v>-9.3138525970251119E-4</v>
      </c>
      <c r="Y62" s="36">
        <f t="shared" si="9"/>
        <v>-1.2164667362354253E-2</v>
      </c>
      <c r="Z62" s="36">
        <f t="shared" si="10"/>
        <v>8.8741778394894541E-3</v>
      </c>
      <c r="AA62" s="46">
        <f t="shared" si="11"/>
        <v>-1.4600316127989867E-2</v>
      </c>
      <c r="AB62" s="41">
        <f t="shared" si="12"/>
        <v>985399.68387201009</v>
      </c>
      <c r="AC62" s="41">
        <f t="shared" si="13"/>
        <v>-14600.316127989907</v>
      </c>
      <c r="AD62" s="98">
        <v>-43141.966237719986</v>
      </c>
      <c r="AE62">
        <f t="shared" si="14"/>
        <v>1153646.653800928</v>
      </c>
    </row>
    <row r="63" spans="2:31">
      <c r="B63" s="112">
        <v>43550</v>
      </c>
      <c r="C63">
        <v>62.801437</v>
      </c>
      <c r="D63">
        <v>167.502274</v>
      </c>
      <c r="E63">
        <v>30.218783999999999</v>
      </c>
      <c r="F63">
        <v>48.591869000000003</v>
      </c>
      <c r="G63">
        <v>68.764778000000007</v>
      </c>
      <c r="H63">
        <v>86.025620000000004</v>
      </c>
      <c r="I63">
        <v>173.79392999999999</v>
      </c>
      <c r="J63">
        <v>71.278259000000006</v>
      </c>
      <c r="K63">
        <v>225.83755500000001</v>
      </c>
      <c r="L63">
        <v>44.955627</v>
      </c>
      <c r="M63">
        <v>146.100449</v>
      </c>
      <c r="O63" s="33">
        <v>58</v>
      </c>
      <c r="P63" s="36">
        <f t="shared" si="0"/>
        <v>1.2928977205743403E-2</v>
      </c>
      <c r="Q63" s="36">
        <f t="shared" si="1"/>
        <v>8.324198862048271E-3</v>
      </c>
      <c r="R63" s="36">
        <f t="shared" si="2"/>
        <v>1.5271037333916084E-3</v>
      </c>
      <c r="S63" s="36">
        <f t="shared" si="3"/>
        <v>9.5562843304872764E-3</v>
      </c>
      <c r="T63" s="36">
        <f t="shared" si="4"/>
        <v>-1.6907733657625867E-3</v>
      </c>
      <c r="U63" s="36">
        <f t="shared" si="5"/>
        <v>9.9574949074064632E-3</v>
      </c>
      <c r="V63" s="36">
        <f t="shared" si="6"/>
        <v>-3.2757331594912764E-3</v>
      </c>
      <c r="W63" s="36">
        <f t="shared" si="7"/>
        <v>6.7926557890811735E-3</v>
      </c>
      <c r="X63" s="36">
        <f t="shared" si="8"/>
        <v>-1.4156350831933796E-2</v>
      </c>
      <c r="Y63" s="36">
        <f t="shared" si="9"/>
        <v>-1.0385488888738231E-2</v>
      </c>
      <c r="Z63" s="36">
        <f t="shared" si="10"/>
        <v>1.714818062107628E-3</v>
      </c>
      <c r="AA63" s="46">
        <f t="shared" si="11"/>
        <v>-3.3277503967779464E-3</v>
      </c>
      <c r="AB63" s="41">
        <f t="shared" si="12"/>
        <v>996672.24960322201</v>
      </c>
      <c r="AC63" s="41">
        <f t="shared" si="13"/>
        <v>-3327.7503967779921</v>
      </c>
      <c r="AD63" s="98">
        <v>-42618.282580016763</v>
      </c>
      <c r="AE63">
        <f t="shared" si="14"/>
        <v>1150318.9034041502</v>
      </c>
    </row>
    <row r="64" spans="2:31">
      <c r="B64" s="112">
        <v>43551</v>
      </c>
      <c r="C64">
        <v>62.320492000000002</v>
      </c>
      <c r="D64">
        <v>165.694199</v>
      </c>
      <c r="E64">
        <v>29.877621000000001</v>
      </c>
      <c r="F64">
        <v>48.474232000000001</v>
      </c>
      <c r="G64">
        <v>68.092376999999999</v>
      </c>
      <c r="H64">
        <v>85.732879999999994</v>
      </c>
      <c r="I64">
        <v>172.93853799999999</v>
      </c>
      <c r="J64">
        <v>70.845673000000005</v>
      </c>
      <c r="K64">
        <v>224.27873199999999</v>
      </c>
      <c r="L64">
        <v>45.359962000000003</v>
      </c>
      <c r="M64">
        <v>146.72157300000001</v>
      </c>
      <c r="O64" s="33">
        <v>59</v>
      </c>
      <c r="P64" s="36">
        <f t="shared" si="0"/>
        <v>-7.6876591097936771E-3</v>
      </c>
      <c r="Q64" s="36">
        <f t="shared" si="1"/>
        <v>-1.0853012525187878E-2</v>
      </c>
      <c r="R64" s="36">
        <f t="shared" si="2"/>
        <v>-1.1353979161198536E-2</v>
      </c>
      <c r="S64" s="36">
        <f t="shared" si="3"/>
        <v>-2.4238545976788899E-3</v>
      </c>
      <c r="T64" s="36">
        <f t="shared" si="4"/>
        <v>-9.8263976110126126E-3</v>
      </c>
      <c r="U64" s="36">
        <f t="shared" si="5"/>
        <v>-3.4087428972463226E-3</v>
      </c>
      <c r="V64" s="36">
        <f t="shared" si="6"/>
        <v>-4.9340273224665393E-3</v>
      </c>
      <c r="W64" s="36">
        <f t="shared" si="7"/>
        <v>-6.0874664777743033E-3</v>
      </c>
      <c r="X64" s="36">
        <f t="shared" si="8"/>
        <v>-6.926340045694937E-3</v>
      </c>
      <c r="Y64" s="36">
        <f t="shared" si="9"/>
        <v>8.9538850565535882E-3</v>
      </c>
      <c r="Z64" s="36">
        <f t="shared" si="10"/>
        <v>4.2423375626619809E-3</v>
      </c>
      <c r="AA64" s="46">
        <f t="shared" si="11"/>
        <v>-1.6591187233727333E-2</v>
      </c>
      <c r="AB64" s="41">
        <f t="shared" si="12"/>
        <v>983408.81276627269</v>
      </c>
      <c r="AC64" s="41">
        <f t="shared" si="13"/>
        <v>-16591.187233727309</v>
      </c>
      <c r="AD64" s="98">
        <v>-41961.135298290057</v>
      </c>
      <c r="AE64">
        <f t="shared" si="14"/>
        <v>1133727.7161704227</v>
      </c>
    </row>
    <row r="65" spans="2:31">
      <c r="B65" s="112">
        <v>43552</v>
      </c>
      <c r="C65">
        <v>62.630778999999997</v>
      </c>
      <c r="D65">
        <v>165.37454199999999</v>
      </c>
      <c r="E65">
        <v>29.853033</v>
      </c>
      <c r="F65">
        <v>48.516247</v>
      </c>
      <c r="G65">
        <v>68.169960000000003</v>
      </c>
      <c r="H65">
        <v>86.705771999999996</v>
      </c>
      <c r="I65">
        <v>173.68699599999999</v>
      </c>
      <c r="J65">
        <v>70.105262999999994</v>
      </c>
      <c r="K65">
        <v>224.76121499999999</v>
      </c>
      <c r="L65">
        <v>45.420138999999999</v>
      </c>
      <c r="M65">
        <v>147.25250199999999</v>
      </c>
      <c r="O65" s="33">
        <v>60</v>
      </c>
      <c r="P65" s="36">
        <f t="shared" si="0"/>
        <v>4.966538320489192E-3</v>
      </c>
      <c r="Q65" s="36">
        <f t="shared" si="1"/>
        <v>-1.931061799237707E-3</v>
      </c>
      <c r="R65" s="36">
        <f t="shared" si="2"/>
        <v>-8.2329590393725549E-4</v>
      </c>
      <c r="S65" s="36">
        <f t="shared" si="3"/>
        <v>8.6637375258340839E-4</v>
      </c>
      <c r="T65" s="36">
        <f t="shared" si="4"/>
        <v>1.1387300422351996E-3</v>
      </c>
      <c r="U65" s="36">
        <f t="shared" si="5"/>
        <v>1.1284039997449983E-2</v>
      </c>
      <c r="V65" s="36">
        <f t="shared" si="6"/>
        <v>4.3185460377429185E-3</v>
      </c>
      <c r="W65" s="36">
        <f t="shared" si="7"/>
        <v>-1.0506021901256208E-2</v>
      </c>
      <c r="X65" s="36">
        <f t="shared" si="8"/>
        <v>2.1489544032737588E-3</v>
      </c>
      <c r="Y65" s="36">
        <f t="shared" si="9"/>
        <v>1.3257753219357512E-3</v>
      </c>
      <c r="Z65" s="36">
        <f t="shared" si="10"/>
        <v>3.6120843462756616E-3</v>
      </c>
      <c r="AA65" s="46">
        <f t="shared" si="11"/>
        <v>9.0525806056479738E-3</v>
      </c>
      <c r="AB65" s="41">
        <f t="shared" si="12"/>
        <v>1009052.580605648</v>
      </c>
      <c r="AC65" s="41">
        <f t="shared" si="13"/>
        <v>9052.5806056479923</v>
      </c>
      <c r="AD65" s="98">
        <v>-41465.481097491109</v>
      </c>
      <c r="AE65">
        <f t="shared" si="14"/>
        <v>1142780.2967760707</v>
      </c>
    </row>
    <row r="66" spans="2:31">
      <c r="B66" s="112">
        <v>43553</v>
      </c>
      <c r="C66">
        <v>62.677340999999998</v>
      </c>
      <c r="D66">
        <v>166.51333600000001</v>
      </c>
      <c r="E66">
        <v>29.975973</v>
      </c>
      <c r="F66">
        <v>48.499434999999998</v>
      </c>
      <c r="G66">
        <v>68.932861000000003</v>
      </c>
      <c r="H66">
        <v>87.153458000000001</v>
      </c>
      <c r="I66">
        <v>175.584869</v>
      </c>
      <c r="J66">
        <v>70.554489000000004</v>
      </c>
      <c r="K66">
        <v>229.42845199999999</v>
      </c>
      <c r="L66">
        <v>45.716152000000001</v>
      </c>
      <c r="M66">
        <v>148.89196799999999</v>
      </c>
      <c r="O66" s="33">
        <v>61</v>
      </c>
      <c r="P66" s="36">
        <f t="shared" si="0"/>
        <v>7.4316017418459219E-4</v>
      </c>
      <c r="Q66" s="36">
        <f t="shared" si="1"/>
        <v>6.8625493411297138E-3</v>
      </c>
      <c r="R66" s="36">
        <f t="shared" si="2"/>
        <v>4.1097180533393764E-3</v>
      </c>
      <c r="S66" s="36">
        <f t="shared" si="3"/>
        <v>-3.4658314659460773E-4</v>
      </c>
      <c r="T66" s="36">
        <f t="shared" si="4"/>
        <v>1.1129003305592848E-2</v>
      </c>
      <c r="U66" s="36">
        <f t="shared" si="5"/>
        <v>5.1499939287268448E-3</v>
      </c>
      <c r="V66" s="36">
        <f t="shared" si="6"/>
        <v>1.0867704327134055E-2</v>
      </c>
      <c r="W66" s="36">
        <f t="shared" si="7"/>
        <v>6.3874352251417129E-3</v>
      </c>
      <c r="X66" s="36">
        <f t="shared" si="8"/>
        <v>2.0552652907776085E-2</v>
      </c>
      <c r="Y66" s="36">
        <f t="shared" si="9"/>
        <v>6.4960739065641386E-3</v>
      </c>
      <c r="Z66" s="36">
        <f t="shared" si="10"/>
        <v>1.1072182093534232E-2</v>
      </c>
      <c r="AA66" s="46">
        <f t="shared" si="11"/>
        <v>1.1595796754302574E-2</v>
      </c>
      <c r="AB66" s="41">
        <f t="shared" si="12"/>
        <v>1011595.7967543026</v>
      </c>
      <c r="AC66" s="41">
        <f t="shared" si="13"/>
        <v>11595.796754302573</v>
      </c>
      <c r="AD66" s="98">
        <v>-41158.65396400087</v>
      </c>
      <c r="AE66">
        <f t="shared" si="14"/>
        <v>1154376.0935303732</v>
      </c>
    </row>
    <row r="67" spans="2:31">
      <c r="B67" s="112">
        <v>43556</v>
      </c>
      <c r="C67">
        <v>63.398743000000003</v>
      </c>
      <c r="D67">
        <v>168.52119400000001</v>
      </c>
      <c r="E67">
        <v>30.065104000000002</v>
      </c>
      <c r="F67">
        <v>48.339793999999998</v>
      </c>
      <c r="G67">
        <v>70.368155999999999</v>
      </c>
      <c r="H67">
        <v>90.089286999999999</v>
      </c>
      <c r="I67">
        <v>171.53070099999999</v>
      </c>
      <c r="J67">
        <v>70.146866000000003</v>
      </c>
      <c r="K67">
        <v>227.83253500000001</v>
      </c>
      <c r="L67">
        <v>46.026634000000001</v>
      </c>
      <c r="M67">
        <v>150.82019</v>
      </c>
      <c r="O67" s="33">
        <v>62</v>
      </c>
      <c r="P67" s="36">
        <f t="shared" si="0"/>
        <v>1.1444039985364649E-2</v>
      </c>
      <c r="Q67" s="36">
        <f t="shared" si="1"/>
        <v>1.1986119989079875E-2</v>
      </c>
      <c r="R67" s="36">
        <f t="shared" si="2"/>
        <v>2.9690028869395501E-3</v>
      </c>
      <c r="S67" s="36">
        <f t="shared" si="3"/>
        <v>-3.2970346059638463E-3</v>
      </c>
      <c r="T67" s="36">
        <f t="shared" si="4"/>
        <v>2.0607829374932336E-2</v>
      </c>
      <c r="U67" s="36">
        <f t="shared" si="5"/>
        <v>3.3130806430406064E-2</v>
      </c>
      <c r="V67" s="36">
        <f t="shared" si="6"/>
        <v>-2.3360244900365663E-2</v>
      </c>
      <c r="W67" s="36">
        <f t="shared" si="7"/>
        <v>-5.7941750512413388E-3</v>
      </c>
      <c r="X67" s="36">
        <f t="shared" si="8"/>
        <v>-6.9803614369663503E-3</v>
      </c>
      <c r="Y67" s="36">
        <f t="shared" si="9"/>
        <v>6.7685580281271569E-3</v>
      </c>
      <c r="Z67" s="36">
        <f t="shared" si="10"/>
        <v>1.2867336561665471E-2</v>
      </c>
      <c r="AA67" s="46">
        <f t="shared" si="11"/>
        <v>3.4775990585684691E-3</v>
      </c>
      <c r="AB67" s="41">
        <f t="shared" si="12"/>
        <v>1003477.5990585685</v>
      </c>
      <c r="AC67" s="41">
        <f t="shared" si="13"/>
        <v>3477.5990585684776</v>
      </c>
      <c r="AD67" s="98">
        <v>-40665.46339772176</v>
      </c>
      <c r="AE67">
        <f t="shared" si="14"/>
        <v>1157853.6925889417</v>
      </c>
    </row>
    <row r="68" spans="2:31">
      <c r="B68" s="112">
        <v>43557</v>
      </c>
      <c r="C68">
        <v>63.127251000000001</v>
      </c>
      <c r="D68">
        <v>174.015366</v>
      </c>
      <c r="E68">
        <v>29.794632</v>
      </c>
      <c r="F68">
        <v>48.348193999999999</v>
      </c>
      <c r="G68">
        <v>70.162079000000006</v>
      </c>
      <c r="H68">
        <v>90.519760000000005</v>
      </c>
      <c r="I68">
        <v>173.856247</v>
      </c>
      <c r="J68">
        <v>70.512900999999999</v>
      </c>
      <c r="K68">
        <v>226.78401199999999</v>
      </c>
      <c r="L68">
        <v>46.695709000000001</v>
      </c>
      <c r="M68">
        <v>151.015793</v>
      </c>
      <c r="O68" s="33">
        <v>63</v>
      </c>
      <c r="P68" s="36">
        <f t="shared" si="0"/>
        <v>-4.2914883825269281E-3</v>
      </c>
      <c r="Q68" s="36">
        <f t="shared" si="1"/>
        <v>3.2082083362074146E-2</v>
      </c>
      <c r="R68" s="36">
        <f t="shared" si="2"/>
        <v>-9.0369206002914333E-3</v>
      </c>
      <c r="S68" s="36">
        <f t="shared" si="3"/>
        <v>1.7375477957281291E-4</v>
      </c>
      <c r="T68" s="36">
        <f t="shared" si="4"/>
        <v>-2.9328513926738194E-3</v>
      </c>
      <c r="U68" s="36">
        <f t="shared" si="5"/>
        <v>4.7669130899373174E-3</v>
      </c>
      <c r="V68" s="36">
        <f t="shared" si="6"/>
        <v>1.3466525922041572E-2</v>
      </c>
      <c r="W68" s="36">
        <f t="shared" si="7"/>
        <v>5.2045561293225977E-3</v>
      </c>
      <c r="X68" s="36">
        <f t="shared" si="8"/>
        <v>-4.6127879247166749E-3</v>
      </c>
      <c r="Y68" s="36">
        <f t="shared" si="9"/>
        <v>1.4432047151647727E-2</v>
      </c>
      <c r="Z68" s="36">
        <f t="shared" si="10"/>
        <v>1.2960881962300204E-3</v>
      </c>
      <c r="AA68" s="46">
        <f t="shared" si="11"/>
        <v>7.5565175571211569E-3</v>
      </c>
      <c r="AB68" s="41">
        <f t="shared" si="12"/>
        <v>1007556.5175571211</v>
      </c>
      <c r="AC68" s="41">
        <f t="shared" si="13"/>
        <v>7556.5175571211148</v>
      </c>
      <c r="AD68" s="98">
        <v>-40484.360888418043</v>
      </c>
      <c r="AE68">
        <f t="shared" si="14"/>
        <v>1165410.2101460628</v>
      </c>
    </row>
    <row r="69" spans="2:31">
      <c r="B69" s="112">
        <v>43558</v>
      </c>
      <c r="C69">
        <v>62.754894</v>
      </c>
      <c r="D69">
        <v>173.356064</v>
      </c>
      <c r="E69">
        <v>29.871469000000001</v>
      </c>
      <c r="F69">
        <v>48.465820000000001</v>
      </c>
      <c r="G69">
        <v>71.815689000000006</v>
      </c>
      <c r="H69">
        <v>90.700553999999997</v>
      </c>
      <c r="I69">
        <v>173.11674500000001</v>
      </c>
      <c r="J69">
        <v>70.246696</v>
      </c>
      <c r="K69">
        <v>228.11088599999999</v>
      </c>
      <c r="L69">
        <v>47.015811999999997</v>
      </c>
      <c r="M69">
        <v>152.198792</v>
      </c>
      <c r="O69" s="33">
        <v>64</v>
      </c>
      <c r="P69" s="36">
        <f t="shared" si="0"/>
        <v>-5.9159793631375834E-3</v>
      </c>
      <c r="Q69" s="36">
        <f t="shared" si="1"/>
        <v>-3.7959528892221968E-3</v>
      </c>
      <c r="R69" s="36">
        <f t="shared" si="2"/>
        <v>2.5755677407231876E-3</v>
      </c>
      <c r="S69" s="36">
        <f t="shared" si="3"/>
        <v>2.4299386631751524E-3</v>
      </c>
      <c r="T69" s="36">
        <f t="shared" si="4"/>
        <v>2.3294982039704256E-2</v>
      </c>
      <c r="U69" s="36">
        <f t="shared" si="5"/>
        <v>1.9952957368950669E-3</v>
      </c>
      <c r="V69" s="36">
        <f t="shared" si="6"/>
        <v>-4.2625975898019841E-3</v>
      </c>
      <c r="W69" s="36">
        <f t="shared" si="7"/>
        <v>-3.7824109055196492E-3</v>
      </c>
      <c r="X69" s="36">
        <f t="shared" si="8"/>
        <v>5.8337772920830514E-3</v>
      </c>
      <c r="Y69" s="36">
        <f t="shared" si="9"/>
        <v>6.8316945786772634E-3</v>
      </c>
      <c r="Z69" s="36">
        <f t="shared" si="10"/>
        <v>7.8030877211817491E-3</v>
      </c>
      <c r="AA69" s="46">
        <f t="shared" si="11"/>
        <v>4.7271150268525155E-3</v>
      </c>
      <c r="AB69" s="41">
        <f t="shared" ref="AB69:AB132" si="15">(P69*$AH$12+Q69*$AI$12+R69*$AJ$12+S69*$AK$12+T69*$AL$12+U69*$AM$12+V69*$AN$12+W69*$AO$12+X69*$AP$12+Y69*$AQ$12+Z69*$AR$12)+$AS$12</f>
        <v>1004727.1150268525</v>
      </c>
      <c r="AC69" s="41">
        <f t="shared" ref="AC69:AC132" si="16">AB69-$AS$12</f>
        <v>4727.1150268524652</v>
      </c>
      <c r="AD69" s="98">
        <v>-40096.705562194926</v>
      </c>
      <c r="AE69">
        <f t="shared" si="14"/>
        <v>1170137.3251729151</v>
      </c>
    </row>
    <row r="70" spans="2:31">
      <c r="B70" s="112">
        <v>43559</v>
      </c>
      <c r="C70">
        <v>63.646973000000003</v>
      </c>
      <c r="D70">
        <v>175.83343500000001</v>
      </c>
      <c r="E70">
        <v>30.154242</v>
      </c>
      <c r="F70">
        <v>48.482632000000002</v>
      </c>
      <c r="G70">
        <v>72.642471</v>
      </c>
      <c r="H70">
        <v>91.576744000000005</v>
      </c>
      <c r="I70">
        <v>172.01185599999999</v>
      </c>
      <c r="J70">
        <v>69.872344999999996</v>
      </c>
      <c r="K70">
        <v>229.549057</v>
      </c>
      <c r="L70">
        <v>47.097636999999999</v>
      </c>
      <c r="M70">
        <v>152.990601</v>
      </c>
      <c r="O70" s="33">
        <v>65</v>
      </c>
      <c r="P70" s="36">
        <f t="shared" ref="P70:P133" si="17">LN(C70/C69)</f>
        <v>1.4115199917920821E-2</v>
      </c>
      <c r="Q70" s="36">
        <f t="shared" ref="Q70:Q133" si="18">LN(D70/D69)</f>
        <v>1.4189502109991415E-2</v>
      </c>
      <c r="R70" s="36">
        <f t="shared" ref="R70:R133" si="19">LN(E70/E69)</f>
        <v>9.421798996005348E-3</v>
      </c>
      <c r="S70" s="36">
        <f t="shared" ref="S70:S133" si="20">LN(F70/F69)</f>
        <v>3.4682348860031462E-4</v>
      </c>
      <c r="T70" s="36">
        <f t="shared" ref="T70:T133" si="21">LN(G70/G69)</f>
        <v>1.1446788851250871E-2</v>
      </c>
      <c r="U70" s="36">
        <f t="shared" ref="U70:U133" si="22">LN(H70/H69)</f>
        <v>9.613887831630025E-3</v>
      </c>
      <c r="V70" s="36">
        <f t="shared" ref="V70:V133" si="23">LN(I70/I69)</f>
        <v>-6.4027888238643452E-3</v>
      </c>
      <c r="W70" s="36">
        <f t="shared" ref="W70:W133" si="24">LN(J70/J69)</f>
        <v>-5.3433407481464487E-3</v>
      </c>
      <c r="X70" s="36">
        <f t="shared" ref="X70:X133" si="25">LN(K70/K69)</f>
        <v>6.2849098156155768E-3</v>
      </c>
      <c r="Y70" s="36">
        <f t="shared" ref="Y70:Y133" si="26">LN(L70/L69)</f>
        <v>1.7388592488495574E-3</v>
      </c>
      <c r="Z70" s="36">
        <f t="shared" ref="Z70:Z133" si="27">LN(M70/M69)</f>
        <v>5.188979661913006E-3</v>
      </c>
      <c r="AA70" s="46">
        <f t="shared" ref="AA70:AA133" si="28">P70*$AH$8+Q70*$AI$8+R70*$AJ$8+S70*$AK$8+T70*$AL$8+U70*$AM$8+V70*$AN$8+W70*$AO$8+X70*$AP$8+Y70*$AQ$8+Z70*$AR$8</f>
        <v>8.3037933732143729E-3</v>
      </c>
      <c r="AB70" s="41">
        <f t="shared" si="15"/>
        <v>1008303.7933732143</v>
      </c>
      <c r="AC70" s="41">
        <f t="shared" si="16"/>
        <v>8303.7933732143138</v>
      </c>
      <c r="AD70" s="98">
        <v>-40088.156300340896</v>
      </c>
      <c r="AE70">
        <f t="shared" si="14"/>
        <v>1178441.1185461294</v>
      </c>
    </row>
    <row r="71" spans="2:31">
      <c r="B71" s="112">
        <v>43560</v>
      </c>
      <c r="C71">
        <v>63.98827</v>
      </c>
      <c r="D71">
        <v>175.53375199999999</v>
      </c>
      <c r="E71">
        <v>30.375523000000001</v>
      </c>
      <c r="F71">
        <v>48.331386999999999</v>
      </c>
      <c r="G71">
        <v>72.873192000000003</v>
      </c>
      <c r="H71">
        <v>91.359870999999998</v>
      </c>
      <c r="I71">
        <v>174.42652899999999</v>
      </c>
      <c r="J71">
        <v>70.554489000000004</v>
      </c>
      <c r="K71">
        <v>230.838852</v>
      </c>
      <c r="L71">
        <v>47.412925999999999</v>
      </c>
      <c r="M71">
        <v>153.726471</v>
      </c>
      <c r="O71" s="33">
        <v>66</v>
      </c>
      <c r="P71" s="36">
        <f t="shared" si="17"/>
        <v>5.348018391144892E-3</v>
      </c>
      <c r="Q71" s="36">
        <f t="shared" si="18"/>
        <v>-1.705811377702447E-3</v>
      </c>
      <c r="R71" s="36">
        <f t="shared" si="19"/>
        <v>7.3115098256978338E-3</v>
      </c>
      <c r="S71" s="36">
        <f t="shared" si="20"/>
        <v>-3.1244467402990993E-3</v>
      </c>
      <c r="T71" s="36">
        <f t="shared" si="21"/>
        <v>3.1710839724492608E-3</v>
      </c>
      <c r="U71" s="36">
        <f t="shared" si="22"/>
        <v>-2.3710190723726429E-3</v>
      </c>
      <c r="V71" s="36">
        <f t="shared" si="23"/>
        <v>1.3940211061696359E-2</v>
      </c>
      <c r="W71" s="36">
        <f t="shared" si="24"/>
        <v>9.7153705755848967E-3</v>
      </c>
      <c r="X71" s="36">
        <f t="shared" si="25"/>
        <v>5.6030940395013036E-3</v>
      </c>
      <c r="Y71" s="36">
        <f t="shared" si="26"/>
        <v>6.6720620345272251E-3</v>
      </c>
      <c r="Z71" s="36">
        <f t="shared" si="27"/>
        <v>4.7983726964637569E-3</v>
      </c>
      <c r="AA71" s="46">
        <f t="shared" si="28"/>
        <v>1.2679672853353492E-2</v>
      </c>
      <c r="AB71" s="41">
        <f t="shared" si="15"/>
        <v>1012679.6728533534</v>
      </c>
      <c r="AC71" s="41">
        <f t="shared" si="16"/>
        <v>12679.672853353433</v>
      </c>
      <c r="AD71" s="98">
        <v>-39818.12189628405</v>
      </c>
      <c r="AE71">
        <f t="shared" ref="AE71:AE134" si="29">AE70+AC71</f>
        <v>1191120.7913994829</v>
      </c>
    </row>
    <row r="72" spans="2:31">
      <c r="B72" s="112">
        <v>43563</v>
      </c>
      <c r="C72">
        <v>64.383881000000002</v>
      </c>
      <c r="D72">
        <v>174.74458300000001</v>
      </c>
      <c r="E72">
        <v>30.498467999999999</v>
      </c>
      <c r="F72">
        <v>48.558250000000001</v>
      </c>
      <c r="G72">
        <v>73.334663000000006</v>
      </c>
      <c r="H72">
        <v>91.654838999999996</v>
      </c>
      <c r="I72">
        <v>174.83642599999999</v>
      </c>
      <c r="J72">
        <v>69.705948000000006</v>
      </c>
      <c r="K72">
        <v>230.81102000000001</v>
      </c>
      <c r="L72">
        <v>48.159011999999997</v>
      </c>
      <c r="M72">
        <v>153.69854699999999</v>
      </c>
      <c r="O72" s="33">
        <v>67</v>
      </c>
      <c r="P72" s="36">
        <f t="shared" si="17"/>
        <v>6.1635214386119557E-3</v>
      </c>
      <c r="Q72" s="36">
        <f t="shared" si="18"/>
        <v>-4.5059614392251217E-3</v>
      </c>
      <c r="R72" s="36">
        <f t="shared" si="19"/>
        <v>4.0393332241467515E-3</v>
      </c>
      <c r="S72" s="36">
        <f t="shared" si="20"/>
        <v>4.6829242344631093E-3</v>
      </c>
      <c r="T72" s="36">
        <f t="shared" si="21"/>
        <v>6.3125545806500018E-3</v>
      </c>
      <c r="U72" s="36">
        <f t="shared" si="22"/>
        <v>3.2234376723773673E-3</v>
      </c>
      <c r="V72" s="36">
        <f t="shared" si="23"/>
        <v>2.3472125074973415E-3</v>
      </c>
      <c r="W72" s="36">
        <f t="shared" si="24"/>
        <v>-1.2099653622059241E-2</v>
      </c>
      <c r="X72" s="36">
        <f t="shared" si="25"/>
        <v>-1.2057622766416476E-4</v>
      </c>
      <c r="Y72" s="36">
        <f t="shared" si="26"/>
        <v>1.561339389299495E-2</v>
      </c>
      <c r="Z72" s="36">
        <f t="shared" si="27"/>
        <v>-1.8166381030706866E-4</v>
      </c>
      <c r="AA72" s="46">
        <f t="shared" si="28"/>
        <v>9.579326854803439E-3</v>
      </c>
      <c r="AB72" s="41">
        <f t="shared" si="15"/>
        <v>1009579.3268548035</v>
      </c>
      <c r="AC72" s="41">
        <f t="shared" si="16"/>
        <v>9579.326854803483</v>
      </c>
      <c r="AD72" s="98">
        <v>-39672.278518473962</v>
      </c>
      <c r="AE72">
        <f t="shared" si="29"/>
        <v>1200700.1182542862</v>
      </c>
    </row>
    <row r="73" spans="2:31">
      <c r="B73" s="112">
        <v>43564</v>
      </c>
      <c r="C73">
        <v>63.553879000000002</v>
      </c>
      <c r="D73">
        <v>177.391785</v>
      </c>
      <c r="E73">
        <v>30.332502000000002</v>
      </c>
      <c r="F73">
        <v>48.356597999999998</v>
      </c>
      <c r="G73">
        <v>73.488487000000006</v>
      </c>
      <c r="H73">
        <v>90.978165000000004</v>
      </c>
      <c r="I73">
        <v>175.28190599999999</v>
      </c>
      <c r="J73">
        <v>70.013762999999997</v>
      </c>
      <c r="K73">
        <v>230.848129</v>
      </c>
      <c r="L73">
        <v>48.014614000000002</v>
      </c>
      <c r="M73">
        <v>147.95114100000001</v>
      </c>
      <c r="O73" s="33">
        <v>68</v>
      </c>
      <c r="P73" s="36">
        <f t="shared" si="17"/>
        <v>-1.29752724252156E-2</v>
      </c>
      <c r="Q73" s="36">
        <f t="shared" si="18"/>
        <v>1.5035378960141193E-2</v>
      </c>
      <c r="R73" s="36">
        <f t="shared" si="19"/>
        <v>-5.4566419638589023E-3</v>
      </c>
      <c r="S73" s="36">
        <f t="shared" si="20"/>
        <v>-4.1614323330369666E-3</v>
      </c>
      <c r="T73" s="36">
        <f t="shared" si="21"/>
        <v>2.09536515571361E-3</v>
      </c>
      <c r="U73" s="36">
        <f t="shared" si="22"/>
        <v>-7.4102389120985013E-3</v>
      </c>
      <c r="V73" s="36">
        <f t="shared" si="23"/>
        <v>2.5447410185867785E-3</v>
      </c>
      <c r="W73" s="36">
        <f t="shared" si="24"/>
        <v>4.4061857242937326E-3</v>
      </c>
      <c r="X73" s="36">
        <f t="shared" si="25"/>
        <v>1.6076362901200014E-4</v>
      </c>
      <c r="Y73" s="36">
        <f t="shared" si="26"/>
        <v>-3.0028629367739508E-3</v>
      </c>
      <c r="Z73" s="36">
        <f t="shared" si="27"/>
        <v>-3.8111106137691267E-2</v>
      </c>
      <c r="AA73" s="46">
        <f t="shared" si="28"/>
        <v>2.5672789649488877E-2</v>
      </c>
      <c r="AB73" s="41">
        <f t="shared" si="15"/>
        <v>1025672.7896494889</v>
      </c>
      <c r="AC73" s="41">
        <f t="shared" si="16"/>
        <v>25672.78964948887</v>
      </c>
      <c r="AD73" s="98">
        <v>-39211.869678149931</v>
      </c>
      <c r="AE73">
        <f t="shared" si="29"/>
        <v>1226372.9079037751</v>
      </c>
    </row>
    <row r="74" spans="2:31">
      <c r="B74" s="112">
        <v>43565</v>
      </c>
      <c r="C74">
        <v>63.266852999999998</v>
      </c>
      <c r="D74">
        <v>177.631531</v>
      </c>
      <c r="E74">
        <v>30.612185</v>
      </c>
      <c r="F74">
        <v>48.331386999999999</v>
      </c>
      <c r="G74">
        <v>74.026863000000006</v>
      </c>
      <c r="H74">
        <v>91.385886999999997</v>
      </c>
      <c r="I74">
        <v>175.99800099999999</v>
      </c>
      <c r="J74">
        <v>69.772521999999995</v>
      </c>
      <c r="K74">
        <v>228.287216</v>
      </c>
      <c r="L74">
        <v>48.284163999999997</v>
      </c>
      <c r="M74">
        <v>147.76483200000001</v>
      </c>
      <c r="O74" s="33">
        <v>69</v>
      </c>
      <c r="P74" s="36">
        <f t="shared" si="17"/>
        <v>-4.5264916161473403E-3</v>
      </c>
      <c r="Q74" s="36">
        <f t="shared" si="18"/>
        <v>1.35059319001705E-3</v>
      </c>
      <c r="R74" s="36">
        <f t="shared" si="19"/>
        <v>9.1783214313276348E-3</v>
      </c>
      <c r="S74" s="36">
        <f t="shared" si="20"/>
        <v>-5.2149190142603203E-4</v>
      </c>
      <c r="T74" s="36">
        <f t="shared" si="21"/>
        <v>7.2992863504514139E-3</v>
      </c>
      <c r="U74" s="36">
        <f t="shared" si="22"/>
        <v>4.4715246769212527E-3</v>
      </c>
      <c r="V74" s="36">
        <f t="shared" si="23"/>
        <v>4.077067760891763E-3</v>
      </c>
      <c r="W74" s="36">
        <f t="shared" si="24"/>
        <v>-3.45157236990786E-3</v>
      </c>
      <c r="X74" s="36">
        <f t="shared" si="25"/>
        <v>-1.1155488618128647E-2</v>
      </c>
      <c r="Y74" s="36">
        <f t="shared" si="26"/>
        <v>5.5982165002135568E-3</v>
      </c>
      <c r="Z74" s="36">
        <f t="shared" si="27"/>
        <v>-1.2600538466739184E-3</v>
      </c>
      <c r="AA74" s="46">
        <f t="shared" si="28"/>
        <v>9.6109799078827815E-3</v>
      </c>
      <c r="AB74" s="41">
        <f t="shared" si="15"/>
        <v>1009610.9799078827</v>
      </c>
      <c r="AC74" s="41">
        <f t="shared" si="16"/>
        <v>9610.9799078827491</v>
      </c>
      <c r="AD74" s="98">
        <v>-38709.296144296881</v>
      </c>
      <c r="AE74">
        <f t="shared" si="29"/>
        <v>1235983.887811658</v>
      </c>
    </row>
    <row r="75" spans="2:31">
      <c r="B75" s="112">
        <v>43566</v>
      </c>
      <c r="C75">
        <v>63.569397000000002</v>
      </c>
      <c r="D75">
        <v>177.321854</v>
      </c>
      <c r="E75">
        <v>30.981009</v>
      </c>
      <c r="F75">
        <v>48.348193999999999</v>
      </c>
      <c r="G75">
        <v>74.776748999999995</v>
      </c>
      <c r="H75">
        <v>92.157996999999995</v>
      </c>
      <c r="I75">
        <v>176.02482599999999</v>
      </c>
      <c r="J75">
        <v>70.271659999999997</v>
      </c>
      <c r="K75">
        <v>218.442352</v>
      </c>
      <c r="L75">
        <v>47.882224999999998</v>
      </c>
      <c r="M75">
        <v>149.19006300000001</v>
      </c>
      <c r="O75" s="33">
        <v>70</v>
      </c>
      <c r="P75" s="36">
        <f t="shared" si="17"/>
        <v>4.7706325880506528E-3</v>
      </c>
      <c r="Q75" s="36">
        <f t="shared" si="18"/>
        <v>-1.7448887186758486E-3</v>
      </c>
      <c r="R75" s="36">
        <f t="shared" si="19"/>
        <v>1.1976271546869902E-2</v>
      </c>
      <c r="S75" s="36">
        <f t="shared" si="20"/>
        <v>3.4768458852365306E-4</v>
      </c>
      <c r="T75" s="36">
        <f t="shared" si="21"/>
        <v>1.0078953568757976E-2</v>
      </c>
      <c r="U75" s="36">
        <f t="shared" si="22"/>
        <v>8.4134054230173474E-3</v>
      </c>
      <c r="V75" s="36">
        <f t="shared" si="23"/>
        <v>1.524048896518948E-4</v>
      </c>
      <c r="W75" s="36">
        <f t="shared" si="24"/>
        <v>7.1283234537552441E-3</v>
      </c>
      <c r="X75" s="36">
        <f t="shared" si="25"/>
        <v>-4.4082410987318445E-2</v>
      </c>
      <c r="Y75" s="36">
        <f t="shared" si="26"/>
        <v>-8.3592894508222881E-3</v>
      </c>
      <c r="Z75" s="36">
        <f t="shared" si="27"/>
        <v>9.5990466402877117E-3</v>
      </c>
      <c r="AA75" s="46">
        <f t="shared" si="28"/>
        <v>1.2511501748552365E-3</v>
      </c>
      <c r="AB75" s="41">
        <f t="shared" si="15"/>
        <v>1001251.1501748553</v>
      </c>
      <c r="AC75" s="41">
        <f t="shared" si="16"/>
        <v>1251.1501748552546</v>
      </c>
      <c r="AD75" s="98">
        <v>-38409.57264477131</v>
      </c>
      <c r="AE75">
        <f t="shared" si="29"/>
        <v>1237235.0379865132</v>
      </c>
    </row>
    <row r="76" spans="2:31">
      <c r="B76" s="112">
        <v>43567</v>
      </c>
      <c r="C76">
        <v>62.770420000000001</v>
      </c>
      <c r="D76">
        <v>178.91018700000001</v>
      </c>
      <c r="E76">
        <v>31.214594000000002</v>
      </c>
      <c r="F76">
        <v>48.112918999999998</v>
      </c>
      <c r="G76">
        <v>75.891953000000001</v>
      </c>
      <c r="H76">
        <v>96.478324999999998</v>
      </c>
      <c r="I76">
        <v>177.19744900000001</v>
      </c>
      <c r="J76">
        <v>70.338195999999996</v>
      </c>
      <c r="K76">
        <v>207.122162</v>
      </c>
      <c r="L76">
        <v>47.862991000000001</v>
      </c>
      <c r="M76">
        <v>150.40097</v>
      </c>
      <c r="O76" s="33">
        <v>71</v>
      </c>
      <c r="P76" s="36">
        <f t="shared" si="17"/>
        <v>-1.264823189538364E-2</v>
      </c>
      <c r="Q76" s="36">
        <f t="shared" si="18"/>
        <v>8.9174658238999806E-3</v>
      </c>
      <c r="R76" s="36">
        <f t="shared" si="19"/>
        <v>7.511338003802057E-3</v>
      </c>
      <c r="S76" s="36">
        <f t="shared" si="20"/>
        <v>-4.8781412371901355E-3</v>
      </c>
      <c r="T76" s="36">
        <f t="shared" si="21"/>
        <v>1.4803663287605923E-2</v>
      </c>
      <c r="U76" s="36">
        <f t="shared" si="22"/>
        <v>4.5813908946635125E-2</v>
      </c>
      <c r="V76" s="36">
        <f t="shared" si="23"/>
        <v>6.6395999960705736E-3</v>
      </c>
      <c r="W76" s="36">
        <f t="shared" si="24"/>
        <v>9.4639176596719786E-4</v>
      </c>
      <c r="X76" s="36">
        <f t="shared" si="25"/>
        <v>-5.3213370702725631E-2</v>
      </c>
      <c r="Y76" s="36">
        <f t="shared" si="26"/>
        <v>-4.0177464864110874E-4</v>
      </c>
      <c r="Z76" s="36">
        <f t="shared" si="27"/>
        <v>8.0837772880452963E-3</v>
      </c>
      <c r="AA76" s="46">
        <f t="shared" si="28"/>
        <v>2.1700723844562113E-2</v>
      </c>
      <c r="AB76" s="41">
        <f t="shared" si="15"/>
        <v>1021700.7238445621</v>
      </c>
      <c r="AC76" s="41">
        <f t="shared" si="16"/>
        <v>21700.723844562075</v>
      </c>
      <c r="AD76" s="98">
        <v>-38337.232405352988</v>
      </c>
      <c r="AE76">
        <f t="shared" si="29"/>
        <v>1258935.7618310754</v>
      </c>
    </row>
    <row r="77" spans="2:31">
      <c r="B77" s="112">
        <v>43570</v>
      </c>
      <c r="C77">
        <v>62.560982000000003</v>
      </c>
      <c r="D77">
        <v>179.45957899999999</v>
      </c>
      <c r="E77">
        <v>31.481997</v>
      </c>
      <c r="F77">
        <v>48.112918999999998</v>
      </c>
      <c r="G77">
        <v>74.795981999999995</v>
      </c>
      <c r="H77">
        <v>95.376534000000007</v>
      </c>
      <c r="I77">
        <v>175.523605</v>
      </c>
      <c r="J77">
        <v>70.388114999999999</v>
      </c>
      <c r="K77">
        <v>213.59880100000001</v>
      </c>
      <c r="L77">
        <v>47.949618999999998</v>
      </c>
      <c r="M77">
        <v>151.36047400000001</v>
      </c>
      <c r="O77" s="33">
        <v>72</v>
      </c>
      <c r="P77" s="36">
        <f t="shared" si="17"/>
        <v>-3.3421503567205063E-3</v>
      </c>
      <c r="Q77" s="36">
        <f t="shared" si="18"/>
        <v>3.0660646210397173E-3</v>
      </c>
      <c r="R77" s="36">
        <f t="shared" si="19"/>
        <v>8.5301167783111437E-3</v>
      </c>
      <c r="S77" s="36">
        <f t="shared" si="20"/>
        <v>0</v>
      </c>
      <c r="T77" s="36">
        <f t="shared" si="21"/>
        <v>-1.454649074047896E-2</v>
      </c>
      <c r="U77" s="36">
        <f t="shared" si="22"/>
        <v>-1.1485798362358099E-2</v>
      </c>
      <c r="V77" s="36">
        <f t="shared" si="23"/>
        <v>-9.4911066189102937E-3</v>
      </c>
      <c r="W77" s="36">
        <f t="shared" si="24"/>
        <v>7.0944803056415342E-4</v>
      </c>
      <c r="X77" s="36">
        <f t="shared" si="25"/>
        <v>3.0790719992400524E-2</v>
      </c>
      <c r="Y77" s="36">
        <f t="shared" si="26"/>
        <v>1.808280217087074E-3</v>
      </c>
      <c r="Z77" s="36">
        <f t="shared" si="27"/>
        <v>6.3593759424031733E-3</v>
      </c>
      <c r="AA77" s="46">
        <f t="shared" si="28"/>
        <v>-2.6946622564409519E-2</v>
      </c>
      <c r="AB77" s="41">
        <f t="shared" si="15"/>
        <v>973053.37743559049</v>
      </c>
      <c r="AC77" s="41">
        <f t="shared" si="16"/>
        <v>-26946.62256440951</v>
      </c>
      <c r="AD77" s="98">
        <v>-38337.20767703501</v>
      </c>
      <c r="AE77">
        <f t="shared" si="29"/>
        <v>1231989.139266666</v>
      </c>
    </row>
    <row r="78" spans="2:31">
      <c r="B78" s="112">
        <v>43571</v>
      </c>
      <c r="C78">
        <v>62.987606</v>
      </c>
      <c r="D78">
        <v>178.68042</v>
      </c>
      <c r="E78">
        <v>31.635662</v>
      </c>
      <c r="F78">
        <v>48.146538</v>
      </c>
      <c r="G78">
        <v>75.276664999999994</v>
      </c>
      <c r="H78">
        <v>96.382880999999998</v>
      </c>
      <c r="I78">
        <v>172.04161099999999</v>
      </c>
      <c r="J78">
        <v>69.564528999999993</v>
      </c>
      <c r="K78">
        <v>205.02514600000001</v>
      </c>
      <c r="L78">
        <v>47.954433000000002</v>
      </c>
      <c r="M78">
        <v>153.28862000000001</v>
      </c>
      <c r="O78" s="33">
        <v>73</v>
      </c>
      <c r="P78" s="36">
        <f t="shared" si="17"/>
        <v>6.7961838340799222E-3</v>
      </c>
      <c r="Q78" s="36">
        <f t="shared" si="18"/>
        <v>-4.3511488884827787E-3</v>
      </c>
      <c r="R78" s="36">
        <f t="shared" si="19"/>
        <v>4.8691699291682176E-3</v>
      </c>
      <c r="S78" s="36">
        <f t="shared" si="20"/>
        <v>6.9850802019240843E-4</v>
      </c>
      <c r="T78" s="36">
        <f t="shared" si="21"/>
        <v>6.4060260604501948E-3</v>
      </c>
      <c r="U78" s="36">
        <f t="shared" si="22"/>
        <v>1.0496029504522027E-2</v>
      </c>
      <c r="V78" s="36">
        <f t="shared" si="23"/>
        <v>-2.0037163312852015E-2</v>
      </c>
      <c r="W78" s="36">
        <f t="shared" si="24"/>
        <v>-1.1769631264635688E-2</v>
      </c>
      <c r="X78" s="36">
        <f t="shared" si="25"/>
        <v>-4.0966858743904232E-2</v>
      </c>
      <c r="Y78" s="36">
        <f t="shared" si="26"/>
        <v>1.0039200437634348E-4</v>
      </c>
      <c r="Z78" s="36">
        <f t="shared" si="27"/>
        <v>1.26583126878657E-2</v>
      </c>
      <c r="AA78" s="46">
        <f t="shared" si="28"/>
        <v>-1.6900335197038586E-2</v>
      </c>
      <c r="AB78" s="41">
        <f t="shared" si="15"/>
        <v>983099.6648029614</v>
      </c>
      <c r="AC78" s="41">
        <f t="shared" si="16"/>
        <v>-16900.335197038599</v>
      </c>
      <c r="AD78" s="98">
        <v>-38086.382082321448</v>
      </c>
      <c r="AE78">
        <f t="shared" si="29"/>
        <v>1215088.8040696275</v>
      </c>
    </row>
    <row r="79" spans="2:31">
      <c r="B79" s="112">
        <v>43572</v>
      </c>
      <c r="C79">
        <v>63.166038999999998</v>
      </c>
      <c r="D79">
        <v>178.59051500000001</v>
      </c>
      <c r="E79">
        <v>31.706354000000001</v>
      </c>
      <c r="F79">
        <v>48.264167999999998</v>
      </c>
      <c r="G79">
        <v>75.372826000000003</v>
      </c>
      <c r="H79">
        <v>99.158996999999999</v>
      </c>
      <c r="I79">
        <v>171.11961400000001</v>
      </c>
      <c r="J79">
        <v>69.797461999999996</v>
      </c>
      <c r="K79">
        <v>201.202271</v>
      </c>
      <c r="L79">
        <v>48.888255999999998</v>
      </c>
      <c r="M79">
        <v>154.117706</v>
      </c>
      <c r="O79" s="33">
        <v>74</v>
      </c>
      <c r="P79" s="36">
        <f t="shared" si="17"/>
        <v>2.8288222506539402E-3</v>
      </c>
      <c r="Q79" s="36">
        <f t="shared" si="18"/>
        <v>-5.0328752266237545E-4</v>
      </c>
      <c r="R79" s="36">
        <f t="shared" si="19"/>
        <v>2.2320738686267359E-3</v>
      </c>
      <c r="S79" s="36">
        <f t="shared" si="20"/>
        <v>2.4401866400415866E-3</v>
      </c>
      <c r="T79" s="36">
        <f t="shared" si="21"/>
        <v>1.2766191564487466E-3</v>
      </c>
      <c r="U79" s="36">
        <f t="shared" si="22"/>
        <v>2.8395989290898767E-2</v>
      </c>
      <c r="V79" s="36">
        <f t="shared" si="23"/>
        <v>-5.3735629284335012E-3</v>
      </c>
      <c r="W79" s="36">
        <f t="shared" si="24"/>
        <v>3.3428514509689106E-3</v>
      </c>
      <c r="X79" s="36">
        <f t="shared" si="25"/>
        <v>-1.8821909592275653E-2</v>
      </c>
      <c r="Y79" s="36">
        <f t="shared" si="26"/>
        <v>1.9285956512344004E-2</v>
      </c>
      <c r="Z79" s="36">
        <f t="shared" si="27"/>
        <v>5.3940855483056308E-3</v>
      </c>
      <c r="AA79" s="46">
        <f t="shared" si="28"/>
        <v>1.8214985756134843E-3</v>
      </c>
      <c r="AB79" s="41">
        <f t="shared" si="15"/>
        <v>1001821.4985756135</v>
      </c>
      <c r="AC79" s="41">
        <f t="shared" si="16"/>
        <v>1821.4985756134847</v>
      </c>
      <c r="AD79" s="98">
        <v>-38008.815646722564</v>
      </c>
      <c r="AE79">
        <f t="shared" si="29"/>
        <v>1216910.3026452409</v>
      </c>
    </row>
    <row r="80" spans="2:31">
      <c r="B80" s="112">
        <v>43573</v>
      </c>
      <c r="C80">
        <v>62.933307999999997</v>
      </c>
      <c r="D80">
        <v>178.091049</v>
      </c>
      <c r="E80">
        <v>31.712502000000001</v>
      </c>
      <c r="F80">
        <v>49.415314000000002</v>
      </c>
      <c r="G80">
        <v>74.988242999999997</v>
      </c>
      <c r="H80">
        <v>98.430267000000001</v>
      </c>
      <c r="I80">
        <v>172.67712399999999</v>
      </c>
      <c r="J80">
        <v>69.556206000000003</v>
      </c>
      <c r="K80">
        <v>205.75814800000001</v>
      </c>
      <c r="L80">
        <v>49.063946000000001</v>
      </c>
      <c r="M80">
        <v>157.47110000000001</v>
      </c>
      <c r="O80" s="33">
        <v>75</v>
      </c>
      <c r="P80" s="36">
        <f t="shared" si="17"/>
        <v>-3.6912366287037614E-3</v>
      </c>
      <c r="Q80" s="36">
        <f t="shared" si="18"/>
        <v>-2.8006287785837182E-3</v>
      </c>
      <c r="R80" s="36">
        <f t="shared" si="19"/>
        <v>1.9388555414054582E-4</v>
      </c>
      <c r="S80" s="36">
        <f t="shared" si="20"/>
        <v>2.3570954166106606E-2</v>
      </c>
      <c r="T80" s="36">
        <f t="shared" si="21"/>
        <v>-5.1154709288258812E-3</v>
      </c>
      <c r="U80" s="36">
        <f t="shared" si="22"/>
        <v>-7.3762439250545124E-3</v>
      </c>
      <c r="V80" s="36">
        <f t="shared" si="23"/>
        <v>9.0607064193988802E-3</v>
      </c>
      <c r="W80" s="36">
        <f t="shared" si="24"/>
        <v>-3.4625029178753297E-3</v>
      </c>
      <c r="X80" s="36">
        <f t="shared" si="25"/>
        <v>2.2390714792917023E-2</v>
      </c>
      <c r="Y80" s="36">
        <f t="shared" si="26"/>
        <v>3.5872636820343537E-3</v>
      </c>
      <c r="Z80" s="36">
        <f t="shared" si="27"/>
        <v>2.1525314223865916E-2</v>
      </c>
      <c r="AA80" s="46">
        <f t="shared" si="28"/>
        <v>-2.6392505434625346E-2</v>
      </c>
      <c r="AB80" s="41">
        <f t="shared" si="15"/>
        <v>973607.49456537468</v>
      </c>
      <c r="AC80" s="41">
        <f t="shared" si="16"/>
        <v>-26392.505434625316</v>
      </c>
      <c r="AD80" s="98">
        <v>-37542.866414400982</v>
      </c>
      <c r="AE80">
        <f t="shared" si="29"/>
        <v>1190517.7972106156</v>
      </c>
    </row>
    <row r="81" spans="2:31">
      <c r="B81" s="112">
        <v>43577</v>
      </c>
      <c r="C81">
        <v>64.306313000000003</v>
      </c>
      <c r="D81">
        <v>181.24769599999999</v>
      </c>
      <c r="E81">
        <v>31.463552</v>
      </c>
      <c r="F81">
        <v>49.306086999999998</v>
      </c>
      <c r="G81">
        <v>73.680756000000002</v>
      </c>
      <c r="H81">
        <v>98.551697000000004</v>
      </c>
      <c r="I81">
        <v>172.149002</v>
      </c>
      <c r="J81">
        <v>69.764167999999998</v>
      </c>
      <c r="K81">
        <v>210.73165900000001</v>
      </c>
      <c r="L81">
        <v>49.225203999999998</v>
      </c>
      <c r="M81">
        <v>157.56426999999999</v>
      </c>
      <c r="O81" s="33">
        <v>76</v>
      </c>
      <c r="P81" s="36">
        <f t="shared" si="17"/>
        <v>2.158224432771131E-2</v>
      </c>
      <c r="Q81" s="36">
        <f t="shared" si="18"/>
        <v>1.7569651179089558E-2</v>
      </c>
      <c r="R81" s="36">
        <f t="shared" si="19"/>
        <v>-7.8811914586600345E-3</v>
      </c>
      <c r="S81" s="36">
        <f t="shared" si="20"/>
        <v>-2.212834166938028E-3</v>
      </c>
      <c r="T81" s="36">
        <f t="shared" si="21"/>
        <v>-1.7589688767446182E-2</v>
      </c>
      <c r="U81" s="36">
        <f t="shared" si="22"/>
        <v>1.2329049108443526E-3</v>
      </c>
      <c r="V81" s="36">
        <f t="shared" si="23"/>
        <v>-3.0631229661241513E-3</v>
      </c>
      <c r="W81" s="36">
        <f t="shared" si="24"/>
        <v>2.9853803644685588E-3</v>
      </c>
      <c r="X81" s="36">
        <f t="shared" si="25"/>
        <v>2.388412558021745E-2</v>
      </c>
      <c r="Y81" s="36">
        <f t="shared" si="26"/>
        <v>3.2813010324710995E-3</v>
      </c>
      <c r="Z81" s="36">
        <f t="shared" si="27"/>
        <v>5.9148915701980845E-4</v>
      </c>
      <c r="AA81" s="46">
        <f t="shared" si="28"/>
        <v>-4.4406484320362724E-3</v>
      </c>
      <c r="AB81" s="41">
        <f t="shared" si="15"/>
        <v>995559.35156796372</v>
      </c>
      <c r="AC81" s="41">
        <f t="shared" si="16"/>
        <v>-4440.6484320362797</v>
      </c>
      <c r="AD81" s="98">
        <v>-36990.259621154633</v>
      </c>
      <c r="AE81">
        <f t="shared" si="29"/>
        <v>1186077.1487785792</v>
      </c>
    </row>
    <row r="82" spans="2:31">
      <c r="B82" s="112">
        <v>43578</v>
      </c>
      <c r="C82">
        <v>64.678657999999999</v>
      </c>
      <c r="D82">
        <v>183.585205</v>
      </c>
      <c r="E82">
        <v>31.678701</v>
      </c>
      <c r="F82">
        <v>49.356495000000002</v>
      </c>
      <c r="G82">
        <v>73.603836000000001</v>
      </c>
      <c r="H82">
        <v>98.673164</v>
      </c>
      <c r="I82">
        <v>173.11570699999999</v>
      </c>
      <c r="J82">
        <v>70.038703999999996</v>
      </c>
      <c r="K82">
        <v>213.95133999999999</v>
      </c>
      <c r="L82">
        <v>49.935187999999997</v>
      </c>
      <c r="M82">
        <v>156.269485</v>
      </c>
      <c r="O82" s="33">
        <v>77</v>
      </c>
      <c r="P82" s="36">
        <f t="shared" si="17"/>
        <v>5.7734793657895191E-3</v>
      </c>
      <c r="Q82" s="36">
        <f t="shared" si="18"/>
        <v>1.2814310220900182E-2</v>
      </c>
      <c r="R82" s="36">
        <f t="shared" si="19"/>
        <v>6.8147657843156606E-3</v>
      </c>
      <c r="S82" s="36">
        <f t="shared" si="20"/>
        <v>1.0218261749129001E-3</v>
      </c>
      <c r="T82" s="36">
        <f t="shared" si="21"/>
        <v>-1.0445085388605699E-3</v>
      </c>
      <c r="U82" s="36">
        <f t="shared" si="22"/>
        <v>1.2317617032858673E-3</v>
      </c>
      <c r="V82" s="36">
        <f t="shared" si="23"/>
        <v>5.5998050246435999E-3</v>
      </c>
      <c r="W82" s="36">
        <f t="shared" si="24"/>
        <v>3.9274780119676108E-3</v>
      </c>
      <c r="X82" s="36">
        <f t="shared" si="25"/>
        <v>1.5163040177447329E-2</v>
      </c>
      <c r="Y82" s="36">
        <f t="shared" si="26"/>
        <v>1.4320155830118777E-2</v>
      </c>
      <c r="Z82" s="36">
        <f t="shared" si="27"/>
        <v>-8.2514536808736653E-3</v>
      </c>
      <c r="AA82" s="46">
        <f t="shared" si="28"/>
        <v>1.2987496870940134E-2</v>
      </c>
      <c r="AB82" s="41">
        <f t="shared" si="15"/>
        <v>1012987.4968709401</v>
      </c>
      <c r="AC82" s="41">
        <f t="shared" si="16"/>
        <v>12987.496870940086</v>
      </c>
      <c r="AD82" s="98">
        <v>-36543.165808241698</v>
      </c>
      <c r="AE82">
        <f t="shared" si="29"/>
        <v>1199064.6456495193</v>
      </c>
    </row>
    <row r="83" spans="2:31">
      <c r="B83" s="112">
        <v>43579</v>
      </c>
      <c r="C83">
        <v>63.422012000000002</v>
      </c>
      <c r="D83">
        <v>182.38649000000001</v>
      </c>
      <c r="E83">
        <v>31.820076</v>
      </c>
      <c r="F83">
        <v>49.314495000000001</v>
      </c>
      <c r="G83">
        <v>73.623076999999995</v>
      </c>
      <c r="H83">
        <v>98.508347000000001</v>
      </c>
      <c r="I83">
        <v>172.96354700000001</v>
      </c>
      <c r="J83">
        <v>70.146866000000003</v>
      </c>
      <c r="K83">
        <v>213.737976</v>
      </c>
      <c r="L83">
        <v>49.858181000000002</v>
      </c>
      <c r="M83">
        <v>153.987289</v>
      </c>
      <c r="O83" s="33">
        <v>78</v>
      </c>
      <c r="P83" s="36">
        <f t="shared" si="17"/>
        <v>-1.9620292579479549E-2</v>
      </c>
      <c r="Q83" s="36">
        <f t="shared" si="18"/>
        <v>-6.5508852361452286E-3</v>
      </c>
      <c r="R83" s="36">
        <f t="shared" si="19"/>
        <v>4.452849024066962E-3</v>
      </c>
      <c r="S83" s="36">
        <f t="shared" si="20"/>
        <v>-8.5131410025535029E-4</v>
      </c>
      <c r="T83" s="36">
        <f t="shared" si="21"/>
        <v>2.6137884327635661E-4</v>
      </c>
      <c r="U83" s="36">
        <f t="shared" si="22"/>
        <v>-1.6717291347281044E-3</v>
      </c>
      <c r="V83" s="36">
        <f t="shared" si="23"/>
        <v>-8.7933621010732399E-4</v>
      </c>
      <c r="W83" s="36">
        <f t="shared" si="24"/>
        <v>1.5431263212511129E-3</v>
      </c>
      <c r="X83" s="36">
        <f t="shared" si="25"/>
        <v>-9.9775238575503249E-4</v>
      </c>
      <c r="Y83" s="36">
        <f t="shared" si="26"/>
        <v>-1.5433293024713617E-3</v>
      </c>
      <c r="Z83" s="36">
        <f t="shared" si="27"/>
        <v>-1.4711924795550776E-2</v>
      </c>
      <c r="AA83" s="46">
        <f t="shared" si="28"/>
        <v>2.5000073021420825E-3</v>
      </c>
      <c r="AB83" s="41">
        <f t="shared" si="15"/>
        <v>1002500.0073021421</v>
      </c>
      <c r="AC83" s="41">
        <f t="shared" si="16"/>
        <v>2500.0073021420976</v>
      </c>
      <c r="AD83" s="98">
        <v>-36433.576391798677</v>
      </c>
      <c r="AE83">
        <f t="shared" si="29"/>
        <v>1201564.6529516615</v>
      </c>
    </row>
    <row r="84" spans="2:31">
      <c r="B84" s="112">
        <v>43580</v>
      </c>
      <c r="C84">
        <v>63.778835000000001</v>
      </c>
      <c r="D84">
        <v>193.055161</v>
      </c>
      <c r="E84">
        <v>31.817005000000002</v>
      </c>
      <c r="F84">
        <v>49.373305999999999</v>
      </c>
      <c r="G84">
        <v>72.296356000000003</v>
      </c>
      <c r="H84">
        <v>98.560401999999996</v>
      </c>
      <c r="I84">
        <v>172.122131</v>
      </c>
      <c r="J84">
        <v>70.313225000000003</v>
      </c>
      <c r="K84">
        <v>214.14619400000001</v>
      </c>
      <c r="L84">
        <v>49.405704</v>
      </c>
      <c r="M84">
        <v>150.727036</v>
      </c>
      <c r="O84" s="33">
        <v>79</v>
      </c>
      <c r="P84" s="36">
        <f t="shared" si="17"/>
        <v>5.6104018861503147E-3</v>
      </c>
      <c r="Q84" s="36">
        <f t="shared" si="18"/>
        <v>5.6847949445025643E-2</v>
      </c>
      <c r="R84" s="36">
        <f t="shared" si="19"/>
        <v>-9.6516054920334281E-5</v>
      </c>
      <c r="S84" s="36">
        <f t="shared" si="20"/>
        <v>1.191859710439647E-3</v>
      </c>
      <c r="T84" s="36">
        <f t="shared" si="21"/>
        <v>-1.8184795997106942E-2</v>
      </c>
      <c r="U84" s="36">
        <f t="shared" si="22"/>
        <v>5.2829280618901494E-4</v>
      </c>
      <c r="V84" s="36">
        <f t="shared" si="23"/>
        <v>-4.8765725216371528E-3</v>
      </c>
      <c r="W84" s="36">
        <f t="shared" si="24"/>
        <v>2.3687736011492044E-3</v>
      </c>
      <c r="X84" s="36">
        <f t="shared" si="25"/>
        <v>1.9080777110871087E-3</v>
      </c>
      <c r="Y84" s="36">
        <f t="shared" si="26"/>
        <v>-9.1167121646183718E-3</v>
      </c>
      <c r="Z84" s="36">
        <f t="shared" si="27"/>
        <v>-2.1399567717374477E-2</v>
      </c>
      <c r="AA84" s="46">
        <f t="shared" si="28"/>
        <v>-1.0974389275934804E-4</v>
      </c>
      <c r="AB84" s="41">
        <f t="shared" si="15"/>
        <v>999890.25610724068</v>
      </c>
      <c r="AC84" s="41">
        <f t="shared" si="16"/>
        <v>-109.74389275931753</v>
      </c>
      <c r="AD84" s="98">
        <v>-36425.963644571835</v>
      </c>
      <c r="AE84">
        <f t="shared" si="29"/>
        <v>1201454.9090589022</v>
      </c>
    </row>
    <row r="85" spans="2:31">
      <c r="B85" s="112">
        <v>43581</v>
      </c>
      <c r="C85">
        <v>62.436874000000003</v>
      </c>
      <c r="D85">
        <v>191.287048</v>
      </c>
      <c r="E85">
        <v>31.205372000000001</v>
      </c>
      <c r="F85">
        <v>49.927867999999997</v>
      </c>
      <c r="G85">
        <v>73.065475000000006</v>
      </c>
      <c r="H85">
        <v>99.306472999999997</v>
      </c>
      <c r="I85">
        <v>172.945663</v>
      </c>
      <c r="J85">
        <v>70.687591999999995</v>
      </c>
      <c r="K85">
        <v>219.908356</v>
      </c>
      <c r="L85">
        <v>49.169842000000003</v>
      </c>
      <c r="M85">
        <v>153.70782500000001</v>
      </c>
      <c r="O85" s="33">
        <v>80</v>
      </c>
      <c r="P85" s="36">
        <f t="shared" si="17"/>
        <v>-2.1265365168522749E-2</v>
      </c>
      <c r="Q85" s="36">
        <f t="shared" si="18"/>
        <v>-9.2007873806414543E-3</v>
      </c>
      <c r="R85" s="36">
        <f t="shared" si="19"/>
        <v>-1.9410635805385244E-2</v>
      </c>
      <c r="S85" s="36">
        <f t="shared" si="20"/>
        <v>1.1169410049200698E-2</v>
      </c>
      <c r="T85" s="36">
        <f t="shared" si="21"/>
        <v>1.0582230178143437E-2</v>
      </c>
      <c r="U85" s="36">
        <f t="shared" si="22"/>
        <v>7.541176720063064E-3</v>
      </c>
      <c r="V85" s="36">
        <f t="shared" si="23"/>
        <v>4.7731696662119596E-3</v>
      </c>
      <c r="W85" s="36">
        <f t="shared" si="24"/>
        <v>5.3101519218956223E-3</v>
      </c>
      <c r="X85" s="36">
        <f t="shared" si="25"/>
        <v>2.6551964615124889E-2</v>
      </c>
      <c r="Y85" s="36">
        <f t="shared" si="26"/>
        <v>-4.7854150380666144E-3</v>
      </c>
      <c r="Z85" s="36">
        <f t="shared" si="27"/>
        <v>1.9583067785269966E-2</v>
      </c>
      <c r="AA85" s="46">
        <f t="shared" si="28"/>
        <v>-1.3522172695990296E-2</v>
      </c>
      <c r="AB85" s="41">
        <f t="shared" si="15"/>
        <v>986477.8273040097</v>
      </c>
      <c r="AC85" s="41">
        <f t="shared" si="16"/>
        <v>-13522.172695990303</v>
      </c>
      <c r="AD85" s="98">
        <v>-36415.66208909452</v>
      </c>
      <c r="AE85">
        <f t="shared" si="29"/>
        <v>1187932.7363629118</v>
      </c>
    </row>
    <row r="86" spans="2:31">
      <c r="B86" s="112">
        <v>43584</v>
      </c>
      <c r="C86">
        <v>62.033484999999999</v>
      </c>
      <c r="D86">
        <v>194.57354699999999</v>
      </c>
      <c r="E86">
        <v>31.214594000000002</v>
      </c>
      <c r="F86">
        <v>50.154736</v>
      </c>
      <c r="G86">
        <v>72.988563999999997</v>
      </c>
      <c r="H86">
        <v>100.7379</v>
      </c>
      <c r="I86">
        <v>172.256393</v>
      </c>
      <c r="J86">
        <v>70.279961</v>
      </c>
      <c r="K86">
        <v>220.325928</v>
      </c>
      <c r="L86">
        <v>49.244446000000003</v>
      </c>
      <c r="M86">
        <v>154.90016199999999</v>
      </c>
      <c r="O86" s="33">
        <v>81</v>
      </c>
      <c r="P86" s="36">
        <f t="shared" si="17"/>
        <v>-6.4817104332939761E-3</v>
      </c>
      <c r="Q86" s="36">
        <f t="shared" si="18"/>
        <v>1.7035056281081633E-2</v>
      </c>
      <c r="R86" s="36">
        <f t="shared" si="19"/>
        <v>2.9548238033634549E-4</v>
      </c>
      <c r="S86" s="36">
        <f t="shared" si="20"/>
        <v>4.5336228178465623E-3</v>
      </c>
      <c r="T86" s="36">
        <f t="shared" si="21"/>
        <v>-1.0531856241120601E-3</v>
      </c>
      <c r="U86" s="36">
        <f t="shared" si="22"/>
        <v>1.4311339127995239E-2</v>
      </c>
      <c r="V86" s="36">
        <f t="shared" si="23"/>
        <v>-3.9934345930546945E-3</v>
      </c>
      <c r="W86" s="36">
        <f t="shared" si="24"/>
        <v>-5.7833469830088306E-3</v>
      </c>
      <c r="X86" s="36">
        <f t="shared" si="25"/>
        <v>1.8970450071951321E-3</v>
      </c>
      <c r="Y86" s="36">
        <f t="shared" si="26"/>
        <v>1.516121608084918E-3</v>
      </c>
      <c r="Z86" s="36">
        <f t="shared" si="27"/>
        <v>7.7272331443410218E-3</v>
      </c>
      <c r="AA86" s="46">
        <f t="shared" si="28"/>
        <v>-8.7296483607919688E-3</v>
      </c>
      <c r="AB86" s="41">
        <f t="shared" si="15"/>
        <v>991270.35163920803</v>
      </c>
      <c r="AC86" s="41">
        <f t="shared" si="16"/>
        <v>-8729.6483607919654</v>
      </c>
      <c r="AD86" s="98">
        <v>-36218.608908700524</v>
      </c>
      <c r="AE86">
        <f t="shared" si="29"/>
        <v>1179203.0880021197</v>
      </c>
    </row>
    <row r="87" spans="2:31">
      <c r="B87" s="112">
        <v>43585</v>
      </c>
      <c r="C87">
        <v>62.273952000000001</v>
      </c>
      <c r="D87">
        <v>193.195007</v>
      </c>
      <c r="E87">
        <v>31.608007000000001</v>
      </c>
      <c r="F87">
        <v>51.087425000000003</v>
      </c>
      <c r="G87">
        <v>73.930733000000004</v>
      </c>
      <c r="H87">
        <v>100.677177</v>
      </c>
      <c r="I87">
        <v>174.81646699999999</v>
      </c>
      <c r="J87">
        <v>71.677597000000006</v>
      </c>
      <c r="K87">
        <v>216.26181</v>
      </c>
      <c r="L87">
        <v>48.296191999999998</v>
      </c>
      <c r="M87">
        <v>154.28540000000001</v>
      </c>
      <c r="O87" s="33">
        <v>82</v>
      </c>
      <c r="P87" s="36">
        <f t="shared" si="17"/>
        <v>3.8689125245520597E-3</v>
      </c>
      <c r="Q87" s="36">
        <f t="shared" si="18"/>
        <v>-7.1101475009087492E-3</v>
      </c>
      <c r="R87" s="36">
        <f t="shared" si="19"/>
        <v>1.2524732710219953E-2</v>
      </c>
      <c r="S87" s="36">
        <f t="shared" si="20"/>
        <v>1.8425434180818261E-2</v>
      </c>
      <c r="T87" s="36">
        <f t="shared" si="21"/>
        <v>1.2825842962041565E-2</v>
      </c>
      <c r="U87" s="36">
        <f t="shared" si="22"/>
        <v>-6.0296381724915461E-4</v>
      </c>
      <c r="V87" s="36">
        <f t="shared" si="23"/>
        <v>1.4752639725970908E-2</v>
      </c>
      <c r="W87" s="36">
        <f t="shared" si="24"/>
        <v>1.9691535713619791E-2</v>
      </c>
      <c r="X87" s="36">
        <f t="shared" si="25"/>
        <v>-1.8618183898927464E-2</v>
      </c>
      <c r="Y87" s="36">
        <f t="shared" si="26"/>
        <v>-1.9443872714566969E-2</v>
      </c>
      <c r="Z87" s="36">
        <f t="shared" si="27"/>
        <v>-3.9766592344589614E-3</v>
      </c>
      <c r="AA87" s="46">
        <f t="shared" si="28"/>
        <v>1.2623662315045834E-2</v>
      </c>
      <c r="AB87" s="41">
        <f t="shared" si="15"/>
        <v>1012623.6623150458</v>
      </c>
      <c r="AC87" s="41">
        <f t="shared" si="16"/>
        <v>12623.662315045833</v>
      </c>
      <c r="AD87" s="98">
        <v>-35783.428462279728</v>
      </c>
      <c r="AE87">
        <f t="shared" si="29"/>
        <v>1191826.7503171656</v>
      </c>
    </row>
    <row r="88" spans="2:31">
      <c r="B88" s="112">
        <v>43586</v>
      </c>
      <c r="C88">
        <v>61.025055000000002</v>
      </c>
      <c r="D88">
        <v>192.82540900000001</v>
      </c>
      <c r="E88">
        <v>31.153123999999998</v>
      </c>
      <c r="F88">
        <v>50.625278000000002</v>
      </c>
      <c r="G88">
        <v>71.738747000000004</v>
      </c>
      <c r="H88">
        <v>99.905067000000003</v>
      </c>
      <c r="I88">
        <v>172.67712399999999</v>
      </c>
      <c r="J88">
        <v>70.903899999999993</v>
      </c>
      <c r="K88">
        <v>215.22254899999999</v>
      </c>
      <c r="L88">
        <v>50.666840000000001</v>
      </c>
      <c r="M88">
        <v>153.27001999999999</v>
      </c>
      <c r="O88" s="33">
        <v>83</v>
      </c>
      <c r="P88" s="36">
        <f t="shared" si="17"/>
        <v>-2.0258714875154498E-2</v>
      </c>
      <c r="Q88" s="36">
        <f t="shared" si="18"/>
        <v>-1.9149148470937532E-3</v>
      </c>
      <c r="R88" s="36">
        <f t="shared" si="19"/>
        <v>-1.4495945442563237E-2</v>
      </c>
      <c r="S88" s="36">
        <f t="shared" si="20"/>
        <v>-9.0873640501790056E-3</v>
      </c>
      <c r="T88" s="36">
        <f t="shared" si="21"/>
        <v>-3.0097608201404943E-2</v>
      </c>
      <c r="U88" s="36">
        <f t="shared" si="22"/>
        <v>-7.6987254524906188E-3</v>
      </c>
      <c r="V88" s="36">
        <f t="shared" si="23"/>
        <v>-1.2313148125903211E-2</v>
      </c>
      <c r="W88" s="36">
        <f t="shared" si="24"/>
        <v>-1.0852805031762178E-2</v>
      </c>
      <c r="X88" s="36">
        <f t="shared" si="25"/>
        <v>-4.8171526405975515E-3</v>
      </c>
      <c r="Y88" s="36">
        <f t="shared" si="26"/>
        <v>4.7918936254211508E-2</v>
      </c>
      <c r="Z88" s="36">
        <f t="shared" si="27"/>
        <v>-6.6029315243525798E-3</v>
      </c>
      <c r="AA88" s="46">
        <f t="shared" si="28"/>
        <v>-3.052640726763118E-2</v>
      </c>
      <c r="AB88" s="41">
        <f t="shared" si="15"/>
        <v>969473.59273236885</v>
      </c>
      <c r="AC88" s="41">
        <f t="shared" si="16"/>
        <v>-30526.407267631148</v>
      </c>
      <c r="AD88" s="98">
        <v>-35641.726804977749</v>
      </c>
      <c r="AE88">
        <f t="shared" si="29"/>
        <v>1161300.3430495346</v>
      </c>
    </row>
    <row r="89" spans="2:31">
      <c r="B89" s="112">
        <v>43587</v>
      </c>
      <c r="C89">
        <v>59.954597</v>
      </c>
      <c r="D89">
        <v>192.325943</v>
      </c>
      <c r="E89">
        <v>31.088577000000001</v>
      </c>
      <c r="F89">
        <v>50.637138</v>
      </c>
      <c r="G89">
        <v>66.913726999999994</v>
      </c>
      <c r="H89">
        <v>100.12196400000001</v>
      </c>
      <c r="I89">
        <v>172.57868999999999</v>
      </c>
      <c r="J89">
        <v>70.845673000000005</v>
      </c>
      <c r="K89">
        <v>215.68653900000001</v>
      </c>
      <c r="L89">
        <v>50.337116000000002</v>
      </c>
      <c r="M89">
        <v>152.87879899999999</v>
      </c>
      <c r="O89" s="33">
        <v>84</v>
      </c>
      <c r="P89" s="36">
        <f t="shared" si="17"/>
        <v>-1.7696958447730889E-2</v>
      </c>
      <c r="Q89" s="36">
        <f t="shared" si="18"/>
        <v>-2.5936104203761867E-3</v>
      </c>
      <c r="R89" s="36">
        <f t="shared" si="19"/>
        <v>-2.0740764504164557E-3</v>
      </c>
      <c r="S89" s="36">
        <f t="shared" si="20"/>
        <v>2.3424288147008956E-4</v>
      </c>
      <c r="T89" s="36">
        <f t="shared" si="21"/>
        <v>-6.9626873170428233E-2</v>
      </c>
      <c r="U89" s="36">
        <f t="shared" si="22"/>
        <v>2.168677742444591E-3</v>
      </c>
      <c r="V89" s="36">
        <f t="shared" si="23"/>
        <v>-5.7020909525978293E-4</v>
      </c>
      <c r="W89" s="36">
        <f t="shared" si="24"/>
        <v>-8.2154749453765578E-4</v>
      </c>
      <c r="X89" s="36">
        <f t="shared" si="25"/>
        <v>2.1535409312231305E-3</v>
      </c>
      <c r="Y89" s="36">
        <f t="shared" si="26"/>
        <v>-6.5289555840450089E-3</v>
      </c>
      <c r="Z89" s="36">
        <f t="shared" si="27"/>
        <v>-2.5557584329690894E-3</v>
      </c>
      <c r="AA89" s="46">
        <f t="shared" si="28"/>
        <v>-5.2501052545862931E-2</v>
      </c>
      <c r="AB89" s="41">
        <f t="shared" si="15"/>
        <v>947498.94745413703</v>
      </c>
      <c r="AC89" s="41">
        <f t="shared" si="16"/>
        <v>-52501.052545862971</v>
      </c>
      <c r="AD89" s="98">
        <v>-35280.474536572467</v>
      </c>
      <c r="AE89">
        <f t="shared" si="29"/>
        <v>1108799.2905036716</v>
      </c>
    </row>
    <row r="90" spans="2:31">
      <c r="B90" s="112">
        <v>43588</v>
      </c>
      <c r="C90">
        <v>60.094208000000002</v>
      </c>
      <c r="D90">
        <v>195.26281700000001</v>
      </c>
      <c r="E90">
        <v>31.374416</v>
      </c>
      <c r="F90">
        <v>51.246811000000001</v>
      </c>
      <c r="G90">
        <v>67.338310000000007</v>
      </c>
      <c r="H90">
        <v>100.7379</v>
      </c>
      <c r="I90">
        <v>172.71293600000001</v>
      </c>
      <c r="J90">
        <v>71.569427000000005</v>
      </c>
      <c r="K90">
        <v>215.22254899999999</v>
      </c>
      <c r="L90">
        <v>50.962879000000001</v>
      </c>
      <c r="M90">
        <v>155.477722</v>
      </c>
      <c r="O90" s="33">
        <v>85</v>
      </c>
      <c r="P90" s="36">
        <f t="shared" si="17"/>
        <v>2.3259050840091946E-3</v>
      </c>
      <c r="Q90" s="36">
        <f t="shared" si="18"/>
        <v>1.5154878119720473E-2</v>
      </c>
      <c r="R90" s="36">
        <f t="shared" si="19"/>
        <v>9.152331053890933E-3</v>
      </c>
      <c r="S90" s="36">
        <f t="shared" si="20"/>
        <v>1.1968132041135405E-2</v>
      </c>
      <c r="T90" s="36">
        <f t="shared" si="21"/>
        <v>6.3251839606291342E-3</v>
      </c>
      <c r="U90" s="36">
        <f t="shared" si="22"/>
        <v>6.1330115272950356E-3</v>
      </c>
      <c r="V90" s="36">
        <f t="shared" si="23"/>
        <v>7.7758043726284111E-4</v>
      </c>
      <c r="W90" s="36">
        <f t="shared" si="24"/>
        <v>1.016409398773176E-2</v>
      </c>
      <c r="X90" s="36">
        <f t="shared" si="25"/>
        <v>-2.1535409312232016E-3</v>
      </c>
      <c r="Y90" s="36">
        <f t="shared" si="26"/>
        <v>1.2354807317631574E-2</v>
      </c>
      <c r="Z90" s="36">
        <f t="shared" si="27"/>
        <v>1.6857010408061202E-2</v>
      </c>
      <c r="AA90" s="46">
        <f t="shared" si="28"/>
        <v>-1.18370525733364E-2</v>
      </c>
      <c r="AB90" s="41">
        <f t="shared" si="15"/>
        <v>988162.9474266636</v>
      </c>
      <c r="AC90" s="41">
        <f t="shared" si="16"/>
        <v>-11837.052573336405</v>
      </c>
      <c r="AD90" s="98">
        <v>-35192.101491501206</v>
      </c>
      <c r="AE90">
        <f t="shared" si="29"/>
        <v>1096962.2379303351</v>
      </c>
    </row>
    <row r="91" spans="2:31">
      <c r="B91" s="112">
        <v>43591</v>
      </c>
      <c r="C91">
        <v>59.830460000000002</v>
      </c>
      <c r="D91">
        <v>193.67451500000001</v>
      </c>
      <c r="E91">
        <v>31.491211</v>
      </c>
      <c r="F91">
        <v>51.179070000000003</v>
      </c>
      <c r="G91">
        <v>64.887191999999999</v>
      </c>
      <c r="H91">
        <v>99.844345000000004</v>
      </c>
      <c r="I91">
        <v>172.02371199999999</v>
      </c>
      <c r="J91">
        <v>71.061950999999993</v>
      </c>
      <c r="K91">
        <v>223.15597500000001</v>
      </c>
      <c r="L91">
        <v>50.175865000000002</v>
      </c>
      <c r="M91">
        <v>149.208664</v>
      </c>
      <c r="O91" s="33">
        <v>86</v>
      </c>
      <c r="P91" s="36">
        <f t="shared" si="17"/>
        <v>-4.3985683618727768E-3</v>
      </c>
      <c r="Q91" s="36">
        <f t="shared" si="18"/>
        <v>-8.1674382917555337E-3</v>
      </c>
      <c r="R91" s="36">
        <f t="shared" si="19"/>
        <v>3.7157072935039134E-3</v>
      </c>
      <c r="S91" s="36">
        <f t="shared" si="20"/>
        <v>-1.3227322863203293E-3</v>
      </c>
      <c r="T91" s="36">
        <f t="shared" si="21"/>
        <v>-3.70790624277679E-2</v>
      </c>
      <c r="U91" s="36">
        <f t="shared" si="22"/>
        <v>-8.9096710531400124E-3</v>
      </c>
      <c r="V91" s="36">
        <f t="shared" si="23"/>
        <v>-3.9985590293442168E-3</v>
      </c>
      <c r="W91" s="36">
        <f t="shared" si="24"/>
        <v>-7.1159396833849163E-3</v>
      </c>
      <c r="X91" s="36">
        <f t="shared" si="25"/>
        <v>3.6198362031286839E-2</v>
      </c>
      <c r="Y91" s="36">
        <f t="shared" si="26"/>
        <v>-1.5563370763546481E-2</v>
      </c>
      <c r="Z91" s="36">
        <f t="shared" si="27"/>
        <v>-4.1156698685805779E-2</v>
      </c>
      <c r="AA91" s="46">
        <f t="shared" si="28"/>
        <v>2.6711543033428042E-4</v>
      </c>
      <c r="AB91" s="41">
        <f t="shared" si="15"/>
        <v>1000267.1154303342</v>
      </c>
      <c r="AC91" s="41">
        <f t="shared" si="16"/>
        <v>267.11543033423368</v>
      </c>
      <c r="AD91" s="98">
        <v>-34959.869363143458</v>
      </c>
      <c r="AE91">
        <f t="shared" si="29"/>
        <v>1097229.3533606692</v>
      </c>
    </row>
    <row r="92" spans="2:31">
      <c r="B92" s="112">
        <v>43592</v>
      </c>
      <c r="C92">
        <v>59.512436000000001</v>
      </c>
      <c r="D92">
        <v>189.56886299999999</v>
      </c>
      <c r="E92">
        <v>31.134679999999999</v>
      </c>
      <c r="F92">
        <v>50.577866</v>
      </c>
      <c r="G92">
        <v>62.030766</v>
      </c>
      <c r="H92">
        <v>98.213379000000003</v>
      </c>
      <c r="I92">
        <v>169.93806499999999</v>
      </c>
      <c r="J92">
        <v>70.887259999999998</v>
      </c>
      <c r="K92">
        <v>220.88267500000001</v>
      </c>
      <c r="L92">
        <v>48.823269000000003</v>
      </c>
      <c r="M92">
        <v>146.95442199999999</v>
      </c>
      <c r="O92" s="33">
        <v>87</v>
      </c>
      <c r="P92" s="36">
        <f t="shared" si="17"/>
        <v>-5.3295967072624689E-3</v>
      </c>
      <c r="Q92" s="36">
        <f t="shared" si="18"/>
        <v>-2.1426640668631279E-2</v>
      </c>
      <c r="R92" s="36">
        <f t="shared" si="19"/>
        <v>-1.1386180577189075E-2</v>
      </c>
      <c r="S92" s="36">
        <f t="shared" si="20"/>
        <v>-1.181660964333015E-2</v>
      </c>
      <c r="T92" s="36">
        <f t="shared" si="21"/>
        <v>-4.5019766692908254E-2</v>
      </c>
      <c r="U92" s="36">
        <f t="shared" si="22"/>
        <v>-1.6469974862778191E-2</v>
      </c>
      <c r="V92" s="36">
        <f t="shared" si="23"/>
        <v>-1.2198280637779221E-2</v>
      </c>
      <c r="W92" s="36">
        <f t="shared" si="24"/>
        <v>-2.4613181991000326E-3</v>
      </c>
      <c r="X92" s="36">
        <f t="shared" si="25"/>
        <v>-1.0239288231339344E-2</v>
      </c>
      <c r="Y92" s="36">
        <f t="shared" si="26"/>
        <v>-2.7327111209723032E-2</v>
      </c>
      <c r="Z92" s="36">
        <f t="shared" si="27"/>
        <v>-1.5223271508616824E-2</v>
      </c>
      <c r="AA92" s="46">
        <f t="shared" si="28"/>
        <v>-3.2919140806010758E-2</v>
      </c>
      <c r="AB92" s="41">
        <f t="shared" si="15"/>
        <v>967080.85919398919</v>
      </c>
      <c r="AC92" s="41">
        <f t="shared" si="16"/>
        <v>-32919.140806010808</v>
      </c>
      <c r="AD92" s="98">
        <v>-34947.616305670352</v>
      </c>
      <c r="AE92">
        <f t="shared" si="29"/>
        <v>1064310.2125546583</v>
      </c>
    </row>
    <row r="93" spans="2:31">
      <c r="B93" s="112">
        <v>43593</v>
      </c>
      <c r="C93">
        <v>59.605507000000003</v>
      </c>
      <c r="D93">
        <v>189.33909600000001</v>
      </c>
      <c r="E93">
        <v>30.827338999999998</v>
      </c>
      <c r="F93">
        <v>50.984313999999998</v>
      </c>
      <c r="G93">
        <v>61.142952000000001</v>
      </c>
      <c r="H93">
        <v>97.692870999999997</v>
      </c>
      <c r="I93">
        <v>171.54029800000001</v>
      </c>
      <c r="J93">
        <v>69.822411000000002</v>
      </c>
      <c r="K93">
        <v>221.90335099999999</v>
      </c>
      <c r="L93">
        <v>48.832892999999999</v>
      </c>
      <c r="M93">
        <v>144.933044</v>
      </c>
      <c r="O93" s="33">
        <v>88</v>
      </c>
      <c r="P93" s="36">
        <f t="shared" si="17"/>
        <v>1.5626700158759643E-3</v>
      </c>
      <c r="Q93" s="36">
        <f t="shared" si="18"/>
        <v>-1.2127854414516405E-3</v>
      </c>
      <c r="R93" s="36">
        <f t="shared" si="19"/>
        <v>-9.9203843099841121E-3</v>
      </c>
      <c r="S93" s="36">
        <f t="shared" si="20"/>
        <v>8.0039670253383155E-3</v>
      </c>
      <c r="T93" s="36">
        <f t="shared" si="21"/>
        <v>-1.4415889845083459E-2</v>
      </c>
      <c r="U93" s="36">
        <f t="shared" si="22"/>
        <v>-5.3138603265895793E-3</v>
      </c>
      <c r="V93" s="36">
        <f t="shared" si="23"/>
        <v>9.3841656260077646E-3</v>
      </c>
      <c r="W93" s="36">
        <f t="shared" si="24"/>
        <v>-1.5135694954636771E-2</v>
      </c>
      <c r="X93" s="36">
        <f t="shared" si="25"/>
        <v>4.6102530246673098E-3</v>
      </c>
      <c r="Y93" s="36">
        <f t="shared" si="26"/>
        <v>1.9709969824851197E-4</v>
      </c>
      <c r="Z93" s="36">
        <f t="shared" si="27"/>
        <v>-1.3850614023352685E-2</v>
      </c>
      <c r="AA93" s="46">
        <f t="shared" si="28"/>
        <v>5.1198722839307124E-3</v>
      </c>
      <c r="AB93" s="41">
        <f t="shared" si="15"/>
        <v>1005119.8722839307</v>
      </c>
      <c r="AC93" s="41">
        <f t="shared" si="16"/>
        <v>5119.8722839306574</v>
      </c>
      <c r="AD93" s="98">
        <v>-34479.267176439636</v>
      </c>
      <c r="AE93">
        <f t="shared" si="29"/>
        <v>1069430.084838589</v>
      </c>
    </row>
    <row r="94" spans="2:31">
      <c r="B94" s="112">
        <v>43594</v>
      </c>
      <c r="C94">
        <v>59.551212</v>
      </c>
      <c r="D94">
        <v>188.45004299999999</v>
      </c>
      <c r="E94">
        <v>30.756277000000001</v>
      </c>
      <c r="F94">
        <v>50.882697999999998</v>
      </c>
      <c r="G94">
        <v>59.811245</v>
      </c>
      <c r="H94">
        <v>97.614784</v>
      </c>
      <c r="I94">
        <v>172.328003</v>
      </c>
      <c r="J94">
        <v>69.880652999999995</v>
      </c>
      <c r="K94">
        <v>220.80841100000001</v>
      </c>
      <c r="L94">
        <v>48.308230999999999</v>
      </c>
      <c r="M94">
        <v>144.830612</v>
      </c>
      <c r="O94" s="33">
        <v>89</v>
      </c>
      <c r="P94" s="36">
        <f t="shared" si="17"/>
        <v>-9.1132089257502764E-4</v>
      </c>
      <c r="Q94" s="36">
        <f t="shared" si="18"/>
        <v>-4.7066183192218218E-3</v>
      </c>
      <c r="R94" s="36">
        <f t="shared" si="19"/>
        <v>-2.3078226371100424E-3</v>
      </c>
      <c r="S94" s="36">
        <f t="shared" si="20"/>
        <v>-1.9950724323846633E-3</v>
      </c>
      <c r="T94" s="36">
        <f t="shared" si="21"/>
        <v>-2.2020911170261021E-2</v>
      </c>
      <c r="U94" s="36">
        <f t="shared" si="22"/>
        <v>-7.9963075856697807E-4</v>
      </c>
      <c r="V94" s="36">
        <f t="shared" si="23"/>
        <v>4.5814422295438273E-3</v>
      </c>
      <c r="W94" s="36">
        <f t="shared" si="24"/>
        <v>8.3379707941454466E-4</v>
      </c>
      <c r="X94" s="36">
        <f t="shared" si="25"/>
        <v>-4.9465242470384451E-3</v>
      </c>
      <c r="Y94" s="36">
        <f t="shared" si="26"/>
        <v>-1.0802162465139563E-2</v>
      </c>
      <c r="Z94" s="36">
        <f t="shared" si="27"/>
        <v>-7.07003809109513E-4</v>
      </c>
      <c r="AA94" s="46">
        <f t="shared" si="28"/>
        <v>-1.0847036438552045E-2</v>
      </c>
      <c r="AB94" s="41">
        <f t="shared" si="15"/>
        <v>989152.96356144792</v>
      </c>
      <c r="AC94" s="41">
        <f t="shared" si="16"/>
        <v>-10847.036438552081</v>
      </c>
      <c r="AD94" s="98">
        <v>-34406.184617301333</v>
      </c>
      <c r="AE94">
        <f t="shared" si="29"/>
        <v>1058583.048400037</v>
      </c>
    </row>
    <row r="95" spans="2:31">
      <c r="B95" s="112">
        <v>43595</v>
      </c>
      <c r="C95">
        <v>60.069065000000002</v>
      </c>
      <c r="D95">
        <v>188.14038099999999</v>
      </c>
      <c r="E95">
        <v>31.48856</v>
      </c>
      <c r="F95">
        <v>51.314551999999999</v>
      </c>
      <c r="G95">
        <v>60.756943</v>
      </c>
      <c r="H95">
        <v>97.606110000000001</v>
      </c>
      <c r="I95">
        <v>175.138687</v>
      </c>
      <c r="J95">
        <v>70.962142999999998</v>
      </c>
      <c r="K95">
        <v>223.239487</v>
      </c>
      <c r="L95">
        <v>47.638992000000002</v>
      </c>
      <c r="M95">
        <v>145.361557</v>
      </c>
      <c r="O95" s="33">
        <v>90</v>
      </c>
      <c r="P95" s="36">
        <f t="shared" si="17"/>
        <v>8.6583353279346895E-3</v>
      </c>
      <c r="Q95" s="36">
        <f t="shared" si="18"/>
        <v>-1.6445562608981802E-3</v>
      </c>
      <c r="R95" s="36">
        <f t="shared" si="19"/>
        <v>2.3530201762427656E-2</v>
      </c>
      <c r="S95" s="36">
        <f t="shared" si="20"/>
        <v>8.4514323132844835E-3</v>
      </c>
      <c r="T95" s="36">
        <f t="shared" si="21"/>
        <v>1.5687676999229887E-2</v>
      </c>
      <c r="U95" s="36">
        <f t="shared" si="22"/>
        <v>-8.8863439030294222E-5</v>
      </c>
      <c r="V95" s="36">
        <f t="shared" si="23"/>
        <v>1.6178502211860842E-2</v>
      </c>
      <c r="W95" s="36">
        <f t="shared" si="24"/>
        <v>1.5357707845127076E-2</v>
      </c>
      <c r="X95" s="36">
        <f t="shared" si="25"/>
        <v>1.09497209678086E-2</v>
      </c>
      <c r="Y95" s="36">
        <f t="shared" si="26"/>
        <v>-1.3950374645297416E-2</v>
      </c>
      <c r="Z95" s="36">
        <f t="shared" si="27"/>
        <v>3.6592689202237642E-3</v>
      </c>
      <c r="AA95" s="46">
        <f t="shared" si="28"/>
        <v>1.9559935659886469E-2</v>
      </c>
      <c r="AB95" s="41">
        <f t="shared" si="15"/>
        <v>1019559.9356598865</v>
      </c>
      <c r="AC95" s="41">
        <f t="shared" si="16"/>
        <v>19559.935659886454</v>
      </c>
      <c r="AD95" s="98">
        <v>-34186.582861327683</v>
      </c>
      <c r="AE95">
        <f t="shared" si="29"/>
        <v>1078142.9840599233</v>
      </c>
    </row>
    <row r="96" spans="2:31">
      <c r="B96" s="112">
        <v>43598</v>
      </c>
      <c r="C96">
        <v>59.402144999999997</v>
      </c>
      <c r="D96">
        <v>181.34757999999999</v>
      </c>
      <c r="E96">
        <v>30.864407</v>
      </c>
      <c r="F96">
        <v>51.102856000000003</v>
      </c>
      <c r="G96">
        <v>58.363734999999998</v>
      </c>
      <c r="H96">
        <v>94.951462000000006</v>
      </c>
      <c r="I96">
        <v>176.23074299999999</v>
      </c>
      <c r="J96">
        <v>71.577743999999996</v>
      </c>
      <c r="K96">
        <v>222.274506</v>
      </c>
      <c r="L96">
        <v>44.870235000000001</v>
      </c>
      <c r="M96">
        <v>136.260727</v>
      </c>
      <c r="O96" s="33">
        <v>91</v>
      </c>
      <c r="P96" s="36">
        <f t="shared" si="17"/>
        <v>-1.116464673924792E-2</v>
      </c>
      <c r="Q96" s="36">
        <f t="shared" si="18"/>
        <v>-3.6772870351312339E-2</v>
      </c>
      <c r="R96" s="36">
        <f t="shared" si="19"/>
        <v>-2.0020662303721987E-2</v>
      </c>
      <c r="S96" s="36">
        <f t="shared" si="20"/>
        <v>-4.1339906100367014E-3</v>
      </c>
      <c r="T96" s="36">
        <f t="shared" si="21"/>
        <v>-4.0186642834802846E-2</v>
      </c>
      <c r="U96" s="36">
        <f t="shared" si="22"/>
        <v>-2.7574259201185156E-2</v>
      </c>
      <c r="V96" s="36">
        <f t="shared" si="23"/>
        <v>6.2160189423259857E-3</v>
      </c>
      <c r="W96" s="36">
        <f t="shared" si="24"/>
        <v>8.6376499995826708E-3</v>
      </c>
      <c r="X96" s="36">
        <f t="shared" si="25"/>
        <v>-4.3319964097490761E-3</v>
      </c>
      <c r="Y96" s="36">
        <f t="shared" si="26"/>
        <v>-5.9876928246546487E-2</v>
      </c>
      <c r="Z96" s="36">
        <f t="shared" si="27"/>
        <v>-6.465397464840178E-2</v>
      </c>
      <c r="AA96" s="46">
        <f t="shared" si="28"/>
        <v>1.1453234558686673E-2</v>
      </c>
      <c r="AB96" s="41">
        <f t="shared" si="15"/>
        <v>1011453.2345586866</v>
      </c>
      <c r="AC96" s="41">
        <f t="shared" si="16"/>
        <v>11453.234558686614</v>
      </c>
      <c r="AD96" s="98">
        <v>-33911.074512058636</v>
      </c>
      <c r="AE96">
        <f t="shared" si="29"/>
        <v>1089596.2186186099</v>
      </c>
    </row>
    <row r="97" spans="2:31">
      <c r="B97" s="112">
        <v>43599</v>
      </c>
      <c r="C97">
        <v>59.480601999999998</v>
      </c>
      <c r="D97">
        <v>180.53843699999999</v>
      </c>
      <c r="E97">
        <v>30.988008000000001</v>
      </c>
      <c r="F97">
        <v>50.594799000000002</v>
      </c>
      <c r="G97">
        <v>59.367348</v>
      </c>
      <c r="H97">
        <v>95.706222999999994</v>
      </c>
      <c r="I97">
        <v>177.295929</v>
      </c>
      <c r="J97">
        <v>71.242103999999998</v>
      </c>
      <c r="K97">
        <v>219.37948600000001</v>
      </c>
      <c r="L97">
        <v>45.580551</v>
      </c>
      <c r="M97">
        <v>137.03384399999999</v>
      </c>
      <c r="O97" s="33">
        <v>92</v>
      </c>
      <c r="P97" s="36">
        <f t="shared" si="17"/>
        <v>1.3199057621090921E-3</v>
      </c>
      <c r="Q97" s="36">
        <f t="shared" si="18"/>
        <v>-4.4718188068590603E-3</v>
      </c>
      <c r="R97" s="36">
        <f t="shared" si="19"/>
        <v>3.9966479732504393E-3</v>
      </c>
      <c r="S97" s="36">
        <f t="shared" si="20"/>
        <v>-9.9916016095524425E-3</v>
      </c>
      <c r="T97" s="36">
        <f t="shared" si="21"/>
        <v>1.7049657338818362E-2</v>
      </c>
      <c r="U97" s="36">
        <f t="shared" si="22"/>
        <v>7.9174877506779529E-3</v>
      </c>
      <c r="V97" s="36">
        <f t="shared" si="23"/>
        <v>6.0260755849944909E-3</v>
      </c>
      <c r="W97" s="36">
        <f t="shared" si="24"/>
        <v>-4.7001957026103084E-3</v>
      </c>
      <c r="X97" s="36">
        <f t="shared" si="25"/>
        <v>-1.3110088518668824E-2</v>
      </c>
      <c r="Y97" s="36">
        <f t="shared" si="26"/>
        <v>1.5706455053309212E-2</v>
      </c>
      <c r="Z97" s="36">
        <f t="shared" si="27"/>
        <v>5.6577710964670017E-3</v>
      </c>
      <c r="AA97" s="46">
        <f t="shared" si="28"/>
        <v>2.1561608408688232E-2</v>
      </c>
      <c r="AB97" s="41">
        <f t="shared" si="15"/>
        <v>1021561.6084086882</v>
      </c>
      <c r="AC97" s="41">
        <f t="shared" si="16"/>
        <v>21561.608408688218</v>
      </c>
      <c r="AD97" s="98">
        <v>-33908.79202362278</v>
      </c>
      <c r="AE97">
        <f t="shared" si="29"/>
        <v>1111157.827027298</v>
      </c>
    </row>
    <row r="98" spans="2:31">
      <c r="B98" s="112">
        <v>43600</v>
      </c>
      <c r="C98">
        <v>59.919970999999997</v>
      </c>
      <c r="D98">
        <v>186.072586</v>
      </c>
      <c r="E98">
        <v>30.861329999999999</v>
      </c>
      <c r="F98">
        <v>51.102856000000003</v>
      </c>
      <c r="G98">
        <v>58.093536</v>
      </c>
      <c r="H98">
        <v>95.341858000000002</v>
      </c>
      <c r="I98">
        <v>179.444199</v>
      </c>
      <c r="J98">
        <v>71.753951999999998</v>
      </c>
      <c r="K98">
        <v>219.054733</v>
      </c>
      <c r="L98">
        <v>46.126572000000003</v>
      </c>
      <c r="M98">
        <v>134.91940299999999</v>
      </c>
      <c r="O98" s="33">
        <v>93</v>
      </c>
      <c r="P98" s="36">
        <f t="shared" si="17"/>
        <v>7.3596126403797767E-3</v>
      </c>
      <c r="Q98" s="36">
        <f t="shared" si="18"/>
        <v>3.0193142427067832E-2</v>
      </c>
      <c r="R98" s="36">
        <f t="shared" si="19"/>
        <v>-4.0963470664357919E-3</v>
      </c>
      <c r="S98" s="36">
        <f t="shared" si="20"/>
        <v>9.9916016095523731E-3</v>
      </c>
      <c r="T98" s="36">
        <f t="shared" si="21"/>
        <v>-2.1689977046115361E-2</v>
      </c>
      <c r="U98" s="36">
        <f t="shared" si="22"/>
        <v>-3.8143847336336886E-3</v>
      </c>
      <c r="V98" s="36">
        <f t="shared" si="23"/>
        <v>1.2044038784102278E-2</v>
      </c>
      <c r="W98" s="36">
        <f t="shared" si="24"/>
        <v>7.1589413072262725E-3</v>
      </c>
      <c r="X98" s="36">
        <f t="shared" si="25"/>
        <v>-1.4814220483654122E-3</v>
      </c>
      <c r="Y98" s="36">
        <f t="shared" si="26"/>
        <v>1.1908070700912297E-2</v>
      </c>
      <c r="Z98" s="36">
        <f t="shared" si="27"/>
        <v>-1.5550346476676795E-2</v>
      </c>
      <c r="AA98" s="46">
        <f t="shared" si="28"/>
        <v>2.1865240489556993E-3</v>
      </c>
      <c r="AB98" s="41">
        <f t="shared" si="15"/>
        <v>1002186.5240489558</v>
      </c>
      <c r="AC98" s="41">
        <f t="shared" si="16"/>
        <v>2186.5240489557618</v>
      </c>
      <c r="AD98" s="98">
        <v>-33795.918895730632</v>
      </c>
      <c r="AE98">
        <f t="shared" si="29"/>
        <v>1113344.3510762537</v>
      </c>
    </row>
    <row r="99" spans="2:31">
      <c r="B99" s="112">
        <v>43601</v>
      </c>
      <c r="C99">
        <v>59.912135999999997</v>
      </c>
      <c r="D99">
        <v>186.791809</v>
      </c>
      <c r="E99">
        <v>31.303177000000002</v>
      </c>
      <c r="F99">
        <v>51.543185999999999</v>
      </c>
      <c r="G99">
        <v>59.44455</v>
      </c>
      <c r="H99">
        <v>96.565085999999994</v>
      </c>
      <c r="I99">
        <v>180.83165</v>
      </c>
      <c r="J99">
        <v>72.475616000000002</v>
      </c>
      <c r="K99">
        <v>219.71353099999999</v>
      </c>
      <c r="L99">
        <v>45.923611000000001</v>
      </c>
      <c r="M99">
        <v>135.99063100000001</v>
      </c>
      <c r="O99" s="33">
        <v>94</v>
      </c>
      <c r="P99" s="36">
        <f t="shared" si="17"/>
        <v>-1.3076628972504537E-4</v>
      </c>
      <c r="Q99" s="36">
        <f t="shared" si="18"/>
        <v>3.857830898590724E-3</v>
      </c>
      <c r="R99" s="36">
        <f t="shared" si="19"/>
        <v>1.4215650124975237E-2</v>
      </c>
      <c r="S99" s="36">
        <f t="shared" si="20"/>
        <v>8.5796333200700171E-3</v>
      </c>
      <c r="T99" s="36">
        <f t="shared" si="21"/>
        <v>2.2989544045127049E-2</v>
      </c>
      <c r="U99" s="36">
        <f t="shared" si="22"/>
        <v>1.2748309581525287E-2</v>
      </c>
      <c r="V99" s="36">
        <f t="shared" si="23"/>
        <v>7.7021974296733161E-3</v>
      </c>
      <c r="W99" s="36">
        <f t="shared" si="24"/>
        <v>1.0007240991930857E-2</v>
      </c>
      <c r="X99" s="36">
        <f t="shared" si="25"/>
        <v>3.0029450583462999E-3</v>
      </c>
      <c r="Y99" s="36">
        <f t="shared" si="26"/>
        <v>-4.409797401564961E-3</v>
      </c>
      <c r="Z99" s="36">
        <f t="shared" si="27"/>
        <v>7.90840831785747E-3</v>
      </c>
      <c r="AA99" s="46">
        <f t="shared" si="28"/>
        <v>1.5807641196586057E-2</v>
      </c>
      <c r="AB99" s="41">
        <f t="shared" si="15"/>
        <v>1015807.6411965861</v>
      </c>
      <c r="AC99" s="41">
        <f t="shared" si="16"/>
        <v>15807.641196586075</v>
      </c>
      <c r="AD99" s="98">
        <v>-33764.199395104777</v>
      </c>
      <c r="AE99">
        <f t="shared" si="29"/>
        <v>1129151.9922728399</v>
      </c>
    </row>
    <row r="100" spans="2:31">
      <c r="B100" s="112">
        <v>43602</v>
      </c>
      <c r="C100">
        <v>59.559071000000003</v>
      </c>
      <c r="D100">
        <v>185.10360700000001</v>
      </c>
      <c r="E100">
        <v>31.164127000000001</v>
      </c>
      <c r="F100">
        <v>51.526245000000003</v>
      </c>
      <c r="G100">
        <v>59.772640000000003</v>
      </c>
      <c r="H100">
        <v>96.096603000000002</v>
      </c>
      <c r="I100">
        <v>181.198654</v>
      </c>
      <c r="J100">
        <v>72.953902999999997</v>
      </c>
      <c r="K100">
        <v>223.972534</v>
      </c>
      <c r="L100">
        <v>45.662697000000001</v>
      </c>
      <c r="M100">
        <v>125.585655</v>
      </c>
      <c r="O100" s="33">
        <v>95</v>
      </c>
      <c r="P100" s="36">
        <f t="shared" si="17"/>
        <v>-5.9104789629092942E-3</v>
      </c>
      <c r="Q100" s="36">
        <f t="shared" si="18"/>
        <v>-9.0789696434437957E-3</v>
      </c>
      <c r="R100" s="36">
        <f t="shared" si="19"/>
        <v>-4.4519363173133562E-3</v>
      </c>
      <c r="S100" s="36">
        <f t="shared" si="20"/>
        <v>-3.2872986661885214E-4</v>
      </c>
      <c r="T100" s="36">
        <f t="shared" si="21"/>
        <v>5.5040859172924231E-3</v>
      </c>
      <c r="U100" s="36">
        <f t="shared" si="22"/>
        <v>-4.863280559738262E-3</v>
      </c>
      <c r="V100" s="36">
        <f t="shared" si="23"/>
        <v>2.0274773778010081E-3</v>
      </c>
      <c r="W100" s="36">
        <f t="shared" si="24"/>
        <v>6.5776016823166699E-3</v>
      </c>
      <c r="X100" s="36">
        <f t="shared" si="25"/>
        <v>1.9198862241764082E-2</v>
      </c>
      <c r="Y100" s="36">
        <f t="shared" si="26"/>
        <v>-5.6976793048402457E-3</v>
      </c>
      <c r="Z100" s="36">
        <f t="shared" si="27"/>
        <v>-7.9597957929168531E-2</v>
      </c>
      <c r="AA100" s="46">
        <f t="shared" si="28"/>
        <v>6.1589682587208018E-2</v>
      </c>
      <c r="AB100" s="41">
        <f t="shared" si="15"/>
        <v>1061589.682587208</v>
      </c>
      <c r="AC100" s="41">
        <f t="shared" si="16"/>
        <v>61589.682587207993</v>
      </c>
      <c r="AD100" s="98">
        <v>-33740.334076052066</v>
      </c>
      <c r="AE100">
        <f t="shared" si="29"/>
        <v>1190741.6748600479</v>
      </c>
    </row>
    <row r="101" spans="2:31">
      <c r="B101" s="112">
        <v>43605</v>
      </c>
      <c r="C101">
        <v>59.551220000000001</v>
      </c>
      <c r="D101">
        <v>182.52633700000001</v>
      </c>
      <c r="E101">
        <v>31.368062999999999</v>
      </c>
      <c r="F101">
        <v>51.365360000000003</v>
      </c>
      <c r="G101">
        <v>59.888451000000003</v>
      </c>
      <c r="H101">
        <v>96.599761999999998</v>
      </c>
      <c r="I101">
        <v>177.45704699999999</v>
      </c>
      <c r="J101">
        <v>73.012649999999994</v>
      </c>
      <c r="K101">
        <v>228.250092</v>
      </c>
      <c r="L101">
        <v>44.234825000000001</v>
      </c>
      <c r="M101">
        <v>126.098015</v>
      </c>
      <c r="O101" s="33">
        <v>96</v>
      </c>
      <c r="P101" s="36">
        <f t="shared" si="17"/>
        <v>-1.3182740039437393E-4</v>
      </c>
      <c r="Q101" s="36">
        <f t="shared" si="18"/>
        <v>-1.4021231214207827E-2</v>
      </c>
      <c r="R101" s="36">
        <f t="shared" si="19"/>
        <v>6.522615728934273E-3</v>
      </c>
      <c r="S101" s="36">
        <f t="shared" si="20"/>
        <v>-3.1272742051047181E-3</v>
      </c>
      <c r="T101" s="36">
        <f t="shared" si="21"/>
        <v>1.9356506812980515E-3</v>
      </c>
      <c r="U101" s="36">
        <f t="shared" si="22"/>
        <v>5.2223106910640991E-3</v>
      </c>
      <c r="V101" s="36">
        <f t="shared" si="23"/>
        <v>-2.0865374426140289E-2</v>
      </c>
      <c r="W101" s="36">
        <f t="shared" si="24"/>
        <v>8.0493787055409033E-4</v>
      </c>
      <c r="X101" s="36">
        <f t="shared" si="25"/>
        <v>1.8918494276163086E-2</v>
      </c>
      <c r="Y101" s="36">
        <f t="shared" si="26"/>
        <v>-3.1769331590146416E-2</v>
      </c>
      <c r="Z101" s="36">
        <f t="shared" si="27"/>
        <v>4.0714656439593397E-3</v>
      </c>
      <c r="AA101" s="46">
        <f t="shared" si="28"/>
        <v>-1.5548107008082991E-2</v>
      </c>
      <c r="AB101" s="41">
        <f t="shared" si="15"/>
        <v>984451.89299191698</v>
      </c>
      <c r="AC101" s="41">
        <f t="shared" si="16"/>
        <v>-15548.107008083025</v>
      </c>
      <c r="AD101" s="98">
        <v>-33720.280985260732</v>
      </c>
      <c r="AE101">
        <f t="shared" si="29"/>
        <v>1175193.5678519648</v>
      </c>
    </row>
    <row r="102" spans="2:31">
      <c r="B102" s="112">
        <v>43606</v>
      </c>
      <c r="C102">
        <v>59.825828999999999</v>
      </c>
      <c r="D102">
        <v>184.62411499999999</v>
      </c>
      <c r="E102">
        <v>31.244457000000001</v>
      </c>
      <c r="F102">
        <v>51.246811000000001</v>
      </c>
      <c r="G102">
        <v>61.741272000000002</v>
      </c>
      <c r="H102">
        <v>96.929443000000006</v>
      </c>
      <c r="I102">
        <v>177.38542200000001</v>
      </c>
      <c r="J102">
        <v>72.744147999999996</v>
      </c>
      <c r="K102">
        <v>231.915222</v>
      </c>
      <c r="L102">
        <v>45.082850999999998</v>
      </c>
      <c r="M102">
        <v>129.37686199999999</v>
      </c>
      <c r="O102" s="33">
        <v>97</v>
      </c>
      <c r="P102" s="36">
        <f t="shared" si="17"/>
        <v>4.60070820440776E-3</v>
      </c>
      <c r="Q102" s="36">
        <f t="shared" si="18"/>
        <v>1.1427472400425484E-2</v>
      </c>
      <c r="R102" s="36">
        <f t="shared" si="19"/>
        <v>-3.9482889548066412E-3</v>
      </c>
      <c r="S102" s="36">
        <f t="shared" si="20"/>
        <v>-2.3106236148973495E-3</v>
      </c>
      <c r="T102" s="36">
        <f t="shared" si="21"/>
        <v>3.046893953077344E-2</v>
      </c>
      <c r="U102" s="36">
        <f t="shared" si="22"/>
        <v>3.4070446257460515E-3</v>
      </c>
      <c r="V102" s="36">
        <f t="shared" si="23"/>
        <v>-4.0370027395306829E-4</v>
      </c>
      <c r="W102" s="36">
        <f t="shared" si="24"/>
        <v>-3.684250853450143E-3</v>
      </c>
      <c r="X102" s="36">
        <f t="shared" si="25"/>
        <v>1.5929959927667357E-2</v>
      </c>
      <c r="Y102" s="36">
        <f t="shared" si="26"/>
        <v>1.8989555510951519E-2</v>
      </c>
      <c r="Z102" s="36">
        <f t="shared" si="27"/>
        <v>2.5670054814641272E-2</v>
      </c>
      <c r="AA102" s="46">
        <f t="shared" si="28"/>
        <v>7.1847652148842381E-3</v>
      </c>
      <c r="AB102" s="41">
        <f t="shared" si="15"/>
        <v>1007184.7652148842</v>
      </c>
      <c r="AC102" s="41">
        <f t="shared" si="16"/>
        <v>7184.765214884188</v>
      </c>
      <c r="AD102" s="98">
        <v>-33688.195063740015</v>
      </c>
      <c r="AE102">
        <f t="shared" si="29"/>
        <v>1182378.333066849</v>
      </c>
    </row>
    <row r="103" spans="2:31">
      <c r="B103" s="112">
        <v>43607</v>
      </c>
      <c r="C103">
        <v>59.284453999999997</v>
      </c>
      <c r="D103">
        <v>185.123581</v>
      </c>
      <c r="E103">
        <v>31.587434999999999</v>
      </c>
      <c r="F103">
        <v>51.890366</v>
      </c>
      <c r="G103">
        <v>61.220149999999997</v>
      </c>
      <c r="H103">
        <v>96.139992000000007</v>
      </c>
      <c r="I103">
        <v>179.62321499999999</v>
      </c>
      <c r="J103">
        <v>73.440605000000005</v>
      </c>
      <c r="K103">
        <v>231.35845900000001</v>
      </c>
      <c r="L103">
        <v>44.15992</v>
      </c>
      <c r="M103">
        <v>129.27444499999999</v>
      </c>
      <c r="O103" s="33">
        <v>98</v>
      </c>
      <c r="P103" s="36">
        <f t="shared" si="17"/>
        <v>-9.0903776634790254E-3</v>
      </c>
      <c r="Q103" s="36">
        <f t="shared" si="18"/>
        <v>2.7016601277147574E-3</v>
      </c>
      <c r="R103" s="36">
        <f t="shared" si="19"/>
        <v>1.091743048674893E-2</v>
      </c>
      <c r="S103" s="36">
        <f t="shared" si="20"/>
        <v>1.2479755044671772E-2</v>
      </c>
      <c r="T103" s="36">
        <f t="shared" si="21"/>
        <v>-8.4762376945645337E-3</v>
      </c>
      <c r="U103" s="36">
        <f t="shared" si="22"/>
        <v>-8.1779428192386584E-3</v>
      </c>
      <c r="V103" s="36">
        <f t="shared" si="23"/>
        <v>1.2536516355167768E-2</v>
      </c>
      <c r="W103" s="36">
        <f t="shared" si="24"/>
        <v>9.5285213421323969E-3</v>
      </c>
      <c r="X103" s="36">
        <f t="shared" si="25"/>
        <v>-2.40360413674982E-3</v>
      </c>
      <c r="Y103" s="36">
        <f t="shared" si="26"/>
        <v>-2.0684339922153745E-2</v>
      </c>
      <c r="Z103" s="36">
        <f t="shared" si="27"/>
        <v>-7.9193108699512904E-4</v>
      </c>
      <c r="AA103" s="46">
        <f t="shared" si="28"/>
        <v>-9.2041081766095281E-3</v>
      </c>
      <c r="AB103" s="41">
        <f t="shared" si="15"/>
        <v>990795.8918233905</v>
      </c>
      <c r="AC103" s="41">
        <f t="shared" si="16"/>
        <v>-9204.1081766095012</v>
      </c>
      <c r="AD103" s="98">
        <v>-33566.751062618569</v>
      </c>
      <c r="AE103">
        <f t="shared" si="29"/>
        <v>1173174.2248902395</v>
      </c>
    </row>
    <row r="104" spans="2:31">
      <c r="B104" s="112">
        <v>43608</v>
      </c>
      <c r="C104">
        <v>57.895721000000002</v>
      </c>
      <c r="D104">
        <v>180.67829900000001</v>
      </c>
      <c r="E104">
        <v>31.473116000000001</v>
      </c>
      <c r="F104">
        <v>51.814148000000003</v>
      </c>
      <c r="G104">
        <v>59.714745000000001</v>
      </c>
      <c r="H104">
        <v>94.248763999999994</v>
      </c>
      <c r="I104">
        <v>181.637238</v>
      </c>
      <c r="J104">
        <v>74.162270000000007</v>
      </c>
      <c r="K104">
        <v>228.72328200000001</v>
      </c>
      <c r="L104">
        <v>43.406143</v>
      </c>
      <c r="M104">
        <v>127.12262699999999</v>
      </c>
      <c r="O104" s="33">
        <v>99</v>
      </c>
      <c r="P104" s="36">
        <f t="shared" si="17"/>
        <v>-2.3703634551661024E-2</v>
      </c>
      <c r="Q104" s="36">
        <f t="shared" si="18"/>
        <v>-2.4305511159702926E-2</v>
      </c>
      <c r="R104" s="36">
        <f t="shared" si="19"/>
        <v>-3.6256938266573638E-3</v>
      </c>
      <c r="S104" s="36">
        <f t="shared" si="20"/>
        <v>-1.4699073508646124E-3</v>
      </c>
      <c r="T104" s="36">
        <f t="shared" si="21"/>
        <v>-2.489740886652032E-2</v>
      </c>
      <c r="U104" s="36">
        <f t="shared" si="22"/>
        <v>-1.9867667070054097E-2</v>
      </c>
      <c r="V104" s="36">
        <f t="shared" si="23"/>
        <v>1.1150093232062664E-2</v>
      </c>
      <c r="W104" s="36">
        <f t="shared" si="24"/>
        <v>9.7785459863948664E-3</v>
      </c>
      <c r="X104" s="36">
        <f t="shared" si="25"/>
        <v>-1.1455380998747313E-2</v>
      </c>
      <c r="Y104" s="36">
        <f t="shared" si="26"/>
        <v>-1.721661550421048E-2</v>
      </c>
      <c r="Z104" s="36">
        <f t="shared" si="27"/>
        <v>-1.6785437571768997E-2</v>
      </c>
      <c r="AA104" s="46">
        <f t="shared" si="28"/>
        <v>-1.2801441896671172E-2</v>
      </c>
      <c r="AB104" s="41">
        <f t="shared" si="15"/>
        <v>987198.5581033288</v>
      </c>
      <c r="AC104" s="41">
        <f t="shared" si="16"/>
        <v>-12801.441896671196</v>
      </c>
      <c r="AD104" s="98">
        <v>-33357.570746574085</v>
      </c>
      <c r="AE104">
        <f t="shared" si="29"/>
        <v>1160372.7829935683</v>
      </c>
    </row>
    <row r="105" spans="2:31">
      <c r="B105" s="112">
        <v>43609</v>
      </c>
      <c r="C105">
        <v>58.138934999999996</v>
      </c>
      <c r="D105">
        <v>180.868088</v>
      </c>
      <c r="E105">
        <v>31.723390999999999</v>
      </c>
      <c r="F105">
        <v>52.44923</v>
      </c>
      <c r="G105">
        <v>59.984943000000001</v>
      </c>
      <c r="H105">
        <v>95.176993999999993</v>
      </c>
      <c r="I105">
        <v>181.70884699999999</v>
      </c>
      <c r="J105">
        <v>73.960869000000002</v>
      </c>
      <c r="K105">
        <v>229.77177399999999</v>
      </c>
      <c r="L105">
        <v>43.239432999999998</v>
      </c>
      <c r="M105">
        <v>129.43277</v>
      </c>
      <c r="O105" s="33">
        <v>100</v>
      </c>
      <c r="P105" s="36">
        <f t="shared" si="17"/>
        <v>4.1920985430510017E-3</v>
      </c>
      <c r="Q105" s="36">
        <f t="shared" si="18"/>
        <v>1.0498736773859754E-3</v>
      </c>
      <c r="R105" s="36">
        <f t="shared" si="19"/>
        <v>7.9205741046979288E-3</v>
      </c>
      <c r="S105" s="36">
        <f t="shared" si="20"/>
        <v>1.218241470024482E-2</v>
      </c>
      <c r="T105" s="36">
        <f t="shared" si="21"/>
        <v>4.5146059014562132E-3</v>
      </c>
      <c r="U105" s="36">
        <f t="shared" si="22"/>
        <v>9.8005407452776954E-3</v>
      </c>
      <c r="V105" s="36">
        <f t="shared" si="23"/>
        <v>3.9416415303948426E-4</v>
      </c>
      <c r="W105" s="36">
        <f t="shared" si="24"/>
        <v>-2.7193742378534553E-3</v>
      </c>
      <c r="X105" s="36">
        <f t="shared" si="25"/>
        <v>4.5736319900699157E-3</v>
      </c>
      <c r="Y105" s="36">
        <f t="shared" si="26"/>
        <v>-3.84809504221666E-3</v>
      </c>
      <c r="Z105" s="36">
        <f t="shared" si="27"/>
        <v>1.800940822728889E-2</v>
      </c>
      <c r="AA105" s="46">
        <f t="shared" si="28"/>
        <v>-1.0412073358581556E-2</v>
      </c>
      <c r="AB105" s="41">
        <f t="shared" si="15"/>
        <v>989587.92664141848</v>
      </c>
      <c r="AC105" s="41">
        <f t="shared" si="16"/>
        <v>-10412.073358581518</v>
      </c>
      <c r="AD105" s="98">
        <v>-32919.140806010808</v>
      </c>
      <c r="AE105">
        <f t="shared" si="29"/>
        <v>1149960.7096349867</v>
      </c>
    </row>
    <row r="106" spans="2:31">
      <c r="B106" s="112">
        <v>43613</v>
      </c>
      <c r="C106">
        <v>56.969875000000002</v>
      </c>
      <c r="D106">
        <v>184.114655</v>
      </c>
      <c r="E106">
        <v>31.646141</v>
      </c>
      <c r="F106">
        <v>51.864960000000004</v>
      </c>
      <c r="G106">
        <v>59.386645999999999</v>
      </c>
      <c r="H106">
        <v>94.144645999999995</v>
      </c>
      <c r="I106">
        <v>181.306015</v>
      </c>
      <c r="J106">
        <v>72.794494999999998</v>
      </c>
      <c r="K106">
        <v>224.60348500000001</v>
      </c>
      <c r="L106">
        <v>43.060650000000003</v>
      </c>
      <c r="M106">
        <v>128.14730800000001</v>
      </c>
      <c r="O106" s="33">
        <v>101</v>
      </c>
      <c r="P106" s="36">
        <f t="shared" si="17"/>
        <v>-2.0312957756866874E-2</v>
      </c>
      <c r="Q106" s="36">
        <f t="shared" si="18"/>
        <v>1.7790718562100696E-2</v>
      </c>
      <c r="R106" s="36">
        <f t="shared" si="19"/>
        <v>-2.4380813879466396E-3</v>
      </c>
      <c r="S106" s="36">
        <f t="shared" si="20"/>
        <v>-1.1202236435822735E-2</v>
      </c>
      <c r="T106" s="36">
        <f t="shared" si="21"/>
        <v>-1.0024194449734701E-2</v>
      </c>
      <c r="U106" s="36">
        <f t="shared" si="22"/>
        <v>-1.0905866144934299E-2</v>
      </c>
      <c r="V106" s="36">
        <f t="shared" si="23"/>
        <v>-2.2193701003304861E-3</v>
      </c>
      <c r="W106" s="36">
        <f t="shared" si="24"/>
        <v>-1.5895821832696527E-2</v>
      </c>
      <c r="X106" s="36">
        <f t="shared" si="25"/>
        <v>-2.2749970666354723E-2</v>
      </c>
      <c r="Y106" s="36">
        <f t="shared" si="26"/>
        <v>-4.1432927883057078E-3</v>
      </c>
      <c r="Z106" s="36">
        <f t="shared" si="27"/>
        <v>-9.9811497985361399E-3</v>
      </c>
      <c r="AA106" s="46">
        <f t="shared" si="28"/>
        <v>-7.338772105443498E-3</v>
      </c>
      <c r="AB106" s="41">
        <f t="shared" si="15"/>
        <v>992661.22789455648</v>
      </c>
      <c r="AC106" s="41">
        <f t="shared" si="16"/>
        <v>-7338.7721054435242</v>
      </c>
      <c r="AD106" s="98">
        <v>-32825.848696263623</v>
      </c>
      <c r="AE106">
        <f t="shared" si="29"/>
        <v>1142621.9375295432</v>
      </c>
    </row>
    <row r="107" spans="2:31">
      <c r="B107" s="112">
        <v>43614</v>
      </c>
      <c r="C107">
        <v>56.616821000000002</v>
      </c>
      <c r="D107">
        <v>181.99690200000001</v>
      </c>
      <c r="E107">
        <v>31.553442</v>
      </c>
      <c r="F107">
        <v>51.805691000000003</v>
      </c>
      <c r="G107">
        <v>60.004257000000003</v>
      </c>
      <c r="H107">
        <v>93.884399000000002</v>
      </c>
      <c r="I107">
        <v>180.034988</v>
      </c>
      <c r="J107">
        <v>71.837874999999997</v>
      </c>
      <c r="K107">
        <v>224.91894500000001</v>
      </c>
      <c r="L107">
        <v>42.855277999999998</v>
      </c>
      <c r="M107">
        <v>131.46348599999999</v>
      </c>
      <c r="O107" s="33">
        <v>102</v>
      </c>
      <c r="P107" s="36">
        <f t="shared" si="17"/>
        <v>-6.2164874832157935E-3</v>
      </c>
      <c r="Q107" s="36">
        <f t="shared" si="18"/>
        <v>-1.1569023593317183E-2</v>
      </c>
      <c r="R107" s="36">
        <f t="shared" si="19"/>
        <v>-2.9335341177079044E-3</v>
      </c>
      <c r="S107" s="36">
        <f t="shared" si="20"/>
        <v>-1.1434095548852813E-3</v>
      </c>
      <c r="T107" s="36">
        <f t="shared" si="21"/>
        <v>1.0346123426122828E-2</v>
      </c>
      <c r="U107" s="36">
        <f t="shared" si="22"/>
        <v>-2.7681592084136033E-3</v>
      </c>
      <c r="V107" s="36">
        <f t="shared" si="23"/>
        <v>-7.0350844859890923E-3</v>
      </c>
      <c r="W107" s="36">
        <f t="shared" si="24"/>
        <v>-1.3228490276499411E-2</v>
      </c>
      <c r="X107" s="36">
        <f t="shared" si="25"/>
        <v>1.4035341986632431E-3</v>
      </c>
      <c r="Y107" s="36">
        <f t="shared" si="26"/>
        <v>-4.7807757174412324E-3</v>
      </c>
      <c r="Z107" s="36">
        <f t="shared" si="27"/>
        <v>2.5548694099144797E-2</v>
      </c>
      <c r="AA107" s="46">
        <f t="shared" si="28"/>
        <v>-1.9227574588842285E-2</v>
      </c>
      <c r="AB107" s="41">
        <f t="shared" si="15"/>
        <v>980772.42541115766</v>
      </c>
      <c r="AC107" s="41">
        <f t="shared" si="16"/>
        <v>-19227.574588842341</v>
      </c>
      <c r="AD107" s="98">
        <v>-32697.098624669132</v>
      </c>
      <c r="AE107">
        <f t="shared" si="29"/>
        <v>1123394.3629407007</v>
      </c>
    </row>
    <row r="108" spans="2:31">
      <c r="B108" s="112">
        <v>43615</v>
      </c>
      <c r="C108">
        <v>56.467731000000001</v>
      </c>
      <c r="D108">
        <v>182.816025</v>
      </c>
      <c r="E108">
        <v>31.575071000000001</v>
      </c>
      <c r="F108">
        <v>52.237541</v>
      </c>
      <c r="G108">
        <v>60.158656999999998</v>
      </c>
      <c r="H108">
        <v>92.878051999999997</v>
      </c>
      <c r="I108">
        <v>183.22164900000001</v>
      </c>
      <c r="J108">
        <v>71.535804999999996</v>
      </c>
      <c r="K108">
        <v>225.93963600000001</v>
      </c>
      <c r="L108">
        <v>43.077559999999998</v>
      </c>
      <c r="M108">
        <v>131.97579999999999</v>
      </c>
      <c r="O108" s="33">
        <v>103</v>
      </c>
      <c r="P108" s="36">
        <f t="shared" si="17"/>
        <v>-2.6367896188153762E-3</v>
      </c>
      <c r="Q108" s="36">
        <f t="shared" si="18"/>
        <v>4.4906543376634703E-3</v>
      </c>
      <c r="R108" s="36">
        <f t="shared" si="19"/>
        <v>6.8523713987449523E-4</v>
      </c>
      <c r="S108" s="36">
        <f t="shared" si="20"/>
        <v>8.3014045548905624E-3</v>
      </c>
      <c r="T108" s="36">
        <f t="shared" si="21"/>
        <v>2.5698458839445255E-3</v>
      </c>
      <c r="U108" s="36">
        <f t="shared" si="22"/>
        <v>-1.0776863704891358E-2</v>
      </c>
      <c r="V108" s="36">
        <f t="shared" si="23"/>
        <v>1.7545406876644735E-2</v>
      </c>
      <c r="W108" s="36">
        <f t="shared" si="24"/>
        <v>-4.213750347414137E-3</v>
      </c>
      <c r="X108" s="36">
        <f t="shared" si="25"/>
        <v>4.5277733939464672E-3</v>
      </c>
      <c r="Y108" s="36">
        <f t="shared" si="26"/>
        <v>5.1734005518144126E-3</v>
      </c>
      <c r="Z108" s="36">
        <f t="shared" si="27"/>
        <v>3.8894323896970641E-3</v>
      </c>
      <c r="AA108" s="46">
        <f t="shared" si="28"/>
        <v>5.3709651530801815E-3</v>
      </c>
      <c r="AB108" s="41">
        <f t="shared" si="15"/>
        <v>1005370.9651530802</v>
      </c>
      <c r="AC108" s="41">
        <f t="shared" si="16"/>
        <v>5370.9651530801784</v>
      </c>
      <c r="AD108" s="98">
        <v>-32462.170170754776</v>
      </c>
      <c r="AE108">
        <f t="shared" si="29"/>
        <v>1128765.3280937809</v>
      </c>
    </row>
    <row r="109" spans="2:31">
      <c r="B109" s="112">
        <v>43616</v>
      </c>
      <c r="C109">
        <v>55.526218</v>
      </c>
      <c r="D109">
        <v>177.28190599999999</v>
      </c>
      <c r="E109">
        <v>31.343333999999999</v>
      </c>
      <c r="F109">
        <v>51.577052999999999</v>
      </c>
      <c r="G109">
        <v>58.904139999999998</v>
      </c>
      <c r="H109">
        <v>91.923782000000003</v>
      </c>
      <c r="I109">
        <v>186.87368799999999</v>
      </c>
      <c r="J109">
        <v>72.416870000000003</v>
      </c>
      <c r="K109">
        <v>224.362244</v>
      </c>
      <c r="L109">
        <v>42.297184000000001</v>
      </c>
      <c r="M109">
        <v>130.56922900000001</v>
      </c>
      <c r="O109" s="33">
        <v>104</v>
      </c>
      <c r="P109" s="36">
        <f t="shared" si="17"/>
        <v>-1.6814036645865945E-2</v>
      </c>
      <c r="Q109" s="36">
        <f t="shared" si="18"/>
        <v>-3.0739164436647159E-2</v>
      </c>
      <c r="R109" s="36">
        <f t="shared" si="19"/>
        <v>-7.366303957753749E-3</v>
      </c>
      <c r="S109" s="36">
        <f t="shared" si="20"/>
        <v>-1.2724548377806821E-2</v>
      </c>
      <c r="T109" s="36">
        <f t="shared" si="21"/>
        <v>-2.1073978777013926E-2</v>
      </c>
      <c r="U109" s="36">
        <f t="shared" si="22"/>
        <v>-1.0327586703268197E-2</v>
      </c>
      <c r="V109" s="36">
        <f t="shared" si="23"/>
        <v>1.9736306728798971E-2</v>
      </c>
      <c r="W109" s="36">
        <f t="shared" si="24"/>
        <v>1.2241189710872602E-2</v>
      </c>
      <c r="X109" s="36">
        <f t="shared" si="25"/>
        <v>-7.0059598773367024E-3</v>
      </c>
      <c r="Y109" s="36">
        <f t="shared" si="26"/>
        <v>-1.8281700140443672E-2</v>
      </c>
      <c r="Z109" s="36">
        <f t="shared" si="27"/>
        <v>-1.0714995921523368E-2</v>
      </c>
      <c r="AA109" s="46">
        <f t="shared" si="28"/>
        <v>4.7894630274269313E-3</v>
      </c>
      <c r="AB109" s="41">
        <f t="shared" si="15"/>
        <v>1004789.463027427</v>
      </c>
      <c r="AC109" s="41">
        <f t="shared" si="16"/>
        <v>4789.463027426973</v>
      </c>
      <c r="AD109" s="98">
        <v>-31861.717809736379</v>
      </c>
      <c r="AE109">
        <f t="shared" si="29"/>
        <v>1133554.7911212079</v>
      </c>
    </row>
    <row r="110" spans="2:31">
      <c r="B110" s="112">
        <v>43619</v>
      </c>
      <c r="C110">
        <v>56.397117999999999</v>
      </c>
      <c r="D110">
        <v>163.97601299999999</v>
      </c>
      <c r="E110">
        <v>31.504002</v>
      </c>
      <c r="F110">
        <v>52.093594000000003</v>
      </c>
      <c r="G110">
        <v>69.398124999999993</v>
      </c>
      <c r="H110">
        <v>92.357535999999996</v>
      </c>
      <c r="I110">
        <v>187.33914200000001</v>
      </c>
      <c r="J110">
        <v>73.314751000000001</v>
      </c>
      <c r="K110">
        <v>219.500122</v>
      </c>
      <c r="L110">
        <v>41.869545000000002</v>
      </c>
      <c r="M110">
        <v>133.47554</v>
      </c>
      <c r="O110" s="33">
        <v>105</v>
      </c>
      <c r="P110" s="36">
        <f t="shared" si="17"/>
        <v>1.5562752302885051E-2</v>
      </c>
      <c r="Q110" s="36">
        <f t="shared" si="18"/>
        <v>-7.8020999923195666E-2</v>
      </c>
      <c r="R110" s="36">
        <f t="shared" si="19"/>
        <v>5.112972490086634E-3</v>
      </c>
      <c r="S110" s="36">
        <f t="shared" si="20"/>
        <v>9.9651210728202138E-3</v>
      </c>
      <c r="T110" s="36">
        <f t="shared" si="21"/>
        <v>0.16394847304451968</v>
      </c>
      <c r="U110" s="36">
        <f t="shared" si="22"/>
        <v>4.7075287472020267E-3</v>
      </c>
      <c r="V110" s="36">
        <f t="shared" si="23"/>
        <v>2.4876444777890134E-3</v>
      </c>
      <c r="W110" s="36">
        <f t="shared" si="24"/>
        <v>1.2322546821117669E-2</v>
      </c>
      <c r="X110" s="36">
        <f t="shared" si="25"/>
        <v>-2.1909118049240058E-2</v>
      </c>
      <c r="Y110" s="36">
        <f t="shared" si="26"/>
        <v>-1.0161798729376824E-2</v>
      </c>
      <c r="Z110" s="36">
        <f t="shared" si="27"/>
        <v>2.2014663555604094E-2</v>
      </c>
      <c r="AA110" s="46">
        <f t="shared" si="28"/>
        <v>9.9383677625167394E-2</v>
      </c>
      <c r="AB110" s="41">
        <f t="shared" si="15"/>
        <v>1099383.6776251674</v>
      </c>
      <c r="AC110" s="41">
        <f t="shared" si="16"/>
        <v>99383.677625167416</v>
      </c>
      <c r="AD110" s="98">
        <v>-31828.364355182624</v>
      </c>
      <c r="AE110">
        <f t="shared" si="29"/>
        <v>1232938.4687463753</v>
      </c>
    </row>
    <row r="111" spans="2:31">
      <c r="B111" s="112">
        <v>43620</v>
      </c>
      <c r="C111">
        <v>57.738799999999998</v>
      </c>
      <c r="D111">
        <v>167.322464</v>
      </c>
      <c r="E111">
        <v>31.689395999999999</v>
      </c>
      <c r="F111">
        <v>51.975037</v>
      </c>
      <c r="G111">
        <v>67.583374000000006</v>
      </c>
      <c r="H111">
        <v>95.203033000000005</v>
      </c>
      <c r="I111">
        <v>186.193375</v>
      </c>
      <c r="J111">
        <v>73.449005</v>
      </c>
      <c r="K111">
        <v>223.39726300000001</v>
      </c>
      <c r="L111">
        <v>43.401302000000001</v>
      </c>
      <c r="M111">
        <v>135.64595</v>
      </c>
      <c r="O111" s="33">
        <v>106</v>
      </c>
      <c r="P111" s="36">
        <f t="shared" si="17"/>
        <v>2.3511333291667574E-2</v>
      </c>
      <c r="Q111" s="36">
        <f t="shared" si="18"/>
        <v>2.020271780685854E-2</v>
      </c>
      <c r="R111" s="36">
        <f t="shared" si="19"/>
        <v>5.867528500157258E-3</v>
      </c>
      <c r="S111" s="36">
        <f t="shared" si="20"/>
        <v>-2.2784397209687358E-3</v>
      </c>
      <c r="T111" s="36">
        <f t="shared" si="21"/>
        <v>-2.6497843803223356E-2</v>
      </c>
      <c r="U111" s="36">
        <f t="shared" si="22"/>
        <v>3.034449461877535E-2</v>
      </c>
      <c r="V111" s="36">
        <f t="shared" si="23"/>
        <v>-6.1347836738079742E-3</v>
      </c>
      <c r="W111" s="36">
        <f t="shared" si="24"/>
        <v>1.8295257781152945E-3</v>
      </c>
      <c r="X111" s="36">
        <f t="shared" si="25"/>
        <v>1.7598846669625117E-2</v>
      </c>
      <c r="Y111" s="36">
        <f t="shared" si="26"/>
        <v>3.5930727653552499E-2</v>
      </c>
      <c r="Z111" s="36">
        <f t="shared" si="27"/>
        <v>1.6129942332029652E-2</v>
      </c>
      <c r="AA111" s="46">
        <f t="shared" si="28"/>
        <v>-1.2516066988572796E-2</v>
      </c>
      <c r="AB111" s="41">
        <f t="shared" si="15"/>
        <v>987483.93301142717</v>
      </c>
      <c r="AC111" s="41">
        <f t="shared" si="16"/>
        <v>-12516.066988572828</v>
      </c>
      <c r="AD111" s="98">
        <v>-31564.361043621437</v>
      </c>
      <c r="AE111">
        <f t="shared" si="29"/>
        <v>1220422.4017578023</v>
      </c>
    </row>
    <row r="112" spans="2:31">
      <c r="B112" s="112">
        <v>43621</v>
      </c>
      <c r="C112">
        <v>57.260181000000003</v>
      </c>
      <c r="D112">
        <v>167.99176</v>
      </c>
      <c r="E112">
        <v>32.264107000000003</v>
      </c>
      <c r="F112">
        <v>52.246006000000001</v>
      </c>
      <c r="G112">
        <v>68.267334000000005</v>
      </c>
      <c r="H112">
        <v>95.541397000000003</v>
      </c>
      <c r="I112">
        <v>190.45414700000001</v>
      </c>
      <c r="J112">
        <v>74.951049999999995</v>
      </c>
      <c r="K112">
        <v>225.262283</v>
      </c>
      <c r="L112">
        <v>44.101959000000001</v>
      </c>
      <c r="M112">
        <v>136.204849</v>
      </c>
      <c r="O112" s="33">
        <v>107</v>
      </c>
      <c r="P112" s="36">
        <f t="shared" si="17"/>
        <v>-8.3239305144051853E-3</v>
      </c>
      <c r="Q112" s="36">
        <f t="shared" si="18"/>
        <v>3.992057842760432E-3</v>
      </c>
      <c r="R112" s="36">
        <f t="shared" si="19"/>
        <v>1.7973260074425134E-2</v>
      </c>
      <c r="S112" s="36">
        <f t="shared" si="20"/>
        <v>5.1999021072973535E-3</v>
      </c>
      <c r="T112" s="36">
        <f t="shared" si="21"/>
        <v>1.0069373786593736E-2</v>
      </c>
      <c r="U112" s="36">
        <f t="shared" si="22"/>
        <v>3.5478294691825914E-3</v>
      </c>
      <c r="V112" s="36">
        <f t="shared" si="23"/>
        <v>2.2625683243073541E-2</v>
      </c>
      <c r="W112" s="36">
        <f t="shared" si="24"/>
        <v>2.024387789226743E-2</v>
      </c>
      <c r="X112" s="36">
        <f t="shared" si="25"/>
        <v>8.3137905300023178E-3</v>
      </c>
      <c r="Y112" s="36">
        <f t="shared" si="26"/>
        <v>1.6014762578521961E-2</v>
      </c>
      <c r="Z112" s="36">
        <f t="shared" si="27"/>
        <v>4.1118127259363096E-3</v>
      </c>
      <c r="AA112" s="46">
        <f t="shared" si="28"/>
        <v>1.7133440084978815E-2</v>
      </c>
      <c r="AB112" s="41">
        <f t="shared" si="15"/>
        <v>1017133.4400849788</v>
      </c>
      <c r="AC112" s="41">
        <f t="shared" si="16"/>
        <v>17133.440084978822</v>
      </c>
      <c r="AD112" s="98">
        <v>-31175.846633074107</v>
      </c>
      <c r="AE112">
        <f t="shared" si="29"/>
        <v>1237555.8418427813</v>
      </c>
    </row>
    <row r="113" spans="2:31">
      <c r="B113" s="112">
        <v>43622</v>
      </c>
      <c r="C113">
        <v>58.303702999999999</v>
      </c>
      <c r="D113">
        <v>168.15159600000001</v>
      </c>
      <c r="E113">
        <v>32.477299000000002</v>
      </c>
      <c r="F113">
        <v>52.567782999999999</v>
      </c>
      <c r="G113">
        <v>66.261077999999998</v>
      </c>
      <c r="H113">
        <v>95.749595999999997</v>
      </c>
      <c r="I113">
        <v>190.39149499999999</v>
      </c>
      <c r="J113">
        <v>75.102089000000007</v>
      </c>
      <c r="K113">
        <v>224.38078300000001</v>
      </c>
      <c r="L113">
        <v>44.749439000000002</v>
      </c>
      <c r="M113">
        <v>136.456345</v>
      </c>
      <c r="O113" s="33">
        <v>108</v>
      </c>
      <c r="P113" s="36">
        <f t="shared" si="17"/>
        <v>1.8060146949515663E-2</v>
      </c>
      <c r="Q113" s="36">
        <f t="shared" si="18"/>
        <v>9.5099908532060063E-4</v>
      </c>
      <c r="R113" s="36">
        <f t="shared" si="19"/>
        <v>6.5859790132397041E-3</v>
      </c>
      <c r="S113" s="36">
        <f t="shared" si="20"/>
        <v>6.1399938686062467E-3</v>
      </c>
      <c r="T113" s="36">
        <f t="shared" si="21"/>
        <v>-2.982871385830365E-2</v>
      </c>
      <c r="U113" s="36">
        <f t="shared" si="22"/>
        <v>2.1767787280003912E-3</v>
      </c>
      <c r="V113" s="36">
        <f t="shared" si="23"/>
        <v>-3.2901518965102399E-4</v>
      </c>
      <c r="W113" s="36">
        <f t="shared" si="24"/>
        <v>2.0131408381948005E-3</v>
      </c>
      <c r="X113" s="36">
        <f t="shared" si="25"/>
        <v>-3.9208927967948025E-3</v>
      </c>
      <c r="Y113" s="36">
        <f t="shared" si="26"/>
        <v>1.4574705094544812E-2</v>
      </c>
      <c r="Z113" s="36">
        <f t="shared" si="27"/>
        <v>1.8447514854081253E-3</v>
      </c>
      <c r="AA113" s="46">
        <f t="shared" si="28"/>
        <v>-1.7695802101384293E-2</v>
      </c>
      <c r="AB113" s="41">
        <f t="shared" si="15"/>
        <v>982304.19789861573</v>
      </c>
      <c r="AC113" s="41">
        <f t="shared" si="16"/>
        <v>-17695.802101384266</v>
      </c>
      <c r="AD113" s="98">
        <v>-30978.8200219844</v>
      </c>
      <c r="AE113">
        <f t="shared" si="29"/>
        <v>1219860.0397413969</v>
      </c>
    </row>
    <row r="114" spans="2:31">
      <c r="B114" s="112">
        <v>43623</v>
      </c>
      <c r="C114">
        <v>58.515552999999997</v>
      </c>
      <c r="D114">
        <v>173.16627500000001</v>
      </c>
      <c r="E114">
        <v>32.770836000000003</v>
      </c>
      <c r="F114">
        <v>52.948825999999997</v>
      </c>
      <c r="G114">
        <v>67.154785000000004</v>
      </c>
      <c r="H114">
        <v>94.699875000000006</v>
      </c>
      <c r="I114">
        <v>190.17666600000001</v>
      </c>
      <c r="J114">
        <v>74.103531000000004</v>
      </c>
      <c r="K114">
        <v>228.97383099999999</v>
      </c>
      <c r="L114">
        <v>45.940536000000002</v>
      </c>
      <c r="M114">
        <v>138.524338</v>
      </c>
      <c r="O114" s="33">
        <v>109</v>
      </c>
      <c r="P114" s="36">
        <f t="shared" si="17"/>
        <v>3.6269745159056184E-3</v>
      </c>
      <c r="Q114" s="36">
        <f t="shared" si="18"/>
        <v>2.9386330411773662E-2</v>
      </c>
      <c r="R114" s="36">
        <f t="shared" si="19"/>
        <v>8.997620554964017E-3</v>
      </c>
      <c r="S114" s="36">
        <f t="shared" si="20"/>
        <v>7.2224583409318454E-3</v>
      </c>
      <c r="T114" s="36">
        <f t="shared" si="21"/>
        <v>1.3397512825472045E-2</v>
      </c>
      <c r="U114" s="36">
        <f t="shared" si="22"/>
        <v>-1.1023728497305067E-2</v>
      </c>
      <c r="V114" s="36">
        <f t="shared" si="23"/>
        <v>-1.1289910446227603E-3</v>
      </c>
      <c r="W114" s="36">
        <f t="shared" si="24"/>
        <v>-1.3385191639639664E-2</v>
      </c>
      <c r="X114" s="36">
        <f t="shared" si="25"/>
        <v>2.02631891886112E-2</v>
      </c>
      <c r="Y114" s="36">
        <f t="shared" si="26"/>
        <v>2.6268956255704447E-2</v>
      </c>
      <c r="Z114" s="36">
        <f t="shared" si="27"/>
        <v>1.5041289198339535E-2</v>
      </c>
      <c r="AA114" s="46">
        <f t="shared" si="28"/>
        <v>-6.6564403138052409E-3</v>
      </c>
      <c r="AB114" s="41">
        <f t="shared" si="15"/>
        <v>993343.55968619476</v>
      </c>
      <c r="AC114" s="41">
        <f t="shared" si="16"/>
        <v>-6656.4403138052439</v>
      </c>
      <c r="AD114" s="98">
        <v>-30934.528644481441</v>
      </c>
      <c r="AE114">
        <f t="shared" si="29"/>
        <v>1213203.5994275915</v>
      </c>
    </row>
    <row r="115" spans="2:31">
      <c r="B115" s="112">
        <v>43626</v>
      </c>
      <c r="C115">
        <v>58.774475000000002</v>
      </c>
      <c r="D115">
        <v>174.63471999999999</v>
      </c>
      <c r="E115">
        <v>33.221958000000001</v>
      </c>
      <c r="F115">
        <v>52.728676</v>
      </c>
      <c r="G115">
        <v>67.255081000000004</v>
      </c>
      <c r="H115">
        <v>95.723557</v>
      </c>
      <c r="I115">
        <v>187.840408</v>
      </c>
      <c r="J115">
        <v>73.197272999999996</v>
      </c>
      <c r="K115">
        <v>230.24501000000001</v>
      </c>
      <c r="L115">
        <v>46.527630000000002</v>
      </c>
      <c r="M115">
        <v>139.548935</v>
      </c>
      <c r="O115" s="33">
        <v>110</v>
      </c>
      <c r="P115" s="36">
        <f t="shared" si="17"/>
        <v>4.4150798667313695E-3</v>
      </c>
      <c r="Q115" s="36">
        <f t="shared" si="18"/>
        <v>8.4442180827575351E-3</v>
      </c>
      <c r="R115" s="36">
        <f t="shared" si="19"/>
        <v>1.3672069322026813E-2</v>
      </c>
      <c r="S115" s="36">
        <f t="shared" si="20"/>
        <v>-4.166455760313389E-3</v>
      </c>
      <c r="T115" s="36">
        <f t="shared" si="21"/>
        <v>1.4923907239843544E-3</v>
      </c>
      <c r="U115" s="36">
        <f t="shared" si="22"/>
        <v>1.0751742584371051E-2</v>
      </c>
      <c r="V115" s="36">
        <f t="shared" si="23"/>
        <v>-1.2360752498598925E-2</v>
      </c>
      <c r="W115" s="36">
        <f t="shared" si="24"/>
        <v>-1.2305016813637628E-2</v>
      </c>
      <c r="X115" s="36">
        <f t="shared" si="25"/>
        <v>5.5362808898532069E-3</v>
      </c>
      <c r="Y115" s="36">
        <f t="shared" si="26"/>
        <v>1.2698465093470526E-2</v>
      </c>
      <c r="Z115" s="36">
        <f t="shared" si="27"/>
        <v>7.3692924587526222E-3</v>
      </c>
      <c r="AA115" s="46">
        <f t="shared" si="28"/>
        <v>-5.1950744754433245E-3</v>
      </c>
      <c r="AB115" s="41">
        <f t="shared" si="15"/>
        <v>994804.92552455666</v>
      </c>
      <c r="AC115" s="41">
        <f t="shared" si="16"/>
        <v>-5195.0744754433399</v>
      </c>
      <c r="AD115" s="98">
        <v>-30687.662075440167</v>
      </c>
      <c r="AE115">
        <f t="shared" si="29"/>
        <v>1208008.5249521481</v>
      </c>
    </row>
    <row r="116" spans="2:31">
      <c r="B116" s="112">
        <v>43627</v>
      </c>
      <c r="C116">
        <v>58.719540000000002</v>
      </c>
      <c r="D116">
        <v>177.91123999999999</v>
      </c>
      <c r="E116">
        <v>33.351730000000003</v>
      </c>
      <c r="F116">
        <v>53.050446000000001</v>
      </c>
      <c r="G116">
        <v>67.236862000000002</v>
      </c>
      <c r="H116">
        <v>96.018508999999995</v>
      </c>
      <c r="I116">
        <v>187.052719</v>
      </c>
      <c r="J116">
        <v>72.769317999999998</v>
      </c>
      <c r="K116">
        <v>228.138733</v>
      </c>
      <c r="L116">
        <v>47.066406000000001</v>
      </c>
      <c r="M116">
        <v>139.72593699999999</v>
      </c>
      <c r="O116" s="33">
        <v>111</v>
      </c>
      <c r="P116" s="36">
        <f t="shared" si="17"/>
        <v>-9.3511152892481538E-4</v>
      </c>
      <c r="Q116" s="36">
        <f t="shared" si="18"/>
        <v>1.8588296077405073E-2</v>
      </c>
      <c r="R116" s="36">
        <f t="shared" si="19"/>
        <v>3.8986022336059039E-3</v>
      </c>
      <c r="S116" s="36">
        <f t="shared" si="20"/>
        <v>6.0838280066485796E-3</v>
      </c>
      <c r="T116" s="36">
        <f t="shared" si="21"/>
        <v>-2.7093072945562287E-4</v>
      </c>
      <c r="U116" s="36">
        <f t="shared" si="22"/>
        <v>3.0765521494653162E-3</v>
      </c>
      <c r="V116" s="36">
        <f t="shared" si="23"/>
        <v>-4.2022117899342048E-3</v>
      </c>
      <c r="W116" s="36">
        <f t="shared" si="24"/>
        <v>-5.8637558538299182E-3</v>
      </c>
      <c r="X116" s="36">
        <f t="shared" si="25"/>
        <v>-9.1900808281282463E-3</v>
      </c>
      <c r="Y116" s="36">
        <f t="shared" si="26"/>
        <v>1.1513168453459819E-2</v>
      </c>
      <c r="Z116" s="36">
        <f t="shared" si="27"/>
        <v>1.2675828830031903E-3</v>
      </c>
      <c r="AA116" s="46">
        <f t="shared" si="28"/>
        <v>-6.9175375590758807E-3</v>
      </c>
      <c r="AB116" s="41">
        <f t="shared" si="15"/>
        <v>993082.46244092414</v>
      </c>
      <c r="AC116" s="41">
        <f t="shared" si="16"/>
        <v>-6917.5375590758631</v>
      </c>
      <c r="AD116" s="98">
        <v>-30633.198630204424</v>
      </c>
      <c r="AE116">
        <f t="shared" si="29"/>
        <v>1201090.9873930723</v>
      </c>
    </row>
    <row r="117" spans="2:31">
      <c r="B117" s="112">
        <v>43628</v>
      </c>
      <c r="C117">
        <v>58.084015000000001</v>
      </c>
      <c r="D117">
        <v>174.854477</v>
      </c>
      <c r="E117">
        <v>33.623638</v>
      </c>
      <c r="F117">
        <v>53.482295999999998</v>
      </c>
      <c r="G117">
        <v>66.990616000000003</v>
      </c>
      <c r="H117">
        <v>94.795295999999993</v>
      </c>
      <c r="I117">
        <v>189.31733700000001</v>
      </c>
      <c r="J117">
        <v>73.608444000000006</v>
      </c>
      <c r="K117">
        <v>226.867493</v>
      </c>
      <c r="L117">
        <v>46.916606999999999</v>
      </c>
      <c r="M117">
        <v>138.59878499999999</v>
      </c>
      <c r="O117" s="33">
        <v>112</v>
      </c>
      <c r="P117" s="36">
        <f t="shared" si="17"/>
        <v>-1.0882053572975092E-2</v>
      </c>
      <c r="Q117" s="36">
        <f t="shared" si="18"/>
        <v>-1.7330706252888982E-2</v>
      </c>
      <c r="R117" s="36">
        <f t="shared" si="19"/>
        <v>8.1196864462333464E-3</v>
      </c>
      <c r="S117" s="36">
        <f t="shared" si="20"/>
        <v>8.1074110616599759E-3</v>
      </c>
      <c r="T117" s="36">
        <f t="shared" si="21"/>
        <v>-3.669088921588608E-3</v>
      </c>
      <c r="U117" s="36">
        <f t="shared" si="22"/>
        <v>-1.2821187190550485E-2</v>
      </c>
      <c r="V117" s="36">
        <f t="shared" si="23"/>
        <v>1.2034141898933367E-2</v>
      </c>
      <c r="W117" s="36">
        <f t="shared" si="24"/>
        <v>1.1465337093792563E-2</v>
      </c>
      <c r="X117" s="36">
        <f t="shared" si="25"/>
        <v>-5.5878062104586859E-3</v>
      </c>
      <c r="Y117" s="36">
        <f t="shared" si="26"/>
        <v>-3.1877915396254252E-3</v>
      </c>
      <c r="Z117" s="36">
        <f t="shared" si="27"/>
        <v>-8.0995906793647123E-3</v>
      </c>
      <c r="AA117" s="46">
        <f t="shared" si="28"/>
        <v>-8.5745808060528651E-4</v>
      </c>
      <c r="AB117" s="41">
        <f t="shared" si="15"/>
        <v>999142.54191939475</v>
      </c>
      <c r="AC117" s="41">
        <f t="shared" si="16"/>
        <v>-857.45808060525451</v>
      </c>
      <c r="AD117" s="98">
        <v>-30616.050361054135</v>
      </c>
      <c r="AE117">
        <f t="shared" si="29"/>
        <v>1200233.5293124672</v>
      </c>
    </row>
    <row r="118" spans="2:31">
      <c r="B118" s="112">
        <v>43629</v>
      </c>
      <c r="C118">
        <v>58.594006</v>
      </c>
      <c r="D118">
        <v>177.28190599999999</v>
      </c>
      <c r="E118">
        <v>33.571109999999997</v>
      </c>
      <c r="F118">
        <v>53.084311999999997</v>
      </c>
      <c r="G118">
        <v>68.239975000000001</v>
      </c>
      <c r="H118">
        <v>95.029540999999995</v>
      </c>
      <c r="I118">
        <v>187.08847</v>
      </c>
      <c r="J118">
        <v>73.658775000000006</v>
      </c>
      <c r="K118">
        <v>227.294342</v>
      </c>
      <c r="L118">
        <v>46.906944000000003</v>
      </c>
      <c r="M118">
        <v>141.15116900000001</v>
      </c>
      <c r="O118" s="33">
        <v>113</v>
      </c>
      <c r="P118" s="36">
        <f t="shared" si="17"/>
        <v>8.7419077467719604E-3</v>
      </c>
      <c r="Q118" s="36">
        <f t="shared" si="18"/>
        <v>1.3787086869208832E-2</v>
      </c>
      <c r="R118" s="36">
        <f t="shared" si="19"/>
        <v>-1.5634558433028215E-3</v>
      </c>
      <c r="S118" s="36">
        <f t="shared" si="20"/>
        <v>-7.469241214429493E-3</v>
      </c>
      <c r="T118" s="36">
        <f t="shared" si="21"/>
        <v>1.8477986949114407E-2</v>
      </c>
      <c r="U118" s="36">
        <f t="shared" si="22"/>
        <v>2.4680133812057408E-3</v>
      </c>
      <c r="V118" s="36">
        <f t="shared" si="23"/>
        <v>-1.1843032226115041E-2</v>
      </c>
      <c r="W118" s="36">
        <f t="shared" si="24"/>
        <v>6.8353299941957991E-4</v>
      </c>
      <c r="X118" s="36">
        <f t="shared" si="25"/>
        <v>1.8797225693090098E-3</v>
      </c>
      <c r="Y118" s="36">
        <f t="shared" si="26"/>
        <v>-2.0598239847398895E-4</v>
      </c>
      <c r="Z118" s="36">
        <f t="shared" si="27"/>
        <v>1.8248116151126089E-2</v>
      </c>
      <c r="AA118" s="46">
        <f t="shared" si="28"/>
        <v>-3.2099987436334868E-3</v>
      </c>
      <c r="AB118" s="41">
        <f t="shared" si="15"/>
        <v>996790.00125636649</v>
      </c>
      <c r="AC118" s="41">
        <f t="shared" si="16"/>
        <v>-3209.9987436335068</v>
      </c>
      <c r="AD118" s="98">
        <v>-30569.691149396356</v>
      </c>
      <c r="AE118">
        <f t="shared" si="29"/>
        <v>1197023.5305688337</v>
      </c>
    </row>
    <row r="119" spans="2:31">
      <c r="B119" s="112">
        <v>43630</v>
      </c>
      <c r="C119">
        <v>58.335098000000002</v>
      </c>
      <c r="D119">
        <v>181.13781700000001</v>
      </c>
      <c r="E119">
        <v>33.700882</v>
      </c>
      <c r="F119">
        <v>53.016575000000003</v>
      </c>
      <c r="G119">
        <v>68.467963999999995</v>
      </c>
      <c r="H119">
        <v>95.272461000000007</v>
      </c>
      <c r="I119">
        <v>189.07569899999999</v>
      </c>
      <c r="J119">
        <v>74.296524000000005</v>
      </c>
      <c r="K119">
        <v>228.682999</v>
      </c>
      <c r="L119">
        <v>46.566284000000003</v>
      </c>
      <c r="M119">
        <v>141.13252299999999</v>
      </c>
      <c r="O119" s="33">
        <v>114</v>
      </c>
      <c r="P119" s="36">
        <f t="shared" si="17"/>
        <v>-4.4284684354964172E-3</v>
      </c>
      <c r="Q119" s="36">
        <f t="shared" si="18"/>
        <v>2.151700656735343E-2</v>
      </c>
      <c r="R119" s="36">
        <f t="shared" si="19"/>
        <v>3.8581334405382254E-3</v>
      </c>
      <c r="S119" s="36">
        <f t="shared" si="20"/>
        <v>-1.2768415254203467E-3</v>
      </c>
      <c r="T119" s="36">
        <f t="shared" si="21"/>
        <v>3.3354202108963355E-3</v>
      </c>
      <c r="U119" s="36">
        <f t="shared" si="22"/>
        <v>2.5529960734913689E-3</v>
      </c>
      <c r="V119" s="36">
        <f t="shared" si="23"/>
        <v>1.0565852099330289E-2</v>
      </c>
      <c r="W119" s="36">
        <f t="shared" si="24"/>
        <v>8.6208869041024486E-3</v>
      </c>
      <c r="X119" s="36">
        <f t="shared" si="25"/>
        <v>6.0909223696927611E-3</v>
      </c>
      <c r="Y119" s="36">
        <f t="shared" si="26"/>
        <v>-7.2889642420912283E-3</v>
      </c>
      <c r="Z119" s="36">
        <f t="shared" si="27"/>
        <v>-1.3210823406078896E-4</v>
      </c>
      <c r="AA119" s="46">
        <f t="shared" si="28"/>
        <v>1.0262556105541693E-2</v>
      </c>
      <c r="AB119" s="41">
        <f t="shared" si="15"/>
        <v>1010262.5561055416</v>
      </c>
      <c r="AC119" s="41">
        <f t="shared" si="16"/>
        <v>10262.556105541647</v>
      </c>
      <c r="AD119" s="98">
        <v>-30533.880730042234</v>
      </c>
      <c r="AE119">
        <f t="shared" si="29"/>
        <v>1207286.0866743755</v>
      </c>
    </row>
    <row r="120" spans="2:31">
      <c r="B120" s="112">
        <v>43633</v>
      </c>
      <c r="C120">
        <v>58.915691000000002</v>
      </c>
      <c r="D120">
        <v>188.809662</v>
      </c>
      <c r="E120">
        <v>33.728682999999997</v>
      </c>
      <c r="F120">
        <v>52.898018</v>
      </c>
      <c r="G120">
        <v>68.167006999999998</v>
      </c>
      <c r="H120">
        <v>94.751923000000005</v>
      </c>
      <c r="I120">
        <v>191.63574199999999</v>
      </c>
      <c r="J120">
        <v>73.952483999999998</v>
      </c>
      <c r="K120">
        <v>229.242233</v>
      </c>
      <c r="L120">
        <v>46.844127999999998</v>
      </c>
      <c r="M120">
        <v>143.79658499999999</v>
      </c>
      <c r="O120" s="33">
        <v>115</v>
      </c>
      <c r="P120" s="36">
        <f t="shared" si="17"/>
        <v>9.9035196318875175E-3</v>
      </c>
      <c r="Q120" s="36">
        <f t="shared" si="18"/>
        <v>4.1481266827151447E-2</v>
      </c>
      <c r="R120" s="36">
        <f t="shared" si="19"/>
        <v>8.2459382839804264E-4</v>
      </c>
      <c r="S120" s="36">
        <f t="shared" si="20"/>
        <v>-2.2387292658794622E-3</v>
      </c>
      <c r="T120" s="36">
        <f t="shared" si="21"/>
        <v>-4.4052775728882897E-3</v>
      </c>
      <c r="U120" s="36">
        <f t="shared" si="22"/>
        <v>-5.4786579602866571E-3</v>
      </c>
      <c r="V120" s="36">
        <f t="shared" si="23"/>
        <v>1.3448934343688218E-2</v>
      </c>
      <c r="W120" s="36">
        <f t="shared" si="24"/>
        <v>-4.6413884620784187E-3</v>
      </c>
      <c r="X120" s="36">
        <f t="shared" si="25"/>
        <v>2.4424698135723987E-3</v>
      </c>
      <c r="Y120" s="36">
        <f t="shared" si="26"/>
        <v>5.9489046980210373E-3</v>
      </c>
      <c r="Z120" s="36">
        <f t="shared" si="27"/>
        <v>1.8700368342799405E-2</v>
      </c>
      <c r="AA120" s="46">
        <f t="shared" si="28"/>
        <v>-2.3856237667081986E-3</v>
      </c>
      <c r="AB120" s="41">
        <f t="shared" si="15"/>
        <v>997614.37623329181</v>
      </c>
      <c r="AC120" s="41">
        <f t="shared" si="16"/>
        <v>-2385.6237667081878</v>
      </c>
      <c r="AD120" s="98">
        <v>-30526.407267631148</v>
      </c>
      <c r="AE120">
        <f t="shared" si="29"/>
        <v>1204900.4629076673</v>
      </c>
    </row>
    <row r="121" spans="2:31">
      <c r="B121" s="112">
        <v>43634</v>
      </c>
      <c r="C121">
        <v>59.425682000000002</v>
      </c>
      <c r="D121">
        <v>188.27024800000001</v>
      </c>
      <c r="E121">
        <v>33.880099999999999</v>
      </c>
      <c r="F121">
        <v>52.787936999999999</v>
      </c>
      <c r="G121">
        <v>67.711051999999995</v>
      </c>
      <c r="H121">
        <v>96.044578999999999</v>
      </c>
      <c r="I121">
        <v>192.73245199999999</v>
      </c>
      <c r="J121">
        <v>73.902145000000004</v>
      </c>
      <c r="K121">
        <v>228.990601</v>
      </c>
      <c r="L121">
        <v>47.945827000000001</v>
      </c>
      <c r="M121">
        <v>148.46345500000001</v>
      </c>
      <c r="O121" s="33">
        <v>116</v>
      </c>
      <c r="P121" s="36">
        <f t="shared" si="17"/>
        <v>8.6190339733442645E-3</v>
      </c>
      <c r="Q121" s="36">
        <f t="shared" si="18"/>
        <v>-2.8610082565353294E-3</v>
      </c>
      <c r="R121" s="36">
        <f t="shared" si="19"/>
        <v>4.4792184223030563E-3</v>
      </c>
      <c r="S121" s="36">
        <f t="shared" si="20"/>
        <v>-2.0831725428233426E-3</v>
      </c>
      <c r="T121" s="36">
        <f t="shared" si="21"/>
        <v>-6.7112632421380027E-3</v>
      </c>
      <c r="U121" s="36">
        <f t="shared" si="22"/>
        <v>1.3550308996205988E-2</v>
      </c>
      <c r="V121" s="36">
        <f t="shared" si="23"/>
        <v>5.7065750669008236E-3</v>
      </c>
      <c r="W121" s="36">
        <f t="shared" si="24"/>
        <v>-6.8092561302229143E-4</v>
      </c>
      <c r="X121" s="36">
        <f t="shared" si="25"/>
        <v>-1.0982714752090742E-3</v>
      </c>
      <c r="Y121" s="36">
        <f t="shared" si="26"/>
        <v>2.3246104738049979E-2</v>
      </c>
      <c r="Z121" s="36">
        <f t="shared" si="27"/>
        <v>3.1939136937017311E-2</v>
      </c>
      <c r="AA121" s="46">
        <f t="shared" si="28"/>
        <v>-1.3534525398305469E-2</v>
      </c>
      <c r="AB121" s="41">
        <f t="shared" si="15"/>
        <v>986465.4746016945</v>
      </c>
      <c r="AC121" s="41">
        <f t="shared" si="16"/>
        <v>-13534.525398305501</v>
      </c>
      <c r="AD121" s="98">
        <v>-30246.282621995313</v>
      </c>
      <c r="AE121">
        <f t="shared" si="29"/>
        <v>1191365.9375093617</v>
      </c>
    </row>
    <row r="122" spans="2:31">
      <c r="B122" s="112">
        <v>43635</v>
      </c>
      <c r="C122">
        <v>59.096153000000001</v>
      </c>
      <c r="D122">
        <v>187.28128100000001</v>
      </c>
      <c r="E122">
        <v>33.870834000000002</v>
      </c>
      <c r="F122">
        <v>52.914966999999997</v>
      </c>
      <c r="G122">
        <v>66.543769999999995</v>
      </c>
      <c r="H122">
        <v>95.350532999999999</v>
      </c>
      <c r="I122">
        <v>194.33264199999999</v>
      </c>
      <c r="J122">
        <v>74.581833000000003</v>
      </c>
      <c r="K122">
        <v>233.175217</v>
      </c>
      <c r="L122">
        <v>47.805691000000003</v>
      </c>
      <c r="M122">
        <v>148.98509200000001</v>
      </c>
      <c r="O122" s="33">
        <v>117</v>
      </c>
      <c r="P122" s="36">
        <f t="shared" si="17"/>
        <v>-5.560660600840971E-3</v>
      </c>
      <c r="Q122" s="36">
        <f t="shared" si="18"/>
        <v>-5.2667568079910847E-3</v>
      </c>
      <c r="R122" s="36">
        <f t="shared" si="19"/>
        <v>-2.7353128615964598E-4</v>
      </c>
      <c r="S122" s="36">
        <f t="shared" si="20"/>
        <v>2.4035302029905442E-3</v>
      </c>
      <c r="T122" s="36">
        <f t="shared" si="21"/>
        <v>-1.7389489590301396E-2</v>
      </c>
      <c r="U122" s="36">
        <f t="shared" si="22"/>
        <v>-7.2525263046679875E-3</v>
      </c>
      <c r="V122" s="36">
        <f t="shared" si="23"/>
        <v>8.2683721231434377E-3</v>
      </c>
      <c r="W122" s="36">
        <f t="shared" si="24"/>
        <v>9.1550988400664213E-3</v>
      </c>
      <c r="X122" s="36">
        <f t="shared" si="25"/>
        <v>1.8109216200191243E-2</v>
      </c>
      <c r="Y122" s="36">
        <f t="shared" si="26"/>
        <v>-2.9270784000440015E-3</v>
      </c>
      <c r="Z122" s="36">
        <f t="shared" si="27"/>
        <v>3.5074135679846593E-3</v>
      </c>
      <c r="AA122" s="46">
        <f t="shared" si="28"/>
        <v>-1.3692175737327162E-2</v>
      </c>
      <c r="AB122" s="41">
        <f t="shared" si="15"/>
        <v>986307.8242626728</v>
      </c>
      <c r="AC122" s="41">
        <f t="shared" si="16"/>
        <v>-13692.175737327198</v>
      </c>
      <c r="AD122" s="98">
        <v>-29866.947502495372</v>
      </c>
      <c r="AE122">
        <f t="shared" si="29"/>
        <v>1177673.7617720345</v>
      </c>
    </row>
    <row r="123" spans="2:31">
      <c r="B123" s="112">
        <v>43636</v>
      </c>
      <c r="C123">
        <v>60.108291999999999</v>
      </c>
      <c r="D123">
        <v>189.329117</v>
      </c>
      <c r="E123">
        <v>34.087105000000001</v>
      </c>
      <c r="F123">
        <v>52.694794000000002</v>
      </c>
      <c r="G123">
        <v>68.376778000000002</v>
      </c>
      <c r="H123">
        <v>95.593436999999994</v>
      </c>
      <c r="I123">
        <v>195.54628</v>
      </c>
      <c r="J123">
        <v>74.581833000000003</v>
      </c>
      <c r="K123">
        <v>230.91043099999999</v>
      </c>
      <c r="L123">
        <v>48.189857000000003</v>
      </c>
      <c r="M123">
        <v>151.611908</v>
      </c>
      <c r="O123" s="33">
        <v>118</v>
      </c>
      <c r="P123" s="36">
        <f t="shared" si="17"/>
        <v>1.6981972843285339E-2</v>
      </c>
      <c r="Q123" s="36">
        <f t="shared" si="18"/>
        <v>1.0875197253985915E-2</v>
      </c>
      <c r="R123" s="36">
        <f t="shared" si="19"/>
        <v>6.3648701919196849E-3</v>
      </c>
      <c r="S123" s="36">
        <f t="shared" si="20"/>
        <v>-4.1695638148513976E-3</v>
      </c>
      <c r="T123" s="36">
        <f t="shared" si="21"/>
        <v>2.7173337425482412E-2</v>
      </c>
      <c r="U123" s="36">
        <f t="shared" si="22"/>
        <v>2.5442451105436559E-3</v>
      </c>
      <c r="V123" s="36">
        <f t="shared" si="23"/>
        <v>6.2257375382236196E-3</v>
      </c>
      <c r="W123" s="36">
        <f t="shared" si="24"/>
        <v>0</v>
      </c>
      <c r="X123" s="36">
        <f t="shared" si="25"/>
        <v>-9.7602845033158067E-3</v>
      </c>
      <c r="Y123" s="36">
        <f t="shared" si="26"/>
        <v>8.0038722393057336E-3</v>
      </c>
      <c r="Z123" s="36">
        <f t="shared" si="27"/>
        <v>1.7477771687660085E-2</v>
      </c>
      <c r="AA123" s="46">
        <f t="shared" si="28"/>
        <v>2.0093658813897148E-2</v>
      </c>
      <c r="AB123" s="41">
        <f t="shared" si="15"/>
        <v>1020093.6588138972</v>
      </c>
      <c r="AC123" s="41">
        <f t="shared" si="16"/>
        <v>20093.658813897171</v>
      </c>
      <c r="AD123" s="98">
        <v>-29830.883868187317</v>
      </c>
      <c r="AE123">
        <f t="shared" si="29"/>
        <v>1197767.4205859317</v>
      </c>
    </row>
    <row r="124" spans="2:31">
      <c r="B124" s="112">
        <v>43637</v>
      </c>
      <c r="C124">
        <v>60.955669</v>
      </c>
      <c r="D124">
        <v>190.937408</v>
      </c>
      <c r="E124">
        <v>34.337390999999997</v>
      </c>
      <c r="F124">
        <v>52.779476000000003</v>
      </c>
      <c r="G124">
        <v>68.066710999999998</v>
      </c>
      <c r="H124">
        <v>94.942786999999996</v>
      </c>
      <c r="I124">
        <v>193.44262699999999</v>
      </c>
      <c r="J124">
        <v>74.858727000000002</v>
      </c>
      <c r="K124">
        <v>235.12309300000001</v>
      </c>
      <c r="L124">
        <v>48.025554999999997</v>
      </c>
      <c r="M124">
        <v>153.02783199999999</v>
      </c>
      <c r="O124" s="33">
        <v>119</v>
      </c>
      <c r="P124" s="36">
        <f t="shared" si="17"/>
        <v>1.3999060192449316E-2</v>
      </c>
      <c r="Q124" s="36">
        <f t="shared" si="18"/>
        <v>8.4588070938593531E-3</v>
      </c>
      <c r="R124" s="36">
        <f t="shared" si="19"/>
        <v>7.3157167651932403E-3</v>
      </c>
      <c r="S124" s="36">
        <f t="shared" si="20"/>
        <v>1.6057379339113357E-3</v>
      </c>
      <c r="T124" s="36">
        <f t="shared" si="21"/>
        <v>-4.5449956758867429E-3</v>
      </c>
      <c r="U124" s="36">
        <f t="shared" si="22"/>
        <v>-6.8296989985203917E-3</v>
      </c>
      <c r="V124" s="36">
        <f t="shared" si="23"/>
        <v>-1.081611054022405E-2</v>
      </c>
      <c r="W124" s="36">
        <f t="shared" si="24"/>
        <v>3.7057451721486342E-3</v>
      </c>
      <c r="X124" s="36">
        <f t="shared" si="25"/>
        <v>1.807928626814621E-2</v>
      </c>
      <c r="Y124" s="36">
        <f t="shared" si="26"/>
        <v>-3.4152981583677623E-3</v>
      </c>
      <c r="Z124" s="36">
        <f t="shared" si="27"/>
        <v>9.295794409683306E-3</v>
      </c>
      <c r="AA124" s="46">
        <f t="shared" si="28"/>
        <v>-1.7022397540979225E-2</v>
      </c>
      <c r="AB124" s="41">
        <f t="shared" si="15"/>
        <v>982977.6024590208</v>
      </c>
      <c r="AC124" s="41">
        <f t="shared" si="16"/>
        <v>-17022.397540979204</v>
      </c>
      <c r="AD124" s="98">
        <v>-29702.028852862772</v>
      </c>
      <c r="AE124">
        <f t="shared" si="29"/>
        <v>1180745.0230449527</v>
      </c>
    </row>
    <row r="125" spans="2:31">
      <c r="B125" s="112">
        <v>43640</v>
      </c>
      <c r="C125">
        <v>60.375053000000001</v>
      </c>
      <c r="D125">
        <v>192.39587399999999</v>
      </c>
      <c r="E125">
        <v>34.371383999999999</v>
      </c>
      <c r="F125">
        <v>53.287543999999997</v>
      </c>
      <c r="G125">
        <v>68.121429000000006</v>
      </c>
      <c r="H125">
        <v>94.266113000000004</v>
      </c>
      <c r="I125">
        <v>192.87631200000001</v>
      </c>
      <c r="J125">
        <v>75.227965999999995</v>
      </c>
      <c r="K125">
        <v>232.662643</v>
      </c>
      <c r="L125">
        <v>47.977241999999997</v>
      </c>
      <c r="M125">
        <v>155.44972200000001</v>
      </c>
      <c r="O125" s="33">
        <v>120</v>
      </c>
      <c r="P125" s="36">
        <f t="shared" si="17"/>
        <v>-9.5708724473935903E-3</v>
      </c>
      <c r="Q125" s="36">
        <f t="shared" si="18"/>
        <v>7.609425562478068E-3</v>
      </c>
      <c r="R125" s="36">
        <f t="shared" si="19"/>
        <v>9.8948068200807571E-4</v>
      </c>
      <c r="S125" s="36">
        <f t="shared" si="20"/>
        <v>9.5802047777182181E-3</v>
      </c>
      <c r="T125" s="36">
        <f t="shared" si="21"/>
        <v>8.0356487641837905E-4</v>
      </c>
      <c r="U125" s="36">
        <f t="shared" si="22"/>
        <v>-7.1526961463677687E-3</v>
      </c>
      <c r="V125" s="36">
        <f t="shared" si="23"/>
        <v>-2.9318542193414276E-3</v>
      </c>
      <c r="W125" s="36">
        <f t="shared" si="24"/>
        <v>4.920352864799883E-3</v>
      </c>
      <c r="X125" s="36">
        <f t="shared" si="25"/>
        <v>-1.051965676037455E-2</v>
      </c>
      <c r="Y125" s="36">
        <f t="shared" si="26"/>
        <v>-1.0064915937505979E-3</v>
      </c>
      <c r="Z125" s="36">
        <f t="shared" si="27"/>
        <v>1.5702534800955934E-2</v>
      </c>
      <c r="AA125" s="46">
        <f t="shared" si="28"/>
        <v>-2.6455261874374573E-2</v>
      </c>
      <c r="AB125" s="41">
        <f t="shared" si="15"/>
        <v>973544.73812562542</v>
      </c>
      <c r="AC125" s="41">
        <f t="shared" si="16"/>
        <v>-26455.261874374584</v>
      </c>
      <c r="AD125" s="98">
        <v>-29048.668705689255</v>
      </c>
      <c r="AE125">
        <f t="shared" si="29"/>
        <v>1154289.7611705782</v>
      </c>
    </row>
    <row r="126" spans="2:31">
      <c r="B126" s="112">
        <v>43641</v>
      </c>
      <c r="C126">
        <v>59.841521999999998</v>
      </c>
      <c r="D126">
        <v>188.639847</v>
      </c>
      <c r="E126">
        <v>34.210701</v>
      </c>
      <c r="F126">
        <v>52.906489999999998</v>
      </c>
      <c r="G126">
        <v>67.601630999999998</v>
      </c>
      <c r="H126">
        <v>93.485343999999998</v>
      </c>
      <c r="I126">
        <v>189.51409899999999</v>
      </c>
      <c r="J126">
        <v>74.632178999999994</v>
      </c>
      <c r="K126">
        <v>230.81727599999999</v>
      </c>
      <c r="L126">
        <v>47.250014999999998</v>
      </c>
      <c r="M126">
        <v>154.91880800000001</v>
      </c>
      <c r="O126" s="33">
        <v>121</v>
      </c>
      <c r="P126" s="36">
        <f t="shared" si="17"/>
        <v>-8.8762219843931903E-3</v>
      </c>
      <c r="Q126" s="36">
        <f t="shared" si="18"/>
        <v>-1.9715467375186285E-2</v>
      </c>
      <c r="R126" s="36">
        <f t="shared" si="19"/>
        <v>-4.6858678622675011E-3</v>
      </c>
      <c r="S126" s="36">
        <f t="shared" si="20"/>
        <v>-7.1765921514138796E-3</v>
      </c>
      <c r="T126" s="36">
        <f t="shared" si="21"/>
        <v>-7.6597232840981749E-3</v>
      </c>
      <c r="U126" s="36">
        <f t="shared" si="22"/>
        <v>-8.3170965831060283E-3</v>
      </c>
      <c r="V126" s="36">
        <f t="shared" si="23"/>
        <v>-1.7585690183037829E-2</v>
      </c>
      <c r="W126" s="36">
        <f t="shared" si="24"/>
        <v>-7.9512820295814871E-3</v>
      </c>
      <c r="X126" s="36">
        <f t="shared" si="25"/>
        <v>-7.9631357295195798E-3</v>
      </c>
      <c r="Y126" s="36">
        <f t="shared" si="26"/>
        <v>-1.5273802075074751E-2</v>
      </c>
      <c r="Z126" s="36">
        <f t="shared" si="27"/>
        <v>-3.4211878236578433E-3</v>
      </c>
      <c r="AA126" s="46">
        <f t="shared" si="28"/>
        <v>-2.0303717184906946E-2</v>
      </c>
      <c r="AB126" s="41">
        <f t="shared" si="15"/>
        <v>979696.28281509306</v>
      </c>
      <c r="AC126" s="41">
        <f t="shared" si="16"/>
        <v>-20303.717184906942</v>
      </c>
      <c r="AD126" s="98">
        <v>-28800.038086595363</v>
      </c>
      <c r="AE126">
        <f t="shared" si="29"/>
        <v>1133986.0439856714</v>
      </c>
    </row>
    <row r="127" spans="2:31">
      <c r="B127" s="112">
        <v>43642</v>
      </c>
      <c r="C127">
        <v>60.100445000000001</v>
      </c>
      <c r="D127">
        <v>187.461105</v>
      </c>
      <c r="E127">
        <v>34.037674000000003</v>
      </c>
      <c r="F127">
        <v>52.296829000000002</v>
      </c>
      <c r="G127">
        <v>67.337151000000006</v>
      </c>
      <c r="H127">
        <v>94.109961999999996</v>
      </c>
      <c r="I127">
        <v>185.010223</v>
      </c>
      <c r="J127">
        <v>73.264397000000002</v>
      </c>
      <c r="K127">
        <v>226.91223099999999</v>
      </c>
      <c r="L127">
        <v>48.271996000000001</v>
      </c>
      <c r="M127">
        <v>154.74177599999999</v>
      </c>
      <c r="O127" s="33">
        <v>122</v>
      </c>
      <c r="P127" s="36">
        <f t="shared" si="17"/>
        <v>4.3174780051240353E-3</v>
      </c>
      <c r="Q127" s="36">
        <f t="shared" si="18"/>
        <v>-6.2682418282168023E-3</v>
      </c>
      <c r="R127" s="36">
        <f t="shared" si="19"/>
        <v>-5.0705198684265138E-3</v>
      </c>
      <c r="S127" s="36">
        <f t="shared" si="20"/>
        <v>-1.1590277391566138E-2</v>
      </c>
      <c r="T127" s="36">
        <f t="shared" si="21"/>
        <v>-3.9200048311714948E-3</v>
      </c>
      <c r="U127" s="36">
        <f t="shared" si="22"/>
        <v>6.6592317426234114E-3</v>
      </c>
      <c r="V127" s="36">
        <f t="shared" si="23"/>
        <v>-2.4052339799232166E-2</v>
      </c>
      <c r="W127" s="36">
        <f t="shared" si="24"/>
        <v>-1.8496993431158505E-2</v>
      </c>
      <c r="X127" s="36">
        <f t="shared" si="25"/>
        <v>-1.7063089382067749E-2</v>
      </c>
      <c r="Y127" s="36">
        <f t="shared" si="26"/>
        <v>2.1398628152911072E-2</v>
      </c>
      <c r="Z127" s="36">
        <f t="shared" si="27"/>
        <v>-1.1433939508873703E-3</v>
      </c>
      <c r="AA127" s="46">
        <f t="shared" si="28"/>
        <v>-1.0620650097364587E-2</v>
      </c>
      <c r="AB127" s="41">
        <f t="shared" si="15"/>
        <v>989379.34990263544</v>
      </c>
      <c r="AC127" s="41">
        <f t="shared" si="16"/>
        <v>-10620.65009736456</v>
      </c>
      <c r="AD127" s="98">
        <v>-28715.906739319442</v>
      </c>
      <c r="AE127">
        <f t="shared" si="29"/>
        <v>1123365.3938883068</v>
      </c>
    </row>
    <row r="128" spans="2:31">
      <c r="B128" s="112">
        <v>43643</v>
      </c>
      <c r="C128">
        <v>59.488444999999999</v>
      </c>
      <c r="D128">
        <v>189.299149</v>
      </c>
      <c r="E128">
        <v>34.019142000000002</v>
      </c>
      <c r="F128">
        <v>52.220604000000002</v>
      </c>
      <c r="G128">
        <v>67.328033000000005</v>
      </c>
      <c r="H128">
        <v>94.422272000000007</v>
      </c>
      <c r="I128">
        <v>185.05519100000001</v>
      </c>
      <c r="J128">
        <v>73.222435000000004</v>
      </c>
      <c r="K128">
        <v>229.587051</v>
      </c>
      <c r="L128">
        <v>48.2575</v>
      </c>
      <c r="M128">
        <v>154.23651100000001</v>
      </c>
      <c r="O128" s="33">
        <v>123</v>
      </c>
      <c r="P128" s="36">
        <f t="shared" si="17"/>
        <v>-1.0235153828549498E-2</v>
      </c>
      <c r="Q128" s="36">
        <f t="shared" si="18"/>
        <v>9.7571788035867996E-3</v>
      </c>
      <c r="R128" s="36">
        <f t="shared" si="19"/>
        <v>-5.4460380450474814E-4</v>
      </c>
      <c r="S128" s="36">
        <f t="shared" si="20"/>
        <v>-1.4586086038738399E-3</v>
      </c>
      <c r="T128" s="36">
        <f t="shared" si="21"/>
        <v>-1.35417332722565E-4</v>
      </c>
      <c r="U128" s="36">
        <f t="shared" si="22"/>
        <v>3.3130704394118489E-3</v>
      </c>
      <c r="V128" s="36">
        <f t="shared" si="23"/>
        <v>2.4302730555271035E-4</v>
      </c>
      <c r="W128" s="36">
        <f t="shared" si="24"/>
        <v>-5.7291157948930827E-4</v>
      </c>
      <c r="X128" s="36">
        <f t="shared" si="25"/>
        <v>1.1718969634493374E-2</v>
      </c>
      <c r="Y128" s="36">
        <f t="shared" si="26"/>
        <v>-3.003434330366294E-4</v>
      </c>
      <c r="Z128" s="36">
        <f t="shared" si="27"/>
        <v>-3.2705563571341174E-3</v>
      </c>
      <c r="AA128" s="46">
        <f t="shared" si="28"/>
        <v>1.215399605037676E-3</v>
      </c>
      <c r="AB128" s="41">
        <f t="shared" si="15"/>
        <v>1001215.3996050376</v>
      </c>
      <c r="AC128" s="41">
        <f t="shared" si="16"/>
        <v>1215.3996050376445</v>
      </c>
      <c r="AD128" s="98">
        <v>-28599.585145407473</v>
      </c>
      <c r="AE128">
        <f t="shared" si="29"/>
        <v>1124580.7934933444</v>
      </c>
    </row>
    <row r="129" spans="2:31">
      <c r="B129" s="112">
        <v>43644</v>
      </c>
      <c r="C129">
        <v>60.123973999999997</v>
      </c>
      <c r="D129">
        <v>192.79544100000001</v>
      </c>
      <c r="E129">
        <v>34.139640999999997</v>
      </c>
      <c r="F129">
        <v>52.474640000000001</v>
      </c>
      <c r="G129">
        <v>68.458832000000001</v>
      </c>
      <c r="H129">
        <v>96.990157999999994</v>
      </c>
      <c r="I129">
        <v>183.79657</v>
      </c>
      <c r="J129">
        <v>73.574875000000006</v>
      </c>
      <c r="K129">
        <v>227.41549699999999</v>
      </c>
      <c r="L129">
        <v>47.817779999999999</v>
      </c>
      <c r="M129">
        <v>155.069366</v>
      </c>
      <c r="O129" s="33">
        <v>124</v>
      </c>
      <c r="P129" s="36">
        <f t="shared" si="17"/>
        <v>1.0626571819937774E-2</v>
      </c>
      <c r="Q129" s="36">
        <f t="shared" si="18"/>
        <v>1.8301172935908324E-2</v>
      </c>
      <c r="R129" s="36">
        <f t="shared" si="19"/>
        <v>3.5358355955734605E-3</v>
      </c>
      <c r="S129" s="36">
        <f t="shared" si="20"/>
        <v>4.8528756197169474E-3</v>
      </c>
      <c r="T129" s="36">
        <f t="shared" si="21"/>
        <v>1.6655884086043325E-2</v>
      </c>
      <c r="U129" s="36">
        <f t="shared" si="22"/>
        <v>2.6832531910825921E-2</v>
      </c>
      <c r="V129" s="36">
        <f t="shared" si="23"/>
        <v>-6.8245621578155845E-3</v>
      </c>
      <c r="W129" s="36">
        <f t="shared" si="24"/>
        <v>4.801732091316898E-3</v>
      </c>
      <c r="X129" s="36">
        <f t="shared" si="25"/>
        <v>-9.5035371401697658E-3</v>
      </c>
      <c r="Y129" s="36">
        <f t="shared" si="26"/>
        <v>-9.1537192576848069E-3</v>
      </c>
      <c r="Z129" s="36">
        <f t="shared" si="27"/>
        <v>5.385329376428041E-3</v>
      </c>
      <c r="AA129" s="46">
        <f t="shared" si="28"/>
        <v>1.1863420691374018E-2</v>
      </c>
      <c r="AB129" s="41">
        <f t="shared" si="15"/>
        <v>1011863.420691374</v>
      </c>
      <c r="AC129" s="41">
        <f t="shared" si="16"/>
        <v>11863.420691373991</v>
      </c>
      <c r="AD129" s="98">
        <v>-28187.979048625682</v>
      </c>
      <c r="AE129">
        <f t="shared" si="29"/>
        <v>1136444.2141847184</v>
      </c>
    </row>
    <row r="130" spans="2:31">
      <c r="B130" s="112">
        <v>43647</v>
      </c>
      <c r="C130">
        <v>60.069065000000002</v>
      </c>
      <c r="D130">
        <v>192.79544100000001</v>
      </c>
      <c r="E130">
        <v>34.179813000000003</v>
      </c>
      <c r="F130">
        <v>52.550849999999997</v>
      </c>
      <c r="G130">
        <v>69.142798999999997</v>
      </c>
      <c r="H130">
        <v>98.621123999999995</v>
      </c>
      <c r="I130">
        <v>181.86378500000001</v>
      </c>
      <c r="J130">
        <v>73.306342999999998</v>
      </c>
      <c r="K130">
        <v>226.13867200000001</v>
      </c>
      <c r="L130">
        <v>48.694797999999999</v>
      </c>
      <c r="M130">
        <v>154.53591900000001</v>
      </c>
      <c r="O130" s="33">
        <v>125</v>
      </c>
      <c r="P130" s="36">
        <f t="shared" si="17"/>
        <v>-9.1368026429359606E-4</v>
      </c>
      <c r="Q130" s="36">
        <f t="shared" si="18"/>
        <v>0</v>
      </c>
      <c r="R130" s="36">
        <f t="shared" si="19"/>
        <v>1.1760048500910494E-3</v>
      </c>
      <c r="S130" s="36">
        <f t="shared" si="20"/>
        <v>1.4512669900605434E-3</v>
      </c>
      <c r="T130" s="36">
        <f t="shared" si="21"/>
        <v>9.9413448529279205E-3</v>
      </c>
      <c r="U130" s="36">
        <f t="shared" si="22"/>
        <v>1.6675968575484434E-2</v>
      </c>
      <c r="V130" s="36">
        <f t="shared" si="23"/>
        <v>-1.0571575364512469E-2</v>
      </c>
      <c r="W130" s="36">
        <f t="shared" si="24"/>
        <v>-3.6564552342130408E-3</v>
      </c>
      <c r="X130" s="36">
        <f t="shared" si="25"/>
        <v>-5.6303236097125292E-3</v>
      </c>
      <c r="Y130" s="36">
        <f t="shared" si="26"/>
        <v>1.8174670272507066E-2</v>
      </c>
      <c r="Z130" s="36">
        <f t="shared" si="27"/>
        <v>-3.4459846373856794E-3</v>
      </c>
      <c r="AA130" s="46">
        <f t="shared" si="28"/>
        <v>6.0893049371858639E-3</v>
      </c>
      <c r="AB130" s="41">
        <f t="shared" si="15"/>
        <v>1006089.3049371858</v>
      </c>
      <c r="AC130" s="41">
        <f t="shared" si="16"/>
        <v>6089.304937185836</v>
      </c>
      <c r="AD130" s="98">
        <v>-28129.374344045878</v>
      </c>
      <c r="AE130">
        <f t="shared" si="29"/>
        <v>1142533.5191219044</v>
      </c>
    </row>
    <row r="131" spans="2:31">
      <c r="B131" s="112">
        <v>43648</v>
      </c>
      <c r="C131">
        <v>59.409996</v>
      </c>
      <c r="D131">
        <v>194.79331999999999</v>
      </c>
      <c r="E131">
        <v>34.482613000000001</v>
      </c>
      <c r="F131">
        <v>53.389153</v>
      </c>
      <c r="G131">
        <v>68.249099999999999</v>
      </c>
      <c r="H131">
        <v>98.725227000000004</v>
      </c>
      <c r="I131">
        <v>184.85740699999999</v>
      </c>
      <c r="J131">
        <v>74.195839000000007</v>
      </c>
      <c r="K131">
        <v>227.37823499999999</v>
      </c>
      <c r="L131">
        <v>48.979880999999999</v>
      </c>
      <c r="M131">
        <v>154.526566</v>
      </c>
      <c r="O131" s="33">
        <v>126</v>
      </c>
      <c r="P131" s="36">
        <f t="shared" si="17"/>
        <v>-1.1032488528052588E-2</v>
      </c>
      <c r="Q131" s="36">
        <f t="shared" si="18"/>
        <v>1.0309363408048477E-2</v>
      </c>
      <c r="R131" s="36">
        <f t="shared" si="19"/>
        <v>8.8200193499607567E-3</v>
      </c>
      <c r="S131" s="36">
        <f t="shared" si="20"/>
        <v>1.582632572866715E-2</v>
      </c>
      <c r="T131" s="36">
        <f t="shared" si="21"/>
        <v>-1.3009669586938385E-2</v>
      </c>
      <c r="U131" s="36">
        <f t="shared" si="22"/>
        <v>1.0550284728224142E-3</v>
      </c>
      <c r="V131" s="36">
        <f t="shared" si="23"/>
        <v>1.6326782112877782E-2</v>
      </c>
      <c r="W131" s="36">
        <f t="shared" si="24"/>
        <v>1.2060930496552571E-2</v>
      </c>
      <c r="X131" s="36">
        <f t="shared" si="25"/>
        <v>5.4664603131823371E-3</v>
      </c>
      <c r="Y131" s="36">
        <f t="shared" si="26"/>
        <v>5.8374148232678306E-3</v>
      </c>
      <c r="Z131" s="36">
        <f t="shared" si="27"/>
        <v>-6.0524977677914902E-5</v>
      </c>
      <c r="AA131" s="46">
        <f t="shared" si="28"/>
        <v>-7.9963109774601748E-3</v>
      </c>
      <c r="AB131" s="41">
        <f t="shared" si="15"/>
        <v>992003.68902253988</v>
      </c>
      <c r="AC131" s="41">
        <f t="shared" si="16"/>
        <v>-7996.310977460118</v>
      </c>
      <c r="AD131" s="98">
        <v>-27947.383690292365</v>
      </c>
      <c r="AE131">
        <f t="shared" si="29"/>
        <v>1134537.2081444443</v>
      </c>
    </row>
    <row r="132" spans="2:31">
      <c r="B132" s="112">
        <v>43649</v>
      </c>
      <c r="C132">
        <v>59.974915000000003</v>
      </c>
      <c r="D132">
        <v>196.990982</v>
      </c>
      <c r="E132">
        <v>34.705081999999997</v>
      </c>
      <c r="F132">
        <v>54.024242000000001</v>
      </c>
      <c r="G132">
        <v>67.647223999999994</v>
      </c>
      <c r="H132">
        <v>98.567970000000003</v>
      </c>
      <c r="I132">
        <v>188.938751</v>
      </c>
      <c r="J132">
        <v>74.875534000000002</v>
      </c>
      <c r="K132">
        <v>228.53391999999999</v>
      </c>
      <c r="L132">
        <v>49.385776999999997</v>
      </c>
      <c r="M132">
        <v>154.6763</v>
      </c>
      <c r="O132" s="33">
        <v>127</v>
      </c>
      <c r="P132" s="36">
        <f t="shared" si="17"/>
        <v>9.463896428648191E-3</v>
      </c>
      <c r="Q132" s="36">
        <f t="shared" si="18"/>
        <v>1.1218852001103454E-2</v>
      </c>
      <c r="R132" s="36">
        <f t="shared" si="19"/>
        <v>6.4309055739443961E-3</v>
      </c>
      <c r="S132" s="36">
        <f t="shared" si="20"/>
        <v>1.182527376093191E-2</v>
      </c>
      <c r="T132" s="36">
        <f t="shared" si="21"/>
        <v>-8.857928127706494E-3</v>
      </c>
      <c r="U132" s="36">
        <f t="shared" si="22"/>
        <v>-1.5941455224438878E-3</v>
      </c>
      <c r="V132" s="36">
        <f t="shared" si="23"/>
        <v>2.1838138847798966E-2</v>
      </c>
      <c r="W132" s="36">
        <f t="shared" si="24"/>
        <v>9.1191178628793612E-3</v>
      </c>
      <c r="X132" s="36">
        <f t="shared" si="25"/>
        <v>5.0697813720250416E-3</v>
      </c>
      <c r="Y132" s="36">
        <f t="shared" si="26"/>
        <v>8.2528458006613115E-3</v>
      </c>
      <c r="Z132" s="36">
        <f t="shared" si="27"/>
        <v>9.6851632484211696E-4</v>
      </c>
      <c r="AA132" s="46">
        <f t="shared" si="28"/>
        <v>8.1738383422235647E-3</v>
      </c>
      <c r="AB132" s="41">
        <f t="shared" si="15"/>
        <v>1008173.8383422235</v>
      </c>
      <c r="AC132" s="41">
        <f t="shared" si="16"/>
        <v>8173.8383422235493</v>
      </c>
      <c r="AD132" s="98">
        <v>-27940.025374731049</v>
      </c>
      <c r="AE132">
        <f t="shared" si="29"/>
        <v>1142711.0464866678</v>
      </c>
    </row>
    <row r="133" spans="2:31">
      <c r="B133" s="112">
        <v>43651</v>
      </c>
      <c r="C133">
        <v>59.731670000000001</v>
      </c>
      <c r="D133">
        <v>196.191833</v>
      </c>
      <c r="E133">
        <v>34.600033000000003</v>
      </c>
      <c r="F133">
        <v>53.575443</v>
      </c>
      <c r="G133">
        <v>67.245971999999995</v>
      </c>
      <c r="H133">
        <v>99.153343000000007</v>
      </c>
      <c r="I133">
        <v>187.92291299999999</v>
      </c>
      <c r="J133">
        <v>74.523078999999996</v>
      </c>
      <c r="K133">
        <v>230.192871</v>
      </c>
      <c r="L133">
        <v>49.342284999999997</v>
      </c>
      <c r="M133">
        <v>152.926376</v>
      </c>
      <c r="O133" s="33">
        <v>128</v>
      </c>
      <c r="P133" s="36">
        <f t="shared" si="17"/>
        <v>-4.0640259646924576E-3</v>
      </c>
      <c r="Q133" s="36">
        <f t="shared" si="18"/>
        <v>-4.0650306675253049E-3</v>
      </c>
      <c r="R133" s="36">
        <f t="shared" si="19"/>
        <v>-3.0314957402411643E-3</v>
      </c>
      <c r="S133" s="36">
        <f t="shared" si="20"/>
        <v>-8.3420616455689815E-3</v>
      </c>
      <c r="T133" s="36">
        <f t="shared" si="21"/>
        <v>-5.949198259892945E-3</v>
      </c>
      <c r="U133" s="36">
        <f t="shared" si="22"/>
        <v>5.9212100245287806E-3</v>
      </c>
      <c r="V133" s="36">
        <f t="shared" si="23"/>
        <v>-5.3910522472851328E-3</v>
      </c>
      <c r="W133" s="36">
        <f t="shared" si="24"/>
        <v>-4.7183256497844508E-3</v>
      </c>
      <c r="X133" s="36">
        <f t="shared" si="25"/>
        <v>7.2328813787106835E-3</v>
      </c>
      <c r="Y133" s="36">
        <f t="shared" si="26"/>
        <v>-8.8104642048704624E-4</v>
      </c>
      <c r="Z133" s="36">
        <f t="shared" si="27"/>
        <v>-1.1377943138383187E-2</v>
      </c>
      <c r="AA133" s="46">
        <f t="shared" si="28"/>
        <v>5.7999961212236439E-3</v>
      </c>
      <c r="AB133" s="41">
        <f t="shared" ref="AB133:AB196" si="30">(P133*$AH$12+Q133*$AI$12+R133*$AJ$12+S133*$AK$12+T133*$AL$12+U133*$AM$12+V133*$AN$12+W133*$AO$12+X133*$AP$12+Y133*$AQ$12+Z133*$AR$12)+$AS$12</f>
        <v>1005799.9961212237</v>
      </c>
      <c r="AC133" s="41">
        <f t="shared" ref="AC133:AC196" si="31">AB133-$AS$12</f>
        <v>5799.9961212236667</v>
      </c>
      <c r="AD133" s="98">
        <v>-27923.760790345375</v>
      </c>
      <c r="AE133">
        <f t="shared" si="29"/>
        <v>1148511.0426078914</v>
      </c>
    </row>
    <row r="134" spans="2:31">
      <c r="B134" s="112">
        <v>43654</v>
      </c>
      <c r="C134">
        <v>60.00629</v>
      </c>
      <c r="D134">
        <v>195.552505</v>
      </c>
      <c r="E134">
        <v>34.828677999999996</v>
      </c>
      <c r="F134">
        <v>53.770203000000002</v>
      </c>
      <c r="G134">
        <v>65.759513999999996</v>
      </c>
      <c r="H134">
        <v>98.611655999999996</v>
      </c>
      <c r="I134">
        <v>187.841995</v>
      </c>
      <c r="J134">
        <v>74.565055999999998</v>
      </c>
      <c r="K134">
        <v>230.98503099999999</v>
      </c>
      <c r="L134">
        <v>48.325145999999997</v>
      </c>
      <c r="M134">
        <v>153.36618000000001</v>
      </c>
      <c r="O134" s="33">
        <v>129</v>
      </c>
      <c r="P134" s="36">
        <f t="shared" ref="P134:P197" si="32">LN(C134/C133)</f>
        <v>4.5870245579331176E-3</v>
      </c>
      <c r="Q134" s="36">
        <f t="shared" ref="Q134:Q197" si="33">LN(D134/D133)</f>
        <v>-3.2640092304467554E-3</v>
      </c>
      <c r="R134" s="36">
        <f t="shared" ref="R134:R197" si="34">LN(E134/E133)</f>
        <v>6.5864920518788998E-3</v>
      </c>
      <c r="S134" s="36">
        <f t="shared" ref="S134:S197" si="35">LN(F134/F133)</f>
        <v>3.6286560463329701E-3</v>
      </c>
      <c r="T134" s="36">
        <f t="shared" ref="T134:T197" si="36">LN(G134/G133)</f>
        <v>-2.2352760567670448E-2</v>
      </c>
      <c r="U134" s="36">
        <f t="shared" ref="U134:U197" si="37">LN(H134/H133)</f>
        <v>-5.4781013565492432E-3</v>
      </c>
      <c r="V134" s="36">
        <f t="shared" ref="V134:V197" si="38">LN(I134/I133)</f>
        <v>-4.3068418326484994E-4</v>
      </c>
      <c r="W134" s="36">
        <f t="shared" ref="W134:W197" si="39">LN(J134/J133)</f>
        <v>5.6311659018657486E-4</v>
      </c>
      <c r="X134" s="36">
        <f t="shared" ref="X134:X197" si="40">LN(K134/K133)</f>
        <v>3.435380470934145E-3</v>
      </c>
      <c r="Y134" s="36">
        <f t="shared" ref="Y134:Y197" si="41">LN(L134/L133)</f>
        <v>-2.0829375037773268E-2</v>
      </c>
      <c r="Z134" s="36">
        <f t="shared" ref="Z134:Z197" si="42">LN(M134/M133)</f>
        <v>2.8717923021431527E-3</v>
      </c>
      <c r="AA134" s="46">
        <f t="shared" ref="AA134:AA197" si="43">P134*$AH$8+Q134*$AI$8+R134*$AJ$8+S134*$AK$8+T134*$AL$8+U134*$AM$8+V134*$AN$8+W134*$AO$8+X134*$AP$8+Y134*$AQ$8+Z134*$AR$8</f>
        <v>-2.0300991558139393E-2</v>
      </c>
      <c r="AB134" s="41">
        <f t="shared" si="30"/>
        <v>979699.00844186055</v>
      </c>
      <c r="AC134" s="41">
        <f t="shared" si="31"/>
        <v>-20300.991558139445</v>
      </c>
      <c r="AD134" s="98">
        <v>-27906.265219734167</v>
      </c>
      <c r="AE134">
        <f t="shared" si="29"/>
        <v>1128210.0510497519</v>
      </c>
    </row>
    <row r="135" spans="2:31">
      <c r="B135" s="112">
        <v>43655</v>
      </c>
      <c r="C135">
        <v>59.967067999999998</v>
      </c>
      <c r="D135">
        <v>198.99887100000001</v>
      </c>
      <c r="E135">
        <v>34.878117000000003</v>
      </c>
      <c r="F135">
        <v>53.262141999999997</v>
      </c>
      <c r="G135">
        <v>63.835338999999998</v>
      </c>
      <c r="H135">
        <v>99.031020999999996</v>
      </c>
      <c r="I135">
        <v>189.96357699999999</v>
      </c>
      <c r="J135">
        <v>74.447577999999993</v>
      </c>
      <c r="K135">
        <v>229.27020300000001</v>
      </c>
      <c r="L135">
        <v>48.619900000000001</v>
      </c>
      <c r="M135">
        <v>152.86085499999999</v>
      </c>
      <c r="O135" s="33">
        <v>130</v>
      </c>
      <c r="P135" s="36">
        <f t="shared" si="32"/>
        <v>-6.5384518781790729E-4</v>
      </c>
      <c r="Q135" s="36">
        <f t="shared" si="33"/>
        <v>1.747024019907718E-2</v>
      </c>
      <c r="R135" s="36">
        <f t="shared" si="34"/>
        <v>1.4184846194602017E-3</v>
      </c>
      <c r="S135" s="36">
        <f t="shared" si="35"/>
        <v>-9.4936687773224306E-3</v>
      </c>
      <c r="T135" s="36">
        <f t="shared" si="36"/>
        <v>-2.9697420385148665E-2</v>
      </c>
      <c r="U135" s="36">
        <f t="shared" si="37"/>
        <v>4.2436748552440208E-3</v>
      </c>
      <c r="V135" s="36">
        <f t="shared" si="38"/>
        <v>1.1231196459304413E-2</v>
      </c>
      <c r="W135" s="36">
        <f t="shared" si="39"/>
        <v>-1.576752536821649E-3</v>
      </c>
      <c r="X135" s="36">
        <f t="shared" si="40"/>
        <v>-7.4516738032086426E-3</v>
      </c>
      <c r="Y135" s="36">
        <f t="shared" si="41"/>
        <v>6.0808658187152548E-3</v>
      </c>
      <c r="Z135" s="36">
        <f t="shared" si="42"/>
        <v>-3.3003321125758401E-3</v>
      </c>
      <c r="AA135" s="46">
        <f t="shared" si="43"/>
        <v>-2.4111638161712508E-3</v>
      </c>
      <c r="AB135" s="41">
        <f t="shared" si="30"/>
        <v>997588.83618382877</v>
      </c>
      <c r="AC135" s="41">
        <f t="shared" si="31"/>
        <v>-2411.1638161712326</v>
      </c>
      <c r="AD135" s="98">
        <v>-27868.924862916698</v>
      </c>
      <c r="AE135">
        <f t="shared" ref="AE135:AE198" si="44">AE134+AC135</f>
        <v>1125798.8872335807</v>
      </c>
    </row>
    <row r="136" spans="2:31">
      <c r="B136" s="112">
        <v>43656</v>
      </c>
      <c r="C136">
        <v>60.814422999999998</v>
      </c>
      <c r="D136">
        <v>202.51512099999999</v>
      </c>
      <c r="E136">
        <v>34.909008</v>
      </c>
      <c r="F136">
        <v>53.075854999999997</v>
      </c>
      <c r="G136">
        <v>63.516162999999999</v>
      </c>
      <c r="H136">
        <v>98.742690999999994</v>
      </c>
      <c r="I136">
        <v>190.16137699999999</v>
      </c>
      <c r="J136">
        <v>74.774833999999998</v>
      </c>
      <c r="K136">
        <v>230.649506</v>
      </c>
      <c r="L136">
        <v>49.100689000000003</v>
      </c>
      <c r="M136">
        <v>150.48396299999999</v>
      </c>
      <c r="O136" s="33">
        <v>131</v>
      </c>
      <c r="P136" s="36">
        <f t="shared" si="32"/>
        <v>1.4031436361563123E-2</v>
      </c>
      <c r="Q136" s="36">
        <f t="shared" si="33"/>
        <v>1.7515404022181838E-2</v>
      </c>
      <c r="R136" s="36">
        <f t="shared" si="34"/>
        <v>8.8529229474757398E-4</v>
      </c>
      <c r="S136" s="36">
        <f t="shared" si="35"/>
        <v>-3.5036806376579411E-3</v>
      </c>
      <c r="T136" s="36">
        <f t="shared" si="36"/>
        <v>-5.0125308814474249E-3</v>
      </c>
      <c r="U136" s="36">
        <f t="shared" si="37"/>
        <v>-2.9157586350336655E-3</v>
      </c>
      <c r="V136" s="36">
        <f t="shared" si="38"/>
        <v>1.0407105125370688E-3</v>
      </c>
      <c r="W136" s="36">
        <f t="shared" si="39"/>
        <v>4.3861578199944993E-3</v>
      </c>
      <c r="X136" s="36">
        <f t="shared" si="40"/>
        <v>5.9980344751693173E-3</v>
      </c>
      <c r="Y136" s="36">
        <f t="shared" si="41"/>
        <v>9.8401551694775428E-3</v>
      </c>
      <c r="Z136" s="36">
        <f t="shared" si="42"/>
        <v>-1.5671542780816904E-2</v>
      </c>
      <c r="AA136" s="46">
        <f t="shared" si="43"/>
        <v>1.5064179937557411E-2</v>
      </c>
      <c r="AB136" s="41">
        <f t="shared" si="30"/>
        <v>1015064.1799375574</v>
      </c>
      <c r="AC136" s="41">
        <f t="shared" si="31"/>
        <v>15064.179937557434</v>
      </c>
      <c r="AD136" s="98">
        <v>-27802.18100223993</v>
      </c>
      <c r="AE136">
        <f t="shared" si="44"/>
        <v>1140863.0671711382</v>
      </c>
    </row>
    <row r="137" spans="2:31">
      <c r="B137" s="112">
        <v>43657</v>
      </c>
      <c r="C137">
        <v>60.861503999999996</v>
      </c>
      <c r="D137">
        <v>201.01670799999999</v>
      </c>
      <c r="E137">
        <v>35.199463000000002</v>
      </c>
      <c r="F137">
        <v>53.126643999999999</v>
      </c>
      <c r="G137">
        <v>63.379367999999999</v>
      </c>
      <c r="H137">
        <v>99.686278999999999</v>
      </c>
      <c r="I137">
        <v>188.12068199999999</v>
      </c>
      <c r="J137">
        <v>74.883926000000002</v>
      </c>
      <c r="K137">
        <v>243.39918499999999</v>
      </c>
      <c r="L137">
        <v>48.743110999999999</v>
      </c>
      <c r="M137">
        <v>150.90505999999999</v>
      </c>
      <c r="O137" s="33">
        <v>132</v>
      </c>
      <c r="P137" s="36">
        <f t="shared" si="32"/>
        <v>7.7387538374239174E-4</v>
      </c>
      <c r="Q137" s="36">
        <f t="shared" si="33"/>
        <v>-7.4265263812010899E-3</v>
      </c>
      <c r="R137" s="36">
        <f t="shared" si="34"/>
        <v>8.2859220193281288E-3</v>
      </c>
      <c r="S137" s="36">
        <f t="shared" si="35"/>
        <v>9.5645590923142565E-4</v>
      </c>
      <c r="T137" s="36">
        <f t="shared" si="36"/>
        <v>-2.1560263298851688E-3</v>
      </c>
      <c r="U137" s="36">
        <f t="shared" si="37"/>
        <v>9.5106587761925095E-3</v>
      </c>
      <c r="V137" s="36">
        <f t="shared" si="38"/>
        <v>-1.0789381880429891E-2</v>
      </c>
      <c r="W137" s="36">
        <f t="shared" si="39"/>
        <v>1.4578768302245303E-3</v>
      </c>
      <c r="X137" s="36">
        <f t="shared" si="40"/>
        <v>5.3803563921835142E-2</v>
      </c>
      <c r="Y137" s="36">
        <f t="shared" si="41"/>
        <v>-7.3091926508311728E-3</v>
      </c>
      <c r="Z137" s="36">
        <f t="shared" si="42"/>
        <v>2.7943769804302954E-3</v>
      </c>
      <c r="AA137" s="46">
        <f t="shared" si="43"/>
        <v>-6.5090925709175339E-3</v>
      </c>
      <c r="AB137" s="41">
        <f t="shared" si="30"/>
        <v>993490.90742908244</v>
      </c>
      <c r="AC137" s="41">
        <f t="shared" si="31"/>
        <v>-6509.0925709175644</v>
      </c>
      <c r="AD137" s="98">
        <v>-27783.089272539015</v>
      </c>
      <c r="AE137">
        <f t="shared" si="44"/>
        <v>1134353.9746002206</v>
      </c>
    </row>
    <row r="138" spans="2:31">
      <c r="B138" s="112">
        <v>43658</v>
      </c>
      <c r="C138">
        <v>60.908566</v>
      </c>
      <c r="D138">
        <v>204.652863</v>
      </c>
      <c r="E138">
        <v>35.409573000000002</v>
      </c>
      <c r="F138">
        <v>53.075854999999997</v>
      </c>
      <c r="G138">
        <v>65.221474000000001</v>
      </c>
      <c r="H138">
        <v>100.73468</v>
      </c>
      <c r="I138">
        <v>187.868988</v>
      </c>
      <c r="J138">
        <v>74.648964000000007</v>
      </c>
      <c r="K138">
        <v>247.81680299999999</v>
      </c>
      <c r="L138">
        <v>49.117603000000003</v>
      </c>
      <c r="M138">
        <v>154.75116</v>
      </c>
      <c r="O138" s="33">
        <v>133</v>
      </c>
      <c r="P138" s="36">
        <f t="shared" si="32"/>
        <v>7.7296502076739922E-4</v>
      </c>
      <c r="Q138" s="36">
        <f t="shared" si="33"/>
        <v>1.7927163596589121E-2</v>
      </c>
      <c r="R138" s="36">
        <f t="shared" si="34"/>
        <v>5.9513805047723646E-3</v>
      </c>
      <c r="S138" s="36">
        <f t="shared" si="35"/>
        <v>-9.5645590923143097E-4</v>
      </c>
      <c r="T138" s="36">
        <f t="shared" si="36"/>
        <v>2.8650387921919245E-2</v>
      </c>
      <c r="U138" s="36">
        <f t="shared" si="37"/>
        <v>1.0462085082925475E-2</v>
      </c>
      <c r="V138" s="36">
        <f t="shared" si="38"/>
        <v>-1.3388348546720605E-3</v>
      </c>
      <c r="W138" s="36">
        <f t="shared" si="39"/>
        <v>-3.1426155593505143E-3</v>
      </c>
      <c r="X138" s="36">
        <f t="shared" si="40"/>
        <v>1.7986943462720426E-2</v>
      </c>
      <c r="Y138" s="36">
        <f t="shared" si="41"/>
        <v>7.6536091505031044E-3</v>
      </c>
      <c r="Z138" s="36">
        <f t="shared" si="42"/>
        <v>2.516751014573481E-2</v>
      </c>
      <c r="AA138" s="46">
        <f t="shared" si="43"/>
        <v>5.7963119551987727E-3</v>
      </c>
      <c r="AB138" s="41">
        <f t="shared" si="30"/>
        <v>1005796.3119551988</v>
      </c>
      <c r="AC138" s="41">
        <f t="shared" si="31"/>
        <v>5796.311955198762</v>
      </c>
      <c r="AD138" s="98">
        <v>-27740.300416807644</v>
      </c>
      <c r="AE138">
        <f t="shared" si="44"/>
        <v>1140150.2865554192</v>
      </c>
    </row>
    <row r="139" spans="2:31">
      <c r="B139" s="112">
        <v>43661</v>
      </c>
      <c r="C139">
        <v>60.477043000000002</v>
      </c>
      <c r="D139">
        <v>203.69387800000001</v>
      </c>
      <c r="E139">
        <v>35.526978</v>
      </c>
      <c r="F139">
        <v>53.211334000000001</v>
      </c>
      <c r="G139">
        <v>65.604484999999997</v>
      </c>
      <c r="H139">
        <v>99.511536000000007</v>
      </c>
      <c r="I139">
        <v>189.41523699999999</v>
      </c>
      <c r="J139">
        <v>74.304924</v>
      </c>
      <c r="K139">
        <v>247.87278699999999</v>
      </c>
      <c r="L139">
        <v>49.579048</v>
      </c>
      <c r="M139">
        <v>155.340698</v>
      </c>
      <c r="O139" s="33">
        <v>134</v>
      </c>
      <c r="P139" s="36">
        <f t="shared" si="32"/>
        <v>-7.1099831588110054E-3</v>
      </c>
      <c r="Q139" s="36">
        <f t="shared" si="33"/>
        <v>-4.696923798986773E-3</v>
      </c>
      <c r="R139" s="36">
        <f t="shared" si="34"/>
        <v>3.3101442217301994E-3</v>
      </c>
      <c r="S139" s="36">
        <f t="shared" si="35"/>
        <v>2.5493020306049741E-3</v>
      </c>
      <c r="T139" s="36">
        <f t="shared" si="36"/>
        <v>5.855291980332039E-3</v>
      </c>
      <c r="U139" s="36">
        <f t="shared" si="37"/>
        <v>-1.221655256866429E-2</v>
      </c>
      <c r="V139" s="36">
        <f t="shared" si="38"/>
        <v>8.1967787406591174E-3</v>
      </c>
      <c r="W139" s="36">
        <f t="shared" si="39"/>
        <v>-4.6194243924839451E-3</v>
      </c>
      <c r="X139" s="36">
        <f t="shared" si="40"/>
        <v>2.2588330022427832E-4</v>
      </c>
      <c r="Y139" s="36">
        <f t="shared" si="41"/>
        <v>9.3508413436051135E-3</v>
      </c>
      <c r="Z139" s="36">
        <f t="shared" si="42"/>
        <v>3.8023488529508264E-3</v>
      </c>
      <c r="AA139" s="46">
        <f t="shared" si="43"/>
        <v>3.4269107106218435E-4</v>
      </c>
      <c r="AB139" s="41">
        <f t="shared" si="30"/>
        <v>1000342.6910710622</v>
      </c>
      <c r="AC139" s="41">
        <f t="shared" si="31"/>
        <v>342.69107106223237</v>
      </c>
      <c r="AD139" s="98">
        <v>-27417.436564658186</v>
      </c>
      <c r="AE139">
        <f t="shared" si="44"/>
        <v>1140492.9776264816</v>
      </c>
    </row>
    <row r="140" spans="2:31">
      <c r="B140" s="112">
        <v>43662</v>
      </c>
      <c r="C140">
        <v>59.574748999999997</v>
      </c>
      <c r="D140">
        <v>203.62394699999999</v>
      </c>
      <c r="E140">
        <v>35.459007</v>
      </c>
      <c r="F140">
        <v>53.473824</v>
      </c>
      <c r="G140">
        <v>65.951026999999996</v>
      </c>
      <c r="H140">
        <v>100.577438</v>
      </c>
      <c r="I140">
        <v>188.16566499999999</v>
      </c>
      <c r="J140">
        <v>73.692352</v>
      </c>
      <c r="K140">
        <v>246.66113300000001</v>
      </c>
      <c r="L140">
        <v>49.407516000000001</v>
      </c>
      <c r="M140">
        <v>155.48107899999999</v>
      </c>
      <c r="O140" s="33">
        <v>135</v>
      </c>
      <c r="P140" s="36">
        <f t="shared" si="32"/>
        <v>-1.5032028680985788E-2</v>
      </c>
      <c r="Q140" s="36">
        <f t="shared" si="33"/>
        <v>-3.4337314202802954E-4</v>
      </c>
      <c r="R140" s="36">
        <f t="shared" si="34"/>
        <v>-1.9150546625017037E-3</v>
      </c>
      <c r="S140" s="36">
        <f t="shared" si="35"/>
        <v>4.9208443723046877E-3</v>
      </c>
      <c r="T140" s="36">
        <f t="shared" si="36"/>
        <v>5.2683889299753968E-3</v>
      </c>
      <c r="U140" s="36">
        <f t="shared" si="37"/>
        <v>1.0654381015956038E-2</v>
      </c>
      <c r="V140" s="36">
        <f t="shared" si="38"/>
        <v>-6.6188546892998051E-3</v>
      </c>
      <c r="W140" s="36">
        <f t="shared" si="39"/>
        <v>-8.278199636871519E-3</v>
      </c>
      <c r="X140" s="36">
        <f t="shared" si="40"/>
        <v>-4.9001954183854092E-3</v>
      </c>
      <c r="Y140" s="36">
        <f t="shared" si="41"/>
        <v>-3.4657667619801854E-3</v>
      </c>
      <c r="Z140" s="36">
        <f t="shared" si="42"/>
        <v>9.0328940848372747E-4</v>
      </c>
      <c r="AA140" s="46">
        <f t="shared" si="43"/>
        <v>-6.3625243550966826E-3</v>
      </c>
      <c r="AB140" s="41">
        <f t="shared" si="30"/>
        <v>993637.47564490326</v>
      </c>
      <c r="AC140" s="41">
        <f t="shared" si="31"/>
        <v>-6362.5243550967425</v>
      </c>
      <c r="AD140" s="98">
        <v>-26946.62256440951</v>
      </c>
      <c r="AE140">
        <f t="shared" si="44"/>
        <v>1134130.4532713848</v>
      </c>
    </row>
    <row r="141" spans="2:31">
      <c r="B141" s="112">
        <v>43663</v>
      </c>
      <c r="C141">
        <v>59.221699000000001</v>
      </c>
      <c r="D141">
        <v>201.58612099999999</v>
      </c>
      <c r="E141">
        <v>35.409573000000002</v>
      </c>
      <c r="F141">
        <v>53.431491999999999</v>
      </c>
      <c r="G141">
        <v>65.020859000000002</v>
      </c>
      <c r="H141">
        <v>99.590157000000005</v>
      </c>
      <c r="I141">
        <v>187.65322900000001</v>
      </c>
      <c r="J141">
        <v>73.499343999999994</v>
      </c>
      <c r="K141">
        <v>248.51585399999999</v>
      </c>
      <c r="L141">
        <v>49.129677000000001</v>
      </c>
      <c r="M141">
        <v>152.60823099999999</v>
      </c>
      <c r="O141" s="33">
        <v>136</v>
      </c>
      <c r="P141" s="36">
        <f t="shared" si="32"/>
        <v>-5.9437979054755502E-3</v>
      </c>
      <c r="Q141" s="36">
        <f t="shared" si="33"/>
        <v>-1.005820605681196E-2</v>
      </c>
      <c r="R141" s="36">
        <f t="shared" si="34"/>
        <v>-1.3950895592285335E-3</v>
      </c>
      <c r="S141" s="36">
        <f t="shared" si="35"/>
        <v>-7.9195317494814969E-4</v>
      </c>
      <c r="T141" s="36">
        <f t="shared" si="36"/>
        <v>-1.4204325337326289E-2</v>
      </c>
      <c r="U141" s="36">
        <f t="shared" si="37"/>
        <v>-9.8646237527023339E-3</v>
      </c>
      <c r="V141" s="36">
        <f t="shared" si="38"/>
        <v>-2.727038612225985E-3</v>
      </c>
      <c r="W141" s="36">
        <f t="shared" si="39"/>
        <v>-2.6225407528593652E-3</v>
      </c>
      <c r="X141" s="36">
        <f t="shared" si="40"/>
        <v>7.4911787997026923E-3</v>
      </c>
      <c r="Y141" s="36">
        <f t="shared" si="41"/>
        <v>-5.6392866053922583E-3</v>
      </c>
      <c r="Z141" s="36">
        <f t="shared" si="42"/>
        <v>-1.8649989962491408E-2</v>
      </c>
      <c r="AA141" s="46">
        <f t="shared" si="43"/>
        <v>-3.0163403095641861E-3</v>
      </c>
      <c r="AB141" s="41">
        <f t="shared" si="30"/>
        <v>996983.65969043586</v>
      </c>
      <c r="AC141" s="41">
        <f t="shared" si="31"/>
        <v>-3016.3403095641406</v>
      </c>
      <c r="AD141" s="98">
        <v>-26629.111843645107</v>
      </c>
      <c r="AE141">
        <f t="shared" si="44"/>
        <v>1131114.1129618208</v>
      </c>
    </row>
    <row r="142" spans="2:31">
      <c r="B142" s="112">
        <v>43664</v>
      </c>
      <c r="C142">
        <v>58.719540000000002</v>
      </c>
      <c r="D142">
        <v>200.56720000000001</v>
      </c>
      <c r="E142">
        <v>35.446651000000003</v>
      </c>
      <c r="F142">
        <v>53.609313999999998</v>
      </c>
      <c r="G142">
        <v>65.276176000000007</v>
      </c>
      <c r="H142">
        <v>100.184273</v>
      </c>
      <c r="I142">
        <v>187.58131399999999</v>
      </c>
      <c r="J142">
        <v>74.137092999999993</v>
      </c>
      <c r="K142">
        <v>242.87725800000001</v>
      </c>
      <c r="L142">
        <v>49.687781999999999</v>
      </c>
      <c r="M142">
        <v>152.75794999999999</v>
      </c>
      <c r="O142" s="33">
        <v>137</v>
      </c>
      <c r="P142" s="36">
        <f t="shared" si="32"/>
        <v>-8.5154614056767736E-3</v>
      </c>
      <c r="Q142" s="36">
        <f t="shared" si="33"/>
        <v>-5.0673368941888475E-3</v>
      </c>
      <c r="R142" s="36">
        <f t="shared" si="34"/>
        <v>1.0465701187894411E-3</v>
      </c>
      <c r="S142" s="36">
        <f t="shared" si="35"/>
        <v>3.3225116705985569E-3</v>
      </c>
      <c r="T142" s="36">
        <f t="shared" si="36"/>
        <v>3.9190044006111755E-3</v>
      </c>
      <c r="U142" s="36">
        <f t="shared" si="37"/>
        <v>5.9478858382383294E-3</v>
      </c>
      <c r="V142" s="36">
        <f t="shared" si="38"/>
        <v>-3.8330693280826296E-4</v>
      </c>
      <c r="W142" s="36">
        <f t="shared" si="39"/>
        <v>8.6395063415233703E-3</v>
      </c>
      <c r="X142" s="36">
        <f t="shared" si="40"/>
        <v>-2.2950437676537167E-2</v>
      </c>
      <c r="Y142" s="36">
        <f t="shared" si="41"/>
        <v>1.129579610566152E-2</v>
      </c>
      <c r="Z142" s="36">
        <f t="shared" si="42"/>
        <v>9.8058672709970107E-4</v>
      </c>
      <c r="AA142" s="46">
        <f t="shared" si="43"/>
        <v>-3.1676678271622583E-3</v>
      </c>
      <c r="AB142" s="41">
        <f t="shared" si="30"/>
        <v>996832.33217283769</v>
      </c>
      <c r="AC142" s="41">
        <f t="shared" si="31"/>
        <v>-3167.6678271623095</v>
      </c>
      <c r="AD142" s="98">
        <v>-26583.443754014676</v>
      </c>
      <c r="AE142">
        <f t="shared" si="44"/>
        <v>1127946.4451346584</v>
      </c>
    </row>
    <row r="143" spans="2:31">
      <c r="B143" s="112">
        <v>43665</v>
      </c>
      <c r="C143">
        <v>58.837234000000002</v>
      </c>
      <c r="D143">
        <v>198.149765</v>
      </c>
      <c r="E143">
        <v>35.193275</v>
      </c>
      <c r="F143">
        <v>52.804878000000002</v>
      </c>
      <c r="G143">
        <v>65.267082000000002</v>
      </c>
      <c r="H143">
        <v>99.197029000000001</v>
      </c>
      <c r="I143">
        <v>184.794464</v>
      </c>
      <c r="J143">
        <v>73.205665999999994</v>
      </c>
      <c r="K143">
        <v>239.195877</v>
      </c>
      <c r="L143">
        <v>48.946055999999999</v>
      </c>
      <c r="M143">
        <v>154.97576900000001</v>
      </c>
      <c r="O143" s="33">
        <v>138</v>
      </c>
      <c r="P143" s="36">
        <f t="shared" si="32"/>
        <v>2.0023353026513016E-3</v>
      </c>
      <c r="Q143" s="36">
        <f t="shared" si="33"/>
        <v>-1.2126219021602781E-2</v>
      </c>
      <c r="R143" s="36">
        <f t="shared" si="34"/>
        <v>-7.1737642143311752E-3</v>
      </c>
      <c r="S143" s="36">
        <f t="shared" si="35"/>
        <v>-1.5119248828953541E-2</v>
      </c>
      <c r="T143" s="36">
        <f t="shared" si="36"/>
        <v>-1.3932546427964512E-4</v>
      </c>
      <c r="U143" s="36">
        <f t="shared" si="37"/>
        <v>-9.9031559984895066E-3</v>
      </c>
      <c r="V143" s="36">
        <f t="shared" si="38"/>
        <v>-1.4968224018536763E-2</v>
      </c>
      <c r="W143" s="36">
        <f t="shared" si="39"/>
        <v>-1.2643165007129888E-2</v>
      </c>
      <c r="X143" s="36">
        <f t="shared" si="40"/>
        <v>-1.5273419311995436E-2</v>
      </c>
      <c r="Y143" s="36">
        <f t="shared" si="41"/>
        <v>-1.5040274151980353E-2</v>
      </c>
      <c r="Z143" s="36">
        <f t="shared" si="42"/>
        <v>1.4414133142450398E-2</v>
      </c>
      <c r="AA143" s="46">
        <f t="shared" si="43"/>
        <v>-1.8540874118120828E-2</v>
      </c>
      <c r="AB143" s="41">
        <f t="shared" si="30"/>
        <v>981459.12588187912</v>
      </c>
      <c r="AC143" s="41">
        <f t="shared" si="31"/>
        <v>-18540.874118120875</v>
      </c>
      <c r="AD143" s="98">
        <v>-26503.760047013056</v>
      </c>
      <c r="AE143">
        <f t="shared" si="44"/>
        <v>1109405.5710165375</v>
      </c>
    </row>
    <row r="144" spans="2:31">
      <c r="B144" s="112">
        <v>43668</v>
      </c>
      <c r="C144">
        <v>58.899997999999997</v>
      </c>
      <c r="D144">
        <v>202.10557600000001</v>
      </c>
      <c r="E144">
        <v>34.859585000000003</v>
      </c>
      <c r="F144">
        <v>53.177460000000004</v>
      </c>
      <c r="G144">
        <v>65.631844000000001</v>
      </c>
      <c r="H144">
        <v>99.834784999999997</v>
      </c>
      <c r="I144">
        <v>185.81929</v>
      </c>
      <c r="J144">
        <v>72.853240999999997</v>
      </c>
      <c r="K144">
        <v>237.956345</v>
      </c>
      <c r="L144">
        <v>50.064670999999997</v>
      </c>
      <c r="M144">
        <v>154.53591900000001</v>
      </c>
      <c r="O144" s="33">
        <v>139</v>
      </c>
      <c r="P144" s="36">
        <f t="shared" si="32"/>
        <v>1.0661709109217258E-3</v>
      </c>
      <c r="Q144" s="36">
        <f t="shared" si="33"/>
        <v>1.9767080665284681E-2</v>
      </c>
      <c r="R144" s="36">
        <f t="shared" si="34"/>
        <v>-9.5268779559866106E-3</v>
      </c>
      <c r="S144" s="36">
        <f t="shared" si="35"/>
        <v>7.0310495490627485E-3</v>
      </c>
      <c r="T144" s="36">
        <f t="shared" si="36"/>
        <v>5.5731999534068648E-3</v>
      </c>
      <c r="U144" s="36">
        <f t="shared" si="37"/>
        <v>6.4086054376241717E-3</v>
      </c>
      <c r="V144" s="36">
        <f t="shared" si="38"/>
        <v>5.5304402550026962E-3</v>
      </c>
      <c r="W144" s="36">
        <f t="shared" si="39"/>
        <v>-4.8258020163043239E-3</v>
      </c>
      <c r="X144" s="36">
        <f t="shared" si="40"/>
        <v>-5.195552828431098E-3</v>
      </c>
      <c r="Y144" s="36">
        <f t="shared" si="41"/>
        <v>2.2596795962905151E-2</v>
      </c>
      <c r="Z144" s="36">
        <f t="shared" si="42"/>
        <v>-2.8422209121897637E-3</v>
      </c>
      <c r="AA144" s="46">
        <f t="shared" si="43"/>
        <v>1.0394723547349709E-2</v>
      </c>
      <c r="AB144" s="41">
        <f t="shared" si="30"/>
        <v>1010394.7235473497</v>
      </c>
      <c r="AC144" s="41">
        <f t="shared" si="31"/>
        <v>10394.723547349684</v>
      </c>
      <c r="AD144" s="98">
        <v>-26466.90951283637</v>
      </c>
      <c r="AE144">
        <f t="shared" si="44"/>
        <v>1119800.2945638872</v>
      </c>
    </row>
    <row r="145" spans="2:31">
      <c r="B145" s="112">
        <v>43669</v>
      </c>
      <c r="C145">
        <v>59.135371999999997</v>
      </c>
      <c r="D145">
        <v>202.145523</v>
      </c>
      <c r="E145">
        <v>34.634022000000002</v>
      </c>
      <c r="F145">
        <v>53.041972999999999</v>
      </c>
      <c r="G145">
        <v>66.789992999999996</v>
      </c>
      <c r="H145">
        <v>101.660774</v>
      </c>
      <c r="I145">
        <v>185.909164</v>
      </c>
      <c r="J145">
        <v>72.593086</v>
      </c>
      <c r="K145">
        <v>237.66738900000001</v>
      </c>
      <c r="L145">
        <v>50.456059000000003</v>
      </c>
      <c r="M145">
        <v>157.53980999999999</v>
      </c>
      <c r="O145" s="33">
        <v>140</v>
      </c>
      <c r="P145" s="36">
        <f t="shared" si="32"/>
        <v>3.9881996724030599E-3</v>
      </c>
      <c r="Q145" s="36">
        <f t="shared" si="33"/>
        <v>1.976345901287875E-4</v>
      </c>
      <c r="R145" s="36">
        <f t="shared" si="34"/>
        <v>-6.4916415153988766E-3</v>
      </c>
      <c r="S145" s="36">
        <f t="shared" si="35"/>
        <v>-2.5510788309168943E-3</v>
      </c>
      <c r="T145" s="36">
        <f t="shared" si="36"/>
        <v>1.7492258933607251E-2</v>
      </c>
      <c r="U145" s="36">
        <f t="shared" si="37"/>
        <v>1.8124855920601677E-2</v>
      </c>
      <c r="V145" s="36">
        <f t="shared" si="38"/>
        <v>4.8354652856983092E-4</v>
      </c>
      <c r="W145" s="36">
        <f t="shared" si="39"/>
        <v>-3.5773371910721259E-3</v>
      </c>
      <c r="X145" s="36">
        <f t="shared" si="40"/>
        <v>-1.2150614651647181E-3</v>
      </c>
      <c r="Y145" s="36">
        <f t="shared" si="41"/>
        <v>7.7872490152571892E-3</v>
      </c>
      <c r="Z145" s="36">
        <f t="shared" si="42"/>
        <v>1.9251633477399121E-2</v>
      </c>
      <c r="AA145" s="46">
        <f t="shared" si="43"/>
        <v>8.2972990953160929E-3</v>
      </c>
      <c r="AB145" s="41">
        <f t="shared" si="30"/>
        <v>1008297.2990953161</v>
      </c>
      <c r="AC145" s="41">
        <f t="shared" si="31"/>
        <v>8297.2990953160916</v>
      </c>
      <c r="AD145" s="98">
        <v>-26455.261874374584</v>
      </c>
      <c r="AE145">
        <f t="shared" si="44"/>
        <v>1128097.5936592033</v>
      </c>
    </row>
    <row r="146" spans="2:31">
      <c r="B146" s="112">
        <v>43670</v>
      </c>
      <c r="C146">
        <v>59.127524999999999</v>
      </c>
      <c r="D146">
        <v>204.443085</v>
      </c>
      <c r="E146">
        <v>34.606209</v>
      </c>
      <c r="F146">
        <v>52.694794000000002</v>
      </c>
      <c r="G146">
        <v>67.692824999999999</v>
      </c>
      <c r="H146">
        <v>102.071388</v>
      </c>
      <c r="I146">
        <v>184.10226399999999</v>
      </c>
      <c r="J146">
        <v>72.609879000000006</v>
      </c>
      <c r="K146">
        <v>234.051331</v>
      </c>
      <c r="L146">
        <v>50.414993000000003</v>
      </c>
      <c r="M146">
        <v>156.44494599999999</v>
      </c>
      <c r="O146" s="33">
        <v>141</v>
      </c>
      <c r="P146" s="36">
        <f t="shared" si="32"/>
        <v>-1.3270434279172863E-4</v>
      </c>
      <c r="Q146" s="36">
        <f t="shared" si="33"/>
        <v>1.1301774867252661E-2</v>
      </c>
      <c r="R146" s="36">
        <f t="shared" si="34"/>
        <v>-8.0337691235921201E-4</v>
      </c>
      <c r="S146" s="36">
        <f t="shared" si="35"/>
        <v>-6.5668784376883508E-3</v>
      </c>
      <c r="T146" s="36">
        <f t="shared" si="36"/>
        <v>1.3426928095539296E-2</v>
      </c>
      <c r="U146" s="36">
        <f t="shared" si="37"/>
        <v>4.0309252299934725E-3</v>
      </c>
      <c r="V146" s="36">
        <f t="shared" si="38"/>
        <v>-9.7668030047592114E-3</v>
      </c>
      <c r="W146" s="36">
        <f t="shared" si="39"/>
        <v>2.3130381772681422E-4</v>
      </c>
      <c r="X146" s="36">
        <f t="shared" si="40"/>
        <v>-1.5331716463289556E-2</v>
      </c>
      <c r="Y146" s="36">
        <f t="shared" si="41"/>
        <v>-8.1422769872139047E-4</v>
      </c>
      <c r="Z146" s="36">
        <f t="shared" si="42"/>
        <v>-6.9740228890029328E-3</v>
      </c>
      <c r="AA146" s="46">
        <f t="shared" si="43"/>
        <v>9.8203131764292191E-3</v>
      </c>
      <c r="AB146" s="41">
        <f t="shared" si="30"/>
        <v>1009820.3131764292</v>
      </c>
      <c r="AC146" s="41">
        <f t="shared" si="31"/>
        <v>9820.3131764292484</v>
      </c>
      <c r="AD146" s="98">
        <v>-26392.505434625316</v>
      </c>
      <c r="AE146">
        <f t="shared" si="44"/>
        <v>1137917.9068356324</v>
      </c>
    </row>
    <row r="147" spans="2:31">
      <c r="B147" s="112">
        <v>43671</v>
      </c>
      <c r="C147">
        <v>58.790168999999999</v>
      </c>
      <c r="D147">
        <v>200.49726899999999</v>
      </c>
      <c r="E147">
        <v>34.674182999999999</v>
      </c>
      <c r="F147">
        <v>51.560111999999997</v>
      </c>
      <c r="G147">
        <v>66.707932</v>
      </c>
      <c r="H147">
        <v>101.09287999999999</v>
      </c>
      <c r="I147">
        <v>184.66859400000001</v>
      </c>
      <c r="J147">
        <v>72.240662</v>
      </c>
      <c r="K147">
        <v>231.78654499999999</v>
      </c>
      <c r="L147">
        <v>50.016356999999999</v>
      </c>
      <c r="M147">
        <v>156.192307</v>
      </c>
      <c r="O147" s="33">
        <v>142</v>
      </c>
      <c r="P147" s="36">
        <f t="shared" si="32"/>
        <v>-5.7219049827185973E-3</v>
      </c>
      <c r="Q147" s="36">
        <f t="shared" si="33"/>
        <v>-1.948899808195545E-2</v>
      </c>
      <c r="R147" s="36">
        <f t="shared" si="34"/>
        <v>1.9622874481299841E-3</v>
      </c>
      <c r="S147" s="36">
        <f t="shared" si="35"/>
        <v>-2.1768314793792903E-2</v>
      </c>
      <c r="T147" s="36">
        <f t="shared" si="36"/>
        <v>-1.4656325636148404E-2</v>
      </c>
      <c r="U147" s="36">
        <f t="shared" si="37"/>
        <v>-9.6327526087916227E-3</v>
      </c>
      <c r="V147" s="36">
        <f t="shared" si="38"/>
        <v>3.0714490200862568E-3</v>
      </c>
      <c r="W147" s="36">
        <f t="shared" si="39"/>
        <v>-5.0979139887780143E-3</v>
      </c>
      <c r="X147" s="36">
        <f t="shared" si="40"/>
        <v>-9.7235710571094459E-3</v>
      </c>
      <c r="Y147" s="36">
        <f t="shared" si="41"/>
        <v>-7.9385190680802253E-3</v>
      </c>
      <c r="Z147" s="36">
        <f t="shared" si="42"/>
        <v>-1.6161801101283165E-3</v>
      </c>
      <c r="AA147" s="46">
        <f t="shared" si="43"/>
        <v>-7.5032516485370776E-4</v>
      </c>
      <c r="AB147" s="41">
        <f t="shared" si="30"/>
        <v>999249.67483514629</v>
      </c>
      <c r="AC147" s="41">
        <f t="shared" si="31"/>
        <v>-750.32516485371161</v>
      </c>
      <c r="AD147" s="98">
        <v>-26182.07451776939</v>
      </c>
      <c r="AE147">
        <f t="shared" si="44"/>
        <v>1137167.5816707788</v>
      </c>
    </row>
    <row r="148" spans="2:31">
      <c r="B148" s="112">
        <v>43672</v>
      </c>
      <c r="C148">
        <v>58.695995000000003</v>
      </c>
      <c r="D148">
        <v>199.538284</v>
      </c>
      <c r="E148">
        <v>34.921371000000001</v>
      </c>
      <c r="F148">
        <v>51.610911999999999</v>
      </c>
      <c r="G148">
        <v>66.762664999999998</v>
      </c>
      <c r="H148">
        <v>101.53846</v>
      </c>
      <c r="I148">
        <v>183.92243999999999</v>
      </c>
      <c r="J148">
        <v>72.450439000000003</v>
      </c>
      <c r="K148">
        <v>235.73820499999999</v>
      </c>
      <c r="L148">
        <v>50.190311000000001</v>
      </c>
      <c r="M148">
        <v>159.44882200000001</v>
      </c>
      <c r="O148" s="33">
        <v>143</v>
      </c>
      <c r="P148" s="36">
        <f t="shared" si="32"/>
        <v>-1.6031508215665949E-3</v>
      </c>
      <c r="Q148" s="36">
        <f t="shared" si="33"/>
        <v>-4.794508037336981E-3</v>
      </c>
      <c r="R148" s="36">
        <f t="shared" si="34"/>
        <v>7.1035870896071955E-3</v>
      </c>
      <c r="S148" s="36">
        <f t="shared" si="35"/>
        <v>9.8477270333956158E-4</v>
      </c>
      <c r="T148" s="36">
        <f t="shared" si="36"/>
        <v>8.2015071930775535E-4</v>
      </c>
      <c r="U148" s="36">
        <f t="shared" si="37"/>
        <v>4.3979447423821314E-3</v>
      </c>
      <c r="V148" s="36">
        <f t="shared" si="38"/>
        <v>-4.0486878432220569E-3</v>
      </c>
      <c r="W148" s="36">
        <f t="shared" si="39"/>
        <v>2.899655134751183E-3</v>
      </c>
      <c r="X148" s="36">
        <f t="shared" si="40"/>
        <v>1.690500495671627E-2</v>
      </c>
      <c r="Y148" s="36">
        <f t="shared" si="41"/>
        <v>3.4719081715976199E-3</v>
      </c>
      <c r="Z148" s="36">
        <f t="shared" si="42"/>
        <v>2.0635020300473945E-2</v>
      </c>
      <c r="AA148" s="46">
        <f t="shared" si="43"/>
        <v>-1.7064479948514427E-2</v>
      </c>
      <c r="AB148" s="41">
        <f t="shared" si="30"/>
        <v>982935.52005148563</v>
      </c>
      <c r="AC148" s="41">
        <f t="shared" si="31"/>
        <v>-17064.479948514374</v>
      </c>
      <c r="AD148" s="98">
        <v>-26171.958419475588</v>
      </c>
      <c r="AE148">
        <f t="shared" si="44"/>
        <v>1120103.1017222644</v>
      </c>
    </row>
    <row r="149" spans="2:31">
      <c r="B149" s="112">
        <v>43675</v>
      </c>
      <c r="C149">
        <v>59.111843</v>
      </c>
      <c r="D149">
        <v>195.73232999999999</v>
      </c>
      <c r="E149">
        <v>34.689632000000003</v>
      </c>
      <c r="F149">
        <v>52.042782000000003</v>
      </c>
      <c r="G149">
        <v>66.653198000000003</v>
      </c>
      <c r="H149">
        <v>101.21521</v>
      </c>
      <c r="I149">
        <v>184.80345199999999</v>
      </c>
      <c r="J149">
        <v>72.718970999999996</v>
      </c>
      <c r="K149">
        <v>236.55836500000001</v>
      </c>
      <c r="L149">
        <v>50.659019000000001</v>
      </c>
      <c r="M149">
        <v>159.327179</v>
      </c>
      <c r="O149" s="33">
        <v>144</v>
      </c>
      <c r="P149" s="36">
        <f t="shared" si="32"/>
        <v>7.0597972807120409E-3</v>
      </c>
      <c r="Q149" s="36">
        <f t="shared" si="33"/>
        <v>-1.9258055071630347E-2</v>
      </c>
      <c r="R149" s="36">
        <f t="shared" si="34"/>
        <v>-6.6581386881471383E-3</v>
      </c>
      <c r="S149" s="36">
        <f t="shared" si="35"/>
        <v>8.3329880947171191E-3</v>
      </c>
      <c r="T149" s="36">
        <f t="shared" si="36"/>
        <v>-1.6409896410117476E-3</v>
      </c>
      <c r="U149" s="36">
        <f t="shared" si="37"/>
        <v>-3.188600964690415E-3</v>
      </c>
      <c r="V149" s="36">
        <f t="shared" si="38"/>
        <v>4.7786916822071708E-3</v>
      </c>
      <c r="W149" s="36">
        <f t="shared" si="39"/>
        <v>3.6995715044819215E-3</v>
      </c>
      <c r="X149" s="36">
        <f t="shared" si="40"/>
        <v>3.473075505988459E-3</v>
      </c>
      <c r="Y149" s="36">
        <f t="shared" si="41"/>
        <v>9.2952798948645332E-3</v>
      </c>
      <c r="Z149" s="36">
        <f t="shared" si="42"/>
        <v>-7.6318797853488563E-4</v>
      </c>
      <c r="AA149" s="46">
        <f t="shared" si="43"/>
        <v>9.926580382857539E-4</v>
      </c>
      <c r="AB149" s="41">
        <f t="shared" si="30"/>
        <v>1000992.6580382858</v>
      </c>
      <c r="AC149" s="41">
        <f t="shared" si="31"/>
        <v>992.65803828579374</v>
      </c>
      <c r="AD149" s="98">
        <v>-26164.40805758303</v>
      </c>
      <c r="AE149">
        <f t="shared" si="44"/>
        <v>1121095.7597605502</v>
      </c>
    </row>
    <row r="150" spans="2:31">
      <c r="B150" s="112">
        <v>43676</v>
      </c>
      <c r="C150">
        <v>59.119689999999999</v>
      </c>
      <c r="D150">
        <v>196.83114599999999</v>
      </c>
      <c r="E150">
        <v>34.624737000000003</v>
      </c>
      <c r="F150">
        <v>51.712536</v>
      </c>
      <c r="G150">
        <v>67.211792000000003</v>
      </c>
      <c r="H150">
        <v>100.98803700000001</v>
      </c>
      <c r="I150">
        <v>187.57229599999999</v>
      </c>
      <c r="J150">
        <v>71.661659</v>
      </c>
      <c r="K150">
        <v>237.59288000000001</v>
      </c>
      <c r="L150">
        <v>50.441581999999997</v>
      </c>
      <c r="M150">
        <v>159.11198400000001</v>
      </c>
      <c r="O150" s="33">
        <v>145</v>
      </c>
      <c r="P150" s="36">
        <f t="shared" si="32"/>
        <v>1.3273954608241897E-4</v>
      </c>
      <c r="Q150" s="36">
        <f t="shared" si="33"/>
        <v>5.5981716938752384E-3</v>
      </c>
      <c r="R150" s="36">
        <f t="shared" si="34"/>
        <v>-1.8724838701543933E-3</v>
      </c>
      <c r="S150" s="36">
        <f t="shared" si="35"/>
        <v>-6.3658831492931856E-3</v>
      </c>
      <c r="T150" s="36">
        <f t="shared" si="36"/>
        <v>8.3456808563166993E-3</v>
      </c>
      <c r="U150" s="36">
        <f t="shared" si="37"/>
        <v>-2.2469777211965585E-3</v>
      </c>
      <c r="V150" s="36">
        <f t="shared" si="38"/>
        <v>1.4871511073979804E-2</v>
      </c>
      <c r="W150" s="36">
        <f t="shared" si="39"/>
        <v>-1.4646437004474735E-2</v>
      </c>
      <c r="X150" s="36">
        <f t="shared" si="40"/>
        <v>4.3636567549634594E-3</v>
      </c>
      <c r="Y150" s="36">
        <f t="shared" si="41"/>
        <v>-4.3014053942788347E-3</v>
      </c>
      <c r="Z150" s="36">
        <f t="shared" si="42"/>
        <v>-1.3515613515061207E-3</v>
      </c>
      <c r="AA150" s="46">
        <f t="shared" si="43"/>
        <v>2.3894124975223949E-2</v>
      </c>
      <c r="AB150" s="41">
        <f t="shared" si="30"/>
        <v>1023894.1249752239</v>
      </c>
      <c r="AC150" s="41">
        <f t="shared" si="31"/>
        <v>23894.124975223909</v>
      </c>
      <c r="AD150" s="98">
        <v>-26074.972367833834</v>
      </c>
      <c r="AE150">
        <f t="shared" si="44"/>
        <v>1144989.8847357742</v>
      </c>
    </row>
    <row r="151" spans="2:31">
      <c r="B151" s="112">
        <v>43677</v>
      </c>
      <c r="C151">
        <v>58.342936999999999</v>
      </c>
      <c r="D151">
        <v>194.02413899999999</v>
      </c>
      <c r="E151">
        <v>34.105659000000003</v>
      </c>
      <c r="F151">
        <v>50.908096</v>
      </c>
      <c r="G151">
        <v>66.076317000000003</v>
      </c>
      <c r="H151">
        <v>101.34626</v>
      </c>
      <c r="I151">
        <v>190.24229399999999</v>
      </c>
      <c r="J151">
        <v>71.292457999999996</v>
      </c>
      <c r="K151">
        <v>232.07547</v>
      </c>
      <c r="L151">
        <v>51.470795000000003</v>
      </c>
      <c r="M151">
        <v>155.013184</v>
      </c>
      <c r="O151" s="33">
        <v>146</v>
      </c>
      <c r="P151" s="36">
        <f t="shared" si="32"/>
        <v>-1.3225727063421708E-2</v>
      </c>
      <c r="Q151" s="36">
        <f t="shared" si="33"/>
        <v>-1.4363655133256324E-2</v>
      </c>
      <c r="R151" s="36">
        <f t="shared" si="34"/>
        <v>-1.5105045210824324E-2</v>
      </c>
      <c r="S151" s="36">
        <f t="shared" si="35"/>
        <v>-1.5678260061205467E-2</v>
      </c>
      <c r="T151" s="36">
        <f t="shared" si="36"/>
        <v>-1.703831613814568E-2</v>
      </c>
      <c r="U151" s="36">
        <f t="shared" si="37"/>
        <v>3.5409061102846706E-3</v>
      </c>
      <c r="V151" s="36">
        <f t="shared" si="38"/>
        <v>1.4134141561469539E-2</v>
      </c>
      <c r="W151" s="36">
        <f t="shared" si="39"/>
        <v>-5.1653191754189665E-3</v>
      </c>
      <c r="X151" s="36">
        <f t="shared" si="40"/>
        <v>-2.3496000218210304E-2</v>
      </c>
      <c r="Y151" s="36">
        <f t="shared" si="41"/>
        <v>2.0198684834480146E-2</v>
      </c>
      <c r="Z151" s="36">
        <f t="shared" si="42"/>
        <v>-2.6098084836312197E-2</v>
      </c>
      <c r="AA151" s="46">
        <f t="shared" si="43"/>
        <v>2.4157750178795241E-2</v>
      </c>
      <c r="AB151" s="41">
        <f t="shared" si="30"/>
        <v>1024157.7501787952</v>
      </c>
      <c r="AC151" s="41">
        <f t="shared" si="31"/>
        <v>24157.750178795191</v>
      </c>
      <c r="AD151" s="98">
        <v>-25831.072573053068</v>
      </c>
      <c r="AE151">
        <f t="shared" si="44"/>
        <v>1169147.6349145696</v>
      </c>
    </row>
    <row r="152" spans="2:31">
      <c r="B152" s="112">
        <v>43678</v>
      </c>
      <c r="C152">
        <v>56.852192000000002</v>
      </c>
      <c r="D152">
        <v>192.52572599999999</v>
      </c>
      <c r="E152">
        <v>33.796669000000001</v>
      </c>
      <c r="F152">
        <v>51.153663999999999</v>
      </c>
      <c r="G152">
        <v>65.645949999999999</v>
      </c>
      <c r="H152">
        <v>98.672828999999993</v>
      </c>
      <c r="I152">
        <v>190.053482</v>
      </c>
      <c r="J152">
        <v>72.106392</v>
      </c>
      <c r="K152">
        <v>232.29916399999999</v>
      </c>
      <c r="L152">
        <v>50.357013999999999</v>
      </c>
      <c r="M152">
        <v>150.85829200000001</v>
      </c>
      <c r="O152" s="33">
        <v>147</v>
      </c>
      <c r="P152" s="36">
        <f t="shared" si="32"/>
        <v>-2.588352892942257E-2</v>
      </c>
      <c r="Q152" s="36">
        <f t="shared" si="33"/>
        <v>-7.7527928008357047E-3</v>
      </c>
      <c r="R152" s="36">
        <f t="shared" si="34"/>
        <v>-9.1010762632454893E-3</v>
      </c>
      <c r="S152" s="36">
        <f t="shared" si="35"/>
        <v>4.8121544030042748E-3</v>
      </c>
      <c r="T152" s="36">
        <f t="shared" si="36"/>
        <v>-6.5344841259011004E-3</v>
      </c>
      <c r="U152" s="36">
        <f t="shared" si="37"/>
        <v>-2.6733350605030459E-2</v>
      </c>
      <c r="V152" s="36">
        <f t="shared" si="38"/>
        <v>-9.9297456048530442E-4</v>
      </c>
      <c r="W152" s="36">
        <f t="shared" si="39"/>
        <v>1.1352151583438476E-2</v>
      </c>
      <c r="X152" s="36">
        <f t="shared" si="40"/>
        <v>9.6342048391187931E-4</v>
      </c>
      <c r="Y152" s="36">
        <f t="shared" si="41"/>
        <v>-2.1876645107698992E-2</v>
      </c>
      <c r="Z152" s="36">
        <f t="shared" si="42"/>
        <v>-2.7169238760407104E-2</v>
      </c>
      <c r="AA152" s="46">
        <f t="shared" si="43"/>
        <v>-9.3721967547870724E-3</v>
      </c>
      <c r="AB152" s="41">
        <f t="shared" si="30"/>
        <v>990627.80324521288</v>
      </c>
      <c r="AC152" s="41">
        <f t="shared" si="31"/>
        <v>-9372.1967547871172</v>
      </c>
      <c r="AD152" s="98">
        <v>-25787.207515567308</v>
      </c>
      <c r="AE152">
        <f t="shared" si="44"/>
        <v>1159775.4381597824</v>
      </c>
    </row>
    <row r="153" spans="2:31">
      <c r="B153" s="112">
        <v>43679</v>
      </c>
      <c r="C153">
        <v>56.295135000000002</v>
      </c>
      <c r="D153">
        <v>188.81965600000001</v>
      </c>
      <c r="E153">
        <v>33.802849000000002</v>
      </c>
      <c r="F153">
        <v>50.696399999999997</v>
      </c>
      <c r="G153">
        <v>63.228523000000003</v>
      </c>
      <c r="H153">
        <v>98.664078000000003</v>
      </c>
      <c r="I153">
        <v>193.703339</v>
      </c>
      <c r="J153">
        <v>72.274231</v>
      </c>
      <c r="K153">
        <v>233.04473899999999</v>
      </c>
      <c r="L153">
        <v>49.291556999999997</v>
      </c>
      <c r="M153">
        <v>148.50950599999999</v>
      </c>
      <c r="O153" s="33">
        <v>148</v>
      </c>
      <c r="P153" s="36">
        <f t="shared" si="32"/>
        <v>-9.8466577272060436E-3</v>
      </c>
      <c r="Q153" s="36">
        <f t="shared" si="33"/>
        <v>-1.9437427895238626E-2</v>
      </c>
      <c r="R153" s="36">
        <f t="shared" si="34"/>
        <v>1.8284154088835577E-4</v>
      </c>
      <c r="S153" s="36">
        <f t="shared" si="35"/>
        <v>-8.9792201267835485E-3</v>
      </c>
      <c r="T153" s="36">
        <f t="shared" si="36"/>
        <v>-3.7520395428648386E-2</v>
      </c>
      <c r="U153" s="36">
        <f t="shared" si="37"/>
        <v>-8.8690961450319972E-5</v>
      </c>
      <c r="V153" s="36">
        <f t="shared" si="38"/>
        <v>1.9022291499515284E-2</v>
      </c>
      <c r="W153" s="36">
        <f t="shared" si="39"/>
        <v>2.324952921184681E-3</v>
      </c>
      <c r="X153" s="36">
        <f t="shared" si="40"/>
        <v>3.204407033898508E-3</v>
      </c>
      <c r="Y153" s="36">
        <f t="shared" si="41"/>
        <v>-2.1385105552592758E-2</v>
      </c>
      <c r="Z153" s="36">
        <f t="shared" si="42"/>
        <v>-1.569196294413043E-2</v>
      </c>
      <c r="AA153" s="46">
        <f t="shared" si="43"/>
        <v>2.8816969078326888E-3</v>
      </c>
      <c r="AB153" s="41">
        <f t="shared" si="30"/>
        <v>1002881.6969078326</v>
      </c>
      <c r="AC153" s="41">
        <f t="shared" si="31"/>
        <v>2881.6969078326365</v>
      </c>
      <c r="AD153" s="98">
        <v>-25006.696079193731</v>
      </c>
      <c r="AE153">
        <f t="shared" si="44"/>
        <v>1162657.1350676152</v>
      </c>
    </row>
    <row r="154" spans="2:31">
      <c r="B154" s="112">
        <v>43682</v>
      </c>
      <c r="C154">
        <v>55.141762</v>
      </c>
      <c r="D154">
        <v>181.537384</v>
      </c>
      <c r="E154">
        <v>32.696686</v>
      </c>
      <c r="F154">
        <v>49.697223999999999</v>
      </c>
      <c r="G154">
        <v>60.490608000000002</v>
      </c>
      <c r="H154">
        <v>95.728522999999996</v>
      </c>
      <c r="I154">
        <v>192.29196200000001</v>
      </c>
      <c r="J154">
        <v>71.728797999999998</v>
      </c>
      <c r="K154">
        <v>228.394104</v>
      </c>
      <c r="L154">
        <v>46.71125</v>
      </c>
      <c r="M154">
        <v>141.36004600000001</v>
      </c>
      <c r="O154" s="33">
        <v>149</v>
      </c>
      <c r="P154" s="36">
        <f t="shared" si="32"/>
        <v>-2.0700759225077137E-2</v>
      </c>
      <c r="Q154" s="36">
        <f t="shared" si="33"/>
        <v>-3.9330753514521276E-2</v>
      </c>
      <c r="R154" s="36">
        <f t="shared" si="34"/>
        <v>-3.3271361675954444E-2</v>
      </c>
      <c r="S154" s="36">
        <f t="shared" si="35"/>
        <v>-1.9905825747095762E-2</v>
      </c>
      <c r="T154" s="36">
        <f t="shared" si="36"/>
        <v>-4.4267399316289362E-2</v>
      </c>
      <c r="U154" s="36">
        <f t="shared" si="37"/>
        <v>-3.0204628796240484E-2</v>
      </c>
      <c r="V154" s="36">
        <f t="shared" si="38"/>
        <v>-7.3129558121307892E-3</v>
      </c>
      <c r="W154" s="36">
        <f t="shared" si="39"/>
        <v>-7.5753352151439173E-3</v>
      </c>
      <c r="X154" s="36">
        <f t="shared" si="40"/>
        <v>-2.0157784921235995E-2</v>
      </c>
      <c r="Y154" s="36">
        <f t="shared" si="41"/>
        <v>-5.3767773755032812E-2</v>
      </c>
      <c r="Z154" s="36">
        <f t="shared" si="42"/>
        <v>-4.9338816240305061E-2</v>
      </c>
      <c r="AA154" s="46">
        <f t="shared" si="43"/>
        <v>-9.9280738656896406E-3</v>
      </c>
      <c r="AB154" s="41">
        <f t="shared" si="30"/>
        <v>990071.92613431031</v>
      </c>
      <c r="AC154" s="41">
        <f t="shared" si="31"/>
        <v>-9928.0738656896865</v>
      </c>
      <c r="AD154" s="98">
        <v>-24967.701474535628</v>
      </c>
      <c r="AE154">
        <f t="shared" si="44"/>
        <v>1152729.0612019254</v>
      </c>
    </row>
    <row r="155" spans="2:31">
      <c r="B155" s="112">
        <v>43683</v>
      </c>
      <c r="C155">
        <v>55.675288999999999</v>
      </c>
      <c r="D155">
        <v>184.314438</v>
      </c>
      <c r="E155">
        <v>33.144717999999997</v>
      </c>
      <c r="F155">
        <v>49.875038000000004</v>
      </c>
      <c r="G155">
        <v>62.752380000000002</v>
      </c>
      <c r="H155">
        <v>96.479881000000006</v>
      </c>
      <c r="I155">
        <v>195.03385900000001</v>
      </c>
      <c r="J155">
        <v>72.693779000000006</v>
      </c>
      <c r="K155">
        <v>231.395081</v>
      </c>
      <c r="L155">
        <v>47.595511999999999</v>
      </c>
      <c r="M155">
        <v>142.969604</v>
      </c>
      <c r="O155" s="33">
        <v>150</v>
      </c>
      <c r="P155" s="36">
        <f t="shared" si="32"/>
        <v>9.6290438609773748E-3</v>
      </c>
      <c r="Q155" s="36">
        <f t="shared" si="33"/>
        <v>1.5181596323695314E-2</v>
      </c>
      <c r="R155" s="36">
        <f t="shared" si="34"/>
        <v>1.3609640384912421E-2</v>
      </c>
      <c r="S155" s="36">
        <f t="shared" si="35"/>
        <v>3.5715607026567723E-3</v>
      </c>
      <c r="T155" s="36">
        <f t="shared" si="36"/>
        <v>3.6708392263036994E-2</v>
      </c>
      <c r="U155" s="36">
        <f t="shared" si="37"/>
        <v>7.8181995328215209E-3</v>
      </c>
      <c r="V155" s="36">
        <f t="shared" si="38"/>
        <v>1.4158326939065826E-2</v>
      </c>
      <c r="W155" s="36">
        <f t="shared" si="39"/>
        <v>1.3363497325338305E-2</v>
      </c>
      <c r="X155" s="36">
        <f t="shared" si="40"/>
        <v>1.3053893883080821E-2</v>
      </c>
      <c r="Y155" s="36">
        <f t="shared" si="41"/>
        <v>1.875343605704893E-2</v>
      </c>
      <c r="Z155" s="36">
        <f t="shared" si="42"/>
        <v>1.1321894803700163E-2</v>
      </c>
      <c r="AA155" s="46">
        <f t="shared" si="43"/>
        <v>3.3163769639702773E-2</v>
      </c>
      <c r="AB155" s="41">
        <f t="shared" si="30"/>
        <v>1033163.7696397027</v>
      </c>
      <c r="AC155" s="41">
        <f t="shared" si="31"/>
        <v>33163.769639702747</v>
      </c>
      <c r="AD155" s="98">
        <v>-24958.846656632726</v>
      </c>
      <c r="AE155">
        <f t="shared" si="44"/>
        <v>1185892.8308416281</v>
      </c>
    </row>
    <row r="156" spans="2:31">
      <c r="B156" s="112">
        <v>43684</v>
      </c>
      <c r="C156">
        <v>55.314373000000003</v>
      </c>
      <c r="D156">
        <v>184.95375100000001</v>
      </c>
      <c r="E156">
        <v>33.432076000000002</v>
      </c>
      <c r="F156">
        <v>50.289959000000003</v>
      </c>
      <c r="G156">
        <v>63.887821000000002</v>
      </c>
      <c r="H156">
        <v>94.383064000000005</v>
      </c>
      <c r="I156">
        <v>195.46534700000001</v>
      </c>
      <c r="J156">
        <v>73.054610999999994</v>
      </c>
      <c r="K156">
        <v>229.68956</v>
      </c>
      <c r="L156">
        <v>48.088371000000002</v>
      </c>
      <c r="M156">
        <v>141.528503</v>
      </c>
      <c r="O156" s="33">
        <v>151</v>
      </c>
      <c r="P156" s="36">
        <f t="shared" si="32"/>
        <v>-6.5036196279221201E-3</v>
      </c>
      <c r="Q156" s="36">
        <f t="shared" si="33"/>
        <v>3.4625979588942691E-3</v>
      </c>
      <c r="R156" s="36">
        <f t="shared" si="34"/>
        <v>8.6324308275858141E-3</v>
      </c>
      <c r="S156" s="36">
        <f t="shared" si="35"/>
        <v>8.2847977976160964E-3</v>
      </c>
      <c r="T156" s="36">
        <f t="shared" si="36"/>
        <v>1.7932242959342211E-2</v>
      </c>
      <c r="U156" s="36">
        <f t="shared" si="37"/>
        <v>-2.1972849285390041E-2</v>
      </c>
      <c r="V156" s="36">
        <f t="shared" si="38"/>
        <v>2.2099311290699527E-3</v>
      </c>
      <c r="W156" s="36">
        <f t="shared" si="39"/>
        <v>4.9514473155338841E-3</v>
      </c>
      <c r="X156" s="36">
        <f t="shared" si="40"/>
        <v>-7.3978988965487744E-3</v>
      </c>
      <c r="Y156" s="36">
        <f t="shared" si="41"/>
        <v>1.0301909651648034E-2</v>
      </c>
      <c r="Z156" s="36">
        <f t="shared" si="42"/>
        <v>-1.0130916798351434E-2</v>
      </c>
      <c r="AA156" s="46">
        <f t="shared" si="43"/>
        <v>5.8113313668096047E-3</v>
      </c>
      <c r="AB156" s="41">
        <f t="shared" si="30"/>
        <v>1005811.3313668096</v>
      </c>
      <c r="AC156" s="41">
        <f t="shared" si="31"/>
        <v>5811.3313668095507</v>
      </c>
      <c r="AD156" s="98">
        <v>-24871.51663930167</v>
      </c>
      <c r="AE156">
        <f t="shared" si="44"/>
        <v>1191704.1622084377</v>
      </c>
    </row>
    <row r="157" spans="2:31">
      <c r="B157" s="112">
        <v>43685</v>
      </c>
      <c r="C157">
        <v>56.789428999999998</v>
      </c>
      <c r="D157">
        <v>189.95845</v>
      </c>
      <c r="E157">
        <v>33.695999</v>
      </c>
      <c r="F157">
        <v>50.425651999999999</v>
      </c>
      <c r="G157">
        <v>64.794372999999993</v>
      </c>
      <c r="H157">
        <v>95.981887999999998</v>
      </c>
      <c r="I157">
        <v>198.692688</v>
      </c>
      <c r="J157">
        <v>73.449005</v>
      </c>
      <c r="K157">
        <v>230.779999</v>
      </c>
      <c r="L157">
        <v>49.149002000000003</v>
      </c>
      <c r="M157">
        <v>145.10322600000001</v>
      </c>
      <c r="O157" s="33">
        <v>152</v>
      </c>
      <c r="P157" s="36">
        <f t="shared" si="32"/>
        <v>2.6317414909986826E-2</v>
      </c>
      <c r="Q157" s="36">
        <f t="shared" si="33"/>
        <v>2.669956480520853E-2</v>
      </c>
      <c r="R157" s="36">
        <f t="shared" si="34"/>
        <v>7.8633078603035263E-3</v>
      </c>
      <c r="S157" s="36">
        <f t="shared" si="35"/>
        <v>2.6945789387664088E-3</v>
      </c>
      <c r="T157" s="36">
        <f t="shared" si="36"/>
        <v>1.4090014629146724E-2</v>
      </c>
      <c r="U157" s="36">
        <f t="shared" si="37"/>
        <v>1.6797856724902561E-2</v>
      </c>
      <c r="V157" s="36">
        <f t="shared" si="38"/>
        <v>1.6376239168613225E-2</v>
      </c>
      <c r="W157" s="36">
        <f t="shared" si="39"/>
        <v>5.3840985432192902E-3</v>
      </c>
      <c r="X157" s="36">
        <f t="shared" si="40"/>
        <v>4.7362133589703278E-3</v>
      </c>
      <c r="Y157" s="36">
        <f t="shared" si="41"/>
        <v>2.1816160469263855E-2</v>
      </c>
      <c r="Z157" s="36">
        <f t="shared" si="42"/>
        <v>2.4944261158755292E-2</v>
      </c>
      <c r="AA157" s="46">
        <f t="shared" si="43"/>
        <v>2.0000602666231306E-2</v>
      </c>
      <c r="AB157" s="41">
        <f t="shared" si="30"/>
        <v>1020000.6026662313</v>
      </c>
      <c r="AC157" s="41">
        <f t="shared" si="31"/>
        <v>20000.602666231338</v>
      </c>
      <c r="AD157" s="98">
        <v>-24758.951208579587</v>
      </c>
      <c r="AE157">
        <f t="shared" si="44"/>
        <v>1211704.764874669</v>
      </c>
    </row>
    <row r="158" spans="2:31">
      <c r="B158" s="112">
        <v>43686</v>
      </c>
      <c r="C158">
        <v>55.581135000000003</v>
      </c>
      <c r="D158">
        <v>187.65090900000001</v>
      </c>
      <c r="E158">
        <v>33.310969999999998</v>
      </c>
      <c r="F158">
        <v>50.229377999999997</v>
      </c>
      <c r="G158">
        <v>63.219379000000004</v>
      </c>
      <c r="H158">
        <v>95.877037000000001</v>
      </c>
      <c r="I158">
        <v>199.780472</v>
      </c>
      <c r="J158">
        <v>73.222435000000004</v>
      </c>
      <c r="K158">
        <v>231.72131300000001</v>
      </c>
      <c r="L158">
        <v>48.744002999999999</v>
      </c>
      <c r="M158">
        <v>144.897324</v>
      </c>
      <c r="O158" s="33">
        <v>153</v>
      </c>
      <c r="P158" s="36">
        <f t="shared" si="32"/>
        <v>-2.1506354131113122E-2</v>
      </c>
      <c r="Q158" s="36">
        <f t="shared" si="33"/>
        <v>-1.2221994341083868E-2</v>
      </c>
      <c r="R158" s="36">
        <f t="shared" si="34"/>
        <v>-1.1492334108584532E-2</v>
      </c>
      <c r="S158" s="36">
        <f t="shared" si="35"/>
        <v>-3.8999392036240315E-3</v>
      </c>
      <c r="T158" s="36">
        <f t="shared" si="36"/>
        <v>-2.4607879269621456E-2</v>
      </c>
      <c r="U158" s="36">
        <f t="shared" si="37"/>
        <v>-1.0930011250543867E-3</v>
      </c>
      <c r="V158" s="36">
        <f t="shared" si="38"/>
        <v>5.4597740141732118E-3</v>
      </c>
      <c r="W158" s="36">
        <f t="shared" si="39"/>
        <v>-3.0894928176457299E-3</v>
      </c>
      <c r="X158" s="36">
        <f t="shared" si="40"/>
        <v>4.0705411004016735E-3</v>
      </c>
      <c r="Y158" s="36">
        <f t="shared" si="41"/>
        <v>-8.2743667065953135E-3</v>
      </c>
      <c r="Z158" s="36">
        <f t="shared" si="42"/>
        <v>-1.4200113385919651E-3</v>
      </c>
      <c r="AA158" s="46">
        <f t="shared" si="43"/>
        <v>-1.7315394495829577E-2</v>
      </c>
      <c r="AB158" s="41">
        <f t="shared" si="30"/>
        <v>982684.60550417041</v>
      </c>
      <c r="AC158" s="41">
        <f t="shared" si="31"/>
        <v>-17315.394495829591</v>
      </c>
      <c r="AD158" s="98">
        <v>-24718.02980811568</v>
      </c>
      <c r="AE158">
        <f t="shared" si="44"/>
        <v>1194389.3703788393</v>
      </c>
    </row>
    <row r="159" spans="2:31">
      <c r="B159" s="112">
        <v>43689</v>
      </c>
      <c r="C159">
        <v>55.311062</v>
      </c>
      <c r="D159">
        <v>185.17352299999999</v>
      </c>
      <c r="E159">
        <v>32.671329</v>
      </c>
      <c r="F159">
        <v>50.77552</v>
      </c>
      <c r="G159">
        <v>62.212111999999998</v>
      </c>
      <c r="H159">
        <v>94.077292999999997</v>
      </c>
      <c r="I159">
        <v>199.771469</v>
      </c>
      <c r="J159">
        <v>73.390288999999996</v>
      </c>
      <c r="K159">
        <v>226.660583</v>
      </c>
      <c r="L159">
        <v>48.620316000000003</v>
      </c>
      <c r="M159">
        <v>137.60751300000001</v>
      </c>
      <c r="O159" s="33">
        <v>154</v>
      </c>
      <c r="P159" s="36">
        <f t="shared" si="32"/>
        <v>-4.8709204305169762E-3</v>
      </c>
      <c r="Q159" s="36">
        <f t="shared" si="33"/>
        <v>-1.3290022065148122E-2</v>
      </c>
      <c r="R159" s="36">
        <f t="shared" si="34"/>
        <v>-1.9388867857779827E-2</v>
      </c>
      <c r="S159" s="36">
        <f t="shared" si="35"/>
        <v>1.0814274027212132E-2</v>
      </c>
      <c r="T159" s="36">
        <f t="shared" si="36"/>
        <v>-1.6061176421898242E-2</v>
      </c>
      <c r="U159" s="36">
        <f t="shared" si="37"/>
        <v>-1.8949795524319447E-2</v>
      </c>
      <c r="V159" s="36">
        <f t="shared" si="38"/>
        <v>-4.5065479992364665E-5</v>
      </c>
      <c r="W159" s="36">
        <f t="shared" si="39"/>
        <v>2.2897613352889997E-3</v>
      </c>
      <c r="X159" s="36">
        <f t="shared" si="40"/>
        <v>-2.2081743097823306E-2</v>
      </c>
      <c r="Y159" s="36">
        <f t="shared" si="41"/>
        <v>-2.5407062424013518E-3</v>
      </c>
      <c r="Z159" s="36">
        <f t="shared" si="42"/>
        <v>-5.161985694780058E-2</v>
      </c>
      <c r="AA159" s="46">
        <f t="shared" si="43"/>
        <v>1.1476809343469112E-2</v>
      </c>
      <c r="AB159" s="41">
        <f t="shared" si="30"/>
        <v>1011476.8093434691</v>
      </c>
      <c r="AC159" s="41">
        <f t="shared" si="31"/>
        <v>11476.809343469096</v>
      </c>
      <c r="AD159" s="98">
        <v>-24434.203702639556</v>
      </c>
      <c r="AE159">
        <f t="shared" si="44"/>
        <v>1205866.1797223084</v>
      </c>
    </row>
    <row r="160" spans="2:31">
      <c r="B160" s="112">
        <v>43690</v>
      </c>
      <c r="C160">
        <v>55.994197999999997</v>
      </c>
      <c r="D160">
        <v>188.250259</v>
      </c>
      <c r="E160">
        <v>33.351337000000001</v>
      </c>
      <c r="F160">
        <v>50.766987</v>
      </c>
      <c r="G160">
        <v>62.706584999999997</v>
      </c>
      <c r="H160">
        <v>95.527587999999994</v>
      </c>
      <c r="I160">
        <v>198.76460299999999</v>
      </c>
      <c r="J160">
        <v>73.415656999999996</v>
      </c>
      <c r="K160">
        <v>232.27117899999999</v>
      </c>
      <c r="L160">
        <v>50.679310000000001</v>
      </c>
      <c r="M160">
        <v>137.71984900000001</v>
      </c>
      <c r="O160" s="33">
        <v>155</v>
      </c>
      <c r="P160" s="36">
        <f t="shared" si="32"/>
        <v>1.2275153534612991E-2</v>
      </c>
      <c r="Q160" s="36">
        <f t="shared" si="33"/>
        <v>1.6478894880220449E-2</v>
      </c>
      <c r="R160" s="36">
        <f t="shared" si="34"/>
        <v>2.0599957204987394E-2</v>
      </c>
      <c r="S160" s="36">
        <f t="shared" si="35"/>
        <v>-1.6806754672864005E-4</v>
      </c>
      <c r="T160" s="36">
        <f t="shared" si="36"/>
        <v>7.9167585712378082E-3</v>
      </c>
      <c r="U160" s="36">
        <f t="shared" si="37"/>
        <v>1.5298374998162939E-2</v>
      </c>
      <c r="V160" s="36">
        <f t="shared" si="38"/>
        <v>-5.0528331708992033E-3</v>
      </c>
      <c r="W160" s="36">
        <f t="shared" si="39"/>
        <v>3.4559908428350718E-4</v>
      </c>
      <c r="X160" s="36">
        <f t="shared" si="40"/>
        <v>2.4451894627824305E-2</v>
      </c>
      <c r="Y160" s="36">
        <f t="shared" si="41"/>
        <v>4.1476272272228588E-2</v>
      </c>
      <c r="Z160" s="36">
        <f t="shared" si="42"/>
        <v>8.1601774278855543E-4</v>
      </c>
      <c r="AA160" s="46">
        <f t="shared" si="43"/>
        <v>1.3187054660631041E-2</v>
      </c>
      <c r="AB160" s="41">
        <f t="shared" si="30"/>
        <v>1013187.054660631</v>
      </c>
      <c r="AC160" s="41">
        <f t="shared" si="31"/>
        <v>13187.054660630994</v>
      </c>
      <c r="AD160" s="98">
        <v>-24224.471148932236</v>
      </c>
      <c r="AE160">
        <f t="shared" si="44"/>
        <v>1219053.2343829395</v>
      </c>
    </row>
    <row r="161" spans="2:31">
      <c r="B161" s="112">
        <v>43691</v>
      </c>
      <c r="C161">
        <v>53.738235000000003</v>
      </c>
      <c r="D161">
        <v>179.519531</v>
      </c>
      <c r="E161">
        <v>32.975628</v>
      </c>
      <c r="F161">
        <v>50.741390000000003</v>
      </c>
      <c r="G161">
        <v>60.234206999999998</v>
      </c>
      <c r="H161">
        <v>91.561096000000006</v>
      </c>
      <c r="I161">
        <v>196.76889</v>
      </c>
      <c r="J161">
        <v>72.755554000000004</v>
      </c>
      <c r="K161">
        <v>226.660583</v>
      </c>
      <c r="L161">
        <v>49.170833999999999</v>
      </c>
      <c r="M161">
        <v>133.97666899999999</v>
      </c>
      <c r="O161" s="33">
        <v>156</v>
      </c>
      <c r="P161" s="36">
        <f t="shared" si="32"/>
        <v>-4.1123318896397115E-2</v>
      </c>
      <c r="Q161" s="36">
        <f t="shared" si="33"/>
        <v>-4.7488232700432592E-2</v>
      </c>
      <c r="R161" s="36">
        <f t="shared" si="34"/>
        <v>-1.1329118360188005E-2</v>
      </c>
      <c r="S161" s="36">
        <f t="shared" si="35"/>
        <v>-5.0433277132493981E-4</v>
      </c>
      <c r="T161" s="36">
        <f t="shared" si="36"/>
        <v>-4.0226052518883754E-2</v>
      </c>
      <c r="U161" s="36">
        <f t="shared" si="37"/>
        <v>-4.2408620044737298E-2</v>
      </c>
      <c r="V161" s="36">
        <f t="shared" si="38"/>
        <v>-1.0091332195163921E-2</v>
      </c>
      <c r="W161" s="36">
        <f t="shared" si="39"/>
        <v>-9.0319767195098759E-3</v>
      </c>
      <c r="X161" s="36">
        <f t="shared" si="40"/>
        <v>-2.4451894627824294E-2</v>
      </c>
      <c r="Y161" s="36">
        <f t="shared" si="41"/>
        <v>-3.0217097680124708E-2</v>
      </c>
      <c r="Z161" s="36">
        <f t="shared" si="42"/>
        <v>-2.7555869190818604E-2</v>
      </c>
      <c r="AA161" s="46">
        <f t="shared" si="43"/>
        <v>-4.7830723717099295E-2</v>
      </c>
      <c r="AB161" s="41">
        <f t="shared" si="30"/>
        <v>952169.27628290071</v>
      </c>
      <c r="AC161" s="41">
        <f t="shared" si="31"/>
        <v>-47830.723717099288</v>
      </c>
      <c r="AD161" s="98">
        <v>-24156.491868083132</v>
      </c>
      <c r="AE161">
        <f t="shared" si="44"/>
        <v>1171222.5106658402</v>
      </c>
    </row>
    <row r="162" spans="2:31">
      <c r="B162" s="112">
        <v>43692</v>
      </c>
      <c r="C162">
        <v>53.420493999999998</v>
      </c>
      <c r="D162">
        <v>182.396469</v>
      </c>
      <c r="E162">
        <v>34.990799000000003</v>
      </c>
      <c r="F162">
        <v>51.227801999999997</v>
      </c>
      <c r="G162">
        <v>59.675640000000001</v>
      </c>
      <c r="H162">
        <v>91.910567999999998</v>
      </c>
      <c r="I162">
        <v>201.55143699999999</v>
      </c>
      <c r="J162">
        <v>73.601844999999997</v>
      </c>
      <c r="K162">
        <v>227.63919100000001</v>
      </c>
      <c r="L162">
        <v>48.925879999999999</v>
      </c>
      <c r="M162">
        <v>134.48204000000001</v>
      </c>
      <c r="O162" s="33">
        <v>157</v>
      </c>
      <c r="P162" s="36">
        <f t="shared" si="32"/>
        <v>-5.9303042163904827E-3</v>
      </c>
      <c r="Q162" s="36">
        <f t="shared" si="33"/>
        <v>1.5898709091582926E-2</v>
      </c>
      <c r="R162" s="36">
        <f t="shared" si="34"/>
        <v>5.9316398061735151E-2</v>
      </c>
      <c r="S162" s="36">
        <f t="shared" si="35"/>
        <v>9.5404441261518098E-3</v>
      </c>
      <c r="T162" s="36">
        <f t="shared" si="36"/>
        <v>-9.3165166023141694E-3</v>
      </c>
      <c r="U162" s="36">
        <f t="shared" si="37"/>
        <v>3.8095520041505379E-3</v>
      </c>
      <c r="V162" s="36">
        <f t="shared" si="38"/>
        <v>2.4014726428222513E-2</v>
      </c>
      <c r="W162" s="36">
        <f t="shared" si="39"/>
        <v>1.1564846575231607E-2</v>
      </c>
      <c r="X162" s="36">
        <f t="shared" si="40"/>
        <v>4.3082104356720798E-3</v>
      </c>
      <c r="Y162" s="36">
        <f t="shared" si="41"/>
        <v>-4.9941430071907579E-3</v>
      </c>
      <c r="Z162" s="36">
        <f t="shared" si="42"/>
        <v>3.7649856758740601E-3</v>
      </c>
      <c r="AA162" s="46">
        <f t="shared" si="43"/>
        <v>4.4331263591084608E-3</v>
      </c>
      <c r="AB162" s="41">
        <f t="shared" si="30"/>
        <v>1004433.1263591085</v>
      </c>
      <c r="AC162" s="41">
        <f t="shared" si="31"/>
        <v>4433.1263591084862</v>
      </c>
      <c r="AD162" s="98">
        <v>-24154.14852024545</v>
      </c>
      <c r="AE162">
        <f t="shared" si="44"/>
        <v>1175655.6370249488</v>
      </c>
    </row>
    <row r="163" spans="2:31">
      <c r="B163" s="112">
        <v>43693</v>
      </c>
      <c r="C163">
        <v>54.254565999999997</v>
      </c>
      <c r="D163">
        <v>183.50529499999999</v>
      </c>
      <c r="E163">
        <v>35.083958000000003</v>
      </c>
      <c r="F163">
        <v>52.106785000000002</v>
      </c>
      <c r="G163">
        <v>60.545540000000003</v>
      </c>
      <c r="H163">
        <v>94.112235999999996</v>
      </c>
      <c r="I163">
        <v>200.40974399999999</v>
      </c>
      <c r="J163">
        <v>73.796501000000006</v>
      </c>
      <c r="K163">
        <v>228.98126199999999</v>
      </c>
      <c r="L163">
        <v>50.080280000000002</v>
      </c>
      <c r="M163">
        <v>139.64755199999999</v>
      </c>
      <c r="O163" s="33">
        <v>158</v>
      </c>
      <c r="P163" s="36">
        <f t="shared" si="32"/>
        <v>1.5492699665522053E-2</v>
      </c>
      <c r="Q163" s="36">
        <f t="shared" si="33"/>
        <v>6.0608037639213706E-3</v>
      </c>
      <c r="R163" s="36">
        <f t="shared" si="34"/>
        <v>2.6588477469016137E-3</v>
      </c>
      <c r="S163" s="36">
        <f t="shared" si="35"/>
        <v>1.7012778123815922E-2</v>
      </c>
      <c r="T163" s="36">
        <f t="shared" si="36"/>
        <v>1.4471912225938185E-2</v>
      </c>
      <c r="U163" s="36">
        <f t="shared" si="37"/>
        <v>2.3672052709322017E-2</v>
      </c>
      <c r="V163" s="36">
        <f t="shared" si="38"/>
        <v>-5.6806284990856696E-3</v>
      </c>
      <c r="W163" s="36">
        <f t="shared" si="39"/>
        <v>2.6412252029092299E-3</v>
      </c>
      <c r="X163" s="36">
        <f t="shared" si="40"/>
        <v>5.8782950072127776E-3</v>
      </c>
      <c r="Y163" s="36">
        <f t="shared" si="41"/>
        <v>2.3320817995786645E-2</v>
      </c>
      <c r="Z163" s="36">
        <f t="shared" si="42"/>
        <v>3.7691104172167325E-2</v>
      </c>
      <c r="AA163" s="46">
        <f t="shared" si="43"/>
        <v>-1.6493364430562509E-2</v>
      </c>
      <c r="AB163" s="41">
        <f t="shared" si="30"/>
        <v>983506.63556943752</v>
      </c>
      <c r="AC163" s="41">
        <f t="shared" si="31"/>
        <v>-16493.364430562477</v>
      </c>
      <c r="AD163" s="98">
        <v>-24138.905186032644</v>
      </c>
      <c r="AE163">
        <f t="shared" si="44"/>
        <v>1159162.2725943862</v>
      </c>
    </row>
    <row r="164" spans="2:31">
      <c r="B164" s="112">
        <v>43696</v>
      </c>
      <c r="C164">
        <v>55.168067999999998</v>
      </c>
      <c r="D164">
        <v>185.97267199999999</v>
      </c>
      <c r="E164">
        <v>35.338566</v>
      </c>
      <c r="F164">
        <v>52.755344000000001</v>
      </c>
      <c r="G164">
        <v>61.745106</v>
      </c>
      <c r="H164">
        <v>94.959693999999999</v>
      </c>
      <c r="I164">
        <v>202.441452</v>
      </c>
      <c r="J164">
        <v>74.591988000000001</v>
      </c>
      <c r="K164">
        <v>228.067902</v>
      </c>
      <c r="L164">
        <v>51.013981000000001</v>
      </c>
      <c r="M164">
        <v>142.604614</v>
      </c>
      <c r="O164" s="33">
        <v>159</v>
      </c>
      <c r="P164" s="36">
        <f t="shared" si="32"/>
        <v>1.6697152861640231E-2</v>
      </c>
      <c r="Q164" s="36">
        <f t="shared" si="33"/>
        <v>1.3356215523381143E-2</v>
      </c>
      <c r="R164" s="36">
        <f t="shared" si="34"/>
        <v>7.2308998571726096E-3</v>
      </c>
      <c r="S164" s="36">
        <f t="shared" si="35"/>
        <v>1.2369904675349177E-2</v>
      </c>
      <c r="T164" s="36">
        <f t="shared" si="36"/>
        <v>1.9618908154075489E-2</v>
      </c>
      <c r="U164" s="36">
        <f t="shared" si="37"/>
        <v>8.9644578678858087E-3</v>
      </c>
      <c r="V164" s="36">
        <f t="shared" si="38"/>
        <v>1.0086728032556403E-2</v>
      </c>
      <c r="W164" s="36">
        <f t="shared" si="39"/>
        <v>1.0721783419845898E-2</v>
      </c>
      <c r="X164" s="36">
        <f t="shared" si="40"/>
        <v>-3.9967744732587775E-3</v>
      </c>
      <c r="Y164" s="36">
        <f t="shared" si="41"/>
        <v>1.8472414579949994E-2</v>
      </c>
      <c r="Z164" s="36">
        <f t="shared" si="42"/>
        <v>2.0954100998567322E-2</v>
      </c>
      <c r="AA164" s="46">
        <f t="shared" si="43"/>
        <v>8.6666787805714449E-3</v>
      </c>
      <c r="AB164" s="41">
        <f t="shared" si="30"/>
        <v>1008666.6787805714</v>
      </c>
      <c r="AC164" s="41">
        <f t="shared" si="31"/>
        <v>8666.6787805714412</v>
      </c>
      <c r="AD164" s="98">
        <v>-24099.407639500219</v>
      </c>
      <c r="AE164">
        <f t="shared" si="44"/>
        <v>1167828.9513749578</v>
      </c>
    </row>
    <row r="165" spans="2:31">
      <c r="B165" s="112">
        <v>43697</v>
      </c>
      <c r="C165">
        <v>54.834442000000003</v>
      </c>
      <c r="D165">
        <v>183.615173</v>
      </c>
      <c r="E165">
        <v>34.792076000000002</v>
      </c>
      <c r="F165">
        <v>52.542006999999998</v>
      </c>
      <c r="G165">
        <v>61.442931999999999</v>
      </c>
      <c r="H165">
        <v>93.754028000000005</v>
      </c>
      <c r="I165">
        <v>202.774078</v>
      </c>
      <c r="J165">
        <v>74.270415999999997</v>
      </c>
      <c r="K165">
        <v>223.82736199999999</v>
      </c>
      <c r="L165">
        <v>51.016402999999997</v>
      </c>
      <c r="M165">
        <v>142.33329800000001</v>
      </c>
      <c r="O165" s="33">
        <v>160</v>
      </c>
      <c r="P165" s="36">
        <f t="shared" si="32"/>
        <v>-6.0658074611724244E-3</v>
      </c>
      <c r="Q165" s="36">
        <f t="shared" si="33"/>
        <v>-1.2757621803562141E-2</v>
      </c>
      <c r="R165" s="36">
        <f t="shared" si="34"/>
        <v>-1.5585229115535131E-2</v>
      </c>
      <c r="S165" s="36">
        <f t="shared" si="35"/>
        <v>-4.0520922868478625E-3</v>
      </c>
      <c r="T165" s="36">
        <f t="shared" si="36"/>
        <v>-4.9059082515537982E-3</v>
      </c>
      <c r="U165" s="36">
        <f t="shared" si="37"/>
        <v>-1.2777898625914972E-2</v>
      </c>
      <c r="V165" s="36">
        <f t="shared" si="38"/>
        <v>1.6417242187605123E-3</v>
      </c>
      <c r="W165" s="36">
        <f t="shared" si="39"/>
        <v>-4.3203991277883484E-3</v>
      </c>
      <c r="X165" s="36">
        <f t="shared" si="40"/>
        <v>-1.8768351053756391E-2</v>
      </c>
      <c r="Y165" s="36">
        <f t="shared" si="41"/>
        <v>4.7476053808648134E-5</v>
      </c>
      <c r="Z165" s="36">
        <f t="shared" si="42"/>
        <v>-1.9043873810534598E-3</v>
      </c>
      <c r="AA165" s="46">
        <f t="shared" si="43"/>
        <v>-6.1105267437279349E-3</v>
      </c>
      <c r="AB165" s="41">
        <f t="shared" si="30"/>
        <v>993889.47325627203</v>
      </c>
      <c r="AC165" s="41">
        <f t="shared" si="31"/>
        <v>-6110.526743727969</v>
      </c>
      <c r="AD165" s="98">
        <v>-24034.130334428977</v>
      </c>
      <c r="AE165">
        <f t="shared" si="44"/>
        <v>1161718.4246312298</v>
      </c>
    </row>
    <row r="166" spans="2:31">
      <c r="B166" s="112">
        <v>43698</v>
      </c>
      <c r="C166">
        <v>55.382548999999997</v>
      </c>
      <c r="D166">
        <v>183.35545300000001</v>
      </c>
      <c r="E166">
        <v>34.782772000000001</v>
      </c>
      <c r="F166">
        <v>52.780945000000003</v>
      </c>
      <c r="G166">
        <v>62.047294999999998</v>
      </c>
      <c r="H166">
        <v>94.016113000000004</v>
      </c>
      <c r="I166">
        <v>204.41018700000001</v>
      </c>
      <c r="J166">
        <v>74.710480000000004</v>
      </c>
      <c r="K166">
        <v>224.004456</v>
      </c>
      <c r="L166">
        <v>51.569347</v>
      </c>
      <c r="M166">
        <v>144.916031</v>
      </c>
      <c r="O166" s="33">
        <v>161</v>
      </c>
      <c r="P166" s="36">
        <f t="shared" si="32"/>
        <v>9.9460439524133026E-3</v>
      </c>
      <c r="Q166" s="36">
        <f t="shared" si="33"/>
        <v>-1.4154813762357764E-3</v>
      </c>
      <c r="R166" s="36">
        <f t="shared" si="34"/>
        <v>-2.6745297540461184E-4</v>
      </c>
      <c r="S166" s="36">
        <f t="shared" si="35"/>
        <v>4.5372524292926391E-3</v>
      </c>
      <c r="T166" s="36">
        <f t="shared" si="36"/>
        <v>9.7881077695131727E-3</v>
      </c>
      <c r="U166" s="36">
        <f t="shared" si="37"/>
        <v>2.7915532128967159E-3</v>
      </c>
      <c r="V166" s="36">
        <f t="shared" si="38"/>
        <v>8.0362526050395539E-3</v>
      </c>
      <c r="W166" s="36">
        <f t="shared" si="39"/>
        <v>5.9076739594114457E-3</v>
      </c>
      <c r="X166" s="36">
        <f t="shared" si="40"/>
        <v>7.9089516248370705E-4</v>
      </c>
      <c r="Y166" s="36">
        <f t="shared" si="41"/>
        <v>1.0780237117793308E-2</v>
      </c>
      <c r="Z166" s="36">
        <f t="shared" si="42"/>
        <v>1.7983001810755798E-2</v>
      </c>
      <c r="AA166" s="46">
        <f t="shared" si="43"/>
        <v>2.3143197870731831E-3</v>
      </c>
      <c r="AB166" s="41">
        <f t="shared" si="30"/>
        <v>1002314.3197870732</v>
      </c>
      <c r="AC166" s="41">
        <f t="shared" si="31"/>
        <v>2314.3197870731819</v>
      </c>
      <c r="AD166" s="98">
        <v>-23808.149656825932</v>
      </c>
      <c r="AE166">
        <f t="shared" si="44"/>
        <v>1164032.744418303</v>
      </c>
    </row>
    <row r="167" spans="2:31">
      <c r="B167" s="112">
        <v>43699</v>
      </c>
      <c r="C167">
        <v>55.263396999999998</v>
      </c>
      <c r="D167">
        <v>181.84704600000001</v>
      </c>
      <c r="E167">
        <v>34.748615000000001</v>
      </c>
      <c r="F167">
        <v>52.661465</v>
      </c>
      <c r="G167">
        <v>61.964863000000001</v>
      </c>
      <c r="H167">
        <v>94.985900999999998</v>
      </c>
      <c r="I167">
        <v>205.42605599999999</v>
      </c>
      <c r="J167">
        <v>74.67662</v>
      </c>
      <c r="K167">
        <v>217.09835799999999</v>
      </c>
      <c r="L167">
        <v>51.525696000000003</v>
      </c>
      <c r="M167">
        <v>145.39326500000001</v>
      </c>
      <c r="O167" s="33">
        <v>162</v>
      </c>
      <c r="P167" s="36">
        <f t="shared" si="32"/>
        <v>-2.1537534878817302E-3</v>
      </c>
      <c r="Q167" s="36">
        <f t="shared" si="33"/>
        <v>-8.2607078639369523E-3</v>
      </c>
      <c r="R167" s="36">
        <f t="shared" si="34"/>
        <v>-9.8249162633898333E-4</v>
      </c>
      <c r="S167" s="36">
        <f t="shared" si="35"/>
        <v>-2.2662617657708039E-3</v>
      </c>
      <c r="T167" s="36">
        <f t="shared" si="36"/>
        <v>-1.3294182355980608E-3</v>
      </c>
      <c r="U167" s="36">
        <f t="shared" si="37"/>
        <v>1.0262287586526267E-2</v>
      </c>
      <c r="V167" s="36">
        <f t="shared" si="38"/>
        <v>4.9574487267786014E-3</v>
      </c>
      <c r="W167" s="36">
        <f t="shared" si="39"/>
        <v>-4.5331893556880453E-4</v>
      </c>
      <c r="X167" s="36">
        <f t="shared" si="40"/>
        <v>-3.1315430993547236E-2</v>
      </c>
      <c r="Y167" s="36">
        <f t="shared" si="41"/>
        <v>-8.4681089096532108E-4</v>
      </c>
      <c r="Z167" s="36">
        <f t="shared" si="42"/>
        <v>3.2877654037260428E-3</v>
      </c>
      <c r="AA167" s="46">
        <f t="shared" si="43"/>
        <v>3.5058246794521584E-3</v>
      </c>
      <c r="AB167" s="41">
        <f t="shared" si="30"/>
        <v>1003505.8246794521</v>
      </c>
      <c r="AC167" s="41">
        <f t="shared" si="31"/>
        <v>3505.824679452111</v>
      </c>
      <c r="AD167" s="98">
        <v>-23787.928304841975</v>
      </c>
      <c r="AE167">
        <f t="shared" si="44"/>
        <v>1167538.569097755</v>
      </c>
    </row>
    <row r="168" spans="2:31">
      <c r="B168" s="112">
        <v>43700</v>
      </c>
      <c r="C168">
        <v>53.611141000000003</v>
      </c>
      <c r="D168">
        <v>177.5616</v>
      </c>
      <c r="E168">
        <v>34.413265000000003</v>
      </c>
      <c r="F168">
        <v>52.132389000000003</v>
      </c>
      <c r="G168">
        <v>60.435661000000003</v>
      </c>
      <c r="H168">
        <v>92.626975999999999</v>
      </c>
      <c r="I168">
        <v>203.682053</v>
      </c>
      <c r="J168">
        <v>73.551063999999997</v>
      </c>
      <c r="K168">
        <v>214.973389</v>
      </c>
      <c r="L168">
        <v>49.144145999999999</v>
      </c>
      <c r="M168">
        <v>137.57946799999999</v>
      </c>
      <c r="O168" s="33">
        <v>163</v>
      </c>
      <c r="P168" s="36">
        <f t="shared" si="32"/>
        <v>-3.0353889686815926E-2</v>
      </c>
      <c r="Q168" s="36">
        <f t="shared" si="33"/>
        <v>-2.3848336180030287E-2</v>
      </c>
      <c r="R168" s="36">
        <f t="shared" si="34"/>
        <v>-9.6976145855562235E-3</v>
      </c>
      <c r="S168" s="36">
        <f t="shared" si="35"/>
        <v>-1.0097548190104959E-2</v>
      </c>
      <c r="T168" s="36">
        <f t="shared" si="36"/>
        <v>-2.4988153966534397E-2</v>
      </c>
      <c r="U168" s="36">
        <f t="shared" si="37"/>
        <v>-2.5148053338261204E-2</v>
      </c>
      <c r="V168" s="36">
        <f t="shared" si="38"/>
        <v>-8.5259300714617854E-3</v>
      </c>
      <c r="W168" s="36">
        <f t="shared" si="39"/>
        <v>-1.5187144581995125E-2</v>
      </c>
      <c r="X168" s="36">
        <f t="shared" si="40"/>
        <v>-9.8362651465333118E-3</v>
      </c>
      <c r="Y168" s="36">
        <f t="shared" si="41"/>
        <v>-4.7322899972756904E-2</v>
      </c>
      <c r="Z168" s="36">
        <f t="shared" si="42"/>
        <v>-5.5240544282124937E-2</v>
      </c>
      <c r="AA168" s="46">
        <f t="shared" si="43"/>
        <v>1.3882787357119147E-3</v>
      </c>
      <c r="AB168" s="41">
        <f t="shared" si="30"/>
        <v>1001388.2787357119</v>
      </c>
      <c r="AC168" s="41">
        <f t="shared" si="31"/>
        <v>1388.2787357119378</v>
      </c>
      <c r="AD168" s="98">
        <v>-23786.85386508482</v>
      </c>
      <c r="AE168">
        <f t="shared" si="44"/>
        <v>1168926.8478334669</v>
      </c>
    </row>
    <row r="169" spans="2:31">
      <c r="B169" s="112">
        <v>43703</v>
      </c>
      <c r="C169">
        <v>53.897101999999997</v>
      </c>
      <c r="D169">
        <v>180.16883899999999</v>
      </c>
      <c r="E169">
        <v>34.773453000000003</v>
      </c>
      <c r="F169">
        <v>52.482261999999999</v>
      </c>
      <c r="G169">
        <v>58.842360999999997</v>
      </c>
      <c r="H169">
        <v>93.369613999999999</v>
      </c>
      <c r="I169">
        <v>206.828461</v>
      </c>
      <c r="J169">
        <v>74.278869999999998</v>
      </c>
      <c r="K169">
        <v>215.36483799999999</v>
      </c>
      <c r="L169">
        <v>50.077849999999998</v>
      </c>
      <c r="M169">
        <v>141.12608299999999</v>
      </c>
      <c r="O169" s="33">
        <v>164</v>
      </c>
      <c r="P169" s="36">
        <f t="shared" si="32"/>
        <v>5.3198092801101564E-3</v>
      </c>
      <c r="Q169" s="36">
        <f t="shared" si="33"/>
        <v>1.4576814729007877E-2</v>
      </c>
      <c r="R169" s="36">
        <f t="shared" si="34"/>
        <v>1.0412150322806828E-2</v>
      </c>
      <c r="S169" s="36">
        <f t="shared" si="35"/>
        <v>6.6888203728071981E-3</v>
      </c>
      <c r="T169" s="36">
        <f t="shared" si="36"/>
        <v>-2.6717323929331058E-2</v>
      </c>
      <c r="U169" s="36">
        <f t="shared" si="37"/>
        <v>7.9855436750783156E-3</v>
      </c>
      <c r="V169" s="36">
        <f t="shared" si="38"/>
        <v>1.5329544595235226E-2</v>
      </c>
      <c r="W169" s="36">
        <f t="shared" si="39"/>
        <v>9.8466103678886904E-3</v>
      </c>
      <c r="X169" s="36">
        <f t="shared" si="40"/>
        <v>1.8192625400457597E-3</v>
      </c>
      <c r="Y169" s="36">
        <f t="shared" si="41"/>
        <v>1.8821059842007722E-2</v>
      </c>
      <c r="Z169" s="36">
        <f t="shared" si="42"/>
        <v>2.5451997238929568E-2</v>
      </c>
      <c r="AA169" s="46">
        <f t="shared" si="43"/>
        <v>-2.3498754229019151E-2</v>
      </c>
      <c r="AB169" s="41">
        <f t="shared" si="30"/>
        <v>976501.24577098084</v>
      </c>
      <c r="AC169" s="41">
        <f t="shared" si="31"/>
        <v>-23498.754229019163</v>
      </c>
      <c r="AD169" s="98">
        <v>-23576.28710695263</v>
      </c>
      <c r="AE169">
        <f t="shared" si="44"/>
        <v>1145428.0936044478</v>
      </c>
    </row>
    <row r="170" spans="2:31">
      <c r="B170" s="112">
        <v>43704</v>
      </c>
      <c r="C170">
        <v>53.372829000000003</v>
      </c>
      <c r="D170">
        <v>181.10784899999999</v>
      </c>
      <c r="E170">
        <v>34.906967000000002</v>
      </c>
      <c r="F170">
        <v>53.216163999999999</v>
      </c>
      <c r="G170">
        <v>58.567653999999997</v>
      </c>
      <c r="H170">
        <v>92.382346999999996</v>
      </c>
      <c r="I170">
        <v>206.57678200000001</v>
      </c>
      <c r="J170">
        <v>74.507369999999995</v>
      </c>
      <c r="K170">
        <v>207.769104</v>
      </c>
      <c r="L170">
        <v>49.512791</v>
      </c>
      <c r="M170">
        <v>140.46168499999999</v>
      </c>
      <c r="O170" s="33">
        <v>165</v>
      </c>
      <c r="P170" s="36">
        <f t="shared" si="32"/>
        <v>-9.7749139872374928E-3</v>
      </c>
      <c r="Q170" s="36">
        <f t="shared" si="33"/>
        <v>5.1982989531694319E-3</v>
      </c>
      <c r="R170" s="36">
        <f t="shared" si="34"/>
        <v>3.8321859539576881E-3</v>
      </c>
      <c r="S170" s="36">
        <f t="shared" si="35"/>
        <v>1.3886938944574599E-2</v>
      </c>
      <c r="T170" s="36">
        <f t="shared" si="36"/>
        <v>-4.6794560290019695E-3</v>
      </c>
      <c r="U170" s="36">
        <f t="shared" si="37"/>
        <v>-1.0630049785356329E-2</v>
      </c>
      <c r="V170" s="36">
        <f t="shared" si="38"/>
        <v>-1.2175899331463942E-3</v>
      </c>
      <c r="W170" s="36">
        <f t="shared" si="39"/>
        <v>3.0715230070184835E-3</v>
      </c>
      <c r="X170" s="36">
        <f t="shared" si="40"/>
        <v>-3.590612472778594E-2</v>
      </c>
      <c r="Y170" s="36">
        <f t="shared" si="41"/>
        <v>-1.134775432588885E-2</v>
      </c>
      <c r="Z170" s="36">
        <f t="shared" si="42"/>
        <v>-4.718949531412912E-3</v>
      </c>
      <c r="AA170" s="46">
        <f t="shared" si="43"/>
        <v>-1.844265775409646E-2</v>
      </c>
      <c r="AB170" s="41">
        <f t="shared" si="30"/>
        <v>981557.34224590356</v>
      </c>
      <c r="AC170" s="41">
        <f t="shared" si="31"/>
        <v>-18442.657754096435</v>
      </c>
      <c r="AD170" s="98">
        <v>-23509.303062092047</v>
      </c>
      <c r="AE170">
        <f t="shared" si="44"/>
        <v>1126985.4358503514</v>
      </c>
    </row>
    <row r="171" spans="2:31">
      <c r="B171" s="112">
        <v>43705</v>
      </c>
      <c r="C171">
        <v>53.762058000000003</v>
      </c>
      <c r="D171">
        <v>181.567352</v>
      </c>
      <c r="E171">
        <v>35.000121999999998</v>
      </c>
      <c r="F171">
        <v>53.446575000000003</v>
      </c>
      <c r="G171">
        <v>58.659229000000003</v>
      </c>
      <c r="H171">
        <v>93.308456000000007</v>
      </c>
      <c r="I171">
        <v>206.891403</v>
      </c>
      <c r="J171">
        <v>74.278869999999998</v>
      </c>
      <c r="K171">
        <v>211.888565</v>
      </c>
      <c r="L171">
        <v>49.845032000000003</v>
      </c>
      <c r="M171">
        <v>142.91343699999999</v>
      </c>
      <c r="O171" s="33">
        <v>166</v>
      </c>
      <c r="P171" s="36">
        <f t="shared" si="32"/>
        <v>7.266180483693787E-3</v>
      </c>
      <c r="Q171" s="36">
        <f t="shared" si="33"/>
        <v>2.5339656232612976E-3</v>
      </c>
      <c r="R171" s="36">
        <f t="shared" si="34"/>
        <v>2.6651104049987269E-3</v>
      </c>
      <c r="S171" s="36">
        <f t="shared" si="35"/>
        <v>4.320372054139837E-3</v>
      </c>
      <c r="T171" s="36">
        <f t="shared" si="36"/>
        <v>1.562355259885717E-3</v>
      </c>
      <c r="U171" s="36">
        <f t="shared" si="37"/>
        <v>9.9748255033824465E-3</v>
      </c>
      <c r="V171" s="36">
        <f t="shared" si="38"/>
        <v>1.5218634571538912E-3</v>
      </c>
      <c r="W171" s="36">
        <f t="shared" si="39"/>
        <v>-3.0715230070183612E-3</v>
      </c>
      <c r="X171" s="36">
        <f t="shared" si="40"/>
        <v>1.9633113497609989E-2</v>
      </c>
      <c r="Y171" s="36">
        <f t="shared" si="41"/>
        <v>6.687792230155783E-3</v>
      </c>
      <c r="Z171" s="36">
        <f t="shared" si="42"/>
        <v>1.7304364349169099E-2</v>
      </c>
      <c r="AA171" s="46">
        <f t="shared" si="43"/>
        <v>-4.5738470389590311E-3</v>
      </c>
      <c r="AB171" s="41">
        <f t="shared" si="30"/>
        <v>995426.15296104096</v>
      </c>
      <c r="AC171" s="41">
        <f t="shared" si="31"/>
        <v>-4573.8470389590366</v>
      </c>
      <c r="AD171" s="98">
        <v>-23498.754229019163</v>
      </c>
      <c r="AE171">
        <f t="shared" si="44"/>
        <v>1122411.5888113924</v>
      </c>
    </row>
    <row r="172" spans="2:31">
      <c r="B172" s="112">
        <v>43706</v>
      </c>
      <c r="C172">
        <v>54.357838000000001</v>
      </c>
      <c r="D172">
        <v>185.373322</v>
      </c>
      <c r="E172">
        <v>35.422412999999999</v>
      </c>
      <c r="F172">
        <v>53.728183999999999</v>
      </c>
      <c r="G172">
        <v>60.225051999999998</v>
      </c>
      <c r="H172">
        <v>95.422745000000006</v>
      </c>
      <c r="I172">
        <v>207.13414</v>
      </c>
      <c r="J172">
        <v>74.600464000000002</v>
      </c>
      <c r="K172">
        <v>214.936127</v>
      </c>
      <c r="L172">
        <v>50.689003</v>
      </c>
      <c r="M172">
        <v>146.43202199999999</v>
      </c>
      <c r="O172" s="33">
        <v>167</v>
      </c>
      <c r="P172" s="36">
        <f t="shared" si="32"/>
        <v>1.1020839868738185E-2</v>
      </c>
      <c r="Q172" s="36">
        <f t="shared" si="33"/>
        <v>2.0745078226150841E-2</v>
      </c>
      <c r="R172" s="36">
        <f t="shared" si="34"/>
        <v>1.1993208189544606E-2</v>
      </c>
      <c r="S172" s="36">
        <f t="shared" si="35"/>
        <v>5.255148706976214E-3</v>
      </c>
      <c r="T172" s="36">
        <f t="shared" si="36"/>
        <v>2.6343492005481483E-2</v>
      </c>
      <c r="U172" s="36">
        <f t="shared" si="37"/>
        <v>2.2406231113018392E-2</v>
      </c>
      <c r="V172" s="36">
        <f t="shared" si="38"/>
        <v>1.1725703011130676E-3</v>
      </c>
      <c r="W172" s="36">
        <f t="shared" si="39"/>
        <v>4.3202033693934714E-3</v>
      </c>
      <c r="X172" s="36">
        <f t="shared" si="40"/>
        <v>1.4280400584510331E-2</v>
      </c>
      <c r="Y172" s="36">
        <f t="shared" si="41"/>
        <v>1.6790151252515133E-2</v>
      </c>
      <c r="Z172" s="36">
        <f t="shared" si="42"/>
        <v>2.4322195811629782E-2</v>
      </c>
      <c r="AA172" s="46">
        <f t="shared" si="43"/>
        <v>1.1394915314713018E-2</v>
      </c>
      <c r="AB172" s="41">
        <f t="shared" si="30"/>
        <v>1011394.915314713</v>
      </c>
      <c r="AC172" s="41">
        <f t="shared" si="31"/>
        <v>11394.915314713027</v>
      </c>
      <c r="AD172" s="98">
        <v>-23475.84255787381</v>
      </c>
      <c r="AE172">
        <f t="shared" si="44"/>
        <v>1133806.5041261055</v>
      </c>
    </row>
    <row r="173" spans="2:31">
      <c r="B173" s="112">
        <v>43707</v>
      </c>
      <c r="C173">
        <v>54.397556000000002</v>
      </c>
      <c r="D173">
        <v>185.473206</v>
      </c>
      <c r="E173">
        <v>35.478293999999998</v>
      </c>
      <c r="F173">
        <v>53.915928000000001</v>
      </c>
      <c r="G173">
        <v>62.202961000000002</v>
      </c>
      <c r="H173">
        <v>95.981887999999998</v>
      </c>
      <c r="I173">
        <v>206.93632500000001</v>
      </c>
      <c r="J173">
        <v>75.235175999999996</v>
      </c>
      <c r="K173">
        <v>218.08625799999999</v>
      </c>
      <c r="L173">
        <v>50.623519999999999</v>
      </c>
      <c r="M173">
        <v>144.96281400000001</v>
      </c>
      <c r="O173" s="33">
        <v>168</v>
      </c>
      <c r="P173" s="36">
        <f t="shared" si="32"/>
        <v>7.30409781160612E-4</v>
      </c>
      <c r="Q173" s="36">
        <f t="shared" si="33"/>
        <v>5.3868107086792747E-4</v>
      </c>
      <c r="R173" s="36">
        <f t="shared" si="34"/>
        <v>1.5763174708818169E-3</v>
      </c>
      <c r="S173" s="36">
        <f t="shared" si="35"/>
        <v>3.4882389176924523E-3</v>
      </c>
      <c r="T173" s="36">
        <f t="shared" si="36"/>
        <v>3.2314191184312294E-2</v>
      </c>
      <c r="U173" s="36">
        <f t="shared" si="37"/>
        <v>5.842539773220295E-3</v>
      </c>
      <c r="V173" s="36">
        <f t="shared" si="38"/>
        <v>-9.5546546672438783E-4</v>
      </c>
      <c r="W173" s="36">
        <f t="shared" si="39"/>
        <v>8.4721605153357162E-3</v>
      </c>
      <c r="X173" s="36">
        <f t="shared" si="40"/>
        <v>1.4549763159297223E-2</v>
      </c>
      <c r="Y173" s="36">
        <f t="shared" si="41"/>
        <v>-1.2926932856822792E-3</v>
      </c>
      <c r="Z173" s="36">
        <f t="shared" si="42"/>
        <v>-1.0084052759686987E-2</v>
      </c>
      <c r="AA173" s="46">
        <f t="shared" si="43"/>
        <v>2.9485466352014829E-2</v>
      </c>
      <c r="AB173" s="41">
        <f t="shared" si="30"/>
        <v>1029485.4663520148</v>
      </c>
      <c r="AC173" s="41">
        <f t="shared" si="31"/>
        <v>29485.466352014802</v>
      </c>
      <c r="AD173" s="98">
        <v>-23396.971173472353</v>
      </c>
      <c r="AE173">
        <f t="shared" si="44"/>
        <v>1163291.9704781203</v>
      </c>
    </row>
    <row r="174" spans="2:31">
      <c r="B174" s="112">
        <v>43711</v>
      </c>
      <c r="C174">
        <v>54.461089999999999</v>
      </c>
      <c r="D174">
        <v>182.196686</v>
      </c>
      <c r="E174">
        <v>35.596286999999997</v>
      </c>
      <c r="F174">
        <v>54.880229999999997</v>
      </c>
      <c r="G174">
        <v>61.763420000000004</v>
      </c>
      <c r="H174">
        <v>94.846107000000003</v>
      </c>
      <c r="I174">
        <v>213.813568</v>
      </c>
      <c r="J174">
        <v>76.707718</v>
      </c>
      <c r="K174">
        <v>214.936127</v>
      </c>
      <c r="L174">
        <v>49.886260999999998</v>
      </c>
      <c r="M174">
        <v>141.13548299999999</v>
      </c>
      <c r="O174" s="33">
        <v>169</v>
      </c>
      <c r="P174" s="36">
        <f t="shared" si="32"/>
        <v>1.1672753529182395E-3</v>
      </c>
      <c r="Q174" s="36">
        <f t="shared" si="33"/>
        <v>-1.7823633709287953E-2</v>
      </c>
      <c r="R174" s="36">
        <f t="shared" si="34"/>
        <v>3.3202618077362261E-3</v>
      </c>
      <c r="S174" s="36">
        <f t="shared" si="35"/>
        <v>1.7727229906453982E-2</v>
      </c>
      <c r="T174" s="36">
        <f t="shared" si="36"/>
        <v>-7.0913232826685501E-3</v>
      </c>
      <c r="U174" s="36">
        <f t="shared" si="37"/>
        <v>-1.1903855215964505E-2</v>
      </c>
      <c r="V174" s="36">
        <f t="shared" si="38"/>
        <v>3.2693320507583445E-2</v>
      </c>
      <c r="W174" s="36">
        <f t="shared" si="39"/>
        <v>1.9383441580785865E-2</v>
      </c>
      <c r="X174" s="36">
        <f t="shared" si="40"/>
        <v>-1.4549763159297303E-2</v>
      </c>
      <c r="Y174" s="36">
        <f t="shared" si="41"/>
        <v>-1.4670656245758692E-2</v>
      </c>
      <c r="Z174" s="36">
        <f t="shared" si="42"/>
        <v>-2.6756952981639371E-2</v>
      </c>
      <c r="AA174" s="46">
        <f t="shared" si="43"/>
        <v>2.6948459708782492E-2</v>
      </c>
      <c r="AB174" s="41">
        <f t="shared" si="30"/>
        <v>1026948.4597087825</v>
      </c>
      <c r="AC174" s="41">
        <f t="shared" si="31"/>
        <v>26948.459708782495</v>
      </c>
      <c r="AD174" s="98">
        <v>-23289.427880939678</v>
      </c>
      <c r="AE174">
        <f t="shared" si="44"/>
        <v>1190240.4301869026</v>
      </c>
    </row>
    <row r="175" spans="2:31">
      <c r="B175" s="112">
        <v>43712</v>
      </c>
      <c r="C175">
        <v>55.040981000000002</v>
      </c>
      <c r="D175">
        <v>186.94165000000001</v>
      </c>
      <c r="E175">
        <v>35.990631</v>
      </c>
      <c r="F175">
        <v>55.323990000000002</v>
      </c>
      <c r="G175">
        <v>62.706584999999997</v>
      </c>
      <c r="H175">
        <v>95.990639000000002</v>
      </c>
      <c r="I175">
        <v>216.71727000000001</v>
      </c>
      <c r="J175">
        <v>76.885436999999996</v>
      </c>
      <c r="K175">
        <v>211.31068400000001</v>
      </c>
      <c r="L175">
        <v>50.732655000000001</v>
      </c>
      <c r="M175">
        <v>141.977676</v>
      </c>
      <c r="O175" s="33">
        <v>170</v>
      </c>
      <c r="P175" s="36">
        <f t="shared" si="32"/>
        <v>1.0591515132413265E-2</v>
      </c>
      <c r="Q175" s="36">
        <f t="shared" si="33"/>
        <v>2.5709740219957589E-2</v>
      </c>
      <c r="R175" s="36">
        <f t="shared" si="34"/>
        <v>1.1017319919415151E-2</v>
      </c>
      <c r="S175" s="36">
        <f t="shared" si="35"/>
        <v>8.0534556381182051E-3</v>
      </c>
      <c r="T175" s="36">
        <f t="shared" si="36"/>
        <v>1.5155186216679167E-2</v>
      </c>
      <c r="U175" s="36">
        <f t="shared" si="37"/>
        <v>1.1995024511309123E-2</v>
      </c>
      <c r="V175" s="36">
        <f t="shared" si="38"/>
        <v>1.3489143042232241E-2</v>
      </c>
      <c r="W175" s="36">
        <f t="shared" si="39"/>
        <v>2.3141536393550847E-3</v>
      </c>
      <c r="X175" s="36">
        <f t="shared" si="40"/>
        <v>-1.7011413744572962E-2</v>
      </c>
      <c r="Y175" s="36">
        <f t="shared" si="41"/>
        <v>1.6824151919338077E-2</v>
      </c>
      <c r="Z175" s="36">
        <f t="shared" si="42"/>
        <v>5.9495325983982047E-3</v>
      </c>
      <c r="AA175" s="46">
        <f t="shared" si="43"/>
        <v>2.0870362599345462E-2</v>
      </c>
      <c r="AB175" s="41">
        <f t="shared" si="30"/>
        <v>1020870.3625993455</v>
      </c>
      <c r="AC175" s="41">
        <f t="shared" si="31"/>
        <v>20870.362599345506</v>
      </c>
      <c r="AD175" s="98">
        <v>-23191.290304320049</v>
      </c>
      <c r="AE175">
        <f t="shared" si="44"/>
        <v>1211110.792786248</v>
      </c>
    </row>
    <row r="176" spans="2:31">
      <c r="B176" s="112">
        <v>43713</v>
      </c>
      <c r="C176">
        <v>55.819446999999997</v>
      </c>
      <c r="D176">
        <v>190.69766200000001</v>
      </c>
      <c r="E176">
        <v>35.844700000000003</v>
      </c>
      <c r="F176">
        <v>54.393818000000003</v>
      </c>
      <c r="G176">
        <v>63.127803999999998</v>
      </c>
      <c r="H176">
        <v>98.174819999999997</v>
      </c>
      <c r="I176">
        <v>211.934662</v>
      </c>
      <c r="J176">
        <v>76.910835000000006</v>
      </c>
      <c r="K176">
        <v>213.976181</v>
      </c>
      <c r="L176">
        <v>51.724567</v>
      </c>
      <c r="M176">
        <v>146.26359600000001</v>
      </c>
      <c r="O176" s="33">
        <v>171</v>
      </c>
      <c r="P176" s="36">
        <f t="shared" si="32"/>
        <v>1.4044304348261512E-2</v>
      </c>
      <c r="Q176" s="36">
        <f t="shared" si="33"/>
        <v>1.9892716359944076E-2</v>
      </c>
      <c r="R176" s="36">
        <f t="shared" si="34"/>
        <v>-4.0629366835025077E-3</v>
      </c>
      <c r="S176" s="36">
        <f t="shared" si="35"/>
        <v>-1.6956122310531056E-2</v>
      </c>
      <c r="T176" s="36">
        <f t="shared" si="36"/>
        <v>6.6948403632800628E-3</v>
      </c>
      <c r="U176" s="36">
        <f t="shared" si="37"/>
        <v>2.2499090705015632E-2</v>
      </c>
      <c r="V176" s="36">
        <f t="shared" si="38"/>
        <v>-2.2315571742267365E-2</v>
      </c>
      <c r="W176" s="36">
        <f t="shared" si="39"/>
        <v>3.3028109070026807E-4</v>
      </c>
      <c r="X176" s="36">
        <f t="shared" si="40"/>
        <v>1.2535218564764167E-2</v>
      </c>
      <c r="Y176" s="36">
        <f t="shared" si="41"/>
        <v>1.9363066297711558E-2</v>
      </c>
      <c r="Z176" s="36">
        <f t="shared" si="42"/>
        <v>2.97406119189671E-2</v>
      </c>
      <c r="AA176" s="46">
        <f t="shared" si="43"/>
        <v>-1.3430722268193076E-2</v>
      </c>
      <c r="AB176" s="41">
        <f t="shared" si="30"/>
        <v>986569.27773180697</v>
      </c>
      <c r="AC176" s="41">
        <f t="shared" si="31"/>
        <v>-13430.722268193029</v>
      </c>
      <c r="AD176" s="98">
        <v>-23097.716135497205</v>
      </c>
      <c r="AE176">
        <f t="shared" si="44"/>
        <v>1197680.070518055</v>
      </c>
    </row>
    <row r="177" spans="2:31">
      <c r="B177" s="112">
        <v>43714</v>
      </c>
      <c r="C177">
        <v>56.343722999999997</v>
      </c>
      <c r="D177">
        <v>187.29129</v>
      </c>
      <c r="E177">
        <v>35.624237000000001</v>
      </c>
      <c r="F177">
        <v>54.504753000000001</v>
      </c>
      <c r="G177">
        <v>63.384208999999998</v>
      </c>
      <c r="H177">
        <v>98.384499000000005</v>
      </c>
      <c r="I177">
        <v>209.09390300000001</v>
      </c>
      <c r="J177">
        <v>77.130866999999995</v>
      </c>
      <c r="K177">
        <v>213.42628500000001</v>
      </c>
      <c r="L177">
        <v>51.719710999999997</v>
      </c>
      <c r="M177">
        <v>146.469437</v>
      </c>
      <c r="O177" s="33">
        <v>172</v>
      </c>
      <c r="P177" s="36">
        <f t="shared" si="32"/>
        <v>9.3485199864669962E-3</v>
      </c>
      <c r="Q177" s="36">
        <f t="shared" si="33"/>
        <v>-1.80241470045466E-2</v>
      </c>
      <c r="R177" s="36">
        <f t="shared" si="34"/>
        <v>-6.1694970861034737E-3</v>
      </c>
      <c r="S177" s="36">
        <f t="shared" si="35"/>
        <v>2.0374011771797846E-3</v>
      </c>
      <c r="T177" s="36">
        <f t="shared" si="36"/>
        <v>4.0534546086409317E-3</v>
      </c>
      <c r="U177" s="36">
        <f t="shared" si="37"/>
        <v>2.1334941594367851E-3</v>
      </c>
      <c r="V177" s="36">
        <f t="shared" si="38"/>
        <v>-1.3494581343994762E-2</v>
      </c>
      <c r="W177" s="36">
        <f t="shared" si="39"/>
        <v>2.8567867893888928E-3</v>
      </c>
      <c r="X177" s="36">
        <f t="shared" si="40"/>
        <v>-2.5732013601522654E-3</v>
      </c>
      <c r="Y177" s="36">
        <f t="shared" si="41"/>
        <v>-9.3886295065447026E-5</v>
      </c>
      <c r="Z177" s="36">
        <f t="shared" si="42"/>
        <v>1.406339638655557E-3</v>
      </c>
      <c r="AA177" s="46">
        <f t="shared" si="43"/>
        <v>-6.7531464063688845E-3</v>
      </c>
      <c r="AB177" s="41">
        <f t="shared" si="30"/>
        <v>993246.85359363107</v>
      </c>
      <c r="AC177" s="41">
        <f t="shared" si="31"/>
        <v>-6753.1464063689345</v>
      </c>
      <c r="AD177" s="98">
        <v>-23089.027237796225</v>
      </c>
      <c r="AE177">
        <f t="shared" si="44"/>
        <v>1190926.9241116862</v>
      </c>
    </row>
    <row r="178" spans="2:31">
      <c r="B178" s="112">
        <v>43717</v>
      </c>
      <c r="C178">
        <v>56.788558999999999</v>
      </c>
      <c r="D178">
        <v>188.55993699999999</v>
      </c>
      <c r="E178">
        <v>36.121043999999998</v>
      </c>
      <c r="F178">
        <v>53.523384</v>
      </c>
      <c r="G178">
        <v>64.565444999999997</v>
      </c>
      <c r="H178">
        <v>100.822067</v>
      </c>
      <c r="I178">
        <v>201.37167400000001</v>
      </c>
      <c r="J178">
        <v>76.496155000000002</v>
      </c>
      <c r="K178">
        <v>214.99203499999999</v>
      </c>
      <c r="L178">
        <v>51.940407</v>
      </c>
      <c r="M178">
        <v>148.191315</v>
      </c>
      <c r="O178" s="33">
        <v>173</v>
      </c>
      <c r="P178" s="36">
        <f t="shared" si="32"/>
        <v>7.8640381796701887E-3</v>
      </c>
      <c r="Q178" s="36">
        <f t="shared" si="33"/>
        <v>6.7508190843793871E-3</v>
      </c>
      <c r="R178" s="36">
        <f t="shared" si="34"/>
        <v>1.3849410969970879E-2</v>
      </c>
      <c r="S178" s="36">
        <f t="shared" si="35"/>
        <v>-1.8169266355039185E-2</v>
      </c>
      <c r="T178" s="36">
        <f t="shared" si="36"/>
        <v>1.8464599534346995E-2</v>
      </c>
      <c r="U178" s="36">
        <f t="shared" si="37"/>
        <v>2.4473989167698492E-2</v>
      </c>
      <c r="V178" s="36">
        <f t="shared" si="38"/>
        <v>-3.7631122800681066E-2</v>
      </c>
      <c r="W178" s="36">
        <f t="shared" si="39"/>
        <v>-8.26307251364688E-3</v>
      </c>
      <c r="X178" s="36">
        <f t="shared" si="40"/>
        <v>7.3094772011352387E-3</v>
      </c>
      <c r="Y178" s="36">
        <f t="shared" si="41"/>
        <v>4.2580760607866088E-3</v>
      </c>
      <c r="Z178" s="36">
        <f t="shared" si="42"/>
        <v>1.1687322373592074E-2</v>
      </c>
      <c r="AA178" s="46">
        <f t="shared" si="43"/>
        <v>-5.2834712588683422E-3</v>
      </c>
      <c r="AB178" s="41">
        <f t="shared" si="30"/>
        <v>994716.52874113165</v>
      </c>
      <c r="AC178" s="41">
        <f t="shared" si="31"/>
        <v>-5283.4712588683469</v>
      </c>
      <c r="AD178" s="98">
        <v>-23057.342557854601</v>
      </c>
      <c r="AE178">
        <f t="shared" si="44"/>
        <v>1185643.4528528177</v>
      </c>
    </row>
    <row r="179" spans="2:31">
      <c r="B179" s="112">
        <v>43718</v>
      </c>
      <c r="C179">
        <v>57.249287000000002</v>
      </c>
      <c r="D179">
        <v>185.97267199999999</v>
      </c>
      <c r="E179">
        <v>36.034111000000003</v>
      </c>
      <c r="F179">
        <v>52.507857999999999</v>
      </c>
      <c r="G179">
        <v>65.380409</v>
      </c>
      <c r="H179">
        <v>102.106354</v>
      </c>
      <c r="I179">
        <v>194.36862199999999</v>
      </c>
      <c r="J179">
        <v>75.599091000000001</v>
      </c>
      <c r="K179">
        <v>216.651016</v>
      </c>
      <c r="L179">
        <v>52.553973999999997</v>
      </c>
      <c r="M179">
        <v>153.50657699999999</v>
      </c>
      <c r="O179" s="33">
        <v>174</v>
      </c>
      <c r="P179" s="36">
        <f t="shared" si="32"/>
        <v>8.0803088265089876E-3</v>
      </c>
      <c r="Q179" s="36">
        <f t="shared" si="33"/>
        <v>-1.3816186329138768E-2</v>
      </c>
      <c r="R179" s="36">
        <f t="shared" si="34"/>
        <v>-2.4096141727591013E-3</v>
      </c>
      <c r="S179" s="36">
        <f t="shared" si="35"/>
        <v>-1.9155807932983788E-2</v>
      </c>
      <c r="T179" s="36">
        <f t="shared" si="36"/>
        <v>1.2543296458234739E-2</v>
      </c>
      <c r="U179" s="36">
        <f t="shared" si="37"/>
        <v>1.2657706010148859E-2</v>
      </c>
      <c r="V179" s="36">
        <f t="shared" si="38"/>
        <v>-3.5395855377921677E-2</v>
      </c>
      <c r="W179" s="36">
        <f t="shared" si="39"/>
        <v>-1.179621882775634E-2</v>
      </c>
      <c r="X179" s="36">
        <f t="shared" si="40"/>
        <v>7.6868568366333821E-3</v>
      </c>
      <c r="Y179" s="36">
        <f t="shared" si="41"/>
        <v>1.1743675511177604E-2</v>
      </c>
      <c r="Z179" s="36">
        <f t="shared" si="42"/>
        <v>3.5239305109003582E-2</v>
      </c>
      <c r="AA179" s="46">
        <f t="shared" si="43"/>
        <v>-2.8187979048625657E-2</v>
      </c>
      <c r="AB179" s="41">
        <f t="shared" si="30"/>
        <v>971812.02095137432</v>
      </c>
      <c r="AC179" s="41">
        <f t="shared" si="31"/>
        <v>-28187.979048625682</v>
      </c>
      <c r="AD179" s="98">
        <v>-22707.503538622754</v>
      </c>
      <c r="AE179">
        <f t="shared" si="44"/>
        <v>1157455.4738041922</v>
      </c>
    </row>
    <row r="180" spans="2:31">
      <c r="B180" s="112">
        <v>43719</v>
      </c>
      <c r="C180">
        <v>57.138072999999999</v>
      </c>
      <c r="D180">
        <v>188.290222</v>
      </c>
      <c r="E180">
        <v>36.024788000000001</v>
      </c>
      <c r="F180">
        <v>52.516396</v>
      </c>
      <c r="G180">
        <v>65.517760999999993</v>
      </c>
      <c r="H180">
        <v>102.38593299999999</v>
      </c>
      <c r="I180">
        <v>191.21318099999999</v>
      </c>
      <c r="J180">
        <v>76.106857000000005</v>
      </c>
      <c r="K180">
        <v>218.281982</v>
      </c>
      <c r="L180">
        <v>54.224936999999997</v>
      </c>
      <c r="M180">
        <v>154.54530299999999</v>
      </c>
      <c r="O180" s="33">
        <v>175</v>
      </c>
      <c r="P180" s="36">
        <f t="shared" si="32"/>
        <v>-1.9445161605793689E-3</v>
      </c>
      <c r="Q180" s="36">
        <f t="shared" si="33"/>
        <v>1.2384768352463042E-2</v>
      </c>
      <c r="R180" s="36">
        <f t="shared" si="34"/>
        <v>-2.5876054675832744E-4</v>
      </c>
      <c r="S180" s="36">
        <f t="shared" si="35"/>
        <v>1.6259101481093461E-4</v>
      </c>
      <c r="T180" s="36">
        <f t="shared" si="36"/>
        <v>2.0986091770421392E-3</v>
      </c>
      <c r="U180" s="36">
        <f t="shared" si="37"/>
        <v>2.7343737829713041E-3</v>
      </c>
      <c r="V180" s="36">
        <f t="shared" si="38"/>
        <v>-1.6367533007723072E-2</v>
      </c>
      <c r="W180" s="36">
        <f t="shared" si="39"/>
        <v>6.694106629576136E-3</v>
      </c>
      <c r="X180" s="36">
        <f t="shared" si="40"/>
        <v>7.4998845910086136E-3</v>
      </c>
      <c r="Y180" s="36">
        <f t="shared" si="41"/>
        <v>3.1300177206883363E-2</v>
      </c>
      <c r="Z180" s="36">
        <f t="shared" si="42"/>
        <v>6.7438636423338841E-3</v>
      </c>
      <c r="AA180" s="46">
        <f t="shared" si="43"/>
        <v>-1.74652477172514E-2</v>
      </c>
      <c r="AB180" s="41">
        <f t="shared" si="30"/>
        <v>982534.75228274858</v>
      </c>
      <c r="AC180" s="41">
        <f t="shared" si="31"/>
        <v>-17465.247717251419</v>
      </c>
      <c r="AD180" s="98">
        <v>-22612.033940440509</v>
      </c>
      <c r="AE180">
        <f t="shared" si="44"/>
        <v>1139990.2260869406</v>
      </c>
    </row>
    <row r="181" spans="2:31">
      <c r="B181" s="112">
        <v>43720</v>
      </c>
      <c r="C181">
        <v>57.177791999999997</v>
      </c>
      <c r="D181">
        <v>187.27130099999999</v>
      </c>
      <c r="E181">
        <v>36.304240999999998</v>
      </c>
      <c r="F181">
        <v>52.627335000000002</v>
      </c>
      <c r="G181">
        <v>65.279694000000006</v>
      </c>
      <c r="H181">
        <v>103.01496899999999</v>
      </c>
      <c r="I181">
        <v>196.741928</v>
      </c>
      <c r="J181">
        <v>76.326897000000002</v>
      </c>
      <c r="K181">
        <v>214.45150799999999</v>
      </c>
      <c r="L181">
        <v>54.103679999999997</v>
      </c>
      <c r="M181">
        <v>152.77664200000001</v>
      </c>
      <c r="O181" s="33">
        <v>176</v>
      </c>
      <c r="P181" s="36">
        <f t="shared" si="32"/>
        <v>6.9489920053185188E-4</v>
      </c>
      <c r="Q181" s="36">
        <f t="shared" si="33"/>
        <v>-5.4261336031490269E-3</v>
      </c>
      <c r="R181" s="36">
        <f t="shared" si="34"/>
        <v>7.7273093363568433E-3</v>
      </c>
      <c r="S181" s="36">
        <f t="shared" si="35"/>
        <v>2.11023596201843E-3</v>
      </c>
      <c r="T181" s="36">
        <f t="shared" si="36"/>
        <v>-3.6402430443733726E-3</v>
      </c>
      <c r="U181" s="36">
        <f t="shared" si="37"/>
        <v>6.1249776453363956E-3</v>
      </c>
      <c r="V181" s="36">
        <f t="shared" si="38"/>
        <v>2.8503923246601181E-2</v>
      </c>
      <c r="W181" s="36">
        <f t="shared" si="39"/>
        <v>2.8870266205564092E-3</v>
      </c>
      <c r="X181" s="36">
        <f t="shared" si="40"/>
        <v>-1.7704079477094774E-2</v>
      </c>
      <c r="Y181" s="36">
        <f t="shared" si="41"/>
        <v>-2.2386891663588289E-3</v>
      </c>
      <c r="Z181" s="36">
        <f t="shared" si="42"/>
        <v>-1.1510278102220309E-2</v>
      </c>
      <c r="AA181" s="46">
        <f t="shared" si="43"/>
        <v>3.0917678567944876E-2</v>
      </c>
      <c r="AB181" s="41">
        <f t="shared" si="30"/>
        <v>1030917.6785679449</v>
      </c>
      <c r="AC181" s="41">
        <f t="shared" si="31"/>
        <v>30917.678567944909</v>
      </c>
      <c r="AD181" s="98">
        <v>-22513.058553125011</v>
      </c>
      <c r="AE181">
        <f t="shared" si="44"/>
        <v>1170907.9046548856</v>
      </c>
    </row>
    <row r="182" spans="2:31">
      <c r="B182" s="112">
        <v>43721</v>
      </c>
      <c r="C182">
        <v>57.702057000000003</v>
      </c>
      <c r="D182">
        <v>186.99160800000001</v>
      </c>
      <c r="E182">
        <v>36.462597000000002</v>
      </c>
      <c r="F182">
        <v>52.175049000000001</v>
      </c>
      <c r="G182">
        <v>67.339989000000003</v>
      </c>
      <c r="H182">
        <v>105.04190800000001</v>
      </c>
      <c r="I182">
        <v>193.61348000000001</v>
      </c>
      <c r="J182">
        <v>76.005302</v>
      </c>
      <c r="K182">
        <v>218.74949599999999</v>
      </c>
      <c r="L182">
        <v>53.051147</v>
      </c>
      <c r="M182">
        <v>154.79795799999999</v>
      </c>
      <c r="O182" s="33">
        <v>177</v>
      </c>
      <c r="P182" s="36">
        <f t="shared" si="32"/>
        <v>9.1272515436794377E-3</v>
      </c>
      <c r="Q182" s="36">
        <f t="shared" si="33"/>
        <v>-1.4946340946005486E-3</v>
      </c>
      <c r="R182" s="36">
        <f t="shared" si="34"/>
        <v>4.3524290552929496E-3</v>
      </c>
      <c r="S182" s="36">
        <f t="shared" si="35"/>
        <v>-8.6312694545956983E-3</v>
      </c>
      <c r="T182" s="36">
        <f t="shared" si="36"/>
        <v>3.1073227237886539E-2</v>
      </c>
      <c r="U182" s="36">
        <f t="shared" si="37"/>
        <v>1.9485086570999118E-2</v>
      </c>
      <c r="V182" s="36">
        <f t="shared" si="38"/>
        <v>-1.6029059254559927E-2</v>
      </c>
      <c r="W182" s="36">
        <f t="shared" si="39"/>
        <v>-4.222291542919576E-3</v>
      </c>
      <c r="X182" s="36">
        <f t="shared" si="40"/>
        <v>1.9843578354726433E-2</v>
      </c>
      <c r="Y182" s="36">
        <f t="shared" si="41"/>
        <v>-1.9645719781760506E-2</v>
      </c>
      <c r="Z182" s="36">
        <f t="shared" si="42"/>
        <v>1.3143771299151077E-2</v>
      </c>
      <c r="AA182" s="46">
        <f t="shared" si="43"/>
        <v>1.4444691175735012E-2</v>
      </c>
      <c r="AB182" s="41">
        <f t="shared" si="30"/>
        <v>1014444.691175735</v>
      </c>
      <c r="AC182" s="41">
        <f t="shared" si="31"/>
        <v>14444.691175734974</v>
      </c>
      <c r="AD182" s="98">
        <v>-22399.007794179488</v>
      </c>
      <c r="AE182">
        <f t="shared" si="44"/>
        <v>1185352.5958306207</v>
      </c>
    </row>
    <row r="183" spans="2:31">
      <c r="B183" s="112">
        <v>43724</v>
      </c>
      <c r="C183">
        <v>58.567920999999998</v>
      </c>
      <c r="D183">
        <v>186.02262899999999</v>
      </c>
      <c r="E183">
        <v>35.885058999999998</v>
      </c>
      <c r="F183">
        <v>51.586224000000001</v>
      </c>
      <c r="G183">
        <v>66.058021999999994</v>
      </c>
      <c r="H183">
        <v>104.107063</v>
      </c>
      <c r="I183">
        <v>194.872086</v>
      </c>
      <c r="J183">
        <v>76.106857000000005</v>
      </c>
      <c r="K183">
        <v>219.517349</v>
      </c>
      <c r="L183">
        <v>53.330044000000001</v>
      </c>
      <c r="M183">
        <v>154.02124000000001</v>
      </c>
      <c r="O183" s="33">
        <v>178</v>
      </c>
      <c r="P183" s="36">
        <f t="shared" si="32"/>
        <v>1.4894300692030694E-2</v>
      </c>
      <c r="Q183" s="36">
        <f t="shared" si="33"/>
        <v>-5.1954112388469809E-3</v>
      </c>
      <c r="R183" s="36">
        <f t="shared" si="34"/>
        <v>-1.5965970436009811E-2</v>
      </c>
      <c r="S183" s="36">
        <f t="shared" si="35"/>
        <v>-1.1349732011228821E-2</v>
      </c>
      <c r="T183" s="36">
        <f t="shared" si="36"/>
        <v>-1.9220773344929627E-2</v>
      </c>
      <c r="U183" s="36">
        <f t="shared" si="37"/>
        <v>-8.9395727961273999E-3</v>
      </c>
      <c r="V183" s="36">
        <f t="shared" si="38"/>
        <v>6.4795735733018086E-3</v>
      </c>
      <c r="W183" s="36">
        <f t="shared" si="39"/>
        <v>1.3352649223631477E-3</v>
      </c>
      <c r="X183" s="36">
        <f t="shared" si="40"/>
        <v>3.5040468811345722E-3</v>
      </c>
      <c r="Y183" s="36">
        <f t="shared" si="41"/>
        <v>5.2433637253186437E-3</v>
      </c>
      <c r="Z183" s="36">
        <f t="shared" si="42"/>
        <v>-5.0302548729756922E-3</v>
      </c>
      <c r="AA183" s="46">
        <f t="shared" si="43"/>
        <v>4.4629999577819228E-3</v>
      </c>
      <c r="AB183" s="41">
        <f t="shared" si="30"/>
        <v>1004462.9999577819</v>
      </c>
      <c r="AC183" s="41">
        <f t="shared" si="31"/>
        <v>4462.9999577818671</v>
      </c>
      <c r="AD183" s="98">
        <v>-22201.798223303165</v>
      </c>
      <c r="AE183">
        <f t="shared" si="44"/>
        <v>1189815.5957884025</v>
      </c>
    </row>
    <row r="184" spans="2:31">
      <c r="B184" s="112">
        <v>43725</v>
      </c>
      <c r="C184">
        <v>58.123077000000002</v>
      </c>
      <c r="D184">
        <v>187.880661</v>
      </c>
      <c r="E184">
        <v>36.176932999999998</v>
      </c>
      <c r="F184">
        <v>52.431057000000003</v>
      </c>
      <c r="G184">
        <v>65.243042000000003</v>
      </c>
      <c r="H184">
        <v>103.591599</v>
      </c>
      <c r="I184">
        <v>198.94442699999999</v>
      </c>
      <c r="J184">
        <v>76.953156000000007</v>
      </c>
      <c r="K184">
        <v>217.72885099999999</v>
      </c>
      <c r="L184">
        <v>53.524051999999998</v>
      </c>
      <c r="M184">
        <v>153.45979299999999</v>
      </c>
      <c r="O184" s="33">
        <v>179</v>
      </c>
      <c r="P184" s="36">
        <f t="shared" si="32"/>
        <v>-7.6243439947170409E-3</v>
      </c>
      <c r="Q184" s="36">
        <f t="shared" si="33"/>
        <v>9.9386517523245826E-3</v>
      </c>
      <c r="R184" s="36">
        <f t="shared" si="34"/>
        <v>8.1006807607427421E-3</v>
      </c>
      <c r="S184" s="36">
        <f t="shared" si="35"/>
        <v>1.6244446496149454E-2</v>
      </c>
      <c r="T184" s="36">
        <f t="shared" si="36"/>
        <v>-1.2414072536369104E-2</v>
      </c>
      <c r="U184" s="36">
        <f t="shared" si="37"/>
        <v>-4.9635857384385364E-3</v>
      </c>
      <c r="V184" s="36">
        <f t="shared" si="38"/>
        <v>2.0682150326231413E-2</v>
      </c>
      <c r="W184" s="36">
        <f t="shared" si="39"/>
        <v>1.1058507155822985E-2</v>
      </c>
      <c r="X184" s="36">
        <f t="shared" si="40"/>
        <v>-8.1807822440574957E-3</v>
      </c>
      <c r="Y184" s="36">
        <f t="shared" si="41"/>
        <v>3.6312733053257798E-3</v>
      </c>
      <c r="Z184" s="36">
        <f t="shared" si="42"/>
        <v>-3.651917118269695E-3</v>
      </c>
      <c r="AA184" s="46">
        <f t="shared" si="43"/>
        <v>-3.0426675034341231E-3</v>
      </c>
      <c r="AB184" s="41">
        <f t="shared" si="30"/>
        <v>996957.33249656588</v>
      </c>
      <c r="AC184" s="41">
        <f t="shared" si="31"/>
        <v>-3042.667503434117</v>
      </c>
      <c r="AD184" s="98">
        <v>-22151.538650304894</v>
      </c>
      <c r="AE184">
        <f t="shared" si="44"/>
        <v>1186772.9282849682</v>
      </c>
    </row>
    <row r="185" spans="2:31">
      <c r="B185" s="112">
        <v>43726</v>
      </c>
      <c r="C185">
        <v>57.845050999999998</v>
      </c>
      <c r="D185">
        <v>187.94059799999999</v>
      </c>
      <c r="E185">
        <v>36.378765000000001</v>
      </c>
      <c r="F185">
        <v>52.482261999999999</v>
      </c>
      <c r="G185">
        <v>65.920638999999994</v>
      </c>
      <c r="H185">
        <v>104.631287</v>
      </c>
      <c r="I185">
        <v>199.22309899999999</v>
      </c>
      <c r="J185">
        <v>77.418616999999998</v>
      </c>
      <c r="K185">
        <v>215.94032300000001</v>
      </c>
      <c r="L185">
        <v>54.026077000000001</v>
      </c>
      <c r="M185">
        <v>154.76054400000001</v>
      </c>
      <c r="O185" s="33">
        <v>180</v>
      </c>
      <c r="P185" s="36">
        <f t="shared" si="32"/>
        <v>-4.7948783422832311E-3</v>
      </c>
      <c r="Q185" s="36">
        <f t="shared" si="33"/>
        <v>3.1896546069598174E-4</v>
      </c>
      <c r="R185" s="36">
        <f t="shared" si="34"/>
        <v>5.5635195075745061E-3</v>
      </c>
      <c r="S185" s="36">
        <f t="shared" si="35"/>
        <v>9.7613924626431493E-4</v>
      </c>
      <c r="T185" s="36">
        <f t="shared" si="36"/>
        <v>1.0332174620741956E-2</v>
      </c>
      <c r="U185" s="36">
        <f t="shared" si="37"/>
        <v>9.9863820009768421E-3</v>
      </c>
      <c r="V185" s="36">
        <f t="shared" si="38"/>
        <v>1.3997728458732864E-3</v>
      </c>
      <c r="W185" s="36">
        <f t="shared" si="39"/>
        <v>6.0304082997334699E-3</v>
      </c>
      <c r="X185" s="36">
        <f t="shared" si="40"/>
        <v>-8.2483987684046235E-3</v>
      </c>
      <c r="Y185" s="36">
        <f t="shared" si="41"/>
        <v>9.3357144403620387E-3</v>
      </c>
      <c r="Z185" s="36">
        <f t="shared" si="42"/>
        <v>8.4404470834141838E-3</v>
      </c>
      <c r="AA185" s="46">
        <f t="shared" si="43"/>
        <v>2.4376701966159079E-3</v>
      </c>
      <c r="AB185" s="41">
        <f t="shared" si="30"/>
        <v>1002437.6701966159</v>
      </c>
      <c r="AC185" s="41">
        <f t="shared" si="31"/>
        <v>2437.670196615858</v>
      </c>
      <c r="AD185" s="98">
        <v>-22062.087446650257</v>
      </c>
      <c r="AE185">
        <f t="shared" si="44"/>
        <v>1189210.5984815841</v>
      </c>
    </row>
    <row r="186" spans="2:31">
      <c r="B186" s="112">
        <v>43727</v>
      </c>
      <c r="C186">
        <v>57.455840999999999</v>
      </c>
      <c r="D186">
        <v>189.93847700000001</v>
      </c>
      <c r="E186">
        <v>36.363239</v>
      </c>
      <c r="F186">
        <v>52.448132000000001</v>
      </c>
      <c r="G186">
        <v>65.069076999999993</v>
      </c>
      <c r="H186">
        <v>104.299271</v>
      </c>
      <c r="I186">
        <v>204.13154599999999</v>
      </c>
      <c r="J186">
        <v>77.757103000000001</v>
      </c>
      <c r="K186">
        <v>218.03784200000001</v>
      </c>
      <c r="L186">
        <v>53.587108999999998</v>
      </c>
      <c r="M186">
        <v>153.88090500000001</v>
      </c>
      <c r="O186" s="33">
        <v>181</v>
      </c>
      <c r="P186" s="36">
        <f t="shared" si="32"/>
        <v>-6.7512310020923574E-3</v>
      </c>
      <c r="Q186" s="36">
        <f t="shared" si="33"/>
        <v>1.0574269644674426E-2</v>
      </c>
      <c r="R186" s="36">
        <f t="shared" si="34"/>
        <v>-4.268785401009452E-4</v>
      </c>
      <c r="S186" s="36">
        <f t="shared" si="35"/>
        <v>-6.5052650433402464E-4</v>
      </c>
      <c r="T186" s="36">
        <f t="shared" si="36"/>
        <v>-1.3002150440049834E-2</v>
      </c>
      <c r="U186" s="36">
        <f t="shared" si="37"/>
        <v>-3.1782452759365073E-3</v>
      </c>
      <c r="V186" s="36">
        <f t="shared" si="38"/>
        <v>2.4339322098735402E-2</v>
      </c>
      <c r="W186" s="36">
        <f t="shared" si="39"/>
        <v>4.3626224109287381E-3</v>
      </c>
      <c r="X186" s="36">
        <f t="shared" si="40"/>
        <v>9.6665477768032703E-3</v>
      </c>
      <c r="Y186" s="36">
        <f t="shared" si="41"/>
        <v>-8.1583019896714487E-3</v>
      </c>
      <c r="Z186" s="36">
        <f t="shared" si="42"/>
        <v>-5.700085873385486E-3</v>
      </c>
      <c r="AA186" s="46">
        <f t="shared" si="43"/>
        <v>1.2508248975662646E-2</v>
      </c>
      <c r="AB186" s="41">
        <f t="shared" si="30"/>
        <v>1012508.2489756626</v>
      </c>
      <c r="AC186" s="41">
        <f t="shared" si="31"/>
        <v>12508.248975662631</v>
      </c>
      <c r="AD186" s="98">
        <v>-22010.373053267016</v>
      </c>
      <c r="AE186">
        <f t="shared" si="44"/>
        <v>1201718.8474572469</v>
      </c>
    </row>
    <row r="187" spans="2:31">
      <c r="B187" s="112">
        <v>43728</v>
      </c>
      <c r="C187">
        <v>57.257229000000002</v>
      </c>
      <c r="D187">
        <v>189.72868299999999</v>
      </c>
      <c r="E187">
        <v>36.322868</v>
      </c>
      <c r="F187">
        <v>51.176613000000003</v>
      </c>
      <c r="G187">
        <v>65.563545000000005</v>
      </c>
      <c r="H187">
        <v>103.879913</v>
      </c>
      <c r="I187">
        <v>202.774078</v>
      </c>
      <c r="J187">
        <v>78.197197000000003</v>
      </c>
      <c r="K187">
        <v>218.07530199999999</v>
      </c>
      <c r="L187">
        <v>52.803775999999999</v>
      </c>
      <c r="M187">
        <v>153.534637</v>
      </c>
      <c r="O187" s="33">
        <v>182</v>
      </c>
      <c r="P187" s="36">
        <f t="shared" si="32"/>
        <v>-3.4627649396657577E-3</v>
      </c>
      <c r="Q187" s="36">
        <f t="shared" si="33"/>
        <v>-1.1051470522373914E-3</v>
      </c>
      <c r="R187" s="36">
        <f t="shared" si="34"/>
        <v>-1.1108313766565008E-3</v>
      </c>
      <c r="S187" s="36">
        <f t="shared" si="35"/>
        <v>-2.4542068989613423E-2</v>
      </c>
      <c r="T187" s="36">
        <f t="shared" si="36"/>
        <v>7.5703963368602047E-3</v>
      </c>
      <c r="U187" s="36">
        <f t="shared" si="37"/>
        <v>-4.0288232394171258E-3</v>
      </c>
      <c r="V187" s="36">
        <f t="shared" si="38"/>
        <v>-6.6721763273989119E-3</v>
      </c>
      <c r="W187" s="36">
        <f t="shared" si="39"/>
        <v>5.6438991193463852E-3</v>
      </c>
      <c r="X187" s="36">
        <f t="shared" si="40"/>
        <v>1.7179028244161063E-4</v>
      </c>
      <c r="Y187" s="36">
        <f t="shared" si="41"/>
        <v>-1.4725832113108336E-2</v>
      </c>
      <c r="Z187" s="36">
        <f t="shared" si="42"/>
        <v>-2.2527692919418383E-3</v>
      </c>
      <c r="AA187" s="46">
        <f t="shared" si="43"/>
        <v>9.9088754314251466E-3</v>
      </c>
      <c r="AB187" s="41">
        <f t="shared" si="30"/>
        <v>1009908.8754314252</v>
      </c>
      <c r="AC187" s="41">
        <f t="shared" si="31"/>
        <v>9908.875431425171</v>
      </c>
      <c r="AD187" s="98">
        <v>-22008.455545393983</v>
      </c>
      <c r="AE187">
        <f t="shared" si="44"/>
        <v>1211627.722888672</v>
      </c>
    </row>
    <row r="188" spans="2:31">
      <c r="B188" s="112">
        <v>43731</v>
      </c>
      <c r="C188">
        <v>57.296954999999997</v>
      </c>
      <c r="D188">
        <v>186.621994</v>
      </c>
      <c r="E188">
        <v>36.521594999999998</v>
      </c>
      <c r="F188">
        <v>51.500881</v>
      </c>
      <c r="G188">
        <v>64.940871999999999</v>
      </c>
      <c r="H188">
        <v>103.862427</v>
      </c>
      <c r="I188">
        <v>202.61225899999999</v>
      </c>
      <c r="J188">
        <v>78.493401000000006</v>
      </c>
      <c r="K188">
        <v>214.21739199999999</v>
      </c>
      <c r="L188">
        <v>53.043864999999997</v>
      </c>
      <c r="M188">
        <v>154.60144</v>
      </c>
      <c r="O188" s="33">
        <v>183</v>
      </c>
      <c r="P188" s="36">
        <f t="shared" si="32"/>
        <v>6.9357574215713088E-4</v>
      </c>
      <c r="Q188" s="36">
        <f t="shared" si="33"/>
        <v>-1.6509918845992504E-2</v>
      </c>
      <c r="R188" s="36">
        <f t="shared" si="34"/>
        <v>5.4562140986014742E-3</v>
      </c>
      <c r="S188" s="36">
        <f t="shared" si="35"/>
        <v>6.3162639723252922E-3</v>
      </c>
      <c r="T188" s="36">
        <f t="shared" si="36"/>
        <v>-9.5426306549686486E-3</v>
      </c>
      <c r="U188" s="36">
        <f t="shared" si="37"/>
        <v>-1.6834315085987125E-4</v>
      </c>
      <c r="V188" s="36">
        <f t="shared" si="38"/>
        <v>-7.9834465952747353E-4</v>
      </c>
      <c r="W188" s="36">
        <f t="shared" si="39"/>
        <v>3.7807546414604649E-3</v>
      </c>
      <c r="X188" s="36">
        <f t="shared" si="40"/>
        <v>-1.7849075300761245E-2</v>
      </c>
      <c r="Y188" s="36">
        <f t="shared" si="41"/>
        <v>4.5365094485355258E-3</v>
      </c>
      <c r="Z188" s="36">
        <f t="shared" si="42"/>
        <v>6.9242606885878619E-3</v>
      </c>
      <c r="AA188" s="46">
        <f t="shared" si="43"/>
        <v>-1.6620870114937424E-2</v>
      </c>
      <c r="AB188" s="41">
        <f t="shared" si="30"/>
        <v>983379.12988506258</v>
      </c>
      <c r="AC188" s="41">
        <f t="shared" si="31"/>
        <v>-16620.870114937425</v>
      </c>
      <c r="AD188" s="98">
        <v>-21926.66859030351</v>
      </c>
      <c r="AE188">
        <f t="shared" si="44"/>
        <v>1195006.8527737346</v>
      </c>
    </row>
    <row r="189" spans="2:31">
      <c r="B189" s="112">
        <v>43732</v>
      </c>
      <c r="C189">
        <v>56.510536000000002</v>
      </c>
      <c r="D189">
        <v>181.08786000000001</v>
      </c>
      <c r="E189">
        <v>36.763786000000003</v>
      </c>
      <c r="F189">
        <v>52.021442</v>
      </c>
      <c r="G189">
        <v>64.391448999999994</v>
      </c>
      <c r="H189">
        <v>102.50824</v>
      </c>
      <c r="I189">
        <v>202.41452000000001</v>
      </c>
      <c r="J189">
        <v>79.517409999999998</v>
      </c>
      <c r="K189">
        <v>210.68720999999999</v>
      </c>
      <c r="L189">
        <v>52.791645000000003</v>
      </c>
      <c r="M189">
        <v>155.303314</v>
      </c>
      <c r="O189" s="33">
        <v>184</v>
      </c>
      <c r="P189" s="36">
        <f t="shared" si="32"/>
        <v>-1.3820382303721514E-2</v>
      </c>
      <c r="Q189" s="36">
        <f t="shared" si="33"/>
        <v>-3.0102820707828649E-2</v>
      </c>
      <c r="R189" s="36">
        <f t="shared" si="34"/>
        <v>6.6095550953091621E-3</v>
      </c>
      <c r="S189" s="36">
        <f t="shared" si="35"/>
        <v>1.0057065424474014E-2</v>
      </c>
      <c r="T189" s="36">
        <f t="shared" si="36"/>
        <v>-8.4963495728132173E-3</v>
      </c>
      <c r="U189" s="36">
        <f t="shared" si="37"/>
        <v>-1.3124020547281035E-2</v>
      </c>
      <c r="V189" s="36">
        <f t="shared" si="38"/>
        <v>-9.7642440432524423E-4</v>
      </c>
      <c r="W189" s="36">
        <f t="shared" si="39"/>
        <v>1.2961433834810618E-2</v>
      </c>
      <c r="X189" s="36">
        <f t="shared" si="40"/>
        <v>-1.6616733315051806E-2</v>
      </c>
      <c r="Y189" s="36">
        <f t="shared" si="41"/>
        <v>-4.7662732003816424E-3</v>
      </c>
      <c r="Z189" s="36">
        <f t="shared" si="42"/>
        <v>4.5296188005865294E-3</v>
      </c>
      <c r="AA189" s="46">
        <f t="shared" si="43"/>
        <v>-2.778308927253902E-2</v>
      </c>
      <c r="AB189" s="41">
        <f t="shared" si="30"/>
        <v>972216.91072746099</v>
      </c>
      <c r="AC189" s="41">
        <f t="shared" si="31"/>
        <v>-27783.089272539015</v>
      </c>
      <c r="AD189" s="98">
        <v>-21747.379099033889</v>
      </c>
      <c r="AE189">
        <f t="shared" si="44"/>
        <v>1167223.7635011957</v>
      </c>
    </row>
    <row r="190" spans="2:31">
      <c r="B190" s="112">
        <v>43733</v>
      </c>
      <c r="C190">
        <v>56.677345000000003</v>
      </c>
      <c r="D190">
        <v>182.60626199999999</v>
      </c>
      <c r="E190">
        <v>36.785525999999997</v>
      </c>
      <c r="F190">
        <v>51.372878999999998</v>
      </c>
      <c r="G190">
        <v>64.931717000000006</v>
      </c>
      <c r="H190">
        <v>103.093613</v>
      </c>
      <c r="I190">
        <v>199.60964999999999</v>
      </c>
      <c r="J190">
        <v>79.542793000000003</v>
      </c>
      <c r="K190">
        <v>208.03720100000001</v>
      </c>
      <c r="L190">
        <v>53.604087999999997</v>
      </c>
      <c r="M190">
        <v>154.582718</v>
      </c>
      <c r="O190" s="33">
        <v>185</v>
      </c>
      <c r="P190" s="36">
        <f t="shared" si="32"/>
        <v>2.9474731621507376E-3</v>
      </c>
      <c r="Q190" s="36">
        <f t="shared" si="33"/>
        <v>8.3499332556198555E-3</v>
      </c>
      <c r="R190" s="36">
        <f t="shared" si="34"/>
        <v>5.9116802161618756E-4</v>
      </c>
      <c r="S190" s="36">
        <f t="shared" si="35"/>
        <v>-1.2545592451331022E-2</v>
      </c>
      <c r="T190" s="36">
        <f t="shared" si="36"/>
        <v>8.3553652421604497E-3</v>
      </c>
      <c r="U190" s="36">
        <f t="shared" si="37"/>
        <v>5.6942539491874567E-3</v>
      </c>
      <c r="V190" s="36">
        <f t="shared" si="38"/>
        <v>-1.3953964568530364E-2</v>
      </c>
      <c r="W190" s="36">
        <f t="shared" si="39"/>
        <v>3.1916217553780278E-4</v>
      </c>
      <c r="X190" s="36">
        <f t="shared" si="40"/>
        <v>-1.2657701876243712E-2</v>
      </c>
      <c r="Y190" s="36">
        <f t="shared" si="41"/>
        <v>1.5272394270368354E-2</v>
      </c>
      <c r="Z190" s="36">
        <f t="shared" si="42"/>
        <v>-4.6507246175468472E-3</v>
      </c>
      <c r="AA190" s="46">
        <f t="shared" si="43"/>
        <v>6.3867872219041397E-3</v>
      </c>
      <c r="AB190" s="41">
        <f t="shared" si="30"/>
        <v>1006386.7872219041</v>
      </c>
      <c r="AC190" s="41">
        <f t="shared" si="31"/>
        <v>6386.7872219041456</v>
      </c>
      <c r="AD190" s="98">
        <v>-21709.234995145351</v>
      </c>
      <c r="AE190">
        <f t="shared" si="44"/>
        <v>1173610.5507230998</v>
      </c>
    </row>
    <row r="191" spans="2:31">
      <c r="B191" s="112">
        <v>43734</v>
      </c>
      <c r="C191">
        <v>56.375495999999998</v>
      </c>
      <c r="D191">
        <v>179.91909799999999</v>
      </c>
      <c r="E191">
        <v>36.732742000000002</v>
      </c>
      <c r="F191">
        <v>51.791035000000001</v>
      </c>
      <c r="G191">
        <v>64.189994999999996</v>
      </c>
      <c r="H191">
        <v>102.24614</v>
      </c>
      <c r="I191">
        <v>201.334091</v>
      </c>
      <c r="J191">
        <v>80.101348999999999</v>
      </c>
      <c r="K191">
        <v>201.77278100000001</v>
      </c>
      <c r="L191">
        <v>53.327618000000001</v>
      </c>
      <c r="M191">
        <v>155.72439600000001</v>
      </c>
      <c r="O191" s="33">
        <v>186</v>
      </c>
      <c r="P191" s="36">
        <f t="shared" si="32"/>
        <v>-5.3399757955121616E-3</v>
      </c>
      <c r="Q191" s="36">
        <f t="shared" si="33"/>
        <v>-1.482496681141411E-2</v>
      </c>
      <c r="R191" s="36">
        <f t="shared" si="34"/>
        <v>-1.4359426712757379E-3</v>
      </c>
      <c r="S191" s="36">
        <f t="shared" si="35"/>
        <v>8.1066774964838623E-3</v>
      </c>
      <c r="T191" s="36">
        <f t="shared" si="36"/>
        <v>-1.1488852603453248E-2</v>
      </c>
      <c r="U191" s="36">
        <f t="shared" si="37"/>
        <v>-8.2543959413383401E-3</v>
      </c>
      <c r="V191" s="36">
        <f t="shared" si="38"/>
        <v>8.6019631025708344E-3</v>
      </c>
      <c r="W191" s="36">
        <f t="shared" si="39"/>
        <v>6.9975418097944584E-3</v>
      </c>
      <c r="X191" s="36">
        <f t="shared" si="40"/>
        <v>-3.0574696919057717E-2</v>
      </c>
      <c r="Y191" s="36">
        <f t="shared" si="41"/>
        <v>-5.1709755017601876E-3</v>
      </c>
      <c r="Z191" s="36">
        <f t="shared" si="42"/>
        <v>7.35840784786242E-3</v>
      </c>
      <c r="AA191" s="46">
        <f t="shared" si="43"/>
        <v>-1.7904029635055885E-2</v>
      </c>
      <c r="AB191" s="41">
        <f t="shared" si="30"/>
        <v>982095.97036494408</v>
      </c>
      <c r="AC191" s="41">
        <f t="shared" si="31"/>
        <v>-17904.029635055922</v>
      </c>
      <c r="AD191" s="98">
        <v>-21685.176982532837</v>
      </c>
      <c r="AE191">
        <f t="shared" si="44"/>
        <v>1155706.5210880439</v>
      </c>
    </row>
    <row r="192" spans="2:31">
      <c r="B192" s="112">
        <v>43735</v>
      </c>
      <c r="C192">
        <v>56.780613000000002</v>
      </c>
      <c r="D192">
        <v>176.91229200000001</v>
      </c>
      <c r="E192">
        <v>36.779308</v>
      </c>
      <c r="F192">
        <v>51.577689999999997</v>
      </c>
      <c r="G192">
        <v>64.327347000000003</v>
      </c>
      <c r="H192">
        <v>102.848984</v>
      </c>
      <c r="I192">
        <v>197.70465100000001</v>
      </c>
      <c r="J192">
        <v>80.075965999999994</v>
      </c>
      <c r="K192">
        <v>201.56680299999999</v>
      </c>
      <c r="L192">
        <v>53.068114999999999</v>
      </c>
      <c r="M192">
        <v>156.29783599999999</v>
      </c>
      <c r="O192" s="33">
        <v>187</v>
      </c>
      <c r="P192" s="36">
        <f t="shared" si="32"/>
        <v>7.1603510311948433E-3</v>
      </c>
      <c r="Q192" s="36">
        <f t="shared" si="33"/>
        <v>-1.6853209962426955E-2</v>
      </c>
      <c r="R192" s="36">
        <f t="shared" si="34"/>
        <v>1.266894508540603E-3</v>
      </c>
      <c r="S192" s="36">
        <f t="shared" si="35"/>
        <v>-4.1278501390947598E-3</v>
      </c>
      <c r="T192" s="36">
        <f t="shared" si="36"/>
        <v>2.1374866637851125E-3</v>
      </c>
      <c r="U192" s="36">
        <f t="shared" si="37"/>
        <v>5.8786939872997133E-3</v>
      </c>
      <c r="V192" s="36">
        <f t="shared" si="38"/>
        <v>-1.8191417061054253E-2</v>
      </c>
      <c r="W192" s="36">
        <f t="shared" si="39"/>
        <v>-3.1693626794128334E-4</v>
      </c>
      <c r="X192" s="36">
        <f t="shared" si="40"/>
        <v>-1.0213627725964478E-3</v>
      </c>
      <c r="Y192" s="36">
        <f t="shared" si="41"/>
        <v>-4.8780812401048538E-3</v>
      </c>
      <c r="Z192" s="36">
        <f t="shared" si="42"/>
        <v>3.675639661556678E-3</v>
      </c>
      <c r="AA192" s="46">
        <f t="shared" si="43"/>
        <v>-9.6780202241884411E-3</v>
      </c>
      <c r="AB192" s="41">
        <f t="shared" si="30"/>
        <v>990321.97977581155</v>
      </c>
      <c r="AC192" s="41">
        <f t="shared" si="31"/>
        <v>-9678.0202241884544</v>
      </c>
      <c r="AD192" s="98">
        <v>-21573.270117781707</v>
      </c>
      <c r="AE192">
        <f t="shared" si="44"/>
        <v>1146028.5008638555</v>
      </c>
    </row>
    <row r="193" spans="2:31">
      <c r="B193" s="112">
        <v>43738</v>
      </c>
      <c r="C193">
        <v>56.089531000000001</v>
      </c>
      <c r="D193">
        <v>177.89125100000001</v>
      </c>
      <c r="E193">
        <v>36.850723000000002</v>
      </c>
      <c r="F193">
        <v>51.287559999999999</v>
      </c>
      <c r="G193">
        <v>65.297980999999993</v>
      </c>
      <c r="H193">
        <v>102.822746</v>
      </c>
      <c r="I193">
        <v>199.64575199999999</v>
      </c>
      <c r="J193">
        <v>79.949012999999994</v>
      </c>
      <c r="K193">
        <v>203.49577300000001</v>
      </c>
      <c r="L193">
        <v>54.317093</v>
      </c>
      <c r="M193">
        <v>158.57281499999999</v>
      </c>
      <c r="O193" s="33">
        <v>188</v>
      </c>
      <c r="P193" s="36">
        <f t="shared" si="32"/>
        <v>-1.2245765117985351E-2</v>
      </c>
      <c r="Q193" s="36">
        <f t="shared" si="33"/>
        <v>5.5183298114214454E-3</v>
      </c>
      <c r="R193" s="36">
        <f t="shared" si="34"/>
        <v>1.93983409824427E-3</v>
      </c>
      <c r="S193" s="36">
        <f t="shared" si="35"/>
        <v>-5.6409870066984951E-3</v>
      </c>
      <c r="T193" s="36">
        <f t="shared" si="36"/>
        <v>1.4976272874531408E-2</v>
      </c>
      <c r="U193" s="36">
        <f t="shared" si="37"/>
        <v>-2.5514444928668626E-4</v>
      </c>
      <c r="V193" s="36">
        <f t="shared" si="38"/>
        <v>9.7703006041020279E-3</v>
      </c>
      <c r="W193" s="36">
        <f t="shared" si="39"/>
        <v>-1.5866651247458895E-3</v>
      </c>
      <c r="X193" s="36">
        <f t="shared" si="40"/>
        <v>9.524378188871736E-3</v>
      </c>
      <c r="Y193" s="36">
        <f t="shared" si="41"/>
        <v>2.326268853480171E-2</v>
      </c>
      <c r="Z193" s="36">
        <f t="shared" si="42"/>
        <v>1.4450496294047979E-2</v>
      </c>
      <c r="AA193" s="46">
        <f t="shared" si="43"/>
        <v>7.0626492377351188E-3</v>
      </c>
      <c r="AB193" s="41">
        <f t="shared" si="30"/>
        <v>1007062.6492377351</v>
      </c>
      <c r="AC193" s="41">
        <f t="shared" si="31"/>
        <v>7062.6492377350805</v>
      </c>
      <c r="AD193" s="98">
        <v>-21510.08807381324</v>
      </c>
      <c r="AE193">
        <f t="shared" si="44"/>
        <v>1153091.1501015904</v>
      </c>
    </row>
    <row r="194" spans="2:31">
      <c r="B194" s="112">
        <v>43739</v>
      </c>
      <c r="C194">
        <v>54.770896999999998</v>
      </c>
      <c r="D194">
        <v>175.62365700000001</v>
      </c>
      <c r="E194">
        <v>36.593021</v>
      </c>
      <c r="F194">
        <v>51.398479000000002</v>
      </c>
      <c r="G194">
        <v>62.221252</v>
      </c>
      <c r="H194">
        <v>100.95311</v>
      </c>
      <c r="I194">
        <v>199.42907700000001</v>
      </c>
      <c r="J194">
        <v>79.635895000000005</v>
      </c>
      <c r="K194">
        <v>203.39274599999999</v>
      </c>
      <c r="L194">
        <v>54.467457000000003</v>
      </c>
      <c r="M194">
        <v>155.583359</v>
      </c>
      <c r="O194" s="33">
        <v>189</v>
      </c>
      <c r="P194" s="36">
        <f t="shared" si="32"/>
        <v>-2.3790205683026401E-2</v>
      </c>
      <c r="Q194" s="36">
        <f t="shared" si="33"/>
        <v>-1.2829021064542898E-2</v>
      </c>
      <c r="R194" s="36">
        <f t="shared" si="34"/>
        <v>-7.0176993594003997E-3</v>
      </c>
      <c r="S194" s="36">
        <f t="shared" si="35"/>
        <v>2.1603529402745825E-3</v>
      </c>
      <c r="T194" s="36">
        <f t="shared" si="36"/>
        <v>-4.826450355398449E-2</v>
      </c>
      <c r="U194" s="36">
        <f t="shared" si="37"/>
        <v>-1.8350441522433033E-2</v>
      </c>
      <c r="V194" s="36">
        <f t="shared" si="38"/>
        <v>-1.0858866836274553E-3</v>
      </c>
      <c r="W194" s="36">
        <f t="shared" si="39"/>
        <v>-3.9241605704908797E-3</v>
      </c>
      <c r="X194" s="36">
        <f t="shared" si="40"/>
        <v>-5.0641390646775464E-4</v>
      </c>
      <c r="Y194" s="36">
        <f t="shared" si="41"/>
        <v>2.7644384383315249E-3</v>
      </c>
      <c r="Z194" s="36">
        <f t="shared" si="42"/>
        <v>-1.9032229731838091E-2</v>
      </c>
      <c r="AA194" s="46">
        <f t="shared" si="43"/>
        <v>-3.654316580824165E-2</v>
      </c>
      <c r="AB194" s="41">
        <f t="shared" si="30"/>
        <v>963456.8341917583</v>
      </c>
      <c r="AC194" s="41">
        <f t="shared" si="31"/>
        <v>-36543.165808241698</v>
      </c>
      <c r="AD194" s="98">
        <v>-21504.186264819931</v>
      </c>
      <c r="AE194">
        <f t="shared" si="44"/>
        <v>1116547.9842933486</v>
      </c>
    </row>
    <row r="195" spans="2:31">
      <c r="B195" s="112">
        <v>43740</v>
      </c>
      <c r="C195">
        <v>53.341053000000002</v>
      </c>
      <c r="D195">
        <v>174.41494800000001</v>
      </c>
      <c r="E195">
        <v>36.055847</v>
      </c>
      <c r="F195">
        <v>50.434170000000002</v>
      </c>
      <c r="G195">
        <v>61.571143999999997</v>
      </c>
      <c r="H195">
        <v>98.943641999999997</v>
      </c>
      <c r="I195">
        <v>198.61653100000001</v>
      </c>
      <c r="J195">
        <v>78.425690000000003</v>
      </c>
      <c r="K195">
        <v>202.962006</v>
      </c>
      <c r="L195">
        <v>53.102066000000001</v>
      </c>
      <c r="M195">
        <v>153.46824599999999</v>
      </c>
      <c r="O195" s="33">
        <v>190</v>
      </c>
      <c r="P195" s="36">
        <f t="shared" si="32"/>
        <v>-2.645271639913406E-2</v>
      </c>
      <c r="Q195" s="36">
        <f t="shared" si="33"/>
        <v>-6.9061742726080613E-3</v>
      </c>
      <c r="R195" s="36">
        <f t="shared" si="34"/>
        <v>-1.4788497184698173E-2</v>
      </c>
      <c r="S195" s="36">
        <f t="shared" si="35"/>
        <v>-1.8939659037828859E-2</v>
      </c>
      <c r="T195" s="36">
        <f t="shared" si="36"/>
        <v>-1.0503294186253719E-2</v>
      </c>
      <c r="U195" s="36">
        <f t="shared" si="37"/>
        <v>-2.0105736304595129E-2</v>
      </c>
      <c r="V195" s="36">
        <f t="shared" si="38"/>
        <v>-4.0826835534220349E-3</v>
      </c>
      <c r="W195" s="36">
        <f t="shared" si="39"/>
        <v>-1.5313381164616916E-2</v>
      </c>
      <c r="X195" s="36">
        <f t="shared" si="40"/>
        <v>-2.1200202985668529E-3</v>
      </c>
      <c r="Y195" s="36">
        <f t="shared" si="41"/>
        <v>-2.5387568844146773E-2</v>
      </c>
      <c r="Z195" s="36">
        <f t="shared" si="42"/>
        <v>-1.3687979546324549E-2</v>
      </c>
      <c r="AA195" s="46">
        <f t="shared" si="43"/>
        <v>-7.3953554438187779E-3</v>
      </c>
      <c r="AB195" s="41">
        <f t="shared" si="30"/>
        <v>992604.64455618127</v>
      </c>
      <c r="AC195" s="41">
        <f t="shared" si="31"/>
        <v>-7395.3554438187275</v>
      </c>
      <c r="AD195" s="98">
        <v>-21486.859343162389</v>
      </c>
      <c r="AE195">
        <f t="shared" si="44"/>
        <v>1109152.6288495299</v>
      </c>
    </row>
    <row r="196" spans="2:31">
      <c r="B196" s="112">
        <v>43741</v>
      </c>
      <c r="C196">
        <v>54.000366</v>
      </c>
      <c r="D196">
        <v>179.18987999999999</v>
      </c>
      <c r="E196">
        <v>36.114834000000002</v>
      </c>
      <c r="F196">
        <v>50.698729999999998</v>
      </c>
      <c r="G196">
        <v>62.376922999999998</v>
      </c>
      <c r="H196">
        <v>98.802727000000004</v>
      </c>
      <c r="I196">
        <v>202.146637</v>
      </c>
      <c r="J196">
        <v>78.721885999999998</v>
      </c>
      <c r="K196">
        <v>201.660461</v>
      </c>
      <c r="L196">
        <v>53.553168999999997</v>
      </c>
      <c r="M196">
        <v>154.95349100000001</v>
      </c>
      <c r="O196" s="33">
        <v>191</v>
      </c>
      <c r="P196" s="36">
        <f t="shared" si="32"/>
        <v>1.2284564477731633E-2</v>
      </c>
      <c r="Q196" s="36">
        <f t="shared" si="33"/>
        <v>2.7008806920797455E-2</v>
      </c>
      <c r="R196" s="36">
        <f t="shared" si="34"/>
        <v>1.634653083982505E-3</v>
      </c>
      <c r="S196" s="36">
        <f t="shared" si="35"/>
        <v>5.2319394279669246E-3</v>
      </c>
      <c r="T196" s="36">
        <f t="shared" si="36"/>
        <v>1.3002064027768104E-2</v>
      </c>
      <c r="U196" s="36">
        <f t="shared" si="37"/>
        <v>-1.4252097225863005E-3</v>
      </c>
      <c r="V196" s="36">
        <f t="shared" si="38"/>
        <v>1.7617373976475337E-2</v>
      </c>
      <c r="W196" s="36">
        <f t="shared" si="39"/>
        <v>3.7696585374421931E-3</v>
      </c>
      <c r="X196" s="36">
        <f t="shared" si="40"/>
        <v>-6.4334019746724027E-3</v>
      </c>
      <c r="Y196" s="36">
        <f t="shared" si="41"/>
        <v>8.4591382685027926E-3</v>
      </c>
      <c r="Z196" s="36">
        <f t="shared" si="42"/>
        <v>9.6313346503770717E-3</v>
      </c>
      <c r="AA196" s="46">
        <f t="shared" si="43"/>
        <v>1.7361255517987131E-2</v>
      </c>
      <c r="AB196" s="41">
        <f t="shared" si="30"/>
        <v>1017361.2555179872</v>
      </c>
      <c r="AC196" s="41">
        <f t="shared" si="31"/>
        <v>17361.255517987185</v>
      </c>
      <c r="AD196" s="98">
        <v>-21419.177963709808</v>
      </c>
      <c r="AE196">
        <f t="shared" si="44"/>
        <v>1126513.8843675172</v>
      </c>
    </row>
    <row r="197" spans="2:31">
      <c r="B197" s="112">
        <v>43742</v>
      </c>
      <c r="C197">
        <v>54.786793000000003</v>
      </c>
      <c r="D197">
        <v>180.25874300000001</v>
      </c>
      <c r="E197">
        <v>36.68927</v>
      </c>
      <c r="F197">
        <v>50.929133999999998</v>
      </c>
      <c r="G197">
        <v>62.404400000000003</v>
      </c>
      <c r="H197">
        <v>100.942787</v>
      </c>
      <c r="I197">
        <v>203.97941599999999</v>
      </c>
      <c r="J197">
        <v>79.669730999999999</v>
      </c>
      <c r="K197">
        <v>205.81802400000001</v>
      </c>
      <c r="L197">
        <v>55.054347999999997</v>
      </c>
      <c r="M197">
        <v>157.642166</v>
      </c>
      <c r="O197" s="33">
        <v>192</v>
      </c>
      <c r="P197" s="36">
        <f t="shared" si="32"/>
        <v>1.4458336939205238E-2</v>
      </c>
      <c r="Q197" s="36">
        <f t="shared" si="33"/>
        <v>5.947254111232707E-3</v>
      </c>
      <c r="R197" s="36">
        <f t="shared" si="34"/>
        <v>1.5780646675539675E-2</v>
      </c>
      <c r="S197" s="36">
        <f t="shared" si="35"/>
        <v>4.5342760476040425E-3</v>
      </c>
      <c r="T197" s="36">
        <f t="shared" si="36"/>
        <v>4.4040245420569601E-4</v>
      </c>
      <c r="U197" s="36">
        <f t="shared" si="37"/>
        <v>2.142868540512442E-2</v>
      </c>
      <c r="V197" s="36">
        <f t="shared" si="38"/>
        <v>9.0257270053557218E-3</v>
      </c>
      <c r="W197" s="36">
        <f t="shared" si="39"/>
        <v>1.1968516168474918E-2</v>
      </c>
      <c r="X197" s="36">
        <f t="shared" si="40"/>
        <v>2.040700275151603E-2</v>
      </c>
      <c r="Y197" s="36">
        <f t="shared" si="41"/>
        <v>2.7645869311886423E-2</v>
      </c>
      <c r="Z197" s="36">
        <f t="shared" si="42"/>
        <v>1.7202678571575668E-2</v>
      </c>
      <c r="AA197" s="46">
        <f t="shared" si="43"/>
        <v>6.8739478713886453E-3</v>
      </c>
      <c r="AB197" s="41">
        <f t="shared" ref="AB197:AB260" si="45">(P197*$AH$12+Q197*$AI$12+R197*$AJ$12+S197*$AK$12+T197*$AL$12+U197*$AM$12+V197*$AN$12+W197*$AO$12+X197*$AP$12+Y197*$AQ$12+Z197*$AR$12)+$AS$12</f>
        <v>1006873.9478713886</v>
      </c>
      <c r="AC197" s="41">
        <f t="shared" ref="AC197:AC260" si="46">AB197-$AS$12</f>
        <v>6873.9478713886347</v>
      </c>
      <c r="AD197" s="98">
        <v>-21294.394176589325</v>
      </c>
      <c r="AE197">
        <f t="shared" si="44"/>
        <v>1133387.8322389058</v>
      </c>
    </row>
    <row r="198" spans="2:31">
      <c r="B198" s="112">
        <v>43745</v>
      </c>
      <c r="C198">
        <v>54.032142999999998</v>
      </c>
      <c r="D198">
        <v>179.48954800000001</v>
      </c>
      <c r="E198">
        <v>36.400500999999998</v>
      </c>
      <c r="F198">
        <v>50.937663999999998</v>
      </c>
      <c r="G198">
        <v>61.076644999999999</v>
      </c>
      <c r="H198">
        <v>100.722618</v>
      </c>
      <c r="I198">
        <v>203.392563</v>
      </c>
      <c r="J198">
        <v>79.432777000000002</v>
      </c>
      <c r="K198">
        <v>207.16639699999999</v>
      </c>
      <c r="L198">
        <v>55.066482999999998</v>
      </c>
      <c r="M198">
        <v>156.57048</v>
      </c>
      <c r="O198" s="33">
        <v>193</v>
      </c>
      <c r="P198" s="36">
        <f t="shared" ref="P198:P261" si="47">LN(C198/C197)</f>
        <v>-1.3870051038774141E-2</v>
      </c>
      <c r="Q198" s="36">
        <f t="shared" ref="Q198:Q261" si="48">LN(D198/D197)</f>
        <v>-4.2763020223675046E-3</v>
      </c>
      <c r="R198" s="36">
        <f t="shared" ref="R198:R261" si="49">LN(E198/E197)</f>
        <v>-7.901803455469909E-3</v>
      </c>
      <c r="S198" s="36">
        <f t="shared" ref="S198:S261" si="50">LN(F198/F197)</f>
        <v>1.6747360646276129E-4</v>
      </c>
      <c r="T198" s="36">
        <f t="shared" ref="T198:T261" si="51">LN(G198/G197)</f>
        <v>-2.1506234831473677E-2</v>
      </c>
      <c r="U198" s="36">
        <f t="shared" ref="U198:U261" si="52">LN(H198/H197)</f>
        <v>-2.1835087428620698E-3</v>
      </c>
      <c r="V198" s="36">
        <f t="shared" ref="V198:V261" si="53">LN(I198/I197)</f>
        <v>-2.8811672683142918E-3</v>
      </c>
      <c r="W198" s="36">
        <f t="shared" ref="W198:W261" si="54">LN(J198/J197)</f>
        <v>-2.9786353235017864E-3</v>
      </c>
      <c r="X198" s="36">
        <f t="shared" ref="X198:X261" si="55">LN(K198/K197)</f>
        <v>6.5299208523910282E-3</v>
      </c>
      <c r="Y198" s="36">
        <f t="shared" ref="Y198:Y261" si="56">LN(L198/L197)</f>
        <v>2.2039426943879E-4</v>
      </c>
      <c r="Z198" s="36">
        <f t="shared" ref="Z198:Z261" si="57">LN(M198/M197)</f>
        <v>-6.8214323597431195E-3</v>
      </c>
      <c r="AA198" s="46">
        <f t="shared" ref="AA198:AA261" si="58">P198*$AH$8+Q198*$AI$8+R198*$AJ$8+S198*$AK$8+T198*$AL$8+U198*$AM$8+V198*$AN$8+W198*$AO$8+X198*$AP$8+Y198*$AQ$8+Z198*$AR$8</f>
        <v>-1.7675729974920146E-2</v>
      </c>
      <c r="AB198" s="41">
        <f t="shared" si="45"/>
        <v>982324.27002507984</v>
      </c>
      <c r="AC198" s="41">
        <f t="shared" si="46"/>
        <v>-17675.729974920163</v>
      </c>
      <c r="AD198" s="98">
        <v>-21245.736888202606</v>
      </c>
      <c r="AE198">
        <f t="shared" si="44"/>
        <v>1115712.1022639857</v>
      </c>
    </row>
    <row r="199" spans="2:31">
      <c r="B199" s="112">
        <v>43746</v>
      </c>
      <c r="C199">
        <v>52.983592999999999</v>
      </c>
      <c r="D199">
        <v>177.5616</v>
      </c>
      <c r="E199">
        <v>36.509166999999998</v>
      </c>
      <c r="F199">
        <v>50.442711000000003</v>
      </c>
      <c r="G199">
        <v>59.446724000000003</v>
      </c>
      <c r="H199">
        <v>98.476890999999995</v>
      </c>
      <c r="I199">
        <v>204.13288900000001</v>
      </c>
      <c r="J199">
        <v>78.704964000000004</v>
      </c>
      <c r="K199">
        <v>206.10824600000001</v>
      </c>
      <c r="L199">
        <v>54.421391</v>
      </c>
      <c r="M199">
        <v>155.08514400000001</v>
      </c>
      <c r="O199" s="33">
        <v>194</v>
      </c>
      <c r="P199" s="36">
        <f t="shared" si="47"/>
        <v>-1.9596810630585101E-2</v>
      </c>
      <c r="Q199" s="36">
        <f t="shared" si="48"/>
        <v>-1.0799386856980023E-2</v>
      </c>
      <c r="R199" s="36">
        <f t="shared" si="49"/>
        <v>2.9808414560841693E-3</v>
      </c>
      <c r="S199" s="36">
        <f t="shared" si="50"/>
        <v>-9.764353949231341E-3</v>
      </c>
      <c r="T199" s="36">
        <f t="shared" si="51"/>
        <v>-2.7049034390423242E-2</v>
      </c>
      <c r="U199" s="36">
        <f t="shared" si="52"/>
        <v>-2.2548470733794283E-2</v>
      </c>
      <c r="V199" s="36">
        <f t="shared" si="53"/>
        <v>3.6332789069703922E-3</v>
      </c>
      <c r="W199" s="36">
        <f t="shared" si="54"/>
        <v>-9.2048632328589619E-3</v>
      </c>
      <c r="X199" s="36">
        <f t="shared" si="55"/>
        <v>-5.1208237922741656E-3</v>
      </c>
      <c r="Y199" s="36">
        <f t="shared" si="56"/>
        <v>-1.1783943577963871E-2</v>
      </c>
      <c r="Z199" s="36">
        <f t="shared" si="57"/>
        <v>-9.5319778107317565E-3</v>
      </c>
      <c r="AA199" s="46">
        <f t="shared" si="58"/>
        <v>-1.8770982060387697E-2</v>
      </c>
      <c r="AB199" s="41">
        <f t="shared" si="45"/>
        <v>981229.01793961227</v>
      </c>
      <c r="AC199" s="41">
        <f t="shared" si="46"/>
        <v>-18770.982060387731</v>
      </c>
      <c r="AD199" s="98">
        <v>-21191.070446157828</v>
      </c>
      <c r="AE199">
        <f t="shared" ref="AE199:AE262" si="59">AE198+AC199</f>
        <v>1096941.1202035979</v>
      </c>
    </row>
    <row r="200" spans="2:31">
      <c r="B200" s="112">
        <v>43747</v>
      </c>
      <c r="C200">
        <v>53.571415000000002</v>
      </c>
      <c r="D200">
        <v>179.659378</v>
      </c>
      <c r="E200">
        <v>36.928356000000001</v>
      </c>
      <c r="F200">
        <v>50.792591000000002</v>
      </c>
      <c r="G200">
        <v>59.345978000000002</v>
      </c>
      <c r="H200">
        <v>99.190239000000005</v>
      </c>
      <c r="I200">
        <v>204.55723599999999</v>
      </c>
      <c r="J200">
        <v>79.009636</v>
      </c>
      <c r="K200">
        <v>207.952957</v>
      </c>
      <c r="L200">
        <v>55.059207999999998</v>
      </c>
      <c r="M200">
        <v>156.45765700000001</v>
      </c>
      <c r="O200" s="33">
        <v>195</v>
      </c>
      <c r="P200" s="36">
        <f t="shared" si="47"/>
        <v>1.1033323992802907E-2</v>
      </c>
      <c r="Q200" s="36">
        <f t="shared" si="48"/>
        <v>1.1745122736241584E-2</v>
      </c>
      <c r="R200" s="36">
        <f t="shared" si="49"/>
        <v>1.1416331480125073E-2</v>
      </c>
      <c r="S200" s="36">
        <f t="shared" si="50"/>
        <v>6.9122408125457113E-3</v>
      </c>
      <c r="T200" s="36">
        <f t="shared" si="51"/>
        <v>-1.6961652097727826E-3</v>
      </c>
      <c r="U200" s="36">
        <f t="shared" si="52"/>
        <v>7.2177007561295223E-3</v>
      </c>
      <c r="V200" s="36">
        <f t="shared" si="53"/>
        <v>2.0766205324606727E-3</v>
      </c>
      <c r="W200" s="36">
        <f t="shared" si="54"/>
        <v>3.8635913098097443E-3</v>
      </c>
      <c r="X200" s="36">
        <f t="shared" si="55"/>
        <v>8.9103890521134519E-3</v>
      </c>
      <c r="Y200" s="36">
        <f t="shared" si="56"/>
        <v>1.1651821818826369E-2</v>
      </c>
      <c r="Z200" s="36">
        <f t="shared" si="57"/>
        <v>8.8111288419026931E-3</v>
      </c>
      <c r="AA200" s="46">
        <f t="shared" si="58"/>
        <v>-2.36676239016048E-3</v>
      </c>
      <c r="AB200" s="41">
        <f t="shared" si="45"/>
        <v>997633.23760983953</v>
      </c>
      <c r="AC200" s="41">
        <f t="shared" si="46"/>
        <v>-2366.7623901604675</v>
      </c>
      <c r="AD200" s="98">
        <v>-21146.715202671825</v>
      </c>
      <c r="AE200">
        <f t="shared" si="59"/>
        <v>1094574.3578134375</v>
      </c>
    </row>
    <row r="201" spans="2:31">
      <c r="B201" s="112">
        <v>43748</v>
      </c>
      <c r="C201">
        <v>54.214851000000003</v>
      </c>
      <c r="D201">
        <v>179.83918800000001</v>
      </c>
      <c r="E201">
        <v>37.139507000000002</v>
      </c>
      <c r="F201">
        <v>50.596313000000002</v>
      </c>
      <c r="G201">
        <v>57.816792</v>
      </c>
      <c r="H201">
        <v>100.581688</v>
      </c>
      <c r="I201">
        <v>204.29541</v>
      </c>
      <c r="J201">
        <v>78.747298999999998</v>
      </c>
      <c r="K201">
        <v>209.497986</v>
      </c>
      <c r="L201">
        <v>55.801310999999998</v>
      </c>
      <c r="M201">
        <v>157.74556000000001</v>
      </c>
      <c r="O201" s="33">
        <v>196</v>
      </c>
      <c r="P201" s="36">
        <f t="shared" si="47"/>
        <v>1.1939251021750107E-2</v>
      </c>
      <c r="Q201" s="36">
        <f t="shared" si="48"/>
        <v>1.0003378705788471E-3</v>
      </c>
      <c r="R201" s="36">
        <f t="shared" si="49"/>
        <v>5.701570518001936E-3</v>
      </c>
      <c r="S201" s="36">
        <f t="shared" si="50"/>
        <v>-3.8717894651706243E-3</v>
      </c>
      <c r="T201" s="36">
        <f t="shared" si="51"/>
        <v>-2.6105098761321378E-2</v>
      </c>
      <c r="U201" s="36">
        <f t="shared" si="52"/>
        <v>1.3930600991472074E-2</v>
      </c>
      <c r="V201" s="36">
        <f t="shared" si="53"/>
        <v>-1.2807843527654766E-3</v>
      </c>
      <c r="W201" s="36">
        <f t="shared" si="54"/>
        <v>-3.3258410074188931E-3</v>
      </c>
      <c r="X201" s="36">
        <f t="shared" si="55"/>
        <v>7.4022400986413599E-3</v>
      </c>
      <c r="Y201" s="36">
        <f t="shared" si="56"/>
        <v>1.3388248431948333E-2</v>
      </c>
      <c r="Z201" s="36">
        <f t="shared" si="57"/>
        <v>8.1979441535992709E-3</v>
      </c>
      <c r="AA201" s="46">
        <f t="shared" si="58"/>
        <v>-1.217316284720751E-2</v>
      </c>
      <c r="AB201" s="41">
        <f t="shared" si="45"/>
        <v>987826.83715279249</v>
      </c>
      <c r="AC201" s="41">
        <f t="shared" si="46"/>
        <v>-12173.16284720751</v>
      </c>
      <c r="AD201" s="98">
        <v>-21010.420741363778</v>
      </c>
      <c r="AE201">
        <f t="shared" si="59"/>
        <v>1082401.1949662301</v>
      </c>
    </row>
    <row r="202" spans="2:31">
      <c r="B202" s="112">
        <v>43749</v>
      </c>
      <c r="C202">
        <v>54.794719999999998</v>
      </c>
      <c r="D202">
        <v>183.99478099999999</v>
      </c>
      <c r="E202">
        <v>37.335121000000001</v>
      </c>
      <c r="F202">
        <v>50.476844999999997</v>
      </c>
      <c r="G202">
        <v>59.666491999999998</v>
      </c>
      <c r="H202">
        <v>102.28140999999999</v>
      </c>
      <c r="I202">
        <v>202.64321899999999</v>
      </c>
      <c r="J202">
        <v>78.044883999999996</v>
      </c>
      <c r="K202">
        <v>207.94361900000001</v>
      </c>
      <c r="L202">
        <v>57.285538000000003</v>
      </c>
      <c r="M202">
        <v>160.706772</v>
      </c>
      <c r="O202" s="33">
        <v>197</v>
      </c>
      <c r="P202" s="36">
        <f t="shared" si="47"/>
        <v>1.0638964343529617E-2</v>
      </c>
      <c r="Q202" s="36">
        <f t="shared" si="48"/>
        <v>2.2844341505703358E-2</v>
      </c>
      <c r="R202" s="36">
        <f t="shared" si="49"/>
        <v>5.2531836707069941E-3</v>
      </c>
      <c r="S202" s="36">
        <f t="shared" si="50"/>
        <v>-2.3639917461926734E-3</v>
      </c>
      <c r="T202" s="36">
        <f t="shared" si="51"/>
        <v>3.1491337277067391E-2</v>
      </c>
      <c r="U202" s="36">
        <f t="shared" si="52"/>
        <v>1.6757722750755183E-2</v>
      </c>
      <c r="V202" s="36">
        <f t="shared" si="53"/>
        <v>-8.1201437297314764E-3</v>
      </c>
      <c r="W202" s="36">
        <f t="shared" si="54"/>
        <v>-8.9598816175617858E-3</v>
      </c>
      <c r="X202" s="36">
        <f t="shared" si="55"/>
        <v>-7.4471454935901666E-3</v>
      </c>
      <c r="Y202" s="36">
        <f t="shared" si="56"/>
        <v>2.6250837204860992E-2</v>
      </c>
      <c r="Z202" s="36">
        <f t="shared" si="57"/>
        <v>1.8598057265393198E-2</v>
      </c>
      <c r="AA202" s="46">
        <f t="shared" si="58"/>
        <v>1.332594861987862E-2</v>
      </c>
      <c r="AB202" s="41">
        <f t="shared" si="45"/>
        <v>1013325.9486198786</v>
      </c>
      <c r="AC202" s="41">
        <f t="shared" si="46"/>
        <v>13325.948619878618</v>
      </c>
      <c r="AD202" s="98">
        <v>-21009.514215222443</v>
      </c>
      <c r="AE202">
        <f t="shared" si="59"/>
        <v>1095727.1435861087</v>
      </c>
    </row>
    <row r="203" spans="2:31">
      <c r="B203" s="112">
        <v>43752</v>
      </c>
      <c r="C203">
        <v>54.953598</v>
      </c>
      <c r="D203">
        <v>183.08573899999999</v>
      </c>
      <c r="E203">
        <v>37.002884000000002</v>
      </c>
      <c r="F203">
        <v>50.109898000000001</v>
      </c>
      <c r="G203">
        <v>59.336829999999999</v>
      </c>
      <c r="H203">
        <v>102.554405</v>
      </c>
      <c r="I203">
        <v>203.71759</v>
      </c>
      <c r="J203">
        <v>77.223961000000003</v>
      </c>
      <c r="K203">
        <v>206.557739</v>
      </c>
      <c r="L203">
        <v>57.203068000000002</v>
      </c>
      <c r="M203">
        <v>158.807816</v>
      </c>
      <c r="O203" s="33">
        <v>198</v>
      </c>
      <c r="P203" s="36">
        <f t="shared" si="47"/>
        <v>2.8953174660535687E-3</v>
      </c>
      <c r="Q203" s="36">
        <f t="shared" si="48"/>
        <v>-4.9528308299932999E-3</v>
      </c>
      <c r="R203" s="36">
        <f t="shared" si="49"/>
        <v>-8.9386098566145485E-3</v>
      </c>
      <c r="S203" s="36">
        <f t="shared" si="50"/>
        <v>-7.2961628320416163E-3</v>
      </c>
      <c r="T203" s="36">
        <f t="shared" si="51"/>
        <v>-5.5403973222702806E-3</v>
      </c>
      <c r="U203" s="36">
        <f t="shared" si="52"/>
        <v>2.665502237814706E-3</v>
      </c>
      <c r="V203" s="36">
        <f t="shared" si="53"/>
        <v>5.2877811026288577E-3</v>
      </c>
      <c r="W203" s="36">
        <f t="shared" si="54"/>
        <v>-1.0574312565436412E-2</v>
      </c>
      <c r="X203" s="36">
        <f t="shared" si="55"/>
        <v>-6.6869993909283148E-3</v>
      </c>
      <c r="Y203" s="36">
        <f t="shared" si="56"/>
        <v>-1.440667628777559E-3</v>
      </c>
      <c r="Z203" s="36">
        <f t="shared" si="57"/>
        <v>-1.1886645744908476E-2</v>
      </c>
      <c r="AA203" s="46">
        <f t="shared" si="58"/>
        <v>1.6470027938857424E-2</v>
      </c>
      <c r="AB203" s="41">
        <f t="shared" si="45"/>
        <v>1016470.0279388574</v>
      </c>
      <c r="AC203" s="41">
        <f t="shared" si="46"/>
        <v>16470.027938857442</v>
      </c>
      <c r="AD203" s="98">
        <v>-20737.153764982824</v>
      </c>
      <c r="AE203">
        <f t="shared" si="59"/>
        <v>1112197.1715249661</v>
      </c>
    </row>
    <row r="204" spans="2:31">
      <c r="B204" s="112">
        <v>43753</v>
      </c>
      <c r="C204">
        <v>55.144244999999998</v>
      </c>
      <c r="D204">
        <v>188.68980400000001</v>
      </c>
      <c r="E204">
        <v>37.114654999999999</v>
      </c>
      <c r="F204">
        <v>49.811211</v>
      </c>
      <c r="G204">
        <v>60.032767999999997</v>
      </c>
      <c r="H204">
        <v>105.64556899999999</v>
      </c>
      <c r="I204">
        <v>202.42654400000001</v>
      </c>
      <c r="J204">
        <v>76.792357999999993</v>
      </c>
      <c r="K204">
        <v>223.41272000000001</v>
      </c>
      <c r="L204">
        <v>57.069695000000003</v>
      </c>
      <c r="M204">
        <v>162.29556299999999</v>
      </c>
      <c r="O204" s="33">
        <v>199</v>
      </c>
      <c r="P204" s="36">
        <f t="shared" si="47"/>
        <v>3.4632320735159899E-3</v>
      </c>
      <c r="Q204" s="36">
        <f t="shared" si="48"/>
        <v>3.0149855812003523E-2</v>
      </c>
      <c r="R204" s="36">
        <f t="shared" si="49"/>
        <v>3.0160495406511057E-3</v>
      </c>
      <c r="S204" s="36">
        <f t="shared" si="50"/>
        <v>-5.9784742709881019E-3</v>
      </c>
      <c r="T204" s="36">
        <f t="shared" si="51"/>
        <v>1.1660354007111238E-2</v>
      </c>
      <c r="U204" s="36">
        <f t="shared" si="52"/>
        <v>2.9696364561270332E-2</v>
      </c>
      <c r="V204" s="36">
        <f t="shared" si="53"/>
        <v>-6.3575969242826349E-3</v>
      </c>
      <c r="W204" s="36">
        <f t="shared" si="54"/>
        <v>-5.6046545275204073E-3</v>
      </c>
      <c r="X204" s="36">
        <f t="shared" si="55"/>
        <v>7.8440842175265785E-2</v>
      </c>
      <c r="Y204" s="36">
        <f t="shared" si="56"/>
        <v>-2.3342930906747731E-3</v>
      </c>
      <c r="Z204" s="36">
        <f t="shared" si="57"/>
        <v>2.1724369138981538E-2</v>
      </c>
      <c r="AA204" s="46">
        <f t="shared" si="58"/>
        <v>6.7400175635945053E-3</v>
      </c>
      <c r="AB204" s="41">
        <f t="shared" si="45"/>
        <v>1006740.0175635945</v>
      </c>
      <c r="AC204" s="41">
        <f t="shared" si="46"/>
        <v>6740.0175635945052</v>
      </c>
      <c r="AD204" s="98">
        <v>-20503.784748566919</v>
      </c>
      <c r="AE204">
        <f t="shared" si="59"/>
        <v>1118937.1890885606</v>
      </c>
    </row>
    <row r="205" spans="2:31">
      <c r="B205" s="112">
        <v>43754</v>
      </c>
      <c r="C205">
        <v>54.198962999999999</v>
      </c>
      <c r="D205">
        <v>189.34910600000001</v>
      </c>
      <c r="E205">
        <v>37.080505000000002</v>
      </c>
      <c r="F205">
        <v>50.681652</v>
      </c>
      <c r="G205">
        <v>60.994236000000001</v>
      </c>
      <c r="H205">
        <v>105.398979</v>
      </c>
      <c r="I205">
        <v>200.40417500000001</v>
      </c>
      <c r="J205">
        <v>76.876975999999999</v>
      </c>
      <c r="K205">
        <v>221.91449</v>
      </c>
      <c r="L205">
        <v>56.839302000000004</v>
      </c>
      <c r="M205">
        <v>160.81019599999999</v>
      </c>
      <c r="O205" s="33">
        <v>200</v>
      </c>
      <c r="P205" s="36">
        <f t="shared" si="47"/>
        <v>-1.7290613065344199E-2</v>
      </c>
      <c r="Q205" s="36">
        <f t="shared" si="48"/>
        <v>3.4880148629981809E-3</v>
      </c>
      <c r="R205" s="36">
        <f t="shared" si="49"/>
        <v>-9.2054528655419838E-4</v>
      </c>
      <c r="S205" s="36">
        <f t="shared" si="50"/>
        <v>1.7323872430039244E-2</v>
      </c>
      <c r="T205" s="36">
        <f t="shared" si="51"/>
        <v>1.5888821426501103E-2</v>
      </c>
      <c r="U205" s="36">
        <f t="shared" si="52"/>
        <v>-2.3368536600777401E-3</v>
      </c>
      <c r="V205" s="36">
        <f t="shared" si="53"/>
        <v>-1.0040872732420608E-2</v>
      </c>
      <c r="W205" s="36">
        <f t="shared" si="54"/>
        <v>1.1012998670574879E-3</v>
      </c>
      <c r="X205" s="36">
        <f t="shared" si="55"/>
        <v>-6.7286957504166514E-3</v>
      </c>
      <c r="Y205" s="36">
        <f t="shared" si="56"/>
        <v>-4.0452171512839847E-3</v>
      </c>
      <c r="Z205" s="36">
        <f t="shared" si="57"/>
        <v>-9.1943731895062185E-3</v>
      </c>
      <c r="AA205" s="46">
        <f t="shared" si="58"/>
        <v>-7.9583215444461106E-3</v>
      </c>
      <c r="AB205" s="41">
        <f t="shared" si="45"/>
        <v>992041.67845555383</v>
      </c>
      <c r="AC205" s="41">
        <f t="shared" si="46"/>
        <v>-7958.3215444461675</v>
      </c>
      <c r="AD205" s="98">
        <v>-20417.386112805922</v>
      </c>
      <c r="AE205">
        <f t="shared" si="59"/>
        <v>1110978.8675441146</v>
      </c>
    </row>
    <row r="206" spans="2:31">
      <c r="B206" s="112">
        <v>43755</v>
      </c>
      <c r="C206">
        <v>54.127471999999997</v>
      </c>
      <c r="D206">
        <v>190.18820199999999</v>
      </c>
      <c r="E206">
        <v>37.210917999999999</v>
      </c>
      <c r="F206">
        <v>51.185142999999997</v>
      </c>
      <c r="G206">
        <v>60.646281999999999</v>
      </c>
      <c r="H206">
        <v>105.989052</v>
      </c>
      <c r="I206">
        <v>203.96133399999999</v>
      </c>
      <c r="J206">
        <v>77.266281000000006</v>
      </c>
      <c r="K206">
        <v>228.16957099999999</v>
      </c>
      <c r="L206">
        <v>57.059986000000002</v>
      </c>
      <c r="M206">
        <v>161.82553100000001</v>
      </c>
      <c r="O206" s="33">
        <v>201</v>
      </c>
      <c r="P206" s="36">
        <f t="shared" si="47"/>
        <v>-1.3199180860923507E-3</v>
      </c>
      <c r="Q206" s="36">
        <f t="shared" si="48"/>
        <v>4.4216858234029906E-3</v>
      </c>
      <c r="R206" s="36">
        <f t="shared" si="49"/>
        <v>3.5108530349950828E-3</v>
      </c>
      <c r="S206" s="36">
        <f t="shared" si="50"/>
        <v>9.8853625483131154E-3</v>
      </c>
      <c r="T206" s="36">
        <f t="shared" si="51"/>
        <v>-5.7210369500674107E-3</v>
      </c>
      <c r="U206" s="36">
        <f t="shared" si="52"/>
        <v>5.5828566058183267E-3</v>
      </c>
      <c r="V206" s="36">
        <f t="shared" si="53"/>
        <v>1.7594234336670619E-2</v>
      </c>
      <c r="W206" s="36">
        <f t="shared" si="54"/>
        <v>5.0512209918336798E-3</v>
      </c>
      <c r="X206" s="36">
        <f t="shared" si="55"/>
        <v>2.7796957487491215E-2</v>
      </c>
      <c r="Y206" s="36">
        <f t="shared" si="56"/>
        <v>3.8750773605065536E-3</v>
      </c>
      <c r="Z206" s="36">
        <f t="shared" si="57"/>
        <v>6.2940230537413926E-3</v>
      </c>
      <c r="AA206" s="46">
        <f t="shared" si="58"/>
        <v>4.0597987763541258E-3</v>
      </c>
      <c r="AB206" s="41">
        <f t="shared" si="45"/>
        <v>1004059.7987763542</v>
      </c>
      <c r="AC206" s="41">
        <f t="shared" si="46"/>
        <v>4059.7987763541751</v>
      </c>
      <c r="AD206" s="98">
        <v>-20318.486405833974</v>
      </c>
      <c r="AE206">
        <f t="shared" si="59"/>
        <v>1115038.6663204688</v>
      </c>
    </row>
    <row r="207" spans="2:31">
      <c r="B207" s="112">
        <v>43756</v>
      </c>
      <c r="C207">
        <v>53.706454999999998</v>
      </c>
      <c r="D207">
        <v>185.65303</v>
      </c>
      <c r="E207">
        <v>36.993564999999997</v>
      </c>
      <c r="F207">
        <v>51.270485000000001</v>
      </c>
      <c r="G207">
        <v>60.005287000000003</v>
      </c>
      <c r="H207">
        <v>106.173973</v>
      </c>
      <c r="I207">
        <v>206.832413</v>
      </c>
      <c r="J207">
        <v>77.427077999999995</v>
      </c>
      <c r="K207">
        <v>229.73333700000001</v>
      </c>
      <c r="L207">
        <v>57.334038</v>
      </c>
      <c r="M207">
        <v>163.49885599999999</v>
      </c>
      <c r="O207" s="33">
        <v>202</v>
      </c>
      <c r="P207" s="36">
        <f t="shared" si="47"/>
        <v>-7.8086582026354132E-3</v>
      </c>
      <c r="Q207" s="36">
        <f t="shared" si="48"/>
        <v>-2.413461722058587E-2</v>
      </c>
      <c r="R207" s="36">
        <f t="shared" si="49"/>
        <v>-5.8582342419785287E-3</v>
      </c>
      <c r="S207" s="36">
        <f t="shared" si="50"/>
        <v>1.6659313188274957E-3</v>
      </c>
      <c r="T207" s="36">
        <f t="shared" si="51"/>
        <v>-1.0625655948611515E-2</v>
      </c>
      <c r="U207" s="36">
        <f t="shared" si="52"/>
        <v>1.7431976832646004E-3</v>
      </c>
      <c r="V207" s="36">
        <f t="shared" si="53"/>
        <v>1.3978429665560522E-2</v>
      </c>
      <c r="W207" s="36">
        <f t="shared" si="54"/>
        <v>2.0789135222297637E-3</v>
      </c>
      <c r="X207" s="36">
        <f t="shared" si="55"/>
        <v>6.830146967548318E-3</v>
      </c>
      <c r="Y207" s="36">
        <f t="shared" si="56"/>
        <v>4.7913783379298263E-3</v>
      </c>
      <c r="Z207" s="36">
        <f t="shared" si="57"/>
        <v>1.0287207622326657E-2</v>
      </c>
      <c r="AA207" s="46">
        <f t="shared" si="58"/>
        <v>-5.621193779120048E-3</v>
      </c>
      <c r="AB207" s="41">
        <f t="shared" si="45"/>
        <v>994378.80622087989</v>
      </c>
      <c r="AC207" s="41">
        <f t="shared" si="46"/>
        <v>-5621.1937791201053</v>
      </c>
      <c r="AD207" s="98">
        <v>-20303.717184906942</v>
      </c>
      <c r="AE207">
        <f t="shared" si="59"/>
        <v>1109417.4725413485</v>
      </c>
    </row>
    <row r="208" spans="2:31">
      <c r="B208" s="112">
        <v>43759</v>
      </c>
      <c r="C208">
        <v>54.604080000000003</v>
      </c>
      <c r="D208">
        <v>189.55886799999999</v>
      </c>
      <c r="E208">
        <v>37.179870999999999</v>
      </c>
      <c r="F208">
        <v>50.545119999999997</v>
      </c>
      <c r="G208">
        <v>60.380721999999999</v>
      </c>
      <c r="H208">
        <v>108.807198</v>
      </c>
      <c r="I208">
        <v>207.112289</v>
      </c>
      <c r="J208">
        <v>78.434151</v>
      </c>
      <c r="K208">
        <v>228.40368699999999</v>
      </c>
      <c r="L208">
        <v>58.328364999999998</v>
      </c>
      <c r="M208">
        <v>163.60226399999999</v>
      </c>
      <c r="O208" s="33">
        <v>203</v>
      </c>
      <c r="P208" s="36">
        <f t="shared" si="47"/>
        <v>1.6575406101281418E-2</v>
      </c>
      <c r="Q208" s="36">
        <f t="shared" si="48"/>
        <v>2.0820123833457719E-2</v>
      </c>
      <c r="R208" s="36">
        <f t="shared" si="49"/>
        <v>5.023534080306538E-3</v>
      </c>
      <c r="S208" s="36">
        <f t="shared" si="50"/>
        <v>-1.424884274862921E-2</v>
      </c>
      <c r="T208" s="36">
        <f t="shared" si="51"/>
        <v>6.2372068023341396E-3</v>
      </c>
      <c r="U208" s="36">
        <f t="shared" si="52"/>
        <v>2.4498486879322174E-2</v>
      </c>
      <c r="V208" s="36">
        <f t="shared" si="53"/>
        <v>1.3522387956410957E-3</v>
      </c>
      <c r="W208" s="36">
        <f t="shared" si="54"/>
        <v>1.2922867624800471E-2</v>
      </c>
      <c r="X208" s="36">
        <f t="shared" si="55"/>
        <v>-5.8046115625870745E-3</v>
      </c>
      <c r="Y208" s="36">
        <f t="shared" si="56"/>
        <v>1.7194031432053065E-2</v>
      </c>
      <c r="Z208" s="36">
        <f t="shared" si="57"/>
        <v>6.3226933276716547E-4</v>
      </c>
      <c r="AA208" s="46">
        <f t="shared" si="58"/>
        <v>2.6228240796395574E-2</v>
      </c>
      <c r="AB208" s="41">
        <f t="shared" si="45"/>
        <v>1026228.2407963956</v>
      </c>
      <c r="AC208" s="41">
        <f t="shared" si="46"/>
        <v>26228.240796395577</v>
      </c>
      <c r="AD208" s="98">
        <v>-20300.991558139445</v>
      </c>
      <c r="AE208">
        <f t="shared" si="59"/>
        <v>1135645.7133377441</v>
      </c>
    </row>
    <row r="209" spans="2:31">
      <c r="B209" s="112">
        <v>43760</v>
      </c>
      <c r="C209">
        <v>54.882106999999998</v>
      </c>
      <c r="D209">
        <v>182.14672899999999</v>
      </c>
      <c r="E209">
        <v>37.130187999999997</v>
      </c>
      <c r="F209">
        <v>50.493912000000002</v>
      </c>
      <c r="G209">
        <v>60.316628000000001</v>
      </c>
      <c r="H209">
        <v>109.899216</v>
      </c>
      <c r="I209">
        <v>204.710724</v>
      </c>
      <c r="J209">
        <v>78.941933000000006</v>
      </c>
      <c r="K209">
        <v>233.61000100000001</v>
      </c>
      <c r="L209">
        <v>58.194972999999997</v>
      </c>
      <c r="M209">
        <v>164.655136</v>
      </c>
      <c r="O209" s="33">
        <v>204</v>
      </c>
      <c r="P209" s="36">
        <f t="shared" si="47"/>
        <v>5.0787703039952628E-3</v>
      </c>
      <c r="Q209" s="36">
        <f t="shared" si="48"/>
        <v>-3.9887059791381345E-2</v>
      </c>
      <c r="R209" s="36">
        <f t="shared" si="49"/>
        <v>-1.3371812126536375E-3</v>
      </c>
      <c r="S209" s="36">
        <f t="shared" si="50"/>
        <v>-1.013628166675939E-3</v>
      </c>
      <c r="T209" s="36">
        <f t="shared" si="51"/>
        <v>-1.0620615286863733E-3</v>
      </c>
      <c r="U209" s="36">
        <f t="shared" si="52"/>
        <v>9.9862373044408252E-3</v>
      </c>
      <c r="V209" s="36">
        <f t="shared" si="53"/>
        <v>-1.1663224968160342E-2</v>
      </c>
      <c r="W209" s="36">
        <f t="shared" si="54"/>
        <v>6.4531248867736564E-3</v>
      </c>
      <c r="X209" s="36">
        <f t="shared" si="55"/>
        <v>2.2538442154031387E-2</v>
      </c>
      <c r="Y209" s="36">
        <f t="shared" si="56"/>
        <v>-2.2895337630934641E-3</v>
      </c>
      <c r="Z209" s="36">
        <f t="shared" si="57"/>
        <v>6.4149390727992698E-3</v>
      </c>
      <c r="AA209" s="46">
        <f t="shared" si="58"/>
        <v>-8.2234931998618338E-3</v>
      </c>
      <c r="AB209" s="41">
        <f t="shared" si="45"/>
        <v>991776.50680013816</v>
      </c>
      <c r="AC209" s="41">
        <f t="shared" si="46"/>
        <v>-8223.4931998618413</v>
      </c>
      <c r="AD209" s="98">
        <v>-20271.019295706414</v>
      </c>
      <c r="AE209">
        <f t="shared" si="59"/>
        <v>1127422.2201378823</v>
      </c>
    </row>
    <row r="210" spans="2:31">
      <c r="B210" s="112">
        <v>43761</v>
      </c>
      <c r="C210">
        <v>55.406384000000003</v>
      </c>
      <c r="D210">
        <v>185.952698</v>
      </c>
      <c r="E210">
        <v>37.058773000000002</v>
      </c>
      <c r="F210">
        <v>50.434170000000002</v>
      </c>
      <c r="G210">
        <v>61.021693999999997</v>
      </c>
      <c r="H210">
        <v>110.189857</v>
      </c>
      <c r="I210">
        <v>204.06068400000001</v>
      </c>
      <c r="J210">
        <v>79.297363000000004</v>
      </c>
      <c r="K210">
        <v>232.03684999999999</v>
      </c>
      <c r="L210">
        <v>58.975887</v>
      </c>
      <c r="M210">
        <v>164.51412999999999</v>
      </c>
      <c r="O210" s="33">
        <v>205</v>
      </c>
      <c r="P210" s="36">
        <f t="shared" si="47"/>
        <v>9.5074462334890381E-3</v>
      </c>
      <c r="Q210" s="36">
        <f t="shared" si="48"/>
        <v>2.06797639763249E-2</v>
      </c>
      <c r="R210" s="36">
        <f t="shared" si="49"/>
        <v>-1.9252196309401701E-3</v>
      </c>
      <c r="S210" s="36">
        <f t="shared" si="50"/>
        <v>-1.1838530128295719E-3</v>
      </c>
      <c r="T210" s="36">
        <f t="shared" si="51"/>
        <v>1.1621620012521894E-2</v>
      </c>
      <c r="U210" s="36">
        <f t="shared" si="52"/>
        <v>2.6411231142577422E-3</v>
      </c>
      <c r="V210" s="36">
        <f t="shared" si="53"/>
        <v>-3.1804599598956487E-3</v>
      </c>
      <c r="W210" s="36">
        <f t="shared" si="54"/>
        <v>4.4923177330336529E-3</v>
      </c>
      <c r="X210" s="36">
        <f t="shared" si="55"/>
        <v>-6.7568672775714014E-3</v>
      </c>
      <c r="Y210" s="36">
        <f t="shared" si="56"/>
        <v>1.3329689015489105E-2</v>
      </c>
      <c r="Z210" s="36">
        <f t="shared" si="57"/>
        <v>-8.5673860344472334E-4</v>
      </c>
      <c r="AA210" s="46">
        <f t="shared" si="58"/>
        <v>1.0206893082685556E-2</v>
      </c>
      <c r="AB210" s="41">
        <f t="shared" si="45"/>
        <v>1010206.8930826855</v>
      </c>
      <c r="AC210" s="41">
        <f t="shared" si="46"/>
        <v>10206.893082685536</v>
      </c>
      <c r="AD210" s="98">
        <v>-20243.84811307909</v>
      </c>
      <c r="AE210">
        <f t="shared" si="59"/>
        <v>1137629.1132205678</v>
      </c>
    </row>
    <row r="211" spans="2:31">
      <c r="B211" s="112">
        <v>43762</v>
      </c>
      <c r="C211">
        <v>54.882106999999998</v>
      </c>
      <c r="D211">
        <v>186.18246500000001</v>
      </c>
      <c r="E211">
        <v>36.981135999999999</v>
      </c>
      <c r="F211">
        <v>50.988864999999997</v>
      </c>
      <c r="G211">
        <v>60.673743999999999</v>
      </c>
      <c r="H211">
        <v>110.11058800000001</v>
      </c>
      <c r="I211">
        <v>201.75843800000001</v>
      </c>
      <c r="J211">
        <v>79.796683999999999</v>
      </c>
      <c r="K211">
        <v>228.95609999999999</v>
      </c>
      <c r="L211">
        <v>59.072906000000003</v>
      </c>
      <c r="M211">
        <v>161.79731799999999</v>
      </c>
      <c r="O211" s="33">
        <v>206</v>
      </c>
      <c r="P211" s="36">
        <f t="shared" si="47"/>
        <v>-9.507446233489085E-3</v>
      </c>
      <c r="Q211" s="36">
        <f t="shared" si="48"/>
        <v>1.2348579335790524E-3</v>
      </c>
      <c r="R211" s="36">
        <f t="shared" si="49"/>
        <v>-2.0971670414848638E-3</v>
      </c>
      <c r="S211" s="36">
        <f t="shared" si="50"/>
        <v>1.0938354007033751E-2</v>
      </c>
      <c r="T211" s="36">
        <f t="shared" si="51"/>
        <v>-5.7183893477182855E-3</v>
      </c>
      <c r="U211" s="36">
        <f t="shared" si="52"/>
        <v>-7.1964451475384E-4</v>
      </c>
      <c r="V211" s="36">
        <f t="shared" si="53"/>
        <v>-1.1346289881738096E-2</v>
      </c>
      <c r="W211" s="36">
        <f t="shared" si="54"/>
        <v>6.277075087614728E-3</v>
      </c>
      <c r="X211" s="36">
        <f t="shared" si="55"/>
        <v>-1.3365913139980399E-2</v>
      </c>
      <c r="Y211" s="36">
        <f t="shared" si="56"/>
        <v>1.6437105264380887E-3</v>
      </c>
      <c r="Z211" s="36">
        <f t="shared" si="57"/>
        <v>-1.6652034705824902E-2</v>
      </c>
      <c r="AA211" s="46">
        <f t="shared" si="58"/>
        <v>-1.2318175335135522E-2</v>
      </c>
      <c r="AB211" s="41">
        <f t="shared" si="45"/>
        <v>987681.82466486446</v>
      </c>
      <c r="AC211" s="41">
        <f t="shared" si="46"/>
        <v>-12318.175335135544</v>
      </c>
      <c r="AD211" s="98">
        <v>-20167.255553667317</v>
      </c>
      <c r="AE211">
        <f t="shared" si="59"/>
        <v>1125310.9378854323</v>
      </c>
    </row>
    <row r="212" spans="2:31">
      <c r="B212" s="112">
        <v>43763</v>
      </c>
      <c r="C212">
        <v>55.009211999999998</v>
      </c>
      <c r="D212">
        <v>187.69085699999999</v>
      </c>
      <c r="E212">
        <v>36.962513000000001</v>
      </c>
      <c r="F212">
        <v>50.621918000000001</v>
      </c>
      <c r="G212">
        <v>61.214001000000003</v>
      </c>
      <c r="H212">
        <v>110.991257</v>
      </c>
      <c r="I212">
        <v>195.61911000000001</v>
      </c>
      <c r="J212">
        <v>78.975776999999994</v>
      </c>
      <c r="K212">
        <v>229.33071899999999</v>
      </c>
      <c r="L212">
        <v>59.800460999999999</v>
      </c>
      <c r="M212">
        <v>162.73741100000001</v>
      </c>
      <c r="O212" s="33">
        <v>207</v>
      </c>
      <c r="P212" s="36">
        <f t="shared" si="47"/>
        <v>2.3132865787396806E-3</v>
      </c>
      <c r="Q212" s="36">
        <f t="shared" si="48"/>
        <v>8.069044221393526E-3</v>
      </c>
      <c r="R212" s="36">
        <f t="shared" si="49"/>
        <v>-5.0370790853869582E-4</v>
      </c>
      <c r="S212" s="36">
        <f t="shared" si="50"/>
        <v>-7.2226309916450212E-3</v>
      </c>
      <c r="T212" s="36">
        <f t="shared" si="51"/>
        <v>8.8648869180133448E-3</v>
      </c>
      <c r="U212" s="36">
        <f t="shared" si="52"/>
        <v>7.9662262187100812E-3</v>
      </c>
      <c r="V212" s="36">
        <f t="shared" si="53"/>
        <v>-3.0901678100164667E-2</v>
      </c>
      <c r="W212" s="36">
        <f t="shared" si="54"/>
        <v>-1.0340764511408902E-2</v>
      </c>
      <c r="X212" s="36">
        <f t="shared" si="55"/>
        <v>1.6348673708630273E-3</v>
      </c>
      <c r="Y212" s="36">
        <f t="shared" si="56"/>
        <v>1.2240993978597592E-2</v>
      </c>
      <c r="Z212" s="36">
        <f t="shared" si="57"/>
        <v>5.7934978631333468E-3</v>
      </c>
      <c r="AA212" s="46">
        <f t="shared" si="58"/>
        <v>-1.5745735627900631E-2</v>
      </c>
      <c r="AB212" s="41">
        <f t="shared" si="45"/>
        <v>984254.26437209931</v>
      </c>
      <c r="AC212" s="41">
        <f t="shared" si="46"/>
        <v>-15745.735627900693</v>
      </c>
      <c r="AD212" s="98">
        <v>-20086.315877929796</v>
      </c>
      <c r="AE212">
        <f t="shared" si="59"/>
        <v>1109565.2022575317</v>
      </c>
    </row>
    <row r="213" spans="2:31">
      <c r="B213" s="112">
        <v>43766</v>
      </c>
      <c r="C213">
        <v>54.524647000000002</v>
      </c>
      <c r="D213">
        <v>189.19924900000001</v>
      </c>
      <c r="E213">
        <v>37.018402000000002</v>
      </c>
      <c r="F213">
        <v>50.289104000000002</v>
      </c>
      <c r="G213">
        <v>61.891609000000003</v>
      </c>
      <c r="H213">
        <v>111.413994</v>
      </c>
      <c r="I213">
        <v>190.27423099999999</v>
      </c>
      <c r="J213">
        <v>77.088554000000002</v>
      </c>
      <c r="K213">
        <v>231.33459500000001</v>
      </c>
      <c r="L213">
        <v>60.399482999999996</v>
      </c>
      <c r="M213">
        <v>162.96301299999999</v>
      </c>
      <c r="O213" s="33">
        <v>208</v>
      </c>
      <c r="P213" s="36">
        <f t="shared" si="47"/>
        <v>-8.8478241442418604E-3</v>
      </c>
      <c r="Q213" s="36">
        <f t="shared" si="48"/>
        <v>8.0044555678107417E-3</v>
      </c>
      <c r="R213" s="36">
        <f t="shared" si="49"/>
        <v>1.5109034710393914E-3</v>
      </c>
      <c r="S213" s="36">
        <f t="shared" si="50"/>
        <v>-6.5962111993529719E-3</v>
      </c>
      <c r="T213" s="36">
        <f t="shared" si="51"/>
        <v>1.1008675288070355E-2</v>
      </c>
      <c r="U213" s="36">
        <f t="shared" si="52"/>
        <v>3.8015065489333338E-3</v>
      </c>
      <c r="V213" s="36">
        <f t="shared" si="53"/>
        <v>-2.7703099588511918E-2</v>
      </c>
      <c r="W213" s="36">
        <f t="shared" si="54"/>
        <v>-2.4186372197671484E-2</v>
      </c>
      <c r="X213" s="36">
        <f t="shared" si="55"/>
        <v>8.6999762233578963E-3</v>
      </c>
      <c r="Y213" s="36">
        <f t="shared" si="56"/>
        <v>9.9671753445147362E-3</v>
      </c>
      <c r="Z213" s="36">
        <f t="shared" si="57"/>
        <v>1.3853346170673612E-3</v>
      </c>
      <c r="AA213" s="46">
        <f t="shared" si="58"/>
        <v>-1.2383831754489276E-2</v>
      </c>
      <c r="AB213" s="41">
        <f t="shared" si="45"/>
        <v>987616.16824551066</v>
      </c>
      <c r="AC213" s="41">
        <f t="shared" si="46"/>
        <v>-12383.831754489336</v>
      </c>
      <c r="AD213" s="98">
        <v>-20079.135252716369</v>
      </c>
      <c r="AE213">
        <f t="shared" si="59"/>
        <v>1097181.3705030424</v>
      </c>
    </row>
    <row r="214" spans="2:31">
      <c r="B214" s="112">
        <v>43767</v>
      </c>
      <c r="C214">
        <v>54.365768000000003</v>
      </c>
      <c r="D214">
        <v>189.10934399999999</v>
      </c>
      <c r="E214">
        <v>36.375664</v>
      </c>
      <c r="F214">
        <v>50.570717000000002</v>
      </c>
      <c r="G214">
        <v>61.662689</v>
      </c>
      <c r="H214">
        <v>111.343513</v>
      </c>
      <c r="I214">
        <v>195.158661</v>
      </c>
      <c r="J214">
        <v>77.367821000000006</v>
      </c>
      <c r="K214">
        <v>236.24125699999999</v>
      </c>
      <c r="L214">
        <v>59.002566999999999</v>
      </c>
      <c r="M214">
        <v>163.67747499999999</v>
      </c>
      <c r="O214" s="33">
        <v>209</v>
      </c>
      <c r="P214" s="36">
        <f t="shared" si="47"/>
        <v>-2.9181468864008186E-3</v>
      </c>
      <c r="Q214" s="36">
        <f t="shared" si="48"/>
        <v>-4.7529981267203388E-4</v>
      </c>
      <c r="R214" s="36">
        <f t="shared" si="49"/>
        <v>-1.7515160736803547E-2</v>
      </c>
      <c r="S214" s="36">
        <f t="shared" si="50"/>
        <v>5.5842599961979308E-3</v>
      </c>
      <c r="T214" s="36">
        <f t="shared" si="51"/>
        <v>-3.7055815241333547E-3</v>
      </c>
      <c r="U214" s="36">
        <f t="shared" si="52"/>
        <v>-6.3280473283409174E-4</v>
      </c>
      <c r="V214" s="36">
        <f t="shared" si="53"/>
        <v>2.5346521260567766E-2</v>
      </c>
      <c r="W214" s="36">
        <f t="shared" si="54"/>
        <v>3.6161317953681692E-3</v>
      </c>
      <c r="X214" s="36">
        <f t="shared" si="55"/>
        <v>2.0988432567341359E-2</v>
      </c>
      <c r="Y214" s="36">
        <f t="shared" si="56"/>
        <v>-2.3399593867657057E-2</v>
      </c>
      <c r="Z214" s="36">
        <f t="shared" si="57"/>
        <v>4.3746146950588548E-3</v>
      </c>
      <c r="AA214" s="46">
        <f t="shared" si="58"/>
        <v>1.2020559854129106E-2</v>
      </c>
      <c r="AB214" s="41">
        <f t="shared" si="45"/>
        <v>1012020.5598541291</v>
      </c>
      <c r="AC214" s="41">
        <f t="shared" si="46"/>
        <v>12020.559854129096</v>
      </c>
      <c r="AD214" s="98">
        <v>-19981.931106024887</v>
      </c>
      <c r="AE214">
        <f t="shared" si="59"/>
        <v>1109201.9303571715</v>
      </c>
    </row>
    <row r="215" spans="2:31">
      <c r="B215" s="112">
        <v>43768</v>
      </c>
      <c r="C215">
        <v>53.793830999999997</v>
      </c>
      <c r="D215">
        <v>188.050476</v>
      </c>
      <c r="E215">
        <v>36.670634999999997</v>
      </c>
      <c r="F215">
        <v>51.338749</v>
      </c>
      <c r="G215">
        <v>60.060229999999997</v>
      </c>
      <c r="H215">
        <v>110.727051</v>
      </c>
      <c r="I215">
        <v>196.133713</v>
      </c>
      <c r="J215">
        <v>77.570946000000006</v>
      </c>
      <c r="K215">
        <v>238.59153699999999</v>
      </c>
      <c r="L215">
        <v>58.9953</v>
      </c>
      <c r="M215">
        <v>163.40484599999999</v>
      </c>
      <c r="O215" s="33">
        <v>210</v>
      </c>
      <c r="P215" s="36">
        <f t="shared" si="47"/>
        <v>-1.0575895920236177E-2</v>
      </c>
      <c r="Q215" s="36">
        <f t="shared" si="48"/>
        <v>-5.6149712977862955E-3</v>
      </c>
      <c r="R215" s="36">
        <f t="shared" si="49"/>
        <v>8.0763189203033534E-3</v>
      </c>
      <c r="S215" s="36">
        <f t="shared" si="50"/>
        <v>1.5073114822785802E-2</v>
      </c>
      <c r="T215" s="36">
        <f t="shared" si="51"/>
        <v>-2.6331139575442451E-2</v>
      </c>
      <c r="U215" s="36">
        <f t="shared" si="52"/>
        <v>-5.5519612540691566E-3</v>
      </c>
      <c r="V215" s="36">
        <f t="shared" si="53"/>
        <v>4.9837619282853286E-3</v>
      </c>
      <c r="W215" s="36">
        <f t="shared" si="54"/>
        <v>2.6220050708442538E-3</v>
      </c>
      <c r="X215" s="36">
        <f t="shared" si="55"/>
        <v>9.8994813482461627E-3</v>
      </c>
      <c r="Y215" s="36">
        <f t="shared" si="56"/>
        <v>-1.2317171816649992E-4</v>
      </c>
      <c r="Z215" s="36">
        <f t="shared" si="57"/>
        <v>-1.6670363736140583E-3</v>
      </c>
      <c r="AA215" s="46">
        <f t="shared" si="58"/>
        <v>-2.6171958419475592E-2</v>
      </c>
      <c r="AB215" s="41">
        <f t="shared" si="45"/>
        <v>973828.04158052441</v>
      </c>
      <c r="AC215" s="41">
        <f t="shared" si="46"/>
        <v>-26171.958419475588</v>
      </c>
      <c r="AD215" s="98">
        <v>-19974.530473012477</v>
      </c>
      <c r="AE215">
        <f t="shared" si="59"/>
        <v>1083029.971937696</v>
      </c>
    </row>
    <row r="216" spans="2:31">
      <c r="B216" s="112">
        <v>43769</v>
      </c>
      <c r="C216">
        <v>53.674678999999998</v>
      </c>
      <c r="D216">
        <v>191.44686899999999</v>
      </c>
      <c r="E216">
        <v>36.409804999999999</v>
      </c>
      <c r="F216">
        <v>51.684398999999999</v>
      </c>
      <c r="G216">
        <v>60.353256000000002</v>
      </c>
      <c r="H216">
        <v>110.01370199999999</v>
      </c>
      <c r="I216">
        <v>196.89210499999999</v>
      </c>
      <c r="J216">
        <v>78.044883999999996</v>
      </c>
      <c r="K216">
        <v>236.62515300000001</v>
      </c>
      <c r="L216">
        <v>60.329151000000003</v>
      </c>
      <c r="M216">
        <v>163.70564300000001</v>
      </c>
      <c r="O216" s="33">
        <v>211</v>
      </c>
      <c r="P216" s="36">
        <f t="shared" si="47"/>
        <v>-2.2174318565050823E-3</v>
      </c>
      <c r="Q216" s="36">
        <f t="shared" si="48"/>
        <v>1.7899907495278179E-2</v>
      </c>
      <c r="R216" s="36">
        <f t="shared" si="49"/>
        <v>-7.1381920394034352E-3</v>
      </c>
      <c r="S216" s="36">
        <f t="shared" si="50"/>
        <v>6.7101676401017368E-3</v>
      </c>
      <c r="T216" s="36">
        <f t="shared" si="51"/>
        <v>4.8670059834813855E-3</v>
      </c>
      <c r="U216" s="36">
        <f t="shared" si="52"/>
        <v>-6.4632513350384715E-3</v>
      </c>
      <c r="V216" s="36">
        <f t="shared" si="53"/>
        <v>3.8592525302237665E-3</v>
      </c>
      <c r="W216" s="36">
        <f t="shared" si="54"/>
        <v>6.0911472224816207E-3</v>
      </c>
      <c r="X216" s="36">
        <f t="shared" si="55"/>
        <v>-8.275783507911888E-3</v>
      </c>
      <c r="Y216" s="36">
        <f t="shared" si="56"/>
        <v>2.2357640037291328E-2</v>
      </c>
      <c r="Z216" s="36">
        <f t="shared" si="57"/>
        <v>1.8391161084616967E-3</v>
      </c>
      <c r="AA216" s="46">
        <f t="shared" si="58"/>
        <v>-2.5582516312835672E-3</v>
      </c>
      <c r="AB216" s="41">
        <f t="shared" si="45"/>
        <v>997441.74836871645</v>
      </c>
      <c r="AC216" s="41">
        <f t="shared" si="46"/>
        <v>-2558.2516312835505</v>
      </c>
      <c r="AD216" s="98">
        <v>-19934.350255673053</v>
      </c>
      <c r="AE216">
        <f t="shared" si="59"/>
        <v>1080471.7203064123</v>
      </c>
    </row>
    <row r="217" spans="2:31">
      <c r="B217" s="112">
        <v>43770</v>
      </c>
      <c r="C217">
        <v>55.287224000000002</v>
      </c>
      <c r="D217">
        <v>193.41478000000001</v>
      </c>
      <c r="E217">
        <v>36.521594999999998</v>
      </c>
      <c r="F217">
        <v>51.374862999999998</v>
      </c>
      <c r="G217">
        <v>63.768760999999998</v>
      </c>
      <c r="H217">
        <v>112.550049</v>
      </c>
      <c r="I217">
        <v>194.580826</v>
      </c>
      <c r="J217">
        <v>77.113952999999995</v>
      </c>
      <c r="K217">
        <v>236.16636700000001</v>
      </c>
      <c r="L217">
        <v>62.041339999999998</v>
      </c>
      <c r="M217">
        <v>165.55763200000001</v>
      </c>
      <c r="O217" s="33">
        <v>212</v>
      </c>
      <c r="P217" s="36">
        <f t="shared" si="47"/>
        <v>2.9600487786024234E-2</v>
      </c>
      <c r="Q217" s="36">
        <f t="shared" si="48"/>
        <v>1.0226678372551147E-2</v>
      </c>
      <c r="R217" s="36">
        <f t="shared" si="49"/>
        <v>3.0656229703692845E-3</v>
      </c>
      <c r="S217" s="36">
        <f t="shared" si="50"/>
        <v>-6.0069696747112001E-3</v>
      </c>
      <c r="T217" s="36">
        <f t="shared" si="51"/>
        <v>5.5048532904585633E-2</v>
      </c>
      <c r="U217" s="36">
        <f t="shared" si="52"/>
        <v>2.2793081043333514E-2</v>
      </c>
      <c r="V217" s="36">
        <f t="shared" si="53"/>
        <v>-1.1808253766639064E-2</v>
      </c>
      <c r="W217" s="36">
        <f t="shared" si="54"/>
        <v>-1.1999860128943456E-2</v>
      </c>
      <c r="X217" s="36">
        <f t="shared" si="55"/>
        <v>-1.9407545380785152E-3</v>
      </c>
      <c r="Y217" s="36">
        <f t="shared" si="56"/>
        <v>2.7985517290536936E-2</v>
      </c>
      <c r="Z217" s="36">
        <f t="shared" si="57"/>
        <v>1.1249408429173371E-2</v>
      </c>
      <c r="AA217" s="46">
        <f t="shared" si="58"/>
        <v>4.4299556443577887E-2</v>
      </c>
      <c r="AB217" s="41">
        <f t="shared" si="45"/>
        <v>1044299.5564435779</v>
      </c>
      <c r="AC217" s="41">
        <f t="shared" si="46"/>
        <v>44299.556443577865</v>
      </c>
      <c r="AD217" s="98">
        <v>-19900.796657039667</v>
      </c>
      <c r="AE217">
        <f t="shared" si="59"/>
        <v>1124771.2767499902</v>
      </c>
    </row>
    <row r="218" spans="2:31">
      <c r="B218" s="112">
        <v>43773</v>
      </c>
      <c r="C218">
        <v>56.931541000000003</v>
      </c>
      <c r="D218">
        <v>194.51362599999999</v>
      </c>
      <c r="E218">
        <v>36.506062</v>
      </c>
      <c r="F218">
        <v>50.712798999999997</v>
      </c>
      <c r="G218">
        <v>65.288841000000005</v>
      </c>
      <c r="H218">
        <v>113.448341</v>
      </c>
      <c r="I218">
        <v>190.56317100000001</v>
      </c>
      <c r="J218">
        <v>76.098395999999994</v>
      </c>
      <c r="K218">
        <v>235.26738</v>
      </c>
      <c r="L218">
        <v>62.448784000000003</v>
      </c>
      <c r="M218">
        <v>168.36850000000001</v>
      </c>
      <c r="O218" s="33">
        <v>213</v>
      </c>
      <c r="P218" s="36">
        <f t="shared" si="47"/>
        <v>2.9307659831011558E-2</v>
      </c>
      <c r="Q218" s="36">
        <f t="shared" si="48"/>
        <v>5.6652151372627631E-3</v>
      </c>
      <c r="R218" s="36">
        <f t="shared" si="49"/>
        <v>-4.2540048174462947E-4</v>
      </c>
      <c r="S218" s="36">
        <f t="shared" si="50"/>
        <v>-1.2970681648739154E-2</v>
      </c>
      <c r="T218" s="36">
        <f t="shared" si="51"/>
        <v>2.3557702531314288E-2</v>
      </c>
      <c r="U218" s="36">
        <f t="shared" si="52"/>
        <v>7.9495852222047497E-3</v>
      </c>
      <c r="V218" s="36">
        <f t="shared" si="53"/>
        <v>-2.0863888682120545E-2</v>
      </c>
      <c r="W218" s="36">
        <f t="shared" si="54"/>
        <v>-1.3257049842395254E-2</v>
      </c>
      <c r="X218" s="36">
        <f t="shared" si="55"/>
        <v>-3.8138469950435329E-3</v>
      </c>
      <c r="Y218" s="36">
        <f t="shared" si="56"/>
        <v>6.5458277612600565E-3</v>
      </c>
      <c r="Z218" s="36">
        <f t="shared" si="57"/>
        <v>1.6835665872986932E-2</v>
      </c>
      <c r="AA218" s="46">
        <f t="shared" si="58"/>
        <v>8.0909426258730689E-3</v>
      </c>
      <c r="AB218" s="41">
        <f t="shared" si="45"/>
        <v>1008090.942625873</v>
      </c>
      <c r="AC218" s="41">
        <f t="shared" si="46"/>
        <v>8090.9426258730236</v>
      </c>
      <c r="AD218" s="98">
        <v>-19820.622553939116</v>
      </c>
      <c r="AE218">
        <f t="shared" si="59"/>
        <v>1132862.2193758632</v>
      </c>
    </row>
    <row r="219" spans="2:31">
      <c r="B219" s="112">
        <v>43774</v>
      </c>
      <c r="C219">
        <v>58.059547000000002</v>
      </c>
      <c r="D219">
        <v>194.11404400000001</v>
      </c>
      <c r="E219">
        <v>36.906616</v>
      </c>
      <c r="F219">
        <v>51.108307000000003</v>
      </c>
      <c r="G219">
        <v>66.277786000000006</v>
      </c>
      <c r="H219">
        <v>113.694931</v>
      </c>
      <c r="I219">
        <v>185.99478099999999</v>
      </c>
      <c r="J219">
        <v>74.744324000000006</v>
      </c>
      <c r="K219">
        <v>234.377838</v>
      </c>
      <c r="L219">
        <v>62.359051000000001</v>
      </c>
      <c r="M219">
        <v>168.19924900000001</v>
      </c>
      <c r="O219" s="33">
        <v>214</v>
      </c>
      <c r="P219" s="36">
        <f t="shared" si="47"/>
        <v>1.9619645366358369E-2</v>
      </c>
      <c r="Q219" s="36">
        <f t="shared" si="48"/>
        <v>-2.0563751459520691E-3</v>
      </c>
      <c r="R219" s="36">
        <f t="shared" si="49"/>
        <v>1.0912501377831261E-2</v>
      </c>
      <c r="S219" s="36">
        <f t="shared" si="50"/>
        <v>7.7687231009739861E-3</v>
      </c>
      <c r="T219" s="36">
        <f t="shared" si="51"/>
        <v>1.5033654787680564E-2</v>
      </c>
      <c r="U219" s="36">
        <f t="shared" si="52"/>
        <v>2.1712295918116212E-3</v>
      </c>
      <c r="V219" s="36">
        <f t="shared" si="53"/>
        <v>-2.4265131717000017E-2</v>
      </c>
      <c r="W219" s="36">
        <f t="shared" si="54"/>
        <v>-1.7953910838576094E-2</v>
      </c>
      <c r="X219" s="36">
        <f t="shared" si="55"/>
        <v>-3.7881491375014696E-3</v>
      </c>
      <c r="Y219" s="36">
        <f t="shared" si="56"/>
        <v>-1.4379388194901198E-3</v>
      </c>
      <c r="Z219" s="36">
        <f t="shared" si="57"/>
        <v>-1.0057470733289219E-3</v>
      </c>
      <c r="AA219" s="46">
        <f t="shared" si="58"/>
        <v>-3.3538932612377148E-3</v>
      </c>
      <c r="AB219" s="41">
        <f t="shared" si="45"/>
        <v>996646.10673876223</v>
      </c>
      <c r="AC219" s="41">
        <f t="shared" si="46"/>
        <v>-3353.8932612377685</v>
      </c>
      <c r="AD219" s="98">
        <v>-19768.210755115724</v>
      </c>
      <c r="AE219">
        <f t="shared" si="59"/>
        <v>1129508.3261146254</v>
      </c>
    </row>
    <row r="220" spans="2:31">
      <c r="B220" s="112">
        <v>43775</v>
      </c>
      <c r="C220">
        <v>56.788558999999999</v>
      </c>
      <c r="D220">
        <v>191.34698499999999</v>
      </c>
      <c r="E220">
        <v>37.105347000000002</v>
      </c>
      <c r="F220">
        <v>51.925151999999997</v>
      </c>
      <c r="G220">
        <v>64.400604000000001</v>
      </c>
      <c r="H220">
        <v>113.87103999999999</v>
      </c>
      <c r="I220">
        <v>187.77336099999999</v>
      </c>
      <c r="J220">
        <v>74.998221999999998</v>
      </c>
      <c r="K220">
        <v>234.583832</v>
      </c>
      <c r="L220">
        <v>62.385711999999998</v>
      </c>
      <c r="M220">
        <v>165.42602500000001</v>
      </c>
      <c r="O220" s="33">
        <v>215</v>
      </c>
      <c r="P220" s="36">
        <f t="shared" si="47"/>
        <v>-2.2134276910720847E-2</v>
      </c>
      <c r="Q220" s="36">
        <f t="shared" si="48"/>
        <v>-1.4357386733602777E-2</v>
      </c>
      <c r="R220" s="36">
        <f t="shared" si="49"/>
        <v>5.3702528498060292E-3</v>
      </c>
      <c r="S220" s="36">
        <f t="shared" si="50"/>
        <v>1.5856249458468957E-2</v>
      </c>
      <c r="T220" s="36">
        <f t="shared" si="51"/>
        <v>-2.8731776310428846E-2</v>
      </c>
      <c r="U220" s="36">
        <f t="shared" si="52"/>
        <v>1.547762474177213E-3</v>
      </c>
      <c r="V220" s="36">
        <f t="shared" si="53"/>
        <v>9.5170948227432401E-3</v>
      </c>
      <c r="W220" s="36">
        <f t="shared" si="54"/>
        <v>3.3911303112729688E-3</v>
      </c>
      <c r="X220" s="36">
        <f t="shared" si="55"/>
        <v>8.7851108705135929E-4</v>
      </c>
      <c r="Y220" s="36">
        <f t="shared" si="56"/>
        <v>4.2744881251550641E-4</v>
      </c>
      <c r="Z220" s="36">
        <f t="shared" si="57"/>
        <v>-1.6625166565839344E-2</v>
      </c>
      <c r="AA220" s="46">
        <f t="shared" si="58"/>
        <v>-1.5332513981019379E-2</v>
      </c>
      <c r="AB220" s="41">
        <f t="shared" si="45"/>
        <v>984667.48601898062</v>
      </c>
      <c r="AC220" s="41">
        <f t="shared" si="46"/>
        <v>-15332.51398101938</v>
      </c>
      <c r="AD220" s="98">
        <v>-19760.025494217174</v>
      </c>
      <c r="AE220">
        <f t="shared" si="59"/>
        <v>1114175.8121336061</v>
      </c>
    </row>
    <row r="221" spans="2:31">
      <c r="B221" s="112">
        <v>43776</v>
      </c>
      <c r="C221">
        <v>57.995983000000003</v>
      </c>
      <c r="D221">
        <v>190.21816999999999</v>
      </c>
      <c r="E221">
        <v>37.332008000000002</v>
      </c>
      <c r="F221">
        <v>51.306072</v>
      </c>
      <c r="G221">
        <v>65.572700999999995</v>
      </c>
      <c r="H221">
        <v>114.487526</v>
      </c>
      <c r="I221">
        <v>185.70588699999999</v>
      </c>
      <c r="J221">
        <v>73.813400000000001</v>
      </c>
      <c r="K221">
        <v>240.14596599999999</v>
      </c>
      <c r="L221">
        <v>63.105732000000003</v>
      </c>
      <c r="M221">
        <v>167.23097200000001</v>
      </c>
      <c r="O221" s="33">
        <v>216</v>
      </c>
      <c r="P221" s="36">
        <f t="shared" si="47"/>
        <v>2.1038870145425614E-2</v>
      </c>
      <c r="Q221" s="36">
        <f t="shared" si="48"/>
        <v>-5.9167787118986123E-3</v>
      </c>
      <c r="R221" s="36">
        <f t="shared" si="49"/>
        <v>6.0899987791015941E-3</v>
      </c>
      <c r="S221" s="36">
        <f t="shared" si="50"/>
        <v>-1.1994189311353787E-2</v>
      </c>
      <c r="T221" s="36">
        <f t="shared" si="51"/>
        <v>1.8036454097396827E-2</v>
      </c>
      <c r="U221" s="36">
        <f t="shared" si="52"/>
        <v>5.399293825207172E-3</v>
      </c>
      <c r="V221" s="36">
        <f t="shared" si="53"/>
        <v>-1.1071539476962513E-2</v>
      </c>
      <c r="W221" s="36">
        <f t="shared" si="54"/>
        <v>-1.5924119648658339E-2</v>
      </c>
      <c r="X221" s="36">
        <f t="shared" si="55"/>
        <v>2.3433913596645841E-2</v>
      </c>
      <c r="Y221" s="36">
        <f t="shared" si="56"/>
        <v>1.1475330560302081E-2</v>
      </c>
      <c r="Z221" s="36">
        <f t="shared" si="57"/>
        <v>1.0851806690053025E-2</v>
      </c>
      <c r="AA221" s="46">
        <f t="shared" si="58"/>
        <v>1.4728935747776216E-2</v>
      </c>
      <c r="AB221" s="41">
        <f t="shared" si="45"/>
        <v>1014728.9357477762</v>
      </c>
      <c r="AC221" s="41">
        <f t="shared" si="46"/>
        <v>14728.935747776181</v>
      </c>
      <c r="AD221" s="98">
        <v>-19743.367679108283</v>
      </c>
      <c r="AE221">
        <f t="shared" si="59"/>
        <v>1128904.7478813822</v>
      </c>
    </row>
    <row r="222" spans="2:31">
      <c r="B222" s="112">
        <v>43777</v>
      </c>
      <c r="C222">
        <v>56.894581000000002</v>
      </c>
      <c r="D222">
        <v>190.63772599999999</v>
      </c>
      <c r="E222">
        <v>37.086708000000002</v>
      </c>
      <c r="F222">
        <v>51.555424000000002</v>
      </c>
      <c r="G222">
        <v>65.133162999999996</v>
      </c>
      <c r="H222">
        <v>114.822182</v>
      </c>
      <c r="I222">
        <v>185.86837800000001</v>
      </c>
      <c r="J222">
        <v>74.405822999999998</v>
      </c>
      <c r="K222">
        <v>240.62354999999999</v>
      </c>
      <c r="L222">
        <v>63.278449999999999</v>
      </c>
      <c r="M222">
        <v>167.672821</v>
      </c>
      <c r="O222" s="33">
        <v>217</v>
      </c>
      <c r="P222" s="36">
        <f t="shared" si="47"/>
        <v>-1.9173650188659068E-2</v>
      </c>
      <c r="Q222" s="36">
        <f t="shared" si="48"/>
        <v>2.2032279091610159E-3</v>
      </c>
      <c r="R222" s="36">
        <f t="shared" si="49"/>
        <v>-6.5924515118673194E-3</v>
      </c>
      <c r="S222" s="36">
        <f t="shared" si="50"/>
        <v>4.8483154171156612E-3</v>
      </c>
      <c r="T222" s="36">
        <f t="shared" si="51"/>
        <v>-6.7256302569712965E-3</v>
      </c>
      <c r="U222" s="36">
        <f t="shared" si="52"/>
        <v>2.9188143887144548E-3</v>
      </c>
      <c r="V222" s="36">
        <f t="shared" si="53"/>
        <v>8.7460852735867043E-4</v>
      </c>
      <c r="W222" s="36">
        <f t="shared" si="54"/>
        <v>7.9939179654668711E-3</v>
      </c>
      <c r="X222" s="36">
        <f t="shared" si="55"/>
        <v>1.9867489148049752E-3</v>
      </c>
      <c r="Y222" s="36">
        <f t="shared" si="56"/>
        <v>2.7332234903303439E-3</v>
      </c>
      <c r="Z222" s="36">
        <f t="shared" si="57"/>
        <v>2.638663793014437E-3</v>
      </c>
      <c r="AA222" s="46">
        <f t="shared" si="58"/>
        <v>-1.5513059244162008E-2</v>
      </c>
      <c r="AB222" s="41">
        <f t="shared" si="45"/>
        <v>984486.94075583795</v>
      </c>
      <c r="AC222" s="41">
        <f t="shared" si="46"/>
        <v>-15513.059244162054</v>
      </c>
      <c r="AD222" s="98">
        <v>-19732.181104072486</v>
      </c>
      <c r="AE222">
        <f t="shared" si="59"/>
        <v>1113391.6886372203</v>
      </c>
    </row>
    <row r="223" spans="2:31">
      <c r="B223" s="112">
        <v>43780</v>
      </c>
      <c r="C223">
        <v>56.548889000000003</v>
      </c>
      <c r="D223">
        <v>189.409042</v>
      </c>
      <c r="E223">
        <v>36.962513000000001</v>
      </c>
      <c r="F223">
        <v>51.194298000000003</v>
      </c>
      <c r="G223">
        <v>66.094634999999997</v>
      </c>
      <c r="H223">
        <v>114.417084</v>
      </c>
      <c r="I223">
        <v>187.20462000000001</v>
      </c>
      <c r="J223">
        <v>74.050369000000003</v>
      </c>
      <c r="K223">
        <v>237.92671200000001</v>
      </c>
      <c r="L223">
        <v>63.779510000000002</v>
      </c>
      <c r="M223">
        <v>169.02654999999999</v>
      </c>
      <c r="O223" s="33">
        <v>218</v>
      </c>
      <c r="P223" s="36">
        <f t="shared" si="47"/>
        <v>-6.094543300124643E-3</v>
      </c>
      <c r="Q223" s="36">
        <f t="shared" si="48"/>
        <v>-6.4659846328706727E-3</v>
      </c>
      <c r="R223" s="36">
        <f t="shared" si="49"/>
        <v>-3.35439359863187E-3</v>
      </c>
      <c r="S223" s="36">
        <f t="shared" si="50"/>
        <v>-7.0292645064658809E-3</v>
      </c>
      <c r="T223" s="36">
        <f t="shared" si="51"/>
        <v>1.4653742873187841E-2</v>
      </c>
      <c r="U223" s="36">
        <f t="shared" si="52"/>
        <v>-3.5342847562499784E-3</v>
      </c>
      <c r="V223" s="36">
        <f t="shared" si="53"/>
        <v>7.1634651732471622E-3</v>
      </c>
      <c r="W223" s="36">
        <f t="shared" si="54"/>
        <v>-4.7886810845388086E-3</v>
      </c>
      <c r="X223" s="36">
        <f t="shared" si="55"/>
        <v>-1.1270985572532576E-2</v>
      </c>
      <c r="Y223" s="36">
        <f t="shared" si="56"/>
        <v>7.8871500448499665E-3</v>
      </c>
      <c r="Z223" s="36">
        <f t="shared" si="57"/>
        <v>8.0412166523866659E-3</v>
      </c>
      <c r="AA223" s="46">
        <f t="shared" si="58"/>
        <v>1.0294133432070574E-2</v>
      </c>
      <c r="AB223" s="41">
        <f t="shared" si="45"/>
        <v>1010294.1334320706</v>
      </c>
      <c r="AC223" s="41">
        <f t="shared" si="46"/>
        <v>10294.133432070608</v>
      </c>
      <c r="AD223" s="98">
        <v>-19658.542973677511</v>
      </c>
      <c r="AE223">
        <f t="shared" si="59"/>
        <v>1123685.822069291</v>
      </c>
    </row>
    <row r="224" spans="2:31">
      <c r="B224" s="112">
        <v>43781</v>
      </c>
      <c r="C224">
        <v>55.769069999999999</v>
      </c>
      <c r="D224">
        <v>194.26388499999999</v>
      </c>
      <c r="E224">
        <v>36.987358</v>
      </c>
      <c r="F224">
        <v>50.833176000000002</v>
      </c>
      <c r="G224">
        <v>66.479232999999994</v>
      </c>
      <c r="H224">
        <v>113.747787</v>
      </c>
      <c r="I224">
        <v>186.66288800000001</v>
      </c>
      <c r="J224">
        <v>73.760177999999996</v>
      </c>
      <c r="K224">
        <v>239.01290900000001</v>
      </c>
      <c r="L224">
        <v>63.721138000000003</v>
      </c>
      <c r="M224">
        <v>165.82086200000001</v>
      </c>
      <c r="O224" s="33">
        <v>219</v>
      </c>
      <c r="P224" s="36">
        <f t="shared" si="47"/>
        <v>-1.3886141408094865E-2</v>
      </c>
      <c r="Q224" s="36">
        <f t="shared" si="48"/>
        <v>2.5308546899897824E-2</v>
      </c>
      <c r="R224" s="36">
        <f t="shared" si="49"/>
        <v>6.7194169777004705E-4</v>
      </c>
      <c r="S224" s="36">
        <f t="shared" si="50"/>
        <v>-7.0789463635768414E-3</v>
      </c>
      <c r="T224" s="36">
        <f t="shared" si="51"/>
        <v>5.8020345142574545E-3</v>
      </c>
      <c r="U224" s="36">
        <f t="shared" si="52"/>
        <v>-5.8668007638178676E-3</v>
      </c>
      <c r="V224" s="36">
        <f t="shared" si="53"/>
        <v>-2.8979912270846566E-3</v>
      </c>
      <c r="W224" s="36">
        <f t="shared" si="54"/>
        <v>-3.926531343375313E-3</v>
      </c>
      <c r="X224" s="36">
        <f t="shared" si="55"/>
        <v>4.5548695478527419E-3</v>
      </c>
      <c r="Y224" s="36">
        <f t="shared" si="56"/>
        <v>-9.1563462607955584E-4</v>
      </c>
      <c r="Z224" s="36">
        <f t="shared" si="57"/>
        <v>-1.9147742093310462E-2</v>
      </c>
      <c r="AA224" s="46">
        <f t="shared" si="58"/>
        <v>1.2219401217465056E-2</v>
      </c>
      <c r="AB224" s="41">
        <f t="shared" si="45"/>
        <v>1012219.4012174651</v>
      </c>
      <c r="AC224" s="41">
        <f t="shared" si="46"/>
        <v>12219.401217465056</v>
      </c>
      <c r="AD224" s="98">
        <v>-19655.409092408489</v>
      </c>
      <c r="AE224">
        <f t="shared" si="59"/>
        <v>1135905.2232867561</v>
      </c>
    </row>
    <row r="225" spans="2:31">
      <c r="B225" s="112">
        <v>43782</v>
      </c>
      <c r="C225">
        <v>55.310848</v>
      </c>
      <c r="D225">
        <v>192.98524499999999</v>
      </c>
      <c r="E225">
        <v>37.564892</v>
      </c>
      <c r="F225">
        <v>51.331874999999997</v>
      </c>
      <c r="G225">
        <v>64.052643000000003</v>
      </c>
      <c r="H225">
        <v>113.148911</v>
      </c>
      <c r="I225">
        <v>189.88604699999999</v>
      </c>
      <c r="J225">
        <v>74.681968999999995</v>
      </c>
      <c r="K225">
        <v>237.43983499999999</v>
      </c>
      <c r="L225">
        <v>64.331695999999994</v>
      </c>
      <c r="M225">
        <v>165.144012</v>
      </c>
      <c r="O225" s="33">
        <v>220</v>
      </c>
      <c r="P225" s="36">
        <f t="shared" si="47"/>
        <v>-8.2503589748983072E-3</v>
      </c>
      <c r="Q225" s="36">
        <f t="shared" si="48"/>
        <v>-6.6037315394857988E-3</v>
      </c>
      <c r="R225" s="36">
        <f t="shared" si="49"/>
        <v>1.5493712216237484E-2</v>
      </c>
      <c r="S225" s="36">
        <f t="shared" si="50"/>
        <v>9.7626919584648687E-3</v>
      </c>
      <c r="T225" s="36">
        <f t="shared" si="51"/>
        <v>-3.7184321047801006E-2</v>
      </c>
      <c r="U225" s="36">
        <f t="shared" si="52"/>
        <v>-5.278855055922833E-3</v>
      </c>
      <c r="V225" s="36">
        <f t="shared" si="53"/>
        <v>1.7119887606301294E-2</v>
      </c>
      <c r="W225" s="36">
        <f t="shared" si="54"/>
        <v>1.2419691675949614E-2</v>
      </c>
      <c r="X225" s="36">
        <f t="shared" si="55"/>
        <v>-6.6032979588113204E-3</v>
      </c>
      <c r="Y225" s="36">
        <f t="shared" si="56"/>
        <v>9.5361048685176138E-3</v>
      </c>
      <c r="Z225" s="36">
        <f t="shared" si="57"/>
        <v>-4.0901678503303951E-3</v>
      </c>
      <c r="AA225" s="46">
        <f t="shared" si="58"/>
        <v>-1.9548883594874965E-2</v>
      </c>
      <c r="AB225" s="41">
        <f t="shared" si="45"/>
        <v>980451.11640512501</v>
      </c>
      <c r="AC225" s="41">
        <f t="shared" si="46"/>
        <v>-19548.883594874991</v>
      </c>
      <c r="AD225" s="98">
        <v>-19584.465490454924</v>
      </c>
      <c r="AE225">
        <f t="shared" si="59"/>
        <v>1116356.3396918811</v>
      </c>
    </row>
    <row r="226" spans="2:31">
      <c r="B226" s="112">
        <v>43783</v>
      </c>
      <c r="C226">
        <v>55.069653000000002</v>
      </c>
      <c r="D226">
        <v>192.94528199999999</v>
      </c>
      <c r="E226">
        <v>37.462418</v>
      </c>
      <c r="F226">
        <v>50.987934000000003</v>
      </c>
      <c r="G226">
        <v>64.098433999999997</v>
      </c>
      <c r="H226">
        <v>113.254608</v>
      </c>
      <c r="I226">
        <v>191.22224399999999</v>
      </c>
      <c r="J226">
        <v>74.460068000000007</v>
      </c>
      <c r="K226">
        <v>239.55607599999999</v>
      </c>
      <c r="L226">
        <v>63.886547</v>
      </c>
      <c r="M226">
        <v>163.93130500000001</v>
      </c>
      <c r="O226" s="33">
        <v>221</v>
      </c>
      <c r="P226" s="36">
        <f t="shared" si="47"/>
        <v>-4.3702534722891871E-3</v>
      </c>
      <c r="Q226" s="36">
        <f t="shared" si="48"/>
        <v>-2.0709945105143167E-4</v>
      </c>
      <c r="R226" s="36">
        <f t="shared" si="49"/>
        <v>-2.731647015489432E-3</v>
      </c>
      <c r="S226" s="36">
        <f t="shared" si="50"/>
        <v>-6.7228877534443766E-3</v>
      </c>
      <c r="T226" s="36">
        <f t="shared" si="51"/>
        <v>7.1464092258581038E-4</v>
      </c>
      <c r="U226" s="36">
        <f t="shared" si="52"/>
        <v>9.3370463626879572E-4</v>
      </c>
      <c r="V226" s="36">
        <f t="shared" si="53"/>
        <v>7.0121931572340659E-3</v>
      </c>
      <c r="W226" s="36">
        <f t="shared" si="54"/>
        <v>-2.9757024673172272E-3</v>
      </c>
      <c r="X226" s="36">
        <f t="shared" si="55"/>
        <v>8.8732621656772495E-3</v>
      </c>
      <c r="Y226" s="36">
        <f t="shared" si="56"/>
        <v>-6.9436419985749037E-3</v>
      </c>
      <c r="Z226" s="36">
        <f t="shared" si="57"/>
        <v>-7.3704251105248869E-3</v>
      </c>
      <c r="AA226" s="46">
        <f t="shared" si="58"/>
        <v>1.491196076044686E-2</v>
      </c>
      <c r="AB226" s="41">
        <f t="shared" si="45"/>
        <v>1014911.9607604468</v>
      </c>
      <c r="AC226" s="41">
        <f t="shared" si="46"/>
        <v>14911.960760446847</v>
      </c>
      <c r="AD226" s="98">
        <v>-19548.985976992873</v>
      </c>
      <c r="AE226">
        <f t="shared" si="59"/>
        <v>1131268.3004523278</v>
      </c>
    </row>
    <row r="227" spans="2:31">
      <c r="B227" s="112">
        <v>43784</v>
      </c>
      <c r="C227">
        <v>55.624374000000003</v>
      </c>
      <c r="D227">
        <v>194.89321899999999</v>
      </c>
      <c r="E227">
        <v>36.909717999999998</v>
      </c>
      <c r="F227">
        <v>50.755783000000001</v>
      </c>
      <c r="G227">
        <v>61.937393</v>
      </c>
      <c r="H227">
        <v>114.07363100000001</v>
      </c>
      <c r="I227">
        <v>192.63970900000001</v>
      </c>
      <c r="J227">
        <v>74.878272999999993</v>
      </c>
      <c r="K227">
        <v>252.26281700000001</v>
      </c>
      <c r="L227">
        <v>64.645499999999998</v>
      </c>
      <c r="M227">
        <v>164.02531400000001</v>
      </c>
      <c r="O227" s="33">
        <v>222</v>
      </c>
      <c r="P227" s="36">
        <f t="shared" si="47"/>
        <v>1.0022684307319394E-2</v>
      </c>
      <c r="Q227" s="36">
        <f t="shared" si="48"/>
        <v>1.0045177953001151E-2</v>
      </c>
      <c r="R227" s="36">
        <f t="shared" si="49"/>
        <v>-1.4863366978049505E-2</v>
      </c>
      <c r="S227" s="36">
        <f t="shared" si="50"/>
        <v>-4.5634543286993713E-3</v>
      </c>
      <c r="T227" s="36">
        <f t="shared" si="51"/>
        <v>-3.4295848510186619E-2</v>
      </c>
      <c r="U227" s="36">
        <f t="shared" si="52"/>
        <v>7.2056735877380901E-3</v>
      </c>
      <c r="V227" s="36">
        <f t="shared" si="53"/>
        <v>7.385318767025903E-3</v>
      </c>
      <c r="W227" s="36">
        <f t="shared" si="54"/>
        <v>5.6007866488291926E-3</v>
      </c>
      <c r="X227" s="36">
        <f t="shared" si="55"/>
        <v>5.1683941414512935E-2</v>
      </c>
      <c r="Y227" s="36">
        <f t="shared" si="56"/>
        <v>1.1809690089718635E-2</v>
      </c>
      <c r="Z227" s="36">
        <f t="shared" si="57"/>
        <v>5.7330144981675667E-4</v>
      </c>
      <c r="AA227" s="46">
        <f t="shared" si="58"/>
        <v>-6.3640270746039423E-3</v>
      </c>
      <c r="AB227" s="41">
        <f t="shared" si="45"/>
        <v>993635.97292539605</v>
      </c>
      <c r="AC227" s="41">
        <f t="shared" si="46"/>
        <v>-6364.0270746039459</v>
      </c>
      <c r="AD227" s="98">
        <v>-19548.883594874991</v>
      </c>
      <c r="AE227">
        <f t="shared" si="59"/>
        <v>1124904.273377724</v>
      </c>
    </row>
    <row r="228" spans="2:31">
      <c r="B228" s="112">
        <v>43787</v>
      </c>
      <c r="C228">
        <v>55.085735</v>
      </c>
      <c r="D228">
        <v>197.190765</v>
      </c>
      <c r="E228">
        <v>37.338222999999999</v>
      </c>
      <c r="F228">
        <v>50.858967</v>
      </c>
      <c r="G228">
        <v>61.214001000000003</v>
      </c>
      <c r="H228">
        <v>115.033562</v>
      </c>
      <c r="I228">
        <v>193.50647000000001</v>
      </c>
      <c r="J228">
        <v>74.656357</v>
      </c>
      <c r="K228">
        <v>255.56822199999999</v>
      </c>
      <c r="L228">
        <v>64.971457999999998</v>
      </c>
      <c r="M228">
        <v>164.42953499999999</v>
      </c>
      <c r="O228" s="33">
        <v>223</v>
      </c>
      <c r="P228" s="36">
        <f t="shared" si="47"/>
        <v>-9.7306967721432075E-3</v>
      </c>
      <c r="Q228" s="36">
        <f t="shared" si="48"/>
        <v>1.1719796736019944E-2</v>
      </c>
      <c r="R228" s="36">
        <f t="shared" si="49"/>
        <v>1.1542670458213574E-2</v>
      </c>
      <c r="S228" s="36">
        <f t="shared" si="50"/>
        <v>2.0308869620839333E-3</v>
      </c>
      <c r="T228" s="36">
        <f t="shared" si="51"/>
        <v>-1.1748146677596483E-2</v>
      </c>
      <c r="U228" s="36">
        <f t="shared" si="52"/>
        <v>8.3798033986479496E-3</v>
      </c>
      <c r="V228" s="36">
        <f t="shared" si="53"/>
        <v>4.4892970737349814E-3</v>
      </c>
      <c r="W228" s="36">
        <f t="shared" si="54"/>
        <v>-2.96809057427295E-3</v>
      </c>
      <c r="X228" s="36">
        <f t="shared" si="55"/>
        <v>1.301791905401074E-2</v>
      </c>
      <c r="Y228" s="36">
        <f t="shared" si="56"/>
        <v>5.0295685404741714E-3</v>
      </c>
      <c r="Z228" s="36">
        <f t="shared" si="57"/>
        <v>2.4613501995972859E-3</v>
      </c>
      <c r="AA228" s="46">
        <f t="shared" si="58"/>
        <v>-6.5876620763957181E-3</v>
      </c>
      <c r="AB228" s="41">
        <f t="shared" si="45"/>
        <v>993412.3379236043</v>
      </c>
      <c r="AC228" s="41">
        <f t="shared" si="46"/>
        <v>-6587.6620763957035</v>
      </c>
      <c r="AD228" s="98">
        <v>-19517.248335011187</v>
      </c>
      <c r="AE228">
        <f t="shared" si="59"/>
        <v>1118316.6113013283</v>
      </c>
    </row>
    <row r="229" spans="2:31">
      <c r="B229" s="112">
        <v>43788</v>
      </c>
      <c r="C229">
        <v>54.522964000000002</v>
      </c>
      <c r="D229">
        <v>199.10874899999999</v>
      </c>
      <c r="E229">
        <v>37.226439999999997</v>
      </c>
      <c r="F229">
        <v>50.747180999999998</v>
      </c>
      <c r="G229">
        <v>60.444828000000001</v>
      </c>
      <c r="H229">
        <v>114.998329</v>
      </c>
      <c r="I229">
        <v>194.62593100000001</v>
      </c>
      <c r="J229">
        <v>74.152809000000005</v>
      </c>
      <c r="K229">
        <v>256.78555299999999</v>
      </c>
      <c r="L229">
        <v>64.774405999999999</v>
      </c>
      <c r="M229">
        <v>163.24504099999999</v>
      </c>
      <c r="O229" s="33">
        <v>224</v>
      </c>
      <c r="P229" s="36">
        <f t="shared" si="47"/>
        <v>-1.0268818997255971E-2</v>
      </c>
      <c r="Q229" s="36">
        <f t="shared" si="48"/>
        <v>9.6795424038934701E-3</v>
      </c>
      <c r="R229" s="36">
        <f t="shared" si="49"/>
        <v>-2.9982857628272123E-3</v>
      </c>
      <c r="S229" s="36">
        <f t="shared" si="50"/>
        <v>-2.2003795499181402E-3</v>
      </c>
      <c r="T229" s="36">
        <f t="shared" si="51"/>
        <v>-1.2644922775361285E-2</v>
      </c>
      <c r="U229" s="36">
        <f t="shared" si="52"/>
        <v>-3.0633144058734354E-4</v>
      </c>
      <c r="V229" s="36">
        <f t="shared" si="53"/>
        <v>5.7684650974966179E-3</v>
      </c>
      <c r="W229" s="36">
        <f t="shared" si="54"/>
        <v>-6.7677272240454804E-3</v>
      </c>
      <c r="X229" s="36">
        <f t="shared" si="55"/>
        <v>4.7519247445392838E-3</v>
      </c>
      <c r="Y229" s="36">
        <f t="shared" si="56"/>
        <v>-3.0375095657423161E-3</v>
      </c>
      <c r="Z229" s="36">
        <f t="shared" si="57"/>
        <v>-7.2297287986915551E-3</v>
      </c>
      <c r="AA229" s="46">
        <f t="shared" si="58"/>
        <v>-3.8582356766522774E-4</v>
      </c>
      <c r="AB229" s="41">
        <f t="shared" si="45"/>
        <v>999614.17643233482</v>
      </c>
      <c r="AC229" s="41">
        <f t="shared" si="46"/>
        <v>-385.82356766518205</v>
      </c>
      <c r="AD229" s="98">
        <v>-19227.574588842341</v>
      </c>
      <c r="AE229">
        <f t="shared" si="59"/>
        <v>1117930.7877336631</v>
      </c>
    </row>
    <row r="230" spans="2:31">
      <c r="B230" s="112">
        <v>43789</v>
      </c>
      <c r="C230">
        <v>54.691799000000003</v>
      </c>
      <c r="D230">
        <v>197.300659</v>
      </c>
      <c r="E230">
        <v>36.990456000000002</v>
      </c>
      <c r="F230">
        <v>50.549422999999997</v>
      </c>
      <c r="G230">
        <v>59.565764999999999</v>
      </c>
      <c r="H230">
        <v>114.161705</v>
      </c>
      <c r="I230">
        <v>196.729614</v>
      </c>
      <c r="J230">
        <v>74.519797999999994</v>
      </c>
      <c r="K230">
        <v>258.03100599999999</v>
      </c>
      <c r="L230">
        <v>64.020354999999995</v>
      </c>
      <c r="M230">
        <v>161.75973500000001</v>
      </c>
      <c r="O230" s="33">
        <v>225</v>
      </c>
      <c r="P230" s="36">
        <f t="shared" si="47"/>
        <v>3.0918005928260656E-3</v>
      </c>
      <c r="Q230" s="36">
        <f t="shared" si="48"/>
        <v>-9.1223997328139118E-3</v>
      </c>
      <c r="R230" s="36">
        <f t="shared" si="49"/>
        <v>-6.3593280776996644E-3</v>
      </c>
      <c r="S230" s="36">
        <f t="shared" si="50"/>
        <v>-3.9045386208988566E-3</v>
      </c>
      <c r="T230" s="36">
        <f t="shared" si="51"/>
        <v>-1.4650018806406893E-2</v>
      </c>
      <c r="U230" s="36">
        <f t="shared" si="52"/>
        <v>-7.3016895871508098E-3</v>
      </c>
      <c r="V230" s="36">
        <f t="shared" si="53"/>
        <v>1.0750854505395303E-2</v>
      </c>
      <c r="W230" s="36">
        <f t="shared" si="54"/>
        <v>4.9368845113435577E-3</v>
      </c>
      <c r="X230" s="36">
        <f t="shared" si="55"/>
        <v>4.838443550242928E-3</v>
      </c>
      <c r="Y230" s="36">
        <f t="shared" si="56"/>
        <v>-1.1709476533087062E-2</v>
      </c>
      <c r="Z230" s="36">
        <f t="shared" si="57"/>
        <v>-9.1402739309969835E-3</v>
      </c>
      <c r="AA230" s="46">
        <f t="shared" si="58"/>
        <v>6.0056327976331482E-3</v>
      </c>
      <c r="AB230" s="41">
        <f t="shared" si="45"/>
        <v>1006005.6327976332</v>
      </c>
      <c r="AC230" s="41">
        <f t="shared" si="46"/>
        <v>6005.6327976331813</v>
      </c>
      <c r="AD230" s="98">
        <v>-19216.142429122003</v>
      </c>
      <c r="AE230">
        <f t="shared" si="59"/>
        <v>1123936.4205312962</v>
      </c>
    </row>
    <row r="231" spans="2:31">
      <c r="B231" s="112">
        <v>43790</v>
      </c>
      <c r="C231">
        <v>56.010254000000003</v>
      </c>
      <c r="D231">
        <v>197.720215</v>
      </c>
      <c r="E231">
        <v>37.217125000000003</v>
      </c>
      <c r="F231">
        <v>50.033526999999999</v>
      </c>
      <c r="G231">
        <v>60.151806000000001</v>
      </c>
      <c r="H231">
        <v>114.42588000000001</v>
      </c>
      <c r="I231">
        <v>192.79316700000001</v>
      </c>
      <c r="J231">
        <v>74.101569999999995</v>
      </c>
      <c r="K231">
        <v>258.95797700000003</v>
      </c>
      <c r="L231">
        <v>63.733291999999999</v>
      </c>
      <c r="M231">
        <v>165.48242200000001</v>
      </c>
      <c r="O231" s="33">
        <v>226</v>
      </c>
      <c r="P231" s="36">
        <f t="shared" si="47"/>
        <v>2.3821009802018751E-2</v>
      </c>
      <c r="Q231" s="36">
        <f t="shared" si="48"/>
        <v>2.1242227202622707E-3</v>
      </c>
      <c r="R231" s="36">
        <f t="shared" si="49"/>
        <v>6.109071388659815E-3</v>
      </c>
      <c r="S231" s="36">
        <f t="shared" si="50"/>
        <v>-1.0258210243541106E-2</v>
      </c>
      <c r="T231" s="36">
        <f t="shared" si="51"/>
        <v>9.7904706261858609E-3</v>
      </c>
      <c r="U231" s="36">
        <f t="shared" si="52"/>
        <v>2.311368901432625E-3</v>
      </c>
      <c r="V231" s="36">
        <f t="shared" si="53"/>
        <v>-2.0212327529207721E-2</v>
      </c>
      <c r="W231" s="36">
        <f t="shared" si="54"/>
        <v>-5.6281153860845718E-3</v>
      </c>
      <c r="X231" s="36">
        <f t="shared" si="55"/>
        <v>3.5860415748167037E-3</v>
      </c>
      <c r="Y231" s="36">
        <f t="shared" si="56"/>
        <v>-4.494016255069685E-3</v>
      </c>
      <c r="Z231" s="36">
        <f t="shared" si="57"/>
        <v>2.2752860654572851E-2</v>
      </c>
      <c r="AA231" s="46">
        <f t="shared" si="58"/>
        <v>-1.1583313981003025E-2</v>
      </c>
      <c r="AB231" s="41">
        <f t="shared" si="45"/>
        <v>988416.68601899699</v>
      </c>
      <c r="AC231" s="41">
        <f t="shared" si="46"/>
        <v>-11583.313981003012</v>
      </c>
      <c r="AD231" s="98">
        <v>-19210.719669761835</v>
      </c>
      <c r="AE231">
        <f t="shared" si="59"/>
        <v>1112353.106550293</v>
      </c>
    </row>
    <row r="232" spans="2:31">
      <c r="B232" s="112">
        <v>43791</v>
      </c>
      <c r="C232">
        <v>55.769069999999999</v>
      </c>
      <c r="D232">
        <v>198.609283</v>
      </c>
      <c r="E232">
        <v>37.061866999999999</v>
      </c>
      <c r="F232">
        <v>50.050724000000002</v>
      </c>
      <c r="G232">
        <v>60.279995</v>
      </c>
      <c r="H232">
        <v>115.183258</v>
      </c>
      <c r="I232">
        <v>189.69644199999999</v>
      </c>
      <c r="J232">
        <v>73.563866000000004</v>
      </c>
      <c r="K232">
        <v>259.22955300000001</v>
      </c>
      <c r="L232">
        <v>63.677371999999998</v>
      </c>
      <c r="M232">
        <v>164.871353</v>
      </c>
      <c r="O232" s="33">
        <v>227</v>
      </c>
      <c r="P232" s="36">
        <f t="shared" si="47"/>
        <v>-4.3153664855775532E-3</v>
      </c>
      <c r="Q232" s="36">
        <f t="shared" si="48"/>
        <v>4.4865168795721576E-3</v>
      </c>
      <c r="R232" s="36">
        <f t="shared" si="49"/>
        <v>-4.1804074590790366E-3</v>
      </c>
      <c r="S232" s="36">
        <f t="shared" si="50"/>
        <v>3.4365047442361024E-4</v>
      </c>
      <c r="T232" s="36">
        <f t="shared" si="51"/>
        <v>2.1288239044360544E-3</v>
      </c>
      <c r="U232" s="36">
        <f t="shared" si="52"/>
        <v>6.5971307020908044E-3</v>
      </c>
      <c r="V232" s="36">
        <f t="shared" si="53"/>
        <v>-1.6192819842376069E-2</v>
      </c>
      <c r="W232" s="36">
        <f t="shared" si="54"/>
        <v>-7.2827655700033996E-3</v>
      </c>
      <c r="X232" s="36">
        <f t="shared" si="55"/>
        <v>1.0481766122950481E-3</v>
      </c>
      <c r="Y232" s="36">
        <f t="shared" si="56"/>
        <v>-8.7779157309173178E-4</v>
      </c>
      <c r="Z232" s="36">
        <f t="shared" si="57"/>
        <v>-3.6994866908019075E-3</v>
      </c>
      <c r="AA232" s="46">
        <f t="shared" si="58"/>
        <v>-8.1829749519946281E-3</v>
      </c>
      <c r="AB232" s="41">
        <f t="shared" si="45"/>
        <v>991817.02504800539</v>
      </c>
      <c r="AC232" s="41">
        <f t="shared" si="46"/>
        <v>-8182.9749519946054</v>
      </c>
      <c r="AD232" s="98">
        <v>-19104.802664873539</v>
      </c>
      <c r="AE232">
        <f t="shared" si="59"/>
        <v>1104170.1315982984</v>
      </c>
    </row>
    <row r="233" spans="2:31">
      <c r="B233" s="112">
        <v>43794</v>
      </c>
      <c r="C233">
        <v>55.399265</v>
      </c>
      <c r="D233">
        <v>199.57823200000001</v>
      </c>
      <c r="E233">
        <v>36.925243000000002</v>
      </c>
      <c r="F233">
        <v>50.368862</v>
      </c>
      <c r="G233">
        <v>59.703110000000002</v>
      </c>
      <c r="H233">
        <v>115.799751</v>
      </c>
      <c r="I233">
        <v>189.33531199999999</v>
      </c>
      <c r="J233">
        <v>73.435844000000003</v>
      </c>
      <c r="K233">
        <v>264.68869000000001</v>
      </c>
      <c r="L233">
        <v>64.793876999999995</v>
      </c>
      <c r="M233">
        <v>166.02766399999999</v>
      </c>
      <c r="O233" s="33">
        <v>228</v>
      </c>
      <c r="P233" s="36">
        <f t="shared" si="47"/>
        <v>-6.653088113147871E-3</v>
      </c>
      <c r="Q233" s="36">
        <f t="shared" si="48"/>
        <v>4.8668070998049056E-3</v>
      </c>
      <c r="R233" s="36">
        <f t="shared" si="49"/>
        <v>-3.6931880510480044E-3</v>
      </c>
      <c r="S233" s="36">
        <f t="shared" si="50"/>
        <v>6.336195498084814E-3</v>
      </c>
      <c r="T233" s="36">
        <f t="shared" si="51"/>
        <v>-9.616177967973925E-3</v>
      </c>
      <c r="U233" s="36">
        <f t="shared" si="52"/>
        <v>5.3380070382435165E-3</v>
      </c>
      <c r="V233" s="36">
        <f t="shared" si="53"/>
        <v>-1.9055401319986722E-3</v>
      </c>
      <c r="W233" s="36">
        <f t="shared" si="54"/>
        <v>-1.7417997949356939E-3</v>
      </c>
      <c r="X233" s="36">
        <f t="shared" si="55"/>
        <v>2.0840406521565689E-2</v>
      </c>
      <c r="Y233" s="36">
        <f t="shared" si="56"/>
        <v>1.7381836312632612E-2</v>
      </c>
      <c r="Z233" s="36">
        <f t="shared" si="57"/>
        <v>6.9889340691692134E-3</v>
      </c>
      <c r="AA233" s="46">
        <f t="shared" si="58"/>
        <v>-1.5619125420304664E-2</v>
      </c>
      <c r="AB233" s="41">
        <f t="shared" si="45"/>
        <v>984380.87457969529</v>
      </c>
      <c r="AC233" s="41">
        <f t="shared" si="46"/>
        <v>-15619.125420304714</v>
      </c>
      <c r="AD233" s="98">
        <v>-19019.680128240958</v>
      </c>
      <c r="AE233">
        <f t="shared" si="59"/>
        <v>1088551.0061779937</v>
      </c>
    </row>
    <row r="234" spans="2:31">
      <c r="B234" s="112">
        <v>43795</v>
      </c>
      <c r="C234">
        <v>55.262604000000003</v>
      </c>
      <c r="D234">
        <v>198.759109</v>
      </c>
      <c r="E234">
        <v>37.009093999999997</v>
      </c>
      <c r="F234">
        <v>50.686999999999998</v>
      </c>
      <c r="G234">
        <v>59.584068000000002</v>
      </c>
      <c r="H234">
        <v>115.95824399999999</v>
      </c>
      <c r="I234">
        <v>193.921738</v>
      </c>
      <c r="J234">
        <v>73.777252000000004</v>
      </c>
      <c r="K234">
        <v>263.499481</v>
      </c>
      <c r="L234">
        <v>64.287909999999997</v>
      </c>
      <c r="M234">
        <v>166.065247</v>
      </c>
      <c r="O234" s="33">
        <v>229</v>
      </c>
      <c r="P234" s="36">
        <f t="shared" si="47"/>
        <v>-2.46988543945771E-3</v>
      </c>
      <c r="Q234" s="36">
        <f t="shared" si="48"/>
        <v>-4.1127158831090185E-3</v>
      </c>
      <c r="R234" s="36">
        <f t="shared" si="49"/>
        <v>2.2682569250885073E-3</v>
      </c>
      <c r="S234" s="36">
        <f t="shared" si="50"/>
        <v>6.2963007728417449E-3</v>
      </c>
      <c r="T234" s="36">
        <f t="shared" si="51"/>
        <v>-1.9958899441436867E-3</v>
      </c>
      <c r="U234" s="36">
        <f t="shared" si="52"/>
        <v>1.3677459084690034E-3</v>
      </c>
      <c r="V234" s="36">
        <f t="shared" si="53"/>
        <v>2.3935084596874153E-2</v>
      </c>
      <c r="W234" s="36">
        <f t="shared" si="54"/>
        <v>4.6382913118029837E-3</v>
      </c>
      <c r="X234" s="36">
        <f t="shared" si="55"/>
        <v>-4.5029823640272268E-3</v>
      </c>
      <c r="Y234" s="36">
        <f t="shared" si="56"/>
        <v>-7.839519471636934E-3</v>
      </c>
      <c r="Z234" s="36">
        <f t="shared" si="57"/>
        <v>2.2634027355360967E-4</v>
      </c>
      <c r="AA234" s="46">
        <f t="shared" si="58"/>
        <v>1.4506690887802804E-2</v>
      </c>
      <c r="AB234" s="41">
        <f t="shared" si="45"/>
        <v>1014506.6908878027</v>
      </c>
      <c r="AC234" s="41">
        <f t="shared" si="46"/>
        <v>14506.690887802746</v>
      </c>
      <c r="AD234" s="98">
        <v>-18992.44647422235</v>
      </c>
      <c r="AE234">
        <f t="shared" si="59"/>
        <v>1103057.6970657965</v>
      </c>
    </row>
    <row r="235" spans="2:31">
      <c r="B235" s="112">
        <v>43796</v>
      </c>
      <c r="C235">
        <v>55.230441999999996</v>
      </c>
      <c r="D235">
        <v>201.78590399999999</v>
      </c>
      <c r="E235">
        <v>36.875565000000002</v>
      </c>
      <c r="F235">
        <v>50.764384999999997</v>
      </c>
      <c r="G235">
        <v>60.356803999999997</v>
      </c>
      <c r="H235">
        <v>116.301727</v>
      </c>
      <c r="I235">
        <v>194.03007500000001</v>
      </c>
      <c r="J235">
        <v>74.024780000000007</v>
      </c>
      <c r="K235">
        <v>262.81594799999999</v>
      </c>
      <c r="L235">
        <v>65.151450999999994</v>
      </c>
      <c r="M235">
        <v>158.93005400000001</v>
      </c>
      <c r="O235" s="33">
        <v>230</v>
      </c>
      <c r="P235" s="36">
        <f t="shared" si="47"/>
        <v>-5.8215429970718787E-4</v>
      </c>
      <c r="Q235" s="36">
        <f t="shared" si="48"/>
        <v>1.5113670211078258E-2</v>
      </c>
      <c r="R235" s="36">
        <f t="shared" si="49"/>
        <v>-3.6145296516212275E-3</v>
      </c>
      <c r="S235" s="36">
        <f t="shared" si="50"/>
        <v>1.5255585718886632E-3</v>
      </c>
      <c r="T235" s="36">
        <f t="shared" si="51"/>
        <v>1.2885460625049276E-2</v>
      </c>
      <c r="U235" s="36">
        <f t="shared" si="52"/>
        <v>2.9577481554659561E-3</v>
      </c>
      <c r="V235" s="36">
        <f t="shared" si="53"/>
        <v>5.5850752173776527E-4</v>
      </c>
      <c r="W235" s="36">
        <f t="shared" si="54"/>
        <v>3.3494564055125903E-3</v>
      </c>
      <c r="X235" s="36">
        <f t="shared" si="55"/>
        <v>-2.5974286393023222E-3</v>
      </c>
      <c r="Y235" s="36">
        <f t="shared" si="56"/>
        <v>1.3342986322260669E-2</v>
      </c>
      <c r="Z235" s="36">
        <f t="shared" si="57"/>
        <v>-4.3916571866939917E-2</v>
      </c>
      <c r="AA235" s="46">
        <f t="shared" si="58"/>
        <v>4.1889348217037534E-2</v>
      </c>
      <c r="AB235" s="41">
        <f t="shared" si="45"/>
        <v>1041889.3482170375</v>
      </c>
      <c r="AC235" s="41">
        <f t="shared" si="46"/>
        <v>41889.348217037506</v>
      </c>
      <c r="AD235" s="98">
        <v>-18869.544735327363</v>
      </c>
      <c r="AE235">
        <f t="shared" si="59"/>
        <v>1144947.045282834</v>
      </c>
    </row>
    <row r="236" spans="2:31">
      <c r="B236" s="112">
        <v>43798</v>
      </c>
      <c r="C236">
        <v>54.772193999999999</v>
      </c>
      <c r="D236">
        <v>201.42628500000001</v>
      </c>
      <c r="E236">
        <v>36.978039000000003</v>
      </c>
      <c r="F236">
        <v>51.151305999999998</v>
      </c>
      <c r="G236">
        <v>59.620857000000001</v>
      </c>
      <c r="H236">
        <v>116.037521</v>
      </c>
      <c r="I236">
        <v>193.23556500000001</v>
      </c>
      <c r="J236">
        <v>74.161323999999993</v>
      </c>
      <c r="K236">
        <v>262.06680299999999</v>
      </c>
      <c r="L236">
        <v>65.007926999999995</v>
      </c>
      <c r="M236">
        <v>157.98060599999999</v>
      </c>
      <c r="O236" s="33">
        <v>231</v>
      </c>
      <c r="P236" s="36">
        <f t="shared" si="47"/>
        <v>-8.3316303585910991E-3</v>
      </c>
      <c r="Q236" s="36">
        <f t="shared" si="48"/>
        <v>-1.7837709531847306E-3</v>
      </c>
      <c r="R236" s="36">
        <f t="shared" si="49"/>
        <v>2.7750593122655648E-3</v>
      </c>
      <c r="S236" s="36">
        <f t="shared" si="50"/>
        <v>7.5929987846178231E-3</v>
      </c>
      <c r="T236" s="36">
        <f t="shared" si="51"/>
        <v>-1.2268221007340471E-2</v>
      </c>
      <c r="U236" s="36">
        <f t="shared" si="52"/>
        <v>-2.2743132394386122E-3</v>
      </c>
      <c r="V236" s="36">
        <f t="shared" si="53"/>
        <v>-4.1031841332743214E-3</v>
      </c>
      <c r="W236" s="36">
        <f t="shared" si="54"/>
        <v>1.8428723741055711E-3</v>
      </c>
      <c r="X236" s="36">
        <f t="shared" si="55"/>
        <v>-2.8545251573297232E-3</v>
      </c>
      <c r="Y236" s="36">
        <f t="shared" si="56"/>
        <v>-2.2053586975555226E-3</v>
      </c>
      <c r="Z236" s="36">
        <f t="shared" si="57"/>
        <v>-5.991914823382901E-3</v>
      </c>
      <c r="AA236" s="46">
        <f t="shared" si="58"/>
        <v>-1.5872320910162864E-2</v>
      </c>
      <c r="AB236" s="41">
        <f t="shared" si="45"/>
        <v>984127.67908983713</v>
      </c>
      <c r="AC236" s="41">
        <f t="shared" si="46"/>
        <v>-15872.320910162874</v>
      </c>
      <c r="AD236" s="98">
        <v>-18843.753130840836</v>
      </c>
      <c r="AE236">
        <f t="shared" si="59"/>
        <v>1129074.724372671</v>
      </c>
    </row>
    <row r="237" spans="2:31">
      <c r="B237" s="112">
        <v>43801</v>
      </c>
      <c r="C237">
        <v>55.005344000000001</v>
      </c>
      <c r="D237">
        <v>199.48834199999999</v>
      </c>
      <c r="E237">
        <v>37.037028999999997</v>
      </c>
      <c r="F237">
        <v>50.970740999999997</v>
      </c>
      <c r="G237">
        <v>59.666865999999999</v>
      </c>
      <c r="H237">
        <v>115.782127</v>
      </c>
      <c r="I237">
        <v>189.208923</v>
      </c>
      <c r="J237">
        <v>73.017646999999997</v>
      </c>
      <c r="K237">
        <v>261.87017800000001</v>
      </c>
      <c r="L237">
        <v>64.256293999999997</v>
      </c>
      <c r="M237">
        <v>155.38595599999999</v>
      </c>
      <c r="O237" s="33">
        <v>232</v>
      </c>
      <c r="P237" s="36">
        <f t="shared" si="47"/>
        <v>4.2476877292959734E-3</v>
      </c>
      <c r="Q237" s="36">
        <f t="shared" si="48"/>
        <v>-9.6676846564093793E-3</v>
      </c>
      <c r="R237" s="36">
        <f t="shared" si="49"/>
        <v>1.5940000890175519E-3</v>
      </c>
      <c r="S237" s="36">
        <f t="shared" si="50"/>
        <v>-3.5362626087203737E-3</v>
      </c>
      <c r="T237" s="36">
        <f t="shared" si="51"/>
        <v>7.7139543155626839E-4</v>
      </c>
      <c r="U237" s="36">
        <f t="shared" si="52"/>
        <v>-2.2033861713588445E-3</v>
      </c>
      <c r="V237" s="36">
        <f t="shared" si="53"/>
        <v>-2.1058171448682758E-2</v>
      </c>
      <c r="W237" s="36">
        <f t="shared" si="54"/>
        <v>-1.5541622728335921E-2</v>
      </c>
      <c r="X237" s="36">
        <f t="shared" si="55"/>
        <v>-7.5056740165758311E-4</v>
      </c>
      <c r="Y237" s="36">
        <f t="shared" si="56"/>
        <v>-1.1629536239076043E-2</v>
      </c>
      <c r="Z237" s="36">
        <f t="shared" si="57"/>
        <v>-1.6560218038247022E-2</v>
      </c>
      <c r="AA237" s="46">
        <f t="shared" si="58"/>
        <v>-7.9641312738753904E-4</v>
      </c>
      <c r="AB237" s="41">
        <f t="shared" si="45"/>
        <v>999203.58687261248</v>
      </c>
      <c r="AC237" s="41">
        <f t="shared" si="46"/>
        <v>-796.41312738752458</v>
      </c>
      <c r="AD237" s="98">
        <v>-18794.641830429202</v>
      </c>
      <c r="AE237">
        <f t="shared" si="59"/>
        <v>1128278.3112452836</v>
      </c>
    </row>
    <row r="238" spans="2:31">
      <c r="B238" s="112">
        <v>43802</v>
      </c>
      <c r="C238">
        <v>54.571213</v>
      </c>
      <c r="D238">
        <v>198.609283</v>
      </c>
      <c r="E238">
        <v>36.847630000000002</v>
      </c>
      <c r="F238">
        <v>50.893352999999998</v>
      </c>
      <c r="G238">
        <v>57.560223000000001</v>
      </c>
      <c r="H238">
        <v>114.29379299999999</v>
      </c>
      <c r="I238">
        <v>190.68956</v>
      </c>
      <c r="J238">
        <v>73.649223000000006</v>
      </c>
      <c r="K238">
        <v>259.285706</v>
      </c>
      <c r="L238">
        <v>63.110599999999998</v>
      </c>
      <c r="M238">
        <v>153.70318599999999</v>
      </c>
      <c r="O238" s="33">
        <v>233</v>
      </c>
      <c r="P238" s="36">
        <f t="shared" si="47"/>
        <v>-7.9238348670747551E-3</v>
      </c>
      <c r="Q238" s="36">
        <f t="shared" si="48"/>
        <v>-4.4163058181802732E-3</v>
      </c>
      <c r="R238" s="36">
        <f t="shared" si="49"/>
        <v>-5.126894200411361E-3</v>
      </c>
      <c r="S238" s="36">
        <f t="shared" si="50"/>
        <v>-1.5194365718056342E-3</v>
      </c>
      <c r="T238" s="36">
        <f t="shared" si="51"/>
        <v>-3.5945101719318431E-2</v>
      </c>
      <c r="U238" s="36">
        <f t="shared" si="52"/>
        <v>-1.2937944666371298E-2</v>
      </c>
      <c r="V238" s="36">
        <f t="shared" si="53"/>
        <v>7.79494819462758E-3</v>
      </c>
      <c r="W238" s="36">
        <f t="shared" si="54"/>
        <v>8.6124412947427495E-3</v>
      </c>
      <c r="X238" s="36">
        <f t="shared" si="55"/>
        <v>-9.9183114540045275E-3</v>
      </c>
      <c r="Y238" s="36">
        <f t="shared" si="56"/>
        <v>-1.7990937306360283E-2</v>
      </c>
      <c r="Z238" s="36">
        <f t="shared" si="57"/>
        <v>-1.0888681597295986E-2</v>
      </c>
      <c r="AA238" s="46">
        <f t="shared" si="58"/>
        <v>-1.9019680128241002E-2</v>
      </c>
      <c r="AB238" s="41">
        <f t="shared" si="45"/>
        <v>980980.31987175904</v>
      </c>
      <c r="AC238" s="41">
        <f t="shared" si="46"/>
        <v>-19019.680128240958</v>
      </c>
      <c r="AD238" s="98">
        <v>-18778.022062027012</v>
      </c>
      <c r="AE238">
        <f t="shared" si="59"/>
        <v>1109258.6311170426</v>
      </c>
    </row>
    <row r="239" spans="2:31">
      <c r="B239" s="112">
        <v>43803</v>
      </c>
      <c r="C239">
        <v>55.190254000000003</v>
      </c>
      <c r="D239">
        <v>198.49939000000001</v>
      </c>
      <c r="E239">
        <v>36.853831999999997</v>
      </c>
      <c r="F239">
        <v>51.177109000000002</v>
      </c>
      <c r="G239">
        <v>57.744208999999998</v>
      </c>
      <c r="H239">
        <v>116.548309</v>
      </c>
      <c r="I239">
        <v>192.63069200000001</v>
      </c>
      <c r="J239">
        <v>74.067458999999999</v>
      </c>
      <c r="K239">
        <v>261.55181900000002</v>
      </c>
      <c r="L239">
        <v>63.667625000000001</v>
      </c>
      <c r="M239">
        <v>155.367142</v>
      </c>
      <c r="O239" s="33">
        <v>234</v>
      </c>
      <c r="P239" s="36">
        <f t="shared" si="47"/>
        <v>1.1279870442162328E-2</v>
      </c>
      <c r="Q239" s="36">
        <f t="shared" si="48"/>
        <v>-5.5346563939305472E-4</v>
      </c>
      <c r="R239" s="36">
        <f t="shared" si="49"/>
        <v>1.6830059665937097E-4</v>
      </c>
      <c r="S239" s="36">
        <f t="shared" si="50"/>
        <v>5.5600165892710747E-3</v>
      </c>
      <c r="T239" s="36">
        <f t="shared" si="51"/>
        <v>3.1913110876762149E-3</v>
      </c>
      <c r="U239" s="36">
        <f t="shared" si="52"/>
        <v>1.9533591717721767E-2</v>
      </c>
      <c r="V239" s="36">
        <f t="shared" si="53"/>
        <v>1.0128077412845674E-2</v>
      </c>
      <c r="W239" s="36">
        <f t="shared" si="54"/>
        <v>5.662693095136488E-3</v>
      </c>
      <c r="X239" s="36">
        <f t="shared" si="55"/>
        <v>8.7018587978971648E-3</v>
      </c>
      <c r="Y239" s="36">
        <f t="shared" si="56"/>
        <v>8.7874488606666992E-3</v>
      </c>
      <c r="Z239" s="36">
        <f t="shared" si="57"/>
        <v>1.076759511324113E-2</v>
      </c>
      <c r="AA239" s="46">
        <f t="shared" si="58"/>
        <v>1.1829226341385096E-2</v>
      </c>
      <c r="AB239" s="41">
        <f t="shared" si="45"/>
        <v>1011829.226341385</v>
      </c>
      <c r="AC239" s="41">
        <f t="shared" si="46"/>
        <v>11829.226341385045</v>
      </c>
      <c r="AD239" s="98">
        <v>-18770.982060387731</v>
      </c>
      <c r="AE239">
        <f t="shared" si="59"/>
        <v>1121087.8574584275</v>
      </c>
    </row>
    <row r="240" spans="2:31">
      <c r="B240" s="112">
        <v>43804</v>
      </c>
      <c r="C240">
        <v>54.997303000000002</v>
      </c>
      <c r="D240">
        <v>199.148697</v>
      </c>
      <c r="E240">
        <v>37.009791999999997</v>
      </c>
      <c r="F240">
        <v>51.039535999999998</v>
      </c>
      <c r="G240">
        <v>57.026657</v>
      </c>
      <c r="H240">
        <v>117.182396</v>
      </c>
      <c r="I240">
        <v>192.78414900000001</v>
      </c>
      <c r="J240">
        <v>73.990639000000002</v>
      </c>
      <c r="K240">
        <v>264.06130999999999</v>
      </c>
      <c r="L240">
        <v>64.601676999999995</v>
      </c>
      <c r="M240">
        <v>154.71850599999999</v>
      </c>
      <c r="O240" s="33">
        <v>235</v>
      </c>
      <c r="P240" s="36">
        <f t="shared" si="47"/>
        <v>-3.5022320573289563E-3</v>
      </c>
      <c r="Q240" s="36">
        <f t="shared" si="48"/>
        <v>3.2657397246550917E-3</v>
      </c>
      <c r="R240" s="36">
        <f t="shared" si="49"/>
        <v>4.2229239055644983E-3</v>
      </c>
      <c r="S240" s="36">
        <f t="shared" si="50"/>
        <v>-2.6917941411275124E-3</v>
      </c>
      <c r="T240" s="36">
        <f t="shared" si="51"/>
        <v>-1.250424213830156E-2</v>
      </c>
      <c r="U240" s="36">
        <f t="shared" si="52"/>
        <v>5.4258045008840593E-3</v>
      </c>
      <c r="V240" s="36">
        <f t="shared" si="53"/>
        <v>7.9632121955203888E-4</v>
      </c>
      <c r="W240" s="36">
        <f t="shared" si="54"/>
        <v>-1.0377008475883234E-3</v>
      </c>
      <c r="X240" s="36">
        <f t="shared" si="55"/>
        <v>9.5488865468512096E-3</v>
      </c>
      <c r="Y240" s="36">
        <f t="shared" si="56"/>
        <v>1.4564178582673911E-2</v>
      </c>
      <c r="Z240" s="36">
        <f t="shared" si="57"/>
        <v>-4.1835986299000273E-3</v>
      </c>
      <c r="AA240" s="46">
        <f t="shared" si="58"/>
        <v>-1.7465465255787588E-3</v>
      </c>
      <c r="AB240" s="41">
        <f t="shared" si="45"/>
        <v>998253.45347442129</v>
      </c>
      <c r="AC240" s="41">
        <f t="shared" si="46"/>
        <v>-1746.546525578713</v>
      </c>
      <c r="AD240" s="98">
        <v>-18540.874118120875</v>
      </c>
      <c r="AE240">
        <f t="shared" si="59"/>
        <v>1119341.3109328488</v>
      </c>
    </row>
    <row r="241" spans="2:31">
      <c r="B241" s="112">
        <v>43805</v>
      </c>
      <c r="C241">
        <v>55.881633999999998</v>
      </c>
      <c r="D241">
        <v>200.83691400000001</v>
      </c>
      <c r="E241">
        <v>37.359107999999999</v>
      </c>
      <c r="F241">
        <v>51.426456000000002</v>
      </c>
      <c r="G241">
        <v>58.498553999999999</v>
      </c>
      <c r="H241">
        <v>118.926117</v>
      </c>
      <c r="I241">
        <v>191.58341999999999</v>
      </c>
      <c r="J241">
        <v>74.075980999999999</v>
      </c>
      <c r="K241">
        <v>263.375092</v>
      </c>
      <c r="L241">
        <v>65.849547999999999</v>
      </c>
      <c r="M241">
        <v>155.310745</v>
      </c>
      <c r="O241" s="33">
        <v>236</v>
      </c>
      <c r="P241" s="36">
        <f t="shared" si="47"/>
        <v>1.5951627525941491E-2</v>
      </c>
      <c r="Q241" s="36">
        <f t="shared" si="48"/>
        <v>8.4414387840885622E-3</v>
      </c>
      <c r="R241" s="36">
        <f t="shared" si="49"/>
        <v>9.3942109930157617E-3</v>
      </c>
      <c r="S241" s="36">
        <f t="shared" si="50"/>
        <v>7.552200129389449E-3</v>
      </c>
      <c r="T241" s="36">
        <f t="shared" si="51"/>
        <v>2.5483210804355207E-2</v>
      </c>
      <c r="U241" s="36">
        <f t="shared" si="52"/>
        <v>1.4770773665596947E-2</v>
      </c>
      <c r="V241" s="36">
        <f t="shared" si="53"/>
        <v>-6.2478367206639093E-3</v>
      </c>
      <c r="W241" s="36">
        <f t="shared" si="54"/>
        <v>1.152751504025147E-3</v>
      </c>
      <c r="X241" s="36">
        <f t="shared" si="55"/>
        <v>-2.6020895963530508E-3</v>
      </c>
      <c r="Y241" s="36">
        <f t="shared" si="56"/>
        <v>1.9132193876760802E-2</v>
      </c>
      <c r="Z241" s="36">
        <f t="shared" si="57"/>
        <v>3.8205409229993023E-3</v>
      </c>
      <c r="AA241" s="46">
        <f t="shared" si="58"/>
        <v>1.7234335067289934E-2</v>
      </c>
      <c r="AB241" s="41">
        <f t="shared" si="45"/>
        <v>1017234.3350672899</v>
      </c>
      <c r="AC241" s="41">
        <f t="shared" si="46"/>
        <v>17234.335067289881</v>
      </c>
      <c r="AD241" s="98">
        <v>-18475.157219510875</v>
      </c>
      <c r="AE241">
        <f t="shared" si="59"/>
        <v>1136575.6460001387</v>
      </c>
    </row>
    <row r="242" spans="2:31">
      <c r="B242" s="112">
        <v>43808</v>
      </c>
      <c r="C242">
        <v>56.002220000000001</v>
      </c>
      <c r="D242">
        <v>201.12660199999999</v>
      </c>
      <c r="E242">
        <v>37.228115000000003</v>
      </c>
      <c r="F242">
        <v>51.778976</v>
      </c>
      <c r="G242">
        <v>58.728538999999998</v>
      </c>
      <c r="H242">
        <v>118.371323</v>
      </c>
      <c r="I242">
        <v>191.989655</v>
      </c>
      <c r="J242">
        <v>73.879661999999996</v>
      </c>
      <c r="K242">
        <v>260.88415500000002</v>
      </c>
      <c r="L242">
        <v>64.927666000000002</v>
      </c>
      <c r="M242">
        <v>157.83956900000001</v>
      </c>
      <c r="O242" s="33">
        <v>237</v>
      </c>
      <c r="P242" s="36">
        <f t="shared" si="47"/>
        <v>2.1555576140805553E-3</v>
      </c>
      <c r="Q242" s="36">
        <f t="shared" si="48"/>
        <v>1.4413648931909978E-3</v>
      </c>
      <c r="R242" s="36">
        <f t="shared" si="49"/>
        <v>-3.5124818811785594E-3</v>
      </c>
      <c r="S242" s="36">
        <f t="shared" si="50"/>
        <v>6.8314499370540349E-3</v>
      </c>
      <c r="T242" s="36">
        <f t="shared" si="51"/>
        <v>3.9237566876818633E-3</v>
      </c>
      <c r="U242" s="36">
        <f t="shared" si="52"/>
        <v>-4.6759460266919675E-3</v>
      </c>
      <c r="V242" s="36">
        <f t="shared" si="53"/>
        <v>2.1181630221829783E-3</v>
      </c>
      <c r="W242" s="36">
        <f t="shared" si="54"/>
        <v>-2.6537563722856916E-3</v>
      </c>
      <c r="X242" s="36">
        <f t="shared" si="55"/>
        <v>-9.5027632189517378E-3</v>
      </c>
      <c r="Y242" s="36">
        <f t="shared" si="56"/>
        <v>-1.4098744610201852E-2</v>
      </c>
      <c r="Z242" s="36">
        <f t="shared" si="57"/>
        <v>1.6151214669040723E-2</v>
      </c>
      <c r="AA242" s="46">
        <f t="shared" si="58"/>
        <v>-1.2591566108913205E-2</v>
      </c>
      <c r="AB242" s="41">
        <f t="shared" si="45"/>
        <v>987408.43389108684</v>
      </c>
      <c r="AC242" s="41">
        <f t="shared" si="46"/>
        <v>-12591.566108913161</v>
      </c>
      <c r="AD242" s="98">
        <v>-18442.657754096435</v>
      </c>
      <c r="AE242">
        <f t="shared" si="59"/>
        <v>1123984.0798912256</v>
      </c>
    </row>
    <row r="243" spans="2:31">
      <c r="B243" s="112">
        <v>43809</v>
      </c>
      <c r="C243">
        <v>55.519852</v>
      </c>
      <c r="D243">
        <v>200.65708900000001</v>
      </c>
      <c r="E243">
        <v>37.159492</v>
      </c>
      <c r="F243">
        <v>51.555424000000002</v>
      </c>
      <c r="G243">
        <v>58.912517999999999</v>
      </c>
      <c r="H243">
        <v>118.45056200000001</v>
      </c>
      <c r="I243">
        <v>189.59712200000001</v>
      </c>
      <c r="J243">
        <v>74.084511000000006</v>
      </c>
      <c r="K243">
        <v>262.74527</v>
      </c>
      <c r="L243">
        <v>65.307120999999995</v>
      </c>
      <c r="M243">
        <v>159.71972700000001</v>
      </c>
      <c r="O243" s="33">
        <v>238</v>
      </c>
      <c r="P243" s="36">
        <f t="shared" si="47"/>
        <v>-8.6506823175906272E-3</v>
      </c>
      <c r="Q243" s="36">
        <f t="shared" si="48"/>
        <v>-2.3371442108441726E-3</v>
      </c>
      <c r="R243" s="36">
        <f t="shared" si="49"/>
        <v>-1.8450121528027458E-3</v>
      </c>
      <c r="S243" s="36">
        <f t="shared" si="50"/>
        <v>-4.3267749899220586E-3</v>
      </c>
      <c r="T243" s="36">
        <f t="shared" si="51"/>
        <v>3.1278051163954575E-3</v>
      </c>
      <c r="U243" s="36">
        <f t="shared" si="52"/>
        <v>6.6918648972832419E-4</v>
      </c>
      <c r="V243" s="36">
        <f t="shared" si="53"/>
        <v>-1.2540079987037744E-2</v>
      </c>
      <c r="W243" s="36">
        <f t="shared" si="54"/>
        <v>2.7689017783827105E-3</v>
      </c>
      <c r="X243" s="36">
        <f t="shared" si="55"/>
        <v>7.1085494749166872E-3</v>
      </c>
      <c r="Y243" s="36">
        <f t="shared" si="56"/>
        <v>5.8272614023070898E-3</v>
      </c>
      <c r="Z243" s="36">
        <f t="shared" si="57"/>
        <v>1.184144185503521E-2</v>
      </c>
      <c r="AA243" s="46">
        <f t="shared" si="58"/>
        <v>-1.8195688734662856E-2</v>
      </c>
      <c r="AB243" s="41">
        <f t="shared" si="45"/>
        <v>981804.31126533716</v>
      </c>
      <c r="AC243" s="41">
        <f t="shared" si="46"/>
        <v>-18195.688734662835</v>
      </c>
      <c r="AD243" s="98">
        <v>-18295.277612920967</v>
      </c>
      <c r="AE243">
        <f t="shared" si="59"/>
        <v>1105788.3911565626</v>
      </c>
    </row>
    <row r="244" spans="2:31">
      <c r="B244" s="112">
        <v>43810</v>
      </c>
      <c r="C244">
        <v>55.439456999999997</v>
      </c>
      <c r="D244">
        <v>202.045624</v>
      </c>
      <c r="E244">
        <v>37.115833000000002</v>
      </c>
      <c r="F244">
        <v>51.271687</v>
      </c>
      <c r="G244">
        <v>59.179305999999997</v>
      </c>
      <c r="H244">
        <v>118.16873200000001</v>
      </c>
      <c r="I244">
        <v>191.00555399999999</v>
      </c>
      <c r="J244">
        <v>74.758788999999993</v>
      </c>
      <c r="K244">
        <v>263.66653400000001</v>
      </c>
      <c r="L244">
        <v>65.864165999999997</v>
      </c>
      <c r="M244">
        <v>159.53170800000001</v>
      </c>
      <c r="O244" s="33">
        <v>239</v>
      </c>
      <c r="P244" s="36">
        <f t="shared" si="47"/>
        <v>-1.4490900275560092E-3</v>
      </c>
      <c r="Q244" s="36">
        <f t="shared" si="48"/>
        <v>6.8961070187456555E-3</v>
      </c>
      <c r="R244" s="36">
        <f t="shared" si="49"/>
        <v>-1.1755991650842226E-3</v>
      </c>
      <c r="S244" s="36">
        <f t="shared" si="50"/>
        <v>-5.5187336758708181E-3</v>
      </c>
      <c r="T244" s="36">
        <f t="shared" si="51"/>
        <v>4.5183221808506877E-3</v>
      </c>
      <c r="U244" s="36">
        <f t="shared" si="52"/>
        <v>-2.3821399219666078E-3</v>
      </c>
      <c r="V244" s="36">
        <f t="shared" si="53"/>
        <v>7.4010957770689629E-3</v>
      </c>
      <c r="W244" s="36">
        <f t="shared" si="54"/>
        <v>9.0603018418000687E-3</v>
      </c>
      <c r="X244" s="36">
        <f t="shared" si="55"/>
        <v>3.5001682467865826E-3</v>
      </c>
      <c r="Y244" s="36">
        <f t="shared" si="56"/>
        <v>8.4934494651064067E-3</v>
      </c>
      <c r="Z244" s="36">
        <f t="shared" si="57"/>
        <v>-1.1778742465977062E-3</v>
      </c>
      <c r="AA244" s="46">
        <f t="shared" si="58"/>
        <v>1.0884783573140447E-2</v>
      </c>
      <c r="AB244" s="41">
        <f t="shared" si="45"/>
        <v>1010884.7835731404</v>
      </c>
      <c r="AC244" s="41">
        <f t="shared" si="46"/>
        <v>10884.78357314039</v>
      </c>
      <c r="AD244" s="98">
        <v>-18280.779575171997</v>
      </c>
      <c r="AE244">
        <f t="shared" si="59"/>
        <v>1116673.174729703</v>
      </c>
    </row>
    <row r="245" spans="2:31">
      <c r="B245" s="112">
        <v>43811</v>
      </c>
      <c r="C245">
        <v>56.548889000000003</v>
      </c>
      <c r="D245">
        <v>196.541473</v>
      </c>
      <c r="E245">
        <v>37.352862999999999</v>
      </c>
      <c r="F245">
        <v>51.151305999999998</v>
      </c>
      <c r="G245">
        <v>60.890380999999998</v>
      </c>
      <c r="H245">
        <v>121.55053700000001</v>
      </c>
      <c r="I245">
        <v>189.31723</v>
      </c>
      <c r="J245">
        <v>74.699027999999998</v>
      </c>
      <c r="K245">
        <v>266.58981299999999</v>
      </c>
      <c r="L245">
        <v>66.031998000000002</v>
      </c>
      <c r="M245">
        <v>163.40484599999999</v>
      </c>
      <c r="O245" s="33">
        <v>240</v>
      </c>
      <c r="P245" s="36">
        <f t="shared" si="47"/>
        <v>1.9813995577068904E-2</v>
      </c>
      <c r="Q245" s="36">
        <f t="shared" si="48"/>
        <v>-2.7620065720728514E-2</v>
      </c>
      <c r="R245" s="36">
        <f t="shared" si="49"/>
        <v>6.3659178473526598E-3</v>
      </c>
      <c r="S245" s="36">
        <f t="shared" si="50"/>
        <v>-2.3506646682679507E-3</v>
      </c>
      <c r="T245" s="36">
        <f t="shared" si="51"/>
        <v>2.8503294817467127E-2</v>
      </c>
      <c r="U245" s="36">
        <f t="shared" si="52"/>
        <v>2.8216583397825099E-2</v>
      </c>
      <c r="V245" s="36">
        <f t="shared" si="53"/>
        <v>-8.8784325389446184E-3</v>
      </c>
      <c r="W245" s="36">
        <f t="shared" si="54"/>
        <v>-7.9970394837076248E-4</v>
      </c>
      <c r="X245" s="36">
        <f t="shared" si="55"/>
        <v>1.1026020272994947E-2</v>
      </c>
      <c r="Y245" s="36">
        <f t="shared" si="56"/>
        <v>2.5449123839785598E-3</v>
      </c>
      <c r="Z245" s="36">
        <f t="shared" si="57"/>
        <v>2.3988140563085694E-2</v>
      </c>
      <c r="AA245" s="46">
        <f t="shared" si="58"/>
        <v>1.4869157849205884E-2</v>
      </c>
      <c r="AB245" s="41">
        <f t="shared" si="45"/>
        <v>1014869.1578492059</v>
      </c>
      <c r="AC245" s="41">
        <f t="shared" si="46"/>
        <v>14869.157849205891</v>
      </c>
      <c r="AD245" s="98">
        <v>-18195.688734662835</v>
      </c>
      <c r="AE245">
        <f t="shared" si="59"/>
        <v>1131542.3325789089</v>
      </c>
    </row>
    <row r="246" spans="2:31">
      <c r="B246" s="112">
        <v>43812</v>
      </c>
      <c r="C246">
        <v>55.656531999999999</v>
      </c>
      <c r="D246">
        <v>193.90426600000001</v>
      </c>
      <c r="E246">
        <v>37.518177000000001</v>
      </c>
      <c r="F246">
        <v>52.398055999999997</v>
      </c>
      <c r="G246">
        <v>59.611668000000002</v>
      </c>
      <c r="H246">
        <v>120.484917</v>
      </c>
      <c r="I246">
        <v>191.87228400000001</v>
      </c>
      <c r="J246">
        <v>74.963631000000007</v>
      </c>
      <c r="K246">
        <v>268.34762599999999</v>
      </c>
      <c r="L246">
        <v>66.929580999999999</v>
      </c>
      <c r="M246">
        <v>162.163971</v>
      </c>
      <c r="O246" s="33">
        <v>241</v>
      </c>
      <c r="P246" s="36">
        <f t="shared" si="47"/>
        <v>-1.5906108744962875E-2</v>
      </c>
      <c r="Q246" s="36">
        <f t="shared" si="48"/>
        <v>-1.3508904525725538E-2</v>
      </c>
      <c r="R246" s="36">
        <f t="shared" si="49"/>
        <v>4.4159736166747227E-3</v>
      </c>
      <c r="S246" s="36">
        <f t="shared" si="50"/>
        <v>2.408146658365809E-2</v>
      </c>
      <c r="T246" s="36">
        <f t="shared" si="51"/>
        <v>-2.1223888063410318E-2</v>
      </c>
      <c r="U246" s="36">
        <f t="shared" si="52"/>
        <v>-8.8055437155850139E-3</v>
      </c>
      <c r="V246" s="36">
        <f t="shared" si="53"/>
        <v>1.3405889573473717E-2</v>
      </c>
      <c r="W246" s="36">
        <f t="shared" si="54"/>
        <v>3.5359959186629748E-3</v>
      </c>
      <c r="X246" s="36">
        <f t="shared" si="55"/>
        <v>6.5720557163624366E-3</v>
      </c>
      <c r="Y246" s="36">
        <f t="shared" si="56"/>
        <v>1.3501594099148907E-2</v>
      </c>
      <c r="Z246" s="36">
        <f t="shared" si="57"/>
        <v>-7.6228492651190536E-3</v>
      </c>
      <c r="AA246" s="46">
        <f t="shared" si="58"/>
        <v>-1.8794641830429198E-2</v>
      </c>
      <c r="AB246" s="41">
        <f t="shared" si="45"/>
        <v>981205.3581695708</v>
      </c>
      <c r="AC246" s="41">
        <f t="shared" si="46"/>
        <v>-18794.641830429202</v>
      </c>
      <c r="AD246" s="98">
        <v>-18077.049444464385</v>
      </c>
      <c r="AE246">
        <f t="shared" si="59"/>
        <v>1112747.6907484797</v>
      </c>
    </row>
    <row r="247" spans="2:31">
      <c r="B247" s="112">
        <v>43815</v>
      </c>
      <c r="C247">
        <v>56.275562000000001</v>
      </c>
      <c r="D247">
        <v>197.71021999999999</v>
      </c>
      <c r="E247">
        <v>37.596148999999997</v>
      </c>
      <c r="F247">
        <v>53.232098000000001</v>
      </c>
      <c r="G247">
        <v>59.694468999999998</v>
      </c>
      <c r="H247">
        <v>120.95167499999999</v>
      </c>
      <c r="I247">
        <v>194.65304599999999</v>
      </c>
      <c r="J247">
        <v>75.305031</v>
      </c>
      <c r="K247">
        <v>274.50460800000002</v>
      </c>
      <c r="L247">
        <v>68.075278999999995</v>
      </c>
      <c r="M247">
        <v>162.49299600000001</v>
      </c>
      <c r="O247" s="33">
        <v>242</v>
      </c>
      <c r="P247" s="36">
        <f t="shared" si="47"/>
        <v>1.1060926122025338E-2</v>
      </c>
      <c r="Q247" s="36">
        <f t="shared" si="48"/>
        <v>1.9437860289006553E-2</v>
      </c>
      <c r="R247" s="36">
        <f t="shared" si="49"/>
        <v>2.07608940020018E-3</v>
      </c>
      <c r="S247" s="36">
        <f t="shared" si="50"/>
        <v>1.5792068870160856E-2</v>
      </c>
      <c r="T247" s="36">
        <f t="shared" si="51"/>
        <v>1.3880428178499476E-3</v>
      </c>
      <c r="U247" s="36">
        <f t="shared" si="52"/>
        <v>3.8665106861582857E-3</v>
      </c>
      <c r="V247" s="36">
        <f t="shared" si="53"/>
        <v>1.4388759341660043E-2</v>
      </c>
      <c r="W247" s="36">
        <f t="shared" si="54"/>
        <v>4.54386939839534E-3</v>
      </c>
      <c r="X247" s="36">
        <f t="shared" si="55"/>
        <v>2.2684795765714375E-2</v>
      </c>
      <c r="Y247" s="36">
        <f t="shared" si="56"/>
        <v>1.6973100151254784E-2</v>
      </c>
      <c r="Z247" s="36">
        <f t="shared" si="57"/>
        <v>2.0269092986761068E-3</v>
      </c>
      <c r="AA247" s="46">
        <f t="shared" si="58"/>
        <v>1.0290099068693692E-2</v>
      </c>
      <c r="AB247" s="41">
        <f t="shared" si="45"/>
        <v>1010290.0990686937</v>
      </c>
      <c r="AC247" s="41">
        <f t="shared" si="46"/>
        <v>10290.0990686937</v>
      </c>
      <c r="AD247" s="98">
        <v>-17904.123549791984</v>
      </c>
      <c r="AE247">
        <f t="shared" si="59"/>
        <v>1123037.7898171735</v>
      </c>
    </row>
    <row r="248" spans="2:31">
      <c r="B248" s="112">
        <v>43816</v>
      </c>
      <c r="C248">
        <v>56.018307</v>
      </c>
      <c r="D248">
        <v>198.179733</v>
      </c>
      <c r="E248">
        <v>37.826962000000002</v>
      </c>
      <c r="F248">
        <v>48.391250999999997</v>
      </c>
      <c r="G248">
        <v>59.078110000000002</v>
      </c>
      <c r="H248">
        <v>121.69143699999999</v>
      </c>
      <c r="I248">
        <v>191.339584</v>
      </c>
      <c r="J248">
        <v>75.561058000000003</v>
      </c>
      <c r="K248">
        <v>273.038208</v>
      </c>
      <c r="L248">
        <v>68.209068000000002</v>
      </c>
      <c r="M248">
        <v>163.42363</v>
      </c>
      <c r="O248" s="33">
        <v>243</v>
      </c>
      <c r="P248" s="36">
        <f t="shared" si="47"/>
        <v>-4.5818253897491759E-3</v>
      </c>
      <c r="Q248" s="36">
        <f t="shared" si="48"/>
        <v>2.3719380427260793E-3</v>
      </c>
      <c r="R248" s="36">
        <f t="shared" si="49"/>
        <v>6.1205038474669397E-3</v>
      </c>
      <c r="S248" s="36">
        <f t="shared" si="50"/>
        <v>-9.5342527352410916E-2</v>
      </c>
      <c r="T248" s="36">
        <f t="shared" si="51"/>
        <v>-1.0378902910289568E-2</v>
      </c>
      <c r="U248" s="36">
        <f t="shared" si="52"/>
        <v>6.0975503152566413E-3</v>
      </c>
      <c r="V248" s="36">
        <f t="shared" si="53"/>
        <v>-1.7168946426694011E-2</v>
      </c>
      <c r="W248" s="36">
        <f t="shared" si="54"/>
        <v>3.3940993298230341E-3</v>
      </c>
      <c r="X248" s="36">
        <f t="shared" si="55"/>
        <v>-5.3563062579507856E-3</v>
      </c>
      <c r="Y248" s="36">
        <f t="shared" si="56"/>
        <v>1.9633809153183387E-3</v>
      </c>
      <c r="Z248" s="36">
        <f t="shared" si="57"/>
        <v>5.7108871108937425E-3</v>
      </c>
      <c r="AA248" s="46">
        <f t="shared" si="58"/>
        <v>2.2583679152721824E-2</v>
      </c>
      <c r="AB248" s="41">
        <f t="shared" si="45"/>
        <v>1022583.6791527219</v>
      </c>
      <c r="AC248" s="41">
        <f t="shared" si="46"/>
        <v>22583.679152721888</v>
      </c>
      <c r="AD248" s="98">
        <v>-17904.029635055922</v>
      </c>
      <c r="AE248">
        <f t="shared" si="59"/>
        <v>1145621.4689698955</v>
      </c>
    </row>
    <row r="249" spans="2:31">
      <c r="B249" s="112">
        <v>43817</v>
      </c>
      <c r="C249">
        <v>56.171050999999999</v>
      </c>
      <c r="D249">
        <v>202.28537</v>
      </c>
      <c r="E249">
        <v>37.384051999999997</v>
      </c>
      <c r="F249">
        <v>48.064514000000003</v>
      </c>
      <c r="G249">
        <v>58.792926999999999</v>
      </c>
      <c r="H249">
        <v>121.568153</v>
      </c>
      <c r="I249">
        <v>196.774719</v>
      </c>
      <c r="J249">
        <v>75.962233999999995</v>
      </c>
      <c r="K249">
        <v>275.32238799999999</v>
      </c>
      <c r="L249">
        <v>68.046088999999995</v>
      </c>
      <c r="M249">
        <v>162.26733400000001</v>
      </c>
      <c r="O249" s="33">
        <v>244</v>
      </c>
      <c r="P249" s="36">
        <f t="shared" si="47"/>
        <v>2.7229693992450632E-3</v>
      </c>
      <c r="Q249" s="36">
        <f t="shared" si="48"/>
        <v>2.0505061849723123E-2</v>
      </c>
      <c r="R249" s="36">
        <f t="shared" si="49"/>
        <v>-1.1777932418685381E-2</v>
      </c>
      <c r="S249" s="36">
        <f t="shared" si="50"/>
        <v>-6.7748827608557216E-3</v>
      </c>
      <c r="T249" s="36">
        <f t="shared" si="51"/>
        <v>-4.8389080765253818E-3</v>
      </c>
      <c r="U249" s="36">
        <f t="shared" si="52"/>
        <v>-1.0136004139036799E-3</v>
      </c>
      <c r="V249" s="36">
        <f t="shared" si="53"/>
        <v>2.8009739893175945E-2</v>
      </c>
      <c r="W249" s="36">
        <f t="shared" si="54"/>
        <v>5.295251074713573E-3</v>
      </c>
      <c r="X249" s="36">
        <f t="shared" si="55"/>
        <v>8.3309896000790858E-3</v>
      </c>
      <c r="Y249" s="36">
        <f t="shared" si="56"/>
        <v>-2.3922628884620943E-3</v>
      </c>
      <c r="Z249" s="36">
        <f t="shared" si="57"/>
        <v>-7.1006014046224109E-3</v>
      </c>
      <c r="AA249" s="46">
        <f t="shared" si="58"/>
        <v>2.9713084534206964E-2</v>
      </c>
      <c r="AB249" s="41">
        <f t="shared" si="45"/>
        <v>1029713.084534207</v>
      </c>
      <c r="AC249" s="41">
        <f t="shared" si="46"/>
        <v>29713.08453420701</v>
      </c>
      <c r="AD249" s="98">
        <v>-17871.813606129377</v>
      </c>
      <c r="AE249">
        <f t="shared" si="59"/>
        <v>1175334.5535041024</v>
      </c>
    </row>
    <row r="250" spans="2:31">
      <c r="B250" s="112">
        <v>43818</v>
      </c>
      <c r="C250">
        <v>55.785164000000002</v>
      </c>
      <c r="D250">
        <v>205.841599</v>
      </c>
      <c r="E250">
        <v>37.452679000000003</v>
      </c>
      <c r="F250">
        <v>48.649197000000001</v>
      </c>
      <c r="G250">
        <v>58.829723000000001</v>
      </c>
      <c r="H250">
        <v>120.960503</v>
      </c>
      <c r="I250">
        <v>202.417496</v>
      </c>
      <c r="J250">
        <v>76.559676999999994</v>
      </c>
      <c r="K250">
        <v>276.93914799999999</v>
      </c>
      <c r="L250">
        <v>68.114204000000001</v>
      </c>
      <c r="M250">
        <v>162.408356</v>
      </c>
      <c r="O250" s="33">
        <v>245</v>
      </c>
      <c r="P250" s="36">
        <f t="shared" si="47"/>
        <v>-6.893561525808797E-3</v>
      </c>
      <c r="Q250" s="36">
        <f t="shared" si="48"/>
        <v>1.7427512893266345E-2</v>
      </c>
      <c r="R250" s="36">
        <f t="shared" si="49"/>
        <v>1.8340464186463257E-3</v>
      </c>
      <c r="S250" s="36">
        <f t="shared" si="50"/>
        <v>1.2091152684117959E-2</v>
      </c>
      <c r="T250" s="36">
        <f t="shared" si="51"/>
        <v>6.2566182959373562E-4</v>
      </c>
      <c r="U250" s="36">
        <f t="shared" si="52"/>
        <v>-5.0109647372581952E-3</v>
      </c>
      <c r="V250" s="36">
        <f t="shared" si="53"/>
        <v>2.8272860364543729E-2</v>
      </c>
      <c r="W250" s="36">
        <f t="shared" si="54"/>
        <v>7.8342324950123037E-3</v>
      </c>
      <c r="X250" s="36">
        <f t="shared" si="55"/>
        <v>5.8550687071143945E-3</v>
      </c>
      <c r="Y250" s="36">
        <f t="shared" si="56"/>
        <v>1.0005120315373511E-3</v>
      </c>
      <c r="Z250" s="36">
        <f t="shared" si="57"/>
        <v>8.6869459717349874E-4</v>
      </c>
      <c r="AA250" s="46">
        <f t="shared" si="58"/>
        <v>1.2491175307459391E-2</v>
      </c>
      <c r="AB250" s="41">
        <f t="shared" si="45"/>
        <v>1012491.1753074594</v>
      </c>
      <c r="AC250" s="41">
        <f t="shared" si="46"/>
        <v>12491.175307459431</v>
      </c>
      <c r="AD250" s="98">
        <v>-17706.712115125498</v>
      </c>
      <c r="AE250">
        <f t="shared" si="59"/>
        <v>1187825.7288115618</v>
      </c>
    </row>
    <row r="251" spans="2:31">
      <c r="B251" s="112">
        <v>43819</v>
      </c>
      <c r="C251">
        <v>56.227317999999997</v>
      </c>
      <c r="D251">
        <v>206.081345</v>
      </c>
      <c r="E251">
        <v>37.518177000000001</v>
      </c>
      <c r="F251">
        <v>48.795372</v>
      </c>
      <c r="G251">
        <v>58.461753999999999</v>
      </c>
      <c r="H251">
        <v>120.863586</v>
      </c>
      <c r="I251">
        <v>205.61360199999999</v>
      </c>
      <c r="J251">
        <v>77.353431999999998</v>
      </c>
      <c r="K251">
        <v>275.03094499999997</v>
      </c>
      <c r="L251">
        <v>67.973122000000004</v>
      </c>
      <c r="M251">
        <v>164.185104</v>
      </c>
      <c r="O251" s="33">
        <v>246</v>
      </c>
      <c r="P251" s="36">
        <f t="shared" si="47"/>
        <v>7.8947683084489538E-3</v>
      </c>
      <c r="Q251" s="36">
        <f t="shared" si="48"/>
        <v>1.1640333735369697E-3</v>
      </c>
      <c r="R251" s="36">
        <f t="shared" si="49"/>
        <v>1.747292752371872E-3</v>
      </c>
      <c r="S251" s="36">
        <f t="shared" si="50"/>
        <v>3.0001694531301116E-3</v>
      </c>
      <c r="T251" s="36">
        <f t="shared" si="51"/>
        <v>-6.2744577290638507E-3</v>
      </c>
      <c r="U251" s="36">
        <f t="shared" si="52"/>
        <v>-8.0154963543730751E-4</v>
      </c>
      <c r="V251" s="36">
        <f t="shared" si="53"/>
        <v>1.5666312615138251E-2</v>
      </c>
      <c r="W251" s="36">
        <f t="shared" si="54"/>
        <v>1.0314417560137701E-2</v>
      </c>
      <c r="X251" s="36">
        <f t="shared" si="55"/>
        <v>-6.9141811345959838E-3</v>
      </c>
      <c r="Y251" s="36">
        <f t="shared" si="56"/>
        <v>-2.0734046981377165E-3</v>
      </c>
      <c r="Z251" s="36">
        <f t="shared" si="57"/>
        <v>1.0880594661456019E-2</v>
      </c>
      <c r="AA251" s="46">
        <f t="shared" si="58"/>
        <v>5.174598983458973E-4</v>
      </c>
      <c r="AB251" s="41">
        <f t="shared" si="45"/>
        <v>1000517.4598983459</v>
      </c>
      <c r="AC251" s="41">
        <f t="shared" si="46"/>
        <v>517.4598983458709</v>
      </c>
      <c r="AD251" s="98">
        <v>-17695.802101384266</v>
      </c>
      <c r="AE251">
        <f t="shared" si="59"/>
        <v>1188343.1887099077</v>
      </c>
    </row>
    <row r="252" spans="2:31">
      <c r="B252" s="112">
        <v>43822</v>
      </c>
      <c r="C252">
        <v>56.508698000000003</v>
      </c>
      <c r="D252">
        <v>205.96147199999999</v>
      </c>
      <c r="E252">
        <v>37.125186999999997</v>
      </c>
      <c r="F252">
        <v>48.881351000000002</v>
      </c>
      <c r="G252">
        <v>58.802120000000002</v>
      </c>
      <c r="H252">
        <v>120.828377</v>
      </c>
      <c r="I252">
        <v>204.91836499999999</v>
      </c>
      <c r="J252">
        <v>76.627967999999996</v>
      </c>
      <c r="K252">
        <v>277.38092</v>
      </c>
      <c r="L252">
        <v>69.082352</v>
      </c>
      <c r="M252">
        <v>164.56114199999999</v>
      </c>
      <c r="O252" s="33">
        <v>247</v>
      </c>
      <c r="P252" s="36">
        <f t="shared" si="47"/>
        <v>4.9918489987863593E-3</v>
      </c>
      <c r="Q252" s="36">
        <f t="shared" si="48"/>
        <v>-5.8184731506627713E-4</v>
      </c>
      <c r="R252" s="36">
        <f t="shared" si="49"/>
        <v>-1.052990139035956E-2</v>
      </c>
      <c r="S252" s="36">
        <f t="shared" si="50"/>
        <v>1.7604813012857363E-3</v>
      </c>
      <c r="T252" s="36">
        <f t="shared" si="51"/>
        <v>5.8051460222559928E-3</v>
      </c>
      <c r="U252" s="36">
        <f t="shared" si="52"/>
        <v>-2.9135433228340366E-4</v>
      </c>
      <c r="V252" s="36">
        <f t="shared" si="53"/>
        <v>-3.3870086644748887E-3</v>
      </c>
      <c r="W252" s="36">
        <f t="shared" si="54"/>
        <v>-9.4228181818197636E-3</v>
      </c>
      <c r="X252" s="36">
        <f t="shared" si="55"/>
        <v>8.5081053636942745E-3</v>
      </c>
      <c r="Y252" s="36">
        <f t="shared" si="56"/>
        <v>1.6186937847516944E-2</v>
      </c>
      <c r="Z252" s="36">
        <f t="shared" si="57"/>
        <v>2.2877107713244757E-3</v>
      </c>
      <c r="AA252" s="46">
        <f t="shared" si="58"/>
        <v>2.2070075745028537E-3</v>
      </c>
      <c r="AB252" s="41">
        <f t="shared" si="45"/>
        <v>1002207.0075745028</v>
      </c>
      <c r="AC252" s="41">
        <f t="shared" si="46"/>
        <v>2207.0075745028444</v>
      </c>
      <c r="AD252" s="98">
        <v>-17675.729974920163</v>
      </c>
      <c r="AE252">
        <f t="shared" si="59"/>
        <v>1190550.1962844105</v>
      </c>
    </row>
    <row r="253" spans="2:31">
      <c r="B253" s="112">
        <v>43823</v>
      </c>
      <c r="C253">
        <v>56.291634000000002</v>
      </c>
      <c r="D253">
        <v>204.90258800000001</v>
      </c>
      <c r="E253">
        <v>37.274895000000001</v>
      </c>
      <c r="F253">
        <v>48.743774000000002</v>
      </c>
      <c r="G253">
        <v>58.673340000000003</v>
      </c>
      <c r="H253">
        <v>121.16301</v>
      </c>
      <c r="I253">
        <v>205.01769999999999</v>
      </c>
      <c r="J253">
        <v>76.534064999999998</v>
      </c>
      <c r="K253">
        <v>276.863922</v>
      </c>
      <c r="L253">
        <v>69.147994999999995</v>
      </c>
      <c r="M253">
        <v>164.04411300000001</v>
      </c>
      <c r="O253" s="33">
        <v>248</v>
      </c>
      <c r="P253" s="36">
        <f t="shared" si="47"/>
        <v>-3.8486459052376703E-3</v>
      </c>
      <c r="Q253" s="36">
        <f t="shared" si="48"/>
        <v>-5.1544364546614718E-3</v>
      </c>
      <c r="R253" s="36">
        <f t="shared" si="49"/>
        <v>4.0244095982114566E-3</v>
      </c>
      <c r="S253" s="36">
        <f t="shared" si="50"/>
        <v>-2.8184771302228544E-3</v>
      </c>
      <c r="T253" s="36">
        <f t="shared" si="51"/>
        <v>-2.192458775403517E-3</v>
      </c>
      <c r="U253" s="36">
        <f t="shared" si="52"/>
        <v>2.7656621786912245E-3</v>
      </c>
      <c r="V253" s="36">
        <f t="shared" si="53"/>
        <v>4.8463655884615895E-4</v>
      </c>
      <c r="W253" s="36">
        <f t="shared" si="54"/>
        <v>-1.2261917647126786E-3</v>
      </c>
      <c r="X253" s="36">
        <f t="shared" si="55"/>
        <v>-1.8655948085432206E-3</v>
      </c>
      <c r="Y253" s="36">
        <f t="shared" si="56"/>
        <v>9.4976257180971952E-4</v>
      </c>
      <c r="Z253" s="36">
        <f t="shared" si="57"/>
        <v>-3.1468116762360734E-3</v>
      </c>
      <c r="AA253" s="46">
        <f t="shared" si="58"/>
        <v>2.4388219449947707E-3</v>
      </c>
      <c r="AB253" s="41">
        <f t="shared" si="45"/>
        <v>1002438.8219449947</v>
      </c>
      <c r="AC253" s="41">
        <f t="shared" si="46"/>
        <v>2438.8219449947355</v>
      </c>
      <c r="AD253" s="98">
        <v>-17641.249554063892</v>
      </c>
      <c r="AE253">
        <f t="shared" si="59"/>
        <v>1192989.0182294054</v>
      </c>
    </row>
    <row r="254" spans="2:31">
      <c r="B254" s="112">
        <v>43825</v>
      </c>
      <c r="C254">
        <v>56.380062000000002</v>
      </c>
      <c r="D254">
        <v>207.56976299999999</v>
      </c>
      <c r="E254">
        <v>37.278019</v>
      </c>
      <c r="F254">
        <v>48.838360000000002</v>
      </c>
      <c r="G254">
        <v>58.627338000000002</v>
      </c>
      <c r="H254">
        <v>122.44879899999999</v>
      </c>
      <c r="I254">
        <v>206.650024</v>
      </c>
      <c r="J254">
        <v>76.517014000000003</v>
      </c>
      <c r="K254">
        <v>277.90725700000002</v>
      </c>
      <c r="L254">
        <v>70.519919999999999</v>
      </c>
      <c r="M254">
        <v>164.32614100000001</v>
      </c>
      <c r="O254" s="33">
        <v>249</v>
      </c>
      <c r="P254" s="36">
        <f t="shared" si="47"/>
        <v>1.5696580648957203E-3</v>
      </c>
      <c r="Q254" s="36">
        <f t="shared" si="48"/>
        <v>1.2932804678104955E-2</v>
      </c>
      <c r="R254" s="36">
        <f t="shared" si="49"/>
        <v>8.3806248051705888E-5</v>
      </c>
      <c r="S254" s="36">
        <f t="shared" si="50"/>
        <v>1.9385931777698223E-3</v>
      </c>
      <c r="T254" s="36">
        <f t="shared" si="51"/>
        <v>-7.8434333275298094E-4</v>
      </c>
      <c r="U254" s="36">
        <f t="shared" si="52"/>
        <v>1.0556146232126211E-2</v>
      </c>
      <c r="V254" s="36">
        <f t="shared" si="53"/>
        <v>7.9303402215196665E-3</v>
      </c>
      <c r="W254" s="36">
        <f t="shared" si="54"/>
        <v>-2.2281450326187618E-4</v>
      </c>
      <c r="X254" s="36">
        <f t="shared" si="55"/>
        <v>3.7613209537378364E-3</v>
      </c>
      <c r="Y254" s="36">
        <f t="shared" si="56"/>
        <v>1.9646160347210732E-2</v>
      </c>
      <c r="Z254" s="36">
        <f t="shared" si="57"/>
        <v>1.717744320087321E-3</v>
      </c>
      <c r="AA254" s="46">
        <f t="shared" si="58"/>
        <v>9.096355927961125E-3</v>
      </c>
      <c r="AB254" s="41">
        <f t="shared" si="45"/>
        <v>1009096.3559279612</v>
      </c>
      <c r="AC254" s="41">
        <f t="shared" si="46"/>
        <v>9096.35592796118</v>
      </c>
      <c r="AD254" s="98">
        <v>-17581.163501586416</v>
      </c>
      <c r="AE254">
        <f t="shared" si="59"/>
        <v>1202085.3741573666</v>
      </c>
    </row>
    <row r="255" spans="2:31">
      <c r="B255" s="112">
        <v>43826</v>
      </c>
      <c r="C255">
        <v>56.187130000000003</v>
      </c>
      <c r="D255">
        <v>207.87943999999999</v>
      </c>
      <c r="E255">
        <v>37.299858</v>
      </c>
      <c r="F255">
        <v>49.603611000000001</v>
      </c>
      <c r="G255">
        <v>58.627338000000002</v>
      </c>
      <c r="H255">
        <v>122.536873</v>
      </c>
      <c r="I255">
        <v>207.74739099999999</v>
      </c>
      <c r="J255">
        <v>76.764542000000006</v>
      </c>
      <c r="K255">
        <v>278.20816000000002</v>
      </c>
      <c r="L255">
        <v>70.493140999999994</v>
      </c>
      <c r="M255">
        <v>165.275589</v>
      </c>
      <c r="O255" s="33">
        <v>250</v>
      </c>
      <c r="P255" s="36">
        <f t="shared" si="47"/>
        <v>-3.4278582504919507E-3</v>
      </c>
      <c r="Q255" s="36">
        <f t="shared" si="48"/>
        <v>1.4908058800863228E-3</v>
      </c>
      <c r="R255" s="36">
        <f t="shared" si="49"/>
        <v>5.8566967853621293E-4</v>
      </c>
      <c r="S255" s="36">
        <f t="shared" si="50"/>
        <v>1.5547563855132613E-2</v>
      </c>
      <c r="T255" s="36">
        <f t="shared" si="51"/>
        <v>0</v>
      </c>
      <c r="U255" s="36">
        <f t="shared" si="52"/>
        <v>7.1901350862987846E-4</v>
      </c>
      <c r="V255" s="36">
        <f t="shared" si="53"/>
        <v>5.2962181971501635E-3</v>
      </c>
      <c r="W255" s="36">
        <f t="shared" si="54"/>
        <v>3.2297194995266499E-3</v>
      </c>
      <c r="X255" s="36">
        <f t="shared" si="55"/>
        <v>1.0821603579635678E-3</v>
      </c>
      <c r="Y255" s="36">
        <f t="shared" si="56"/>
        <v>-3.7980879405093577E-4</v>
      </c>
      <c r="Z255" s="36">
        <f t="shared" si="57"/>
        <v>5.7611992881566494E-3</v>
      </c>
      <c r="AA255" s="46">
        <f t="shared" si="58"/>
        <v>-9.1517643764453989E-3</v>
      </c>
      <c r="AB255" s="41">
        <f t="shared" si="45"/>
        <v>990848.23562355456</v>
      </c>
      <c r="AC255" s="41">
        <f t="shared" si="46"/>
        <v>-9151.7643764454406</v>
      </c>
      <c r="AD255" s="98">
        <v>-17490.778193061356</v>
      </c>
      <c r="AE255">
        <f t="shared" si="59"/>
        <v>1192933.6097809211</v>
      </c>
    </row>
    <row r="256" spans="2:31">
      <c r="B256" s="112">
        <v>43829</v>
      </c>
      <c r="C256">
        <v>55.857501999999997</v>
      </c>
      <c r="D256">
        <v>204.193344</v>
      </c>
      <c r="E256">
        <v>37.240589</v>
      </c>
      <c r="F256">
        <v>49.268276</v>
      </c>
      <c r="G256">
        <v>57.302635000000002</v>
      </c>
      <c r="H256">
        <v>122.087746</v>
      </c>
      <c r="I256">
        <v>207.53883400000001</v>
      </c>
      <c r="J256">
        <v>76.977905000000007</v>
      </c>
      <c r="K256">
        <v>276.21536300000002</v>
      </c>
      <c r="L256">
        <v>70.911536999999996</v>
      </c>
      <c r="M256">
        <v>164.43533300000001</v>
      </c>
      <c r="O256" s="33">
        <v>251</v>
      </c>
      <c r="P256" s="36">
        <f t="shared" si="47"/>
        <v>-5.8838865387064419E-3</v>
      </c>
      <c r="Q256" s="36">
        <f t="shared" si="48"/>
        <v>-1.789098657006185E-2</v>
      </c>
      <c r="R256" s="36">
        <f t="shared" si="49"/>
        <v>-1.5902510616937905E-3</v>
      </c>
      <c r="S256" s="36">
        <f t="shared" si="50"/>
        <v>-6.7832484232452457E-3</v>
      </c>
      <c r="T256" s="36">
        <f t="shared" si="51"/>
        <v>-2.2854497866485635E-2</v>
      </c>
      <c r="U256" s="36">
        <f t="shared" si="52"/>
        <v>-3.6719730539136997E-3</v>
      </c>
      <c r="V256" s="36">
        <f t="shared" si="53"/>
        <v>-1.0044013260158522E-3</v>
      </c>
      <c r="W256" s="36">
        <f t="shared" si="54"/>
        <v>2.7755917918675975E-3</v>
      </c>
      <c r="X256" s="36">
        <f t="shared" si="55"/>
        <v>-7.1887483099805916E-3</v>
      </c>
      <c r="Y256" s="36">
        <f t="shared" si="56"/>
        <v>5.9177281391082949E-3</v>
      </c>
      <c r="Z256" s="36">
        <f t="shared" si="57"/>
        <v>-5.0969365162052156E-3</v>
      </c>
      <c r="AA256" s="46">
        <f t="shared" si="58"/>
        <v>-1.3343561864657816E-2</v>
      </c>
      <c r="AB256" s="41">
        <f t="shared" si="45"/>
        <v>986656.43813534221</v>
      </c>
      <c r="AC256" s="41">
        <f t="shared" si="46"/>
        <v>-13343.561864657793</v>
      </c>
      <c r="AD256" s="98">
        <v>-17465.247717251419</v>
      </c>
      <c r="AE256">
        <f t="shared" si="59"/>
        <v>1179590.0479162633</v>
      </c>
    </row>
    <row r="257" spans="2:31">
      <c r="B257" s="112">
        <v>43830</v>
      </c>
      <c r="C257">
        <v>56.098705000000002</v>
      </c>
      <c r="D257">
        <v>205.032455</v>
      </c>
      <c r="E257">
        <v>37.065922</v>
      </c>
      <c r="F257">
        <v>49.156497999999999</v>
      </c>
      <c r="G257">
        <v>59.059708000000001</v>
      </c>
      <c r="H257">
        <v>122.765862</v>
      </c>
      <c r="I257">
        <v>208.41850299999999</v>
      </c>
      <c r="J257">
        <v>77.216887999999997</v>
      </c>
      <c r="K257">
        <v>276.33755500000001</v>
      </c>
      <c r="L257">
        <v>71.429671999999997</v>
      </c>
      <c r="M257">
        <v>163.58554100000001</v>
      </c>
      <c r="O257" s="33">
        <v>252</v>
      </c>
      <c r="P257" s="36">
        <f t="shared" si="47"/>
        <v>4.3088879063485786E-3</v>
      </c>
      <c r="Q257" s="36">
        <f t="shared" si="48"/>
        <v>4.100973976046308E-3</v>
      </c>
      <c r="R257" s="36">
        <f t="shared" si="49"/>
        <v>-4.7012655918107242E-3</v>
      </c>
      <c r="S257" s="36">
        <f t="shared" si="50"/>
        <v>-2.2713396945178732E-3</v>
      </c>
      <c r="T257" s="36">
        <f t="shared" si="51"/>
        <v>3.0202323477172392E-2</v>
      </c>
      <c r="U257" s="36">
        <f t="shared" si="52"/>
        <v>5.5389646022529502E-3</v>
      </c>
      <c r="V257" s="36">
        <f t="shared" si="53"/>
        <v>4.2296179591857401E-3</v>
      </c>
      <c r="W257" s="36">
        <f t="shared" si="54"/>
        <v>3.0997569594389501E-3</v>
      </c>
      <c r="X257" s="36">
        <f t="shared" si="55"/>
        <v>4.422816277367018E-4</v>
      </c>
      <c r="Y257" s="36">
        <f t="shared" si="56"/>
        <v>7.2802148040419521E-3</v>
      </c>
      <c r="Z257" s="36">
        <f t="shared" si="57"/>
        <v>-5.1813403871725037E-3</v>
      </c>
      <c r="AA257" s="46">
        <f t="shared" si="58"/>
        <v>3.298337187400039E-2</v>
      </c>
      <c r="AB257" s="41">
        <f t="shared" si="45"/>
        <v>1032983.3718740004</v>
      </c>
      <c r="AC257" s="41">
        <f t="shared" si="46"/>
        <v>32983.371874000411</v>
      </c>
      <c r="AD257" s="98">
        <v>-17393.938199322671</v>
      </c>
      <c r="AE257">
        <f t="shared" si="59"/>
        <v>1212573.4197902638</v>
      </c>
    </row>
    <row r="258" spans="2:31">
      <c r="B258" s="112">
        <v>43832</v>
      </c>
      <c r="C258">
        <v>56.999110999999999</v>
      </c>
      <c r="D258">
        <v>209.557648</v>
      </c>
      <c r="E258">
        <v>37.097121999999999</v>
      </c>
      <c r="F258">
        <v>49.027518999999998</v>
      </c>
      <c r="G258">
        <v>58.415751999999998</v>
      </c>
      <c r="H258">
        <v>124.254181</v>
      </c>
      <c r="I258">
        <v>207.221405</v>
      </c>
      <c r="J258">
        <v>75.842742999999999</v>
      </c>
      <c r="K258">
        <v>274.94638099999997</v>
      </c>
      <c r="L258">
        <v>73.059425000000005</v>
      </c>
      <c r="M258">
        <v>166.98455799999999</v>
      </c>
      <c r="O258" s="33">
        <v>253</v>
      </c>
      <c r="P258" s="36">
        <f t="shared" si="47"/>
        <v>1.5922942738445592E-2</v>
      </c>
      <c r="Q258" s="36">
        <f t="shared" si="48"/>
        <v>2.1830587280343153E-2</v>
      </c>
      <c r="R258" s="36">
        <f t="shared" si="49"/>
        <v>8.4138946186285482E-4</v>
      </c>
      <c r="S258" s="36">
        <f t="shared" si="50"/>
        <v>-2.6272926721174917E-3</v>
      </c>
      <c r="T258" s="36">
        <f t="shared" si="51"/>
        <v>-1.0963352686882007E-2</v>
      </c>
      <c r="U258" s="36">
        <f t="shared" si="52"/>
        <v>1.2050333987875732E-2</v>
      </c>
      <c r="V258" s="36">
        <f t="shared" si="53"/>
        <v>-5.760280892264609E-3</v>
      </c>
      <c r="W258" s="36">
        <f t="shared" si="54"/>
        <v>-1.7956164042049125E-2</v>
      </c>
      <c r="X258" s="36">
        <f t="shared" si="55"/>
        <v>-5.0470433191522109E-3</v>
      </c>
      <c r="Y258" s="36">
        <f t="shared" si="56"/>
        <v>2.2559793844354196E-2</v>
      </c>
      <c r="Z258" s="36">
        <f t="shared" si="57"/>
        <v>2.056530100825597E-2</v>
      </c>
      <c r="AA258" s="46">
        <f t="shared" si="58"/>
        <v>-1.3790424053022214E-2</v>
      </c>
      <c r="AB258" s="41">
        <f t="shared" si="45"/>
        <v>986209.57594697783</v>
      </c>
      <c r="AC258" s="41">
        <f t="shared" si="46"/>
        <v>-13790.424053022172</v>
      </c>
      <c r="AD258" s="98">
        <v>-17390.240446779528</v>
      </c>
      <c r="AE258">
        <f t="shared" si="59"/>
        <v>1198782.9957372416</v>
      </c>
    </row>
    <row r="259" spans="2:31">
      <c r="B259" s="112">
        <v>43833</v>
      </c>
      <c r="C259">
        <v>56.540852000000001</v>
      </c>
      <c r="D259">
        <v>208.448837</v>
      </c>
      <c r="E259">
        <v>36.769618999999999</v>
      </c>
      <c r="F259">
        <v>48.958736000000002</v>
      </c>
      <c r="G259">
        <v>57.183044000000002</v>
      </c>
      <c r="H259">
        <v>122.614487</v>
      </c>
      <c r="I259">
        <v>207.32118199999999</v>
      </c>
      <c r="J259">
        <v>75.646422999999999</v>
      </c>
      <c r="K259">
        <v>272.16403200000002</v>
      </c>
      <c r="L259">
        <v>72.349143999999995</v>
      </c>
      <c r="M259">
        <v>165.747681</v>
      </c>
      <c r="O259" s="33">
        <v>254</v>
      </c>
      <c r="P259" s="36">
        <f t="shared" si="47"/>
        <v>-8.0722500920722209E-3</v>
      </c>
      <c r="Q259" s="36">
        <f t="shared" si="48"/>
        <v>-5.3052459254606735E-3</v>
      </c>
      <c r="R259" s="36">
        <f t="shared" si="49"/>
        <v>-8.8674589287885876E-3</v>
      </c>
      <c r="S259" s="36">
        <f t="shared" si="50"/>
        <v>-1.4039318330462602E-3</v>
      </c>
      <c r="T259" s="36">
        <f t="shared" si="51"/>
        <v>-2.1328158617849091E-2</v>
      </c>
      <c r="U259" s="36">
        <f t="shared" si="52"/>
        <v>-1.3284133025325667E-2</v>
      </c>
      <c r="V259" s="36">
        <f t="shared" si="53"/>
        <v>4.8138360234033039E-4</v>
      </c>
      <c r="W259" s="36">
        <f t="shared" si="54"/>
        <v>-2.5918699678237063E-3</v>
      </c>
      <c r="X259" s="36">
        <f t="shared" si="55"/>
        <v>-1.0171157121407901E-2</v>
      </c>
      <c r="Y259" s="36">
        <f t="shared" si="56"/>
        <v>-9.7695294602881903E-3</v>
      </c>
      <c r="Z259" s="36">
        <f t="shared" si="57"/>
        <v>-7.4347030576727546E-3</v>
      </c>
      <c r="AA259" s="46">
        <f t="shared" si="58"/>
        <v>-1.6588942441434586E-2</v>
      </c>
      <c r="AB259" s="41">
        <f t="shared" si="45"/>
        <v>983411.0575585654</v>
      </c>
      <c r="AC259" s="41">
        <f t="shared" si="46"/>
        <v>-16588.942441434599</v>
      </c>
      <c r="AD259" s="98">
        <v>-17363.769692188012</v>
      </c>
      <c r="AE259">
        <f t="shared" si="59"/>
        <v>1182194.053295807</v>
      </c>
    </row>
    <row r="260" spans="2:31">
      <c r="B260" s="112">
        <v>43836</v>
      </c>
      <c r="C260">
        <v>56.974983000000002</v>
      </c>
      <c r="D260">
        <v>212.37468000000001</v>
      </c>
      <c r="E260">
        <v>36.694775</v>
      </c>
      <c r="F260">
        <v>49.010325999999999</v>
      </c>
      <c r="G260">
        <v>56.778275000000001</v>
      </c>
      <c r="H260">
        <v>122.516998</v>
      </c>
      <c r="I260">
        <v>207.266739</v>
      </c>
      <c r="J260">
        <v>75.398903000000004</v>
      </c>
      <c r="K260">
        <v>274.05334499999998</v>
      </c>
      <c r="L260">
        <v>72.925635999999997</v>
      </c>
      <c r="M260">
        <v>166.937332</v>
      </c>
      <c r="O260" s="33">
        <v>255</v>
      </c>
      <c r="P260" s="36">
        <f t="shared" si="47"/>
        <v>7.6488556255992716E-3</v>
      </c>
      <c r="Q260" s="36">
        <f t="shared" si="48"/>
        <v>1.8658448186637405E-2</v>
      </c>
      <c r="R260" s="36">
        <f t="shared" si="49"/>
        <v>-2.0375591989180868E-3</v>
      </c>
      <c r="S260" s="36">
        <f t="shared" si="50"/>
        <v>1.0531897257252667E-3</v>
      </c>
      <c r="T260" s="36">
        <f t="shared" si="51"/>
        <v>-7.1036507065125754E-3</v>
      </c>
      <c r="U260" s="36">
        <f t="shared" si="52"/>
        <v>-7.9540174237355537E-4</v>
      </c>
      <c r="V260" s="36">
        <f t="shared" si="53"/>
        <v>-2.6263669323321639E-4</v>
      </c>
      <c r="W260" s="36">
        <f t="shared" si="54"/>
        <v>-3.2774297373788053E-3</v>
      </c>
      <c r="X260" s="36">
        <f t="shared" si="55"/>
        <v>6.9178338668679038E-3</v>
      </c>
      <c r="Y260" s="36">
        <f t="shared" si="56"/>
        <v>7.9366153725081226E-3</v>
      </c>
      <c r="Z260" s="36">
        <f t="shared" si="57"/>
        <v>7.1518464871444245E-3</v>
      </c>
      <c r="AA260" s="46">
        <f t="shared" si="58"/>
        <v>-7.6980981048048614E-3</v>
      </c>
      <c r="AB260" s="41">
        <f t="shared" si="45"/>
        <v>992301.90189519513</v>
      </c>
      <c r="AC260" s="41">
        <f t="shared" si="46"/>
        <v>-7698.0981048048707</v>
      </c>
      <c r="AD260" s="98">
        <v>-17315.394495829591</v>
      </c>
      <c r="AE260">
        <f t="shared" si="59"/>
        <v>1174495.9551910022</v>
      </c>
    </row>
    <row r="261" spans="2:31">
      <c r="B261" s="112">
        <v>43837</v>
      </c>
      <c r="C261">
        <v>56.508698000000003</v>
      </c>
      <c r="D261">
        <v>212.834183</v>
      </c>
      <c r="E261">
        <v>36.354801000000002</v>
      </c>
      <c r="F261">
        <v>48.219292000000003</v>
      </c>
      <c r="G261">
        <v>55.904339</v>
      </c>
      <c r="H261">
        <v>120.43414300000001</v>
      </c>
      <c r="I261">
        <v>202.85022000000001</v>
      </c>
      <c r="J261">
        <v>74.827065000000005</v>
      </c>
      <c r="K261">
        <v>272.39901700000001</v>
      </c>
      <c r="L261">
        <v>72.582649000000004</v>
      </c>
      <c r="M261">
        <v>164.038757</v>
      </c>
      <c r="O261" s="33">
        <v>256</v>
      </c>
      <c r="P261" s="36">
        <f t="shared" si="47"/>
        <v>-8.2177035487807689E-3</v>
      </c>
      <c r="Q261" s="36">
        <f t="shared" si="48"/>
        <v>2.1613057433884802E-3</v>
      </c>
      <c r="R261" s="36">
        <f t="shared" si="49"/>
        <v>-9.3081020656541925E-3</v>
      </c>
      <c r="S261" s="36">
        <f t="shared" si="50"/>
        <v>-1.6271820662106539E-2</v>
      </c>
      <c r="T261" s="36">
        <f t="shared" si="51"/>
        <v>-1.5511772267631126E-2</v>
      </c>
      <c r="U261" s="36">
        <f t="shared" si="52"/>
        <v>-1.7146707134483002E-2</v>
      </c>
      <c r="V261" s="36">
        <f t="shared" si="53"/>
        <v>-2.1538683746196701E-2</v>
      </c>
      <c r="W261" s="36">
        <f t="shared" si="54"/>
        <v>-7.6130747504691808E-3</v>
      </c>
      <c r="X261" s="36">
        <f t="shared" si="55"/>
        <v>-6.0548116143798614E-3</v>
      </c>
      <c r="Y261" s="36">
        <f t="shared" si="56"/>
        <v>-4.7143382280924462E-3</v>
      </c>
      <c r="Z261" s="36">
        <f t="shared" si="57"/>
        <v>-1.7515761430007475E-2</v>
      </c>
      <c r="AA261" s="46">
        <f t="shared" si="58"/>
        <v>-1.7064151973408534E-2</v>
      </c>
      <c r="AB261" s="41">
        <f t="shared" ref="AB261:AB324" si="60">(P261*$AH$12+Q261*$AI$12+R261*$AJ$12+S261*$AK$12+T261*$AL$12+U261*$AM$12+V261*$AN$12+W261*$AO$12+X261*$AP$12+Y261*$AQ$12+Z261*$AR$12)+$AS$12</f>
        <v>982935.84802659147</v>
      </c>
      <c r="AC261" s="41">
        <f t="shared" ref="AC261:AC324" si="61">AB261-$AS$12</f>
        <v>-17064.15197340853</v>
      </c>
      <c r="AD261" s="98">
        <v>-17297.233566468349</v>
      </c>
      <c r="AE261">
        <f t="shared" si="59"/>
        <v>1157431.8032175936</v>
      </c>
    </row>
    <row r="262" spans="2:31">
      <c r="B262" s="112">
        <v>43838</v>
      </c>
      <c r="C262">
        <v>55.656531999999999</v>
      </c>
      <c r="D262">
        <v>214.99189799999999</v>
      </c>
      <c r="E262">
        <v>36.230034000000003</v>
      </c>
      <c r="F262">
        <v>48.012931999999999</v>
      </c>
      <c r="G262">
        <v>56.575882</v>
      </c>
      <c r="H262">
        <v>121.373642</v>
      </c>
      <c r="I262">
        <v>204.60960399999999</v>
      </c>
      <c r="J262">
        <v>74.229613999999998</v>
      </c>
      <c r="K262">
        <v>278.14230300000003</v>
      </c>
      <c r="L262">
        <v>73.750252000000003</v>
      </c>
      <c r="M262">
        <v>166.078171</v>
      </c>
      <c r="O262" s="33">
        <v>257</v>
      </c>
      <c r="P262" s="36">
        <f t="shared" ref="P262:P325" si="62">LN(C262/C261)</f>
        <v>-1.5195125912947695E-2</v>
      </c>
      <c r="Q262" s="36">
        <f t="shared" ref="Q262:Q325" si="63">LN(D262/D261)</f>
        <v>1.0086964731021155E-2</v>
      </c>
      <c r="R262" s="36">
        <f t="shared" ref="R262:R325" si="64">LN(E262/E261)</f>
        <v>-3.4378289316664328E-3</v>
      </c>
      <c r="S262" s="36">
        <f t="shared" ref="S262:S325" si="65">LN(F262/F261)</f>
        <v>-4.2887986525562832E-3</v>
      </c>
      <c r="T262" s="36">
        <f t="shared" ref="T262:T325" si="66">LN(G262/G261)</f>
        <v>1.1940783422897366E-2</v>
      </c>
      <c r="U262" s="36">
        <f t="shared" ref="U262:U325" si="67">LN(H262/H261)</f>
        <v>7.770665675590956E-3</v>
      </c>
      <c r="V262" s="36">
        <f t="shared" ref="V262:V325" si="68">LN(I262/I261)</f>
        <v>8.6359185902192149E-3</v>
      </c>
      <c r="W262" s="36">
        <f t="shared" ref="W262:W325" si="69">LN(J262/J261)</f>
        <v>-8.0164700239357973E-3</v>
      </c>
      <c r="X262" s="36">
        <f t="shared" ref="X262:X325" si="70">LN(K262/K261)</f>
        <v>2.0864898413945697E-2</v>
      </c>
      <c r="Y262" s="36">
        <f t="shared" ref="Y262:Y325" si="71">LN(L262/L261)</f>
        <v>1.5958513386586097E-2</v>
      </c>
      <c r="Z262" s="36">
        <f t="shared" ref="Z262:Z325" si="72">LN(M262/M261)</f>
        <v>1.2355864076941947E-2</v>
      </c>
      <c r="AA262" s="46">
        <f t="shared" ref="AA262:AA325" si="73">P262*$AH$8+Q262*$AI$8+R262*$AJ$8+S262*$AK$8+T262*$AL$8+U262*$AM$8+V262*$AN$8+W262*$AO$8+X262*$AP$8+Y262*$AQ$8+Z262*$AR$8</f>
        <v>8.0120123751853834E-3</v>
      </c>
      <c r="AB262" s="41">
        <f t="shared" si="60"/>
        <v>1008012.0123751854</v>
      </c>
      <c r="AC262" s="41">
        <f t="shared" si="61"/>
        <v>8012.0123751853826</v>
      </c>
      <c r="AD262" s="98">
        <v>-17064.479948514374</v>
      </c>
      <c r="AE262">
        <f t="shared" si="59"/>
        <v>1165443.8155927788</v>
      </c>
    </row>
    <row r="263" spans="2:31">
      <c r="B263" s="112">
        <v>43839</v>
      </c>
      <c r="C263">
        <v>56.082619000000001</v>
      </c>
      <c r="D263">
        <v>218.068634</v>
      </c>
      <c r="E263">
        <v>36.604312999999998</v>
      </c>
      <c r="F263">
        <v>48.322468000000001</v>
      </c>
      <c r="G263">
        <v>56.069935000000001</v>
      </c>
      <c r="H263">
        <v>121.81680299999999</v>
      </c>
      <c r="I263">
        <v>205.380447</v>
      </c>
      <c r="J263">
        <v>74.152809000000005</v>
      </c>
      <c r="K263">
        <v>276.56314099999997</v>
      </c>
      <c r="L263">
        <v>75.316756999999996</v>
      </c>
      <c r="M263">
        <v>167.68322800000001</v>
      </c>
      <c r="O263" s="33">
        <v>258</v>
      </c>
      <c r="P263" s="36">
        <f t="shared" si="62"/>
        <v>7.6264954836029776E-3</v>
      </c>
      <c r="Q263" s="36">
        <f t="shared" si="63"/>
        <v>1.420950440469558E-2</v>
      </c>
      <c r="R263" s="36">
        <f t="shared" si="64"/>
        <v>1.0277631639262414E-2</v>
      </c>
      <c r="S263" s="36">
        <f t="shared" si="65"/>
        <v>6.4262371927525513E-3</v>
      </c>
      <c r="T263" s="36">
        <f t="shared" si="66"/>
        <v>-8.9830304532528948E-3</v>
      </c>
      <c r="U263" s="36">
        <f t="shared" si="67"/>
        <v>3.6445633424153812E-3</v>
      </c>
      <c r="V263" s="36">
        <f t="shared" si="68"/>
        <v>3.760305433866244E-3</v>
      </c>
      <c r="W263" s="36">
        <f t="shared" si="69"/>
        <v>-1.0352305253747041E-3</v>
      </c>
      <c r="X263" s="36">
        <f t="shared" si="70"/>
        <v>-5.6937110793865457E-3</v>
      </c>
      <c r="Y263" s="36">
        <f t="shared" si="71"/>
        <v>2.1018234405609494E-2</v>
      </c>
      <c r="Z263" s="36">
        <f t="shared" si="72"/>
        <v>9.618064749628388E-3</v>
      </c>
      <c r="AA263" s="46">
        <f t="shared" si="73"/>
        <v>-9.0734238856106427E-3</v>
      </c>
      <c r="AB263" s="41">
        <f t="shared" si="60"/>
        <v>990926.57611438935</v>
      </c>
      <c r="AC263" s="41">
        <f t="shared" si="61"/>
        <v>-9073.4238856106531</v>
      </c>
      <c r="AD263" s="98">
        <v>-17064.15197340853</v>
      </c>
      <c r="AE263">
        <f t="shared" ref="AE263:AE326" si="74">AE262+AC263</f>
        <v>1156370.3917071682</v>
      </c>
    </row>
    <row r="264" spans="2:31">
      <c r="B264" s="112">
        <v>43840</v>
      </c>
      <c r="C264">
        <v>55.584175000000002</v>
      </c>
      <c r="D264">
        <v>217.82887299999999</v>
      </c>
      <c r="E264">
        <v>36.298653000000002</v>
      </c>
      <c r="F264">
        <v>48.356861000000002</v>
      </c>
      <c r="G264">
        <v>54.929206999999998</v>
      </c>
      <c r="H264">
        <v>120.60253899999999</v>
      </c>
      <c r="I264">
        <v>209.30720500000001</v>
      </c>
      <c r="J264">
        <v>74.673446999999996</v>
      </c>
      <c r="K264">
        <v>277.41854899999998</v>
      </c>
      <c r="L264">
        <v>75.487037999999998</v>
      </c>
      <c r="M264">
        <v>163.74603300000001</v>
      </c>
      <c r="O264" s="33">
        <v>259</v>
      </c>
      <c r="P264" s="36">
        <f t="shared" si="62"/>
        <v>-8.9274043353335039E-3</v>
      </c>
      <c r="Q264" s="36">
        <f t="shared" si="63"/>
        <v>-1.1000798138513525E-3</v>
      </c>
      <c r="R264" s="36">
        <f t="shared" si="64"/>
        <v>-8.3854418503168469E-3</v>
      </c>
      <c r="S264" s="36">
        <f t="shared" si="65"/>
        <v>7.1148614303790595E-4</v>
      </c>
      <c r="T264" s="36">
        <f t="shared" si="66"/>
        <v>-2.0554540175000288E-2</v>
      </c>
      <c r="U264" s="36">
        <f t="shared" si="67"/>
        <v>-1.0017964286347896E-2</v>
      </c>
      <c r="V264" s="36">
        <f t="shared" si="68"/>
        <v>1.8938954909649225E-2</v>
      </c>
      <c r="W264" s="36">
        <f t="shared" si="69"/>
        <v>6.9966165631704285E-3</v>
      </c>
      <c r="X264" s="36">
        <f t="shared" si="70"/>
        <v>3.0882200451164757E-3</v>
      </c>
      <c r="Y264" s="36">
        <f t="shared" si="71"/>
        <v>2.2583128278581351E-3</v>
      </c>
      <c r="Z264" s="36">
        <f t="shared" si="72"/>
        <v>-2.3760003633868921E-2</v>
      </c>
      <c r="AA264" s="46">
        <f t="shared" si="73"/>
        <v>1.169956168589396E-2</v>
      </c>
      <c r="AB264" s="41">
        <f t="shared" si="60"/>
        <v>1011699.5616858939</v>
      </c>
      <c r="AC264" s="41">
        <f t="shared" si="61"/>
        <v>11699.561685893917</v>
      </c>
      <c r="AD264" s="98">
        <v>-17022.397540979204</v>
      </c>
      <c r="AE264">
        <f t="shared" si="74"/>
        <v>1168069.9533930621</v>
      </c>
    </row>
    <row r="265" spans="2:31">
      <c r="B265" s="112">
        <v>43843</v>
      </c>
      <c r="C265">
        <v>56.114780000000003</v>
      </c>
      <c r="D265">
        <v>221.67480499999999</v>
      </c>
      <c r="E265">
        <v>36.142707999999999</v>
      </c>
      <c r="F265">
        <v>48.580410000000001</v>
      </c>
      <c r="G265">
        <v>55.563952999999998</v>
      </c>
      <c r="H265">
        <v>121.604073</v>
      </c>
      <c r="I265">
        <v>213.48794599999999</v>
      </c>
      <c r="J265">
        <v>74.929481999999993</v>
      </c>
      <c r="K265">
        <v>268.69555700000001</v>
      </c>
      <c r="L265">
        <v>77.099754000000004</v>
      </c>
      <c r="M265">
        <v>164.98294100000001</v>
      </c>
      <c r="O265" s="33">
        <v>260</v>
      </c>
      <c r="P265" s="36">
        <f t="shared" si="62"/>
        <v>9.5006974984103605E-3</v>
      </c>
      <c r="Q265" s="36">
        <f t="shared" si="63"/>
        <v>1.7501697311978422E-2</v>
      </c>
      <c r="R265" s="36">
        <f t="shared" si="64"/>
        <v>-4.3054199628110466E-3</v>
      </c>
      <c r="S265" s="36">
        <f t="shared" si="65"/>
        <v>4.612248601331314E-3</v>
      </c>
      <c r="T265" s="36">
        <f t="shared" si="66"/>
        <v>1.1489452968652818E-2</v>
      </c>
      <c r="U265" s="36">
        <f t="shared" si="67"/>
        <v>8.27012689744323E-3</v>
      </c>
      <c r="V265" s="36">
        <f t="shared" si="68"/>
        <v>1.9777318927582183E-2</v>
      </c>
      <c r="W265" s="36">
        <f t="shared" si="69"/>
        <v>3.4228641335681716E-3</v>
      </c>
      <c r="X265" s="36">
        <f t="shared" si="70"/>
        <v>-3.1948392669387815E-2</v>
      </c>
      <c r="Y265" s="36">
        <f t="shared" si="71"/>
        <v>2.1139130506003318E-2</v>
      </c>
      <c r="Z265" s="36">
        <f t="shared" si="72"/>
        <v>7.5254324091879659E-3</v>
      </c>
      <c r="AA265" s="46">
        <f t="shared" si="73"/>
        <v>2.1659509592456737E-2</v>
      </c>
      <c r="AB265" s="41">
        <f t="shared" si="60"/>
        <v>1021659.5095924567</v>
      </c>
      <c r="AC265" s="41">
        <f t="shared" si="61"/>
        <v>21659.509592456743</v>
      </c>
      <c r="AD265" s="98">
        <v>-16973.365525483154</v>
      </c>
      <c r="AE265">
        <f t="shared" si="74"/>
        <v>1189729.4629855189</v>
      </c>
    </row>
    <row r="266" spans="2:31">
      <c r="B266" s="112">
        <v>43844</v>
      </c>
      <c r="C266">
        <v>55.632407999999998</v>
      </c>
      <c r="D266">
        <v>218.82782</v>
      </c>
      <c r="E266">
        <v>36.236271000000002</v>
      </c>
      <c r="F266">
        <v>48.434235000000001</v>
      </c>
      <c r="G266">
        <v>55.352370999999998</v>
      </c>
      <c r="H266">
        <v>123.02220199999999</v>
      </c>
      <c r="I266">
        <v>212.163895</v>
      </c>
      <c r="J266">
        <v>74.920936999999995</v>
      </c>
      <c r="K266">
        <v>270.94192500000003</v>
      </c>
      <c r="L266">
        <v>76.058655000000002</v>
      </c>
      <c r="M266">
        <v>163.97264100000001</v>
      </c>
      <c r="O266" s="33">
        <v>261</v>
      </c>
      <c r="P266" s="36">
        <f t="shared" si="62"/>
        <v>-8.6333267930196033E-3</v>
      </c>
      <c r="Q266" s="36">
        <f t="shared" si="63"/>
        <v>-1.2926255053872914E-2</v>
      </c>
      <c r="R266" s="36">
        <f t="shared" si="64"/>
        <v>2.5853653480101533E-3</v>
      </c>
      <c r="S266" s="36">
        <f t="shared" si="65"/>
        <v>-3.0134648354905673E-3</v>
      </c>
      <c r="T266" s="36">
        <f t="shared" si="66"/>
        <v>-3.8151689311365141E-3</v>
      </c>
      <c r="U266" s="36">
        <f t="shared" si="67"/>
        <v>1.1594379111650458E-2</v>
      </c>
      <c r="V266" s="36">
        <f t="shared" si="68"/>
        <v>-6.2213064436162898E-3</v>
      </c>
      <c r="W266" s="36">
        <f t="shared" si="69"/>
        <v>-1.1404706194730091E-4</v>
      </c>
      <c r="X266" s="36">
        <f t="shared" si="70"/>
        <v>8.3255187060188845E-3</v>
      </c>
      <c r="Y266" s="36">
        <f t="shared" si="71"/>
        <v>-1.3595270966790746E-2</v>
      </c>
      <c r="Z266" s="36">
        <f t="shared" si="72"/>
        <v>-6.1424899399637441E-3</v>
      </c>
      <c r="AA266" s="46">
        <f t="shared" si="73"/>
        <v>-3.0312216746417563E-4</v>
      </c>
      <c r="AB266" s="41">
        <f t="shared" si="60"/>
        <v>999696.87783253577</v>
      </c>
      <c r="AC266" s="41">
        <f t="shared" si="61"/>
        <v>-303.12216746422928</v>
      </c>
      <c r="AD266" s="98">
        <v>-16922.734038029914</v>
      </c>
      <c r="AE266">
        <f t="shared" si="74"/>
        <v>1189426.3408180545</v>
      </c>
    </row>
    <row r="267" spans="2:31">
      <c r="B267" s="112">
        <v>43845</v>
      </c>
      <c r="C267">
        <v>55.543976000000001</v>
      </c>
      <c r="D267">
        <v>220.915604</v>
      </c>
      <c r="E267">
        <v>35.955565999999997</v>
      </c>
      <c r="F267">
        <v>48.838360000000002</v>
      </c>
      <c r="G267">
        <v>56.244712999999997</v>
      </c>
      <c r="H267">
        <v>121.178635</v>
      </c>
      <c r="I267">
        <v>213.460724</v>
      </c>
      <c r="J267">
        <v>75.928084999999996</v>
      </c>
      <c r="K267">
        <v>278.621735</v>
      </c>
      <c r="L267">
        <v>75.732703999999998</v>
      </c>
      <c r="M267">
        <v>163.26454200000001</v>
      </c>
      <c r="O267" s="33">
        <v>262</v>
      </c>
      <c r="P267" s="36">
        <f t="shared" si="62"/>
        <v>-1.5908417861501972E-3</v>
      </c>
      <c r="Q267" s="36">
        <f t="shared" si="63"/>
        <v>9.4955356835438442E-3</v>
      </c>
      <c r="R267" s="36">
        <f t="shared" si="64"/>
        <v>-7.7766801993380307E-3</v>
      </c>
      <c r="S267" s="36">
        <f t="shared" si="65"/>
        <v>8.3091712551006201E-3</v>
      </c>
      <c r="T267" s="36">
        <f t="shared" si="66"/>
        <v>1.5992550823756162E-2</v>
      </c>
      <c r="U267" s="36">
        <f t="shared" si="67"/>
        <v>-1.5099063930180763E-2</v>
      </c>
      <c r="V267" s="36">
        <f t="shared" si="68"/>
        <v>6.0937876014244647E-3</v>
      </c>
      <c r="W267" s="36">
        <f t="shared" si="69"/>
        <v>1.3353258137713214E-2</v>
      </c>
      <c r="X267" s="36">
        <f t="shared" si="70"/>
        <v>2.7950574356641125E-2</v>
      </c>
      <c r="Y267" s="36">
        <f t="shared" si="71"/>
        <v>-4.2947306507198409E-3</v>
      </c>
      <c r="Z267" s="36">
        <f t="shared" si="72"/>
        <v>-4.327748446539827E-3</v>
      </c>
      <c r="AA267" s="46">
        <f t="shared" si="73"/>
        <v>8.5638605580250528E-3</v>
      </c>
      <c r="AB267" s="41">
        <f t="shared" si="60"/>
        <v>1008563.8605580251</v>
      </c>
      <c r="AC267" s="41">
        <f t="shared" si="61"/>
        <v>8563.8605580250733</v>
      </c>
      <c r="AD267" s="98">
        <v>-16914.2711425015</v>
      </c>
      <c r="AE267">
        <f t="shared" si="74"/>
        <v>1197990.2013760796</v>
      </c>
    </row>
    <row r="268" spans="2:31">
      <c r="B268" s="112">
        <v>43846</v>
      </c>
      <c r="C268">
        <v>55.326912</v>
      </c>
      <c r="D268">
        <v>221.53495799999999</v>
      </c>
      <c r="E268">
        <v>36.148941000000001</v>
      </c>
      <c r="F268">
        <v>48.967339000000003</v>
      </c>
      <c r="G268">
        <v>56.759872000000001</v>
      </c>
      <c r="H268">
        <v>121.648399</v>
      </c>
      <c r="I268">
        <v>210.61314400000001</v>
      </c>
      <c r="J268">
        <v>76.107330000000005</v>
      </c>
      <c r="K268">
        <v>282.69183299999997</v>
      </c>
      <c r="L268">
        <v>76.681388999999996</v>
      </c>
      <c r="M268">
        <v>165.672134</v>
      </c>
      <c r="O268" s="33">
        <v>263</v>
      </c>
      <c r="P268" s="36">
        <f t="shared" si="62"/>
        <v>-3.9156225994543279E-3</v>
      </c>
      <c r="Q268" s="36">
        <f t="shared" si="63"/>
        <v>2.799654730892834E-3</v>
      </c>
      <c r="R268" s="36">
        <f t="shared" si="64"/>
        <v>5.3637552397176672E-3</v>
      </c>
      <c r="S268" s="36">
        <f t="shared" si="65"/>
        <v>2.6374552011870639E-3</v>
      </c>
      <c r="T268" s="36">
        <f t="shared" si="66"/>
        <v>9.1175516240903504E-3</v>
      </c>
      <c r="U268" s="36">
        <f t="shared" si="67"/>
        <v>3.8691292176039342E-3</v>
      </c>
      <c r="V268" s="36">
        <f t="shared" si="68"/>
        <v>-1.3429843308160553E-2</v>
      </c>
      <c r="W268" s="36">
        <f t="shared" si="69"/>
        <v>2.3579385506766267E-3</v>
      </c>
      <c r="X268" s="36">
        <f t="shared" si="70"/>
        <v>1.4502301622252384E-2</v>
      </c>
      <c r="Y268" s="36">
        <f t="shared" si="71"/>
        <v>1.2448943969179768E-2</v>
      </c>
      <c r="Z268" s="36">
        <f t="shared" si="72"/>
        <v>1.4638896605643112E-2</v>
      </c>
      <c r="AA268" s="46">
        <f t="shared" si="73"/>
        <v>-1.690109480377272E-2</v>
      </c>
      <c r="AB268" s="41">
        <f t="shared" si="60"/>
        <v>983098.90519622725</v>
      </c>
      <c r="AC268" s="41">
        <f t="shared" si="61"/>
        <v>-16901.09480377275</v>
      </c>
      <c r="AD268" s="98">
        <v>-16901.276694119559</v>
      </c>
      <c r="AE268">
        <f t="shared" si="74"/>
        <v>1181089.1065723067</v>
      </c>
    </row>
    <row r="269" spans="2:31">
      <c r="B269" s="112">
        <v>43847</v>
      </c>
      <c r="C269">
        <v>55.117882000000002</v>
      </c>
      <c r="D269">
        <v>221.90455600000001</v>
      </c>
      <c r="E269">
        <v>35.855761999999999</v>
      </c>
      <c r="F269">
        <v>49.302677000000003</v>
      </c>
      <c r="G269">
        <v>56.631081000000002</v>
      </c>
      <c r="H269">
        <v>122.490402</v>
      </c>
      <c r="I269">
        <v>211.683212</v>
      </c>
      <c r="J269">
        <v>77.020583999999999</v>
      </c>
      <c r="K269">
        <v>280.55807499999997</v>
      </c>
      <c r="L269">
        <v>77.530296000000007</v>
      </c>
      <c r="M269">
        <v>166.36140399999999</v>
      </c>
      <c r="O269" s="33">
        <v>264</v>
      </c>
      <c r="P269" s="36">
        <f t="shared" si="62"/>
        <v>-3.7852440484070823E-3</v>
      </c>
      <c r="Q269" s="36">
        <f t="shared" si="63"/>
        <v>1.6669605387728214E-3</v>
      </c>
      <c r="R269" s="36">
        <f t="shared" si="64"/>
        <v>-8.1433741950856526E-3</v>
      </c>
      <c r="S269" s="36">
        <f t="shared" si="65"/>
        <v>6.8248549309579522E-3</v>
      </c>
      <c r="T269" s="36">
        <f t="shared" si="66"/>
        <v>-2.271628414363824E-3</v>
      </c>
      <c r="U269" s="36">
        <f t="shared" si="67"/>
        <v>6.8977674587894292E-3</v>
      </c>
      <c r="V269" s="36">
        <f t="shared" si="68"/>
        <v>5.0678641907774035E-3</v>
      </c>
      <c r="W269" s="36">
        <f t="shared" si="69"/>
        <v>1.1928129944279097E-2</v>
      </c>
      <c r="X269" s="36">
        <f t="shared" si="70"/>
        <v>-7.5766304693781154E-3</v>
      </c>
      <c r="Y269" s="36">
        <f t="shared" si="71"/>
        <v>1.1009743846146254E-2</v>
      </c>
      <c r="Z269" s="36">
        <f t="shared" si="72"/>
        <v>4.1518154717940705E-3</v>
      </c>
      <c r="AA269" s="46">
        <f t="shared" si="73"/>
        <v>-4.3687658135866279E-3</v>
      </c>
      <c r="AB269" s="41">
        <f t="shared" si="60"/>
        <v>995631.23418641335</v>
      </c>
      <c r="AC269" s="41">
        <f t="shared" si="61"/>
        <v>-4368.7658135866513</v>
      </c>
      <c r="AD269" s="98">
        <v>-16901.09480377275</v>
      </c>
      <c r="AE269">
        <f t="shared" si="74"/>
        <v>1176720.3407587199</v>
      </c>
    </row>
    <row r="270" spans="2:31">
      <c r="B270" s="112">
        <v>43851</v>
      </c>
      <c r="C270">
        <v>54.330039999999997</v>
      </c>
      <c r="D270">
        <v>221.205307</v>
      </c>
      <c r="E270">
        <v>36.052261000000001</v>
      </c>
      <c r="F270">
        <v>49.749783000000001</v>
      </c>
      <c r="G270">
        <v>56.833472999999998</v>
      </c>
      <c r="H270">
        <v>121.285011</v>
      </c>
      <c r="I270">
        <v>214.68499800000001</v>
      </c>
      <c r="J270">
        <v>77.524154999999993</v>
      </c>
      <c r="K270">
        <v>282.494507</v>
      </c>
      <c r="L270">
        <v>77.004897999999997</v>
      </c>
      <c r="M270">
        <v>162.92463699999999</v>
      </c>
      <c r="O270" s="33">
        <v>265</v>
      </c>
      <c r="P270" s="36">
        <f t="shared" si="62"/>
        <v>-1.4396903908495082E-2</v>
      </c>
      <c r="Q270" s="36">
        <f t="shared" si="63"/>
        <v>-3.1561002758950345E-3</v>
      </c>
      <c r="R270" s="36">
        <f t="shared" si="64"/>
        <v>5.4653008360569322E-3</v>
      </c>
      <c r="S270" s="36">
        <f t="shared" si="65"/>
        <v>9.0277220087623539E-3</v>
      </c>
      <c r="T270" s="36">
        <f t="shared" si="66"/>
        <v>3.5674967647444686E-3</v>
      </c>
      <c r="U270" s="36">
        <f t="shared" si="67"/>
        <v>-9.8894372421223353E-3</v>
      </c>
      <c r="V270" s="36">
        <f t="shared" si="68"/>
        <v>1.4080954101446259E-2</v>
      </c>
      <c r="W270" s="36">
        <f t="shared" si="69"/>
        <v>6.5168544132051453E-3</v>
      </c>
      <c r="X270" s="36">
        <f t="shared" si="70"/>
        <v>6.8783616187273293E-3</v>
      </c>
      <c r="Y270" s="36">
        <f t="shared" si="71"/>
        <v>-6.7997458802913314E-3</v>
      </c>
      <c r="Z270" s="36">
        <f t="shared" si="72"/>
        <v>-2.0874810170896308E-2</v>
      </c>
      <c r="AA270" s="46">
        <f t="shared" si="73"/>
        <v>1.5789771579188837E-2</v>
      </c>
      <c r="AB270" s="41">
        <f t="shared" si="60"/>
        <v>1015789.7715791889</v>
      </c>
      <c r="AC270" s="41">
        <f t="shared" si="61"/>
        <v>15789.771579188877</v>
      </c>
      <c r="AD270" s="98">
        <v>-16900.335197038599</v>
      </c>
      <c r="AE270">
        <f t="shared" si="74"/>
        <v>1192510.1123379087</v>
      </c>
    </row>
    <row r="271" spans="2:31">
      <c r="B271" s="112">
        <v>43852</v>
      </c>
      <c r="C271">
        <v>54.016494999999999</v>
      </c>
      <c r="D271">
        <v>221.08543399999999</v>
      </c>
      <c r="E271">
        <v>36.211323</v>
      </c>
      <c r="F271">
        <v>49.620804</v>
      </c>
      <c r="G271">
        <v>55.913536000000001</v>
      </c>
      <c r="H271">
        <v>121.143173</v>
      </c>
      <c r="I271">
        <v>213.261246</v>
      </c>
      <c r="J271">
        <v>77.805817000000005</v>
      </c>
      <c r="K271">
        <v>282.55078099999997</v>
      </c>
      <c r="L271">
        <v>77.279762000000005</v>
      </c>
      <c r="M271">
        <v>161.60279800000001</v>
      </c>
      <c r="O271" s="33">
        <v>266</v>
      </c>
      <c r="P271" s="36">
        <f t="shared" si="62"/>
        <v>-5.7878339217229272E-3</v>
      </c>
      <c r="Q271" s="36">
        <f t="shared" si="63"/>
        <v>-5.4205522215599895E-4</v>
      </c>
      <c r="R271" s="36">
        <f t="shared" si="64"/>
        <v>4.4022797675225519E-3</v>
      </c>
      <c r="S271" s="36">
        <f t="shared" si="65"/>
        <v>-2.5959205097648721E-3</v>
      </c>
      <c r="T271" s="36">
        <f t="shared" si="66"/>
        <v>-1.6318967991653714E-2</v>
      </c>
      <c r="U271" s="36">
        <f t="shared" si="67"/>
        <v>-1.1701446081381832E-3</v>
      </c>
      <c r="V271" s="36">
        <f t="shared" si="68"/>
        <v>-6.6539069939162325E-3</v>
      </c>
      <c r="W271" s="36">
        <f t="shared" si="69"/>
        <v>3.6266318095035037E-3</v>
      </c>
      <c r="X271" s="36">
        <f t="shared" si="70"/>
        <v>1.9918403491232987E-4</v>
      </c>
      <c r="Y271" s="36">
        <f t="shared" si="71"/>
        <v>3.5630799691361856E-3</v>
      </c>
      <c r="Z271" s="36">
        <f t="shared" si="72"/>
        <v>-8.1462839033958276E-3</v>
      </c>
      <c r="AA271" s="46">
        <f t="shared" si="73"/>
        <v>-1.2544524074397035E-2</v>
      </c>
      <c r="AB271" s="41">
        <f t="shared" si="60"/>
        <v>987455.47592560295</v>
      </c>
      <c r="AC271" s="41">
        <f t="shared" si="61"/>
        <v>-12544.52407439705</v>
      </c>
      <c r="AD271" s="98">
        <v>-16844.599072615267</v>
      </c>
      <c r="AE271">
        <f t="shared" si="74"/>
        <v>1179965.5882635117</v>
      </c>
    </row>
    <row r="272" spans="2:31">
      <c r="B272" s="112">
        <v>43853</v>
      </c>
      <c r="C272">
        <v>53.678837000000001</v>
      </c>
      <c r="D272">
        <v>219.52706900000001</v>
      </c>
      <c r="E272">
        <v>36.120868999999999</v>
      </c>
      <c r="F272">
        <v>49.620804</v>
      </c>
      <c r="G272">
        <v>55.692753000000003</v>
      </c>
      <c r="H272">
        <v>121.01908899999999</v>
      </c>
      <c r="I272">
        <v>215.68255600000001</v>
      </c>
      <c r="J272">
        <v>79.179946999999999</v>
      </c>
      <c r="K272">
        <v>281.48870799999997</v>
      </c>
      <c r="L272">
        <v>77.651923999999994</v>
      </c>
      <c r="M272">
        <v>162.45254499999999</v>
      </c>
      <c r="O272" s="33">
        <v>267</v>
      </c>
      <c r="P272" s="36">
        <f t="shared" si="62"/>
        <v>-6.2706358789364749E-3</v>
      </c>
      <c r="Q272" s="36">
        <f t="shared" si="63"/>
        <v>-7.0736599044872424E-3</v>
      </c>
      <c r="R272" s="36">
        <f t="shared" si="64"/>
        <v>-2.5010730257394335E-3</v>
      </c>
      <c r="S272" s="36">
        <f t="shared" si="65"/>
        <v>0</v>
      </c>
      <c r="T272" s="36">
        <f t="shared" si="66"/>
        <v>-3.9564667902277102E-3</v>
      </c>
      <c r="U272" s="36">
        <f t="shared" si="67"/>
        <v>-1.0248005600442371E-3</v>
      </c>
      <c r="V272" s="36">
        <f t="shared" si="68"/>
        <v>1.1289757337558198E-2</v>
      </c>
      <c r="W272" s="36">
        <f t="shared" si="69"/>
        <v>1.7506875289967999E-2</v>
      </c>
      <c r="X272" s="36">
        <f t="shared" si="70"/>
        <v>-3.7659570861403556E-3</v>
      </c>
      <c r="Y272" s="36">
        <f t="shared" si="71"/>
        <v>4.804216947678624E-3</v>
      </c>
      <c r="Z272" s="36">
        <f t="shared" si="72"/>
        <v>5.2444680577338337E-3</v>
      </c>
      <c r="AA272" s="46">
        <f t="shared" si="73"/>
        <v>-1.9120092754001655E-3</v>
      </c>
      <c r="AB272" s="41">
        <f t="shared" si="60"/>
        <v>998087.9907245998</v>
      </c>
      <c r="AC272" s="41">
        <f t="shared" si="61"/>
        <v>-1912.0092754001962</v>
      </c>
      <c r="AD272" s="98">
        <v>-16791.785205878667</v>
      </c>
      <c r="AE272">
        <f t="shared" si="74"/>
        <v>1178053.5789881116</v>
      </c>
    </row>
    <row r="273" spans="2:31">
      <c r="B273" s="112">
        <v>43854</v>
      </c>
      <c r="C273">
        <v>53.317073999999998</v>
      </c>
      <c r="D273">
        <v>217.70901499999999</v>
      </c>
      <c r="E273">
        <v>35.671729999999997</v>
      </c>
      <c r="F273">
        <v>50.919159000000001</v>
      </c>
      <c r="G273">
        <v>54.634838000000002</v>
      </c>
      <c r="H273">
        <v>118.01443500000001</v>
      </c>
      <c r="I273">
        <v>215.40142800000001</v>
      </c>
      <c r="J273">
        <v>79.896904000000006</v>
      </c>
      <c r="K273">
        <v>275.23779300000001</v>
      </c>
      <c r="L273">
        <v>77.428168999999997</v>
      </c>
      <c r="M273">
        <v>160.62086500000001</v>
      </c>
      <c r="O273" s="33">
        <v>268</v>
      </c>
      <c r="P273" s="36">
        <f t="shared" si="62"/>
        <v>-6.7622094182901845E-3</v>
      </c>
      <c r="Q273" s="36">
        <f t="shared" si="63"/>
        <v>-8.3161685156614828E-3</v>
      </c>
      <c r="R273" s="36">
        <f t="shared" si="64"/>
        <v>-1.2512288617743566E-2</v>
      </c>
      <c r="S273" s="36">
        <f t="shared" si="65"/>
        <v>2.5829076172842393E-2</v>
      </c>
      <c r="T273" s="36">
        <f t="shared" si="66"/>
        <v>-1.9178292862495141E-2</v>
      </c>
      <c r="U273" s="36">
        <f t="shared" si="67"/>
        <v>-2.5141345992094367E-2</v>
      </c>
      <c r="V273" s="36">
        <f t="shared" si="68"/>
        <v>-1.3042843171532444E-3</v>
      </c>
      <c r="W273" s="36">
        <f t="shared" si="69"/>
        <v>9.0140312691337782E-3</v>
      </c>
      <c r="X273" s="36">
        <f t="shared" si="70"/>
        <v>-2.2456907252926667E-2</v>
      </c>
      <c r="Y273" s="36">
        <f t="shared" si="71"/>
        <v>-2.8856721832019468E-3</v>
      </c>
      <c r="Z273" s="36">
        <f t="shared" si="72"/>
        <v>-1.1339216223811585E-2</v>
      </c>
      <c r="AA273" s="46">
        <f t="shared" si="73"/>
        <v>-3.3688195063739976E-2</v>
      </c>
      <c r="AB273" s="41">
        <f t="shared" si="60"/>
        <v>966311.80493625998</v>
      </c>
      <c r="AC273" s="41">
        <f t="shared" si="61"/>
        <v>-33688.195063740015</v>
      </c>
      <c r="AD273" s="98">
        <v>-16782.712531640427</v>
      </c>
      <c r="AE273">
        <f t="shared" si="74"/>
        <v>1144365.3839243716</v>
      </c>
    </row>
    <row r="274" spans="2:31">
      <c r="B274" s="112">
        <v>43857</v>
      </c>
      <c r="C274">
        <v>52.046844</v>
      </c>
      <c r="D274">
        <v>214.642258</v>
      </c>
      <c r="E274">
        <v>36.136477999999997</v>
      </c>
      <c r="F274">
        <v>50.162495</v>
      </c>
      <c r="G274">
        <v>52.794967999999997</v>
      </c>
      <c r="H274">
        <v>117.02179</v>
      </c>
      <c r="I274">
        <v>215.35609400000001</v>
      </c>
      <c r="J274">
        <v>79.726219</v>
      </c>
      <c r="K274">
        <v>267.04104599999999</v>
      </c>
      <c r="L274">
        <v>75.151336999999998</v>
      </c>
      <c r="M274">
        <v>154.16282699999999</v>
      </c>
      <c r="O274" s="33">
        <v>269</v>
      </c>
      <c r="P274" s="36">
        <f t="shared" si="62"/>
        <v>-2.4112458368799713E-2</v>
      </c>
      <c r="Q274" s="36">
        <f t="shared" si="63"/>
        <v>-1.4186651578242924E-2</v>
      </c>
      <c r="R274" s="36">
        <f t="shared" si="64"/>
        <v>1.2944327736002114E-2</v>
      </c>
      <c r="S274" s="36">
        <f t="shared" si="65"/>
        <v>-1.4971621532144055E-2</v>
      </c>
      <c r="T274" s="36">
        <f t="shared" si="66"/>
        <v>-3.4255854745781168E-2</v>
      </c>
      <c r="U274" s="36">
        <f t="shared" si="67"/>
        <v>-8.4467907187659817E-3</v>
      </c>
      <c r="V274" s="36">
        <f t="shared" si="68"/>
        <v>-2.1048500769941722E-4</v>
      </c>
      <c r="W274" s="36">
        <f t="shared" si="69"/>
        <v>-2.1386007471352044E-3</v>
      </c>
      <c r="X274" s="36">
        <f t="shared" si="70"/>
        <v>-3.023304892348069E-2</v>
      </c>
      <c r="Y274" s="36">
        <f t="shared" si="71"/>
        <v>-2.9846747828630355E-2</v>
      </c>
      <c r="Z274" s="36">
        <f t="shared" si="72"/>
        <v>-4.1037350099195166E-2</v>
      </c>
      <c r="AA274" s="46">
        <f t="shared" si="73"/>
        <v>3.4529857832545433E-4</v>
      </c>
      <c r="AB274" s="41">
        <f t="shared" si="60"/>
        <v>1000345.2985783254</v>
      </c>
      <c r="AC274" s="41">
        <f t="shared" si="61"/>
        <v>345.29857832542621</v>
      </c>
      <c r="AD274" s="98">
        <v>-16753.070649309782</v>
      </c>
      <c r="AE274">
        <f t="shared" si="74"/>
        <v>1144710.682502697</v>
      </c>
    </row>
    <row r="275" spans="2:31">
      <c r="B275" s="112">
        <v>43858</v>
      </c>
      <c r="C275">
        <v>51.974499000000002</v>
      </c>
      <c r="D275">
        <v>217.559158</v>
      </c>
      <c r="E275">
        <v>36.367274999999999</v>
      </c>
      <c r="F275">
        <v>50.695599000000001</v>
      </c>
      <c r="G275">
        <v>53.300930000000001</v>
      </c>
      <c r="H275">
        <v>119.14894099999999</v>
      </c>
      <c r="I275">
        <v>215.093063</v>
      </c>
      <c r="J275">
        <v>80.383408000000003</v>
      </c>
      <c r="K275">
        <v>268.714203</v>
      </c>
      <c r="L275">
        <v>77.277350999999996</v>
      </c>
      <c r="M275">
        <v>153.87956199999999</v>
      </c>
      <c r="O275" s="33">
        <v>270</v>
      </c>
      <c r="P275" s="36">
        <f t="shared" si="62"/>
        <v>-1.3909647689190232E-3</v>
      </c>
      <c r="Q275" s="36">
        <f t="shared" si="63"/>
        <v>1.3498078348143599E-2</v>
      </c>
      <c r="R275" s="36">
        <f t="shared" si="64"/>
        <v>6.3665057328112238E-3</v>
      </c>
      <c r="S275" s="36">
        <f t="shared" si="65"/>
        <v>1.0571466178683511E-2</v>
      </c>
      <c r="T275" s="36">
        <f t="shared" si="66"/>
        <v>9.5378962845402374E-3</v>
      </c>
      <c r="U275" s="36">
        <f t="shared" si="67"/>
        <v>1.8014158775288499E-2</v>
      </c>
      <c r="V275" s="36">
        <f t="shared" si="68"/>
        <v>-1.2221235816628265E-3</v>
      </c>
      <c r="W275" s="36">
        <f t="shared" si="69"/>
        <v>8.2092838900686849E-3</v>
      </c>
      <c r="X275" s="36">
        <f t="shared" si="70"/>
        <v>6.2459955086469551E-3</v>
      </c>
      <c r="Y275" s="36">
        <f t="shared" si="71"/>
        <v>2.7897004241227898E-2</v>
      </c>
      <c r="Z275" s="36">
        <f t="shared" si="72"/>
        <v>-1.8391305220202912E-3</v>
      </c>
      <c r="AA275" s="46">
        <f t="shared" si="73"/>
        <v>7.5504777226446679E-3</v>
      </c>
      <c r="AB275" s="41">
        <f t="shared" si="60"/>
        <v>1007550.4777226447</v>
      </c>
      <c r="AC275" s="41">
        <f t="shared" si="61"/>
        <v>7550.4777226446895</v>
      </c>
      <c r="AD275" s="98">
        <v>-16690.726201283513</v>
      </c>
      <c r="AE275">
        <f t="shared" si="74"/>
        <v>1152261.1602253416</v>
      </c>
    </row>
    <row r="276" spans="2:31">
      <c r="B276" s="112">
        <v>43859</v>
      </c>
      <c r="C276">
        <v>51.540379000000001</v>
      </c>
      <c r="D276">
        <v>222.993393</v>
      </c>
      <c r="E276">
        <v>36.145828000000002</v>
      </c>
      <c r="F276">
        <v>49.612209</v>
      </c>
      <c r="G276">
        <v>53.070942000000002</v>
      </c>
      <c r="H276">
        <v>118.971672</v>
      </c>
      <c r="I276">
        <v>211.70137</v>
      </c>
      <c r="J276">
        <v>80.605309000000005</v>
      </c>
      <c r="K276">
        <v>265.92245500000001</v>
      </c>
      <c r="L276">
        <v>78.894927999999993</v>
      </c>
      <c r="M276">
        <v>151.21705600000001</v>
      </c>
      <c r="O276" s="33">
        <v>271</v>
      </c>
      <c r="P276" s="36">
        <f t="shared" si="62"/>
        <v>-8.3876357389620054E-3</v>
      </c>
      <c r="Q276" s="36">
        <f t="shared" si="63"/>
        <v>2.4671338867972775E-2</v>
      </c>
      <c r="R276" s="36">
        <f t="shared" si="64"/>
        <v>-6.10779788106786E-3</v>
      </c>
      <c r="S276" s="36">
        <f t="shared" si="65"/>
        <v>-2.1602149460972886E-2</v>
      </c>
      <c r="T276" s="36">
        <f t="shared" si="66"/>
        <v>-4.3242326012360027E-3</v>
      </c>
      <c r="U276" s="36">
        <f t="shared" si="67"/>
        <v>-1.4889011960328084E-3</v>
      </c>
      <c r="V276" s="36">
        <f t="shared" si="68"/>
        <v>-1.5894136095709988E-2</v>
      </c>
      <c r="W276" s="36">
        <f t="shared" si="69"/>
        <v>2.7567291008233166E-3</v>
      </c>
      <c r="X276" s="36">
        <f t="shared" si="70"/>
        <v>-1.0443628706330178E-2</v>
      </c>
      <c r="Y276" s="36">
        <f t="shared" si="71"/>
        <v>2.0716030515404726E-2</v>
      </c>
      <c r="Z276" s="36">
        <f t="shared" si="72"/>
        <v>-1.745396988992768E-2</v>
      </c>
      <c r="AA276" s="46">
        <f t="shared" si="73"/>
        <v>2.7737409587118463E-3</v>
      </c>
      <c r="AB276" s="41">
        <f t="shared" si="60"/>
        <v>1002773.7409587118</v>
      </c>
      <c r="AC276" s="41">
        <f t="shared" si="61"/>
        <v>2773.7409587118309</v>
      </c>
      <c r="AD276" s="98">
        <v>-16665.18098427332</v>
      </c>
      <c r="AE276">
        <f t="shared" si="74"/>
        <v>1155034.9011840534</v>
      </c>
    </row>
    <row r="277" spans="2:31">
      <c r="B277" s="112">
        <v>43860</v>
      </c>
      <c r="C277">
        <v>52.087051000000002</v>
      </c>
      <c r="D277">
        <v>209.30792199999999</v>
      </c>
      <c r="E277">
        <v>36.361030999999997</v>
      </c>
      <c r="F277">
        <v>51.460842</v>
      </c>
      <c r="G277">
        <v>48.498877999999998</v>
      </c>
      <c r="H277">
        <v>120.442986</v>
      </c>
      <c r="I277">
        <v>213.29747</v>
      </c>
      <c r="J277">
        <v>80.861366000000004</v>
      </c>
      <c r="K277">
        <v>264.11773699999998</v>
      </c>
      <c r="L277">
        <v>78.780593999999994</v>
      </c>
      <c r="M277">
        <v>152.11399800000001</v>
      </c>
      <c r="O277" s="33">
        <v>272</v>
      </c>
      <c r="P277" s="36">
        <f t="shared" si="62"/>
        <v>1.0550817892009864E-2</v>
      </c>
      <c r="Q277" s="36">
        <f t="shared" si="63"/>
        <v>-6.3335664506743564E-2</v>
      </c>
      <c r="R277" s="36">
        <f t="shared" si="64"/>
        <v>5.9360903201811496E-3</v>
      </c>
      <c r="S277" s="36">
        <f t="shared" si="65"/>
        <v>3.6584216308136359E-2</v>
      </c>
      <c r="T277" s="36">
        <f t="shared" si="66"/>
        <v>-9.00888831683712E-2</v>
      </c>
      <c r="U277" s="36">
        <f t="shared" si="67"/>
        <v>1.2291081381108163E-2</v>
      </c>
      <c r="V277" s="36">
        <f t="shared" si="68"/>
        <v>7.511114636939824E-3</v>
      </c>
      <c r="W277" s="36">
        <f t="shared" si="69"/>
        <v>3.1716416362246578E-3</v>
      </c>
      <c r="X277" s="36">
        <f t="shared" si="70"/>
        <v>-6.8097665098004736E-3</v>
      </c>
      <c r="Y277" s="36">
        <f t="shared" si="71"/>
        <v>-1.4502443827523527E-3</v>
      </c>
      <c r="Z277" s="36">
        <f t="shared" si="72"/>
        <v>5.9139649724707748E-3</v>
      </c>
      <c r="AA277" s="46">
        <f t="shared" si="73"/>
        <v>-6.9782074358460552E-2</v>
      </c>
      <c r="AB277" s="41">
        <f t="shared" si="60"/>
        <v>930217.92564153951</v>
      </c>
      <c r="AC277" s="41">
        <f t="shared" si="61"/>
        <v>-69782.074358460493</v>
      </c>
      <c r="AD277" s="98">
        <v>-16648.035721758846</v>
      </c>
      <c r="AE277">
        <f t="shared" si="74"/>
        <v>1085252.8268255929</v>
      </c>
    </row>
    <row r="278" spans="2:31">
      <c r="B278" s="112">
        <v>43861</v>
      </c>
      <c r="C278">
        <v>49.940539999999999</v>
      </c>
      <c r="D278">
        <v>201.695999</v>
      </c>
      <c r="E278">
        <v>35.709167000000001</v>
      </c>
      <c r="F278">
        <v>51.392063</v>
      </c>
      <c r="G278">
        <v>47.082180000000001</v>
      </c>
      <c r="H278">
        <v>117.31426999999999</v>
      </c>
      <c r="I278">
        <v>210.15969799999999</v>
      </c>
      <c r="J278">
        <v>80.229766999999995</v>
      </c>
      <c r="K278">
        <v>256.09954800000003</v>
      </c>
      <c r="L278">
        <v>75.287566999999996</v>
      </c>
      <c r="M278">
        <v>149.725235</v>
      </c>
      <c r="O278" s="33">
        <v>273</v>
      </c>
      <c r="P278" s="36">
        <f t="shared" si="62"/>
        <v>-4.2083278832289371E-2</v>
      </c>
      <c r="Q278" s="36">
        <f t="shared" si="63"/>
        <v>-3.7044870339029465E-2</v>
      </c>
      <c r="R278" s="36">
        <f t="shared" si="64"/>
        <v>-1.8090189707739481E-2</v>
      </c>
      <c r="S278" s="36">
        <f t="shared" si="65"/>
        <v>-1.3374247475481688E-3</v>
      </c>
      <c r="T278" s="36">
        <f t="shared" si="66"/>
        <v>-2.9646078172025445E-2</v>
      </c>
      <c r="U278" s="36">
        <f t="shared" si="67"/>
        <v>-2.6320093594831295E-2</v>
      </c>
      <c r="V278" s="36">
        <f t="shared" si="68"/>
        <v>-1.4820055802771867E-2</v>
      </c>
      <c r="W278" s="36">
        <f t="shared" si="69"/>
        <v>-7.8415518551457532E-3</v>
      </c>
      <c r="X278" s="36">
        <f t="shared" si="70"/>
        <v>-3.0828748946196815E-2</v>
      </c>
      <c r="Y278" s="36">
        <f t="shared" si="71"/>
        <v>-4.5351689207692662E-2</v>
      </c>
      <c r="Z278" s="36">
        <f t="shared" si="72"/>
        <v>-1.5828378895329988E-2</v>
      </c>
      <c r="AA278" s="46">
        <f t="shared" si="73"/>
        <v>-4.8198484966604213E-2</v>
      </c>
      <c r="AB278" s="41">
        <f t="shared" si="60"/>
        <v>951801.51503339584</v>
      </c>
      <c r="AC278" s="41">
        <f t="shared" si="61"/>
        <v>-48198.484966604155</v>
      </c>
      <c r="AD278" s="98">
        <v>-16620.870114937425</v>
      </c>
      <c r="AE278">
        <f t="shared" si="74"/>
        <v>1037054.3418589887</v>
      </c>
    </row>
    <row r="279" spans="2:31">
      <c r="B279" s="112">
        <v>43864</v>
      </c>
      <c r="C279">
        <v>48.823070999999999</v>
      </c>
      <c r="D279">
        <v>203.97358700000001</v>
      </c>
      <c r="E279">
        <v>35.640549</v>
      </c>
      <c r="F279">
        <v>51.469436999999999</v>
      </c>
      <c r="G279">
        <v>47.661738999999997</v>
      </c>
      <c r="H279">
        <v>118.209457</v>
      </c>
      <c r="I279">
        <v>212.27271999999999</v>
      </c>
      <c r="J279">
        <v>80.101730000000003</v>
      </c>
      <c r="K279">
        <v>257.575378</v>
      </c>
      <c r="L279">
        <v>75.080810999999997</v>
      </c>
      <c r="M279">
        <v>149.451447</v>
      </c>
      <c r="O279" s="33">
        <v>274</v>
      </c>
      <c r="P279" s="36">
        <f t="shared" si="62"/>
        <v>-2.2630130235015471E-2</v>
      </c>
      <c r="Q279" s="36">
        <f t="shared" si="63"/>
        <v>1.1228901598602341E-2</v>
      </c>
      <c r="R279" s="36">
        <f t="shared" si="64"/>
        <v>-1.923428010695605E-3</v>
      </c>
      <c r="S279" s="36">
        <f t="shared" si="65"/>
        <v>1.5044309988375185E-3</v>
      </c>
      <c r="T279" s="36">
        <f t="shared" si="66"/>
        <v>1.2234373142387201E-2</v>
      </c>
      <c r="U279" s="36">
        <f t="shared" si="67"/>
        <v>7.6017080925889812E-3</v>
      </c>
      <c r="V279" s="36">
        <f t="shared" si="68"/>
        <v>1.0004154667513357E-2</v>
      </c>
      <c r="W279" s="36">
        <f t="shared" si="69"/>
        <v>-1.5971537672034371E-3</v>
      </c>
      <c r="X279" s="36">
        <f t="shared" si="70"/>
        <v>5.746179095432743E-3</v>
      </c>
      <c r="Y279" s="36">
        <f t="shared" si="71"/>
        <v>-2.7499948200392092E-3</v>
      </c>
      <c r="Z279" s="36">
        <f t="shared" si="72"/>
        <v>-1.8302768424344842E-3</v>
      </c>
      <c r="AA279" s="46">
        <f t="shared" si="73"/>
        <v>1.2086385402311569E-2</v>
      </c>
      <c r="AB279" s="41">
        <f t="shared" si="60"/>
        <v>1012086.3854023116</v>
      </c>
      <c r="AC279" s="41">
        <f t="shared" si="61"/>
        <v>12086.385402311571</v>
      </c>
      <c r="AD279" s="98">
        <v>-16591.187233727309</v>
      </c>
      <c r="AE279">
        <f t="shared" si="74"/>
        <v>1049140.7272613002</v>
      </c>
    </row>
    <row r="280" spans="2:31">
      <c r="B280" s="112">
        <v>43865</v>
      </c>
      <c r="C280">
        <v>48.212074000000001</v>
      </c>
      <c r="D280">
        <v>209.60760500000001</v>
      </c>
      <c r="E280">
        <v>35.952457000000003</v>
      </c>
      <c r="F280">
        <v>51.349063999999998</v>
      </c>
      <c r="G280">
        <v>48.480476000000003</v>
      </c>
      <c r="H280">
        <v>119.911186</v>
      </c>
      <c r="I280">
        <v>215.337952</v>
      </c>
      <c r="J280">
        <v>78.983658000000005</v>
      </c>
      <c r="K280">
        <v>263.98614500000002</v>
      </c>
      <c r="L280">
        <v>77.559501999999995</v>
      </c>
      <c r="M280">
        <v>155.24859599999999</v>
      </c>
      <c r="O280" s="33">
        <v>275</v>
      </c>
      <c r="P280" s="36">
        <f t="shared" si="62"/>
        <v>-1.2593479921223515E-2</v>
      </c>
      <c r="Q280" s="36">
        <f t="shared" si="63"/>
        <v>2.7246725214261643E-2</v>
      </c>
      <c r="R280" s="36">
        <f t="shared" si="64"/>
        <v>8.7134202307810743E-3</v>
      </c>
      <c r="S280" s="36">
        <f t="shared" si="65"/>
        <v>-2.3414668337769281E-3</v>
      </c>
      <c r="T280" s="36">
        <f t="shared" si="66"/>
        <v>1.703220156912116E-2</v>
      </c>
      <c r="U280" s="36">
        <f t="shared" si="67"/>
        <v>1.4293241862097038E-2</v>
      </c>
      <c r="V280" s="36">
        <f t="shared" si="68"/>
        <v>1.433680075749154E-2</v>
      </c>
      <c r="W280" s="36">
        <f t="shared" si="69"/>
        <v>-1.405648153468708E-2</v>
      </c>
      <c r="X280" s="36">
        <f t="shared" si="70"/>
        <v>2.4584213344748144E-2</v>
      </c>
      <c r="Y280" s="36">
        <f t="shared" si="71"/>
        <v>3.248039604698514E-2</v>
      </c>
      <c r="Z280" s="36">
        <f t="shared" si="72"/>
        <v>3.8056106443410578E-2</v>
      </c>
      <c r="AA280" s="46">
        <f t="shared" si="73"/>
        <v>7.1157932135027663E-4</v>
      </c>
      <c r="AB280" s="41">
        <f t="shared" si="60"/>
        <v>1000711.5793213503</v>
      </c>
      <c r="AC280" s="41">
        <f t="shared" si="61"/>
        <v>711.57932135032024</v>
      </c>
      <c r="AD280" s="98">
        <v>-16588.942441434599</v>
      </c>
      <c r="AE280">
        <f t="shared" si="74"/>
        <v>1049852.3065826506</v>
      </c>
    </row>
    <row r="281" spans="2:31">
      <c r="B281" s="112">
        <v>43866</v>
      </c>
      <c r="C281">
        <v>50.430942999999999</v>
      </c>
      <c r="D281">
        <v>209.887314</v>
      </c>
      <c r="E281">
        <v>36.432774000000002</v>
      </c>
      <c r="F281">
        <v>51.796185000000001</v>
      </c>
      <c r="G281">
        <v>49.749985000000002</v>
      </c>
      <c r="H281">
        <v>121.949738</v>
      </c>
      <c r="I281">
        <v>214.36759900000001</v>
      </c>
      <c r="J281">
        <v>79.717681999999996</v>
      </c>
      <c r="K281">
        <v>277.98245200000002</v>
      </c>
      <c r="L281">
        <v>78.191970999999995</v>
      </c>
      <c r="M281">
        <v>158.94970699999999</v>
      </c>
      <c r="O281" s="33">
        <v>276</v>
      </c>
      <c r="P281" s="36">
        <f t="shared" si="62"/>
        <v>4.4995447488298979E-2</v>
      </c>
      <c r="Q281" s="36">
        <f t="shared" si="63"/>
        <v>1.3335515105580356E-3</v>
      </c>
      <c r="R281" s="36">
        <f t="shared" si="64"/>
        <v>1.327132739984657E-2</v>
      </c>
      <c r="S281" s="36">
        <f t="shared" si="65"/>
        <v>8.6697895442571556E-3</v>
      </c>
      <c r="T281" s="36">
        <f t="shared" si="66"/>
        <v>2.5849001902312443E-2</v>
      </c>
      <c r="U281" s="36">
        <f t="shared" si="67"/>
        <v>1.685762414431153E-2</v>
      </c>
      <c r="V281" s="36">
        <f t="shared" si="68"/>
        <v>-4.516370091785727E-3</v>
      </c>
      <c r="W281" s="36">
        <f t="shared" si="69"/>
        <v>9.2504478442760867E-3</v>
      </c>
      <c r="X281" s="36">
        <f t="shared" si="70"/>
        <v>5.1661368687651414E-2</v>
      </c>
      <c r="Y281" s="36">
        <f t="shared" si="71"/>
        <v>8.1215601274434168E-3</v>
      </c>
      <c r="Z281" s="36">
        <f t="shared" si="72"/>
        <v>2.3560166713713415E-2</v>
      </c>
      <c r="AA281" s="46">
        <f t="shared" si="73"/>
        <v>1.7676358706158198E-2</v>
      </c>
      <c r="AB281" s="41">
        <f t="shared" si="60"/>
        <v>1017676.3587061582</v>
      </c>
      <c r="AC281" s="41">
        <f t="shared" si="61"/>
        <v>17676.358706158237</v>
      </c>
      <c r="AD281" s="98">
        <v>-16532.208838489722</v>
      </c>
      <c r="AE281">
        <f t="shared" si="74"/>
        <v>1067528.6652888088</v>
      </c>
    </row>
    <row r="282" spans="2:31">
      <c r="B282" s="112">
        <v>43867</v>
      </c>
      <c r="C282">
        <v>49.747585000000001</v>
      </c>
      <c r="D282">
        <v>210.62652600000001</v>
      </c>
      <c r="E282">
        <v>36.276820999999998</v>
      </c>
      <c r="F282">
        <v>52.415256999999997</v>
      </c>
      <c r="G282">
        <v>49.501601999999998</v>
      </c>
      <c r="H282">
        <v>121.967491</v>
      </c>
      <c r="I282">
        <v>215.664444</v>
      </c>
      <c r="J282">
        <v>79.777405000000002</v>
      </c>
      <c r="K282">
        <v>274.90872200000001</v>
      </c>
      <c r="L282">
        <v>79.106551999999994</v>
      </c>
      <c r="M282">
        <v>159.43124399999999</v>
      </c>
      <c r="O282" s="33">
        <v>277</v>
      </c>
      <c r="P282" s="36">
        <f t="shared" si="62"/>
        <v>-1.3643015387999809E-2</v>
      </c>
      <c r="Q282" s="36">
        <f t="shared" si="63"/>
        <v>3.5157594880730046E-3</v>
      </c>
      <c r="R282" s="36">
        <f t="shared" si="64"/>
        <v>-4.289756782554663E-3</v>
      </c>
      <c r="S282" s="36">
        <f t="shared" si="65"/>
        <v>1.1881215164493105E-2</v>
      </c>
      <c r="T282" s="36">
        <f t="shared" si="66"/>
        <v>-5.0051294097016108E-3</v>
      </c>
      <c r="U282" s="36">
        <f t="shared" si="67"/>
        <v>1.4556577330858861E-4</v>
      </c>
      <c r="V282" s="36">
        <f t="shared" si="68"/>
        <v>6.0314060427722766E-3</v>
      </c>
      <c r="W282" s="36">
        <f t="shared" si="69"/>
        <v>7.4890084597187235E-4</v>
      </c>
      <c r="X282" s="36">
        <f t="shared" si="70"/>
        <v>-1.1118866827246703E-2</v>
      </c>
      <c r="Y282" s="36">
        <f t="shared" si="71"/>
        <v>1.1628733555847716E-2</v>
      </c>
      <c r="Z282" s="36">
        <f t="shared" si="72"/>
        <v>3.024913178149942E-3</v>
      </c>
      <c r="AA282" s="46">
        <f t="shared" si="73"/>
        <v>-1.2413012514292811E-2</v>
      </c>
      <c r="AB282" s="41">
        <f t="shared" si="60"/>
        <v>987586.98748570716</v>
      </c>
      <c r="AC282" s="41">
        <f t="shared" si="61"/>
        <v>-12413.012514292845</v>
      </c>
      <c r="AD282" s="98">
        <v>-16493.364430562477</v>
      </c>
      <c r="AE282">
        <f t="shared" si="74"/>
        <v>1055115.652774516</v>
      </c>
    </row>
    <row r="283" spans="2:31">
      <c r="B283" s="112">
        <v>43868</v>
      </c>
      <c r="C283">
        <v>49.417983999999997</v>
      </c>
      <c r="D283">
        <v>212.10495</v>
      </c>
      <c r="E283">
        <v>36.320487999999997</v>
      </c>
      <c r="F283">
        <v>52.140118000000001</v>
      </c>
      <c r="G283">
        <v>48.342483999999999</v>
      </c>
      <c r="H283">
        <v>121.57746899999999</v>
      </c>
      <c r="I283">
        <v>216.51689099999999</v>
      </c>
      <c r="J283">
        <v>79.188498999999993</v>
      </c>
      <c r="K283">
        <v>271.86325099999999</v>
      </c>
      <c r="L283">
        <v>78.031295999999998</v>
      </c>
      <c r="M283">
        <v>158.09996000000001</v>
      </c>
      <c r="O283" s="33">
        <v>278</v>
      </c>
      <c r="P283" s="36">
        <f t="shared" si="62"/>
        <v>-6.6475131855327028E-3</v>
      </c>
      <c r="Q283" s="36">
        <f t="shared" si="63"/>
        <v>6.994653162161241E-3</v>
      </c>
      <c r="R283" s="36">
        <f t="shared" si="64"/>
        <v>1.2029923937319285E-3</v>
      </c>
      <c r="S283" s="36">
        <f t="shared" si="65"/>
        <v>-5.2630414285859666E-3</v>
      </c>
      <c r="T283" s="36">
        <f t="shared" si="66"/>
        <v>-2.3694272716474247E-2</v>
      </c>
      <c r="U283" s="36">
        <f t="shared" si="67"/>
        <v>-3.2028774762371268E-3</v>
      </c>
      <c r="V283" s="36">
        <f t="shared" si="68"/>
        <v>3.944863123149382E-3</v>
      </c>
      <c r="W283" s="36">
        <f t="shared" si="69"/>
        <v>-7.4092453698900145E-3</v>
      </c>
      <c r="X283" s="36">
        <f t="shared" si="70"/>
        <v>-1.1139936372413548E-2</v>
      </c>
      <c r="Y283" s="36">
        <f t="shared" si="71"/>
        <v>-1.3685726214364502E-2</v>
      </c>
      <c r="Z283" s="36">
        <f t="shared" si="72"/>
        <v>-8.3852659753314018E-3</v>
      </c>
      <c r="AA283" s="46">
        <f t="shared" si="73"/>
        <v>-7.8197729651395646E-3</v>
      </c>
      <c r="AB283" s="41">
        <f t="shared" si="60"/>
        <v>992180.22703486041</v>
      </c>
      <c r="AC283" s="41">
        <f t="shared" si="61"/>
        <v>-7819.772965139593</v>
      </c>
      <c r="AD283" s="98">
        <v>-16482.768668090226</v>
      </c>
      <c r="AE283">
        <f t="shared" si="74"/>
        <v>1047295.8798093764</v>
      </c>
    </row>
    <row r="284" spans="2:31">
      <c r="B284" s="112">
        <v>43871</v>
      </c>
      <c r="C284">
        <v>48.896076000000001</v>
      </c>
      <c r="D284">
        <v>212.834183</v>
      </c>
      <c r="E284">
        <v>35.946219999999997</v>
      </c>
      <c r="F284">
        <v>52.157310000000003</v>
      </c>
      <c r="G284">
        <v>47.634140000000002</v>
      </c>
      <c r="H284">
        <v>122.082695</v>
      </c>
      <c r="I284">
        <v>220.996872</v>
      </c>
      <c r="J284">
        <v>79.444534000000004</v>
      </c>
      <c r="K284">
        <v>269.80462599999998</v>
      </c>
      <c r="L284">
        <v>78.401900999999995</v>
      </c>
      <c r="M284">
        <v>158.845856</v>
      </c>
      <c r="O284" s="33">
        <v>279</v>
      </c>
      <c r="P284" s="36">
        <f t="shared" si="62"/>
        <v>-1.0617258665046456E-2</v>
      </c>
      <c r="Q284" s="36">
        <f t="shared" si="63"/>
        <v>3.432179619262705E-3</v>
      </c>
      <c r="R284" s="36">
        <f t="shared" si="64"/>
        <v>-1.035805716351435E-2</v>
      </c>
      <c r="S284" s="36">
        <f t="shared" si="65"/>
        <v>3.2967256212129833E-4</v>
      </c>
      <c r="T284" s="36">
        <f t="shared" si="66"/>
        <v>-1.4761028927000677E-2</v>
      </c>
      <c r="U284" s="36">
        <f t="shared" si="67"/>
        <v>4.1469784453470934E-3</v>
      </c>
      <c r="V284" s="36">
        <f t="shared" si="68"/>
        <v>2.047998469642032E-2</v>
      </c>
      <c r="W284" s="36">
        <f t="shared" si="69"/>
        <v>3.2280190006324207E-3</v>
      </c>
      <c r="X284" s="36">
        <f t="shared" si="70"/>
        <v>-7.6010965357589944E-3</v>
      </c>
      <c r="Y284" s="36">
        <f t="shared" si="71"/>
        <v>4.7381975240952676E-3</v>
      </c>
      <c r="Z284" s="36">
        <f t="shared" si="72"/>
        <v>4.7067816603388523E-3</v>
      </c>
      <c r="AA284" s="46">
        <f t="shared" si="73"/>
        <v>4.3900425629656015E-4</v>
      </c>
      <c r="AB284" s="41">
        <f t="shared" si="60"/>
        <v>1000439.0042562966</v>
      </c>
      <c r="AC284" s="41">
        <f t="shared" si="61"/>
        <v>439.00425629655365</v>
      </c>
      <c r="AD284" s="98">
        <v>-16381.875290225027</v>
      </c>
      <c r="AE284">
        <f t="shared" si="74"/>
        <v>1047734.884065673</v>
      </c>
    </row>
    <row r="285" spans="2:31">
      <c r="B285" s="112">
        <v>43872</v>
      </c>
      <c r="C285">
        <v>49.360897000000001</v>
      </c>
      <c r="D285">
        <v>206.97039799999999</v>
      </c>
      <c r="E285">
        <v>35.993000000000002</v>
      </c>
      <c r="F285">
        <v>52.329268999999996</v>
      </c>
      <c r="G285">
        <v>48.471274999999999</v>
      </c>
      <c r="H285">
        <v>122.31315600000001</v>
      </c>
      <c r="I285">
        <v>230.591644</v>
      </c>
      <c r="J285">
        <v>79.529892000000004</v>
      </c>
      <c r="K285">
        <v>273.33892800000001</v>
      </c>
      <c r="L285">
        <v>77.928886000000006</v>
      </c>
      <c r="M285">
        <v>160.75306699999999</v>
      </c>
      <c r="O285" s="33">
        <v>280</v>
      </c>
      <c r="P285" s="36">
        <f t="shared" si="62"/>
        <v>9.4614041791938452E-3</v>
      </c>
      <c r="Q285" s="36">
        <f t="shared" si="63"/>
        <v>-2.7937600757376658E-2</v>
      </c>
      <c r="R285" s="36">
        <f t="shared" si="64"/>
        <v>1.3005425022314442E-3</v>
      </c>
      <c r="S285" s="36">
        <f t="shared" si="65"/>
        <v>3.2915070413119499E-3</v>
      </c>
      <c r="T285" s="36">
        <f t="shared" si="66"/>
        <v>1.7421623398358933E-2</v>
      </c>
      <c r="U285" s="36">
        <f t="shared" si="67"/>
        <v>1.8859654725472122E-3</v>
      </c>
      <c r="V285" s="36">
        <f t="shared" si="68"/>
        <v>4.249982370065878E-2</v>
      </c>
      <c r="W285" s="36">
        <f t="shared" si="69"/>
        <v>1.0738583601202316E-3</v>
      </c>
      <c r="X285" s="36">
        <f t="shared" si="70"/>
        <v>1.301443001263612E-2</v>
      </c>
      <c r="Y285" s="36">
        <f t="shared" si="71"/>
        <v>-6.0514816381007077E-3</v>
      </c>
      <c r="Z285" s="36">
        <f t="shared" si="72"/>
        <v>1.1935169380122736E-2</v>
      </c>
      <c r="AA285" s="46">
        <f t="shared" si="73"/>
        <v>4.3273814397410959E-2</v>
      </c>
      <c r="AB285" s="41">
        <f t="shared" si="60"/>
        <v>1043273.814397411</v>
      </c>
      <c r="AC285" s="41">
        <f t="shared" si="61"/>
        <v>43273.814397410955</v>
      </c>
      <c r="AD285" s="98">
        <v>-16328.096362922108</v>
      </c>
      <c r="AE285">
        <f t="shared" si="74"/>
        <v>1091008.6984630839</v>
      </c>
    </row>
    <row r="286" spans="2:31">
      <c r="B286" s="112">
        <v>43873</v>
      </c>
      <c r="C286">
        <v>49.964343999999997</v>
      </c>
      <c r="D286">
        <v>210.53660600000001</v>
      </c>
      <c r="E286">
        <v>36.133353999999997</v>
      </c>
      <c r="F286">
        <v>52.131515999999998</v>
      </c>
      <c r="G286">
        <v>49.262416999999999</v>
      </c>
      <c r="H286">
        <v>122.31315600000001</v>
      </c>
      <c r="I286">
        <v>232.323746</v>
      </c>
      <c r="J286">
        <v>79.265320000000003</v>
      </c>
      <c r="K286">
        <v>285.26745599999998</v>
      </c>
      <c r="L286">
        <v>79.779503000000005</v>
      </c>
      <c r="M286">
        <v>162.23541299999999</v>
      </c>
      <c r="O286" s="33">
        <v>281</v>
      </c>
      <c r="P286" s="36">
        <f t="shared" si="62"/>
        <v>1.2151078995717844E-2</v>
      </c>
      <c r="Q286" s="36">
        <f t="shared" si="63"/>
        <v>1.708376003278702E-2</v>
      </c>
      <c r="R286" s="36">
        <f t="shared" si="64"/>
        <v>3.8918971880983568E-3</v>
      </c>
      <c r="S286" s="36">
        <f t="shared" si="65"/>
        <v>-3.7861717434722999E-3</v>
      </c>
      <c r="T286" s="36">
        <f t="shared" si="66"/>
        <v>1.6190103225941114E-2</v>
      </c>
      <c r="U286" s="36">
        <f t="shared" si="67"/>
        <v>0</v>
      </c>
      <c r="V286" s="36">
        <f t="shared" si="68"/>
        <v>7.4834845456397663E-3</v>
      </c>
      <c r="W286" s="36">
        <f t="shared" si="69"/>
        <v>-3.3322446121867594E-3</v>
      </c>
      <c r="X286" s="36">
        <f t="shared" si="70"/>
        <v>4.271466263901505E-2</v>
      </c>
      <c r="Y286" s="36">
        <f t="shared" si="71"/>
        <v>2.3469923953093424E-2</v>
      </c>
      <c r="Z286" s="36">
        <f t="shared" si="72"/>
        <v>9.179004822708876E-3</v>
      </c>
      <c r="AA286" s="46">
        <f t="shared" si="73"/>
        <v>2.0435278972168843E-2</v>
      </c>
      <c r="AB286" s="41">
        <f t="shared" si="60"/>
        <v>1020435.2789721688</v>
      </c>
      <c r="AC286" s="41">
        <f t="shared" si="61"/>
        <v>20435.278972168802</v>
      </c>
      <c r="AD286" s="98">
        <v>-16304.051505190786</v>
      </c>
      <c r="AE286">
        <f t="shared" si="74"/>
        <v>1111443.9774352526</v>
      </c>
    </row>
    <row r="287" spans="2:31">
      <c r="B287" s="112">
        <v>43874</v>
      </c>
      <c r="C287">
        <v>49.687088000000003</v>
      </c>
      <c r="D287">
        <v>212.91409300000001</v>
      </c>
      <c r="E287">
        <v>36.629275999999997</v>
      </c>
      <c r="F287">
        <v>52.045527999999997</v>
      </c>
      <c r="G287">
        <v>49.004840999999999</v>
      </c>
      <c r="H287">
        <v>122.20678700000001</v>
      </c>
      <c r="I287">
        <v>232.97671500000001</v>
      </c>
      <c r="J287">
        <v>79.922507999999993</v>
      </c>
      <c r="K287">
        <v>284.064301</v>
      </c>
      <c r="L287">
        <v>79.211403000000004</v>
      </c>
      <c r="M287">
        <v>161.22515899999999</v>
      </c>
      <c r="O287" s="33">
        <v>282</v>
      </c>
      <c r="P287" s="36">
        <f t="shared" si="62"/>
        <v>-5.5645304808567744E-3</v>
      </c>
      <c r="Q287" s="36">
        <f t="shared" si="63"/>
        <v>1.1229226864442925E-2</v>
      </c>
      <c r="R287" s="36">
        <f t="shared" si="64"/>
        <v>1.3631439082631234E-2</v>
      </c>
      <c r="S287" s="36">
        <f t="shared" si="65"/>
        <v>-1.6508055177218851E-3</v>
      </c>
      <c r="T287" s="36">
        <f t="shared" si="66"/>
        <v>-5.2423685191436047E-3</v>
      </c>
      <c r="U287" s="36">
        <f t="shared" si="67"/>
        <v>-8.7002315970267365E-4</v>
      </c>
      <c r="V287" s="36">
        <f t="shared" si="68"/>
        <v>2.8066571317552896E-3</v>
      </c>
      <c r="W287" s="36">
        <f t="shared" si="69"/>
        <v>8.2568088514804964E-3</v>
      </c>
      <c r="X287" s="36">
        <f t="shared" si="70"/>
        <v>-4.2265578066997597E-3</v>
      </c>
      <c r="Y287" s="36">
        <f t="shared" si="71"/>
        <v>-7.1463510969950669E-3</v>
      </c>
      <c r="Z287" s="36">
        <f t="shared" si="72"/>
        <v>-6.2465559787719411E-3</v>
      </c>
      <c r="AA287" s="46">
        <f t="shared" si="73"/>
        <v>3.4572226258371575E-4</v>
      </c>
      <c r="AB287" s="41">
        <f t="shared" si="60"/>
        <v>1000345.7222625837</v>
      </c>
      <c r="AC287" s="41">
        <f t="shared" si="61"/>
        <v>345.722262583673</v>
      </c>
      <c r="AD287" s="98">
        <v>-16277.444368914585</v>
      </c>
      <c r="AE287">
        <f t="shared" si="74"/>
        <v>1111789.6996978363</v>
      </c>
    </row>
    <row r="288" spans="2:31">
      <c r="B288" s="112">
        <v>43875</v>
      </c>
      <c r="C288">
        <v>49.458748</v>
      </c>
      <c r="D288">
        <v>213.952988</v>
      </c>
      <c r="E288">
        <v>36.769618999999999</v>
      </c>
      <c r="F288">
        <v>51.916556999999997</v>
      </c>
      <c r="G288">
        <v>48.848446000000003</v>
      </c>
      <c r="H288">
        <v>121.834518</v>
      </c>
      <c r="I288">
        <v>232.387238</v>
      </c>
      <c r="J288">
        <v>80.485816999999997</v>
      </c>
      <c r="K288">
        <v>280.84948700000001</v>
      </c>
      <c r="L288">
        <v>79.230903999999995</v>
      </c>
      <c r="M288">
        <v>158.685303</v>
      </c>
      <c r="O288" s="33">
        <v>283</v>
      </c>
      <c r="P288" s="36">
        <f t="shared" si="62"/>
        <v>-4.6061521679461219E-3</v>
      </c>
      <c r="Q288" s="36">
        <f t="shared" si="63"/>
        <v>4.8675435396672451E-3</v>
      </c>
      <c r="R288" s="36">
        <f t="shared" si="64"/>
        <v>3.8241221759605735E-3</v>
      </c>
      <c r="S288" s="36">
        <f t="shared" si="65"/>
        <v>-2.4811173450687493E-3</v>
      </c>
      <c r="T288" s="36">
        <f t="shared" si="66"/>
        <v>-3.1965228345812373E-3</v>
      </c>
      <c r="U288" s="36">
        <f t="shared" si="67"/>
        <v>-3.0508711527408162E-3</v>
      </c>
      <c r="V288" s="36">
        <f t="shared" si="68"/>
        <v>-2.5334034210357905E-3</v>
      </c>
      <c r="W288" s="36">
        <f t="shared" si="69"/>
        <v>7.0234673371842356E-3</v>
      </c>
      <c r="X288" s="36">
        <f t="shared" si="70"/>
        <v>-1.1381732126769116E-2</v>
      </c>
      <c r="Y288" s="36">
        <f t="shared" si="71"/>
        <v>2.4615900219711323E-4</v>
      </c>
      <c r="Z288" s="36">
        <f t="shared" si="72"/>
        <v>-1.5878876547104251E-2</v>
      </c>
      <c r="AA288" s="46">
        <f t="shared" si="73"/>
        <v>4.2864809813440525E-3</v>
      </c>
      <c r="AB288" s="41">
        <f t="shared" si="60"/>
        <v>1004286.480981344</v>
      </c>
      <c r="AC288" s="41">
        <f t="shared" si="61"/>
        <v>4286.4809813440079</v>
      </c>
      <c r="AD288" s="98">
        <v>-16144.033791872673</v>
      </c>
      <c r="AE288">
        <f t="shared" si="74"/>
        <v>1116076.1806791802</v>
      </c>
    </row>
    <row r="289" spans="2:31">
      <c r="B289" s="112">
        <v>43879</v>
      </c>
      <c r="C289">
        <v>48.830837000000002</v>
      </c>
      <c r="D289">
        <v>217.569153</v>
      </c>
      <c r="E289">
        <v>37.312317</v>
      </c>
      <c r="F289">
        <v>52.071323</v>
      </c>
      <c r="G289">
        <v>49.161228000000001</v>
      </c>
      <c r="H289">
        <v>120.22138200000001</v>
      </c>
      <c r="I289">
        <v>229.37638899999999</v>
      </c>
      <c r="J289">
        <v>81.187111000000002</v>
      </c>
      <c r="K289">
        <v>284.00796500000001</v>
      </c>
      <c r="L289">
        <v>77.780158999999998</v>
      </c>
      <c r="M289">
        <v>157.01416</v>
      </c>
      <c r="O289" s="33">
        <v>284</v>
      </c>
      <c r="P289" s="36">
        <f t="shared" si="62"/>
        <v>-1.2776929359884186E-2</v>
      </c>
      <c r="Q289" s="36">
        <f t="shared" si="63"/>
        <v>1.6760436177397035E-2</v>
      </c>
      <c r="R289" s="36">
        <f t="shared" si="64"/>
        <v>1.4651553066596804E-2</v>
      </c>
      <c r="S289" s="36">
        <f t="shared" si="65"/>
        <v>2.9766183188308206E-3</v>
      </c>
      <c r="T289" s="36">
        <f t="shared" si="66"/>
        <v>6.3826977296889929E-3</v>
      </c>
      <c r="U289" s="36">
        <f t="shared" si="67"/>
        <v>-1.3328821004301701E-2</v>
      </c>
      <c r="V289" s="36">
        <f t="shared" si="68"/>
        <v>-1.3040835152119462E-2</v>
      </c>
      <c r="W289" s="36">
        <f t="shared" si="69"/>
        <v>8.6755204748783475E-3</v>
      </c>
      <c r="X289" s="36">
        <f t="shared" si="70"/>
        <v>1.1183391163633089E-2</v>
      </c>
      <c r="Y289" s="36">
        <f t="shared" si="71"/>
        <v>-1.8480051778752272E-2</v>
      </c>
      <c r="Z289" s="36">
        <f t="shared" si="72"/>
        <v>-1.0587022184121751E-2</v>
      </c>
      <c r="AA289" s="46">
        <f t="shared" si="73"/>
        <v>-1.1458578739127886E-2</v>
      </c>
      <c r="AB289" s="41">
        <f t="shared" si="60"/>
        <v>988541.42126087216</v>
      </c>
      <c r="AC289" s="41">
        <f t="shared" si="61"/>
        <v>-11458.578739127843</v>
      </c>
      <c r="AD289" s="98">
        <v>-16048.140966265113</v>
      </c>
      <c r="AE289">
        <f t="shared" si="74"/>
        <v>1104617.6019400524</v>
      </c>
    </row>
    <row r="290" spans="2:31">
      <c r="B290" s="112">
        <v>43880</v>
      </c>
      <c r="C290">
        <v>49.205952000000003</v>
      </c>
      <c r="D290">
        <v>217.259491</v>
      </c>
      <c r="E290">
        <v>36.704124</v>
      </c>
      <c r="F290">
        <v>51.546832999999999</v>
      </c>
      <c r="G290">
        <v>49.216419000000002</v>
      </c>
      <c r="H290">
        <v>121.86114499999999</v>
      </c>
      <c r="I290">
        <v>224.99615499999999</v>
      </c>
      <c r="J290">
        <v>80.782677000000007</v>
      </c>
      <c r="K290">
        <v>286.98764</v>
      </c>
      <c r="L290">
        <v>78.906609000000003</v>
      </c>
      <c r="M290">
        <v>155.72067300000001</v>
      </c>
      <c r="O290" s="33">
        <v>285</v>
      </c>
      <c r="P290" s="36">
        <f t="shared" si="62"/>
        <v>7.6525727626160561E-3</v>
      </c>
      <c r="Q290" s="36">
        <f t="shared" si="63"/>
        <v>-1.4242946347791476E-3</v>
      </c>
      <c r="R290" s="36">
        <f t="shared" si="64"/>
        <v>-1.6434367298548705E-2</v>
      </c>
      <c r="S290" s="36">
        <f t="shared" si="65"/>
        <v>-1.0123601880285747E-2</v>
      </c>
      <c r="T290" s="36">
        <f t="shared" si="66"/>
        <v>1.1220232943802541E-3</v>
      </c>
      <c r="U290" s="36">
        <f t="shared" si="67"/>
        <v>1.3547347668076949E-2</v>
      </c>
      <c r="V290" s="36">
        <f t="shared" si="68"/>
        <v>-1.9280961206816292E-2</v>
      </c>
      <c r="W290" s="36">
        <f t="shared" si="69"/>
        <v>-4.9939540642488034E-3</v>
      </c>
      <c r="X290" s="36">
        <f t="shared" si="70"/>
        <v>1.0436865087576349E-2</v>
      </c>
      <c r="Y290" s="36">
        <f t="shared" si="71"/>
        <v>1.4378615649534552E-2</v>
      </c>
      <c r="Z290" s="36">
        <f t="shared" si="72"/>
        <v>-8.2721477714754067E-3</v>
      </c>
      <c r="AA290" s="46">
        <f t="shared" si="73"/>
        <v>5.1691610758709938E-3</v>
      </c>
      <c r="AB290" s="41">
        <f t="shared" si="60"/>
        <v>1005169.161075871</v>
      </c>
      <c r="AC290" s="41">
        <f t="shared" si="61"/>
        <v>5169.1610758709721</v>
      </c>
      <c r="AD290" s="98">
        <v>-15968.309129765606</v>
      </c>
      <c r="AE290">
        <f t="shared" si="74"/>
        <v>1109786.7630159233</v>
      </c>
    </row>
    <row r="291" spans="2:31">
      <c r="B291" s="112">
        <v>43881</v>
      </c>
      <c r="C291">
        <v>48.814526000000001</v>
      </c>
      <c r="D291">
        <v>214.35256999999999</v>
      </c>
      <c r="E291">
        <v>36.707241000000003</v>
      </c>
      <c r="F291">
        <v>51.661194000000002</v>
      </c>
      <c r="G291">
        <v>48.342483999999999</v>
      </c>
      <c r="H291">
        <v>121.86114499999999</v>
      </c>
      <c r="I291">
        <v>224.488327</v>
      </c>
      <c r="J291">
        <v>81.385040000000004</v>
      </c>
      <c r="K291">
        <v>283.99847399999999</v>
      </c>
      <c r="L291">
        <v>78.097115000000002</v>
      </c>
      <c r="M291">
        <v>156.570435</v>
      </c>
      <c r="O291" s="33">
        <v>286</v>
      </c>
      <c r="P291" s="36">
        <f t="shared" si="62"/>
        <v>-7.9866592906513954E-3</v>
      </c>
      <c r="Q291" s="36">
        <f t="shared" si="63"/>
        <v>-1.347026747927796E-2</v>
      </c>
      <c r="R291" s="36">
        <f t="shared" si="64"/>
        <v>8.4918731639812851E-5</v>
      </c>
      <c r="S291" s="36">
        <f t="shared" si="65"/>
        <v>2.2161269840828956E-3</v>
      </c>
      <c r="T291" s="36">
        <f t="shared" si="66"/>
        <v>-1.7916527367643882E-2</v>
      </c>
      <c r="U291" s="36">
        <f t="shared" si="67"/>
        <v>0</v>
      </c>
      <c r="V291" s="36">
        <f t="shared" si="68"/>
        <v>-2.2596028846777689E-3</v>
      </c>
      <c r="W291" s="36">
        <f t="shared" si="69"/>
        <v>7.4289233572939727E-3</v>
      </c>
      <c r="X291" s="36">
        <f t="shared" si="70"/>
        <v>-1.0470283722821511E-2</v>
      </c>
      <c r="Y291" s="36">
        <f t="shared" si="71"/>
        <v>-1.0311872259748375E-2</v>
      </c>
      <c r="Z291" s="36">
        <f t="shared" si="72"/>
        <v>5.4421280369290684E-3</v>
      </c>
      <c r="AA291" s="46">
        <f t="shared" si="73"/>
        <v>-2.4099407639500196E-2</v>
      </c>
      <c r="AB291" s="41">
        <f t="shared" si="60"/>
        <v>975900.59236049978</v>
      </c>
      <c r="AC291" s="41">
        <f t="shared" si="61"/>
        <v>-24099.407639500219</v>
      </c>
      <c r="AD291" s="98">
        <v>-15936.849657467101</v>
      </c>
      <c r="AE291">
        <f t="shared" si="74"/>
        <v>1085687.3553764231</v>
      </c>
    </row>
    <row r="292" spans="2:31">
      <c r="B292" s="112">
        <v>43882</v>
      </c>
      <c r="C292">
        <v>48.219234</v>
      </c>
      <c r="D292">
        <v>209.95723000000001</v>
      </c>
      <c r="E292">
        <v>36.984839999999998</v>
      </c>
      <c r="F292">
        <v>51.72184</v>
      </c>
      <c r="G292">
        <v>48.232093999999996</v>
      </c>
      <c r="H292">
        <v>120.37209300000001</v>
      </c>
      <c r="I292">
        <v>224.00770600000001</v>
      </c>
      <c r="J292">
        <v>77.598877000000002</v>
      </c>
      <c r="K292">
        <v>283.34042399999998</v>
      </c>
      <c r="L292">
        <v>76.329391000000001</v>
      </c>
      <c r="M292">
        <v>167.52271999999999</v>
      </c>
      <c r="O292" s="33">
        <v>287</v>
      </c>
      <c r="P292" s="36">
        <f t="shared" si="62"/>
        <v>-1.2269945398238131E-2</v>
      </c>
      <c r="Q292" s="36">
        <f t="shared" si="63"/>
        <v>-2.0718339400592093E-2</v>
      </c>
      <c r="R292" s="36">
        <f t="shared" si="64"/>
        <v>7.5340609010620049E-3</v>
      </c>
      <c r="S292" s="36">
        <f t="shared" si="65"/>
        <v>1.1732293899679687E-3</v>
      </c>
      <c r="T292" s="36">
        <f t="shared" si="66"/>
        <v>-2.2861098720531881E-3</v>
      </c>
      <c r="U292" s="36">
        <f t="shared" si="67"/>
        <v>-1.2294520510460247E-2</v>
      </c>
      <c r="V292" s="36">
        <f t="shared" si="68"/>
        <v>-2.143257235810389E-3</v>
      </c>
      <c r="W292" s="36">
        <f t="shared" si="69"/>
        <v>-4.7638516899428537E-2</v>
      </c>
      <c r="X292" s="36">
        <f t="shared" si="70"/>
        <v>-2.3197785218702833E-3</v>
      </c>
      <c r="Y292" s="36">
        <f t="shared" si="71"/>
        <v>-2.2895049078400797E-2</v>
      </c>
      <c r="Z292" s="36">
        <f t="shared" si="72"/>
        <v>6.7613011228056699E-2</v>
      </c>
      <c r="AA292" s="46">
        <f t="shared" si="73"/>
        <v>-5.8644448147145742E-2</v>
      </c>
      <c r="AB292" s="41">
        <f t="shared" si="60"/>
        <v>941355.5518528542</v>
      </c>
      <c r="AC292" s="41">
        <f t="shared" si="61"/>
        <v>-58644.448147145798</v>
      </c>
      <c r="AD292" s="98">
        <v>-15910.639870668296</v>
      </c>
      <c r="AE292">
        <f t="shared" si="74"/>
        <v>1027042.9072292773</v>
      </c>
    </row>
    <row r="293" spans="2:31">
      <c r="B293" s="112">
        <v>43885</v>
      </c>
      <c r="C293">
        <v>45.960346000000001</v>
      </c>
      <c r="D293">
        <v>200.50726299999999</v>
      </c>
      <c r="E293">
        <v>36.279944999999998</v>
      </c>
      <c r="F293">
        <v>50.058418000000003</v>
      </c>
      <c r="G293">
        <v>46.410629</v>
      </c>
      <c r="H293">
        <v>117.13698599999999</v>
      </c>
      <c r="I293">
        <v>222.28465299999999</v>
      </c>
      <c r="J293">
        <v>76.488861</v>
      </c>
      <c r="K293">
        <v>261.11914100000001</v>
      </c>
      <c r="L293">
        <v>72.703711999999996</v>
      </c>
      <c r="M293">
        <v>162.26371800000001</v>
      </c>
      <c r="O293" s="33">
        <v>288</v>
      </c>
      <c r="P293" s="36">
        <f t="shared" si="62"/>
        <v>-4.7979005864486994E-2</v>
      </c>
      <c r="Q293" s="36">
        <f t="shared" si="63"/>
        <v>-4.605337277849255E-2</v>
      </c>
      <c r="R293" s="36">
        <f t="shared" si="64"/>
        <v>-1.9242989693316555E-2</v>
      </c>
      <c r="S293" s="36">
        <f t="shared" si="65"/>
        <v>-3.2689446023502072E-2</v>
      </c>
      <c r="T293" s="36">
        <f t="shared" si="66"/>
        <v>-3.8496143823994577E-2</v>
      </c>
      <c r="U293" s="36">
        <f t="shared" si="67"/>
        <v>-2.7243649859209188E-2</v>
      </c>
      <c r="V293" s="36">
        <f t="shared" si="68"/>
        <v>-7.7216717989942269E-3</v>
      </c>
      <c r="W293" s="36">
        <f t="shared" si="69"/>
        <v>-1.4407833047471461E-2</v>
      </c>
      <c r="X293" s="36">
        <f t="shared" si="70"/>
        <v>-8.1672304290377057E-2</v>
      </c>
      <c r="Y293" s="36">
        <f t="shared" si="71"/>
        <v>-4.8665624881024952E-2</v>
      </c>
      <c r="Z293" s="36">
        <f t="shared" si="72"/>
        <v>-3.1896083311266935E-2</v>
      </c>
      <c r="AA293" s="46">
        <f t="shared" si="73"/>
        <v>-2.4718029808115667E-2</v>
      </c>
      <c r="AB293" s="41">
        <f t="shared" si="60"/>
        <v>975281.97019188432</v>
      </c>
      <c r="AC293" s="41">
        <f t="shared" si="61"/>
        <v>-24718.02980811568</v>
      </c>
      <c r="AD293" s="98">
        <v>-15884.852486310527</v>
      </c>
      <c r="AE293">
        <f t="shared" si="74"/>
        <v>1002324.8774211616</v>
      </c>
    </row>
    <row r="294" spans="2:31">
      <c r="B294" s="112">
        <v>43886</v>
      </c>
      <c r="C294">
        <v>44.198917000000002</v>
      </c>
      <c r="D294">
        <v>196.56144699999999</v>
      </c>
      <c r="E294">
        <v>35.677979000000001</v>
      </c>
      <c r="F294">
        <v>49.192059</v>
      </c>
      <c r="G294">
        <v>43.669227999999997</v>
      </c>
      <c r="H294">
        <v>111.907646</v>
      </c>
      <c r="I294">
        <v>223.21868900000001</v>
      </c>
      <c r="J294">
        <v>75.938147999999998</v>
      </c>
      <c r="K294">
        <v>247.583359</v>
      </c>
      <c r="L294">
        <v>70.241089000000002</v>
      </c>
      <c r="M294">
        <v>157.344604</v>
      </c>
      <c r="O294" s="33">
        <v>289</v>
      </c>
      <c r="P294" s="36">
        <f t="shared" si="62"/>
        <v>-3.907869471665943E-2</v>
      </c>
      <c r="Q294" s="36">
        <f t="shared" si="63"/>
        <v>-1.9875380723748785E-2</v>
      </c>
      <c r="R294" s="36">
        <f t="shared" si="64"/>
        <v>-1.6731445528130103E-2</v>
      </c>
      <c r="S294" s="36">
        <f t="shared" si="65"/>
        <v>-1.7458475394302418E-2</v>
      </c>
      <c r="T294" s="36">
        <f t="shared" si="66"/>
        <v>-6.0884816973428089E-2</v>
      </c>
      <c r="U294" s="36">
        <f t="shared" si="67"/>
        <v>-4.5670128586138538E-2</v>
      </c>
      <c r="V294" s="36">
        <f t="shared" si="68"/>
        <v>4.1931778306420796E-3</v>
      </c>
      <c r="W294" s="36">
        <f t="shared" si="69"/>
        <v>-7.2259555557095513E-3</v>
      </c>
      <c r="X294" s="36">
        <f t="shared" si="70"/>
        <v>-5.3229452751685835E-2</v>
      </c>
      <c r="Y294" s="36">
        <f t="shared" si="71"/>
        <v>-3.4458989190171652E-2</v>
      </c>
      <c r="Z294" s="36">
        <f t="shared" si="72"/>
        <v>-3.078457060142353E-2</v>
      </c>
      <c r="AA294" s="46">
        <f t="shared" si="73"/>
        <v>-4.1465481097491139E-2</v>
      </c>
      <c r="AB294" s="41">
        <f t="shared" si="60"/>
        <v>958534.51890250889</v>
      </c>
      <c r="AC294" s="41">
        <f t="shared" si="61"/>
        <v>-41465.481097491109</v>
      </c>
      <c r="AD294" s="98">
        <v>-15872.320910162874</v>
      </c>
      <c r="AE294">
        <f t="shared" si="74"/>
        <v>960859.39632367052</v>
      </c>
    </row>
    <row r="295" spans="2:31">
      <c r="B295" s="112">
        <v>43887</v>
      </c>
      <c r="C295">
        <v>43.228496999999997</v>
      </c>
      <c r="D295">
        <v>196.990982</v>
      </c>
      <c r="E295">
        <v>35.487720000000003</v>
      </c>
      <c r="F295">
        <v>48.611595000000001</v>
      </c>
      <c r="G295">
        <v>43.476036000000001</v>
      </c>
      <c r="H295">
        <v>112.244461</v>
      </c>
      <c r="I295">
        <v>220.071854</v>
      </c>
      <c r="J295">
        <v>75.456276000000003</v>
      </c>
      <c r="K295">
        <v>247.21670499999999</v>
      </c>
      <c r="L295">
        <v>71.355354000000005</v>
      </c>
      <c r="M295">
        <v>157.59957900000001</v>
      </c>
      <c r="O295" s="33">
        <v>290</v>
      </c>
      <c r="P295" s="36">
        <f t="shared" si="62"/>
        <v>-2.220035596844144E-2</v>
      </c>
      <c r="Q295" s="36">
        <f t="shared" si="63"/>
        <v>2.1828612347708732E-3</v>
      </c>
      <c r="R295" s="36">
        <f t="shared" si="64"/>
        <v>-5.346942585039388E-3</v>
      </c>
      <c r="S295" s="36">
        <f t="shared" si="65"/>
        <v>-1.1870125334842238E-2</v>
      </c>
      <c r="T295" s="36">
        <f t="shared" si="66"/>
        <v>-4.4337995577109482E-3</v>
      </c>
      <c r="U295" s="36">
        <f t="shared" si="67"/>
        <v>3.0052383446402902E-3</v>
      </c>
      <c r="V295" s="36">
        <f t="shared" si="68"/>
        <v>-1.4197856962541954E-2</v>
      </c>
      <c r="W295" s="36">
        <f t="shared" si="69"/>
        <v>-6.3658041627618379E-3</v>
      </c>
      <c r="X295" s="36">
        <f t="shared" si="70"/>
        <v>-1.4820291822364316E-3</v>
      </c>
      <c r="Y295" s="36">
        <f t="shared" si="71"/>
        <v>1.5738926456983212E-2</v>
      </c>
      <c r="Z295" s="36">
        <f t="shared" si="72"/>
        <v>1.6191761554544342E-3</v>
      </c>
      <c r="AA295" s="46">
        <f t="shared" si="73"/>
        <v>-1.6901276694119585E-2</v>
      </c>
      <c r="AB295" s="41">
        <f t="shared" si="60"/>
        <v>983098.72330588044</v>
      </c>
      <c r="AC295" s="41">
        <f t="shared" si="61"/>
        <v>-16901.276694119559</v>
      </c>
      <c r="AD295" s="98">
        <v>-15809.33806082001</v>
      </c>
      <c r="AE295">
        <f t="shared" si="74"/>
        <v>943958.11962955096</v>
      </c>
    </row>
    <row r="296" spans="2:31">
      <c r="B296" s="112">
        <v>43888</v>
      </c>
      <c r="C296">
        <v>40.627124999999999</v>
      </c>
      <c r="D296">
        <v>189.548889</v>
      </c>
      <c r="E296">
        <v>34.433506000000001</v>
      </c>
      <c r="F296">
        <v>47.433337999999999</v>
      </c>
      <c r="G296">
        <v>41.726256999999997</v>
      </c>
      <c r="H296">
        <v>107.57352400000001</v>
      </c>
      <c r="I296">
        <v>211.23886100000001</v>
      </c>
      <c r="J296">
        <v>71.584075999999996</v>
      </c>
      <c r="K296">
        <v>238.68164100000001</v>
      </c>
      <c r="L296">
        <v>66.690978999999999</v>
      </c>
      <c r="M296">
        <v>151.05654899999999</v>
      </c>
      <c r="O296" s="33">
        <v>291</v>
      </c>
      <c r="P296" s="36">
        <f t="shared" si="62"/>
        <v>-6.2063983578372631E-2</v>
      </c>
      <c r="Q296" s="36">
        <f t="shared" si="63"/>
        <v>-3.8510970345622605E-2</v>
      </c>
      <c r="R296" s="36">
        <f t="shared" si="64"/>
        <v>-3.015661918012395E-2</v>
      </c>
      <c r="S296" s="36">
        <f t="shared" si="65"/>
        <v>-2.4536767886231894E-2</v>
      </c>
      <c r="T296" s="36">
        <f t="shared" si="66"/>
        <v>-4.10792948256841E-2</v>
      </c>
      <c r="U296" s="36">
        <f t="shared" si="67"/>
        <v>-4.2504622222737716E-2</v>
      </c>
      <c r="V296" s="36">
        <f t="shared" si="68"/>
        <v>-4.0964566265154018E-2</v>
      </c>
      <c r="W296" s="36">
        <f t="shared" si="69"/>
        <v>-5.2680715672111848E-2</v>
      </c>
      <c r="X296" s="36">
        <f t="shared" si="70"/>
        <v>-3.513468221668932E-2</v>
      </c>
      <c r="Y296" s="36">
        <f t="shared" si="71"/>
        <v>-6.7602683251476475E-2</v>
      </c>
      <c r="Z296" s="36">
        <f t="shared" si="72"/>
        <v>-4.2403242703130242E-2</v>
      </c>
      <c r="AA296" s="46">
        <f t="shared" si="73"/>
        <v>-5.5911970691478761E-2</v>
      </c>
      <c r="AB296" s="41">
        <f t="shared" si="60"/>
        <v>944088.02930852119</v>
      </c>
      <c r="AC296" s="41">
        <f t="shared" si="61"/>
        <v>-55911.970691478811</v>
      </c>
      <c r="AD296" s="98">
        <v>-15745.735627900693</v>
      </c>
      <c r="AE296">
        <f t="shared" si="74"/>
        <v>888046.14893807215</v>
      </c>
    </row>
    <row r="297" spans="2:31">
      <c r="B297" s="112">
        <v>43889</v>
      </c>
      <c r="C297">
        <v>41.9482</v>
      </c>
      <c r="D297">
        <v>192.266006</v>
      </c>
      <c r="E297">
        <v>33.585147999999997</v>
      </c>
      <c r="F297">
        <v>46.722918999999997</v>
      </c>
      <c r="G297">
        <v>39.717255000000002</v>
      </c>
      <c r="H297">
        <v>102.911438</v>
      </c>
      <c r="I297">
        <v>205.67970299999999</v>
      </c>
      <c r="J297">
        <v>67.823723000000001</v>
      </c>
      <c r="K297">
        <v>239.65919500000001</v>
      </c>
      <c r="L297">
        <v>66.651978</v>
      </c>
      <c r="M297">
        <v>147.742493</v>
      </c>
      <c r="O297" s="33">
        <v>292</v>
      </c>
      <c r="P297" s="36">
        <f t="shared" si="62"/>
        <v>3.1999576794345105E-2</v>
      </c>
      <c r="Q297" s="36">
        <f t="shared" si="63"/>
        <v>1.4232880402166331E-2</v>
      </c>
      <c r="R297" s="36">
        <f t="shared" si="64"/>
        <v>-2.4946156527410938E-2</v>
      </c>
      <c r="S297" s="36">
        <f t="shared" si="65"/>
        <v>-1.5090499647232707E-2</v>
      </c>
      <c r="T297" s="36">
        <f t="shared" si="66"/>
        <v>-4.9344866890449729E-2</v>
      </c>
      <c r="U297" s="36">
        <f t="shared" si="67"/>
        <v>-4.4305764845362486E-2</v>
      </c>
      <c r="V297" s="36">
        <f t="shared" si="68"/>
        <v>-2.6669416887051812E-2</v>
      </c>
      <c r="W297" s="36">
        <f t="shared" si="69"/>
        <v>-5.3960616495000696E-2</v>
      </c>
      <c r="X297" s="36">
        <f t="shared" si="70"/>
        <v>4.0872753791108525E-3</v>
      </c>
      <c r="Y297" s="36">
        <f t="shared" si="71"/>
        <v>-5.8497279480841538E-4</v>
      </c>
      <c r="Z297" s="36">
        <f t="shared" si="72"/>
        <v>-2.2183417200533108E-2</v>
      </c>
      <c r="AA297" s="46">
        <f t="shared" si="73"/>
        <v>-3.0616050361054123E-2</v>
      </c>
      <c r="AB297" s="41">
        <f t="shared" si="60"/>
        <v>969383.94963894587</v>
      </c>
      <c r="AC297" s="41">
        <f t="shared" si="61"/>
        <v>-30616.050361054135</v>
      </c>
      <c r="AD297" s="98">
        <v>-15698.657322846004</v>
      </c>
      <c r="AE297">
        <f t="shared" si="74"/>
        <v>857430.09857701801</v>
      </c>
    </row>
    <row r="298" spans="2:31">
      <c r="B298" s="112">
        <v>43892</v>
      </c>
      <c r="C298">
        <v>43.937969000000002</v>
      </c>
      <c r="D298">
        <v>196.231796</v>
      </c>
      <c r="E298">
        <v>36.142707999999999</v>
      </c>
      <c r="F298">
        <v>48.369014999999997</v>
      </c>
      <c r="G298">
        <v>41.615161999999998</v>
      </c>
      <c r="H298">
        <v>107.706451</v>
      </c>
      <c r="I298">
        <v>218.33062699999999</v>
      </c>
      <c r="J298">
        <v>72.737137000000004</v>
      </c>
      <c r="K298">
        <v>256.71994000000001</v>
      </c>
      <c r="L298">
        <v>72.857315</v>
      </c>
      <c r="M298">
        <v>154.76705899999999</v>
      </c>
      <c r="O298" s="33">
        <v>293</v>
      </c>
      <c r="P298" s="36">
        <f t="shared" si="62"/>
        <v>4.6343319998560208E-2</v>
      </c>
      <c r="Q298" s="36">
        <f t="shared" si="63"/>
        <v>2.0416732027441695E-2</v>
      </c>
      <c r="R298" s="36">
        <f t="shared" si="64"/>
        <v>7.3391267743166816E-2</v>
      </c>
      <c r="S298" s="36">
        <f t="shared" si="65"/>
        <v>3.462460760149192E-2</v>
      </c>
      <c r="T298" s="36">
        <f t="shared" si="66"/>
        <v>4.6678843990064965E-2</v>
      </c>
      <c r="U298" s="36">
        <f t="shared" si="67"/>
        <v>4.5540687107808474E-2</v>
      </c>
      <c r="V298" s="36">
        <f t="shared" si="68"/>
        <v>5.9690432504544727E-2</v>
      </c>
      <c r="W298" s="36">
        <f t="shared" si="69"/>
        <v>6.9940048920213646E-2</v>
      </c>
      <c r="X298" s="36">
        <f t="shared" si="70"/>
        <v>6.8767869760319636E-2</v>
      </c>
      <c r="Y298" s="36">
        <f t="shared" si="71"/>
        <v>8.9018215801658362E-2</v>
      </c>
      <c r="Z298" s="36">
        <f t="shared" si="72"/>
        <v>4.645029515672576E-2</v>
      </c>
      <c r="AA298" s="46">
        <f t="shared" si="73"/>
        <v>6.3439603637681918E-2</v>
      </c>
      <c r="AB298" s="41">
        <f t="shared" si="60"/>
        <v>1063439.6036376818</v>
      </c>
      <c r="AC298" s="41">
        <f t="shared" si="61"/>
        <v>63439.603637681808</v>
      </c>
      <c r="AD298" s="98">
        <v>-15619.125420304714</v>
      </c>
      <c r="AE298">
        <f t="shared" si="74"/>
        <v>920869.70221469982</v>
      </c>
    </row>
    <row r="299" spans="2:31">
      <c r="B299" s="112">
        <v>43893</v>
      </c>
      <c r="C299">
        <v>41.834026000000001</v>
      </c>
      <c r="D299">
        <v>185.69297800000001</v>
      </c>
      <c r="E299">
        <v>35.216366000000001</v>
      </c>
      <c r="F299">
        <v>48.464306000000001</v>
      </c>
      <c r="G299">
        <v>40.402343999999999</v>
      </c>
      <c r="H299">
        <v>103.664818</v>
      </c>
      <c r="I299">
        <v>220.05371099999999</v>
      </c>
      <c r="J299">
        <v>72.143378999999996</v>
      </c>
      <c r="K299">
        <v>245.71275299999999</v>
      </c>
      <c r="L299">
        <v>70.543434000000005</v>
      </c>
      <c r="M299">
        <v>148.96994000000001</v>
      </c>
      <c r="O299" s="33">
        <v>294</v>
      </c>
      <c r="P299" s="36">
        <f t="shared" si="62"/>
        <v>-4.906881623153999E-2</v>
      </c>
      <c r="Q299" s="36">
        <f t="shared" si="63"/>
        <v>-5.5201939158715227E-2</v>
      </c>
      <c r="R299" s="36">
        <f t="shared" si="64"/>
        <v>-2.5964295448200149E-2</v>
      </c>
      <c r="S299" s="36">
        <f t="shared" si="65"/>
        <v>1.9681454643058344E-3</v>
      </c>
      <c r="T299" s="36">
        <f t="shared" si="66"/>
        <v>-2.9576768931586075E-2</v>
      </c>
      <c r="U299" s="36">
        <f t="shared" si="67"/>
        <v>-3.8246689678285123E-2</v>
      </c>
      <c r="V299" s="36">
        <f t="shared" si="68"/>
        <v>7.8611059934394333E-3</v>
      </c>
      <c r="W299" s="36">
        <f t="shared" si="69"/>
        <v>-8.1965655648814431E-3</v>
      </c>
      <c r="X299" s="36">
        <f t="shared" si="70"/>
        <v>-4.3822580141872437E-2</v>
      </c>
      <c r="Y299" s="36">
        <f t="shared" si="71"/>
        <v>-3.227433418327675E-2</v>
      </c>
      <c r="Z299" s="36">
        <f t="shared" si="72"/>
        <v>-3.81766007277132E-2</v>
      </c>
      <c r="AA299" s="46">
        <f t="shared" si="73"/>
        <v>-2.1009514215222493E-2</v>
      </c>
      <c r="AB299" s="41">
        <f t="shared" si="60"/>
        <v>978990.48578477756</v>
      </c>
      <c r="AC299" s="41">
        <f t="shared" si="61"/>
        <v>-21009.514215222443</v>
      </c>
      <c r="AD299" s="98">
        <v>-15548.107008083025</v>
      </c>
      <c r="AE299">
        <f t="shared" si="74"/>
        <v>899860.18799947738</v>
      </c>
    </row>
    <row r="300" spans="2:31">
      <c r="B300" s="112">
        <v>43894</v>
      </c>
      <c r="C300">
        <v>42.747368000000002</v>
      </c>
      <c r="D300">
        <v>191.556747</v>
      </c>
      <c r="E300">
        <v>36.420292000000003</v>
      </c>
      <c r="F300">
        <v>50.578235999999997</v>
      </c>
      <c r="G300">
        <v>40.883778</v>
      </c>
      <c r="H300">
        <v>106.22629499999999</v>
      </c>
      <c r="I300">
        <v>228.22463999999999</v>
      </c>
      <c r="J300">
        <v>75.731644000000003</v>
      </c>
      <c r="K300">
        <v>272.05123900000001</v>
      </c>
      <c r="L300">
        <v>73.815551999999997</v>
      </c>
      <c r="M300">
        <v>153.964539</v>
      </c>
      <c r="O300" s="33">
        <v>295</v>
      </c>
      <c r="P300" s="36">
        <f t="shared" si="62"/>
        <v>2.1597598700391279E-2</v>
      </c>
      <c r="Q300" s="36">
        <f t="shared" si="63"/>
        <v>3.1089439739933038E-2</v>
      </c>
      <c r="R300" s="36">
        <f t="shared" si="64"/>
        <v>3.3615174106804251E-2</v>
      </c>
      <c r="S300" s="36">
        <f t="shared" si="65"/>
        <v>4.2693796958863349E-2</v>
      </c>
      <c r="T300" s="36">
        <f t="shared" si="66"/>
        <v>1.1845555369021515E-2</v>
      </c>
      <c r="U300" s="36">
        <f t="shared" si="67"/>
        <v>2.4408886475662802E-2</v>
      </c>
      <c r="V300" s="36">
        <f t="shared" si="68"/>
        <v>3.6458749595257009E-2</v>
      </c>
      <c r="W300" s="36">
        <f t="shared" si="69"/>
        <v>4.8540577734818478E-2</v>
      </c>
      <c r="X300" s="36">
        <f t="shared" si="70"/>
        <v>0.10182724428940053</v>
      </c>
      <c r="Y300" s="36">
        <f t="shared" si="71"/>
        <v>4.534083589084844E-2</v>
      </c>
      <c r="Z300" s="36">
        <f t="shared" si="72"/>
        <v>3.2977769038760339E-2</v>
      </c>
      <c r="AA300" s="46">
        <f t="shared" si="73"/>
        <v>1.1098428658279282E-2</v>
      </c>
      <c r="AB300" s="41">
        <f t="shared" si="60"/>
        <v>1011098.4286582792</v>
      </c>
      <c r="AC300" s="41">
        <f t="shared" si="61"/>
        <v>11098.428658279241</v>
      </c>
      <c r="AD300" s="98">
        <v>-15517.239171915338</v>
      </c>
      <c r="AE300">
        <f t="shared" si="74"/>
        <v>910958.61665775662</v>
      </c>
    </row>
    <row r="301" spans="2:31">
      <c r="B301" s="112">
        <v>43895</v>
      </c>
      <c r="C301">
        <v>40.863613000000001</v>
      </c>
      <c r="D301">
        <v>184.97373999999999</v>
      </c>
      <c r="E301">
        <v>36.155182000000003</v>
      </c>
      <c r="F301">
        <v>50.067073999999998</v>
      </c>
      <c r="G301">
        <v>39.272860999999999</v>
      </c>
      <c r="H301">
        <v>101.014709</v>
      </c>
      <c r="I301">
        <v>223.94421399999999</v>
      </c>
      <c r="J301">
        <v>75.361603000000002</v>
      </c>
      <c r="K301">
        <v>265.97891199999998</v>
      </c>
      <c r="L301">
        <v>71.421188000000001</v>
      </c>
      <c r="M301">
        <v>150.18789699999999</v>
      </c>
      <c r="O301" s="33">
        <v>296</v>
      </c>
      <c r="P301" s="36">
        <f t="shared" si="62"/>
        <v>-4.506761686921007E-2</v>
      </c>
      <c r="Q301" s="36">
        <f t="shared" si="63"/>
        <v>-3.4970224648563288E-2</v>
      </c>
      <c r="R301" s="36">
        <f t="shared" si="64"/>
        <v>-7.3058063439409163E-3</v>
      </c>
      <c r="S301" s="36">
        <f t="shared" si="65"/>
        <v>-1.0157778741079581E-2</v>
      </c>
      <c r="T301" s="36">
        <f t="shared" si="66"/>
        <v>-4.0199637922487493E-2</v>
      </c>
      <c r="U301" s="36">
        <f t="shared" si="67"/>
        <v>-5.0305537129280174E-2</v>
      </c>
      <c r="V301" s="36">
        <f t="shared" si="68"/>
        <v>-1.8933430863751734E-2</v>
      </c>
      <c r="W301" s="36">
        <f t="shared" si="69"/>
        <v>-4.8981903187676982E-3</v>
      </c>
      <c r="X301" s="36">
        <f t="shared" si="70"/>
        <v>-2.2573399787905051E-2</v>
      </c>
      <c r="Y301" s="36">
        <f t="shared" si="71"/>
        <v>-3.2974865088897957E-2</v>
      </c>
      <c r="Z301" s="36">
        <f t="shared" si="72"/>
        <v>-2.4835152808865696E-2</v>
      </c>
      <c r="AA301" s="46">
        <f t="shared" si="73"/>
        <v>-5.7693664394084417E-2</v>
      </c>
      <c r="AB301" s="41">
        <f t="shared" si="60"/>
        <v>942306.33560591564</v>
      </c>
      <c r="AC301" s="41">
        <f t="shared" si="61"/>
        <v>-57693.664394084364</v>
      </c>
      <c r="AD301" s="98">
        <v>-15513.059244162054</v>
      </c>
      <c r="AE301">
        <f t="shared" si="74"/>
        <v>853264.95226367225</v>
      </c>
    </row>
    <row r="302" spans="2:31">
      <c r="B302" s="112">
        <v>43896</v>
      </c>
      <c r="C302">
        <v>38.890148000000003</v>
      </c>
      <c r="D302">
        <v>180.898056</v>
      </c>
      <c r="E302">
        <v>36.563774000000002</v>
      </c>
      <c r="F302">
        <v>49.547268000000003</v>
      </c>
      <c r="G302">
        <v>37.495311999999998</v>
      </c>
      <c r="H302">
        <v>95.794235</v>
      </c>
      <c r="I302">
        <v>223.381958</v>
      </c>
      <c r="J302">
        <v>75.636977999999999</v>
      </c>
      <c r="K302">
        <v>266.83429000000001</v>
      </c>
      <c r="L302">
        <v>70.472717000000003</v>
      </c>
      <c r="M302">
        <v>154.88038599999999</v>
      </c>
      <c r="O302" s="33">
        <v>297</v>
      </c>
      <c r="P302" s="36">
        <f t="shared" si="62"/>
        <v>-4.9499055600787274E-2</v>
      </c>
      <c r="Q302" s="36">
        <f t="shared" si="63"/>
        <v>-2.2280222982248497E-2</v>
      </c>
      <c r="R302" s="36">
        <f t="shared" si="64"/>
        <v>1.1237683333323574E-2</v>
      </c>
      <c r="S302" s="36">
        <f t="shared" si="65"/>
        <v>-1.0436463417832E-2</v>
      </c>
      <c r="T302" s="36">
        <f t="shared" si="66"/>
        <v>-4.6317808704321381E-2</v>
      </c>
      <c r="U302" s="36">
        <f t="shared" si="67"/>
        <v>-5.3063634188021062E-2</v>
      </c>
      <c r="V302" s="36">
        <f t="shared" si="68"/>
        <v>-2.5138537885334958E-3</v>
      </c>
      <c r="W302" s="36">
        <f t="shared" si="69"/>
        <v>3.6473893127031537E-3</v>
      </c>
      <c r="X302" s="36">
        <f t="shared" si="70"/>
        <v>3.2108015779176748E-3</v>
      </c>
      <c r="Y302" s="36">
        <f t="shared" si="71"/>
        <v>-1.3368934014697005E-2</v>
      </c>
      <c r="Z302" s="36">
        <f t="shared" si="72"/>
        <v>3.076595892156966E-2</v>
      </c>
      <c r="AA302" s="46">
        <f t="shared" si="73"/>
        <v>-9.1401872682218915E-2</v>
      </c>
      <c r="AB302" s="41">
        <f t="shared" si="60"/>
        <v>908598.12731778109</v>
      </c>
      <c r="AC302" s="41">
        <f t="shared" si="61"/>
        <v>-91401.872682218906</v>
      </c>
      <c r="AD302" s="98">
        <v>-15472.005410211743</v>
      </c>
      <c r="AE302">
        <f t="shared" si="74"/>
        <v>761863.07958145335</v>
      </c>
    </row>
    <row r="303" spans="2:31">
      <c r="B303" s="112">
        <v>43899</v>
      </c>
      <c r="C303">
        <v>34.135914</v>
      </c>
      <c r="D303">
        <v>169.32034300000001</v>
      </c>
      <c r="E303">
        <v>36.541935000000002</v>
      </c>
      <c r="F303">
        <v>46.740250000000003</v>
      </c>
      <c r="G303">
        <v>32.542220999999998</v>
      </c>
      <c r="H303">
        <v>82.818413000000007</v>
      </c>
      <c r="I303">
        <v>210.26852400000001</v>
      </c>
      <c r="J303">
        <v>76.290947000000003</v>
      </c>
      <c r="K303">
        <v>257.03021200000001</v>
      </c>
      <c r="L303">
        <v>64.898903000000004</v>
      </c>
      <c r="M303">
        <v>141.62437399999999</v>
      </c>
      <c r="O303" s="33">
        <v>298</v>
      </c>
      <c r="P303" s="36">
        <f t="shared" si="62"/>
        <v>-0.13039092721787049</v>
      </c>
      <c r="Q303" s="36">
        <f t="shared" si="63"/>
        <v>-6.6141204674120879E-2</v>
      </c>
      <c r="R303" s="36">
        <f t="shared" si="64"/>
        <v>-5.9746361668257502E-4</v>
      </c>
      <c r="S303" s="36">
        <f t="shared" si="65"/>
        <v>-5.8321445195799779E-2</v>
      </c>
      <c r="T303" s="36">
        <f t="shared" si="66"/>
        <v>-0.14167755791049735</v>
      </c>
      <c r="U303" s="36">
        <f t="shared" si="67"/>
        <v>-0.14555208981738008</v>
      </c>
      <c r="V303" s="36">
        <f t="shared" si="68"/>
        <v>-6.0497722797473903E-2</v>
      </c>
      <c r="W303" s="36">
        <f t="shared" si="69"/>
        <v>8.6089905994009962E-3</v>
      </c>
      <c r="X303" s="36">
        <f t="shared" si="70"/>
        <v>-3.7434194615206903E-2</v>
      </c>
      <c r="Y303" s="36">
        <f t="shared" si="71"/>
        <v>-8.2394921369734087E-2</v>
      </c>
      <c r="Z303" s="36">
        <f t="shared" si="72"/>
        <v>-8.9474816562391521E-2</v>
      </c>
      <c r="AA303" s="46">
        <f t="shared" si="73"/>
        <v>-0.16260984074442975</v>
      </c>
      <c r="AB303" s="41">
        <f t="shared" si="60"/>
        <v>837390.15925557027</v>
      </c>
      <c r="AC303" s="41">
        <f t="shared" si="61"/>
        <v>-162609.84074442973</v>
      </c>
      <c r="AD303" s="98">
        <v>-15418.240127596655</v>
      </c>
      <c r="AE303">
        <f t="shared" si="74"/>
        <v>599253.23883702361</v>
      </c>
    </row>
    <row r="304" spans="2:31">
      <c r="B304" s="112">
        <v>43900</v>
      </c>
      <c r="C304">
        <v>35.399906000000001</v>
      </c>
      <c r="D304">
        <v>178.00114400000001</v>
      </c>
      <c r="E304">
        <v>37.362220999999998</v>
      </c>
      <c r="F304">
        <v>47.667259000000001</v>
      </c>
      <c r="G304">
        <v>35.291874</v>
      </c>
      <c r="H304">
        <v>89.253135999999998</v>
      </c>
      <c r="I304">
        <v>221.16009500000001</v>
      </c>
      <c r="J304">
        <v>76.927704000000006</v>
      </c>
      <c r="K304">
        <v>263.19650300000001</v>
      </c>
      <c r="L304">
        <v>69.572990000000004</v>
      </c>
      <c r="M304">
        <v>146.33570900000001</v>
      </c>
      <c r="O304" s="33">
        <v>299</v>
      </c>
      <c r="P304" s="36">
        <f t="shared" si="62"/>
        <v>3.6359138220873305E-2</v>
      </c>
      <c r="Q304" s="36">
        <f t="shared" si="63"/>
        <v>4.9997535836994268E-2</v>
      </c>
      <c r="R304" s="36">
        <f t="shared" si="64"/>
        <v>2.2199554988996791E-2</v>
      </c>
      <c r="S304" s="36">
        <f t="shared" si="65"/>
        <v>1.963909025390952E-2</v>
      </c>
      <c r="T304" s="36">
        <f t="shared" si="66"/>
        <v>8.1114385221555785E-2</v>
      </c>
      <c r="U304" s="36">
        <f t="shared" si="67"/>
        <v>7.4826141401679439E-2</v>
      </c>
      <c r="V304" s="36">
        <f t="shared" si="68"/>
        <v>5.0501451413496191E-2</v>
      </c>
      <c r="W304" s="36">
        <f t="shared" si="69"/>
        <v>8.3117905261366944E-3</v>
      </c>
      <c r="X304" s="36">
        <f t="shared" si="70"/>
        <v>2.3707278482493332E-2</v>
      </c>
      <c r="Y304" s="36">
        <f t="shared" si="71"/>
        <v>6.954569666764443E-2</v>
      </c>
      <c r="Z304" s="36">
        <f t="shared" si="72"/>
        <v>3.2725059684591593E-2</v>
      </c>
      <c r="AA304" s="46">
        <f t="shared" si="73"/>
        <v>0.10847810492397357</v>
      </c>
      <c r="AB304" s="41">
        <f t="shared" si="60"/>
        <v>1108478.1049239736</v>
      </c>
      <c r="AC304" s="41">
        <f t="shared" si="61"/>
        <v>108478.10492397356</v>
      </c>
      <c r="AD304" s="98">
        <v>-15417.554167463793</v>
      </c>
      <c r="AE304">
        <f t="shared" si="74"/>
        <v>707731.34376099717</v>
      </c>
    </row>
    <row r="305" spans="2:31">
      <c r="B305" s="112">
        <v>43901</v>
      </c>
      <c r="C305">
        <v>34.233775999999999</v>
      </c>
      <c r="D305">
        <v>170.05957000000001</v>
      </c>
      <c r="E305">
        <v>35.690455999999998</v>
      </c>
      <c r="F305">
        <v>45.458030999999998</v>
      </c>
      <c r="G305">
        <v>33.940201000000002</v>
      </c>
      <c r="H305">
        <v>85.051956000000004</v>
      </c>
      <c r="I305">
        <v>211.21167</v>
      </c>
      <c r="J305">
        <v>74.432288999999997</v>
      </c>
      <c r="K305">
        <v>261.10977200000002</v>
      </c>
      <c r="L305">
        <v>67.156707999999995</v>
      </c>
      <c r="M305">
        <v>137.734375</v>
      </c>
      <c r="O305" s="33">
        <v>300</v>
      </c>
      <c r="P305" s="36">
        <f t="shared" si="62"/>
        <v>-3.3496405719570035E-2</v>
      </c>
      <c r="Q305" s="36">
        <f t="shared" si="63"/>
        <v>-4.5641189802620774E-2</v>
      </c>
      <c r="R305" s="36">
        <f t="shared" si="64"/>
        <v>-4.5776746093184773E-2</v>
      </c>
      <c r="S305" s="36">
        <f t="shared" si="65"/>
        <v>-4.7455263404108043E-2</v>
      </c>
      <c r="T305" s="36">
        <f t="shared" si="66"/>
        <v>-3.9052557135053421E-2</v>
      </c>
      <c r="U305" s="36">
        <f t="shared" si="67"/>
        <v>-4.8214240483604558E-2</v>
      </c>
      <c r="V305" s="36">
        <f t="shared" si="68"/>
        <v>-4.6026045035519006E-2</v>
      </c>
      <c r="W305" s="36">
        <f t="shared" si="69"/>
        <v>-3.2976232084272923E-2</v>
      </c>
      <c r="X305" s="36">
        <f t="shared" si="70"/>
        <v>-7.9600116105358366E-3</v>
      </c>
      <c r="Y305" s="36">
        <f t="shared" si="71"/>
        <v>-3.5347603571483373E-2</v>
      </c>
      <c r="Z305" s="36">
        <f t="shared" si="72"/>
        <v>-6.0576347427128641E-2</v>
      </c>
      <c r="AA305" s="46">
        <f t="shared" si="73"/>
        <v>-2.4758951208579613E-2</v>
      </c>
      <c r="AB305" s="41">
        <f t="shared" si="60"/>
        <v>975241.04879142041</v>
      </c>
      <c r="AC305" s="41">
        <f t="shared" si="61"/>
        <v>-24758.951208579587</v>
      </c>
      <c r="AD305" s="98">
        <v>-15332.51398101938</v>
      </c>
      <c r="AE305">
        <f t="shared" si="74"/>
        <v>682972.39255241759</v>
      </c>
    </row>
    <row r="306" spans="2:31">
      <c r="B306" s="112">
        <v>43902</v>
      </c>
      <c r="C306">
        <v>30.319483000000002</v>
      </c>
      <c r="D306">
        <v>154.306274</v>
      </c>
      <c r="E306">
        <v>32.452961000000002</v>
      </c>
      <c r="F306">
        <v>42.157187999999998</v>
      </c>
      <c r="G306">
        <v>30.810963000000001</v>
      </c>
      <c r="H306">
        <v>78.041106999999997</v>
      </c>
      <c r="I306">
        <v>197.54504399999999</v>
      </c>
      <c r="J306">
        <v>72.100364999999996</v>
      </c>
      <c r="K306">
        <v>235.382294</v>
      </c>
      <c r="L306">
        <v>60.524653999999998</v>
      </c>
      <c r="M306">
        <v>123.10934399999999</v>
      </c>
      <c r="O306" s="33">
        <v>301</v>
      </c>
      <c r="P306" s="36">
        <f t="shared" si="62"/>
        <v>-0.12142224987179562</v>
      </c>
      <c r="Q306" s="36">
        <f t="shared" si="63"/>
        <v>-9.7209367842723812E-2</v>
      </c>
      <c r="R306" s="36">
        <f t="shared" si="64"/>
        <v>-9.5091627047388966E-2</v>
      </c>
      <c r="S306" s="36">
        <f t="shared" si="65"/>
        <v>-7.5384300967450191E-2</v>
      </c>
      <c r="T306" s="36">
        <f t="shared" si="66"/>
        <v>-9.6729613798417047E-2</v>
      </c>
      <c r="U306" s="36">
        <f t="shared" si="67"/>
        <v>-8.6026616126127026E-2</v>
      </c>
      <c r="V306" s="36">
        <f t="shared" si="68"/>
        <v>-6.6894176764343852E-2</v>
      </c>
      <c r="W306" s="36">
        <f t="shared" si="69"/>
        <v>-3.1830732935864234E-2</v>
      </c>
      <c r="X306" s="36">
        <f t="shared" si="70"/>
        <v>-0.10372992593344051</v>
      </c>
      <c r="Y306" s="36">
        <f t="shared" si="71"/>
        <v>-0.10397802757400042</v>
      </c>
      <c r="Z306" s="36">
        <f t="shared" si="72"/>
        <v>-0.11225407539491943</v>
      </c>
      <c r="AA306" s="46">
        <f t="shared" si="73"/>
        <v>-8.4245972818549744E-2</v>
      </c>
      <c r="AB306" s="41">
        <f t="shared" si="60"/>
        <v>915754.02718145028</v>
      </c>
      <c r="AC306" s="41">
        <f t="shared" si="61"/>
        <v>-84245.972818549722</v>
      </c>
      <c r="AD306" s="98">
        <v>-15306.458156265086</v>
      </c>
      <c r="AE306">
        <f t="shared" si="74"/>
        <v>598726.41973386786</v>
      </c>
    </row>
    <row r="307" spans="2:31">
      <c r="B307" s="112">
        <v>43903</v>
      </c>
      <c r="C307">
        <v>31.086029</v>
      </c>
      <c r="D307">
        <v>170.09951799999999</v>
      </c>
      <c r="E307">
        <v>35.587527999999999</v>
      </c>
      <c r="F307">
        <v>43.292126000000003</v>
      </c>
      <c r="G307">
        <v>34.347546000000001</v>
      </c>
      <c r="H307">
        <v>92.098274000000004</v>
      </c>
      <c r="I307">
        <v>216.73455799999999</v>
      </c>
      <c r="J307">
        <v>75.783248999999998</v>
      </c>
      <c r="K307">
        <v>256.82183800000001</v>
      </c>
      <c r="L307">
        <v>67.776024000000007</v>
      </c>
      <c r="M307">
        <v>131.200806</v>
      </c>
      <c r="O307" s="33">
        <v>302</v>
      </c>
      <c r="P307" s="36">
        <f t="shared" si="62"/>
        <v>2.4967980778502468E-2</v>
      </c>
      <c r="Q307" s="36">
        <f t="shared" si="63"/>
        <v>9.7444246178143346E-2</v>
      </c>
      <c r="R307" s="36">
        <f t="shared" si="64"/>
        <v>9.2203552335755237E-2</v>
      </c>
      <c r="S307" s="36">
        <f t="shared" si="65"/>
        <v>2.656556718065475E-2</v>
      </c>
      <c r="T307" s="36">
        <f t="shared" si="66"/>
        <v>0.10866000686248853</v>
      </c>
      <c r="U307" s="36">
        <f t="shared" si="67"/>
        <v>0.1656205018985788</v>
      </c>
      <c r="V307" s="36">
        <f t="shared" si="68"/>
        <v>9.2706740531744797E-2</v>
      </c>
      <c r="W307" s="36">
        <f t="shared" si="69"/>
        <v>4.9818172089245785E-2</v>
      </c>
      <c r="X307" s="36">
        <f t="shared" si="70"/>
        <v>8.7171631796254631E-2</v>
      </c>
      <c r="Y307" s="36">
        <f t="shared" si="71"/>
        <v>0.11315771792475944</v>
      </c>
      <c r="Z307" s="36">
        <f t="shared" si="72"/>
        <v>6.3656083706422326E-2</v>
      </c>
      <c r="AA307" s="46">
        <f t="shared" si="73"/>
        <v>0.16638007219980297</v>
      </c>
      <c r="AB307" s="41">
        <f t="shared" si="60"/>
        <v>1166380.0721998031</v>
      </c>
      <c r="AC307" s="41">
        <f t="shared" si="61"/>
        <v>166380.07219980308</v>
      </c>
      <c r="AD307" s="98">
        <v>-15305.329500085907</v>
      </c>
      <c r="AE307">
        <f t="shared" si="74"/>
        <v>765106.49193367094</v>
      </c>
    </row>
    <row r="308" spans="2:31">
      <c r="B308" s="112">
        <v>43906</v>
      </c>
      <c r="C308">
        <v>28.125843</v>
      </c>
      <c r="D308">
        <v>145.85524000000001</v>
      </c>
      <c r="E308">
        <v>33.298198999999997</v>
      </c>
      <c r="F308">
        <v>39.072941</v>
      </c>
      <c r="G308">
        <v>31.708995999999999</v>
      </c>
      <c r="H308">
        <v>78.315871999999999</v>
      </c>
      <c r="I308">
        <v>183.869293</v>
      </c>
      <c r="J308">
        <v>68.451888999999994</v>
      </c>
      <c r="K308">
        <v>212.45109600000001</v>
      </c>
      <c r="L308">
        <v>59.056835</v>
      </c>
      <c r="M308">
        <v>113.34668000000001</v>
      </c>
      <c r="O308" s="33">
        <v>303</v>
      </c>
      <c r="P308" s="36">
        <f t="shared" si="62"/>
        <v>-0.10006965654738233</v>
      </c>
      <c r="Q308" s="36">
        <f t="shared" si="63"/>
        <v>-0.15376904277957187</v>
      </c>
      <c r="R308" s="36">
        <f t="shared" si="64"/>
        <v>-6.6491927957244748E-2</v>
      </c>
      <c r="S308" s="36">
        <f t="shared" si="65"/>
        <v>-0.10254058951599218</v>
      </c>
      <c r="T308" s="36">
        <f t="shared" si="66"/>
        <v>-7.9930148955581717E-2</v>
      </c>
      <c r="U308" s="36">
        <f t="shared" si="67"/>
        <v>-0.16210591259671639</v>
      </c>
      <c r="V308" s="36">
        <f t="shared" si="68"/>
        <v>-0.16444822870438566</v>
      </c>
      <c r="W308" s="36">
        <f t="shared" si="69"/>
        <v>-0.10174613064100133</v>
      </c>
      <c r="X308" s="36">
        <f t="shared" si="70"/>
        <v>-0.1896707817325882</v>
      </c>
      <c r="Y308" s="36">
        <f t="shared" si="71"/>
        <v>-0.13770821877665196</v>
      </c>
      <c r="Z308" s="36">
        <f t="shared" si="72"/>
        <v>-0.14627793306954051</v>
      </c>
      <c r="AA308" s="46">
        <f t="shared" si="73"/>
        <v>-0.13427001022684185</v>
      </c>
      <c r="AB308" s="41">
        <f t="shared" si="60"/>
        <v>865729.9897731581</v>
      </c>
      <c r="AC308" s="41">
        <f t="shared" si="61"/>
        <v>-134270.0102268419</v>
      </c>
      <c r="AD308" s="98">
        <v>-15296.08588718751</v>
      </c>
      <c r="AE308">
        <f t="shared" si="74"/>
        <v>630836.48170682904</v>
      </c>
    </row>
    <row r="309" spans="2:31">
      <c r="B309" s="112">
        <v>43907</v>
      </c>
      <c r="C309">
        <v>30.017755999999999</v>
      </c>
      <c r="D309">
        <v>149.261627</v>
      </c>
      <c r="E309">
        <v>37.196917999999997</v>
      </c>
      <c r="F309">
        <v>43.647339000000002</v>
      </c>
      <c r="G309">
        <v>33.338420999999997</v>
      </c>
      <c r="H309">
        <v>83.102035999999998</v>
      </c>
      <c r="I309">
        <v>206.341736</v>
      </c>
      <c r="J309">
        <v>80.782677000000007</v>
      </c>
      <c r="K309">
        <v>230.55818199999999</v>
      </c>
      <c r="L309">
        <v>61.653561000000003</v>
      </c>
      <c r="M309">
        <v>119.634781</v>
      </c>
      <c r="O309" s="33">
        <v>304</v>
      </c>
      <c r="P309" s="36">
        <f t="shared" si="62"/>
        <v>6.5100239836101192E-2</v>
      </c>
      <c r="Q309" s="36">
        <f t="shared" si="63"/>
        <v>2.3086029095061945E-2</v>
      </c>
      <c r="R309" s="36">
        <f t="shared" si="64"/>
        <v>0.11072259694481171</v>
      </c>
      <c r="S309" s="36">
        <f t="shared" si="65"/>
        <v>0.11071213684690896</v>
      </c>
      <c r="T309" s="36">
        <f t="shared" si="66"/>
        <v>5.011008956049965E-2</v>
      </c>
      <c r="U309" s="36">
        <f t="shared" si="67"/>
        <v>5.9318912173470045E-2</v>
      </c>
      <c r="V309" s="36">
        <f t="shared" si="68"/>
        <v>0.1153085658848768</v>
      </c>
      <c r="W309" s="36">
        <f t="shared" si="69"/>
        <v>0.165631400837459</v>
      </c>
      <c r="X309" s="36">
        <f t="shared" si="70"/>
        <v>8.1791421662499891E-2</v>
      </c>
      <c r="Y309" s="36">
        <f t="shared" si="71"/>
        <v>4.3030704189521006E-2</v>
      </c>
      <c r="Z309" s="36">
        <f t="shared" si="72"/>
        <v>5.3992523561726243E-2</v>
      </c>
      <c r="AA309" s="46">
        <f t="shared" si="73"/>
        <v>6.9803263594151566E-2</v>
      </c>
      <c r="AB309" s="41">
        <f t="shared" si="60"/>
        <v>1069803.2635941515</v>
      </c>
      <c r="AC309" s="41">
        <f t="shared" si="61"/>
        <v>69803.263594151475</v>
      </c>
      <c r="AD309" s="98">
        <v>-15276.367382206372</v>
      </c>
      <c r="AE309">
        <f t="shared" si="74"/>
        <v>700639.74530098052</v>
      </c>
    </row>
    <row r="310" spans="2:31">
      <c r="B310" s="112">
        <v>43908</v>
      </c>
      <c r="C310">
        <v>27.008635999999999</v>
      </c>
      <c r="D310">
        <v>146.80424500000001</v>
      </c>
      <c r="E310">
        <v>38.232422</v>
      </c>
      <c r="F310">
        <v>42.347790000000003</v>
      </c>
      <c r="G310">
        <v>29.681470999999998</v>
      </c>
      <c r="H310">
        <v>74.353972999999996</v>
      </c>
      <c r="I310">
        <v>196.919296</v>
      </c>
      <c r="J310">
        <v>79.337051000000002</v>
      </c>
      <c r="K310">
        <v>204.91751099999999</v>
      </c>
      <c r="L310">
        <v>60.144298999999997</v>
      </c>
      <c r="M310">
        <v>107.832764</v>
      </c>
      <c r="O310" s="33">
        <v>305</v>
      </c>
      <c r="P310" s="36">
        <f t="shared" si="62"/>
        <v>-0.10563240653034502</v>
      </c>
      <c r="Q310" s="36">
        <f t="shared" si="63"/>
        <v>-1.6600619429950478E-2</v>
      </c>
      <c r="R310" s="36">
        <f t="shared" si="64"/>
        <v>2.7457990704443505E-2</v>
      </c>
      <c r="S310" s="36">
        <f t="shared" si="65"/>
        <v>-3.0226082671063255E-2</v>
      </c>
      <c r="T310" s="36">
        <f t="shared" si="66"/>
        <v>-0.11618753660757444</v>
      </c>
      <c r="U310" s="36">
        <f t="shared" si="67"/>
        <v>-0.11123209423523785</v>
      </c>
      <c r="V310" s="36">
        <f t="shared" si="68"/>
        <v>-4.6739727107528661E-2</v>
      </c>
      <c r="W310" s="36">
        <f t="shared" si="69"/>
        <v>-1.8057303727163389E-2</v>
      </c>
      <c r="X310" s="36">
        <f t="shared" si="70"/>
        <v>-0.11789573427708268</v>
      </c>
      <c r="Y310" s="36">
        <f t="shared" si="71"/>
        <v>-2.4784331287963136E-2</v>
      </c>
      <c r="Z310" s="36">
        <f t="shared" si="72"/>
        <v>-0.10386206476978455</v>
      </c>
      <c r="AA310" s="46">
        <f t="shared" si="73"/>
        <v>-0.11499971052894541</v>
      </c>
      <c r="AB310" s="41">
        <f t="shared" si="60"/>
        <v>885000.28947105457</v>
      </c>
      <c r="AC310" s="41">
        <f t="shared" si="61"/>
        <v>-114999.71052894543</v>
      </c>
      <c r="AD310" s="98">
        <v>-15257.112079446088</v>
      </c>
      <c r="AE310">
        <f t="shared" si="74"/>
        <v>585640.03477203508</v>
      </c>
    </row>
    <row r="311" spans="2:31">
      <c r="B311" s="112">
        <v>43909</v>
      </c>
      <c r="C311">
        <v>28.076916000000001</v>
      </c>
      <c r="D311">
        <v>152.96769699999999</v>
      </c>
      <c r="E311">
        <v>37.421028</v>
      </c>
      <c r="F311">
        <v>43.889915000000002</v>
      </c>
      <c r="G311">
        <v>29.311142</v>
      </c>
      <c r="H311">
        <v>75.603699000000006</v>
      </c>
      <c r="I311">
        <v>189.53729200000001</v>
      </c>
      <c r="J311">
        <v>68.916533999999999</v>
      </c>
      <c r="K311">
        <v>207.504242</v>
      </c>
      <c r="L311">
        <v>59.683467999999998</v>
      </c>
      <c r="M311">
        <v>112.97847</v>
      </c>
      <c r="O311" s="33">
        <v>306</v>
      </c>
      <c r="P311" s="36">
        <f t="shared" si="62"/>
        <v>3.8791077351646254E-2</v>
      </c>
      <c r="Q311" s="36">
        <f t="shared" si="63"/>
        <v>4.1126735726190265E-2</v>
      </c>
      <c r="R311" s="36">
        <f t="shared" si="64"/>
        <v>-2.1451106680236767E-2</v>
      </c>
      <c r="S311" s="36">
        <f t="shared" si="65"/>
        <v>3.5768331481471079E-2</v>
      </c>
      <c r="T311" s="36">
        <f t="shared" si="66"/>
        <v>-1.2555262290536107E-2</v>
      </c>
      <c r="U311" s="36">
        <f t="shared" si="67"/>
        <v>1.6668102632238065E-2</v>
      </c>
      <c r="V311" s="36">
        <f t="shared" si="68"/>
        <v>-3.8208183109458151E-2</v>
      </c>
      <c r="W311" s="36">
        <f t="shared" si="69"/>
        <v>-0.14080912504633597</v>
      </c>
      <c r="X311" s="36">
        <f t="shared" si="70"/>
        <v>1.2544270041444689E-2</v>
      </c>
      <c r="Y311" s="36">
        <f t="shared" si="71"/>
        <v>-7.6915940846729565E-3</v>
      </c>
      <c r="Z311" s="36">
        <f t="shared" si="72"/>
        <v>4.6615724079354735E-2</v>
      </c>
      <c r="AA311" s="46">
        <f t="shared" si="73"/>
        <v>-5.6433951105523961E-2</v>
      </c>
      <c r="AB311" s="41">
        <f t="shared" si="60"/>
        <v>943566.04889447603</v>
      </c>
      <c r="AC311" s="41">
        <f t="shared" si="61"/>
        <v>-56433.951105523971</v>
      </c>
      <c r="AD311" s="98">
        <v>-15210.392320172628</v>
      </c>
      <c r="AE311">
        <f t="shared" si="74"/>
        <v>529206.08366651111</v>
      </c>
    </row>
    <row r="312" spans="2:31">
      <c r="B312" s="112">
        <v>43910</v>
      </c>
      <c r="C312">
        <v>26.698757000000001</v>
      </c>
      <c r="D312">
        <v>149.571304</v>
      </c>
      <c r="E312">
        <v>35.704265999999997</v>
      </c>
      <c r="F312">
        <v>40.866309999999999</v>
      </c>
      <c r="G312">
        <v>29.135242000000002</v>
      </c>
      <c r="H312">
        <v>74.008324000000002</v>
      </c>
      <c r="I312">
        <v>177.19470200000001</v>
      </c>
      <c r="J312">
        <v>62.462882999999998</v>
      </c>
      <c r="K312">
        <v>195.033188</v>
      </c>
      <c r="L312">
        <v>55.894421000000001</v>
      </c>
      <c r="M312">
        <v>105.396843</v>
      </c>
      <c r="O312" s="33">
        <v>307</v>
      </c>
      <c r="P312" s="36">
        <f t="shared" si="62"/>
        <v>-5.0330734050726134E-2</v>
      </c>
      <c r="Q312" s="36">
        <f t="shared" si="63"/>
        <v>-2.2453539423154985E-2</v>
      </c>
      <c r="R312" s="36">
        <f t="shared" si="64"/>
        <v>-4.6962614963877235E-2</v>
      </c>
      <c r="S312" s="36">
        <f t="shared" si="65"/>
        <v>-7.1378559811851303E-2</v>
      </c>
      <c r="T312" s="36">
        <f t="shared" si="66"/>
        <v>-6.0192100535813005E-3</v>
      </c>
      <c r="U312" s="36">
        <f t="shared" si="67"/>
        <v>-2.1327637195426581E-2</v>
      </c>
      <c r="V312" s="36">
        <f t="shared" si="68"/>
        <v>-6.7336657414141465E-2</v>
      </c>
      <c r="W312" s="36">
        <f t="shared" si="69"/>
        <v>-9.8323611873076297E-2</v>
      </c>
      <c r="X312" s="36">
        <f t="shared" si="70"/>
        <v>-6.1982043881246514E-2</v>
      </c>
      <c r="Y312" s="36">
        <f t="shared" si="71"/>
        <v>-6.5590492166415507E-2</v>
      </c>
      <c r="Z312" s="36">
        <f t="shared" si="72"/>
        <v>-6.9464586488552235E-2</v>
      </c>
      <c r="AA312" s="46">
        <f t="shared" si="73"/>
        <v>6.2581625591150714E-3</v>
      </c>
      <c r="AB312" s="41">
        <f t="shared" si="60"/>
        <v>1006258.1625591151</v>
      </c>
      <c r="AC312" s="41">
        <f t="shared" si="61"/>
        <v>6258.1625591150951</v>
      </c>
      <c r="AD312" s="98">
        <v>-15205.997325685807</v>
      </c>
      <c r="AE312">
        <f t="shared" si="74"/>
        <v>535464.24622562621</v>
      </c>
    </row>
    <row r="313" spans="2:31">
      <c r="B313" s="112">
        <v>43913</v>
      </c>
      <c r="C313">
        <v>25.646788000000001</v>
      </c>
      <c r="D313">
        <v>147.943039</v>
      </c>
      <c r="E313">
        <v>35.801392</v>
      </c>
      <c r="F313">
        <v>38.657088999999999</v>
      </c>
      <c r="G313">
        <v>26.348551</v>
      </c>
      <c r="H313">
        <v>70.046440000000004</v>
      </c>
      <c r="I313">
        <v>162.412598</v>
      </c>
      <c r="J313">
        <v>56.232948</v>
      </c>
      <c r="K313">
        <v>183.95938100000001</v>
      </c>
      <c r="L313">
        <v>54.706992999999997</v>
      </c>
      <c r="M313">
        <v>104.943642</v>
      </c>
      <c r="O313" s="33">
        <v>308</v>
      </c>
      <c r="P313" s="36">
        <f t="shared" si="62"/>
        <v>-4.0198670411364969E-2</v>
      </c>
      <c r="Q313" s="36">
        <f t="shared" si="63"/>
        <v>-1.0945900898696105E-2</v>
      </c>
      <c r="R313" s="36">
        <f t="shared" si="64"/>
        <v>2.7165978874485637E-3</v>
      </c>
      <c r="S313" s="36">
        <f t="shared" si="65"/>
        <v>-5.5575833746476545E-2</v>
      </c>
      <c r="T313" s="36">
        <f t="shared" si="66"/>
        <v>-0.10053522375851268</v>
      </c>
      <c r="U313" s="36">
        <f t="shared" si="67"/>
        <v>-5.5019122715188024E-2</v>
      </c>
      <c r="V313" s="36">
        <f t="shared" si="68"/>
        <v>-8.7109140693644921E-2</v>
      </c>
      <c r="W313" s="36">
        <f t="shared" si="69"/>
        <v>-0.10506965987090823</v>
      </c>
      <c r="X313" s="36">
        <f t="shared" si="70"/>
        <v>-5.8454761149902071E-2</v>
      </c>
      <c r="Y313" s="36">
        <f t="shared" si="71"/>
        <v>-2.147302792480774E-2</v>
      </c>
      <c r="Z313" s="36">
        <f t="shared" si="72"/>
        <v>-4.3092198946367531E-3</v>
      </c>
      <c r="AA313" s="46">
        <f t="shared" si="73"/>
        <v>-0.13990248046055717</v>
      </c>
      <c r="AB313" s="41">
        <f t="shared" si="60"/>
        <v>860097.51953944284</v>
      </c>
      <c r="AC313" s="41">
        <f t="shared" si="61"/>
        <v>-139902.48046055716</v>
      </c>
      <c r="AD313" s="98">
        <v>-15182.662597991992</v>
      </c>
      <c r="AE313">
        <f t="shared" si="74"/>
        <v>395561.76576506905</v>
      </c>
    </row>
    <row r="314" spans="2:31">
      <c r="B314" s="112">
        <v>43914</v>
      </c>
      <c r="C314">
        <v>28.900541</v>
      </c>
      <c r="D314">
        <v>160.809372</v>
      </c>
      <c r="E314">
        <v>36.036346000000002</v>
      </c>
      <c r="F314">
        <v>41.152214000000001</v>
      </c>
      <c r="G314">
        <v>30.051798000000002</v>
      </c>
      <c r="H314">
        <v>78.377914000000004</v>
      </c>
      <c r="I314">
        <v>172.55149800000001</v>
      </c>
      <c r="J314">
        <v>60.673065000000001</v>
      </c>
      <c r="K314">
        <v>207.504242</v>
      </c>
      <c r="L314">
        <v>60.195498999999998</v>
      </c>
      <c r="M314">
        <v>118.96444700000001</v>
      </c>
      <c r="O314" s="33">
        <v>309</v>
      </c>
      <c r="P314" s="36">
        <f t="shared" si="62"/>
        <v>0.11944197506232061</v>
      </c>
      <c r="Q314" s="36">
        <f t="shared" si="63"/>
        <v>8.3392310568131373E-2</v>
      </c>
      <c r="R314" s="36">
        <f t="shared" si="64"/>
        <v>6.5412649203939735E-3</v>
      </c>
      <c r="S314" s="36">
        <f t="shared" si="65"/>
        <v>6.2547555354806425E-2</v>
      </c>
      <c r="T314" s="36">
        <f t="shared" si="66"/>
        <v>0.13150920983890274</v>
      </c>
      <c r="U314" s="36">
        <f t="shared" si="67"/>
        <v>0.1123837278358652</v>
      </c>
      <c r="V314" s="36">
        <f t="shared" si="68"/>
        <v>6.0555732437405779E-2</v>
      </c>
      <c r="W314" s="36">
        <f t="shared" si="69"/>
        <v>7.5997011420772392E-2</v>
      </c>
      <c r="X314" s="36">
        <f t="shared" si="70"/>
        <v>0.12043680503114869</v>
      </c>
      <c r="Y314" s="36">
        <f t="shared" si="71"/>
        <v>9.5606038042153035E-2</v>
      </c>
      <c r="Z314" s="36">
        <f t="shared" si="72"/>
        <v>0.1254012205642126</v>
      </c>
      <c r="AA314" s="46">
        <f t="shared" si="73"/>
        <v>0.1040665764144426</v>
      </c>
      <c r="AB314" s="41">
        <f t="shared" si="60"/>
        <v>1104066.5764144426</v>
      </c>
      <c r="AC314" s="41">
        <f t="shared" si="61"/>
        <v>104066.57641444262</v>
      </c>
      <c r="AD314" s="98">
        <v>-15139.003926452482</v>
      </c>
      <c r="AE314">
        <f t="shared" si="74"/>
        <v>499628.34217951167</v>
      </c>
    </row>
    <row r="315" spans="2:31">
      <c r="B315" s="112">
        <v>43915</v>
      </c>
      <c r="C315">
        <v>30.409189000000001</v>
      </c>
      <c r="D315">
        <v>156.04444899999999</v>
      </c>
      <c r="E315">
        <v>34.272587000000001</v>
      </c>
      <c r="F315">
        <v>41.247512999999998</v>
      </c>
      <c r="G315">
        <v>30.764664</v>
      </c>
      <c r="H315">
        <v>81.302779999999998</v>
      </c>
      <c r="I315">
        <v>180.70429999999999</v>
      </c>
      <c r="J315">
        <v>61.034481</v>
      </c>
      <c r="K315">
        <v>221.37245200000001</v>
      </c>
      <c r="L315">
        <v>59.863883999999999</v>
      </c>
      <c r="M315">
        <v>121.31540699999999</v>
      </c>
      <c r="O315" s="33">
        <v>310</v>
      </c>
      <c r="P315" s="36">
        <f t="shared" si="62"/>
        <v>5.0884517808367002E-2</v>
      </c>
      <c r="Q315" s="36">
        <f t="shared" si="63"/>
        <v>-3.0078742476514406E-2</v>
      </c>
      <c r="R315" s="36">
        <f t="shared" si="64"/>
        <v>-5.0182218449632617E-2</v>
      </c>
      <c r="S315" s="36">
        <f t="shared" si="65"/>
        <v>2.3130912191145631E-3</v>
      </c>
      <c r="T315" s="36">
        <f t="shared" si="66"/>
        <v>2.3444265829200568E-2</v>
      </c>
      <c r="U315" s="36">
        <f t="shared" si="67"/>
        <v>3.6638031825892099E-2</v>
      </c>
      <c r="V315" s="36">
        <f t="shared" si="68"/>
        <v>4.6166262614681333E-2</v>
      </c>
      <c r="W315" s="36">
        <f t="shared" si="69"/>
        <v>5.9391068874447657E-3</v>
      </c>
      <c r="X315" s="36">
        <f t="shared" si="70"/>
        <v>6.4694803320051356E-2</v>
      </c>
      <c r="Y315" s="36">
        <f t="shared" si="71"/>
        <v>-5.5241970270215636E-3</v>
      </c>
      <c r="Z315" s="36">
        <f t="shared" si="72"/>
        <v>1.9569139781260857E-2</v>
      </c>
      <c r="AA315" s="46">
        <f t="shared" si="73"/>
        <v>7.6938600905754204E-2</v>
      </c>
      <c r="AB315" s="41">
        <f t="shared" si="60"/>
        <v>1076938.6009057541</v>
      </c>
      <c r="AC315" s="41">
        <f t="shared" si="61"/>
        <v>76938.600905754138</v>
      </c>
      <c r="AD315" s="98">
        <v>-15115.174674430978</v>
      </c>
      <c r="AE315">
        <f t="shared" si="74"/>
        <v>576566.94308526581</v>
      </c>
    </row>
    <row r="316" spans="2:31">
      <c r="B316" s="112">
        <v>43916</v>
      </c>
      <c r="C316">
        <v>31.656862</v>
      </c>
      <c r="D316">
        <v>163.16686999999999</v>
      </c>
      <c r="E316">
        <v>34.404170999999998</v>
      </c>
      <c r="F316">
        <v>43.179496999999998</v>
      </c>
      <c r="G316">
        <v>33.282879000000001</v>
      </c>
      <c r="H316">
        <v>86.966414999999998</v>
      </c>
      <c r="I316">
        <v>201.50808699999999</v>
      </c>
      <c r="J316">
        <v>65.328316000000001</v>
      </c>
      <c r="K316">
        <v>241.10328699999999</v>
      </c>
      <c r="L316">
        <v>63.014125999999997</v>
      </c>
      <c r="M316">
        <v>131.323532</v>
      </c>
      <c r="O316" s="33">
        <v>311</v>
      </c>
      <c r="P316" s="36">
        <f t="shared" si="62"/>
        <v>4.0210101462580174E-2</v>
      </c>
      <c r="Q316" s="36">
        <f t="shared" si="63"/>
        <v>4.4632523319220414E-2</v>
      </c>
      <c r="R316" s="36">
        <f t="shared" si="64"/>
        <v>3.8319852260972282E-3</v>
      </c>
      <c r="S316" s="36">
        <f t="shared" si="65"/>
        <v>4.5774956053249875E-2</v>
      </c>
      <c r="T316" s="36">
        <f t="shared" si="66"/>
        <v>7.867636199372538E-2</v>
      </c>
      <c r="U316" s="36">
        <f t="shared" si="67"/>
        <v>6.7341799330237526E-2</v>
      </c>
      <c r="V316" s="36">
        <f t="shared" si="68"/>
        <v>0.10896752091383613</v>
      </c>
      <c r="W316" s="36">
        <f t="shared" si="69"/>
        <v>6.7986604927241706E-2</v>
      </c>
      <c r="X316" s="36">
        <f t="shared" si="70"/>
        <v>8.5378832286015324E-2</v>
      </c>
      <c r="Y316" s="36">
        <f t="shared" si="71"/>
        <v>5.12855384290406E-2</v>
      </c>
      <c r="Z316" s="36">
        <f t="shared" si="72"/>
        <v>7.927016485544261E-2</v>
      </c>
      <c r="AA316" s="46">
        <f t="shared" si="73"/>
        <v>0.10338429279485808</v>
      </c>
      <c r="AB316" s="41">
        <f t="shared" si="60"/>
        <v>1103384.2927948581</v>
      </c>
      <c r="AC316" s="41">
        <f t="shared" si="61"/>
        <v>103384.29279485811</v>
      </c>
      <c r="AD316" s="98">
        <v>-15070.343685676693</v>
      </c>
      <c r="AE316">
        <f t="shared" si="74"/>
        <v>679951.23588012392</v>
      </c>
    </row>
    <row r="317" spans="2:31">
      <c r="B317" s="112">
        <v>43917</v>
      </c>
      <c r="C317">
        <v>30.131920000000001</v>
      </c>
      <c r="D317">
        <v>156.62380999999999</v>
      </c>
      <c r="E317">
        <v>34.328986999999998</v>
      </c>
      <c r="F317">
        <v>42.668346</v>
      </c>
      <c r="G317">
        <v>31.320153999999999</v>
      </c>
      <c r="H317">
        <v>80.770981000000006</v>
      </c>
      <c r="I317">
        <v>198.13450599999999</v>
      </c>
      <c r="J317">
        <v>67.032082000000003</v>
      </c>
      <c r="K317">
        <v>228.88717700000001</v>
      </c>
      <c r="L317">
        <v>60.405186</v>
      </c>
      <c r="M317">
        <v>127.565781</v>
      </c>
      <c r="O317" s="33">
        <v>312</v>
      </c>
      <c r="P317" s="36">
        <f t="shared" si="62"/>
        <v>-4.9369858962115196E-2</v>
      </c>
      <c r="Q317" s="36">
        <f t="shared" si="63"/>
        <v>-4.0926604049233602E-2</v>
      </c>
      <c r="R317" s="36">
        <f t="shared" si="64"/>
        <v>-2.1877077141222714E-3</v>
      </c>
      <c r="S317" s="36">
        <f t="shared" si="65"/>
        <v>-1.1908442255331412E-2</v>
      </c>
      <c r="T317" s="36">
        <f t="shared" si="66"/>
        <v>-6.0781332528367003E-2</v>
      </c>
      <c r="U317" s="36">
        <f t="shared" si="67"/>
        <v>-7.3904254662271435E-2</v>
      </c>
      <c r="V317" s="36">
        <f t="shared" si="68"/>
        <v>-1.688339128515139E-2</v>
      </c>
      <c r="W317" s="36">
        <f t="shared" si="69"/>
        <v>2.5745768911490489E-2</v>
      </c>
      <c r="X317" s="36">
        <f t="shared" si="70"/>
        <v>-5.1996213148125976E-2</v>
      </c>
      <c r="Y317" s="36">
        <f t="shared" si="71"/>
        <v>-4.2283961297626231E-2</v>
      </c>
      <c r="Z317" s="36">
        <f t="shared" si="72"/>
        <v>-2.9031827438858297E-2</v>
      </c>
      <c r="AA317" s="46">
        <f t="shared" si="73"/>
        <v>-8.2256708362652864E-2</v>
      </c>
      <c r="AB317" s="41">
        <f t="shared" si="60"/>
        <v>917743.29163734708</v>
      </c>
      <c r="AC317" s="41">
        <f t="shared" si="61"/>
        <v>-82256.70836265292</v>
      </c>
      <c r="AD317" s="98">
        <v>-15021.985680859885</v>
      </c>
      <c r="AE317">
        <f t="shared" si="74"/>
        <v>597694.527517471</v>
      </c>
    </row>
    <row r="318" spans="2:31">
      <c r="B318" s="112">
        <v>43920</v>
      </c>
      <c r="C318">
        <v>30.580435000000001</v>
      </c>
      <c r="D318">
        <v>165.77410900000001</v>
      </c>
      <c r="E318">
        <v>36.086475</v>
      </c>
      <c r="F318">
        <v>43.820605999999998</v>
      </c>
      <c r="G318">
        <v>31.12574</v>
      </c>
      <c r="H318">
        <v>82.871589999999998</v>
      </c>
      <c r="I318">
        <v>209.107697</v>
      </c>
      <c r="J318">
        <v>69.467269999999999</v>
      </c>
      <c r="K318">
        <v>237.223221</v>
      </c>
      <c r="L318">
        <v>62.129021000000002</v>
      </c>
      <c r="M318">
        <v>134.09832800000001</v>
      </c>
      <c r="O318" s="33">
        <v>313</v>
      </c>
      <c r="P318" s="36">
        <f t="shared" si="62"/>
        <v>1.4775350408201701E-2</v>
      </c>
      <c r="Q318" s="36">
        <f t="shared" si="63"/>
        <v>5.6779257063542421E-2</v>
      </c>
      <c r="R318" s="36">
        <f t="shared" si="64"/>
        <v>4.9928042083933054E-2</v>
      </c>
      <c r="S318" s="36">
        <f t="shared" si="65"/>
        <v>2.6646829521437602E-2</v>
      </c>
      <c r="T318" s="36">
        <f t="shared" si="66"/>
        <v>-6.2266584938153605E-3</v>
      </c>
      <c r="U318" s="36">
        <f t="shared" si="67"/>
        <v>2.5674546375757307E-2</v>
      </c>
      <c r="V318" s="36">
        <f t="shared" si="68"/>
        <v>5.39032926045247E-2</v>
      </c>
      <c r="W318" s="36">
        <f t="shared" si="69"/>
        <v>3.5684365787541882E-2</v>
      </c>
      <c r="X318" s="36">
        <f t="shared" si="70"/>
        <v>3.5772353328866843E-2</v>
      </c>
      <c r="Y318" s="36">
        <f t="shared" si="71"/>
        <v>2.8138244486255959E-2</v>
      </c>
      <c r="Z318" s="36">
        <f t="shared" si="72"/>
        <v>4.9941160938243488E-2</v>
      </c>
      <c r="AA318" s="46">
        <f t="shared" si="73"/>
        <v>4.1456164450269506E-3</v>
      </c>
      <c r="AB318" s="41">
        <f t="shared" si="60"/>
        <v>1004145.6164450269</v>
      </c>
      <c r="AC318" s="41">
        <f t="shared" si="61"/>
        <v>4145.6164450269425</v>
      </c>
      <c r="AD318" s="98">
        <v>-14941.724692765391</v>
      </c>
      <c r="AE318">
        <f t="shared" si="74"/>
        <v>601840.14396249794</v>
      </c>
    </row>
    <row r="319" spans="2:31">
      <c r="B319" s="112">
        <v>43921</v>
      </c>
      <c r="C319">
        <v>30.963705000000001</v>
      </c>
      <c r="D319">
        <v>166.62321499999999</v>
      </c>
      <c r="E319">
        <v>35.594619999999999</v>
      </c>
      <c r="F319">
        <v>43.811951000000001</v>
      </c>
      <c r="G319">
        <v>31.570126999999999</v>
      </c>
      <c r="H319">
        <v>79.796028000000007</v>
      </c>
      <c r="I319">
        <v>197.47247300000001</v>
      </c>
      <c r="J319">
        <v>67.118126000000004</v>
      </c>
      <c r="K319">
        <v>235.42950400000001</v>
      </c>
      <c r="L319">
        <v>62.002234999999999</v>
      </c>
      <c r="M319">
        <v>131.18338</v>
      </c>
      <c r="O319" s="33">
        <v>314</v>
      </c>
      <c r="P319" s="36">
        <f t="shared" si="62"/>
        <v>1.2455286720822176E-2</v>
      </c>
      <c r="Q319" s="36">
        <f t="shared" si="63"/>
        <v>5.1089932777736661E-3</v>
      </c>
      <c r="R319" s="36">
        <f t="shared" si="64"/>
        <v>-1.3723638556818327E-2</v>
      </c>
      <c r="S319" s="36">
        <f t="shared" si="65"/>
        <v>-1.9752932755666072E-4</v>
      </c>
      <c r="T319" s="36">
        <f t="shared" si="66"/>
        <v>1.4176195765620504E-2</v>
      </c>
      <c r="U319" s="36">
        <f t="shared" si="67"/>
        <v>-3.7818572573933784E-2</v>
      </c>
      <c r="V319" s="36">
        <f t="shared" si="68"/>
        <v>-5.7250218483720965E-2</v>
      </c>
      <c r="W319" s="36">
        <f t="shared" si="69"/>
        <v>-3.4401564767966256E-2</v>
      </c>
      <c r="X319" s="36">
        <f t="shared" si="70"/>
        <v>-7.5900360507849219E-3</v>
      </c>
      <c r="Y319" s="36">
        <f t="shared" si="71"/>
        <v>-2.0427738858783584E-3</v>
      </c>
      <c r="Z319" s="36">
        <f t="shared" si="72"/>
        <v>-2.1977130246136373E-2</v>
      </c>
      <c r="AA319" s="46">
        <f t="shared" si="73"/>
        <v>-2.9048668705689243E-2</v>
      </c>
      <c r="AB319" s="41">
        <f t="shared" si="60"/>
        <v>970951.33129431074</v>
      </c>
      <c r="AC319" s="41">
        <f t="shared" si="61"/>
        <v>-29048.668705689255</v>
      </c>
      <c r="AD319" s="98">
        <v>-14924.928700067801</v>
      </c>
      <c r="AE319">
        <f t="shared" si="74"/>
        <v>572791.47525680868</v>
      </c>
    </row>
    <row r="320" spans="2:31">
      <c r="B320" s="112">
        <v>43922</v>
      </c>
      <c r="C320">
        <v>30.604897999999999</v>
      </c>
      <c r="D320">
        <v>159.430847</v>
      </c>
      <c r="E320">
        <v>35.757530000000003</v>
      </c>
      <c r="F320">
        <v>42.607700000000001</v>
      </c>
      <c r="G320">
        <v>30.107346</v>
      </c>
      <c r="H320">
        <v>74.770561000000001</v>
      </c>
      <c r="I320">
        <v>187.69635</v>
      </c>
      <c r="J320">
        <v>66.782532000000003</v>
      </c>
      <c r="K320">
        <v>224.04414399999999</v>
      </c>
      <c r="L320">
        <v>58.739852999999997</v>
      </c>
      <c r="M320">
        <v>126.92010500000001</v>
      </c>
      <c r="O320" s="33">
        <v>315</v>
      </c>
      <c r="P320" s="36">
        <f t="shared" si="62"/>
        <v>-1.1655650595494543E-2</v>
      </c>
      <c r="Q320" s="36">
        <f t="shared" si="63"/>
        <v>-4.4124798681750496E-2</v>
      </c>
      <c r="R320" s="36">
        <f t="shared" si="64"/>
        <v>4.566373489236642E-3</v>
      </c>
      <c r="S320" s="36">
        <f t="shared" si="65"/>
        <v>-2.7871645930320106E-2</v>
      </c>
      <c r="T320" s="36">
        <f t="shared" si="66"/>
        <v>-4.7442130233421351E-2</v>
      </c>
      <c r="U320" s="36">
        <f t="shared" si="67"/>
        <v>-6.504949078797953E-2</v>
      </c>
      <c r="V320" s="36">
        <f t="shared" si="68"/>
        <v>-5.0773699933038804E-2</v>
      </c>
      <c r="W320" s="36">
        <f t="shared" si="69"/>
        <v>-5.0125922858405385E-3</v>
      </c>
      <c r="X320" s="36">
        <f t="shared" si="70"/>
        <v>-4.9568418703718815E-2</v>
      </c>
      <c r="Y320" s="36">
        <f t="shared" si="71"/>
        <v>-5.4052009568744411E-2</v>
      </c>
      <c r="Z320" s="36">
        <f t="shared" si="72"/>
        <v>-3.303839764909771E-2</v>
      </c>
      <c r="AA320" s="46">
        <f t="shared" si="73"/>
        <v>-6.9351394234098029E-2</v>
      </c>
      <c r="AB320" s="41">
        <f t="shared" si="60"/>
        <v>930648.60576590197</v>
      </c>
      <c r="AC320" s="41">
        <f t="shared" si="61"/>
        <v>-69351.394234098028</v>
      </c>
      <c r="AD320" s="98">
        <v>-14878.281452007592</v>
      </c>
      <c r="AE320">
        <f t="shared" si="74"/>
        <v>503440.08102271066</v>
      </c>
    </row>
    <row r="321" spans="2:31">
      <c r="B321" s="112">
        <v>43923</v>
      </c>
      <c r="C321">
        <v>32.945332000000001</v>
      </c>
      <c r="D321">
        <v>158.02233899999999</v>
      </c>
      <c r="E321">
        <v>37.170414000000001</v>
      </c>
      <c r="F321">
        <v>43.985218000000003</v>
      </c>
      <c r="G321">
        <v>30.098085000000001</v>
      </c>
      <c r="H321">
        <v>77.562492000000006</v>
      </c>
      <c r="I321">
        <v>200.19311500000001</v>
      </c>
      <c r="J321">
        <v>67.918380999999997</v>
      </c>
      <c r="K321">
        <v>226.98959400000001</v>
      </c>
      <c r="L321">
        <v>59.720039</v>
      </c>
      <c r="M321">
        <v>132.34179700000001</v>
      </c>
      <c r="O321" s="33">
        <v>316</v>
      </c>
      <c r="P321" s="36">
        <f t="shared" si="62"/>
        <v>7.368952020801732E-2</v>
      </c>
      <c r="Q321" s="36">
        <f t="shared" si="63"/>
        <v>-8.8738579727245838E-3</v>
      </c>
      <c r="R321" s="36">
        <f t="shared" si="64"/>
        <v>3.8752245930266757E-2</v>
      </c>
      <c r="S321" s="36">
        <f t="shared" si="65"/>
        <v>3.1818634811927447E-2</v>
      </c>
      <c r="T321" s="36">
        <f t="shared" si="66"/>
        <v>-3.0764666639604383E-4</v>
      </c>
      <c r="U321" s="36">
        <f t="shared" si="67"/>
        <v>3.6659721829288713E-2</v>
      </c>
      <c r="V321" s="36">
        <f t="shared" si="68"/>
        <v>6.4456978201317822E-2</v>
      </c>
      <c r="W321" s="36">
        <f t="shared" si="69"/>
        <v>1.6865155511778543E-2</v>
      </c>
      <c r="X321" s="36">
        <f t="shared" si="70"/>
        <v>1.3061071153373439E-2</v>
      </c>
      <c r="Y321" s="36">
        <f t="shared" si="71"/>
        <v>1.6549202504615255E-2</v>
      </c>
      <c r="Z321" s="36">
        <f t="shared" si="72"/>
        <v>4.1830153145313395E-2</v>
      </c>
      <c r="AA321" s="46">
        <f t="shared" si="73"/>
        <v>4.9468738730637452E-2</v>
      </c>
      <c r="AB321" s="41">
        <f t="shared" si="60"/>
        <v>1049468.7387306374</v>
      </c>
      <c r="AC321" s="41">
        <f t="shared" si="61"/>
        <v>49468.738730637357</v>
      </c>
      <c r="AD321" s="98">
        <v>-14841.694220806006</v>
      </c>
      <c r="AE321">
        <f t="shared" si="74"/>
        <v>552908.81975334801</v>
      </c>
    </row>
    <row r="322" spans="2:31">
      <c r="B322" s="112">
        <v>43924</v>
      </c>
      <c r="C322">
        <v>31.974896999999999</v>
      </c>
      <c r="D322">
        <v>154.01658599999999</v>
      </c>
      <c r="E322">
        <v>37.430430999999999</v>
      </c>
      <c r="F322">
        <v>43.144848000000003</v>
      </c>
      <c r="G322">
        <v>29.505568</v>
      </c>
      <c r="H322">
        <v>75.269904999999994</v>
      </c>
      <c r="I322">
        <v>202.05221599999999</v>
      </c>
      <c r="J322">
        <v>67.032082000000003</v>
      </c>
      <c r="K322">
        <v>216.652176</v>
      </c>
      <c r="L322">
        <v>58.861773999999997</v>
      </c>
      <c r="M322">
        <v>128.67669699999999</v>
      </c>
      <c r="O322" s="33">
        <v>317</v>
      </c>
      <c r="P322" s="36">
        <f t="shared" si="62"/>
        <v>-2.9898455523633204E-2</v>
      </c>
      <c r="Q322" s="36">
        <f t="shared" si="63"/>
        <v>-2.5676111195884938E-2</v>
      </c>
      <c r="R322" s="36">
        <f t="shared" si="64"/>
        <v>6.9709144160594611E-3</v>
      </c>
      <c r="S322" s="36">
        <f t="shared" si="65"/>
        <v>-1.92906099771952E-2</v>
      </c>
      <c r="T322" s="36">
        <f t="shared" si="66"/>
        <v>-1.9882557170207659E-2</v>
      </c>
      <c r="U322" s="36">
        <f t="shared" si="67"/>
        <v>-3.0003572899573505E-2</v>
      </c>
      <c r="V322" s="36">
        <f t="shared" si="68"/>
        <v>9.2436833662616884E-3</v>
      </c>
      <c r="W322" s="36">
        <f t="shared" si="69"/>
        <v>-1.3135364245513695E-2</v>
      </c>
      <c r="X322" s="36">
        <f t="shared" si="70"/>
        <v>-4.6610983035955379E-2</v>
      </c>
      <c r="Y322" s="36">
        <f t="shared" si="71"/>
        <v>-1.447574405355938E-2</v>
      </c>
      <c r="Z322" s="36">
        <f t="shared" si="72"/>
        <v>-2.8084913435886445E-2</v>
      </c>
      <c r="AA322" s="46">
        <f t="shared" si="73"/>
        <v>1.2385230392671295E-3</v>
      </c>
      <c r="AB322" s="41">
        <f t="shared" si="60"/>
        <v>1001238.5230392672</v>
      </c>
      <c r="AC322" s="41">
        <f t="shared" si="61"/>
        <v>1238.5230392671656</v>
      </c>
      <c r="AD322" s="98">
        <v>-14755.995684345486</v>
      </c>
      <c r="AE322">
        <f t="shared" si="74"/>
        <v>554147.34279261518</v>
      </c>
    </row>
    <row r="323" spans="2:31">
      <c r="B323" s="112">
        <v>43927</v>
      </c>
      <c r="C323">
        <v>33.002395999999997</v>
      </c>
      <c r="D323">
        <v>165.37454199999999</v>
      </c>
      <c r="E323">
        <v>39.494929999999997</v>
      </c>
      <c r="F323">
        <v>44.409737</v>
      </c>
      <c r="G323">
        <v>32.764415999999997</v>
      </c>
      <c r="H323">
        <v>80.114761000000001</v>
      </c>
      <c r="I323">
        <v>213.279312</v>
      </c>
      <c r="J323">
        <v>69.742630000000005</v>
      </c>
      <c r="K323">
        <v>234.447678</v>
      </c>
      <c r="L323">
        <v>63.996718999999999</v>
      </c>
      <c r="M323">
        <v>136.24423200000001</v>
      </c>
      <c r="O323" s="33">
        <v>318</v>
      </c>
      <c r="P323" s="36">
        <f t="shared" si="62"/>
        <v>3.1629038698290264E-2</v>
      </c>
      <c r="Q323" s="36">
        <f t="shared" si="63"/>
        <v>7.115255505498197E-2</v>
      </c>
      <c r="R323" s="36">
        <f t="shared" si="64"/>
        <v>5.3688272560840737E-2</v>
      </c>
      <c r="S323" s="36">
        <f t="shared" si="65"/>
        <v>2.8895734246615078E-2</v>
      </c>
      <c r="T323" s="36">
        <f t="shared" si="66"/>
        <v>0.10476405713691533</v>
      </c>
      <c r="U323" s="36">
        <f t="shared" si="67"/>
        <v>6.2379732321139934E-2</v>
      </c>
      <c r="V323" s="36">
        <f t="shared" si="68"/>
        <v>5.4076471572123377E-2</v>
      </c>
      <c r="W323" s="36">
        <f t="shared" si="69"/>
        <v>3.9640411429727837E-2</v>
      </c>
      <c r="X323" s="36">
        <f t="shared" si="70"/>
        <v>7.8939249470833736E-2</v>
      </c>
      <c r="Y323" s="36">
        <f t="shared" si="71"/>
        <v>8.3639934755772471E-2</v>
      </c>
      <c r="Z323" s="36">
        <f t="shared" si="72"/>
        <v>5.7146064985430137E-2</v>
      </c>
      <c r="AA323" s="46">
        <f t="shared" si="73"/>
        <v>9.7586595500438689E-2</v>
      </c>
      <c r="AB323" s="41">
        <f t="shared" si="60"/>
        <v>1097586.5955004387</v>
      </c>
      <c r="AC323" s="41">
        <f t="shared" si="61"/>
        <v>97586.595500438707</v>
      </c>
      <c r="AD323" s="98">
        <v>-14753.977641561884</v>
      </c>
      <c r="AE323">
        <f t="shared" si="74"/>
        <v>651733.93829305388</v>
      </c>
    </row>
    <row r="324" spans="2:31">
      <c r="B324" s="112">
        <v>43928</v>
      </c>
      <c r="C324">
        <v>33.630324999999999</v>
      </c>
      <c r="D324">
        <v>168.651062</v>
      </c>
      <c r="E324">
        <v>38.216754999999999</v>
      </c>
      <c r="F324">
        <v>43.759963999999997</v>
      </c>
      <c r="G324">
        <v>34.495685999999999</v>
      </c>
      <c r="H324">
        <v>81.171493999999996</v>
      </c>
      <c r="I324">
        <v>206.559372</v>
      </c>
      <c r="J324">
        <v>68.770263999999997</v>
      </c>
      <c r="K324">
        <v>234.16442900000001</v>
      </c>
      <c r="L324">
        <v>63.255493000000001</v>
      </c>
      <c r="M324">
        <v>135.608093</v>
      </c>
      <c r="O324" s="33">
        <v>319</v>
      </c>
      <c r="P324" s="36">
        <f t="shared" si="62"/>
        <v>1.8848024804573139E-2</v>
      </c>
      <c r="Q324" s="36">
        <f t="shared" si="63"/>
        <v>1.9619005584816281E-2</v>
      </c>
      <c r="R324" s="36">
        <f t="shared" si="64"/>
        <v>-3.289827722296064E-2</v>
      </c>
      <c r="S324" s="36">
        <f t="shared" si="65"/>
        <v>-1.4739411752572665E-2</v>
      </c>
      <c r="T324" s="36">
        <f t="shared" si="66"/>
        <v>5.1491224305304596E-2</v>
      </c>
      <c r="U324" s="36">
        <f t="shared" si="67"/>
        <v>1.3104007174895228E-2</v>
      </c>
      <c r="V324" s="36">
        <f t="shared" si="68"/>
        <v>-3.2014743803886969E-2</v>
      </c>
      <c r="W324" s="36">
        <f t="shared" si="69"/>
        <v>-1.4040309828690834E-2</v>
      </c>
      <c r="X324" s="36">
        <f t="shared" si="70"/>
        <v>-1.2088848335923929E-3</v>
      </c>
      <c r="Y324" s="36">
        <f t="shared" si="71"/>
        <v>-1.1649846733995257E-2</v>
      </c>
      <c r="Z324" s="36">
        <f t="shared" si="72"/>
        <v>-4.6800420860948948E-3</v>
      </c>
      <c r="AA324" s="46">
        <f t="shared" si="73"/>
        <v>3.2243398579656593E-2</v>
      </c>
      <c r="AB324" s="41">
        <f t="shared" si="60"/>
        <v>1032243.3985796566</v>
      </c>
      <c r="AC324" s="41">
        <f t="shared" si="61"/>
        <v>32243.398579656612</v>
      </c>
      <c r="AD324" s="98">
        <v>-14600.316127989907</v>
      </c>
      <c r="AE324">
        <f t="shared" si="74"/>
        <v>683977.3368727105</v>
      </c>
    </row>
    <row r="325" spans="2:31">
      <c r="B325" s="112">
        <v>43929</v>
      </c>
      <c r="C325">
        <v>35.758716999999997</v>
      </c>
      <c r="D325">
        <v>174.09527600000001</v>
      </c>
      <c r="E325">
        <v>38.169772999999999</v>
      </c>
      <c r="F325">
        <v>44.409737</v>
      </c>
      <c r="G325">
        <v>35.976973999999998</v>
      </c>
      <c r="H325">
        <v>84.449173000000002</v>
      </c>
      <c r="I325">
        <v>226.03912399999999</v>
      </c>
      <c r="J325">
        <v>72.134772999999996</v>
      </c>
      <c r="K325">
        <v>252.847351</v>
      </c>
      <c r="L325">
        <v>64.874504000000002</v>
      </c>
      <c r="M325">
        <v>139.35861199999999</v>
      </c>
      <c r="O325" s="33">
        <v>320</v>
      </c>
      <c r="P325" s="36">
        <f t="shared" si="62"/>
        <v>6.1365881889650309E-2</v>
      </c>
      <c r="Q325" s="36">
        <f t="shared" si="63"/>
        <v>3.177085402212277E-2</v>
      </c>
      <c r="R325" s="36">
        <f t="shared" si="64"/>
        <v>-1.2301123550041552E-3</v>
      </c>
      <c r="S325" s="36">
        <f t="shared" si="65"/>
        <v>1.4739411752572658E-2</v>
      </c>
      <c r="T325" s="36">
        <f t="shared" si="66"/>
        <v>4.2044849966082487E-2</v>
      </c>
      <c r="U325" s="36">
        <f t="shared" si="67"/>
        <v>3.9585724010413013E-2</v>
      </c>
      <c r="V325" s="36">
        <f t="shared" si="68"/>
        <v>9.0120212518996379E-2</v>
      </c>
      <c r="W325" s="36">
        <f t="shared" si="69"/>
        <v>4.7764774307791226E-2</v>
      </c>
      <c r="X325" s="36">
        <f t="shared" si="70"/>
        <v>7.6762394281730317E-2</v>
      </c>
      <c r="Y325" s="36">
        <f t="shared" si="71"/>
        <v>2.5272726298214768E-2</v>
      </c>
      <c r="Z325" s="36">
        <f t="shared" si="72"/>
        <v>2.7281496622092383E-2</v>
      </c>
      <c r="AA325" s="46">
        <f t="shared" si="73"/>
        <v>0.11607371665785349</v>
      </c>
      <c r="AB325" s="41">
        <f t="shared" ref="AB325:AB388" si="75">(P325*$AH$12+Q325*$AI$12+R325*$AJ$12+S325*$AK$12+T325*$AL$12+U325*$AM$12+V325*$AN$12+W325*$AO$12+X325*$AP$12+Y325*$AQ$12+Z325*$AR$12)+$AS$12</f>
        <v>1116073.7166578535</v>
      </c>
      <c r="AC325" s="41">
        <f t="shared" ref="AC325:AC388" si="76">AB325-$AS$12</f>
        <v>116073.71665785345</v>
      </c>
      <c r="AD325" s="98">
        <v>-14526.336911087856</v>
      </c>
      <c r="AE325">
        <f t="shared" si="74"/>
        <v>800051.05353056395</v>
      </c>
    </row>
    <row r="326" spans="2:31">
      <c r="B326" s="112">
        <v>43930</v>
      </c>
      <c r="C326">
        <v>35.171570000000003</v>
      </c>
      <c r="D326">
        <v>175.00431800000001</v>
      </c>
      <c r="E326">
        <v>38.157234000000003</v>
      </c>
      <c r="F326">
        <v>44.816921000000001</v>
      </c>
      <c r="G326">
        <v>37.754536000000002</v>
      </c>
      <c r="H326">
        <v>92.025420999999994</v>
      </c>
      <c r="I326">
        <v>235.425262</v>
      </c>
      <c r="J326">
        <v>75.671394000000006</v>
      </c>
      <c r="K326">
        <v>249.35438500000001</v>
      </c>
      <c r="L326">
        <v>65.342644000000007</v>
      </c>
      <c r="M326">
        <v>138.39009100000001</v>
      </c>
      <c r="O326" s="33">
        <v>321</v>
      </c>
      <c r="P326" s="36">
        <f t="shared" ref="P326:P389" si="77">LN(C326/C325)</f>
        <v>-1.6555985777622115E-2</v>
      </c>
      <c r="Q326" s="36">
        <f t="shared" ref="Q326:Q389" si="78">LN(D326/D325)</f>
        <v>5.2079353299404607E-3</v>
      </c>
      <c r="R326" s="36">
        <f t="shared" ref="R326:R389" si="79">LN(E326/E325)</f>
        <v>-3.2855998435250686E-4</v>
      </c>
      <c r="S326" s="36">
        <f t="shared" ref="S326:S389" si="80">LN(F326/F325)</f>
        <v>9.1270218059141036E-3</v>
      </c>
      <c r="T326" s="36">
        <f t="shared" ref="T326:T389" si="81">LN(G326/G325)</f>
        <v>4.822650471037572E-2</v>
      </c>
      <c r="U326" s="36">
        <f t="shared" ref="U326:U389" si="82">LN(H326/H325)</f>
        <v>8.5915003669344181E-2</v>
      </c>
      <c r="V326" s="36">
        <f t="shared" ref="V326:V389" si="83">LN(I326/I325)</f>
        <v>4.0685404942614106E-2</v>
      </c>
      <c r="W326" s="36">
        <f t="shared" ref="W326:W389" si="84">LN(J326/J325)</f>
        <v>4.7863986117286969E-2</v>
      </c>
      <c r="X326" s="36">
        <f t="shared" ref="X326:X389" si="85">LN(K326/K325)</f>
        <v>-1.3910833343593693E-2</v>
      </c>
      <c r="Y326" s="36">
        <f t="shared" ref="Y326:Y389" si="86">LN(L326/L325)</f>
        <v>7.1901746281104626E-3</v>
      </c>
      <c r="Z326" s="36">
        <f t="shared" ref="Z326:Z389" si="87">LN(M326/M325)</f>
        <v>-6.9741094387049387E-3</v>
      </c>
      <c r="AA326" s="46">
        <f t="shared" ref="AA326:AA389" si="88">P326*$AH$8+Q326*$AI$8+R326*$AJ$8+S326*$AK$8+T326*$AL$8+U326*$AM$8+V326*$AN$8+W326*$AO$8+X326*$AP$8+Y326*$AQ$8+Z326*$AR$8</f>
        <v>8.8703736472502376E-2</v>
      </c>
      <c r="AB326" s="41">
        <f t="shared" si="75"/>
        <v>1088703.7364725024</v>
      </c>
      <c r="AC326" s="41">
        <f t="shared" si="76"/>
        <v>88703.736472502351</v>
      </c>
      <c r="AD326" s="98">
        <v>-14491.021273437073</v>
      </c>
      <c r="AE326">
        <f t="shared" si="74"/>
        <v>888754.7900030663</v>
      </c>
    </row>
    <row r="327" spans="2:31">
      <c r="B327" s="112">
        <v>43934</v>
      </c>
      <c r="C327">
        <v>34.869843000000003</v>
      </c>
      <c r="D327">
        <v>174.604736</v>
      </c>
      <c r="E327">
        <v>39.253708000000003</v>
      </c>
      <c r="F327">
        <v>44.747611999999997</v>
      </c>
      <c r="G327">
        <v>35.477035999999998</v>
      </c>
      <c r="H327">
        <v>87.932807999999994</v>
      </c>
      <c r="I327">
        <v>227.44783000000001</v>
      </c>
      <c r="J327">
        <v>73.003876000000005</v>
      </c>
      <c r="K327">
        <v>248.76902799999999</v>
      </c>
      <c r="L327">
        <v>66.625152999999997</v>
      </c>
      <c r="M327">
        <v>132.74058500000001</v>
      </c>
      <c r="O327" s="33">
        <v>322</v>
      </c>
      <c r="P327" s="36">
        <f t="shared" si="77"/>
        <v>-8.6157275681966409E-3</v>
      </c>
      <c r="Q327" s="36">
        <f t="shared" si="78"/>
        <v>-2.2858800103780549E-3</v>
      </c>
      <c r="R327" s="36">
        <f t="shared" si="79"/>
        <v>2.8330551427617218E-2</v>
      </c>
      <c r="S327" s="36">
        <f t="shared" si="80"/>
        <v>-1.5476888342597038E-3</v>
      </c>
      <c r="T327" s="36">
        <f t="shared" si="81"/>
        <v>-6.2220013487755091E-2</v>
      </c>
      <c r="U327" s="36">
        <f t="shared" si="82"/>
        <v>-4.5491876724050105E-2</v>
      </c>
      <c r="V327" s="36">
        <f t="shared" si="83"/>
        <v>-3.4472610864330407E-2</v>
      </c>
      <c r="W327" s="36">
        <f t="shared" si="84"/>
        <v>-3.5887667003423177E-2</v>
      </c>
      <c r="X327" s="36">
        <f t="shared" si="85"/>
        <v>-2.350249974873043E-3</v>
      </c>
      <c r="Y327" s="36">
        <f t="shared" si="86"/>
        <v>1.9437308305769011E-2</v>
      </c>
      <c r="Z327" s="36">
        <f t="shared" si="87"/>
        <v>-4.1679708979870785E-2</v>
      </c>
      <c r="AA327" s="46">
        <f t="shared" si="88"/>
        <v>-5.6446050988349476E-2</v>
      </c>
      <c r="AB327" s="41">
        <f t="shared" si="75"/>
        <v>943553.94901165052</v>
      </c>
      <c r="AC327" s="41">
        <f t="shared" si="76"/>
        <v>-56446.050988349481</v>
      </c>
      <c r="AD327" s="98">
        <v>-14487.019472437212</v>
      </c>
      <c r="AE327">
        <f t="shared" ref="AE327:AE390" si="89">AE326+AC327</f>
        <v>832308.73901471682</v>
      </c>
    </row>
    <row r="328" spans="2:31">
      <c r="B328" s="112">
        <v>43935</v>
      </c>
      <c r="C328">
        <v>34.600741999999997</v>
      </c>
      <c r="D328">
        <v>177.981155</v>
      </c>
      <c r="E328">
        <v>40.412833999999997</v>
      </c>
      <c r="F328">
        <v>46.168446000000003</v>
      </c>
      <c r="G328">
        <v>35.578879999999998</v>
      </c>
      <c r="H328">
        <v>85.523803999999998</v>
      </c>
      <c r="I328">
        <v>232.31080600000001</v>
      </c>
      <c r="J328">
        <v>76.841644000000002</v>
      </c>
      <c r="K328">
        <v>255.36802700000001</v>
      </c>
      <c r="L328">
        <v>69.989936999999998</v>
      </c>
      <c r="M328">
        <v>131.154877</v>
      </c>
      <c r="O328" s="33">
        <v>323</v>
      </c>
      <c r="P328" s="36">
        <f t="shared" si="77"/>
        <v>-7.7472313193573316E-3</v>
      </c>
      <c r="Q328" s="36">
        <f t="shared" si="78"/>
        <v>1.9152906006415751E-2</v>
      </c>
      <c r="R328" s="36">
        <f t="shared" si="79"/>
        <v>2.9101496683100848E-2</v>
      </c>
      <c r="S328" s="36">
        <f t="shared" si="80"/>
        <v>3.1258497564313613E-2</v>
      </c>
      <c r="T328" s="36">
        <f t="shared" si="81"/>
        <v>2.8665894544378139E-3</v>
      </c>
      <c r="U328" s="36">
        <f t="shared" si="82"/>
        <v>-2.777823082361609E-2</v>
      </c>
      <c r="V328" s="36">
        <f t="shared" si="83"/>
        <v>2.1155262716676126E-2</v>
      </c>
      <c r="W328" s="36">
        <f t="shared" si="84"/>
        <v>5.1234197148933826E-2</v>
      </c>
      <c r="X328" s="36">
        <f t="shared" si="85"/>
        <v>2.6180880235778213E-2</v>
      </c>
      <c r="Y328" s="36">
        <f t="shared" si="86"/>
        <v>4.9269295653809442E-2</v>
      </c>
      <c r="Z328" s="36">
        <f t="shared" si="87"/>
        <v>-1.2017842770475485E-2</v>
      </c>
      <c r="AA328" s="46">
        <f t="shared" si="88"/>
        <v>-4.4259143080812597E-3</v>
      </c>
      <c r="AB328" s="41">
        <f t="shared" si="75"/>
        <v>995574.08569191874</v>
      </c>
      <c r="AC328" s="41">
        <f t="shared" si="76"/>
        <v>-4425.9143080812646</v>
      </c>
      <c r="AD328" s="98">
        <v>-14485.953650185606</v>
      </c>
      <c r="AE328">
        <f t="shared" si="89"/>
        <v>827882.82470663555</v>
      </c>
    </row>
    <row r="329" spans="2:31">
      <c r="B329" s="112">
        <v>43936</v>
      </c>
      <c r="C329">
        <v>33.010554999999997</v>
      </c>
      <c r="D329">
        <v>176.78242499999999</v>
      </c>
      <c r="E329">
        <v>40.337645999999999</v>
      </c>
      <c r="F329">
        <v>45.059505000000001</v>
      </c>
      <c r="G329">
        <v>32.931064999999997</v>
      </c>
      <c r="H329">
        <v>81.305862000000005</v>
      </c>
      <c r="I329">
        <v>225.380585</v>
      </c>
      <c r="J329">
        <v>74.836715999999996</v>
      </c>
      <c r="K329">
        <v>265.92263800000001</v>
      </c>
      <c r="L329">
        <v>69.351119999999995</v>
      </c>
      <c r="M329">
        <v>128.47726399999999</v>
      </c>
      <c r="O329" s="33">
        <v>324</v>
      </c>
      <c r="P329" s="36">
        <f t="shared" si="77"/>
        <v>-4.7047768109734538E-2</v>
      </c>
      <c r="Q329" s="36">
        <f t="shared" si="78"/>
        <v>-6.7579347470299702E-3</v>
      </c>
      <c r="R329" s="36">
        <f t="shared" si="79"/>
        <v>-1.8622309546327518E-3</v>
      </c>
      <c r="S329" s="36">
        <f t="shared" si="80"/>
        <v>-2.4312628141927802E-2</v>
      </c>
      <c r="T329" s="36">
        <f t="shared" si="81"/>
        <v>-7.7335766188209268E-2</v>
      </c>
      <c r="U329" s="36">
        <f t="shared" si="82"/>
        <v>-5.0576629275267841E-2</v>
      </c>
      <c r="V329" s="36">
        <f t="shared" si="83"/>
        <v>-3.0285693991686267E-2</v>
      </c>
      <c r="W329" s="36">
        <f t="shared" si="84"/>
        <v>-2.6438112613004123E-2</v>
      </c>
      <c r="X329" s="36">
        <f t="shared" si="85"/>
        <v>4.0499684073363573E-2</v>
      </c>
      <c r="Y329" s="36">
        <f t="shared" si="86"/>
        <v>-9.1691779780711385E-3</v>
      </c>
      <c r="Z329" s="36">
        <f t="shared" si="87"/>
        <v>-2.0626937220745357E-2</v>
      </c>
      <c r="AA329" s="46">
        <f t="shared" si="88"/>
        <v>-8.3467707126747517E-2</v>
      </c>
      <c r="AB329" s="41">
        <f t="shared" si="75"/>
        <v>916532.29287325242</v>
      </c>
      <c r="AC329" s="41">
        <f t="shared" si="76"/>
        <v>-83467.707126747584</v>
      </c>
      <c r="AD329" s="98">
        <v>-14328.824878097745</v>
      </c>
      <c r="AE329">
        <f t="shared" si="89"/>
        <v>744415.11757988797</v>
      </c>
    </row>
    <row r="330" spans="2:31">
      <c r="B330" s="112">
        <v>43937</v>
      </c>
      <c r="C330">
        <v>31.925972000000002</v>
      </c>
      <c r="D330">
        <v>176.06320199999999</v>
      </c>
      <c r="E330">
        <v>41.456043000000001</v>
      </c>
      <c r="F330">
        <v>45.293427000000001</v>
      </c>
      <c r="G330">
        <v>33.532837000000001</v>
      </c>
      <c r="H330">
        <v>78.207290999999998</v>
      </c>
      <c r="I330">
        <v>229.28736900000001</v>
      </c>
      <c r="J330">
        <v>76.075821000000005</v>
      </c>
      <c r="K330">
        <v>281.73553500000003</v>
      </c>
      <c r="L330">
        <v>69.902161000000007</v>
      </c>
      <c r="M330">
        <v>123.38795500000001</v>
      </c>
      <c r="O330" s="33">
        <v>325</v>
      </c>
      <c r="P330" s="36">
        <f t="shared" si="77"/>
        <v>-3.3407510996931337E-2</v>
      </c>
      <c r="Q330" s="36">
        <f t="shared" si="78"/>
        <v>-4.0767063047414181E-3</v>
      </c>
      <c r="R330" s="36">
        <f t="shared" si="79"/>
        <v>2.7348484231193907E-2</v>
      </c>
      <c r="S330" s="36">
        <f t="shared" si="80"/>
        <v>5.1779730324166325E-3</v>
      </c>
      <c r="T330" s="36">
        <f t="shared" si="81"/>
        <v>1.8108730499750154E-2</v>
      </c>
      <c r="U330" s="36">
        <f t="shared" si="82"/>
        <v>-3.8855238776235597E-2</v>
      </c>
      <c r="V330" s="36">
        <f t="shared" si="83"/>
        <v>1.7185641168064727E-2</v>
      </c>
      <c r="W330" s="36">
        <f t="shared" si="84"/>
        <v>1.642186754120389E-2</v>
      </c>
      <c r="X330" s="36">
        <f t="shared" si="85"/>
        <v>5.776337986701445E-2</v>
      </c>
      <c r="Y330" s="36">
        <f t="shared" si="86"/>
        <v>7.9142677612107221E-3</v>
      </c>
      <c r="Z330" s="36">
        <f t="shared" si="87"/>
        <v>-4.0418457521637946E-2</v>
      </c>
      <c r="AA330" s="46">
        <f t="shared" si="88"/>
        <v>2.8761248414689362E-2</v>
      </c>
      <c r="AB330" s="41">
        <f t="shared" si="75"/>
        <v>1028761.2484146893</v>
      </c>
      <c r="AC330" s="41">
        <f t="shared" si="76"/>
        <v>28761.248414689326</v>
      </c>
      <c r="AD330" s="98">
        <v>-14325.198164251633</v>
      </c>
      <c r="AE330">
        <f t="shared" si="89"/>
        <v>773176.3659945773</v>
      </c>
    </row>
    <row r="331" spans="2:31">
      <c r="B331" s="112">
        <v>43938</v>
      </c>
      <c r="C331">
        <v>35.244965000000001</v>
      </c>
      <c r="D331">
        <v>179.05003400000001</v>
      </c>
      <c r="E331">
        <v>41.390259</v>
      </c>
      <c r="F331">
        <v>45.821899000000002</v>
      </c>
      <c r="G331">
        <v>35.514076000000003</v>
      </c>
      <c r="H331">
        <v>85.237235999999996</v>
      </c>
      <c r="I331">
        <v>231.36369300000001</v>
      </c>
      <c r="J331">
        <v>77.065383999999995</v>
      </c>
      <c r="K331">
        <v>274.30578600000001</v>
      </c>
      <c r="L331">
        <v>68.953674000000007</v>
      </c>
      <c r="M331">
        <v>131.46824599999999</v>
      </c>
      <c r="O331" s="33">
        <v>326</v>
      </c>
      <c r="P331" s="36">
        <f t="shared" si="77"/>
        <v>9.8902834362911404E-2</v>
      </c>
      <c r="Q331" s="36">
        <f t="shared" si="78"/>
        <v>1.6822253486425898E-2</v>
      </c>
      <c r="R331" s="36">
        <f t="shared" si="79"/>
        <v>-1.5880977723278773E-3</v>
      </c>
      <c r="S331" s="36">
        <f t="shared" si="80"/>
        <v>1.1600198327162558E-2</v>
      </c>
      <c r="T331" s="36">
        <f t="shared" si="81"/>
        <v>5.7403957240331996E-2</v>
      </c>
      <c r="U331" s="36">
        <f t="shared" si="82"/>
        <v>8.6075502114399016E-2</v>
      </c>
      <c r="V331" s="36">
        <f t="shared" si="83"/>
        <v>9.0147976747439601E-3</v>
      </c>
      <c r="W331" s="36">
        <f t="shared" si="84"/>
        <v>1.292371668659162E-2</v>
      </c>
      <c r="X331" s="36">
        <f t="shared" si="85"/>
        <v>-2.6725320347541586E-2</v>
      </c>
      <c r="Y331" s="36">
        <f t="shared" si="86"/>
        <v>-1.3661676546754025E-2</v>
      </c>
      <c r="Z331" s="36">
        <f t="shared" si="87"/>
        <v>6.343184986594122E-2</v>
      </c>
      <c r="AA331" s="46">
        <f t="shared" si="88"/>
        <v>6.1331291045428969E-2</v>
      </c>
      <c r="AB331" s="41">
        <f t="shared" si="75"/>
        <v>1061331.291045429</v>
      </c>
      <c r="AC331" s="41">
        <f t="shared" si="76"/>
        <v>61331.291045428952</v>
      </c>
      <c r="AD331" s="98">
        <v>-14245.201305904076</v>
      </c>
      <c r="AE331">
        <f t="shared" si="89"/>
        <v>834507.65704000625</v>
      </c>
    </row>
    <row r="332" spans="2:31">
      <c r="B332" s="112">
        <v>43941</v>
      </c>
      <c r="C332">
        <v>33.581386999999999</v>
      </c>
      <c r="D332">
        <v>178.051086</v>
      </c>
      <c r="E332">
        <v>40.679119</v>
      </c>
      <c r="F332">
        <v>46.428364000000002</v>
      </c>
      <c r="G332">
        <v>36.77317</v>
      </c>
      <c r="H332">
        <v>82.129706999999996</v>
      </c>
      <c r="I332">
        <v>226.46433999999999</v>
      </c>
      <c r="J332">
        <v>73.545981999999995</v>
      </c>
      <c r="K332">
        <v>266.35693400000002</v>
      </c>
      <c r="L332">
        <v>67.522437999999994</v>
      </c>
      <c r="M332">
        <v>130.366806</v>
      </c>
      <c r="O332" s="33">
        <v>327</v>
      </c>
      <c r="P332" s="36">
        <f t="shared" si="77"/>
        <v>-4.8350727032466685E-2</v>
      </c>
      <c r="Q332" s="36">
        <f t="shared" si="78"/>
        <v>-5.5947772200521514E-3</v>
      </c>
      <c r="R332" s="36">
        <f t="shared" si="79"/>
        <v>-1.7330649179173922E-2</v>
      </c>
      <c r="S332" s="36">
        <f t="shared" si="80"/>
        <v>1.3148444621660975E-2</v>
      </c>
      <c r="T332" s="36">
        <f t="shared" si="81"/>
        <v>3.4839378247227638E-2</v>
      </c>
      <c r="U332" s="36">
        <f t="shared" si="82"/>
        <v>-3.7138590382820344E-2</v>
      </c>
      <c r="V332" s="36">
        <f t="shared" si="83"/>
        <v>-2.1403407745311989E-2</v>
      </c>
      <c r="W332" s="36">
        <f t="shared" si="84"/>
        <v>-4.6743388341528656E-2</v>
      </c>
      <c r="X332" s="36">
        <f t="shared" si="85"/>
        <v>-2.9406224975300835E-2</v>
      </c>
      <c r="Y332" s="36">
        <f t="shared" si="86"/>
        <v>-2.0974930353103691E-2</v>
      </c>
      <c r="Z332" s="36">
        <f t="shared" si="87"/>
        <v>-8.4132852996464634E-3</v>
      </c>
      <c r="AA332" s="46">
        <f t="shared" si="88"/>
        <v>-2.4224471148932288E-2</v>
      </c>
      <c r="AB332" s="41">
        <f t="shared" si="75"/>
        <v>975775.52885106776</v>
      </c>
      <c r="AC332" s="41">
        <f t="shared" si="76"/>
        <v>-24224.471148932236</v>
      </c>
      <c r="AD332" s="98">
        <v>-14236.021189030493</v>
      </c>
      <c r="AE332">
        <f t="shared" si="89"/>
        <v>810283.18589107401</v>
      </c>
    </row>
    <row r="333" spans="2:31">
      <c r="B333" s="112">
        <v>43942</v>
      </c>
      <c r="C333">
        <v>33.401978</v>
      </c>
      <c r="D333">
        <v>170.61897300000001</v>
      </c>
      <c r="E333">
        <v>40.478619000000002</v>
      </c>
      <c r="F333">
        <v>45.709277999999998</v>
      </c>
      <c r="G333">
        <v>36.171405999999998</v>
      </c>
      <c r="H333">
        <v>79.747603999999995</v>
      </c>
      <c r="I333">
        <v>220.381058</v>
      </c>
      <c r="J333">
        <v>71.842194000000006</v>
      </c>
      <c r="K333">
        <v>258.85162400000002</v>
      </c>
      <c r="L333">
        <v>65.435294999999996</v>
      </c>
      <c r="M333">
        <v>127.29040500000001</v>
      </c>
      <c r="O333" s="33">
        <v>328</v>
      </c>
      <c r="P333" s="36">
        <f t="shared" si="77"/>
        <v>-5.3568353582059153E-3</v>
      </c>
      <c r="Q333" s="36">
        <f t="shared" si="78"/>
        <v>-4.2637666877036774E-2</v>
      </c>
      <c r="R333" s="36">
        <f t="shared" si="79"/>
        <v>-4.9410053274104547E-3</v>
      </c>
      <c r="S333" s="36">
        <f t="shared" si="80"/>
        <v>-1.5609268584032273E-2</v>
      </c>
      <c r="T333" s="36">
        <f t="shared" si="81"/>
        <v>-1.6499585980832305E-2</v>
      </c>
      <c r="U333" s="36">
        <f t="shared" si="82"/>
        <v>-2.9433092904341932E-2</v>
      </c>
      <c r="V333" s="36">
        <f t="shared" si="83"/>
        <v>-2.7229363387896208E-2</v>
      </c>
      <c r="W333" s="36">
        <f t="shared" si="84"/>
        <v>-2.3438852434769761E-2</v>
      </c>
      <c r="X333" s="36">
        <f t="shared" si="85"/>
        <v>-2.858224920678985E-2</v>
      </c>
      <c r="Y333" s="36">
        <f t="shared" si="86"/>
        <v>-3.1398165667783418E-2</v>
      </c>
      <c r="Z333" s="36">
        <f t="shared" si="87"/>
        <v>-2.388093228481554E-2</v>
      </c>
      <c r="AA333" s="46">
        <f t="shared" si="88"/>
        <v>-2.101042074136375E-2</v>
      </c>
      <c r="AB333" s="41">
        <f t="shared" si="75"/>
        <v>978989.57925863622</v>
      </c>
      <c r="AC333" s="41">
        <f t="shared" si="76"/>
        <v>-21010.420741363778</v>
      </c>
      <c r="AD333" s="98">
        <v>-14219.35201883933</v>
      </c>
      <c r="AE333">
        <f t="shared" si="89"/>
        <v>789272.76514971023</v>
      </c>
    </row>
    <row r="334" spans="2:31">
      <c r="B334" s="112">
        <v>43943</v>
      </c>
      <c r="C334">
        <v>34.356102</v>
      </c>
      <c r="D334">
        <v>182.08680699999999</v>
      </c>
      <c r="E334">
        <v>41.224215999999998</v>
      </c>
      <c r="F334">
        <v>45.865223</v>
      </c>
      <c r="G334">
        <v>36.912041000000002</v>
      </c>
      <c r="H334">
        <v>80.007294000000002</v>
      </c>
      <c r="I334">
        <v>230.38020299999999</v>
      </c>
      <c r="J334">
        <v>72.384322999999995</v>
      </c>
      <c r="K334">
        <v>261.52322400000003</v>
      </c>
      <c r="L334">
        <v>67.320060999999995</v>
      </c>
      <c r="M334">
        <v>129.33187899999999</v>
      </c>
      <c r="O334" s="33">
        <v>329</v>
      </c>
      <c r="P334" s="36">
        <f t="shared" si="77"/>
        <v>2.8164525027284178E-2</v>
      </c>
      <c r="Q334" s="36">
        <f t="shared" si="78"/>
        <v>6.5050692666831111E-2</v>
      </c>
      <c r="R334" s="36">
        <f t="shared" si="79"/>
        <v>1.8251941893798702E-2</v>
      </c>
      <c r="S334" s="36">
        <f t="shared" si="80"/>
        <v>3.4058640569745034E-3</v>
      </c>
      <c r="T334" s="36">
        <f t="shared" si="81"/>
        <v>2.0268894978797844E-2</v>
      </c>
      <c r="U334" s="36">
        <f t="shared" si="82"/>
        <v>3.2511081912139903E-3</v>
      </c>
      <c r="V334" s="36">
        <f t="shared" si="83"/>
        <v>4.4372870804122187E-2</v>
      </c>
      <c r="W334" s="36">
        <f t="shared" si="84"/>
        <v>7.5177791791201593E-3</v>
      </c>
      <c r="X334" s="36">
        <f t="shared" si="85"/>
        <v>1.0268073036962425E-2</v>
      </c>
      <c r="Y334" s="36">
        <f t="shared" si="86"/>
        <v>2.83964836542667E-2</v>
      </c>
      <c r="Z334" s="36">
        <f t="shared" si="87"/>
        <v>1.5910676458244025E-2</v>
      </c>
      <c r="AA334" s="46">
        <f t="shared" si="88"/>
        <v>4.9965123085459195E-2</v>
      </c>
      <c r="AB334" s="41">
        <f t="shared" si="75"/>
        <v>1049965.1230854592</v>
      </c>
      <c r="AC334" s="41">
        <f t="shared" si="76"/>
        <v>49965.123085459229</v>
      </c>
      <c r="AD334" s="98">
        <v>-14164.795939801028</v>
      </c>
      <c r="AE334">
        <f t="shared" si="89"/>
        <v>839237.88823516946</v>
      </c>
    </row>
    <row r="335" spans="2:31">
      <c r="B335" s="112">
        <v>43944</v>
      </c>
      <c r="C335">
        <v>35.432532999999999</v>
      </c>
      <c r="D335">
        <v>184.93379200000001</v>
      </c>
      <c r="E335">
        <v>40.265597999999997</v>
      </c>
      <c r="F335">
        <v>44.643650000000001</v>
      </c>
      <c r="G335">
        <v>38.143374999999999</v>
      </c>
      <c r="H335">
        <v>80.052077999999995</v>
      </c>
      <c r="I335">
        <v>226.39146400000001</v>
      </c>
      <c r="J335">
        <v>70.370795999999999</v>
      </c>
      <c r="K335">
        <v>269.36840799999999</v>
      </c>
      <c r="L335">
        <v>67.059173999999999</v>
      </c>
      <c r="M335">
        <v>130.18637100000001</v>
      </c>
      <c r="O335" s="33">
        <v>330</v>
      </c>
      <c r="P335" s="36">
        <f t="shared" si="77"/>
        <v>3.0850764593530186E-2</v>
      </c>
      <c r="Q335" s="36">
        <f t="shared" si="78"/>
        <v>1.551434503726897E-2</v>
      </c>
      <c r="R335" s="36">
        <f t="shared" si="79"/>
        <v>-2.3528393933089531E-2</v>
      </c>
      <c r="S335" s="36">
        <f t="shared" si="80"/>
        <v>-2.6995081081642638E-2</v>
      </c>
      <c r="T335" s="36">
        <f t="shared" si="81"/>
        <v>3.2814273851126084E-2</v>
      </c>
      <c r="U335" s="36">
        <f t="shared" si="82"/>
        <v>5.5959236387168444E-4</v>
      </c>
      <c r="V335" s="36">
        <f t="shared" si="83"/>
        <v>-1.7465358212816813E-2</v>
      </c>
      <c r="W335" s="36">
        <f t="shared" si="84"/>
        <v>-2.8211395242848557E-2</v>
      </c>
      <c r="X335" s="36">
        <f t="shared" si="85"/>
        <v>2.9556898827866843E-2</v>
      </c>
      <c r="Y335" s="36">
        <f t="shared" si="86"/>
        <v>-3.8828518077610934E-3</v>
      </c>
      <c r="Z335" s="36">
        <f t="shared" si="87"/>
        <v>6.5852408294716233E-3</v>
      </c>
      <c r="AA335" s="46">
        <f t="shared" si="88"/>
        <v>3.3358337808650683E-2</v>
      </c>
      <c r="AB335" s="41">
        <f t="shared" si="75"/>
        <v>1033358.3378086507</v>
      </c>
      <c r="AC335" s="41">
        <f t="shared" si="76"/>
        <v>33358.337808650685</v>
      </c>
      <c r="AD335" s="98">
        <v>-14028.699383347644</v>
      </c>
      <c r="AE335">
        <f t="shared" si="89"/>
        <v>872596.22604382015</v>
      </c>
    </row>
    <row r="336" spans="2:31">
      <c r="B336" s="112">
        <v>43945</v>
      </c>
      <c r="C336">
        <v>35.660857999999998</v>
      </c>
      <c r="D336">
        <v>189.868561</v>
      </c>
      <c r="E336">
        <v>40.550677999999998</v>
      </c>
      <c r="F336">
        <v>44.686970000000002</v>
      </c>
      <c r="G336">
        <v>38.791443000000001</v>
      </c>
      <c r="H336">
        <v>81.234191999999993</v>
      </c>
      <c r="I336">
        <v>222.757904</v>
      </c>
      <c r="J336">
        <v>71.110816999999997</v>
      </c>
      <c r="K336">
        <v>274.99505599999998</v>
      </c>
      <c r="L336">
        <v>68.995148</v>
      </c>
      <c r="M336">
        <v>131.629684</v>
      </c>
      <c r="O336" s="33">
        <v>331</v>
      </c>
      <c r="P336" s="36">
        <f t="shared" si="77"/>
        <v>6.4232633107847515E-3</v>
      </c>
      <c r="Q336" s="36">
        <f t="shared" si="78"/>
        <v>2.6334168614324416E-2</v>
      </c>
      <c r="R336" s="36">
        <f t="shared" si="79"/>
        <v>7.0550437749658619E-3</v>
      </c>
      <c r="S336" s="36">
        <f t="shared" si="80"/>
        <v>9.6988028059829699E-4</v>
      </c>
      <c r="T336" s="36">
        <f t="shared" si="81"/>
        <v>1.6847595037520802E-2</v>
      </c>
      <c r="U336" s="36">
        <f t="shared" si="82"/>
        <v>1.4658844399029029E-2</v>
      </c>
      <c r="V336" s="36">
        <f t="shared" si="83"/>
        <v>-1.6180092990496619E-2</v>
      </c>
      <c r="W336" s="36">
        <f t="shared" si="84"/>
        <v>1.0461115518481267E-2</v>
      </c>
      <c r="X336" s="36">
        <f t="shared" si="85"/>
        <v>2.0673130226279497E-2</v>
      </c>
      <c r="Y336" s="36">
        <f t="shared" si="86"/>
        <v>2.8460759649736756E-2</v>
      </c>
      <c r="Z336" s="36">
        <f t="shared" si="87"/>
        <v>1.1025508889843346E-2</v>
      </c>
      <c r="AA336" s="46">
        <f t="shared" si="88"/>
        <v>-2.9158076793065427E-3</v>
      </c>
      <c r="AB336" s="41">
        <f t="shared" si="75"/>
        <v>997084.19232069352</v>
      </c>
      <c r="AC336" s="41">
        <f t="shared" si="76"/>
        <v>-2915.8076793064829</v>
      </c>
      <c r="AD336" s="98">
        <v>-13864.208335627685</v>
      </c>
      <c r="AE336">
        <f t="shared" si="89"/>
        <v>869680.41836451367</v>
      </c>
    </row>
    <row r="337" spans="2:31">
      <c r="B337" s="112">
        <v>43948</v>
      </c>
      <c r="C337">
        <v>35.832115000000002</v>
      </c>
      <c r="D337">
        <v>187.30126999999999</v>
      </c>
      <c r="E337">
        <v>40.193542000000001</v>
      </c>
      <c r="F337">
        <v>44.626323999999997</v>
      </c>
      <c r="G337">
        <v>40.568992999999999</v>
      </c>
      <c r="H337">
        <v>84.735741000000004</v>
      </c>
      <c r="I337">
        <v>227.86674500000001</v>
      </c>
      <c r="J337">
        <v>71.136612</v>
      </c>
      <c r="K337">
        <v>277.53457600000002</v>
      </c>
      <c r="L337">
        <v>69.043907000000004</v>
      </c>
      <c r="M337">
        <v>132.645599</v>
      </c>
      <c r="O337" s="33">
        <v>332</v>
      </c>
      <c r="P337" s="36">
        <f t="shared" si="77"/>
        <v>4.7908856039817647E-3</v>
      </c>
      <c r="Q337" s="36">
        <f t="shared" si="78"/>
        <v>-1.3613658563859087E-2</v>
      </c>
      <c r="R337" s="36">
        <f t="shared" si="79"/>
        <v>-8.8461645665539063E-3</v>
      </c>
      <c r="S337" s="36">
        <f t="shared" si="80"/>
        <v>-1.358051116574071E-3</v>
      </c>
      <c r="T337" s="36">
        <f t="shared" si="81"/>
        <v>4.4804374544458174E-2</v>
      </c>
      <c r="U337" s="36">
        <f t="shared" si="82"/>
        <v>4.2201242037107567E-2</v>
      </c>
      <c r="V337" s="36">
        <f t="shared" si="83"/>
        <v>2.2675456894016014E-2</v>
      </c>
      <c r="W337" s="36">
        <f t="shared" si="84"/>
        <v>3.6267791219978494E-4</v>
      </c>
      <c r="X337" s="36">
        <f t="shared" si="85"/>
        <v>9.1924042998330086E-3</v>
      </c>
      <c r="Y337" s="36">
        <f t="shared" si="86"/>
        <v>7.0645227219016493E-4</v>
      </c>
      <c r="Z337" s="36">
        <f t="shared" si="87"/>
        <v>7.6883467326017436E-3</v>
      </c>
      <c r="AA337" s="46">
        <f t="shared" si="88"/>
        <v>6.3987935117421305E-2</v>
      </c>
      <c r="AB337" s="41">
        <f t="shared" si="75"/>
        <v>1063987.9351174212</v>
      </c>
      <c r="AC337" s="41">
        <f t="shared" si="76"/>
        <v>63987.935117421206</v>
      </c>
      <c r="AD337" s="98">
        <v>-13854.367210807628</v>
      </c>
      <c r="AE337">
        <f t="shared" si="89"/>
        <v>933668.35348193487</v>
      </c>
    </row>
    <row r="338" spans="2:31">
      <c r="B338" s="112">
        <v>43949</v>
      </c>
      <c r="C338">
        <v>36.672049999999999</v>
      </c>
      <c r="D338">
        <v>182.71614099999999</v>
      </c>
      <c r="E338">
        <v>40.099559999999997</v>
      </c>
      <c r="F338">
        <v>44.158489000000003</v>
      </c>
      <c r="G338">
        <v>42.966845999999997</v>
      </c>
      <c r="H338">
        <v>85.335753999999994</v>
      </c>
      <c r="I338">
        <v>221.77441400000001</v>
      </c>
      <c r="J338">
        <v>71.506621999999993</v>
      </c>
      <c r="K338">
        <v>272.228882</v>
      </c>
      <c r="L338">
        <v>67.924735999999996</v>
      </c>
      <c r="M338">
        <v>134.41166699999999</v>
      </c>
      <c r="O338" s="33">
        <v>333</v>
      </c>
      <c r="P338" s="36">
        <f t="shared" si="77"/>
        <v>2.3170326207795491E-2</v>
      </c>
      <c r="Q338" s="36">
        <f t="shared" si="78"/>
        <v>-2.4784583494430953E-2</v>
      </c>
      <c r="R338" s="36">
        <f t="shared" si="79"/>
        <v>-2.3409742699865466E-3</v>
      </c>
      <c r="S338" s="36">
        <f t="shared" si="80"/>
        <v>-1.0538724229524872E-2</v>
      </c>
      <c r="T338" s="36">
        <f t="shared" si="81"/>
        <v>5.7424739432666398E-2</v>
      </c>
      <c r="U338" s="36">
        <f t="shared" si="82"/>
        <v>7.0560382789093788E-3</v>
      </c>
      <c r="V338" s="36">
        <f t="shared" si="83"/>
        <v>-2.7100294256057186E-2</v>
      </c>
      <c r="W338" s="36">
        <f t="shared" si="84"/>
        <v>5.1879198123925994E-3</v>
      </c>
      <c r="X338" s="36">
        <f t="shared" si="85"/>
        <v>-1.9302333229878253E-2</v>
      </c>
      <c r="Y338" s="36">
        <f t="shared" si="86"/>
        <v>-1.6342366891202092E-2</v>
      </c>
      <c r="Z338" s="36">
        <f t="shared" si="87"/>
        <v>1.3226329858667913E-2</v>
      </c>
      <c r="AA338" s="46">
        <f t="shared" si="88"/>
        <v>2.1621096752510914E-2</v>
      </c>
      <c r="AB338" s="41">
        <f t="shared" si="75"/>
        <v>1021621.0967525109</v>
      </c>
      <c r="AC338" s="41">
        <f t="shared" si="76"/>
        <v>21621.096752510872</v>
      </c>
      <c r="AD338" s="98">
        <v>-13811.063761052443</v>
      </c>
      <c r="AE338">
        <f t="shared" si="89"/>
        <v>955289.45023444574</v>
      </c>
    </row>
    <row r="339" spans="2:31">
      <c r="B339" s="112">
        <v>43950</v>
      </c>
      <c r="C339">
        <v>38.702587000000001</v>
      </c>
      <c r="D339">
        <v>193.98417699999999</v>
      </c>
      <c r="E339">
        <v>38.721133999999999</v>
      </c>
      <c r="F339">
        <v>44.730288999999999</v>
      </c>
      <c r="G339">
        <v>44.596271999999999</v>
      </c>
      <c r="H339">
        <v>87.637282999999996</v>
      </c>
      <c r="I339">
        <v>215.65469400000001</v>
      </c>
      <c r="J339">
        <v>69.940528999999998</v>
      </c>
      <c r="K339">
        <v>271.55862400000001</v>
      </c>
      <c r="L339">
        <v>70.155738999999997</v>
      </c>
      <c r="M339">
        <v>139.671921</v>
      </c>
      <c r="O339" s="33">
        <v>334</v>
      </c>
      <c r="P339" s="36">
        <f t="shared" si="77"/>
        <v>5.3891560817367942E-2</v>
      </c>
      <c r="Q339" s="36">
        <f t="shared" si="78"/>
        <v>5.9842787382748175E-2</v>
      </c>
      <c r="R339" s="36">
        <f t="shared" si="79"/>
        <v>-3.4979812514148237E-2</v>
      </c>
      <c r="S339" s="36">
        <f t="shared" si="80"/>
        <v>1.286569351410044E-2</v>
      </c>
      <c r="T339" s="36">
        <f t="shared" si="81"/>
        <v>3.722147304200267E-2</v>
      </c>
      <c r="U339" s="36">
        <f t="shared" si="82"/>
        <v>2.6612989824437206E-2</v>
      </c>
      <c r="V339" s="36">
        <f t="shared" si="83"/>
        <v>-2.7982222476854581E-2</v>
      </c>
      <c r="W339" s="36">
        <f t="shared" si="84"/>
        <v>-2.2144765563446536E-2</v>
      </c>
      <c r="X339" s="36">
        <f t="shared" si="85"/>
        <v>-2.4651479926692025E-3</v>
      </c>
      <c r="Y339" s="36">
        <f t="shared" si="86"/>
        <v>3.231734494327107E-2</v>
      </c>
      <c r="Z339" s="36">
        <f t="shared" si="87"/>
        <v>3.8389018714289611E-2</v>
      </c>
      <c r="AA339" s="46">
        <f t="shared" si="88"/>
        <v>-6.7753919245788427E-4</v>
      </c>
      <c r="AB339" s="41">
        <f t="shared" si="75"/>
        <v>999322.46080754208</v>
      </c>
      <c r="AC339" s="41">
        <f t="shared" si="76"/>
        <v>-677.53919245791622</v>
      </c>
      <c r="AD339" s="98">
        <v>-13790.424053022172</v>
      </c>
      <c r="AE339">
        <f t="shared" si="89"/>
        <v>954611.91104198783</v>
      </c>
    </row>
    <row r="340" spans="2:31">
      <c r="B340" s="112">
        <v>43951</v>
      </c>
      <c r="C340">
        <v>37.895271000000001</v>
      </c>
      <c r="D340">
        <v>204.493042</v>
      </c>
      <c r="E340">
        <v>38.078915000000002</v>
      </c>
      <c r="F340">
        <v>44.938217000000002</v>
      </c>
      <c r="G340">
        <v>43.531590000000001</v>
      </c>
      <c r="H340">
        <v>85.756659999999997</v>
      </c>
      <c r="I340">
        <v>216.73838799999999</v>
      </c>
      <c r="J340">
        <v>67.806526000000005</v>
      </c>
      <c r="K340">
        <v>276.10900900000001</v>
      </c>
      <c r="L340">
        <v>71.635765000000006</v>
      </c>
      <c r="M340">
        <v>137.73492400000001</v>
      </c>
      <c r="O340" s="33">
        <v>335</v>
      </c>
      <c r="P340" s="36">
        <f t="shared" si="77"/>
        <v>-2.1080116769109689E-2</v>
      </c>
      <c r="Q340" s="36">
        <f t="shared" si="78"/>
        <v>5.2757356572825029E-2</v>
      </c>
      <c r="R340" s="36">
        <f t="shared" si="79"/>
        <v>-1.6724832299414915E-2</v>
      </c>
      <c r="S340" s="36">
        <f t="shared" si="80"/>
        <v>4.6377124356835227E-3</v>
      </c>
      <c r="T340" s="36">
        <f t="shared" si="81"/>
        <v>-2.4163386657893218E-2</v>
      </c>
      <c r="U340" s="36">
        <f t="shared" si="82"/>
        <v>-2.1692761752490446E-2</v>
      </c>
      <c r="V340" s="36">
        <f t="shared" si="83"/>
        <v>5.0125513758518155E-3</v>
      </c>
      <c r="W340" s="36">
        <f t="shared" si="84"/>
        <v>-3.0986851231014113E-2</v>
      </c>
      <c r="X340" s="36">
        <f t="shared" si="85"/>
        <v>1.6617705485421363E-2</v>
      </c>
      <c r="Y340" s="36">
        <f t="shared" si="86"/>
        <v>2.0876846817153943E-2</v>
      </c>
      <c r="Z340" s="36">
        <f t="shared" si="87"/>
        <v>-1.3965253674029817E-2</v>
      </c>
      <c r="AA340" s="46">
        <f t="shared" si="88"/>
        <v>-1.6381875290225049E-2</v>
      </c>
      <c r="AB340" s="41">
        <f t="shared" si="75"/>
        <v>983618.12470977497</v>
      </c>
      <c r="AC340" s="41">
        <f t="shared" si="76"/>
        <v>-16381.875290225027</v>
      </c>
      <c r="AD340" s="98">
        <v>-13765.225618225057</v>
      </c>
      <c r="AE340">
        <f t="shared" si="89"/>
        <v>938230.0357517628</v>
      </c>
    </row>
    <row r="341" spans="2:31">
      <c r="B341" s="112">
        <v>43952</v>
      </c>
      <c r="C341">
        <v>35.179726000000002</v>
      </c>
      <c r="D341">
        <v>202.05561800000001</v>
      </c>
      <c r="E341">
        <v>38.508110000000002</v>
      </c>
      <c r="F341">
        <v>44.617660999999998</v>
      </c>
      <c r="G341">
        <v>41.726256999999997</v>
      </c>
      <c r="H341">
        <v>83.508842000000001</v>
      </c>
      <c r="I341">
        <v>213.27789300000001</v>
      </c>
      <c r="J341">
        <v>66.472763</v>
      </c>
      <c r="K341">
        <v>268.594269</v>
      </c>
      <c r="L341">
        <v>70.482467999999997</v>
      </c>
      <c r="M341">
        <v>131.211838</v>
      </c>
      <c r="O341" s="33">
        <v>336</v>
      </c>
      <c r="P341" s="36">
        <f t="shared" si="77"/>
        <v>-7.4356377814769378E-2</v>
      </c>
      <c r="Q341" s="36">
        <f t="shared" si="78"/>
        <v>-1.1990954317440398E-2</v>
      </c>
      <c r="R341" s="36">
        <f t="shared" si="79"/>
        <v>1.1208151590746044E-2</v>
      </c>
      <c r="S341" s="36">
        <f t="shared" si="80"/>
        <v>-7.1588236565969937E-3</v>
      </c>
      <c r="T341" s="36">
        <f t="shared" si="81"/>
        <v>-4.2356286512582053E-2</v>
      </c>
      <c r="U341" s="36">
        <f t="shared" si="82"/>
        <v>-2.6561232202364532E-2</v>
      </c>
      <c r="V341" s="36">
        <f t="shared" si="83"/>
        <v>-1.6095063635150182E-2</v>
      </c>
      <c r="W341" s="36">
        <f t="shared" si="84"/>
        <v>-1.9866159187503729E-2</v>
      </c>
      <c r="X341" s="36">
        <f t="shared" si="85"/>
        <v>-2.7593800584281406E-2</v>
      </c>
      <c r="Y341" s="36">
        <f t="shared" si="86"/>
        <v>-1.6230462384658383E-2</v>
      </c>
      <c r="Z341" s="36">
        <f t="shared" si="87"/>
        <v>-4.8517896299258928E-2</v>
      </c>
      <c r="AA341" s="46">
        <f t="shared" si="88"/>
        <v>-4.1158653964000931E-2</v>
      </c>
      <c r="AB341" s="41">
        <f t="shared" si="75"/>
        <v>958841.34603599913</v>
      </c>
      <c r="AC341" s="41">
        <f t="shared" si="76"/>
        <v>-41158.65396400087</v>
      </c>
      <c r="AD341" s="98">
        <v>-13730.423871859442</v>
      </c>
      <c r="AE341">
        <f t="shared" si="89"/>
        <v>897071.38178776193</v>
      </c>
    </row>
    <row r="342" spans="2:31">
      <c r="B342" s="112">
        <v>43955</v>
      </c>
      <c r="C342">
        <v>36.598666999999999</v>
      </c>
      <c r="D342">
        <v>205.04243500000001</v>
      </c>
      <c r="E342">
        <v>38.752464000000003</v>
      </c>
      <c r="F342">
        <v>44.149822</v>
      </c>
      <c r="G342">
        <v>41.402233000000003</v>
      </c>
      <c r="H342">
        <v>82.514809</v>
      </c>
      <c r="I342">
        <v>215.49078399999999</v>
      </c>
      <c r="J342">
        <v>66.309264999999996</v>
      </c>
      <c r="K342">
        <v>271.45483400000001</v>
      </c>
      <c r="L342">
        <v>71.479713000000004</v>
      </c>
      <c r="M342">
        <v>126.226952</v>
      </c>
      <c r="O342" s="33">
        <v>337</v>
      </c>
      <c r="P342" s="36">
        <f t="shared" si="77"/>
        <v>3.9541868216161978E-2</v>
      </c>
      <c r="Q342" s="36">
        <f t="shared" si="78"/>
        <v>1.4673961580170796E-2</v>
      </c>
      <c r="R342" s="36">
        <f t="shared" si="79"/>
        <v>6.3254724136277375E-3</v>
      </c>
      <c r="S342" s="36">
        <f t="shared" si="80"/>
        <v>-1.0540871859359823E-2</v>
      </c>
      <c r="T342" s="36">
        <f t="shared" si="81"/>
        <v>-7.7957783431937128E-3</v>
      </c>
      <c r="U342" s="36">
        <f t="shared" si="82"/>
        <v>-1.1974738203996679E-2</v>
      </c>
      <c r="V342" s="36">
        <f t="shared" si="83"/>
        <v>1.0322165618730094E-2</v>
      </c>
      <c r="W342" s="36">
        <f t="shared" si="84"/>
        <v>-2.4626537957384859E-3</v>
      </c>
      <c r="X342" s="36">
        <f t="shared" si="85"/>
        <v>1.0593820959113265E-2</v>
      </c>
      <c r="Y342" s="36">
        <f t="shared" si="86"/>
        <v>1.4049677133096405E-2</v>
      </c>
      <c r="Z342" s="36">
        <f t="shared" si="87"/>
        <v>-3.8731608024353083E-2</v>
      </c>
      <c r="AA342" s="46">
        <f t="shared" si="88"/>
        <v>4.9714906926503502E-2</v>
      </c>
      <c r="AB342" s="41">
        <f t="shared" si="75"/>
        <v>1049714.9069265034</v>
      </c>
      <c r="AC342" s="41">
        <f t="shared" si="76"/>
        <v>49714.906926503405</v>
      </c>
      <c r="AD342" s="98">
        <v>-13699.223840869498</v>
      </c>
      <c r="AE342">
        <f t="shared" si="89"/>
        <v>946786.28871426533</v>
      </c>
    </row>
    <row r="343" spans="2:31">
      <c r="B343" s="112">
        <v>43956</v>
      </c>
      <c r="C343">
        <v>36.557884000000001</v>
      </c>
      <c r="D343">
        <v>206.85054</v>
      </c>
      <c r="E343">
        <v>39.075145999999997</v>
      </c>
      <c r="F343">
        <v>43.846600000000002</v>
      </c>
      <c r="G343">
        <v>41.374457999999997</v>
      </c>
      <c r="H343">
        <v>82.389449999999997</v>
      </c>
      <c r="I343">
        <v>218.796494</v>
      </c>
      <c r="J343">
        <v>66.722297999999995</v>
      </c>
      <c r="K343">
        <v>276.647064</v>
      </c>
      <c r="L343">
        <v>72.552543999999997</v>
      </c>
      <c r="M343">
        <v>128.32539399999999</v>
      </c>
      <c r="O343" s="33">
        <v>338</v>
      </c>
      <c r="P343" s="36">
        <f t="shared" si="77"/>
        <v>-1.1149515297634359E-3</v>
      </c>
      <c r="Q343" s="36">
        <f t="shared" si="78"/>
        <v>8.779545774530698E-3</v>
      </c>
      <c r="R343" s="36">
        <f t="shared" si="79"/>
        <v>8.2922718303539804E-3</v>
      </c>
      <c r="S343" s="36">
        <f t="shared" si="80"/>
        <v>-6.8917165778761271E-3</v>
      </c>
      <c r="T343" s="36">
        <f t="shared" si="81"/>
        <v>-6.7108266123811367E-4</v>
      </c>
      <c r="U343" s="36">
        <f t="shared" si="82"/>
        <v>-1.5203855244034338E-3</v>
      </c>
      <c r="V343" s="36">
        <f t="shared" si="83"/>
        <v>1.5223903685375297E-2</v>
      </c>
      <c r="W343" s="36">
        <f t="shared" si="84"/>
        <v>6.2095688850724732E-3</v>
      </c>
      <c r="X343" s="36">
        <f t="shared" si="85"/>
        <v>1.894678833961003E-2</v>
      </c>
      <c r="Y343" s="36">
        <f t="shared" si="86"/>
        <v>1.4897369013460466E-2</v>
      </c>
      <c r="Z343" s="36">
        <f t="shared" si="87"/>
        <v>1.648768569708374E-2</v>
      </c>
      <c r="AA343" s="46">
        <f t="shared" si="88"/>
        <v>3.3322564666511505E-3</v>
      </c>
      <c r="AB343" s="41">
        <f t="shared" si="75"/>
        <v>1003332.2564666511</v>
      </c>
      <c r="AC343" s="41">
        <f t="shared" si="76"/>
        <v>3332.2564666511025</v>
      </c>
      <c r="AD343" s="98">
        <v>-13692.175737327198</v>
      </c>
      <c r="AE343">
        <f t="shared" si="89"/>
        <v>950118.54518091644</v>
      </c>
    </row>
    <row r="344" spans="2:31">
      <c r="B344" s="112">
        <v>43957</v>
      </c>
      <c r="C344">
        <v>35.872889999999998</v>
      </c>
      <c r="D344">
        <v>208.24903900000001</v>
      </c>
      <c r="E344">
        <v>38.627155000000002</v>
      </c>
      <c r="F344">
        <v>43.127518000000002</v>
      </c>
      <c r="G344">
        <v>40.772666999999998</v>
      </c>
      <c r="H344">
        <v>80.840134000000006</v>
      </c>
      <c r="I344">
        <v>216.064514</v>
      </c>
      <c r="J344">
        <v>64.003151000000003</v>
      </c>
      <c r="K344">
        <v>272.61599699999999</v>
      </c>
      <c r="L344">
        <v>73.301070999999993</v>
      </c>
      <c r="M344">
        <v>125.45787</v>
      </c>
      <c r="O344" s="33">
        <v>339</v>
      </c>
      <c r="P344" s="36">
        <f t="shared" si="77"/>
        <v>-1.8915010430192288E-2</v>
      </c>
      <c r="Q344" s="36">
        <f t="shared" si="78"/>
        <v>6.738162899051171E-3</v>
      </c>
      <c r="R344" s="36">
        <f t="shared" si="79"/>
        <v>-1.1531086163106892E-2</v>
      </c>
      <c r="S344" s="36">
        <f t="shared" si="80"/>
        <v>-1.6535916701101813E-2</v>
      </c>
      <c r="T344" s="36">
        <f t="shared" si="81"/>
        <v>-1.4651803475021872E-2</v>
      </c>
      <c r="U344" s="36">
        <f t="shared" si="82"/>
        <v>-1.8983844608497221E-2</v>
      </c>
      <c r="V344" s="36">
        <f t="shared" si="83"/>
        <v>-1.2565007638131884E-2</v>
      </c>
      <c r="W344" s="36">
        <f t="shared" si="84"/>
        <v>-4.1606883380707109E-2</v>
      </c>
      <c r="X344" s="36">
        <f t="shared" si="85"/>
        <v>-1.4678356007552244E-2</v>
      </c>
      <c r="Y344" s="36">
        <f t="shared" si="86"/>
        <v>1.0264175785260787E-2</v>
      </c>
      <c r="Z344" s="36">
        <f t="shared" si="87"/>
        <v>-2.2599173769134444E-2</v>
      </c>
      <c r="AA344" s="46">
        <f t="shared" si="88"/>
        <v>-5.7636593813029449E-3</v>
      </c>
      <c r="AB344" s="41">
        <f t="shared" si="75"/>
        <v>994236.340618697</v>
      </c>
      <c r="AC344" s="41">
        <f t="shared" si="76"/>
        <v>-5763.6593813030049</v>
      </c>
      <c r="AD344" s="98">
        <v>-13584.319204109372</v>
      </c>
      <c r="AE344">
        <f t="shared" si="89"/>
        <v>944354.88579961343</v>
      </c>
    </row>
    <row r="345" spans="2:31">
      <c r="B345" s="112">
        <v>43958</v>
      </c>
      <c r="C345">
        <v>36.076759000000003</v>
      </c>
      <c r="D345">
        <v>211.03608700000001</v>
      </c>
      <c r="E345">
        <v>38.353400999999998</v>
      </c>
      <c r="F345">
        <v>43.794620999999999</v>
      </c>
      <c r="G345">
        <v>41.439261999999999</v>
      </c>
      <c r="H345">
        <v>81.681952999999993</v>
      </c>
      <c r="I345">
        <v>214.23405500000001</v>
      </c>
      <c r="J345">
        <v>63.736404</v>
      </c>
      <c r="K345">
        <v>269.05685399999999</v>
      </c>
      <c r="L345">
        <v>74.059380000000004</v>
      </c>
      <c r="M345">
        <v>129.13247699999999</v>
      </c>
      <c r="O345" s="33">
        <v>340</v>
      </c>
      <c r="P345" s="36">
        <f t="shared" si="77"/>
        <v>5.6670059809018139E-3</v>
      </c>
      <c r="Q345" s="36">
        <f t="shared" si="78"/>
        <v>1.3294480897943566E-2</v>
      </c>
      <c r="R345" s="36">
        <f t="shared" si="79"/>
        <v>-7.1123194794337659E-3</v>
      </c>
      <c r="S345" s="36">
        <f t="shared" si="80"/>
        <v>1.5349739568891246E-2</v>
      </c>
      <c r="T345" s="36">
        <f t="shared" si="81"/>
        <v>1.6216858473820706E-2</v>
      </c>
      <c r="U345" s="36">
        <f t="shared" si="82"/>
        <v>1.0359533823243479E-2</v>
      </c>
      <c r="V345" s="36">
        <f t="shared" si="83"/>
        <v>-8.5079067106451894E-3</v>
      </c>
      <c r="W345" s="36">
        <f t="shared" si="84"/>
        <v>-4.176425817805491E-3</v>
      </c>
      <c r="X345" s="36">
        <f t="shared" si="85"/>
        <v>-1.3141490162982411E-2</v>
      </c>
      <c r="Y345" s="36">
        <f t="shared" si="86"/>
        <v>1.0291983887056039E-2</v>
      </c>
      <c r="Z345" s="36">
        <f t="shared" si="87"/>
        <v>2.8868825892291443E-2</v>
      </c>
      <c r="AA345" s="46">
        <f t="shared" si="88"/>
        <v>-1.9820622553939078E-2</v>
      </c>
      <c r="AB345" s="41">
        <f t="shared" si="75"/>
        <v>980179.37744606088</v>
      </c>
      <c r="AC345" s="41">
        <f t="shared" si="76"/>
        <v>-19820.622553939116</v>
      </c>
      <c r="AD345" s="98">
        <v>-13580.121294732904</v>
      </c>
      <c r="AE345">
        <f t="shared" si="89"/>
        <v>924534.26324567432</v>
      </c>
    </row>
    <row r="346" spans="2:31">
      <c r="B346" s="112">
        <v>43959</v>
      </c>
      <c r="C346">
        <v>37.658779000000003</v>
      </c>
      <c r="D346">
        <v>212.12493900000001</v>
      </c>
      <c r="E346">
        <v>38.683784000000003</v>
      </c>
      <c r="F346">
        <v>44.946883999999997</v>
      </c>
      <c r="G346">
        <v>43.448269000000003</v>
      </c>
      <c r="H346">
        <v>83.016318999999996</v>
      </c>
      <c r="I346">
        <v>217.06622300000001</v>
      </c>
      <c r="J346">
        <v>63.831046999999998</v>
      </c>
      <c r="K346">
        <v>270.94494600000002</v>
      </c>
      <c r="L346">
        <v>75.822113000000002</v>
      </c>
      <c r="M346">
        <v>130.08194</v>
      </c>
      <c r="O346" s="33">
        <v>341</v>
      </c>
      <c r="P346" s="36">
        <f t="shared" si="77"/>
        <v>4.2917238035873988E-2</v>
      </c>
      <c r="Q346" s="36">
        <f t="shared" si="78"/>
        <v>5.1462886996656498E-3</v>
      </c>
      <c r="R346" s="36">
        <f t="shared" si="79"/>
        <v>8.5772870729011758E-3</v>
      </c>
      <c r="S346" s="36">
        <f t="shared" si="80"/>
        <v>2.5970435424811575E-2</v>
      </c>
      <c r="T346" s="36">
        <f t="shared" si="81"/>
        <v>4.7342223110190575E-2</v>
      </c>
      <c r="U346" s="36">
        <f t="shared" si="82"/>
        <v>1.6204118975799986E-2</v>
      </c>
      <c r="V346" s="36">
        <f t="shared" si="83"/>
        <v>1.3133349794542492E-2</v>
      </c>
      <c r="W346" s="36">
        <f t="shared" si="84"/>
        <v>1.4838113738682354E-3</v>
      </c>
      <c r="X346" s="36">
        <f t="shared" si="85"/>
        <v>6.9929385204115522E-3</v>
      </c>
      <c r="Y346" s="36">
        <f t="shared" si="86"/>
        <v>2.3522774476286871E-2</v>
      </c>
      <c r="Z346" s="36">
        <f t="shared" si="87"/>
        <v>7.3257286933759297E-3</v>
      </c>
      <c r="AA346" s="46">
        <f t="shared" si="88"/>
        <v>4.8526225693504663E-2</v>
      </c>
      <c r="AB346" s="41">
        <f t="shared" si="75"/>
        <v>1048526.2256935047</v>
      </c>
      <c r="AC346" s="41">
        <f t="shared" si="76"/>
        <v>48526.225693504675</v>
      </c>
      <c r="AD346" s="98">
        <v>-13567.533804394654</v>
      </c>
      <c r="AE346">
        <f t="shared" si="89"/>
        <v>973060.48893917899</v>
      </c>
    </row>
    <row r="347" spans="2:31">
      <c r="B347" s="112">
        <v>43962</v>
      </c>
      <c r="C347">
        <v>37.299973000000001</v>
      </c>
      <c r="D347">
        <v>212.95404099999999</v>
      </c>
      <c r="E347">
        <v>38.913485999999999</v>
      </c>
      <c r="F347">
        <v>45.224113000000003</v>
      </c>
      <c r="G347">
        <v>42.772427</v>
      </c>
      <c r="H347">
        <v>80.571487000000005</v>
      </c>
      <c r="I347">
        <v>216.94786099999999</v>
      </c>
      <c r="J347">
        <v>62.505904999999998</v>
      </c>
      <c r="K347">
        <v>272.54049700000002</v>
      </c>
      <c r="L347">
        <v>77.015204999999995</v>
      </c>
      <c r="M347">
        <v>128.078506</v>
      </c>
      <c r="O347" s="33">
        <v>342</v>
      </c>
      <c r="P347" s="36">
        <f t="shared" si="77"/>
        <v>-9.5734982469429311E-3</v>
      </c>
      <c r="Q347" s="36">
        <f t="shared" si="78"/>
        <v>3.9009364866323388E-3</v>
      </c>
      <c r="R347" s="36">
        <f t="shared" si="79"/>
        <v>5.9203802128122013E-3</v>
      </c>
      <c r="S347" s="36">
        <f t="shared" si="80"/>
        <v>6.1489809966517907E-3</v>
      </c>
      <c r="T347" s="36">
        <f t="shared" si="81"/>
        <v>-1.5677346011393048E-2</v>
      </c>
      <c r="U347" s="36">
        <f t="shared" si="82"/>
        <v>-2.9892375308552138E-2</v>
      </c>
      <c r="V347" s="36">
        <f t="shared" si="83"/>
        <v>-5.4542931806947836E-4</v>
      </c>
      <c r="W347" s="36">
        <f t="shared" si="84"/>
        <v>-2.0978669799360871E-2</v>
      </c>
      <c r="X347" s="36">
        <f t="shared" si="85"/>
        <v>5.8715669553714859E-3</v>
      </c>
      <c r="Y347" s="36">
        <f t="shared" si="86"/>
        <v>1.5612891555895103E-2</v>
      </c>
      <c r="Z347" s="36">
        <f t="shared" si="87"/>
        <v>-1.5521155551635517E-2</v>
      </c>
      <c r="AA347" s="46">
        <f t="shared" si="88"/>
        <v>-1.4753977641561824E-2</v>
      </c>
      <c r="AB347" s="41">
        <f t="shared" si="75"/>
        <v>985246.02235843812</v>
      </c>
      <c r="AC347" s="41">
        <f t="shared" si="76"/>
        <v>-14753.977641561884</v>
      </c>
      <c r="AD347" s="98">
        <v>-13534.525398305501</v>
      </c>
      <c r="AE347">
        <f t="shared" si="89"/>
        <v>958306.51129761711</v>
      </c>
    </row>
    <row r="348" spans="2:31">
      <c r="B348" s="112">
        <v>43963</v>
      </c>
      <c r="C348">
        <v>36.676498000000002</v>
      </c>
      <c r="D348">
        <v>209.877319</v>
      </c>
      <c r="E348">
        <v>38.948093</v>
      </c>
      <c r="F348">
        <v>44.946883999999997</v>
      </c>
      <c r="G348">
        <v>42.291007999999998</v>
      </c>
      <c r="H348">
        <v>77.938614000000001</v>
      </c>
      <c r="I348">
        <v>210.99212600000001</v>
      </c>
      <c r="J348">
        <v>62.25806</v>
      </c>
      <c r="K348">
        <v>271.60592700000001</v>
      </c>
      <c r="L348">
        <v>76.135056000000006</v>
      </c>
      <c r="M348">
        <v>123.48290299999999</v>
      </c>
      <c r="O348" s="33">
        <v>343</v>
      </c>
      <c r="P348" s="36">
        <f t="shared" si="77"/>
        <v>-1.685643433157728E-2</v>
      </c>
      <c r="Q348" s="36">
        <f t="shared" si="78"/>
        <v>-1.4553207703840679E-2</v>
      </c>
      <c r="R348" s="36">
        <f t="shared" si="79"/>
        <v>8.8893656469246217E-4</v>
      </c>
      <c r="S348" s="36">
        <f t="shared" si="80"/>
        <v>-6.1489809966518158E-3</v>
      </c>
      <c r="T348" s="36">
        <f t="shared" si="81"/>
        <v>-1.1319179388712627E-2</v>
      </c>
      <c r="U348" s="36">
        <f t="shared" si="82"/>
        <v>-3.322331077727305E-2</v>
      </c>
      <c r="V348" s="36">
        <f t="shared" si="83"/>
        <v>-2.7836237536938622E-2</v>
      </c>
      <c r="W348" s="36">
        <f t="shared" si="84"/>
        <v>-3.9730274044794478E-3</v>
      </c>
      <c r="X348" s="36">
        <f t="shared" si="85"/>
        <v>-3.434997925970718E-3</v>
      </c>
      <c r="Y348" s="36">
        <f t="shared" si="86"/>
        <v>-1.1494054064017205E-2</v>
      </c>
      <c r="Z348" s="36">
        <f t="shared" si="87"/>
        <v>-3.6540694798044747E-2</v>
      </c>
      <c r="AA348" s="46">
        <f t="shared" si="88"/>
        <v>-2.016725555366735E-2</v>
      </c>
      <c r="AB348" s="41">
        <f t="shared" si="75"/>
        <v>979832.74444633268</v>
      </c>
      <c r="AC348" s="41">
        <f t="shared" si="76"/>
        <v>-20167.255553667317</v>
      </c>
      <c r="AD348" s="98">
        <v>-13526.174484305084</v>
      </c>
      <c r="AE348">
        <f t="shared" si="89"/>
        <v>938139.25574394979</v>
      </c>
    </row>
    <row r="349" spans="2:31">
      <c r="B349" s="112">
        <v>43964</v>
      </c>
      <c r="C349">
        <v>34.855988000000004</v>
      </c>
      <c r="D349">
        <v>204.88262900000001</v>
      </c>
      <c r="E349">
        <v>38.926074999999997</v>
      </c>
      <c r="F349">
        <v>44.860244999999999</v>
      </c>
      <c r="G349">
        <v>40.643065999999997</v>
      </c>
      <c r="H349">
        <v>75.252014000000003</v>
      </c>
      <c r="I349">
        <v>210.500305</v>
      </c>
      <c r="J349">
        <v>62.145000000000003</v>
      </c>
      <c r="K349">
        <v>262.44845600000002</v>
      </c>
      <c r="L349">
        <v>75.215796999999995</v>
      </c>
      <c r="M349">
        <v>119.466515</v>
      </c>
      <c r="O349" s="33">
        <v>344</v>
      </c>
      <c r="P349" s="36">
        <f t="shared" si="77"/>
        <v>-5.0911223915841741E-2</v>
      </c>
      <c r="Q349" s="36">
        <f t="shared" si="78"/>
        <v>-2.4085891060304752E-2</v>
      </c>
      <c r="R349" s="36">
        <f t="shared" si="79"/>
        <v>-5.6547636147364711E-4</v>
      </c>
      <c r="S349" s="36">
        <f t="shared" si="80"/>
        <v>-1.9294465337611026E-3</v>
      </c>
      <c r="T349" s="36">
        <f t="shared" si="81"/>
        <v>-3.9746243284484888E-2</v>
      </c>
      <c r="U349" s="36">
        <f t="shared" si="82"/>
        <v>-3.5078849452080847E-2</v>
      </c>
      <c r="V349" s="36">
        <f t="shared" si="83"/>
        <v>-2.3337131917022308E-3</v>
      </c>
      <c r="W349" s="36">
        <f t="shared" si="84"/>
        <v>-1.8176406774474243E-3</v>
      </c>
      <c r="X349" s="36">
        <f t="shared" si="85"/>
        <v>-3.4297513323904398E-2</v>
      </c>
      <c r="Y349" s="36">
        <f t="shared" si="86"/>
        <v>-1.2147540443706951E-2</v>
      </c>
      <c r="Z349" s="36">
        <f t="shared" si="87"/>
        <v>-3.306658633713825E-2</v>
      </c>
      <c r="AA349" s="46">
        <f t="shared" si="88"/>
        <v>-3.8337207677034989E-2</v>
      </c>
      <c r="AB349" s="41">
        <f t="shared" si="75"/>
        <v>961662.79232296499</v>
      </c>
      <c r="AC349" s="41">
        <f t="shared" si="76"/>
        <v>-38337.20767703501</v>
      </c>
      <c r="AD349" s="98">
        <v>-13522.172695990303</v>
      </c>
      <c r="AE349">
        <f t="shared" si="89"/>
        <v>899802.04806691478</v>
      </c>
    </row>
    <row r="350" spans="2:31">
      <c r="B350" s="112">
        <v>43965</v>
      </c>
      <c r="C350">
        <v>35.163555000000002</v>
      </c>
      <c r="D350">
        <v>206.59080499999999</v>
      </c>
      <c r="E350">
        <v>38.834823999999998</v>
      </c>
      <c r="F350">
        <v>44.558765000000001</v>
      </c>
      <c r="G350">
        <v>41.892901999999999</v>
      </c>
      <c r="H350">
        <v>78.377410999999995</v>
      </c>
      <c r="I350">
        <v>209.10701</v>
      </c>
      <c r="J350">
        <v>62.301544</v>
      </c>
      <c r="K350">
        <v>274.35305799999998</v>
      </c>
      <c r="L350">
        <v>75.677879000000004</v>
      </c>
      <c r="M350">
        <v>120.39701100000001</v>
      </c>
      <c r="O350" s="33">
        <v>345</v>
      </c>
      <c r="P350" s="36">
        <f t="shared" si="77"/>
        <v>8.7852323793021735E-3</v>
      </c>
      <c r="Q350" s="36">
        <f t="shared" si="78"/>
        <v>8.3027756922087366E-3</v>
      </c>
      <c r="R350" s="36">
        <f t="shared" si="79"/>
        <v>-2.3469646842960213E-3</v>
      </c>
      <c r="S350" s="36">
        <f t="shared" si="80"/>
        <v>-6.743110717633726E-3</v>
      </c>
      <c r="T350" s="36">
        <f t="shared" si="81"/>
        <v>3.0288165898497893E-2</v>
      </c>
      <c r="U350" s="36">
        <f t="shared" si="82"/>
        <v>4.0693093449945768E-2</v>
      </c>
      <c r="V350" s="36">
        <f t="shared" si="83"/>
        <v>-6.6409715504888176E-3</v>
      </c>
      <c r="W350" s="36">
        <f t="shared" si="84"/>
        <v>2.5158445954124968E-3</v>
      </c>
      <c r="X350" s="36">
        <f t="shared" si="85"/>
        <v>4.436110513310712E-2</v>
      </c>
      <c r="Y350" s="36">
        <f t="shared" si="86"/>
        <v>6.1246230680897925E-3</v>
      </c>
      <c r="Z350" s="36">
        <f t="shared" si="87"/>
        <v>7.7585840845556808E-3</v>
      </c>
      <c r="AA350" s="46">
        <f t="shared" si="88"/>
        <v>3.3980237981198098E-2</v>
      </c>
      <c r="AB350" s="41">
        <f t="shared" si="75"/>
        <v>1033980.2379811981</v>
      </c>
      <c r="AC350" s="41">
        <f t="shared" si="76"/>
        <v>33980.237981198123</v>
      </c>
      <c r="AD350" s="98">
        <v>-13505.009799999418</v>
      </c>
      <c r="AE350">
        <f t="shared" si="89"/>
        <v>933782.2860481129</v>
      </c>
    </row>
    <row r="351" spans="2:31">
      <c r="B351" s="112">
        <v>43966</v>
      </c>
      <c r="C351">
        <v>34.914172999999998</v>
      </c>
      <c r="D351">
        <v>210.65649400000001</v>
      </c>
      <c r="E351">
        <v>39.627761999999997</v>
      </c>
      <c r="F351">
        <v>44.750999</v>
      </c>
      <c r="G351">
        <v>42.078068000000002</v>
      </c>
      <c r="H351">
        <v>76.926659000000001</v>
      </c>
      <c r="I351">
        <v>209.07058699999999</v>
      </c>
      <c r="J351">
        <v>61.188400000000001</v>
      </c>
      <c r="K351">
        <v>274.68347199999999</v>
      </c>
      <c r="L351">
        <v>75.230475999999996</v>
      </c>
      <c r="M351">
        <v>119.64692700000001</v>
      </c>
      <c r="O351" s="33">
        <v>346</v>
      </c>
      <c r="P351" s="36">
        <f t="shared" si="77"/>
        <v>-7.117326998124336E-3</v>
      </c>
      <c r="Q351" s="36">
        <f t="shared" si="78"/>
        <v>1.9488766935411187E-2</v>
      </c>
      <c r="R351" s="36">
        <f t="shared" si="79"/>
        <v>2.0212563371296177E-2</v>
      </c>
      <c r="S351" s="36">
        <f t="shared" si="80"/>
        <v>4.3048886989410775E-3</v>
      </c>
      <c r="T351" s="36">
        <f t="shared" si="81"/>
        <v>4.410245591476113E-3</v>
      </c>
      <c r="U351" s="36">
        <f t="shared" si="82"/>
        <v>-1.8683273403988274E-2</v>
      </c>
      <c r="V351" s="36">
        <f t="shared" si="83"/>
        <v>-1.7419871534687115E-4</v>
      </c>
      <c r="W351" s="36">
        <f t="shared" si="84"/>
        <v>-1.802857972371389E-2</v>
      </c>
      <c r="X351" s="36">
        <f t="shared" si="85"/>
        <v>1.2036140469155034E-3</v>
      </c>
      <c r="Y351" s="36">
        <f t="shared" si="86"/>
        <v>-5.9294836371969429E-3</v>
      </c>
      <c r="Z351" s="36">
        <f t="shared" si="87"/>
        <v>-6.2495762033947652E-3</v>
      </c>
      <c r="AA351" s="46">
        <f t="shared" si="88"/>
        <v>-2.6136139309110139E-3</v>
      </c>
      <c r="AB351" s="41">
        <f t="shared" si="75"/>
        <v>997386.38606908894</v>
      </c>
      <c r="AC351" s="41">
        <f t="shared" si="76"/>
        <v>-2613.6139309110586</v>
      </c>
      <c r="AD351" s="98">
        <v>-13430.722268193029</v>
      </c>
      <c r="AE351">
        <f t="shared" si="89"/>
        <v>931168.67211720184</v>
      </c>
    </row>
    <row r="352" spans="2:31">
      <c r="B352" s="112">
        <v>43969</v>
      </c>
      <c r="C352">
        <v>37.690680999999998</v>
      </c>
      <c r="D352">
        <v>212.96404999999999</v>
      </c>
      <c r="E352">
        <v>40.168968</v>
      </c>
      <c r="F352">
        <v>45.834614000000002</v>
      </c>
      <c r="G352">
        <v>44.531460000000003</v>
      </c>
      <c r="H352">
        <v>81.001343000000006</v>
      </c>
      <c r="I352">
        <v>214.944412</v>
      </c>
      <c r="J352">
        <v>63.579932999999997</v>
      </c>
      <c r="K352">
        <v>276.94921900000003</v>
      </c>
      <c r="L352">
        <v>77.002967999999996</v>
      </c>
      <c r="M352">
        <v>130.93647799999999</v>
      </c>
      <c r="O352" s="33">
        <v>347</v>
      </c>
      <c r="P352" s="36">
        <f t="shared" si="77"/>
        <v>7.6520025646305181E-2</v>
      </c>
      <c r="Q352" s="36">
        <f t="shared" si="78"/>
        <v>1.0894555783703542E-2</v>
      </c>
      <c r="R352" s="36">
        <f t="shared" si="79"/>
        <v>1.3564823988833725E-2</v>
      </c>
      <c r="S352" s="36">
        <f t="shared" si="80"/>
        <v>2.3925801372299285E-2</v>
      </c>
      <c r="T352" s="36">
        <f t="shared" si="81"/>
        <v>5.6669250853466177E-2</v>
      </c>
      <c r="U352" s="36">
        <f t="shared" si="82"/>
        <v>5.1613247345510496E-2</v>
      </c>
      <c r="V352" s="36">
        <f t="shared" si="83"/>
        <v>2.7707514074273541E-2</v>
      </c>
      <c r="W352" s="36">
        <f t="shared" si="84"/>
        <v>3.834027262242768E-2</v>
      </c>
      <c r="X352" s="36">
        <f t="shared" si="85"/>
        <v>8.2147406358378146E-3</v>
      </c>
      <c r="Y352" s="36">
        <f t="shared" si="86"/>
        <v>2.3287551750199153E-2</v>
      </c>
      <c r="Z352" s="36">
        <f t="shared" si="87"/>
        <v>9.0167174053628271E-2</v>
      </c>
      <c r="AA352" s="46">
        <f t="shared" si="88"/>
        <v>2.8460476495708362E-2</v>
      </c>
      <c r="AB352" s="41">
        <f t="shared" si="75"/>
        <v>1028460.4764957083</v>
      </c>
      <c r="AC352" s="41">
        <f t="shared" si="76"/>
        <v>28460.476495708339</v>
      </c>
      <c r="AD352" s="98">
        <v>-13422.444675353472</v>
      </c>
      <c r="AE352">
        <f t="shared" si="89"/>
        <v>959629.14861291018</v>
      </c>
    </row>
    <row r="353" spans="2:31">
      <c r="B353" s="112">
        <v>43970</v>
      </c>
      <c r="C353">
        <v>36.526871</v>
      </c>
      <c r="D353">
        <v>216.65013099999999</v>
      </c>
      <c r="E353">
        <v>39.316249999999997</v>
      </c>
      <c r="F353">
        <v>44.279114</v>
      </c>
      <c r="G353">
        <v>44.235199000000001</v>
      </c>
      <c r="H353">
        <v>79.407287999999994</v>
      </c>
      <c r="I353">
        <v>209.425781</v>
      </c>
      <c r="J353">
        <v>61.640605999999998</v>
      </c>
      <c r="K353">
        <v>272.88028000000003</v>
      </c>
      <c r="L353">
        <v>76.558021999999994</v>
      </c>
      <c r="M353">
        <v>129.274857</v>
      </c>
      <c r="O353" s="33">
        <v>348</v>
      </c>
      <c r="P353" s="36">
        <f t="shared" si="77"/>
        <v>-3.1364694055956793E-2</v>
      </c>
      <c r="Q353" s="36">
        <f t="shared" si="78"/>
        <v>1.7160380725766641E-2</v>
      </c>
      <c r="R353" s="36">
        <f t="shared" si="79"/>
        <v>-2.1456837808612246E-2</v>
      </c>
      <c r="S353" s="36">
        <f t="shared" si="80"/>
        <v>-3.4526471259503755E-2</v>
      </c>
      <c r="T353" s="36">
        <f t="shared" si="81"/>
        <v>-6.6750760560243044E-3</v>
      </c>
      <c r="U353" s="36">
        <f t="shared" si="82"/>
        <v>-1.9875582328012099E-2</v>
      </c>
      <c r="V353" s="36">
        <f t="shared" si="83"/>
        <v>-2.6010036569336616E-2</v>
      </c>
      <c r="W353" s="36">
        <f t="shared" si="84"/>
        <v>-3.0977060009622241E-2</v>
      </c>
      <c r="X353" s="36">
        <f t="shared" si="85"/>
        <v>-1.4801000269606988E-2</v>
      </c>
      <c r="Y353" s="36">
        <f t="shared" si="86"/>
        <v>-5.7950557000908971E-3</v>
      </c>
      <c r="Z353" s="36">
        <f t="shared" si="87"/>
        <v>-1.2771492722745238E-2</v>
      </c>
      <c r="AA353" s="46">
        <f t="shared" si="88"/>
        <v>-1.6973365525483113E-2</v>
      </c>
      <c r="AB353" s="41">
        <f t="shared" si="75"/>
        <v>983026.63447451685</v>
      </c>
      <c r="AC353" s="41">
        <f t="shared" si="76"/>
        <v>-16973.365525483154</v>
      </c>
      <c r="AD353" s="98">
        <v>-13343.561864657793</v>
      </c>
      <c r="AE353">
        <f t="shared" si="89"/>
        <v>942655.78308742703</v>
      </c>
    </row>
    <row r="354" spans="2:31">
      <c r="B354" s="112">
        <v>43971</v>
      </c>
      <c r="C354">
        <v>37.715617999999999</v>
      </c>
      <c r="D354">
        <v>229.726257</v>
      </c>
      <c r="E354">
        <v>39.473576000000001</v>
      </c>
      <c r="F354">
        <v>44.943252999999999</v>
      </c>
      <c r="G354">
        <v>45.244335</v>
      </c>
      <c r="H354">
        <v>81.789421000000004</v>
      </c>
      <c r="I354">
        <v>209.580566</v>
      </c>
      <c r="J354">
        <v>61.518859999999997</v>
      </c>
      <c r="K354">
        <v>271.87957799999998</v>
      </c>
      <c r="L354">
        <v>78.046936000000002</v>
      </c>
      <c r="M354">
        <v>135.12380999999999</v>
      </c>
      <c r="O354" s="33">
        <v>349</v>
      </c>
      <c r="P354" s="36">
        <f t="shared" si="77"/>
        <v>3.2026097711613501E-2</v>
      </c>
      <c r="Q354" s="36">
        <f t="shared" si="78"/>
        <v>5.8604660284058654E-2</v>
      </c>
      <c r="R354" s="36">
        <f t="shared" si="79"/>
        <v>3.9935666083012328E-3</v>
      </c>
      <c r="S354" s="36">
        <f t="shared" si="80"/>
        <v>1.4887550933416311E-2</v>
      </c>
      <c r="T354" s="36">
        <f t="shared" si="81"/>
        <v>2.255663931307075E-2</v>
      </c>
      <c r="U354" s="36">
        <f t="shared" si="82"/>
        <v>2.9557755162911165E-2</v>
      </c>
      <c r="V354" s="36">
        <f t="shared" si="83"/>
        <v>7.3881939091877266E-4</v>
      </c>
      <c r="W354" s="36">
        <f t="shared" si="84"/>
        <v>-1.9770472154511799E-3</v>
      </c>
      <c r="X354" s="36">
        <f t="shared" si="85"/>
        <v>-3.6739238800488857E-3</v>
      </c>
      <c r="Y354" s="36">
        <f t="shared" si="86"/>
        <v>1.9261478438976826E-2</v>
      </c>
      <c r="Z354" s="36">
        <f t="shared" si="87"/>
        <v>4.4250657147440114E-2</v>
      </c>
      <c r="AA354" s="46">
        <f t="shared" si="88"/>
        <v>-1.4254488568164192E-3</v>
      </c>
      <c r="AB354" s="41">
        <f t="shared" si="75"/>
        <v>998574.55114318361</v>
      </c>
      <c r="AC354" s="41">
        <f t="shared" si="76"/>
        <v>-1425.4488568163943</v>
      </c>
      <c r="AD354" s="98">
        <v>-13307.099863064825</v>
      </c>
      <c r="AE354">
        <f t="shared" si="89"/>
        <v>941230.33423061064</v>
      </c>
    </row>
    <row r="355" spans="2:31">
      <c r="B355" s="112">
        <v>43972</v>
      </c>
      <c r="C355">
        <v>37.042271</v>
      </c>
      <c r="D355">
        <v>231.144745</v>
      </c>
      <c r="E355">
        <v>39.328834999999998</v>
      </c>
      <c r="F355">
        <v>44.427672999999999</v>
      </c>
      <c r="G355">
        <v>45.244335</v>
      </c>
      <c r="H355">
        <v>80.750579999999999</v>
      </c>
      <c r="I355">
        <v>207.777435</v>
      </c>
      <c r="J355">
        <v>60.805743999999997</v>
      </c>
      <c r="K355">
        <v>270.86004600000001</v>
      </c>
      <c r="L355">
        <v>77.465057000000002</v>
      </c>
      <c r="M355">
        <v>135.59858700000001</v>
      </c>
      <c r="O355" s="33">
        <v>350</v>
      </c>
      <c r="P355" s="36">
        <f t="shared" si="77"/>
        <v>-1.8014559231137411E-2</v>
      </c>
      <c r="Q355" s="36">
        <f t="shared" si="78"/>
        <v>6.1557028888079282E-3</v>
      </c>
      <c r="R355" s="36">
        <f t="shared" si="79"/>
        <v>-3.6735211761569951E-3</v>
      </c>
      <c r="S355" s="36">
        <f t="shared" si="80"/>
        <v>-1.1538108485741059E-2</v>
      </c>
      <c r="T355" s="36">
        <f t="shared" si="81"/>
        <v>0</v>
      </c>
      <c r="U355" s="36">
        <f t="shared" si="82"/>
        <v>-1.2782762877291354E-2</v>
      </c>
      <c r="V355" s="36">
        <f t="shared" si="83"/>
        <v>-8.6407459040911093E-3</v>
      </c>
      <c r="W355" s="36">
        <f t="shared" si="84"/>
        <v>-1.1659536272553473E-2</v>
      </c>
      <c r="X355" s="36">
        <f t="shared" si="85"/>
        <v>-3.7569882652271173E-3</v>
      </c>
      <c r="Y355" s="36">
        <f t="shared" si="86"/>
        <v>-7.4834320400987185E-3</v>
      </c>
      <c r="Z355" s="36">
        <f t="shared" si="87"/>
        <v>3.5074858379268766E-3</v>
      </c>
      <c r="AA355" s="46">
        <f t="shared" si="88"/>
        <v>-1.5070343685676658E-2</v>
      </c>
      <c r="AB355" s="41">
        <f t="shared" si="75"/>
        <v>984929.65631432331</v>
      </c>
      <c r="AC355" s="41">
        <f t="shared" si="76"/>
        <v>-15070.343685676693</v>
      </c>
      <c r="AD355" s="98">
        <v>-13288.998221169226</v>
      </c>
      <c r="AE355">
        <f t="shared" si="89"/>
        <v>926159.99054493394</v>
      </c>
    </row>
    <row r="356" spans="2:31">
      <c r="B356" s="112">
        <v>43973</v>
      </c>
      <c r="C356">
        <v>37.075530999999998</v>
      </c>
      <c r="D356">
        <v>234.66102599999999</v>
      </c>
      <c r="E356">
        <v>39.121161999999998</v>
      </c>
      <c r="F356">
        <v>44.366501</v>
      </c>
      <c r="G356">
        <v>45.077689999999997</v>
      </c>
      <c r="H356">
        <v>80.123726000000005</v>
      </c>
      <c r="I356">
        <v>220.772659</v>
      </c>
      <c r="J356">
        <v>61.031852999999998</v>
      </c>
      <c r="K356">
        <v>273.72058099999998</v>
      </c>
      <c r="L356">
        <v>77.963791000000001</v>
      </c>
      <c r="M356">
        <v>133.604614</v>
      </c>
      <c r="O356" s="33">
        <v>351</v>
      </c>
      <c r="P356" s="36">
        <f t="shared" si="77"/>
        <v>8.974902475533935E-4</v>
      </c>
      <c r="Q356" s="36">
        <f t="shared" si="78"/>
        <v>1.5097914248723662E-2</v>
      </c>
      <c r="R356" s="36">
        <f t="shared" si="79"/>
        <v>-5.2944166487083524E-3</v>
      </c>
      <c r="S356" s="36">
        <f t="shared" si="80"/>
        <v>-1.3778383630800677E-3</v>
      </c>
      <c r="T356" s="36">
        <f t="shared" si="81"/>
        <v>-3.6900233158028307E-3</v>
      </c>
      <c r="U356" s="36">
        <f t="shared" si="82"/>
        <v>-7.7931297810902673E-3</v>
      </c>
      <c r="V356" s="36">
        <f t="shared" si="83"/>
        <v>6.0665996964559835E-2</v>
      </c>
      <c r="W356" s="36">
        <f t="shared" si="84"/>
        <v>3.711650018501057E-3</v>
      </c>
      <c r="X356" s="36">
        <f t="shared" si="85"/>
        <v>1.0505556632444775E-2</v>
      </c>
      <c r="Y356" s="36">
        <f t="shared" si="86"/>
        <v>6.417543694204721E-3</v>
      </c>
      <c r="Z356" s="36">
        <f t="shared" si="87"/>
        <v>-1.4814158663683068E-2</v>
      </c>
      <c r="AA356" s="46">
        <f t="shared" si="88"/>
        <v>5.8953522096764514E-2</v>
      </c>
      <c r="AB356" s="41">
        <f t="shared" si="75"/>
        <v>1058953.5220967645</v>
      </c>
      <c r="AC356" s="41">
        <f t="shared" si="76"/>
        <v>58953.522096764529</v>
      </c>
      <c r="AD356" s="98">
        <v>-13285.729209203972</v>
      </c>
      <c r="AE356">
        <f t="shared" si="89"/>
        <v>985113.51264169847</v>
      </c>
    </row>
    <row r="357" spans="2:31">
      <c r="B357" s="112">
        <v>43977</v>
      </c>
      <c r="C357">
        <v>38.164515999999999</v>
      </c>
      <c r="D357">
        <v>231.95388800000001</v>
      </c>
      <c r="E357">
        <v>38.973269999999999</v>
      </c>
      <c r="F357">
        <v>44.637405000000001</v>
      </c>
      <c r="G357">
        <v>46.633049</v>
      </c>
      <c r="H357">
        <v>85.810387000000006</v>
      </c>
      <c r="I357">
        <v>222.13865699999999</v>
      </c>
      <c r="J357">
        <v>61.910190999999998</v>
      </c>
      <c r="K357">
        <v>278.39361600000001</v>
      </c>
      <c r="L357">
        <v>77.435706999999994</v>
      </c>
      <c r="M357">
        <v>140.55496199999999</v>
      </c>
      <c r="O357" s="33">
        <v>352</v>
      </c>
      <c r="P357" s="36">
        <f t="shared" si="77"/>
        <v>2.8948973152467722E-2</v>
      </c>
      <c r="Q357" s="36">
        <f t="shared" si="78"/>
        <v>-1.1603436978714824E-2</v>
      </c>
      <c r="R357" s="36">
        <f t="shared" si="79"/>
        <v>-3.7875216711088363E-3</v>
      </c>
      <c r="S357" s="36">
        <f t="shared" si="80"/>
        <v>6.0874819714873338E-3</v>
      </c>
      <c r="T357" s="36">
        <f t="shared" si="81"/>
        <v>3.3922050149820721E-2</v>
      </c>
      <c r="U357" s="36">
        <f t="shared" si="82"/>
        <v>6.8568044814314305E-2</v>
      </c>
      <c r="V357" s="36">
        <f t="shared" si="83"/>
        <v>6.1682882407841453E-3</v>
      </c>
      <c r="W357" s="36">
        <f t="shared" si="84"/>
        <v>1.4288894437472761E-2</v>
      </c>
      <c r="X357" s="36">
        <f t="shared" si="85"/>
        <v>1.6928188473773791E-2</v>
      </c>
      <c r="Y357" s="36">
        <f t="shared" si="86"/>
        <v>-6.7964959936425359E-3</v>
      </c>
      <c r="Z357" s="36">
        <f t="shared" si="87"/>
        <v>5.0713804457245742E-2</v>
      </c>
      <c r="AA357" s="46">
        <f t="shared" si="88"/>
        <v>2.4205599280037425E-2</v>
      </c>
      <c r="AB357" s="41">
        <f t="shared" si="75"/>
        <v>1024205.5992800375</v>
      </c>
      <c r="AC357" s="41">
        <f t="shared" si="76"/>
        <v>24205.599280037452</v>
      </c>
      <c r="AD357" s="98">
        <v>-13272.923043883522</v>
      </c>
      <c r="AE357">
        <f t="shared" si="89"/>
        <v>1009319.1119217359</v>
      </c>
    </row>
    <row r="358" spans="2:31">
      <c r="B358" s="112">
        <v>43978</v>
      </c>
      <c r="C358">
        <v>38.438842999999999</v>
      </c>
      <c r="D358">
        <v>228.897141</v>
      </c>
      <c r="E358">
        <v>38.539054999999998</v>
      </c>
      <c r="F358">
        <v>45.651103999999997</v>
      </c>
      <c r="G358">
        <v>45.790557999999997</v>
      </c>
      <c r="H358">
        <v>90.780631999999997</v>
      </c>
      <c r="I358">
        <v>229.49681100000001</v>
      </c>
      <c r="J358">
        <v>61.962378999999999</v>
      </c>
      <c r="K358">
        <v>286.77691700000003</v>
      </c>
      <c r="L358">
        <v>77.773109000000005</v>
      </c>
      <c r="M358">
        <v>145.61584500000001</v>
      </c>
      <c r="O358" s="33">
        <v>353</v>
      </c>
      <c r="P358" s="36">
        <f t="shared" si="77"/>
        <v>7.1623014002306119E-3</v>
      </c>
      <c r="Q358" s="36">
        <f t="shared" si="78"/>
        <v>-1.3265856580369818E-2</v>
      </c>
      <c r="R358" s="36">
        <f t="shared" si="79"/>
        <v>-1.1203883824492552E-2</v>
      </c>
      <c r="S358" s="36">
        <f t="shared" si="80"/>
        <v>2.2455606094399831E-2</v>
      </c>
      <c r="T358" s="36">
        <f t="shared" si="81"/>
        <v>-1.8231583110861895E-2</v>
      </c>
      <c r="U358" s="36">
        <f t="shared" si="82"/>
        <v>5.6305899117230197E-2</v>
      </c>
      <c r="V358" s="36">
        <f t="shared" si="83"/>
        <v>3.2587365995445157E-2</v>
      </c>
      <c r="W358" s="36">
        <f t="shared" si="84"/>
        <v>8.4260790080868393E-4</v>
      </c>
      <c r="X358" s="36">
        <f t="shared" si="85"/>
        <v>2.9668623665241339E-2</v>
      </c>
      <c r="Y358" s="36">
        <f t="shared" si="86"/>
        <v>4.3477237979055033E-3</v>
      </c>
      <c r="Z358" s="36">
        <f t="shared" si="87"/>
        <v>3.5373354499382309E-2</v>
      </c>
      <c r="AA358" s="46">
        <f t="shared" si="88"/>
        <v>3.6514315833206419E-3</v>
      </c>
      <c r="AB358" s="41">
        <f t="shared" si="75"/>
        <v>1003651.4315833206</v>
      </c>
      <c r="AC358" s="41">
        <f t="shared" si="76"/>
        <v>3651.4315833206056</v>
      </c>
      <c r="AD358" s="98">
        <v>-13228.106433794834</v>
      </c>
      <c r="AE358">
        <f t="shared" si="89"/>
        <v>1012970.5435050565</v>
      </c>
    </row>
    <row r="359" spans="2:31">
      <c r="B359" s="112">
        <v>43979</v>
      </c>
      <c r="C359">
        <v>37.441296000000001</v>
      </c>
      <c r="D359">
        <v>225.22103899999999</v>
      </c>
      <c r="E359">
        <v>38.919784999999997</v>
      </c>
      <c r="F359">
        <v>46.848300999999999</v>
      </c>
      <c r="G359">
        <v>47.038719</v>
      </c>
      <c r="H359">
        <v>89.428359999999998</v>
      </c>
      <c r="I359">
        <v>235.06098900000001</v>
      </c>
      <c r="J359">
        <v>63.614708</v>
      </c>
      <c r="K359">
        <v>286.96572900000001</v>
      </c>
      <c r="L359">
        <v>77.807327000000001</v>
      </c>
      <c r="M359">
        <v>145.425949</v>
      </c>
      <c r="O359" s="33">
        <v>354</v>
      </c>
      <c r="P359" s="36">
        <f t="shared" si="77"/>
        <v>-2.629421839884493E-2</v>
      </c>
      <c r="Q359" s="36">
        <f t="shared" si="78"/>
        <v>-1.6190421184871944E-2</v>
      </c>
      <c r="R359" s="36">
        <f t="shared" si="79"/>
        <v>9.8305904440808122E-3</v>
      </c>
      <c r="S359" s="36">
        <f t="shared" si="80"/>
        <v>2.5886952595047696E-2</v>
      </c>
      <c r="T359" s="36">
        <f t="shared" si="81"/>
        <v>2.689315841513152E-2</v>
      </c>
      <c r="U359" s="36">
        <f t="shared" si="82"/>
        <v>-1.5008101065225658E-2</v>
      </c>
      <c r="V359" s="36">
        <f t="shared" si="83"/>
        <v>2.3955874153035205E-2</v>
      </c>
      <c r="W359" s="36">
        <f t="shared" si="84"/>
        <v>2.6317290920977413E-2</v>
      </c>
      <c r="X359" s="36">
        <f t="shared" si="85"/>
        <v>6.5817665161343358E-4</v>
      </c>
      <c r="Y359" s="36">
        <f t="shared" si="86"/>
        <v>4.3987536519986763E-4</v>
      </c>
      <c r="Z359" s="36">
        <f t="shared" si="87"/>
        <v>-1.3049399148998134E-3</v>
      </c>
      <c r="AA359" s="46">
        <f t="shared" si="88"/>
        <v>8.0239279195391706E-3</v>
      </c>
      <c r="AB359" s="41">
        <f t="shared" si="75"/>
        <v>1008023.9279195392</v>
      </c>
      <c r="AC359" s="41">
        <f t="shared" si="76"/>
        <v>8023.9279195391573</v>
      </c>
      <c r="AD359" s="98">
        <v>-13049.731148114428</v>
      </c>
      <c r="AE359">
        <f t="shared" si="89"/>
        <v>1020994.4714245957</v>
      </c>
    </row>
    <row r="360" spans="2:31">
      <c r="B360" s="112">
        <v>43980</v>
      </c>
      <c r="C360">
        <v>37.798743999999999</v>
      </c>
      <c r="D360">
        <v>224.85142500000001</v>
      </c>
      <c r="E360">
        <v>39.036208999999999</v>
      </c>
      <c r="F360">
        <v>47.232807000000001</v>
      </c>
      <c r="G360">
        <v>47.252955999999998</v>
      </c>
      <c r="H360">
        <v>87.144729999999996</v>
      </c>
      <c r="I360">
        <v>235.10655199999999</v>
      </c>
      <c r="J360">
        <v>65.275734</v>
      </c>
      <c r="K360">
        <v>287.79647799999998</v>
      </c>
      <c r="L360">
        <v>77.731528999999995</v>
      </c>
      <c r="M360">
        <v>144.43843100000001</v>
      </c>
      <c r="O360" s="33">
        <v>355</v>
      </c>
      <c r="P360" s="36">
        <f t="shared" si="77"/>
        <v>9.5016081653603E-3</v>
      </c>
      <c r="Q360" s="36">
        <f t="shared" si="78"/>
        <v>-1.6424647702597552E-3</v>
      </c>
      <c r="R360" s="36">
        <f t="shared" si="79"/>
        <v>2.9869181466181988E-3</v>
      </c>
      <c r="S360" s="36">
        <f t="shared" si="80"/>
        <v>8.1739713536703139E-3</v>
      </c>
      <c r="T360" s="36">
        <f t="shared" si="81"/>
        <v>4.5441417527515432E-3</v>
      </c>
      <c r="U360" s="36">
        <f t="shared" si="82"/>
        <v>-2.5867558140361284E-2</v>
      </c>
      <c r="V360" s="36">
        <f t="shared" si="83"/>
        <v>1.9381601735295794E-4</v>
      </c>
      <c r="W360" s="36">
        <f t="shared" si="84"/>
        <v>2.577565778405522E-2</v>
      </c>
      <c r="X360" s="36">
        <f t="shared" si="85"/>
        <v>2.890759233625043E-3</v>
      </c>
      <c r="Y360" s="36">
        <f t="shared" si="86"/>
        <v>-9.7465042433291004E-4</v>
      </c>
      <c r="Z360" s="36">
        <f t="shared" si="87"/>
        <v>-6.8136817677351691E-3</v>
      </c>
      <c r="AA360" s="46">
        <f t="shared" si="88"/>
        <v>-4.9812823549157358E-3</v>
      </c>
      <c r="AB360" s="41">
        <f t="shared" si="75"/>
        <v>995018.71764508425</v>
      </c>
      <c r="AC360" s="41">
        <f t="shared" si="76"/>
        <v>-4981.2823549157474</v>
      </c>
      <c r="AD360" s="98">
        <v>-12909.377380088903</v>
      </c>
      <c r="AE360">
        <f t="shared" si="89"/>
        <v>1016013.1890696799</v>
      </c>
    </row>
    <row r="361" spans="2:31">
      <c r="B361" s="112">
        <v>43983</v>
      </c>
      <c r="C361">
        <v>38.472095000000003</v>
      </c>
      <c r="D361">
        <v>231.66419999999999</v>
      </c>
      <c r="E361">
        <v>39.004733999999999</v>
      </c>
      <c r="F361">
        <v>47.529919</v>
      </c>
      <c r="G361">
        <v>47.392670000000003</v>
      </c>
      <c r="H361">
        <v>88.299972999999994</v>
      </c>
      <c r="I361">
        <v>240.69804400000001</v>
      </c>
      <c r="J361">
        <v>65.284430999999998</v>
      </c>
      <c r="K361">
        <v>288.81607100000002</v>
      </c>
      <c r="L361">
        <v>78.687477000000001</v>
      </c>
      <c r="M361">
        <v>141.60893200000001</v>
      </c>
      <c r="O361" s="33">
        <v>356</v>
      </c>
      <c r="P361" s="36">
        <f t="shared" si="77"/>
        <v>1.7657298740387063E-2</v>
      </c>
      <c r="Q361" s="36">
        <f t="shared" si="78"/>
        <v>2.9849058602976809E-2</v>
      </c>
      <c r="R361" s="36">
        <f t="shared" si="79"/>
        <v>-8.066279185426924E-4</v>
      </c>
      <c r="S361" s="36">
        <f t="shared" si="80"/>
        <v>6.2706717316073886E-3</v>
      </c>
      <c r="T361" s="36">
        <f t="shared" si="81"/>
        <v>2.9523625631490942E-3</v>
      </c>
      <c r="U361" s="36">
        <f t="shared" si="82"/>
        <v>1.316950214972624E-2</v>
      </c>
      <c r="V361" s="36">
        <f t="shared" si="83"/>
        <v>2.3504394308102149E-2</v>
      </c>
      <c r="W361" s="36">
        <f t="shared" si="84"/>
        <v>1.3322593476906795E-4</v>
      </c>
      <c r="X361" s="36">
        <f t="shared" si="85"/>
        <v>3.5364962639899944E-3</v>
      </c>
      <c r="Y361" s="36">
        <f t="shared" si="86"/>
        <v>1.2223065805556434E-2</v>
      </c>
      <c r="Z361" s="36">
        <f t="shared" si="87"/>
        <v>-1.978407534206859E-2</v>
      </c>
      <c r="AA361" s="46">
        <f t="shared" si="88"/>
        <v>4.5767018903612289E-2</v>
      </c>
      <c r="AB361" s="41">
        <f t="shared" si="75"/>
        <v>1045767.0189036123</v>
      </c>
      <c r="AC361" s="41">
        <f t="shared" si="76"/>
        <v>45767.018903612276</v>
      </c>
      <c r="AD361" s="98">
        <v>-12869.354133702465</v>
      </c>
      <c r="AE361">
        <f t="shared" si="89"/>
        <v>1061780.2079732921</v>
      </c>
    </row>
    <row r="362" spans="2:31">
      <c r="B362" s="112">
        <v>43984</v>
      </c>
      <c r="C362">
        <v>39.328319999999998</v>
      </c>
      <c r="D362">
        <v>232.473343</v>
      </c>
      <c r="E362">
        <v>38.998440000000002</v>
      </c>
      <c r="F362">
        <v>47.757129999999997</v>
      </c>
      <c r="G362">
        <v>49.041362999999997</v>
      </c>
      <c r="H362">
        <v>88.595511999999999</v>
      </c>
      <c r="I362">
        <v>240.04229699999999</v>
      </c>
      <c r="J362">
        <v>65.067017000000007</v>
      </c>
      <c r="K362">
        <v>289.174713</v>
      </c>
      <c r="L362">
        <v>79.051765000000003</v>
      </c>
      <c r="M362">
        <v>145.22653199999999</v>
      </c>
      <c r="O362" s="33">
        <v>357</v>
      </c>
      <c r="P362" s="36">
        <f t="shared" si="77"/>
        <v>2.2011696746367281E-2</v>
      </c>
      <c r="Q362" s="36">
        <f t="shared" si="78"/>
        <v>3.4866553327417785E-3</v>
      </c>
      <c r="R362" s="36">
        <f t="shared" si="79"/>
        <v>-1.6137804888957319E-4</v>
      </c>
      <c r="S362" s="36">
        <f t="shared" si="80"/>
        <v>4.7689887138025579E-3</v>
      </c>
      <c r="T362" s="36">
        <f t="shared" si="81"/>
        <v>3.4196509486953033E-2</v>
      </c>
      <c r="U362" s="36">
        <f t="shared" si="82"/>
        <v>3.3413998664037947E-3</v>
      </c>
      <c r="V362" s="36">
        <f t="shared" si="83"/>
        <v>-2.7280731437237158E-3</v>
      </c>
      <c r="W362" s="36">
        <f t="shared" si="84"/>
        <v>-3.3358156728593422E-3</v>
      </c>
      <c r="X362" s="36">
        <f t="shared" si="85"/>
        <v>1.2409957250384064E-3</v>
      </c>
      <c r="Y362" s="36">
        <f t="shared" si="86"/>
        <v>4.6188715379060765E-3</v>
      </c>
      <c r="Z362" s="36">
        <f t="shared" si="87"/>
        <v>2.5225554604566099E-2</v>
      </c>
      <c r="AA362" s="46">
        <f t="shared" si="88"/>
        <v>1.0123823220335011E-2</v>
      </c>
      <c r="AB362" s="41">
        <f t="shared" si="75"/>
        <v>1010123.8232203351</v>
      </c>
      <c r="AC362" s="41">
        <f t="shared" si="76"/>
        <v>10123.823220335064</v>
      </c>
      <c r="AD362" s="98">
        <v>-12866.485660785227</v>
      </c>
      <c r="AE362">
        <f t="shared" si="89"/>
        <v>1071904.031193627</v>
      </c>
    </row>
    <row r="363" spans="2:31">
      <c r="B363" s="112">
        <v>43985</v>
      </c>
      <c r="C363">
        <v>40.932715999999999</v>
      </c>
      <c r="D363">
        <v>229.91606100000001</v>
      </c>
      <c r="E363">
        <v>38.850552</v>
      </c>
      <c r="F363">
        <v>48.665954999999997</v>
      </c>
      <c r="G363">
        <v>50.839077000000003</v>
      </c>
      <c r="H363">
        <v>93.377662999999998</v>
      </c>
      <c r="I363">
        <v>243.50285299999999</v>
      </c>
      <c r="J363">
        <v>65.806220999999994</v>
      </c>
      <c r="K363">
        <v>288.26849399999998</v>
      </c>
      <c r="L363">
        <v>79.486930999999998</v>
      </c>
      <c r="M363">
        <v>150.35382100000001</v>
      </c>
      <c r="O363" s="33">
        <v>358</v>
      </c>
      <c r="P363" s="36">
        <f t="shared" si="77"/>
        <v>3.9984775450958986E-2</v>
      </c>
      <c r="Q363" s="36">
        <f t="shared" si="78"/>
        <v>-1.1061274552694261E-2</v>
      </c>
      <c r="R363" s="36">
        <f t="shared" si="79"/>
        <v>-3.7993601226999092E-3</v>
      </c>
      <c r="S363" s="36">
        <f t="shared" si="80"/>
        <v>1.8851334494195016E-2</v>
      </c>
      <c r="T363" s="36">
        <f t="shared" si="81"/>
        <v>3.6001206280816676E-2</v>
      </c>
      <c r="U363" s="36">
        <f t="shared" si="82"/>
        <v>5.2570960756781242E-2</v>
      </c>
      <c r="V363" s="36">
        <f t="shared" si="83"/>
        <v>1.4313513772461218E-2</v>
      </c>
      <c r="W363" s="36">
        <f t="shared" si="84"/>
        <v>1.1296608417511322E-2</v>
      </c>
      <c r="X363" s="36">
        <f t="shared" si="85"/>
        <v>-3.1387320276448295E-3</v>
      </c>
      <c r="Y363" s="36">
        <f t="shared" si="86"/>
        <v>5.489727162715851E-3</v>
      </c>
      <c r="Z363" s="36">
        <f t="shared" si="87"/>
        <v>3.4696510174699755E-2</v>
      </c>
      <c r="AA363" s="46">
        <f t="shared" si="88"/>
        <v>3.5711080324850791E-2</v>
      </c>
      <c r="AB363" s="41">
        <f t="shared" si="75"/>
        <v>1035711.0803248507</v>
      </c>
      <c r="AC363" s="41">
        <f t="shared" si="76"/>
        <v>35711.080324850744</v>
      </c>
      <c r="AD363" s="98">
        <v>-12801.441896671196</v>
      </c>
      <c r="AE363">
        <f t="shared" si="89"/>
        <v>1107615.1115184778</v>
      </c>
    </row>
    <row r="364" spans="2:31">
      <c r="B364" s="112">
        <v>43986</v>
      </c>
      <c r="C364">
        <v>40.816319</v>
      </c>
      <c r="D364">
        <v>226.05015599999999</v>
      </c>
      <c r="E364">
        <v>38.422629999999998</v>
      </c>
      <c r="F364">
        <v>48.692180999999998</v>
      </c>
      <c r="G364">
        <v>51.211658</v>
      </c>
      <c r="H364">
        <v>95.321006999999994</v>
      </c>
      <c r="I364">
        <v>236.51809700000001</v>
      </c>
      <c r="J364">
        <v>65.075721999999999</v>
      </c>
      <c r="K364">
        <v>281.40512100000001</v>
      </c>
      <c r="L364">
        <v>78.802383000000006</v>
      </c>
      <c r="M364">
        <v>153.00296</v>
      </c>
      <c r="O364" s="33">
        <v>359</v>
      </c>
      <c r="P364" s="36">
        <f t="shared" si="77"/>
        <v>-2.8476685665429339E-3</v>
      </c>
      <c r="Q364" s="36">
        <f t="shared" si="78"/>
        <v>-1.6957386284847741E-2</v>
      </c>
      <c r="R364" s="36">
        <f t="shared" si="79"/>
        <v>-1.1075676279133462E-2</v>
      </c>
      <c r="S364" s="36">
        <f t="shared" si="80"/>
        <v>5.3875313788568887E-4</v>
      </c>
      <c r="T364" s="36">
        <f t="shared" si="81"/>
        <v>7.3019102789353731E-3</v>
      </c>
      <c r="U364" s="36">
        <f t="shared" si="82"/>
        <v>2.0598054132053741E-2</v>
      </c>
      <c r="V364" s="36">
        <f t="shared" si="83"/>
        <v>-2.9103933997406763E-2</v>
      </c>
      <c r="W364" s="36">
        <f t="shared" si="84"/>
        <v>-1.1162832225618384E-2</v>
      </c>
      <c r="X364" s="36">
        <f t="shared" si="85"/>
        <v>-2.4096973865780098E-2</v>
      </c>
      <c r="Y364" s="36">
        <f t="shared" si="86"/>
        <v>-8.6493806863411071E-3</v>
      </c>
      <c r="Z364" s="36">
        <f t="shared" si="87"/>
        <v>1.74659444649971E-2</v>
      </c>
      <c r="AA364" s="46">
        <f t="shared" si="88"/>
        <v>-2.6629111843645109E-2</v>
      </c>
      <c r="AB364" s="41">
        <f t="shared" si="75"/>
        <v>973370.88815635489</v>
      </c>
      <c r="AC364" s="41">
        <f t="shared" si="76"/>
        <v>-26629.111843645107</v>
      </c>
      <c r="AD364" s="98">
        <v>-12605.085253734374</v>
      </c>
      <c r="AE364">
        <f t="shared" si="89"/>
        <v>1080985.9996748327</v>
      </c>
    </row>
    <row r="365" spans="2:31">
      <c r="B365" s="112">
        <v>43987</v>
      </c>
      <c r="C365">
        <v>44.124862999999998</v>
      </c>
      <c r="D365">
        <v>230.525406</v>
      </c>
      <c r="E365">
        <v>38.249557000000003</v>
      </c>
      <c r="F365">
        <v>49.155327</v>
      </c>
      <c r="G365">
        <v>52.292152000000002</v>
      </c>
      <c r="H365">
        <v>99.610619</v>
      </c>
      <c r="I365">
        <v>241.226257</v>
      </c>
      <c r="J365">
        <v>65.510551000000007</v>
      </c>
      <c r="K365">
        <v>294.404877</v>
      </c>
      <c r="L365">
        <v>81.046761000000004</v>
      </c>
      <c r="M365">
        <v>158.30122399999999</v>
      </c>
      <c r="O365" s="33">
        <v>360</v>
      </c>
      <c r="P365" s="36">
        <f t="shared" si="77"/>
        <v>7.7941433501338059E-2</v>
      </c>
      <c r="Q365" s="36">
        <f t="shared" si="78"/>
        <v>1.9604173767738219E-2</v>
      </c>
      <c r="R365" s="36">
        <f t="shared" si="79"/>
        <v>-4.5146304216616921E-3</v>
      </c>
      <c r="S365" s="36">
        <f t="shared" si="80"/>
        <v>9.4667604392398609E-3</v>
      </c>
      <c r="T365" s="36">
        <f t="shared" si="81"/>
        <v>2.0879101010449572E-2</v>
      </c>
      <c r="U365" s="36">
        <f t="shared" si="82"/>
        <v>4.4018558783942827E-2</v>
      </c>
      <c r="V365" s="36">
        <f t="shared" si="83"/>
        <v>1.9710593706513124E-2</v>
      </c>
      <c r="W365" s="36">
        <f t="shared" si="84"/>
        <v>6.6596679284503663E-3</v>
      </c>
      <c r="X365" s="36">
        <f t="shared" si="85"/>
        <v>4.5160609805302565E-2</v>
      </c>
      <c r="Y365" s="36">
        <f t="shared" si="86"/>
        <v>2.8083046874001108E-2</v>
      </c>
      <c r="Z365" s="36">
        <f t="shared" si="87"/>
        <v>3.4042431400686302E-2</v>
      </c>
      <c r="AA365" s="46">
        <f t="shared" si="88"/>
        <v>5.001163173877668E-2</v>
      </c>
      <c r="AB365" s="41">
        <f t="shared" si="75"/>
        <v>1050011.6317387766</v>
      </c>
      <c r="AC365" s="41">
        <f t="shared" si="76"/>
        <v>50011.631738776574</v>
      </c>
      <c r="AD365" s="98">
        <v>-12591.566108913161</v>
      </c>
      <c r="AE365">
        <f t="shared" si="89"/>
        <v>1130997.6314136093</v>
      </c>
    </row>
    <row r="366" spans="2:31">
      <c r="B366" s="112">
        <v>43990</v>
      </c>
      <c r="C366">
        <v>45.504803000000003</v>
      </c>
      <c r="D366">
        <v>231.15473900000001</v>
      </c>
      <c r="E366">
        <v>38.148876000000001</v>
      </c>
      <c r="F366">
        <v>49.400008999999997</v>
      </c>
      <c r="G366">
        <v>53.130470000000003</v>
      </c>
      <c r="H366">
        <v>101.59869399999999</v>
      </c>
      <c r="I366">
        <v>243.038467</v>
      </c>
      <c r="J366">
        <v>67.580284000000006</v>
      </c>
      <c r="K366">
        <v>292.16744999999997</v>
      </c>
      <c r="L366">
        <v>81.525948</v>
      </c>
      <c r="M366">
        <v>160.285629</v>
      </c>
      <c r="O366" s="33">
        <v>361</v>
      </c>
      <c r="P366" s="36">
        <f t="shared" si="77"/>
        <v>3.0794470392577166E-2</v>
      </c>
      <c r="Q366" s="36">
        <f t="shared" si="78"/>
        <v>2.7262744417864233E-3</v>
      </c>
      <c r="R366" s="36">
        <f t="shared" si="79"/>
        <v>-2.6356838571406577E-3</v>
      </c>
      <c r="S366" s="36">
        <f t="shared" si="80"/>
        <v>4.9653831573353846E-3</v>
      </c>
      <c r="T366" s="36">
        <f t="shared" si="81"/>
        <v>1.5904284200193568E-2</v>
      </c>
      <c r="U366" s="36">
        <f t="shared" si="82"/>
        <v>1.9761905357770698E-2</v>
      </c>
      <c r="V366" s="36">
        <f t="shared" si="83"/>
        <v>7.4844124283280598E-3</v>
      </c>
      <c r="W366" s="36">
        <f t="shared" si="84"/>
        <v>3.1105070066024833E-2</v>
      </c>
      <c r="X366" s="36">
        <f t="shared" si="85"/>
        <v>-7.6288558065788926E-3</v>
      </c>
      <c r="Y366" s="36">
        <f t="shared" si="86"/>
        <v>5.8950655453082496E-3</v>
      </c>
      <c r="Z366" s="36">
        <f t="shared" si="87"/>
        <v>1.2457705930414046E-2</v>
      </c>
      <c r="AA366" s="46">
        <f t="shared" si="88"/>
        <v>2.0816813319293703E-2</v>
      </c>
      <c r="AB366" s="41">
        <f t="shared" si="75"/>
        <v>1020816.8133192937</v>
      </c>
      <c r="AC366" s="41">
        <f t="shared" si="76"/>
        <v>20816.813319293666</v>
      </c>
      <c r="AD366" s="98">
        <v>-12552.767536701402</v>
      </c>
      <c r="AE366">
        <f t="shared" si="89"/>
        <v>1151814.444732903</v>
      </c>
    </row>
    <row r="367" spans="2:31">
      <c r="B367" s="112">
        <v>43991</v>
      </c>
      <c r="C367">
        <v>44.490622999999999</v>
      </c>
      <c r="D367">
        <v>238.41703799999999</v>
      </c>
      <c r="E367">
        <v>38.183483000000003</v>
      </c>
      <c r="F367">
        <v>48.587311</v>
      </c>
      <c r="G367">
        <v>52.096553999999998</v>
      </c>
      <c r="H367">
        <v>98.992699000000002</v>
      </c>
      <c r="I367">
        <v>242.01850899999999</v>
      </c>
      <c r="J367">
        <v>66.701949999999997</v>
      </c>
      <c r="K367">
        <v>291.91253699999999</v>
      </c>
      <c r="L367">
        <v>84.100387999999995</v>
      </c>
      <c r="M367">
        <v>156.48765599999999</v>
      </c>
      <c r="O367" s="33">
        <v>362</v>
      </c>
      <c r="P367" s="36">
        <f t="shared" si="77"/>
        <v>-2.2539432958672223E-2</v>
      </c>
      <c r="Q367" s="36">
        <f t="shared" si="78"/>
        <v>3.093404869556805E-2</v>
      </c>
      <c r="R367" s="36">
        <f t="shared" si="79"/>
        <v>9.0674526045017524E-4</v>
      </c>
      <c r="S367" s="36">
        <f t="shared" si="80"/>
        <v>-1.6588200098693932E-2</v>
      </c>
      <c r="T367" s="36">
        <f t="shared" si="81"/>
        <v>-1.9651782112670439E-2</v>
      </c>
      <c r="U367" s="36">
        <f t="shared" si="82"/>
        <v>-2.5984580790691478E-2</v>
      </c>
      <c r="V367" s="36">
        <f t="shared" si="83"/>
        <v>-4.2055245208338496E-3</v>
      </c>
      <c r="W367" s="36">
        <f t="shared" si="84"/>
        <v>-1.3082095827525888E-2</v>
      </c>
      <c r="X367" s="36">
        <f t="shared" si="85"/>
        <v>-8.7287022962109252E-4</v>
      </c>
      <c r="Y367" s="36">
        <f t="shared" si="86"/>
        <v>3.1089830580910326E-2</v>
      </c>
      <c r="Z367" s="36">
        <f t="shared" si="87"/>
        <v>-2.3980273471606368E-2</v>
      </c>
      <c r="AA367" s="46">
        <f t="shared" si="88"/>
        <v>-7.6192560505004038E-3</v>
      </c>
      <c r="AB367" s="41">
        <f t="shared" si="75"/>
        <v>992380.74394949956</v>
      </c>
      <c r="AC367" s="41">
        <f t="shared" si="76"/>
        <v>-7619.2560505004367</v>
      </c>
      <c r="AD367" s="98">
        <v>-12544.52407439705</v>
      </c>
      <c r="AE367">
        <f t="shared" si="89"/>
        <v>1144195.1886824025</v>
      </c>
    </row>
    <row r="368" spans="2:31">
      <c r="B368" s="112">
        <v>43992</v>
      </c>
      <c r="C368">
        <v>42.104832000000002</v>
      </c>
      <c r="D368">
        <v>236.479095</v>
      </c>
      <c r="E368">
        <v>38.123694999999998</v>
      </c>
      <c r="F368">
        <v>49.251446000000001</v>
      </c>
      <c r="G368">
        <v>50.000762999999999</v>
      </c>
      <c r="H368">
        <v>94.980689999999996</v>
      </c>
      <c r="I368">
        <v>241.63600199999999</v>
      </c>
      <c r="J368">
        <v>66.919357000000005</v>
      </c>
      <c r="K368">
        <v>288.64608800000002</v>
      </c>
      <c r="L368">
        <v>86.264060999999998</v>
      </c>
      <c r="M368">
        <v>152.870026</v>
      </c>
      <c r="O368" s="33">
        <v>363</v>
      </c>
      <c r="P368" s="36">
        <f t="shared" si="77"/>
        <v>-5.5115939417624125E-2</v>
      </c>
      <c r="Q368" s="36">
        <f t="shared" si="78"/>
        <v>-8.1615899678723573E-3</v>
      </c>
      <c r="R368" s="36">
        <f t="shared" si="79"/>
        <v>-1.567035075903816E-3</v>
      </c>
      <c r="S368" s="36">
        <f t="shared" si="80"/>
        <v>1.3576321311779995E-2</v>
      </c>
      <c r="T368" s="36">
        <f t="shared" si="81"/>
        <v>-4.1060539225577945E-2</v>
      </c>
      <c r="U368" s="36">
        <f t="shared" si="82"/>
        <v>-4.1372492158473148E-2</v>
      </c>
      <c r="V368" s="36">
        <f t="shared" si="83"/>
        <v>-1.5817368433445498E-3</v>
      </c>
      <c r="W368" s="36">
        <f t="shared" si="84"/>
        <v>3.2540797081735055E-3</v>
      </c>
      <c r="X368" s="36">
        <f t="shared" si="85"/>
        <v>-1.1252897908483566E-2</v>
      </c>
      <c r="Y368" s="36">
        <f t="shared" si="86"/>
        <v>2.540188818756595E-2</v>
      </c>
      <c r="Z368" s="36">
        <f t="shared" si="87"/>
        <v>-2.3389074377938374E-2</v>
      </c>
      <c r="AA368" s="46">
        <f t="shared" si="88"/>
        <v>-5.6649127262066959E-2</v>
      </c>
      <c r="AB368" s="41">
        <f t="shared" si="75"/>
        <v>943350.87273793307</v>
      </c>
      <c r="AC368" s="41">
        <f t="shared" si="76"/>
        <v>-56649.127262066933</v>
      </c>
      <c r="AD368" s="98">
        <v>-12535.464478697046</v>
      </c>
      <c r="AE368">
        <f t="shared" si="89"/>
        <v>1087546.0614203354</v>
      </c>
    </row>
    <row r="369" spans="2:31">
      <c r="B369" s="112">
        <v>43993</v>
      </c>
      <c r="C369">
        <v>38.388966000000003</v>
      </c>
      <c r="D369">
        <v>224.19212300000001</v>
      </c>
      <c r="E369">
        <v>37.787013999999999</v>
      </c>
      <c r="F369">
        <v>47.809562999999997</v>
      </c>
      <c r="G369">
        <v>46.554366999999999</v>
      </c>
      <c r="H369">
        <v>87.055176000000003</v>
      </c>
      <c r="I369">
        <v>229.041504</v>
      </c>
      <c r="J369">
        <v>64.936569000000006</v>
      </c>
      <c r="K369">
        <v>267.85794099999998</v>
      </c>
      <c r="L369">
        <v>82.122497999999993</v>
      </c>
      <c r="M369">
        <v>143.460419</v>
      </c>
      <c r="O369" s="33">
        <v>364</v>
      </c>
      <c r="P369" s="36">
        <f t="shared" si="77"/>
        <v>-9.2392433896501772E-2</v>
      </c>
      <c r="Q369" s="36">
        <f t="shared" si="78"/>
        <v>-5.3356434578649282E-2</v>
      </c>
      <c r="R369" s="36">
        <f t="shared" si="79"/>
        <v>-8.8705062066322931E-3</v>
      </c>
      <c r="S369" s="36">
        <f t="shared" si="80"/>
        <v>-2.9713045344149949E-2</v>
      </c>
      <c r="T369" s="36">
        <f t="shared" si="81"/>
        <v>-7.141745288462234E-2</v>
      </c>
      <c r="U369" s="36">
        <f t="shared" si="82"/>
        <v>-8.7131483254959535E-2</v>
      </c>
      <c r="V369" s="36">
        <f t="shared" si="83"/>
        <v>-5.3529242552808817E-2</v>
      </c>
      <c r="W369" s="36">
        <f t="shared" si="84"/>
        <v>-3.0077335690410101E-2</v>
      </c>
      <c r="X369" s="36">
        <f t="shared" si="85"/>
        <v>-7.4744559591472054E-2</v>
      </c>
      <c r="Y369" s="36">
        <f t="shared" si="86"/>
        <v>-4.9201058123857826E-2</v>
      </c>
      <c r="Z369" s="36">
        <f t="shared" si="87"/>
        <v>-6.3528885723304701E-2</v>
      </c>
      <c r="AA369" s="46">
        <f t="shared" si="88"/>
        <v>-0.10231876234611628</v>
      </c>
      <c r="AB369" s="41">
        <f t="shared" si="75"/>
        <v>897681.23765388364</v>
      </c>
      <c r="AC369" s="41">
        <f t="shared" si="76"/>
        <v>-102318.76234611636</v>
      </c>
      <c r="AD369" s="98">
        <v>-12516.066988572828</v>
      </c>
      <c r="AE369">
        <f t="shared" si="89"/>
        <v>985227.29907421907</v>
      </c>
    </row>
    <row r="370" spans="2:31">
      <c r="B370" s="112">
        <v>43994</v>
      </c>
      <c r="C370">
        <v>39.211936999999999</v>
      </c>
      <c r="D370">
        <v>228.337738</v>
      </c>
      <c r="E370">
        <v>37.047581000000001</v>
      </c>
      <c r="F370">
        <v>47.844521</v>
      </c>
      <c r="G370">
        <v>47.513767000000001</v>
      </c>
      <c r="H370">
        <v>89.437325000000001</v>
      </c>
      <c r="I370">
        <v>235.02456699999999</v>
      </c>
      <c r="J370">
        <v>65.554023999999998</v>
      </c>
      <c r="K370">
        <v>269.198486</v>
      </c>
      <c r="L370">
        <v>82.831496999999999</v>
      </c>
      <c r="M370">
        <v>147.14451600000001</v>
      </c>
      <c r="O370" s="33">
        <v>365</v>
      </c>
      <c r="P370" s="36">
        <f t="shared" si="77"/>
        <v>2.1211141194607989E-2</v>
      </c>
      <c r="Q370" s="36">
        <f t="shared" si="78"/>
        <v>1.8322463707251258E-2</v>
      </c>
      <c r="R370" s="36">
        <f t="shared" si="79"/>
        <v>-1.9762439164750338E-2</v>
      </c>
      <c r="S370" s="36">
        <f t="shared" si="80"/>
        <v>7.3092543662568212E-4</v>
      </c>
      <c r="T370" s="36">
        <f t="shared" si="81"/>
        <v>2.0398688199393618E-2</v>
      </c>
      <c r="U370" s="36">
        <f t="shared" si="82"/>
        <v>2.6995976114169529E-2</v>
      </c>
      <c r="V370" s="36">
        <f t="shared" si="83"/>
        <v>2.5786821798825379E-2</v>
      </c>
      <c r="W370" s="36">
        <f t="shared" si="84"/>
        <v>9.4636646844640463E-3</v>
      </c>
      <c r="X370" s="36">
        <f t="shared" si="85"/>
        <v>4.9922046053434577E-3</v>
      </c>
      <c r="Y370" s="36">
        <f t="shared" si="86"/>
        <v>8.596377021493672E-3</v>
      </c>
      <c r="Z370" s="36">
        <f t="shared" si="87"/>
        <v>2.5356034522451675E-2</v>
      </c>
      <c r="AA370" s="46">
        <f t="shared" si="88"/>
        <v>3.4362333466430819E-2</v>
      </c>
      <c r="AB370" s="41">
        <f t="shared" si="75"/>
        <v>1034362.3334664309</v>
      </c>
      <c r="AC370" s="41">
        <f t="shared" si="76"/>
        <v>34362.333466430893</v>
      </c>
      <c r="AD370" s="98">
        <v>-12493.818888787646</v>
      </c>
      <c r="AE370">
        <f t="shared" si="89"/>
        <v>1019589.63254065</v>
      </c>
    </row>
    <row r="371" spans="2:31">
      <c r="B371" s="112">
        <v>43997</v>
      </c>
      <c r="C371">
        <v>39.186996000000001</v>
      </c>
      <c r="D371">
        <v>232.25357099999999</v>
      </c>
      <c r="E371">
        <v>37.154567999999998</v>
      </c>
      <c r="F371">
        <v>48.080466999999999</v>
      </c>
      <c r="G371">
        <v>48.426597999999998</v>
      </c>
      <c r="H371">
        <v>90.673148999999995</v>
      </c>
      <c r="I371">
        <v>239.04058800000001</v>
      </c>
      <c r="J371">
        <v>65.745361000000003</v>
      </c>
      <c r="K371">
        <v>270.26531999999997</v>
      </c>
      <c r="L371">
        <v>83.855887999999993</v>
      </c>
      <c r="M371">
        <v>147.61927800000001</v>
      </c>
      <c r="O371" s="33">
        <v>366</v>
      </c>
      <c r="P371" s="36">
        <f t="shared" si="77"/>
        <v>-6.3625868074995511E-4</v>
      </c>
      <c r="Q371" s="36">
        <f t="shared" si="78"/>
        <v>1.7003913329504936E-2</v>
      </c>
      <c r="R371" s="36">
        <f t="shared" si="79"/>
        <v>2.8836651115788608E-3</v>
      </c>
      <c r="S371" s="36">
        <f t="shared" si="80"/>
        <v>4.91939547249405E-3</v>
      </c>
      <c r="T371" s="36">
        <f t="shared" si="81"/>
        <v>1.9029707605841745E-2</v>
      </c>
      <c r="U371" s="36">
        <f t="shared" si="82"/>
        <v>1.3723170754576026E-2</v>
      </c>
      <c r="V371" s="36">
        <f t="shared" si="83"/>
        <v>1.6943312675063129E-2</v>
      </c>
      <c r="W371" s="36">
        <f t="shared" si="84"/>
        <v>2.9145168568946336E-3</v>
      </c>
      <c r="X371" s="36">
        <f t="shared" si="85"/>
        <v>3.9551694807829713E-3</v>
      </c>
      <c r="Y371" s="36">
        <f t="shared" si="86"/>
        <v>1.2291318827192805E-2</v>
      </c>
      <c r="Z371" s="36">
        <f t="shared" si="87"/>
        <v>3.2213075025308169E-3</v>
      </c>
      <c r="AA371" s="46">
        <f t="shared" si="88"/>
        <v>2.7630380529854306E-2</v>
      </c>
      <c r="AB371" s="41">
        <f t="shared" si="75"/>
        <v>1027630.3805298543</v>
      </c>
      <c r="AC371" s="41">
        <f t="shared" si="76"/>
        <v>27630.38052985433</v>
      </c>
      <c r="AD371" s="98">
        <v>-12435.200174459023</v>
      </c>
      <c r="AE371">
        <f t="shared" si="89"/>
        <v>1047220.0130705043</v>
      </c>
    </row>
    <row r="372" spans="2:31">
      <c r="B372" s="112">
        <v>43998</v>
      </c>
      <c r="C372">
        <v>40.068171999999997</v>
      </c>
      <c r="D372">
        <v>235.400238</v>
      </c>
      <c r="E372">
        <v>37.648578999999998</v>
      </c>
      <c r="F372">
        <v>49.190280999999999</v>
      </c>
      <c r="G372">
        <v>49.488464</v>
      </c>
      <c r="H372">
        <v>91.398537000000005</v>
      </c>
      <c r="I372">
        <v>241.126068</v>
      </c>
      <c r="J372">
        <v>66.414969999999997</v>
      </c>
      <c r="K372">
        <v>276.609375</v>
      </c>
      <c r="L372">
        <v>86.078261999999995</v>
      </c>
      <c r="M372">
        <v>150.306366</v>
      </c>
      <c r="O372" s="33">
        <v>367</v>
      </c>
      <c r="P372" s="36">
        <f t="shared" si="77"/>
        <v>2.2237346376296128E-2</v>
      </c>
      <c r="Q372" s="36">
        <f t="shared" si="78"/>
        <v>1.3457452622185208E-2</v>
      </c>
      <c r="R372" s="36">
        <f t="shared" si="79"/>
        <v>1.3208486596031663E-2</v>
      </c>
      <c r="S372" s="36">
        <f t="shared" si="80"/>
        <v>2.2820060175980924E-2</v>
      </c>
      <c r="T372" s="36">
        <f t="shared" si="81"/>
        <v>2.1690383676778946E-2</v>
      </c>
      <c r="U372" s="36">
        <f t="shared" si="82"/>
        <v>7.9682003717699689E-3</v>
      </c>
      <c r="V372" s="36">
        <f t="shared" si="83"/>
        <v>8.6865386732467454E-3</v>
      </c>
      <c r="W372" s="36">
        <f t="shared" si="84"/>
        <v>1.0133369443513909E-2</v>
      </c>
      <c r="X372" s="36">
        <f t="shared" si="85"/>
        <v>2.3202169201388293E-2</v>
      </c>
      <c r="Y372" s="36">
        <f t="shared" si="86"/>
        <v>2.6157199253251141E-2</v>
      </c>
      <c r="Z372" s="36">
        <f t="shared" si="87"/>
        <v>1.8039137757631853E-2</v>
      </c>
      <c r="AA372" s="46">
        <f t="shared" si="88"/>
        <v>9.2809144811536876E-3</v>
      </c>
      <c r="AB372" s="41">
        <f t="shared" si="75"/>
        <v>1009280.9144811537</v>
      </c>
      <c r="AC372" s="41">
        <f t="shared" si="76"/>
        <v>9280.9144811537117</v>
      </c>
      <c r="AD372" s="98">
        <v>-12413.012514292845</v>
      </c>
      <c r="AE372">
        <f t="shared" si="89"/>
        <v>1056500.9275516579</v>
      </c>
    </row>
    <row r="373" spans="2:31">
      <c r="B373" s="112">
        <v>43999</v>
      </c>
      <c r="C373">
        <v>38.763046000000003</v>
      </c>
      <c r="D373">
        <v>235.28036499999999</v>
      </c>
      <c r="E373">
        <v>37.453484000000003</v>
      </c>
      <c r="F373">
        <v>49.836945</v>
      </c>
      <c r="G373">
        <v>49.153129999999997</v>
      </c>
      <c r="H373">
        <v>89.088065999999998</v>
      </c>
      <c r="I373">
        <v>240.388397</v>
      </c>
      <c r="J373">
        <v>65.475746000000001</v>
      </c>
      <c r="K373">
        <v>276.23181199999999</v>
      </c>
      <c r="L373">
        <v>85.958466000000001</v>
      </c>
      <c r="M373">
        <v>147.65725699999999</v>
      </c>
      <c r="O373" s="33">
        <v>368</v>
      </c>
      <c r="P373" s="36">
        <f t="shared" si="77"/>
        <v>-3.3114933336565198E-2</v>
      </c>
      <c r="Q373" s="36">
        <f t="shared" si="78"/>
        <v>-5.0936028307820458E-4</v>
      </c>
      <c r="R373" s="36">
        <f t="shared" si="79"/>
        <v>-5.1954748260129927E-3</v>
      </c>
      <c r="S373" s="36">
        <f t="shared" si="80"/>
        <v>1.3060513118707717E-2</v>
      </c>
      <c r="T373" s="36">
        <f t="shared" si="81"/>
        <v>-6.7990647393081187E-3</v>
      </c>
      <c r="U373" s="36">
        <f t="shared" si="82"/>
        <v>-2.5604085655303921E-2</v>
      </c>
      <c r="V373" s="36">
        <f t="shared" si="83"/>
        <v>-3.0639643488051347E-3</v>
      </c>
      <c r="W373" s="36">
        <f t="shared" si="84"/>
        <v>-1.4242698888606166E-2</v>
      </c>
      <c r="X373" s="36">
        <f t="shared" si="85"/>
        <v>-1.3659006151476225E-3</v>
      </c>
      <c r="Y373" s="36">
        <f t="shared" si="86"/>
        <v>-1.3926795836594213E-3</v>
      </c>
      <c r="Z373" s="36">
        <f t="shared" si="87"/>
        <v>-1.7781894152348935E-2</v>
      </c>
      <c r="AA373" s="46">
        <f t="shared" si="88"/>
        <v>-2.1685176982532833E-2</v>
      </c>
      <c r="AB373" s="41">
        <f t="shared" si="75"/>
        <v>978314.82301746716</v>
      </c>
      <c r="AC373" s="41">
        <f t="shared" si="76"/>
        <v>-21685.176982532837</v>
      </c>
      <c r="AD373" s="98">
        <v>-12406.563835828099</v>
      </c>
      <c r="AE373">
        <f t="shared" si="89"/>
        <v>1034815.7505691251</v>
      </c>
    </row>
    <row r="374" spans="2:31">
      <c r="B374" s="112">
        <v>44000</v>
      </c>
      <c r="C374">
        <v>39.004116000000003</v>
      </c>
      <c r="D374">
        <v>235.68992600000001</v>
      </c>
      <c r="E374">
        <v>37.126246999999999</v>
      </c>
      <c r="F374">
        <v>49.679642000000001</v>
      </c>
      <c r="G374">
        <v>48.976154000000001</v>
      </c>
      <c r="H374">
        <v>88.604461999999998</v>
      </c>
      <c r="I374">
        <v>235.569107</v>
      </c>
      <c r="J374">
        <v>65.110512</v>
      </c>
      <c r="K374">
        <v>275.17443800000001</v>
      </c>
      <c r="L374">
        <v>85.992699000000002</v>
      </c>
      <c r="M374">
        <v>147.04954499999999</v>
      </c>
      <c r="O374" s="33">
        <v>369</v>
      </c>
      <c r="P374" s="36">
        <f t="shared" si="77"/>
        <v>6.1998089162486301E-3</v>
      </c>
      <c r="Q374" s="36">
        <f t="shared" si="78"/>
        <v>1.7392226688878857E-3</v>
      </c>
      <c r="R374" s="36">
        <f t="shared" si="79"/>
        <v>-8.7755505594032963E-3</v>
      </c>
      <c r="S374" s="36">
        <f t="shared" si="80"/>
        <v>-3.1613449727430293E-3</v>
      </c>
      <c r="T374" s="36">
        <f t="shared" si="81"/>
        <v>-3.6070005744282285E-3</v>
      </c>
      <c r="U374" s="36">
        <f t="shared" si="82"/>
        <v>-5.4431685953737936E-3</v>
      </c>
      <c r="V374" s="36">
        <f t="shared" si="83"/>
        <v>-2.0251617713176847E-2</v>
      </c>
      <c r="W374" s="36">
        <f t="shared" si="84"/>
        <v>-5.593773157298542E-3</v>
      </c>
      <c r="X374" s="36">
        <f t="shared" si="85"/>
        <v>-3.8351951797839087E-3</v>
      </c>
      <c r="Y374" s="36">
        <f t="shared" si="86"/>
        <v>3.9817119531915539E-4</v>
      </c>
      <c r="Z374" s="36">
        <f t="shared" si="87"/>
        <v>-4.1241861894751484E-3</v>
      </c>
      <c r="AA374" s="46">
        <f t="shared" si="88"/>
        <v>-1.4487019472437189E-2</v>
      </c>
      <c r="AB374" s="41">
        <f t="shared" si="75"/>
        <v>985512.98052756279</v>
      </c>
      <c r="AC374" s="41">
        <f t="shared" si="76"/>
        <v>-14487.019472437212</v>
      </c>
      <c r="AD374" s="98">
        <v>-12383.831754489336</v>
      </c>
      <c r="AE374">
        <f t="shared" si="89"/>
        <v>1020328.7310966878</v>
      </c>
    </row>
    <row r="375" spans="2:31">
      <c r="B375" s="112">
        <v>44001</v>
      </c>
      <c r="C375">
        <v>38.222709999999999</v>
      </c>
      <c r="D375">
        <v>238.53689600000001</v>
      </c>
      <c r="E375">
        <v>37.711502000000003</v>
      </c>
      <c r="F375">
        <v>50.134064000000002</v>
      </c>
      <c r="G375">
        <v>48.994781000000003</v>
      </c>
      <c r="H375">
        <v>87.592499000000004</v>
      </c>
      <c r="I375">
        <v>242.88493299999999</v>
      </c>
      <c r="J375">
        <v>62.127612999999997</v>
      </c>
      <c r="K375">
        <v>276.13192700000002</v>
      </c>
      <c r="L375">
        <v>85.501273999999995</v>
      </c>
      <c r="M375">
        <v>147.04954499999999</v>
      </c>
      <c r="O375" s="33">
        <v>370</v>
      </c>
      <c r="P375" s="36">
        <f t="shared" si="77"/>
        <v>-2.0237337438736257E-2</v>
      </c>
      <c r="Q375" s="36">
        <f t="shared" si="78"/>
        <v>1.2006930316691478E-2</v>
      </c>
      <c r="R375" s="36">
        <f t="shared" si="79"/>
        <v>1.5640954976458007E-2</v>
      </c>
      <c r="S375" s="36">
        <f t="shared" si="80"/>
        <v>9.105465729411788E-3</v>
      </c>
      <c r="T375" s="36">
        <f t="shared" si="81"/>
        <v>3.8025563856150101E-4</v>
      </c>
      <c r="U375" s="36">
        <f t="shared" si="82"/>
        <v>-1.1486851094578249E-2</v>
      </c>
      <c r="V375" s="36">
        <f t="shared" si="83"/>
        <v>3.0583486050331905E-2</v>
      </c>
      <c r="W375" s="36">
        <f t="shared" si="84"/>
        <v>-4.6895466938819172E-2</v>
      </c>
      <c r="X375" s="36">
        <f t="shared" si="85"/>
        <v>3.4735313194097037E-3</v>
      </c>
      <c r="Y375" s="36">
        <f t="shared" si="86"/>
        <v>-5.7311208843592474E-3</v>
      </c>
      <c r="Z375" s="36">
        <f t="shared" si="87"/>
        <v>0</v>
      </c>
      <c r="AA375" s="46">
        <f t="shared" si="88"/>
        <v>1.5394156153102098E-2</v>
      </c>
      <c r="AB375" s="41">
        <f t="shared" si="75"/>
        <v>1015394.1561531021</v>
      </c>
      <c r="AC375" s="41">
        <f t="shared" si="76"/>
        <v>15394.156153102056</v>
      </c>
      <c r="AD375" s="98">
        <v>-12318.175335135544</v>
      </c>
      <c r="AE375">
        <f t="shared" si="89"/>
        <v>1035722.8872497899</v>
      </c>
    </row>
    <row r="376" spans="2:31">
      <c r="B376" s="112">
        <v>44004</v>
      </c>
      <c r="C376">
        <v>38.588478000000002</v>
      </c>
      <c r="D376">
        <v>238.96646100000001</v>
      </c>
      <c r="E376">
        <v>38.287323000000001</v>
      </c>
      <c r="F376">
        <v>49.985508000000003</v>
      </c>
      <c r="G376">
        <v>49.348736000000002</v>
      </c>
      <c r="H376">
        <v>86.643234000000007</v>
      </c>
      <c r="I376">
        <v>241.97044399999999</v>
      </c>
      <c r="J376">
        <v>62.110228999999997</v>
      </c>
      <c r="K376">
        <v>277.48779300000001</v>
      </c>
      <c r="L376">
        <v>87.738311999999993</v>
      </c>
      <c r="M376">
        <v>146.75520299999999</v>
      </c>
      <c r="O376" s="33">
        <v>371</v>
      </c>
      <c r="P376" s="36">
        <f t="shared" si="77"/>
        <v>9.5238929185826587E-3</v>
      </c>
      <c r="Q376" s="36">
        <f t="shared" si="78"/>
        <v>1.7992129671296187E-3</v>
      </c>
      <c r="R376" s="36">
        <f t="shared" si="79"/>
        <v>1.5153708468695324E-2</v>
      </c>
      <c r="S376" s="36">
        <f t="shared" si="80"/>
        <v>-2.967573793093026E-3</v>
      </c>
      <c r="T376" s="36">
        <f t="shared" si="81"/>
        <v>7.1983703489508066E-3</v>
      </c>
      <c r="U376" s="36">
        <f t="shared" si="82"/>
        <v>-1.0896437556279418E-2</v>
      </c>
      <c r="V376" s="36">
        <f t="shared" si="83"/>
        <v>-3.7722179758480192E-3</v>
      </c>
      <c r="W376" s="36">
        <f t="shared" si="84"/>
        <v>-2.7985032311583752E-4</v>
      </c>
      <c r="X376" s="36">
        <f t="shared" si="85"/>
        <v>4.8981951396624875E-3</v>
      </c>
      <c r="Y376" s="36">
        <f t="shared" si="86"/>
        <v>2.5827380476829021E-2</v>
      </c>
      <c r="Z376" s="36">
        <f t="shared" si="87"/>
        <v>-2.0036578746726401E-3</v>
      </c>
      <c r="AA376" s="46">
        <f t="shared" si="88"/>
        <v>5.0956199668070927E-3</v>
      </c>
      <c r="AB376" s="41">
        <f t="shared" si="75"/>
        <v>1005095.6199668071</v>
      </c>
      <c r="AC376" s="41">
        <f t="shared" si="76"/>
        <v>5095.6199668070767</v>
      </c>
      <c r="AD376" s="98">
        <v>-12313.87909573561</v>
      </c>
      <c r="AE376">
        <f t="shared" si="89"/>
        <v>1040818.507216597</v>
      </c>
    </row>
    <row r="377" spans="2:31">
      <c r="B377" s="112">
        <v>44005</v>
      </c>
      <c r="C377">
        <v>38.821235999999999</v>
      </c>
      <c r="D377">
        <v>241.983261</v>
      </c>
      <c r="E377">
        <v>38.095387000000002</v>
      </c>
      <c r="F377">
        <v>49.994244000000002</v>
      </c>
      <c r="G377">
        <v>49.283538999999998</v>
      </c>
      <c r="H377">
        <v>87.699966000000003</v>
      </c>
      <c r="I377">
        <v>241.87901299999999</v>
      </c>
      <c r="J377">
        <v>61.692799000000001</v>
      </c>
      <c r="K377">
        <v>282.16210899999999</v>
      </c>
      <c r="L377">
        <v>89.611061000000007</v>
      </c>
      <c r="M377">
        <v>146.18553199999999</v>
      </c>
      <c r="O377" s="33">
        <v>372</v>
      </c>
      <c r="P377" s="36">
        <f t="shared" si="77"/>
        <v>6.0136819898804518E-3</v>
      </c>
      <c r="Q377" s="36">
        <f t="shared" si="78"/>
        <v>1.2545342802558356E-2</v>
      </c>
      <c r="R377" s="36">
        <f t="shared" si="79"/>
        <v>-5.0256505426355238E-3</v>
      </c>
      <c r="S377" s="36">
        <f t="shared" si="80"/>
        <v>1.747553849150398E-4</v>
      </c>
      <c r="T377" s="36">
        <f t="shared" si="81"/>
        <v>-1.3220218127510737E-3</v>
      </c>
      <c r="U377" s="36">
        <f t="shared" si="82"/>
        <v>1.2122582826860327E-2</v>
      </c>
      <c r="V377" s="36">
        <f t="shared" si="83"/>
        <v>-3.779316056492672E-4</v>
      </c>
      <c r="W377" s="36">
        <f t="shared" si="84"/>
        <v>-6.7434793576721715E-3</v>
      </c>
      <c r="X377" s="36">
        <f t="shared" si="85"/>
        <v>1.6704817352678418E-2</v>
      </c>
      <c r="Y377" s="36">
        <f t="shared" si="86"/>
        <v>2.1120104129114144E-2</v>
      </c>
      <c r="Z377" s="36">
        <f t="shared" si="87"/>
        <v>-3.8893308444288431E-3</v>
      </c>
      <c r="AA377" s="46">
        <f t="shared" si="88"/>
        <v>1.0558327613732179E-2</v>
      </c>
      <c r="AB377" s="41">
        <f t="shared" si="75"/>
        <v>1010558.3276137322</v>
      </c>
      <c r="AC377" s="41">
        <f t="shared" si="76"/>
        <v>10558.327613732195</v>
      </c>
      <c r="AD377" s="98">
        <v>-12305.993971759453</v>
      </c>
      <c r="AE377">
        <f t="shared" si="89"/>
        <v>1051376.8348303293</v>
      </c>
    </row>
    <row r="378" spans="2:31">
      <c r="B378" s="112">
        <v>44006</v>
      </c>
      <c r="C378">
        <v>36.992396999999997</v>
      </c>
      <c r="D378">
        <v>233.771973</v>
      </c>
      <c r="E378">
        <v>37.853099999999998</v>
      </c>
      <c r="F378">
        <v>49.199016999999998</v>
      </c>
      <c r="G378">
        <v>48.007446000000002</v>
      </c>
      <c r="H378">
        <v>84.771561000000005</v>
      </c>
      <c r="I378">
        <v>232.44160500000001</v>
      </c>
      <c r="J378">
        <v>62.205874999999999</v>
      </c>
      <c r="K378">
        <v>274.178833</v>
      </c>
      <c r="L378">
        <v>88.029251000000002</v>
      </c>
      <c r="M378">
        <v>142.890747</v>
      </c>
      <c r="O378" s="33">
        <v>373</v>
      </c>
      <c r="P378" s="36">
        <f t="shared" si="77"/>
        <v>-4.8255011449622937E-2</v>
      </c>
      <c r="Q378" s="36">
        <f t="shared" si="78"/>
        <v>-3.4522388452974458E-2</v>
      </c>
      <c r="R378" s="36">
        <f t="shared" si="79"/>
        <v>-6.3803199115065965E-3</v>
      </c>
      <c r="S378" s="36">
        <f t="shared" si="80"/>
        <v>-1.6034235177461029E-2</v>
      </c>
      <c r="T378" s="36">
        <f t="shared" si="81"/>
        <v>-2.6234006892877939E-2</v>
      </c>
      <c r="U378" s="36">
        <f t="shared" si="82"/>
        <v>-3.396139070855924E-2</v>
      </c>
      <c r="V378" s="36">
        <f t="shared" si="83"/>
        <v>-3.9798622670074515E-2</v>
      </c>
      <c r="W378" s="36">
        <f t="shared" si="84"/>
        <v>8.2822344472346671E-3</v>
      </c>
      <c r="X378" s="36">
        <f t="shared" si="85"/>
        <v>-2.8701191711689538E-2</v>
      </c>
      <c r="Y378" s="36">
        <f t="shared" si="86"/>
        <v>-1.7809604048846649E-2</v>
      </c>
      <c r="Z378" s="36">
        <f t="shared" si="87"/>
        <v>-2.2796250825643946E-2</v>
      </c>
      <c r="AA378" s="46">
        <f t="shared" si="88"/>
        <v>-6.1217234732124336E-2</v>
      </c>
      <c r="AB378" s="41">
        <f t="shared" si="75"/>
        <v>938782.76526787574</v>
      </c>
      <c r="AC378" s="41">
        <f t="shared" si="76"/>
        <v>-61217.234732124256</v>
      </c>
      <c r="AD378" s="98">
        <v>-12281.201906101196</v>
      </c>
      <c r="AE378">
        <f t="shared" si="89"/>
        <v>990159.60009820503</v>
      </c>
    </row>
    <row r="379" spans="2:31">
      <c r="B379" s="112">
        <v>44007</v>
      </c>
      <c r="C379">
        <v>37.549354999999998</v>
      </c>
      <c r="D379">
        <v>235.43019100000001</v>
      </c>
      <c r="E379">
        <v>37.667450000000002</v>
      </c>
      <c r="F379">
        <v>49.391272999999998</v>
      </c>
      <c r="G379">
        <v>49.451194999999998</v>
      </c>
      <c r="H379">
        <v>87.726837000000003</v>
      </c>
      <c r="I379">
        <v>232.606247</v>
      </c>
      <c r="J379">
        <v>61.414509000000002</v>
      </c>
      <c r="K379">
        <v>280.85366800000003</v>
      </c>
      <c r="L379">
        <v>89.197884000000002</v>
      </c>
      <c r="M379">
        <v>146.650757</v>
      </c>
      <c r="O379" s="33">
        <v>374</v>
      </c>
      <c r="P379" s="36">
        <f t="shared" si="77"/>
        <v>1.4943795922914851E-2</v>
      </c>
      <c r="Q379" s="36">
        <f t="shared" si="78"/>
        <v>7.0682747481049558E-3</v>
      </c>
      <c r="R379" s="36">
        <f t="shared" si="79"/>
        <v>-4.916552487194051E-3</v>
      </c>
      <c r="S379" s="36">
        <f t="shared" si="80"/>
        <v>3.9001050447776933E-3</v>
      </c>
      <c r="T379" s="36">
        <f t="shared" si="81"/>
        <v>2.9630099723544676E-2</v>
      </c>
      <c r="U379" s="36">
        <f t="shared" si="82"/>
        <v>3.4267740704690082E-2</v>
      </c>
      <c r="V379" s="36">
        <f t="shared" si="83"/>
        <v>7.0806479879697182E-4</v>
      </c>
      <c r="W379" s="36">
        <f t="shared" si="84"/>
        <v>-1.2803338491347526E-2</v>
      </c>
      <c r="X379" s="36">
        <f t="shared" si="85"/>
        <v>2.4053210574921276E-2</v>
      </c>
      <c r="Y379" s="36">
        <f t="shared" si="86"/>
        <v>1.3188160357905498E-2</v>
      </c>
      <c r="Z379" s="36">
        <f t="shared" si="87"/>
        <v>2.5973626095538459E-2</v>
      </c>
      <c r="AA379" s="46">
        <f t="shared" si="88"/>
        <v>2.1501709094897268E-2</v>
      </c>
      <c r="AB379" s="41">
        <f t="shared" si="75"/>
        <v>1021501.7090948973</v>
      </c>
      <c r="AC379" s="41">
        <f t="shared" si="76"/>
        <v>21501.709094897262</v>
      </c>
      <c r="AD379" s="98">
        <v>-12265.530773434904</v>
      </c>
      <c r="AE379">
        <f t="shared" si="89"/>
        <v>1011661.3091931023</v>
      </c>
    </row>
    <row r="380" spans="2:31">
      <c r="B380" s="112">
        <v>44008</v>
      </c>
      <c r="C380">
        <v>36.260863999999998</v>
      </c>
      <c r="D380">
        <v>215.85098300000001</v>
      </c>
      <c r="E380">
        <v>37.230080000000001</v>
      </c>
      <c r="F380">
        <v>49.059204000000001</v>
      </c>
      <c r="G380">
        <v>47.895663999999996</v>
      </c>
      <c r="H380">
        <v>82.917793000000003</v>
      </c>
      <c r="I380">
        <v>225.40010100000001</v>
      </c>
      <c r="J380">
        <v>61.988475999999999</v>
      </c>
      <c r="K380">
        <v>271.998199</v>
      </c>
      <c r="L380">
        <v>86.457222000000002</v>
      </c>
      <c r="M380">
        <v>141.51397700000001</v>
      </c>
      <c r="O380" s="33">
        <v>375</v>
      </c>
      <c r="P380" s="36">
        <f t="shared" si="77"/>
        <v>-3.4917168013044911E-2</v>
      </c>
      <c r="Q380" s="36">
        <f t="shared" si="78"/>
        <v>-8.6826164558410468E-2</v>
      </c>
      <c r="R380" s="36">
        <f t="shared" si="79"/>
        <v>-1.16792896011203E-2</v>
      </c>
      <c r="S380" s="36">
        <f t="shared" si="80"/>
        <v>-6.7459350005056665E-3</v>
      </c>
      <c r="T380" s="36">
        <f t="shared" si="81"/>
        <v>-3.1961245201951885E-2</v>
      </c>
      <c r="U380" s="36">
        <f t="shared" si="82"/>
        <v>-5.6378190490972514E-2</v>
      </c>
      <c r="V380" s="36">
        <f t="shared" si="83"/>
        <v>-3.1470047291750347E-2</v>
      </c>
      <c r="W380" s="36">
        <f t="shared" si="84"/>
        <v>9.3023866316478705E-3</v>
      </c>
      <c r="X380" s="36">
        <f t="shared" si="85"/>
        <v>-3.2038334295110632E-2</v>
      </c>
      <c r="Y380" s="36">
        <f t="shared" si="86"/>
        <v>-3.1207569073162727E-2</v>
      </c>
      <c r="Z380" s="36">
        <f t="shared" si="87"/>
        <v>-3.565546777007212E-2</v>
      </c>
      <c r="AA380" s="46">
        <f t="shared" si="88"/>
        <v>-5.6335127793977133E-2</v>
      </c>
      <c r="AB380" s="41">
        <f t="shared" si="75"/>
        <v>943664.87220602285</v>
      </c>
      <c r="AC380" s="41">
        <f t="shared" si="76"/>
        <v>-56335.127793977153</v>
      </c>
      <c r="AD380" s="98">
        <v>-12242.042391144205</v>
      </c>
      <c r="AE380">
        <f t="shared" si="89"/>
        <v>955326.18139912514</v>
      </c>
    </row>
    <row r="381" spans="2:31">
      <c r="B381" s="112">
        <v>44011</v>
      </c>
      <c r="C381">
        <v>36.842758000000003</v>
      </c>
      <c r="D381">
        <v>220.40614299999999</v>
      </c>
      <c r="E381">
        <v>37.462921000000001</v>
      </c>
      <c r="F381">
        <v>48.298931000000003</v>
      </c>
      <c r="G381">
        <v>48.873699000000002</v>
      </c>
      <c r="H381">
        <v>83.284981000000002</v>
      </c>
      <c r="I381">
        <v>232.09410099999999</v>
      </c>
      <c r="J381">
        <v>63.223373000000002</v>
      </c>
      <c r="K381">
        <v>274.72876000000002</v>
      </c>
      <c r="L381">
        <v>88.449759999999998</v>
      </c>
      <c r="M381">
        <v>146.69618199999999</v>
      </c>
      <c r="O381" s="33">
        <v>376</v>
      </c>
      <c r="P381" s="36">
        <f t="shared" si="77"/>
        <v>1.5920039910507663E-2</v>
      </c>
      <c r="Q381" s="36">
        <f t="shared" si="78"/>
        <v>2.088367286155355E-2</v>
      </c>
      <c r="R381" s="36">
        <f t="shared" si="79"/>
        <v>6.234633797163866E-3</v>
      </c>
      <c r="S381" s="36">
        <f t="shared" si="80"/>
        <v>-1.5618385759717669E-2</v>
      </c>
      <c r="T381" s="36">
        <f t="shared" si="81"/>
        <v>2.021442062656361E-2</v>
      </c>
      <c r="U381" s="36">
        <f t="shared" si="82"/>
        <v>4.4185615987984272E-3</v>
      </c>
      <c r="V381" s="36">
        <f t="shared" si="83"/>
        <v>2.9265847490484172E-2</v>
      </c>
      <c r="W381" s="36">
        <f t="shared" si="84"/>
        <v>1.9725561932217708E-2</v>
      </c>
      <c r="X381" s="36">
        <f t="shared" si="85"/>
        <v>9.9888387024693014E-3</v>
      </c>
      <c r="Y381" s="36">
        <f t="shared" si="86"/>
        <v>2.2784958946376953E-2</v>
      </c>
      <c r="Z381" s="36">
        <f t="shared" si="87"/>
        <v>3.5965169316765785E-2</v>
      </c>
      <c r="AA381" s="46">
        <f t="shared" si="88"/>
        <v>2.6338743831594735E-2</v>
      </c>
      <c r="AB381" s="41">
        <f t="shared" si="75"/>
        <v>1026338.7438315947</v>
      </c>
      <c r="AC381" s="41">
        <f t="shared" si="76"/>
        <v>26338.743831594707</v>
      </c>
      <c r="AD381" s="98">
        <v>-12175.882705723518</v>
      </c>
      <c r="AE381">
        <f t="shared" si="89"/>
        <v>981664.92523071985</v>
      </c>
    </row>
    <row r="382" spans="2:31">
      <c r="B382" s="112">
        <v>44012</v>
      </c>
      <c r="C382">
        <v>37.175277999999999</v>
      </c>
      <c r="D382">
        <v>226.82934599999999</v>
      </c>
      <c r="E382">
        <v>37.689475999999999</v>
      </c>
      <c r="F382">
        <v>47.958117999999999</v>
      </c>
      <c r="G382">
        <v>49.488464</v>
      </c>
      <c r="H382">
        <v>84.234229999999997</v>
      </c>
      <c r="I382">
        <v>236.42871099999999</v>
      </c>
      <c r="J382">
        <v>62.553725999999997</v>
      </c>
      <c r="K382">
        <v>279.64959700000003</v>
      </c>
      <c r="L382">
        <v>89.188109999999995</v>
      </c>
      <c r="M382">
        <v>149.979218</v>
      </c>
      <c r="O382" s="33">
        <v>377</v>
      </c>
      <c r="P382" s="36">
        <f t="shared" si="77"/>
        <v>8.9848975992968434E-3</v>
      </c>
      <c r="Q382" s="36">
        <f t="shared" si="78"/>
        <v>2.8726006076468195E-2</v>
      </c>
      <c r="R382" s="36">
        <f t="shared" si="79"/>
        <v>6.029233806176133E-3</v>
      </c>
      <c r="S382" s="36">
        <f t="shared" si="80"/>
        <v>-7.0813395532548003E-3</v>
      </c>
      <c r="T382" s="36">
        <f t="shared" si="81"/>
        <v>1.2500192883696346E-2</v>
      </c>
      <c r="U382" s="36">
        <f t="shared" si="82"/>
        <v>1.1333137906289262E-2</v>
      </c>
      <c r="V382" s="36">
        <f t="shared" si="83"/>
        <v>1.850383189966176E-2</v>
      </c>
      <c r="W382" s="36">
        <f t="shared" si="84"/>
        <v>-1.0648255249297843E-2</v>
      </c>
      <c r="X382" s="36">
        <f t="shared" si="85"/>
        <v>1.7753096526469503E-2</v>
      </c>
      <c r="Y382" s="36">
        <f t="shared" si="86"/>
        <v>8.3130275324282202E-3</v>
      </c>
      <c r="Z382" s="36">
        <f t="shared" si="87"/>
        <v>2.2133078924060707E-2</v>
      </c>
      <c r="AA382" s="46">
        <f t="shared" si="88"/>
        <v>2.1468201728307254E-2</v>
      </c>
      <c r="AB382" s="41">
        <f t="shared" si="75"/>
        <v>1021468.2017283073</v>
      </c>
      <c r="AC382" s="41">
        <f t="shared" si="76"/>
        <v>21468.201728307293</v>
      </c>
      <c r="AD382" s="98">
        <v>-12173.16284720751</v>
      </c>
      <c r="AE382">
        <f t="shared" si="89"/>
        <v>1003133.1269590271</v>
      </c>
    </row>
    <row r="383" spans="2:31">
      <c r="B383" s="112">
        <v>44013</v>
      </c>
      <c r="C383">
        <v>36.335673999999997</v>
      </c>
      <c r="D383">
        <v>237.29823300000001</v>
      </c>
      <c r="E383">
        <v>37.661160000000002</v>
      </c>
      <c r="F383">
        <v>48.124149000000003</v>
      </c>
      <c r="G383">
        <v>48.733974000000003</v>
      </c>
      <c r="H383">
        <v>83.517807000000005</v>
      </c>
      <c r="I383">
        <v>242.69291699999999</v>
      </c>
      <c r="J383">
        <v>63.571235999999999</v>
      </c>
      <c r="K383">
        <v>282.28530899999998</v>
      </c>
      <c r="L383">
        <v>89.019408999999996</v>
      </c>
      <c r="M383">
        <v>149.692902</v>
      </c>
      <c r="O383" s="33">
        <v>378</v>
      </c>
      <c r="P383" s="36">
        <f t="shared" si="77"/>
        <v>-2.2843956957798065E-2</v>
      </c>
      <c r="Q383" s="36">
        <f t="shared" si="78"/>
        <v>4.5119762125824692E-2</v>
      </c>
      <c r="R383" s="36">
        <f t="shared" si="79"/>
        <v>-7.5157962390406941E-4</v>
      </c>
      <c r="S383" s="36">
        <f t="shared" si="80"/>
        <v>3.4560209795482248E-3</v>
      </c>
      <c r="T383" s="36">
        <f t="shared" si="81"/>
        <v>-1.5363186973120545E-2</v>
      </c>
      <c r="U383" s="36">
        <f t="shared" si="82"/>
        <v>-8.5415040973228478E-3</v>
      </c>
      <c r="V383" s="36">
        <f t="shared" si="83"/>
        <v>2.6150199040689669E-2</v>
      </c>
      <c r="W383" s="36">
        <f t="shared" si="84"/>
        <v>1.6135300408735283E-2</v>
      </c>
      <c r="X383" s="36">
        <f t="shared" si="85"/>
        <v>9.3809133432386765E-3</v>
      </c>
      <c r="Y383" s="36">
        <f t="shared" si="86"/>
        <v>-1.8933101290089195E-3</v>
      </c>
      <c r="Z383" s="36">
        <f t="shared" si="87"/>
        <v>-1.9108623593083057E-3</v>
      </c>
      <c r="AA383" s="46">
        <f t="shared" si="88"/>
        <v>-2.6425625889731352E-3</v>
      </c>
      <c r="AB383" s="41">
        <f t="shared" si="75"/>
        <v>997357.43741102691</v>
      </c>
      <c r="AC383" s="41">
        <f t="shared" si="76"/>
        <v>-2642.5625889730873</v>
      </c>
      <c r="AD383" s="98">
        <v>-12042.048429118819</v>
      </c>
      <c r="AE383">
        <f t="shared" si="89"/>
        <v>1000490.5643700541</v>
      </c>
    </row>
    <row r="384" spans="2:31">
      <c r="B384" s="112">
        <v>44014</v>
      </c>
      <c r="C384">
        <v>36.643261000000003</v>
      </c>
      <c r="D384">
        <v>233.17259200000001</v>
      </c>
      <c r="E384">
        <v>37.510123999999998</v>
      </c>
      <c r="F384">
        <v>48.648479000000002</v>
      </c>
      <c r="G384">
        <v>50.038024999999998</v>
      </c>
      <c r="H384">
        <v>83.789092999999994</v>
      </c>
      <c r="I384">
        <v>241.61378500000001</v>
      </c>
      <c r="J384">
        <v>64.188675000000003</v>
      </c>
      <c r="K384">
        <v>282.78784200000001</v>
      </c>
      <c r="L384">
        <v>89.019408999999996</v>
      </c>
      <c r="M384">
        <v>150.69497699999999</v>
      </c>
      <c r="O384" s="33">
        <v>379</v>
      </c>
      <c r="P384" s="36">
        <f t="shared" si="77"/>
        <v>8.4295234328970355E-3</v>
      </c>
      <c r="Q384" s="36">
        <f t="shared" si="78"/>
        <v>-1.7538799591459722E-2</v>
      </c>
      <c r="R384" s="36">
        <f t="shared" si="79"/>
        <v>-4.018454793024295E-3</v>
      </c>
      <c r="S384" s="36">
        <f t="shared" si="80"/>
        <v>1.0836434677012077E-2</v>
      </c>
      <c r="T384" s="36">
        <f t="shared" si="81"/>
        <v>2.640681145856701E-2</v>
      </c>
      <c r="U384" s="36">
        <f t="shared" si="82"/>
        <v>3.2429772801635184E-3</v>
      </c>
      <c r="V384" s="36">
        <f t="shared" si="83"/>
        <v>-4.4564065765220892E-3</v>
      </c>
      <c r="W384" s="36">
        <f t="shared" si="84"/>
        <v>9.665689373261269E-3</v>
      </c>
      <c r="X384" s="36">
        <f t="shared" si="85"/>
        <v>1.7786480620948354E-3</v>
      </c>
      <c r="Y384" s="36">
        <f t="shared" si="86"/>
        <v>0</v>
      </c>
      <c r="Z384" s="36">
        <f t="shared" si="87"/>
        <v>6.6718984837173785E-3</v>
      </c>
      <c r="AA384" s="46">
        <f t="shared" si="88"/>
        <v>7.4401764540543164E-3</v>
      </c>
      <c r="AB384" s="41">
        <f t="shared" si="75"/>
        <v>1007440.1764540543</v>
      </c>
      <c r="AC384" s="41">
        <f t="shared" si="76"/>
        <v>7440.1764540543081</v>
      </c>
      <c r="AD384" s="98">
        <v>-12030.715848766733</v>
      </c>
      <c r="AE384">
        <f t="shared" si="89"/>
        <v>1007930.7408241084</v>
      </c>
    </row>
    <row r="385" spans="2:31">
      <c r="B385" s="112">
        <v>44018</v>
      </c>
      <c r="C385">
        <v>36.900950999999999</v>
      </c>
      <c r="D385">
        <v>240.02533</v>
      </c>
      <c r="E385">
        <v>37.409435000000002</v>
      </c>
      <c r="F385">
        <v>48.097954000000001</v>
      </c>
      <c r="G385">
        <v>50.867023000000003</v>
      </c>
      <c r="H385">
        <v>85.905051999999998</v>
      </c>
      <c r="I385">
        <v>243.223297</v>
      </c>
      <c r="J385">
        <v>63.571235999999999</v>
      </c>
      <c r="K385">
        <v>287.10177599999997</v>
      </c>
      <c r="L385">
        <v>91.400695999999996</v>
      </c>
      <c r="M385">
        <v>152.90914900000001</v>
      </c>
      <c r="O385" s="33">
        <v>380</v>
      </c>
      <c r="P385" s="36">
        <f t="shared" si="77"/>
        <v>7.0077861348331648E-3</v>
      </c>
      <c r="Q385" s="36">
        <f t="shared" si="78"/>
        <v>2.8965541887537152E-2</v>
      </c>
      <c r="R385" s="36">
        <f t="shared" si="79"/>
        <v>-2.6879245411105196E-3</v>
      </c>
      <c r="S385" s="36">
        <f t="shared" si="80"/>
        <v>-1.1380904187247499E-2</v>
      </c>
      <c r="T385" s="36">
        <f t="shared" si="81"/>
        <v>1.6431619005622601E-2</v>
      </c>
      <c r="U385" s="36">
        <f t="shared" si="82"/>
        <v>2.4939795947718835E-2</v>
      </c>
      <c r="V385" s="36">
        <f t="shared" si="83"/>
        <v>6.639417537456116E-3</v>
      </c>
      <c r="W385" s="36">
        <f t="shared" si="84"/>
        <v>-9.6656893732612499E-3</v>
      </c>
      <c r="X385" s="36">
        <f t="shared" si="85"/>
        <v>1.5139831520976007E-2</v>
      </c>
      <c r="Y385" s="36">
        <f t="shared" si="86"/>
        <v>2.6398668702628515E-2</v>
      </c>
      <c r="Z385" s="36">
        <f t="shared" si="87"/>
        <v>1.4586173683803589E-2</v>
      </c>
      <c r="AA385" s="46">
        <f t="shared" si="88"/>
        <v>2.6316482396468534E-2</v>
      </c>
      <c r="AB385" s="41">
        <f t="shared" si="75"/>
        <v>1026316.4823964685</v>
      </c>
      <c r="AC385" s="41">
        <f t="shared" si="76"/>
        <v>26316.48239646852</v>
      </c>
      <c r="AD385" s="98">
        <v>-12009.361519893282</v>
      </c>
      <c r="AE385">
        <f t="shared" si="89"/>
        <v>1034247.2232205769</v>
      </c>
    </row>
    <row r="386" spans="2:31">
      <c r="B386" s="112">
        <v>44019</v>
      </c>
      <c r="C386">
        <v>35.944969</v>
      </c>
      <c r="D386">
        <v>240.60472100000001</v>
      </c>
      <c r="E386">
        <v>39.94556</v>
      </c>
      <c r="F386">
        <v>47.704697000000003</v>
      </c>
      <c r="G386">
        <v>49.935555000000001</v>
      </c>
      <c r="H386">
        <v>83.481650999999999</v>
      </c>
      <c r="I386">
        <v>243.223297</v>
      </c>
      <c r="J386">
        <v>63.049438000000002</v>
      </c>
      <c r="K386">
        <v>281.26135299999999</v>
      </c>
      <c r="L386">
        <v>91.117096000000004</v>
      </c>
      <c r="M386">
        <v>151.458527</v>
      </c>
      <c r="O386" s="33">
        <v>381</v>
      </c>
      <c r="P386" s="36">
        <f t="shared" si="77"/>
        <v>-2.6248193065351127E-2</v>
      </c>
      <c r="Q386" s="36">
        <f t="shared" si="78"/>
        <v>2.4109656874319999E-3</v>
      </c>
      <c r="R386" s="36">
        <f t="shared" si="79"/>
        <v>6.559458177989605E-2</v>
      </c>
      <c r="S386" s="36">
        <f t="shared" si="80"/>
        <v>-8.2097771763217989E-3</v>
      </c>
      <c r="T386" s="36">
        <f t="shared" si="81"/>
        <v>-1.8481561318057987E-2</v>
      </c>
      <c r="U386" s="36">
        <f t="shared" si="82"/>
        <v>-2.8615780628001439E-2</v>
      </c>
      <c r="V386" s="36">
        <f t="shared" si="83"/>
        <v>0</v>
      </c>
      <c r="W386" s="36">
        <f t="shared" si="84"/>
        <v>-8.2419550823192734E-3</v>
      </c>
      <c r="X386" s="36">
        <f t="shared" si="85"/>
        <v>-2.0552454179637018E-2</v>
      </c>
      <c r="Y386" s="36">
        <f t="shared" si="86"/>
        <v>-3.1076447411529499E-3</v>
      </c>
      <c r="Z386" s="36">
        <f t="shared" si="87"/>
        <v>-9.532109340964481E-3</v>
      </c>
      <c r="AA386" s="46">
        <f t="shared" si="88"/>
        <v>-2.2513058553125038E-2</v>
      </c>
      <c r="AB386" s="41">
        <f t="shared" si="75"/>
        <v>977486.94144687499</v>
      </c>
      <c r="AC386" s="41">
        <f t="shared" si="76"/>
        <v>-22513.058553125011</v>
      </c>
      <c r="AD386" s="98">
        <v>-11925.719381255447</v>
      </c>
      <c r="AE386">
        <f t="shared" si="89"/>
        <v>1011734.1646674519</v>
      </c>
    </row>
    <row r="387" spans="2:31">
      <c r="B387" s="112">
        <v>44020</v>
      </c>
      <c r="C387">
        <v>35.861834999999999</v>
      </c>
      <c r="D387">
        <v>243.32183800000001</v>
      </c>
      <c r="E387">
        <v>39.155773000000003</v>
      </c>
      <c r="F387">
        <v>47.704697000000003</v>
      </c>
      <c r="G387">
        <v>48.668776999999999</v>
      </c>
      <c r="H387">
        <v>84.367835999999997</v>
      </c>
      <c r="I387">
        <v>242.061905</v>
      </c>
      <c r="J387">
        <v>62.988571</v>
      </c>
      <c r="K387">
        <v>282.88256799999999</v>
      </c>
      <c r="L387">
        <v>93.239220000000003</v>
      </c>
      <c r="M387">
        <v>151.15310700000001</v>
      </c>
      <c r="O387" s="33">
        <v>382</v>
      </c>
      <c r="P387" s="36">
        <f t="shared" si="77"/>
        <v>-2.3154919175513299E-3</v>
      </c>
      <c r="Q387" s="36">
        <f t="shared" si="78"/>
        <v>1.1229578135580977E-2</v>
      </c>
      <c r="R387" s="36">
        <f t="shared" si="79"/>
        <v>-1.9969657053388337E-2</v>
      </c>
      <c r="S387" s="36">
        <f t="shared" si="80"/>
        <v>0</v>
      </c>
      <c r="T387" s="36">
        <f t="shared" si="81"/>
        <v>-2.5695578968339346E-2</v>
      </c>
      <c r="U387" s="36">
        <f t="shared" si="82"/>
        <v>1.055937971567638E-2</v>
      </c>
      <c r="V387" s="36">
        <f t="shared" si="83"/>
        <v>-4.7864398605365838E-3</v>
      </c>
      <c r="W387" s="36">
        <f t="shared" si="84"/>
        <v>-9.6585157469040116E-4</v>
      </c>
      <c r="X387" s="36">
        <f t="shared" si="85"/>
        <v>5.7475385362139881E-3</v>
      </c>
      <c r="Y387" s="36">
        <f t="shared" si="86"/>
        <v>2.302300005459168E-2</v>
      </c>
      <c r="Z387" s="36">
        <f t="shared" si="87"/>
        <v>-2.0185615448289136E-3</v>
      </c>
      <c r="AA387" s="46">
        <f t="shared" si="88"/>
        <v>-1.6482768668090252E-2</v>
      </c>
      <c r="AB387" s="41">
        <f t="shared" si="75"/>
        <v>983517.23133190977</v>
      </c>
      <c r="AC387" s="41">
        <f t="shared" si="76"/>
        <v>-16482.768668090226</v>
      </c>
      <c r="AD387" s="98">
        <v>-11909.545960414573</v>
      </c>
      <c r="AE387">
        <f t="shared" si="89"/>
        <v>995251.39599936164</v>
      </c>
    </row>
    <row r="388" spans="2:31">
      <c r="B388" s="112">
        <v>44021</v>
      </c>
      <c r="C388">
        <v>34.382156000000002</v>
      </c>
      <c r="D388">
        <v>244.24086</v>
      </c>
      <c r="E388">
        <v>40.197285000000001</v>
      </c>
      <c r="F388">
        <v>46.935692000000003</v>
      </c>
      <c r="G388">
        <v>47.420623999999997</v>
      </c>
      <c r="H388">
        <v>82.541199000000006</v>
      </c>
      <c r="I388">
        <v>242.88493299999999</v>
      </c>
      <c r="J388">
        <v>62.362419000000003</v>
      </c>
      <c r="K388">
        <v>276.05612200000002</v>
      </c>
      <c r="L388">
        <v>93.640174999999999</v>
      </c>
      <c r="M388">
        <v>150.45642100000001</v>
      </c>
      <c r="O388" s="33">
        <v>383</v>
      </c>
      <c r="P388" s="36">
        <f t="shared" si="77"/>
        <v>-4.2135929222325147E-2</v>
      </c>
      <c r="Q388" s="36">
        <f t="shared" si="78"/>
        <v>3.7698662846428329E-3</v>
      </c>
      <c r="R388" s="36">
        <f t="shared" si="79"/>
        <v>2.6251585971942448E-2</v>
      </c>
      <c r="S388" s="36">
        <f t="shared" si="80"/>
        <v>-1.6251453173283626E-2</v>
      </c>
      <c r="T388" s="36">
        <f t="shared" si="81"/>
        <v>-2.5980455558457266E-2</v>
      </c>
      <c r="U388" s="36">
        <f t="shared" si="82"/>
        <v>-2.1888688412038341E-2</v>
      </c>
      <c r="V388" s="36">
        <f t="shared" si="83"/>
        <v>3.3943052132919356E-3</v>
      </c>
      <c r="W388" s="36">
        <f t="shared" si="84"/>
        <v>-9.9904629070201659E-3</v>
      </c>
      <c r="X388" s="36">
        <f t="shared" si="85"/>
        <v>-2.4427671836405349E-2</v>
      </c>
      <c r="Y388" s="36">
        <f t="shared" si="86"/>
        <v>4.2910628562255523E-3</v>
      </c>
      <c r="Z388" s="36">
        <f t="shared" si="87"/>
        <v>-4.6197959574107864E-3</v>
      </c>
      <c r="AA388" s="46">
        <f t="shared" si="88"/>
        <v>-2.7906265219734175E-2</v>
      </c>
      <c r="AB388" s="41">
        <f t="shared" si="75"/>
        <v>972093.73478026583</v>
      </c>
      <c r="AC388" s="41">
        <f t="shared" si="76"/>
        <v>-27906.265219734167</v>
      </c>
      <c r="AD388" s="98">
        <v>-11837.052573336405</v>
      </c>
      <c r="AE388">
        <f t="shared" si="89"/>
        <v>967345.13077962748</v>
      </c>
    </row>
    <row r="389" spans="2:31">
      <c r="B389" s="112">
        <v>44022</v>
      </c>
      <c r="C389">
        <v>35.454514000000003</v>
      </c>
      <c r="D389">
        <v>244.81025700000001</v>
      </c>
      <c r="E389">
        <v>41.119221000000003</v>
      </c>
      <c r="F389">
        <v>47.372630999999998</v>
      </c>
      <c r="G389">
        <v>48.659458000000001</v>
      </c>
      <c r="H389">
        <v>87.053473999999994</v>
      </c>
      <c r="I389">
        <v>241.741837</v>
      </c>
      <c r="J389">
        <v>63.032046999999999</v>
      </c>
      <c r="K389">
        <v>276.12249800000001</v>
      </c>
      <c r="L389">
        <v>93.803985999999995</v>
      </c>
      <c r="M389">
        <v>151.83068800000001</v>
      </c>
      <c r="O389" s="33">
        <v>384</v>
      </c>
      <c r="P389" s="36">
        <f t="shared" si="77"/>
        <v>3.071287027856499E-2</v>
      </c>
      <c r="Q389" s="36">
        <f t="shared" si="78"/>
        <v>2.3285797230312437E-3</v>
      </c>
      <c r="R389" s="36">
        <f t="shared" si="79"/>
        <v>2.2676220384134825E-2</v>
      </c>
      <c r="S389" s="36">
        <f t="shared" si="80"/>
        <v>9.2662474003639382E-3</v>
      </c>
      <c r="T389" s="36">
        <f t="shared" si="81"/>
        <v>2.5788959225898155E-2</v>
      </c>
      <c r="U389" s="36">
        <f t="shared" si="82"/>
        <v>5.3225023007470951E-2</v>
      </c>
      <c r="V389" s="36">
        <f t="shared" si="83"/>
        <v>-4.7174369665583457E-3</v>
      </c>
      <c r="W389" s="36">
        <f t="shared" si="84"/>
        <v>1.0680445267284745E-2</v>
      </c>
      <c r="X389" s="36">
        <f t="shared" si="85"/>
        <v>2.4041495963650575E-4</v>
      </c>
      <c r="Y389" s="36">
        <f t="shared" si="86"/>
        <v>1.7478382983902201E-3</v>
      </c>
      <c r="Z389" s="36">
        <f t="shared" si="87"/>
        <v>9.0925244714924452E-3</v>
      </c>
      <c r="AA389" s="46">
        <f t="shared" si="88"/>
        <v>3.3167333016223141E-2</v>
      </c>
      <c r="AB389" s="41">
        <f t="shared" ref="AB389:AB452" si="90">(P389*$AH$12+Q389*$AI$12+R389*$AJ$12+S389*$AK$12+T389*$AL$12+U389*$AM$12+V389*$AN$12+W389*$AO$12+X389*$AP$12+Y389*$AQ$12+Z389*$AR$12)+$AS$12</f>
        <v>1033167.3330162232</v>
      </c>
      <c r="AC389" s="41">
        <f t="shared" ref="AC389:AC452" si="91">AB389-$AS$12</f>
        <v>33167.333016223158</v>
      </c>
      <c r="AD389" s="98">
        <v>-11836.259047402185</v>
      </c>
      <c r="AE389">
        <f t="shared" si="89"/>
        <v>1000512.4637958506</v>
      </c>
    </row>
    <row r="390" spans="2:31">
      <c r="B390" s="112">
        <v>44025</v>
      </c>
      <c r="C390">
        <v>35.462822000000003</v>
      </c>
      <c r="D390">
        <v>238.746689</v>
      </c>
      <c r="E390">
        <v>40.75423</v>
      </c>
      <c r="F390">
        <v>47.853259999999999</v>
      </c>
      <c r="G390">
        <v>48.920276999999999</v>
      </c>
      <c r="H390">
        <v>88.301368999999994</v>
      </c>
      <c r="I390">
        <v>234.04193100000001</v>
      </c>
      <c r="J390">
        <v>62.753760999999997</v>
      </c>
      <c r="K390">
        <v>284.16262799999998</v>
      </c>
      <c r="L390">
        <v>93.371245999999999</v>
      </c>
      <c r="M390">
        <v>156.35441599999999</v>
      </c>
      <c r="O390" s="33">
        <v>385</v>
      </c>
      <c r="P390" s="36">
        <f t="shared" ref="P390:P453" si="92">LN(C390/C389)</f>
        <v>2.3430096240516143E-4</v>
      </c>
      <c r="Q390" s="36">
        <f t="shared" ref="Q390:Q453" si="93">LN(D390/D389)</f>
        <v>-2.5080338068365043E-2</v>
      </c>
      <c r="R390" s="36">
        <f t="shared" ref="R390:R453" si="94">LN(E390/E389)</f>
        <v>-8.9160384343062813E-3</v>
      </c>
      <c r="S390" s="36">
        <f t="shared" ref="S390:S453" si="95">LN(F390/F389)</f>
        <v>1.0094588274587257E-2</v>
      </c>
      <c r="T390" s="36">
        <f t="shared" ref="T390:T453" si="96">LN(G390/G389)</f>
        <v>5.345774327528187E-3</v>
      </c>
      <c r="U390" s="36">
        <f t="shared" ref="U390:U453" si="97">LN(H390/H389)</f>
        <v>1.4233037936804116E-2</v>
      </c>
      <c r="V390" s="36">
        <f t="shared" ref="V390:V453" si="98">LN(I390/I389)</f>
        <v>-3.2370075863452828E-2</v>
      </c>
      <c r="W390" s="36">
        <f t="shared" ref="W390:W453" si="99">LN(J390/J389)</f>
        <v>-4.4247671253428641E-3</v>
      </c>
      <c r="X390" s="36">
        <f t="shared" ref="X390:X453" si="100">LN(K390/K389)</f>
        <v>2.8702107486247654E-2</v>
      </c>
      <c r="Y390" s="36">
        <f t="shared" ref="Y390:Y453" si="101">LN(L390/L389)</f>
        <v>-4.6239106146048776E-3</v>
      </c>
      <c r="Z390" s="36">
        <f t="shared" ref="Z390:Z453" si="102">LN(M390/M389)</f>
        <v>2.9359322561005416E-2</v>
      </c>
      <c r="AA390" s="46">
        <f t="shared" ref="AA390:AA453" si="103">P390*$AH$8+Q390*$AI$8+R390*$AJ$8+S390*$AK$8+T390*$AL$8+U390*$AM$8+V390*$AN$8+W390*$AO$8+X390*$AP$8+Y390*$AQ$8+Z390*$AR$8</f>
        <v>-4.3436876077758438E-2</v>
      </c>
      <c r="AB390" s="41">
        <f t="shared" si="90"/>
        <v>956563.12392224162</v>
      </c>
      <c r="AC390" s="41">
        <f t="shared" si="91"/>
        <v>-43436.876077758381</v>
      </c>
      <c r="AD390" s="98">
        <v>-11583.313981003012</v>
      </c>
      <c r="AE390">
        <f t="shared" si="89"/>
        <v>957075.58771809225</v>
      </c>
    </row>
    <row r="391" spans="2:31">
      <c r="B391" s="112">
        <v>44026</v>
      </c>
      <c r="C391">
        <v>36.634940999999998</v>
      </c>
      <c r="D391">
        <v>239.47590600000001</v>
      </c>
      <c r="E391">
        <v>41.537716000000003</v>
      </c>
      <c r="F391">
        <v>48.062987999999997</v>
      </c>
      <c r="G391">
        <v>49.972813000000002</v>
      </c>
      <c r="H391">
        <v>88.807755</v>
      </c>
      <c r="I391">
        <v>236.79451</v>
      </c>
      <c r="J391">
        <v>62.762447000000002</v>
      </c>
      <c r="K391">
        <v>292.515625</v>
      </c>
      <c r="L391">
        <v>94.916404999999997</v>
      </c>
      <c r="M391">
        <v>161.822937</v>
      </c>
      <c r="O391" s="33">
        <v>386</v>
      </c>
      <c r="P391" s="36">
        <f t="shared" si="92"/>
        <v>3.2517577021004516E-2</v>
      </c>
      <c r="Q391" s="36">
        <f t="shared" si="93"/>
        <v>3.0496993358650076E-3</v>
      </c>
      <c r="R391" s="36">
        <f t="shared" si="94"/>
        <v>1.9042195806941289E-2</v>
      </c>
      <c r="S391" s="36">
        <f t="shared" si="95"/>
        <v>4.3731555105233156E-3</v>
      </c>
      <c r="T391" s="36">
        <f t="shared" si="96"/>
        <v>2.1287144439198113E-2</v>
      </c>
      <c r="U391" s="36">
        <f t="shared" si="97"/>
        <v>5.7183658125796264E-3</v>
      </c>
      <c r="V391" s="36">
        <f t="shared" si="98"/>
        <v>1.169242700710325E-2</v>
      </c>
      <c r="W391" s="36">
        <f t="shared" si="99"/>
        <v>1.3840443640345429E-4</v>
      </c>
      <c r="X391" s="36">
        <f t="shared" si="100"/>
        <v>2.8971375976745886E-2</v>
      </c>
      <c r="Y391" s="36">
        <f t="shared" si="101"/>
        <v>1.6413117686956906E-2</v>
      </c>
      <c r="Z391" s="36">
        <f t="shared" si="102"/>
        <v>3.4377428182438087E-2</v>
      </c>
      <c r="AA391" s="46">
        <f t="shared" si="103"/>
        <v>1.3459749589865056E-2</v>
      </c>
      <c r="AB391" s="41">
        <f t="shared" si="90"/>
        <v>1013459.7495898651</v>
      </c>
      <c r="AC391" s="41">
        <f t="shared" si="91"/>
        <v>13459.749589865096</v>
      </c>
      <c r="AD391" s="98">
        <v>-11516.43259763543</v>
      </c>
      <c r="AE391">
        <f t="shared" ref="AE391:AE454" si="104">AE390+AC391</f>
        <v>970535.33730795735</v>
      </c>
    </row>
    <row r="392" spans="2:31">
      <c r="B392" s="112">
        <v>44027</v>
      </c>
      <c r="C392">
        <v>37.100467999999999</v>
      </c>
      <c r="D392">
        <v>240.02533</v>
      </c>
      <c r="E392">
        <v>41.534568999999998</v>
      </c>
      <c r="F392">
        <v>48.255237999999999</v>
      </c>
      <c r="G392">
        <v>51.099884000000003</v>
      </c>
      <c r="H392">
        <v>90.182236000000003</v>
      </c>
      <c r="I392">
        <v>235.267303</v>
      </c>
      <c r="J392">
        <v>62.188491999999997</v>
      </c>
      <c r="K392">
        <v>288.29647799999998</v>
      </c>
      <c r="L392">
        <v>95.569159999999997</v>
      </c>
      <c r="M392">
        <v>164.52383399999999</v>
      </c>
      <c r="O392" s="33">
        <v>387</v>
      </c>
      <c r="P392" s="36">
        <f t="shared" si="92"/>
        <v>1.262712696023217E-2</v>
      </c>
      <c r="Q392" s="36">
        <f t="shared" si="93"/>
        <v>2.2916489018131874E-3</v>
      </c>
      <c r="R392" s="36">
        <f t="shared" si="94"/>
        <v>-7.5765341028312771E-5</v>
      </c>
      <c r="S392" s="36">
        <f t="shared" si="95"/>
        <v>3.991980817971124E-3</v>
      </c>
      <c r="T392" s="36">
        <f t="shared" si="96"/>
        <v>2.2303109600429586E-2</v>
      </c>
      <c r="U392" s="36">
        <f t="shared" si="97"/>
        <v>1.5358490274217273E-2</v>
      </c>
      <c r="V392" s="36">
        <f t="shared" si="98"/>
        <v>-6.4703913178521429E-3</v>
      </c>
      <c r="W392" s="36">
        <f t="shared" si="99"/>
        <v>-9.1869503567937414E-3</v>
      </c>
      <c r="X392" s="36">
        <f t="shared" si="100"/>
        <v>-1.452869592006846E-2</v>
      </c>
      <c r="Y392" s="36">
        <f t="shared" si="101"/>
        <v>6.8536170192451881E-3</v>
      </c>
      <c r="Z392" s="36">
        <f t="shared" si="102"/>
        <v>1.6552691237177196E-2</v>
      </c>
      <c r="AA392" s="46">
        <f t="shared" si="103"/>
        <v>6.4587188891043323E-3</v>
      </c>
      <c r="AB392" s="41">
        <f t="shared" si="90"/>
        <v>1006458.7188891043</v>
      </c>
      <c r="AC392" s="41">
        <f t="shared" si="91"/>
        <v>6458.7188891043188</v>
      </c>
      <c r="AD392" s="98">
        <v>-11458.578739127843</v>
      </c>
      <c r="AE392">
        <f t="shared" si="104"/>
        <v>976994.05619706167</v>
      </c>
    </row>
    <row r="393" spans="2:31">
      <c r="B393" s="112">
        <v>44028</v>
      </c>
      <c r="C393">
        <v>36.809513000000003</v>
      </c>
      <c r="D393">
        <v>240.67463699999999</v>
      </c>
      <c r="E393">
        <v>41.597504000000001</v>
      </c>
      <c r="F393">
        <v>48.202804999999998</v>
      </c>
      <c r="G393">
        <v>51.025364000000003</v>
      </c>
      <c r="H393">
        <v>90.435432000000006</v>
      </c>
      <c r="I393">
        <v>235.459351</v>
      </c>
      <c r="J393">
        <v>62.475475000000003</v>
      </c>
      <c r="K393">
        <v>291.21664399999997</v>
      </c>
      <c r="L393">
        <v>94.393203999999997</v>
      </c>
      <c r="M393">
        <v>165.506866</v>
      </c>
      <c r="O393" s="33">
        <v>388</v>
      </c>
      <c r="P393" s="36">
        <f t="shared" si="92"/>
        <v>-7.8732668861875733E-3</v>
      </c>
      <c r="Q393" s="36">
        <f t="shared" si="93"/>
        <v>2.7015079653403351E-3</v>
      </c>
      <c r="R393" s="36">
        <f t="shared" si="94"/>
        <v>1.514097020608461E-3</v>
      </c>
      <c r="S393" s="36">
        <f t="shared" si="95"/>
        <v>-1.0871670942848456E-3</v>
      </c>
      <c r="T393" s="36">
        <f t="shared" si="96"/>
        <v>-1.4593847199486012E-3</v>
      </c>
      <c r="U393" s="36">
        <f t="shared" si="97"/>
        <v>2.803669969377504E-3</v>
      </c>
      <c r="V393" s="36">
        <f t="shared" si="98"/>
        <v>8.1596403782734517E-4</v>
      </c>
      <c r="W393" s="36">
        <f t="shared" si="99"/>
        <v>4.6041131829522349E-3</v>
      </c>
      <c r="X393" s="36">
        <f t="shared" si="100"/>
        <v>1.0078083154033619E-2</v>
      </c>
      <c r="Y393" s="36">
        <f t="shared" si="101"/>
        <v>-1.2381094835895631E-2</v>
      </c>
      <c r="Z393" s="36">
        <f t="shared" si="102"/>
        <v>5.9572331131794755E-3</v>
      </c>
      <c r="AA393" s="46">
        <f t="shared" si="103"/>
        <v>-6.4482212575232289E-3</v>
      </c>
      <c r="AB393" s="41">
        <f t="shared" si="90"/>
        <v>993551.77874247672</v>
      </c>
      <c r="AC393" s="41">
        <f t="shared" si="91"/>
        <v>-6448.2212575232843</v>
      </c>
      <c r="AD393" s="98">
        <v>-11313.199530335143</v>
      </c>
      <c r="AE393">
        <f t="shared" si="104"/>
        <v>970545.83493953838</v>
      </c>
    </row>
    <row r="394" spans="2:31">
      <c r="B394" s="112">
        <v>44029</v>
      </c>
      <c r="C394">
        <v>36.177726999999997</v>
      </c>
      <c r="D394">
        <v>241.77346800000001</v>
      </c>
      <c r="E394">
        <v>41.452765999999997</v>
      </c>
      <c r="F394">
        <v>48.674697999999999</v>
      </c>
      <c r="G394">
        <v>50.783194999999999</v>
      </c>
      <c r="H394">
        <v>88.762550000000005</v>
      </c>
      <c r="I394">
        <v>236.949951</v>
      </c>
      <c r="J394">
        <v>64.414779999999993</v>
      </c>
      <c r="K394">
        <v>290.628784</v>
      </c>
      <c r="L394">
        <v>94.202492000000007</v>
      </c>
      <c r="M394">
        <v>168.45584099999999</v>
      </c>
      <c r="O394" s="33">
        <v>389</v>
      </c>
      <c r="P394" s="36">
        <f t="shared" si="92"/>
        <v>-1.7312663974367877E-2</v>
      </c>
      <c r="Q394" s="36">
        <f t="shared" si="93"/>
        <v>4.55523770822454E-3</v>
      </c>
      <c r="R394" s="36">
        <f t="shared" si="94"/>
        <v>-3.4855551110496226E-3</v>
      </c>
      <c r="S394" s="36">
        <f t="shared" si="95"/>
        <v>9.7421324379269973E-3</v>
      </c>
      <c r="T394" s="36">
        <f t="shared" si="96"/>
        <v>-4.7573496593375144E-3</v>
      </c>
      <c r="U394" s="36">
        <f t="shared" si="97"/>
        <v>-1.8671310700666237E-2</v>
      </c>
      <c r="V394" s="36">
        <f t="shared" si="98"/>
        <v>6.3106502794451486E-3</v>
      </c>
      <c r="W394" s="36">
        <f t="shared" si="99"/>
        <v>3.0569030150759173E-2</v>
      </c>
      <c r="X394" s="36">
        <f t="shared" si="100"/>
        <v>-2.0206748106492861E-3</v>
      </c>
      <c r="Y394" s="36">
        <f t="shared" si="101"/>
        <v>-2.0224434496681747E-3</v>
      </c>
      <c r="Z394" s="36">
        <f t="shared" si="102"/>
        <v>1.7660963867722486E-2</v>
      </c>
      <c r="AA394" s="46">
        <f t="shared" si="103"/>
        <v>-3.3911074512058645E-2</v>
      </c>
      <c r="AB394" s="41">
        <f t="shared" si="90"/>
        <v>966088.92548794136</v>
      </c>
      <c r="AC394" s="41">
        <f t="shared" si="91"/>
        <v>-33911.074512058636</v>
      </c>
      <c r="AD394" s="98">
        <v>-11270.03201846499</v>
      </c>
      <c r="AE394">
        <f t="shared" si="104"/>
        <v>936634.76042747975</v>
      </c>
    </row>
    <row r="395" spans="2:31">
      <c r="B395" s="112">
        <v>44032</v>
      </c>
      <c r="C395">
        <v>35.329815000000004</v>
      </c>
      <c r="D395">
        <v>245.15988200000001</v>
      </c>
      <c r="E395">
        <v>41.367809000000001</v>
      </c>
      <c r="F395">
        <v>48.298931000000003</v>
      </c>
      <c r="G395">
        <v>49.507092</v>
      </c>
      <c r="H395">
        <v>87.984870999999998</v>
      </c>
      <c r="I395">
        <v>238.248535</v>
      </c>
      <c r="J395">
        <v>63.710369</v>
      </c>
      <c r="K395">
        <v>287.71801799999997</v>
      </c>
      <c r="L395">
        <v>96.187714</v>
      </c>
      <c r="M395">
        <v>165.87901299999999</v>
      </c>
      <c r="O395" s="33">
        <v>390</v>
      </c>
      <c r="P395" s="36">
        <f t="shared" si="92"/>
        <v>-2.3716428214234215E-2</v>
      </c>
      <c r="Q395" s="36">
        <f t="shared" si="93"/>
        <v>1.3909372185999438E-2</v>
      </c>
      <c r="R395" s="36">
        <f t="shared" si="94"/>
        <v>-2.0515923681738218E-3</v>
      </c>
      <c r="S395" s="36">
        <f t="shared" si="95"/>
        <v>-7.7499189135404973E-3</v>
      </c>
      <c r="T395" s="36">
        <f t="shared" si="96"/>
        <v>-2.5449560729727289E-2</v>
      </c>
      <c r="U395" s="36">
        <f t="shared" si="97"/>
        <v>-8.7999475653512578E-3</v>
      </c>
      <c r="V395" s="36">
        <f t="shared" si="98"/>
        <v>5.4654518933648305E-3</v>
      </c>
      <c r="W395" s="36">
        <f t="shared" si="99"/>
        <v>-1.0995781903056679E-2</v>
      </c>
      <c r="X395" s="36">
        <f t="shared" si="100"/>
        <v>-1.0065900138218717E-2</v>
      </c>
      <c r="Y395" s="36">
        <f t="shared" si="101"/>
        <v>2.0855000833086872E-2</v>
      </c>
      <c r="Z395" s="36">
        <f t="shared" si="102"/>
        <v>-1.5414958953056602E-2</v>
      </c>
      <c r="AA395" s="46">
        <f t="shared" si="103"/>
        <v>-8.8541197964198161E-3</v>
      </c>
      <c r="AB395" s="41">
        <f t="shared" si="90"/>
        <v>991145.88020358013</v>
      </c>
      <c r="AC395" s="41">
        <f t="shared" si="91"/>
        <v>-8854.1197964198655</v>
      </c>
      <c r="AD395" s="98">
        <v>-11172.156476567499</v>
      </c>
      <c r="AE395">
        <f t="shared" si="104"/>
        <v>927780.64063105988</v>
      </c>
    </row>
    <row r="396" spans="2:31">
      <c r="B396" s="112">
        <v>44033</v>
      </c>
      <c r="C396">
        <v>37.117092</v>
      </c>
      <c r="D396">
        <v>241.493774</v>
      </c>
      <c r="E396">
        <v>41.638409000000003</v>
      </c>
      <c r="F396">
        <v>48.552352999999997</v>
      </c>
      <c r="G396">
        <v>50.233626999999998</v>
      </c>
      <c r="H396">
        <v>89.892876000000001</v>
      </c>
      <c r="I396">
        <v>237.041428</v>
      </c>
      <c r="J396">
        <v>64.597412000000006</v>
      </c>
      <c r="K396">
        <v>289.28250100000002</v>
      </c>
      <c r="L396">
        <v>94.860168000000002</v>
      </c>
      <c r="M396">
        <v>167.635086</v>
      </c>
      <c r="O396" s="33">
        <v>391</v>
      </c>
      <c r="P396" s="36">
        <f t="shared" si="92"/>
        <v>4.9350339317686766E-2</v>
      </c>
      <c r="Q396" s="36">
        <f t="shared" si="93"/>
        <v>-1.5066885077091112E-2</v>
      </c>
      <c r="R396" s="36">
        <f t="shared" si="94"/>
        <v>6.5200165754742481E-3</v>
      </c>
      <c r="S396" s="36">
        <f t="shared" si="95"/>
        <v>5.2332311539808702E-3</v>
      </c>
      <c r="T396" s="36">
        <f t="shared" si="96"/>
        <v>1.4568730959650063E-2</v>
      </c>
      <c r="U396" s="36">
        <f t="shared" si="97"/>
        <v>2.1453815489984308E-2</v>
      </c>
      <c r="V396" s="36">
        <f t="shared" si="98"/>
        <v>-5.0794659653983949E-3</v>
      </c>
      <c r="W396" s="36">
        <f t="shared" si="99"/>
        <v>1.3827020085519273E-2</v>
      </c>
      <c r="X396" s="36">
        <f t="shared" si="100"/>
        <v>5.422826435621286E-3</v>
      </c>
      <c r="Y396" s="36">
        <f t="shared" si="101"/>
        <v>-1.3897744939075155E-2</v>
      </c>
      <c r="Z396" s="36">
        <f t="shared" si="102"/>
        <v>1.0530824537990589E-2</v>
      </c>
      <c r="AA396" s="46">
        <f t="shared" si="103"/>
        <v>2.0983526661773576E-2</v>
      </c>
      <c r="AB396" s="41">
        <f t="shared" si="90"/>
        <v>1020983.5266617736</v>
      </c>
      <c r="AC396" s="41">
        <f t="shared" si="91"/>
        <v>20983.526661773562</v>
      </c>
      <c r="AD396" s="98">
        <v>-11040.958151405095</v>
      </c>
      <c r="AE396">
        <f t="shared" si="104"/>
        <v>948764.16729283344</v>
      </c>
    </row>
    <row r="397" spans="2:31">
      <c r="B397" s="112">
        <v>44034</v>
      </c>
      <c r="C397">
        <v>36.252547999999997</v>
      </c>
      <c r="D397">
        <v>239.61575300000001</v>
      </c>
      <c r="E397">
        <v>41.742244999999997</v>
      </c>
      <c r="F397">
        <v>48.805779000000001</v>
      </c>
      <c r="G397">
        <v>50.699356000000002</v>
      </c>
      <c r="H397">
        <v>89.241782999999998</v>
      </c>
      <c r="I397">
        <v>236.88595599999999</v>
      </c>
      <c r="J397">
        <v>65.884490999999997</v>
      </c>
      <c r="K397">
        <v>290.79943800000001</v>
      </c>
      <c r="L397">
        <v>95.126648000000003</v>
      </c>
      <c r="M397">
        <v>167.48237599999999</v>
      </c>
      <c r="O397" s="33">
        <v>392</v>
      </c>
      <c r="P397" s="36">
        <f t="shared" si="92"/>
        <v>-2.3567895846325734E-2</v>
      </c>
      <c r="Q397" s="36">
        <f t="shared" si="93"/>
        <v>-7.807081063487261E-3</v>
      </c>
      <c r="R397" s="36">
        <f t="shared" si="94"/>
        <v>2.4906509770842604E-3</v>
      </c>
      <c r="S397" s="36">
        <f t="shared" si="95"/>
        <v>5.2060689164975154E-3</v>
      </c>
      <c r="T397" s="36">
        <f t="shared" si="96"/>
        <v>9.2285453478285866E-3</v>
      </c>
      <c r="U397" s="36">
        <f t="shared" si="97"/>
        <v>-7.269345539219459E-3</v>
      </c>
      <c r="V397" s="36">
        <f t="shared" si="98"/>
        <v>-6.5610053702719209E-4</v>
      </c>
      <c r="W397" s="36">
        <f t="shared" si="99"/>
        <v>1.9728724318367259E-2</v>
      </c>
      <c r="X397" s="36">
        <f t="shared" si="100"/>
        <v>5.2300902884570869E-3</v>
      </c>
      <c r="Y397" s="36">
        <f t="shared" si="101"/>
        <v>2.8052491258512523E-3</v>
      </c>
      <c r="Z397" s="36">
        <f t="shared" si="102"/>
        <v>-9.1138199519010855E-4</v>
      </c>
      <c r="AA397" s="46">
        <f t="shared" si="103"/>
        <v>-1.0037666450654114E-2</v>
      </c>
      <c r="AB397" s="41">
        <f t="shared" si="90"/>
        <v>989962.33354934584</v>
      </c>
      <c r="AC397" s="41">
        <f t="shared" si="91"/>
        <v>-10037.666450654157</v>
      </c>
      <c r="AD397" s="98">
        <v>-11030.217083007563</v>
      </c>
      <c r="AE397">
        <f t="shared" si="104"/>
        <v>938726.50084217929</v>
      </c>
    </row>
    <row r="398" spans="2:31">
      <c r="B398" s="112">
        <v>44035</v>
      </c>
      <c r="C398">
        <v>36.327365999999998</v>
      </c>
      <c r="D398">
        <v>232.35346999999999</v>
      </c>
      <c r="E398">
        <v>41.421290999999997</v>
      </c>
      <c r="F398">
        <v>52.143974</v>
      </c>
      <c r="G398">
        <v>51.556297000000001</v>
      </c>
      <c r="H398">
        <v>89.504051000000004</v>
      </c>
      <c r="I398">
        <v>235.843445</v>
      </c>
      <c r="J398">
        <v>66.310623000000007</v>
      </c>
      <c r="K398">
        <v>287.25344799999999</v>
      </c>
      <c r="L398">
        <v>90.796822000000006</v>
      </c>
      <c r="M398">
        <v>168.66578699999999</v>
      </c>
      <c r="O398" s="33">
        <v>393</v>
      </c>
      <c r="P398" s="36">
        <f t="shared" si="92"/>
        <v>2.0616730546451152E-3</v>
      </c>
      <c r="Q398" s="36">
        <f t="shared" si="93"/>
        <v>-3.0776821372785465E-2</v>
      </c>
      <c r="R398" s="36">
        <f t="shared" si="94"/>
        <v>-7.7186615411464193E-3</v>
      </c>
      <c r="S398" s="36">
        <f t="shared" si="95"/>
        <v>6.6159895496971072E-2</v>
      </c>
      <c r="T398" s="36">
        <f t="shared" si="96"/>
        <v>1.6761147905301862E-2</v>
      </c>
      <c r="U398" s="36">
        <f t="shared" si="97"/>
        <v>2.9345376319124313E-3</v>
      </c>
      <c r="V398" s="36">
        <f t="shared" si="98"/>
        <v>-4.4106107546247816E-3</v>
      </c>
      <c r="W398" s="36">
        <f t="shared" si="99"/>
        <v>6.4470382163883998E-3</v>
      </c>
      <c r="X398" s="36">
        <f t="shared" si="100"/>
        <v>-1.226889291966001E-2</v>
      </c>
      <c r="Y398" s="36">
        <f t="shared" si="101"/>
        <v>-4.658485560997818E-2</v>
      </c>
      <c r="Z398" s="36">
        <f t="shared" si="102"/>
        <v>7.0410373718551031E-3</v>
      </c>
      <c r="AA398" s="46">
        <f t="shared" si="103"/>
        <v>-3.1564361043621446E-2</v>
      </c>
      <c r="AB398" s="41">
        <f t="shared" si="90"/>
        <v>968435.63895637856</v>
      </c>
      <c r="AC398" s="41">
        <f t="shared" si="91"/>
        <v>-31564.361043621437</v>
      </c>
      <c r="AD398" s="98">
        <v>-11024.16913294862</v>
      </c>
      <c r="AE398">
        <f t="shared" si="104"/>
        <v>907162.13979855785</v>
      </c>
    </row>
    <row r="399" spans="2:31">
      <c r="B399" s="112">
        <v>44036</v>
      </c>
      <c r="C399">
        <v>36.102916999999998</v>
      </c>
      <c r="D399">
        <v>230.465485</v>
      </c>
      <c r="E399">
        <v>41.295440999999997</v>
      </c>
      <c r="F399">
        <v>52.563426999999997</v>
      </c>
      <c r="G399">
        <v>50.811126999999999</v>
      </c>
      <c r="H399">
        <v>88.871055999999996</v>
      </c>
      <c r="I399">
        <v>234.40768399999999</v>
      </c>
      <c r="J399">
        <v>65.727958999999998</v>
      </c>
      <c r="K399">
        <v>285.186646</v>
      </c>
      <c r="L399">
        <v>90.571892000000005</v>
      </c>
      <c r="M399">
        <v>167.34877</v>
      </c>
      <c r="O399" s="33">
        <v>394</v>
      </c>
      <c r="P399" s="36">
        <f t="shared" si="92"/>
        <v>-6.1976761417771161E-3</v>
      </c>
      <c r="Q399" s="36">
        <f t="shared" si="93"/>
        <v>-8.1586782574452708E-3</v>
      </c>
      <c r="R399" s="36">
        <f t="shared" si="94"/>
        <v>-3.0429175346866361E-3</v>
      </c>
      <c r="S399" s="36">
        <f t="shared" si="95"/>
        <v>8.0119502492222265E-3</v>
      </c>
      <c r="T399" s="36">
        <f t="shared" si="96"/>
        <v>-1.4558990219392005E-2</v>
      </c>
      <c r="U399" s="36">
        <f t="shared" si="97"/>
        <v>-7.097376621499181E-3</v>
      </c>
      <c r="V399" s="36">
        <f t="shared" si="98"/>
        <v>-6.1063775196884924E-3</v>
      </c>
      <c r="W399" s="36">
        <f t="shared" si="99"/>
        <v>-8.8257200782713343E-3</v>
      </c>
      <c r="X399" s="36">
        <f t="shared" si="100"/>
        <v>-7.2210559761225479E-3</v>
      </c>
      <c r="Y399" s="36">
        <f t="shared" si="101"/>
        <v>-2.4803629066682139E-3</v>
      </c>
      <c r="Z399" s="36">
        <f t="shared" si="102"/>
        <v>-7.8390874259617483E-3</v>
      </c>
      <c r="AA399" s="46">
        <f t="shared" si="103"/>
        <v>-1.7904123549791946E-2</v>
      </c>
      <c r="AB399" s="41">
        <f t="shared" si="90"/>
        <v>982095.87645020802</v>
      </c>
      <c r="AC399" s="41">
        <f t="shared" si="91"/>
        <v>-17904.123549791984</v>
      </c>
      <c r="AD399" s="98">
        <v>-10847.036438552081</v>
      </c>
      <c r="AE399">
        <f t="shared" si="104"/>
        <v>889258.01624876587</v>
      </c>
    </row>
    <row r="400" spans="2:31">
      <c r="B400" s="112">
        <v>44039</v>
      </c>
      <c r="C400">
        <v>36.634940999999998</v>
      </c>
      <c r="D400">
        <v>233.25251800000001</v>
      </c>
      <c r="E400">
        <v>41.285992</v>
      </c>
      <c r="F400">
        <v>53.341178999999997</v>
      </c>
      <c r="G400">
        <v>51.556297000000001</v>
      </c>
      <c r="H400">
        <v>87.623176999999998</v>
      </c>
      <c r="I400">
        <v>238.047348</v>
      </c>
      <c r="J400">
        <v>65.014854</v>
      </c>
      <c r="K400">
        <v>283.11016799999999</v>
      </c>
      <c r="L400">
        <v>92.718459999999993</v>
      </c>
      <c r="M400">
        <v>167.969086</v>
      </c>
      <c r="O400" s="33">
        <v>395</v>
      </c>
      <c r="P400" s="36">
        <f t="shared" si="92"/>
        <v>1.4628791730328362E-2</v>
      </c>
      <c r="Q400" s="36">
        <f t="shared" si="93"/>
        <v>1.202052342493143E-2</v>
      </c>
      <c r="R400" s="36">
        <f t="shared" si="94"/>
        <v>-2.2884078655388952E-4</v>
      </c>
      <c r="S400" s="36">
        <f t="shared" si="95"/>
        <v>1.4688048271558481E-2</v>
      </c>
      <c r="T400" s="36">
        <f t="shared" si="96"/>
        <v>1.455899021939192E-2</v>
      </c>
      <c r="U400" s="36">
        <f t="shared" si="97"/>
        <v>-1.4140969631394801E-2</v>
      </c>
      <c r="V400" s="36">
        <f t="shared" si="98"/>
        <v>1.5407756326254121E-2</v>
      </c>
      <c r="W400" s="36">
        <f t="shared" si="99"/>
        <v>-1.0908623657896592E-2</v>
      </c>
      <c r="X400" s="36">
        <f t="shared" si="100"/>
        <v>-7.3077560518917872E-3</v>
      </c>
      <c r="Y400" s="36">
        <f t="shared" si="101"/>
        <v>2.3423667659682196E-2</v>
      </c>
      <c r="Z400" s="36">
        <f t="shared" si="102"/>
        <v>3.6998728014553711E-3</v>
      </c>
      <c r="AA400" s="46">
        <f t="shared" si="103"/>
        <v>1.4417805736037057E-2</v>
      </c>
      <c r="AB400" s="41">
        <f t="shared" si="90"/>
        <v>1014417.8057360371</v>
      </c>
      <c r="AC400" s="41">
        <f t="shared" si="91"/>
        <v>14417.805736037088</v>
      </c>
      <c r="AD400" s="98">
        <v>-10699.679326450219</v>
      </c>
      <c r="AE400">
        <f t="shared" si="104"/>
        <v>903675.82198480295</v>
      </c>
    </row>
    <row r="401" spans="2:31">
      <c r="B401" s="112">
        <v>44040</v>
      </c>
      <c r="C401">
        <v>36.202671000000002</v>
      </c>
      <c r="D401">
        <v>229.87609900000001</v>
      </c>
      <c r="E401">
        <v>41.459049</v>
      </c>
      <c r="F401">
        <v>53.507216999999997</v>
      </c>
      <c r="G401">
        <v>50.317458999999999</v>
      </c>
      <c r="H401">
        <v>88.002953000000005</v>
      </c>
      <c r="I401">
        <v>243.98225400000001</v>
      </c>
      <c r="J401">
        <v>66.406281000000007</v>
      </c>
      <c r="K401">
        <v>284.371216</v>
      </c>
      <c r="L401">
        <v>91.195319999999995</v>
      </c>
      <c r="M401">
        <v>167.76870700000001</v>
      </c>
      <c r="O401" s="33">
        <v>396</v>
      </c>
      <c r="P401" s="36">
        <f t="shared" si="92"/>
        <v>-1.1869556488682948E-2</v>
      </c>
      <c r="Q401" s="36">
        <f t="shared" si="93"/>
        <v>-1.4581171180995122E-2</v>
      </c>
      <c r="R401" s="36">
        <f t="shared" si="94"/>
        <v>4.1829032951193361E-3</v>
      </c>
      <c r="S401" s="36">
        <f t="shared" si="95"/>
        <v>3.1079200037601919E-3</v>
      </c>
      <c r="T401" s="36">
        <f t="shared" si="96"/>
        <v>-2.4322241955312934E-2</v>
      </c>
      <c r="U401" s="36">
        <f t="shared" si="97"/>
        <v>4.3248301599420206E-3</v>
      </c>
      <c r="V401" s="36">
        <f t="shared" si="98"/>
        <v>2.4625898078312659E-2</v>
      </c>
      <c r="W401" s="36">
        <f t="shared" si="99"/>
        <v>2.1175878517072092E-2</v>
      </c>
      <c r="X401" s="36">
        <f t="shared" si="100"/>
        <v>4.4443751329604642E-3</v>
      </c>
      <c r="Y401" s="36">
        <f t="shared" si="101"/>
        <v>-1.6564009773635639E-2</v>
      </c>
      <c r="Z401" s="36">
        <f t="shared" si="102"/>
        <v>-1.1936637934128651E-3</v>
      </c>
      <c r="AA401" s="46">
        <f t="shared" si="103"/>
        <v>-1.5776287326856016E-3</v>
      </c>
      <c r="AB401" s="41">
        <f t="shared" si="90"/>
        <v>998422.37126731442</v>
      </c>
      <c r="AC401" s="41">
        <f t="shared" si="91"/>
        <v>-1577.6287326855818</v>
      </c>
      <c r="AD401" s="98">
        <v>-10620.65009736456</v>
      </c>
      <c r="AE401">
        <f t="shared" si="104"/>
        <v>902098.19325211737</v>
      </c>
    </row>
    <row r="402" spans="2:31">
      <c r="B402" s="112">
        <v>44041</v>
      </c>
      <c r="C402">
        <v>36.601692</v>
      </c>
      <c r="D402">
        <v>233.04272499999999</v>
      </c>
      <c r="E402">
        <v>41.122368000000002</v>
      </c>
      <c r="F402">
        <v>54.407299000000002</v>
      </c>
      <c r="G402">
        <v>51.714638000000001</v>
      </c>
      <c r="H402">
        <v>90.137023999999997</v>
      </c>
      <c r="I402">
        <v>248.08824200000001</v>
      </c>
      <c r="J402">
        <v>66.701949999999997</v>
      </c>
      <c r="K402">
        <v>290.77099600000003</v>
      </c>
      <c r="L402">
        <v>92.943398000000002</v>
      </c>
      <c r="M402">
        <v>172.025192</v>
      </c>
      <c r="O402" s="33">
        <v>397</v>
      </c>
      <c r="P402" s="36">
        <f t="shared" si="92"/>
        <v>1.0961568206798908E-2</v>
      </c>
      <c r="Q402" s="36">
        <f t="shared" si="93"/>
        <v>1.3681342082135301E-2</v>
      </c>
      <c r="R402" s="36">
        <f t="shared" si="94"/>
        <v>-8.1539619357643804E-3</v>
      </c>
      <c r="S402" s="36">
        <f t="shared" si="95"/>
        <v>1.6681775655236371E-2</v>
      </c>
      <c r="T402" s="36">
        <f t="shared" si="96"/>
        <v>2.7388760605123345E-2</v>
      </c>
      <c r="U402" s="36">
        <f t="shared" si="97"/>
        <v>2.3960630674595411E-2</v>
      </c>
      <c r="V402" s="36">
        <f t="shared" si="98"/>
        <v>1.6689004254051905E-2</v>
      </c>
      <c r="W402" s="36">
        <f t="shared" si="99"/>
        <v>4.4425424943301348E-3</v>
      </c>
      <c r="X402" s="36">
        <f t="shared" si="100"/>
        <v>2.2255518790081797E-2</v>
      </c>
      <c r="Y402" s="36">
        <f t="shared" si="101"/>
        <v>1.8987104236669272E-2</v>
      </c>
      <c r="Z402" s="36">
        <f t="shared" si="102"/>
        <v>2.5054644431947829E-2</v>
      </c>
      <c r="AA402" s="46">
        <f t="shared" si="103"/>
        <v>2.0163326373700344E-2</v>
      </c>
      <c r="AB402" s="41">
        <f t="shared" si="90"/>
        <v>1020163.3263737004</v>
      </c>
      <c r="AC402" s="41">
        <f t="shared" si="91"/>
        <v>20163.326373700402</v>
      </c>
      <c r="AD402" s="98">
        <v>-10508.020385243348</v>
      </c>
      <c r="AE402">
        <f t="shared" si="104"/>
        <v>922261.51962581777</v>
      </c>
    </row>
    <row r="403" spans="2:31">
      <c r="B403" s="112">
        <v>44042</v>
      </c>
      <c r="C403">
        <v>34.806103</v>
      </c>
      <c r="D403">
        <v>234.25145000000001</v>
      </c>
      <c r="E403">
        <v>40.943016</v>
      </c>
      <c r="F403">
        <v>53.690722999999998</v>
      </c>
      <c r="G403">
        <v>50.347327999999997</v>
      </c>
      <c r="H403">
        <v>87.731667000000002</v>
      </c>
      <c r="I403">
        <v>240.040863</v>
      </c>
      <c r="J403">
        <v>66.910674999999998</v>
      </c>
      <c r="K403">
        <v>289.39623999999998</v>
      </c>
      <c r="L403">
        <v>94.068038999999999</v>
      </c>
      <c r="M403">
        <v>169.916</v>
      </c>
      <c r="O403" s="33">
        <v>398</v>
      </c>
      <c r="P403" s="36">
        <f t="shared" si="92"/>
        <v>-5.0301723879465125E-2</v>
      </c>
      <c r="Q403" s="36">
        <f t="shared" si="93"/>
        <v>5.1733052130020088E-3</v>
      </c>
      <c r="R403" s="36">
        <f t="shared" si="94"/>
        <v>-4.3709607341309992E-3</v>
      </c>
      <c r="S403" s="36">
        <f t="shared" si="95"/>
        <v>-1.3258087117018541E-2</v>
      </c>
      <c r="T403" s="36">
        <f t="shared" si="96"/>
        <v>-2.6795325665921237E-2</v>
      </c>
      <c r="U403" s="36">
        <f t="shared" si="97"/>
        <v>-2.7048083966380403E-2</v>
      </c>
      <c r="V403" s="36">
        <f t="shared" si="98"/>
        <v>-3.2975326045161235E-2</v>
      </c>
      <c r="W403" s="36">
        <f t="shared" si="99"/>
        <v>3.1243330454484943E-3</v>
      </c>
      <c r="X403" s="36">
        <f t="shared" si="100"/>
        <v>-4.7391803182233157E-3</v>
      </c>
      <c r="Y403" s="36">
        <f t="shared" si="101"/>
        <v>1.2027655377416525E-2</v>
      </c>
      <c r="Z403" s="36">
        <f t="shared" si="102"/>
        <v>-1.2336733917914117E-2</v>
      </c>
      <c r="AA403" s="46">
        <f t="shared" si="103"/>
        <v>-6.1135096124953242E-2</v>
      </c>
      <c r="AB403" s="41">
        <f t="shared" si="90"/>
        <v>938864.90387504676</v>
      </c>
      <c r="AC403" s="41">
        <f t="shared" si="91"/>
        <v>-61135.096124953241</v>
      </c>
      <c r="AD403" s="98">
        <v>-10463.078888459713</v>
      </c>
      <c r="AE403">
        <f t="shared" si="104"/>
        <v>861126.42350086453</v>
      </c>
    </row>
    <row r="404" spans="2:31">
      <c r="B404" s="112">
        <v>44043</v>
      </c>
      <c r="C404">
        <v>34.980679000000002</v>
      </c>
      <c r="D404">
        <v>253.401138</v>
      </c>
      <c r="E404">
        <v>40.716464999999999</v>
      </c>
      <c r="F404">
        <v>52.851807000000001</v>
      </c>
      <c r="G404">
        <v>50.085098000000002</v>
      </c>
      <c r="H404">
        <v>87.388053999999997</v>
      </c>
      <c r="I404">
        <v>239.03497300000001</v>
      </c>
      <c r="J404">
        <v>66.815010000000001</v>
      </c>
      <c r="K404">
        <v>287.07336400000003</v>
      </c>
      <c r="L404">
        <v>103.915886</v>
      </c>
      <c r="M404">
        <v>168.26495399999999</v>
      </c>
      <c r="O404" s="33">
        <v>399</v>
      </c>
      <c r="P404" s="36">
        <f t="shared" si="92"/>
        <v>5.0031355266144462E-3</v>
      </c>
      <c r="Q404" s="36">
        <f t="shared" si="93"/>
        <v>7.8578647733038937E-2</v>
      </c>
      <c r="R404" s="36">
        <f t="shared" si="94"/>
        <v>-5.548690206673047E-3</v>
      </c>
      <c r="S404" s="36">
        <f t="shared" si="95"/>
        <v>-1.5748327699981357E-2</v>
      </c>
      <c r="T404" s="36">
        <f t="shared" si="96"/>
        <v>-5.2220305005619078E-3</v>
      </c>
      <c r="U404" s="36">
        <f t="shared" si="97"/>
        <v>-3.9243260441180804E-3</v>
      </c>
      <c r="V404" s="36">
        <f t="shared" si="98"/>
        <v>-4.1992995788029163E-3</v>
      </c>
      <c r="W404" s="36">
        <f t="shared" si="99"/>
        <v>-1.4307650219859698E-3</v>
      </c>
      <c r="X404" s="36">
        <f t="shared" si="100"/>
        <v>-8.05901492808506E-3</v>
      </c>
      <c r="Y404" s="36">
        <f t="shared" si="101"/>
        <v>9.9563443845788482E-2</v>
      </c>
      <c r="Z404" s="36">
        <f t="shared" si="102"/>
        <v>-9.7643530681867322E-3</v>
      </c>
      <c r="AA404" s="46">
        <f t="shared" si="103"/>
        <v>9.101848502612489E-3</v>
      </c>
      <c r="AB404" s="41">
        <f t="shared" si="90"/>
        <v>1009101.8485026124</v>
      </c>
      <c r="AC404" s="41">
        <f t="shared" si="91"/>
        <v>9101.8485026124399</v>
      </c>
      <c r="AD404" s="98">
        <v>-10412.073358581518</v>
      </c>
      <c r="AE404">
        <f t="shared" si="104"/>
        <v>870228.27200347697</v>
      </c>
    </row>
    <row r="405" spans="2:31">
      <c r="B405" s="112">
        <v>44046</v>
      </c>
      <c r="C405">
        <v>35.121989999999997</v>
      </c>
      <c r="D405">
        <v>251.69296299999999</v>
      </c>
      <c r="E405">
        <v>40.685004999999997</v>
      </c>
      <c r="F405">
        <v>53.524692999999999</v>
      </c>
      <c r="G405">
        <v>49.129848000000003</v>
      </c>
      <c r="H405">
        <v>86.899765000000002</v>
      </c>
      <c r="I405">
        <v>234.636337</v>
      </c>
      <c r="J405">
        <v>66.014922999999996</v>
      </c>
      <c r="K405">
        <v>287.86025999999998</v>
      </c>
      <c r="L405">
        <v>106.53433200000001</v>
      </c>
      <c r="M405">
        <v>169.51516699999999</v>
      </c>
      <c r="O405" s="33">
        <v>400</v>
      </c>
      <c r="P405" s="36">
        <f t="shared" si="92"/>
        <v>4.0315495376796991E-3</v>
      </c>
      <c r="Q405" s="36">
        <f t="shared" si="93"/>
        <v>-6.7638149363272622E-3</v>
      </c>
      <c r="R405" s="36">
        <f t="shared" si="94"/>
        <v>-7.7295905261559768E-4</v>
      </c>
      <c r="S405" s="36">
        <f t="shared" si="95"/>
        <v>1.2651195983094665E-2</v>
      </c>
      <c r="T405" s="36">
        <f t="shared" si="96"/>
        <v>-1.9256766392385882E-2</v>
      </c>
      <c r="U405" s="36">
        <f t="shared" si="97"/>
        <v>-5.6032633875454218E-3</v>
      </c>
      <c r="V405" s="36">
        <f t="shared" si="98"/>
        <v>-1.8573058371827919E-2</v>
      </c>
      <c r="W405" s="36">
        <f t="shared" si="99"/>
        <v>-1.2046933371095286E-2</v>
      </c>
      <c r="X405" s="36">
        <f t="shared" si="100"/>
        <v>2.7373472641267676E-3</v>
      </c>
      <c r="Y405" s="36">
        <f t="shared" si="101"/>
        <v>2.4885515963858296E-2</v>
      </c>
      <c r="Z405" s="36">
        <f t="shared" si="102"/>
        <v>7.4025594246298803E-3</v>
      </c>
      <c r="AA405" s="46">
        <f t="shared" si="103"/>
        <v>-3.9672278518473943E-2</v>
      </c>
      <c r="AB405" s="41">
        <f t="shared" si="90"/>
        <v>960327.72148152604</v>
      </c>
      <c r="AC405" s="41">
        <f t="shared" si="91"/>
        <v>-39672.278518473962</v>
      </c>
      <c r="AD405" s="98">
        <v>-10271.135310808662</v>
      </c>
      <c r="AE405">
        <f t="shared" si="104"/>
        <v>830555.99348500301</v>
      </c>
    </row>
    <row r="406" spans="2:31">
      <c r="B406" s="112">
        <v>44047</v>
      </c>
      <c r="C406">
        <v>36.136172999999999</v>
      </c>
      <c r="D406">
        <v>249.56521599999999</v>
      </c>
      <c r="E406">
        <v>41.421290999999997</v>
      </c>
      <c r="F406">
        <v>53.961632000000002</v>
      </c>
      <c r="G406">
        <v>49.785415999999998</v>
      </c>
      <c r="H406">
        <v>86.402405000000002</v>
      </c>
      <c r="I406">
        <v>237.919342</v>
      </c>
      <c r="J406">
        <v>66.006241000000003</v>
      </c>
      <c r="K406">
        <v>288.70413200000002</v>
      </c>
      <c r="L406">
        <v>107.24575</v>
      </c>
      <c r="M406">
        <v>169.98281900000001</v>
      </c>
      <c r="O406" s="33">
        <v>401</v>
      </c>
      <c r="P406" s="36">
        <f t="shared" si="92"/>
        <v>2.8466955778607028E-2</v>
      </c>
      <c r="Q406" s="36">
        <f t="shared" si="93"/>
        <v>-8.4896760545189864E-3</v>
      </c>
      <c r="R406" s="36">
        <f t="shared" si="94"/>
        <v>1.7935426955305346E-2</v>
      </c>
      <c r="S406" s="36">
        <f t="shared" si="95"/>
        <v>8.1301766860991248E-3</v>
      </c>
      <c r="T406" s="36">
        <f t="shared" si="96"/>
        <v>1.3255337392555888E-2</v>
      </c>
      <c r="U406" s="36">
        <f t="shared" si="97"/>
        <v>-5.7398169391686535E-3</v>
      </c>
      <c r="V406" s="36">
        <f t="shared" si="98"/>
        <v>1.3894903674166613E-2</v>
      </c>
      <c r="W406" s="36">
        <f t="shared" si="99"/>
        <v>-1.3152436699485367E-4</v>
      </c>
      <c r="X406" s="36">
        <f t="shared" si="100"/>
        <v>2.9272449505629316E-3</v>
      </c>
      <c r="Y406" s="36">
        <f t="shared" si="101"/>
        <v>6.6556305854829061E-3</v>
      </c>
      <c r="Z406" s="36">
        <f t="shared" si="102"/>
        <v>2.7549635937046775E-3</v>
      </c>
      <c r="AA406" s="46">
        <f t="shared" si="103"/>
        <v>2.4184216429436668E-2</v>
      </c>
      <c r="AB406" s="41">
        <f t="shared" si="90"/>
        <v>1024184.2164294367</v>
      </c>
      <c r="AC406" s="41">
        <f t="shared" si="91"/>
        <v>24184.216429436696</v>
      </c>
      <c r="AD406" s="98">
        <v>-10208.273894507205</v>
      </c>
      <c r="AE406">
        <f t="shared" si="104"/>
        <v>854740.20991443971</v>
      </c>
    </row>
    <row r="407" spans="2:31">
      <c r="B407" s="112">
        <v>44048</v>
      </c>
      <c r="C407">
        <v>36.452057000000003</v>
      </c>
      <c r="D407">
        <v>248.85595699999999</v>
      </c>
      <c r="E407">
        <v>40.845474000000003</v>
      </c>
      <c r="F407">
        <v>53.463520000000003</v>
      </c>
      <c r="G407">
        <v>51.255760000000002</v>
      </c>
      <c r="H407">
        <v>87.903473000000005</v>
      </c>
      <c r="I407">
        <v>233.45666499999999</v>
      </c>
      <c r="J407">
        <v>64.058220000000006</v>
      </c>
      <c r="K407">
        <v>296.26071200000001</v>
      </c>
      <c r="L407">
        <v>107.63449900000001</v>
      </c>
      <c r="M407">
        <v>174.47790499999999</v>
      </c>
      <c r="O407" s="33">
        <v>402</v>
      </c>
      <c r="P407" s="36">
        <f t="shared" si="92"/>
        <v>8.7035045224637293E-3</v>
      </c>
      <c r="Q407" s="36">
        <f t="shared" si="93"/>
        <v>-2.8460246761679714E-3</v>
      </c>
      <c r="R407" s="36">
        <f t="shared" si="94"/>
        <v>-1.3999004425242644E-2</v>
      </c>
      <c r="S407" s="36">
        <f t="shared" si="95"/>
        <v>-9.2737233432682361E-3</v>
      </c>
      <c r="T407" s="36">
        <f t="shared" si="96"/>
        <v>2.9105912211471678E-2</v>
      </c>
      <c r="U407" s="36">
        <f t="shared" si="97"/>
        <v>1.7223803647582438E-2</v>
      </c>
      <c r="V407" s="36">
        <f t="shared" si="98"/>
        <v>-1.8935246052401686E-2</v>
      </c>
      <c r="W407" s="36">
        <f t="shared" si="99"/>
        <v>-2.9956940817155265E-2</v>
      </c>
      <c r="X407" s="36">
        <f t="shared" si="100"/>
        <v>2.5837451443900549E-2</v>
      </c>
      <c r="Y407" s="36">
        <f t="shared" si="101"/>
        <v>3.6182890324701709E-3</v>
      </c>
      <c r="Z407" s="36">
        <f t="shared" si="102"/>
        <v>2.6100747477458015E-2</v>
      </c>
      <c r="AA407" s="46">
        <f t="shared" si="103"/>
        <v>4.0636350261173612E-3</v>
      </c>
      <c r="AB407" s="41">
        <f t="shared" si="90"/>
        <v>1004063.6350261173</v>
      </c>
      <c r="AC407" s="41">
        <f t="shared" si="91"/>
        <v>4063.6350261173211</v>
      </c>
      <c r="AD407" s="98">
        <v>-10103.571581217111</v>
      </c>
      <c r="AE407">
        <f t="shared" si="104"/>
        <v>858803.84494055703</v>
      </c>
    </row>
    <row r="408" spans="2:31">
      <c r="B408" s="112">
        <v>44049</v>
      </c>
      <c r="C408">
        <v>36.277489000000003</v>
      </c>
      <c r="D408">
        <v>264.99883999999997</v>
      </c>
      <c r="E408">
        <v>40.700736999999997</v>
      </c>
      <c r="F408">
        <v>53.207256000000001</v>
      </c>
      <c r="G408">
        <v>51.237022000000003</v>
      </c>
      <c r="H408">
        <v>87.930610999999999</v>
      </c>
      <c r="I408">
        <v>233.65785199999999</v>
      </c>
      <c r="J408">
        <v>64.28434</v>
      </c>
      <c r="K408">
        <v>297.76818800000001</v>
      </c>
      <c r="L408">
        <v>111.38977800000001</v>
      </c>
      <c r="M408">
        <v>172.98909</v>
      </c>
      <c r="O408" s="33">
        <v>403</v>
      </c>
      <c r="P408" s="36">
        <f t="shared" si="92"/>
        <v>-4.8004791680496452E-3</v>
      </c>
      <c r="Q408" s="36">
        <f t="shared" si="93"/>
        <v>6.2851205484769371E-2</v>
      </c>
      <c r="R408" s="36">
        <f t="shared" si="94"/>
        <v>-3.5498191813840324E-3</v>
      </c>
      <c r="S408" s="36">
        <f t="shared" si="95"/>
        <v>-4.804774139937437E-3</v>
      </c>
      <c r="T408" s="36">
        <f t="shared" si="96"/>
        <v>-3.6564526482983775E-4</v>
      </c>
      <c r="U408" s="36">
        <f t="shared" si="97"/>
        <v>3.0867735763303244E-4</v>
      </c>
      <c r="V408" s="36">
        <f t="shared" si="98"/>
        <v>8.6140338233306707E-4</v>
      </c>
      <c r="W408" s="36">
        <f t="shared" si="99"/>
        <v>3.5236983580078161E-3</v>
      </c>
      <c r="X408" s="36">
        <f t="shared" si="100"/>
        <v>5.0754407270739779E-3</v>
      </c>
      <c r="Y408" s="36">
        <f t="shared" si="101"/>
        <v>3.4294344841738697E-2</v>
      </c>
      <c r="Z408" s="36">
        <f t="shared" si="102"/>
        <v>-8.5695857890834056E-3</v>
      </c>
      <c r="AA408" s="46">
        <f t="shared" si="103"/>
        <v>7.2264160886900269E-3</v>
      </c>
      <c r="AB408" s="41">
        <f t="shared" si="90"/>
        <v>1007226.41608869</v>
      </c>
      <c r="AC408" s="41">
        <f t="shared" si="91"/>
        <v>7226.4160886900499</v>
      </c>
      <c r="AD408" s="98">
        <v>-10054.992403417709</v>
      </c>
      <c r="AE408">
        <f t="shared" si="104"/>
        <v>866030.26102924708</v>
      </c>
    </row>
    <row r="409" spans="2:31">
      <c r="B409" s="112">
        <v>44050</v>
      </c>
      <c r="C409">
        <v>36.111221</v>
      </c>
      <c r="D409">
        <v>268.15548699999999</v>
      </c>
      <c r="E409">
        <v>40.895820999999998</v>
      </c>
      <c r="F409">
        <v>52.564404000000003</v>
      </c>
      <c r="G409">
        <v>52.323383</v>
      </c>
      <c r="H409">
        <v>89.865746000000001</v>
      </c>
      <c r="I409">
        <v>235.578247</v>
      </c>
      <c r="J409">
        <v>65.319220999999999</v>
      </c>
      <c r="K409">
        <v>300.58410600000002</v>
      </c>
      <c r="L409">
        <v>108.857246</v>
      </c>
      <c r="M409">
        <v>175.12683100000001</v>
      </c>
      <c r="O409" s="33">
        <v>404</v>
      </c>
      <c r="P409" s="36">
        <f t="shared" si="92"/>
        <v>-4.5937630990057878E-3</v>
      </c>
      <c r="Q409" s="36">
        <f t="shared" si="93"/>
        <v>1.1841539029176349E-2</v>
      </c>
      <c r="R409" s="36">
        <f t="shared" si="94"/>
        <v>4.7816813966016112E-3</v>
      </c>
      <c r="S409" s="36">
        <f t="shared" si="95"/>
        <v>-1.215561740412776E-2</v>
      </c>
      <c r="T409" s="36">
        <f t="shared" si="96"/>
        <v>2.0981008162242104E-2</v>
      </c>
      <c r="U409" s="36">
        <f t="shared" si="97"/>
        <v>2.1768853434473139E-2</v>
      </c>
      <c r="V409" s="36">
        <f t="shared" si="98"/>
        <v>8.185242891577198E-3</v>
      </c>
      <c r="W409" s="36">
        <f t="shared" si="99"/>
        <v>1.5970286425138265E-2</v>
      </c>
      <c r="X409" s="36">
        <f t="shared" si="100"/>
        <v>9.4123104969889518E-3</v>
      </c>
      <c r="Y409" s="36">
        <f t="shared" si="101"/>
        <v>-2.2998209720090607E-2</v>
      </c>
      <c r="Z409" s="36">
        <f t="shared" si="102"/>
        <v>1.2281931066149341E-2</v>
      </c>
      <c r="AA409" s="46">
        <f t="shared" si="103"/>
        <v>2.305228044449251E-2</v>
      </c>
      <c r="AB409" s="41">
        <f t="shared" si="90"/>
        <v>1023052.2804444925</v>
      </c>
      <c r="AC409" s="41">
        <f t="shared" si="91"/>
        <v>23052.28044449247</v>
      </c>
      <c r="AD409" s="98">
        <v>-10037.666450654157</v>
      </c>
      <c r="AE409">
        <f t="shared" si="104"/>
        <v>889082.54147373955</v>
      </c>
    </row>
    <row r="410" spans="2:31">
      <c r="B410" s="112">
        <v>44053</v>
      </c>
      <c r="C410">
        <v>37.000712999999998</v>
      </c>
      <c r="D410">
        <v>262.72125199999999</v>
      </c>
      <c r="E410">
        <v>41.496819000000002</v>
      </c>
      <c r="F410">
        <v>52.458720999999997</v>
      </c>
      <c r="G410">
        <v>54.009121</v>
      </c>
      <c r="H410">
        <v>91.005111999999997</v>
      </c>
      <c r="I410">
        <v>231.73748800000001</v>
      </c>
      <c r="J410">
        <v>65.554023999999998</v>
      </c>
      <c r="K410">
        <v>302.54672199999999</v>
      </c>
      <c r="L410">
        <v>110.43946800000001</v>
      </c>
      <c r="M410">
        <v>181.244415</v>
      </c>
      <c r="O410" s="33">
        <v>405</v>
      </c>
      <c r="P410" s="36">
        <f t="shared" si="92"/>
        <v>2.4333534663014397E-2</v>
      </c>
      <c r="Q410" s="36">
        <f t="shared" si="93"/>
        <v>-2.0473395864777262E-2</v>
      </c>
      <c r="R410" s="36">
        <f t="shared" si="94"/>
        <v>1.4588891907126316E-2</v>
      </c>
      <c r="S410" s="36">
        <f t="shared" si="95"/>
        <v>-2.0125669593580287E-3</v>
      </c>
      <c r="T410" s="36">
        <f t="shared" si="96"/>
        <v>3.1709574863909587E-2</v>
      </c>
      <c r="U410" s="36">
        <f t="shared" si="97"/>
        <v>1.2598835252781096E-2</v>
      </c>
      <c r="V410" s="36">
        <f t="shared" si="98"/>
        <v>-1.6437903518040278E-2</v>
      </c>
      <c r="W410" s="36">
        <f t="shared" si="99"/>
        <v>3.588254450864282E-3</v>
      </c>
      <c r="X410" s="36">
        <f t="shared" si="100"/>
        <v>6.5081167673535657E-3</v>
      </c>
      <c r="Y410" s="36">
        <f t="shared" si="101"/>
        <v>1.4430215817650301E-2</v>
      </c>
      <c r="Z410" s="36">
        <f t="shared" si="102"/>
        <v>3.4336019475404336E-2</v>
      </c>
      <c r="AA410" s="46">
        <f t="shared" si="103"/>
        <v>-2.247741748325767E-3</v>
      </c>
      <c r="AB410" s="41">
        <f t="shared" si="90"/>
        <v>997752.25825167424</v>
      </c>
      <c r="AC410" s="41">
        <f t="shared" si="91"/>
        <v>-2247.7417483257595</v>
      </c>
      <c r="AD410" s="98">
        <v>-9928.0738656896865</v>
      </c>
      <c r="AE410">
        <f t="shared" si="104"/>
        <v>886834.79972541379</v>
      </c>
    </row>
    <row r="411" spans="2:31">
      <c r="B411" s="112">
        <v>44054</v>
      </c>
      <c r="C411">
        <v>37.383099000000001</v>
      </c>
      <c r="D411">
        <v>255.85853599999999</v>
      </c>
      <c r="E411">
        <v>40.968189000000002</v>
      </c>
      <c r="F411">
        <v>51.763035000000002</v>
      </c>
      <c r="G411">
        <v>53.662604999999999</v>
      </c>
      <c r="H411">
        <v>93.880675999999994</v>
      </c>
      <c r="I411">
        <v>225.14407299999999</v>
      </c>
      <c r="J411">
        <v>63.710369</v>
      </c>
      <c r="K411">
        <v>299.18087800000001</v>
      </c>
      <c r="L411">
        <v>107.155022</v>
      </c>
      <c r="M411">
        <v>184.40335099999999</v>
      </c>
      <c r="O411" s="33">
        <v>406</v>
      </c>
      <c r="P411" s="36">
        <f t="shared" si="92"/>
        <v>1.0281521159087438E-2</v>
      </c>
      <c r="Q411" s="36">
        <f t="shared" si="93"/>
        <v>-2.6468893789183698E-2</v>
      </c>
      <c r="R411" s="36">
        <f t="shared" si="94"/>
        <v>-1.2820886190061486E-2</v>
      </c>
      <c r="S411" s="36">
        <f t="shared" si="95"/>
        <v>-1.3350309175166721E-2</v>
      </c>
      <c r="T411" s="36">
        <f t="shared" si="96"/>
        <v>-6.436549486012284E-3</v>
      </c>
      <c r="U411" s="36">
        <f t="shared" si="97"/>
        <v>3.1108890875395936E-2</v>
      </c>
      <c r="V411" s="36">
        <f t="shared" si="98"/>
        <v>-2.8864692047341389E-2</v>
      </c>
      <c r="W411" s="36">
        <f t="shared" si="99"/>
        <v>-2.8527268597736639E-2</v>
      </c>
      <c r="X411" s="36">
        <f t="shared" si="100"/>
        <v>-1.1187384806681787E-2</v>
      </c>
      <c r="Y411" s="36">
        <f t="shared" si="101"/>
        <v>-3.0190980258413193E-2</v>
      </c>
      <c r="Z411" s="36">
        <f t="shared" si="102"/>
        <v>1.72790039416435E-2</v>
      </c>
      <c r="AA411" s="46">
        <f t="shared" si="103"/>
        <v>-1.692273403802989E-2</v>
      </c>
      <c r="AB411" s="41">
        <f t="shared" si="90"/>
        <v>983077.26596197009</v>
      </c>
      <c r="AC411" s="41">
        <f t="shared" si="91"/>
        <v>-16922.734038029914</v>
      </c>
      <c r="AD411" s="98">
        <v>-9892.5250440916279</v>
      </c>
      <c r="AE411">
        <f t="shared" si="104"/>
        <v>869912.06568738387</v>
      </c>
    </row>
    <row r="412" spans="2:31">
      <c r="B412" s="112">
        <v>44055</v>
      </c>
      <c r="C412">
        <v>37.374622000000002</v>
      </c>
      <c r="D412">
        <v>259.61456299999998</v>
      </c>
      <c r="E412">
        <v>41.499961999999996</v>
      </c>
      <c r="F412">
        <v>52.995911</v>
      </c>
      <c r="G412">
        <v>54.645958</v>
      </c>
      <c r="H412">
        <v>93.084914999999995</v>
      </c>
      <c r="I412">
        <v>229.80793800000001</v>
      </c>
      <c r="J412">
        <v>64.580001999999993</v>
      </c>
      <c r="K412">
        <v>305.552277</v>
      </c>
      <c r="L412">
        <v>110.71624</v>
      </c>
      <c r="M412">
        <v>183.53486599999999</v>
      </c>
      <c r="O412" s="33">
        <v>407</v>
      </c>
      <c r="P412" s="36">
        <f t="shared" si="92"/>
        <v>-2.2678594058082109E-4</v>
      </c>
      <c r="Q412" s="36">
        <f t="shared" si="93"/>
        <v>1.4573383105978712E-2</v>
      </c>
      <c r="R412" s="36">
        <f t="shared" si="94"/>
        <v>1.2896624067208774E-2</v>
      </c>
      <c r="S412" s="36">
        <f t="shared" si="95"/>
        <v>2.3538475146452253E-2</v>
      </c>
      <c r="T412" s="36">
        <f t="shared" si="96"/>
        <v>1.8158860091185447E-2</v>
      </c>
      <c r="U412" s="36">
        <f t="shared" si="97"/>
        <v>-8.5124305590766319E-3</v>
      </c>
      <c r="V412" s="36">
        <f t="shared" si="98"/>
        <v>2.0503386170357098E-2</v>
      </c>
      <c r="W412" s="36">
        <f t="shared" si="99"/>
        <v>1.355746831843665E-2</v>
      </c>
      <c r="X412" s="36">
        <f t="shared" si="100"/>
        <v>2.107254981849449E-2</v>
      </c>
      <c r="Y412" s="36">
        <f t="shared" si="101"/>
        <v>3.269394205846602E-2</v>
      </c>
      <c r="Z412" s="36">
        <f t="shared" si="102"/>
        <v>-4.7208285131024735E-3</v>
      </c>
      <c r="AA412" s="46">
        <f t="shared" si="103"/>
        <v>1.8303458115350744E-2</v>
      </c>
      <c r="AB412" s="41">
        <f t="shared" si="90"/>
        <v>1018303.4581153507</v>
      </c>
      <c r="AC412" s="41">
        <f t="shared" si="91"/>
        <v>18303.458115350688</v>
      </c>
      <c r="AD412" s="98">
        <v>-9891.274018841912</v>
      </c>
      <c r="AE412">
        <f t="shared" si="104"/>
        <v>888215.52380273456</v>
      </c>
    </row>
    <row r="413" spans="2:31">
      <c r="B413" s="112">
        <v>44056</v>
      </c>
      <c r="C413">
        <v>36.459122000000001</v>
      </c>
      <c r="D413">
        <v>261.02304099999998</v>
      </c>
      <c r="E413">
        <v>41.657935999999999</v>
      </c>
      <c r="F413">
        <v>52.758141000000002</v>
      </c>
      <c r="G413">
        <v>54.336910000000003</v>
      </c>
      <c r="H413">
        <v>92.569489000000004</v>
      </c>
      <c r="I413">
        <v>229.28663599999999</v>
      </c>
      <c r="J413">
        <v>64.153885000000002</v>
      </c>
      <c r="K413">
        <v>304.84118699999999</v>
      </c>
      <c r="L413">
        <v>112.675659</v>
      </c>
      <c r="M413">
        <v>180.85308800000001</v>
      </c>
      <c r="O413" s="33">
        <v>408</v>
      </c>
      <c r="P413" s="36">
        <f t="shared" si="92"/>
        <v>-2.4800230171631535E-2</v>
      </c>
      <c r="Q413" s="36">
        <f t="shared" si="93"/>
        <v>5.4106020204123736E-3</v>
      </c>
      <c r="R413" s="36">
        <f t="shared" si="94"/>
        <v>3.7993791048740681E-3</v>
      </c>
      <c r="S413" s="36">
        <f t="shared" si="95"/>
        <v>-4.4966674306279823E-3</v>
      </c>
      <c r="T413" s="36">
        <f t="shared" si="96"/>
        <v>-5.6715121206756623E-3</v>
      </c>
      <c r="U413" s="36">
        <f t="shared" si="97"/>
        <v>-5.5525461625745868E-3</v>
      </c>
      <c r="V413" s="36">
        <f t="shared" si="98"/>
        <v>-2.2710014605791615E-3</v>
      </c>
      <c r="W413" s="36">
        <f t="shared" si="99"/>
        <v>-6.6201458868546991E-3</v>
      </c>
      <c r="X413" s="36">
        <f t="shared" si="100"/>
        <v>-2.3299408123632743E-3</v>
      </c>
      <c r="Y413" s="36">
        <f t="shared" si="101"/>
        <v>1.754288548429081E-2</v>
      </c>
      <c r="Z413" s="36">
        <f t="shared" si="102"/>
        <v>-1.4719621719164612E-2</v>
      </c>
      <c r="AA413" s="46">
        <f t="shared" si="103"/>
        <v>-3.2831877733085872E-3</v>
      </c>
      <c r="AB413" s="41">
        <f t="shared" si="90"/>
        <v>996716.8122266914</v>
      </c>
      <c r="AC413" s="41">
        <f t="shared" si="91"/>
        <v>-3283.1877733086003</v>
      </c>
      <c r="AD413" s="98">
        <v>-9803.3642208267702</v>
      </c>
      <c r="AE413">
        <f t="shared" si="104"/>
        <v>884932.33602942596</v>
      </c>
    </row>
    <row r="414" spans="2:31">
      <c r="B414" s="112">
        <v>44057</v>
      </c>
      <c r="C414">
        <v>36.620185999999997</v>
      </c>
      <c r="D414">
        <v>260.96310399999999</v>
      </c>
      <c r="E414">
        <v>41.894897</v>
      </c>
      <c r="F414">
        <v>52.344245999999998</v>
      </c>
      <c r="G414">
        <v>54.468018000000001</v>
      </c>
      <c r="H414">
        <v>92.605652000000006</v>
      </c>
      <c r="I414">
        <v>228.72879</v>
      </c>
      <c r="J414">
        <v>63.945171000000002</v>
      </c>
      <c r="K414">
        <v>306.90811200000002</v>
      </c>
      <c r="L414">
        <v>112.575211</v>
      </c>
      <c r="M414">
        <v>182.408737</v>
      </c>
      <c r="O414" s="33">
        <v>409</v>
      </c>
      <c r="P414" s="36">
        <f t="shared" si="92"/>
        <v>4.4079306494634873E-3</v>
      </c>
      <c r="Q414" s="36">
        <f t="shared" si="93"/>
        <v>-2.2964977456789578E-4</v>
      </c>
      <c r="R414" s="36">
        <f t="shared" si="94"/>
        <v>5.6721388565003795E-3</v>
      </c>
      <c r="S414" s="36">
        <f t="shared" si="95"/>
        <v>-7.8760749663700259E-3</v>
      </c>
      <c r="T414" s="36">
        <f t="shared" si="96"/>
        <v>2.4099655386113045E-3</v>
      </c>
      <c r="U414" s="36">
        <f t="shared" si="97"/>
        <v>3.9058158956369385E-4</v>
      </c>
      <c r="V414" s="36">
        <f t="shared" si="98"/>
        <v>-2.4359278931489147E-3</v>
      </c>
      <c r="W414" s="36">
        <f t="shared" si="99"/>
        <v>-3.2586373577889148E-3</v>
      </c>
      <c r="X414" s="36">
        <f t="shared" si="100"/>
        <v>6.7574507026431944E-3</v>
      </c>
      <c r="Y414" s="36">
        <f t="shared" si="101"/>
        <v>-8.9187674754288588E-4</v>
      </c>
      <c r="Z414" s="36">
        <f t="shared" si="102"/>
        <v>8.5649435360481366E-3</v>
      </c>
      <c r="AA414" s="46">
        <f t="shared" si="103"/>
        <v>-1.750668642701101E-4</v>
      </c>
      <c r="AB414" s="41">
        <f t="shared" si="90"/>
        <v>999824.93313572987</v>
      </c>
      <c r="AC414" s="41">
        <f t="shared" si="91"/>
        <v>-175.06686427013483</v>
      </c>
      <c r="AD414" s="98">
        <v>-9801.7206153913867</v>
      </c>
      <c r="AE414">
        <f t="shared" si="104"/>
        <v>884757.26916515583</v>
      </c>
    </row>
    <row r="415" spans="2:31">
      <c r="B415" s="112">
        <v>44060</v>
      </c>
      <c r="C415">
        <v>36.145473000000003</v>
      </c>
      <c r="D415">
        <v>260.88320900000002</v>
      </c>
      <c r="E415">
        <v>42.842742999999999</v>
      </c>
      <c r="F415">
        <v>52.617241</v>
      </c>
      <c r="G415">
        <v>53.812446999999999</v>
      </c>
      <c r="H415">
        <v>90.164146000000002</v>
      </c>
      <c r="I415">
        <v>229.45126300000001</v>
      </c>
      <c r="J415">
        <v>64.710471999999996</v>
      </c>
      <c r="K415">
        <v>303.88360599999999</v>
      </c>
      <c r="L415">
        <v>112.281319</v>
      </c>
      <c r="M415">
        <v>184.183853</v>
      </c>
      <c r="O415" s="33">
        <v>410</v>
      </c>
      <c r="P415" s="36">
        <f t="shared" si="92"/>
        <v>-1.3047905877865602E-2</v>
      </c>
      <c r="Q415" s="36">
        <f t="shared" si="93"/>
        <v>-3.0620126513844801E-4</v>
      </c>
      <c r="R415" s="36">
        <f t="shared" si="94"/>
        <v>2.2372242939736747E-2</v>
      </c>
      <c r="S415" s="36">
        <f t="shared" si="95"/>
        <v>5.2018244669150924E-3</v>
      </c>
      <c r="T415" s="36">
        <f t="shared" si="96"/>
        <v>-1.2108906445353722E-2</v>
      </c>
      <c r="U415" s="36">
        <f t="shared" si="97"/>
        <v>-2.6718322916579305E-2</v>
      </c>
      <c r="V415" s="36">
        <f t="shared" si="98"/>
        <v>3.1536667476285397E-3</v>
      </c>
      <c r="W415" s="36">
        <f t="shared" si="99"/>
        <v>1.1897030069033442E-2</v>
      </c>
      <c r="X415" s="36">
        <f t="shared" si="100"/>
        <v>-9.9036402480563671E-3</v>
      </c>
      <c r="Y415" s="36">
        <f t="shared" si="101"/>
        <v>-2.6140416500443162E-3</v>
      </c>
      <c r="Z415" s="36">
        <f t="shared" si="102"/>
        <v>9.6844831144717852E-3</v>
      </c>
      <c r="AA415" s="46">
        <f t="shared" si="103"/>
        <v>-3.2825848696263565E-2</v>
      </c>
      <c r="AB415" s="41">
        <f t="shared" si="90"/>
        <v>967174.15130373638</v>
      </c>
      <c r="AC415" s="41">
        <f t="shared" si="91"/>
        <v>-32825.848696263623</v>
      </c>
      <c r="AD415" s="98">
        <v>-9748.2207753567491</v>
      </c>
      <c r="AE415">
        <f t="shared" si="104"/>
        <v>851931.4204688922</v>
      </c>
    </row>
    <row r="416" spans="2:31">
      <c r="B416" s="112">
        <v>44061</v>
      </c>
      <c r="C416">
        <v>35.967461</v>
      </c>
      <c r="D416">
        <v>262.06195100000002</v>
      </c>
      <c r="E416">
        <v>42.561549999999997</v>
      </c>
      <c r="F416">
        <v>52.881428</v>
      </c>
      <c r="G416">
        <v>53.381653</v>
      </c>
      <c r="H416">
        <v>88.907234000000003</v>
      </c>
      <c r="I416">
        <v>230.951019</v>
      </c>
      <c r="J416">
        <v>64.451256000000001</v>
      </c>
      <c r="K416">
        <v>300.375519</v>
      </c>
      <c r="L416">
        <v>113.216942</v>
      </c>
      <c r="M416">
        <v>183.363068</v>
      </c>
      <c r="O416" s="33">
        <v>411</v>
      </c>
      <c r="P416" s="36">
        <f t="shared" si="92"/>
        <v>-4.9370439310615312E-3</v>
      </c>
      <c r="Q416" s="36">
        <f t="shared" si="93"/>
        <v>4.5080979286314729E-3</v>
      </c>
      <c r="R416" s="36">
        <f t="shared" si="94"/>
        <v>-6.585008931534699E-3</v>
      </c>
      <c r="S416" s="36">
        <f t="shared" si="95"/>
        <v>5.008358015037251E-3</v>
      </c>
      <c r="T416" s="36">
        <f t="shared" si="96"/>
        <v>-8.0376871350881837E-3</v>
      </c>
      <c r="U416" s="36">
        <f t="shared" si="97"/>
        <v>-1.4038342052182989E-2</v>
      </c>
      <c r="V416" s="36">
        <f t="shared" si="98"/>
        <v>6.5150037844185337E-3</v>
      </c>
      <c r="W416" s="36">
        <f t="shared" si="99"/>
        <v>-4.0138259533758049E-3</v>
      </c>
      <c r="X416" s="36">
        <f t="shared" si="100"/>
        <v>-1.1611331195534473E-2</v>
      </c>
      <c r="Y416" s="36">
        <f t="shared" si="101"/>
        <v>8.2983200395982046E-3</v>
      </c>
      <c r="Z416" s="36">
        <f t="shared" si="102"/>
        <v>-4.4662943287347946E-3</v>
      </c>
      <c r="AA416" s="46">
        <f t="shared" si="103"/>
        <v>-6.5311639994078798E-3</v>
      </c>
      <c r="AB416" s="41">
        <f t="shared" si="90"/>
        <v>993468.8360005921</v>
      </c>
      <c r="AC416" s="41">
        <f t="shared" si="91"/>
        <v>-6531.1639994079014</v>
      </c>
      <c r="AD416" s="98">
        <v>-9678.0202241884544</v>
      </c>
      <c r="AE416">
        <f t="shared" si="104"/>
        <v>845400.2564694843</v>
      </c>
    </row>
    <row r="417" spans="2:31">
      <c r="B417" s="112">
        <v>44062</v>
      </c>
      <c r="C417">
        <v>35.569046</v>
      </c>
      <c r="D417">
        <v>262.31167599999998</v>
      </c>
      <c r="E417">
        <v>41.834857999999997</v>
      </c>
      <c r="F417">
        <v>52.881428</v>
      </c>
      <c r="G417">
        <v>52.697997999999998</v>
      </c>
      <c r="H417">
        <v>89.115204000000006</v>
      </c>
      <c r="I417">
        <v>224.257034</v>
      </c>
      <c r="J417">
        <v>64.530342000000005</v>
      </c>
      <c r="K417">
        <v>299.03869600000002</v>
      </c>
      <c r="L417">
        <v>113.35897799999999</v>
      </c>
      <c r="M417">
        <v>183.229477</v>
      </c>
      <c r="O417" s="33">
        <v>412</v>
      </c>
      <c r="P417" s="36">
        <f t="shared" si="92"/>
        <v>-1.1138903369776241E-2</v>
      </c>
      <c r="Q417" s="36">
        <f t="shared" si="93"/>
        <v>9.5246978879486651E-4</v>
      </c>
      <c r="R417" s="36">
        <f t="shared" si="94"/>
        <v>-1.7221348088438115E-2</v>
      </c>
      <c r="S417" s="36">
        <f t="shared" si="95"/>
        <v>0</v>
      </c>
      <c r="T417" s="36">
        <f t="shared" si="96"/>
        <v>-1.2889643940168593E-2</v>
      </c>
      <c r="U417" s="36">
        <f t="shared" si="97"/>
        <v>2.3364481123309988E-3</v>
      </c>
      <c r="V417" s="36">
        <f t="shared" si="98"/>
        <v>-2.9412781852187996E-2</v>
      </c>
      <c r="W417" s="36">
        <f t="shared" si="99"/>
        <v>1.2263146237514577E-3</v>
      </c>
      <c r="X417" s="36">
        <f t="shared" si="100"/>
        <v>-4.4604388182475111E-3</v>
      </c>
      <c r="Y417" s="36">
        <f t="shared" si="101"/>
        <v>1.2537609345750881E-3</v>
      </c>
      <c r="Z417" s="36">
        <f t="shared" si="102"/>
        <v>-7.2882554615762108E-4</v>
      </c>
      <c r="AA417" s="46">
        <f t="shared" si="103"/>
        <v>-3.7542866414400973E-2</v>
      </c>
      <c r="AB417" s="41">
        <f t="shared" si="90"/>
        <v>962457.13358559902</v>
      </c>
      <c r="AC417" s="41">
        <f t="shared" si="91"/>
        <v>-37542.866414400982</v>
      </c>
      <c r="AD417" s="98">
        <v>-9508.0308458517538</v>
      </c>
      <c r="AE417">
        <f t="shared" si="104"/>
        <v>807857.39005508332</v>
      </c>
    </row>
    <row r="418" spans="2:31">
      <c r="B418" s="112">
        <v>44063</v>
      </c>
      <c r="C418">
        <v>35.026530999999999</v>
      </c>
      <c r="D418">
        <v>268.72488399999997</v>
      </c>
      <c r="E418">
        <v>41.253512999999998</v>
      </c>
      <c r="F418">
        <v>52.899033000000003</v>
      </c>
      <c r="G418">
        <v>52.548149000000002</v>
      </c>
      <c r="H418">
        <v>88.048164</v>
      </c>
      <c r="I418">
        <v>226.49749800000001</v>
      </c>
      <c r="J418">
        <v>63.616515999999997</v>
      </c>
      <c r="K418">
        <v>297.07607999999999</v>
      </c>
      <c r="L418">
        <v>115.87439000000001</v>
      </c>
      <c r="M418">
        <v>182.38008099999999</v>
      </c>
      <c r="O418" s="33">
        <v>413</v>
      </c>
      <c r="P418" s="36">
        <f t="shared" si="92"/>
        <v>-1.5369962344168816E-2</v>
      </c>
      <c r="Q418" s="36">
        <f t="shared" si="93"/>
        <v>2.4154720393494793E-2</v>
      </c>
      <c r="R418" s="36">
        <f t="shared" si="94"/>
        <v>-1.3993642663884118E-2</v>
      </c>
      <c r="S418" s="36">
        <f t="shared" si="95"/>
        <v>3.3285920662709295E-4</v>
      </c>
      <c r="T418" s="36">
        <f t="shared" si="96"/>
        <v>-2.8475931049101407E-3</v>
      </c>
      <c r="U418" s="36">
        <f t="shared" si="97"/>
        <v>-1.2045976714043418E-2</v>
      </c>
      <c r="V418" s="36">
        <f t="shared" si="98"/>
        <v>9.9410312793336373E-3</v>
      </c>
      <c r="W418" s="36">
        <f t="shared" si="99"/>
        <v>-1.4262409626018758E-2</v>
      </c>
      <c r="X418" s="36">
        <f t="shared" si="100"/>
        <v>-6.5847154620161507E-3</v>
      </c>
      <c r="Y418" s="36">
        <f t="shared" si="101"/>
        <v>2.1947179762716974E-2</v>
      </c>
      <c r="Z418" s="36">
        <f t="shared" si="102"/>
        <v>-4.6464733188633003E-3</v>
      </c>
      <c r="AA418" s="46">
        <f t="shared" si="103"/>
        <v>7.3902868162930169E-4</v>
      </c>
      <c r="AB418" s="41">
        <f t="shared" si="90"/>
        <v>1000739.0286816293</v>
      </c>
      <c r="AC418" s="41">
        <f t="shared" si="91"/>
        <v>739.02868162933737</v>
      </c>
      <c r="AD418" s="98">
        <v>-9447.9093765571015</v>
      </c>
      <c r="AE418">
        <f t="shared" si="104"/>
        <v>808596.41873671266</v>
      </c>
    </row>
    <row r="419" spans="2:31">
      <c r="B419" s="112">
        <v>44064</v>
      </c>
      <c r="C419">
        <v>34.763741000000003</v>
      </c>
      <c r="D419">
        <v>266.72701999999998</v>
      </c>
      <c r="E419">
        <v>41.588413000000003</v>
      </c>
      <c r="F419">
        <v>52.449928</v>
      </c>
      <c r="G419">
        <v>51.639729000000003</v>
      </c>
      <c r="H419">
        <v>88.002953000000005</v>
      </c>
      <c r="I419">
        <v>228.01556400000001</v>
      </c>
      <c r="J419">
        <v>63.440769000000003</v>
      </c>
      <c r="K419">
        <v>297.84411599999999</v>
      </c>
      <c r="L419">
        <v>121.845657</v>
      </c>
      <c r="M419">
        <v>190.396805</v>
      </c>
      <c r="O419" s="33">
        <v>414</v>
      </c>
      <c r="P419" s="36">
        <f t="shared" si="92"/>
        <v>-7.5308845907073527E-3</v>
      </c>
      <c r="Q419" s="36">
        <f t="shared" si="93"/>
        <v>-7.4623817987934287E-3</v>
      </c>
      <c r="R419" s="36">
        <f t="shared" si="94"/>
        <v>8.0853220248319948E-3</v>
      </c>
      <c r="S419" s="36">
        <f t="shared" si="95"/>
        <v>-8.5260968185947705E-3</v>
      </c>
      <c r="T419" s="36">
        <f t="shared" si="96"/>
        <v>-1.743855501121663E-2</v>
      </c>
      <c r="U419" s="36">
        <f t="shared" si="97"/>
        <v>-5.1361220268621708E-4</v>
      </c>
      <c r="V419" s="36">
        <f t="shared" si="98"/>
        <v>6.6799912780508147E-3</v>
      </c>
      <c r="W419" s="36">
        <f t="shared" si="99"/>
        <v>-2.7664232253043729E-3</v>
      </c>
      <c r="X419" s="36">
        <f t="shared" si="100"/>
        <v>2.5819813542996492E-3</v>
      </c>
      <c r="Y419" s="36">
        <f t="shared" si="101"/>
        <v>5.0248377674262525E-2</v>
      </c>
      <c r="Z419" s="36">
        <f t="shared" si="102"/>
        <v>4.3017475121220186E-2</v>
      </c>
      <c r="AA419" s="46">
        <f t="shared" si="103"/>
        <v>-3.5641726804977722E-2</v>
      </c>
      <c r="AB419" s="41">
        <f t="shared" si="90"/>
        <v>964358.27319502225</v>
      </c>
      <c r="AC419" s="41">
        <f t="shared" si="91"/>
        <v>-35641.726804977749</v>
      </c>
      <c r="AD419" s="98">
        <v>-9446.2307783395518</v>
      </c>
      <c r="AE419">
        <f t="shared" si="104"/>
        <v>772954.69193173491</v>
      </c>
    </row>
    <row r="420" spans="2:31">
      <c r="B420" s="112">
        <v>44067</v>
      </c>
      <c r="C420">
        <v>35.789448</v>
      </c>
      <c r="D420">
        <v>271.10235599999999</v>
      </c>
      <c r="E420">
        <v>41.493640999999997</v>
      </c>
      <c r="F420">
        <v>53.083976999999997</v>
      </c>
      <c r="G420">
        <v>53.278632999999999</v>
      </c>
      <c r="H420">
        <v>90.480643999999998</v>
      </c>
      <c r="I420">
        <v>224.44908100000001</v>
      </c>
      <c r="J420">
        <v>65.303573999999998</v>
      </c>
      <c r="K420">
        <v>292.81900000000002</v>
      </c>
      <c r="L420">
        <v>123.30297899999999</v>
      </c>
      <c r="M420">
        <v>196.02758800000001</v>
      </c>
      <c r="O420" s="33">
        <v>415</v>
      </c>
      <c r="P420" s="36">
        <f t="shared" si="92"/>
        <v>2.9078183044811093E-2</v>
      </c>
      <c r="Q420" s="36">
        <f t="shared" si="93"/>
        <v>1.6270708594782322E-2</v>
      </c>
      <c r="R420" s="36">
        <f t="shared" si="94"/>
        <v>-2.2814082354286613E-3</v>
      </c>
      <c r="S420" s="36">
        <f t="shared" si="95"/>
        <v>1.2016169193920623E-2</v>
      </c>
      <c r="T420" s="36">
        <f t="shared" si="96"/>
        <v>3.1244050901279297E-2</v>
      </c>
      <c r="U420" s="36">
        <f t="shared" si="97"/>
        <v>2.7765578644212707E-2</v>
      </c>
      <c r="V420" s="36">
        <f t="shared" si="98"/>
        <v>-1.5765019016060904E-2</v>
      </c>
      <c r="W420" s="36">
        <f t="shared" si="99"/>
        <v>2.89400678478581E-2</v>
      </c>
      <c r="X420" s="36">
        <f t="shared" si="100"/>
        <v>-1.7015578277147864E-2</v>
      </c>
      <c r="Y420" s="36">
        <f t="shared" si="101"/>
        <v>1.1889433209372198E-2</v>
      </c>
      <c r="Z420" s="36">
        <f t="shared" si="102"/>
        <v>2.9145062673201664E-2</v>
      </c>
      <c r="AA420" s="46">
        <f t="shared" si="103"/>
        <v>-2.7612023720948349E-3</v>
      </c>
      <c r="AB420" s="41">
        <f t="shared" si="90"/>
        <v>997238.79762790515</v>
      </c>
      <c r="AC420" s="41">
        <f t="shared" si="91"/>
        <v>-2761.2023720948491</v>
      </c>
      <c r="AD420" s="98">
        <v>-9372.1967547871172</v>
      </c>
      <c r="AE420">
        <f t="shared" si="104"/>
        <v>770193.48955964006</v>
      </c>
    </row>
    <row r="421" spans="2:31">
      <c r="B421" s="112">
        <v>44068</v>
      </c>
      <c r="C421">
        <v>34.653545000000001</v>
      </c>
      <c r="D421">
        <v>280.52236900000003</v>
      </c>
      <c r="E421">
        <v>41.272475999999997</v>
      </c>
      <c r="F421">
        <v>52.995911</v>
      </c>
      <c r="G421">
        <v>52.632435000000001</v>
      </c>
      <c r="H421">
        <v>90.878501999999997</v>
      </c>
      <c r="I421">
        <v>225.33612099999999</v>
      </c>
      <c r="J421">
        <v>64.152503999999993</v>
      </c>
      <c r="K421">
        <v>296.02362099999999</v>
      </c>
      <c r="L421">
        <v>122.29143500000001</v>
      </c>
      <c r="M421">
        <v>196.218445</v>
      </c>
      <c r="O421" s="33">
        <v>416</v>
      </c>
      <c r="P421" s="36">
        <f t="shared" si="92"/>
        <v>-3.2253072151363138E-2</v>
      </c>
      <c r="Q421" s="36">
        <f t="shared" si="93"/>
        <v>3.41570216767473E-2</v>
      </c>
      <c r="R421" s="36">
        <f t="shared" si="94"/>
        <v>-5.3443494615223377E-3</v>
      </c>
      <c r="S421" s="36">
        <f t="shared" si="95"/>
        <v>-1.6603716669071258E-3</v>
      </c>
      <c r="T421" s="36">
        <f t="shared" si="96"/>
        <v>-1.2202804312659793E-2</v>
      </c>
      <c r="U421" s="36">
        <f t="shared" si="97"/>
        <v>4.3875221847590219E-3</v>
      </c>
      <c r="V421" s="36">
        <f t="shared" si="98"/>
        <v>3.9442878336543186E-3</v>
      </c>
      <c r="W421" s="36">
        <f t="shared" si="99"/>
        <v>-1.7783642975713103E-2</v>
      </c>
      <c r="X421" s="36">
        <f t="shared" si="100"/>
        <v>1.0884581123603588E-2</v>
      </c>
      <c r="Y421" s="36">
        <f t="shared" si="101"/>
        <v>-8.2375629281152378E-3</v>
      </c>
      <c r="Z421" s="36">
        <f t="shared" si="102"/>
        <v>9.7314949804535613E-4</v>
      </c>
      <c r="AA421" s="46">
        <f t="shared" si="103"/>
        <v>-1.3580121294732904E-2</v>
      </c>
      <c r="AB421" s="41">
        <f t="shared" si="90"/>
        <v>986419.8787052671</v>
      </c>
      <c r="AC421" s="41">
        <f t="shared" si="91"/>
        <v>-13580.121294732904</v>
      </c>
      <c r="AD421" s="98">
        <v>-9321.4665331124561</v>
      </c>
      <c r="AE421">
        <f t="shared" si="104"/>
        <v>756613.36826490716</v>
      </c>
    </row>
    <row r="422" spans="2:31">
      <c r="B422" s="112">
        <v>44069</v>
      </c>
      <c r="C422">
        <v>33.916049999999998</v>
      </c>
      <c r="D422">
        <v>303.58789100000001</v>
      </c>
      <c r="E422">
        <v>41.294586000000002</v>
      </c>
      <c r="F422">
        <v>53.101578000000003</v>
      </c>
      <c r="G422">
        <v>53.297362999999997</v>
      </c>
      <c r="H422">
        <v>89.603499999999997</v>
      </c>
      <c r="I422">
        <v>225.848221</v>
      </c>
      <c r="J422">
        <v>62.193035000000002</v>
      </c>
      <c r="K422">
        <v>292.800049</v>
      </c>
      <c r="L422">
        <v>123.954475</v>
      </c>
      <c r="M422">
        <v>201.38162199999999</v>
      </c>
      <c r="O422" s="33">
        <v>417</v>
      </c>
      <c r="P422" s="36">
        <f t="shared" si="92"/>
        <v>-2.1511675533910878E-2</v>
      </c>
      <c r="Q422" s="36">
        <f t="shared" si="93"/>
        <v>7.9017691345617924E-2</v>
      </c>
      <c r="R422" s="36">
        <f t="shared" si="94"/>
        <v>5.35564666900508E-4</v>
      </c>
      <c r="S422" s="36">
        <f t="shared" si="95"/>
        <v>1.9918856880224143E-3</v>
      </c>
      <c r="T422" s="36">
        <f t="shared" si="96"/>
        <v>1.2554290592794098E-2</v>
      </c>
      <c r="U422" s="36">
        <f t="shared" si="97"/>
        <v>-1.4129089844377427E-2</v>
      </c>
      <c r="V422" s="36">
        <f t="shared" si="98"/>
        <v>2.2700265600314384E-3</v>
      </c>
      <c r="W422" s="36">
        <f t="shared" si="99"/>
        <v>-3.1020107831831276E-2</v>
      </c>
      <c r="X422" s="36">
        <f t="shared" si="100"/>
        <v>-1.0949302378962184E-2</v>
      </c>
      <c r="Y422" s="36">
        <f t="shared" si="101"/>
        <v>1.3507353562676133E-2</v>
      </c>
      <c r="Z422" s="36">
        <f t="shared" si="102"/>
        <v>2.5973170953969709E-2</v>
      </c>
      <c r="AA422" s="46">
        <f t="shared" si="103"/>
        <v>-2.1419177963709776E-2</v>
      </c>
      <c r="AB422" s="41">
        <f t="shared" si="90"/>
        <v>978580.82203629019</v>
      </c>
      <c r="AC422" s="41">
        <f t="shared" si="91"/>
        <v>-21419.177963709808</v>
      </c>
      <c r="AD422" s="98">
        <v>-9207.698873663554</v>
      </c>
      <c r="AE422">
        <f t="shared" si="104"/>
        <v>735194.19030119735</v>
      </c>
    </row>
    <row r="423" spans="2:31">
      <c r="B423" s="112">
        <v>44070</v>
      </c>
      <c r="C423">
        <v>33.687179999999998</v>
      </c>
      <c r="D423">
        <v>292.90920999999997</v>
      </c>
      <c r="E423">
        <v>43.168171000000001</v>
      </c>
      <c r="F423">
        <v>53.189644000000001</v>
      </c>
      <c r="G423">
        <v>52.988318999999997</v>
      </c>
      <c r="H423">
        <v>92.551413999999994</v>
      </c>
      <c r="I423">
        <v>226.762711</v>
      </c>
      <c r="J423">
        <v>62.447865</v>
      </c>
      <c r="K423">
        <v>295.502228</v>
      </c>
      <c r="L423">
        <v>122.472679</v>
      </c>
      <c r="M423">
        <v>200.255447</v>
      </c>
      <c r="O423" s="33">
        <v>418</v>
      </c>
      <c r="P423" s="36">
        <f t="shared" si="92"/>
        <v>-6.7710041193784175E-3</v>
      </c>
      <c r="Q423" s="36">
        <f t="shared" si="93"/>
        <v>-3.5808462491095379E-2</v>
      </c>
      <c r="R423" s="36">
        <f t="shared" si="94"/>
        <v>4.437203949948685E-2</v>
      </c>
      <c r="S423" s="36">
        <f t="shared" si="95"/>
        <v>1.6570704239634287E-3</v>
      </c>
      <c r="T423" s="36">
        <f t="shared" si="96"/>
        <v>-5.8153622413278216E-3</v>
      </c>
      <c r="U423" s="36">
        <f t="shared" si="97"/>
        <v>3.2369935412815312E-2</v>
      </c>
      <c r="V423" s="36">
        <f t="shared" si="98"/>
        <v>4.040959595818799E-3</v>
      </c>
      <c r="W423" s="36">
        <f t="shared" si="99"/>
        <v>4.0890326540810283E-3</v>
      </c>
      <c r="X423" s="36">
        <f t="shared" si="100"/>
        <v>9.1864271439730319E-3</v>
      </c>
      <c r="Y423" s="36">
        <f t="shared" si="101"/>
        <v>-1.2026384558156088E-2</v>
      </c>
      <c r="Z423" s="36">
        <f t="shared" si="102"/>
        <v>-5.6079383022235637E-3</v>
      </c>
      <c r="AA423" s="46">
        <f t="shared" si="103"/>
        <v>1.3102584780822253E-2</v>
      </c>
      <c r="AB423" s="41">
        <f t="shared" si="90"/>
        <v>1013102.5847808223</v>
      </c>
      <c r="AC423" s="41">
        <f t="shared" si="91"/>
        <v>13102.584780822275</v>
      </c>
      <c r="AD423" s="98">
        <v>-9204.1081766095012</v>
      </c>
      <c r="AE423">
        <f t="shared" si="104"/>
        <v>748296.77508201962</v>
      </c>
    </row>
    <row r="424" spans="2:31">
      <c r="B424" s="112">
        <v>44071</v>
      </c>
      <c r="C424">
        <v>34.492480999999998</v>
      </c>
      <c r="D424">
        <v>293.34875499999998</v>
      </c>
      <c r="E424">
        <v>44.327705000000002</v>
      </c>
      <c r="F424">
        <v>52.96949</v>
      </c>
      <c r="G424">
        <v>53.550224</v>
      </c>
      <c r="H424">
        <v>92.931190000000001</v>
      </c>
      <c r="I424">
        <v>228.24414100000001</v>
      </c>
      <c r="J424">
        <v>62.316051000000002</v>
      </c>
      <c r="K424">
        <v>298.06213400000001</v>
      </c>
      <c r="L424">
        <v>122.274292</v>
      </c>
      <c r="M424">
        <v>200.32223500000001</v>
      </c>
      <c r="O424" s="33">
        <v>419</v>
      </c>
      <c r="P424" s="36">
        <f t="shared" si="92"/>
        <v>2.362400870377012E-2</v>
      </c>
      <c r="Q424" s="36">
        <f t="shared" si="93"/>
        <v>1.499493767591061E-3</v>
      </c>
      <c r="R424" s="36">
        <f t="shared" si="94"/>
        <v>2.6506435321866924E-2</v>
      </c>
      <c r="S424" s="36">
        <f t="shared" si="95"/>
        <v>-4.1476283257119752E-3</v>
      </c>
      <c r="T424" s="36">
        <f t="shared" si="96"/>
        <v>1.0548486856655674E-2</v>
      </c>
      <c r="U424" s="36">
        <f t="shared" si="97"/>
        <v>4.0950096938305617E-3</v>
      </c>
      <c r="V424" s="36">
        <f t="shared" si="98"/>
        <v>6.5117051673181832E-3</v>
      </c>
      <c r="W424" s="36">
        <f t="shared" si="99"/>
        <v>-2.1130155780614084E-3</v>
      </c>
      <c r="X424" s="36">
        <f t="shared" si="100"/>
        <v>8.6255915464630278E-3</v>
      </c>
      <c r="Y424" s="36">
        <f t="shared" si="101"/>
        <v>-1.6211603570726856E-3</v>
      </c>
      <c r="Z424" s="36">
        <f t="shared" si="102"/>
        <v>3.3345842077583141E-4</v>
      </c>
      <c r="AA424" s="46">
        <f t="shared" si="103"/>
        <v>2.6258092576721733E-2</v>
      </c>
      <c r="AB424" s="41">
        <f t="shared" si="90"/>
        <v>1026258.0925767217</v>
      </c>
      <c r="AC424" s="41">
        <f t="shared" si="91"/>
        <v>26258.092576721683</v>
      </c>
      <c r="AD424" s="98">
        <v>-9174.822048914386</v>
      </c>
      <c r="AE424">
        <f t="shared" si="104"/>
        <v>774554.86765874131</v>
      </c>
    </row>
    <row r="425" spans="2:31">
      <c r="B425" s="112">
        <v>44074</v>
      </c>
      <c r="C425">
        <v>33.856712000000002</v>
      </c>
      <c r="D425">
        <v>292.889252</v>
      </c>
      <c r="E425">
        <v>43.869576000000002</v>
      </c>
      <c r="F425">
        <v>52.467537</v>
      </c>
      <c r="G425">
        <v>52.220371</v>
      </c>
      <c r="H425">
        <v>90.598190000000002</v>
      </c>
      <c r="I425">
        <v>227.84179700000001</v>
      </c>
      <c r="J425">
        <v>62.685108</v>
      </c>
      <c r="K425">
        <v>296.33654799999999</v>
      </c>
      <c r="L425">
        <v>126.420883</v>
      </c>
      <c r="M425">
        <v>200.47493</v>
      </c>
      <c r="O425" s="33">
        <v>420</v>
      </c>
      <c r="P425" s="36">
        <f t="shared" si="92"/>
        <v>-1.8604091995064839E-2</v>
      </c>
      <c r="Q425" s="36">
        <f t="shared" si="93"/>
        <v>-1.567633243203804E-3</v>
      </c>
      <c r="R425" s="36">
        <f t="shared" si="94"/>
        <v>-1.038882639463428E-2</v>
      </c>
      <c r="S425" s="36">
        <f t="shared" si="95"/>
        <v>-9.5214519310656779E-3</v>
      </c>
      <c r="T425" s="36">
        <f t="shared" si="96"/>
        <v>-2.5147312088158659E-2</v>
      </c>
      <c r="U425" s="36">
        <f t="shared" si="97"/>
        <v>-2.542509190018355E-2</v>
      </c>
      <c r="V425" s="36">
        <f t="shared" si="98"/>
        <v>-1.7643346170019595E-3</v>
      </c>
      <c r="W425" s="36">
        <f t="shared" si="99"/>
        <v>5.904874407475039E-3</v>
      </c>
      <c r="X425" s="36">
        <f t="shared" si="100"/>
        <v>-5.8061731963693726E-3</v>
      </c>
      <c r="Y425" s="36">
        <f t="shared" si="101"/>
        <v>3.334986549237684E-2</v>
      </c>
      <c r="Z425" s="36">
        <f t="shared" si="102"/>
        <v>7.6195652425634476E-4</v>
      </c>
      <c r="AA425" s="46">
        <f t="shared" si="103"/>
        <v>-3.1861717809736366E-2</v>
      </c>
      <c r="AB425" s="41">
        <f t="shared" si="90"/>
        <v>968138.28219026362</v>
      </c>
      <c r="AC425" s="41">
        <f t="shared" si="91"/>
        <v>-31861.717809736379</v>
      </c>
      <c r="AD425" s="98">
        <v>-9151.7643764454406</v>
      </c>
      <c r="AE425">
        <f t="shared" si="104"/>
        <v>742693.14984900493</v>
      </c>
    </row>
    <row r="426" spans="2:31">
      <c r="B426" s="112">
        <v>44075</v>
      </c>
      <c r="C426">
        <v>33.424399999999999</v>
      </c>
      <c r="D426">
        <v>295.12686200000002</v>
      </c>
      <c r="E426">
        <v>46.630977999999999</v>
      </c>
      <c r="F426">
        <v>52.520373999999997</v>
      </c>
      <c r="G426">
        <v>53.625145000000003</v>
      </c>
      <c r="H426">
        <v>90.552970999999999</v>
      </c>
      <c r="I426">
        <v>226.817566</v>
      </c>
      <c r="J426">
        <v>61.200145999999997</v>
      </c>
      <c r="K426">
        <v>296.60205100000002</v>
      </c>
      <c r="L426">
        <v>131.456558</v>
      </c>
      <c r="M426">
        <v>207.756775</v>
      </c>
      <c r="O426" s="33">
        <v>421</v>
      </c>
      <c r="P426" s="36">
        <f t="shared" si="92"/>
        <v>-1.2851094069307798E-2</v>
      </c>
      <c r="Q426" s="36">
        <f t="shared" si="93"/>
        <v>7.610746534177139E-3</v>
      </c>
      <c r="R426" s="36">
        <f t="shared" si="94"/>
        <v>6.1044034010079823E-2</v>
      </c>
      <c r="S426" s="36">
        <f t="shared" si="95"/>
        <v>1.0065350183186732E-3</v>
      </c>
      <c r="T426" s="36">
        <f t="shared" si="96"/>
        <v>2.6545413403843168E-2</v>
      </c>
      <c r="U426" s="36">
        <f t="shared" si="97"/>
        <v>-4.9924053138372931E-4</v>
      </c>
      <c r="V426" s="36">
        <f t="shared" si="98"/>
        <v>-4.5054949527692746E-3</v>
      </c>
      <c r="W426" s="36">
        <f t="shared" si="99"/>
        <v>-2.3974332330369805E-2</v>
      </c>
      <c r="X426" s="36">
        <f t="shared" si="100"/>
        <v>8.9554978607382814E-4</v>
      </c>
      <c r="Y426" s="36">
        <f t="shared" si="101"/>
        <v>3.9059757949252087E-2</v>
      </c>
      <c r="Z426" s="36">
        <f t="shared" si="102"/>
        <v>3.5678842993181185E-2</v>
      </c>
      <c r="AA426" s="46">
        <f t="shared" si="103"/>
        <v>-1.4219352018839327E-2</v>
      </c>
      <c r="AB426" s="41">
        <f t="shared" si="90"/>
        <v>985780.64798116067</v>
      </c>
      <c r="AC426" s="41">
        <f t="shared" si="91"/>
        <v>-14219.35201883933</v>
      </c>
      <c r="AD426" s="98">
        <v>-9128.5960702397861</v>
      </c>
      <c r="AE426">
        <f t="shared" si="104"/>
        <v>728473.7978301656</v>
      </c>
    </row>
    <row r="427" spans="2:31">
      <c r="B427" s="112">
        <v>44076</v>
      </c>
      <c r="C427">
        <v>33.220950999999999</v>
      </c>
      <c r="D427">
        <v>302.17938199999998</v>
      </c>
      <c r="E427">
        <v>46.659408999999997</v>
      </c>
      <c r="F427">
        <v>53.647568</v>
      </c>
      <c r="G427">
        <v>56.341056999999999</v>
      </c>
      <c r="H427">
        <v>91.918419</v>
      </c>
      <c r="I427">
        <v>234.56315599999999</v>
      </c>
      <c r="J427">
        <v>63.467140000000001</v>
      </c>
      <c r="K427">
        <v>303.62756300000001</v>
      </c>
      <c r="L427">
        <v>128.732956</v>
      </c>
      <c r="M427">
        <v>207.203262</v>
      </c>
      <c r="O427" s="33">
        <v>422</v>
      </c>
      <c r="P427" s="36">
        <f t="shared" si="92"/>
        <v>-6.1054410828140357E-3</v>
      </c>
      <c r="Q427" s="36">
        <f t="shared" si="93"/>
        <v>2.3615516594149503E-2</v>
      </c>
      <c r="R427" s="36">
        <f t="shared" si="94"/>
        <v>6.0951619549402618E-4</v>
      </c>
      <c r="S427" s="36">
        <f t="shared" si="95"/>
        <v>2.1234966695178471E-2</v>
      </c>
      <c r="T427" s="36">
        <f t="shared" si="96"/>
        <v>4.9405442158371886E-2</v>
      </c>
      <c r="U427" s="36">
        <f t="shared" si="97"/>
        <v>1.4966439260635851E-2</v>
      </c>
      <c r="V427" s="36">
        <f t="shared" si="98"/>
        <v>3.3578853233802643E-2</v>
      </c>
      <c r="W427" s="36">
        <f t="shared" si="99"/>
        <v>3.6372716508188206E-2</v>
      </c>
      <c r="X427" s="36">
        <f t="shared" si="100"/>
        <v>2.3410483903581022E-2</v>
      </c>
      <c r="Y427" s="36">
        <f t="shared" si="101"/>
        <v>-2.0936289425100396E-2</v>
      </c>
      <c r="Z427" s="36">
        <f t="shared" si="102"/>
        <v>-2.6677910108453859E-3</v>
      </c>
      <c r="AA427" s="46">
        <f t="shared" si="103"/>
        <v>5.3544427806045979E-2</v>
      </c>
      <c r="AB427" s="41">
        <f t="shared" si="90"/>
        <v>1053544.4278060459</v>
      </c>
      <c r="AC427" s="41">
        <f t="shared" si="91"/>
        <v>53544.42780604586</v>
      </c>
      <c r="AD427" s="98">
        <v>-9073.4238856106531</v>
      </c>
      <c r="AE427">
        <f t="shared" si="104"/>
        <v>782018.22563621146</v>
      </c>
    </row>
    <row r="428" spans="2:31">
      <c r="B428" s="112">
        <v>44077</v>
      </c>
      <c r="C428">
        <v>33.153129999999997</v>
      </c>
      <c r="D428">
        <v>290.81143200000002</v>
      </c>
      <c r="E428">
        <v>45.667332000000002</v>
      </c>
      <c r="F428">
        <v>52.652465999999997</v>
      </c>
      <c r="G428">
        <v>54.421188000000001</v>
      </c>
      <c r="H428">
        <v>91.629065999999995</v>
      </c>
      <c r="I428">
        <v>230.74067700000001</v>
      </c>
      <c r="J428">
        <v>63.616515999999997</v>
      </c>
      <c r="K428">
        <v>299.82559199999997</v>
      </c>
      <c r="L428">
        <v>118.426506</v>
      </c>
      <c r="M428">
        <v>201.19072</v>
      </c>
      <c r="O428" s="33">
        <v>423</v>
      </c>
      <c r="P428" s="36">
        <f t="shared" si="92"/>
        <v>-2.0435996274931261E-3</v>
      </c>
      <c r="Q428" s="36">
        <f t="shared" si="93"/>
        <v>-3.834576404219521E-2</v>
      </c>
      <c r="R428" s="36">
        <f t="shared" si="94"/>
        <v>-2.1491394020962621E-2</v>
      </c>
      <c r="S428" s="36">
        <f t="shared" si="95"/>
        <v>-1.8723062111168427E-2</v>
      </c>
      <c r="T428" s="36">
        <f t="shared" si="96"/>
        <v>-3.466996003929463E-2</v>
      </c>
      <c r="U428" s="36">
        <f t="shared" si="97"/>
        <v>-3.1528978966849051E-3</v>
      </c>
      <c r="V428" s="36">
        <f t="shared" si="98"/>
        <v>-1.643040405415452E-2</v>
      </c>
      <c r="W428" s="36">
        <f t="shared" si="99"/>
        <v>2.3508305236776194E-3</v>
      </c>
      <c r="X428" s="36">
        <f t="shared" si="100"/>
        <v>-1.260088301963936E-2</v>
      </c>
      <c r="Y428" s="36">
        <f t="shared" si="101"/>
        <v>-8.3447584559845855E-2</v>
      </c>
      <c r="Z428" s="36">
        <f t="shared" si="102"/>
        <v>-2.9446939603211229E-2</v>
      </c>
      <c r="AA428" s="46">
        <f t="shared" si="103"/>
        <v>-1.0463078888459671E-2</v>
      </c>
      <c r="AB428" s="41">
        <f t="shared" si="90"/>
        <v>989536.92111154029</v>
      </c>
      <c r="AC428" s="41">
        <f t="shared" si="91"/>
        <v>-10463.078888459713</v>
      </c>
      <c r="AD428" s="98">
        <v>-9070.5686265066033</v>
      </c>
      <c r="AE428">
        <f t="shared" si="104"/>
        <v>771555.14674775174</v>
      </c>
    </row>
    <row r="429" spans="2:31">
      <c r="B429" s="112">
        <v>44078</v>
      </c>
      <c r="C429">
        <v>33.127704999999999</v>
      </c>
      <c r="D429">
        <v>282.43035900000001</v>
      </c>
      <c r="E429">
        <v>45.127063999999997</v>
      </c>
      <c r="F429">
        <v>52.097672000000003</v>
      </c>
      <c r="G429">
        <v>55.067394</v>
      </c>
      <c r="H429">
        <v>93.609397999999999</v>
      </c>
      <c r="I429">
        <v>228.60081500000001</v>
      </c>
      <c r="J429">
        <v>64.178855999999996</v>
      </c>
      <c r="K429">
        <v>295.81506300000001</v>
      </c>
      <c r="L429">
        <v>118.504875</v>
      </c>
      <c r="M429">
        <v>201.696564</v>
      </c>
      <c r="O429" s="33">
        <v>424</v>
      </c>
      <c r="P429" s="36">
        <f t="shared" si="92"/>
        <v>-7.6719013111572326E-4</v>
      </c>
      <c r="Q429" s="36">
        <f t="shared" si="93"/>
        <v>-2.9243053746677312E-2</v>
      </c>
      <c r="R429" s="36">
        <f t="shared" si="94"/>
        <v>-1.1901051177740003E-2</v>
      </c>
      <c r="S429" s="36">
        <f t="shared" si="95"/>
        <v>-1.0592810630326289E-2</v>
      </c>
      <c r="T429" s="36">
        <f t="shared" si="96"/>
        <v>1.1804217237679174E-2</v>
      </c>
      <c r="U429" s="36">
        <f t="shared" si="97"/>
        <v>2.138224866911434E-2</v>
      </c>
      <c r="V429" s="36">
        <f t="shared" si="98"/>
        <v>-9.3171529994432352E-3</v>
      </c>
      <c r="W429" s="36">
        <f t="shared" si="99"/>
        <v>8.8006884870703607E-3</v>
      </c>
      <c r="X429" s="36">
        <f t="shared" si="100"/>
        <v>-1.3466473699887615E-2</v>
      </c>
      <c r="Y429" s="36">
        <f t="shared" si="101"/>
        <v>6.615333311041485E-4</v>
      </c>
      <c r="Z429" s="36">
        <f t="shared" si="102"/>
        <v>2.5110957128357584E-3</v>
      </c>
      <c r="AA429" s="46">
        <f t="shared" si="103"/>
        <v>1.0100153857545199E-2</v>
      </c>
      <c r="AB429" s="41">
        <f t="shared" si="90"/>
        <v>1010100.1538575452</v>
      </c>
      <c r="AC429" s="41">
        <f t="shared" si="91"/>
        <v>10100.153857545229</v>
      </c>
      <c r="AD429" s="98">
        <v>-9055.382632473018</v>
      </c>
      <c r="AE429">
        <f t="shared" si="104"/>
        <v>781655.30060529697</v>
      </c>
    </row>
    <row r="430" spans="2:31">
      <c r="B430" s="112">
        <v>44082</v>
      </c>
      <c r="C430">
        <v>32.364780000000003</v>
      </c>
      <c r="D430">
        <v>270.872589</v>
      </c>
      <c r="E430">
        <v>43.743201999999997</v>
      </c>
      <c r="F430">
        <v>52.546790999999999</v>
      </c>
      <c r="G430">
        <v>53.213085</v>
      </c>
      <c r="H430">
        <v>90.354056999999997</v>
      </c>
      <c r="I430">
        <v>225.70190400000001</v>
      </c>
      <c r="J430">
        <v>63.967979</v>
      </c>
      <c r="K430">
        <v>291.31146200000001</v>
      </c>
      <c r="L430">
        <v>110.53009</v>
      </c>
      <c r="M430">
        <v>200.64672899999999</v>
      </c>
      <c r="O430" s="33">
        <v>425</v>
      </c>
      <c r="P430" s="36">
        <f t="shared" si="92"/>
        <v>-2.3299146841745808E-2</v>
      </c>
      <c r="Q430" s="36">
        <f t="shared" si="93"/>
        <v>-4.1783444349655703E-2</v>
      </c>
      <c r="R430" s="36">
        <f t="shared" si="94"/>
        <v>-3.1145937345895429E-2</v>
      </c>
      <c r="S430" s="36">
        <f t="shared" si="95"/>
        <v>8.5837653469678591E-3</v>
      </c>
      <c r="T430" s="36">
        <f t="shared" si="96"/>
        <v>-3.4253455812639395E-2</v>
      </c>
      <c r="U430" s="36">
        <f t="shared" si="97"/>
        <v>-3.5394865241588427E-2</v>
      </c>
      <c r="V430" s="36">
        <f t="shared" si="98"/>
        <v>-1.2762196768839681E-2</v>
      </c>
      <c r="W430" s="36">
        <f t="shared" si="99"/>
        <v>-3.2911806264948472E-3</v>
      </c>
      <c r="X430" s="36">
        <f t="shared" si="100"/>
        <v>-1.5341460958318634E-2</v>
      </c>
      <c r="Y430" s="36">
        <f t="shared" si="101"/>
        <v>-6.9666307388392024E-2</v>
      </c>
      <c r="Z430" s="36">
        <f t="shared" si="102"/>
        <v>-5.2186150526658754E-3</v>
      </c>
      <c r="AA430" s="46">
        <f t="shared" si="103"/>
        <v>-5.8970275990936835E-2</v>
      </c>
      <c r="AB430" s="41">
        <f t="shared" si="90"/>
        <v>941029.72400906321</v>
      </c>
      <c r="AC430" s="41">
        <f t="shared" si="91"/>
        <v>-58970.275990936789</v>
      </c>
      <c r="AD430" s="98">
        <v>-9020.8682562739123</v>
      </c>
      <c r="AE430">
        <f t="shared" si="104"/>
        <v>722685.02461436018</v>
      </c>
    </row>
    <row r="431" spans="2:31">
      <c r="B431" s="112">
        <v>44083</v>
      </c>
      <c r="C431">
        <v>32.169811000000003</v>
      </c>
      <c r="D431">
        <v>273.42990099999997</v>
      </c>
      <c r="E431">
        <v>44.198162000000004</v>
      </c>
      <c r="F431">
        <v>54.695506999999999</v>
      </c>
      <c r="G431">
        <v>54.252612999999997</v>
      </c>
      <c r="H431">
        <v>91.213097000000005</v>
      </c>
      <c r="I431">
        <v>230.832123</v>
      </c>
      <c r="J431">
        <v>64.064644000000001</v>
      </c>
      <c r="K431">
        <v>295.83401500000002</v>
      </c>
      <c r="L431">
        <v>114.938759</v>
      </c>
      <c r="M431">
        <v>205.68583699999999</v>
      </c>
      <c r="O431" s="33">
        <v>426</v>
      </c>
      <c r="P431" s="36">
        <f t="shared" si="92"/>
        <v>-6.042328313151003E-3</v>
      </c>
      <c r="Q431" s="36">
        <f t="shared" si="93"/>
        <v>9.3967265047790981E-3</v>
      </c>
      <c r="R431" s="36">
        <f t="shared" si="94"/>
        <v>1.0346986635305203E-2</v>
      </c>
      <c r="S431" s="36">
        <f t="shared" si="95"/>
        <v>4.0077537308060129E-2</v>
      </c>
      <c r="T431" s="36">
        <f t="shared" si="96"/>
        <v>1.9346832407900506E-2</v>
      </c>
      <c r="U431" s="36">
        <f t="shared" si="97"/>
        <v>9.4625750413419377E-3</v>
      </c>
      <c r="V431" s="36">
        <f t="shared" si="98"/>
        <v>2.2475586293470021E-2</v>
      </c>
      <c r="W431" s="36">
        <f t="shared" si="99"/>
        <v>1.5100060609912873E-3</v>
      </c>
      <c r="X431" s="36">
        <f t="shared" si="100"/>
        <v>1.5405525961413214E-2</v>
      </c>
      <c r="Y431" s="36">
        <f t="shared" si="101"/>
        <v>3.9111664502670652E-2</v>
      </c>
      <c r="Z431" s="36">
        <f t="shared" si="102"/>
        <v>2.4804147028745376E-2</v>
      </c>
      <c r="AA431" s="46">
        <f t="shared" si="103"/>
        <v>-3.8516878387934144E-3</v>
      </c>
      <c r="AB431" s="41">
        <f t="shared" si="90"/>
        <v>996148.31216120662</v>
      </c>
      <c r="AC431" s="41">
        <f t="shared" si="91"/>
        <v>-3851.687838793383</v>
      </c>
      <c r="AD431" s="98">
        <v>-8974.7332505197264</v>
      </c>
      <c r="AE431">
        <f t="shared" si="104"/>
        <v>718833.3367755668</v>
      </c>
    </row>
    <row r="432" spans="2:31">
      <c r="B432" s="112">
        <v>44084</v>
      </c>
      <c r="C432">
        <v>31.364508000000001</v>
      </c>
      <c r="D432">
        <v>267.80584700000003</v>
      </c>
      <c r="E432">
        <v>43.225043999999997</v>
      </c>
      <c r="F432">
        <v>53.797279000000003</v>
      </c>
      <c r="G432">
        <v>54.065319000000002</v>
      </c>
      <c r="H432">
        <v>90.272659000000004</v>
      </c>
      <c r="I432">
        <v>227.13763399999999</v>
      </c>
      <c r="J432">
        <v>63.941628000000001</v>
      </c>
      <c r="K432">
        <v>288.79901100000001</v>
      </c>
      <c r="L432">
        <v>111.18647799999999</v>
      </c>
      <c r="M432">
        <v>205.29452499999999</v>
      </c>
      <c r="O432" s="33">
        <v>427</v>
      </c>
      <c r="P432" s="36">
        <f t="shared" si="92"/>
        <v>-2.5351531043655003E-2</v>
      </c>
      <c r="Q432" s="36">
        <f t="shared" si="93"/>
        <v>-2.0783019060665271E-2</v>
      </c>
      <c r="R432" s="36">
        <f t="shared" si="94"/>
        <v>-2.2263155010343833E-2</v>
      </c>
      <c r="S432" s="36">
        <f t="shared" si="95"/>
        <v>-1.6558677434136321E-2</v>
      </c>
      <c r="T432" s="36">
        <f t="shared" si="96"/>
        <v>-3.4582304739648327E-3</v>
      </c>
      <c r="U432" s="36">
        <f t="shared" si="97"/>
        <v>-1.0363859273404802E-2</v>
      </c>
      <c r="V432" s="36">
        <f t="shared" si="98"/>
        <v>-1.6134555132315882E-2</v>
      </c>
      <c r="W432" s="36">
        <f t="shared" si="99"/>
        <v>-1.9220314121877046E-3</v>
      </c>
      <c r="X432" s="36">
        <f t="shared" si="100"/>
        <v>-2.4067554406586592E-2</v>
      </c>
      <c r="Y432" s="36">
        <f t="shared" si="101"/>
        <v>-3.3190682380684941E-2</v>
      </c>
      <c r="Z432" s="36">
        <f t="shared" si="102"/>
        <v>-1.9042862113758255E-3</v>
      </c>
      <c r="AA432" s="46">
        <f t="shared" si="103"/>
        <v>-2.1709234995145373E-2</v>
      </c>
      <c r="AB432" s="41">
        <f t="shared" si="90"/>
        <v>978290.76500485465</v>
      </c>
      <c r="AC432" s="41">
        <f t="shared" si="91"/>
        <v>-21709.234995145351</v>
      </c>
      <c r="AD432" s="98">
        <v>-8972.9218033775687</v>
      </c>
      <c r="AE432">
        <f t="shared" si="104"/>
        <v>697124.10178042145</v>
      </c>
    </row>
    <row r="433" spans="2:31">
      <c r="B433" s="112">
        <v>44085</v>
      </c>
      <c r="C433">
        <v>31.279741000000001</v>
      </c>
      <c r="D433">
        <v>266.32742300000001</v>
      </c>
      <c r="E433">
        <v>43.190289</v>
      </c>
      <c r="F433">
        <v>54.581028000000003</v>
      </c>
      <c r="G433">
        <v>54.851990000000001</v>
      </c>
      <c r="H433">
        <v>91.393951000000001</v>
      </c>
      <c r="I433">
        <v>228.42704800000001</v>
      </c>
      <c r="J433">
        <v>63.915278999999998</v>
      </c>
      <c r="K433">
        <v>287.01867700000003</v>
      </c>
      <c r="L433">
        <v>109.72674600000001</v>
      </c>
      <c r="M433">
        <v>206.10575900000001</v>
      </c>
      <c r="O433" s="33">
        <v>428</v>
      </c>
      <c r="P433" s="36">
        <f t="shared" si="92"/>
        <v>-2.7062995594862162E-3</v>
      </c>
      <c r="Q433" s="36">
        <f t="shared" si="93"/>
        <v>-5.5358011139615068E-3</v>
      </c>
      <c r="R433" s="36">
        <f t="shared" si="94"/>
        <v>-8.0437118431076881E-4</v>
      </c>
      <c r="S433" s="36">
        <f t="shared" si="95"/>
        <v>1.4463460160279563E-2</v>
      </c>
      <c r="T433" s="36">
        <f t="shared" si="96"/>
        <v>1.4445540143550869E-2</v>
      </c>
      <c r="U433" s="36">
        <f t="shared" si="97"/>
        <v>1.2344659698290615E-2</v>
      </c>
      <c r="V433" s="36">
        <f t="shared" si="98"/>
        <v>5.6607436621497224E-3</v>
      </c>
      <c r="W433" s="36">
        <f t="shared" si="99"/>
        <v>-4.1216389464219974E-4</v>
      </c>
      <c r="X433" s="36">
        <f t="shared" si="100"/>
        <v>-6.1836922002922595E-3</v>
      </c>
      <c r="Y433" s="36">
        <f t="shared" si="101"/>
        <v>-1.3215625746851423E-2</v>
      </c>
      <c r="Z433" s="36">
        <f t="shared" si="102"/>
        <v>3.9437748732858999E-3</v>
      </c>
      <c r="AA433" s="46">
        <f t="shared" si="103"/>
        <v>7.6291712014278767E-3</v>
      </c>
      <c r="AB433" s="41">
        <f t="shared" si="90"/>
        <v>1007629.1712014279</v>
      </c>
      <c r="AC433" s="41">
        <f t="shared" si="91"/>
        <v>7629.1712014279328</v>
      </c>
      <c r="AD433" s="98">
        <v>-8966.5178962451173</v>
      </c>
      <c r="AE433">
        <f t="shared" si="104"/>
        <v>704753.27298184938</v>
      </c>
    </row>
    <row r="434" spans="2:31">
      <c r="B434" s="112">
        <v>44088</v>
      </c>
      <c r="C434">
        <v>31.0763</v>
      </c>
      <c r="D434">
        <v>265.86788899999999</v>
      </c>
      <c r="E434">
        <v>43.386172999999999</v>
      </c>
      <c r="F434">
        <v>54.387295000000002</v>
      </c>
      <c r="G434">
        <v>55.657406000000002</v>
      </c>
      <c r="H434">
        <v>92.659912000000006</v>
      </c>
      <c r="I434">
        <v>232.18554700000001</v>
      </c>
      <c r="J434">
        <v>65.215698000000003</v>
      </c>
      <c r="K434">
        <v>293.76852400000001</v>
      </c>
      <c r="L434">
        <v>113.01853199999999</v>
      </c>
      <c r="M434">
        <v>208.36758399999999</v>
      </c>
      <c r="O434" s="33">
        <v>429</v>
      </c>
      <c r="P434" s="36">
        <f t="shared" si="92"/>
        <v>-6.5251647980108934E-3</v>
      </c>
      <c r="Q434" s="36">
        <f t="shared" si="93"/>
        <v>-1.7269378509904877E-3</v>
      </c>
      <c r="R434" s="36">
        <f t="shared" si="94"/>
        <v>4.5251175603486793E-3</v>
      </c>
      <c r="S434" s="36">
        <f t="shared" si="95"/>
        <v>-3.5557710495740091E-3</v>
      </c>
      <c r="T434" s="36">
        <f t="shared" si="96"/>
        <v>1.4576683799135303E-2</v>
      </c>
      <c r="U434" s="36">
        <f t="shared" si="97"/>
        <v>1.3756635628690877E-2</v>
      </c>
      <c r="V434" s="36">
        <f t="shared" si="98"/>
        <v>1.631992898301321E-2</v>
      </c>
      <c r="W434" s="36">
        <f t="shared" si="99"/>
        <v>2.0141766041128863E-2</v>
      </c>
      <c r="X434" s="36">
        <f t="shared" si="100"/>
        <v>2.3244833598395905E-2</v>
      </c>
      <c r="Y434" s="36">
        <f t="shared" si="101"/>
        <v>2.9558657309571485E-2</v>
      </c>
      <c r="Z434" s="36">
        <f t="shared" si="102"/>
        <v>1.0914320503304988E-2</v>
      </c>
      <c r="AA434" s="46">
        <f t="shared" si="103"/>
        <v>1.9974653030713149E-2</v>
      </c>
      <c r="AB434" s="41">
        <f t="shared" si="90"/>
        <v>1019974.6530307132</v>
      </c>
      <c r="AC434" s="41">
        <f t="shared" si="91"/>
        <v>19974.653030713205</v>
      </c>
      <c r="AD434" s="98">
        <v>-8951.3710072269896</v>
      </c>
      <c r="AE434">
        <f t="shared" si="104"/>
        <v>724727.92601256259</v>
      </c>
    </row>
    <row r="435" spans="2:31">
      <c r="B435" s="112">
        <v>44089</v>
      </c>
      <c r="C435">
        <v>30.745691000000001</v>
      </c>
      <c r="D435">
        <v>272.13128699999999</v>
      </c>
      <c r="E435">
        <v>43.398814999999999</v>
      </c>
      <c r="F435">
        <v>55.012535</v>
      </c>
      <c r="G435">
        <v>55.769787000000001</v>
      </c>
      <c r="H435">
        <v>89.775313999999995</v>
      </c>
      <c r="I435">
        <v>241.19311500000001</v>
      </c>
      <c r="J435">
        <v>65.435378999999998</v>
      </c>
      <c r="K435">
        <v>292.49285900000001</v>
      </c>
      <c r="L435">
        <v>113.194878</v>
      </c>
      <c r="M435">
        <v>205.92439300000001</v>
      </c>
      <c r="O435" s="33">
        <v>430</v>
      </c>
      <c r="P435" s="36">
        <f t="shared" si="92"/>
        <v>-1.0695616441579943E-2</v>
      </c>
      <c r="Q435" s="36">
        <f t="shared" si="93"/>
        <v>2.3285095129493498E-2</v>
      </c>
      <c r="R435" s="36">
        <f t="shared" si="94"/>
        <v>2.9134071181563618E-4</v>
      </c>
      <c r="S435" s="36">
        <f t="shared" si="95"/>
        <v>1.1430489564802276E-2</v>
      </c>
      <c r="T435" s="36">
        <f t="shared" si="96"/>
        <v>2.017120508535412E-3</v>
      </c>
      <c r="U435" s="36">
        <f t="shared" si="97"/>
        <v>-3.1625892540438176E-2</v>
      </c>
      <c r="V435" s="36">
        <f t="shared" si="98"/>
        <v>3.8061096098316087E-2</v>
      </c>
      <c r="W435" s="36">
        <f t="shared" si="99"/>
        <v>3.3628686739244902E-3</v>
      </c>
      <c r="X435" s="36">
        <f t="shared" si="100"/>
        <v>-4.3518711969967594E-3</v>
      </c>
      <c r="Y435" s="36">
        <f t="shared" si="101"/>
        <v>1.5591121297564869E-3</v>
      </c>
      <c r="Z435" s="36">
        <f t="shared" si="102"/>
        <v>-1.17946736077231E-2</v>
      </c>
      <c r="AA435" s="46">
        <f t="shared" si="103"/>
        <v>1.9934893621131204E-2</v>
      </c>
      <c r="AB435" s="41">
        <f t="shared" si="90"/>
        <v>1019934.8936211312</v>
      </c>
      <c r="AC435" s="41">
        <f t="shared" si="91"/>
        <v>19934.893621131196</v>
      </c>
      <c r="AD435" s="98">
        <v>-8941.1519131031819</v>
      </c>
      <c r="AE435">
        <f t="shared" si="104"/>
        <v>744662.81963369378</v>
      </c>
    </row>
    <row r="436" spans="2:31">
      <c r="B436" s="112">
        <v>44090</v>
      </c>
      <c r="C436">
        <v>32.051136</v>
      </c>
      <c r="D436">
        <v>263.24069200000002</v>
      </c>
      <c r="E436">
        <v>43.051270000000002</v>
      </c>
      <c r="F436">
        <v>54.792377000000002</v>
      </c>
      <c r="G436">
        <v>56.350422000000002</v>
      </c>
      <c r="H436">
        <v>90.155113</v>
      </c>
      <c r="I436">
        <v>240.77250699999999</v>
      </c>
      <c r="J436">
        <v>66.498581000000001</v>
      </c>
      <c r="K436">
        <v>291.81686400000001</v>
      </c>
      <c r="L436">
        <v>109.85408</v>
      </c>
      <c r="M436">
        <v>205.57127399999999</v>
      </c>
      <c r="O436" s="33">
        <v>431</v>
      </c>
      <c r="P436" s="36">
        <f t="shared" si="92"/>
        <v>4.1582773004229169E-2</v>
      </c>
      <c r="Q436" s="36">
        <f t="shared" si="93"/>
        <v>-3.3215830276787567E-2</v>
      </c>
      <c r="R436" s="36">
        <f t="shared" si="94"/>
        <v>-8.040405566802326E-3</v>
      </c>
      <c r="S436" s="36">
        <f t="shared" si="95"/>
        <v>-4.0099899176093273E-3</v>
      </c>
      <c r="T436" s="36">
        <f t="shared" si="96"/>
        <v>1.0357458229846904E-2</v>
      </c>
      <c r="U436" s="36">
        <f t="shared" si="97"/>
        <v>4.2216268854725512E-3</v>
      </c>
      <c r="V436" s="36">
        <f t="shared" si="98"/>
        <v>-1.7453863411752756E-3</v>
      </c>
      <c r="W436" s="36">
        <f t="shared" si="99"/>
        <v>1.6117533590272258E-2</v>
      </c>
      <c r="X436" s="36">
        <f t="shared" si="100"/>
        <v>-2.3138252710349942E-3</v>
      </c>
      <c r="Y436" s="36">
        <f t="shared" si="101"/>
        <v>-2.9957977698010275E-2</v>
      </c>
      <c r="Z436" s="36">
        <f t="shared" si="102"/>
        <v>-1.7162712271211653E-3</v>
      </c>
      <c r="AA436" s="46">
        <f t="shared" si="103"/>
        <v>2.4465757268266584E-2</v>
      </c>
      <c r="AB436" s="41">
        <f t="shared" si="90"/>
        <v>1024465.7572682666</v>
      </c>
      <c r="AC436" s="41">
        <f t="shared" si="91"/>
        <v>24465.757268266636</v>
      </c>
      <c r="AD436" s="98">
        <v>-8916.3552599451505</v>
      </c>
      <c r="AE436">
        <f t="shared" si="104"/>
        <v>769128.57690196042</v>
      </c>
    </row>
    <row r="437" spans="2:31">
      <c r="B437" s="112">
        <v>44091</v>
      </c>
      <c r="C437">
        <v>32.042659999999998</v>
      </c>
      <c r="D437">
        <v>254.549927</v>
      </c>
      <c r="E437">
        <v>43.187125999999999</v>
      </c>
      <c r="F437">
        <v>55.012535</v>
      </c>
      <c r="G437">
        <v>56.912337999999998</v>
      </c>
      <c r="H437">
        <v>89.124245000000002</v>
      </c>
      <c r="I437">
        <v>229.28663599999999</v>
      </c>
      <c r="J437">
        <v>66.718238999999997</v>
      </c>
      <c r="K437">
        <v>290.35073899999998</v>
      </c>
      <c r="L437">
        <v>108.100426</v>
      </c>
      <c r="M437">
        <v>209.90412900000001</v>
      </c>
      <c r="O437" s="33">
        <v>432</v>
      </c>
      <c r="P437" s="36">
        <f t="shared" si="92"/>
        <v>-2.6448737876011804E-4</v>
      </c>
      <c r="Q437" s="36">
        <f t="shared" si="93"/>
        <v>-3.3571798796573245E-2</v>
      </c>
      <c r="R437" s="36">
        <f t="shared" si="94"/>
        <v>3.150710557895702E-3</v>
      </c>
      <c r="S437" s="36">
        <f t="shared" si="95"/>
        <v>4.0099899176092753E-3</v>
      </c>
      <c r="T437" s="36">
        <f t="shared" si="96"/>
        <v>9.9224248156469224E-3</v>
      </c>
      <c r="U437" s="36">
        <f t="shared" si="97"/>
        <v>-1.1500257174141652E-2</v>
      </c>
      <c r="V437" s="36">
        <f t="shared" si="98"/>
        <v>-4.8879626889908177E-2</v>
      </c>
      <c r="W437" s="36">
        <f t="shared" si="99"/>
        <v>3.2977547289965051E-3</v>
      </c>
      <c r="X437" s="36">
        <f t="shared" si="100"/>
        <v>-5.0367904087601362E-3</v>
      </c>
      <c r="Y437" s="36">
        <f t="shared" si="101"/>
        <v>-1.6092274264599506E-2</v>
      </c>
      <c r="Z437" s="36">
        <f t="shared" si="102"/>
        <v>2.085809198442239E-2</v>
      </c>
      <c r="AA437" s="46">
        <f t="shared" si="103"/>
        <v>-5.7999800502286189E-2</v>
      </c>
      <c r="AB437" s="41">
        <f t="shared" si="90"/>
        <v>942000.19949771382</v>
      </c>
      <c r="AC437" s="41">
        <f t="shared" si="91"/>
        <v>-57999.800502286176</v>
      </c>
      <c r="AD437" s="98">
        <v>-8915.0352742938558</v>
      </c>
      <c r="AE437">
        <f t="shared" si="104"/>
        <v>711128.77639967424</v>
      </c>
    </row>
    <row r="438" spans="2:31">
      <c r="B438" s="112">
        <v>44092</v>
      </c>
      <c r="C438">
        <v>31.525569999999998</v>
      </c>
      <c r="D438">
        <v>252.26234400000001</v>
      </c>
      <c r="E438">
        <v>42.744801000000002</v>
      </c>
      <c r="F438">
        <v>53.629958999999999</v>
      </c>
      <c r="G438">
        <v>55.526287000000004</v>
      </c>
      <c r="H438">
        <v>88.934357000000006</v>
      </c>
      <c r="I438">
        <v>224.50396699999999</v>
      </c>
      <c r="J438">
        <v>64.916945999999996</v>
      </c>
      <c r="K438">
        <v>293.24487299999998</v>
      </c>
      <c r="L438">
        <v>104.67145499999999</v>
      </c>
      <c r="M438">
        <v>211.84150700000001</v>
      </c>
      <c r="O438" s="33">
        <v>433</v>
      </c>
      <c r="P438" s="36">
        <f t="shared" si="92"/>
        <v>-1.6269177401848182E-2</v>
      </c>
      <c r="Q438" s="36">
        <f t="shared" si="93"/>
        <v>-9.0273999515167545E-3</v>
      </c>
      <c r="R438" s="36">
        <f t="shared" si="94"/>
        <v>-1.0294867625126814E-2</v>
      </c>
      <c r="S438" s="36">
        <f t="shared" si="95"/>
        <v>-2.5453219858989656E-2</v>
      </c>
      <c r="T438" s="36">
        <f t="shared" si="96"/>
        <v>-2.4655605921817689E-2</v>
      </c>
      <c r="U438" s="36">
        <f t="shared" si="97"/>
        <v>-2.1328716484655288E-3</v>
      </c>
      <c r="V438" s="36">
        <f t="shared" si="98"/>
        <v>-2.1079529033608879E-2</v>
      </c>
      <c r="W438" s="36">
        <f t="shared" si="99"/>
        <v>-2.7369664791281039E-2</v>
      </c>
      <c r="X438" s="36">
        <f t="shared" si="100"/>
        <v>9.9183669859058861E-3</v>
      </c>
      <c r="Y438" s="36">
        <f t="shared" si="101"/>
        <v>-3.2234220831596855E-2</v>
      </c>
      <c r="Z438" s="36">
        <f t="shared" si="102"/>
        <v>9.1874886777119982E-3</v>
      </c>
      <c r="AA438" s="46">
        <f t="shared" si="103"/>
        <v>-3.2697098624669185E-2</v>
      </c>
      <c r="AB438" s="41">
        <f t="shared" si="90"/>
        <v>967302.90137533087</v>
      </c>
      <c r="AC438" s="41">
        <f t="shared" si="91"/>
        <v>-32697.098624669132</v>
      </c>
      <c r="AD438" s="98">
        <v>-8863.7923618545756</v>
      </c>
      <c r="AE438">
        <f t="shared" si="104"/>
        <v>678431.67777500511</v>
      </c>
    </row>
    <row r="439" spans="2:31">
      <c r="B439" s="112">
        <v>44095</v>
      </c>
      <c r="C439">
        <v>30.881326999999999</v>
      </c>
      <c r="D439">
        <v>247.886978</v>
      </c>
      <c r="E439">
        <v>43.307186000000002</v>
      </c>
      <c r="F439">
        <v>52.749339999999997</v>
      </c>
      <c r="G439">
        <v>52.613697000000002</v>
      </c>
      <c r="H439">
        <v>86.185378999999998</v>
      </c>
      <c r="I439">
        <v>220.36134300000001</v>
      </c>
      <c r="J439">
        <v>64.003112999999999</v>
      </c>
      <c r="K439">
        <v>284.83850100000001</v>
      </c>
      <c r="L439">
        <v>107.845688</v>
      </c>
      <c r="M439">
        <v>204.43557699999999</v>
      </c>
      <c r="O439" s="33">
        <v>434</v>
      </c>
      <c r="P439" s="36">
        <f t="shared" si="92"/>
        <v>-2.0647265544511295E-2</v>
      </c>
      <c r="Q439" s="36">
        <f t="shared" si="93"/>
        <v>-1.7496685200421802E-2</v>
      </c>
      <c r="R439" s="36">
        <f t="shared" si="94"/>
        <v>1.3071005716333435E-2</v>
      </c>
      <c r="S439" s="36">
        <f t="shared" si="95"/>
        <v>-1.6556588067498032E-2</v>
      </c>
      <c r="T439" s="36">
        <f t="shared" si="96"/>
        <v>-5.3880063174969274E-2</v>
      </c>
      <c r="U439" s="36">
        <f t="shared" si="97"/>
        <v>-3.1397989688211468E-2</v>
      </c>
      <c r="V439" s="36">
        <f t="shared" si="98"/>
        <v>-1.8624710246347115E-2</v>
      </c>
      <c r="W439" s="36">
        <f t="shared" si="99"/>
        <v>-1.4176976224238424E-2</v>
      </c>
      <c r="X439" s="36">
        <f t="shared" si="100"/>
        <v>-2.9085647508280112E-2</v>
      </c>
      <c r="Y439" s="36">
        <f t="shared" si="101"/>
        <v>2.9874945978799639E-2</v>
      </c>
      <c r="Z439" s="36">
        <f t="shared" si="102"/>
        <v>-3.5585487626261812E-2</v>
      </c>
      <c r="AA439" s="46">
        <f t="shared" si="103"/>
        <v>-3.6990259621154598E-2</v>
      </c>
      <c r="AB439" s="41">
        <f t="shared" si="90"/>
        <v>963009.74037884537</v>
      </c>
      <c r="AC439" s="41">
        <f t="shared" si="91"/>
        <v>-36990.259621154633</v>
      </c>
      <c r="AD439" s="98">
        <v>-8854.1197964198655</v>
      </c>
      <c r="AE439">
        <f t="shared" si="104"/>
        <v>641441.41815385048</v>
      </c>
    </row>
    <row r="440" spans="2:31">
      <c r="B440" s="112">
        <v>44096</v>
      </c>
      <c r="C440">
        <v>30.118402</v>
      </c>
      <c r="D440">
        <v>254.479996</v>
      </c>
      <c r="E440">
        <v>43.698962999999999</v>
      </c>
      <c r="F440">
        <v>53.286513999999997</v>
      </c>
      <c r="G440">
        <v>52.220371</v>
      </c>
      <c r="H440">
        <v>85.244949000000005</v>
      </c>
      <c r="I440">
        <v>221.24844400000001</v>
      </c>
      <c r="J440">
        <v>64.758797000000001</v>
      </c>
      <c r="K440">
        <v>280.14495799999997</v>
      </c>
      <c r="L440">
        <v>109.540588</v>
      </c>
      <c r="M440">
        <v>207.65181000000001</v>
      </c>
      <c r="O440" s="33">
        <v>435</v>
      </c>
      <c r="P440" s="36">
        <f t="shared" si="92"/>
        <v>-2.5015349955814056E-2</v>
      </c>
      <c r="Q440" s="36">
        <f t="shared" si="93"/>
        <v>2.6249323306788846E-2</v>
      </c>
      <c r="R440" s="36">
        <f t="shared" si="94"/>
        <v>9.0057921744388265E-3</v>
      </c>
      <c r="S440" s="36">
        <f t="shared" si="95"/>
        <v>1.0132018089217218E-2</v>
      </c>
      <c r="T440" s="36">
        <f t="shared" si="96"/>
        <v>-7.5038172818242136E-3</v>
      </c>
      <c r="U440" s="36">
        <f t="shared" si="97"/>
        <v>-1.0971680972197997E-2</v>
      </c>
      <c r="V440" s="36">
        <f t="shared" si="98"/>
        <v>4.0175839364857274E-3</v>
      </c>
      <c r="W440" s="36">
        <f t="shared" si="99"/>
        <v>1.1737829553482791E-2</v>
      </c>
      <c r="X440" s="36">
        <f t="shared" si="100"/>
        <v>-1.6615180148511724E-2</v>
      </c>
      <c r="Y440" s="36">
        <f t="shared" si="101"/>
        <v>1.5593756663144163E-2</v>
      </c>
      <c r="Z440" s="36">
        <f t="shared" si="102"/>
        <v>1.5609787672595059E-2</v>
      </c>
      <c r="AA440" s="46">
        <f t="shared" si="103"/>
        <v>-3.4947616305670316E-2</v>
      </c>
      <c r="AB440" s="41">
        <f t="shared" si="90"/>
        <v>965052.38369432965</v>
      </c>
      <c r="AC440" s="41">
        <f t="shared" si="91"/>
        <v>-34947.616305670352</v>
      </c>
      <c r="AD440" s="98">
        <v>-8777.0385689844843</v>
      </c>
      <c r="AE440">
        <f t="shared" si="104"/>
        <v>606493.80184818013</v>
      </c>
    </row>
    <row r="441" spans="2:31">
      <c r="B441" s="112">
        <v>44097</v>
      </c>
      <c r="C441">
        <v>29.152038999999998</v>
      </c>
      <c r="D441">
        <v>248.75607299999999</v>
      </c>
      <c r="E441">
        <v>42.965964999999997</v>
      </c>
      <c r="F441">
        <v>53.233677</v>
      </c>
      <c r="G441">
        <v>50.918598000000003</v>
      </c>
      <c r="H441">
        <v>83.861435</v>
      </c>
      <c r="I441">
        <v>215.55122399999999</v>
      </c>
      <c r="J441">
        <v>64.424880999999999</v>
      </c>
      <c r="K441">
        <v>278.12670900000001</v>
      </c>
      <c r="L441">
        <v>104.945808</v>
      </c>
      <c r="M441">
        <v>204.76007100000001</v>
      </c>
      <c r="O441" s="33">
        <v>436</v>
      </c>
      <c r="P441" s="36">
        <f t="shared" si="92"/>
        <v>-3.2611488183144473E-2</v>
      </c>
      <c r="Q441" s="36">
        <f t="shared" si="93"/>
        <v>-2.2749441911525729E-2</v>
      </c>
      <c r="R441" s="36">
        <f t="shared" si="94"/>
        <v>-1.6916081187930299E-2</v>
      </c>
      <c r="S441" s="36">
        <f t="shared" si="95"/>
        <v>-9.9205613203231309E-4</v>
      </c>
      <c r="T441" s="36">
        <f t="shared" si="96"/>
        <v>-2.5244427878934168E-2</v>
      </c>
      <c r="U441" s="36">
        <f t="shared" si="97"/>
        <v>-1.6363011692157932E-2</v>
      </c>
      <c r="V441" s="36">
        <f t="shared" si="98"/>
        <v>-2.6087671421057876E-2</v>
      </c>
      <c r="W441" s="36">
        <f t="shared" si="99"/>
        <v>-5.1696429275564964E-3</v>
      </c>
      <c r="X441" s="36">
        <f t="shared" si="100"/>
        <v>-7.2303787272708035E-3</v>
      </c>
      <c r="Y441" s="36">
        <f t="shared" si="101"/>
        <v>-4.2851044604317386E-2</v>
      </c>
      <c r="Z441" s="36">
        <f t="shared" si="102"/>
        <v>-1.4023778292455923E-2</v>
      </c>
      <c r="AA441" s="46">
        <f t="shared" si="103"/>
        <v>-4.8058461352368145E-2</v>
      </c>
      <c r="AB441" s="41">
        <f t="shared" si="90"/>
        <v>951941.53864763188</v>
      </c>
      <c r="AC441" s="41">
        <f t="shared" si="91"/>
        <v>-48058.461352368118</v>
      </c>
      <c r="AD441" s="98">
        <v>-8756.481197422836</v>
      </c>
      <c r="AE441">
        <f t="shared" si="104"/>
        <v>558435.34049581201</v>
      </c>
    </row>
    <row r="442" spans="2:31">
      <c r="B442" s="112">
        <v>44098</v>
      </c>
      <c r="C442">
        <v>29.092697000000001</v>
      </c>
      <c r="D442">
        <v>249.26551799999999</v>
      </c>
      <c r="E442">
        <v>43.190289</v>
      </c>
      <c r="F442">
        <v>53.356960000000001</v>
      </c>
      <c r="G442">
        <v>50.853043</v>
      </c>
      <c r="H442">
        <v>83.789092999999994</v>
      </c>
      <c r="I442">
        <v>215.981033</v>
      </c>
      <c r="J442">
        <v>64.960892000000001</v>
      </c>
      <c r="K442">
        <v>278.621735</v>
      </c>
      <c r="L442">
        <v>106.023453</v>
      </c>
      <c r="M442">
        <v>206.64018200000001</v>
      </c>
      <c r="O442" s="33">
        <v>437</v>
      </c>
      <c r="P442" s="36">
        <f t="shared" si="92"/>
        <v>-2.0376784103884487E-3</v>
      </c>
      <c r="Q442" s="36">
        <f t="shared" si="93"/>
        <v>2.0458758692441718E-3</v>
      </c>
      <c r="R442" s="36">
        <f t="shared" si="94"/>
        <v>5.2073876590272034E-3</v>
      </c>
      <c r="S442" s="36">
        <f t="shared" si="95"/>
        <v>2.3132060834413644E-3</v>
      </c>
      <c r="T442" s="36">
        <f t="shared" si="96"/>
        <v>-1.2882765458517046E-3</v>
      </c>
      <c r="U442" s="36">
        <f t="shared" si="97"/>
        <v>-8.6300956344080245E-4</v>
      </c>
      <c r="V442" s="36">
        <f t="shared" si="98"/>
        <v>1.9920139695503913E-3</v>
      </c>
      <c r="W442" s="36">
        <f t="shared" si="99"/>
        <v>8.285517858558163E-3</v>
      </c>
      <c r="X442" s="36">
        <f t="shared" si="100"/>
        <v>1.7782757573373423E-3</v>
      </c>
      <c r="Y442" s="36">
        <f t="shared" si="101"/>
        <v>1.0216221716846278E-2</v>
      </c>
      <c r="Z442" s="36">
        <f t="shared" si="102"/>
        <v>9.1401212092707875E-3</v>
      </c>
      <c r="AA442" s="46">
        <f t="shared" si="103"/>
        <v>-9.055382632473E-3</v>
      </c>
      <c r="AB442" s="41">
        <f t="shared" si="90"/>
        <v>990944.61736752698</v>
      </c>
      <c r="AC442" s="41">
        <f t="shared" si="91"/>
        <v>-9055.382632473018</v>
      </c>
      <c r="AD442" s="98">
        <v>-8741.5412614926463</v>
      </c>
      <c r="AE442">
        <f t="shared" si="104"/>
        <v>549379.95786333899</v>
      </c>
    </row>
    <row r="443" spans="2:31">
      <c r="B443" s="112">
        <v>44099</v>
      </c>
      <c r="C443">
        <v>29.363956000000002</v>
      </c>
      <c r="D443">
        <v>254.549927</v>
      </c>
      <c r="E443">
        <v>43.370376999999998</v>
      </c>
      <c r="F443">
        <v>53.559508999999998</v>
      </c>
      <c r="G443">
        <v>51.546078000000001</v>
      </c>
      <c r="H443">
        <v>84.521538000000007</v>
      </c>
      <c r="I443">
        <v>220.36424299999999</v>
      </c>
      <c r="J443">
        <v>66.577659999999995</v>
      </c>
      <c r="K443">
        <v>287.98971599999999</v>
      </c>
      <c r="L443">
        <v>110.001053</v>
      </c>
      <c r="M443">
        <v>209.245575</v>
      </c>
      <c r="O443" s="33">
        <v>438</v>
      </c>
      <c r="P443" s="36">
        <f t="shared" si="92"/>
        <v>9.2807553321046111E-3</v>
      </c>
      <c r="Q443" s="36">
        <f t="shared" si="93"/>
        <v>2.0978327887431196E-2</v>
      </c>
      <c r="R443" s="36">
        <f t="shared" si="94"/>
        <v>4.1609721402150138E-3</v>
      </c>
      <c r="S443" s="36">
        <f t="shared" si="95"/>
        <v>3.7889250217432355E-3</v>
      </c>
      <c r="T443" s="36">
        <f t="shared" si="96"/>
        <v>1.3536162715729556E-2</v>
      </c>
      <c r="U443" s="36">
        <f t="shared" si="97"/>
        <v>8.7035455729156403E-3</v>
      </c>
      <c r="V443" s="36">
        <f t="shared" si="98"/>
        <v>2.0091233631394246E-2</v>
      </c>
      <c r="W443" s="36">
        <f t="shared" si="99"/>
        <v>2.4583658553618892E-2</v>
      </c>
      <c r="X443" s="36">
        <f t="shared" si="100"/>
        <v>3.3069697786990308E-2</v>
      </c>
      <c r="Y443" s="36">
        <f t="shared" si="101"/>
        <v>3.6829614118037479E-2</v>
      </c>
      <c r="Z443" s="36">
        <f t="shared" si="102"/>
        <v>1.252953264657487E-2</v>
      </c>
      <c r="AA443" s="46">
        <f t="shared" si="103"/>
        <v>2.1534193308902119E-2</v>
      </c>
      <c r="AB443" s="41">
        <f t="shared" si="90"/>
        <v>1021534.1933089021</v>
      </c>
      <c r="AC443" s="41">
        <f t="shared" si="91"/>
        <v>21534.193308902089</v>
      </c>
      <c r="AD443" s="98">
        <v>-8729.6483607919654</v>
      </c>
      <c r="AE443">
        <f t="shared" si="104"/>
        <v>570914.15117224108</v>
      </c>
    </row>
    <row r="444" spans="2:31">
      <c r="B444" s="112">
        <v>44102</v>
      </c>
      <c r="C444">
        <v>29.931913000000002</v>
      </c>
      <c r="D444">
        <v>256.547821</v>
      </c>
      <c r="E444">
        <v>43.364058999999997</v>
      </c>
      <c r="F444">
        <v>54.360869999999998</v>
      </c>
      <c r="G444">
        <v>52.960217</v>
      </c>
      <c r="H444">
        <v>86.954009999999997</v>
      </c>
      <c r="I444">
        <v>220.53883400000001</v>
      </c>
      <c r="J444">
        <v>67.060928000000004</v>
      </c>
      <c r="K444">
        <v>288.68463100000002</v>
      </c>
      <c r="L444">
        <v>112.626656</v>
      </c>
      <c r="M444">
        <v>211.77465799999999</v>
      </c>
      <c r="O444" s="33">
        <v>439</v>
      </c>
      <c r="P444" s="36">
        <f t="shared" si="92"/>
        <v>1.9157299811664908E-2</v>
      </c>
      <c r="Q444" s="36">
        <f t="shared" si="93"/>
        <v>7.8180903131350524E-3</v>
      </c>
      <c r="R444" s="36">
        <f t="shared" si="94"/>
        <v>-1.4568608046689401E-4</v>
      </c>
      <c r="S444" s="36">
        <f t="shared" si="95"/>
        <v>1.4851240077954565E-2</v>
      </c>
      <c r="T444" s="36">
        <f t="shared" si="96"/>
        <v>2.7064882958052542E-2</v>
      </c>
      <c r="U444" s="36">
        <f t="shared" si="97"/>
        <v>2.8372968736979247E-2</v>
      </c>
      <c r="V444" s="36">
        <f t="shared" si="98"/>
        <v>7.9197001895985248E-4</v>
      </c>
      <c r="W444" s="36">
        <f t="shared" si="99"/>
        <v>7.2324934561881493E-3</v>
      </c>
      <c r="X444" s="36">
        <f t="shared" si="100"/>
        <v>2.410078894550464E-3</v>
      </c>
      <c r="Y444" s="36">
        <f t="shared" si="101"/>
        <v>2.3588481009130496E-2</v>
      </c>
      <c r="Z444" s="36">
        <f t="shared" si="102"/>
        <v>1.2014213202233981E-2</v>
      </c>
      <c r="AA444" s="46">
        <f t="shared" si="103"/>
        <v>2.0553682908660789E-2</v>
      </c>
      <c r="AB444" s="41">
        <f t="shared" si="90"/>
        <v>1020553.6829086607</v>
      </c>
      <c r="AC444" s="41">
        <f t="shared" si="91"/>
        <v>20553.682908660732</v>
      </c>
      <c r="AD444" s="98">
        <v>-8665.5835834320169</v>
      </c>
      <c r="AE444">
        <f t="shared" si="104"/>
        <v>591467.83408090181</v>
      </c>
    </row>
    <row r="445" spans="2:31">
      <c r="B445" s="112">
        <v>44103</v>
      </c>
      <c r="C445">
        <v>29.058788</v>
      </c>
      <c r="D445">
        <v>261.51254299999999</v>
      </c>
      <c r="E445">
        <v>43.329310999999997</v>
      </c>
      <c r="F445">
        <v>54.519385999999997</v>
      </c>
      <c r="G445">
        <v>51.686554000000001</v>
      </c>
      <c r="H445">
        <v>86.221558000000002</v>
      </c>
      <c r="I445">
        <v>220.64909399999999</v>
      </c>
      <c r="J445">
        <v>67.640861999999998</v>
      </c>
      <c r="K445">
        <v>289.56054699999999</v>
      </c>
      <c r="L445">
        <v>111.77433000000001</v>
      </c>
      <c r="M445">
        <v>210.855301</v>
      </c>
      <c r="O445" s="33">
        <v>440</v>
      </c>
      <c r="P445" s="36">
        <f t="shared" si="92"/>
        <v>-2.9604285166727133E-2</v>
      </c>
      <c r="Q445" s="36">
        <f t="shared" si="93"/>
        <v>1.9167164056993903E-2</v>
      </c>
      <c r="R445" s="36">
        <f t="shared" si="94"/>
        <v>-8.0162997149114447E-4</v>
      </c>
      <c r="S445" s="36">
        <f t="shared" si="95"/>
        <v>2.9117512728007821E-3</v>
      </c>
      <c r="T445" s="36">
        <f t="shared" si="96"/>
        <v>-2.4343338733422176E-2</v>
      </c>
      <c r="U445" s="36">
        <f t="shared" si="97"/>
        <v>-8.4591189866739264E-3</v>
      </c>
      <c r="V445" s="36">
        <f t="shared" si="98"/>
        <v>4.9983236302649512E-4</v>
      </c>
      <c r="W445" s="36">
        <f t="shared" si="99"/>
        <v>8.610688591627752E-3</v>
      </c>
      <c r="X445" s="36">
        <f t="shared" si="100"/>
        <v>3.0295684366274112E-3</v>
      </c>
      <c r="Y445" s="36">
        <f t="shared" si="101"/>
        <v>-7.5964915656682877E-3</v>
      </c>
      <c r="Z445" s="36">
        <f t="shared" si="102"/>
        <v>-4.350654422711305E-3</v>
      </c>
      <c r="AA445" s="46">
        <f t="shared" si="103"/>
        <v>-3.0569691149396307E-2</v>
      </c>
      <c r="AB445" s="41">
        <f t="shared" si="90"/>
        <v>969430.30885060364</v>
      </c>
      <c r="AC445" s="41">
        <f t="shared" si="91"/>
        <v>-30569.691149396356</v>
      </c>
      <c r="AD445" s="98">
        <v>-8664.5111707105534</v>
      </c>
      <c r="AE445">
        <f t="shared" si="104"/>
        <v>560898.14293150546</v>
      </c>
    </row>
    <row r="446" spans="2:31">
      <c r="B446" s="112">
        <v>44104</v>
      </c>
      <c r="C446">
        <v>29.101177</v>
      </c>
      <c r="D446">
        <v>261.62240600000001</v>
      </c>
      <c r="E446">
        <v>44.204487</v>
      </c>
      <c r="F446">
        <v>54.316840999999997</v>
      </c>
      <c r="G446">
        <v>51.958145000000002</v>
      </c>
      <c r="H446">
        <v>87.053473999999994</v>
      </c>
      <c r="I446">
        <v>222.12855500000001</v>
      </c>
      <c r="J446">
        <v>68.361382000000006</v>
      </c>
      <c r="K446">
        <v>296.81503300000003</v>
      </c>
      <c r="L446">
        <v>113.45940400000001</v>
      </c>
      <c r="M446">
        <v>212.243942</v>
      </c>
      <c r="O446" s="33">
        <v>441</v>
      </c>
      <c r="P446" s="36">
        <f t="shared" si="92"/>
        <v>1.45766963600077E-3</v>
      </c>
      <c r="Q446" s="36">
        <f t="shared" si="93"/>
        <v>4.200178245600072E-4</v>
      </c>
      <c r="R446" s="36">
        <f t="shared" si="94"/>
        <v>1.9996965366151465E-2</v>
      </c>
      <c r="S446" s="36">
        <f t="shared" si="95"/>
        <v>-3.7220186588866129E-3</v>
      </c>
      <c r="T446" s="36">
        <f t="shared" si="96"/>
        <v>5.2408203072830013E-3</v>
      </c>
      <c r="U446" s="36">
        <f t="shared" si="97"/>
        <v>9.6023343076057123E-3</v>
      </c>
      <c r="V446" s="36">
        <f t="shared" si="98"/>
        <v>6.6826611918940236E-3</v>
      </c>
      <c r="W446" s="36">
        <f t="shared" si="99"/>
        <v>1.0595806656243129E-2</v>
      </c>
      <c r="X446" s="36">
        <f t="shared" si="100"/>
        <v>2.4744741783853004E-2</v>
      </c>
      <c r="Y446" s="36">
        <f t="shared" si="101"/>
        <v>1.4963171014708895E-2</v>
      </c>
      <c r="Z446" s="36">
        <f t="shared" si="102"/>
        <v>6.5641619981303368E-3</v>
      </c>
      <c r="AA446" s="46">
        <f t="shared" si="103"/>
        <v>1.1082536665585729E-2</v>
      </c>
      <c r="AB446" s="41">
        <f t="shared" si="90"/>
        <v>1011082.5366655857</v>
      </c>
      <c r="AC446" s="41">
        <f t="shared" si="91"/>
        <v>11082.536665585707</v>
      </c>
      <c r="AD446" s="98">
        <v>-8650.5292592718033</v>
      </c>
      <c r="AE446">
        <f t="shared" si="104"/>
        <v>571980.67959709116</v>
      </c>
    </row>
    <row r="447" spans="2:31">
      <c r="B447" s="112">
        <v>44105</v>
      </c>
      <c r="C447">
        <v>28.083950000000002</v>
      </c>
      <c r="D447">
        <v>266.34741200000002</v>
      </c>
      <c r="E447">
        <v>45.206046999999998</v>
      </c>
      <c r="F447">
        <v>54.528191</v>
      </c>
      <c r="G447">
        <v>51.068443000000002</v>
      </c>
      <c r="H447">
        <v>87.686462000000006</v>
      </c>
      <c r="I447">
        <v>222.51449600000001</v>
      </c>
      <c r="J447">
        <v>69.450951000000003</v>
      </c>
      <c r="K447">
        <v>298.05264299999999</v>
      </c>
      <c r="L447">
        <v>114.419518</v>
      </c>
      <c r="M447">
        <v>209.76359600000001</v>
      </c>
      <c r="O447" s="33">
        <v>442</v>
      </c>
      <c r="P447" s="36">
        <f t="shared" si="92"/>
        <v>-3.5580381314643507E-2</v>
      </c>
      <c r="Q447" s="36">
        <f t="shared" si="93"/>
        <v>1.7899251015013343E-2</v>
      </c>
      <c r="R447" s="36">
        <f t="shared" si="94"/>
        <v>2.2404561307481172E-2</v>
      </c>
      <c r="S447" s="36">
        <f t="shared" si="95"/>
        <v>3.8835078044755483E-3</v>
      </c>
      <c r="T447" s="36">
        <f t="shared" si="96"/>
        <v>-1.7271737997531827E-2</v>
      </c>
      <c r="U447" s="36">
        <f t="shared" si="97"/>
        <v>7.2449467848407128E-3</v>
      </c>
      <c r="V447" s="36">
        <f t="shared" si="98"/>
        <v>1.7359591971725832E-3</v>
      </c>
      <c r="W447" s="36">
        <f t="shared" si="99"/>
        <v>1.5812687867218834E-2</v>
      </c>
      <c r="X447" s="36">
        <f t="shared" si="100"/>
        <v>4.1609649861903027E-3</v>
      </c>
      <c r="Y447" s="36">
        <f t="shared" si="101"/>
        <v>8.4265773492144917E-3</v>
      </c>
      <c r="Z447" s="36">
        <f t="shared" si="102"/>
        <v>-1.175511969980618E-2</v>
      </c>
      <c r="AA447" s="46">
        <f t="shared" si="103"/>
        <v>-1.6277444368914581E-2</v>
      </c>
      <c r="AB447" s="41">
        <f t="shared" si="90"/>
        <v>983722.55563108542</v>
      </c>
      <c r="AC447" s="41">
        <f t="shared" si="91"/>
        <v>-16277.444368914585</v>
      </c>
      <c r="AD447" s="98">
        <v>-8569.1556152419653</v>
      </c>
      <c r="AE447">
        <f t="shared" si="104"/>
        <v>555703.23522817658</v>
      </c>
    </row>
    <row r="448" spans="2:31">
      <c r="B448" s="112">
        <v>44106</v>
      </c>
      <c r="C448">
        <v>27.956793000000001</v>
      </c>
      <c r="D448">
        <v>259.66449</v>
      </c>
      <c r="E448">
        <v>44.390895999999998</v>
      </c>
      <c r="F448">
        <v>55.206268000000001</v>
      </c>
      <c r="G448">
        <v>51.293213000000002</v>
      </c>
      <c r="H448">
        <v>88.518378999999996</v>
      </c>
      <c r="I448">
        <v>223.571213</v>
      </c>
      <c r="J448">
        <v>70.092383999999996</v>
      </c>
      <c r="K448">
        <v>297.01501500000001</v>
      </c>
      <c r="L448">
        <v>110.72603599999999</v>
      </c>
      <c r="M448">
        <v>215.27006499999999</v>
      </c>
      <c r="O448" s="33">
        <v>443</v>
      </c>
      <c r="P448" s="36">
        <f t="shared" si="92"/>
        <v>-4.5380275639560911E-3</v>
      </c>
      <c r="Q448" s="36">
        <f t="shared" si="93"/>
        <v>-2.5411142151628346E-2</v>
      </c>
      <c r="R448" s="36">
        <f t="shared" si="94"/>
        <v>-1.8196457707329129E-2</v>
      </c>
      <c r="S448" s="36">
        <f t="shared" si="95"/>
        <v>1.2358663573017329E-2</v>
      </c>
      <c r="T448" s="36">
        <f t="shared" si="96"/>
        <v>4.391690600637879E-3</v>
      </c>
      <c r="U448" s="36">
        <f t="shared" si="97"/>
        <v>9.4426824678319771E-3</v>
      </c>
      <c r="V448" s="36">
        <f t="shared" si="98"/>
        <v>4.7377396553360271E-3</v>
      </c>
      <c r="W448" s="36">
        <f t="shared" si="99"/>
        <v>9.1933809339825642E-3</v>
      </c>
      <c r="X448" s="36">
        <f t="shared" si="100"/>
        <v>-3.4874321859097866E-3</v>
      </c>
      <c r="Y448" s="36">
        <f t="shared" si="101"/>
        <v>-3.2812670001880734E-2</v>
      </c>
      <c r="Z448" s="36">
        <f t="shared" si="102"/>
        <v>2.5912192882276239E-2</v>
      </c>
      <c r="AA448" s="46">
        <f t="shared" si="103"/>
        <v>-1.8475157219510877E-2</v>
      </c>
      <c r="AB448" s="41">
        <f t="shared" si="90"/>
        <v>981524.84278048913</v>
      </c>
      <c r="AC448" s="41">
        <f t="shared" si="91"/>
        <v>-18475.157219510875</v>
      </c>
      <c r="AD448" s="98">
        <v>-8556.1488197137369</v>
      </c>
      <c r="AE448">
        <f t="shared" si="104"/>
        <v>537228.0780086657</v>
      </c>
    </row>
    <row r="449" spans="2:31">
      <c r="B449" s="112">
        <v>44109</v>
      </c>
      <c r="C449">
        <v>28.601040000000001</v>
      </c>
      <c r="D449">
        <v>264.369507</v>
      </c>
      <c r="E449">
        <v>44.801631999999998</v>
      </c>
      <c r="F449">
        <v>55.426425999999999</v>
      </c>
      <c r="G449">
        <v>52.520060999999998</v>
      </c>
      <c r="H449">
        <v>90.389328000000006</v>
      </c>
      <c r="I449">
        <v>223.59880100000001</v>
      </c>
      <c r="J449">
        <v>70.232971000000006</v>
      </c>
      <c r="K449">
        <v>302.88900799999999</v>
      </c>
      <c r="L449">
        <v>114.13539900000001</v>
      </c>
      <c r="M449">
        <v>217.348175</v>
      </c>
      <c r="O449" s="33">
        <v>444</v>
      </c>
      <c r="P449" s="36">
        <f t="shared" si="92"/>
        <v>2.2782869584734369E-2</v>
      </c>
      <c r="Q449" s="36">
        <f t="shared" si="93"/>
        <v>1.7957397653941991E-2</v>
      </c>
      <c r="R449" s="36">
        <f t="shared" si="94"/>
        <v>9.2101639603390951E-3</v>
      </c>
      <c r="S449" s="36">
        <f t="shared" si="95"/>
        <v>3.9799860719975906E-3</v>
      </c>
      <c r="T449" s="36">
        <f t="shared" si="96"/>
        <v>2.3636767666871707E-2</v>
      </c>
      <c r="U449" s="36">
        <f t="shared" si="97"/>
        <v>2.091600456261291E-2</v>
      </c>
      <c r="V449" s="36">
        <f t="shared" si="98"/>
        <v>1.2338931131906187E-4</v>
      </c>
      <c r="W449" s="36">
        <f t="shared" si="99"/>
        <v>2.0037297897774302E-3</v>
      </c>
      <c r="X449" s="36">
        <f t="shared" si="100"/>
        <v>1.9583735089998354E-2</v>
      </c>
      <c r="Y449" s="36">
        <f t="shared" si="101"/>
        <v>3.0326447871275294E-2</v>
      </c>
      <c r="Z449" s="36">
        <f t="shared" si="102"/>
        <v>9.6072046514937611E-3</v>
      </c>
      <c r="AA449" s="46">
        <f t="shared" si="103"/>
        <v>2.5193738210813645E-2</v>
      </c>
      <c r="AB449" s="41">
        <f t="shared" si="90"/>
        <v>1025193.7382108136</v>
      </c>
      <c r="AC449" s="41">
        <f t="shared" si="91"/>
        <v>25193.738210813608</v>
      </c>
      <c r="AD449" s="98">
        <v>-8384.889754245989</v>
      </c>
      <c r="AE449">
        <f t="shared" si="104"/>
        <v>562421.81621947931</v>
      </c>
    </row>
    <row r="450" spans="2:31">
      <c r="B450" s="112">
        <v>44110</v>
      </c>
      <c r="C450">
        <v>28.304348000000001</v>
      </c>
      <c r="D450">
        <v>258.38586400000003</v>
      </c>
      <c r="E450">
        <v>44.431969000000002</v>
      </c>
      <c r="F450">
        <v>54.360869999999998</v>
      </c>
      <c r="G450">
        <v>52.576241000000003</v>
      </c>
      <c r="H450">
        <v>89.458427</v>
      </c>
      <c r="I450">
        <v>221.466904</v>
      </c>
      <c r="J450">
        <v>70.962272999999996</v>
      </c>
      <c r="K450">
        <v>299.36645499999997</v>
      </c>
      <c r="L450">
        <v>110.86320499999999</v>
      </c>
      <c r="M450">
        <v>216.54377700000001</v>
      </c>
      <c r="O450" s="33">
        <v>445</v>
      </c>
      <c r="P450" s="36">
        <f t="shared" si="92"/>
        <v>-1.0427648377216782E-2</v>
      </c>
      <c r="Q450" s="36">
        <f t="shared" si="93"/>
        <v>-2.2893707750054098E-2</v>
      </c>
      <c r="R450" s="36">
        <f t="shared" si="94"/>
        <v>-8.2853344600179596E-3</v>
      </c>
      <c r="S450" s="36">
        <f t="shared" si="95"/>
        <v>-1.9411890063404734E-2</v>
      </c>
      <c r="T450" s="36">
        <f t="shared" si="96"/>
        <v>1.0691147886664938E-3</v>
      </c>
      <c r="U450" s="36">
        <f t="shared" si="97"/>
        <v>-1.0352192759298382E-2</v>
      </c>
      <c r="V450" s="36">
        <f t="shared" si="98"/>
        <v>-9.5802182984980108E-3</v>
      </c>
      <c r="W450" s="36">
        <f t="shared" si="99"/>
        <v>1.0330496484188203E-2</v>
      </c>
      <c r="X450" s="36">
        <f t="shared" si="100"/>
        <v>-1.1698003210033156E-2</v>
      </c>
      <c r="Y450" s="36">
        <f t="shared" si="101"/>
        <v>-2.9088400239525657E-2</v>
      </c>
      <c r="Z450" s="36">
        <f t="shared" si="102"/>
        <v>-3.7078305687138929E-3</v>
      </c>
      <c r="AA450" s="46">
        <f t="shared" si="103"/>
        <v>-4.9669472113668383E-3</v>
      </c>
      <c r="AB450" s="41">
        <f t="shared" si="90"/>
        <v>995033.05278863315</v>
      </c>
      <c r="AC450" s="41">
        <f t="shared" si="91"/>
        <v>-4966.9472113668453</v>
      </c>
      <c r="AD450" s="98">
        <v>-8379.1249757981859</v>
      </c>
      <c r="AE450">
        <f t="shared" si="104"/>
        <v>557454.86900811247</v>
      </c>
    </row>
    <row r="451" spans="2:31">
      <c r="B451" s="112">
        <v>44111</v>
      </c>
      <c r="C451">
        <v>28.397596</v>
      </c>
      <c r="D451">
        <v>257.846405</v>
      </c>
      <c r="E451">
        <v>44.514111</v>
      </c>
      <c r="F451">
        <v>54.633873000000001</v>
      </c>
      <c r="G451">
        <v>53.999760000000002</v>
      </c>
      <c r="H451">
        <v>91.019065999999995</v>
      </c>
      <c r="I451">
        <v>222.16529800000001</v>
      </c>
      <c r="J451">
        <v>71.023781</v>
      </c>
      <c r="K451">
        <v>307.66821299999998</v>
      </c>
      <c r="L451">
        <v>112.744209</v>
      </c>
      <c r="M451">
        <v>220.805328</v>
      </c>
      <c r="O451" s="33">
        <v>446</v>
      </c>
      <c r="P451" s="36">
        <f t="shared" si="92"/>
        <v>3.289061273188999E-3</v>
      </c>
      <c r="Q451" s="36">
        <f t="shared" si="93"/>
        <v>-2.0899863443639591E-3</v>
      </c>
      <c r="R451" s="36">
        <f t="shared" si="94"/>
        <v>1.8470071610090127E-3</v>
      </c>
      <c r="S451" s="36">
        <f t="shared" si="95"/>
        <v>5.0094814373772894E-3</v>
      </c>
      <c r="T451" s="36">
        <f t="shared" si="96"/>
        <v>2.6715276425065836E-2</v>
      </c>
      <c r="U451" s="36">
        <f t="shared" si="97"/>
        <v>1.7294986482181335E-2</v>
      </c>
      <c r="V451" s="36">
        <f t="shared" si="98"/>
        <v>3.1485296774983232E-3</v>
      </c>
      <c r="W451" s="36">
        <f t="shared" si="99"/>
        <v>8.6639500309715453E-4</v>
      </c>
      <c r="X451" s="36">
        <f t="shared" si="100"/>
        <v>2.735354686394743E-2</v>
      </c>
      <c r="Y451" s="36">
        <f t="shared" si="101"/>
        <v>1.6824561733550895E-2</v>
      </c>
      <c r="Z451" s="36">
        <f t="shared" si="102"/>
        <v>1.9488714311106128E-2</v>
      </c>
      <c r="AA451" s="46">
        <f t="shared" si="103"/>
        <v>1.3637507685261714E-2</v>
      </c>
      <c r="AB451" s="41">
        <f t="shared" si="90"/>
        <v>1013637.5076852618</v>
      </c>
      <c r="AC451" s="41">
        <f t="shared" si="91"/>
        <v>13637.507685261779</v>
      </c>
      <c r="AD451" s="98">
        <v>-8306.9005137163913</v>
      </c>
      <c r="AE451">
        <f t="shared" si="104"/>
        <v>571092.37669337424</v>
      </c>
    </row>
    <row r="452" spans="2:31">
      <c r="B452" s="112">
        <v>44112</v>
      </c>
      <c r="C452">
        <v>29.889526</v>
      </c>
      <c r="D452">
        <v>263.48043799999999</v>
      </c>
      <c r="E452">
        <v>44.662601000000002</v>
      </c>
      <c r="F452">
        <v>54.792377000000002</v>
      </c>
      <c r="G452">
        <v>55.507553000000001</v>
      </c>
      <c r="H452">
        <v>92.890006999999997</v>
      </c>
      <c r="I452">
        <v>223.810181</v>
      </c>
      <c r="J452">
        <v>72.289085</v>
      </c>
      <c r="K452">
        <v>306.94470200000001</v>
      </c>
      <c r="L452">
        <v>112.636475</v>
      </c>
      <c r="M452">
        <v>224.319885</v>
      </c>
      <c r="O452" s="33">
        <v>447</v>
      </c>
      <c r="P452" s="36">
        <f t="shared" si="92"/>
        <v>5.1203624326565556E-2</v>
      </c>
      <c r="Q452" s="36">
        <f t="shared" si="93"/>
        <v>2.1615047951066738E-2</v>
      </c>
      <c r="R452" s="36">
        <f t="shared" si="94"/>
        <v>3.3302447220983217E-3</v>
      </c>
      <c r="S452" s="36">
        <f t="shared" si="95"/>
        <v>2.8970034311771651E-3</v>
      </c>
      <c r="T452" s="36">
        <f t="shared" si="96"/>
        <v>2.7539499473109189E-2</v>
      </c>
      <c r="U452" s="36">
        <f t="shared" si="97"/>
        <v>2.0347071702523461E-2</v>
      </c>
      <c r="V452" s="36">
        <f t="shared" si="98"/>
        <v>7.3765959618519745E-3</v>
      </c>
      <c r="W452" s="36">
        <f t="shared" si="99"/>
        <v>1.7658384957588744E-2</v>
      </c>
      <c r="X452" s="36">
        <f t="shared" si="100"/>
        <v>-2.3543642398194914E-3</v>
      </c>
      <c r="Y452" s="36">
        <f t="shared" si="101"/>
        <v>-9.5601811382793503E-4</v>
      </c>
      <c r="Z452" s="36">
        <f t="shared" si="102"/>
        <v>1.5791646639020222E-2</v>
      </c>
      <c r="AA452" s="46">
        <f t="shared" si="103"/>
        <v>3.6964285441586142E-2</v>
      </c>
      <c r="AB452" s="41">
        <f t="shared" si="90"/>
        <v>1036964.2854415862</v>
      </c>
      <c r="AC452" s="41">
        <f t="shared" si="91"/>
        <v>36964.285441586166</v>
      </c>
      <c r="AD452" s="98">
        <v>-8246.2580661494285</v>
      </c>
      <c r="AE452">
        <f t="shared" si="104"/>
        <v>608056.66213496041</v>
      </c>
    </row>
    <row r="453" spans="2:31">
      <c r="B453" s="112">
        <v>44113</v>
      </c>
      <c r="C453">
        <v>29.448730000000001</v>
      </c>
      <c r="D453">
        <v>264.16973899999999</v>
      </c>
      <c r="E453">
        <v>45.111258999999997</v>
      </c>
      <c r="F453">
        <v>55.584941999999998</v>
      </c>
      <c r="G453">
        <v>55.545012999999997</v>
      </c>
      <c r="H453">
        <v>92.360664</v>
      </c>
      <c r="I453">
        <v>224.83935500000001</v>
      </c>
      <c r="J453">
        <v>72.535126000000005</v>
      </c>
      <c r="K453">
        <v>312.11416600000001</v>
      </c>
      <c r="L453">
        <v>114.595871</v>
      </c>
      <c r="M453">
        <v>224.86573799999999</v>
      </c>
      <c r="O453" s="33">
        <v>448</v>
      </c>
      <c r="P453" s="36">
        <f t="shared" si="92"/>
        <v>-1.4857332794714951E-2</v>
      </c>
      <c r="Q453" s="36">
        <f t="shared" si="93"/>
        <v>2.612721163231128E-3</v>
      </c>
      <c r="R453" s="36">
        <f t="shared" si="94"/>
        <v>9.9953758333095142E-3</v>
      </c>
      <c r="S453" s="36">
        <f t="shared" si="95"/>
        <v>1.436125879962155E-2</v>
      </c>
      <c r="T453" s="36">
        <f t="shared" si="96"/>
        <v>6.7463549506404318E-4</v>
      </c>
      <c r="U453" s="36">
        <f t="shared" si="97"/>
        <v>-5.7148990375051299E-3</v>
      </c>
      <c r="V453" s="36">
        <f t="shared" si="98"/>
        <v>4.5878830697292025E-3</v>
      </c>
      <c r="W453" s="36">
        <f t="shared" si="99"/>
        <v>3.3977915020249922E-3</v>
      </c>
      <c r="X453" s="36">
        <f t="shared" si="100"/>
        <v>1.6701429960513086E-2</v>
      </c>
      <c r="Y453" s="36">
        <f t="shared" si="101"/>
        <v>1.7246176432295188E-2</v>
      </c>
      <c r="Z453" s="36">
        <f t="shared" si="102"/>
        <v>2.4304129105747305E-3</v>
      </c>
      <c r="AA453" s="46">
        <f t="shared" si="103"/>
        <v>-1.1836259047402176E-2</v>
      </c>
      <c r="AB453" s="41">
        <f t="shared" ref="AB453:AB516" si="105">(P453*$AH$12+Q453*$AI$12+R453*$AJ$12+S453*$AK$12+T453*$AL$12+U453*$AM$12+V453*$AN$12+W453*$AO$12+X453*$AP$12+Y453*$AQ$12+Z453*$AR$12)+$AS$12</f>
        <v>988163.74095259781</v>
      </c>
      <c r="AC453" s="41">
        <f t="shared" ref="AC453:AC516" si="106">AB453-$AS$12</f>
        <v>-11836.259047402185</v>
      </c>
      <c r="AD453" s="98">
        <v>-8223.4931998618413</v>
      </c>
      <c r="AE453">
        <f t="shared" si="104"/>
        <v>596220.40308755822</v>
      </c>
    </row>
    <row r="454" spans="2:31">
      <c r="B454" s="112">
        <v>44116</v>
      </c>
      <c r="C454">
        <v>29.355481999999999</v>
      </c>
      <c r="D454">
        <v>275.45773300000002</v>
      </c>
      <c r="E454">
        <v>45.575702999999997</v>
      </c>
      <c r="F454">
        <v>55.558520999999999</v>
      </c>
      <c r="G454">
        <v>54.720878999999996</v>
      </c>
      <c r="H454">
        <v>93.492348000000007</v>
      </c>
      <c r="I454">
        <v>226.40147400000001</v>
      </c>
      <c r="J454">
        <v>72.833855</v>
      </c>
      <c r="K454">
        <v>314.14202899999998</v>
      </c>
      <c r="L454">
        <v>121.875046</v>
      </c>
      <c r="M454">
        <v>226.503311</v>
      </c>
      <c r="O454" s="33">
        <v>449</v>
      </c>
      <c r="P454" s="36">
        <f t="shared" ref="P454:P517" si="107">LN(C454/C453)</f>
        <v>-3.1714761575032872E-3</v>
      </c>
      <c r="Q454" s="36">
        <f t="shared" ref="Q454:Q517" si="108">LN(D454/D453)</f>
        <v>4.1842350285678176E-2</v>
      </c>
      <c r="R454" s="36">
        <f t="shared" ref="R454:R517" si="109">LN(E454/E453)</f>
        <v>1.0242884983920949E-2</v>
      </c>
      <c r="S454" s="36">
        <f t="shared" ref="S454:S517" si="110">LN(F454/F453)</f>
        <v>-4.754395766432198E-4</v>
      </c>
      <c r="T454" s="36">
        <f t="shared" ref="T454:T517" si="111">LN(G454/G453)</f>
        <v>-1.4948400296358693E-2</v>
      </c>
      <c r="U454" s="36">
        <f t="shared" ref="U454:U517" si="112">LN(H454/H453)</f>
        <v>1.2178419653536596E-2</v>
      </c>
      <c r="V454" s="36">
        <f t="shared" ref="V454:V517" si="113">LN(I454/I453)</f>
        <v>6.9236874854171166E-3</v>
      </c>
      <c r="W454" s="36">
        <f t="shared" ref="W454:W517" si="114">LN(J454/J453)</f>
        <v>4.1099472314857725E-3</v>
      </c>
      <c r="X454" s="36">
        <f t="shared" ref="X454:X517" si="115">LN(K454/K453)</f>
        <v>6.4761677527285207E-3</v>
      </c>
      <c r="Y454" s="36">
        <f t="shared" ref="Y454:Y517" si="116">LN(L454/L453)</f>
        <v>6.1584532790694251E-2</v>
      </c>
      <c r="Z454" s="36">
        <f t="shared" ref="Z454:Z517" si="117">LN(M454/M453)</f>
        <v>7.2560588216070507E-3</v>
      </c>
      <c r="AA454" s="46">
        <f t="shared" ref="AA454:AA517" si="118">P454*$AH$8+Q454*$AI$8+R454*$AJ$8+S454*$AK$8+T454*$AL$8+U454*$AM$8+V454*$AN$8+W454*$AO$8+X454*$AP$8+Y454*$AQ$8+Z454*$AR$8</f>
        <v>-5.5943645528734546E-3</v>
      </c>
      <c r="AB454" s="41">
        <f t="shared" si="105"/>
        <v>994405.63544712658</v>
      </c>
      <c r="AC454" s="41">
        <f t="shared" si="106"/>
        <v>-5594.3645528734196</v>
      </c>
      <c r="AD454" s="98">
        <v>-8182.9749519946054</v>
      </c>
      <c r="AE454">
        <f t="shared" si="104"/>
        <v>590626.03853468481</v>
      </c>
    </row>
    <row r="455" spans="2:31">
      <c r="B455" s="112">
        <v>44117</v>
      </c>
      <c r="C455">
        <v>29.007926999999999</v>
      </c>
      <c r="D455">
        <v>275.847351</v>
      </c>
      <c r="E455">
        <v>46.201279</v>
      </c>
      <c r="F455">
        <v>55.64658</v>
      </c>
      <c r="G455">
        <v>54.617863</v>
      </c>
      <c r="H455">
        <v>91.977356</v>
      </c>
      <c r="I455">
        <v>222.75340299999999</v>
      </c>
      <c r="J455">
        <v>72.333038000000002</v>
      </c>
      <c r="K455">
        <v>315.522491</v>
      </c>
      <c r="L455">
        <v>118.64202899999999</v>
      </c>
      <c r="M455">
        <v>227.17373699999999</v>
      </c>
      <c r="O455" s="33">
        <v>450</v>
      </c>
      <c r="P455" s="36">
        <f t="shared" si="107"/>
        <v>-1.1910171609180004E-2</v>
      </c>
      <c r="Q455" s="36">
        <f t="shared" si="108"/>
        <v>1.413439041912374E-3</v>
      </c>
      <c r="R455" s="36">
        <f t="shared" si="109"/>
        <v>1.3632736117999044E-2</v>
      </c>
      <c r="S455" s="36">
        <f t="shared" si="110"/>
        <v>1.583722646061488E-3</v>
      </c>
      <c r="T455" s="36">
        <f t="shared" si="111"/>
        <v>-1.8843463642941169E-3</v>
      </c>
      <c r="U455" s="36">
        <f t="shared" si="112"/>
        <v>-1.6337177054217236E-2</v>
      </c>
      <c r="V455" s="36">
        <f t="shared" si="113"/>
        <v>-1.6244513457707017E-2</v>
      </c>
      <c r="W455" s="36">
        <f t="shared" si="114"/>
        <v>-6.899906398574753E-3</v>
      </c>
      <c r="X455" s="36">
        <f t="shared" si="115"/>
        <v>4.3847609890560139E-3</v>
      </c>
      <c r="Y455" s="36">
        <f t="shared" si="116"/>
        <v>-2.6885506912612853E-2</v>
      </c>
      <c r="Z455" s="36">
        <f t="shared" si="117"/>
        <v>2.9555230575414575E-3</v>
      </c>
      <c r="AA455" s="46">
        <f t="shared" si="118"/>
        <v>-2.8599585145407447E-2</v>
      </c>
      <c r="AB455" s="41">
        <f t="shared" si="105"/>
        <v>971400.41485459253</v>
      </c>
      <c r="AC455" s="41">
        <f t="shared" si="106"/>
        <v>-28599.585145407473</v>
      </c>
      <c r="AD455" s="98">
        <v>-8019.5331699498929</v>
      </c>
      <c r="AE455">
        <f t="shared" ref="AE455:AE518" si="119">AE454+AC455</f>
        <v>562026.45338927733</v>
      </c>
    </row>
    <row r="456" spans="2:31">
      <c r="B456" s="112">
        <v>44118</v>
      </c>
      <c r="C456">
        <v>28.948591</v>
      </c>
      <c r="D456">
        <v>271.53192100000001</v>
      </c>
      <c r="E456">
        <v>45.477756999999997</v>
      </c>
      <c r="F456">
        <v>55.866740999999998</v>
      </c>
      <c r="G456">
        <v>55.039295000000003</v>
      </c>
      <c r="H456">
        <v>91.466269999999994</v>
      </c>
      <c r="I456">
        <v>219.160492</v>
      </c>
      <c r="J456">
        <v>72.262718000000007</v>
      </c>
      <c r="K456">
        <v>306.41153000000003</v>
      </c>
      <c r="L456">
        <v>118.730217</v>
      </c>
      <c r="M456">
        <v>228.370743</v>
      </c>
      <c r="O456" s="33">
        <v>451</v>
      </c>
      <c r="P456" s="36">
        <f t="shared" si="107"/>
        <v>-2.0476047484918702E-3</v>
      </c>
      <c r="Q456" s="36">
        <f t="shared" si="108"/>
        <v>-1.5767931420325496E-2</v>
      </c>
      <c r="R456" s="36">
        <f t="shared" si="109"/>
        <v>-1.5784132402745121E-2</v>
      </c>
      <c r="S456" s="36">
        <f t="shared" si="110"/>
        <v>3.9486096204345445E-3</v>
      </c>
      <c r="T456" s="36">
        <f t="shared" si="111"/>
        <v>7.6863942593010225E-3</v>
      </c>
      <c r="U456" s="36">
        <f t="shared" si="112"/>
        <v>-5.5721458796682971E-3</v>
      </c>
      <c r="V456" s="36">
        <f t="shared" si="113"/>
        <v>-1.6261041847931416E-2</v>
      </c>
      <c r="W456" s="36">
        <f t="shared" si="114"/>
        <v>-9.7264273155776848E-4</v>
      </c>
      <c r="X456" s="36">
        <f t="shared" si="115"/>
        <v>-2.9300898580029291E-2</v>
      </c>
      <c r="Y456" s="36">
        <f t="shared" si="116"/>
        <v>7.4303551104624619E-4</v>
      </c>
      <c r="Z456" s="36">
        <f t="shared" si="117"/>
        <v>5.2552881550158182E-3</v>
      </c>
      <c r="AA456" s="46">
        <f t="shared" si="118"/>
        <v>-1.899244647422231E-2</v>
      </c>
      <c r="AB456" s="41">
        <f t="shared" si="105"/>
        <v>981007.55352577765</v>
      </c>
      <c r="AC456" s="41">
        <f t="shared" si="106"/>
        <v>-18992.44647422235</v>
      </c>
      <c r="AD456" s="98">
        <v>-7996.310977460118</v>
      </c>
      <c r="AE456">
        <f t="shared" si="119"/>
        <v>543034.00691505498</v>
      </c>
    </row>
    <row r="457" spans="2:31">
      <c r="B457" s="112">
        <v>44119</v>
      </c>
      <c r="C457">
        <v>29.202898000000001</v>
      </c>
      <c r="D457">
        <v>266.43731700000001</v>
      </c>
      <c r="E457">
        <v>45.664169000000001</v>
      </c>
      <c r="F457">
        <v>54.862831</v>
      </c>
      <c r="G457">
        <v>55.516922000000001</v>
      </c>
      <c r="H457">
        <v>92.835266000000004</v>
      </c>
      <c r="I457">
        <v>220.17126500000001</v>
      </c>
      <c r="J457">
        <v>71.82338</v>
      </c>
      <c r="K457">
        <v>309.00106799999998</v>
      </c>
      <c r="L457">
        <v>118.25994900000001</v>
      </c>
      <c r="M457">
        <v>228.15048200000001</v>
      </c>
      <c r="O457" s="33">
        <v>452</v>
      </c>
      <c r="P457" s="36">
        <f t="shared" si="107"/>
        <v>8.746418211285684E-3</v>
      </c>
      <c r="Q457" s="36">
        <f t="shared" si="108"/>
        <v>-1.8940697521931622E-2</v>
      </c>
      <c r="R457" s="36">
        <f t="shared" si="109"/>
        <v>4.0905929491804154E-3</v>
      </c>
      <c r="S457" s="36">
        <f t="shared" si="110"/>
        <v>-1.8133141666780841E-2</v>
      </c>
      <c r="T457" s="36">
        <f t="shared" si="111"/>
        <v>8.640490503681356E-3</v>
      </c>
      <c r="U457" s="36">
        <f t="shared" si="112"/>
        <v>1.4856318714454891E-2</v>
      </c>
      <c r="V457" s="36">
        <f t="shared" si="113"/>
        <v>4.6014191659220632E-3</v>
      </c>
      <c r="W457" s="36">
        <f t="shared" si="114"/>
        <v>-6.0982893929034387E-3</v>
      </c>
      <c r="X457" s="36">
        <f t="shared" si="115"/>
        <v>8.4156654957240427E-3</v>
      </c>
      <c r="Y457" s="36">
        <f t="shared" si="116"/>
        <v>-3.9686762128509322E-3</v>
      </c>
      <c r="Z457" s="36">
        <f t="shared" si="117"/>
        <v>-9.6495411397833617E-4</v>
      </c>
      <c r="AA457" s="46">
        <f t="shared" si="118"/>
        <v>3.0469229027295791E-2</v>
      </c>
      <c r="AB457" s="41">
        <f t="shared" si="105"/>
        <v>1030469.2290272958</v>
      </c>
      <c r="AC457" s="41">
        <f t="shared" si="106"/>
        <v>30469.229027295834</v>
      </c>
      <c r="AD457" s="98">
        <v>-7993.6623447717866</v>
      </c>
      <c r="AE457">
        <f t="shared" si="119"/>
        <v>573503.23594235082</v>
      </c>
    </row>
    <row r="458" spans="2:31">
      <c r="B458" s="112">
        <v>44120</v>
      </c>
      <c r="C458">
        <v>28.906207999999999</v>
      </c>
      <c r="D458">
        <v>265.64813199999998</v>
      </c>
      <c r="E458">
        <v>45.721046000000001</v>
      </c>
      <c r="F458">
        <v>55.267913999999998</v>
      </c>
      <c r="G458">
        <v>55.413898000000003</v>
      </c>
      <c r="H458">
        <v>92.643585000000002</v>
      </c>
      <c r="I458">
        <v>223.03825399999999</v>
      </c>
      <c r="J458">
        <v>71.788216000000006</v>
      </c>
      <c r="K458">
        <v>314.075378</v>
      </c>
      <c r="L458">
        <v>116.60424</v>
      </c>
      <c r="M458">
        <v>229.893417</v>
      </c>
      <c r="O458" s="33">
        <v>453</v>
      </c>
      <c r="P458" s="36">
        <f t="shared" si="107"/>
        <v>-1.0211569186292966E-2</v>
      </c>
      <c r="Q458" s="36">
        <f t="shared" si="108"/>
        <v>-2.9663866214819962E-3</v>
      </c>
      <c r="R458" s="36">
        <f t="shared" si="109"/>
        <v>1.2447748214867642E-3</v>
      </c>
      <c r="S458" s="36">
        <f t="shared" si="110"/>
        <v>7.3564348779432244E-3</v>
      </c>
      <c r="T458" s="36">
        <f t="shared" si="111"/>
        <v>-1.8574464629453735E-3</v>
      </c>
      <c r="U458" s="36">
        <f t="shared" si="112"/>
        <v>-2.0668778915196679E-3</v>
      </c>
      <c r="V458" s="36">
        <f t="shared" si="113"/>
        <v>1.29375785804417E-2</v>
      </c>
      <c r="W458" s="36">
        <f t="shared" si="114"/>
        <v>-4.8970976832173562E-4</v>
      </c>
      <c r="X458" s="36">
        <f t="shared" si="115"/>
        <v>1.6288281221492947E-2</v>
      </c>
      <c r="Y458" s="36">
        <f t="shared" si="116"/>
        <v>-1.4099522247805222E-2</v>
      </c>
      <c r="Z458" s="36">
        <f t="shared" si="117"/>
        <v>7.6103771540223788E-3</v>
      </c>
      <c r="AA458" s="46">
        <f t="shared" si="118"/>
        <v>-3.592684817014905E-3</v>
      </c>
      <c r="AB458" s="41">
        <f t="shared" si="105"/>
        <v>996407.31518298504</v>
      </c>
      <c r="AC458" s="41">
        <f t="shared" si="106"/>
        <v>-3592.6848170149606</v>
      </c>
      <c r="AD458" s="98">
        <v>-7980.1278573778691</v>
      </c>
      <c r="AE458">
        <f t="shared" si="119"/>
        <v>569910.55112533586</v>
      </c>
    </row>
    <row r="459" spans="2:31">
      <c r="B459" s="112">
        <v>44123</v>
      </c>
      <c r="C459">
        <v>28.329775000000001</v>
      </c>
      <c r="D459">
        <v>261.12292500000001</v>
      </c>
      <c r="E459">
        <v>45.164977999999998</v>
      </c>
      <c r="F459">
        <v>54.422516000000002</v>
      </c>
      <c r="G459">
        <v>54.730240000000002</v>
      </c>
      <c r="H459">
        <v>91.082954000000001</v>
      </c>
      <c r="I459">
        <v>220.17126500000001</v>
      </c>
      <c r="J459">
        <v>70.988647</v>
      </c>
      <c r="K459">
        <v>308.66784699999999</v>
      </c>
      <c r="L459">
        <v>113.625969</v>
      </c>
      <c r="M459">
        <v>228.08341999999999</v>
      </c>
      <c r="O459" s="33">
        <v>454</v>
      </c>
      <c r="P459" s="36">
        <f t="shared" si="107"/>
        <v>-2.0143010038620096E-2</v>
      </c>
      <c r="Q459" s="36">
        <f t="shared" si="108"/>
        <v>-1.7181347604131252E-2</v>
      </c>
      <c r="R459" s="36">
        <f t="shared" si="109"/>
        <v>-1.2236753556261755E-2</v>
      </c>
      <c r="S459" s="36">
        <f t="shared" si="110"/>
        <v>-1.5414557850115666E-2</v>
      </c>
      <c r="T459" s="36">
        <f t="shared" si="111"/>
        <v>-1.2414038407768698E-2</v>
      </c>
      <c r="U459" s="36">
        <f t="shared" si="112"/>
        <v>-1.6989037566947147E-2</v>
      </c>
      <c r="V459" s="36">
        <f t="shared" si="113"/>
        <v>-1.2937578580441696E-2</v>
      </c>
      <c r="W459" s="36">
        <f t="shared" si="114"/>
        <v>-1.1200377174651331E-2</v>
      </c>
      <c r="X459" s="36">
        <f t="shared" si="115"/>
        <v>-1.7367244479104579E-2</v>
      </c>
      <c r="Y459" s="36">
        <f t="shared" si="116"/>
        <v>-2.58735563775302E-2</v>
      </c>
      <c r="Z459" s="36">
        <f t="shared" si="117"/>
        <v>-7.9043579397072E-3</v>
      </c>
      <c r="AA459" s="46">
        <f t="shared" si="118"/>
        <v>-2.007913525271637E-2</v>
      </c>
      <c r="AB459" s="41">
        <f t="shared" si="105"/>
        <v>979920.86474728363</v>
      </c>
      <c r="AC459" s="41">
        <f t="shared" si="106"/>
        <v>-20079.135252716369</v>
      </c>
      <c r="AD459" s="98">
        <v>-7958.3215444461675</v>
      </c>
      <c r="AE459">
        <f t="shared" si="119"/>
        <v>549831.41587261949</v>
      </c>
    </row>
    <row r="460" spans="2:31">
      <c r="B460" s="112">
        <v>44124</v>
      </c>
      <c r="C460">
        <v>28.567132999999998</v>
      </c>
      <c r="D460">
        <v>267.27642800000001</v>
      </c>
      <c r="E460">
        <v>45.465125999999998</v>
      </c>
      <c r="F460">
        <v>55.003731000000002</v>
      </c>
      <c r="G460">
        <v>55.704224000000004</v>
      </c>
      <c r="H460">
        <v>91.603179999999995</v>
      </c>
      <c r="I460">
        <v>224.03071600000001</v>
      </c>
      <c r="J460">
        <v>70.821686</v>
      </c>
      <c r="K460">
        <v>307.89669800000001</v>
      </c>
      <c r="L460">
        <v>115.12490099999999</v>
      </c>
      <c r="M460">
        <v>228.753815</v>
      </c>
      <c r="O460" s="33">
        <v>455</v>
      </c>
      <c r="P460" s="36">
        <f t="shared" si="107"/>
        <v>8.343489489730873E-3</v>
      </c>
      <c r="Q460" s="36">
        <f t="shared" si="108"/>
        <v>2.3292160237675042E-2</v>
      </c>
      <c r="R460" s="36">
        <f t="shared" si="109"/>
        <v>6.623607037779416E-3</v>
      </c>
      <c r="S460" s="36">
        <f t="shared" si="110"/>
        <v>1.0623054006364666E-2</v>
      </c>
      <c r="T460" s="36">
        <f t="shared" si="111"/>
        <v>1.7639588577624543E-2</v>
      </c>
      <c r="U460" s="36">
        <f t="shared" si="112"/>
        <v>5.6953135391869482E-3</v>
      </c>
      <c r="V460" s="36">
        <f t="shared" si="113"/>
        <v>1.7377446685441996E-2</v>
      </c>
      <c r="W460" s="36">
        <f t="shared" si="114"/>
        <v>-2.354709612664391E-3</v>
      </c>
      <c r="X460" s="36">
        <f t="shared" si="115"/>
        <v>-2.5014393330146998E-3</v>
      </c>
      <c r="Y460" s="36">
        <f t="shared" si="116"/>
        <v>1.3105554126163273E-2</v>
      </c>
      <c r="Z460" s="36">
        <f t="shared" si="117"/>
        <v>2.9349423815049646E-3</v>
      </c>
      <c r="AA460" s="46">
        <f t="shared" si="118"/>
        <v>2.4943381290442847E-2</v>
      </c>
      <c r="AB460" s="41">
        <f t="shared" si="105"/>
        <v>1024943.3812904429</v>
      </c>
      <c r="AC460" s="41">
        <f t="shared" si="106"/>
        <v>24943.381290442892</v>
      </c>
      <c r="AD460" s="98">
        <v>-7819.772965139593</v>
      </c>
      <c r="AE460">
        <f t="shared" si="119"/>
        <v>574774.79716306238</v>
      </c>
    </row>
    <row r="461" spans="2:31">
      <c r="B461" s="112">
        <v>44125</v>
      </c>
      <c r="C461">
        <v>28.109380999999999</v>
      </c>
      <c r="D461">
        <v>278.43460099999999</v>
      </c>
      <c r="E461">
        <v>45.623092999999997</v>
      </c>
      <c r="F461">
        <v>54.228783</v>
      </c>
      <c r="G461">
        <v>54.936278999999999</v>
      </c>
      <c r="H461">
        <v>90.690498000000005</v>
      </c>
      <c r="I461">
        <v>222.13774100000001</v>
      </c>
      <c r="J461">
        <v>70.584457</v>
      </c>
      <c r="K461">
        <v>307.306488</v>
      </c>
      <c r="L461">
        <v>114.497879</v>
      </c>
      <c r="M461">
        <v>226.38838200000001</v>
      </c>
      <c r="O461" s="33">
        <v>456</v>
      </c>
      <c r="P461" s="36">
        <f t="shared" si="107"/>
        <v>-1.6153497147024763E-2</v>
      </c>
      <c r="Q461" s="36">
        <f t="shared" si="108"/>
        <v>4.0899772241646599E-2</v>
      </c>
      <c r="R461" s="36">
        <f t="shared" si="109"/>
        <v>3.4684432322291217E-3</v>
      </c>
      <c r="S461" s="36">
        <f t="shared" si="110"/>
        <v>-1.4189200147239414E-2</v>
      </c>
      <c r="T461" s="36">
        <f t="shared" si="111"/>
        <v>-1.3882028944928156E-2</v>
      </c>
      <c r="U461" s="36">
        <f t="shared" si="112"/>
        <v>-1.0013398556424595E-2</v>
      </c>
      <c r="V461" s="36">
        <f t="shared" si="113"/>
        <v>-8.4855230296269797E-3</v>
      </c>
      <c r="W461" s="36">
        <f t="shared" si="114"/>
        <v>-3.3552887806233343E-3</v>
      </c>
      <c r="X461" s="36">
        <f t="shared" si="115"/>
        <v>-1.9187487792896205E-3</v>
      </c>
      <c r="Y461" s="36">
        <f t="shared" si="116"/>
        <v>-5.4613358349923646E-3</v>
      </c>
      <c r="Z461" s="36">
        <f t="shared" si="117"/>
        <v>-1.0394352854302607E-2</v>
      </c>
      <c r="AA461" s="46">
        <f t="shared" si="118"/>
        <v>-1.228120190610117E-2</v>
      </c>
      <c r="AB461" s="41">
        <f t="shared" si="105"/>
        <v>987718.7980938988</v>
      </c>
      <c r="AC461" s="41">
        <f t="shared" si="106"/>
        <v>-12281.201906101196</v>
      </c>
      <c r="AD461" s="98">
        <v>-7802.3143023950979</v>
      </c>
      <c r="AE461">
        <f t="shared" si="119"/>
        <v>562493.59525696118</v>
      </c>
    </row>
    <row r="462" spans="2:31">
      <c r="B462" s="112">
        <v>44126</v>
      </c>
      <c r="C462">
        <v>29.550453000000001</v>
      </c>
      <c r="D462">
        <v>277.82522599999999</v>
      </c>
      <c r="E462">
        <v>45.354537999999998</v>
      </c>
      <c r="F462">
        <v>54.219974999999998</v>
      </c>
      <c r="G462">
        <v>55.704224000000004</v>
      </c>
      <c r="H462">
        <v>93.893935999999997</v>
      </c>
      <c r="I462">
        <v>216.651825</v>
      </c>
      <c r="J462">
        <v>71.559792000000002</v>
      </c>
      <c r="K462">
        <v>310.10543799999999</v>
      </c>
      <c r="L462">
        <v>113.40062</v>
      </c>
      <c r="M462">
        <v>226.84809899999999</v>
      </c>
      <c r="O462" s="33">
        <v>457</v>
      </c>
      <c r="P462" s="36">
        <f t="shared" si="107"/>
        <v>4.9995709641087183E-2</v>
      </c>
      <c r="Q462" s="36">
        <f t="shared" si="108"/>
        <v>-2.190973405557422E-3</v>
      </c>
      <c r="R462" s="36">
        <f t="shared" si="109"/>
        <v>-5.9037760618396292E-3</v>
      </c>
      <c r="S462" s="36">
        <f t="shared" si="110"/>
        <v>-1.624361621433583E-4</v>
      </c>
      <c r="T462" s="36">
        <f t="shared" si="111"/>
        <v>1.3882028944928097E-2</v>
      </c>
      <c r="U462" s="36">
        <f t="shared" si="112"/>
        <v>3.4713216110885341E-2</v>
      </c>
      <c r="V462" s="36">
        <f t="shared" si="113"/>
        <v>-2.5006072549298569E-2</v>
      </c>
      <c r="W462" s="36">
        <f t="shared" si="114"/>
        <v>1.372338753054971E-2</v>
      </c>
      <c r="X462" s="36">
        <f t="shared" si="115"/>
        <v>9.0667803987281147E-3</v>
      </c>
      <c r="Y462" s="36">
        <f t="shared" si="116"/>
        <v>-9.6294401544155615E-3</v>
      </c>
      <c r="Z462" s="36">
        <f t="shared" si="117"/>
        <v>2.0285973301982412E-3</v>
      </c>
      <c r="AA462" s="46">
        <f t="shared" si="118"/>
        <v>1.7886417213808275E-2</v>
      </c>
      <c r="AB462" s="41">
        <f t="shared" si="105"/>
        <v>1017886.4172138083</v>
      </c>
      <c r="AC462" s="41">
        <f t="shared" si="106"/>
        <v>17886.417213808279</v>
      </c>
      <c r="AD462" s="98">
        <v>-7756.7038983039092</v>
      </c>
      <c r="AE462">
        <f t="shared" si="119"/>
        <v>580380.01247076946</v>
      </c>
    </row>
    <row r="463" spans="2:31">
      <c r="B463" s="112">
        <v>44127</v>
      </c>
      <c r="C463">
        <v>28.957069000000001</v>
      </c>
      <c r="D463">
        <v>284.488159</v>
      </c>
      <c r="E463">
        <v>45.449325999999999</v>
      </c>
      <c r="F463">
        <v>53.999817</v>
      </c>
      <c r="G463">
        <v>56.022644</v>
      </c>
      <c r="H463">
        <v>94.742690999999994</v>
      </c>
      <c r="I463">
        <v>218.443726</v>
      </c>
      <c r="J463">
        <v>71.700362999999996</v>
      </c>
      <c r="K463">
        <v>314.74182100000002</v>
      </c>
      <c r="L463">
        <v>112.705032</v>
      </c>
      <c r="M463">
        <v>229.38583399999999</v>
      </c>
      <c r="O463" s="33">
        <v>458</v>
      </c>
      <c r="P463" s="36">
        <f t="shared" si="107"/>
        <v>-2.0284719851795866E-2</v>
      </c>
      <c r="Q463" s="36">
        <f t="shared" si="108"/>
        <v>2.369939978049931E-2</v>
      </c>
      <c r="R463" s="36">
        <f t="shared" si="109"/>
        <v>2.0877533235695348E-3</v>
      </c>
      <c r="S463" s="36">
        <f t="shared" si="110"/>
        <v>-4.0687253162992477E-3</v>
      </c>
      <c r="T463" s="36">
        <f t="shared" si="111"/>
        <v>5.6999872603216793E-3</v>
      </c>
      <c r="U463" s="36">
        <f t="shared" si="112"/>
        <v>8.998896356257587E-3</v>
      </c>
      <c r="V463" s="36">
        <f t="shared" si="113"/>
        <v>8.2368625786476603E-3</v>
      </c>
      <c r="W463" s="36">
        <f t="shared" si="114"/>
        <v>1.9624583697317199E-3</v>
      </c>
      <c r="X463" s="36">
        <f t="shared" si="115"/>
        <v>1.4840324652619259E-2</v>
      </c>
      <c r="Y463" s="36">
        <f t="shared" si="116"/>
        <v>-6.1527890898901974E-3</v>
      </c>
      <c r="Z463" s="36">
        <f t="shared" si="117"/>
        <v>1.1124824302868399E-2</v>
      </c>
      <c r="AA463" s="46">
        <f t="shared" si="118"/>
        <v>4.9903112020534442E-4</v>
      </c>
      <c r="AB463" s="41">
        <f t="shared" si="105"/>
        <v>1000499.0311202053</v>
      </c>
      <c r="AC463" s="41">
        <f t="shared" si="106"/>
        <v>499.03112020529807</v>
      </c>
      <c r="AD463" s="98">
        <v>-7739.6099781286903</v>
      </c>
      <c r="AE463">
        <f t="shared" si="119"/>
        <v>580879.04359097476</v>
      </c>
    </row>
    <row r="464" spans="2:31">
      <c r="B464" s="112">
        <v>44130</v>
      </c>
      <c r="C464">
        <v>28.270443</v>
      </c>
      <c r="D464">
        <v>276.816284</v>
      </c>
      <c r="E464">
        <v>44.915367000000003</v>
      </c>
      <c r="F464">
        <v>53.506667999999998</v>
      </c>
      <c r="G464">
        <v>54.786437999999997</v>
      </c>
      <c r="H464">
        <v>92.397171</v>
      </c>
      <c r="I464">
        <v>217.89233400000001</v>
      </c>
      <c r="J464">
        <v>72.702072000000001</v>
      </c>
      <c r="K464">
        <v>307.56341600000002</v>
      </c>
      <c r="L464">
        <v>112.71483600000001</v>
      </c>
      <c r="M464">
        <v>224.32946799999999</v>
      </c>
      <c r="O464" s="33">
        <v>459</v>
      </c>
      <c r="P464" s="36">
        <f t="shared" si="107"/>
        <v>-2.3997511927430742E-2</v>
      </c>
      <c r="Q464" s="36">
        <f t="shared" si="108"/>
        <v>-2.7337580820692792E-2</v>
      </c>
      <c r="R464" s="36">
        <f t="shared" si="109"/>
        <v>-1.1818005393146817E-2</v>
      </c>
      <c r="S464" s="36">
        <f t="shared" si="110"/>
        <v>-9.1743760200240238E-3</v>
      </c>
      <c r="T464" s="36">
        <f t="shared" si="111"/>
        <v>-2.2313284574205512E-2</v>
      </c>
      <c r="U464" s="36">
        <f t="shared" si="112"/>
        <v>-2.5068339849601155E-2</v>
      </c>
      <c r="V464" s="36">
        <f t="shared" si="113"/>
        <v>-2.5273743981045734E-3</v>
      </c>
      <c r="W464" s="36">
        <f t="shared" si="114"/>
        <v>1.3874074466829622E-2</v>
      </c>
      <c r="X464" s="36">
        <f t="shared" si="115"/>
        <v>-2.307139000566959E-2</v>
      </c>
      <c r="Y464" s="36">
        <f t="shared" si="116"/>
        <v>8.6984346971453718E-5</v>
      </c>
      <c r="Z464" s="36">
        <f t="shared" si="117"/>
        <v>-2.228963987481478E-2</v>
      </c>
      <c r="AA464" s="46">
        <f t="shared" si="118"/>
        <v>-1.7641249554063852E-2</v>
      </c>
      <c r="AB464" s="41">
        <f t="shared" si="105"/>
        <v>982358.75044593611</v>
      </c>
      <c r="AC464" s="41">
        <f t="shared" si="106"/>
        <v>-17641.249554063892</v>
      </c>
      <c r="AD464" s="98">
        <v>-7698.0981048048707</v>
      </c>
      <c r="AE464">
        <f t="shared" si="119"/>
        <v>563237.79403691087</v>
      </c>
    </row>
    <row r="465" spans="2:31">
      <c r="B465" s="112">
        <v>44131</v>
      </c>
      <c r="C465">
        <v>27.821162999999999</v>
      </c>
      <c r="D465">
        <v>282.98974600000003</v>
      </c>
      <c r="E465">
        <v>45.139693999999999</v>
      </c>
      <c r="F465">
        <v>53.709206000000002</v>
      </c>
      <c r="G465">
        <v>53.709426999999998</v>
      </c>
      <c r="H465">
        <v>90.653998999999999</v>
      </c>
      <c r="I465">
        <v>217.010223</v>
      </c>
      <c r="J465">
        <v>72.974463999999998</v>
      </c>
      <c r="K465">
        <v>305.13583399999999</v>
      </c>
      <c r="L465">
        <v>114.233368</v>
      </c>
      <c r="M465">
        <v>218.83253500000001</v>
      </c>
      <c r="O465" s="33">
        <v>460</v>
      </c>
      <c r="P465" s="36">
        <f t="shared" si="107"/>
        <v>-1.6019851825876955E-2</v>
      </c>
      <c r="Q465" s="36">
        <f t="shared" si="108"/>
        <v>2.2056612278353937E-2</v>
      </c>
      <c r="R465" s="36">
        <f t="shared" si="109"/>
        <v>4.9820068189203705E-3</v>
      </c>
      <c r="S465" s="36">
        <f t="shared" si="110"/>
        <v>3.7781390640820381E-3</v>
      </c>
      <c r="T465" s="36">
        <f t="shared" si="111"/>
        <v>-1.9854146117416639E-2</v>
      </c>
      <c r="U465" s="36">
        <f t="shared" si="112"/>
        <v>-1.9046310341009339E-2</v>
      </c>
      <c r="V465" s="36">
        <f t="shared" si="113"/>
        <v>-4.0565970260156075E-3</v>
      </c>
      <c r="W465" s="36">
        <f t="shared" si="114"/>
        <v>3.7396869109512345E-3</v>
      </c>
      <c r="X465" s="36">
        <f t="shared" si="115"/>
        <v>-7.9242620359151941E-3</v>
      </c>
      <c r="Y465" s="36">
        <f t="shared" si="116"/>
        <v>1.3382389776911323E-2</v>
      </c>
      <c r="Z465" s="36">
        <f t="shared" si="117"/>
        <v>-2.4809053582096247E-2</v>
      </c>
      <c r="AA465" s="46">
        <f t="shared" si="118"/>
        <v>-1.4941724692765449E-2</v>
      </c>
      <c r="AB465" s="41">
        <f t="shared" si="105"/>
        <v>985058.27530723461</v>
      </c>
      <c r="AC465" s="41">
        <f t="shared" si="106"/>
        <v>-14941.724692765391</v>
      </c>
      <c r="AD465" s="98">
        <v>-7692.6460139292758</v>
      </c>
      <c r="AE465">
        <f t="shared" si="119"/>
        <v>548296.06934414548</v>
      </c>
    </row>
    <row r="466" spans="2:31">
      <c r="B466" s="112">
        <v>44132</v>
      </c>
      <c r="C466">
        <v>26.761552999999999</v>
      </c>
      <c r="D466">
        <v>267.38632200000001</v>
      </c>
      <c r="E466">
        <v>44.245556000000001</v>
      </c>
      <c r="F466">
        <v>51.393169</v>
      </c>
      <c r="G466">
        <v>52.360850999999997</v>
      </c>
      <c r="H466">
        <v>88.107697000000002</v>
      </c>
      <c r="I466">
        <v>211.469177</v>
      </c>
      <c r="J466">
        <v>70.435080999999997</v>
      </c>
      <c r="K466">
        <v>293.22586100000001</v>
      </c>
      <c r="L466">
        <v>108.942978</v>
      </c>
      <c r="M466">
        <v>213.910202</v>
      </c>
      <c r="O466" s="33">
        <v>461</v>
      </c>
      <c r="P466" s="36">
        <f t="shared" si="107"/>
        <v>-3.8830722122970486E-2</v>
      </c>
      <c r="Q466" s="36">
        <f t="shared" si="108"/>
        <v>-5.6716152244168726E-2</v>
      </c>
      <c r="R466" s="36">
        <f t="shared" si="109"/>
        <v>-2.0007055424315287E-2</v>
      </c>
      <c r="S466" s="36">
        <f t="shared" si="110"/>
        <v>-4.4079155917098885E-2</v>
      </c>
      <c r="T466" s="36">
        <f t="shared" si="111"/>
        <v>-2.5429341681661069E-2</v>
      </c>
      <c r="U466" s="36">
        <f t="shared" si="112"/>
        <v>-2.8490155200082877E-2</v>
      </c>
      <c r="V466" s="36">
        <f t="shared" si="113"/>
        <v>-2.5865210388531762E-2</v>
      </c>
      <c r="W466" s="36">
        <f t="shared" si="114"/>
        <v>-3.5418123023986517E-2</v>
      </c>
      <c r="X466" s="36">
        <f t="shared" si="115"/>
        <v>-3.9813866127335007E-2</v>
      </c>
      <c r="Y466" s="36">
        <f t="shared" si="116"/>
        <v>-4.7418835954591051E-2</v>
      </c>
      <c r="Z466" s="36">
        <f t="shared" si="117"/>
        <v>-2.2750446798396055E-2</v>
      </c>
      <c r="AA466" s="46">
        <f t="shared" si="118"/>
        <v>-2.4154148520245462E-2</v>
      </c>
      <c r="AB466" s="41">
        <f t="shared" si="105"/>
        <v>975845.85147975455</v>
      </c>
      <c r="AC466" s="41">
        <f t="shared" si="106"/>
        <v>-24154.14852024545</v>
      </c>
      <c r="AD466" s="98">
        <v>-7619.2560505004367</v>
      </c>
      <c r="AE466">
        <f t="shared" si="119"/>
        <v>524141.92082390003</v>
      </c>
    </row>
    <row r="467" spans="2:31">
      <c r="B467" s="112">
        <v>44133</v>
      </c>
      <c r="C467">
        <v>27.948319999999999</v>
      </c>
      <c r="D467">
        <v>280.53234900000001</v>
      </c>
      <c r="E467">
        <v>44.207644999999999</v>
      </c>
      <c r="F467">
        <v>51.237774000000002</v>
      </c>
      <c r="G467">
        <v>54.280712000000001</v>
      </c>
      <c r="H467">
        <v>88.682663000000005</v>
      </c>
      <c r="I467">
        <v>212.865906</v>
      </c>
      <c r="J467">
        <v>70.092383999999996</v>
      </c>
      <c r="K467">
        <v>289.11309799999998</v>
      </c>
      <c r="L467">
        <v>112.97936199999999</v>
      </c>
      <c r="M467">
        <v>218.36331200000001</v>
      </c>
      <c r="O467" s="33">
        <v>462</v>
      </c>
      <c r="P467" s="36">
        <f t="shared" si="107"/>
        <v>4.3390822504294636E-2</v>
      </c>
      <c r="Q467" s="36">
        <f t="shared" si="108"/>
        <v>4.7994532989321839E-2</v>
      </c>
      <c r="R467" s="36">
        <f t="shared" si="109"/>
        <v>-8.5719910399598219E-4</v>
      </c>
      <c r="S467" s="36">
        <f t="shared" si="110"/>
        <v>-3.0282313346776521E-3</v>
      </c>
      <c r="T467" s="36">
        <f t="shared" si="111"/>
        <v>3.6009758276462571E-2</v>
      </c>
      <c r="U467" s="36">
        <f t="shared" si="112"/>
        <v>6.5045178614161593E-3</v>
      </c>
      <c r="V467" s="36">
        <f t="shared" si="113"/>
        <v>6.5831655229463123E-3</v>
      </c>
      <c r="W467" s="36">
        <f t="shared" si="114"/>
        <v>-4.8773053629408321E-3</v>
      </c>
      <c r="X467" s="36">
        <f t="shared" si="115"/>
        <v>-1.4125214596505946E-2</v>
      </c>
      <c r="Y467" s="36">
        <f t="shared" si="116"/>
        <v>3.6380557133759192E-2</v>
      </c>
      <c r="Z467" s="36">
        <f t="shared" si="117"/>
        <v>2.0603934275999169E-2</v>
      </c>
      <c r="AA467" s="46">
        <f t="shared" si="118"/>
        <v>3.5610692331569757E-2</v>
      </c>
      <c r="AB467" s="41">
        <f t="shared" si="105"/>
        <v>1035610.6923315697</v>
      </c>
      <c r="AC467" s="41">
        <f t="shared" si="106"/>
        <v>35610.692331569735</v>
      </c>
      <c r="AD467" s="98">
        <v>-7609.0238113083178</v>
      </c>
      <c r="AE467">
        <f t="shared" si="119"/>
        <v>559752.61315546976</v>
      </c>
    </row>
    <row r="468" spans="2:31">
      <c r="B468" s="112">
        <v>44134</v>
      </c>
      <c r="C468">
        <v>27.651630000000001</v>
      </c>
      <c r="D468">
        <v>262.83111600000001</v>
      </c>
      <c r="E468">
        <v>43.837981999999997</v>
      </c>
      <c r="F468">
        <v>50.465206000000002</v>
      </c>
      <c r="G468">
        <v>53.269272000000001</v>
      </c>
      <c r="H468">
        <v>89.476669000000001</v>
      </c>
      <c r="I468">
        <v>211.028076</v>
      </c>
      <c r="J468">
        <v>68.967674000000002</v>
      </c>
      <c r="K468">
        <v>290.50311299999998</v>
      </c>
      <c r="L468">
        <v>106.65046700000001</v>
      </c>
      <c r="M468">
        <v>216.342636</v>
      </c>
      <c r="O468" s="33">
        <v>463</v>
      </c>
      <c r="P468" s="36">
        <f t="shared" si="107"/>
        <v>-1.0672413053865473E-2</v>
      </c>
      <c r="Q468" s="36">
        <f t="shared" si="108"/>
        <v>-6.5177363088407839E-2</v>
      </c>
      <c r="R468" s="36">
        <f t="shared" si="109"/>
        <v>-8.3971273696416132E-3</v>
      </c>
      <c r="S468" s="36">
        <f t="shared" si="110"/>
        <v>-1.5192924742377838E-2</v>
      </c>
      <c r="T468" s="36">
        <f t="shared" si="111"/>
        <v>-1.8809297443990073E-2</v>
      </c>
      <c r="U468" s="36">
        <f t="shared" si="112"/>
        <v>8.9134961170796931E-3</v>
      </c>
      <c r="V468" s="36">
        <f t="shared" si="113"/>
        <v>-8.6712319287530776E-3</v>
      </c>
      <c r="W468" s="36">
        <f t="shared" si="114"/>
        <v>-1.6176241278500411E-2</v>
      </c>
      <c r="X468" s="36">
        <f t="shared" si="115"/>
        <v>4.796338122976555E-3</v>
      </c>
      <c r="Y468" s="36">
        <f t="shared" si="116"/>
        <v>-5.7648341147038713E-2</v>
      </c>
      <c r="Z468" s="36">
        <f t="shared" si="117"/>
        <v>-9.2968157593732014E-3</v>
      </c>
      <c r="AA468" s="46">
        <f t="shared" si="118"/>
        <v>-4.2926811337999048E-3</v>
      </c>
      <c r="AB468" s="41">
        <f t="shared" si="105"/>
        <v>995707.31886620005</v>
      </c>
      <c r="AC468" s="41">
        <f t="shared" si="106"/>
        <v>-4292.6811337999534</v>
      </c>
      <c r="AD468" s="98">
        <v>-7579.1729324789485</v>
      </c>
      <c r="AE468">
        <f t="shared" si="119"/>
        <v>555459.93202166981</v>
      </c>
    </row>
    <row r="469" spans="2:31">
      <c r="B469" s="112">
        <v>44137</v>
      </c>
      <c r="C469">
        <v>28.812963</v>
      </c>
      <c r="D469">
        <v>261.08297700000003</v>
      </c>
      <c r="E469">
        <v>44.359299</v>
      </c>
      <c r="F469">
        <v>51.335453000000001</v>
      </c>
      <c r="G469">
        <v>55.067394</v>
      </c>
      <c r="H469">
        <v>91.493645000000001</v>
      </c>
      <c r="I469">
        <v>214.55673200000001</v>
      </c>
      <c r="J469">
        <v>70.101180999999997</v>
      </c>
      <c r="K469">
        <v>297.12918100000002</v>
      </c>
      <c r="L469">
        <v>106.562302</v>
      </c>
      <c r="M469">
        <v>221.88746599999999</v>
      </c>
      <c r="O469" s="33">
        <v>464</v>
      </c>
      <c r="P469" s="36">
        <f t="shared" si="107"/>
        <v>4.1140712635873974E-2</v>
      </c>
      <c r="Q469" s="36">
        <f t="shared" si="108"/>
        <v>-6.6734050907816768E-3</v>
      </c>
      <c r="R469" s="36">
        <f t="shared" si="109"/>
        <v>1.1821749274105751E-2</v>
      </c>
      <c r="S469" s="36">
        <f t="shared" si="110"/>
        <v>1.7097496381265273E-2</v>
      </c>
      <c r="T469" s="36">
        <f t="shared" si="111"/>
        <v>3.3198125957108089E-2</v>
      </c>
      <c r="U469" s="36">
        <f t="shared" si="112"/>
        <v>2.2291606584334638E-2</v>
      </c>
      <c r="V469" s="36">
        <f t="shared" si="113"/>
        <v>1.6583002011075043E-2</v>
      </c>
      <c r="W469" s="36">
        <f t="shared" si="114"/>
        <v>1.6301739192923898E-2</v>
      </c>
      <c r="X469" s="36">
        <f t="shared" si="115"/>
        <v>2.2552704858641612E-2</v>
      </c>
      <c r="Y469" s="36">
        <f t="shared" si="116"/>
        <v>-8.2701430536795449E-4</v>
      </c>
      <c r="Z469" s="36">
        <f t="shared" si="117"/>
        <v>2.5306914787833881E-2</v>
      </c>
      <c r="AA469" s="46">
        <f t="shared" si="118"/>
        <v>3.3268577916852213E-2</v>
      </c>
      <c r="AB469" s="41">
        <f t="shared" si="105"/>
        <v>1033268.5779168522</v>
      </c>
      <c r="AC469" s="41">
        <f t="shared" si="106"/>
        <v>33268.577916852199</v>
      </c>
      <c r="AD469" s="98">
        <v>-7480.4048570297891</v>
      </c>
      <c r="AE469">
        <f t="shared" si="119"/>
        <v>588728.50993852201</v>
      </c>
    </row>
    <row r="470" spans="2:31">
      <c r="B470" s="112">
        <v>44138</v>
      </c>
      <c r="C470">
        <v>28.321301999999999</v>
      </c>
      <c r="D470">
        <v>265.018799</v>
      </c>
      <c r="E470">
        <v>45.111258999999997</v>
      </c>
      <c r="F470">
        <v>52.356659000000001</v>
      </c>
      <c r="G470">
        <v>55.825974000000002</v>
      </c>
      <c r="H470">
        <v>94.377655000000004</v>
      </c>
      <c r="I470">
        <v>215.236694</v>
      </c>
      <c r="J470">
        <v>71.454346000000001</v>
      </c>
      <c r="K470">
        <v>305.93551600000001</v>
      </c>
      <c r="L470">
        <v>108.198395</v>
      </c>
      <c r="M470">
        <v>229.79763800000001</v>
      </c>
      <c r="O470" s="33">
        <v>465</v>
      </c>
      <c r="P470" s="36">
        <f t="shared" si="107"/>
        <v>-1.7211147697080559E-2</v>
      </c>
      <c r="Q470" s="36">
        <f t="shared" si="108"/>
        <v>1.4962486755552855E-2</v>
      </c>
      <c r="R470" s="36">
        <f t="shared" si="109"/>
        <v>1.6809500752754784E-2</v>
      </c>
      <c r="S470" s="36">
        <f t="shared" si="110"/>
        <v>1.9697525654481251E-2</v>
      </c>
      <c r="T470" s="36">
        <f t="shared" si="111"/>
        <v>1.3681464390238157E-2</v>
      </c>
      <c r="U470" s="36">
        <f t="shared" si="112"/>
        <v>3.1034823306256565E-2</v>
      </c>
      <c r="V470" s="36">
        <f t="shared" si="113"/>
        <v>3.1641366580664955E-3</v>
      </c>
      <c r="W470" s="36">
        <f t="shared" si="114"/>
        <v>1.9119087018797592E-2</v>
      </c>
      <c r="X470" s="36">
        <f t="shared" si="115"/>
        <v>2.920735061904747E-2</v>
      </c>
      <c r="Y470" s="36">
        <f t="shared" si="116"/>
        <v>1.523672324936321E-2</v>
      </c>
      <c r="Z470" s="36">
        <f t="shared" si="117"/>
        <v>3.5028743418678635E-2</v>
      </c>
      <c r="AA470" s="46">
        <f t="shared" si="118"/>
        <v>-1.9548985976992915E-2</v>
      </c>
      <c r="AB470" s="41">
        <f t="shared" si="105"/>
        <v>980451.01402300713</v>
      </c>
      <c r="AC470" s="41">
        <f t="shared" si="106"/>
        <v>-19548.985976992873</v>
      </c>
      <c r="AD470" s="98">
        <v>-7395.3554438187275</v>
      </c>
      <c r="AE470">
        <f t="shared" si="119"/>
        <v>569179.52396152914</v>
      </c>
    </row>
    <row r="471" spans="2:31">
      <c r="B471" s="112">
        <v>44139</v>
      </c>
      <c r="C471">
        <v>28.168713</v>
      </c>
      <c r="D471">
        <v>287.07540899999998</v>
      </c>
      <c r="E471">
        <v>44.852179999999997</v>
      </c>
      <c r="F471">
        <v>53.440024999999999</v>
      </c>
      <c r="G471">
        <v>54.468018000000001</v>
      </c>
      <c r="H471">
        <v>91.493645000000001</v>
      </c>
      <c r="I471">
        <v>217.84641999999999</v>
      </c>
      <c r="J471">
        <v>69.907866999999996</v>
      </c>
      <c r="K471">
        <v>337.55252100000001</v>
      </c>
      <c r="L471">
        <v>112.616844</v>
      </c>
      <c r="M471">
        <v>223.41970800000001</v>
      </c>
      <c r="O471" s="33">
        <v>466</v>
      </c>
      <c r="P471" s="36">
        <f t="shared" si="107"/>
        <v>-5.4023484013471512E-3</v>
      </c>
      <c r="Q471" s="36">
        <f t="shared" si="108"/>
        <v>7.9944167283266185E-2</v>
      </c>
      <c r="R471" s="36">
        <f t="shared" si="109"/>
        <v>-5.7596667957157885E-3</v>
      </c>
      <c r="S471" s="36">
        <f t="shared" si="110"/>
        <v>2.0480866287358821E-2</v>
      </c>
      <c r="T471" s="36">
        <f t="shared" si="111"/>
        <v>-2.4625541222683168E-2</v>
      </c>
      <c r="U471" s="36">
        <f t="shared" si="112"/>
        <v>-3.1034823306256513E-2</v>
      </c>
      <c r="V471" s="36">
        <f t="shared" si="113"/>
        <v>1.2051994198068308E-2</v>
      </c>
      <c r="W471" s="36">
        <f t="shared" si="114"/>
        <v>-2.1880538876463899E-2</v>
      </c>
      <c r="X471" s="36">
        <f t="shared" si="115"/>
        <v>9.8346768264048284E-2</v>
      </c>
      <c r="Y471" s="36">
        <f t="shared" si="116"/>
        <v>4.002476333118949E-2</v>
      </c>
      <c r="Z471" s="36">
        <f t="shared" si="117"/>
        <v>-2.8146985672446518E-2</v>
      </c>
      <c r="AA471" s="46">
        <f t="shared" si="118"/>
        <v>-2.0321439378729877E-3</v>
      </c>
      <c r="AB471" s="41">
        <f t="shared" si="105"/>
        <v>997967.85606212704</v>
      </c>
      <c r="AC471" s="41">
        <f t="shared" si="106"/>
        <v>-2032.1439378729556</v>
      </c>
      <c r="AD471" s="98">
        <v>-7371.4790054900805</v>
      </c>
      <c r="AE471">
        <f t="shared" si="119"/>
        <v>567147.38002365618</v>
      </c>
    </row>
    <row r="472" spans="2:31">
      <c r="B472" s="112">
        <v>44140</v>
      </c>
      <c r="C472">
        <v>28.117858999999999</v>
      </c>
      <c r="D472">
        <v>294.36767600000002</v>
      </c>
      <c r="E472">
        <v>45.329265999999997</v>
      </c>
      <c r="F472">
        <v>54.043864999999997</v>
      </c>
      <c r="G472">
        <v>56.369148000000003</v>
      </c>
      <c r="H472">
        <v>95.235512</v>
      </c>
      <c r="I472">
        <v>220.46533199999999</v>
      </c>
      <c r="J472">
        <v>70.057250999999994</v>
      </c>
      <c r="K472">
        <v>337.40020800000002</v>
      </c>
      <c r="L472">
        <v>116.61406700000001</v>
      </c>
      <c r="M472">
        <v>235.60098300000001</v>
      </c>
      <c r="O472" s="33">
        <v>467</v>
      </c>
      <c r="P472" s="36">
        <f t="shared" si="107"/>
        <v>-1.8069678799089016E-3</v>
      </c>
      <c r="Q472" s="36">
        <f t="shared" si="108"/>
        <v>2.5084654254991727E-2</v>
      </c>
      <c r="R472" s="36">
        <f t="shared" si="109"/>
        <v>1.0580678665027406E-2</v>
      </c>
      <c r="S472" s="36">
        <f t="shared" si="110"/>
        <v>1.1236034587319232E-2</v>
      </c>
      <c r="T472" s="36">
        <f t="shared" si="111"/>
        <v>3.430828382515385E-2</v>
      </c>
      <c r="U472" s="36">
        <f t="shared" si="112"/>
        <v>4.0083381133243674E-2</v>
      </c>
      <c r="V472" s="36">
        <f t="shared" si="113"/>
        <v>1.1950138933299196E-2</v>
      </c>
      <c r="W472" s="36">
        <f t="shared" si="114"/>
        <v>2.1345898014677391E-3</v>
      </c>
      <c r="X472" s="36">
        <f t="shared" si="115"/>
        <v>-4.5132939253733802E-4</v>
      </c>
      <c r="Y472" s="36">
        <f t="shared" si="116"/>
        <v>3.4878613872136963E-2</v>
      </c>
      <c r="Z472" s="36">
        <f t="shared" si="117"/>
        <v>5.3087522908365277E-2</v>
      </c>
      <c r="AA472" s="46">
        <f t="shared" si="118"/>
        <v>3.0162976545248313E-3</v>
      </c>
      <c r="AB472" s="41">
        <f t="shared" si="105"/>
        <v>1003016.2976545248</v>
      </c>
      <c r="AC472" s="41">
        <f t="shared" si="106"/>
        <v>3016.2976545247948</v>
      </c>
      <c r="AD472" s="98">
        <v>-7362.4678950394737</v>
      </c>
      <c r="AE472">
        <f t="shared" si="119"/>
        <v>570163.67767818097</v>
      </c>
    </row>
    <row r="473" spans="2:31">
      <c r="B473" s="112">
        <v>44141</v>
      </c>
      <c r="C473">
        <v>27.787254000000001</v>
      </c>
      <c r="D473">
        <v>293.09903000000003</v>
      </c>
      <c r="E473">
        <v>46.055945999999999</v>
      </c>
      <c r="F473">
        <v>54.550021999999998</v>
      </c>
      <c r="G473">
        <v>55.835338999999998</v>
      </c>
      <c r="H473">
        <v>93.966956999999994</v>
      </c>
      <c r="I473">
        <v>222.51449600000001</v>
      </c>
      <c r="J473">
        <v>68.361382000000006</v>
      </c>
      <c r="K473">
        <v>330.79306000000003</v>
      </c>
      <c r="L473">
        <v>116.48157500000001</v>
      </c>
      <c r="M473">
        <v>237.15237400000001</v>
      </c>
      <c r="O473" s="33">
        <v>468</v>
      </c>
      <c r="P473" s="36">
        <f t="shared" si="107"/>
        <v>-1.1827499714092343E-2</v>
      </c>
      <c r="Q473" s="36">
        <f t="shared" si="108"/>
        <v>-4.3190463703543626E-3</v>
      </c>
      <c r="R473" s="36">
        <f t="shared" si="109"/>
        <v>1.5904002432577256E-2</v>
      </c>
      <c r="S473" s="36">
        <f t="shared" si="110"/>
        <v>9.3220839487522366E-3</v>
      </c>
      <c r="T473" s="36">
        <f t="shared" si="111"/>
        <v>-9.5150032168168711E-3</v>
      </c>
      <c r="U473" s="36">
        <f t="shared" si="112"/>
        <v>-1.340969825547552E-2</v>
      </c>
      <c r="V473" s="36">
        <f t="shared" si="113"/>
        <v>9.2517920098480824E-3</v>
      </c>
      <c r="W473" s="36">
        <f t="shared" si="114"/>
        <v>-2.4504704659426266E-2</v>
      </c>
      <c r="X473" s="36">
        <f t="shared" si="115"/>
        <v>-1.9776803104942599E-2</v>
      </c>
      <c r="Y473" s="36">
        <f t="shared" si="116"/>
        <v>-1.1368038727085417E-3</v>
      </c>
      <c r="Z473" s="36">
        <f t="shared" si="117"/>
        <v>6.5632387206329065E-3</v>
      </c>
      <c r="AA473" s="46">
        <f t="shared" si="118"/>
        <v>-1.6048140966265161E-2</v>
      </c>
      <c r="AB473" s="41">
        <f t="shared" si="105"/>
        <v>983951.85903373489</v>
      </c>
      <c r="AC473" s="41">
        <f t="shared" si="106"/>
        <v>-16048.140966265113</v>
      </c>
      <c r="AD473" s="98">
        <v>-7338.7721054435242</v>
      </c>
      <c r="AE473">
        <f t="shared" si="119"/>
        <v>554115.53671191586</v>
      </c>
    </row>
    <row r="474" spans="2:31">
      <c r="B474" s="112">
        <v>44144</v>
      </c>
      <c r="C474">
        <v>31.305167999999998</v>
      </c>
      <c r="D474">
        <v>278.47451799999999</v>
      </c>
      <c r="E474">
        <v>45.351387000000003</v>
      </c>
      <c r="F474">
        <v>54.372428999999997</v>
      </c>
      <c r="G474">
        <v>57.745837999999999</v>
      </c>
      <c r="H474">
        <v>106.68935399999999</v>
      </c>
      <c r="I474">
        <v>218.68263200000001</v>
      </c>
      <c r="J474">
        <v>69.661827000000002</v>
      </c>
      <c r="K474">
        <v>333.21124300000002</v>
      </c>
      <c r="L474">
        <v>114.15567799999999</v>
      </c>
      <c r="M474">
        <v>238.330307</v>
      </c>
      <c r="O474" s="33">
        <v>469</v>
      </c>
      <c r="P474" s="36">
        <f t="shared" si="107"/>
        <v>0.11920576938809388</v>
      </c>
      <c r="Q474" s="36">
        <f t="shared" si="108"/>
        <v>-5.1183980386468188E-2</v>
      </c>
      <c r="R474" s="36">
        <f t="shared" si="109"/>
        <v>-1.5416114449706144E-2</v>
      </c>
      <c r="S474" s="36">
        <f t="shared" si="110"/>
        <v>-3.2609100463609183E-3</v>
      </c>
      <c r="T474" s="36">
        <f t="shared" si="111"/>
        <v>3.3644293200841897E-2</v>
      </c>
      <c r="U474" s="36">
        <f t="shared" si="112"/>
        <v>0.12697817906423217</v>
      </c>
      <c r="V474" s="36">
        <f t="shared" si="113"/>
        <v>-1.7370740240046294E-2</v>
      </c>
      <c r="W474" s="36">
        <f t="shared" si="114"/>
        <v>1.8844417440186723E-2</v>
      </c>
      <c r="X474" s="36">
        <f t="shared" si="115"/>
        <v>7.2836687347291665E-3</v>
      </c>
      <c r="Y474" s="36">
        <f t="shared" si="116"/>
        <v>-2.0169992684728969E-2</v>
      </c>
      <c r="Z474" s="36">
        <f t="shared" si="117"/>
        <v>4.9546932278443766E-3</v>
      </c>
      <c r="AA474" s="46">
        <f t="shared" si="118"/>
        <v>9.9357355835233641E-2</v>
      </c>
      <c r="AB474" s="41">
        <f t="shared" si="105"/>
        <v>1099357.3558352336</v>
      </c>
      <c r="AC474" s="41">
        <f t="shared" si="106"/>
        <v>99357.355835233582</v>
      </c>
      <c r="AD474" s="98">
        <v>-7326.1627145911334</v>
      </c>
      <c r="AE474">
        <f t="shared" si="119"/>
        <v>653472.89254714944</v>
      </c>
    </row>
    <row r="475" spans="2:31">
      <c r="B475" s="112">
        <v>44145</v>
      </c>
      <c r="C475">
        <v>31.999677999999999</v>
      </c>
      <c r="D475">
        <v>272.14123499999999</v>
      </c>
      <c r="E475">
        <v>45.989597000000003</v>
      </c>
      <c r="F475">
        <v>54.985146</v>
      </c>
      <c r="G475">
        <v>57.839489</v>
      </c>
      <c r="H475">
        <v>106.34253699999999</v>
      </c>
      <c r="I475">
        <v>213.536697</v>
      </c>
      <c r="J475">
        <v>72.122139000000004</v>
      </c>
      <c r="K475">
        <v>336.72421300000002</v>
      </c>
      <c r="L475">
        <v>113.81218</v>
      </c>
      <c r="M475">
        <v>243.21431000000001</v>
      </c>
      <c r="O475" s="33">
        <v>470</v>
      </c>
      <c r="P475" s="36">
        <f t="shared" si="107"/>
        <v>2.1942644511361967E-2</v>
      </c>
      <c r="Q475" s="36">
        <f t="shared" si="108"/>
        <v>-2.3005380016400772E-2</v>
      </c>
      <c r="R475" s="36">
        <f t="shared" si="109"/>
        <v>1.3974458301477762E-2</v>
      </c>
      <c r="S475" s="36">
        <f t="shared" si="110"/>
        <v>1.1205870496629073E-2</v>
      </c>
      <c r="T475" s="36">
        <f t="shared" si="111"/>
        <v>1.6204655543042099E-3</v>
      </c>
      <c r="U475" s="36">
        <f t="shared" si="112"/>
        <v>-3.2560130295403926E-3</v>
      </c>
      <c r="V475" s="36">
        <f t="shared" si="113"/>
        <v>-2.3812809003354075E-2</v>
      </c>
      <c r="W475" s="36">
        <f t="shared" si="114"/>
        <v>3.4708564813026171E-2</v>
      </c>
      <c r="X475" s="36">
        <f t="shared" si="115"/>
        <v>1.0487584042927397E-2</v>
      </c>
      <c r="Y475" s="36">
        <f t="shared" si="116"/>
        <v>-3.0135674649268002E-3</v>
      </c>
      <c r="Z475" s="36">
        <f t="shared" si="117"/>
        <v>2.0285432778325268E-2</v>
      </c>
      <c r="AA475" s="46">
        <f t="shared" si="118"/>
        <v>-3.6425963644571797E-2</v>
      </c>
      <c r="AB475" s="41">
        <f t="shared" si="105"/>
        <v>963574.03635542816</v>
      </c>
      <c r="AC475" s="41">
        <f t="shared" si="106"/>
        <v>-36425.963644571835</v>
      </c>
      <c r="AD475" s="98">
        <v>-7279.9331889023306</v>
      </c>
      <c r="AE475">
        <f t="shared" si="119"/>
        <v>617046.92890257761</v>
      </c>
    </row>
    <row r="476" spans="2:31">
      <c r="B476" s="112">
        <v>44146</v>
      </c>
      <c r="C476">
        <v>31.669781</v>
      </c>
      <c r="D476">
        <v>276.186981</v>
      </c>
      <c r="E476">
        <v>46.754199999999997</v>
      </c>
      <c r="F476">
        <v>55.899791999999998</v>
      </c>
      <c r="G476">
        <v>56.481544</v>
      </c>
      <c r="H476">
        <v>104.754509</v>
      </c>
      <c r="I476">
        <v>219.11450199999999</v>
      </c>
      <c r="J476">
        <v>71.805817000000005</v>
      </c>
      <c r="K476">
        <v>334.82965100000001</v>
      </c>
      <c r="L476">
        <v>117.26667</v>
      </c>
      <c r="M476">
        <v>238.790009</v>
      </c>
      <c r="O476" s="33">
        <v>471</v>
      </c>
      <c r="P476" s="36">
        <f t="shared" si="107"/>
        <v>-1.0362894784032451E-2</v>
      </c>
      <c r="Q476" s="36">
        <f t="shared" si="108"/>
        <v>1.4756925873210385E-2</v>
      </c>
      <c r="R476" s="36">
        <f t="shared" si="109"/>
        <v>1.6488872532632762E-2</v>
      </c>
      <c r="S476" s="36">
        <f t="shared" si="110"/>
        <v>1.6497583194906747E-2</v>
      </c>
      <c r="T476" s="36">
        <f t="shared" si="111"/>
        <v>-2.3757813173207472E-2</v>
      </c>
      <c r="U476" s="36">
        <f t="shared" si="112"/>
        <v>-1.5045762008128478E-2</v>
      </c>
      <c r="V476" s="36">
        <f t="shared" si="113"/>
        <v>2.5785732563356988E-2</v>
      </c>
      <c r="W476" s="36">
        <f t="shared" si="114"/>
        <v>-4.3955673115364472E-3</v>
      </c>
      <c r="X476" s="36">
        <f t="shared" si="115"/>
        <v>-5.6423382481418666E-3</v>
      </c>
      <c r="Y476" s="36">
        <f t="shared" si="116"/>
        <v>2.9901026218670381E-2</v>
      </c>
      <c r="Z476" s="36">
        <f t="shared" si="117"/>
        <v>-1.8358446536766767E-2</v>
      </c>
      <c r="AA476" s="46">
        <f t="shared" si="118"/>
        <v>2.0397460686390097E-3</v>
      </c>
      <c r="AB476" s="41">
        <f t="shared" si="105"/>
        <v>1002039.746068639</v>
      </c>
      <c r="AC476" s="41">
        <f t="shared" si="106"/>
        <v>2039.7460686389823</v>
      </c>
      <c r="AD476" s="98">
        <v>-7269.1432791162515</v>
      </c>
      <c r="AE476">
        <f t="shared" si="119"/>
        <v>619086.67497121659</v>
      </c>
    </row>
    <row r="477" spans="2:31">
      <c r="B477" s="112">
        <v>44147</v>
      </c>
      <c r="C477">
        <v>30.584606000000001</v>
      </c>
      <c r="D477">
        <v>274.78842200000003</v>
      </c>
      <c r="E477">
        <v>46.833182999999998</v>
      </c>
      <c r="F477">
        <v>55.686667999999997</v>
      </c>
      <c r="G477">
        <v>56.172482000000002</v>
      </c>
      <c r="H477">
        <v>103.467674</v>
      </c>
      <c r="I477">
        <v>218.710205</v>
      </c>
      <c r="J477">
        <v>70.742598999999998</v>
      </c>
      <c r="K477">
        <v>337.40972900000003</v>
      </c>
      <c r="L477">
        <v>116.991882</v>
      </c>
      <c r="M477">
        <v>237.50671399999999</v>
      </c>
      <c r="O477" s="33">
        <v>472</v>
      </c>
      <c r="P477" s="36">
        <f t="shared" si="107"/>
        <v>-3.4866134985277887E-2</v>
      </c>
      <c r="Q477" s="36">
        <f t="shared" si="108"/>
        <v>-5.0766767303860559E-3</v>
      </c>
      <c r="R477" s="36">
        <f t="shared" si="109"/>
        <v>1.6878988645701231E-3</v>
      </c>
      <c r="S477" s="36">
        <f t="shared" si="110"/>
        <v>-3.8198946207546399E-3</v>
      </c>
      <c r="T477" s="36">
        <f t="shared" si="111"/>
        <v>-5.4869370651161181E-3</v>
      </c>
      <c r="U477" s="36">
        <f t="shared" si="112"/>
        <v>-1.2360367803581421E-2</v>
      </c>
      <c r="V477" s="36">
        <f t="shared" si="113"/>
        <v>-1.8468446775702974E-3</v>
      </c>
      <c r="W477" s="36">
        <f t="shared" si="114"/>
        <v>-1.4917566207873208E-2</v>
      </c>
      <c r="X477" s="36">
        <f t="shared" si="115"/>
        <v>7.6761068913673179E-3</v>
      </c>
      <c r="Y477" s="36">
        <f t="shared" si="116"/>
        <v>-2.3460242854415813E-3</v>
      </c>
      <c r="Z477" s="36">
        <f t="shared" si="117"/>
        <v>-5.3886497359334658E-3</v>
      </c>
      <c r="AA477" s="46">
        <f t="shared" si="118"/>
        <v>-1.5296085887187533E-2</v>
      </c>
      <c r="AB477" s="41">
        <f t="shared" si="105"/>
        <v>984703.91411281249</v>
      </c>
      <c r="AC477" s="41">
        <f t="shared" si="106"/>
        <v>-15296.08588718751</v>
      </c>
      <c r="AD477" s="98">
        <v>-7253.6616884699324</v>
      </c>
      <c r="AE477">
        <f t="shared" si="119"/>
        <v>603790.58908402908</v>
      </c>
    </row>
    <row r="478" spans="2:31">
      <c r="B478" s="112">
        <v>44148</v>
      </c>
      <c r="C478">
        <v>31.322531000000001</v>
      </c>
      <c r="D478">
        <v>276.65646400000003</v>
      </c>
      <c r="E478">
        <v>47.563026000000001</v>
      </c>
      <c r="F478">
        <v>55.704422000000001</v>
      </c>
      <c r="G478">
        <v>57.717747000000003</v>
      </c>
      <c r="H478">
        <v>104.11565400000001</v>
      </c>
      <c r="I478">
        <v>223.37828099999999</v>
      </c>
      <c r="J478">
        <v>71.726723000000007</v>
      </c>
      <c r="K478">
        <v>338.60925300000002</v>
      </c>
      <c r="L478">
        <v>117.040947</v>
      </c>
      <c r="M478">
        <v>241.12661700000001</v>
      </c>
      <c r="O478" s="33">
        <v>473</v>
      </c>
      <c r="P478" s="36">
        <f t="shared" si="107"/>
        <v>2.3840868361179095E-2</v>
      </c>
      <c r="Q478" s="36">
        <f t="shared" si="108"/>
        <v>6.7751073334964768E-3</v>
      </c>
      <c r="R478" s="36">
        <f t="shared" si="109"/>
        <v>1.5463704557346997E-2</v>
      </c>
      <c r="S478" s="36">
        <f t="shared" si="110"/>
        <v>3.1876876598200887E-4</v>
      </c>
      <c r="T478" s="36">
        <f t="shared" si="111"/>
        <v>2.7137707023119018E-2</v>
      </c>
      <c r="U478" s="36">
        <f t="shared" si="112"/>
        <v>6.2431035372563374E-3</v>
      </c>
      <c r="V478" s="36">
        <f t="shared" si="113"/>
        <v>2.1119072987867211E-2</v>
      </c>
      <c r="W478" s="36">
        <f t="shared" si="114"/>
        <v>1.3815460608601136E-2</v>
      </c>
      <c r="X478" s="36">
        <f t="shared" si="115"/>
        <v>3.5487916488487368E-3</v>
      </c>
      <c r="Y478" s="36">
        <f t="shared" si="116"/>
        <v>4.1930015484151911E-4</v>
      </c>
      <c r="Z478" s="36">
        <f t="shared" si="117"/>
        <v>1.5126284719920391E-2</v>
      </c>
      <c r="AA478" s="46">
        <f t="shared" si="118"/>
        <v>3.5459478193689789E-2</v>
      </c>
      <c r="AB478" s="41">
        <f t="shared" si="105"/>
        <v>1035459.4781936898</v>
      </c>
      <c r="AC478" s="41">
        <f t="shared" si="106"/>
        <v>35459.478193689836</v>
      </c>
      <c r="AD478" s="98">
        <v>-7172.8115476102103</v>
      </c>
      <c r="AE478">
        <f t="shared" si="119"/>
        <v>639250.06727771892</v>
      </c>
    </row>
    <row r="479" spans="2:31">
      <c r="B479" s="112">
        <v>44151</v>
      </c>
      <c r="C479">
        <v>33.128264999999999</v>
      </c>
      <c r="D479">
        <v>278.66433699999999</v>
      </c>
      <c r="E479">
        <v>48.163333999999999</v>
      </c>
      <c r="F479">
        <v>54.159301999999997</v>
      </c>
      <c r="G479">
        <v>59.394114999999999</v>
      </c>
      <c r="H479">
        <v>107.05439800000001</v>
      </c>
      <c r="I479">
        <v>219.70262099999999</v>
      </c>
      <c r="J479">
        <v>72.675697</v>
      </c>
      <c r="K479">
        <v>339.704071</v>
      </c>
      <c r="L479">
        <v>118.061615</v>
      </c>
      <c r="M479">
        <v>248.12707499999999</v>
      </c>
      <c r="O479" s="33">
        <v>474</v>
      </c>
      <c r="P479" s="36">
        <f t="shared" si="107"/>
        <v>5.6049166645841447E-2</v>
      </c>
      <c r="Q479" s="36">
        <f t="shared" si="108"/>
        <v>7.2314299996765665E-3</v>
      </c>
      <c r="R479" s="36">
        <f t="shared" si="109"/>
        <v>1.2542331485725516E-2</v>
      </c>
      <c r="S479" s="36">
        <f t="shared" si="110"/>
        <v>-2.812979258818318E-2</v>
      </c>
      <c r="T479" s="36">
        <f t="shared" si="111"/>
        <v>2.8630447506545708E-2</v>
      </c>
      <c r="U479" s="36">
        <f t="shared" si="112"/>
        <v>2.7834758842015382E-2</v>
      </c>
      <c r="V479" s="36">
        <f t="shared" si="113"/>
        <v>-1.6591752452321959E-2</v>
      </c>
      <c r="W479" s="36">
        <f t="shared" si="114"/>
        <v>1.3143653155902777E-2</v>
      </c>
      <c r="X479" s="36">
        <f t="shared" si="115"/>
        <v>3.2280626429274772E-3</v>
      </c>
      <c r="Y479" s="36">
        <f t="shared" si="116"/>
        <v>8.6828012739984112E-3</v>
      </c>
      <c r="Z479" s="36">
        <f t="shared" si="117"/>
        <v>2.8618836858164007E-2</v>
      </c>
      <c r="AA479" s="46">
        <f t="shared" si="118"/>
        <v>2.9418960893628533E-2</v>
      </c>
      <c r="AB479" s="41">
        <f t="shared" si="105"/>
        <v>1029418.9608936285</v>
      </c>
      <c r="AC479" s="41">
        <f t="shared" si="106"/>
        <v>29418.960893628537</v>
      </c>
      <c r="AD479" s="98">
        <v>-7076.1620383005356</v>
      </c>
      <c r="AE479">
        <f t="shared" si="119"/>
        <v>668669.02817134745</v>
      </c>
    </row>
    <row r="480" spans="2:31">
      <c r="B480" s="112">
        <v>44152</v>
      </c>
      <c r="C480">
        <v>33.571010999999999</v>
      </c>
      <c r="D480">
        <v>274.708527</v>
      </c>
      <c r="E480">
        <v>47.193362999999998</v>
      </c>
      <c r="F480">
        <v>53.528824</v>
      </c>
      <c r="G480">
        <v>59.150615999999999</v>
      </c>
      <c r="H480">
        <v>105.968361</v>
      </c>
      <c r="I480">
        <v>219.78533899999999</v>
      </c>
      <c r="J480">
        <v>70.285567999999998</v>
      </c>
      <c r="K480">
        <v>335.21048000000002</v>
      </c>
      <c r="L480">
        <v>117.168533</v>
      </c>
      <c r="M480">
        <v>247.274734</v>
      </c>
      <c r="O480" s="33">
        <v>475</v>
      </c>
      <c r="P480" s="36">
        <f t="shared" si="107"/>
        <v>1.3276081226807682E-2</v>
      </c>
      <c r="Q480" s="36">
        <f t="shared" si="108"/>
        <v>-1.4297330578553048E-2</v>
      </c>
      <c r="R480" s="36">
        <f t="shared" si="109"/>
        <v>-2.0344757881600974E-2</v>
      </c>
      <c r="S480" s="36">
        <f t="shared" si="110"/>
        <v>-1.1709465606325957E-2</v>
      </c>
      <c r="T480" s="36">
        <f t="shared" si="111"/>
        <v>-4.1081428150130991E-3</v>
      </c>
      <c r="U480" s="36">
        <f t="shared" si="112"/>
        <v>-1.0196529371942719E-2</v>
      </c>
      <c r="V480" s="36">
        <f t="shared" si="113"/>
        <v>3.7642897419428047E-4</v>
      </c>
      <c r="W480" s="36">
        <f t="shared" si="114"/>
        <v>-3.344055090820873E-2</v>
      </c>
      <c r="X480" s="36">
        <f t="shared" si="115"/>
        <v>-1.3316226162691815E-2</v>
      </c>
      <c r="Y480" s="36">
        <f t="shared" si="116"/>
        <v>-7.5932978719963741E-3</v>
      </c>
      <c r="Z480" s="36">
        <f t="shared" si="117"/>
        <v>-3.4410122269716054E-3</v>
      </c>
      <c r="AA480" s="46">
        <f t="shared" si="118"/>
        <v>1.0633597571655079E-2</v>
      </c>
      <c r="AB480" s="41">
        <f t="shared" si="105"/>
        <v>1010633.5975716551</v>
      </c>
      <c r="AC480" s="41">
        <f t="shared" si="106"/>
        <v>10633.59757165506</v>
      </c>
      <c r="AD480" s="98">
        <v>-7037.01928775548</v>
      </c>
      <c r="AE480">
        <f t="shared" si="119"/>
        <v>679302.62574300251</v>
      </c>
    </row>
    <row r="481" spans="2:31">
      <c r="B481" s="112">
        <v>44153</v>
      </c>
      <c r="C481">
        <v>32.303534999999997</v>
      </c>
      <c r="D481">
        <v>271.68173200000001</v>
      </c>
      <c r="E481">
        <v>47.104900000000001</v>
      </c>
      <c r="F481">
        <v>52.809536000000001</v>
      </c>
      <c r="G481">
        <v>58.204734999999999</v>
      </c>
      <c r="H481">
        <v>105.18347199999999</v>
      </c>
      <c r="I481">
        <v>218.42532299999999</v>
      </c>
      <c r="J481">
        <v>68.902030999999994</v>
      </c>
      <c r="K481">
        <v>327.98461900000001</v>
      </c>
      <c r="L481">
        <v>115.833855</v>
      </c>
      <c r="M481">
        <v>246.43199200000001</v>
      </c>
      <c r="O481" s="33">
        <v>476</v>
      </c>
      <c r="P481" s="36">
        <f t="shared" si="107"/>
        <v>-3.8486259748966065E-2</v>
      </c>
      <c r="Q481" s="36">
        <f t="shared" si="108"/>
        <v>-1.107935550535318E-2</v>
      </c>
      <c r="R481" s="36">
        <f t="shared" si="109"/>
        <v>-1.8762387161074872E-3</v>
      </c>
      <c r="S481" s="36">
        <f t="shared" si="110"/>
        <v>-1.3528494709105676E-2</v>
      </c>
      <c r="T481" s="36">
        <f t="shared" si="111"/>
        <v>-1.612029575497631E-2</v>
      </c>
      <c r="U481" s="36">
        <f t="shared" si="112"/>
        <v>-7.4343907312935352E-3</v>
      </c>
      <c r="V481" s="36">
        <f t="shared" si="113"/>
        <v>-6.2071532464921947E-3</v>
      </c>
      <c r="W481" s="36">
        <f t="shared" si="114"/>
        <v>-1.9880831045227657E-2</v>
      </c>
      <c r="X481" s="36">
        <f t="shared" si="115"/>
        <v>-2.1791919043722477E-2</v>
      </c>
      <c r="Y481" s="36">
        <f t="shared" si="116"/>
        <v>-1.1456471408273047E-2</v>
      </c>
      <c r="Z481" s="36">
        <f t="shared" si="117"/>
        <v>-3.4139410063962513E-3</v>
      </c>
      <c r="AA481" s="46">
        <f t="shared" si="118"/>
        <v>-2.357628710695258E-2</v>
      </c>
      <c r="AB481" s="41">
        <f t="shared" si="105"/>
        <v>976423.71289304737</v>
      </c>
      <c r="AC481" s="41">
        <f t="shared" si="106"/>
        <v>-23576.28710695263</v>
      </c>
      <c r="AD481" s="98">
        <v>-7031.7297755407635</v>
      </c>
      <c r="AE481">
        <f t="shared" si="119"/>
        <v>655726.33863604988</v>
      </c>
    </row>
    <row r="482" spans="2:31">
      <c r="B482" s="112">
        <v>44154</v>
      </c>
      <c r="C482">
        <v>32.468474999999998</v>
      </c>
      <c r="D482">
        <v>272.65072600000002</v>
      </c>
      <c r="E482">
        <v>48.062229000000002</v>
      </c>
      <c r="F482">
        <v>52.552016999999999</v>
      </c>
      <c r="G482">
        <v>58.111075999999997</v>
      </c>
      <c r="H482">
        <v>105.466393</v>
      </c>
      <c r="I482">
        <v>219.09612999999999</v>
      </c>
      <c r="J482">
        <v>68.378754000000001</v>
      </c>
      <c r="K482">
        <v>320.83486900000003</v>
      </c>
      <c r="L482">
        <v>116.43248699999999</v>
      </c>
      <c r="M482">
        <v>244.76570100000001</v>
      </c>
      <c r="O482" s="33">
        <v>477</v>
      </c>
      <c r="P482" s="36">
        <f t="shared" si="107"/>
        <v>5.0929516165950312E-3</v>
      </c>
      <c r="Q482" s="36">
        <f t="shared" si="108"/>
        <v>3.5603058730791204E-3</v>
      </c>
      <c r="R482" s="36">
        <f t="shared" si="109"/>
        <v>2.0119579176929001E-2</v>
      </c>
      <c r="S482" s="36">
        <f t="shared" si="110"/>
        <v>-4.8883013862757157E-3</v>
      </c>
      <c r="T482" s="36">
        <f t="shared" si="111"/>
        <v>-1.6104262943554409E-3</v>
      </c>
      <c r="U482" s="36">
        <f t="shared" si="112"/>
        <v>2.6861747109957691E-3</v>
      </c>
      <c r="V482" s="36">
        <f t="shared" si="113"/>
        <v>3.066398326400896E-3</v>
      </c>
      <c r="W482" s="36">
        <f t="shared" si="114"/>
        <v>-7.6234927459022661E-3</v>
      </c>
      <c r="X482" s="36">
        <f t="shared" si="115"/>
        <v>-2.204015001605511E-2</v>
      </c>
      <c r="Y482" s="36">
        <f t="shared" si="116"/>
        <v>5.1547143711792396E-3</v>
      </c>
      <c r="Z482" s="36">
        <f t="shared" si="117"/>
        <v>-6.7846303658334736E-3</v>
      </c>
      <c r="AA482" s="46">
        <f t="shared" si="118"/>
        <v>1.1916061761352729E-2</v>
      </c>
      <c r="AB482" s="41">
        <f t="shared" si="105"/>
        <v>1011916.0617613527</v>
      </c>
      <c r="AC482" s="41">
        <f t="shared" si="106"/>
        <v>11916.061761352699</v>
      </c>
      <c r="AD482" s="98">
        <v>-6973.1354942852631</v>
      </c>
      <c r="AE482">
        <f t="shared" si="119"/>
        <v>667642.40039740258</v>
      </c>
    </row>
    <row r="483" spans="2:31">
      <c r="B483" s="112">
        <v>44155</v>
      </c>
      <c r="C483">
        <v>32.069130000000001</v>
      </c>
      <c r="D483">
        <v>269.414154</v>
      </c>
      <c r="E483">
        <v>47.468246000000001</v>
      </c>
      <c r="F483">
        <v>52.605300999999997</v>
      </c>
      <c r="G483">
        <v>58.579346000000001</v>
      </c>
      <c r="H483">
        <v>104.562866</v>
      </c>
      <c r="I483">
        <v>213.79402200000001</v>
      </c>
      <c r="J483">
        <v>68.635947999999999</v>
      </c>
      <c r="K483">
        <v>318.64520299999998</v>
      </c>
      <c r="L483">
        <v>115.156685</v>
      </c>
      <c r="M483">
        <v>247.60992400000001</v>
      </c>
      <c r="O483" s="33">
        <v>478</v>
      </c>
      <c r="P483" s="36">
        <f t="shared" si="107"/>
        <v>-1.2375733401313694E-2</v>
      </c>
      <c r="Q483" s="36">
        <f t="shared" si="108"/>
        <v>-1.194178255133155E-2</v>
      </c>
      <c r="R483" s="36">
        <f t="shared" si="109"/>
        <v>-1.2435626530259595E-2</v>
      </c>
      <c r="S483" s="36">
        <f t="shared" si="110"/>
        <v>1.0134150542002874E-3</v>
      </c>
      <c r="T483" s="36">
        <f t="shared" si="111"/>
        <v>8.0258945953769027E-3</v>
      </c>
      <c r="U483" s="36">
        <f t="shared" si="112"/>
        <v>-8.6038733655537832E-3</v>
      </c>
      <c r="V483" s="36">
        <f t="shared" si="113"/>
        <v>-2.4497545788829612E-2</v>
      </c>
      <c r="W483" s="36">
        <f t="shared" si="114"/>
        <v>3.7542584602938273E-3</v>
      </c>
      <c r="X483" s="36">
        <f t="shared" si="115"/>
        <v>-6.8482964635229989E-3</v>
      </c>
      <c r="Y483" s="36">
        <f t="shared" si="116"/>
        <v>-1.1017915002066699E-2</v>
      </c>
      <c r="Z483" s="36">
        <f t="shared" si="117"/>
        <v>1.1553190254983397E-2</v>
      </c>
      <c r="AA483" s="46">
        <f t="shared" si="118"/>
        <v>-3.3795918895730623E-2</v>
      </c>
      <c r="AB483" s="41">
        <f t="shared" si="105"/>
        <v>966204.08110426937</v>
      </c>
      <c r="AC483" s="41">
        <f t="shared" si="106"/>
        <v>-33795.918895730632</v>
      </c>
      <c r="AD483" s="98">
        <v>-6917.5375590758631</v>
      </c>
      <c r="AE483">
        <f t="shared" si="119"/>
        <v>633846.48150167195</v>
      </c>
    </row>
    <row r="484" spans="2:31">
      <c r="B484" s="112">
        <v>44158</v>
      </c>
      <c r="C484">
        <v>34.170032999999997</v>
      </c>
      <c r="D484">
        <v>268.14547700000003</v>
      </c>
      <c r="E484">
        <v>47.686253000000001</v>
      </c>
      <c r="F484">
        <v>51.726173000000003</v>
      </c>
      <c r="G484">
        <v>59.553328999999998</v>
      </c>
      <c r="H484">
        <v>107.574623</v>
      </c>
      <c r="I484">
        <v>210.34809899999999</v>
      </c>
      <c r="J484">
        <v>68.795592999999997</v>
      </c>
      <c r="K484">
        <v>318.98788500000001</v>
      </c>
      <c r="L484">
        <v>111.731613</v>
      </c>
      <c r="M484">
        <v>250.05195599999999</v>
      </c>
      <c r="O484" s="33">
        <v>479</v>
      </c>
      <c r="P484" s="36">
        <f t="shared" si="107"/>
        <v>6.3455146706239904E-2</v>
      </c>
      <c r="Q484" s="36">
        <f t="shared" si="108"/>
        <v>-4.7201437099120549E-3</v>
      </c>
      <c r="R484" s="36">
        <f t="shared" si="109"/>
        <v>4.5821770643916905E-3</v>
      </c>
      <c r="S484" s="36">
        <f t="shared" si="110"/>
        <v>-1.6852993136922283E-2</v>
      </c>
      <c r="T484" s="36">
        <f t="shared" si="111"/>
        <v>1.649001972427467E-2</v>
      </c>
      <c r="U484" s="36">
        <f t="shared" si="112"/>
        <v>2.8396295147019322E-2</v>
      </c>
      <c r="V484" s="36">
        <f t="shared" si="113"/>
        <v>-1.6249264812153531E-2</v>
      </c>
      <c r="W484" s="36">
        <f t="shared" si="114"/>
        <v>2.3232668519360517E-3</v>
      </c>
      <c r="X484" s="36">
        <f t="shared" si="115"/>
        <v>1.0748564948755291E-3</v>
      </c>
      <c r="Y484" s="36">
        <f t="shared" si="116"/>
        <v>-3.0193996249587143E-2</v>
      </c>
      <c r="Z484" s="36">
        <f t="shared" si="117"/>
        <v>9.8140994871578971E-3</v>
      </c>
      <c r="AA484" s="46">
        <f t="shared" si="118"/>
        <v>3.3346551649738834E-2</v>
      </c>
      <c r="AB484" s="41">
        <f t="shared" si="105"/>
        <v>1033346.5516497388</v>
      </c>
      <c r="AC484" s="41">
        <f t="shared" si="106"/>
        <v>33346.551649738802</v>
      </c>
      <c r="AD484" s="98">
        <v>-6753.1464063689345</v>
      </c>
      <c r="AE484">
        <f t="shared" si="119"/>
        <v>667193.03315141075</v>
      </c>
    </row>
    <row r="485" spans="2:31">
      <c r="B485" s="112">
        <v>44159</v>
      </c>
      <c r="C485">
        <v>36.444561</v>
      </c>
      <c r="D485">
        <v>276.62649499999998</v>
      </c>
      <c r="E485">
        <v>47.822105000000001</v>
      </c>
      <c r="F485">
        <v>51.601852000000001</v>
      </c>
      <c r="G485">
        <v>61.660488000000001</v>
      </c>
      <c r="H485">
        <v>112.54858400000001</v>
      </c>
      <c r="I485">
        <v>209.567001</v>
      </c>
      <c r="J485">
        <v>69.513969000000003</v>
      </c>
      <c r="K485">
        <v>319.89230300000003</v>
      </c>
      <c r="L485">
        <v>113.027046</v>
      </c>
      <c r="M485">
        <v>250.435013</v>
      </c>
      <c r="O485" s="33">
        <v>480</v>
      </c>
      <c r="P485" s="36">
        <f t="shared" si="107"/>
        <v>6.4443197327369806E-2</v>
      </c>
      <c r="Q485" s="36">
        <f t="shared" si="108"/>
        <v>3.1138544923258592E-2</v>
      </c>
      <c r="R485" s="36">
        <f t="shared" si="109"/>
        <v>2.8448210076214286E-3</v>
      </c>
      <c r="S485" s="36">
        <f t="shared" si="110"/>
        <v>-2.4063376802112898E-3</v>
      </c>
      <c r="T485" s="36">
        <f t="shared" si="111"/>
        <v>3.4771139954135256E-2</v>
      </c>
      <c r="U485" s="36">
        <f t="shared" si="112"/>
        <v>4.520021201172076E-2</v>
      </c>
      <c r="V485" s="36">
        <f t="shared" si="113"/>
        <v>-3.7202706018099785E-3</v>
      </c>
      <c r="W485" s="36">
        <f t="shared" si="114"/>
        <v>1.0388037525038267E-2</v>
      </c>
      <c r="X485" s="36">
        <f t="shared" si="115"/>
        <v>2.8312620148255112E-3</v>
      </c>
      <c r="Y485" s="36">
        <f t="shared" si="116"/>
        <v>1.1527452163363455E-2</v>
      </c>
      <c r="Z485" s="36">
        <f t="shared" si="117"/>
        <v>1.5307374558114564E-3</v>
      </c>
      <c r="AA485" s="46">
        <f t="shared" si="118"/>
        <v>6.1732602347177971E-2</v>
      </c>
      <c r="AB485" s="41">
        <f t="shared" si="105"/>
        <v>1061732.6023471779</v>
      </c>
      <c r="AC485" s="41">
        <f t="shared" si="106"/>
        <v>61732.602347177919</v>
      </c>
      <c r="AD485" s="98">
        <v>-6656.4403138052439</v>
      </c>
      <c r="AE485">
        <f t="shared" si="119"/>
        <v>728925.63549858867</v>
      </c>
    </row>
    <row r="486" spans="2:31">
      <c r="B486" s="112">
        <v>44160</v>
      </c>
      <c r="C486">
        <v>35.428840999999998</v>
      </c>
      <c r="D486">
        <v>275.29791299999999</v>
      </c>
      <c r="E486">
        <v>47.970592000000003</v>
      </c>
      <c r="F486">
        <v>54.416831999999999</v>
      </c>
      <c r="G486">
        <v>60.770797999999999</v>
      </c>
      <c r="H486">
        <v>111.371284</v>
      </c>
      <c r="I486">
        <v>214.10647599999999</v>
      </c>
      <c r="J486">
        <v>69.762298999999999</v>
      </c>
      <c r="K486">
        <v>317.207581</v>
      </c>
      <c r="L486">
        <v>113.87106300000001</v>
      </c>
      <c r="M486">
        <v>245.57011399999999</v>
      </c>
      <c r="O486" s="33">
        <v>481</v>
      </c>
      <c r="P486" s="36">
        <f t="shared" si="107"/>
        <v>-2.8266023261852655E-2</v>
      </c>
      <c r="Q486" s="36">
        <f t="shared" si="108"/>
        <v>-4.814371486083136E-3</v>
      </c>
      <c r="R486" s="36">
        <f t="shared" si="109"/>
        <v>3.1001761841373248E-3</v>
      </c>
      <c r="S486" s="36">
        <f t="shared" si="110"/>
        <v>5.3115954452352579E-2</v>
      </c>
      <c r="T486" s="36">
        <f t="shared" si="111"/>
        <v>-1.45339592554118E-2</v>
      </c>
      <c r="U486" s="36">
        <f t="shared" si="112"/>
        <v>-1.0515465722861824E-2</v>
      </c>
      <c r="V486" s="36">
        <f t="shared" si="113"/>
        <v>2.1429940610935373E-2</v>
      </c>
      <c r="W486" s="36">
        <f t="shared" si="114"/>
        <v>3.5660097261618071E-3</v>
      </c>
      <c r="X486" s="36">
        <f t="shared" si="115"/>
        <v>-8.4279967991674788E-3</v>
      </c>
      <c r="Y486" s="36">
        <f t="shared" si="116"/>
        <v>7.4396467791485732E-3</v>
      </c>
      <c r="Z486" s="36">
        <f t="shared" si="117"/>
        <v>-1.961695452470846E-2</v>
      </c>
      <c r="AA486" s="46">
        <f t="shared" si="118"/>
        <v>-1.974336767910825E-2</v>
      </c>
      <c r="AB486" s="41">
        <f t="shared" si="105"/>
        <v>980256.63232089172</v>
      </c>
      <c r="AC486" s="41">
        <f t="shared" si="106"/>
        <v>-19743.367679108283</v>
      </c>
      <c r="AD486" s="98">
        <v>-6587.6620763957035</v>
      </c>
      <c r="AE486">
        <f t="shared" si="119"/>
        <v>709182.26781948039</v>
      </c>
    </row>
    <row r="487" spans="2:31">
      <c r="B487" s="112">
        <v>44162</v>
      </c>
      <c r="C487">
        <v>34.890594</v>
      </c>
      <c r="D487">
        <v>277.51556399999998</v>
      </c>
      <c r="E487">
        <v>47.897933999999999</v>
      </c>
      <c r="F487">
        <v>53.733058999999997</v>
      </c>
      <c r="G487">
        <v>60.723754999999997</v>
      </c>
      <c r="H487">
        <v>110.63202699999999</v>
      </c>
      <c r="I487">
        <v>215.10803200000001</v>
      </c>
      <c r="J487">
        <v>68.972960999999998</v>
      </c>
      <c r="K487">
        <v>321.72976699999998</v>
      </c>
      <c r="L487">
        <v>114.42063899999999</v>
      </c>
      <c r="M487">
        <v>250.85638399999999</v>
      </c>
      <c r="O487" s="33">
        <v>482</v>
      </c>
      <c r="P487" s="36">
        <f t="shared" si="107"/>
        <v>-1.5308925962417496E-2</v>
      </c>
      <c r="Q487" s="36">
        <f t="shared" si="108"/>
        <v>8.0231868012829808E-3</v>
      </c>
      <c r="R487" s="36">
        <f t="shared" si="109"/>
        <v>-1.5157845216396616E-3</v>
      </c>
      <c r="S487" s="36">
        <f t="shared" si="110"/>
        <v>-1.2645081836326203E-2</v>
      </c>
      <c r="T487" s="36">
        <f t="shared" si="111"/>
        <v>-7.7440512663950003E-4</v>
      </c>
      <c r="U487" s="36">
        <f t="shared" si="112"/>
        <v>-6.659898260978246E-3</v>
      </c>
      <c r="V487" s="36">
        <f t="shared" si="113"/>
        <v>4.6669336622052445E-3</v>
      </c>
      <c r="W487" s="36">
        <f t="shared" si="114"/>
        <v>-1.1379176675216752E-2</v>
      </c>
      <c r="X487" s="36">
        <f t="shared" si="115"/>
        <v>1.4155571049164182E-2</v>
      </c>
      <c r="Y487" s="36">
        <f t="shared" si="116"/>
        <v>4.8146915270243194E-3</v>
      </c>
      <c r="Z487" s="36">
        <f t="shared" si="117"/>
        <v>2.12980968772922E-2</v>
      </c>
      <c r="AA487" s="46">
        <f t="shared" si="118"/>
        <v>-1.2305993971759424E-2</v>
      </c>
      <c r="AB487" s="41">
        <f t="shared" si="105"/>
        <v>987694.00602824055</v>
      </c>
      <c r="AC487" s="41">
        <f t="shared" si="106"/>
        <v>-12305.993971759453</v>
      </c>
      <c r="AD487" s="98">
        <v>-6531.1639994079014</v>
      </c>
      <c r="AE487">
        <f t="shared" si="119"/>
        <v>696876.27384772094</v>
      </c>
    </row>
    <row r="488" spans="2:31">
      <c r="B488" s="112">
        <v>44165</v>
      </c>
      <c r="C488">
        <v>33.102218999999998</v>
      </c>
      <c r="D488">
        <v>276.67645299999998</v>
      </c>
      <c r="E488">
        <v>48.273913999999998</v>
      </c>
      <c r="F488">
        <v>54.221465999999999</v>
      </c>
      <c r="G488">
        <v>59.688789</v>
      </c>
      <c r="H488">
        <v>107.583763</v>
      </c>
      <c r="I488">
        <v>212.45240799999999</v>
      </c>
      <c r="J488">
        <v>67.624908000000005</v>
      </c>
      <c r="K488">
        <v>320.20645100000002</v>
      </c>
      <c r="L488">
        <v>116.834869</v>
      </c>
      <c r="M488">
        <v>250.54037500000001</v>
      </c>
      <c r="O488" s="33">
        <v>483</v>
      </c>
      <c r="P488" s="36">
        <f t="shared" si="107"/>
        <v>-5.2616960578361884E-2</v>
      </c>
      <c r="Q488" s="36">
        <f t="shared" si="108"/>
        <v>-3.028234314081597E-3</v>
      </c>
      <c r="R488" s="36">
        <f t="shared" si="109"/>
        <v>7.8189599828643406E-3</v>
      </c>
      <c r="S488" s="36">
        <f t="shared" si="110"/>
        <v>9.0484457660317767E-3</v>
      </c>
      <c r="T488" s="36">
        <f t="shared" si="111"/>
        <v>-1.7190758594474453E-2</v>
      </c>
      <c r="U488" s="36">
        <f t="shared" si="112"/>
        <v>-2.7939887360760807E-2</v>
      </c>
      <c r="V488" s="36">
        <f t="shared" si="113"/>
        <v>-1.2422375420051876E-2</v>
      </c>
      <c r="W488" s="36">
        <f t="shared" si="114"/>
        <v>-1.9738181509001966E-2</v>
      </c>
      <c r="X488" s="36">
        <f t="shared" si="115"/>
        <v>-4.746013129124804E-3</v>
      </c>
      <c r="Y488" s="36">
        <f t="shared" si="116"/>
        <v>2.0880088287258285E-2</v>
      </c>
      <c r="Z488" s="36">
        <f t="shared" si="117"/>
        <v>-1.2605148963164396E-3</v>
      </c>
      <c r="AA488" s="46">
        <f t="shared" si="118"/>
        <v>-5.4683423030848215E-2</v>
      </c>
      <c r="AB488" s="41">
        <f t="shared" si="105"/>
        <v>945316.57696915185</v>
      </c>
      <c r="AC488" s="41">
        <f t="shared" si="106"/>
        <v>-54683.423030848149</v>
      </c>
      <c r="AD488" s="98">
        <v>-6509.0925709175644</v>
      </c>
      <c r="AE488">
        <f t="shared" si="119"/>
        <v>642192.85081687279</v>
      </c>
    </row>
    <row r="489" spans="2:31">
      <c r="B489" s="112">
        <v>44166</v>
      </c>
      <c r="C489">
        <v>33.423439000000002</v>
      </c>
      <c r="D489">
        <v>286.24627700000002</v>
      </c>
      <c r="E489">
        <v>48.226523999999998</v>
      </c>
      <c r="F489">
        <v>53.075943000000002</v>
      </c>
      <c r="G489">
        <v>59.773471999999998</v>
      </c>
      <c r="H489">
        <v>109.281288</v>
      </c>
      <c r="I489">
        <v>216.70697000000001</v>
      </c>
      <c r="J489">
        <v>68.210251</v>
      </c>
      <c r="K489">
        <v>324.82379200000003</v>
      </c>
      <c r="L489">
        <v>120.436592</v>
      </c>
      <c r="M489">
        <v>244.325211</v>
      </c>
      <c r="O489" s="33">
        <v>484</v>
      </c>
      <c r="P489" s="36">
        <f t="shared" si="107"/>
        <v>9.6571009158642248E-3</v>
      </c>
      <c r="Q489" s="36">
        <f t="shared" si="108"/>
        <v>3.4003764884226378E-2</v>
      </c>
      <c r="R489" s="36">
        <f t="shared" si="109"/>
        <v>-9.8217178681834637E-4</v>
      </c>
      <c r="S489" s="36">
        <f t="shared" si="110"/>
        <v>-2.1353106956467041E-2</v>
      </c>
      <c r="T489" s="36">
        <f t="shared" si="111"/>
        <v>1.4177366722405505E-3</v>
      </c>
      <c r="U489" s="36">
        <f t="shared" si="112"/>
        <v>1.5655447136291419E-2</v>
      </c>
      <c r="V489" s="36">
        <f t="shared" si="113"/>
        <v>1.9828071379254793E-2</v>
      </c>
      <c r="W489" s="36">
        <f t="shared" si="114"/>
        <v>8.6184847501044534E-3</v>
      </c>
      <c r="X489" s="36">
        <f t="shared" si="115"/>
        <v>1.4316909693378415E-2</v>
      </c>
      <c r="Y489" s="36">
        <f t="shared" si="116"/>
        <v>3.0361845166054464E-2</v>
      </c>
      <c r="Z489" s="36">
        <f t="shared" si="117"/>
        <v>-2.5119915353576105E-2</v>
      </c>
      <c r="AA489" s="46">
        <f t="shared" si="118"/>
        <v>5.7460336305612356E-2</v>
      </c>
      <c r="AB489" s="41">
        <f t="shared" si="105"/>
        <v>1057460.3363056125</v>
      </c>
      <c r="AC489" s="41">
        <f t="shared" si="106"/>
        <v>57460.336305612465</v>
      </c>
      <c r="AD489" s="98">
        <v>-6448.2212575232843</v>
      </c>
      <c r="AE489">
        <f t="shared" si="119"/>
        <v>699653.18712248525</v>
      </c>
    </row>
    <row r="490" spans="2:31">
      <c r="B490" s="112">
        <v>44167</v>
      </c>
      <c r="C490">
        <v>34.673552999999998</v>
      </c>
      <c r="D490">
        <v>287.21523999999999</v>
      </c>
      <c r="E490">
        <v>47.556708999999998</v>
      </c>
      <c r="F490">
        <v>52.489857000000001</v>
      </c>
      <c r="G490">
        <v>60.178058999999998</v>
      </c>
      <c r="H490">
        <v>111.380394</v>
      </c>
      <c r="I490">
        <v>210.33891299999999</v>
      </c>
      <c r="J490">
        <v>68.316658000000004</v>
      </c>
      <c r="K490">
        <v>330.88827500000002</v>
      </c>
      <c r="L490">
        <v>120.789879</v>
      </c>
      <c r="M490">
        <v>248.03131099999999</v>
      </c>
      <c r="O490" s="33">
        <v>485</v>
      </c>
      <c r="P490" s="36">
        <f t="shared" si="107"/>
        <v>3.6719814650105376E-2</v>
      </c>
      <c r="Q490" s="36">
        <f t="shared" si="108"/>
        <v>3.3793511627414371E-3</v>
      </c>
      <c r="R490" s="36">
        <f t="shared" si="109"/>
        <v>-1.3986287534381445E-2</v>
      </c>
      <c r="S490" s="36">
        <f t="shared" si="110"/>
        <v>-1.1103823809838929E-2</v>
      </c>
      <c r="T490" s="36">
        <f t="shared" si="111"/>
        <v>6.7458669499513135E-3</v>
      </c>
      <c r="U490" s="36">
        <f t="shared" si="112"/>
        <v>1.9026133604450757E-2</v>
      </c>
      <c r="V490" s="36">
        <f t="shared" si="113"/>
        <v>-2.9825971052466767E-2</v>
      </c>
      <c r="W490" s="36">
        <f t="shared" si="114"/>
        <v>1.5587699498172865E-3</v>
      </c>
      <c r="X490" s="36">
        <f t="shared" si="115"/>
        <v>1.8497923797709624E-2</v>
      </c>
      <c r="Y490" s="36">
        <f t="shared" si="116"/>
        <v>2.9290919120379061E-3</v>
      </c>
      <c r="Z490" s="36">
        <f t="shared" si="117"/>
        <v>1.5054822399537621E-2</v>
      </c>
      <c r="AA490" s="46">
        <f t="shared" si="118"/>
        <v>-4.3201561765219615E-3</v>
      </c>
      <c r="AB490" s="41">
        <f t="shared" si="105"/>
        <v>995679.84382347809</v>
      </c>
      <c r="AC490" s="41">
        <f t="shared" si="106"/>
        <v>-4320.1561765219085</v>
      </c>
      <c r="AD490" s="98">
        <v>-6429.4760710829869</v>
      </c>
      <c r="AE490">
        <f t="shared" si="119"/>
        <v>695333.03094596334</v>
      </c>
    </row>
    <row r="491" spans="2:31">
      <c r="B491" s="112">
        <v>44168</v>
      </c>
      <c r="C491">
        <v>34.907947999999998</v>
      </c>
      <c r="D491">
        <v>281.55126999999999</v>
      </c>
      <c r="E491">
        <v>47.171249000000003</v>
      </c>
      <c r="F491">
        <v>51.486412000000001</v>
      </c>
      <c r="G491">
        <v>60.394450999999997</v>
      </c>
      <c r="H491">
        <v>110.65026899999999</v>
      </c>
      <c r="I491">
        <v>207.876251</v>
      </c>
      <c r="J491">
        <v>67.323363999999998</v>
      </c>
      <c r="K491">
        <v>331.954498</v>
      </c>
      <c r="L491">
        <v>120.652489</v>
      </c>
      <c r="M491">
        <v>241.97891200000001</v>
      </c>
      <c r="O491" s="33">
        <v>486</v>
      </c>
      <c r="P491" s="36">
        <f t="shared" si="107"/>
        <v>6.7373046931916139E-3</v>
      </c>
      <c r="Q491" s="36">
        <f t="shared" si="108"/>
        <v>-1.991733739852438E-2</v>
      </c>
      <c r="R491" s="36">
        <f t="shared" si="109"/>
        <v>-8.138296984633607E-3</v>
      </c>
      <c r="S491" s="36">
        <f t="shared" si="110"/>
        <v>-1.9302022735683599E-2</v>
      </c>
      <c r="T491" s="36">
        <f t="shared" si="111"/>
        <v>3.5894124179830554E-3</v>
      </c>
      <c r="U491" s="36">
        <f t="shared" si="112"/>
        <v>-6.5768180115394499E-3</v>
      </c>
      <c r="V491" s="36">
        <f t="shared" si="113"/>
        <v>-1.1777145720334583E-2</v>
      </c>
      <c r="W491" s="36">
        <f t="shared" si="114"/>
        <v>-1.4646293056740535E-2</v>
      </c>
      <c r="X491" s="36">
        <f t="shared" si="115"/>
        <v>3.2171246728144305E-3</v>
      </c>
      <c r="Y491" s="36">
        <f t="shared" si="116"/>
        <v>-1.1380770986240884E-3</v>
      </c>
      <c r="Z491" s="36">
        <f t="shared" si="117"/>
        <v>-2.4704410364005544E-2</v>
      </c>
      <c r="AA491" s="46">
        <f t="shared" si="118"/>
        <v>2.3077939808594232E-2</v>
      </c>
      <c r="AB491" s="41">
        <f t="shared" si="105"/>
        <v>1023077.9398085942</v>
      </c>
      <c r="AC491" s="41">
        <f t="shared" si="106"/>
        <v>23077.939808594179</v>
      </c>
      <c r="AD491" s="98">
        <v>-6364.0270746039459</v>
      </c>
      <c r="AE491">
        <f t="shared" si="119"/>
        <v>718410.97075455752</v>
      </c>
    </row>
    <row r="492" spans="2:31">
      <c r="B492" s="112">
        <v>44169</v>
      </c>
      <c r="C492">
        <v>36.18412</v>
      </c>
      <c r="D492">
        <v>279.40356400000002</v>
      </c>
      <c r="E492">
        <v>47.048023000000001</v>
      </c>
      <c r="F492">
        <v>51.921531999999999</v>
      </c>
      <c r="G492">
        <v>62.116249000000003</v>
      </c>
      <c r="H492">
        <v>111.65419799999999</v>
      </c>
      <c r="I492">
        <v>210.12754799999999</v>
      </c>
      <c r="J492">
        <v>66.791229000000001</v>
      </c>
      <c r="K492">
        <v>334.30496199999999</v>
      </c>
      <c r="L492">
        <v>119.97532699999999</v>
      </c>
      <c r="M492">
        <v>242.65887499999999</v>
      </c>
      <c r="O492" s="33">
        <v>487</v>
      </c>
      <c r="P492" s="36">
        <f t="shared" si="107"/>
        <v>3.5905808882903525E-2</v>
      </c>
      <c r="Q492" s="36">
        <f t="shared" si="108"/>
        <v>-7.6573597875318131E-3</v>
      </c>
      <c r="R492" s="36">
        <f t="shared" si="109"/>
        <v>-2.6157296197274059E-3</v>
      </c>
      <c r="S492" s="36">
        <f t="shared" si="110"/>
        <v>8.4156506978874789E-3</v>
      </c>
      <c r="T492" s="36">
        <f t="shared" si="111"/>
        <v>2.8110383468468964E-2</v>
      </c>
      <c r="U492" s="36">
        <f t="shared" si="112"/>
        <v>9.0320796379327259E-3</v>
      </c>
      <c r="V492" s="36">
        <f t="shared" si="113"/>
        <v>1.0771762235995758E-2</v>
      </c>
      <c r="W492" s="36">
        <f t="shared" si="114"/>
        <v>-7.9355688388022556E-3</v>
      </c>
      <c r="X492" s="36">
        <f t="shared" si="115"/>
        <v>7.0557309644928871E-3</v>
      </c>
      <c r="Y492" s="36">
        <f t="shared" si="116"/>
        <v>-5.6283084710852865E-3</v>
      </c>
      <c r="Z492" s="36">
        <f t="shared" si="117"/>
        <v>2.8060686327383254E-3</v>
      </c>
      <c r="AA492" s="46">
        <f t="shared" si="118"/>
        <v>4.0930715248381162E-2</v>
      </c>
      <c r="AB492" s="41">
        <f t="shared" si="105"/>
        <v>1040930.7152483811</v>
      </c>
      <c r="AC492" s="41">
        <f t="shared" si="106"/>
        <v>40930.715248381137</v>
      </c>
      <c r="AD492" s="98">
        <v>-6362.5243550967425</v>
      </c>
      <c r="AE492">
        <f t="shared" si="119"/>
        <v>759341.68600293866</v>
      </c>
    </row>
    <row r="493" spans="2:31">
      <c r="B493" s="112">
        <v>44172</v>
      </c>
      <c r="C493">
        <v>35.506981000000003</v>
      </c>
      <c r="D493">
        <v>285.27731299999999</v>
      </c>
      <c r="E493">
        <v>46.795276999999999</v>
      </c>
      <c r="F493">
        <v>51.504176999999999</v>
      </c>
      <c r="G493">
        <v>61.561134000000003</v>
      </c>
      <c r="H493">
        <v>111.23436</v>
      </c>
      <c r="I493">
        <v>206.08436599999999</v>
      </c>
      <c r="J493">
        <v>66.374390000000005</v>
      </c>
      <c r="K493">
        <v>332.36535600000002</v>
      </c>
      <c r="L493">
        <v>121.447411</v>
      </c>
      <c r="M493">
        <v>241.33729600000001</v>
      </c>
      <c r="O493" s="33">
        <v>488</v>
      </c>
      <c r="P493" s="36">
        <f t="shared" si="107"/>
        <v>-1.8891023516941774E-2</v>
      </c>
      <c r="Q493" s="36">
        <f t="shared" si="108"/>
        <v>2.0804532606854147E-2</v>
      </c>
      <c r="R493" s="36">
        <f t="shared" si="109"/>
        <v>-5.3865669924365346E-3</v>
      </c>
      <c r="S493" s="36">
        <f t="shared" si="110"/>
        <v>-8.0706677174291926E-3</v>
      </c>
      <c r="T493" s="36">
        <f t="shared" si="111"/>
        <v>-8.9768834742802641E-3</v>
      </c>
      <c r="U493" s="36">
        <f t="shared" si="112"/>
        <v>-3.767250327263673E-3</v>
      </c>
      <c r="V493" s="36">
        <f t="shared" si="113"/>
        <v>-1.942908913189165E-2</v>
      </c>
      <c r="W493" s="36">
        <f t="shared" si="114"/>
        <v>-6.2604802137598298E-3</v>
      </c>
      <c r="X493" s="36">
        <f t="shared" si="115"/>
        <v>-5.8188025484286207E-3</v>
      </c>
      <c r="Y493" s="36">
        <f t="shared" si="116"/>
        <v>1.2195224497966967E-2</v>
      </c>
      <c r="Z493" s="36">
        <f t="shared" si="117"/>
        <v>-5.4611270242987406E-3</v>
      </c>
      <c r="AA493" s="46">
        <f t="shared" si="118"/>
        <v>-2.3097716135497208E-2</v>
      </c>
      <c r="AB493" s="41">
        <f t="shared" si="105"/>
        <v>976902.2838645028</v>
      </c>
      <c r="AC493" s="41">
        <f t="shared" si="106"/>
        <v>-23097.716135497205</v>
      </c>
      <c r="AD493" s="98">
        <v>-6300.1726709977956</v>
      </c>
      <c r="AE493">
        <f t="shared" si="119"/>
        <v>736243.96986744145</v>
      </c>
    </row>
    <row r="494" spans="2:31">
      <c r="B494" s="112">
        <v>44173</v>
      </c>
      <c r="C494">
        <v>36.670279999999998</v>
      </c>
      <c r="D494">
        <v>283.09960899999999</v>
      </c>
      <c r="E494">
        <v>47.218643</v>
      </c>
      <c r="F494">
        <v>52.010334</v>
      </c>
      <c r="G494">
        <v>62.859524</v>
      </c>
      <c r="H494">
        <v>111.343895</v>
      </c>
      <c r="I494">
        <v>205.47787500000001</v>
      </c>
      <c r="J494">
        <v>66.126052999999999</v>
      </c>
      <c r="K494">
        <v>332.36535600000002</v>
      </c>
      <c r="L494">
        <v>122.06568900000001</v>
      </c>
      <c r="M494">
        <v>241.90237400000001</v>
      </c>
      <c r="O494" s="33">
        <v>489</v>
      </c>
      <c r="P494" s="36">
        <f t="shared" si="107"/>
        <v>3.2237292687534801E-2</v>
      </c>
      <c r="Q494" s="36">
        <f t="shared" si="108"/>
        <v>-7.6629242743789031E-3</v>
      </c>
      <c r="R494" s="36">
        <f t="shared" si="109"/>
        <v>9.0065143939341424E-3</v>
      </c>
      <c r="S494" s="36">
        <f t="shared" si="110"/>
        <v>9.7795184294860588E-3</v>
      </c>
      <c r="T494" s="36">
        <f t="shared" si="111"/>
        <v>2.0871729104032732E-2</v>
      </c>
      <c r="U494" s="36">
        <f t="shared" si="112"/>
        <v>9.8423818483476069E-4</v>
      </c>
      <c r="V494" s="36">
        <f t="shared" si="113"/>
        <v>-2.9472647322715765E-3</v>
      </c>
      <c r="W494" s="36">
        <f t="shared" si="114"/>
        <v>-3.7484748754114893E-3</v>
      </c>
      <c r="X494" s="36">
        <f t="shared" si="115"/>
        <v>0</v>
      </c>
      <c r="Y494" s="36">
        <f t="shared" si="116"/>
        <v>5.0779964492938387E-3</v>
      </c>
      <c r="Z494" s="36">
        <f t="shared" si="117"/>
        <v>2.3387080682363641E-3</v>
      </c>
      <c r="AA494" s="46">
        <f t="shared" si="118"/>
        <v>1.8611073791470839E-2</v>
      </c>
      <c r="AB494" s="41">
        <f t="shared" si="105"/>
        <v>1018611.0737914708</v>
      </c>
      <c r="AC494" s="41">
        <f t="shared" si="106"/>
        <v>18611.073791470844</v>
      </c>
      <c r="AD494" s="98">
        <v>-6233.4458353241207</v>
      </c>
      <c r="AE494">
        <f t="shared" si="119"/>
        <v>754855.0436589123</v>
      </c>
    </row>
    <row r="495" spans="2:31">
      <c r="B495" s="112">
        <v>44174</v>
      </c>
      <c r="C495">
        <v>37.156433</v>
      </c>
      <c r="D495">
        <v>277.62545799999998</v>
      </c>
      <c r="E495">
        <v>46.845824999999998</v>
      </c>
      <c r="F495">
        <v>52.152416000000002</v>
      </c>
      <c r="G495">
        <v>63.574593</v>
      </c>
      <c r="H495">
        <v>110.476883</v>
      </c>
      <c r="I495">
        <v>201.646027</v>
      </c>
      <c r="J495">
        <v>65.842254999999994</v>
      </c>
      <c r="K495">
        <v>329.06906099999998</v>
      </c>
      <c r="L495">
        <v>119.51406900000001</v>
      </c>
      <c r="M495">
        <v>244.03788800000001</v>
      </c>
      <c r="O495" s="33">
        <v>490</v>
      </c>
      <c r="P495" s="36">
        <f t="shared" si="107"/>
        <v>1.3170301302541636E-2</v>
      </c>
      <c r="Q495" s="36">
        <f t="shared" si="108"/>
        <v>-1.9525879058923092E-2</v>
      </c>
      <c r="R495" s="36">
        <f t="shared" si="109"/>
        <v>-7.9269029021828766E-3</v>
      </c>
      <c r="S495" s="36">
        <f t="shared" si="110"/>
        <v>2.728078667650445E-3</v>
      </c>
      <c r="T495" s="36">
        <f t="shared" si="111"/>
        <v>1.1311450442479295E-2</v>
      </c>
      <c r="U495" s="36">
        <f t="shared" si="112"/>
        <v>-7.8172696268584904E-3</v>
      </c>
      <c r="V495" s="36">
        <f t="shared" si="113"/>
        <v>-1.8824545235970158E-2</v>
      </c>
      <c r="W495" s="36">
        <f t="shared" si="114"/>
        <v>-4.3010089587649427E-3</v>
      </c>
      <c r="X495" s="36">
        <f t="shared" si="115"/>
        <v>-9.9671931318334444E-3</v>
      </c>
      <c r="Y495" s="36">
        <f t="shared" si="116"/>
        <v>-2.1125237596437207E-2</v>
      </c>
      <c r="Z495" s="36">
        <f t="shared" si="117"/>
        <v>8.7892603866979255E-3</v>
      </c>
      <c r="AA495" s="46">
        <f t="shared" si="118"/>
        <v>-1.4526336911087893E-2</v>
      </c>
      <c r="AB495" s="41">
        <f t="shared" si="105"/>
        <v>985473.66308891214</v>
      </c>
      <c r="AC495" s="41">
        <f t="shared" si="106"/>
        <v>-14526.336911087856</v>
      </c>
      <c r="AD495" s="98">
        <v>-6215.6493448925903</v>
      </c>
      <c r="AE495">
        <f t="shared" si="119"/>
        <v>740328.70674782444</v>
      </c>
    </row>
    <row r="496" spans="2:31">
      <c r="B496" s="112">
        <v>44175</v>
      </c>
      <c r="C496">
        <v>38.206885999999997</v>
      </c>
      <c r="D496">
        <v>276.82626299999998</v>
      </c>
      <c r="E496">
        <v>46.627026000000001</v>
      </c>
      <c r="F496">
        <v>52.045848999999997</v>
      </c>
      <c r="G496">
        <v>62.633716999999997</v>
      </c>
      <c r="H496">
        <v>109.764999</v>
      </c>
      <c r="I496">
        <v>201.61842300000001</v>
      </c>
      <c r="J496">
        <v>65.052940000000007</v>
      </c>
      <c r="K496">
        <v>324.521027</v>
      </c>
      <c r="L496">
        <v>120.946899</v>
      </c>
      <c r="M496">
        <v>242.716339</v>
      </c>
      <c r="O496" s="33">
        <v>491</v>
      </c>
      <c r="P496" s="36">
        <f t="shared" si="107"/>
        <v>2.7878842121322488E-2</v>
      </c>
      <c r="Q496" s="36">
        <f t="shared" si="108"/>
        <v>-2.8828318976049437E-3</v>
      </c>
      <c r="R496" s="36">
        <f t="shared" si="109"/>
        <v>-4.6815604162568558E-3</v>
      </c>
      <c r="S496" s="36">
        <f t="shared" si="110"/>
        <v>-2.0454666333604016E-3</v>
      </c>
      <c r="T496" s="36">
        <f t="shared" si="111"/>
        <v>-1.4910166068885573E-2</v>
      </c>
      <c r="U496" s="36">
        <f t="shared" si="112"/>
        <v>-6.4645876862542582E-3</v>
      </c>
      <c r="V496" s="36">
        <f t="shared" si="113"/>
        <v>-1.3690272000478103E-4</v>
      </c>
      <c r="W496" s="36">
        <f t="shared" si="114"/>
        <v>-1.2060405538259756E-2</v>
      </c>
      <c r="X496" s="36">
        <f t="shared" si="115"/>
        <v>-1.3917308395227807E-2</v>
      </c>
      <c r="Y496" s="36">
        <f t="shared" si="116"/>
        <v>1.1917501374439265E-2</v>
      </c>
      <c r="Z496" s="36">
        <f t="shared" si="117"/>
        <v>-5.4300596642369936E-3</v>
      </c>
      <c r="AA496" s="46">
        <f t="shared" si="118"/>
        <v>3.9959723270491026E-3</v>
      </c>
      <c r="AB496" s="41">
        <f t="shared" si="105"/>
        <v>1003995.9723270491</v>
      </c>
      <c r="AC496" s="41">
        <f t="shared" si="106"/>
        <v>3995.9723270491231</v>
      </c>
      <c r="AD496" s="98">
        <v>-6213.2217139999848</v>
      </c>
      <c r="AE496">
        <f t="shared" si="119"/>
        <v>744324.67907487357</v>
      </c>
    </row>
    <row r="497" spans="2:31">
      <c r="B497" s="112">
        <v>44176</v>
      </c>
      <c r="C497">
        <v>38.024582000000002</v>
      </c>
      <c r="D497">
        <v>273.26004</v>
      </c>
      <c r="E497">
        <v>46.614337999999996</v>
      </c>
      <c r="F497">
        <v>52.383293000000002</v>
      </c>
      <c r="G497">
        <v>62.473784999999999</v>
      </c>
      <c r="H497">
        <v>109.117012</v>
      </c>
      <c r="I497">
        <v>201.995193</v>
      </c>
      <c r="J497">
        <v>64.884422000000001</v>
      </c>
      <c r="K497">
        <v>322.05603000000002</v>
      </c>
      <c r="L497">
        <v>120.132347</v>
      </c>
      <c r="M497">
        <v>244.93806499999999</v>
      </c>
      <c r="O497" s="33">
        <v>492</v>
      </c>
      <c r="P497" s="36">
        <f t="shared" si="107"/>
        <v>-4.7829158304117884E-3</v>
      </c>
      <c r="Q497" s="36">
        <f t="shared" si="108"/>
        <v>-1.2966230731897344E-2</v>
      </c>
      <c r="R497" s="36">
        <f t="shared" si="109"/>
        <v>-2.7215389252176154E-4</v>
      </c>
      <c r="S497" s="36">
        <f t="shared" si="110"/>
        <v>6.4626629695643725E-3</v>
      </c>
      <c r="T497" s="36">
        <f t="shared" si="111"/>
        <v>-2.5567145784772868E-3</v>
      </c>
      <c r="U497" s="36">
        <f t="shared" si="112"/>
        <v>-5.9208967432220674E-3</v>
      </c>
      <c r="V497" s="36">
        <f t="shared" si="113"/>
        <v>1.8669841378197974E-3</v>
      </c>
      <c r="W497" s="36">
        <f t="shared" si="114"/>
        <v>-2.5938358588841518E-3</v>
      </c>
      <c r="X497" s="36">
        <f t="shared" si="115"/>
        <v>-7.6247955775730148E-3</v>
      </c>
      <c r="Y497" s="36">
        <f t="shared" si="116"/>
        <v>-6.7575713231805929E-3</v>
      </c>
      <c r="Z497" s="36">
        <f t="shared" si="117"/>
        <v>9.1119504050835073E-3</v>
      </c>
      <c r="AA497" s="46">
        <f t="shared" si="118"/>
        <v>-1.4485953650185571E-2</v>
      </c>
      <c r="AB497" s="41">
        <f t="shared" si="105"/>
        <v>985514.04634981439</v>
      </c>
      <c r="AC497" s="41">
        <f t="shared" si="106"/>
        <v>-14485.953650185606</v>
      </c>
      <c r="AD497" s="98">
        <v>-6185.2557049836032</v>
      </c>
      <c r="AE497">
        <f t="shared" si="119"/>
        <v>729838.72542468796</v>
      </c>
    </row>
    <row r="498" spans="2:31">
      <c r="B498" s="112">
        <v>44179</v>
      </c>
      <c r="C498">
        <v>36.652920000000002</v>
      </c>
      <c r="D498">
        <v>273.899384</v>
      </c>
      <c r="E498">
        <v>46.186245</v>
      </c>
      <c r="F498">
        <v>51.646251999999997</v>
      </c>
      <c r="G498">
        <v>61.871616000000003</v>
      </c>
      <c r="H498">
        <v>107.967072</v>
      </c>
      <c r="I498">
        <v>199.146591</v>
      </c>
      <c r="J498">
        <v>64.219268999999997</v>
      </c>
      <c r="K498">
        <v>321.15792800000003</v>
      </c>
      <c r="L498">
        <v>119.51406900000001</v>
      </c>
      <c r="M498">
        <v>242.01727299999999</v>
      </c>
      <c r="O498" s="33">
        <v>493</v>
      </c>
      <c r="P498" s="36">
        <f t="shared" si="107"/>
        <v>-3.6739747579605825E-2</v>
      </c>
      <c r="Q498" s="36">
        <f t="shared" si="108"/>
        <v>2.3369579794520349E-3</v>
      </c>
      <c r="R498" s="36">
        <f t="shared" si="109"/>
        <v>-9.2261497251074718E-3</v>
      </c>
      <c r="S498" s="36">
        <f t="shared" si="110"/>
        <v>-1.4170077021172641E-2</v>
      </c>
      <c r="T498" s="36">
        <f t="shared" si="111"/>
        <v>-9.6855002686327425E-3</v>
      </c>
      <c r="U498" s="36">
        <f t="shared" si="112"/>
        <v>-1.059451927502772E-2</v>
      </c>
      <c r="V498" s="36">
        <f t="shared" si="113"/>
        <v>-1.4202708357644469E-2</v>
      </c>
      <c r="W498" s="36">
        <f t="shared" si="114"/>
        <v>-1.0304258231620228E-2</v>
      </c>
      <c r="X498" s="36">
        <f t="shared" si="115"/>
        <v>-2.7925469354953721E-3</v>
      </c>
      <c r="Y498" s="36">
        <f t="shared" si="116"/>
        <v>-5.1599300512586181E-3</v>
      </c>
      <c r="Z498" s="36">
        <f t="shared" si="117"/>
        <v>-1.1996283025489012E-2</v>
      </c>
      <c r="AA498" s="46">
        <f t="shared" si="118"/>
        <v>-1.9981931106024926E-2</v>
      </c>
      <c r="AB498" s="41">
        <f t="shared" si="105"/>
        <v>980018.06889397511</v>
      </c>
      <c r="AC498" s="41">
        <f t="shared" si="106"/>
        <v>-19981.931106024887</v>
      </c>
      <c r="AD498" s="98">
        <v>-6146.6650005796691</v>
      </c>
      <c r="AE498">
        <f t="shared" si="119"/>
        <v>709856.79431866307</v>
      </c>
    </row>
    <row r="499" spans="2:31">
      <c r="B499" s="112">
        <v>44180</v>
      </c>
      <c r="C499">
        <v>37.364792000000001</v>
      </c>
      <c r="D499">
        <v>275.25793499999997</v>
      </c>
      <c r="E499">
        <v>46.164046999999997</v>
      </c>
      <c r="F499">
        <v>51.788333999999999</v>
      </c>
      <c r="G499">
        <v>64.007407999999998</v>
      </c>
      <c r="H499">
        <v>109.81064600000001</v>
      </c>
      <c r="I499">
        <v>199.63357500000001</v>
      </c>
      <c r="J499">
        <v>64.742523000000006</v>
      </c>
      <c r="K499">
        <v>324.54016100000001</v>
      </c>
      <c r="L499">
        <v>125.50056499999999</v>
      </c>
      <c r="M499">
        <v>250.89463799999999</v>
      </c>
      <c r="O499" s="33">
        <v>494</v>
      </c>
      <c r="P499" s="36">
        <f t="shared" si="107"/>
        <v>1.923577292253404E-2</v>
      </c>
      <c r="Q499" s="36">
        <f t="shared" si="108"/>
        <v>4.9477762546158944E-3</v>
      </c>
      <c r="R499" s="36">
        <f t="shared" si="109"/>
        <v>-4.807348184132004E-4</v>
      </c>
      <c r="S499" s="36">
        <f t="shared" si="110"/>
        <v>2.7472839571179436E-3</v>
      </c>
      <c r="T499" s="36">
        <f t="shared" si="111"/>
        <v>3.3937298176996165E-2</v>
      </c>
      <c r="U499" s="36">
        <f t="shared" si="112"/>
        <v>1.6931190733679553E-2</v>
      </c>
      <c r="V499" s="36">
        <f t="shared" si="113"/>
        <v>2.4423694235507147E-3</v>
      </c>
      <c r="W499" s="36">
        <f t="shared" si="114"/>
        <v>8.114913158656225E-3</v>
      </c>
      <c r="X499" s="36">
        <f t="shared" si="115"/>
        <v>1.0476301515268157E-2</v>
      </c>
      <c r="Y499" s="36">
        <f t="shared" si="116"/>
        <v>4.8876163894491544E-2</v>
      </c>
      <c r="Z499" s="36">
        <f t="shared" si="117"/>
        <v>3.6023982437246707E-2</v>
      </c>
      <c r="AA499" s="46">
        <f t="shared" si="118"/>
        <v>1.1447449093124673E-2</v>
      </c>
      <c r="AB499" s="41">
        <f t="shared" si="105"/>
        <v>1011447.4490931247</v>
      </c>
      <c r="AC499" s="41">
        <f t="shared" si="106"/>
        <v>11447.449093124713</v>
      </c>
      <c r="AD499" s="98">
        <v>-6110.526743727969</v>
      </c>
      <c r="AE499">
        <f t="shared" si="119"/>
        <v>721304.24341178779</v>
      </c>
    </row>
    <row r="500" spans="2:31">
      <c r="B500" s="112">
        <v>44181</v>
      </c>
      <c r="C500">
        <v>37.937767000000001</v>
      </c>
      <c r="D500">
        <v>275.377838</v>
      </c>
      <c r="E500">
        <v>46.116481999999998</v>
      </c>
      <c r="F500">
        <v>52.729613999999998</v>
      </c>
      <c r="G500">
        <v>64.336699999999993</v>
      </c>
      <c r="H500">
        <v>110.130066</v>
      </c>
      <c r="I500">
        <v>201.81140099999999</v>
      </c>
      <c r="J500">
        <v>63.633929999999999</v>
      </c>
      <c r="K500">
        <v>324.22485399999999</v>
      </c>
      <c r="L500">
        <v>125.431847</v>
      </c>
      <c r="M500">
        <v>250.061508</v>
      </c>
      <c r="O500" s="33">
        <v>495</v>
      </c>
      <c r="P500" s="36">
        <f t="shared" si="107"/>
        <v>1.5218236026271575E-2</v>
      </c>
      <c r="Q500" s="36">
        <f t="shared" si="108"/>
        <v>4.355074907026092E-4</v>
      </c>
      <c r="R500" s="36">
        <f t="shared" si="109"/>
        <v>-1.0308784470084498E-3</v>
      </c>
      <c r="S500" s="36">
        <f t="shared" si="110"/>
        <v>1.8012321658452183E-2</v>
      </c>
      <c r="T500" s="36">
        <f t="shared" si="111"/>
        <v>5.1314038125850796E-3</v>
      </c>
      <c r="U500" s="36">
        <f t="shared" si="112"/>
        <v>2.9046029874754725E-3</v>
      </c>
      <c r="V500" s="36">
        <f t="shared" si="113"/>
        <v>1.0850041700604426E-2</v>
      </c>
      <c r="W500" s="36">
        <f t="shared" si="114"/>
        <v>-1.727140035181781E-2</v>
      </c>
      <c r="X500" s="36">
        <f t="shared" si="115"/>
        <v>-9.7202228090521143E-4</v>
      </c>
      <c r="Y500" s="36">
        <f t="shared" si="116"/>
        <v>-5.4770128075606948E-4</v>
      </c>
      <c r="Z500" s="36">
        <f t="shared" si="117"/>
        <v>-3.3261624785058783E-3</v>
      </c>
      <c r="AA500" s="46">
        <f t="shared" si="118"/>
        <v>1.5165787242091604E-2</v>
      </c>
      <c r="AB500" s="41">
        <f t="shared" si="105"/>
        <v>1015165.7872420916</v>
      </c>
      <c r="AC500" s="41">
        <f t="shared" si="106"/>
        <v>15165.78724209161</v>
      </c>
      <c r="AD500" s="98">
        <v>-6053.4857924722601</v>
      </c>
      <c r="AE500">
        <f t="shared" si="119"/>
        <v>736470.0306538794</v>
      </c>
    </row>
    <row r="501" spans="2:31">
      <c r="B501" s="112">
        <v>44182</v>
      </c>
      <c r="C501">
        <v>37.746772999999997</v>
      </c>
      <c r="D501">
        <v>274.18908699999997</v>
      </c>
      <c r="E501">
        <v>46.328944999999997</v>
      </c>
      <c r="F501">
        <v>52.623055000000001</v>
      </c>
      <c r="G501">
        <v>65.381057999999996</v>
      </c>
      <c r="H501">
        <v>109.21740699999999</v>
      </c>
      <c r="I501">
        <v>204.650803</v>
      </c>
      <c r="J501">
        <v>63.518635000000003</v>
      </c>
      <c r="K501">
        <v>326.45111100000003</v>
      </c>
      <c r="L501">
        <v>126.30532100000001</v>
      </c>
      <c r="M501">
        <v>253.32710299999999</v>
      </c>
      <c r="O501" s="33">
        <v>496</v>
      </c>
      <c r="P501" s="36">
        <f t="shared" si="107"/>
        <v>-5.047118088812471E-3</v>
      </c>
      <c r="Q501" s="36">
        <f t="shared" si="108"/>
        <v>-4.3261440961261241E-3</v>
      </c>
      <c r="R501" s="36">
        <f t="shared" si="109"/>
        <v>4.596514526898827E-3</v>
      </c>
      <c r="S501" s="36">
        <f t="shared" si="110"/>
        <v>-2.0229015049969741E-3</v>
      </c>
      <c r="T501" s="36">
        <f t="shared" si="111"/>
        <v>1.6102353010141554E-2</v>
      </c>
      <c r="U501" s="36">
        <f t="shared" si="112"/>
        <v>-8.3216300992988053E-3</v>
      </c>
      <c r="V501" s="36">
        <f t="shared" si="113"/>
        <v>1.3971523848149526E-2</v>
      </c>
      <c r="W501" s="36">
        <f t="shared" si="114"/>
        <v>-1.81349124334274E-3</v>
      </c>
      <c r="X501" s="36">
        <f t="shared" si="115"/>
        <v>6.8429319874041862E-3</v>
      </c>
      <c r="Y501" s="36">
        <f t="shared" si="116"/>
        <v>6.9395990455924268E-3</v>
      </c>
      <c r="Z501" s="36">
        <f t="shared" si="117"/>
        <v>1.2974631287453966E-2</v>
      </c>
      <c r="AA501" s="46">
        <f t="shared" si="118"/>
        <v>1.0115111698313396E-2</v>
      </c>
      <c r="AB501" s="41">
        <f t="shared" si="105"/>
        <v>1010115.1116983134</v>
      </c>
      <c r="AC501" s="41">
        <f t="shared" si="106"/>
        <v>10115.111698313383</v>
      </c>
      <c r="AD501" s="98">
        <v>-6038.9470744798891</v>
      </c>
      <c r="AE501">
        <f t="shared" si="119"/>
        <v>746585.14235219278</v>
      </c>
    </row>
    <row r="502" spans="2:31">
      <c r="B502" s="112">
        <v>44183</v>
      </c>
      <c r="C502">
        <v>37.095669000000001</v>
      </c>
      <c r="D502">
        <v>276.10702500000002</v>
      </c>
      <c r="E502">
        <v>46.281376000000002</v>
      </c>
      <c r="F502">
        <v>52.205696000000003</v>
      </c>
      <c r="G502">
        <v>67.112267000000003</v>
      </c>
      <c r="H502">
        <v>108.678955</v>
      </c>
      <c r="I502">
        <v>203.557343</v>
      </c>
      <c r="J502">
        <v>63.101802999999997</v>
      </c>
      <c r="K502">
        <v>323.30764799999997</v>
      </c>
      <c r="L502">
        <v>124.303268</v>
      </c>
      <c r="M502">
        <v>259.23580900000002</v>
      </c>
      <c r="O502" s="33">
        <v>497</v>
      </c>
      <c r="P502" s="36">
        <f t="shared" si="107"/>
        <v>-1.7399764342966424E-2</v>
      </c>
      <c r="Q502" s="36">
        <f t="shared" si="108"/>
        <v>6.9705953725382437E-3</v>
      </c>
      <c r="R502" s="36">
        <f t="shared" si="109"/>
        <v>-1.0272937977058015E-3</v>
      </c>
      <c r="S502" s="36">
        <f t="shared" si="110"/>
        <v>-7.9627239900503469E-3</v>
      </c>
      <c r="T502" s="36">
        <f t="shared" si="111"/>
        <v>2.6134260476322318E-2</v>
      </c>
      <c r="U502" s="36">
        <f t="shared" si="112"/>
        <v>-4.9422862418167512E-3</v>
      </c>
      <c r="V502" s="36">
        <f t="shared" si="113"/>
        <v>-5.3573777301686295E-3</v>
      </c>
      <c r="W502" s="36">
        <f t="shared" si="114"/>
        <v>-6.5839845817730796E-3</v>
      </c>
      <c r="X502" s="36">
        <f t="shared" si="115"/>
        <v>-9.6758604059330525E-3</v>
      </c>
      <c r="Y502" s="36">
        <f t="shared" si="116"/>
        <v>-1.5977868916622767E-2</v>
      </c>
      <c r="Z502" s="36">
        <f t="shared" si="117"/>
        <v>2.3056556053391766E-2</v>
      </c>
      <c r="AA502" s="46">
        <f t="shared" si="118"/>
        <v>-8.6505292592717505E-3</v>
      </c>
      <c r="AB502" s="41">
        <f t="shared" si="105"/>
        <v>991349.4707407282</v>
      </c>
      <c r="AC502" s="41">
        <f t="shared" si="106"/>
        <v>-8650.5292592718033</v>
      </c>
      <c r="AD502" s="98">
        <v>-5998.9972876599059</v>
      </c>
      <c r="AE502">
        <f t="shared" si="119"/>
        <v>737934.61309292098</v>
      </c>
    </row>
    <row r="503" spans="2:31">
      <c r="B503" s="112">
        <v>44186</v>
      </c>
      <c r="C503">
        <v>36.418517999999999</v>
      </c>
      <c r="D503">
        <v>272.50088499999998</v>
      </c>
      <c r="E503">
        <v>46.287723999999997</v>
      </c>
      <c r="F503">
        <v>51.566333999999998</v>
      </c>
      <c r="G503">
        <v>66.284285999999994</v>
      </c>
      <c r="H503">
        <v>112.758522</v>
      </c>
      <c r="I503">
        <v>201.958405</v>
      </c>
      <c r="J503">
        <v>62.037520999999998</v>
      </c>
      <c r="K503">
        <v>321.11004600000001</v>
      </c>
      <c r="L503">
        <v>125.84404000000001</v>
      </c>
      <c r="M503">
        <v>256.410706</v>
      </c>
      <c r="O503" s="33">
        <v>498</v>
      </c>
      <c r="P503" s="36">
        <f t="shared" si="107"/>
        <v>-1.8422842710430265E-2</v>
      </c>
      <c r="Q503" s="36">
        <f t="shared" si="108"/>
        <v>-1.314670048780313E-2</v>
      </c>
      <c r="R503" s="36">
        <f t="shared" si="109"/>
        <v>1.371515983183711E-4</v>
      </c>
      <c r="S503" s="36">
        <f t="shared" si="110"/>
        <v>-1.2322590015280405E-2</v>
      </c>
      <c r="T503" s="36">
        <f t="shared" si="111"/>
        <v>-1.2413988435206523E-2</v>
      </c>
      <c r="U503" s="36">
        <f t="shared" si="112"/>
        <v>3.6850389547780645E-2</v>
      </c>
      <c r="V503" s="36">
        <f t="shared" si="113"/>
        <v>-7.8859886167967561E-3</v>
      </c>
      <c r="W503" s="36">
        <f t="shared" si="114"/>
        <v>-1.7009963413060377E-2</v>
      </c>
      <c r="X503" s="36">
        <f t="shared" si="115"/>
        <v>-6.8204536888624981E-3</v>
      </c>
      <c r="Y503" s="36">
        <f t="shared" si="116"/>
        <v>1.2319073092118589E-2</v>
      </c>
      <c r="Z503" s="36">
        <f t="shared" si="117"/>
        <v>-1.0957627697183881E-2</v>
      </c>
      <c r="AA503" s="46">
        <f t="shared" si="118"/>
        <v>8.3142697005348428E-3</v>
      </c>
      <c r="AB503" s="41">
        <f t="shared" si="105"/>
        <v>1008314.2697005349</v>
      </c>
      <c r="AC503" s="41">
        <f t="shared" si="106"/>
        <v>8314.2697005348746</v>
      </c>
      <c r="AD503" s="98">
        <v>-5964.1711011349689</v>
      </c>
      <c r="AE503">
        <f t="shared" si="119"/>
        <v>746248.88279345585</v>
      </c>
    </row>
    <row r="504" spans="2:31">
      <c r="B504" s="112">
        <v>44187</v>
      </c>
      <c r="C504">
        <v>35.802143000000001</v>
      </c>
      <c r="D504">
        <v>266.806915</v>
      </c>
      <c r="E504">
        <v>45.726439999999997</v>
      </c>
      <c r="F504">
        <v>51.521934999999999</v>
      </c>
      <c r="G504">
        <v>66.256073000000001</v>
      </c>
      <c r="H504">
        <v>111.042709</v>
      </c>
      <c r="I504">
        <v>202.61084</v>
      </c>
      <c r="J504">
        <v>61.771484000000001</v>
      </c>
      <c r="K504">
        <v>320.087738</v>
      </c>
      <c r="L504">
        <v>129.426163</v>
      </c>
      <c r="M504">
        <v>257.85674999999998</v>
      </c>
      <c r="O504" s="33">
        <v>499</v>
      </c>
      <c r="P504" s="36">
        <f t="shared" si="107"/>
        <v>-1.7069629593718726E-2</v>
      </c>
      <c r="Q504" s="36">
        <f t="shared" si="108"/>
        <v>-2.1116629807996827E-2</v>
      </c>
      <c r="R504" s="36">
        <f t="shared" si="109"/>
        <v>-1.2200099147527635E-2</v>
      </c>
      <c r="S504" s="36">
        <f t="shared" si="110"/>
        <v>-8.6137837361949558E-4</v>
      </c>
      <c r="T504" s="36">
        <f t="shared" si="111"/>
        <v>-4.2572693538745339E-4</v>
      </c>
      <c r="U504" s="36">
        <f t="shared" si="112"/>
        <v>-1.5333665600349475E-2</v>
      </c>
      <c r="V504" s="36">
        <f t="shared" si="113"/>
        <v>3.2253344694791711E-3</v>
      </c>
      <c r="W504" s="36">
        <f t="shared" si="114"/>
        <v>-4.2975453918023213E-3</v>
      </c>
      <c r="X504" s="36">
        <f t="shared" si="115"/>
        <v>-3.1887473467775889E-3</v>
      </c>
      <c r="Y504" s="36">
        <f t="shared" si="116"/>
        <v>2.8067186152692804E-2</v>
      </c>
      <c r="Z504" s="36">
        <f t="shared" si="117"/>
        <v>5.6237189198017233E-3</v>
      </c>
      <c r="AA504" s="46">
        <f t="shared" si="118"/>
        <v>-1.2605085253734398E-2</v>
      </c>
      <c r="AB504" s="41">
        <f t="shared" si="105"/>
        <v>987394.91474626563</v>
      </c>
      <c r="AC504" s="41">
        <f t="shared" si="106"/>
        <v>-12605.085253734374</v>
      </c>
      <c r="AD504" s="98">
        <v>-5879.4395637100097</v>
      </c>
      <c r="AE504">
        <f t="shared" si="119"/>
        <v>733643.79753972148</v>
      </c>
    </row>
    <row r="505" spans="2:31">
      <c r="B505" s="112">
        <v>44188</v>
      </c>
      <c r="C505">
        <v>36.262253000000001</v>
      </c>
      <c r="D505">
        <v>267.825806</v>
      </c>
      <c r="E505">
        <v>45.415680000000002</v>
      </c>
      <c r="F505">
        <v>51.850498000000002</v>
      </c>
      <c r="G505">
        <v>65.089386000000005</v>
      </c>
      <c r="H505">
        <v>114.145752</v>
      </c>
      <c r="I505">
        <v>199.77140800000001</v>
      </c>
      <c r="J505">
        <v>62.143954999999998</v>
      </c>
      <c r="K505">
        <v>322.552887</v>
      </c>
      <c r="L505">
        <v>128.52327</v>
      </c>
      <c r="M505">
        <v>256.59265099999999</v>
      </c>
      <c r="O505" s="33">
        <v>500</v>
      </c>
      <c r="P505" s="36">
        <f t="shared" si="107"/>
        <v>1.2769586029703106E-2</v>
      </c>
      <c r="Q505" s="36">
        <f t="shared" si="108"/>
        <v>3.8115595754413824E-3</v>
      </c>
      <c r="R505" s="36">
        <f t="shared" si="109"/>
        <v>-6.8192665313492832E-3</v>
      </c>
      <c r="S505" s="36">
        <f t="shared" si="110"/>
        <v>6.3568999375298967E-3</v>
      </c>
      <c r="T505" s="36">
        <f t="shared" si="111"/>
        <v>-1.7765634142449239E-2</v>
      </c>
      <c r="U505" s="36">
        <f t="shared" si="112"/>
        <v>2.7561265016751706E-2</v>
      </c>
      <c r="V505" s="36">
        <f t="shared" si="113"/>
        <v>-1.4113341954398034E-2</v>
      </c>
      <c r="W505" s="36">
        <f t="shared" si="114"/>
        <v>6.011714517347555E-3</v>
      </c>
      <c r="X505" s="36">
        <f t="shared" si="115"/>
        <v>7.6719740255344979E-3</v>
      </c>
      <c r="Y505" s="36">
        <f t="shared" si="116"/>
        <v>-7.0005712120468667E-3</v>
      </c>
      <c r="Z505" s="36">
        <f t="shared" si="117"/>
        <v>-4.9143862998641367E-3</v>
      </c>
      <c r="AA505" s="46">
        <f t="shared" si="118"/>
        <v>-8.9747332505197598E-3</v>
      </c>
      <c r="AB505" s="41">
        <f t="shared" si="105"/>
        <v>991025.26674948027</v>
      </c>
      <c r="AC505" s="41">
        <f t="shared" si="106"/>
        <v>-8974.7332505197264</v>
      </c>
      <c r="AD505" s="98">
        <v>-5831.4829458647873</v>
      </c>
      <c r="AE505">
        <f t="shared" si="119"/>
        <v>724669.06428920175</v>
      </c>
    </row>
    <row r="506" spans="2:31">
      <c r="B506" s="112">
        <v>44189</v>
      </c>
      <c r="C506">
        <v>36.114666</v>
      </c>
      <c r="D506">
        <v>267.11657700000001</v>
      </c>
      <c r="E506">
        <v>45.504471000000002</v>
      </c>
      <c r="F506">
        <v>52.108016999999997</v>
      </c>
      <c r="G506">
        <v>65.437515000000005</v>
      </c>
      <c r="H506">
        <v>113.643776</v>
      </c>
      <c r="I506">
        <v>202.04457099999999</v>
      </c>
      <c r="J506">
        <v>62.472110999999998</v>
      </c>
      <c r="K506">
        <v>325.61029100000002</v>
      </c>
      <c r="L506">
        <v>129.514465</v>
      </c>
      <c r="M506">
        <v>257.80886800000002</v>
      </c>
      <c r="O506" s="33">
        <v>501</v>
      </c>
      <c r="P506" s="36">
        <f t="shared" si="107"/>
        <v>-4.0782947547554011E-3</v>
      </c>
      <c r="Q506" s="36">
        <f t="shared" si="108"/>
        <v>-2.6516104840071967E-3</v>
      </c>
      <c r="R506" s="36">
        <f t="shared" si="109"/>
        <v>1.9531649969884539E-3</v>
      </c>
      <c r="S506" s="36">
        <f t="shared" si="110"/>
        <v>4.9542748226054254E-3</v>
      </c>
      <c r="T506" s="36">
        <f t="shared" si="111"/>
        <v>5.3342234099272821E-3</v>
      </c>
      <c r="U506" s="36">
        <f t="shared" si="112"/>
        <v>-4.40737392081594E-3</v>
      </c>
      <c r="V506" s="36">
        <f t="shared" si="113"/>
        <v>1.1314568705628691E-2</v>
      </c>
      <c r="W506" s="36">
        <f t="shared" si="114"/>
        <v>5.266684610816307E-3</v>
      </c>
      <c r="X506" s="36">
        <f t="shared" si="115"/>
        <v>9.4341264057769547E-3</v>
      </c>
      <c r="Y506" s="36">
        <f t="shared" si="116"/>
        <v>7.682596308725571E-3</v>
      </c>
      <c r="Z506" s="36">
        <f t="shared" si="117"/>
        <v>4.728676807254203E-3</v>
      </c>
      <c r="AA506" s="46">
        <f t="shared" si="118"/>
        <v>4.1603712465312307E-3</v>
      </c>
      <c r="AB506" s="41">
        <f t="shared" si="105"/>
        <v>1004160.3712465313</v>
      </c>
      <c r="AC506" s="41">
        <f t="shared" si="106"/>
        <v>4160.3712465312565</v>
      </c>
      <c r="AD506" s="98">
        <v>-5787.5318543363828</v>
      </c>
      <c r="AE506">
        <f t="shared" si="119"/>
        <v>728829.43553573301</v>
      </c>
    </row>
    <row r="507" spans="2:31">
      <c r="B507" s="112">
        <v>44193</v>
      </c>
      <c r="C507">
        <v>36.23621</v>
      </c>
      <c r="D507">
        <v>276.70642099999998</v>
      </c>
      <c r="E507">
        <v>46.049889</v>
      </c>
      <c r="F507">
        <v>52.472102999999997</v>
      </c>
      <c r="G507">
        <v>64.590751999999995</v>
      </c>
      <c r="H507">
        <v>114.392151</v>
      </c>
      <c r="I507">
        <v>204.280823</v>
      </c>
      <c r="J507">
        <v>63.199340999999997</v>
      </c>
      <c r="K507">
        <v>330.54046599999998</v>
      </c>
      <c r="L507">
        <v>134.14665199999999</v>
      </c>
      <c r="M507">
        <v>256.17132600000002</v>
      </c>
      <c r="O507" s="33">
        <v>502</v>
      </c>
      <c r="P507" s="36">
        <f t="shared" si="107"/>
        <v>3.3598519066581917E-3</v>
      </c>
      <c r="Q507" s="36">
        <f t="shared" si="108"/>
        <v>3.5271911073624103E-2</v>
      </c>
      <c r="R507" s="36">
        <f t="shared" si="109"/>
        <v>1.1914767409354219E-2</v>
      </c>
      <c r="S507" s="36">
        <f t="shared" si="110"/>
        <v>6.9628428604228054E-3</v>
      </c>
      <c r="T507" s="36">
        <f t="shared" si="111"/>
        <v>-1.3024475211340732E-2</v>
      </c>
      <c r="U507" s="36">
        <f t="shared" si="112"/>
        <v>6.5636822813834334E-3</v>
      </c>
      <c r="V507" s="36">
        <f t="shared" si="113"/>
        <v>1.1007308978596683E-2</v>
      </c>
      <c r="W507" s="36">
        <f t="shared" si="114"/>
        <v>1.1573640728457908E-2</v>
      </c>
      <c r="X507" s="36">
        <f t="shared" si="115"/>
        <v>1.5027850631655588E-2</v>
      </c>
      <c r="Y507" s="36">
        <f t="shared" si="116"/>
        <v>3.514104567922581E-2</v>
      </c>
      <c r="Z507" s="36">
        <f t="shared" si="117"/>
        <v>-6.3720258478168106E-3</v>
      </c>
      <c r="AA507" s="46">
        <f t="shared" si="118"/>
        <v>5.1998067502580583E-3</v>
      </c>
      <c r="AB507" s="41">
        <f t="shared" si="105"/>
        <v>1005199.8067502581</v>
      </c>
      <c r="AC507" s="41">
        <f t="shared" si="106"/>
        <v>5199.8067502580816</v>
      </c>
      <c r="AD507" s="98">
        <v>-5763.6593813030049</v>
      </c>
      <c r="AE507">
        <f t="shared" si="119"/>
        <v>734029.24228599109</v>
      </c>
    </row>
    <row r="508" spans="2:31">
      <c r="B508" s="112">
        <v>44194</v>
      </c>
      <c r="C508">
        <v>35.828181999999998</v>
      </c>
      <c r="D508">
        <v>276.48663299999998</v>
      </c>
      <c r="E508">
        <v>45.758159999999997</v>
      </c>
      <c r="F508">
        <v>53.395617999999999</v>
      </c>
      <c r="G508">
        <v>65.211699999999993</v>
      </c>
      <c r="H508">
        <v>114.090988</v>
      </c>
      <c r="I508">
        <v>203.735626</v>
      </c>
      <c r="J508">
        <v>62.755909000000003</v>
      </c>
      <c r="K508">
        <v>331.87814300000002</v>
      </c>
      <c r="L508">
        <v>132.36050399999999</v>
      </c>
      <c r="M508">
        <v>254.102814</v>
      </c>
      <c r="O508" s="33">
        <v>503</v>
      </c>
      <c r="P508" s="36">
        <f t="shared" si="107"/>
        <v>-1.1324104706016556E-2</v>
      </c>
      <c r="Q508" s="36">
        <f t="shared" si="108"/>
        <v>-7.9461594817769156E-4</v>
      </c>
      <c r="R508" s="36">
        <f t="shared" si="109"/>
        <v>-6.3552158020606982E-3</v>
      </c>
      <c r="S508" s="36">
        <f t="shared" si="110"/>
        <v>1.7447025732778534E-2</v>
      </c>
      <c r="T508" s="36">
        <f t="shared" si="111"/>
        <v>9.5676580407782034E-3</v>
      </c>
      <c r="U508" s="36">
        <f t="shared" si="112"/>
        <v>-2.6361960513134161E-3</v>
      </c>
      <c r="V508" s="36">
        <f t="shared" si="113"/>
        <v>-2.6724281622148419E-3</v>
      </c>
      <c r="W508" s="36">
        <f t="shared" si="114"/>
        <v>-7.0411329741521429E-3</v>
      </c>
      <c r="X508" s="36">
        <f t="shared" si="115"/>
        <v>4.0387718585743696E-3</v>
      </c>
      <c r="Y508" s="36">
        <f t="shared" si="116"/>
        <v>-1.3404328579586674E-2</v>
      </c>
      <c r="Z508" s="36">
        <f t="shared" si="117"/>
        <v>-8.1074981794110532E-3</v>
      </c>
      <c r="AA508" s="46">
        <f t="shared" si="118"/>
        <v>-3.1675906489191368E-3</v>
      </c>
      <c r="AB508" s="41">
        <f t="shared" si="105"/>
        <v>996832.40935108089</v>
      </c>
      <c r="AC508" s="41">
        <f t="shared" si="106"/>
        <v>-3167.5906489191111</v>
      </c>
      <c r="AD508" s="98">
        <v>-5709.5690269952174</v>
      </c>
      <c r="AE508">
        <f t="shared" si="119"/>
        <v>730861.65163707198</v>
      </c>
    </row>
    <row r="509" spans="2:31">
      <c r="B509" s="112">
        <v>44195</v>
      </c>
      <c r="C509">
        <v>36.114666</v>
      </c>
      <c r="D509">
        <v>271.58184799999998</v>
      </c>
      <c r="E509">
        <v>45.720103999999999</v>
      </c>
      <c r="F509">
        <v>54.079388000000002</v>
      </c>
      <c r="G509">
        <v>66.143180999999998</v>
      </c>
      <c r="H509">
        <v>114.410408</v>
      </c>
      <c r="I509">
        <v>203.606247</v>
      </c>
      <c r="J509">
        <v>62.986491999999998</v>
      </c>
      <c r="K509">
        <v>329.623199</v>
      </c>
      <c r="L509">
        <v>131.23187300000001</v>
      </c>
      <c r="M509">
        <v>255.610626</v>
      </c>
      <c r="O509" s="33">
        <v>504</v>
      </c>
      <c r="P509" s="36">
        <f t="shared" si="107"/>
        <v>7.9642527993584542E-3</v>
      </c>
      <c r="Q509" s="36">
        <f t="shared" si="108"/>
        <v>-1.7898916341045224E-2</v>
      </c>
      <c r="R509" s="36">
        <f t="shared" si="109"/>
        <v>-8.3202283321401002E-4</v>
      </c>
      <c r="S509" s="36">
        <f t="shared" si="110"/>
        <v>1.2724432428672956E-2</v>
      </c>
      <c r="T509" s="36">
        <f t="shared" si="111"/>
        <v>1.4182900660699693E-2</v>
      </c>
      <c r="U509" s="36">
        <f t="shared" si="112"/>
        <v>2.7957834275957123E-3</v>
      </c>
      <c r="V509" s="36">
        <f t="shared" si="113"/>
        <v>-6.3523547627343752E-4</v>
      </c>
      <c r="W509" s="36">
        <f t="shared" si="114"/>
        <v>3.6675497943252557E-3</v>
      </c>
      <c r="X509" s="36">
        <f t="shared" si="115"/>
        <v>-6.8176815105835615E-3</v>
      </c>
      <c r="Y509" s="36">
        <f t="shared" si="116"/>
        <v>-8.5635093856665425E-3</v>
      </c>
      <c r="Z509" s="36">
        <f t="shared" si="117"/>
        <v>5.9163297642459067E-3</v>
      </c>
      <c r="AA509" s="46">
        <f t="shared" si="118"/>
        <v>1.652874093061813E-3</v>
      </c>
      <c r="AB509" s="41">
        <f t="shared" si="105"/>
        <v>1001652.8740930618</v>
      </c>
      <c r="AC509" s="41">
        <f t="shared" si="106"/>
        <v>1652.8740930617787</v>
      </c>
      <c r="AD509" s="98">
        <v>-5690.1157198688015</v>
      </c>
      <c r="AE509">
        <f t="shared" si="119"/>
        <v>732514.52573013376</v>
      </c>
    </row>
    <row r="510" spans="2:31">
      <c r="B510" s="112">
        <v>44196</v>
      </c>
      <c r="C510">
        <v>35.784790000000001</v>
      </c>
      <c r="D510">
        <v>272.87048299999998</v>
      </c>
      <c r="E510">
        <v>45.710594</v>
      </c>
      <c r="F510">
        <v>53.599857</v>
      </c>
      <c r="G510">
        <v>66.905258000000003</v>
      </c>
      <c r="H510">
        <v>115.971054</v>
      </c>
      <c r="I510">
        <v>207.41336100000001</v>
      </c>
      <c r="J510">
        <v>64.095093000000006</v>
      </c>
      <c r="K510">
        <v>335.05978399999998</v>
      </c>
      <c r="L510">
        <v>130.221069</v>
      </c>
      <c r="M510">
        <v>258.395782</v>
      </c>
      <c r="O510" s="33">
        <v>505</v>
      </c>
      <c r="P510" s="36">
        <f t="shared" si="107"/>
        <v>-9.1761004325040026E-3</v>
      </c>
      <c r="Q510" s="36">
        <f t="shared" si="108"/>
        <v>4.7337014938875583E-3</v>
      </c>
      <c r="R510" s="36">
        <f t="shared" si="109"/>
        <v>-2.0802641218586586E-4</v>
      </c>
      <c r="S510" s="36">
        <f t="shared" si="110"/>
        <v>-8.9067149398788827E-3</v>
      </c>
      <c r="T510" s="36">
        <f t="shared" si="111"/>
        <v>1.1455757616324407E-2</v>
      </c>
      <c r="U510" s="36">
        <f t="shared" si="112"/>
        <v>1.3548571656360265E-2</v>
      </c>
      <c r="V510" s="36">
        <f t="shared" si="113"/>
        <v>1.852574821150341E-2</v>
      </c>
      <c r="W510" s="36">
        <f t="shared" si="114"/>
        <v>1.7447518030828925E-2</v>
      </c>
      <c r="X510" s="36">
        <f t="shared" si="115"/>
        <v>1.6358794730600066E-2</v>
      </c>
      <c r="Y510" s="36">
        <f t="shared" si="116"/>
        <v>-7.7322444979347673E-3</v>
      </c>
      <c r="Z510" s="36">
        <f t="shared" si="117"/>
        <v>1.0837153836595616E-2</v>
      </c>
      <c r="AA510" s="46">
        <f t="shared" si="118"/>
        <v>2.0510895339453369E-2</v>
      </c>
      <c r="AB510" s="41">
        <f t="shared" si="105"/>
        <v>1020510.8953394534</v>
      </c>
      <c r="AC510" s="41">
        <f t="shared" si="106"/>
        <v>20510.89533945336</v>
      </c>
      <c r="AD510" s="98">
        <v>-5621.1937791201053</v>
      </c>
      <c r="AE510">
        <f t="shared" si="119"/>
        <v>753025.42106958712</v>
      </c>
    </row>
    <row r="511" spans="2:31">
      <c r="B511" s="112">
        <v>44200</v>
      </c>
      <c r="C511">
        <v>36.027855000000002</v>
      </c>
      <c r="D511">
        <v>268.654968</v>
      </c>
      <c r="E511">
        <v>46.465297999999997</v>
      </c>
      <c r="F511">
        <v>53.750819999999997</v>
      </c>
      <c r="G511">
        <v>66.16198</v>
      </c>
      <c r="H511">
        <v>114.87587000000001</v>
      </c>
      <c r="I511">
        <v>202.92247</v>
      </c>
      <c r="J511">
        <v>62.667233000000003</v>
      </c>
      <c r="K511">
        <v>333.93231200000002</v>
      </c>
      <c r="L511">
        <v>127.00211299999999</v>
      </c>
      <c r="M511">
        <v>257.04162600000001</v>
      </c>
      <c r="O511" s="33">
        <v>506</v>
      </c>
      <c r="P511" s="36">
        <f t="shared" si="107"/>
        <v>6.7694464731657359E-3</v>
      </c>
      <c r="Q511" s="36">
        <f t="shared" si="108"/>
        <v>-1.5569351900014562E-2</v>
      </c>
      <c r="R511" s="36">
        <f t="shared" si="109"/>
        <v>1.6375667190702266E-2</v>
      </c>
      <c r="S511" s="36">
        <f t="shared" si="110"/>
        <v>2.8125225426072339E-3</v>
      </c>
      <c r="T511" s="36">
        <f t="shared" si="111"/>
        <v>-1.1171581247323734E-2</v>
      </c>
      <c r="U511" s="36">
        <f t="shared" si="112"/>
        <v>-9.488471388122411E-3</v>
      </c>
      <c r="V511" s="36">
        <f t="shared" si="113"/>
        <v>-2.18897302193128E-2</v>
      </c>
      <c r="W511" s="36">
        <f t="shared" si="114"/>
        <v>-2.2529097379213402E-2</v>
      </c>
      <c r="X511" s="36">
        <f t="shared" si="115"/>
        <v>-3.3706618485005858E-3</v>
      </c>
      <c r="Y511" s="36">
        <f t="shared" si="116"/>
        <v>-2.5029812844017681E-2</v>
      </c>
      <c r="Z511" s="36">
        <f t="shared" si="117"/>
        <v>-5.2544075945310763E-3</v>
      </c>
      <c r="AA511" s="46">
        <f t="shared" si="118"/>
        <v>-2.2707503538622775E-2</v>
      </c>
      <c r="AB511" s="41">
        <f t="shared" si="105"/>
        <v>977292.49646137725</v>
      </c>
      <c r="AC511" s="41">
        <f t="shared" si="106"/>
        <v>-22707.503538622754</v>
      </c>
      <c r="AD511" s="98">
        <v>-5594.3645528734196</v>
      </c>
      <c r="AE511">
        <f t="shared" si="119"/>
        <v>730317.91753096436</v>
      </c>
    </row>
    <row r="512" spans="2:31">
      <c r="B512" s="112">
        <v>44201</v>
      </c>
      <c r="C512">
        <v>37.764141000000002</v>
      </c>
      <c r="D512">
        <v>270.68279999999999</v>
      </c>
      <c r="E512">
        <v>46.217964000000002</v>
      </c>
      <c r="F512">
        <v>53.777470000000001</v>
      </c>
      <c r="G512">
        <v>69.417389</v>
      </c>
      <c r="H512">
        <v>115.50093099999999</v>
      </c>
      <c r="I512">
        <v>203.948151</v>
      </c>
      <c r="J512">
        <v>61.966591000000001</v>
      </c>
      <c r="K512">
        <v>329.441711</v>
      </c>
      <c r="L512">
        <v>128.572327</v>
      </c>
      <c r="M512">
        <v>263.41867100000002</v>
      </c>
      <c r="O512" s="33">
        <v>507</v>
      </c>
      <c r="P512" s="36">
        <f t="shared" si="107"/>
        <v>4.7067612312047584E-2</v>
      </c>
      <c r="Q512" s="36">
        <f t="shared" si="108"/>
        <v>7.5197461623778706E-3</v>
      </c>
      <c r="R512" s="36">
        <f t="shared" si="109"/>
        <v>-5.3372007369241678E-3</v>
      </c>
      <c r="S512" s="36">
        <f t="shared" si="110"/>
        <v>4.9568351818234091E-4</v>
      </c>
      <c r="T512" s="36">
        <f t="shared" si="111"/>
        <v>4.8031420370779676E-2</v>
      </c>
      <c r="U512" s="36">
        <f t="shared" si="112"/>
        <v>5.4264364388480679E-3</v>
      </c>
      <c r="V512" s="36">
        <f t="shared" si="113"/>
        <v>5.0418148658834547E-3</v>
      </c>
      <c r="W512" s="36">
        <f t="shared" si="114"/>
        <v>-1.1243326383109088E-2</v>
      </c>
      <c r="X512" s="36">
        <f t="shared" si="115"/>
        <v>-1.3538876828055962E-2</v>
      </c>
      <c r="Y512" s="36">
        <f t="shared" si="116"/>
        <v>1.228787790690054E-2</v>
      </c>
      <c r="Z512" s="36">
        <f t="shared" si="117"/>
        <v>2.4506630731894172E-2</v>
      </c>
      <c r="AA512" s="46">
        <f t="shared" si="118"/>
        <v>3.975776089842159E-2</v>
      </c>
      <c r="AB512" s="41">
        <f t="shared" si="105"/>
        <v>1039757.7608984216</v>
      </c>
      <c r="AC512" s="41">
        <f t="shared" si="106"/>
        <v>39757.760898421635</v>
      </c>
      <c r="AD512" s="98">
        <v>-5594.0668661396485</v>
      </c>
      <c r="AE512">
        <f t="shared" si="119"/>
        <v>770075.678429386</v>
      </c>
    </row>
    <row r="513" spans="2:31">
      <c r="B513" s="112">
        <v>44202</v>
      </c>
      <c r="C513">
        <v>38.727783000000002</v>
      </c>
      <c r="D513">
        <v>263.030914</v>
      </c>
      <c r="E513">
        <v>46.506518999999997</v>
      </c>
      <c r="F513">
        <v>53.857379999999999</v>
      </c>
      <c r="G513">
        <v>73.152657000000005</v>
      </c>
      <c r="H513">
        <v>120.924385</v>
      </c>
      <c r="I513">
        <v>198.57015999999999</v>
      </c>
      <c r="J513">
        <v>63.288048000000003</v>
      </c>
      <c r="K513">
        <v>343.26718099999999</v>
      </c>
      <c r="L513">
        <v>124.24437</v>
      </c>
      <c r="M513">
        <v>278.86187699999999</v>
      </c>
      <c r="O513" s="33">
        <v>508</v>
      </c>
      <c r="P513" s="36">
        <f t="shared" si="107"/>
        <v>2.519724786258579E-2</v>
      </c>
      <c r="Q513" s="36">
        <f t="shared" si="108"/>
        <v>-2.8676086632258718E-2</v>
      </c>
      <c r="R513" s="36">
        <f t="shared" si="109"/>
        <v>6.2239426342249786E-3</v>
      </c>
      <c r="S513" s="36">
        <f t="shared" si="110"/>
        <v>1.4848353424881005E-3</v>
      </c>
      <c r="T513" s="36">
        <f t="shared" si="111"/>
        <v>5.2411051344218716E-2</v>
      </c>
      <c r="U513" s="36">
        <f t="shared" si="112"/>
        <v>4.588684236371026E-2</v>
      </c>
      <c r="V513" s="36">
        <f t="shared" si="113"/>
        <v>-2.6723311215126364E-2</v>
      </c>
      <c r="W513" s="36">
        <f t="shared" si="114"/>
        <v>2.1101111184488833E-2</v>
      </c>
      <c r="X513" s="36">
        <f t="shared" si="115"/>
        <v>4.1109660364038701E-2</v>
      </c>
      <c r="Y513" s="36">
        <f t="shared" si="116"/>
        <v>-3.4241249943463947E-2</v>
      </c>
      <c r="Z513" s="36">
        <f t="shared" si="117"/>
        <v>5.6971923337171236E-2</v>
      </c>
      <c r="AA513" s="46">
        <f t="shared" si="118"/>
        <v>-3.5721724846347336E-3</v>
      </c>
      <c r="AB513" s="41">
        <f t="shared" si="105"/>
        <v>996427.82751536532</v>
      </c>
      <c r="AC513" s="41">
        <f t="shared" si="106"/>
        <v>-3572.1724846346769</v>
      </c>
      <c r="AD513" s="98">
        <v>-5560.8415312797297</v>
      </c>
      <c r="AE513">
        <f t="shared" si="119"/>
        <v>766503.50594475132</v>
      </c>
    </row>
    <row r="514" spans="2:31">
      <c r="B514" s="112">
        <v>44203</v>
      </c>
      <c r="C514">
        <v>39.031627999999998</v>
      </c>
      <c r="D514">
        <v>268.45517000000001</v>
      </c>
      <c r="E514">
        <v>46.503345000000003</v>
      </c>
      <c r="F514">
        <v>53.120337999999997</v>
      </c>
      <c r="G514">
        <v>76.097572</v>
      </c>
      <c r="H514">
        <v>124.895447</v>
      </c>
      <c r="I514">
        <v>200.98191800000001</v>
      </c>
      <c r="J514">
        <v>62.002063999999997</v>
      </c>
      <c r="K514">
        <v>348.77056900000002</v>
      </c>
      <c r="L514">
        <v>128.48400899999999</v>
      </c>
      <c r="M514">
        <v>287.86090100000001</v>
      </c>
      <c r="O514" s="33">
        <v>509</v>
      </c>
      <c r="P514" s="36">
        <f t="shared" si="107"/>
        <v>7.8150423860597635E-3</v>
      </c>
      <c r="Q514" s="36">
        <f t="shared" si="108"/>
        <v>2.0412366394248423E-2</v>
      </c>
      <c r="R514" s="36">
        <f t="shared" si="109"/>
        <v>-6.8250825551705954E-5</v>
      </c>
      <c r="S514" s="36">
        <f t="shared" si="110"/>
        <v>-1.3779573466285286E-2</v>
      </c>
      <c r="T514" s="36">
        <f t="shared" si="111"/>
        <v>3.9467909539778134E-2</v>
      </c>
      <c r="U514" s="36">
        <f t="shared" si="112"/>
        <v>3.2311530405436772E-2</v>
      </c>
      <c r="V514" s="36">
        <f t="shared" si="113"/>
        <v>1.2072455253600419E-2</v>
      </c>
      <c r="W514" s="36">
        <f t="shared" si="114"/>
        <v>-2.0528821342864483E-2</v>
      </c>
      <c r="X514" s="36">
        <f t="shared" si="115"/>
        <v>1.5905213315836983E-2</v>
      </c>
      <c r="Y514" s="36">
        <f t="shared" si="116"/>
        <v>3.3554100932866114E-2</v>
      </c>
      <c r="Z514" s="36">
        <f t="shared" si="117"/>
        <v>3.1760786103034268E-2</v>
      </c>
      <c r="AA514" s="46">
        <f t="shared" si="118"/>
        <v>3.9979462771968725E-2</v>
      </c>
      <c r="AB514" s="41">
        <f t="shared" si="105"/>
        <v>1039979.4627719687</v>
      </c>
      <c r="AC514" s="41">
        <f t="shared" si="106"/>
        <v>39979.462771968683</v>
      </c>
      <c r="AD514" s="98">
        <v>-5552.0085221083136</v>
      </c>
      <c r="AE514">
        <f t="shared" si="119"/>
        <v>806482.96871672</v>
      </c>
    </row>
    <row r="515" spans="2:31">
      <c r="B515" s="112">
        <v>44204</v>
      </c>
      <c r="C515">
        <v>39.465698000000003</v>
      </c>
      <c r="D515">
        <v>267.286407</v>
      </c>
      <c r="E515">
        <v>46.497013000000003</v>
      </c>
      <c r="F515">
        <v>53.750819999999997</v>
      </c>
      <c r="G515">
        <v>76.953781000000006</v>
      </c>
      <c r="H515">
        <v>125.03331799999999</v>
      </c>
      <c r="I515">
        <v>205.324997</v>
      </c>
      <c r="J515">
        <v>62.019801999999999</v>
      </c>
      <c r="K515">
        <v>347.20361300000002</v>
      </c>
      <c r="L515">
        <v>129.59298699999999</v>
      </c>
      <c r="M515">
        <v>282.27136200000001</v>
      </c>
      <c r="O515" s="33">
        <v>510</v>
      </c>
      <c r="P515" s="36">
        <f t="shared" si="107"/>
        <v>1.1059597735075579E-2</v>
      </c>
      <c r="Q515" s="36">
        <f t="shared" si="108"/>
        <v>-4.3631665128956929E-3</v>
      </c>
      <c r="R515" s="36">
        <f t="shared" si="109"/>
        <v>-1.3617151903400643E-4</v>
      </c>
      <c r="S515" s="36">
        <f t="shared" si="110"/>
        <v>1.1799054605614753E-2</v>
      </c>
      <c r="T515" s="36">
        <f t="shared" si="111"/>
        <v>1.1188635909228773E-2</v>
      </c>
      <c r="U515" s="36">
        <f t="shared" si="112"/>
        <v>1.1032824811906946E-3</v>
      </c>
      <c r="V515" s="36">
        <f t="shared" si="113"/>
        <v>2.1379131201863827E-2</v>
      </c>
      <c r="W515" s="36">
        <f t="shared" si="114"/>
        <v>2.8604633510277586E-4</v>
      </c>
      <c r="X515" s="36">
        <f t="shared" si="115"/>
        <v>-4.502921769796866E-3</v>
      </c>
      <c r="Y515" s="36">
        <f t="shared" si="116"/>
        <v>8.5942167879476377E-3</v>
      </c>
      <c r="Z515" s="36">
        <f t="shared" si="117"/>
        <v>-1.9608495980837394E-2</v>
      </c>
      <c r="AA515" s="46">
        <f t="shared" si="118"/>
        <v>3.9422199815754684E-2</v>
      </c>
      <c r="AB515" s="41">
        <f t="shared" si="105"/>
        <v>1039422.1998157547</v>
      </c>
      <c r="AC515" s="41">
        <f t="shared" si="106"/>
        <v>39422.199815754662</v>
      </c>
      <c r="AD515" s="98">
        <v>-5526.2657115547918</v>
      </c>
      <c r="AE515">
        <f t="shared" si="119"/>
        <v>845905.16853247466</v>
      </c>
    </row>
    <row r="516" spans="2:31">
      <c r="B516" s="112">
        <v>44207</v>
      </c>
      <c r="C516">
        <v>40.663727000000002</v>
      </c>
      <c r="D516">
        <v>256.56778000000003</v>
      </c>
      <c r="E516">
        <v>46.706302999999998</v>
      </c>
      <c r="F516">
        <v>52.853938999999997</v>
      </c>
      <c r="G516">
        <v>79.014274999999998</v>
      </c>
      <c r="H516">
        <v>126.899353</v>
      </c>
      <c r="I516">
        <v>198.59787</v>
      </c>
      <c r="J516">
        <v>60.955536000000002</v>
      </c>
      <c r="K516">
        <v>344.68124399999999</v>
      </c>
      <c r="L516">
        <v>126.58008599999999</v>
      </c>
      <c r="M516">
        <v>283.24136399999998</v>
      </c>
      <c r="O516" s="33">
        <v>511</v>
      </c>
      <c r="P516" s="36">
        <f t="shared" si="107"/>
        <v>2.9904577005408276E-2</v>
      </c>
      <c r="Q516" s="36">
        <f t="shared" si="108"/>
        <v>-4.0927889661888858E-2</v>
      </c>
      <c r="R516" s="36">
        <f t="shared" si="109"/>
        <v>4.4910494766776925E-3</v>
      </c>
      <c r="S516" s="36">
        <f t="shared" si="110"/>
        <v>-1.6826681472986896E-2</v>
      </c>
      <c r="T516" s="36">
        <f t="shared" si="111"/>
        <v>2.6423537465727235E-2</v>
      </c>
      <c r="U516" s="36">
        <f t="shared" si="112"/>
        <v>1.4814030418826354E-2</v>
      </c>
      <c r="V516" s="36">
        <f t="shared" si="113"/>
        <v>-3.3312048537243816E-2</v>
      </c>
      <c r="W516" s="36">
        <f t="shared" si="114"/>
        <v>-1.7309040798056452E-2</v>
      </c>
      <c r="X516" s="36">
        <f t="shared" si="115"/>
        <v>-7.291329328275733E-3</v>
      </c>
      <c r="Y516" s="36">
        <f t="shared" si="116"/>
        <v>-2.3523471040552926E-2</v>
      </c>
      <c r="Z516" s="36">
        <f t="shared" si="117"/>
        <v>3.4305256334385263E-3</v>
      </c>
      <c r="AA516" s="46">
        <f t="shared" si="118"/>
        <v>1.4655263462319643E-2</v>
      </c>
      <c r="AB516" s="41">
        <f t="shared" si="105"/>
        <v>1014655.2634623196</v>
      </c>
      <c r="AC516" s="41">
        <f t="shared" si="106"/>
        <v>14655.263462319621</v>
      </c>
      <c r="AD516" s="98">
        <v>-5474.2653003836749</v>
      </c>
      <c r="AE516">
        <f t="shared" si="119"/>
        <v>860560.43199479429</v>
      </c>
    </row>
    <row r="517" spans="2:31">
      <c r="B517" s="112">
        <v>44208</v>
      </c>
      <c r="C517">
        <v>41.566597000000002</v>
      </c>
      <c r="D517">
        <v>250.823868</v>
      </c>
      <c r="E517">
        <v>47.239024999999998</v>
      </c>
      <c r="F517">
        <v>52.472102999999997</v>
      </c>
      <c r="G517">
        <v>81.253547999999995</v>
      </c>
      <c r="H517">
        <v>128.89407299999999</v>
      </c>
      <c r="I517">
        <v>198.58862300000001</v>
      </c>
      <c r="J517">
        <v>60.237160000000003</v>
      </c>
      <c r="K517">
        <v>341.45178199999998</v>
      </c>
      <c r="L517">
        <v>126.40345000000001</v>
      </c>
      <c r="M517">
        <v>290.127411</v>
      </c>
      <c r="O517" s="33">
        <v>512</v>
      </c>
      <c r="P517" s="36">
        <f t="shared" si="107"/>
        <v>2.1960421426944522E-2</v>
      </c>
      <c r="Q517" s="36">
        <f t="shared" si="108"/>
        <v>-2.264190752099722E-2</v>
      </c>
      <c r="R517" s="36">
        <f t="shared" si="109"/>
        <v>1.1341228379837637E-2</v>
      </c>
      <c r="S517" s="36">
        <f t="shared" si="110"/>
        <v>-7.2505842911928008E-3</v>
      </c>
      <c r="T517" s="36">
        <f t="shared" si="111"/>
        <v>2.7945955602787818E-2</v>
      </c>
      <c r="U517" s="36">
        <f t="shared" si="112"/>
        <v>1.5596651302463609E-2</v>
      </c>
      <c r="V517" s="36">
        <f t="shared" si="113"/>
        <v>-4.6562509876963566E-5</v>
      </c>
      <c r="W517" s="36">
        <f t="shared" si="114"/>
        <v>-1.1855242724634635E-2</v>
      </c>
      <c r="X517" s="36">
        <f t="shared" si="115"/>
        <v>-9.4135851969726399E-3</v>
      </c>
      <c r="Y517" s="36">
        <f t="shared" si="116"/>
        <v>-1.3964231150860285E-3</v>
      </c>
      <c r="Z517" s="36">
        <f t="shared" si="117"/>
        <v>2.4020764295213173E-2</v>
      </c>
      <c r="AA517" s="46">
        <f t="shared" si="118"/>
        <v>2.0622696479022956E-2</v>
      </c>
      <c r="AB517" s="41">
        <f t="shared" ref="AB517:AB580" si="120">(P517*$AH$12+Q517*$AI$12+R517*$AJ$12+S517*$AK$12+T517*$AL$12+U517*$AM$12+V517*$AN$12+W517*$AO$12+X517*$AP$12+Y517*$AQ$12+Z517*$AR$12)+$AS$12</f>
        <v>1020622.696479023</v>
      </c>
      <c r="AC517" s="41">
        <f t="shared" ref="AC517:AC580" si="121">AB517-$AS$12</f>
        <v>20622.696479022969</v>
      </c>
      <c r="AD517" s="98">
        <v>-5401.6050029307371</v>
      </c>
      <c r="AE517">
        <f t="shared" si="119"/>
        <v>881183.12847381725</v>
      </c>
    </row>
    <row r="518" spans="2:31">
      <c r="B518" s="112">
        <v>44209</v>
      </c>
      <c r="C518">
        <v>42.035392999999999</v>
      </c>
      <c r="D518">
        <v>251.37329099999999</v>
      </c>
      <c r="E518">
        <v>46.757033999999997</v>
      </c>
      <c r="F518">
        <v>52.543137000000002</v>
      </c>
      <c r="G518">
        <v>78.553252999999998</v>
      </c>
      <c r="H518">
        <v>129.01359600000001</v>
      </c>
      <c r="I518">
        <v>200.020905</v>
      </c>
      <c r="J518">
        <v>61.735999999999997</v>
      </c>
      <c r="K518">
        <v>339.22558600000002</v>
      </c>
      <c r="L518">
        <v>128.45457500000001</v>
      </c>
      <c r="M518">
        <v>289.29187000000002</v>
      </c>
      <c r="O518" s="33">
        <v>513</v>
      </c>
      <c r="P518" s="36">
        <f t="shared" ref="P518:P581" si="122">LN(C518/C517)</f>
        <v>1.1215065901263336E-2</v>
      </c>
      <c r="Q518" s="36">
        <f t="shared" ref="Q518:Q581" si="123">LN(D518/D517)</f>
        <v>2.1880777673030189E-3</v>
      </c>
      <c r="R518" s="36">
        <f t="shared" ref="R518:R581" si="124">LN(E518/E517)</f>
        <v>-1.0255647517640501E-2</v>
      </c>
      <c r="S518" s="36">
        <f t="shared" ref="S518:S581" si="125">LN(F518/F517)</f>
        <v>1.3528324238198783E-3</v>
      </c>
      <c r="T518" s="36">
        <f t="shared" ref="T518:T581" si="126">LN(G518/G517)</f>
        <v>-3.3797710991950614E-2</v>
      </c>
      <c r="U518" s="36">
        <f t="shared" ref="U518:U581" si="127">LN(H518/H517)</f>
        <v>9.2686664975981641E-4</v>
      </c>
      <c r="V518" s="36">
        <f t="shared" ref="V518:V581" si="128">LN(I518/I517)</f>
        <v>7.1864221175270936E-3</v>
      </c>
      <c r="W518" s="36">
        <f t="shared" ref="W518:W581" si="129">LN(J518/J517)</f>
        <v>2.4577791529328513E-2</v>
      </c>
      <c r="X518" s="36">
        <f t="shared" ref="X518:X581" si="130">LN(K518/K517)</f>
        <v>-6.5411428152494233E-3</v>
      </c>
      <c r="Y518" s="36">
        <f t="shared" ref="Y518:Y581" si="131">LN(L518/L517)</f>
        <v>1.6096564249135817E-2</v>
      </c>
      <c r="Z518" s="36">
        <f t="shared" ref="Z518:Z581" si="132">LN(M518/M517)</f>
        <v>-2.8840654999104458E-3</v>
      </c>
      <c r="AA518" s="46">
        <f t="shared" ref="AA518:AA581" si="133">P518*$AH$8+Q518*$AI$8+R518*$AJ$8+S518*$AK$8+T518*$AL$8+U518*$AM$8+V518*$AN$8+W518*$AO$8+X518*$AP$8+Y518*$AQ$8+Z518*$AR$8</f>
        <v>-1.4028699383347665E-2</v>
      </c>
      <c r="AB518" s="41">
        <f t="shared" si="120"/>
        <v>985971.30061665236</v>
      </c>
      <c r="AC518" s="41">
        <f t="shared" si="121"/>
        <v>-14028.699383347644</v>
      </c>
      <c r="AD518" s="98">
        <v>-5355.7281104971189</v>
      </c>
      <c r="AE518">
        <f t="shared" si="119"/>
        <v>867154.42909046961</v>
      </c>
    </row>
    <row r="519" spans="2:31">
      <c r="B519" s="112">
        <v>44210</v>
      </c>
      <c r="C519">
        <v>43.676178</v>
      </c>
      <c r="D519">
        <v>245.37965399999999</v>
      </c>
      <c r="E519">
        <v>46.604832000000002</v>
      </c>
      <c r="F519">
        <v>53.138100000000001</v>
      </c>
      <c r="G519">
        <v>77.725280999999995</v>
      </c>
      <c r="H519">
        <v>129.767349</v>
      </c>
      <c r="I519">
        <v>198.66255200000001</v>
      </c>
      <c r="J519">
        <v>60.716084000000002</v>
      </c>
      <c r="K519">
        <v>334.91641199999998</v>
      </c>
      <c r="L519">
        <v>126.511414</v>
      </c>
      <c r="M519">
        <v>290.85730000000001</v>
      </c>
      <c r="O519" s="33">
        <v>514</v>
      </c>
      <c r="P519" s="36">
        <f t="shared" si="122"/>
        <v>3.8290873713015358E-2</v>
      </c>
      <c r="Q519" s="36">
        <f t="shared" si="123"/>
        <v>-2.4132430157874404E-2</v>
      </c>
      <c r="R519" s="36">
        <f t="shared" si="124"/>
        <v>-3.2604775666036892E-3</v>
      </c>
      <c r="S519" s="36">
        <f t="shared" si="125"/>
        <v>1.1259695716996291E-2</v>
      </c>
      <c r="T519" s="36">
        <f t="shared" si="126"/>
        <v>-1.0596205708126494E-2</v>
      </c>
      <c r="U519" s="36">
        <f t="shared" si="127"/>
        <v>5.8254299333304164E-3</v>
      </c>
      <c r="V519" s="36">
        <f t="shared" si="128"/>
        <v>-6.8142193123195346E-3</v>
      </c>
      <c r="W519" s="36">
        <f t="shared" si="129"/>
        <v>-1.6658590901297572E-2</v>
      </c>
      <c r="X519" s="36">
        <f t="shared" si="130"/>
        <v>-1.278434722478951E-2</v>
      </c>
      <c r="Y519" s="36">
        <f t="shared" si="131"/>
        <v>-1.5242806547034646E-2</v>
      </c>
      <c r="Z519" s="36">
        <f t="shared" si="132"/>
        <v>5.3966596187263478E-3</v>
      </c>
      <c r="AA519" s="46">
        <f t="shared" si="133"/>
        <v>-4.5883664414900771E-3</v>
      </c>
      <c r="AB519" s="41">
        <f t="shared" si="120"/>
        <v>995411.63355850987</v>
      </c>
      <c r="AC519" s="41">
        <f t="shared" si="121"/>
        <v>-4588.3664414901286</v>
      </c>
      <c r="AD519" s="98">
        <v>-5289.5743411668809</v>
      </c>
      <c r="AE519">
        <f t="shared" ref="AE519:AE582" si="134">AE518+AC519</f>
        <v>862566.06264897948</v>
      </c>
    </row>
    <row r="520" spans="2:31">
      <c r="B520" s="112">
        <v>44211</v>
      </c>
      <c r="C520">
        <v>41.575282999999999</v>
      </c>
      <c r="D520">
        <v>251.093582</v>
      </c>
      <c r="E520">
        <v>45.865971000000002</v>
      </c>
      <c r="F520">
        <v>52.996017000000002</v>
      </c>
      <c r="G520">
        <v>77.471237000000002</v>
      </c>
      <c r="H520">
        <v>127.441689</v>
      </c>
      <c r="I520">
        <v>203.190414</v>
      </c>
      <c r="J520">
        <v>61.727122999999999</v>
      </c>
      <c r="K520">
        <v>335.65213</v>
      </c>
      <c r="L520">
        <v>124.774338</v>
      </c>
      <c r="M520">
        <v>283.70233200000001</v>
      </c>
      <c r="O520" s="33">
        <v>515</v>
      </c>
      <c r="P520" s="36">
        <f t="shared" si="122"/>
        <v>-4.9296995577131505E-2</v>
      </c>
      <c r="Q520" s="36">
        <f t="shared" si="123"/>
        <v>2.3019086994683028E-2</v>
      </c>
      <c r="R520" s="36">
        <f t="shared" si="124"/>
        <v>-1.5980757178237465E-2</v>
      </c>
      <c r="S520" s="36">
        <f t="shared" si="125"/>
        <v>-2.6774252972411659E-3</v>
      </c>
      <c r="T520" s="36">
        <f t="shared" si="126"/>
        <v>-3.2738392610597747E-3</v>
      </c>
      <c r="U520" s="36">
        <f t="shared" si="127"/>
        <v>-1.8084305280502859E-2</v>
      </c>
      <c r="V520" s="36">
        <f t="shared" si="128"/>
        <v>2.2535872621331995E-2</v>
      </c>
      <c r="W520" s="36">
        <f t="shared" si="129"/>
        <v>1.6514790877458992E-2</v>
      </c>
      <c r="X520" s="36">
        <f t="shared" si="130"/>
        <v>2.1943119878926028E-3</v>
      </c>
      <c r="Y520" s="36">
        <f t="shared" si="131"/>
        <v>-1.382572355456446E-2</v>
      </c>
      <c r="Z520" s="36">
        <f t="shared" si="132"/>
        <v>-2.4907207158329017E-2</v>
      </c>
      <c r="AA520" s="46">
        <f t="shared" si="133"/>
        <v>8.6527801262409384E-3</v>
      </c>
      <c r="AB520" s="41">
        <f t="shared" si="120"/>
        <v>1008652.7801262409</v>
      </c>
      <c r="AC520" s="41">
        <f t="shared" si="121"/>
        <v>8652.7801262409193</v>
      </c>
      <c r="AD520" s="98">
        <v>-5283.4712588683469</v>
      </c>
      <c r="AE520">
        <f t="shared" si="134"/>
        <v>871218.8427752204</v>
      </c>
    </row>
    <row r="521" spans="2:31">
      <c r="B521" s="112">
        <v>44215</v>
      </c>
      <c r="C521">
        <v>42.400013000000001</v>
      </c>
      <c r="D521">
        <v>260.82327299999997</v>
      </c>
      <c r="E521">
        <v>45.469593000000003</v>
      </c>
      <c r="F521">
        <v>52.729613999999998</v>
      </c>
      <c r="G521">
        <v>79.465880999999996</v>
      </c>
      <c r="H521">
        <v>126.89016700000001</v>
      </c>
      <c r="I521">
        <v>200.40901199999999</v>
      </c>
      <c r="J521">
        <v>61.620711999999997</v>
      </c>
      <c r="K521">
        <v>336.50250199999999</v>
      </c>
      <c r="L521">
        <v>125.451508</v>
      </c>
      <c r="M521">
        <v>283.30856299999999</v>
      </c>
      <c r="O521" s="33">
        <v>516</v>
      </c>
      <c r="P521" s="36">
        <f t="shared" si="122"/>
        <v>1.9642836810468918E-2</v>
      </c>
      <c r="Q521" s="36">
        <f t="shared" si="123"/>
        <v>3.8017356735450869E-2</v>
      </c>
      <c r="R521" s="36">
        <f t="shared" si="124"/>
        <v>-8.6796527247639099E-3</v>
      </c>
      <c r="S521" s="36">
        <f t="shared" si="125"/>
        <v>-5.0395265801856191E-3</v>
      </c>
      <c r="T521" s="36">
        <f t="shared" si="126"/>
        <v>2.5421027741632737E-2</v>
      </c>
      <c r="U521" s="36">
        <f t="shared" si="127"/>
        <v>-4.3370333011207157E-3</v>
      </c>
      <c r="V521" s="36">
        <f t="shared" si="128"/>
        <v>-1.3783201135224809E-2</v>
      </c>
      <c r="W521" s="36">
        <f t="shared" si="129"/>
        <v>-1.7253813396606976E-3</v>
      </c>
      <c r="X521" s="36">
        <f t="shared" si="130"/>
        <v>2.5302881605337398E-3</v>
      </c>
      <c r="Y521" s="36">
        <f t="shared" si="131"/>
        <v>5.4124836739630469E-3</v>
      </c>
      <c r="Z521" s="36">
        <f t="shared" si="132"/>
        <v>-1.388929443066443E-3</v>
      </c>
      <c r="AA521" s="46">
        <f t="shared" si="133"/>
        <v>1.5050131791184886E-2</v>
      </c>
      <c r="AB521" s="41">
        <f t="shared" si="120"/>
        <v>1015050.1317911849</v>
      </c>
      <c r="AC521" s="41">
        <f t="shared" si="121"/>
        <v>15050.131791184889</v>
      </c>
      <c r="AD521" s="98">
        <v>-5217.7193508310011</v>
      </c>
      <c r="AE521">
        <f t="shared" si="134"/>
        <v>886268.97456640529</v>
      </c>
    </row>
    <row r="522" spans="2:31">
      <c r="B522" s="112">
        <v>44216</v>
      </c>
      <c r="C522">
        <v>42.999026999999998</v>
      </c>
      <c r="D522">
        <v>267.19650300000001</v>
      </c>
      <c r="E522">
        <v>46.141849999999998</v>
      </c>
      <c r="F522">
        <v>52.880572999999998</v>
      </c>
      <c r="G522">
        <v>79.305946000000006</v>
      </c>
      <c r="H522">
        <v>124.98737300000001</v>
      </c>
      <c r="I522">
        <v>205.860962</v>
      </c>
      <c r="J522">
        <v>62.028655999999998</v>
      </c>
      <c r="K522">
        <v>335.21264600000001</v>
      </c>
      <c r="L522">
        <v>129.57333399999999</v>
      </c>
      <c r="M522">
        <v>289.02294899999998</v>
      </c>
      <c r="O522" s="33">
        <v>517</v>
      </c>
      <c r="P522" s="36">
        <f t="shared" si="122"/>
        <v>1.4028818688932009E-2</v>
      </c>
      <c r="Q522" s="36">
        <f t="shared" si="123"/>
        <v>2.4141290967690347E-2</v>
      </c>
      <c r="R522" s="36">
        <f t="shared" si="124"/>
        <v>1.4676530463567357E-2</v>
      </c>
      <c r="S522" s="36">
        <f t="shared" si="125"/>
        <v>2.8587981349226031E-3</v>
      </c>
      <c r="T522" s="36">
        <f t="shared" si="126"/>
        <v>-2.014652814893715E-3</v>
      </c>
      <c r="U522" s="36">
        <f t="shared" si="127"/>
        <v>-1.5109169308675301E-2</v>
      </c>
      <c r="V522" s="36">
        <f t="shared" si="128"/>
        <v>2.684066090681881E-2</v>
      </c>
      <c r="W522" s="36">
        <f t="shared" si="129"/>
        <v>6.5984240231381965E-3</v>
      </c>
      <c r="X522" s="36">
        <f t="shared" si="130"/>
        <v>-3.8404897945788557E-3</v>
      </c>
      <c r="Y522" s="36">
        <f t="shared" si="131"/>
        <v>3.232771310905784E-2</v>
      </c>
      <c r="Z522" s="36">
        <f t="shared" si="132"/>
        <v>1.9969460975650184E-2</v>
      </c>
      <c r="AA522" s="46">
        <f t="shared" si="133"/>
        <v>4.2341184738811169E-3</v>
      </c>
      <c r="AB522" s="41">
        <f t="shared" si="120"/>
        <v>1004234.1184738812</v>
      </c>
      <c r="AC522" s="41">
        <f t="shared" si="121"/>
        <v>4234.1184738811571</v>
      </c>
      <c r="AD522" s="98">
        <v>-5211.7173730109353</v>
      </c>
      <c r="AE522">
        <f t="shared" si="134"/>
        <v>890503.09304028645</v>
      </c>
    </row>
    <row r="523" spans="2:31">
      <c r="B523" s="112">
        <v>44217</v>
      </c>
      <c r="C523">
        <v>41.766269999999999</v>
      </c>
      <c r="D523">
        <v>272.58078</v>
      </c>
      <c r="E523">
        <v>45.932568000000003</v>
      </c>
      <c r="F523">
        <v>53.209144999999999</v>
      </c>
      <c r="G523">
        <v>76.191665999999998</v>
      </c>
      <c r="H523">
        <v>123.939453</v>
      </c>
      <c r="I523">
        <v>205.324997</v>
      </c>
      <c r="J523">
        <v>61.328032999999998</v>
      </c>
      <c r="K523">
        <v>339.18731700000001</v>
      </c>
      <c r="L523">
        <v>134.323273</v>
      </c>
      <c r="M523">
        <v>293.40234400000003</v>
      </c>
      <c r="O523" s="33">
        <v>518</v>
      </c>
      <c r="P523" s="36">
        <f t="shared" si="122"/>
        <v>-2.90884115484604E-2</v>
      </c>
      <c r="Q523" s="36">
        <f t="shared" si="123"/>
        <v>1.9950656538509921E-2</v>
      </c>
      <c r="R523" s="36">
        <f t="shared" si="124"/>
        <v>-4.5459393598505293E-3</v>
      </c>
      <c r="S523" s="36">
        <f t="shared" si="125"/>
        <v>6.1942487314968946E-3</v>
      </c>
      <c r="T523" s="36">
        <f t="shared" si="126"/>
        <v>-4.0061020281833393E-2</v>
      </c>
      <c r="U523" s="36">
        <f t="shared" si="127"/>
        <v>-8.419552101470381E-3</v>
      </c>
      <c r="V523" s="36">
        <f t="shared" si="128"/>
        <v>-2.6069241510127154E-3</v>
      </c>
      <c r="W523" s="36">
        <f t="shared" si="129"/>
        <v>-1.13594250866177E-2</v>
      </c>
      <c r="X523" s="36">
        <f t="shared" si="130"/>
        <v>1.1787417672275769E-2</v>
      </c>
      <c r="Y523" s="36">
        <f t="shared" si="131"/>
        <v>3.6002373080627932E-2</v>
      </c>
      <c r="Z523" s="36">
        <f t="shared" si="132"/>
        <v>1.5038761506098735E-2</v>
      </c>
      <c r="AA523" s="46">
        <f t="shared" si="133"/>
        <v>-5.6306611562804823E-2</v>
      </c>
      <c r="AB523" s="41">
        <f t="shared" si="120"/>
        <v>943693.38843719522</v>
      </c>
      <c r="AC523" s="41">
        <f t="shared" si="121"/>
        <v>-56306.611562804785</v>
      </c>
      <c r="AD523" s="98">
        <v>-5195.0744754433399</v>
      </c>
      <c r="AE523">
        <f t="shared" si="134"/>
        <v>834196.48147748166</v>
      </c>
    </row>
    <row r="524" spans="2:31">
      <c r="B524" s="112">
        <v>44218</v>
      </c>
      <c r="C524">
        <v>41.175938000000002</v>
      </c>
      <c r="D524">
        <v>274.209045</v>
      </c>
      <c r="E524">
        <v>46.401882000000001</v>
      </c>
      <c r="F524">
        <v>52.978259999999999</v>
      </c>
      <c r="G524">
        <v>76.295158000000001</v>
      </c>
      <c r="H524">
        <v>122.98344400000001</v>
      </c>
      <c r="I524">
        <v>206.91435200000001</v>
      </c>
      <c r="J524">
        <v>61.044224</v>
      </c>
      <c r="K524">
        <v>332.06921399999999</v>
      </c>
      <c r="L524">
        <v>136.482361</v>
      </c>
      <c r="M524">
        <v>293.08544899999998</v>
      </c>
      <c r="O524" s="33">
        <v>519</v>
      </c>
      <c r="P524" s="36">
        <f t="shared" si="122"/>
        <v>-1.4235019364284512E-2</v>
      </c>
      <c r="Q524" s="36">
        <f t="shared" si="123"/>
        <v>5.9557429145490771E-3</v>
      </c>
      <c r="R524" s="36">
        <f t="shared" si="124"/>
        <v>1.0165610810587264E-2</v>
      </c>
      <c r="S524" s="36">
        <f t="shared" si="125"/>
        <v>-4.3486393484979081E-3</v>
      </c>
      <c r="T524" s="36">
        <f t="shared" si="126"/>
        <v>1.3573896180091071E-3</v>
      </c>
      <c r="U524" s="36">
        <f t="shared" si="127"/>
        <v>-7.7434194115815766E-3</v>
      </c>
      <c r="V524" s="36">
        <f t="shared" si="128"/>
        <v>7.7108741743417367E-3</v>
      </c>
      <c r="W524" s="36">
        <f t="shared" si="129"/>
        <v>-4.6384616221210907E-3</v>
      </c>
      <c r="X524" s="36">
        <f t="shared" si="130"/>
        <v>-2.1209089206857264E-2</v>
      </c>
      <c r="Y524" s="36">
        <f t="shared" si="131"/>
        <v>1.594600317646519E-2</v>
      </c>
      <c r="Z524" s="36">
        <f t="shared" si="132"/>
        <v>-1.0806534581684485E-3</v>
      </c>
      <c r="AA524" s="46">
        <f t="shared" si="133"/>
        <v>1.7504486438775252E-3</v>
      </c>
      <c r="AB524" s="41">
        <f t="shared" si="120"/>
        <v>1001750.4486438775</v>
      </c>
      <c r="AC524" s="41">
        <f t="shared" si="121"/>
        <v>1750.4486438775202</v>
      </c>
      <c r="AD524" s="98">
        <v>-5049.3639657878084</v>
      </c>
      <c r="AE524">
        <f t="shared" si="134"/>
        <v>835946.93012135918</v>
      </c>
    </row>
    <row r="525" spans="2:31">
      <c r="B525" s="112">
        <v>44221</v>
      </c>
      <c r="C525">
        <v>40.715820000000001</v>
      </c>
      <c r="D525">
        <v>277.71536300000002</v>
      </c>
      <c r="E525">
        <v>46.360652999999999</v>
      </c>
      <c r="F525">
        <v>54.141544000000003</v>
      </c>
      <c r="G525">
        <v>76.539787000000004</v>
      </c>
      <c r="H525">
        <v>121.44832599999999</v>
      </c>
      <c r="I525">
        <v>210.23172</v>
      </c>
      <c r="J525">
        <v>62.649493999999997</v>
      </c>
      <c r="K525">
        <v>332.317657</v>
      </c>
      <c r="L525">
        <v>140.260727</v>
      </c>
      <c r="M525">
        <v>286.391479</v>
      </c>
      <c r="O525" s="33">
        <v>520</v>
      </c>
      <c r="P525" s="36">
        <f t="shared" si="122"/>
        <v>-1.1237341903994273E-2</v>
      </c>
      <c r="Q525" s="36">
        <f t="shared" si="123"/>
        <v>1.2705961617717509E-2</v>
      </c>
      <c r="R525" s="36">
        <f t="shared" si="124"/>
        <v>-8.8891496367211702E-4</v>
      </c>
      <c r="S525" s="36">
        <f t="shared" si="125"/>
        <v>2.1720161712356245E-2</v>
      </c>
      <c r="T525" s="36">
        <f t="shared" si="126"/>
        <v>3.2012208845217474E-3</v>
      </c>
      <c r="U525" s="36">
        <f t="shared" si="127"/>
        <v>-1.2560872783579995E-2</v>
      </c>
      <c r="V525" s="36">
        <f t="shared" si="128"/>
        <v>1.590540176943395E-2</v>
      </c>
      <c r="W525" s="36">
        <f t="shared" si="129"/>
        <v>2.5957019587137822E-2</v>
      </c>
      <c r="X525" s="36">
        <f t="shared" si="130"/>
        <v>7.4788657760884163E-4</v>
      </c>
      <c r="Y525" s="36">
        <f t="shared" si="131"/>
        <v>2.7307643494751215E-2</v>
      </c>
      <c r="Z525" s="36">
        <f t="shared" si="132"/>
        <v>-2.3104518763272089E-2</v>
      </c>
      <c r="AA525" s="46">
        <f t="shared" si="133"/>
        <v>1.0151516840493688E-2</v>
      </c>
      <c r="AB525" s="41">
        <f t="shared" si="120"/>
        <v>1010151.5168404937</v>
      </c>
      <c r="AC525" s="41">
        <f t="shared" si="121"/>
        <v>10151.516840493656</v>
      </c>
      <c r="AD525" s="98">
        <v>-5026.5645688055083</v>
      </c>
      <c r="AE525">
        <f t="shared" si="134"/>
        <v>846098.44696185284</v>
      </c>
    </row>
    <row r="526" spans="2:31">
      <c r="B526" s="112">
        <v>44222</v>
      </c>
      <c r="C526">
        <v>39.821632000000001</v>
      </c>
      <c r="D526">
        <v>281.75103799999999</v>
      </c>
      <c r="E526">
        <v>46.776062000000003</v>
      </c>
      <c r="F526">
        <v>54.079388000000002</v>
      </c>
      <c r="G526">
        <v>75.109665000000007</v>
      </c>
      <c r="H526">
        <v>120.951965</v>
      </c>
      <c r="I526">
        <v>214.64872700000001</v>
      </c>
      <c r="J526">
        <v>62.330212000000003</v>
      </c>
      <c r="K526">
        <v>327.82696499999997</v>
      </c>
      <c r="L526">
        <v>140.496262</v>
      </c>
      <c r="M526">
        <v>284.28817700000002</v>
      </c>
      <c r="O526" s="33">
        <v>521</v>
      </c>
      <c r="P526" s="36">
        <f t="shared" si="122"/>
        <v>-2.2206432487685342E-2</v>
      </c>
      <c r="Q526" s="36">
        <f t="shared" si="123"/>
        <v>1.4427121957450747E-2</v>
      </c>
      <c r="R526" s="36">
        <f t="shared" si="124"/>
        <v>8.9204725477255113E-3</v>
      </c>
      <c r="S526" s="36">
        <f t="shared" si="125"/>
        <v>-1.1486873322155413E-3</v>
      </c>
      <c r="T526" s="36">
        <f t="shared" si="126"/>
        <v>-1.8861451572223718E-2</v>
      </c>
      <c r="U526" s="36">
        <f t="shared" si="127"/>
        <v>-4.0953885963414417E-3</v>
      </c>
      <c r="V526" s="36">
        <f t="shared" si="128"/>
        <v>2.0792513109261973E-2</v>
      </c>
      <c r="W526" s="36">
        <f t="shared" si="129"/>
        <v>-5.1093526269611099E-3</v>
      </c>
      <c r="X526" s="36">
        <f t="shared" si="130"/>
        <v>-1.3605386218402443E-2</v>
      </c>
      <c r="Y526" s="36">
        <f t="shared" si="131"/>
        <v>1.6778571112015328E-3</v>
      </c>
      <c r="Z526" s="36">
        <f t="shared" si="132"/>
        <v>-7.3712511091429097E-3</v>
      </c>
      <c r="AA526" s="46">
        <f t="shared" si="133"/>
        <v>5.802032443812952E-4</v>
      </c>
      <c r="AB526" s="41">
        <f t="shared" si="120"/>
        <v>1000580.2032443814</v>
      </c>
      <c r="AC526" s="41">
        <f t="shared" si="121"/>
        <v>580.2032443813514</v>
      </c>
      <c r="AD526" s="98">
        <v>-4981.2823549157474</v>
      </c>
      <c r="AE526">
        <f t="shared" si="134"/>
        <v>846678.65020623419</v>
      </c>
    </row>
    <row r="527" spans="2:31">
      <c r="B527" s="112">
        <v>44223</v>
      </c>
      <c r="C527">
        <v>39.370201000000002</v>
      </c>
      <c r="D527">
        <v>271.851563</v>
      </c>
      <c r="E527">
        <v>45.612285999999997</v>
      </c>
      <c r="F527">
        <v>52.694102999999998</v>
      </c>
      <c r="G527">
        <v>73.293800000000005</v>
      </c>
      <c r="H527">
        <v>117.532425</v>
      </c>
      <c r="I527">
        <v>211.66403199999999</v>
      </c>
      <c r="J527">
        <v>63.447681000000003</v>
      </c>
      <c r="K527">
        <v>318.157715</v>
      </c>
      <c r="L527">
        <v>139.416718</v>
      </c>
      <c r="M527">
        <v>269.61325099999999</v>
      </c>
      <c r="O527" s="33">
        <v>522</v>
      </c>
      <c r="P527" s="36">
        <f t="shared" si="122"/>
        <v>-1.1401071873321726E-2</v>
      </c>
      <c r="Q527" s="36">
        <f t="shared" si="123"/>
        <v>-3.576764396061663E-2</v>
      </c>
      <c r="R527" s="36">
        <f t="shared" si="124"/>
        <v>-2.5194466283337266E-2</v>
      </c>
      <c r="S527" s="36">
        <f t="shared" si="125"/>
        <v>-2.594956334951478E-2</v>
      </c>
      <c r="T527" s="36">
        <f t="shared" si="126"/>
        <v>-2.4473224149411891E-2</v>
      </c>
      <c r="U527" s="36">
        <f t="shared" si="127"/>
        <v>-2.8679230345098571E-2</v>
      </c>
      <c r="V527" s="36">
        <f t="shared" si="128"/>
        <v>-1.4002601165291124E-2</v>
      </c>
      <c r="W527" s="36">
        <f t="shared" si="129"/>
        <v>1.776939296274958E-2</v>
      </c>
      <c r="X527" s="36">
        <f t="shared" si="130"/>
        <v>-2.9938704498628923E-2</v>
      </c>
      <c r="Y527" s="36">
        <f t="shared" si="131"/>
        <v>-7.7134640380825013E-3</v>
      </c>
      <c r="Z527" s="36">
        <f t="shared" si="132"/>
        <v>-5.2999903016000355E-2</v>
      </c>
      <c r="AA527" s="46">
        <f t="shared" si="133"/>
        <v>5.1873901739445671E-3</v>
      </c>
      <c r="AB527" s="41">
        <f t="shared" si="120"/>
        <v>1005187.3901739445</v>
      </c>
      <c r="AC527" s="41">
        <f t="shared" si="121"/>
        <v>5187.3901739445282</v>
      </c>
      <c r="AD527" s="98">
        <v>-4966.9472113668453</v>
      </c>
      <c r="AE527">
        <f t="shared" si="134"/>
        <v>851866.04038017872</v>
      </c>
    </row>
    <row r="528" spans="2:31">
      <c r="B528" s="112">
        <v>44224</v>
      </c>
      <c r="C528">
        <v>39.986584000000001</v>
      </c>
      <c r="D528">
        <v>264.71911599999999</v>
      </c>
      <c r="E528">
        <v>45.583751999999997</v>
      </c>
      <c r="F528">
        <v>52.463219000000002</v>
      </c>
      <c r="G528">
        <v>76.32338</v>
      </c>
      <c r="H528">
        <v>119.60069300000001</v>
      </c>
      <c r="I528">
        <v>210.970932</v>
      </c>
      <c r="J528">
        <v>62.268124</v>
      </c>
      <c r="K528">
        <v>323.08789100000001</v>
      </c>
      <c r="L528">
        <v>134.539185</v>
      </c>
      <c r="M528">
        <v>281.35897799999998</v>
      </c>
      <c r="O528" s="33">
        <v>523</v>
      </c>
      <c r="P528" s="36">
        <f t="shared" si="122"/>
        <v>1.5534787501952052E-2</v>
      </c>
      <c r="Q528" s="36">
        <f t="shared" si="123"/>
        <v>-2.6586868839282188E-2</v>
      </c>
      <c r="R528" s="36">
        <f t="shared" si="124"/>
        <v>-6.2577281989249724E-4</v>
      </c>
      <c r="S528" s="36">
        <f t="shared" si="125"/>
        <v>-4.3912181599169361E-3</v>
      </c>
      <c r="T528" s="36">
        <f t="shared" si="126"/>
        <v>4.0503291957709221E-2</v>
      </c>
      <c r="U528" s="36">
        <f t="shared" si="127"/>
        <v>1.7444382852356222E-2</v>
      </c>
      <c r="V528" s="36">
        <f t="shared" si="128"/>
        <v>-3.2799019503269382E-3</v>
      </c>
      <c r="W528" s="36">
        <f t="shared" si="129"/>
        <v>-1.8766003465461024E-2</v>
      </c>
      <c r="X528" s="36">
        <f t="shared" si="130"/>
        <v>1.5377175614425599E-2</v>
      </c>
      <c r="Y528" s="36">
        <f t="shared" si="131"/>
        <v>-3.5611924498494728E-2</v>
      </c>
      <c r="Z528" s="36">
        <f t="shared" si="132"/>
        <v>4.2642827378234556E-2</v>
      </c>
      <c r="AA528" s="46">
        <f t="shared" si="133"/>
        <v>1.0871299823872721E-2</v>
      </c>
      <c r="AB528" s="41">
        <f t="shared" si="120"/>
        <v>1010871.2998238727</v>
      </c>
      <c r="AC528" s="41">
        <f t="shared" si="121"/>
        <v>10871.299823872745</v>
      </c>
      <c r="AD528" s="98">
        <v>-4925.8006495623849</v>
      </c>
      <c r="AE528">
        <f t="shared" si="134"/>
        <v>862737.34020405146</v>
      </c>
    </row>
    <row r="529" spans="2:31">
      <c r="B529" s="112">
        <v>44225</v>
      </c>
      <c r="C529">
        <v>38.927447999999998</v>
      </c>
      <c r="D529">
        <v>258.05618299999998</v>
      </c>
      <c r="E529">
        <v>44.549987999999999</v>
      </c>
      <c r="F529">
        <v>51.806091000000002</v>
      </c>
      <c r="G529">
        <v>74.752128999999996</v>
      </c>
      <c r="H529">
        <v>118.276993</v>
      </c>
      <c r="I529">
        <v>210.09309400000001</v>
      </c>
      <c r="J529">
        <v>62.773646999999997</v>
      </c>
      <c r="K529">
        <v>318.721405</v>
      </c>
      <c r="L529">
        <v>129.50466900000001</v>
      </c>
      <c r="M529">
        <v>277.36373900000001</v>
      </c>
      <c r="O529" s="33">
        <v>524</v>
      </c>
      <c r="P529" s="36">
        <f t="shared" si="122"/>
        <v>-2.6844391938808082E-2</v>
      </c>
      <c r="Q529" s="36">
        <f t="shared" si="123"/>
        <v>-2.5491999449860383E-2</v>
      </c>
      <c r="R529" s="36">
        <f t="shared" si="124"/>
        <v>-2.2939452678799595E-2</v>
      </c>
      <c r="S529" s="36">
        <f t="shared" si="125"/>
        <v>-1.2604604367966937E-2</v>
      </c>
      <c r="T529" s="36">
        <f t="shared" si="126"/>
        <v>-2.0801619900567853E-2</v>
      </c>
      <c r="U529" s="36">
        <f t="shared" si="127"/>
        <v>-1.1129363878747687E-2</v>
      </c>
      <c r="V529" s="36">
        <f t="shared" si="128"/>
        <v>-4.1696237038457273E-3</v>
      </c>
      <c r="W529" s="36">
        <f t="shared" si="129"/>
        <v>8.0857100816392486E-3</v>
      </c>
      <c r="X529" s="36">
        <f t="shared" si="130"/>
        <v>-1.3607011922475423E-2</v>
      </c>
      <c r="Y529" s="36">
        <f t="shared" si="131"/>
        <v>-3.8138560357383257E-2</v>
      </c>
      <c r="Z529" s="36">
        <f t="shared" si="132"/>
        <v>-1.4301573841167682E-2</v>
      </c>
      <c r="AA529" s="46">
        <f t="shared" si="133"/>
        <v>-1.7581163501586394E-2</v>
      </c>
      <c r="AB529" s="41">
        <f t="shared" si="120"/>
        <v>982418.83649841358</v>
      </c>
      <c r="AC529" s="41">
        <f t="shared" si="121"/>
        <v>-17581.163501586416</v>
      </c>
      <c r="AD529" s="98">
        <v>-4876.5349762571277</v>
      </c>
      <c r="AE529">
        <f t="shared" si="134"/>
        <v>845156.17670246505</v>
      </c>
    </row>
    <row r="530" spans="2:31">
      <c r="B530" s="112">
        <v>44228</v>
      </c>
      <c r="C530">
        <v>38.996895000000002</v>
      </c>
      <c r="D530">
        <v>261.73230000000001</v>
      </c>
      <c r="E530">
        <v>44.163124000000003</v>
      </c>
      <c r="F530">
        <v>51.841621000000004</v>
      </c>
      <c r="G530">
        <v>68.815253999999996</v>
      </c>
      <c r="H530">
        <v>119.15026899999999</v>
      </c>
      <c r="I530">
        <v>217.67962600000001</v>
      </c>
      <c r="J530">
        <v>62.747039999999998</v>
      </c>
      <c r="K530">
        <v>319.12274200000002</v>
      </c>
      <c r="L530">
        <v>131.64408900000001</v>
      </c>
      <c r="M530">
        <v>280.63867199999999</v>
      </c>
      <c r="O530" s="33">
        <v>525</v>
      </c>
      <c r="P530" s="36">
        <f t="shared" si="122"/>
        <v>1.7824216595898094E-3</v>
      </c>
      <c r="Q530" s="36">
        <f t="shared" si="123"/>
        <v>1.4144900907221392E-2</v>
      </c>
      <c r="R530" s="36">
        <f t="shared" si="124"/>
        <v>-8.7217423362000827E-3</v>
      </c>
      <c r="S530" s="36">
        <f t="shared" si="125"/>
        <v>6.8559162003887727E-4</v>
      </c>
      <c r="T530" s="36">
        <f t="shared" si="126"/>
        <v>-8.2752257990140757E-2</v>
      </c>
      <c r="U530" s="36">
        <f t="shared" si="127"/>
        <v>7.3561892652383E-3</v>
      </c>
      <c r="V530" s="36">
        <f t="shared" si="128"/>
        <v>3.5473639106328975E-2</v>
      </c>
      <c r="W530" s="36">
        <f t="shared" si="129"/>
        <v>-4.2394606075576432E-4</v>
      </c>
      <c r="X530" s="36">
        <f t="shared" si="130"/>
        <v>1.25841729473022E-3</v>
      </c>
      <c r="Y530" s="36">
        <f t="shared" si="131"/>
        <v>1.6385051036248786E-2</v>
      </c>
      <c r="Z530" s="36">
        <f t="shared" si="132"/>
        <v>1.1738195170733243E-2</v>
      </c>
      <c r="AA530" s="46">
        <f t="shared" si="133"/>
        <v>-3.182836435518259E-2</v>
      </c>
      <c r="AB530" s="41">
        <f t="shared" si="120"/>
        <v>968171.63564481738</v>
      </c>
      <c r="AC530" s="41">
        <f t="shared" si="121"/>
        <v>-31828.364355182624</v>
      </c>
      <c r="AD530" s="98">
        <v>-4837.7318363331724</v>
      </c>
      <c r="AE530">
        <f t="shared" si="134"/>
        <v>813327.81234728242</v>
      </c>
    </row>
    <row r="531" spans="2:31">
      <c r="B531" s="112">
        <v>44229</v>
      </c>
      <c r="C531">
        <v>39.613273999999997</v>
      </c>
      <c r="D531">
        <v>266.79690599999998</v>
      </c>
      <c r="E531">
        <v>44.638779</v>
      </c>
      <c r="F531">
        <v>52.125774</v>
      </c>
      <c r="G531">
        <v>71.929519999999997</v>
      </c>
      <c r="H531">
        <v>122.818001</v>
      </c>
      <c r="I531">
        <v>218.21556100000001</v>
      </c>
      <c r="J531">
        <v>62.312472999999997</v>
      </c>
      <c r="K531">
        <v>323.63253800000001</v>
      </c>
      <c r="L531">
        <v>132.47830200000001</v>
      </c>
      <c r="M531">
        <v>290.55960099999999</v>
      </c>
      <c r="O531" s="33">
        <v>526</v>
      </c>
      <c r="P531" s="36">
        <f t="shared" si="122"/>
        <v>1.5682236537432802E-2</v>
      </c>
      <c r="Q531" s="36">
        <f t="shared" si="123"/>
        <v>1.916549158489066E-2</v>
      </c>
      <c r="R531" s="36">
        <f t="shared" si="124"/>
        <v>1.0712823328128509E-2</v>
      </c>
      <c r="S531" s="36">
        <f t="shared" si="125"/>
        <v>5.4662080843159077E-3</v>
      </c>
      <c r="T531" s="36">
        <f t="shared" si="126"/>
        <v>4.4261315222130435E-2</v>
      </c>
      <c r="U531" s="36">
        <f t="shared" si="127"/>
        <v>3.031813171734515E-2</v>
      </c>
      <c r="V531" s="36">
        <f t="shared" si="128"/>
        <v>2.4590098080364137E-3</v>
      </c>
      <c r="W531" s="36">
        <f t="shared" si="129"/>
        <v>-6.9497911624872627E-3</v>
      </c>
      <c r="X531" s="36">
        <f t="shared" si="130"/>
        <v>1.4032930252043396E-2</v>
      </c>
      <c r="Y531" s="36">
        <f t="shared" si="131"/>
        <v>6.3168879458617763E-3</v>
      </c>
      <c r="Z531" s="36">
        <f t="shared" si="132"/>
        <v>3.4740745070060246E-2</v>
      </c>
      <c r="AA531" s="46">
        <f t="shared" si="133"/>
        <v>2.2917051548926651E-2</v>
      </c>
      <c r="AB531" s="41">
        <f t="shared" si="120"/>
        <v>1022917.0515489266</v>
      </c>
      <c r="AC531" s="41">
        <f t="shared" si="121"/>
        <v>22917.051548926625</v>
      </c>
      <c r="AD531" s="98">
        <v>-4655.923397159786</v>
      </c>
      <c r="AE531">
        <f t="shared" si="134"/>
        <v>836244.86389620905</v>
      </c>
    </row>
    <row r="532" spans="2:31">
      <c r="B532" s="112">
        <v>44230</v>
      </c>
      <c r="C532">
        <v>41.167248000000001</v>
      </c>
      <c r="D532">
        <v>266.36737099999999</v>
      </c>
      <c r="E532">
        <v>44.775131000000002</v>
      </c>
      <c r="F532">
        <v>52.658572999999997</v>
      </c>
      <c r="G532">
        <v>70.508812000000006</v>
      </c>
      <c r="H532">
        <v>124.224411</v>
      </c>
      <c r="I532">
        <v>214.667191</v>
      </c>
      <c r="J532">
        <v>62.534199000000001</v>
      </c>
      <c r="K532">
        <v>322.83950800000002</v>
      </c>
      <c r="L532">
        <v>131.44781499999999</v>
      </c>
      <c r="M532">
        <v>289.21502700000002</v>
      </c>
      <c r="O532" s="33">
        <v>527</v>
      </c>
      <c r="P532" s="36">
        <f t="shared" si="122"/>
        <v>3.8478724644714302E-2</v>
      </c>
      <c r="Q532" s="36">
        <f t="shared" si="123"/>
        <v>-1.6112673390128326E-3</v>
      </c>
      <c r="R532" s="36">
        <f t="shared" si="124"/>
        <v>3.0499081338647843E-3</v>
      </c>
      <c r="S532" s="36">
        <f t="shared" si="125"/>
        <v>1.0169526404529363E-2</v>
      </c>
      <c r="T532" s="36">
        <f t="shared" si="126"/>
        <v>-1.9949055787481636E-2</v>
      </c>
      <c r="U532" s="36">
        <f t="shared" si="127"/>
        <v>1.1386103162523128E-2</v>
      </c>
      <c r="V532" s="36">
        <f t="shared" si="128"/>
        <v>-1.6394506183367852E-2</v>
      </c>
      <c r="W532" s="36">
        <f t="shared" si="129"/>
        <v>3.5519766697159469E-3</v>
      </c>
      <c r="X532" s="36">
        <f t="shared" si="130"/>
        <v>-2.4534097110366234E-3</v>
      </c>
      <c r="Y532" s="36">
        <f t="shared" si="131"/>
        <v>-7.8089447779309861E-3</v>
      </c>
      <c r="Z532" s="36">
        <f t="shared" si="132"/>
        <v>-4.6382726860148688E-3</v>
      </c>
      <c r="AA532" s="46">
        <f t="shared" si="133"/>
        <v>-1.1030217083007538E-2</v>
      </c>
      <c r="AB532" s="41">
        <f t="shared" si="120"/>
        <v>988969.78291699244</v>
      </c>
      <c r="AC532" s="41">
        <f t="shared" si="121"/>
        <v>-11030.217083007563</v>
      </c>
      <c r="AD532" s="98">
        <v>-4588.3664414901286</v>
      </c>
      <c r="AE532">
        <f t="shared" si="134"/>
        <v>825214.64681320149</v>
      </c>
    </row>
    <row r="533" spans="2:31">
      <c r="B533" s="112">
        <v>44231</v>
      </c>
      <c r="C533">
        <v>41.957267999999999</v>
      </c>
      <c r="D533">
        <v>266.20755000000003</v>
      </c>
      <c r="E533">
        <v>45.196883999999997</v>
      </c>
      <c r="F533">
        <v>49.594971000000001</v>
      </c>
      <c r="G533">
        <v>72.428177000000005</v>
      </c>
      <c r="H533">
        <v>127.08319899999999</v>
      </c>
      <c r="I533">
        <v>214.56552099999999</v>
      </c>
      <c r="J533">
        <v>62.605133000000002</v>
      </c>
      <c r="K533">
        <v>314.651184</v>
      </c>
      <c r="L533">
        <v>134.83358799999999</v>
      </c>
      <c r="M533">
        <v>297.02301</v>
      </c>
      <c r="O533" s="33">
        <v>528</v>
      </c>
      <c r="P533" s="36">
        <f t="shared" si="122"/>
        <v>1.9008683022450026E-2</v>
      </c>
      <c r="Q533" s="36">
        <f t="shared" si="123"/>
        <v>-6.0018224101655339E-4</v>
      </c>
      <c r="R533" s="36">
        <f t="shared" si="124"/>
        <v>9.3752727264456888E-3</v>
      </c>
      <c r="S533" s="36">
        <f t="shared" si="125"/>
        <v>-5.9939617872692461E-2</v>
      </c>
      <c r="T533" s="36">
        <f t="shared" si="126"/>
        <v>2.6857713846610967E-2</v>
      </c>
      <c r="U533" s="36">
        <f t="shared" si="127"/>
        <v>2.2752286123288046E-2</v>
      </c>
      <c r="V533" s="36">
        <f t="shared" si="128"/>
        <v>-4.7372904747954714E-4</v>
      </c>
      <c r="W533" s="36">
        <f t="shared" si="129"/>
        <v>1.1336804578311267E-3</v>
      </c>
      <c r="X533" s="36">
        <f t="shared" si="130"/>
        <v>-2.5690647603252032E-2</v>
      </c>
      <c r="Y533" s="36">
        <f t="shared" si="131"/>
        <v>2.5431407832303715E-2</v>
      </c>
      <c r="Z533" s="36">
        <f t="shared" si="132"/>
        <v>2.6639161033542736E-2</v>
      </c>
      <c r="AA533" s="46">
        <f t="shared" si="133"/>
        <v>4.3852016879135203E-2</v>
      </c>
      <c r="AB533" s="41">
        <f t="shared" si="120"/>
        <v>1043852.0168791352</v>
      </c>
      <c r="AC533" s="41">
        <f t="shared" si="121"/>
        <v>43852.016879135161</v>
      </c>
      <c r="AD533" s="98">
        <v>-4573.8470389590366</v>
      </c>
      <c r="AE533">
        <f t="shared" si="134"/>
        <v>869066.66369233665</v>
      </c>
    </row>
    <row r="534" spans="2:31">
      <c r="B534" s="112">
        <v>44232</v>
      </c>
      <c r="C534">
        <v>43.363650999999997</v>
      </c>
      <c r="D534">
        <v>267.81585699999999</v>
      </c>
      <c r="E534">
        <v>45.777180000000001</v>
      </c>
      <c r="F534">
        <v>48.857928999999999</v>
      </c>
      <c r="G534">
        <v>71.355591000000004</v>
      </c>
      <c r="H534">
        <v>126.835022</v>
      </c>
      <c r="I534">
        <v>215.295547</v>
      </c>
      <c r="J534">
        <v>63.412205</v>
      </c>
      <c r="K534">
        <v>310.05548099999999</v>
      </c>
      <c r="L534">
        <v>134.41589400000001</v>
      </c>
      <c r="M534">
        <v>296.99426299999999</v>
      </c>
      <c r="O534" s="33">
        <v>529</v>
      </c>
      <c r="P534" s="36">
        <f t="shared" si="122"/>
        <v>3.2969883835963866E-2</v>
      </c>
      <c r="Q534" s="36">
        <f t="shared" si="123"/>
        <v>6.0233759101383424E-3</v>
      </c>
      <c r="R534" s="36">
        <f t="shared" si="124"/>
        <v>1.275756726686883E-2</v>
      </c>
      <c r="S534" s="36">
        <f t="shared" si="125"/>
        <v>-1.4972758940307968E-2</v>
      </c>
      <c r="T534" s="36">
        <f t="shared" si="126"/>
        <v>-1.49197077126114E-2</v>
      </c>
      <c r="U534" s="36">
        <f t="shared" si="127"/>
        <v>-1.9547795983263787E-3</v>
      </c>
      <c r="V534" s="36">
        <f t="shared" si="128"/>
        <v>3.3965704558303581E-3</v>
      </c>
      <c r="W534" s="36">
        <f t="shared" si="129"/>
        <v>1.2809079252739757E-2</v>
      </c>
      <c r="X534" s="36">
        <f t="shared" si="130"/>
        <v>-1.4713420443493273E-2</v>
      </c>
      <c r="Y534" s="36">
        <f t="shared" si="131"/>
        <v>-3.1026565546132313E-3</v>
      </c>
      <c r="Z534" s="36">
        <f t="shared" si="132"/>
        <v>-9.6788431343994156E-5</v>
      </c>
      <c r="AA534" s="46">
        <f t="shared" si="133"/>
        <v>9.9172559590173324E-3</v>
      </c>
      <c r="AB534" s="41">
        <f t="shared" si="120"/>
        <v>1009917.2559590173</v>
      </c>
      <c r="AC534" s="41">
        <f t="shared" si="121"/>
        <v>9917.2559590173187</v>
      </c>
      <c r="AD534" s="98">
        <v>-4515.4322927996982</v>
      </c>
      <c r="AE534">
        <f t="shared" si="134"/>
        <v>878983.91965135396</v>
      </c>
    </row>
    <row r="535" spans="2:31">
      <c r="B535" s="112">
        <v>44235</v>
      </c>
      <c r="C535">
        <v>45.230148</v>
      </c>
      <c r="D535">
        <v>266.29745500000001</v>
      </c>
      <c r="E535">
        <v>45.989638999999997</v>
      </c>
      <c r="F535">
        <v>48.857928999999999</v>
      </c>
      <c r="G535">
        <v>71.280319000000006</v>
      </c>
      <c r="H535">
        <v>128.82051100000001</v>
      </c>
      <c r="I535">
        <v>215.11073300000001</v>
      </c>
      <c r="J535">
        <v>63.217091000000003</v>
      </c>
      <c r="K535">
        <v>309.89300500000002</v>
      </c>
      <c r="L535">
        <v>134.56333900000001</v>
      </c>
      <c r="M535">
        <v>304.48541299999999</v>
      </c>
      <c r="O535" s="33">
        <v>530</v>
      </c>
      <c r="P535" s="36">
        <f t="shared" si="122"/>
        <v>4.214230003277173E-2</v>
      </c>
      <c r="Q535" s="36">
        <f t="shared" si="123"/>
        <v>-5.6857077191915821E-3</v>
      </c>
      <c r="R535" s="36">
        <f t="shared" si="124"/>
        <v>4.6304183128975367E-3</v>
      </c>
      <c r="S535" s="36">
        <f t="shared" si="125"/>
        <v>0</v>
      </c>
      <c r="T535" s="36">
        <f t="shared" si="126"/>
        <v>-1.0554425878797132E-3</v>
      </c>
      <c r="U535" s="36">
        <f t="shared" si="127"/>
        <v>1.5532845280776269E-2</v>
      </c>
      <c r="V535" s="36">
        <f t="shared" si="128"/>
        <v>-8.5878863737125178E-4</v>
      </c>
      <c r="W535" s="36">
        <f t="shared" si="129"/>
        <v>-3.0816589931969142E-3</v>
      </c>
      <c r="X535" s="36">
        <f t="shared" si="130"/>
        <v>-5.2415969193899282E-4</v>
      </c>
      <c r="Y535" s="36">
        <f t="shared" si="131"/>
        <v>1.0963301004605422E-3</v>
      </c>
      <c r="Z535" s="36">
        <f t="shared" si="132"/>
        <v>2.4910359122759962E-2</v>
      </c>
      <c r="AA535" s="46">
        <f t="shared" si="133"/>
        <v>2.576255313367512E-3</v>
      </c>
      <c r="AB535" s="41">
        <f t="shared" si="120"/>
        <v>1002576.2553133675</v>
      </c>
      <c r="AC535" s="41">
        <f t="shared" si="121"/>
        <v>2576.2553133674664</v>
      </c>
      <c r="AD535" s="98">
        <v>-4440.6484320362797</v>
      </c>
      <c r="AE535">
        <f t="shared" si="134"/>
        <v>881560.17496472143</v>
      </c>
    </row>
    <row r="536" spans="2:31">
      <c r="B536" s="112">
        <v>44236</v>
      </c>
      <c r="C536">
        <v>44.700423999999998</v>
      </c>
      <c r="D536">
        <v>269.16442899999998</v>
      </c>
      <c r="E536">
        <v>46.243324000000001</v>
      </c>
      <c r="F536">
        <v>48.378410000000002</v>
      </c>
      <c r="G536">
        <v>69.125716999999995</v>
      </c>
      <c r="H536">
        <v>128.30577099999999</v>
      </c>
      <c r="I536">
        <v>214.06654399999999</v>
      </c>
      <c r="J536">
        <v>63.279167000000001</v>
      </c>
      <c r="K536">
        <v>314.94741800000003</v>
      </c>
      <c r="L536">
        <v>133.67875699999999</v>
      </c>
      <c r="M536">
        <v>302.84314000000001</v>
      </c>
      <c r="O536" s="33">
        <v>531</v>
      </c>
      <c r="P536" s="36">
        <f t="shared" si="122"/>
        <v>-1.1780868615741453E-2</v>
      </c>
      <c r="Q536" s="36">
        <f t="shared" si="123"/>
        <v>1.0708517197958192E-2</v>
      </c>
      <c r="R536" s="36">
        <f t="shared" si="124"/>
        <v>5.500975605091993E-3</v>
      </c>
      <c r="S536" s="36">
        <f t="shared" si="125"/>
        <v>-9.8630386994660695E-3</v>
      </c>
      <c r="T536" s="36">
        <f t="shared" si="126"/>
        <v>-3.0693426158914735E-2</v>
      </c>
      <c r="U536" s="36">
        <f t="shared" si="127"/>
        <v>-4.0037967618055245E-3</v>
      </c>
      <c r="V536" s="36">
        <f t="shared" si="128"/>
        <v>-4.8660127938933064E-3</v>
      </c>
      <c r="W536" s="36">
        <f t="shared" si="129"/>
        <v>9.8146784678874695E-4</v>
      </c>
      <c r="X536" s="36">
        <f t="shared" si="130"/>
        <v>1.6178605166044815E-2</v>
      </c>
      <c r="Y536" s="36">
        <f t="shared" si="131"/>
        <v>-6.5954242064934733E-3</v>
      </c>
      <c r="Z536" s="36">
        <f t="shared" si="132"/>
        <v>-5.4081995477987107E-3</v>
      </c>
      <c r="AA536" s="46">
        <f t="shared" si="133"/>
        <v>-2.1747379099033882E-2</v>
      </c>
      <c r="AB536" s="41">
        <f t="shared" si="120"/>
        <v>978252.62090096611</v>
      </c>
      <c r="AC536" s="41">
        <f t="shared" si="121"/>
        <v>-21747.379099033889</v>
      </c>
      <c r="AD536" s="98">
        <v>-4425.9143080812646</v>
      </c>
      <c r="AE536">
        <f t="shared" si="134"/>
        <v>859812.79586568754</v>
      </c>
    </row>
    <row r="537" spans="2:31">
      <c r="B537" s="112">
        <v>44237</v>
      </c>
      <c r="C537">
        <v>45.133040999999999</v>
      </c>
      <c r="D537">
        <v>271.58184799999998</v>
      </c>
      <c r="E537">
        <v>45.704247000000002</v>
      </c>
      <c r="F537">
        <v>48.174160000000001</v>
      </c>
      <c r="G537">
        <v>66.16198</v>
      </c>
      <c r="H537">
        <v>128.37931800000001</v>
      </c>
      <c r="I537">
        <v>214.06654399999999</v>
      </c>
      <c r="J537">
        <v>64.130577000000002</v>
      </c>
      <c r="K537">
        <v>318.54946899999999</v>
      </c>
      <c r="L537">
        <v>133.06938199999999</v>
      </c>
      <c r="M537">
        <v>301.22006199999998</v>
      </c>
      <c r="O537" s="33">
        <v>532</v>
      </c>
      <c r="P537" s="36">
        <f t="shared" si="122"/>
        <v>9.6316076510644059E-3</v>
      </c>
      <c r="Q537" s="36">
        <f t="shared" si="123"/>
        <v>8.9411067908328565E-3</v>
      </c>
      <c r="R537" s="36">
        <f t="shared" si="124"/>
        <v>-1.1725881845074821E-2</v>
      </c>
      <c r="S537" s="36">
        <f t="shared" si="125"/>
        <v>-4.2308621029172426E-3</v>
      </c>
      <c r="T537" s="36">
        <f t="shared" si="126"/>
        <v>-4.3820854586038863E-2</v>
      </c>
      <c r="U537" s="36">
        <f t="shared" si="127"/>
        <v>5.7305239115532742E-4</v>
      </c>
      <c r="V537" s="36">
        <f t="shared" si="128"/>
        <v>0</v>
      </c>
      <c r="W537" s="36">
        <f t="shared" si="129"/>
        <v>1.3365110813488386E-2</v>
      </c>
      <c r="X537" s="36">
        <f t="shared" si="130"/>
        <v>1.1372083725192661E-2</v>
      </c>
      <c r="Y537" s="36">
        <f t="shared" si="131"/>
        <v>-4.5689245469251495E-3</v>
      </c>
      <c r="Z537" s="36">
        <f t="shared" si="132"/>
        <v>-5.3738810794708835E-3</v>
      </c>
      <c r="AA537" s="46">
        <f t="shared" si="133"/>
        <v>-2.1245736888202651E-2</v>
      </c>
      <c r="AB537" s="41">
        <f t="shared" si="120"/>
        <v>978754.26311179739</v>
      </c>
      <c r="AC537" s="41">
        <f t="shared" si="121"/>
        <v>-21245.736888202606</v>
      </c>
      <c r="AD537" s="98">
        <v>-4368.7658135866513</v>
      </c>
      <c r="AE537">
        <f t="shared" si="134"/>
        <v>838567.05897748494</v>
      </c>
    </row>
    <row r="538" spans="2:31">
      <c r="B538" s="112">
        <v>44238</v>
      </c>
      <c r="C538">
        <v>44.002949000000001</v>
      </c>
      <c r="D538">
        <v>270.10342400000002</v>
      </c>
      <c r="E538">
        <v>45.669364999999999</v>
      </c>
      <c r="F538">
        <v>48.262965999999999</v>
      </c>
      <c r="G538">
        <v>66.764137000000005</v>
      </c>
      <c r="H538">
        <v>128.020813</v>
      </c>
      <c r="I538">
        <v>210.51817299999999</v>
      </c>
      <c r="J538">
        <v>63.696007000000002</v>
      </c>
      <c r="K538">
        <v>318.23419200000001</v>
      </c>
      <c r="L538">
        <v>132.81385800000001</v>
      </c>
      <c r="M538">
        <v>302.00756799999999</v>
      </c>
      <c r="O538" s="33">
        <v>533</v>
      </c>
      <c r="P538" s="36">
        <f t="shared" si="122"/>
        <v>-2.5357940284602636E-2</v>
      </c>
      <c r="Q538" s="36">
        <f t="shared" si="123"/>
        <v>-5.4586223676899174E-3</v>
      </c>
      <c r="R538" s="36">
        <f t="shared" si="124"/>
        <v>-7.6350274288170873E-4</v>
      </c>
      <c r="S538" s="36">
        <f t="shared" si="125"/>
        <v>1.841739354665555E-3</v>
      </c>
      <c r="T538" s="36">
        <f t="shared" si="126"/>
        <v>9.0600874019116685E-3</v>
      </c>
      <c r="U538" s="36">
        <f t="shared" si="127"/>
        <v>-2.7964512516563539E-3</v>
      </c>
      <c r="V538" s="36">
        <f t="shared" si="128"/>
        <v>-1.6714938019366663E-2</v>
      </c>
      <c r="W538" s="36">
        <f t="shared" si="129"/>
        <v>-6.7993943144641338E-3</v>
      </c>
      <c r="X538" s="36">
        <f t="shared" si="130"/>
        <v>-9.9021707079111347E-4</v>
      </c>
      <c r="Y538" s="36">
        <f t="shared" si="131"/>
        <v>-1.9220773649884749E-3</v>
      </c>
      <c r="Z538" s="36">
        <f t="shared" si="132"/>
        <v>2.610976050224539E-3</v>
      </c>
      <c r="AA538" s="46">
        <f t="shared" si="133"/>
        <v>-2.1146715202671775E-2</v>
      </c>
      <c r="AB538" s="41">
        <f t="shared" si="120"/>
        <v>978853.28479732818</v>
      </c>
      <c r="AC538" s="41">
        <f t="shared" si="121"/>
        <v>-21146.715202671825</v>
      </c>
      <c r="AD538" s="98">
        <v>-4337.4323375073727</v>
      </c>
      <c r="AE538">
        <f t="shared" si="134"/>
        <v>817420.34377481311</v>
      </c>
    </row>
    <row r="539" spans="2:31">
      <c r="B539" s="112">
        <v>44239</v>
      </c>
      <c r="C539">
        <v>44.60331</v>
      </c>
      <c r="D539">
        <v>270.21328699999998</v>
      </c>
      <c r="E539">
        <v>45.812057000000003</v>
      </c>
      <c r="F539">
        <v>48.884556000000003</v>
      </c>
      <c r="G539">
        <v>67.243995999999996</v>
      </c>
      <c r="H539">
        <v>129.840881</v>
      </c>
      <c r="I539">
        <v>209.93600499999999</v>
      </c>
      <c r="J539">
        <v>63.021973000000003</v>
      </c>
      <c r="K539">
        <v>313.61932400000001</v>
      </c>
      <c r="L539">
        <v>133.049713</v>
      </c>
      <c r="M539">
        <v>300.60537699999998</v>
      </c>
      <c r="O539" s="33">
        <v>534</v>
      </c>
      <c r="P539" s="36">
        <f t="shared" si="122"/>
        <v>1.3551417119228628E-2</v>
      </c>
      <c r="Q539" s="36">
        <f t="shared" si="123"/>
        <v>4.0666149788579845E-4</v>
      </c>
      <c r="R539" s="36">
        <f t="shared" si="124"/>
        <v>3.1195867445320273E-3</v>
      </c>
      <c r="S539" s="36">
        <f t="shared" si="125"/>
        <v>1.2797001302335635E-2</v>
      </c>
      <c r="T539" s="36">
        <f t="shared" si="126"/>
        <v>7.161670567809501E-3</v>
      </c>
      <c r="U539" s="36">
        <f t="shared" si="127"/>
        <v>1.4116856193583414E-2</v>
      </c>
      <c r="V539" s="36">
        <f t="shared" si="128"/>
        <v>-2.7692357574224903E-3</v>
      </c>
      <c r="W539" s="36">
        <f t="shared" si="129"/>
        <v>-1.0638432794486063E-2</v>
      </c>
      <c r="X539" s="36">
        <f t="shared" si="130"/>
        <v>-1.4607658086263979E-2</v>
      </c>
      <c r="Y539" s="36">
        <f t="shared" si="131"/>
        <v>1.7742563299303084E-3</v>
      </c>
      <c r="Z539" s="36">
        <f t="shared" si="132"/>
        <v>-4.6537119464215865E-3</v>
      </c>
      <c r="AA539" s="46">
        <f t="shared" si="133"/>
        <v>1.061547877944871E-2</v>
      </c>
      <c r="AB539" s="41">
        <f t="shared" si="120"/>
        <v>1010615.4787794487</v>
      </c>
      <c r="AC539" s="41">
        <f t="shared" si="121"/>
        <v>10615.478779448662</v>
      </c>
      <c r="AD539" s="98">
        <v>-4320.1561765219085</v>
      </c>
      <c r="AE539">
        <f t="shared" si="134"/>
        <v>828035.82255426177</v>
      </c>
    </row>
    <row r="540" spans="2:31">
      <c r="B540" s="112">
        <v>44243</v>
      </c>
      <c r="C540">
        <v>45.945292999999999</v>
      </c>
      <c r="D540">
        <v>273.67962599999998</v>
      </c>
      <c r="E540">
        <v>46.189414999999997</v>
      </c>
      <c r="F540">
        <v>49.497287999999998</v>
      </c>
      <c r="G540">
        <v>66.792366000000001</v>
      </c>
      <c r="H540">
        <v>132.96624800000001</v>
      </c>
      <c r="I540">
        <v>207.89387500000001</v>
      </c>
      <c r="J540">
        <v>62.811264000000001</v>
      </c>
      <c r="K540">
        <v>310.16055299999999</v>
      </c>
      <c r="L540">
        <v>130.90707399999999</v>
      </c>
      <c r="M540">
        <v>304.53341699999999</v>
      </c>
      <c r="O540" s="33">
        <v>535</v>
      </c>
      <c r="P540" s="36">
        <f t="shared" si="122"/>
        <v>2.9643334603792648E-2</v>
      </c>
      <c r="Q540" s="36">
        <f t="shared" si="123"/>
        <v>1.274657510644848E-2</v>
      </c>
      <c r="R540" s="36">
        <f t="shared" si="124"/>
        <v>8.2033495331043961E-3</v>
      </c>
      <c r="S540" s="36">
        <f t="shared" si="125"/>
        <v>1.2456361819214615E-2</v>
      </c>
      <c r="T540" s="36">
        <f t="shared" si="126"/>
        <v>-6.7389431110959292E-3</v>
      </c>
      <c r="U540" s="36">
        <f t="shared" si="127"/>
        <v>2.3785613121982969E-2</v>
      </c>
      <c r="V540" s="36">
        <f t="shared" si="128"/>
        <v>-9.7750130296278236E-3</v>
      </c>
      <c r="W540" s="36">
        <f t="shared" si="129"/>
        <v>-3.349022912632268E-3</v>
      </c>
      <c r="X540" s="36">
        <f t="shared" si="130"/>
        <v>-1.1089830163964771E-2</v>
      </c>
      <c r="Y540" s="36">
        <f t="shared" si="131"/>
        <v>-1.6235127629025535E-2</v>
      </c>
      <c r="Z540" s="36">
        <f t="shared" si="132"/>
        <v>1.2982460253790854E-2</v>
      </c>
      <c r="AA540" s="46">
        <f t="shared" si="133"/>
        <v>-9.3214665331124401E-3</v>
      </c>
      <c r="AB540" s="41">
        <f t="shared" si="120"/>
        <v>990678.53346688754</v>
      </c>
      <c r="AC540" s="41">
        <f t="shared" si="121"/>
        <v>-9321.4665331124561</v>
      </c>
      <c r="AD540" s="98">
        <v>-4292.6811337999534</v>
      </c>
      <c r="AE540">
        <f t="shared" si="134"/>
        <v>818714.35602114932</v>
      </c>
    </row>
    <row r="541" spans="2:31">
      <c r="B541" s="112">
        <v>44244</v>
      </c>
      <c r="C541">
        <v>46.660423000000002</v>
      </c>
      <c r="D541">
        <v>273.28005999999999</v>
      </c>
      <c r="E541">
        <v>46.677757</v>
      </c>
      <c r="F541">
        <v>48.893447999999999</v>
      </c>
      <c r="G541">
        <v>65.851494000000002</v>
      </c>
      <c r="H541">
        <v>133.37994399999999</v>
      </c>
      <c r="I541">
        <v>209.122849</v>
      </c>
      <c r="J541">
        <v>62.909892999999997</v>
      </c>
      <c r="K541">
        <v>312.30081200000001</v>
      </c>
      <c r="L541">
        <v>128.59738200000001</v>
      </c>
      <c r="M541">
        <v>299.72180200000003</v>
      </c>
      <c r="O541" s="33">
        <v>536</v>
      </c>
      <c r="P541" s="36">
        <f t="shared" si="122"/>
        <v>1.5444926010356437E-2</v>
      </c>
      <c r="Q541" s="36">
        <f t="shared" si="123"/>
        <v>-1.4610439537138344E-3</v>
      </c>
      <c r="R541" s="36">
        <f t="shared" si="124"/>
        <v>1.0517096423616734E-2</v>
      </c>
      <c r="S541" s="36">
        <f t="shared" si="125"/>
        <v>-1.2274480421338836E-2</v>
      </c>
      <c r="T541" s="36">
        <f t="shared" si="126"/>
        <v>-1.4186676715823354E-2</v>
      </c>
      <c r="U541" s="36">
        <f t="shared" si="127"/>
        <v>3.1064557715379734E-3</v>
      </c>
      <c r="V541" s="36">
        <f t="shared" si="128"/>
        <v>5.8941403892900047E-3</v>
      </c>
      <c r="W541" s="36">
        <f t="shared" si="129"/>
        <v>1.569012290170615E-3</v>
      </c>
      <c r="X541" s="36">
        <f t="shared" si="130"/>
        <v>6.8767880378743417E-3</v>
      </c>
      <c r="Y541" s="36">
        <f t="shared" si="131"/>
        <v>-1.7801258810534015E-2</v>
      </c>
      <c r="Z541" s="36">
        <f t="shared" si="132"/>
        <v>-1.5926107214738632E-2</v>
      </c>
      <c r="AA541" s="46">
        <f t="shared" si="133"/>
        <v>2.0650163434091959E-2</v>
      </c>
      <c r="AB541" s="41">
        <f t="shared" si="120"/>
        <v>1020650.163434092</v>
      </c>
      <c r="AC541" s="41">
        <f t="shared" si="121"/>
        <v>20650.163434091955</v>
      </c>
      <c r="AD541" s="98">
        <v>-4273.0000365609303</v>
      </c>
      <c r="AE541">
        <f t="shared" si="134"/>
        <v>839364.51945524127</v>
      </c>
    </row>
    <row r="542" spans="2:31">
      <c r="B542" s="112">
        <v>44245</v>
      </c>
      <c r="C542">
        <v>45.927635000000002</v>
      </c>
      <c r="D542">
        <v>269.10449199999999</v>
      </c>
      <c r="E542">
        <v>43.65258</v>
      </c>
      <c r="F542">
        <v>49.390728000000003</v>
      </c>
      <c r="G542">
        <v>64.769485000000003</v>
      </c>
      <c r="H542">
        <v>133.830307</v>
      </c>
      <c r="I542">
        <v>210.92475899999999</v>
      </c>
      <c r="J542">
        <v>62.784354999999998</v>
      </c>
      <c r="K542">
        <v>313.78173800000002</v>
      </c>
      <c r="L542">
        <v>127.486732</v>
      </c>
      <c r="M542">
        <v>288.360321</v>
      </c>
      <c r="O542" s="33">
        <v>537</v>
      </c>
      <c r="P542" s="36">
        <f t="shared" si="122"/>
        <v>-1.5829326520971007E-2</v>
      </c>
      <c r="Q542" s="36">
        <f t="shared" si="123"/>
        <v>-1.5397379882375764E-2</v>
      </c>
      <c r="R542" s="36">
        <f t="shared" si="124"/>
        <v>-6.7005368638807766E-2</v>
      </c>
      <c r="S542" s="36">
        <f t="shared" si="125"/>
        <v>1.0119314496171832E-2</v>
      </c>
      <c r="T542" s="36">
        <f t="shared" si="126"/>
        <v>-1.6567533907796184E-2</v>
      </c>
      <c r="U542" s="36">
        <f t="shared" si="127"/>
        <v>3.3708544096490239E-3</v>
      </c>
      <c r="V542" s="36">
        <f t="shared" si="128"/>
        <v>8.5796039250063266E-3</v>
      </c>
      <c r="W542" s="36">
        <f t="shared" si="129"/>
        <v>-1.9975145042762724E-3</v>
      </c>
      <c r="X542" s="36">
        <f t="shared" si="130"/>
        <v>4.7307779523900481E-3</v>
      </c>
      <c r="Y542" s="36">
        <f t="shared" si="131"/>
        <v>-8.6741574595293209E-3</v>
      </c>
      <c r="Z542" s="36">
        <f t="shared" si="132"/>
        <v>-3.8643905028560875E-2</v>
      </c>
      <c r="AA542" s="46">
        <f t="shared" si="133"/>
        <v>1.5294103514307525E-2</v>
      </c>
      <c r="AB542" s="41">
        <f t="shared" si="120"/>
        <v>1015294.1035143075</v>
      </c>
      <c r="AC542" s="41">
        <f t="shared" si="121"/>
        <v>15294.103514307528</v>
      </c>
      <c r="AD542" s="98">
        <v>-4255.015841039014</v>
      </c>
      <c r="AE542">
        <f t="shared" si="134"/>
        <v>854658.6229695488</v>
      </c>
    </row>
    <row r="543" spans="2:31">
      <c r="B543" s="112">
        <v>44246</v>
      </c>
      <c r="C543">
        <v>46.236649</v>
      </c>
      <c r="D543">
        <v>261.28277600000001</v>
      </c>
      <c r="E543">
        <v>43.868214000000002</v>
      </c>
      <c r="F543">
        <v>48.289608000000001</v>
      </c>
      <c r="G543">
        <v>65.663345000000007</v>
      </c>
      <c r="H543">
        <v>136.064087</v>
      </c>
      <c r="I543">
        <v>209.17828399999999</v>
      </c>
      <c r="J543">
        <v>61.134498999999998</v>
      </c>
      <c r="K543">
        <v>310.122345</v>
      </c>
      <c r="L543">
        <v>127.64398199999999</v>
      </c>
      <c r="M543">
        <v>316.93218999999999</v>
      </c>
      <c r="O543" s="33">
        <v>538</v>
      </c>
      <c r="P543" s="36">
        <f t="shared" si="122"/>
        <v>6.7057464028633697E-3</v>
      </c>
      <c r="Q543" s="36">
        <f t="shared" si="123"/>
        <v>-2.9496496489857263E-2</v>
      </c>
      <c r="R543" s="36">
        <f t="shared" si="124"/>
        <v>4.9276160891421773E-3</v>
      </c>
      <c r="S543" s="36">
        <f t="shared" si="125"/>
        <v>-2.2546332039972746E-2</v>
      </c>
      <c r="T543" s="36">
        <f t="shared" si="126"/>
        <v>1.3706273082898617E-2</v>
      </c>
      <c r="U543" s="36">
        <f t="shared" si="127"/>
        <v>1.6553370923539871E-2</v>
      </c>
      <c r="V543" s="36">
        <f t="shared" si="128"/>
        <v>-8.3145556334707285E-3</v>
      </c>
      <c r="W543" s="36">
        <f t="shared" si="129"/>
        <v>-2.6629579649494438E-2</v>
      </c>
      <c r="X543" s="36">
        <f t="shared" si="130"/>
        <v>-1.1730761390851906E-2</v>
      </c>
      <c r="Y543" s="36">
        <f t="shared" si="131"/>
        <v>1.2327016018343526E-3</v>
      </c>
      <c r="Z543" s="36">
        <f t="shared" si="132"/>
        <v>9.4477026595389563E-2</v>
      </c>
      <c r="AA543" s="46">
        <f t="shared" si="133"/>
        <v>-4.505312290148468E-2</v>
      </c>
      <c r="AB543" s="41">
        <f t="shared" si="120"/>
        <v>954946.87709851528</v>
      </c>
      <c r="AC543" s="41">
        <f t="shared" si="121"/>
        <v>-45053.122901484719</v>
      </c>
      <c r="AD543" s="98">
        <v>-4123.4642213600455</v>
      </c>
      <c r="AE543">
        <f t="shared" si="134"/>
        <v>809605.50006806408</v>
      </c>
    </row>
    <row r="544" spans="2:31">
      <c r="B544" s="112">
        <v>44249</v>
      </c>
      <c r="C544">
        <v>47.940612999999999</v>
      </c>
      <c r="D544">
        <v>260.05407700000001</v>
      </c>
      <c r="E544">
        <v>43.662098</v>
      </c>
      <c r="F544">
        <v>48.227448000000003</v>
      </c>
      <c r="G544">
        <v>65.296394000000006</v>
      </c>
      <c r="H544">
        <v>137.34178199999999</v>
      </c>
      <c r="I544">
        <v>207.97705099999999</v>
      </c>
      <c r="J544">
        <v>60.946201000000002</v>
      </c>
      <c r="K544">
        <v>313.046021</v>
      </c>
      <c r="L544">
        <v>123.840317</v>
      </c>
      <c r="M544">
        <v>324.144836</v>
      </c>
      <c r="O544" s="33">
        <v>539</v>
      </c>
      <c r="P544" s="36">
        <f t="shared" si="122"/>
        <v>3.619026372646076E-2</v>
      </c>
      <c r="Q544" s="36">
        <f t="shared" si="123"/>
        <v>-4.7136559325182091E-3</v>
      </c>
      <c r="R544" s="36">
        <f t="shared" si="124"/>
        <v>-4.7096000520744251E-3</v>
      </c>
      <c r="S544" s="36">
        <f t="shared" si="125"/>
        <v>-1.2880626734856941E-3</v>
      </c>
      <c r="T544" s="36">
        <f t="shared" si="126"/>
        <v>-5.6040423286079343E-3</v>
      </c>
      <c r="U544" s="36">
        <f t="shared" si="127"/>
        <v>9.3465755224411088E-3</v>
      </c>
      <c r="V544" s="36">
        <f t="shared" si="128"/>
        <v>-5.7591799477839864E-3</v>
      </c>
      <c r="W544" s="36">
        <f t="shared" si="129"/>
        <v>-3.0848143780554445E-3</v>
      </c>
      <c r="X544" s="36">
        <f t="shared" si="130"/>
        <v>9.3833307696655037E-3</v>
      </c>
      <c r="Y544" s="36">
        <f t="shared" si="131"/>
        <v>-3.025202844765125E-2</v>
      </c>
      <c r="Z544" s="36">
        <f t="shared" si="132"/>
        <v>2.2502601274925246E-2</v>
      </c>
      <c r="AA544" s="46">
        <f t="shared" si="133"/>
        <v>-7.0761620383005194E-3</v>
      </c>
      <c r="AB544" s="41">
        <f t="shared" si="120"/>
        <v>992923.83796169946</v>
      </c>
      <c r="AC544" s="41">
        <f t="shared" si="121"/>
        <v>-7076.1620383005356</v>
      </c>
      <c r="AD544" s="98">
        <v>-4065.4250585861737</v>
      </c>
      <c r="AE544">
        <f t="shared" si="134"/>
        <v>802529.33802976354</v>
      </c>
    </row>
    <row r="545" spans="2:31">
      <c r="B545" s="112">
        <v>44250</v>
      </c>
      <c r="C545">
        <v>48.602772000000002</v>
      </c>
      <c r="D545">
        <v>265.578217</v>
      </c>
      <c r="E545">
        <v>42.958129999999997</v>
      </c>
      <c r="F545">
        <v>49.213127</v>
      </c>
      <c r="G545">
        <v>64.628371999999999</v>
      </c>
      <c r="H545">
        <v>138.44485499999999</v>
      </c>
      <c r="I545">
        <v>206.22131300000001</v>
      </c>
      <c r="J545">
        <v>60.677197</v>
      </c>
      <c r="K545">
        <v>314.83270299999998</v>
      </c>
      <c r="L545">
        <v>123.70272799999999</v>
      </c>
      <c r="M545">
        <v>324.04882800000001</v>
      </c>
      <c r="O545" s="33">
        <v>540</v>
      </c>
      <c r="P545" s="36">
        <f t="shared" si="122"/>
        <v>1.3717550575593219E-2</v>
      </c>
      <c r="Q545" s="36">
        <f t="shared" si="123"/>
        <v>2.1019802081227848E-2</v>
      </c>
      <c r="R545" s="36">
        <f t="shared" si="124"/>
        <v>-1.6254482716025344E-2</v>
      </c>
      <c r="S545" s="36">
        <f t="shared" si="125"/>
        <v>2.0232077297855186E-2</v>
      </c>
      <c r="T545" s="36">
        <f t="shared" si="126"/>
        <v>-1.0283303288443298E-2</v>
      </c>
      <c r="U545" s="36">
        <f t="shared" si="127"/>
        <v>7.9995092896978908E-3</v>
      </c>
      <c r="V545" s="36">
        <f t="shared" si="128"/>
        <v>-8.477814827313964E-3</v>
      </c>
      <c r="W545" s="36">
        <f t="shared" si="129"/>
        <v>-4.4235639371608144E-3</v>
      </c>
      <c r="X545" s="36">
        <f t="shared" si="130"/>
        <v>5.6911844730302948E-3</v>
      </c>
      <c r="Y545" s="36">
        <f t="shared" si="131"/>
        <v>-1.1116370825014158E-3</v>
      </c>
      <c r="Z545" s="36">
        <f t="shared" si="132"/>
        <v>-2.9623245654579499E-4</v>
      </c>
      <c r="AA545" s="46">
        <f t="shared" si="133"/>
        <v>-1.5698657322846057E-2</v>
      </c>
      <c r="AB545" s="41">
        <f t="shared" si="120"/>
        <v>984301.342677154</v>
      </c>
      <c r="AC545" s="41">
        <f t="shared" si="121"/>
        <v>-15698.657322846004</v>
      </c>
      <c r="AD545" s="98">
        <v>-4029.9492580988444</v>
      </c>
      <c r="AE545">
        <f t="shared" si="134"/>
        <v>786830.68070691754</v>
      </c>
    </row>
    <row r="546" spans="2:31">
      <c r="B546" s="112">
        <v>44251</v>
      </c>
      <c r="C546">
        <v>50.059531999999997</v>
      </c>
      <c r="D546">
        <v>264.02984600000002</v>
      </c>
      <c r="E546">
        <v>42.241463000000003</v>
      </c>
      <c r="F546">
        <v>48.183041000000003</v>
      </c>
      <c r="G546">
        <v>67.441574000000003</v>
      </c>
      <c r="H546">
        <v>140.880798</v>
      </c>
      <c r="I546">
        <v>207.70906099999999</v>
      </c>
      <c r="J546">
        <v>59.762608</v>
      </c>
      <c r="K546">
        <v>317.41244499999999</v>
      </c>
      <c r="L546">
        <v>123.201469</v>
      </c>
      <c r="M546">
        <v>331.97207600000002</v>
      </c>
      <c r="O546" s="33">
        <v>541</v>
      </c>
      <c r="P546" s="36">
        <f t="shared" si="122"/>
        <v>2.9532370861530582E-2</v>
      </c>
      <c r="Q546" s="36">
        <f t="shared" si="123"/>
        <v>-5.8472501450856588E-3</v>
      </c>
      <c r="R546" s="36">
        <f t="shared" si="124"/>
        <v>-1.6823646174260534E-2</v>
      </c>
      <c r="S546" s="36">
        <f t="shared" si="125"/>
        <v>-2.1153284183143151E-2</v>
      </c>
      <c r="T546" s="36">
        <f t="shared" si="126"/>
        <v>4.2608143268693957E-2</v>
      </c>
      <c r="U546" s="36">
        <f t="shared" si="127"/>
        <v>1.7442041070789522E-2</v>
      </c>
      <c r="V546" s="36">
        <f t="shared" si="128"/>
        <v>7.1884282955446757E-3</v>
      </c>
      <c r="W546" s="36">
        <f t="shared" si="129"/>
        <v>-1.518777916512736E-2</v>
      </c>
      <c r="X546" s="36">
        <f t="shared" si="130"/>
        <v>8.1606203694682307E-3</v>
      </c>
      <c r="Y546" s="36">
        <f t="shared" si="131"/>
        <v>-4.060357780530017E-3</v>
      </c>
      <c r="Z546" s="36">
        <f t="shared" si="132"/>
        <v>2.4156648804070327E-2</v>
      </c>
      <c r="AA546" s="46">
        <f t="shared" si="133"/>
        <v>4.8632935586842868E-2</v>
      </c>
      <c r="AB546" s="41">
        <f t="shared" si="120"/>
        <v>1048632.9355868429</v>
      </c>
      <c r="AC546" s="41">
        <f t="shared" si="121"/>
        <v>48632.935586842941</v>
      </c>
      <c r="AD546" s="98">
        <v>-3925.8575849530753</v>
      </c>
      <c r="AE546">
        <f t="shared" si="134"/>
        <v>835463.61629376048</v>
      </c>
    </row>
    <row r="547" spans="2:31">
      <c r="B547" s="112">
        <v>44252</v>
      </c>
      <c r="C547">
        <v>49.229621999999999</v>
      </c>
      <c r="D547">
        <v>254.42005900000001</v>
      </c>
      <c r="E547">
        <v>41.841915</v>
      </c>
      <c r="F547">
        <v>48.240420999999998</v>
      </c>
      <c r="G547">
        <v>65.625686999999999</v>
      </c>
      <c r="H547">
        <v>138.96882600000001</v>
      </c>
      <c r="I547">
        <v>207.68132</v>
      </c>
      <c r="J547">
        <v>60.210937999999999</v>
      </c>
      <c r="K547">
        <v>314.22119099999998</v>
      </c>
      <c r="L547">
        <v>118.916214</v>
      </c>
      <c r="M547">
        <v>334.24822999999998</v>
      </c>
      <c r="O547" s="33">
        <v>542</v>
      </c>
      <c r="P547" s="36">
        <f t="shared" si="122"/>
        <v>-1.6717421682806922E-2</v>
      </c>
      <c r="Q547" s="36">
        <f t="shared" si="123"/>
        <v>-3.7075473158561148E-2</v>
      </c>
      <c r="R547" s="36">
        <f t="shared" si="124"/>
        <v>-9.503685907138815E-3</v>
      </c>
      <c r="S547" s="36">
        <f t="shared" si="125"/>
        <v>1.1901669071623714E-3</v>
      </c>
      <c r="T547" s="36">
        <f t="shared" si="126"/>
        <v>-2.7294463257353879E-2</v>
      </c>
      <c r="U547" s="36">
        <f t="shared" si="127"/>
        <v>-1.3664493970776868E-2</v>
      </c>
      <c r="V547" s="36">
        <f t="shared" si="128"/>
        <v>-1.3356592405657899E-4</v>
      </c>
      <c r="W547" s="36">
        <f t="shared" si="129"/>
        <v>7.4738490586111319E-3</v>
      </c>
      <c r="X547" s="36">
        <f t="shared" si="130"/>
        <v>-1.0104848673148387E-2</v>
      </c>
      <c r="Y547" s="36">
        <f t="shared" si="131"/>
        <v>-3.5401813635286335E-2</v>
      </c>
      <c r="Z547" s="36">
        <f t="shared" si="132"/>
        <v>6.8330635850437924E-3</v>
      </c>
      <c r="AA547" s="46">
        <f t="shared" si="133"/>
        <v>-3.8008815646722614E-2</v>
      </c>
      <c r="AB547" s="41">
        <f t="shared" si="120"/>
        <v>961991.18435327744</v>
      </c>
      <c r="AC547" s="41">
        <f t="shared" si="121"/>
        <v>-38008.815646722564</v>
      </c>
      <c r="AD547" s="98">
        <v>-3870.6522732079029</v>
      </c>
      <c r="AE547">
        <f t="shared" si="134"/>
        <v>797454.80064703792</v>
      </c>
    </row>
    <row r="548" spans="2:31">
      <c r="B548" s="112">
        <v>44253</v>
      </c>
      <c r="C548">
        <v>48.002411000000002</v>
      </c>
      <c r="D548">
        <v>257.34695399999998</v>
      </c>
      <c r="E548">
        <v>41.198193000000003</v>
      </c>
      <c r="F548">
        <v>46.671551000000001</v>
      </c>
      <c r="G548">
        <v>66.447777000000002</v>
      </c>
      <c r="H548">
        <v>135.28272999999999</v>
      </c>
      <c r="I548">
        <v>199.71597299999999</v>
      </c>
      <c r="J548">
        <v>58.865943999999999</v>
      </c>
      <c r="K548">
        <v>317.42199699999998</v>
      </c>
      <c r="L548">
        <v>119.181572</v>
      </c>
      <c r="M548">
        <v>335.29504400000002</v>
      </c>
      <c r="O548" s="33">
        <v>543</v>
      </c>
      <c r="P548" s="36">
        <f t="shared" si="122"/>
        <v>-2.5244276682543462E-2</v>
      </c>
      <c r="Q548" s="36">
        <f t="shared" si="123"/>
        <v>1.1438513379688172E-2</v>
      </c>
      <c r="R548" s="36">
        <f t="shared" si="124"/>
        <v>-1.5504192137405802E-2</v>
      </c>
      <c r="S548" s="36">
        <f t="shared" si="125"/>
        <v>-3.3062486828210086E-2</v>
      </c>
      <c r="T548" s="36">
        <f t="shared" si="126"/>
        <v>1.2449141446639909E-2</v>
      </c>
      <c r="U548" s="36">
        <f t="shared" si="127"/>
        <v>-2.6882749843010419E-2</v>
      </c>
      <c r="V548" s="36">
        <f t="shared" si="128"/>
        <v>-3.9108567227121728E-2</v>
      </c>
      <c r="W548" s="36">
        <f t="shared" si="129"/>
        <v>-2.2591307066810788E-2</v>
      </c>
      <c r="X548" s="36">
        <f t="shared" si="130"/>
        <v>1.0134941558375571E-2</v>
      </c>
      <c r="Y548" s="36">
        <f t="shared" si="131"/>
        <v>2.2289842700713618E-3</v>
      </c>
      <c r="Z548" s="36">
        <f t="shared" si="132"/>
        <v>3.1269520391416969E-3</v>
      </c>
      <c r="AA548" s="46">
        <f t="shared" si="133"/>
        <v>-2.741743656465815E-2</v>
      </c>
      <c r="AB548" s="41">
        <f t="shared" si="120"/>
        <v>972582.56343534181</v>
      </c>
      <c r="AC548" s="41">
        <f t="shared" si="121"/>
        <v>-27417.436564658186</v>
      </c>
      <c r="AD548" s="98">
        <v>-3869.2360414952273</v>
      </c>
      <c r="AE548">
        <f t="shared" si="134"/>
        <v>770037.36408237973</v>
      </c>
    </row>
    <row r="549" spans="2:31">
      <c r="B549" s="112">
        <v>44256</v>
      </c>
      <c r="C549">
        <v>49.794665999999999</v>
      </c>
      <c r="D549">
        <v>264.62924199999998</v>
      </c>
      <c r="E549">
        <v>41.657997000000002</v>
      </c>
      <c r="F549">
        <v>47.191516999999997</v>
      </c>
      <c r="G549">
        <v>69.481026</v>
      </c>
      <c r="H549">
        <v>138.34373500000001</v>
      </c>
      <c r="I549">
        <v>197.53518700000001</v>
      </c>
      <c r="J549">
        <v>60.112304999999999</v>
      </c>
      <c r="K549">
        <v>319.74377399999997</v>
      </c>
      <c r="L549">
        <v>125.599648</v>
      </c>
      <c r="M549">
        <v>345.27362099999999</v>
      </c>
      <c r="O549" s="33">
        <v>544</v>
      </c>
      <c r="P549" s="36">
        <f t="shared" si="122"/>
        <v>3.6656631047239131E-2</v>
      </c>
      <c r="Q549" s="36">
        <f t="shared" si="123"/>
        <v>2.7904569550271787E-2</v>
      </c>
      <c r="R549" s="36">
        <f t="shared" si="124"/>
        <v>1.1098958813873596E-2</v>
      </c>
      <c r="S549" s="36">
        <f t="shared" si="125"/>
        <v>1.1079359112856763E-2</v>
      </c>
      <c r="T549" s="36">
        <f t="shared" si="126"/>
        <v>4.4637377228192616E-2</v>
      </c>
      <c r="U549" s="36">
        <f t="shared" si="127"/>
        <v>2.2374536753487401E-2</v>
      </c>
      <c r="V549" s="36">
        <f t="shared" si="128"/>
        <v>-1.097949170308367E-2</v>
      </c>
      <c r="W549" s="36">
        <f t="shared" si="129"/>
        <v>2.0951839585160725E-2</v>
      </c>
      <c r="X549" s="36">
        <f t="shared" si="130"/>
        <v>7.2878593986775786E-3</v>
      </c>
      <c r="Y549" s="36">
        <f t="shared" si="131"/>
        <v>5.2451306117984098E-2</v>
      </c>
      <c r="Z549" s="36">
        <f t="shared" si="132"/>
        <v>2.9326334468498565E-2</v>
      </c>
      <c r="AA549" s="46">
        <f t="shared" si="133"/>
        <v>1.4839005974758148E-2</v>
      </c>
      <c r="AB549" s="41">
        <f t="shared" si="120"/>
        <v>1014839.0059747582</v>
      </c>
      <c r="AC549" s="41">
        <f t="shared" si="121"/>
        <v>14839.005974758184</v>
      </c>
      <c r="AD549" s="98">
        <v>-3851.687838793383</v>
      </c>
      <c r="AE549">
        <f t="shared" si="134"/>
        <v>784876.37005713792</v>
      </c>
    </row>
    <row r="550" spans="2:31">
      <c r="B550" s="112">
        <v>44257</v>
      </c>
      <c r="C550">
        <v>49.503315000000001</v>
      </c>
      <c r="D550">
        <v>258.72549400000003</v>
      </c>
      <c r="E550">
        <v>41.258442000000002</v>
      </c>
      <c r="F550">
        <v>47.747349</v>
      </c>
      <c r="G550">
        <v>68.961310999999995</v>
      </c>
      <c r="H550">
        <v>137.89331100000001</v>
      </c>
      <c r="I550">
        <v>192.95188899999999</v>
      </c>
      <c r="J550">
        <v>60.14817</v>
      </c>
      <c r="K550">
        <v>319.73419200000001</v>
      </c>
      <c r="L550">
        <v>122.97541</v>
      </c>
      <c r="M550">
        <v>337.52316300000001</v>
      </c>
      <c r="O550" s="33">
        <v>545</v>
      </c>
      <c r="P550" s="36">
        <f t="shared" si="122"/>
        <v>-5.8682328311101019E-3</v>
      </c>
      <c r="Q550" s="36">
        <f t="shared" si="123"/>
        <v>-2.2562128642368489E-2</v>
      </c>
      <c r="R550" s="36">
        <f t="shared" si="124"/>
        <v>-9.6376085969497316E-3</v>
      </c>
      <c r="S550" s="36">
        <f t="shared" si="125"/>
        <v>1.1709395198091326E-2</v>
      </c>
      <c r="T550" s="36">
        <f t="shared" si="126"/>
        <v>-7.5080709076416237E-3</v>
      </c>
      <c r="U550" s="36">
        <f t="shared" si="127"/>
        <v>-3.2611440479310295E-3</v>
      </c>
      <c r="V550" s="36">
        <f t="shared" si="128"/>
        <v>-2.3475852460756761E-2</v>
      </c>
      <c r="W550" s="36">
        <f t="shared" si="129"/>
        <v>5.964553368556809E-4</v>
      </c>
      <c r="X550" s="36">
        <f t="shared" si="130"/>
        <v>-2.9968194402755953E-5</v>
      </c>
      <c r="Y550" s="36">
        <f t="shared" si="131"/>
        <v>-2.1115034795576981E-2</v>
      </c>
      <c r="Z550" s="36">
        <f t="shared" si="132"/>
        <v>-2.2703067969436344E-2</v>
      </c>
      <c r="AA550" s="46">
        <f t="shared" si="133"/>
        <v>-1.8077049444464394E-2</v>
      </c>
      <c r="AB550" s="41">
        <f t="shared" si="120"/>
        <v>981922.95055553562</v>
      </c>
      <c r="AC550" s="41">
        <f t="shared" si="121"/>
        <v>-18077.049444464385</v>
      </c>
      <c r="AD550" s="98">
        <v>-3813.3721380925272</v>
      </c>
      <c r="AE550">
        <f t="shared" si="134"/>
        <v>766799.32061267353</v>
      </c>
    </row>
    <row r="551" spans="2:31">
      <c r="B551" s="112">
        <v>44258</v>
      </c>
      <c r="C551">
        <v>49.900612000000002</v>
      </c>
      <c r="D551">
        <v>255.139297</v>
      </c>
      <c r="E551">
        <v>40.459335000000003</v>
      </c>
      <c r="F551">
        <v>47.908718</v>
      </c>
      <c r="G551">
        <v>70.473190000000002</v>
      </c>
      <c r="H551">
        <v>140.55905200000001</v>
      </c>
      <c r="I551">
        <v>187.49996899999999</v>
      </c>
      <c r="J551">
        <v>60.462001999999998</v>
      </c>
      <c r="K551">
        <v>318.04306000000003</v>
      </c>
      <c r="L551">
        <v>119.96785</v>
      </c>
      <c r="M551">
        <v>329.47503699999999</v>
      </c>
      <c r="O551" s="33">
        <v>546</v>
      </c>
      <c r="P551" s="36">
        <f t="shared" si="122"/>
        <v>7.9936301820782187E-3</v>
      </c>
      <c r="Q551" s="36">
        <f t="shared" si="123"/>
        <v>-1.3957972159293461E-2</v>
      </c>
      <c r="R551" s="36">
        <f t="shared" si="124"/>
        <v>-1.9558350768891869E-2</v>
      </c>
      <c r="S551" s="36">
        <f t="shared" si="125"/>
        <v>3.3739449705517E-3</v>
      </c>
      <c r="T551" s="36">
        <f t="shared" si="126"/>
        <v>2.1686716608489195E-2</v>
      </c>
      <c r="U551" s="36">
        <f t="shared" si="127"/>
        <v>1.9147421946422313E-2</v>
      </c>
      <c r="V551" s="36">
        <f t="shared" si="128"/>
        <v>-2.8662197959649031E-2</v>
      </c>
      <c r="W551" s="36">
        <f t="shared" si="129"/>
        <v>5.2040835872268609E-3</v>
      </c>
      <c r="X551" s="36">
        <f t="shared" si="130"/>
        <v>-5.3032181946345153E-3</v>
      </c>
      <c r="Y551" s="36">
        <f t="shared" si="131"/>
        <v>-2.476062646752589E-2</v>
      </c>
      <c r="Z551" s="36">
        <f t="shared" si="132"/>
        <v>-2.4133548238871101E-2</v>
      </c>
      <c r="AA551" s="46">
        <f t="shared" si="133"/>
        <v>1.574245612966501E-2</v>
      </c>
      <c r="AB551" s="41">
        <f t="shared" si="120"/>
        <v>1015742.456129665</v>
      </c>
      <c r="AC551" s="41">
        <f t="shared" si="121"/>
        <v>15742.456129665021</v>
      </c>
      <c r="AD551" s="98">
        <v>-3769.7432601953624</v>
      </c>
      <c r="AE551">
        <f t="shared" si="134"/>
        <v>782541.77674233855</v>
      </c>
    </row>
    <row r="552" spans="2:31">
      <c r="B552" s="112">
        <v>44259</v>
      </c>
      <c r="C552">
        <v>51.834122000000001</v>
      </c>
      <c r="D552">
        <v>257.36694299999999</v>
      </c>
      <c r="E552">
        <v>40.440311000000001</v>
      </c>
      <c r="F552">
        <v>47.944580000000002</v>
      </c>
      <c r="G552">
        <v>68.658928000000003</v>
      </c>
      <c r="H552">
        <v>138.39889500000001</v>
      </c>
      <c r="I552">
        <v>185.91061400000001</v>
      </c>
      <c r="J552">
        <v>60.040576999999999</v>
      </c>
      <c r="K552">
        <v>318.94125400000001</v>
      </c>
      <c r="L552">
        <v>118.07093</v>
      </c>
      <c r="M552">
        <v>324.56738300000001</v>
      </c>
      <c r="O552" s="33">
        <v>547</v>
      </c>
      <c r="P552" s="36">
        <f t="shared" si="122"/>
        <v>3.8015391058186715E-2</v>
      </c>
      <c r="Q552" s="36">
        <f t="shared" si="123"/>
        <v>8.6932015848570528E-3</v>
      </c>
      <c r="R552" s="36">
        <f t="shared" si="124"/>
        <v>-4.7031109012929308E-4</v>
      </c>
      <c r="S552" s="36">
        <f t="shared" si="125"/>
        <v>7.4826849824774163E-4</v>
      </c>
      <c r="T552" s="36">
        <f t="shared" si="126"/>
        <v>-2.6081179062768779E-2</v>
      </c>
      <c r="U552" s="36">
        <f t="shared" si="127"/>
        <v>-1.5487640357679647E-2</v>
      </c>
      <c r="V552" s="36">
        <f t="shared" si="128"/>
        <v>-8.5126917671098246E-3</v>
      </c>
      <c r="W552" s="36">
        <f t="shared" si="129"/>
        <v>-6.9944846260379372E-3</v>
      </c>
      <c r="X552" s="36">
        <f t="shared" si="130"/>
        <v>2.8201466678345172E-3</v>
      </c>
      <c r="Y552" s="36">
        <f t="shared" si="131"/>
        <v>-1.5938244647976656E-2</v>
      </c>
      <c r="Z552" s="36">
        <f t="shared" si="132"/>
        <v>-1.5007424470361096E-2</v>
      </c>
      <c r="AA552" s="46">
        <f t="shared" si="133"/>
        <v>-5.0493639657877721E-3</v>
      </c>
      <c r="AB552" s="41">
        <f t="shared" si="120"/>
        <v>994950.63603421219</v>
      </c>
      <c r="AC552" s="41">
        <f t="shared" si="121"/>
        <v>-5049.3639657878084</v>
      </c>
      <c r="AD552" s="98">
        <v>-3765.2219486794202</v>
      </c>
      <c r="AE552">
        <f t="shared" si="134"/>
        <v>777492.41277655074</v>
      </c>
    </row>
    <row r="553" spans="2:31">
      <c r="B553" s="112">
        <v>44260</v>
      </c>
      <c r="C553">
        <v>53.794139999999999</v>
      </c>
      <c r="D553">
        <v>263.99987800000002</v>
      </c>
      <c r="E553">
        <v>40.944519</v>
      </c>
      <c r="F553">
        <v>48.428688000000001</v>
      </c>
      <c r="G553">
        <v>69.953484000000003</v>
      </c>
      <c r="H553">
        <v>138.720642</v>
      </c>
      <c r="I553">
        <v>184.810959</v>
      </c>
      <c r="J553">
        <v>61.242103999999998</v>
      </c>
      <c r="K553">
        <v>331.63928199999998</v>
      </c>
      <c r="L553">
        <v>119.338837</v>
      </c>
      <c r="M553">
        <v>335.97695900000002</v>
      </c>
      <c r="O553" s="33">
        <v>548</v>
      </c>
      <c r="P553" s="36">
        <f t="shared" si="122"/>
        <v>3.7115881032719567E-2</v>
      </c>
      <c r="Q553" s="36">
        <f t="shared" si="123"/>
        <v>2.5445780683796233E-2</v>
      </c>
      <c r="R553" s="36">
        <f t="shared" si="124"/>
        <v>1.2390870658797742E-2</v>
      </c>
      <c r="S553" s="36">
        <f t="shared" si="125"/>
        <v>1.0046604872153884E-2</v>
      </c>
      <c r="T553" s="36">
        <f t="shared" si="126"/>
        <v>1.867933213483371E-2</v>
      </c>
      <c r="U553" s="36">
        <f t="shared" si="127"/>
        <v>2.3220820015541523E-3</v>
      </c>
      <c r="V553" s="36">
        <f t="shared" si="128"/>
        <v>-5.9325289126638909E-3</v>
      </c>
      <c r="W553" s="36">
        <f t="shared" si="129"/>
        <v>1.9814309850051493E-2</v>
      </c>
      <c r="X553" s="36">
        <f t="shared" si="130"/>
        <v>3.904094916138532E-2</v>
      </c>
      <c r="Y553" s="36">
        <f t="shared" si="131"/>
        <v>1.0681271209501785E-2</v>
      </c>
      <c r="Z553" s="36">
        <f t="shared" si="132"/>
        <v>3.4549416847653849E-2</v>
      </c>
      <c r="AA553" s="46">
        <f t="shared" si="133"/>
        <v>-8.3791249757982078E-3</v>
      </c>
      <c r="AB553" s="41">
        <f t="shared" si="120"/>
        <v>991620.87502420181</v>
      </c>
      <c r="AC553" s="41">
        <f t="shared" si="121"/>
        <v>-8379.1249757981859</v>
      </c>
      <c r="AD553" s="98">
        <v>-3709.5837904582731</v>
      </c>
      <c r="AE553">
        <f t="shared" si="134"/>
        <v>769113.28780075256</v>
      </c>
    </row>
    <row r="554" spans="2:31">
      <c r="B554" s="112">
        <v>44263</v>
      </c>
      <c r="C554">
        <v>53.741154000000002</v>
      </c>
      <c r="D554">
        <v>255.03939800000001</v>
      </c>
      <c r="E554">
        <v>40.551299999999998</v>
      </c>
      <c r="F554">
        <v>48.392825999999999</v>
      </c>
      <c r="G554">
        <v>71.059059000000005</v>
      </c>
      <c r="H554">
        <v>140.55905200000001</v>
      </c>
      <c r="I554">
        <v>183.57270800000001</v>
      </c>
      <c r="J554">
        <v>62.318108000000002</v>
      </c>
      <c r="K554">
        <v>334.57251000000002</v>
      </c>
      <c r="L554">
        <v>114.36554700000001</v>
      </c>
      <c r="M554">
        <v>339.69366500000001</v>
      </c>
      <c r="O554" s="33">
        <v>549</v>
      </c>
      <c r="P554" s="36">
        <f t="shared" si="122"/>
        <v>-9.854625828809296E-4</v>
      </c>
      <c r="Q554" s="36">
        <f t="shared" si="123"/>
        <v>-3.4530605839985552E-2</v>
      </c>
      <c r="R554" s="36">
        <f t="shared" si="124"/>
        <v>-9.6501159533094235E-3</v>
      </c>
      <c r="S554" s="36">
        <f t="shared" si="125"/>
        <v>-7.4078580593112283E-4</v>
      </c>
      <c r="T554" s="36">
        <f t="shared" si="126"/>
        <v>1.5680841298609607E-2</v>
      </c>
      <c r="U554" s="36">
        <f t="shared" si="127"/>
        <v>1.3165558356125389E-2</v>
      </c>
      <c r="V554" s="36">
        <f t="shared" si="128"/>
        <v>-6.7226414978202084E-3</v>
      </c>
      <c r="W554" s="36">
        <f t="shared" si="129"/>
        <v>1.7417114837501229E-2</v>
      </c>
      <c r="X554" s="36">
        <f t="shared" si="130"/>
        <v>8.8057491297445535E-3</v>
      </c>
      <c r="Y554" s="36">
        <f t="shared" si="131"/>
        <v>-4.2566945781096883E-2</v>
      </c>
      <c r="Z554" s="36">
        <f t="shared" si="132"/>
        <v>1.1001642977765135E-2</v>
      </c>
      <c r="AA554" s="46">
        <f t="shared" si="133"/>
        <v>-1.8866886532599957E-4</v>
      </c>
      <c r="AB554" s="41">
        <f t="shared" si="120"/>
        <v>999811.33113467402</v>
      </c>
      <c r="AC554" s="41">
        <f t="shared" si="121"/>
        <v>-188.66886532597709</v>
      </c>
      <c r="AD554" s="98">
        <v>-3629.3630789185409</v>
      </c>
      <c r="AE554">
        <f t="shared" si="134"/>
        <v>768924.61893542658</v>
      </c>
    </row>
    <row r="555" spans="2:31">
      <c r="B555" s="112">
        <v>44264</v>
      </c>
      <c r="C555">
        <v>52.911247000000003</v>
      </c>
      <c r="D555">
        <v>265.45834400000001</v>
      </c>
      <c r="E555">
        <v>40.871578</v>
      </c>
      <c r="F555">
        <v>48.509369</v>
      </c>
      <c r="G555">
        <v>71.474823000000001</v>
      </c>
      <c r="H555">
        <v>139.56634500000001</v>
      </c>
      <c r="I555">
        <v>187.305893</v>
      </c>
      <c r="J555">
        <v>62.488467999999997</v>
      </c>
      <c r="K555">
        <v>336.30191000000002</v>
      </c>
      <c r="L555">
        <v>119.014481</v>
      </c>
      <c r="M555">
        <v>338.723724</v>
      </c>
      <c r="O555" s="33">
        <v>550</v>
      </c>
      <c r="P555" s="36">
        <f t="shared" si="122"/>
        <v>-1.5563151757467576E-2</v>
      </c>
      <c r="Q555" s="36">
        <f t="shared" si="123"/>
        <v>4.0039896765605036E-2</v>
      </c>
      <c r="R555" s="36">
        <f t="shared" si="124"/>
        <v>7.8670678246541021E-3</v>
      </c>
      <c r="S555" s="36">
        <f t="shared" si="125"/>
        <v>2.4053749492771582E-3</v>
      </c>
      <c r="T555" s="36">
        <f t="shared" si="126"/>
        <v>5.8339136401872119E-3</v>
      </c>
      <c r="U555" s="36">
        <f t="shared" si="127"/>
        <v>-7.0876198038037162E-3</v>
      </c>
      <c r="V555" s="36">
        <f t="shared" si="128"/>
        <v>2.0132253949325274E-2</v>
      </c>
      <c r="W555" s="36">
        <f t="shared" si="129"/>
        <v>2.7299860514600543E-3</v>
      </c>
      <c r="X555" s="36">
        <f t="shared" si="130"/>
        <v>5.1556708057374345E-3</v>
      </c>
      <c r="Y555" s="36">
        <f t="shared" si="131"/>
        <v>3.984530378391881E-2</v>
      </c>
      <c r="Z555" s="36">
        <f t="shared" si="132"/>
        <v>-2.8594245271563873E-3</v>
      </c>
      <c r="AA555" s="46">
        <f t="shared" si="133"/>
        <v>1.3707132925714766E-2</v>
      </c>
      <c r="AB555" s="41">
        <f t="shared" si="120"/>
        <v>1013707.1329257147</v>
      </c>
      <c r="AC555" s="41">
        <f t="shared" si="121"/>
        <v>13707.132925714715</v>
      </c>
      <c r="AD555" s="98">
        <v>-3628.6910443308298</v>
      </c>
      <c r="AE555">
        <f t="shared" si="134"/>
        <v>782631.7518611413</v>
      </c>
    </row>
    <row r="556" spans="2:31">
      <c r="B556" s="112">
        <v>44265</v>
      </c>
      <c r="C556">
        <v>54.535747999999998</v>
      </c>
      <c r="D556">
        <v>264.61923200000001</v>
      </c>
      <c r="E556">
        <v>41.914859999999997</v>
      </c>
      <c r="F556">
        <v>49.154845999999999</v>
      </c>
      <c r="G556">
        <v>72.467017999999996</v>
      </c>
      <c r="H556">
        <v>142.59977699999999</v>
      </c>
      <c r="I556">
        <v>188.895309</v>
      </c>
      <c r="J556">
        <v>63.098202000000001</v>
      </c>
      <c r="K556">
        <v>334.02789300000001</v>
      </c>
      <c r="L556">
        <v>117.92351499999999</v>
      </c>
      <c r="M556">
        <v>346.915955</v>
      </c>
      <c r="O556" s="33">
        <v>551</v>
      </c>
      <c r="P556" s="36">
        <f t="shared" si="122"/>
        <v>3.0240488286989255E-2</v>
      </c>
      <c r="Q556" s="36">
        <f t="shared" si="123"/>
        <v>-3.1659996155237726E-3</v>
      </c>
      <c r="R556" s="36">
        <f t="shared" si="124"/>
        <v>2.5205510932815943E-2</v>
      </c>
      <c r="S556" s="36">
        <f t="shared" si="125"/>
        <v>1.3218483321947156E-2</v>
      </c>
      <c r="T556" s="36">
        <f t="shared" si="126"/>
        <v>1.3786272398355694E-2</v>
      </c>
      <c r="U556" s="36">
        <f t="shared" si="127"/>
        <v>2.1501864562580259E-2</v>
      </c>
      <c r="V556" s="36">
        <f t="shared" si="128"/>
        <v>8.4498691051606914E-3</v>
      </c>
      <c r="W556" s="36">
        <f t="shared" si="129"/>
        <v>9.7102469700214872E-3</v>
      </c>
      <c r="X556" s="36">
        <f t="shared" si="130"/>
        <v>-6.7847967171479661E-3</v>
      </c>
      <c r="Y556" s="36">
        <f t="shared" si="131"/>
        <v>-9.2089384422376977E-3</v>
      </c>
      <c r="Z556" s="36">
        <f t="shared" si="132"/>
        <v>2.389774434191529E-2</v>
      </c>
      <c r="AA556" s="46">
        <f t="shared" si="133"/>
        <v>1.0373779840382982E-2</v>
      </c>
      <c r="AB556" s="41">
        <f t="shared" si="120"/>
        <v>1010373.779840383</v>
      </c>
      <c r="AC556" s="41">
        <f t="shared" si="121"/>
        <v>10373.77984038298</v>
      </c>
      <c r="AD556" s="98">
        <v>-3592.6848170149606</v>
      </c>
      <c r="AE556">
        <f t="shared" si="134"/>
        <v>793005.53170152428</v>
      </c>
    </row>
    <row r="557" spans="2:31">
      <c r="B557" s="112">
        <v>44266</v>
      </c>
      <c r="C557">
        <v>54.129623000000002</v>
      </c>
      <c r="D557">
        <v>273.58972199999999</v>
      </c>
      <c r="E557">
        <v>41.898997999999999</v>
      </c>
      <c r="F557">
        <v>48.939681999999998</v>
      </c>
      <c r="G557">
        <v>72.656006000000005</v>
      </c>
      <c r="H557">
        <v>141.85519400000001</v>
      </c>
      <c r="I557">
        <v>197.65531899999999</v>
      </c>
      <c r="J557">
        <v>62.605021999999998</v>
      </c>
      <c r="K557">
        <v>337.37197900000001</v>
      </c>
      <c r="L557">
        <v>119.86958300000001</v>
      </c>
      <c r="M557">
        <v>350.02761800000002</v>
      </c>
      <c r="O557" s="33">
        <v>552</v>
      </c>
      <c r="P557" s="36">
        <f t="shared" si="122"/>
        <v>-7.4748171788125897E-3</v>
      </c>
      <c r="Q557" s="36">
        <f t="shared" si="123"/>
        <v>3.3337686918216647E-2</v>
      </c>
      <c r="R557" s="36">
        <f t="shared" si="124"/>
        <v>-3.7850543019686322E-4</v>
      </c>
      <c r="S557" s="36">
        <f t="shared" si="125"/>
        <v>-4.3868776261137207E-3</v>
      </c>
      <c r="T557" s="36">
        <f t="shared" si="126"/>
        <v>2.604522723202691E-3</v>
      </c>
      <c r="U557" s="36">
        <f t="shared" si="127"/>
        <v>-5.235167435786274E-3</v>
      </c>
      <c r="V557" s="36">
        <f t="shared" si="128"/>
        <v>4.5331759633262504E-2</v>
      </c>
      <c r="W557" s="36">
        <f t="shared" si="129"/>
        <v>-7.8467761574630302E-3</v>
      </c>
      <c r="X557" s="36">
        <f t="shared" si="130"/>
        <v>9.9616154046944776E-3</v>
      </c>
      <c r="Y557" s="36">
        <f t="shared" si="131"/>
        <v>1.6368107102884558E-2</v>
      </c>
      <c r="Z557" s="36">
        <f t="shared" si="132"/>
        <v>8.9295139421360983E-3</v>
      </c>
      <c r="AA557" s="46">
        <f t="shared" si="133"/>
        <v>3.2857677888215371E-2</v>
      </c>
      <c r="AB557" s="41">
        <f t="shared" si="120"/>
        <v>1032857.6778882154</v>
      </c>
      <c r="AC557" s="41">
        <f t="shared" si="121"/>
        <v>32857.677888215403</v>
      </c>
      <c r="AD557" s="98">
        <v>-3572.1724846346769</v>
      </c>
      <c r="AE557">
        <f t="shared" si="134"/>
        <v>825863.20958973968</v>
      </c>
    </row>
    <row r="558" spans="2:31">
      <c r="B558" s="112">
        <v>44267</v>
      </c>
      <c r="C558">
        <v>54.712333999999998</v>
      </c>
      <c r="D558">
        <v>268.11550899999997</v>
      </c>
      <c r="E558">
        <v>42.530033000000003</v>
      </c>
      <c r="F558">
        <v>49.423789999999997</v>
      </c>
      <c r="G558">
        <v>72.816649999999996</v>
      </c>
      <c r="H558">
        <v>143.53736900000001</v>
      </c>
      <c r="I558">
        <v>198.85661300000001</v>
      </c>
      <c r="J558">
        <v>63.609302999999997</v>
      </c>
      <c r="K558">
        <v>341.370361</v>
      </c>
      <c r="L558">
        <v>118.955521</v>
      </c>
      <c r="M558">
        <v>354.85839800000002</v>
      </c>
      <c r="O558" s="33">
        <v>553</v>
      </c>
      <c r="P558" s="36">
        <f t="shared" si="122"/>
        <v>1.0707572400773274E-2</v>
      </c>
      <c r="Q558" s="36">
        <f t="shared" si="123"/>
        <v>-2.0211727866538323E-2</v>
      </c>
      <c r="R558" s="36">
        <f t="shared" si="124"/>
        <v>1.4948572627119039E-2</v>
      </c>
      <c r="S558" s="36">
        <f t="shared" si="125"/>
        <v>9.8433269782540866E-3</v>
      </c>
      <c r="T558" s="36">
        <f t="shared" si="126"/>
        <v>2.2085809074591715E-3</v>
      </c>
      <c r="U558" s="36">
        <f t="shared" si="127"/>
        <v>1.1788635720083939E-2</v>
      </c>
      <c r="V558" s="36">
        <f t="shared" si="128"/>
        <v>6.0593267367346406E-3</v>
      </c>
      <c r="W558" s="36">
        <f t="shared" si="129"/>
        <v>1.5914234703563301E-2</v>
      </c>
      <c r="X558" s="36">
        <f t="shared" si="130"/>
        <v>1.1781873669544512E-2</v>
      </c>
      <c r="Y558" s="36">
        <f t="shared" si="131"/>
        <v>-7.6546933125854425E-3</v>
      </c>
      <c r="Z558" s="36">
        <f t="shared" si="132"/>
        <v>1.3706771087067457E-2</v>
      </c>
      <c r="AA558" s="46">
        <f t="shared" si="133"/>
        <v>-9.9429974507295356E-4</v>
      </c>
      <c r="AB558" s="41">
        <f t="shared" si="120"/>
        <v>999005.70025492704</v>
      </c>
      <c r="AC558" s="41">
        <f t="shared" si="121"/>
        <v>-994.29974507295992</v>
      </c>
      <c r="AD558" s="98">
        <v>-3541.0682570780627</v>
      </c>
      <c r="AE558">
        <f t="shared" si="134"/>
        <v>824868.90984466672</v>
      </c>
    </row>
    <row r="559" spans="2:31">
      <c r="B559" s="112">
        <v>44270</v>
      </c>
      <c r="C559">
        <v>53.317363999999998</v>
      </c>
      <c r="D559">
        <v>273.45986900000003</v>
      </c>
      <c r="E559">
        <v>42.311230000000002</v>
      </c>
      <c r="F559">
        <v>49.441727</v>
      </c>
      <c r="G559">
        <v>72.485923999999997</v>
      </c>
      <c r="H559">
        <v>142.820358</v>
      </c>
      <c r="I559">
        <v>201.896759</v>
      </c>
      <c r="J559">
        <v>64.398360999999994</v>
      </c>
      <c r="K559">
        <v>339.31845099999998</v>
      </c>
      <c r="L559">
        <v>121.864784</v>
      </c>
      <c r="M559">
        <v>359.54516599999999</v>
      </c>
      <c r="O559" s="33">
        <v>554</v>
      </c>
      <c r="P559" s="36">
        <f t="shared" si="122"/>
        <v>-2.582711174172847E-2</v>
      </c>
      <c r="Q559" s="36">
        <f t="shared" si="123"/>
        <v>1.9736988447753845E-2</v>
      </c>
      <c r="R559" s="36">
        <f t="shared" si="124"/>
        <v>-5.157949737126407E-3</v>
      </c>
      <c r="S559" s="36">
        <f t="shared" si="125"/>
        <v>3.6285654980812828E-4</v>
      </c>
      <c r="T559" s="36">
        <f t="shared" si="126"/>
        <v>-4.5522465573752434E-3</v>
      </c>
      <c r="U559" s="36">
        <f t="shared" si="127"/>
        <v>-5.0078096788517597E-3</v>
      </c>
      <c r="V559" s="36">
        <f t="shared" si="128"/>
        <v>1.5172445364703115E-2</v>
      </c>
      <c r="W559" s="36">
        <f t="shared" si="129"/>
        <v>1.2328449241839821E-2</v>
      </c>
      <c r="X559" s="36">
        <f t="shared" si="130"/>
        <v>-6.0289406233197543E-3</v>
      </c>
      <c r="Y559" s="36">
        <f t="shared" si="131"/>
        <v>2.4162452083168126E-2</v>
      </c>
      <c r="Z559" s="36">
        <f t="shared" si="132"/>
        <v>1.3120973845778759E-2</v>
      </c>
      <c r="AA559" s="46">
        <f t="shared" si="133"/>
        <v>-1.3699223840869459E-2</v>
      </c>
      <c r="AB559" s="41">
        <f t="shared" si="120"/>
        <v>986300.7761591305</v>
      </c>
      <c r="AC559" s="41">
        <f t="shared" si="121"/>
        <v>-13699.223840869498</v>
      </c>
      <c r="AD559" s="98">
        <v>-3518.7370923226699</v>
      </c>
      <c r="AE559">
        <f t="shared" si="134"/>
        <v>811169.68600379722</v>
      </c>
    </row>
    <row r="560" spans="2:31">
      <c r="B560" s="112">
        <v>44271</v>
      </c>
      <c r="C560">
        <v>52.187283000000001</v>
      </c>
      <c r="D560">
        <v>278.98397799999998</v>
      </c>
      <c r="E560">
        <v>42.298546000000002</v>
      </c>
      <c r="F560">
        <v>50.302360999999998</v>
      </c>
      <c r="G560">
        <v>72.467017999999996</v>
      </c>
      <c r="H560">
        <v>141.110626</v>
      </c>
      <c r="I560">
        <v>205.91636700000001</v>
      </c>
      <c r="J560">
        <v>64.631500000000003</v>
      </c>
      <c r="K560">
        <v>340.00882000000001</v>
      </c>
      <c r="L560">
        <v>123.417709</v>
      </c>
      <c r="M560">
        <v>358.72876000000002</v>
      </c>
      <c r="O560" s="33">
        <v>555</v>
      </c>
      <c r="P560" s="36">
        <f t="shared" si="122"/>
        <v>-2.1423212210504465E-2</v>
      </c>
      <c r="Q560" s="36">
        <f t="shared" si="123"/>
        <v>1.9999473814576878E-2</v>
      </c>
      <c r="R560" s="36">
        <f t="shared" si="124"/>
        <v>-2.9982351200220653E-4</v>
      </c>
      <c r="S560" s="36">
        <f t="shared" si="125"/>
        <v>1.7257270604776397E-2</v>
      </c>
      <c r="T560" s="36">
        <f t="shared" si="126"/>
        <v>-2.6085707328667591E-4</v>
      </c>
      <c r="U560" s="36">
        <f t="shared" si="127"/>
        <v>-1.2043438454318997E-2</v>
      </c>
      <c r="V560" s="36">
        <f t="shared" si="128"/>
        <v>1.9713628229577437E-2</v>
      </c>
      <c r="W560" s="36">
        <f t="shared" si="129"/>
        <v>3.6137255656458873E-3</v>
      </c>
      <c r="X560" s="36">
        <f t="shared" si="130"/>
        <v>2.0325085334746448E-3</v>
      </c>
      <c r="Y560" s="36">
        <f t="shared" si="131"/>
        <v>1.2662507874094505E-2</v>
      </c>
      <c r="Z560" s="36">
        <f t="shared" si="132"/>
        <v>-2.2732451284178802E-3</v>
      </c>
      <c r="AA560" s="46">
        <f t="shared" si="133"/>
        <v>-3.6286910443308362E-3</v>
      </c>
      <c r="AB560" s="41">
        <f t="shared" si="120"/>
        <v>996371.30895566917</v>
      </c>
      <c r="AC560" s="41">
        <f t="shared" si="121"/>
        <v>-3628.6910443308298</v>
      </c>
      <c r="AD560" s="98">
        <v>-3445.6424846652662</v>
      </c>
      <c r="AE560">
        <f t="shared" si="134"/>
        <v>807540.99495946639</v>
      </c>
    </row>
    <row r="561" spans="2:31">
      <c r="B561" s="112">
        <v>44272</v>
      </c>
      <c r="C561">
        <v>52.416828000000002</v>
      </c>
      <c r="D561">
        <v>283.70898399999999</v>
      </c>
      <c r="E561">
        <v>41.946556000000001</v>
      </c>
      <c r="F561">
        <v>49.979618000000002</v>
      </c>
      <c r="G561">
        <v>74.063964999999996</v>
      </c>
      <c r="H561">
        <v>142.562973</v>
      </c>
      <c r="I561">
        <v>206.22131300000001</v>
      </c>
      <c r="J561">
        <v>64.371444999999994</v>
      </c>
      <c r="K561">
        <v>337.68838499999998</v>
      </c>
      <c r="L561">
        <v>122.62159</v>
      </c>
      <c r="M561">
        <v>364.24151599999999</v>
      </c>
      <c r="O561" s="33">
        <v>556</v>
      </c>
      <c r="P561" s="36">
        <f t="shared" si="122"/>
        <v>4.3888402905372607E-3</v>
      </c>
      <c r="Q561" s="36">
        <f t="shared" si="123"/>
        <v>1.6794654918448351E-2</v>
      </c>
      <c r="R561" s="36">
        <f t="shared" si="124"/>
        <v>-8.3563801313782347E-3</v>
      </c>
      <c r="S561" s="36">
        <f t="shared" si="125"/>
        <v>-6.4367320535288521E-3</v>
      </c>
      <c r="T561" s="36">
        <f t="shared" si="126"/>
        <v>2.1797577511215638E-2</v>
      </c>
      <c r="U561" s="36">
        <f t="shared" si="127"/>
        <v>1.0239653566921341E-2</v>
      </c>
      <c r="V561" s="36">
        <f t="shared" si="128"/>
        <v>1.4798261379533706E-3</v>
      </c>
      <c r="W561" s="36">
        <f t="shared" si="129"/>
        <v>-4.0317738834634046E-3</v>
      </c>
      <c r="X561" s="36">
        <f t="shared" si="130"/>
        <v>-6.8480260831199737E-3</v>
      </c>
      <c r="Y561" s="36">
        <f t="shared" si="131"/>
        <v>-6.4715009489187906E-3</v>
      </c>
      <c r="Z561" s="36">
        <f t="shared" si="132"/>
        <v>1.5250593362595374E-2</v>
      </c>
      <c r="AA561" s="46">
        <f t="shared" si="133"/>
        <v>1.3444921465424245E-2</v>
      </c>
      <c r="AB561" s="41">
        <f t="shared" si="120"/>
        <v>1013444.9214654242</v>
      </c>
      <c r="AC561" s="41">
        <f t="shared" si="121"/>
        <v>13444.921465424239</v>
      </c>
      <c r="AD561" s="98">
        <v>-3444.7833788556745</v>
      </c>
      <c r="AE561">
        <f t="shared" si="134"/>
        <v>820985.91642489063</v>
      </c>
    </row>
    <row r="562" spans="2:31">
      <c r="B562" s="112">
        <v>44273</v>
      </c>
      <c r="C562">
        <v>50.156650999999997</v>
      </c>
      <c r="D562">
        <v>278.32467700000001</v>
      </c>
      <c r="E562">
        <v>41.398865000000001</v>
      </c>
      <c r="F562">
        <v>50.132015000000003</v>
      </c>
      <c r="G562">
        <v>74.054512000000003</v>
      </c>
      <c r="H562">
        <v>144.916214</v>
      </c>
      <c r="I562">
        <v>205.61142000000001</v>
      </c>
      <c r="J562">
        <v>64.757026999999994</v>
      </c>
      <c r="K562">
        <v>347.15225199999998</v>
      </c>
      <c r="L562">
        <v>118.464073</v>
      </c>
      <c r="M562">
        <v>365.34600799999998</v>
      </c>
      <c r="O562" s="33">
        <v>557</v>
      </c>
      <c r="P562" s="36">
        <f t="shared" si="122"/>
        <v>-4.4076557061128424E-2</v>
      </c>
      <c r="Q562" s="36">
        <f t="shared" si="123"/>
        <v>-1.9160673467240597E-2</v>
      </c>
      <c r="R562" s="36">
        <f t="shared" si="124"/>
        <v>-1.3142866811091444E-2</v>
      </c>
      <c r="S562" s="36">
        <f t="shared" si="125"/>
        <v>3.0445436389412539E-3</v>
      </c>
      <c r="T562" s="36">
        <f t="shared" si="126"/>
        <v>-1.276410641574055E-4</v>
      </c>
      <c r="U562" s="36">
        <f t="shared" si="127"/>
        <v>1.6371923044977522E-2</v>
      </c>
      <c r="V562" s="36">
        <f t="shared" si="128"/>
        <v>-2.9618502707021497E-3</v>
      </c>
      <c r="W562" s="36">
        <f t="shared" si="129"/>
        <v>5.9720856296832962E-3</v>
      </c>
      <c r="X562" s="36">
        <f t="shared" si="130"/>
        <v>2.7639917920468608E-2</v>
      </c>
      <c r="Y562" s="36">
        <f t="shared" si="131"/>
        <v>-3.4493375968245941E-2</v>
      </c>
      <c r="Z562" s="36">
        <f t="shared" si="132"/>
        <v>3.0277185599107423E-3</v>
      </c>
      <c r="AA562" s="46">
        <f t="shared" si="133"/>
        <v>-1.6844599072615214E-2</v>
      </c>
      <c r="AB562" s="41">
        <f t="shared" si="120"/>
        <v>983155.40092738473</v>
      </c>
      <c r="AC562" s="41">
        <f t="shared" si="121"/>
        <v>-16844.599072615267</v>
      </c>
      <c r="AD562" s="98">
        <v>-3401.978406816721</v>
      </c>
      <c r="AE562">
        <f t="shared" si="134"/>
        <v>804141.31735227536</v>
      </c>
    </row>
    <row r="563" spans="2:31">
      <c r="B563" s="112">
        <v>44274</v>
      </c>
      <c r="C563">
        <v>49.874130000000001</v>
      </c>
      <c r="D563">
        <v>289.80248999999998</v>
      </c>
      <c r="E563">
        <v>41.949738000000004</v>
      </c>
      <c r="F563">
        <v>49.477581000000001</v>
      </c>
      <c r="G563">
        <v>72.854438999999999</v>
      </c>
      <c r="H563">
        <v>142.60896299999999</v>
      </c>
      <c r="I563">
        <v>205.010818</v>
      </c>
      <c r="J563">
        <v>64.828757999999993</v>
      </c>
      <c r="K563">
        <v>350.53698700000001</v>
      </c>
      <c r="L563">
        <v>117.933334</v>
      </c>
      <c r="M563">
        <v>357.73007200000001</v>
      </c>
      <c r="O563" s="33">
        <v>558</v>
      </c>
      <c r="P563" s="36">
        <f t="shared" si="122"/>
        <v>-5.6486962991425006E-3</v>
      </c>
      <c r="Q563" s="36">
        <f t="shared" si="123"/>
        <v>4.0411286881865252E-2</v>
      </c>
      <c r="R563" s="36">
        <f t="shared" si="124"/>
        <v>1.3218722366797532E-2</v>
      </c>
      <c r="S563" s="36">
        <f t="shared" si="125"/>
        <v>-1.3140168069881709E-2</v>
      </c>
      <c r="T563" s="36">
        <f t="shared" si="126"/>
        <v>-1.633800645068318E-2</v>
      </c>
      <c r="U563" s="36">
        <f t="shared" si="127"/>
        <v>-1.6049380784727243E-2</v>
      </c>
      <c r="V563" s="36">
        <f t="shared" si="128"/>
        <v>-2.9253283077500243E-3</v>
      </c>
      <c r="W563" s="36">
        <f t="shared" si="129"/>
        <v>1.10708141832535E-3</v>
      </c>
      <c r="X563" s="36">
        <f t="shared" si="130"/>
        <v>9.7027770104373325E-3</v>
      </c>
      <c r="Y563" s="36">
        <f t="shared" si="131"/>
        <v>-4.490234461317643E-3</v>
      </c>
      <c r="Z563" s="36">
        <f t="shared" si="132"/>
        <v>-2.1066158487357201E-2</v>
      </c>
      <c r="AA563" s="46">
        <f t="shared" si="133"/>
        <v>2.2994505143630536E-4</v>
      </c>
      <c r="AB563" s="41">
        <f t="shared" si="120"/>
        <v>1000229.9450514363</v>
      </c>
      <c r="AC563" s="41">
        <f t="shared" si="121"/>
        <v>229.9450514363125</v>
      </c>
      <c r="AD563" s="98">
        <v>-3382.7841431355337</v>
      </c>
      <c r="AE563">
        <f t="shared" si="134"/>
        <v>804371.26240371168</v>
      </c>
    </row>
    <row r="564" spans="2:31">
      <c r="B564" s="112">
        <v>44277</v>
      </c>
      <c r="C564">
        <v>49.362048999999999</v>
      </c>
      <c r="D564">
        <v>293.228882</v>
      </c>
      <c r="E564">
        <v>42.150359999999999</v>
      </c>
      <c r="F564">
        <v>49.907898000000003</v>
      </c>
      <c r="G564">
        <v>73.289107999999999</v>
      </c>
      <c r="H564">
        <v>138.77577199999999</v>
      </c>
      <c r="I564">
        <v>208.67932099999999</v>
      </c>
      <c r="J564">
        <v>64.604590999999999</v>
      </c>
      <c r="K564">
        <v>351.764343</v>
      </c>
      <c r="L564">
        <v>121.275063</v>
      </c>
      <c r="M564">
        <v>356.87524400000001</v>
      </c>
      <c r="O564" s="33">
        <v>559</v>
      </c>
      <c r="P564" s="36">
        <f t="shared" si="122"/>
        <v>-1.0320541368084373E-2</v>
      </c>
      <c r="Q564" s="36">
        <f t="shared" si="123"/>
        <v>1.1753849318064459E-2</v>
      </c>
      <c r="R564" s="36">
        <f t="shared" si="124"/>
        <v>4.7710379733393229E-3</v>
      </c>
      <c r="S564" s="36">
        <f t="shared" si="125"/>
        <v>8.6596088967324288E-3</v>
      </c>
      <c r="T564" s="36">
        <f t="shared" si="126"/>
        <v>5.9485388257833286E-3</v>
      </c>
      <c r="U564" s="36">
        <f t="shared" si="127"/>
        <v>-2.724688062002412E-2</v>
      </c>
      <c r="V564" s="36">
        <f t="shared" si="128"/>
        <v>1.7735975885408258E-2</v>
      </c>
      <c r="W564" s="36">
        <f t="shared" si="129"/>
        <v>-3.4638248312825809E-3</v>
      </c>
      <c r="X564" s="36">
        <f t="shared" si="130"/>
        <v>3.4952439845809505E-3</v>
      </c>
      <c r="Y564" s="36">
        <f t="shared" si="131"/>
        <v>2.7941714901178274E-2</v>
      </c>
      <c r="Z564" s="36">
        <f t="shared" si="132"/>
        <v>-2.392449058522139E-3</v>
      </c>
      <c r="AA564" s="46">
        <f t="shared" si="133"/>
        <v>3.3100218082973013E-3</v>
      </c>
      <c r="AB564" s="41">
        <f t="shared" si="120"/>
        <v>1003310.0218082973</v>
      </c>
      <c r="AC564" s="41">
        <f t="shared" si="121"/>
        <v>3310.0218082972569</v>
      </c>
      <c r="AD564" s="98">
        <v>-3353.8932612377685</v>
      </c>
      <c r="AE564">
        <f t="shared" si="134"/>
        <v>807681.28421200893</v>
      </c>
    </row>
    <row r="565" spans="2:31">
      <c r="B565" s="112">
        <v>44278</v>
      </c>
      <c r="C565">
        <v>48.752865</v>
      </c>
      <c r="D565">
        <v>290.32195999999999</v>
      </c>
      <c r="E565">
        <v>42.650288000000003</v>
      </c>
      <c r="F565">
        <v>50.221679999999999</v>
      </c>
      <c r="G565">
        <v>71.172447000000005</v>
      </c>
      <c r="H565">
        <v>137.38772599999999</v>
      </c>
      <c r="I565">
        <v>212.39404300000001</v>
      </c>
      <c r="J565">
        <v>65.671616</v>
      </c>
      <c r="K565">
        <v>353.33691399999998</v>
      </c>
      <c r="L565">
        <v>120.439629</v>
      </c>
      <c r="M565">
        <v>343.333618</v>
      </c>
      <c r="O565" s="33">
        <v>560</v>
      </c>
      <c r="P565" s="36">
        <f t="shared" si="122"/>
        <v>-1.2417925132997264E-2</v>
      </c>
      <c r="Q565" s="36">
        <f t="shared" si="123"/>
        <v>-9.9629572470921156E-3</v>
      </c>
      <c r="R565" s="36">
        <f t="shared" si="124"/>
        <v>1.1790801215980612E-2</v>
      </c>
      <c r="S565" s="36">
        <f t="shared" si="125"/>
        <v>6.2675391913853736E-3</v>
      </c>
      <c r="T565" s="36">
        <f t="shared" si="126"/>
        <v>-2.930623985083898E-2</v>
      </c>
      <c r="U565" s="36">
        <f t="shared" si="127"/>
        <v>-1.005243414645636E-2</v>
      </c>
      <c r="V565" s="36">
        <f t="shared" si="128"/>
        <v>1.7644518471926045E-2</v>
      </c>
      <c r="W565" s="36">
        <f t="shared" si="129"/>
        <v>1.6381331413243865E-2</v>
      </c>
      <c r="X565" s="36">
        <f t="shared" si="130"/>
        <v>4.4605610663408938E-3</v>
      </c>
      <c r="Y565" s="36">
        <f t="shared" si="131"/>
        <v>-6.9125903748455779E-3</v>
      </c>
      <c r="Z565" s="36">
        <f t="shared" si="132"/>
        <v>-3.8683642441383878E-2</v>
      </c>
      <c r="AA565" s="46">
        <f t="shared" si="133"/>
        <v>1.050107556661525E-2</v>
      </c>
      <c r="AB565" s="41">
        <f t="shared" si="120"/>
        <v>1010501.0755666152</v>
      </c>
      <c r="AC565" s="41">
        <f t="shared" si="121"/>
        <v>10501.075566615211</v>
      </c>
      <c r="AD565" s="98">
        <v>-3327.7503967779921</v>
      </c>
      <c r="AE565">
        <f t="shared" si="134"/>
        <v>818182.35977862414</v>
      </c>
    </row>
    <row r="566" spans="2:31">
      <c r="B566" s="112">
        <v>44279</v>
      </c>
      <c r="C566">
        <v>49.741695</v>
      </c>
      <c r="D566">
        <v>281.84097300000002</v>
      </c>
      <c r="E566">
        <v>42.385993999999997</v>
      </c>
      <c r="F566">
        <v>49.898936999999997</v>
      </c>
      <c r="G566">
        <v>72.457565000000002</v>
      </c>
      <c r="H566">
        <v>138.45405600000001</v>
      </c>
      <c r="I566">
        <v>209.760468</v>
      </c>
      <c r="J566">
        <v>65.841980000000007</v>
      </c>
      <c r="K566">
        <v>355.35049400000003</v>
      </c>
      <c r="L566">
        <v>118.031616</v>
      </c>
      <c r="M566">
        <v>346.61819500000001</v>
      </c>
      <c r="O566" s="33">
        <v>561</v>
      </c>
      <c r="P566" s="36">
        <f t="shared" si="122"/>
        <v>2.0079550048309584E-2</v>
      </c>
      <c r="Q566" s="36">
        <f t="shared" si="123"/>
        <v>-2.964752771275497E-2</v>
      </c>
      <c r="R566" s="36">
        <f t="shared" si="124"/>
        <v>-6.2160490744403571E-3</v>
      </c>
      <c r="S566" s="36">
        <f t="shared" si="125"/>
        <v>-6.4471060521937972E-3</v>
      </c>
      <c r="T566" s="36">
        <f t="shared" si="126"/>
        <v>1.7895316970194163E-2</v>
      </c>
      <c r="U566" s="36">
        <f t="shared" si="127"/>
        <v>7.7314995865821181E-3</v>
      </c>
      <c r="V566" s="36">
        <f t="shared" si="128"/>
        <v>-1.2476991700941605E-2</v>
      </c>
      <c r="W566" s="36">
        <f t="shared" si="129"/>
        <v>2.5908210326068444E-3</v>
      </c>
      <c r="X566" s="36">
        <f t="shared" si="130"/>
        <v>5.6825771017160014E-3</v>
      </c>
      <c r="Y566" s="36">
        <f t="shared" si="131"/>
        <v>-2.0196102455187357E-2</v>
      </c>
      <c r="Z566" s="36">
        <f t="shared" si="132"/>
        <v>9.5212498944592105E-3</v>
      </c>
      <c r="AA566" s="46">
        <f t="shared" si="133"/>
        <v>8.5005133543681402E-3</v>
      </c>
      <c r="AB566" s="41">
        <f t="shared" si="120"/>
        <v>1008500.5133543682</v>
      </c>
      <c r="AC566" s="41">
        <f t="shared" si="121"/>
        <v>8500.5133543681586</v>
      </c>
      <c r="AD566" s="98">
        <v>-3311.2649209611118</v>
      </c>
      <c r="AE566">
        <f t="shared" si="134"/>
        <v>826682.8731329923</v>
      </c>
    </row>
    <row r="567" spans="2:31">
      <c r="B567" s="112">
        <v>44280</v>
      </c>
      <c r="C567">
        <v>49.600425999999999</v>
      </c>
      <c r="D567">
        <v>278.44454999999999</v>
      </c>
      <c r="E567">
        <v>42.672581000000001</v>
      </c>
      <c r="F567">
        <v>50.185817999999998</v>
      </c>
      <c r="G567">
        <v>72.930023000000006</v>
      </c>
      <c r="H567">
        <v>140.22816499999999</v>
      </c>
      <c r="I567">
        <v>209.96376000000001</v>
      </c>
      <c r="J567">
        <v>66.595184000000003</v>
      </c>
      <c r="K567">
        <v>355.820313</v>
      </c>
      <c r="L567">
        <v>118.523056</v>
      </c>
      <c r="M567">
        <v>352.27493299999998</v>
      </c>
      <c r="O567" s="33">
        <v>562</v>
      </c>
      <c r="P567" s="36">
        <f t="shared" si="122"/>
        <v>-2.8440925924150245E-3</v>
      </c>
      <c r="Q567" s="36">
        <f t="shared" si="123"/>
        <v>-1.2124049130486434E-2</v>
      </c>
      <c r="R567" s="36">
        <f t="shared" si="124"/>
        <v>6.7386053543349008E-3</v>
      </c>
      <c r="S567" s="36">
        <f t="shared" si="125"/>
        <v>5.7327768987091359E-3</v>
      </c>
      <c r="T567" s="36">
        <f t="shared" si="126"/>
        <v>6.4993122121634302E-3</v>
      </c>
      <c r="U567" s="36">
        <f t="shared" si="127"/>
        <v>1.2732301045423781E-2</v>
      </c>
      <c r="V567" s="36">
        <f t="shared" si="128"/>
        <v>9.6869326255281008E-4</v>
      </c>
      <c r="W567" s="36">
        <f t="shared" si="129"/>
        <v>1.1374633798726446E-2</v>
      </c>
      <c r="X567" s="36">
        <f t="shared" si="130"/>
        <v>1.3212552138616982E-3</v>
      </c>
      <c r="Y567" s="36">
        <f t="shared" si="131"/>
        <v>4.1549862690050537E-3</v>
      </c>
      <c r="Z567" s="36">
        <f t="shared" si="132"/>
        <v>1.6188058812928108E-2</v>
      </c>
      <c r="AA567" s="46">
        <f t="shared" si="133"/>
        <v>-7.031729775540712E-3</v>
      </c>
      <c r="AB567" s="41">
        <f t="shared" si="120"/>
        <v>992968.27022445924</v>
      </c>
      <c r="AC567" s="41">
        <f t="shared" si="121"/>
        <v>-7031.7297755407635</v>
      </c>
      <c r="AD567" s="98">
        <v>-3283.1877733086003</v>
      </c>
      <c r="AE567">
        <f t="shared" si="134"/>
        <v>819651.14335745154</v>
      </c>
    </row>
    <row r="568" spans="2:31">
      <c r="B568" s="112">
        <v>44281</v>
      </c>
      <c r="C568">
        <v>50.951236999999999</v>
      </c>
      <c r="D568">
        <v>282.720032</v>
      </c>
      <c r="E568">
        <v>43.029209000000002</v>
      </c>
      <c r="F568">
        <v>50.374073000000003</v>
      </c>
      <c r="G568">
        <v>74.148987000000005</v>
      </c>
      <c r="H568">
        <v>142.562973</v>
      </c>
      <c r="I568">
        <v>220.682785</v>
      </c>
      <c r="J568">
        <v>66.747619999999998</v>
      </c>
      <c r="K568">
        <v>360.98852499999998</v>
      </c>
      <c r="L568">
        <v>119.132423</v>
      </c>
      <c r="M568">
        <v>357.54754600000001</v>
      </c>
      <c r="O568" s="33">
        <v>563</v>
      </c>
      <c r="P568" s="36">
        <f t="shared" si="122"/>
        <v>2.6869615674946813E-2</v>
      </c>
      <c r="Q568" s="36">
        <f t="shared" si="123"/>
        <v>1.523818454766529E-2</v>
      </c>
      <c r="R568" s="36">
        <f t="shared" si="124"/>
        <v>8.3225813251942178E-3</v>
      </c>
      <c r="S568" s="36">
        <f t="shared" si="125"/>
        <v>3.7441412883490281E-3</v>
      </c>
      <c r="T568" s="36">
        <f t="shared" si="126"/>
        <v>1.6576014626660893E-2</v>
      </c>
      <c r="U568" s="36">
        <f t="shared" si="127"/>
        <v>1.6512971874224229E-2</v>
      </c>
      <c r="V568" s="36">
        <f t="shared" si="128"/>
        <v>4.9791364011241034E-2</v>
      </c>
      <c r="W568" s="36">
        <f t="shared" si="129"/>
        <v>2.2863785946073858E-3</v>
      </c>
      <c r="X568" s="36">
        <f t="shared" si="130"/>
        <v>1.4420306459575066E-2</v>
      </c>
      <c r="Y568" s="36">
        <f t="shared" si="131"/>
        <v>5.128165679121055E-3</v>
      </c>
      <c r="Z568" s="36">
        <f t="shared" si="132"/>
        <v>1.4856418706271291E-2</v>
      </c>
      <c r="AA568" s="46">
        <f t="shared" si="133"/>
        <v>5.8421040938024783E-2</v>
      </c>
      <c r="AB568" s="41">
        <f t="shared" si="120"/>
        <v>1058421.0409380249</v>
      </c>
      <c r="AC568" s="41">
        <f t="shared" si="121"/>
        <v>58421.040938024875</v>
      </c>
      <c r="AD568" s="98">
        <v>-3257.5920430796687</v>
      </c>
      <c r="AE568">
        <f t="shared" si="134"/>
        <v>878072.18429547641</v>
      </c>
    </row>
    <row r="569" spans="2:31">
      <c r="B569" s="112">
        <v>44284</v>
      </c>
      <c r="C569">
        <v>50.677546999999997</v>
      </c>
      <c r="D569">
        <v>290.51177999999999</v>
      </c>
      <c r="E569">
        <v>43.519604000000001</v>
      </c>
      <c r="F569">
        <v>50.804397999999999</v>
      </c>
      <c r="G569">
        <v>73.799369999999996</v>
      </c>
      <c r="H569">
        <v>140.347656</v>
      </c>
      <c r="I569">
        <v>223.464203</v>
      </c>
      <c r="J569">
        <v>67.653244000000001</v>
      </c>
      <c r="K569">
        <v>363.46234099999998</v>
      </c>
      <c r="L569">
        <v>119.309349</v>
      </c>
      <c r="M569">
        <v>353.39855999999997</v>
      </c>
      <c r="O569" s="33">
        <v>564</v>
      </c>
      <c r="P569" s="36">
        <f t="shared" si="122"/>
        <v>-5.3860855334719052E-3</v>
      </c>
      <c r="Q569" s="36">
        <f t="shared" si="123"/>
        <v>2.7187004486760917E-2</v>
      </c>
      <c r="R569" s="36">
        <f t="shared" si="124"/>
        <v>1.1332339083855726E-2</v>
      </c>
      <c r="S569" s="36">
        <f t="shared" si="125"/>
        <v>8.5063075277869004E-3</v>
      </c>
      <c r="T569" s="36">
        <f t="shared" si="126"/>
        <v>-4.7262120090323552E-3</v>
      </c>
      <c r="U569" s="36">
        <f t="shared" si="127"/>
        <v>-1.5661216318109395E-2</v>
      </c>
      <c r="V569" s="36">
        <f t="shared" si="128"/>
        <v>1.2524927269677867E-2</v>
      </c>
      <c r="W569" s="36">
        <f t="shared" si="129"/>
        <v>1.3476664950834643E-2</v>
      </c>
      <c r="X569" s="36">
        <f t="shared" si="130"/>
        <v>6.8295193821249402E-3</v>
      </c>
      <c r="Y569" s="36">
        <f t="shared" si="131"/>
        <v>1.4840187689136989E-3</v>
      </c>
      <c r="Z569" s="36">
        <f t="shared" si="132"/>
        <v>-1.167186392069218E-2</v>
      </c>
      <c r="AA569" s="46">
        <f t="shared" si="133"/>
        <v>2.2574743455058529E-3</v>
      </c>
      <c r="AB569" s="41">
        <f t="shared" si="120"/>
        <v>1002257.4743455058</v>
      </c>
      <c r="AC569" s="41">
        <f t="shared" si="121"/>
        <v>2257.4743455058197</v>
      </c>
      <c r="AD569" s="98">
        <v>-3255.5477714805165</v>
      </c>
      <c r="AE569">
        <f t="shared" si="134"/>
        <v>880329.65864098223</v>
      </c>
    </row>
    <row r="570" spans="2:31">
      <c r="B570" s="112">
        <v>44285</v>
      </c>
      <c r="C570">
        <v>50.050705000000001</v>
      </c>
      <c r="D570">
        <v>287.69476300000002</v>
      </c>
      <c r="E570">
        <v>43.223453999999997</v>
      </c>
      <c r="F570">
        <v>50.132015000000003</v>
      </c>
      <c r="G570">
        <v>74.007262999999995</v>
      </c>
      <c r="H570">
        <v>142.002274</v>
      </c>
      <c r="I570">
        <v>219.13958700000001</v>
      </c>
      <c r="J570">
        <v>66.693809999999999</v>
      </c>
      <c r="K570">
        <v>358.18862899999999</v>
      </c>
      <c r="L570">
        <v>117.84487900000001</v>
      </c>
      <c r="M570">
        <v>359.99353000000002</v>
      </c>
      <c r="O570" s="33">
        <v>565</v>
      </c>
      <c r="P570" s="36">
        <f t="shared" si="122"/>
        <v>-1.2446360969041257E-2</v>
      </c>
      <c r="Q570" s="36">
        <f t="shared" si="123"/>
        <v>-9.7440588417310684E-3</v>
      </c>
      <c r="R570" s="36">
        <f t="shared" si="124"/>
        <v>-6.8282386507836079E-3</v>
      </c>
      <c r="S570" s="36">
        <f t="shared" si="125"/>
        <v>-1.3323099680887348E-2</v>
      </c>
      <c r="T570" s="36">
        <f t="shared" si="126"/>
        <v>2.813042051930809E-3</v>
      </c>
      <c r="U570" s="36">
        <f t="shared" si="127"/>
        <v>1.1720469993499127E-2</v>
      </c>
      <c r="V570" s="36">
        <f t="shared" si="128"/>
        <v>-1.9542325342138758E-2</v>
      </c>
      <c r="W570" s="36">
        <f t="shared" si="129"/>
        <v>-1.4283161147955281E-2</v>
      </c>
      <c r="X570" s="36">
        <f t="shared" si="130"/>
        <v>-1.4615946218750736E-2</v>
      </c>
      <c r="Y570" s="36">
        <f t="shared" si="131"/>
        <v>-1.2350516603302785E-2</v>
      </c>
      <c r="Z570" s="36">
        <f t="shared" si="132"/>
        <v>1.8489573892023121E-2</v>
      </c>
      <c r="AA570" s="46">
        <f t="shared" si="133"/>
        <v>-2.1486859343162336E-2</v>
      </c>
      <c r="AB570" s="41">
        <f t="shared" si="120"/>
        <v>978513.14065683761</v>
      </c>
      <c r="AC570" s="41">
        <f t="shared" si="121"/>
        <v>-21486.859343162389</v>
      </c>
      <c r="AD570" s="98">
        <v>-3209.9987436335068</v>
      </c>
      <c r="AE570">
        <f t="shared" si="134"/>
        <v>858842.79929781985</v>
      </c>
    </row>
    <row r="571" spans="2:31">
      <c r="B571" s="112">
        <v>44286</v>
      </c>
      <c r="C571">
        <v>49.291415999999998</v>
      </c>
      <c r="D571">
        <v>294.21783399999998</v>
      </c>
      <c r="E571">
        <v>43.252124999999999</v>
      </c>
      <c r="F571">
        <v>50.051333999999997</v>
      </c>
      <c r="G571">
        <v>73.024520999999993</v>
      </c>
      <c r="H571">
        <v>139.933975</v>
      </c>
      <c r="I571">
        <v>220.90454099999999</v>
      </c>
      <c r="J571">
        <v>67.070426999999995</v>
      </c>
      <c r="K571">
        <v>356.76001000000002</v>
      </c>
      <c r="L571">
        <v>120.056313</v>
      </c>
      <c r="M571">
        <v>360.20529199999999</v>
      </c>
      <c r="O571" s="33">
        <v>566</v>
      </c>
      <c r="P571" s="36">
        <f t="shared" si="122"/>
        <v>-1.5286643334761738E-2</v>
      </c>
      <c r="Q571" s="36">
        <f t="shared" si="123"/>
        <v>2.2420357554285848E-2</v>
      </c>
      <c r="R571" s="36">
        <f t="shared" si="124"/>
        <v>6.631005280821968E-4</v>
      </c>
      <c r="S571" s="36">
        <f t="shared" si="125"/>
        <v>-1.6106672066277781E-3</v>
      </c>
      <c r="T571" s="36">
        <f t="shared" si="126"/>
        <v>-1.3367948181729898E-2</v>
      </c>
      <c r="U571" s="36">
        <f t="shared" si="127"/>
        <v>-1.4672367332721327E-2</v>
      </c>
      <c r="V571" s="36">
        <f t="shared" si="128"/>
        <v>8.0217566923054574E-3</v>
      </c>
      <c r="W571" s="36">
        <f t="shared" si="129"/>
        <v>5.6310715573023289E-3</v>
      </c>
      <c r="X571" s="36">
        <f t="shared" si="130"/>
        <v>-3.9964294593913888E-3</v>
      </c>
      <c r="Y571" s="36">
        <f t="shared" si="131"/>
        <v>1.8591732811600262E-2</v>
      </c>
      <c r="Z571" s="36">
        <f t="shared" si="132"/>
        <v>5.8806540536828844E-4</v>
      </c>
      <c r="AA571" s="46">
        <f t="shared" si="133"/>
        <v>-1.4325198164251636E-2</v>
      </c>
      <c r="AB571" s="41">
        <f t="shared" si="120"/>
        <v>985674.80183574837</v>
      </c>
      <c r="AC571" s="41">
        <f t="shared" si="121"/>
        <v>-14325.198164251633</v>
      </c>
      <c r="AD571" s="98">
        <v>-3198.8434299095534</v>
      </c>
      <c r="AE571">
        <f t="shared" si="134"/>
        <v>844517.60113356821</v>
      </c>
    </row>
    <row r="572" spans="2:31">
      <c r="B572" s="112">
        <v>44287</v>
      </c>
      <c r="C572">
        <v>50.668723999999997</v>
      </c>
      <c r="D572">
        <v>298.34344499999997</v>
      </c>
      <c r="E572">
        <v>43.185248999999999</v>
      </c>
      <c r="F572">
        <v>50.078235999999997</v>
      </c>
      <c r="G572">
        <v>73.827720999999997</v>
      </c>
      <c r="H572">
        <v>141.294479</v>
      </c>
      <c r="I572">
        <v>221.82861299999999</v>
      </c>
      <c r="J572">
        <v>66.613129000000001</v>
      </c>
      <c r="K572">
        <v>351.96575899999999</v>
      </c>
      <c r="L572">
        <v>120.891739</v>
      </c>
      <c r="M572">
        <v>358.26052900000002</v>
      </c>
      <c r="O572" s="33">
        <v>567</v>
      </c>
      <c r="P572" s="36">
        <f t="shared" si="122"/>
        <v>2.7558888375605002E-2</v>
      </c>
      <c r="Q572" s="36">
        <f t="shared" si="123"/>
        <v>1.392489793022352E-2</v>
      </c>
      <c r="R572" s="36">
        <f t="shared" si="124"/>
        <v>-1.5473865123209443E-3</v>
      </c>
      <c r="S572" s="36">
        <f t="shared" si="125"/>
        <v>5.3734377661477522E-4</v>
      </c>
      <c r="T572" s="36">
        <f t="shared" si="126"/>
        <v>1.0938995529061642E-2</v>
      </c>
      <c r="U572" s="36">
        <f t="shared" si="127"/>
        <v>9.6755118077434497E-3</v>
      </c>
      <c r="V572" s="36">
        <f t="shared" si="128"/>
        <v>4.1744031750492435E-3</v>
      </c>
      <c r="W572" s="36">
        <f t="shared" si="129"/>
        <v>-6.8415263236689308E-3</v>
      </c>
      <c r="X572" s="36">
        <f t="shared" si="130"/>
        <v>-1.352941952971415E-2</v>
      </c>
      <c r="Y572" s="36">
        <f t="shared" si="131"/>
        <v>6.934518381548186E-3</v>
      </c>
      <c r="Z572" s="36">
        <f t="shared" si="132"/>
        <v>-5.4136681046797206E-3</v>
      </c>
      <c r="AA572" s="46">
        <f t="shared" si="133"/>
        <v>2.9263887855842222E-2</v>
      </c>
      <c r="AB572" s="41">
        <f t="shared" si="120"/>
        <v>1029263.8878558422</v>
      </c>
      <c r="AC572" s="41">
        <f t="shared" si="121"/>
        <v>29263.887855842244</v>
      </c>
      <c r="AD572" s="98">
        <v>-3167.6678271623095</v>
      </c>
      <c r="AE572">
        <f t="shared" si="134"/>
        <v>873781.48898941046</v>
      </c>
    </row>
    <row r="573" spans="2:31">
      <c r="B573" s="112">
        <v>44291</v>
      </c>
      <c r="C573">
        <v>49.882953999999998</v>
      </c>
      <c r="D573">
        <v>308.582581</v>
      </c>
      <c r="E573">
        <v>44.398457000000001</v>
      </c>
      <c r="F573">
        <v>50.472693999999997</v>
      </c>
      <c r="G573">
        <v>73.355239999999995</v>
      </c>
      <c r="H573">
        <v>142.043396</v>
      </c>
      <c r="I573">
        <v>226.16243</v>
      </c>
      <c r="J573">
        <v>67.500809000000004</v>
      </c>
      <c r="K573">
        <v>354.94778400000001</v>
      </c>
      <c r="L573">
        <v>123.742035</v>
      </c>
      <c r="M573">
        <v>360.85031099999998</v>
      </c>
      <c r="O573" s="33">
        <v>568</v>
      </c>
      <c r="P573" s="36">
        <f t="shared" si="122"/>
        <v>-1.5629495425559359E-2</v>
      </c>
      <c r="Q573" s="36">
        <f t="shared" si="123"/>
        <v>3.3744170212305497E-2</v>
      </c>
      <c r="R573" s="36">
        <f t="shared" si="124"/>
        <v>2.7705737975492712E-2</v>
      </c>
      <c r="S573" s="36">
        <f t="shared" si="125"/>
        <v>7.8459746428013281E-3</v>
      </c>
      <c r="T573" s="36">
        <f t="shared" si="126"/>
        <v>-6.4203440370154165E-3</v>
      </c>
      <c r="U573" s="36">
        <f t="shared" si="127"/>
        <v>5.2864005146079935E-3</v>
      </c>
      <c r="V573" s="36">
        <f t="shared" si="128"/>
        <v>1.9348387730331051E-2</v>
      </c>
      <c r="W573" s="36">
        <f t="shared" si="129"/>
        <v>1.3237892741357473E-2</v>
      </c>
      <c r="X573" s="36">
        <f t="shared" si="130"/>
        <v>8.4367960347304875E-3</v>
      </c>
      <c r="Y573" s="36">
        <f t="shared" si="131"/>
        <v>2.3303609652491404E-2</v>
      </c>
      <c r="Z573" s="36">
        <f t="shared" si="132"/>
        <v>7.2027650047469371E-3</v>
      </c>
      <c r="AA573" s="46">
        <f t="shared" si="133"/>
        <v>-2.2847368872321375E-3</v>
      </c>
      <c r="AB573" s="41">
        <f t="shared" si="120"/>
        <v>997715.26311276783</v>
      </c>
      <c r="AC573" s="41">
        <f t="shared" si="121"/>
        <v>-2284.7368872321676</v>
      </c>
      <c r="AD573" s="98">
        <v>-3167.5906489191111</v>
      </c>
      <c r="AE573">
        <f t="shared" si="134"/>
        <v>871496.75210217829</v>
      </c>
    </row>
    <row r="574" spans="2:31">
      <c r="B574" s="112">
        <v>44292</v>
      </c>
      <c r="C574">
        <v>49.741695</v>
      </c>
      <c r="D574">
        <v>305.93539399999997</v>
      </c>
      <c r="E574">
        <v>44.611804999999997</v>
      </c>
      <c r="F574">
        <v>50.634059999999998</v>
      </c>
      <c r="G574">
        <v>72.807190000000006</v>
      </c>
      <c r="H574">
        <v>141.044815</v>
      </c>
      <c r="I574">
        <v>225.081299</v>
      </c>
      <c r="J574">
        <v>67.868438999999995</v>
      </c>
      <c r="K574">
        <v>349.376801</v>
      </c>
      <c r="L574">
        <v>124.046753</v>
      </c>
      <c r="M574">
        <v>361.620544</v>
      </c>
      <c r="O574" s="33">
        <v>569</v>
      </c>
      <c r="P574" s="36">
        <f t="shared" si="122"/>
        <v>-2.8358261953023742E-3</v>
      </c>
      <c r="Q574" s="36">
        <f t="shared" si="123"/>
        <v>-8.6155441572174744E-3</v>
      </c>
      <c r="R574" s="36">
        <f t="shared" si="124"/>
        <v>4.7937935194342259E-3</v>
      </c>
      <c r="S574" s="36">
        <f t="shared" si="125"/>
        <v>3.1919952056005379E-3</v>
      </c>
      <c r="T574" s="36">
        <f t="shared" si="126"/>
        <v>-7.4992262847838644E-3</v>
      </c>
      <c r="U574" s="36">
        <f t="shared" si="127"/>
        <v>-7.0549397890136509E-3</v>
      </c>
      <c r="V574" s="36">
        <f t="shared" si="128"/>
        <v>-4.7917921034544052E-3</v>
      </c>
      <c r="W574" s="36">
        <f t="shared" si="129"/>
        <v>5.4315276066590444E-3</v>
      </c>
      <c r="X574" s="36">
        <f t="shared" si="130"/>
        <v>-1.5819692517494734E-2</v>
      </c>
      <c r="Y574" s="36">
        <f t="shared" si="131"/>
        <v>2.4594991247683068E-3</v>
      </c>
      <c r="Z574" s="36">
        <f t="shared" si="132"/>
        <v>2.1322196915836002E-3</v>
      </c>
      <c r="AA574" s="46">
        <f t="shared" si="133"/>
        <v>-1.7706712115125468E-2</v>
      </c>
      <c r="AB574" s="41">
        <f t="shared" si="120"/>
        <v>982293.2878848745</v>
      </c>
      <c r="AC574" s="41">
        <f t="shared" si="121"/>
        <v>-17706.712115125498</v>
      </c>
      <c r="AD574" s="98">
        <v>-3076.7088708962547</v>
      </c>
      <c r="AE574">
        <f t="shared" si="134"/>
        <v>853790.03998705279</v>
      </c>
    </row>
    <row r="575" spans="2:31">
      <c r="B575" s="112">
        <v>44293</v>
      </c>
      <c r="C575">
        <v>49.962409999999998</v>
      </c>
      <c r="D575">
        <v>312.75814800000001</v>
      </c>
      <c r="E575">
        <v>44.516272999999998</v>
      </c>
      <c r="F575">
        <v>50.822322999999997</v>
      </c>
      <c r="G575">
        <v>71.437034999999995</v>
      </c>
      <c r="H575">
        <v>143.254715</v>
      </c>
      <c r="I575">
        <v>226.125473</v>
      </c>
      <c r="J575">
        <v>67.527725000000004</v>
      </c>
      <c r="K575">
        <v>350.59457400000002</v>
      </c>
      <c r="L575">
        <v>125.707756</v>
      </c>
      <c r="M575">
        <v>360.83111600000001</v>
      </c>
      <c r="O575" s="33">
        <v>570</v>
      </c>
      <c r="P575" s="36">
        <f t="shared" si="122"/>
        <v>4.4274076887146595E-3</v>
      </c>
      <c r="Q575" s="36">
        <f t="shared" si="123"/>
        <v>2.2056252823248468E-2</v>
      </c>
      <c r="R575" s="36">
        <f t="shared" si="124"/>
        <v>-2.1437023826420248E-3</v>
      </c>
      <c r="S575" s="36">
        <f t="shared" si="125"/>
        <v>3.7112148198821409E-3</v>
      </c>
      <c r="T575" s="36">
        <f t="shared" si="126"/>
        <v>-1.899828171459457E-2</v>
      </c>
      <c r="U575" s="36">
        <f t="shared" si="127"/>
        <v>1.5546592780184965E-2</v>
      </c>
      <c r="V575" s="36">
        <f t="shared" si="128"/>
        <v>4.6283696469299907E-3</v>
      </c>
      <c r="W575" s="36">
        <f t="shared" si="129"/>
        <v>-5.0328563101685866E-3</v>
      </c>
      <c r="X575" s="36">
        <f t="shared" si="130"/>
        <v>3.4794972255006596E-3</v>
      </c>
      <c r="Y575" s="36">
        <f t="shared" si="131"/>
        <v>1.3301281293095603E-2</v>
      </c>
      <c r="Z575" s="36">
        <f t="shared" si="132"/>
        <v>-2.1854149084377704E-3</v>
      </c>
      <c r="AA575" s="46">
        <f t="shared" si="133"/>
        <v>-9.453416986472125E-4</v>
      </c>
      <c r="AB575" s="41">
        <f t="shared" si="120"/>
        <v>999054.65830135276</v>
      </c>
      <c r="AC575" s="41">
        <f t="shared" si="121"/>
        <v>-945.3416986472439</v>
      </c>
      <c r="AD575" s="98">
        <v>-3042.667503434117</v>
      </c>
      <c r="AE575">
        <f t="shared" si="134"/>
        <v>852844.69828840555</v>
      </c>
    </row>
    <row r="576" spans="2:31">
      <c r="B576" s="112">
        <v>44294</v>
      </c>
      <c r="C576">
        <v>49.441516999999997</v>
      </c>
      <c r="D576">
        <v>312.68823200000003</v>
      </c>
      <c r="E576">
        <v>44.487617</v>
      </c>
      <c r="F576">
        <v>51.118172000000001</v>
      </c>
      <c r="G576">
        <v>71.210257999999996</v>
      </c>
      <c r="H576">
        <v>143.43038899999999</v>
      </c>
      <c r="I576">
        <v>222.798889</v>
      </c>
      <c r="J576">
        <v>67.357337999999999</v>
      </c>
      <c r="K576">
        <v>349.87545799999998</v>
      </c>
      <c r="L576">
        <v>128.12558000000001</v>
      </c>
      <c r="M576">
        <v>360.13793900000002</v>
      </c>
      <c r="O576" s="33">
        <v>571</v>
      </c>
      <c r="P576" s="36">
        <f t="shared" si="122"/>
        <v>-1.048042634914674E-2</v>
      </c>
      <c r="Q576" s="36">
        <f t="shared" si="123"/>
        <v>-2.2357152436056806E-4</v>
      </c>
      <c r="R576" s="36">
        <f t="shared" si="124"/>
        <v>-6.4392693375902395E-4</v>
      </c>
      <c r="S576" s="36">
        <f t="shared" si="125"/>
        <v>5.8043632338885594E-3</v>
      </c>
      <c r="T576" s="36">
        <f t="shared" si="126"/>
        <v>-3.1795512733776899E-3</v>
      </c>
      <c r="U576" s="36">
        <f t="shared" si="127"/>
        <v>1.2255538884800288E-3</v>
      </c>
      <c r="V576" s="36">
        <f t="shared" si="128"/>
        <v>-1.4820513970989477E-2</v>
      </c>
      <c r="W576" s="36">
        <f t="shared" si="129"/>
        <v>-2.5264041375385442E-3</v>
      </c>
      <c r="X576" s="36">
        <f t="shared" si="130"/>
        <v>-2.0532391673736715E-3</v>
      </c>
      <c r="Y576" s="36">
        <f t="shared" si="131"/>
        <v>1.905106055282264E-2</v>
      </c>
      <c r="Z576" s="36">
        <f t="shared" si="132"/>
        <v>-1.922904204504658E-3</v>
      </c>
      <c r="AA576" s="46">
        <f t="shared" si="133"/>
        <v>-1.9517248335011204E-2</v>
      </c>
      <c r="AB576" s="41">
        <f t="shared" si="120"/>
        <v>980482.75166498881</v>
      </c>
      <c r="AC576" s="41">
        <f t="shared" si="121"/>
        <v>-19517.248335011187</v>
      </c>
      <c r="AD576" s="98">
        <v>-3017.8972920859233</v>
      </c>
      <c r="AE576">
        <f t="shared" si="134"/>
        <v>833327.44995339436</v>
      </c>
    </row>
    <row r="577" spans="2:31">
      <c r="B577" s="112">
        <v>44295</v>
      </c>
      <c r="C577">
        <v>49.326735999999997</v>
      </c>
      <c r="D577">
        <v>312.12881499999997</v>
      </c>
      <c r="E577">
        <v>44.509906999999998</v>
      </c>
      <c r="F577">
        <v>50.876114000000001</v>
      </c>
      <c r="G577">
        <v>71.682709000000003</v>
      </c>
      <c r="H577">
        <v>144.50294500000001</v>
      </c>
      <c r="I577">
        <v>222.13353000000001</v>
      </c>
      <c r="J577">
        <v>67.402161000000007</v>
      </c>
      <c r="K577">
        <v>360.81591800000001</v>
      </c>
      <c r="L577">
        <v>130.72035199999999</v>
      </c>
      <c r="M577">
        <v>362.95880099999999</v>
      </c>
      <c r="O577" s="33">
        <v>572</v>
      </c>
      <c r="P577" s="36">
        <f t="shared" si="122"/>
        <v>-2.3242499120014041E-3</v>
      </c>
      <c r="Q577" s="36">
        <f t="shared" si="123"/>
        <v>-1.7906590486448657E-3</v>
      </c>
      <c r="R577" s="36">
        <f t="shared" si="124"/>
        <v>5.0091282238526476E-4</v>
      </c>
      <c r="S577" s="36">
        <f t="shared" si="125"/>
        <v>-4.7465101025517594E-3</v>
      </c>
      <c r="T577" s="36">
        <f t="shared" si="126"/>
        <v>6.6126798471737355E-3</v>
      </c>
      <c r="U577" s="36">
        <f t="shared" si="127"/>
        <v>7.4500645408172696E-3</v>
      </c>
      <c r="V577" s="36">
        <f t="shared" si="128"/>
        <v>-2.9908339674141748E-3</v>
      </c>
      <c r="W577" s="36">
        <f t="shared" si="129"/>
        <v>6.6522956801680431E-4</v>
      </c>
      <c r="X577" s="36">
        <f t="shared" si="130"/>
        <v>3.0790648966844726E-2</v>
      </c>
      <c r="Y577" s="36">
        <f t="shared" si="131"/>
        <v>2.0049447174829975E-2</v>
      </c>
      <c r="Z577" s="36">
        <f t="shared" si="132"/>
        <v>7.8022100054310189E-3</v>
      </c>
      <c r="AA577" s="46">
        <f t="shared" si="133"/>
        <v>2.6237810329372288E-3</v>
      </c>
      <c r="AB577" s="41">
        <f t="shared" si="120"/>
        <v>1002623.7810329372</v>
      </c>
      <c r="AC577" s="41">
        <f t="shared" si="121"/>
        <v>2623.7810329372296</v>
      </c>
      <c r="AD577" s="98">
        <v>-3016.3403095641406</v>
      </c>
      <c r="AE577">
        <f t="shared" si="134"/>
        <v>835951.23098633159</v>
      </c>
    </row>
    <row r="578" spans="2:31">
      <c r="B578" s="112">
        <v>44298</v>
      </c>
      <c r="C578">
        <v>49.000064999999999</v>
      </c>
      <c r="D578">
        <v>311.20980800000001</v>
      </c>
      <c r="E578">
        <v>44.516272999999998</v>
      </c>
      <c r="F578">
        <v>50.974727999999999</v>
      </c>
      <c r="G578">
        <v>72.003983000000005</v>
      </c>
      <c r="H578">
        <v>144.197845</v>
      </c>
      <c r="I578">
        <v>224.31636</v>
      </c>
      <c r="J578">
        <v>67.536674000000005</v>
      </c>
      <c r="K578">
        <v>360.79675300000002</v>
      </c>
      <c r="L578">
        <v>128.99052399999999</v>
      </c>
      <c r="M578">
        <v>364.17184400000002</v>
      </c>
      <c r="O578" s="33">
        <v>573</v>
      </c>
      <c r="P578" s="36">
        <f t="shared" si="122"/>
        <v>-6.6446217832990062E-3</v>
      </c>
      <c r="Q578" s="36">
        <f t="shared" si="123"/>
        <v>-2.9486626753345265E-3</v>
      </c>
      <c r="R578" s="36">
        <f t="shared" si="124"/>
        <v>1.4301411137376059E-4</v>
      </c>
      <c r="S578" s="36">
        <f t="shared" si="125"/>
        <v>1.9364401683636581E-3</v>
      </c>
      <c r="T578" s="36">
        <f t="shared" si="126"/>
        <v>4.4718760091469476E-3</v>
      </c>
      <c r="U578" s="36">
        <f t="shared" si="127"/>
        <v>-2.1136077499619549E-3</v>
      </c>
      <c r="V578" s="36">
        <f t="shared" si="128"/>
        <v>9.7786893574658539E-3</v>
      </c>
      <c r="W578" s="36">
        <f t="shared" si="129"/>
        <v>1.99368913411988E-3</v>
      </c>
      <c r="X578" s="36">
        <f t="shared" si="130"/>
        <v>-5.3117138250714899E-5</v>
      </c>
      <c r="Y578" s="36">
        <f t="shared" si="131"/>
        <v>-1.3321379587318282E-2</v>
      </c>
      <c r="Z578" s="36">
        <f t="shared" si="132"/>
        <v>3.336523178275493E-3</v>
      </c>
      <c r="AA578" s="46">
        <f t="shared" si="133"/>
        <v>4.160072150500493E-3</v>
      </c>
      <c r="AB578" s="41">
        <f t="shared" si="120"/>
        <v>1004160.0721505005</v>
      </c>
      <c r="AC578" s="41">
        <f t="shared" si="121"/>
        <v>4160.0721505004913</v>
      </c>
      <c r="AD578" s="98">
        <v>-2915.8076793064829</v>
      </c>
      <c r="AE578">
        <f t="shared" si="134"/>
        <v>840111.30313683208</v>
      </c>
    </row>
    <row r="579" spans="2:31">
      <c r="B579" s="112">
        <v>44299</v>
      </c>
      <c r="C579">
        <v>49.185473999999999</v>
      </c>
      <c r="D579">
        <v>309.43170199999997</v>
      </c>
      <c r="E579">
        <v>44.379353000000002</v>
      </c>
      <c r="F579">
        <v>50.956802000000003</v>
      </c>
      <c r="G579">
        <v>71.994545000000002</v>
      </c>
      <c r="H579">
        <v>142.478027</v>
      </c>
      <c r="I579">
        <v>225.71885700000001</v>
      </c>
      <c r="J579">
        <v>68.029854</v>
      </c>
      <c r="K579">
        <v>359.08999599999999</v>
      </c>
      <c r="L579">
        <v>132.12582399999999</v>
      </c>
      <c r="M579">
        <v>364.56662</v>
      </c>
      <c r="O579" s="33">
        <v>574</v>
      </c>
      <c r="P579" s="36">
        <f t="shared" si="122"/>
        <v>3.7767113624027973E-3</v>
      </c>
      <c r="Q579" s="36">
        <f t="shared" si="123"/>
        <v>-5.7299127958123624E-3</v>
      </c>
      <c r="R579" s="36">
        <f t="shared" si="124"/>
        <v>-3.0804689596936048E-3</v>
      </c>
      <c r="S579" s="36">
        <f t="shared" si="125"/>
        <v>-3.5172630460463851E-4</v>
      </c>
      <c r="T579" s="36">
        <f t="shared" si="126"/>
        <v>-1.3108467349777581E-4</v>
      </c>
      <c r="U579" s="36">
        <f t="shared" si="127"/>
        <v>-1.1998488889704386E-2</v>
      </c>
      <c r="V579" s="36">
        <f t="shared" si="128"/>
        <v>6.2328523965263678E-3</v>
      </c>
      <c r="W579" s="36">
        <f t="shared" si="129"/>
        <v>7.275869389720727E-3</v>
      </c>
      <c r="X579" s="36">
        <f t="shared" si="130"/>
        <v>-4.7417463935431363E-3</v>
      </c>
      <c r="Y579" s="36">
        <f t="shared" si="131"/>
        <v>2.4015736390196493E-2</v>
      </c>
      <c r="Z579" s="36">
        <f t="shared" si="132"/>
        <v>1.083450532996223E-3</v>
      </c>
      <c r="AA579" s="46">
        <f t="shared" si="133"/>
        <v>9.0167845344080687E-4</v>
      </c>
      <c r="AB579" s="41">
        <f t="shared" si="120"/>
        <v>1000901.6784534408</v>
      </c>
      <c r="AC579" s="41">
        <f t="shared" si="121"/>
        <v>901.67845344077796</v>
      </c>
      <c r="AD579" s="98">
        <v>-2761.2023720948491</v>
      </c>
      <c r="AE579">
        <f t="shared" si="134"/>
        <v>841012.98159027286</v>
      </c>
    </row>
    <row r="580" spans="2:31">
      <c r="B580" s="112">
        <v>44300</v>
      </c>
      <c r="C580">
        <v>50.606910999999997</v>
      </c>
      <c r="D580">
        <v>302.499054</v>
      </c>
      <c r="E580">
        <v>44.363433999999998</v>
      </c>
      <c r="F580">
        <v>50.795428999999999</v>
      </c>
      <c r="G580">
        <v>72.353629999999995</v>
      </c>
      <c r="H580">
        <v>139.81504799999999</v>
      </c>
      <c r="I580">
        <v>224.48350500000001</v>
      </c>
      <c r="J580">
        <v>68.289878999999999</v>
      </c>
      <c r="K580">
        <v>360.17346199999997</v>
      </c>
      <c r="L580">
        <v>129.766953</v>
      </c>
      <c r="M580">
        <v>367.29119900000001</v>
      </c>
      <c r="O580" s="33">
        <v>575</v>
      </c>
      <c r="P580" s="36">
        <f t="shared" si="122"/>
        <v>2.8489811991986604E-2</v>
      </c>
      <c r="Q580" s="36">
        <f t="shared" si="123"/>
        <v>-2.2659245528015716E-2</v>
      </c>
      <c r="R580" s="36">
        <f t="shared" si="124"/>
        <v>-3.5876719018876812E-4</v>
      </c>
      <c r="S580" s="36">
        <f t="shared" si="125"/>
        <v>-3.1718839716792235E-3</v>
      </c>
      <c r="T580" s="36">
        <f t="shared" si="126"/>
        <v>4.975272333194127E-3</v>
      </c>
      <c r="U580" s="36">
        <f t="shared" si="127"/>
        <v>-1.8867327836001303E-2</v>
      </c>
      <c r="V580" s="36">
        <f t="shared" si="128"/>
        <v>-5.4879991968589488E-3</v>
      </c>
      <c r="W580" s="36">
        <f t="shared" si="129"/>
        <v>3.814932873448093E-3</v>
      </c>
      <c r="X580" s="36">
        <f t="shared" si="130"/>
        <v>3.0127119832089586E-3</v>
      </c>
      <c r="Y580" s="36">
        <f t="shared" si="131"/>
        <v>-1.8014508219005895E-2</v>
      </c>
      <c r="Z580" s="36">
        <f t="shared" si="132"/>
        <v>7.4456855318292452E-3</v>
      </c>
      <c r="AA580" s="46">
        <f t="shared" si="133"/>
        <v>-1.7668876210256328E-3</v>
      </c>
      <c r="AB580" s="41">
        <f t="shared" si="120"/>
        <v>998233.11237897433</v>
      </c>
      <c r="AC580" s="41">
        <f t="shared" si="121"/>
        <v>-1766.8876210256713</v>
      </c>
      <c r="AD580" s="98">
        <v>-2747.993982713786</v>
      </c>
      <c r="AE580">
        <f t="shared" si="134"/>
        <v>839246.09396924719</v>
      </c>
    </row>
    <row r="581" spans="2:31">
      <c r="B581" s="112">
        <v>44301</v>
      </c>
      <c r="C581">
        <v>50.306736000000001</v>
      </c>
      <c r="D581">
        <v>307.49374399999999</v>
      </c>
      <c r="E581">
        <v>44.630924</v>
      </c>
      <c r="F581">
        <v>51.476765</v>
      </c>
      <c r="G581">
        <v>72.854438999999999</v>
      </c>
      <c r="H581">
        <v>140.702698</v>
      </c>
      <c r="I581">
        <v>229.573624</v>
      </c>
      <c r="J581">
        <v>69.213448</v>
      </c>
      <c r="K581">
        <v>373.96176100000002</v>
      </c>
      <c r="L581">
        <v>132.19465600000001</v>
      </c>
      <c r="M581">
        <v>367.90731799999998</v>
      </c>
      <c r="O581" s="33">
        <v>576</v>
      </c>
      <c r="P581" s="36">
        <f t="shared" si="122"/>
        <v>-5.9491633540749963E-3</v>
      </c>
      <c r="Q581" s="36">
        <f t="shared" si="123"/>
        <v>1.6376592130889846E-2</v>
      </c>
      <c r="R581" s="36">
        <f t="shared" si="124"/>
        <v>6.0114104205254912E-3</v>
      </c>
      <c r="S581" s="36">
        <f t="shared" si="125"/>
        <v>1.3324170594570266E-2</v>
      </c>
      <c r="T581" s="36">
        <f t="shared" si="126"/>
        <v>6.8978396195613313E-3</v>
      </c>
      <c r="U581" s="36">
        <f t="shared" si="127"/>
        <v>6.3286759953375994E-3</v>
      </c>
      <c r="V581" s="36">
        <f t="shared" si="128"/>
        <v>2.2421549702236237E-2</v>
      </c>
      <c r="W581" s="36">
        <f t="shared" si="129"/>
        <v>1.3433607886983648E-2</v>
      </c>
      <c r="X581" s="36">
        <f t="shared" si="130"/>
        <v>3.7567794579856983E-2</v>
      </c>
      <c r="Y581" s="36">
        <f t="shared" si="131"/>
        <v>1.8535330529527771E-2</v>
      </c>
      <c r="Z581" s="36">
        <f t="shared" si="132"/>
        <v>1.6760619886630435E-3</v>
      </c>
      <c r="AA581" s="46">
        <f t="shared" si="133"/>
        <v>1.6753276821596434E-2</v>
      </c>
      <c r="AB581" s="41">
        <f t="shared" ref="AB581:AB644" si="135">(P581*$AH$12+Q581*$AI$12+R581*$AJ$12+S581*$AK$12+T581*$AL$12+U581*$AM$12+V581*$AN$12+W581*$AO$12+X581*$AP$12+Y581*$AQ$12+Z581*$AR$12)+$AS$12</f>
        <v>1016753.2768215964</v>
      </c>
      <c r="AC581" s="41">
        <f t="shared" ref="AC581:AC644" si="136">AB581-$AS$12</f>
        <v>16753.276821596432</v>
      </c>
      <c r="AD581" s="98">
        <v>-2746.327803415712</v>
      </c>
      <c r="AE581">
        <f t="shared" si="134"/>
        <v>855999.37079084362</v>
      </c>
    </row>
    <row r="582" spans="2:31">
      <c r="B582" s="112">
        <v>44302</v>
      </c>
      <c r="C582">
        <v>50.02422</v>
      </c>
      <c r="D582">
        <v>305.85546900000003</v>
      </c>
      <c r="E582">
        <v>44.774203999999997</v>
      </c>
      <c r="F582">
        <v>51.611240000000002</v>
      </c>
      <c r="G582">
        <v>72.778846999999999</v>
      </c>
      <c r="H582">
        <v>141.74754300000001</v>
      </c>
      <c r="I582">
        <v>230.92970299999999</v>
      </c>
      <c r="J582">
        <v>70.128028999999998</v>
      </c>
      <c r="K582">
        <v>374.92065400000001</v>
      </c>
      <c r="L582">
        <v>131.86047400000001</v>
      </c>
      <c r="M582">
        <v>368.80270400000001</v>
      </c>
      <c r="O582" s="33">
        <v>577</v>
      </c>
      <c r="P582" s="36">
        <f t="shared" ref="P582:P645" si="137">LN(C582/C581)</f>
        <v>-5.6316964963340531E-3</v>
      </c>
      <c r="Q582" s="36">
        <f t="shared" ref="Q582:Q645" si="138">LN(D582/D581)</f>
        <v>-5.3420754810938964E-3</v>
      </c>
      <c r="R582" s="36">
        <f t="shared" ref="R582:R645" si="139">LN(E582/E581)</f>
        <v>3.2051880214822056E-3</v>
      </c>
      <c r="S582" s="36">
        <f t="shared" ref="S582:S645" si="140">LN(F582/F581)</f>
        <v>2.6089374079154961E-3</v>
      </c>
      <c r="T582" s="36">
        <f t="shared" ref="T582:T645" si="141">LN(G582/G581)</f>
        <v>-1.0381144155282619E-3</v>
      </c>
      <c r="U582" s="36">
        <f t="shared" ref="U582:U645" si="142">LN(H582/H581)</f>
        <v>7.3984696369921088E-3</v>
      </c>
      <c r="V582" s="36">
        <f t="shared" ref="V582:V645" si="143">LN(I582/I581)</f>
        <v>5.8895683933195596E-3</v>
      </c>
      <c r="W582" s="36">
        <f t="shared" ref="W582:W645" si="144">LN(J582/J581)</f>
        <v>1.3127378202824998E-2</v>
      </c>
      <c r="X582" s="36">
        <f t="shared" ref="X582:X645" si="145">LN(K582/K581)</f>
        <v>2.5608653770764355E-3</v>
      </c>
      <c r="Y582" s="36">
        <f t="shared" ref="Y582:Y645" si="146">LN(L582/L581)</f>
        <v>-2.5311545995578689E-3</v>
      </c>
      <c r="Z582" s="36">
        <f t="shared" ref="Z582:Z645" si="147">LN(M582/M581)</f>
        <v>2.4307703550595348E-3</v>
      </c>
      <c r="AA582" s="46">
        <f t="shared" ref="AA582:AA645" si="148">P582*$AH$8+Q582*$AI$8+R582*$AJ$8+S582*$AK$8+T582*$AL$8+U582*$AM$8+V582*$AN$8+W582*$AO$8+X582*$AP$8+Y582*$AQ$8+Z582*$AR$8</f>
        <v>4.3721981321330158E-4</v>
      </c>
      <c r="AB582" s="41">
        <f t="shared" si="135"/>
        <v>1000437.2198132133</v>
      </c>
      <c r="AC582" s="41">
        <f t="shared" si="136"/>
        <v>437.21981321333442</v>
      </c>
      <c r="AD582" s="98">
        <v>-2642.5625889730873</v>
      </c>
      <c r="AE582">
        <f t="shared" si="134"/>
        <v>856436.59060405695</v>
      </c>
    </row>
    <row r="583" spans="2:31">
      <c r="B583" s="112">
        <v>44305</v>
      </c>
      <c r="C583">
        <v>49.865295000000003</v>
      </c>
      <c r="D583">
        <v>301.919647</v>
      </c>
      <c r="E583">
        <v>44.487617</v>
      </c>
      <c r="F583">
        <v>51.709850000000003</v>
      </c>
      <c r="G583">
        <v>72.731583000000001</v>
      </c>
      <c r="H583">
        <v>141.14651499999999</v>
      </c>
      <c r="I583">
        <v>230.85539199999999</v>
      </c>
      <c r="J583">
        <v>70.253570999999994</v>
      </c>
      <c r="K583">
        <v>373.79882800000001</v>
      </c>
      <c r="L583">
        <v>132.52879300000001</v>
      </c>
      <c r="M583">
        <v>366.54022200000003</v>
      </c>
      <c r="O583" s="33">
        <v>578</v>
      </c>
      <c r="P583" s="36">
        <f t="shared" si="137"/>
        <v>-3.1820183348798634E-3</v>
      </c>
      <c r="Q583" s="36">
        <f t="shared" si="138"/>
        <v>-1.2951754407408188E-2</v>
      </c>
      <c r="R583" s="36">
        <f t="shared" si="139"/>
        <v>-6.4212892258845335E-3</v>
      </c>
      <c r="S583" s="36">
        <f t="shared" si="140"/>
        <v>1.9088073875494589E-3</v>
      </c>
      <c r="T583" s="36">
        <f t="shared" si="141"/>
        <v>-6.4963043078347356E-4</v>
      </c>
      <c r="U583" s="36">
        <f t="shared" si="142"/>
        <v>-4.2491447756604584E-3</v>
      </c>
      <c r="V583" s="36">
        <f t="shared" si="143"/>
        <v>-3.2184235241047268E-4</v>
      </c>
      <c r="W583" s="36">
        <f t="shared" si="144"/>
        <v>1.7885824562147933E-3</v>
      </c>
      <c r="X583" s="36">
        <f t="shared" si="145"/>
        <v>-2.9966545988553799E-3</v>
      </c>
      <c r="Y583" s="36">
        <f t="shared" si="146"/>
        <v>5.0555790788320235E-3</v>
      </c>
      <c r="Z583" s="36">
        <f t="shared" si="147"/>
        <v>-6.153561989440311E-3</v>
      </c>
      <c r="AA583" s="46">
        <f t="shared" si="148"/>
        <v>-6.5781528096061671E-5</v>
      </c>
      <c r="AB583" s="41">
        <f t="shared" si="135"/>
        <v>999934.21847190394</v>
      </c>
      <c r="AC583" s="41">
        <f t="shared" si="136"/>
        <v>-65.781528096063994</v>
      </c>
      <c r="AD583" s="98">
        <v>-2613.6139309110586</v>
      </c>
      <c r="AE583">
        <f t="shared" ref="AE583:AE646" si="149">AE582+AC583</f>
        <v>856370.80907596089</v>
      </c>
    </row>
    <row r="584" spans="2:31">
      <c r="B584" s="112">
        <v>44306</v>
      </c>
      <c r="C584">
        <v>48.814663000000003</v>
      </c>
      <c r="D584">
        <v>302.32922400000001</v>
      </c>
      <c r="E584">
        <v>44.831524000000002</v>
      </c>
      <c r="F584">
        <v>51.826397</v>
      </c>
      <c r="G584">
        <v>70.992919999999998</v>
      </c>
      <c r="H584">
        <v>138.02124000000001</v>
      </c>
      <c r="I584">
        <v>234.691574</v>
      </c>
      <c r="J584">
        <v>71.150222999999997</v>
      </c>
      <c r="K584">
        <v>380.21343999999999</v>
      </c>
      <c r="L584">
        <v>130.82844499999999</v>
      </c>
      <c r="M584">
        <v>356.47943099999998</v>
      </c>
      <c r="O584" s="33">
        <v>579</v>
      </c>
      <c r="P584" s="36">
        <f t="shared" si="137"/>
        <v>-2.1294530771346534E-2</v>
      </c>
      <c r="Q584" s="36">
        <f t="shared" si="138"/>
        <v>1.3556568572451991E-3</v>
      </c>
      <c r="R584" s="36">
        <f t="shared" si="139"/>
        <v>7.7006718970134254E-3</v>
      </c>
      <c r="S584" s="36">
        <f t="shared" si="140"/>
        <v>2.2513284497618314E-3</v>
      </c>
      <c r="T584" s="36">
        <f t="shared" si="141"/>
        <v>-2.4195565604126956E-2</v>
      </c>
      <c r="U584" s="36">
        <f t="shared" si="142"/>
        <v>-2.2390877991358017E-2</v>
      </c>
      <c r="V584" s="36">
        <f t="shared" si="143"/>
        <v>1.648069522355981E-2</v>
      </c>
      <c r="W584" s="36">
        <f t="shared" si="144"/>
        <v>1.2682319092292652E-2</v>
      </c>
      <c r="X584" s="36">
        <f t="shared" si="145"/>
        <v>1.7015019595384061E-2</v>
      </c>
      <c r="Y584" s="36">
        <f t="shared" si="146"/>
        <v>-1.2913042680187206E-2</v>
      </c>
      <c r="Z584" s="36">
        <f t="shared" si="147"/>
        <v>-2.7831720418208993E-2</v>
      </c>
      <c r="AA584" s="46">
        <f t="shared" si="148"/>
        <v>-3.5627833557987446E-4</v>
      </c>
      <c r="AB584" s="41">
        <f t="shared" si="135"/>
        <v>999643.7216644201</v>
      </c>
      <c r="AC584" s="41">
        <f t="shared" si="136"/>
        <v>-356.2783355799038</v>
      </c>
      <c r="AD584" s="98">
        <v>-2605.512033574516</v>
      </c>
      <c r="AE584">
        <f t="shared" si="149"/>
        <v>856014.53074038099</v>
      </c>
    </row>
    <row r="585" spans="2:31">
      <c r="B585" s="112">
        <v>44307</v>
      </c>
      <c r="C585">
        <v>49.441516999999997</v>
      </c>
      <c r="D585">
        <v>301.15048200000001</v>
      </c>
      <c r="E585">
        <v>44.962077999999998</v>
      </c>
      <c r="F585">
        <v>51.736755000000002</v>
      </c>
      <c r="G585">
        <v>73.222977</v>
      </c>
      <c r="H585">
        <v>139.195526</v>
      </c>
      <c r="I585">
        <v>234.23640399999999</v>
      </c>
      <c r="J585">
        <v>70.262519999999995</v>
      </c>
      <c r="K585">
        <v>382.39962800000001</v>
      </c>
      <c r="L585">
        <v>131.21177700000001</v>
      </c>
      <c r="M585">
        <v>361.61090100000001</v>
      </c>
      <c r="O585" s="33">
        <v>580</v>
      </c>
      <c r="P585" s="36">
        <f t="shared" si="137"/>
        <v>1.2759757297546569E-2</v>
      </c>
      <c r="Q585" s="36">
        <f t="shared" si="138"/>
        <v>-3.9064892731661008E-3</v>
      </c>
      <c r="R585" s="36">
        <f t="shared" si="139"/>
        <v>2.9078706964869518E-3</v>
      </c>
      <c r="S585" s="36">
        <f t="shared" si="140"/>
        <v>-1.7311567030591734E-3</v>
      </c>
      <c r="T585" s="36">
        <f t="shared" si="141"/>
        <v>3.0929111396394007E-2</v>
      </c>
      <c r="U585" s="36">
        <f t="shared" si="142"/>
        <v>8.4720202219091302E-3</v>
      </c>
      <c r="V585" s="36">
        <f t="shared" si="143"/>
        <v>-1.9413221829606361E-3</v>
      </c>
      <c r="W585" s="36">
        <f t="shared" si="144"/>
        <v>-1.255494577940843E-2</v>
      </c>
      <c r="X585" s="36">
        <f t="shared" si="145"/>
        <v>5.73342912800065E-3</v>
      </c>
      <c r="Y585" s="36">
        <f t="shared" si="146"/>
        <v>2.9257514019671829E-3</v>
      </c>
      <c r="Z585" s="36">
        <f t="shared" si="147"/>
        <v>1.4292233499306285E-2</v>
      </c>
      <c r="AA585" s="46">
        <f t="shared" si="148"/>
        <v>1.9949633316368742E-2</v>
      </c>
      <c r="AB585" s="41">
        <f t="shared" si="135"/>
        <v>1019949.6333163688</v>
      </c>
      <c r="AC585" s="41">
        <f t="shared" si="136"/>
        <v>19949.633316368796</v>
      </c>
      <c r="AD585" s="98">
        <v>-2585.4037792905001</v>
      </c>
      <c r="AE585">
        <f t="shared" si="149"/>
        <v>875964.16405674978</v>
      </c>
    </row>
    <row r="586" spans="2:31">
      <c r="B586" s="112">
        <v>44308</v>
      </c>
      <c r="C586">
        <v>48.797004999999999</v>
      </c>
      <c r="D586">
        <v>296.20571899999999</v>
      </c>
      <c r="E586">
        <v>44.474876000000002</v>
      </c>
      <c r="F586">
        <v>51.243675000000003</v>
      </c>
      <c r="G586">
        <v>71.389801000000006</v>
      </c>
      <c r="H586">
        <v>136.26442</v>
      </c>
      <c r="I586">
        <v>233.64196799999999</v>
      </c>
      <c r="J586">
        <v>70.038376</v>
      </c>
      <c r="K586">
        <v>380.22308299999997</v>
      </c>
      <c r="L586">
        <v>129.67851300000001</v>
      </c>
      <c r="M586">
        <v>354.64056399999998</v>
      </c>
      <c r="O586" s="33">
        <v>581</v>
      </c>
      <c r="P586" s="36">
        <f t="shared" si="137"/>
        <v>-1.3121558310774233E-2</v>
      </c>
      <c r="Q586" s="36">
        <f t="shared" si="138"/>
        <v>-1.6555870472375146E-2</v>
      </c>
      <c r="R586" s="36">
        <f t="shared" si="139"/>
        <v>-1.089497791376751E-2</v>
      </c>
      <c r="S586" s="36">
        <f t="shared" si="140"/>
        <v>-9.5762615895835686E-3</v>
      </c>
      <c r="T586" s="36">
        <f t="shared" si="141"/>
        <v>-2.5354249150417656E-2</v>
      </c>
      <c r="U586" s="36">
        <f t="shared" si="142"/>
        <v>-2.1282343773569978E-2</v>
      </c>
      <c r="V586" s="36">
        <f t="shared" si="143"/>
        <v>-2.5409865273142832E-3</v>
      </c>
      <c r="W586" s="36">
        <f t="shared" si="144"/>
        <v>-3.195192576606839E-3</v>
      </c>
      <c r="X586" s="36">
        <f t="shared" si="145"/>
        <v>-5.7080673792975567E-3</v>
      </c>
      <c r="Y586" s="36">
        <f t="shared" si="146"/>
        <v>-1.1754225526531728E-2</v>
      </c>
      <c r="Z586" s="36">
        <f t="shared" si="147"/>
        <v>-1.9463993853747016E-2</v>
      </c>
      <c r="AA586" s="46">
        <f t="shared" si="148"/>
        <v>-1.3307099863064843E-2</v>
      </c>
      <c r="AB586" s="41">
        <f t="shared" si="135"/>
        <v>986692.90013693518</v>
      </c>
      <c r="AC586" s="41">
        <f t="shared" si="136"/>
        <v>-13307.099863064825</v>
      </c>
      <c r="AD586" s="98">
        <v>-2558.2516312835505</v>
      </c>
      <c r="AE586">
        <f t="shared" si="149"/>
        <v>862657.06419368496</v>
      </c>
    </row>
    <row r="587" spans="2:31">
      <c r="B587" s="112">
        <v>44309</v>
      </c>
      <c r="C587">
        <v>49.061878</v>
      </c>
      <c r="D587">
        <v>300.81085200000001</v>
      </c>
      <c r="E587">
        <v>44.548126000000003</v>
      </c>
      <c r="F587">
        <v>50.992657000000001</v>
      </c>
      <c r="G587">
        <v>72.580414000000005</v>
      </c>
      <c r="H587">
        <v>138.87191799999999</v>
      </c>
      <c r="I587">
        <v>235.964066</v>
      </c>
      <c r="J587">
        <v>69.446556000000001</v>
      </c>
      <c r="K587">
        <v>383.83795199999997</v>
      </c>
      <c r="L587">
        <v>132.01774599999999</v>
      </c>
      <c r="M587">
        <v>362.256012</v>
      </c>
      <c r="O587" s="33">
        <v>582</v>
      </c>
      <c r="P587" s="36">
        <f t="shared" si="137"/>
        <v>5.4133797303727521E-3</v>
      </c>
      <c r="Q587" s="36">
        <f t="shared" si="138"/>
        <v>1.5427459005209627E-2</v>
      </c>
      <c r="R587" s="36">
        <f t="shared" si="139"/>
        <v>1.6456424718397586E-3</v>
      </c>
      <c r="S587" s="36">
        <f t="shared" si="140"/>
        <v>-4.910553802161384E-3</v>
      </c>
      <c r="T587" s="36">
        <f t="shared" si="141"/>
        <v>1.6540089814127672E-2</v>
      </c>
      <c r="U587" s="36">
        <f t="shared" si="142"/>
        <v>1.8954792288647507E-2</v>
      </c>
      <c r="V587" s="36">
        <f t="shared" si="143"/>
        <v>9.8896383687657845E-3</v>
      </c>
      <c r="W587" s="36">
        <f t="shared" si="144"/>
        <v>-8.4858420604890291E-3</v>
      </c>
      <c r="X587" s="36">
        <f t="shared" si="145"/>
        <v>9.4623225265402164E-3</v>
      </c>
      <c r="Y587" s="36">
        <f t="shared" si="146"/>
        <v>1.7877942269697047E-2</v>
      </c>
      <c r="Z587" s="36">
        <f t="shared" si="147"/>
        <v>2.1246396555694849E-2</v>
      </c>
      <c r="AA587" s="46">
        <f t="shared" si="148"/>
        <v>1.7543852577527712E-2</v>
      </c>
      <c r="AB587" s="41">
        <f t="shared" si="135"/>
        <v>1017543.8525775278</v>
      </c>
      <c r="AC587" s="41">
        <f t="shared" si="136"/>
        <v>17543.852577527752</v>
      </c>
      <c r="AD587" s="98">
        <v>-2517.0275926298928</v>
      </c>
      <c r="AE587">
        <f t="shared" si="149"/>
        <v>880200.91677121271</v>
      </c>
    </row>
    <row r="588" spans="2:31">
      <c r="B588" s="112">
        <v>44312</v>
      </c>
      <c r="C588">
        <v>49.158996999999999</v>
      </c>
      <c r="D588">
        <v>302.71881100000002</v>
      </c>
      <c r="E588">
        <v>43.914451999999997</v>
      </c>
      <c r="F588">
        <v>51.010590000000001</v>
      </c>
      <c r="G588">
        <v>72.693802000000005</v>
      </c>
      <c r="H588">
        <v>139.21400499999999</v>
      </c>
      <c r="I588">
        <v>234.98876999999999</v>
      </c>
      <c r="J588">
        <v>68.926497999999995</v>
      </c>
      <c r="K588">
        <v>379.57107500000001</v>
      </c>
      <c r="L588">
        <v>132.41087300000001</v>
      </c>
      <c r="M588">
        <v>366.28027300000002</v>
      </c>
      <c r="O588" s="33">
        <v>583</v>
      </c>
      <c r="P588" s="36">
        <f t="shared" si="137"/>
        <v>1.9775639679600315E-3</v>
      </c>
      <c r="Q588" s="36">
        <f t="shared" si="138"/>
        <v>6.3226895812322761E-3</v>
      </c>
      <c r="R588" s="36">
        <f t="shared" si="139"/>
        <v>-1.432661929737864E-2</v>
      </c>
      <c r="S588" s="36">
        <f t="shared" si="140"/>
        <v>3.5161626148551777E-4</v>
      </c>
      <c r="T588" s="36">
        <f t="shared" si="141"/>
        <v>1.5610206153194343E-3</v>
      </c>
      <c r="U588" s="36">
        <f t="shared" si="142"/>
        <v>2.4602983773206254E-3</v>
      </c>
      <c r="V588" s="36">
        <f t="shared" si="143"/>
        <v>-4.1418049523320099E-3</v>
      </c>
      <c r="W588" s="36">
        <f t="shared" si="144"/>
        <v>-7.5167878956424634E-3</v>
      </c>
      <c r="X588" s="36">
        <f t="shared" si="145"/>
        <v>-1.1178598318295678E-2</v>
      </c>
      <c r="Y588" s="36">
        <f t="shared" si="146"/>
        <v>2.9734095434026174E-3</v>
      </c>
      <c r="Z588" s="36">
        <f t="shared" si="147"/>
        <v>1.1047636234327137E-2</v>
      </c>
      <c r="AA588" s="46">
        <f t="shared" si="148"/>
        <v>-9.0705686265065682E-3</v>
      </c>
      <c r="AB588" s="41">
        <f t="shared" si="135"/>
        <v>990929.4313734934</v>
      </c>
      <c r="AC588" s="41">
        <f t="shared" si="136"/>
        <v>-9070.5686265066033</v>
      </c>
      <c r="AD588" s="98">
        <v>-2457.8854245082475</v>
      </c>
      <c r="AE588">
        <f t="shared" si="149"/>
        <v>871130.34814470611</v>
      </c>
    </row>
    <row r="589" spans="2:31">
      <c r="B589" s="112">
        <v>44313</v>
      </c>
      <c r="C589">
        <v>49.803493000000003</v>
      </c>
      <c r="D589">
        <v>303.24826000000002</v>
      </c>
      <c r="E589">
        <v>44.064106000000002</v>
      </c>
      <c r="F589">
        <v>50.643031999999998</v>
      </c>
      <c r="G589">
        <v>72.835548000000003</v>
      </c>
      <c r="H589">
        <v>139.852036</v>
      </c>
      <c r="I589">
        <v>234.52436800000001</v>
      </c>
      <c r="J589">
        <v>68.316772</v>
      </c>
      <c r="K589">
        <v>378.266998</v>
      </c>
      <c r="L589">
        <v>132.086533</v>
      </c>
      <c r="M589">
        <v>368.11914100000001</v>
      </c>
      <c r="O589" s="33">
        <v>584</v>
      </c>
      <c r="P589" s="36">
        <f t="shared" si="137"/>
        <v>1.3025240409904064E-2</v>
      </c>
      <c r="Q589" s="36">
        <f t="shared" si="138"/>
        <v>1.7474518338193737E-3</v>
      </c>
      <c r="R589" s="36">
        <f t="shared" si="139"/>
        <v>3.4020594959370222E-3</v>
      </c>
      <c r="S589" s="36">
        <f t="shared" si="140"/>
        <v>-7.2316085662219943E-3</v>
      </c>
      <c r="T589" s="36">
        <f t="shared" si="141"/>
        <v>1.9480062932179913E-3</v>
      </c>
      <c r="U589" s="36">
        <f t="shared" si="142"/>
        <v>4.572624525890601E-3</v>
      </c>
      <c r="V589" s="36">
        <f t="shared" si="143"/>
        <v>-1.9782285685421802E-3</v>
      </c>
      <c r="W589" s="36">
        <f t="shared" si="144"/>
        <v>-8.8853903217531709E-3</v>
      </c>
      <c r="X589" s="36">
        <f t="shared" si="145"/>
        <v>-3.4415750108965503E-3</v>
      </c>
      <c r="Y589" s="36">
        <f t="shared" si="146"/>
        <v>-2.4525016518993381E-3</v>
      </c>
      <c r="Z589" s="36">
        <f t="shared" si="147"/>
        <v>5.0078249190258209E-3</v>
      </c>
      <c r="AA589" s="46">
        <f t="shared" si="148"/>
        <v>7.2086849778900206E-3</v>
      </c>
      <c r="AB589" s="41">
        <f t="shared" si="135"/>
        <v>1007208.68497789</v>
      </c>
      <c r="AC589" s="41">
        <f t="shared" si="136"/>
        <v>7208.6849778899923</v>
      </c>
      <c r="AD589" s="98">
        <v>-2411.1638161712326</v>
      </c>
      <c r="AE589">
        <f t="shared" si="149"/>
        <v>878339.0331225961</v>
      </c>
    </row>
    <row r="590" spans="2:31">
      <c r="B590" s="112">
        <v>44314</v>
      </c>
      <c r="C590">
        <v>51.304389999999998</v>
      </c>
      <c r="D590">
        <v>306.77450599999997</v>
      </c>
      <c r="E590">
        <v>43.908081000000003</v>
      </c>
      <c r="F590">
        <v>50.911976000000003</v>
      </c>
      <c r="G590">
        <v>72.807190000000006</v>
      </c>
      <c r="H590">
        <v>140.75813299999999</v>
      </c>
      <c r="I590">
        <v>234.02278100000001</v>
      </c>
      <c r="J590">
        <v>68.334709000000004</v>
      </c>
      <c r="K590">
        <v>378.35330199999999</v>
      </c>
      <c r="L590">
        <v>131.29040499999999</v>
      </c>
      <c r="M590">
        <v>365.654449</v>
      </c>
      <c r="O590" s="33">
        <v>585</v>
      </c>
      <c r="P590" s="36">
        <f t="shared" si="137"/>
        <v>2.9691201430999063E-2</v>
      </c>
      <c r="Q590" s="36">
        <f t="shared" si="138"/>
        <v>1.1561159592973821E-2</v>
      </c>
      <c r="R590" s="36">
        <f t="shared" si="139"/>
        <v>-3.5471475455191494E-3</v>
      </c>
      <c r="S590" s="36">
        <f t="shared" si="140"/>
        <v>5.2965310923702991E-3</v>
      </c>
      <c r="T590" s="36">
        <f t="shared" si="141"/>
        <v>-3.8941866580895576E-4</v>
      </c>
      <c r="U590" s="36">
        <f t="shared" si="142"/>
        <v>6.4580706566554459E-3</v>
      </c>
      <c r="V590" s="36">
        <f t="shared" si="143"/>
        <v>-2.1410318798330778E-3</v>
      </c>
      <c r="W590" s="36">
        <f t="shared" si="144"/>
        <v>2.6252185445424205E-4</v>
      </c>
      <c r="X590" s="36">
        <f t="shared" si="145"/>
        <v>2.2813027980952792E-4</v>
      </c>
      <c r="Y590" s="36">
        <f t="shared" si="146"/>
        <v>-6.0455591202228098E-3</v>
      </c>
      <c r="Z590" s="36">
        <f t="shared" si="147"/>
        <v>-6.7178794736106346E-3</v>
      </c>
      <c r="AA590" s="46">
        <f t="shared" si="148"/>
        <v>1.3853152591377427E-2</v>
      </c>
      <c r="AB590" s="41">
        <f t="shared" si="135"/>
        <v>1013853.1525913774</v>
      </c>
      <c r="AC590" s="41">
        <f t="shared" si="136"/>
        <v>13853.15259137738</v>
      </c>
      <c r="AD590" s="98">
        <v>-2400.6118218131596</v>
      </c>
      <c r="AE590">
        <f t="shared" si="149"/>
        <v>892192.18571397348</v>
      </c>
    </row>
    <row r="591" spans="2:31">
      <c r="B591" s="112">
        <v>44315</v>
      </c>
      <c r="C591">
        <v>52.037185999999998</v>
      </c>
      <c r="D591">
        <v>329.16076700000002</v>
      </c>
      <c r="E591">
        <v>44.462139000000001</v>
      </c>
      <c r="F591">
        <v>52.821503</v>
      </c>
      <c r="G591">
        <v>73.629279999999994</v>
      </c>
      <c r="H591">
        <v>143.495102</v>
      </c>
      <c r="I591">
        <v>232.592377</v>
      </c>
      <c r="J591">
        <v>68.783034999999998</v>
      </c>
      <c r="K591">
        <v>385.02688599999999</v>
      </c>
      <c r="L591">
        <v>131.192139</v>
      </c>
      <c r="M591">
        <v>362.37155200000001</v>
      </c>
      <c r="O591" s="33">
        <v>586</v>
      </c>
      <c r="P591" s="36">
        <f t="shared" si="137"/>
        <v>1.418225482875062E-2</v>
      </c>
      <c r="Q591" s="36">
        <f t="shared" si="138"/>
        <v>7.0433315347967165E-2</v>
      </c>
      <c r="R591" s="36">
        <f t="shared" si="139"/>
        <v>1.253963745034019E-2</v>
      </c>
      <c r="S591" s="36">
        <f t="shared" si="140"/>
        <v>3.6820180841147777E-2</v>
      </c>
      <c r="T591" s="36">
        <f t="shared" si="141"/>
        <v>1.1228058647882982E-2</v>
      </c>
      <c r="U591" s="36">
        <f t="shared" si="142"/>
        <v>1.9257853558832E-2</v>
      </c>
      <c r="V591" s="36">
        <f t="shared" si="143"/>
        <v>-6.1309987732371405E-3</v>
      </c>
      <c r="W591" s="36">
        <f t="shared" si="144"/>
        <v>6.539308255089046E-3</v>
      </c>
      <c r="X591" s="36">
        <f t="shared" si="145"/>
        <v>1.748474514446836E-2</v>
      </c>
      <c r="Y591" s="36">
        <f t="shared" si="146"/>
        <v>-7.4874315901779108E-4</v>
      </c>
      <c r="Z591" s="36">
        <f t="shared" si="147"/>
        <v>-9.0186868247319422E-3</v>
      </c>
      <c r="AA591" s="46">
        <f t="shared" si="148"/>
        <v>2.3557285411775347E-3</v>
      </c>
      <c r="AB591" s="41">
        <f t="shared" si="135"/>
        <v>1002355.7285411776</v>
      </c>
      <c r="AC591" s="41">
        <f t="shared" si="136"/>
        <v>2355.7285411775811</v>
      </c>
      <c r="AD591" s="98">
        <v>-2385.6237667081878</v>
      </c>
      <c r="AE591">
        <f t="shared" si="149"/>
        <v>894547.91425515106</v>
      </c>
    </row>
    <row r="592" spans="2:31">
      <c r="B592" s="112">
        <v>44316</v>
      </c>
      <c r="C592">
        <v>50.536284999999999</v>
      </c>
      <c r="D592">
        <v>324.73544299999998</v>
      </c>
      <c r="E592">
        <v>44.551307999999999</v>
      </c>
      <c r="F592">
        <v>52.642207999999997</v>
      </c>
      <c r="G592">
        <v>72.863892000000007</v>
      </c>
      <c r="H592">
        <v>142.21910099999999</v>
      </c>
      <c r="I592">
        <v>236.64210499999999</v>
      </c>
      <c r="J592">
        <v>69.410713000000001</v>
      </c>
      <c r="K592">
        <v>382.39004499999999</v>
      </c>
      <c r="L592">
        <v>129.20674099999999</v>
      </c>
      <c r="M592">
        <v>357.03781099999998</v>
      </c>
      <c r="O592" s="33">
        <v>587</v>
      </c>
      <c r="P592" s="36">
        <f t="shared" si="137"/>
        <v>-2.926698526828719E-2</v>
      </c>
      <c r="Q592" s="36">
        <f t="shared" si="138"/>
        <v>-1.3535455612738195E-2</v>
      </c>
      <c r="R592" s="36">
        <f t="shared" si="139"/>
        <v>2.0034957151359419E-3</v>
      </c>
      <c r="S592" s="36">
        <f t="shared" si="140"/>
        <v>-3.4001301686424545E-3</v>
      </c>
      <c r="T592" s="36">
        <f t="shared" si="141"/>
        <v>-1.0449565043178398E-2</v>
      </c>
      <c r="U592" s="36">
        <f t="shared" si="142"/>
        <v>-8.9320689700964837E-3</v>
      </c>
      <c r="V592" s="36">
        <f t="shared" si="143"/>
        <v>1.7261427744760655E-2</v>
      </c>
      <c r="W592" s="36">
        <f t="shared" si="144"/>
        <v>9.0840913637264126E-3</v>
      </c>
      <c r="X592" s="36">
        <f t="shared" si="145"/>
        <v>-6.8720177271617043E-3</v>
      </c>
      <c r="Y592" s="36">
        <f t="shared" si="146"/>
        <v>-1.5249193646369208E-2</v>
      </c>
      <c r="Z592" s="36">
        <f t="shared" si="147"/>
        <v>-1.4828382854875647E-2</v>
      </c>
      <c r="AA592" s="46">
        <f t="shared" si="148"/>
        <v>4.2089308685248246E-3</v>
      </c>
      <c r="AB592" s="41">
        <f t="shared" si="135"/>
        <v>1004208.9308685248</v>
      </c>
      <c r="AC592" s="41">
        <f t="shared" si="136"/>
        <v>4208.9308685248252</v>
      </c>
      <c r="AD592" s="98">
        <v>-2366.7623901604675</v>
      </c>
      <c r="AE592">
        <f t="shared" si="149"/>
        <v>898756.84512367588</v>
      </c>
    </row>
    <row r="593" spans="2:31">
      <c r="B593" s="112">
        <v>44319</v>
      </c>
      <c r="C593">
        <v>51.931244</v>
      </c>
      <c r="D593">
        <v>322.23809799999998</v>
      </c>
      <c r="E593">
        <v>45.255038999999996</v>
      </c>
      <c r="F593">
        <v>53.081493000000002</v>
      </c>
      <c r="G593">
        <v>73.969459999999998</v>
      </c>
      <c r="H593">
        <v>141.80302399999999</v>
      </c>
      <c r="I593">
        <v>234.459351</v>
      </c>
      <c r="J593">
        <v>69.715569000000002</v>
      </c>
      <c r="K593">
        <v>389.19790599999999</v>
      </c>
      <c r="L593">
        <v>130.26824999999999</v>
      </c>
      <c r="M593">
        <v>359.84909099999999</v>
      </c>
      <c r="O593" s="33">
        <v>588</v>
      </c>
      <c r="P593" s="36">
        <f t="shared" si="137"/>
        <v>2.7229019769194184E-2</v>
      </c>
      <c r="Q593" s="36">
        <f t="shared" si="138"/>
        <v>-7.7201222160260471E-3</v>
      </c>
      <c r="R593" s="36">
        <f t="shared" si="139"/>
        <v>1.5672509306816868E-2</v>
      </c>
      <c r="S593" s="36">
        <f t="shared" si="140"/>
        <v>8.3101049972397392E-3</v>
      </c>
      <c r="T593" s="36">
        <f t="shared" si="141"/>
        <v>1.5059097649476437E-2</v>
      </c>
      <c r="U593" s="36">
        <f t="shared" si="142"/>
        <v>-2.9298935612377909E-3</v>
      </c>
      <c r="V593" s="36">
        <f t="shared" si="143"/>
        <v>-9.266664714349733E-3</v>
      </c>
      <c r="W593" s="36">
        <f t="shared" si="144"/>
        <v>4.3824428215069244E-3</v>
      </c>
      <c r="X593" s="36">
        <f t="shared" si="145"/>
        <v>1.7646822141569273E-2</v>
      </c>
      <c r="Y593" s="36">
        <f t="shared" si="146"/>
        <v>8.1820210713732435E-3</v>
      </c>
      <c r="Z593" s="36">
        <f t="shared" si="147"/>
        <v>7.8430625615990672E-3</v>
      </c>
      <c r="AA593" s="46">
        <f t="shared" si="148"/>
        <v>2.4611362691439823E-3</v>
      </c>
      <c r="AB593" s="41">
        <f t="shared" si="135"/>
        <v>1002461.136269144</v>
      </c>
      <c r="AC593" s="41">
        <f t="shared" si="136"/>
        <v>2461.1362691440154</v>
      </c>
      <c r="AD593" s="98">
        <v>-2284.7368872321676</v>
      </c>
      <c r="AE593">
        <f t="shared" si="149"/>
        <v>901217.9813928199</v>
      </c>
    </row>
    <row r="594" spans="2:31">
      <c r="B594" s="112">
        <v>44320</v>
      </c>
      <c r="C594">
        <v>52.257904000000003</v>
      </c>
      <c r="D594">
        <v>318.02255200000002</v>
      </c>
      <c r="E594">
        <v>44.809230999999997</v>
      </c>
      <c r="F594">
        <v>52.274647000000002</v>
      </c>
      <c r="G594">
        <v>75.122275999999999</v>
      </c>
      <c r="H594">
        <v>143.76324500000001</v>
      </c>
      <c r="I594">
        <v>231.17121900000001</v>
      </c>
      <c r="J594">
        <v>70.047325000000001</v>
      </c>
      <c r="K594">
        <v>394.41409299999998</v>
      </c>
      <c r="L594">
        <v>125.65862300000001</v>
      </c>
      <c r="M594">
        <v>365.44268799999998</v>
      </c>
      <c r="O594" s="33">
        <v>589</v>
      </c>
      <c r="P594" s="36">
        <f t="shared" si="137"/>
        <v>6.2705392378493837E-3</v>
      </c>
      <c r="Q594" s="36">
        <f t="shared" si="138"/>
        <v>-1.3168408575217568E-2</v>
      </c>
      <c r="R594" s="36">
        <f t="shared" si="139"/>
        <v>-9.8998557591105183E-3</v>
      </c>
      <c r="S594" s="36">
        <f t="shared" si="140"/>
        <v>-1.531684388135922E-2</v>
      </c>
      <c r="T594" s="36">
        <f t="shared" si="141"/>
        <v>1.5464827314321508E-2</v>
      </c>
      <c r="U594" s="36">
        <f t="shared" si="142"/>
        <v>1.3728874881709192E-2</v>
      </c>
      <c r="V594" s="36">
        <f t="shared" si="143"/>
        <v>-1.4123585821901123E-2</v>
      </c>
      <c r="W594" s="36">
        <f t="shared" si="144"/>
        <v>4.7474206292966283E-3</v>
      </c>
      <c r="X594" s="36">
        <f t="shared" si="145"/>
        <v>1.3313384818539614E-2</v>
      </c>
      <c r="Y594" s="36">
        <f t="shared" si="146"/>
        <v>-3.6026897207666657E-2</v>
      </c>
      <c r="Z594" s="36">
        <f t="shared" si="147"/>
        <v>1.5424710619075596E-2</v>
      </c>
      <c r="AA594" s="46">
        <f t="shared" si="148"/>
        <v>2.0868011704436463E-3</v>
      </c>
      <c r="AB594" s="41">
        <f t="shared" si="135"/>
        <v>1002086.8011704437</v>
      </c>
      <c r="AC594" s="41">
        <f t="shared" si="136"/>
        <v>2086.8011704436503</v>
      </c>
      <c r="AD594" s="98">
        <v>-2247.7417483257595</v>
      </c>
      <c r="AE594">
        <f t="shared" si="149"/>
        <v>903304.78256326355</v>
      </c>
    </row>
    <row r="595" spans="2:31">
      <c r="B595" s="112">
        <v>44321</v>
      </c>
      <c r="C595">
        <v>53.829445</v>
      </c>
      <c r="D595">
        <v>314.68609600000002</v>
      </c>
      <c r="E595">
        <v>44.771019000000003</v>
      </c>
      <c r="F595">
        <v>52.839443000000003</v>
      </c>
      <c r="G595">
        <v>76.464072999999999</v>
      </c>
      <c r="H595">
        <v>145.64952099999999</v>
      </c>
      <c r="I595">
        <v>230.911148</v>
      </c>
      <c r="J595">
        <v>68.944427000000005</v>
      </c>
      <c r="K595">
        <v>395.52636699999999</v>
      </c>
      <c r="L595">
        <v>125.904343</v>
      </c>
      <c r="M595">
        <v>364.74951199999998</v>
      </c>
      <c r="O595" s="33">
        <v>590</v>
      </c>
      <c r="P595" s="36">
        <f t="shared" si="137"/>
        <v>2.9629470152159155E-2</v>
      </c>
      <c r="Q595" s="36">
        <f t="shared" si="138"/>
        <v>-1.0546677170679355E-2</v>
      </c>
      <c r="R595" s="36">
        <f t="shared" si="139"/>
        <v>-8.5313453172269037E-4</v>
      </c>
      <c r="S595" s="36">
        <f t="shared" si="140"/>
        <v>1.0746445799924566E-2</v>
      </c>
      <c r="T595" s="36">
        <f t="shared" si="141"/>
        <v>1.7703863902392182E-2</v>
      </c>
      <c r="U595" s="36">
        <f t="shared" si="142"/>
        <v>1.3035380130888355E-2</v>
      </c>
      <c r="V595" s="36">
        <f t="shared" si="143"/>
        <v>-1.125647919220355E-3</v>
      </c>
      <c r="W595" s="36">
        <f t="shared" si="144"/>
        <v>-1.587031075794066E-2</v>
      </c>
      <c r="X595" s="36">
        <f t="shared" si="145"/>
        <v>2.8160976463093446E-3</v>
      </c>
      <c r="Y595" s="36">
        <f t="shared" si="146"/>
        <v>1.95354731304979E-3</v>
      </c>
      <c r="Z595" s="36">
        <f t="shared" si="147"/>
        <v>-1.8986130178495174E-3</v>
      </c>
      <c r="AA595" s="46">
        <f t="shared" si="148"/>
        <v>2.5878156113468331E-2</v>
      </c>
      <c r="AB595" s="41">
        <f t="shared" si="135"/>
        <v>1025878.1561134683</v>
      </c>
      <c r="AC595" s="41">
        <f t="shared" si="136"/>
        <v>25878.156113468343</v>
      </c>
      <c r="AD595" s="98">
        <v>-2190.5737319678301</v>
      </c>
      <c r="AE595">
        <f t="shared" si="149"/>
        <v>929182.93867673189</v>
      </c>
    </row>
    <row r="596" spans="2:31">
      <c r="B596" s="112">
        <v>44322</v>
      </c>
      <c r="C596">
        <v>54.341515000000001</v>
      </c>
      <c r="D596">
        <v>319.68081699999999</v>
      </c>
      <c r="E596">
        <v>45.090698000000003</v>
      </c>
      <c r="F596">
        <v>53.511809999999997</v>
      </c>
      <c r="G596">
        <v>76.917648</v>
      </c>
      <c r="H596">
        <v>148.580658</v>
      </c>
      <c r="I596">
        <v>226.65707399999999</v>
      </c>
      <c r="J596">
        <v>69.814200999999997</v>
      </c>
      <c r="K596">
        <v>397.89477499999998</v>
      </c>
      <c r="L596">
        <v>127.516212</v>
      </c>
      <c r="M596">
        <v>375.38797</v>
      </c>
      <c r="O596" s="33">
        <v>591</v>
      </c>
      <c r="P596" s="36">
        <f t="shared" si="137"/>
        <v>9.4678613404962798E-3</v>
      </c>
      <c r="Q596" s="36">
        <f t="shared" si="138"/>
        <v>1.574742980369186E-2</v>
      </c>
      <c r="R596" s="36">
        <f t="shared" si="139"/>
        <v>7.1149396928281948E-3</v>
      </c>
      <c r="S596" s="36">
        <f t="shared" si="140"/>
        <v>1.2644438862390465E-2</v>
      </c>
      <c r="T596" s="36">
        <f t="shared" si="141"/>
        <v>5.9143464970151495E-3</v>
      </c>
      <c r="U596" s="36">
        <f t="shared" si="142"/>
        <v>1.9924767610278105E-2</v>
      </c>
      <c r="V596" s="36">
        <f t="shared" si="143"/>
        <v>-1.8594807817681139E-2</v>
      </c>
      <c r="W596" s="36">
        <f t="shared" si="144"/>
        <v>1.2536667510037439E-2</v>
      </c>
      <c r="X596" s="36">
        <f t="shared" si="145"/>
        <v>5.9701334115938535E-3</v>
      </c>
      <c r="Y596" s="36">
        <f t="shared" si="146"/>
        <v>1.2721073369612826E-2</v>
      </c>
      <c r="Z596" s="36">
        <f t="shared" si="147"/>
        <v>2.8749228321808963E-2</v>
      </c>
      <c r="AA596" s="46">
        <f t="shared" si="148"/>
        <v>-2.9866947502495383E-2</v>
      </c>
      <c r="AB596" s="41">
        <f t="shared" si="135"/>
        <v>970133.05249750463</v>
      </c>
      <c r="AC596" s="41">
        <f t="shared" si="136"/>
        <v>-29866.947502495372</v>
      </c>
      <c r="AD596" s="98">
        <v>-2032.1439378729556</v>
      </c>
      <c r="AE596">
        <f t="shared" si="149"/>
        <v>899315.99117423652</v>
      </c>
    </row>
    <row r="597" spans="2:31">
      <c r="B597" s="112">
        <v>44323</v>
      </c>
      <c r="C597">
        <v>55.118454</v>
      </c>
      <c r="D597">
        <v>318.74179099999998</v>
      </c>
      <c r="E597">
        <v>44.818973999999997</v>
      </c>
      <c r="F597">
        <v>53.556637000000002</v>
      </c>
      <c r="G597">
        <v>78.287811000000005</v>
      </c>
      <c r="H597">
        <v>149.089203</v>
      </c>
      <c r="I597">
        <v>229.880112</v>
      </c>
      <c r="J597">
        <v>70.020438999999996</v>
      </c>
      <c r="K597">
        <v>400.46444700000001</v>
      </c>
      <c r="L597">
        <v>128.195572</v>
      </c>
      <c r="M597">
        <v>379.53744499999999</v>
      </c>
      <c r="O597" s="33">
        <v>592</v>
      </c>
      <c r="P597" s="36">
        <f t="shared" si="137"/>
        <v>1.4196094792269354E-2</v>
      </c>
      <c r="Q597" s="36">
        <f t="shared" si="138"/>
        <v>-2.9417087220908094E-3</v>
      </c>
      <c r="R597" s="36">
        <f t="shared" si="139"/>
        <v>-6.044395919486154E-3</v>
      </c>
      <c r="S597" s="36">
        <f t="shared" si="140"/>
        <v>8.3735225223256272E-4</v>
      </c>
      <c r="T597" s="36">
        <f t="shared" si="141"/>
        <v>1.7656577350766239E-2</v>
      </c>
      <c r="U597" s="36">
        <f t="shared" si="142"/>
        <v>3.4168423572033708E-3</v>
      </c>
      <c r="V597" s="36">
        <f t="shared" si="143"/>
        <v>1.411973283187468E-2</v>
      </c>
      <c r="W597" s="36">
        <f t="shared" si="144"/>
        <v>2.9497433474204916E-3</v>
      </c>
      <c r="X597" s="36">
        <f t="shared" si="145"/>
        <v>6.4374051258028944E-3</v>
      </c>
      <c r="Y597" s="36">
        <f t="shared" si="146"/>
        <v>5.3134946520590745E-3</v>
      </c>
      <c r="Z597" s="36">
        <f t="shared" si="147"/>
        <v>1.0993183448766028E-2</v>
      </c>
      <c r="AA597" s="46">
        <f t="shared" si="148"/>
        <v>2.2580920375591059E-2</v>
      </c>
      <c r="AB597" s="41">
        <f t="shared" si="135"/>
        <v>1022580.920375591</v>
      </c>
      <c r="AC597" s="41">
        <f t="shared" si="136"/>
        <v>22580.920375591028</v>
      </c>
      <c r="AD597" s="98">
        <v>-1987.8250972999958</v>
      </c>
      <c r="AE597">
        <f t="shared" si="149"/>
        <v>921896.91154982755</v>
      </c>
    </row>
    <row r="598" spans="2:31">
      <c r="B598" s="112">
        <v>44326</v>
      </c>
      <c r="C598">
        <v>55.250889000000001</v>
      </c>
      <c r="D598">
        <v>305.64572099999998</v>
      </c>
      <c r="E598">
        <v>45.017166000000003</v>
      </c>
      <c r="F598">
        <v>54.193150000000003</v>
      </c>
      <c r="G598">
        <v>77.182243</v>
      </c>
      <c r="H598">
        <v>149.070694</v>
      </c>
      <c r="I598">
        <v>230.92970299999999</v>
      </c>
      <c r="J598">
        <v>71.598557</v>
      </c>
      <c r="K598">
        <v>403.571167</v>
      </c>
      <c r="L598">
        <v>124.88752700000001</v>
      </c>
      <c r="M598">
        <v>376.82244900000001</v>
      </c>
      <c r="O598" s="33">
        <v>593</v>
      </c>
      <c r="P598" s="36">
        <f t="shared" si="137"/>
        <v>2.3998523495963203E-3</v>
      </c>
      <c r="Q598" s="36">
        <f t="shared" si="138"/>
        <v>-4.1954685711603164E-2</v>
      </c>
      <c r="R598" s="36">
        <f t="shared" si="139"/>
        <v>4.4123071525757123E-3</v>
      </c>
      <c r="S598" s="36">
        <f t="shared" si="140"/>
        <v>1.1814787238097904E-2</v>
      </c>
      <c r="T598" s="36">
        <f t="shared" si="141"/>
        <v>-1.4222502760437411E-2</v>
      </c>
      <c r="U598" s="36">
        <f t="shared" si="142"/>
        <v>-1.241548592551183E-4</v>
      </c>
      <c r="V598" s="36">
        <f t="shared" si="143"/>
        <v>4.5554273408213017E-3</v>
      </c>
      <c r="W598" s="36">
        <f t="shared" si="144"/>
        <v>2.228773498811594E-2</v>
      </c>
      <c r="X598" s="36">
        <f t="shared" si="145"/>
        <v>7.7278553510175567E-3</v>
      </c>
      <c r="Y598" s="36">
        <f t="shared" si="146"/>
        <v>-2.6143455854777602E-2</v>
      </c>
      <c r="Z598" s="36">
        <f t="shared" si="147"/>
        <v>-7.1791423169163902E-3</v>
      </c>
      <c r="AA598" s="46">
        <f t="shared" si="148"/>
        <v>-7.8023143023951396E-3</v>
      </c>
      <c r="AB598" s="41">
        <f t="shared" si="135"/>
        <v>992197.6856976049</v>
      </c>
      <c r="AC598" s="41">
        <f t="shared" si="136"/>
        <v>-7802.3143023950979</v>
      </c>
      <c r="AD598" s="98">
        <v>-1927.7216003100621</v>
      </c>
      <c r="AE598">
        <f t="shared" si="149"/>
        <v>914094.59724743245</v>
      </c>
    </row>
    <row r="599" spans="2:31">
      <c r="B599" s="112">
        <v>44327</v>
      </c>
      <c r="C599">
        <v>53.493949999999998</v>
      </c>
      <c r="D599">
        <v>306.20510899999999</v>
      </c>
      <c r="E599">
        <v>44.611182999999997</v>
      </c>
      <c r="F599">
        <v>53.816616000000003</v>
      </c>
      <c r="G599">
        <v>78.268906000000001</v>
      </c>
      <c r="H599">
        <v>146.59265099999999</v>
      </c>
      <c r="I599">
        <v>229.72221400000001</v>
      </c>
      <c r="J599">
        <v>71.141257999999993</v>
      </c>
      <c r="K599">
        <v>394.759277</v>
      </c>
      <c r="L599">
        <v>123.962067</v>
      </c>
      <c r="M599">
        <v>368.92785600000002</v>
      </c>
      <c r="O599" s="33">
        <v>594</v>
      </c>
      <c r="P599" s="36">
        <f t="shared" si="137"/>
        <v>-3.2315867370828102E-2</v>
      </c>
      <c r="Q599" s="36">
        <f t="shared" si="138"/>
        <v>1.828511553567293E-3</v>
      </c>
      <c r="R599" s="36">
        <f t="shared" si="139"/>
        <v>-9.0593161907409937E-3</v>
      </c>
      <c r="S599" s="36">
        <f t="shared" si="140"/>
        <v>-6.972249626877384E-3</v>
      </c>
      <c r="T599" s="36">
        <f t="shared" si="141"/>
        <v>1.3980992840529049E-2</v>
      </c>
      <c r="U599" s="36">
        <f t="shared" si="142"/>
        <v>-1.6762991210805815E-2</v>
      </c>
      <c r="V599" s="36">
        <f t="shared" si="143"/>
        <v>-5.2425344213550811E-3</v>
      </c>
      <c r="W599" s="36">
        <f t="shared" si="144"/>
        <v>-6.4074703271669768E-3</v>
      </c>
      <c r="X599" s="36">
        <f t="shared" si="145"/>
        <v>-2.2076692573848217E-2</v>
      </c>
      <c r="Y599" s="36">
        <f t="shared" si="146"/>
        <v>-7.4379407393779821E-3</v>
      </c>
      <c r="Z599" s="36">
        <f t="shared" si="147"/>
        <v>-2.1173006222581042E-2</v>
      </c>
      <c r="AA599" s="46">
        <f t="shared" si="148"/>
        <v>4.9435206011783951E-3</v>
      </c>
      <c r="AB599" s="41">
        <f t="shared" si="135"/>
        <v>1004943.5206011784</v>
      </c>
      <c r="AC599" s="41">
        <f t="shared" si="136"/>
        <v>4943.520601178403</v>
      </c>
      <c r="AD599" s="98">
        <v>-1912.0092754001962</v>
      </c>
      <c r="AE599">
        <f t="shared" si="149"/>
        <v>919038.11784861085</v>
      </c>
    </row>
    <row r="600" spans="2:31">
      <c r="B600" s="112">
        <v>44328</v>
      </c>
      <c r="C600">
        <v>53.780589999999997</v>
      </c>
      <c r="D600">
        <v>302.229309</v>
      </c>
      <c r="E600">
        <v>43.457134000000003</v>
      </c>
      <c r="F600">
        <v>53.709038</v>
      </c>
      <c r="G600">
        <v>75.887671999999995</v>
      </c>
      <c r="H600">
        <v>145.58480800000001</v>
      </c>
      <c r="I600">
        <v>224.74362199999999</v>
      </c>
      <c r="J600">
        <v>69.850059999999999</v>
      </c>
      <c r="K600">
        <v>388.68975799999998</v>
      </c>
      <c r="L600">
        <v>120.870651</v>
      </c>
      <c r="M600">
        <v>359.714294</v>
      </c>
      <c r="O600" s="33">
        <v>595</v>
      </c>
      <c r="P600" s="36">
        <f t="shared" si="137"/>
        <v>5.3440580062694126E-3</v>
      </c>
      <c r="Q600" s="36">
        <f t="shared" si="138"/>
        <v>-1.3069137681515569E-2</v>
      </c>
      <c r="R600" s="36">
        <f t="shared" si="139"/>
        <v>-2.620954054975683E-2</v>
      </c>
      <c r="S600" s="36">
        <f t="shared" si="140"/>
        <v>-2.0009743143581588E-3</v>
      </c>
      <c r="T600" s="36">
        <f t="shared" si="141"/>
        <v>-3.0896163493941028E-2</v>
      </c>
      <c r="U600" s="36">
        <f t="shared" si="142"/>
        <v>-6.8988689322750539E-3</v>
      </c>
      <c r="V600" s="36">
        <f t="shared" si="143"/>
        <v>-2.1910519018543916E-2</v>
      </c>
      <c r="W600" s="36">
        <f t="shared" si="144"/>
        <v>-1.8316505118922848E-2</v>
      </c>
      <c r="X600" s="36">
        <f t="shared" si="145"/>
        <v>-1.5494665668243979E-2</v>
      </c>
      <c r="Y600" s="36">
        <f t="shared" si="146"/>
        <v>-2.5254633705600389E-2</v>
      </c>
      <c r="Z600" s="36">
        <f t="shared" si="147"/>
        <v>-2.5291024147271544E-2</v>
      </c>
      <c r="AA600" s="46">
        <f t="shared" si="148"/>
        <v>-1.976002549421713E-2</v>
      </c>
      <c r="AB600" s="41">
        <f t="shared" si="135"/>
        <v>980239.97450578283</v>
      </c>
      <c r="AC600" s="41">
        <f t="shared" si="136"/>
        <v>-19760.025494217174</v>
      </c>
      <c r="AD600" s="98">
        <v>-1902.7295720163966</v>
      </c>
      <c r="AE600">
        <f t="shared" si="149"/>
        <v>899278.09235439368</v>
      </c>
    </row>
    <row r="601" spans="2:31">
      <c r="B601" s="112">
        <v>44329</v>
      </c>
      <c r="C601">
        <v>53.117736999999998</v>
      </c>
      <c r="D601">
        <v>304.93646200000001</v>
      </c>
      <c r="E601">
        <v>44.192405999999998</v>
      </c>
      <c r="F601">
        <v>54.013851000000003</v>
      </c>
      <c r="G601">
        <v>77.125534000000002</v>
      </c>
      <c r="H601">
        <v>149.32960499999999</v>
      </c>
      <c r="I601">
        <v>226.638474</v>
      </c>
      <c r="J601">
        <v>71.087463</v>
      </c>
      <c r="K601">
        <v>391.74847399999999</v>
      </c>
      <c r="L601">
        <v>123.036629</v>
      </c>
      <c r="M601">
        <v>364.02740499999999</v>
      </c>
      <c r="O601" s="33">
        <v>596</v>
      </c>
      <c r="P601" s="36">
        <f t="shared" si="137"/>
        <v>-1.2401718797514972E-2</v>
      </c>
      <c r="Q601" s="36">
        <f t="shared" si="138"/>
        <v>8.9174030180764353E-3</v>
      </c>
      <c r="R601" s="36">
        <f t="shared" si="139"/>
        <v>1.6777937411302551E-2</v>
      </c>
      <c r="S601" s="36">
        <f t="shared" si="140"/>
        <v>5.6592209203471765E-3</v>
      </c>
      <c r="T601" s="36">
        <f t="shared" si="141"/>
        <v>1.6180159059627709E-2</v>
      </c>
      <c r="U601" s="36">
        <f t="shared" si="142"/>
        <v>2.5397187257969859E-2</v>
      </c>
      <c r="V601" s="36">
        <f t="shared" si="143"/>
        <v>8.3958276034543332E-3</v>
      </c>
      <c r="W601" s="36">
        <f t="shared" si="144"/>
        <v>1.7560047461327184E-2</v>
      </c>
      <c r="X601" s="36">
        <f t="shared" si="145"/>
        <v>7.8384977457936714E-3</v>
      </c>
      <c r="Y601" s="36">
        <f t="shared" si="146"/>
        <v>1.7761133979024273E-2</v>
      </c>
      <c r="Z601" s="36">
        <f t="shared" si="147"/>
        <v>1.191906468111209E-2</v>
      </c>
      <c r="AA601" s="46">
        <f t="shared" si="148"/>
        <v>1.0028367854795165E-2</v>
      </c>
      <c r="AB601" s="41">
        <f t="shared" si="135"/>
        <v>1010028.3678547952</v>
      </c>
      <c r="AC601" s="41">
        <f t="shared" si="136"/>
        <v>10028.367854795186</v>
      </c>
      <c r="AD601" s="98">
        <v>-1841.9122095421189</v>
      </c>
      <c r="AE601">
        <f t="shared" si="149"/>
        <v>909306.46020918887</v>
      </c>
    </row>
    <row r="602" spans="2:31">
      <c r="B602" s="112">
        <v>44330</v>
      </c>
      <c r="C602">
        <v>54.434494000000001</v>
      </c>
      <c r="D602">
        <v>315.60513300000002</v>
      </c>
      <c r="E602">
        <v>44.601593000000001</v>
      </c>
      <c r="F602">
        <v>54.318657000000002</v>
      </c>
      <c r="G602">
        <v>78.656318999999996</v>
      </c>
      <c r="H602">
        <v>151.650452</v>
      </c>
      <c r="I602">
        <v>229.20208700000001</v>
      </c>
      <c r="J602">
        <v>70.809501999999995</v>
      </c>
      <c r="K602">
        <v>392.93743899999998</v>
      </c>
      <c r="L602">
        <v>125.478233</v>
      </c>
      <c r="M602">
        <v>369.69802900000002</v>
      </c>
      <c r="O602" s="33">
        <v>597</v>
      </c>
      <c r="P602" s="36">
        <f t="shared" si="137"/>
        <v>2.4487131195830469E-2</v>
      </c>
      <c r="Q602" s="36">
        <f t="shared" si="138"/>
        <v>3.4388419503975018E-2</v>
      </c>
      <c r="R602" s="36">
        <f t="shared" si="139"/>
        <v>9.2166115090730125E-3</v>
      </c>
      <c r="S602" s="36">
        <f t="shared" si="140"/>
        <v>5.6272454124119261E-3</v>
      </c>
      <c r="T602" s="36">
        <f t="shared" si="141"/>
        <v>1.9653563543466031E-2</v>
      </c>
      <c r="U602" s="36">
        <f t="shared" si="142"/>
        <v>1.5422237760111594E-2</v>
      </c>
      <c r="V602" s="36">
        <f t="shared" si="143"/>
        <v>1.1247968029253723E-2</v>
      </c>
      <c r="W602" s="36">
        <f t="shared" si="144"/>
        <v>-3.9177914134705923E-3</v>
      </c>
      <c r="X602" s="36">
        <f t="shared" si="145"/>
        <v>3.0304250151677896E-3</v>
      </c>
      <c r="Y602" s="36">
        <f t="shared" si="146"/>
        <v>1.965019351018514E-2</v>
      </c>
      <c r="Z602" s="36">
        <f t="shared" si="147"/>
        <v>1.5457381314386422E-2</v>
      </c>
      <c r="AA602" s="46">
        <f t="shared" si="148"/>
        <v>2.4671830281828275E-2</v>
      </c>
      <c r="AB602" s="41">
        <f t="shared" si="135"/>
        <v>1024671.8302818283</v>
      </c>
      <c r="AC602" s="41">
        <f t="shared" si="136"/>
        <v>24671.830281828297</v>
      </c>
      <c r="AD602" s="98">
        <v>-1832.1622481502127</v>
      </c>
      <c r="AE602">
        <f t="shared" si="149"/>
        <v>933978.29049101716</v>
      </c>
    </row>
    <row r="603" spans="2:31">
      <c r="B603" s="112">
        <v>44333</v>
      </c>
      <c r="C603">
        <v>55.706440000000001</v>
      </c>
      <c r="D603">
        <v>315.12564099999997</v>
      </c>
      <c r="E603">
        <v>44.400196000000001</v>
      </c>
      <c r="F603">
        <v>54.731045000000002</v>
      </c>
      <c r="G603">
        <v>80.602897999999996</v>
      </c>
      <c r="H603">
        <v>152.260696</v>
      </c>
      <c r="I603">
        <v>228.39398199999999</v>
      </c>
      <c r="J603">
        <v>70.594314999999995</v>
      </c>
      <c r="K603">
        <v>391.81561299999998</v>
      </c>
      <c r="L603">
        <v>124.31648300000001</v>
      </c>
      <c r="M603">
        <v>369.26483200000001</v>
      </c>
      <c r="O603" s="33">
        <v>598</v>
      </c>
      <c r="P603" s="36">
        <f t="shared" si="137"/>
        <v>2.3097725839512837E-2</v>
      </c>
      <c r="Q603" s="36">
        <f t="shared" si="138"/>
        <v>-1.520433478550685E-3</v>
      </c>
      <c r="R603" s="36">
        <f t="shared" si="139"/>
        <v>-4.5256920341033586E-3</v>
      </c>
      <c r="S603" s="36">
        <f t="shared" si="140"/>
        <v>7.5633396202287101E-3</v>
      </c>
      <c r="T603" s="36">
        <f t="shared" si="141"/>
        <v>2.4446634631184763E-2</v>
      </c>
      <c r="U603" s="36">
        <f t="shared" si="142"/>
        <v>4.0159423184908489E-3</v>
      </c>
      <c r="V603" s="36">
        <f t="shared" si="143"/>
        <v>-3.5319614604277538E-3</v>
      </c>
      <c r="W603" s="36">
        <f t="shared" si="144"/>
        <v>-3.0435835563561134E-3</v>
      </c>
      <c r="X603" s="36">
        <f t="shared" si="145"/>
        <v>-2.859056772854896E-3</v>
      </c>
      <c r="Y603" s="36">
        <f t="shared" si="146"/>
        <v>-9.3017049757890234E-3</v>
      </c>
      <c r="Z603" s="36">
        <f t="shared" si="147"/>
        <v>-1.1724460659297065E-3</v>
      </c>
      <c r="AA603" s="46">
        <f t="shared" si="148"/>
        <v>2.1287819189602403E-2</v>
      </c>
      <c r="AB603" s="41">
        <f t="shared" si="135"/>
        <v>1021287.8191896024</v>
      </c>
      <c r="AC603" s="41">
        <f t="shared" si="136"/>
        <v>21287.819189602393</v>
      </c>
      <c r="AD603" s="98">
        <v>-1779.2822639360093</v>
      </c>
      <c r="AE603">
        <f t="shared" si="149"/>
        <v>955266.10968061956</v>
      </c>
    </row>
    <row r="604" spans="2:31">
      <c r="B604" s="112">
        <v>44334</v>
      </c>
      <c r="C604">
        <v>54.129928999999997</v>
      </c>
      <c r="D604">
        <v>309.63146999999998</v>
      </c>
      <c r="E604">
        <v>45.36562</v>
      </c>
      <c r="F604">
        <v>54.524853</v>
      </c>
      <c r="G604">
        <v>80.423355000000001</v>
      </c>
      <c r="H604">
        <v>150.115555</v>
      </c>
      <c r="I604">
        <v>228.82127399999999</v>
      </c>
      <c r="J604">
        <v>70.399590000000003</v>
      </c>
      <c r="K604">
        <v>393.493561</v>
      </c>
      <c r="L604">
        <v>122.91847199999999</v>
      </c>
      <c r="M604">
        <v>355.921021</v>
      </c>
      <c r="O604" s="33">
        <v>599</v>
      </c>
      <c r="P604" s="36">
        <f t="shared" si="137"/>
        <v>-2.8708510488514478E-2</v>
      </c>
      <c r="Q604" s="36">
        <f t="shared" si="138"/>
        <v>-1.7588635782803782E-2</v>
      </c>
      <c r="R604" s="36">
        <f t="shared" si="139"/>
        <v>2.1510665609190679E-2</v>
      </c>
      <c r="S604" s="36">
        <f t="shared" si="140"/>
        <v>-3.7744826333598615E-3</v>
      </c>
      <c r="T604" s="36">
        <f t="shared" si="141"/>
        <v>-2.2299851242655734E-3</v>
      </c>
      <c r="U604" s="36">
        <f t="shared" si="142"/>
        <v>-1.4188792813123028E-2</v>
      </c>
      <c r="V604" s="36">
        <f t="shared" si="143"/>
        <v>1.8691070290863228E-3</v>
      </c>
      <c r="W604" s="36">
        <f t="shared" si="144"/>
        <v>-2.7621778942368358E-3</v>
      </c>
      <c r="X604" s="36">
        <f t="shared" si="145"/>
        <v>4.2733501887999223E-3</v>
      </c>
      <c r="Y604" s="36">
        <f t="shared" si="146"/>
        <v>-1.1309289986443498E-2</v>
      </c>
      <c r="Z604" s="36">
        <f t="shared" si="147"/>
        <v>-3.6805233396867768E-2</v>
      </c>
      <c r="AA604" s="46">
        <f t="shared" si="148"/>
        <v>1.3783513052221481E-2</v>
      </c>
      <c r="AB604" s="41">
        <f t="shared" si="135"/>
        <v>1013783.5130522215</v>
      </c>
      <c r="AC604" s="41">
        <f t="shared" si="136"/>
        <v>13783.513052221504</v>
      </c>
      <c r="AD604" s="98">
        <v>-1766.8876210256713</v>
      </c>
      <c r="AE604">
        <f t="shared" si="149"/>
        <v>969049.62273284106</v>
      </c>
    </row>
    <row r="605" spans="2:31">
      <c r="B605" s="112">
        <v>44335</v>
      </c>
      <c r="C605">
        <v>52.831097</v>
      </c>
      <c r="D605">
        <v>313.25762900000001</v>
      </c>
      <c r="E605">
        <v>45.368819999999999</v>
      </c>
      <c r="F605">
        <v>54.291758999999999</v>
      </c>
      <c r="G605">
        <v>79.601273000000006</v>
      </c>
      <c r="H605">
        <v>148.96897899999999</v>
      </c>
      <c r="I605">
        <v>228.53331</v>
      </c>
      <c r="J605">
        <v>70.616943000000006</v>
      </c>
      <c r="K605">
        <v>392.64978000000002</v>
      </c>
      <c r="L605">
        <v>122.76095599999999</v>
      </c>
      <c r="M605">
        <v>345.07074</v>
      </c>
      <c r="O605" s="33">
        <v>600</v>
      </c>
      <c r="P605" s="36">
        <f t="shared" si="137"/>
        <v>-2.4287273473246978E-2</v>
      </c>
      <c r="Q605" s="36">
        <f t="shared" si="138"/>
        <v>1.1643163992518234E-2</v>
      </c>
      <c r="R605" s="36">
        <f t="shared" si="139"/>
        <v>7.0535510029701972E-5</v>
      </c>
      <c r="S605" s="36">
        <f t="shared" si="140"/>
        <v>-4.2841686068873933E-3</v>
      </c>
      <c r="T605" s="36">
        <f t="shared" si="141"/>
        <v>-1.0274533892156127E-2</v>
      </c>
      <c r="U605" s="36">
        <f t="shared" si="142"/>
        <v>-7.6672745437531171E-3</v>
      </c>
      <c r="V605" s="36">
        <f t="shared" si="143"/>
        <v>-1.2592594373246368E-3</v>
      </c>
      <c r="W605" s="36">
        <f t="shared" si="144"/>
        <v>3.0826622594946037E-3</v>
      </c>
      <c r="X605" s="36">
        <f t="shared" si="145"/>
        <v>-2.1466347929409461E-3</v>
      </c>
      <c r="Y605" s="36">
        <f t="shared" si="146"/>
        <v>-1.2822890615258997E-3</v>
      </c>
      <c r="Z605" s="36">
        <f t="shared" si="147"/>
        <v>-3.0959415624754374E-2</v>
      </c>
      <c r="AA605" s="46">
        <f t="shared" si="148"/>
        <v>4.2347227566485908E-3</v>
      </c>
      <c r="AB605" s="41">
        <f t="shared" si="135"/>
        <v>1004234.7227566486</v>
      </c>
      <c r="AC605" s="41">
        <f t="shared" si="136"/>
        <v>4234.7227566485526</v>
      </c>
      <c r="AD605" s="98">
        <v>-1746.546525578713</v>
      </c>
      <c r="AE605">
        <f t="shared" si="149"/>
        <v>973284.34548948961</v>
      </c>
    </row>
    <row r="606" spans="2:31">
      <c r="B606" s="112">
        <v>44336</v>
      </c>
      <c r="C606">
        <v>52.705696000000003</v>
      </c>
      <c r="D606">
        <v>318.27230800000001</v>
      </c>
      <c r="E606">
        <v>45.528655999999998</v>
      </c>
      <c r="F606">
        <v>54.957256000000001</v>
      </c>
      <c r="G606">
        <v>79.450089000000006</v>
      </c>
      <c r="H606">
        <v>148.710083</v>
      </c>
      <c r="I606">
        <v>232.97318999999999</v>
      </c>
      <c r="J606">
        <v>71.015388000000002</v>
      </c>
      <c r="K606">
        <v>391.82522599999999</v>
      </c>
      <c r="L606">
        <v>125.340431</v>
      </c>
      <c r="M606">
        <v>341.98998999999998</v>
      </c>
      <c r="O606" s="33">
        <v>601</v>
      </c>
      <c r="P606" s="36">
        <f t="shared" si="137"/>
        <v>-2.3764424794794825E-3</v>
      </c>
      <c r="Q606" s="36">
        <f t="shared" si="138"/>
        <v>1.5881382988347674E-2</v>
      </c>
      <c r="R606" s="36">
        <f t="shared" si="139"/>
        <v>3.5168449504635792E-3</v>
      </c>
      <c r="S606" s="36">
        <f t="shared" si="140"/>
        <v>1.2183271981725502E-2</v>
      </c>
      <c r="T606" s="36">
        <f t="shared" si="141"/>
        <v>-1.9010720012886991E-3</v>
      </c>
      <c r="U606" s="36">
        <f t="shared" si="142"/>
        <v>-1.7394308053599507E-3</v>
      </c>
      <c r="V606" s="36">
        <f t="shared" si="143"/>
        <v>1.9241406052499684E-2</v>
      </c>
      <c r="W606" s="36">
        <f t="shared" si="144"/>
        <v>5.6264844097130909E-3</v>
      </c>
      <c r="X606" s="36">
        <f t="shared" si="145"/>
        <v>-2.1021811972258943E-3</v>
      </c>
      <c r="Y606" s="36">
        <f t="shared" si="146"/>
        <v>2.0794466163336314E-2</v>
      </c>
      <c r="Z606" s="36">
        <f t="shared" si="147"/>
        <v>-8.9679718626682909E-3</v>
      </c>
      <c r="AA606" s="46">
        <f t="shared" si="148"/>
        <v>1.3535725304105344E-2</v>
      </c>
      <c r="AB606" s="41">
        <f t="shared" si="135"/>
        <v>1013535.7253041053</v>
      </c>
      <c r="AC606" s="41">
        <f t="shared" si="136"/>
        <v>13535.725304105319</v>
      </c>
      <c r="AD606" s="98">
        <v>-1731.7921887242701</v>
      </c>
      <c r="AE606">
        <f t="shared" si="149"/>
        <v>986820.07079359493</v>
      </c>
    </row>
    <row r="607" spans="2:31">
      <c r="B607" s="112">
        <v>44337</v>
      </c>
      <c r="C607">
        <v>52.777351000000003</v>
      </c>
      <c r="D607">
        <v>315.894836</v>
      </c>
      <c r="E607">
        <v>45.314475999999999</v>
      </c>
      <c r="F607">
        <v>54.704079</v>
      </c>
      <c r="G607">
        <v>79.487876999999997</v>
      </c>
      <c r="H607">
        <v>150.40219099999999</v>
      </c>
      <c r="I607">
        <v>232.1651</v>
      </c>
      <c r="J607">
        <v>71.504395000000002</v>
      </c>
      <c r="K607">
        <v>394.692139</v>
      </c>
      <c r="L607">
        <v>123.489502</v>
      </c>
      <c r="M607">
        <v>346.35128800000001</v>
      </c>
      <c r="O607" s="33">
        <v>602</v>
      </c>
      <c r="P607" s="36">
        <f t="shared" si="137"/>
        <v>1.3586071517598431E-3</v>
      </c>
      <c r="Q607" s="36">
        <f t="shared" si="138"/>
        <v>-7.4979700883330853E-3</v>
      </c>
      <c r="R607" s="36">
        <f t="shared" si="139"/>
        <v>-4.7153899725915459E-3</v>
      </c>
      <c r="S607" s="36">
        <f t="shared" si="140"/>
        <v>-4.6174424162777235E-3</v>
      </c>
      <c r="T607" s="36">
        <f t="shared" si="141"/>
        <v>4.7550628289787683E-4</v>
      </c>
      <c r="U607" s="36">
        <f t="shared" si="142"/>
        <v>1.1314320395062675E-2</v>
      </c>
      <c r="V607" s="36">
        <f t="shared" si="143"/>
        <v>-3.4746260644656479E-3</v>
      </c>
      <c r="W607" s="36">
        <f t="shared" si="144"/>
        <v>6.8623303897086402E-3</v>
      </c>
      <c r="X607" s="36">
        <f t="shared" si="145"/>
        <v>7.2901777501984608E-3</v>
      </c>
      <c r="Y607" s="36">
        <f t="shared" si="146"/>
        <v>-1.4877335031097737E-2</v>
      </c>
      <c r="Z607" s="36">
        <f t="shared" si="147"/>
        <v>1.2672075614867448E-2</v>
      </c>
      <c r="AA607" s="46">
        <f t="shared" si="148"/>
        <v>-5.5608415312797697E-3</v>
      </c>
      <c r="AB607" s="41">
        <f t="shared" si="135"/>
        <v>994439.15846872027</v>
      </c>
      <c r="AC607" s="41">
        <f t="shared" si="136"/>
        <v>-5560.8415312797297</v>
      </c>
      <c r="AD607" s="98">
        <v>-1666.7820033663884</v>
      </c>
      <c r="AE607">
        <f t="shared" si="149"/>
        <v>981259.2292623152</v>
      </c>
    </row>
    <row r="608" spans="2:31">
      <c r="B608" s="112">
        <v>44340</v>
      </c>
      <c r="C608">
        <v>53.395412</v>
      </c>
      <c r="D608">
        <v>324.28591899999998</v>
      </c>
      <c r="E608">
        <v>45.317672999999999</v>
      </c>
      <c r="F608">
        <v>54.731209</v>
      </c>
      <c r="G608">
        <v>80.565117000000001</v>
      </c>
      <c r="H608">
        <v>151.21586600000001</v>
      </c>
      <c r="I608">
        <v>234.79373200000001</v>
      </c>
      <c r="J608">
        <v>70.979172000000005</v>
      </c>
      <c r="K608">
        <v>394.04013099999997</v>
      </c>
      <c r="L608">
        <v>125.13365899999999</v>
      </c>
      <c r="M608">
        <v>345.97573899999998</v>
      </c>
      <c r="O608" s="33">
        <v>603</v>
      </c>
      <c r="P608" s="36">
        <f t="shared" si="137"/>
        <v>1.1642684322086164E-2</v>
      </c>
      <c r="Q608" s="36">
        <f t="shared" si="138"/>
        <v>2.621623196827793E-2</v>
      </c>
      <c r="R608" s="36">
        <f t="shared" si="139"/>
        <v>7.054891750003114E-5</v>
      </c>
      <c r="S608" s="36">
        <f t="shared" si="140"/>
        <v>4.9581814150836804E-4</v>
      </c>
      <c r="T608" s="36">
        <f t="shared" si="141"/>
        <v>1.3461244801628042E-2</v>
      </c>
      <c r="U608" s="36">
        <f t="shared" si="142"/>
        <v>5.3954128739153425E-3</v>
      </c>
      <c r="V608" s="36">
        <f t="shared" si="143"/>
        <v>1.1258636034857643E-2</v>
      </c>
      <c r="W608" s="36">
        <f t="shared" si="144"/>
        <v>-7.3724344498260347E-3</v>
      </c>
      <c r="X608" s="36">
        <f t="shared" si="145"/>
        <v>-1.6533066372897156E-3</v>
      </c>
      <c r="Y608" s="36">
        <f t="shared" si="146"/>
        <v>1.3226289631784295E-2</v>
      </c>
      <c r="Z608" s="36">
        <f t="shared" si="147"/>
        <v>-1.084889141081135E-3</v>
      </c>
      <c r="AA608" s="46">
        <f t="shared" si="148"/>
        <v>2.6769344080729618E-2</v>
      </c>
      <c r="AB608" s="41">
        <f t="shared" si="135"/>
        <v>1026769.3440807296</v>
      </c>
      <c r="AC608" s="41">
        <f t="shared" si="136"/>
        <v>26769.344080729643</v>
      </c>
      <c r="AD608" s="98">
        <v>-1653.5822603749111</v>
      </c>
      <c r="AE608">
        <f t="shared" si="149"/>
        <v>1008028.5733430448</v>
      </c>
    </row>
    <row r="609" spans="2:31">
      <c r="B609" s="112">
        <v>44341</v>
      </c>
      <c r="C609">
        <v>52.186152999999997</v>
      </c>
      <c r="D609">
        <v>327.44259599999998</v>
      </c>
      <c r="E609">
        <v>45.503086000000003</v>
      </c>
      <c r="F609">
        <v>55.074795000000002</v>
      </c>
      <c r="G609">
        <v>78.807525999999996</v>
      </c>
      <c r="H609">
        <v>149.653244</v>
      </c>
      <c r="I609">
        <v>235.34172100000001</v>
      </c>
      <c r="J609">
        <v>70.462990000000005</v>
      </c>
      <c r="K609">
        <v>396.05371100000002</v>
      </c>
      <c r="L609">
        <v>124.936768</v>
      </c>
      <c r="M609">
        <v>347.25622600000003</v>
      </c>
      <c r="O609" s="33">
        <v>604</v>
      </c>
      <c r="P609" s="36">
        <f t="shared" si="137"/>
        <v>-2.2907633172497034E-2</v>
      </c>
      <c r="Q609" s="36">
        <f t="shared" si="138"/>
        <v>9.6871676252974596E-3</v>
      </c>
      <c r="R609" s="36">
        <f t="shared" si="139"/>
        <v>4.0830589753311315E-3</v>
      </c>
      <c r="S609" s="36">
        <f t="shared" si="140"/>
        <v>6.2580753113520614E-3</v>
      </c>
      <c r="T609" s="36">
        <f t="shared" si="141"/>
        <v>-2.2057264350523215E-2</v>
      </c>
      <c r="U609" s="36">
        <f t="shared" si="142"/>
        <v>-1.0387480792024586E-2</v>
      </c>
      <c r="V609" s="36">
        <f t="shared" si="143"/>
        <v>2.3311972950469865E-3</v>
      </c>
      <c r="W609" s="36">
        <f t="shared" si="144"/>
        <v>-7.2988744554029613E-3</v>
      </c>
      <c r="X609" s="36">
        <f t="shared" si="145"/>
        <v>5.0970764544460223E-3</v>
      </c>
      <c r="Y609" s="36">
        <f t="shared" si="146"/>
        <v>-1.5746847241938353E-3</v>
      </c>
      <c r="Z609" s="36">
        <f t="shared" si="147"/>
        <v>3.6942568171694631E-3</v>
      </c>
      <c r="AA609" s="46">
        <f t="shared" si="148"/>
        <v>-3.0978820021984359E-2</v>
      </c>
      <c r="AB609" s="41">
        <f t="shared" si="135"/>
        <v>969021.1799780156</v>
      </c>
      <c r="AC609" s="41">
        <f t="shared" si="136"/>
        <v>-30978.8200219844</v>
      </c>
      <c r="AD609" s="98">
        <v>-1577.6287326855818</v>
      </c>
      <c r="AE609">
        <f t="shared" si="149"/>
        <v>977049.75332106045</v>
      </c>
    </row>
    <row r="610" spans="2:31">
      <c r="B610" s="112">
        <v>44342</v>
      </c>
      <c r="C610">
        <v>52.795261000000004</v>
      </c>
      <c r="D610">
        <v>327.31271400000003</v>
      </c>
      <c r="E610">
        <v>45.448734000000002</v>
      </c>
      <c r="F610">
        <v>54.912041000000002</v>
      </c>
      <c r="G610">
        <v>78.949264999999997</v>
      </c>
      <c r="H610">
        <v>149.63473500000001</v>
      </c>
      <c r="I610">
        <v>236.35420199999999</v>
      </c>
      <c r="J610">
        <v>70.635040000000004</v>
      </c>
      <c r="K610">
        <v>396.20712300000002</v>
      </c>
      <c r="L610">
        <v>124.88752700000001</v>
      </c>
      <c r="M610">
        <v>344.41613799999999</v>
      </c>
      <c r="O610" s="33">
        <v>605</v>
      </c>
      <c r="P610" s="36">
        <f t="shared" si="137"/>
        <v>1.1604241396697697E-2</v>
      </c>
      <c r="Q610" s="36">
        <f t="shared" si="138"/>
        <v>-3.9673447384044658E-4</v>
      </c>
      <c r="R610" s="36">
        <f t="shared" si="139"/>
        <v>-1.1951823827159812E-3</v>
      </c>
      <c r="S610" s="36">
        <f t="shared" si="140"/>
        <v>-2.9595199700728297E-3</v>
      </c>
      <c r="T610" s="36">
        <f t="shared" si="141"/>
        <v>1.7969310511538495E-3</v>
      </c>
      <c r="U610" s="36">
        <f t="shared" si="142"/>
        <v>-1.2368689237321522E-4</v>
      </c>
      <c r="V610" s="36">
        <f t="shared" si="143"/>
        <v>4.2929459661650024E-3</v>
      </c>
      <c r="W610" s="36">
        <f t="shared" si="144"/>
        <v>2.4387312178770246E-3</v>
      </c>
      <c r="X610" s="36">
        <f t="shared" si="145"/>
        <v>3.8727650120712342E-4</v>
      </c>
      <c r="Y610" s="36">
        <f t="shared" si="146"/>
        <v>-3.942050603017862E-4</v>
      </c>
      <c r="Z610" s="36">
        <f t="shared" si="147"/>
        <v>-8.2122811593099958E-3</v>
      </c>
      <c r="AA610" s="46">
        <f t="shared" si="148"/>
        <v>1.6780784541852986E-2</v>
      </c>
      <c r="AB610" s="41">
        <f t="shared" si="135"/>
        <v>1016780.784541853</v>
      </c>
      <c r="AC610" s="41">
        <f t="shared" si="136"/>
        <v>16780.784541853005</v>
      </c>
      <c r="AD610" s="98">
        <v>-1532.9631512956694</v>
      </c>
      <c r="AE610">
        <f t="shared" si="149"/>
        <v>993830.53786291345</v>
      </c>
    </row>
    <row r="611" spans="2:31">
      <c r="B611" s="112">
        <v>44343</v>
      </c>
      <c r="C611">
        <v>52.454880000000003</v>
      </c>
      <c r="D611">
        <v>332.39730800000001</v>
      </c>
      <c r="E611">
        <v>45.295292000000003</v>
      </c>
      <c r="F611">
        <v>53.836047999999998</v>
      </c>
      <c r="G611">
        <v>80.343322999999998</v>
      </c>
      <c r="H611">
        <v>151.96482800000001</v>
      </c>
      <c r="I611">
        <v>236.02908300000001</v>
      </c>
      <c r="J611">
        <v>69.611739999999998</v>
      </c>
      <c r="K611">
        <v>395.71814000000001</v>
      </c>
      <c r="L611">
        <v>123.34180499999999</v>
      </c>
      <c r="M611">
        <v>348.71963499999998</v>
      </c>
      <c r="O611" s="33">
        <v>606</v>
      </c>
      <c r="P611" s="36">
        <f t="shared" si="137"/>
        <v>-6.4680613905427177E-3</v>
      </c>
      <c r="Q611" s="36">
        <f t="shared" si="138"/>
        <v>1.5414938423279477E-2</v>
      </c>
      <c r="R611" s="36">
        <f t="shared" si="139"/>
        <v>-3.3818677219226993E-3</v>
      </c>
      <c r="S611" s="36">
        <f t="shared" si="140"/>
        <v>-1.9789370546629739E-2</v>
      </c>
      <c r="T611" s="36">
        <f t="shared" si="141"/>
        <v>1.7503558819846412E-2</v>
      </c>
      <c r="U611" s="36">
        <f t="shared" si="142"/>
        <v>1.5451874915245616E-2</v>
      </c>
      <c r="V611" s="36">
        <f t="shared" si="143"/>
        <v>-1.3765053153197665E-3</v>
      </c>
      <c r="W611" s="36">
        <f t="shared" si="144"/>
        <v>-1.4593107378233827E-2</v>
      </c>
      <c r="X611" s="36">
        <f t="shared" si="145"/>
        <v>-1.2349222457952232E-3</v>
      </c>
      <c r="Y611" s="36">
        <f t="shared" si="146"/>
        <v>-1.2454144453333545E-2</v>
      </c>
      <c r="Z611" s="36">
        <f t="shared" si="147"/>
        <v>1.241763148451293E-2</v>
      </c>
      <c r="AA611" s="46">
        <f t="shared" si="148"/>
        <v>1.6334823296178736E-2</v>
      </c>
      <c r="AB611" s="41">
        <f t="shared" si="135"/>
        <v>1016334.8232961787</v>
      </c>
      <c r="AC611" s="41">
        <f t="shared" si="136"/>
        <v>16334.823296178714</v>
      </c>
      <c r="AD611" s="98">
        <v>-1495.0929828085937</v>
      </c>
      <c r="AE611">
        <f t="shared" si="149"/>
        <v>1010165.3611590922</v>
      </c>
    </row>
    <row r="612" spans="2:31">
      <c r="B612" s="112">
        <v>44344</v>
      </c>
      <c r="C612">
        <v>52.284691000000002</v>
      </c>
      <c r="D612">
        <v>328.38159200000001</v>
      </c>
      <c r="E612">
        <v>45.403979999999997</v>
      </c>
      <c r="F612">
        <v>54.224857</v>
      </c>
      <c r="G612">
        <v>80.220032000000003</v>
      </c>
      <c r="H612">
        <v>151.863113</v>
      </c>
      <c r="I612">
        <v>237.28303500000001</v>
      </c>
      <c r="J612">
        <v>69.946815000000001</v>
      </c>
      <c r="K612">
        <v>394.97018400000002</v>
      </c>
      <c r="L612">
        <v>122.682182</v>
      </c>
      <c r="M612">
        <v>347.65103099999999</v>
      </c>
      <c r="O612" s="33">
        <v>607</v>
      </c>
      <c r="P612" s="36">
        <f t="shared" si="137"/>
        <v>-3.2497583893957129E-3</v>
      </c>
      <c r="Q612" s="36">
        <f t="shared" si="138"/>
        <v>-1.2154641858172249E-2</v>
      </c>
      <c r="R612" s="36">
        <f t="shared" si="139"/>
        <v>2.3966686750363751E-3</v>
      </c>
      <c r="S612" s="36">
        <f t="shared" si="140"/>
        <v>7.1961395817063175E-3</v>
      </c>
      <c r="T612" s="36">
        <f t="shared" si="141"/>
        <v>-1.5357305436410193E-3</v>
      </c>
      <c r="U612" s="36">
        <f t="shared" si="142"/>
        <v>-6.695566146101389E-4</v>
      </c>
      <c r="V612" s="36">
        <f t="shared" si="143"/>
        <v>5.298638619615997E-3</v>
      </c>
      <c r="W612" s="36">
        <f t="shared" si="144"/>
        <v>4.8019362748904599E-3</v>
      </c>
      <c r="X612" s="36">
        <f t="shared" si="145"/>
        <v>-1.8919116430469005E-3</v>
      </c>
      <c r="Y612" s="36">
        <f t="shared" si="146"/>
        <v>-5.3622786022700436E-3</v>
      </c>
      <c r="Z612" s="36">
        <f t="shared" si="147"/>
        <v>-3.0690690775921972E-3</v>
      </c>
      <c r="AA612" s="46">
        <f t="shared" si="148"/>
        <v>-6.1965637886173333E-6</v>
      </c>
      <c r="AB612" s="41">
        <f t="shared" si="135"/>
        <v>999993.80343621143</v>
      </c>
      <c r="AC612" s="41">
        <f t="shared" si="136"/>
        <v>-6.1965637885732576</v>
      </c>
      <c r="AD612" s="98">
        <v>-1425.4488568163943</v>
      </c>
      <c r="AE612">
        <f t="shared" si="149"/>
        <v>1010159.1645953036</v>
      </c>
    </row>
    <row r="613" spans="2:31">
      <c r="B613" s="112">
        <v>44348</v>
      </c>
      <c r="C613">
        <v>54.156798999999999</v>
      </c>
      <c r="D613">
        <v>328.781158</v>
      </c>
      <c r="E613">
        <v>45.285705999999998</v>
      </c>
      <c r="F613">
        <v>54.233893999999999</v>
      </c>
      <c r="G613">
        <v>81.016647000000006</v>
      </c>
      <c r="H613">
        <v>153.53671299999999</v>
      </c>
      <c r="I613">
        <v>240.171753</v>
      </c>
      <c r="J613">
        <v>69.213295000000002</v>
      </c>
      <c r="K613">
        <v>389.98419200000001</v>
      </c>
      <c r="L613">
        <v>122.357277</v>
      </c>
      <c r="M613">
        <v>351.03024299999998</v>
      </c>
      <c r="O613" s="33">
        <v>608</v>
      </c>
      <c r="P613" s="36">
        <f t="shared" si="137"/>
        <v>3.5179911082313463E-2</v>
      </c>
      <c r="Q613" s="36">
        <f t="shared" si="138"/>
        <v>1.2160337731796005E-3</v>
      </c>
      <c r="R613" s="36">
        <f t="shared" si="139"/>
        <v>-2.608324546520394E-3</v>
      </c>
      <c r="S613" s="36">
        <f t="shared" si="140"/>
        <v>1.6664399944839133E-4</v>
      </c>
      <c r="T613" s="36">
        <f t="shared" si="141"/>
        <v>9.8813928300757019E-3</v>
      </c>
      <c r="U613" s="36">
        <f t="shared" si="142"/>
        <v>1.0960168349540916E-2</v>
      </c>
      <c r="V613" s="36">
        <f t="shared" si="143"/>
        <v>1.2100635792073215E-2</v>
      </c>
      <c r="W613" s="36">
        <f t="shared" si="144"/>
        <v>-1.0542199104047389E-2</v>
      </c>
      <c r="X613" s="36">
        <f t="shared" si="145"/>
        <v>-1.270407353893092E-2</v>
      </c>
      <c r="Y613" s="36">
        <f t="shared" si="146"/>
        <v>-2.6518601675831707E-3</v>
      </c>
      <c r="Z613" s="36">
        <f t="shared" si="147"/>
        <v>9.673189980284708E-3</v>
      </c>
      <c r="AA613" s="46">
        <f t="shared" si="148"/>
        <v>2.8176290189171869E-2</v>
      </c>
      <c r="AB613" s="41">
        <f t="shared" si="135"/>
        <v>1028176.2901891719</v>
      </c>
      <c r="AC613" s="41">
        <f t="shared" si="136"/>
        <v>28176.290189171908</v>
      </c>
      <c r="AD613" s="98">
        <v>-1356.9060873949202</v>
      </c>
      <c r="AE613">
        <f t="shared" si="149"/>
        <v>1038335.4547844755</v>
      </c>
    </row>
    <row r="614" spans="2:31">
      <c r="B614" s="112">
        <v>44349</v>
      </c>
      <c r="C614">
        <v>54.586753999999999</v>
      </c>
      <c r="D614">
        <v>328.80111699999998</v>
      </c>
      <c r="E614">
        <v>45.186599999999999</v>
      </c>
      <c r="F614">
        <v>54.640780999999997</v>
      </c>
      <c r="G614">
        <v>80.257964999999999</v>
      </c>
      <c r="H614">
        <v>153.545975</v>
      </c>
      <c r="I614">
        <v>244.22151199999999</v>
      </c>
      <c r="J614">
        <v>69.539299</v>
      </c>
      <c r="K614">
        <v>389.15002399999997</v>
      </c>
      <c r="L614">
        <v>123.125229</v>
      </c>
      <c r="M614">
        <v>343.42443800000001</v>
      </c>
      <c r="O614" s="33">
        <v>609</v>
      </c>
      <c r="P614" s="36">
        <f t="shared" si="137"/>
        <v>7.9077283873408184E-3</v>
      </c>
      <c r="Q614" s="36">
        <f t="shared" si="138"/>
        <v>6.070419098846376E-5</v>
      </c>
      <c r="R614" s="36">
        <f t="shared" si="139"/>
        <v>-2.190859148461908E-3</v>
      </c>
      <c r="S614" s="36">
        <f t="shared" si="140"/>
        <v>7.4744451692881717E-3</v>
      </c>
      <c r="T614" s="36">
        <f t="shared" si="141"/>
        <v>-9.4086426535331252E-3</v>
      </c>
      <c r="U614" s="36">
        <f t="shared" si="142"/>
        <v>6.0322514845450712E-5</v>
      </c>
      <c r="V614" s="36">
        <f t="shared" si="143"/>
        <v>1.6721344629269299E-2</v>
      </c>
      <c r="W614" s="36">
        <f t="shared" si="144"/>
        <v>4.6990775521395965E-3</v>
      </c>
      <c r="X614" s="36">
        <f t="shared" si="145"/>
        <v>-2.1412698905890325E-3</v>
      </c>
      <c r="Y614" s="36">
        <f t="shared" si="146"/>
        <v>6.2566943584986372E-3</v>
      </c>
      <c r="Z614" s="36">
        <f t="shared" si="147"/>
        <v>-2.1905271393618433E-2</v>
      </c>
      <c r="AA614" s="46">
        <f t="shared" si="148"/>
        <v>2.3035722240956742E-2</v>
      </c>
      <c r="AB614" s="41">
        <f t="shared" si="135"/>
        <v>1023035.7222409567</v>
      </c>
      <c r="AC614" s="41">
        <f t="shared" si="136"/>
        <v>23035.722240956733</v>
      </c>
      <c r="AD614" s="98">
        <v>-1325.6497845696285</v>
      </c>
      <c r="AE614">
        <f t="shared" si="149"/>
        <v>1061371.1770254322</v>
      </c>
    </row>
    <row r="615" spans="2:31">
      <c r="B615" s="112">
        <v>44350</v>
      </c>
      <c r="C615">
        <v>54.801743000000002</v>
      </c>
      <c r="D615">
        <v>325.69442700000002</v>
      </c>
      <c r="E615">
        <v>45.266520999999997</v>
      </c>
      <c r="F615">
        <v>54.713123000000003</v>
      </c>
      <c r="G615">
        <v>80.959739999999996</v>
      </c>
      <c r="H615">
        <v>153.64767499999999</v>
      </c>
      <c r="I615">
        <v>244.61161799999999</v>
      </c>
      <c r="J615">
        <v>69.964950999999999</v>
      </c>
      <c r="K615">
        <v>391.17321800000002</v>
      </c>
      <c r="L615">
        <v>121.628716</v>
      </c>
      <c r="M615">
        <v>345.54257200000001</v>
      </c>
      <c r="O615" s="33">
        <v>610</v>
      </c>
      <c r="P615" s="36">
        <f t="shared" si="137"/>
        <v>3.9307474315541909E-3</v>
      </c>
      <c r="Q615" s="36">
        <f t="shared" si="138"/>
        <v>-9.4934590805996442E-3</v>
      </c>
      <c r="R615" s="36">
        <f t="shared" si="139"/>
        <v>1.7671257755199803E-3</v>
      </c>
      <c r="S615" s="36">
        <f t="shared" si="140"/>
        <v>1.3230805285771264E-3</v>
      </c>
      <c r="T615" s="36">
        <f t="shared" si="141"/>
        <v>8.7059846501613587E-3</v>
      </c>
      <c r="U615" s="36">
        <f t="shared" si="142"/>
        <v>6.6212308565296826E-4</v>
      </c>
      <c r="V615" s="36">
        <f t="shared" si="143"/>
        <v>1.5960705560784903E-3</v>
      </c>
      <c r="W615" s="36">
        <f t="shared" si="144"/>
        <v>6.1023706575417704E-3</v>
      </c>
      <c r="X615" s="36">
        <f t="shared" si="145"/>
        <v>5.1855395936249169E-3</v>
      </c>
      <c r="Y615" s="36">
        <f t="shared" si="146"/>
        <v>-1.2228866420477349E-2</v>
      </c>
      <c r="Z615" s="36">
        <f t="shared" si="147"/>
        <v>6.1487433871802739E-3</v>
      </c>
      <c r="AA615" s="46">
        <f t="shared" si="148"/>
        <v>3.3107779426026591E-3</v>
      </c>
      <c r="AB615" s="41">
        <f t="shared" si="135"/>
        <v>1003310.7779426026</v>
      </c>
      <c r="AC615" s="41">
        <f t="shared" si="136"/>
        <v>3310.7779426026391</v>
      </c>
      <c r="AD615" s="98">
        <v>-1304.7026780936867</v>
      </c>
      <c r="AE615">
        <f t="shared" si="149"/>
        <v>1064681.9549680348</v>
      </c>
    </row>
    <row r="616" spans="2:31">
      <c r="B616" s="112">
        <v>44351</v>
      </c>
      <c r="C616">
        <v>55.043582999999998</v>
      </c>
      <c r="D616">
        <v>329.99987800000002</v>
      </c>
      <c r="E616">
        <v>45.346435999999997</v>
      </c>
      <c r="F616">
        <v>54.803534999999997</v>
      </c>
      <c r="G616">
        <v>81.149413999999993</v>
      </c>
      <c r="H616">
        <v>153.897324</v>
      </c>
      <c r="I616">
        <v>246.40429700000001</v>
      </c>
      <c r="J616">
        <v>69.946815000000001</v>
      </c>
      <c r="K616">
        <v>388.948578</v>
      </c>
      <c r="L616">
        <v>123.94239</v>
      </c>
      <c r="M616">
        <v>343.35708599999998</v>
      </c>
      <c r="O616" s="33">
        <v>611</v>
      </c>
      <c r="P616" s="36">
        <f t="shared" si="137"/>
        <v>4.4032895992685518E-3</v>
      </c>
      <c r="Q616" s="36">
        <f t="shared" si="138"/>
        <v>1.3132683465886776E-2</v>
      </c>
      <c r="R616" s="36">
        <f t="shared" si="139"/>
        <v>1.7638762350442017E-3</v>
      </c>
      <c r="S616" s="36">
        <f t="shared" si="140"/>
        <v>1.6511099259406325E-3</v>
      </c>
      <c r="T616" s="36">
        <f t="shared" si="141"/>
        <v>2.34007866766187E-3</v>
      </c>
      <c r="U616" s="36">
        <f t="shared" si="142"/>
        <v>1.6234961104611323E-3</v>
      </c>
      <c r="V616" s="36">
        <f t="shared" si="143"/>
        <v>7.3019505497557086E-3</v>
      </c>
      <c r="W616" s="36">
        <f t="shared" si="144"/>
        <v>-2.5924910563383379E-4</v>
      </c>
      <c r="X616" s="36">
        <f t="shared" si="145"/>
        <v>-5.7033300227117322E-3</v>
      </c>
      <c r="Y616" s="36">
        <f t="shared" si="146"/>
        <v>1.8843767903799522E-2</v>
      </c>
      <c r="Z616" s="36">
        <f t="shared" si="147"/>
        <v>-6.3448814539811566E-3</v>
      </c>
      <c r="AA616" s="46">
        <f t="shared" si="148"/>
        <v>1.4025082572064664E-2</v>
      </c>
      <c r="AB616" s="41">
        <f t="shared" si="135"/>
        <v>1014025.0825720647</v>
      </c>
      <c r="AC616" s="41">
        <f t="shared" si="136"/>
        <v>14025.082572064712</v>
      </c>
      <c r="AD616" s="98">
        <v>-1288.8036818273831</v>
      </c>
      <c r="AE616">
        <f t="shared" si="149"/>
        <v>1078707.0375400996</v>
      </c>
    </row>
    <row r="617" spans="2:31">
      <c r="B617" s="112">
        <v>44354</v>
      </c>
      <c r="C617">
        <v>54.685290999999999</v>
      </c>
      <c r="D617">
        <v>336.22323599999999</v>
      </c>
      <c r="E617">
        <v>45.042746999999999</v>
      </c>
      <c r="F617">
        <v>54.857787999999999</v>
      </c>
      <c r="G617">
        <v>80.580421000000001</v>
      </c>
      <c r="H617">
        <v>153.17610199999999</v>
      </c>
      <c r="I617">
        <v>249.515961</v>
      </c>
      <c r="J617">
        <v>70.010208000000006</v>
      </c>
      <c r="K617">
        <v>383.780396</v>
      </c>
      <c r="L617">
        <v>123.952225</v>
      </c>
      <c r="M617">
        <v>342.192139</v>
      </c>
      <c r="O617" s="33">
        <v>612</v>
      </c>
      <c r="P617" s="36">
        <f t="shared" si="137"/>
        <v>-6.5305194576122062E-3</v>
      </c>
      <c r="Q617" s="36">
        <f t="shared" si="138"/>
        <v>1.8683047445634302E-2</v>
      </c>
      <c r="R617" s="36">
        <f t="shared" si="139"/>
        <v>-6.7196125162408598E-3</v>
      </c>
      <c r="S617" s="36">
        <f t="shared" si="140"/>
        <v>9.89464707193498E-4</v>
      </c>
      <c r="T617" s="36">
        <f t="shared" si="141"/>
        <v>-7.0363683681627818E-3</v>
      </c>
      <c r="U617" s="36">
        <f t="shared" si="142"/>
        <v>-4.6973998080864898E-3</v>
      </c>
      <c r="V617" s="36">
        <f t="shared" si="143"/>
        <v>1.2549214458661957E-2</v>
      </c>
      <c r="W617" s="36">
        <f t="shared" si="144"/>
        <v>9.0589243721262498E-4</v>
      </c>
      <c r="X617" s="36">
        <f t="shared" si="145"/>
        <v>-1.3376641066962224E-2</v>
      </c>
      <c r="Y617" s="36">
        <f t="shared" si="146"/>
        <v>7.9348234370823828E-5</v>
      </c>
      <c r="Z617" s="36">
        <f t="shared" si="147"/>
        <v>-3.3985834388394922E-3</v>
      </c>
      <c r="AA617" s="46">
        <f t="shared" si="148"/>
        <v>2.502137039464575E-3</v>
      </c>
      <c r="AB617" s="41">
        <f t="shared" si="135"/>
        <v>1002502.1370394645</v>
      </c>
      <c r="AC617" s="41">
        <f t="shared" si="136"/>
        <v>2502.1370394645492</v>
      </c>
      <c r="AD617" s="98">
        <v>-1086.2641869647196</v>
      </c>
      <c r="AE617">
        <f t="shared" si="149"/>
        <v>1081209.174579564</v>
      </c>
    </row>
    <row r="618" spans="2:31">
      <c r="B618" s="112">
        <v>44355</v>
      </c>
      <c r="C618">
        <v>55.652695000000001</v>
      </c>
      <c r="D618">
        <v>333.326324</v>
      </c>
      <c r="E618">
        <v>44.700690999999999</v>
      </c>
      <c r="F618">
        <v>54.613663000000003</v>
      </c>
      <c r="G618">
        <v>80.466599000000002</v>
      </c>
      <c r="H618">
        <v>152.565842</v>
      </c>
      <c r="I618">
        <v>247.09167500000001</v>
      </c>
      <c r="J618">
        <v>69.086517000000001</v>
      </c>
      <c r="K618">
        <v>385.20910600000002</v>
      </c>
      <c r="L618">
        <v>124.77922100000001</v>
      </c>
      <c r="M618">
        <v>343.29925500000002</v>
      </c>
      <c r="O618" s="33">
        <v>613</v>
      </c>
      <c r="P618" s="36">
        <f t="shared" si="137"/>
        <v>1.7535734062776882E-2</v>
      </c>
      <c r="Q618" s="36">
        <f t="shared" si="138"/>
        <v>-8.6533701161864776E-3</v>
      </c>
      <c r="R618" s="36">
        <f t="shared" si="139"/>
        <v>-7.6230120894968268E-3</v>
      </c>
      <c r="S618" s="36">
        <f t="shared" si="140"/>
        <v>-4.4600743381594818E-3</v>
      </c>
      <c r="T618" s="36">
        <f t="shared" si="141"/>
        <v>-1.4135253039996827E-3</v>
      </c>
      <c r="U618" s="36">
        <f t="shared" si="142"/>
        <v>-3.9919992817734652E-3</v>
      </c>
      <c r="V618" s="36">
        <f t="shared" si="143"/>
        <v>-9.7634634757632587E-3</v>
      </c>
      <c r="W618" s="36">
        <f t="shared" si="144"/>
        <v>-1.3281471264312396E-2</v>
      </c>
      <c r="X618" s="36">
        <f t="shared" si="145"/>
        <v>3.7158157300402695E-3</v>
      </c>
      <c r="Y618" s="36">
        <f t="shared" si="146"/>
        <v>6.6497345688009482E-3</v>
      </c>
      <c r="Z618" s="36">
        <f t="shared" si="147"/>
        <v>3.23014109968485E-3</v>
      </c>
      <c r="AA618" s="46">
        <f t="shared" si="148"/>
        <v>-2.1905737319677897E-3</v>
      </c>
      <c r="AB618" s="41">
        <f t="shared" si="135"/>
        <v>997809.42626803217</v>
      </c>
      <c r="AC618" s="41">
        <f t="shared" si="136"/>
        <v>-2190.5737319678301</v>
      </c>
      <c r="AD618" s="98">
        <v>-1026.5474329786375</v>
      </c>
      <c r="AE618">
        <f t="shared" si="149"/>
        <v>1079018.6008475963</v>
      </c>
    </row>
    <row r="619" spans="2:31">
      <c r="B619" s="112">
        <v>44356</v>
      </c>
      <c r="C619">
        <v>56.118481000000003</v>
      </c>
      <c r="D619">
        <v>329.89996300000001</v>
      </c>
      <c r="E619">
        <v>44.460934000000002</v>
      </c>
      <c r="F619">
        <v>54.197727</v>
      </c>
      <c r="G619">
        <v>79.821731999999997</v>
      </c>
      <c r="H619">
        <v>150.66108700000001</v>
      </c>
      <c r="I619">
        <v>248.01121499999999</v>
      </c>
      <c r="J619">
        <v>69.620804000000007</v>
      </c>
      <c r="K619">
        <v>384.59545900000001</v>
      </c>
      <c r="L619">
        <v>125.16319300000001</v>
      </c>
      <c r="M619">
        <v>336.51190200000002</v>
      </c>
      <c r="O619" s="33">
        <v>614</v>
      </c>
      <c r="P619" s="36">
        <f t="shared" si="137"/>
        <v>8.334683646727209E-3</v>
      </c>
      <c r="Q619" s="36">
        <f t="shared" si="138"/>
        <v>-1.0332496013604923E-2</v>
      </c>
      <c r="R619" s="36">
        <f t="shared" si="139"/>
        <v>-5.3780441502989723E-3</v>
      </c>
      <c r="S619" s="36">
        <f t="shared" si="140"/>
        <v>-7.6451192449316684E-3</v>
      </c>
      <c r="T619" s="36">
        <f t="shared" si="141"/>
        <v>-8.0463808595253369E-3</v>
      </c>
      <c r="U619" s="36">
        <f t="shared" si="142"/>
        <v>-1.2563396397036512E-2</v>
      </c>
      <c r="V619" s="36">
        <f t="shared" si="143"/>
        <v>3.714545303121796E-3</v>
      </c>
      <c r="W619" s="36">
        <f t="shared" si="144"/>
        <v>7.7038419977185184E-3</v>
      </c>
      <c r="X619" s="36">
        <f t="shared" si="145"/>
        <v>-1.5942932995706429E-3</v>
      </c>
      <c r="Y619" s="36">
        <f t="shared" si="146"/>
        <v>3.0724861452559524E-3</v>
      </c>
      <c r="Z619" s="36">
        <f t="shared" si="147"/>
        <v>-1.9969011903267945E-2</v>
      </c>
      <c r="AA619" s="46">
        <f t="shared" si="148"/>
        <v>1.4151483695561608E-2</v>
      </c>
      <c r="AB619" s="41">
        <f t="shared" si="135"/>
        <v>1014151.4836955616</v>
      </c>
      <c r="AC619" s="41">
        <f t="shared" si="136"/>
        <v>14151.483695561648</v>
      </c>
      <c r="AD619" s="98">
        <v>-994.29974507295992</v>
      </c>
      <c r="AE619">
        <f t="shared" si="149"/>
        <v>1093170.0845431578</v>
      </c>
    </row>
    <row r="620" spans="2:31">
      <c r="B620" s="112">
        <v>44357</v>
      </c>
      <c r="C620">
        <v>56.208061000000001</v>
      </c>
      <c r="D620">
        <v>332.10763500000002</v>
      </c>
      <c r="E620">
        <v>44.716678999999999</v>
      </c>
      <c r="F620">
        <v>54.713123000000003</v>
      </c>
      <c r="G620">
        <v>78.531989999999993</v>
      </c>
      <c r="H620">
        <v>148.31251499999999</v>
      </c>
      <c r="I620">
        <v>251.55007900000001</v>
      </c>
      <c r="J620">
        <v>69.765693999999996</v>
      </c>
      <c r="K620">
        <v>384.96939099999997</v>
      </c>
      <c r="L620">
        <v>124.158981</v>
      </c>
      <c r="M620">
        <v>328.723206</v>
      </c>
      <c r="O620" s="33">
        <v>615</v>
      </c>
      <c r="P620" s="36">
        <f t="shared" si="137"/>
        <v>1.5949929089952878E-3</v>
      </c>
      <c r="Q620" s="36">
        <f t="shared" si="138"/>
        <v>6.669652102336587E-3</v>
      </c>
      <c r="R620" s="36">
        <f t="shared" si="139"/>
        <v>5.7356480514287531E-3</v>
      </c>
      <c r="S620" s="36">
        <f t="shared" si="140"/>
        <v>9.4646189499568815E-3</v>
      </c>
      <c r="T620" s="36">
        <f t="shared" si="141"/>
        <v>-1.6289740507654794E-2</v>
      </c>
      <c r="U620" s="36">
        <f t="shared" si="142"/>
        <v>-1.5711221958758126E-2</v>
      </c>
      <c r="V620" s="36">
        <f t="shared" si="143"/>
        <v>1.4168124073448351E-2</v>
      </c>
      <c r="W620" s="36">
        <f t="shared" si="144"/>
        <v>2.0789682539532075E-3</v>
      </c>
      <c r="X620" s="36">
        <f t="shared" si="145"/>
        <v>9.7180121838548808E-4</v>
      </c>
      <c r="Y620" s="36">
        <f t="shared" si="146"/>
        <v>-8.0555805715824755E-3</v>
      </c>
      <c r="Z620" s="36">
        <f t="shared" si="147"/>
        <v>-2.3417440935565609E-2</v>
      </c>
      <c r="AA620" s="46">
        <f t="shared" si="148"/>
        <v>7.8757951205218994E-3</v>
      </c>
      <c r="AB620" s="41">
        <f t="shared" si="135"/>
        <v>1007875.7951205219</v>
      </c>
      <c r="AC620" s="41">
        <f t="shared" si="136"/>
        <v>7875.7951205219142</v>
      </c>
      <c r="AD620" s="98">
        <v>-945.3416986472439</v>
      </c>
      <c r="AE620">
        <f t="shared" si="149"/>
        <v>1101045.8796636797</v>
      </c>
    </row>
    <row r="621" spans="2:31">
      <c r="B621" s="112">
        <v>44358</v>
      </c>
      <c r="C621">
        <v>55.688526000000003</v>
      </c>
      <c r="D621">
        <v>330.908905</v>
      </c>
      <c r="E621">
        <v>44.994796999999998</v>
      </c>
      <c r="F621">
        <v>54.586533000000003</v>
      </c>
      <c r="G621">
        <v>78.266457000000003</v>
      </c>
      <c r="H621">
        <v>148.21077</v>
      </c>
      <c r="I621">
        <v>249.255844</v>
      </c>
      <c r="J621">
        <v>69.937743999999995</v>
      </c>
      <c r="K621">
        <v>381.517517</v>
      </c>
      <c r="L621">
        <v>125.37979900000001</v>
      </c>
      <c r="M621">
        <v>328.84835800000002</v>
      </c>
      <c r="O621" s="33">
        <v>616</v>
      </c>
      <c r="P621" s="36">
        <f t="shared" si="137"/>
        <v>-9.2860514739222591E-3</v>
      </c>
      <c r="Q621" s="36">
        <f t="shared" si="138"/>
        <v>-3.6159921625962591E-3</v>
      </c>
      <c r="R621" s="36">
        <f t="shared" si="139"/>
        <v>6.2002968491880212E-3</v>
      </c>
      <c r="S621" s="36">
        <f t="shared" si="140"/>
        <v>-2.3163852702891177E-3</v>
      </c>
      <c r="T621" s="36">
        <f t="shared" si="141"/>
        <v>-3.3869372932625618E-3</v>
      </c>
      <c r="U621" s="36">
        <f t="shared" si="142"/>
        <v>-6.8625304750010677E-4</v>
      </c>
      <c r="V621" s="36">
        <f t="shared" si="143"/>
        <v>-9.162236084046857E-3</v>
      </c>
      <c r="W621" s="36">
        <f t="shared" si="144"/>
        <v>2.4630759191756448E-3</v>
      </c>
      <c r="X621" s="36">
        <f t="shared" si="145"/>
        <v>-9.0070614401023992E-3</v>
      </c>
      <c r="Y621" s="36">
        <f t="shared" si="146"/>
        <v>9.7846734688741104E-3</v>
      </c>
      <c r="Z621" s="36">
        <f t="shared" si="147"/>
        <v>3.8064906806439813E-4</v>
      </c>
      <c r="AA621" s="46">
        <f t="shared" si="148"/>
        <v>-1.3730423871859411E-2</v>
      </c>
      <c r="AB621" s="41">
        <f t="shared" si="135"/>
        <v>986269.57612814056</v>
      </c>
      <c r="AC621" s="41">
        <f t="shared" si="136"/>
        <v>-13730.423871859442</v>
      </c>
      <c r="AD621" s="98">
        <v>-929.47166749776807</v>
      </c>
      <c r="AE621">
        <f t="shared" si="149"/>
        <v>1087315.4557918203</v>
      </c>
    </row>
    <row r="622" spans="2:31">
      <c r="B622" s="112">
        <v>44361</v>
      </c>
      <c r="C622">
        <v>55.598953000000002</v>
      </c>
      <c r="D622">
        <v>336.41305499999999</v>
      </c>
      <c r="E622">
        <v>44.934058999999998</v>
      </c>
      <c r="F622">
        <v>55.011501000000003</v>
      </c>
      <c r="G622">
        <v>77.337074000000001</v>
      </c>
      <c r="H622">
        <v>145.69577000000001</v>
      </c>
      <c r="I622">
        <v>251.66156000000001</v>
      </c>
      <c r="J622">
        <v>70.408660999999995</v>
      </c>
      <c r="K622">
        <v>382.73529100000002</v>
      </c>
      <c r="L622">
        <v>128.46137999999999</v>
      </c>
      <c r="M622">
        <v>323.04293799999999</v>
      </c>
      <c r="O622" s="33">
        <v>617</v>
      </c>
      <c r="P622" s="36">
        <f t="shared" si="137"/>
        <v>-1.6097591597474853E-3</v>
      </c>
      <c r="Q622" s="36">
        <f t="shared" si="138"/>
        <v>1.6496609293418504E-2</v>
      </c>
      <c r="R622" s="36">
        <f t="shared" si="139"/>
        <v>-1.3508013320115231E-3</v>
      </c>
      <c r="S622" s="36">
        <f t="shared" si="140"/>
        <v>7.7550684866177482E-3</v>
      </c>
      <c r="T622" s="36">
        <f t="shared" si="141"/>
        <v>-1.1945667888573357E-2</v>
      </c>
      <c r="U622" s="36">
        <f t="shared" si="142"/>
        <v>-1.7114701764626747E-2</v>
      </c>
      <c r="V622" s="36">
        <f t="shared" si="143"/>
        <v>9.6053140782099682E-3</v>
      </c>
      <c r="W622" s="36">
        <f t="shared" si="144"/>
        <v>6.7108062697839692E-3</v>
      </c>
      <c r="X622" s="36">
        <f t="shared" si="145"/>
        <v>3.1868382239200162E-3</v>
      </c>
      <c r="Y622" s="36">
        <f t="shared" si="146"/>
        <v>2.4280791697527036E-2</v>
      </c>
      <c r="Z622" s="36">
        <f t="shared" si="147"/>
        <v>-1.7811477204814945E-2</v>
      </c>
      <c r="AA622" s="46">
        <f t="shared" si="148"/>
        <v>1.8518177662819133E-3</v>
      </c>
      <c r="AB622" s="41">
        <f t="shared" si="135"/>
        <v>1001851.8177662819</v>
      </c>
      <c r="AC622" s="41">
        <f t="shared" si="136"/>
        <v>1851.8177662818925</v>
      </c>
      <c r="AD622" s="98">
        <v>-924.32308858039323</v>
      </c>
      <c r="AE622">
        <f t="shared" si="149"/>
        <v>1089167.2735581021</v>
      </c>
    </row>
    <row r="623" spans="2:31">
      <c r="B623" s="112">
        <v>44362</v>
      </c>
      <c r="C623">
        <v>57.623336999999999</v>
      </c>
      <c r="D623">
        <v>336.39309700000001</v>
      </c>
      <c r="E623">
        <v>44.755038999999996</v>
      </c>
      <c r="F623">
        <v>55.011501000000003</v>
      </c>
      <c r="G623">
        <v>77.346564999999998</v>
      </c>
      <c r="H623">
        <v>143.48585499999999</v>
      </c>
      <c r="I623">
        <v>251.22500600000001</v>
      </c>
      <c r="J623">
        <v>70.408660999999995</v>
      </c>
      <c r="K623">
        <v>383.80917399999998</v>
      </c>
      <c r="L623">
        <v>127.634384</v>
      </c>
      <c r="M623">
        <v>325.50762900000001</v>
      </c>
      <c r="O623" s="33">
        <v>618</v>
      </c>
      <c r="P623" s="36">
        <f t="shared" si="137"/>
        <v>3.5763271754233696E-2</v>
      </c>
      <c r="Q623" s="36">
        <f t="shared" si="138"/>
        <v>-5.9327638269919539E-5</v>
      </c>
      <c r="R623" s="36">
        <f t="shared" si="139"/>
        <v>-3.9920177977834847E-3</v>
      </c>
      <c r="S623" s="36">
        <f t="shared" si="140"/>
        <v>0</v>
      </c>
      <c r="T623" s="36">
        <f t="shared" si="141"/>
        <v>1.227149823117679E-4</v>
      </c>
      <c r="U623" s="36">
        <f t="shared" si="142"/>
        <v>-1.5284221609028779E-2</v>
      </c>
      <c r="V623" s="36">
        <f t="shared" si="143"/>
        <v>-1.7361931663179473E-3</v>
      </c>
      <c r="W623" s="36">
        <f t="shared" si="144"/>
        <v>0</v>
      </c>
      <c r="X623" s="36">
        <f t="shared" si="145"/>
        <v>2.8018823475479573E-3</v>
      </c>
      <c r="Y623" s="36">
        <f t="shared" si="146"/>
        <v>-6.4585127199739915E-3</v>
      </c>
      <c r="Z623" s="36">
        <f t="shared" si="147"/>
        <v>7.6006497898771222E-3</v>
      </c>
      <c r="AA623" s="46">
        <f t="shared" si="148"/>
        <v>8.9873143618526743E-4</v>
      </c>
      <c r="AB623" s="41">
        <f t="shared" si="135"/>
        <v>1000898.7314361853</v>
      </c>
      <c r="AC623" s="41">
        <f t="shared" si="136"/>
        <v>898.73143618530594</v>
      </c>
      <c r="AD623" s="98">
        <v>-905.88059455621988</v>
      </c>
      <c r="AE623">
        <f t="shared" si="149"/>
        <v>1090066.0049942874</v>
      </c>
    </row>
    <row r="624" spans="2:31">
      <c r="B624" s="112">
        <v>44363</v>
      </c>
      <c r="C624">
        <v>57.417316</v>
      </c>
      <c r="D624">
        <v>330.72906499999999</v>
      </c>
      <c r="E624">
        <v>43.843944999999998</v>
      </c>
      <c r="F624">
        <v>54.794494999999998</v>
      </c>
      <c r="G624">
        <v>76.047348</v>
      </c>
      <c r="H624">
        <v>144.49371300000001</v>
      </c>
      <c r="I624">
        <v>247.565369</v>
      </c>
      <c r="J624">
        <v>69.023124999999993</v>
      </c>
      <c r="K624">
        <v>380.90386999999998</v>
      </c>
      <c r="L624">
        <v>128.13647499999999</v>
      </c>
      <c r="M624">
        <v>324.02493299999998</v>
      </c>
      <c r="O624" s="33">
        <v>619</v>
      </c>
      <c r="P624" s="36">
        <f t="shared" si="137"/>
        <v>-3.5817115928174527E-3</v>
      </c>
      <c r="Q624" s="36">
        <f t="shared" si="138"/>
        <v>-1.6980902222840221E-2</v>
      </c>
      <c r="R624" s="36">
        <f t="shared" si="139"/>
        <v>-2.0567416828434899E-2</v>
      </c>
      <c r="S624" s="36">
        <f t="shared" si="140"/>
        <v>-3.9525397595936568E-3</v>
      </c>
      <c r="T624" s="36">
        <f t="shared" si="141"/>
        <v>-1.694002119794832E-2</v>
      </c>
      <c r="U624" s="36">
        <f t="shared" si="142"/>
        <v>6.9995390428174743E-3</v>
      </c>
      <c r="V624" s="36">
        <f t="shared" si="143"/>
        <v>-1.4674311510333412E-2</v>
      </c>
      <c r="W624" s="36">
        <f t="shared" si="144"/>
        <v>-1.987468778887469E-2</v>
      </c>
      <c r="X624" s="36">
        <f t="shared" si="145"/>
        <v>-7.5984527824789145E-3</v>
      </c>
      <c r="Y624" s="36">
        <f t="shared" si="146"/>
        <v>3.9261051623426177E-3</v>
      </c>
      <c r="Z624" s="36">
        <f t="shared" si="147"/>
        <v>-4.5654326267331076E-3</v>
      </c>
      <c r="AA624" s="46">
        <f t="shared" si="148"/>
        <v>-1.5305329500085915E-2</v>
      </c>
      <c r="AB624" s="41">
        <f t="shared" si="135"/>
        <v>984694.67049991409</v>
      </c>
      <c r="AC624" s="41">
        <f t="shared" si="136"/>
        <v>-15305.329500085907</v>
      </c>
      <c r="AD624" s="98">
        <v>-857.45808060525451</v>
      </c>
      <c r="AE624">
        <f t="shared" si="149"/>
        <v>1074760.6754942015</v>
      </c>
    </row>
    <row r="625" spans="2:31">
      <c r="B625" s="112">
        <v>44364</v>
      </c>
      <c r="C625">
        <v>55.527293999999998</v>
      </c>
      <c r="D625">
        <v>336.15335099999999</v>
      </c>
      <c r="E625">
        <v>44.026173</v>
      </c>
      <c r="F625">
        <v>55.029586999999999</v>
      </c>
      <c r="G625">
        <v>73.761848000000001</v>
      </c>
      <c r="H625">
        <v>140.323578</v>
      </c>
      <c r="I625">
        <v>251.531891</v>
      </c>
      <c r="J625">
        <v>69.077461</v>
      </c>
      <c r="K625">
        <v>380.99975599999999</v>
      </c>
      <c r="L625">
        <v>129.75109900000001</v>
      </c>
      <c r="M625">
        <v>316.14962800000001</v>
      </c>
      <c r="O625" s="33">
        <v>620</v>
      </c>
      <c r="P625" s="36">
        <f t="shared" si="137"/>
        <v>-3.3471246655237707E-2</v>
      </c>
      <c r="Q625" s="36">
        <f t="shared" si="138"/>
        <v>1.626795217792313E-2</v>
      </c>
      <c r="R625" s="36">
        <f t="shared" si="139"/>
        <v>4.147673074522607E-3</v>
      </c>
      <c r="S625" s="36">
        <f t="shared" si="140"/>
        <v>4.2812533427027686E-3</v>
      </c>
      <c r="T625" s="36">
        <f t="shared" si="141"/>
        <v>-3.0514513137973515E-2</v>
      </c>
      <c r="U625" s="36">
        <f t="shared" si="142"/>
        <v>-2.928497079690753E-2</v>
      </c>
      <c r="V625" s="36">
        <f t="shared" si="143"/>
        <v>1.5895120374202525E-2</v>
      </c>
      <c r="W625" s="36">
        <f t="shared" si="144"/>
        <v>7.8690473918523402E-4</v>
      </c>
      <c r="X625" s="36">
        <f t="shared" si="145"/>
        <v>2.5170112658371005E-4</v>
      </c>
      <c r="Y625" s="36">
        <f t="shared" si="146"/>
        <v>1.2522085287063859E-2</v>
      </c>
      <c r="Z625" s="36">
        <f t="shared" si="147"/>
        <v>-2.4604858687969019E-2</v>
      </c>
      <c r="AA625" s="46">
        <f t="shared" si="148"/>
        <v>-1.5276367382206387E-2</v>
      </c>
      <c r="AB625" s="41">
        <f t="shared" si="135"/>
        <v>984723.63261779363</v>
      </c>
      <c r="AC625" s="41">
        <f t="shared" si="136"/>
        <v>-15276.367382206372</v>
      </c>
      <c r="AD625" s="98">
        <v>-852.17518272507004</v>
      </c>
      <c r="AE625">
        <f t="shared" si="149"/>
        <v>1059484.308111995</v>
      </c>
    </row>
    <row r="626" spans="2:31">
      <c r="B626" s="112">
        <v>44365</v>
      </c>
      <c r="C626">
        <v>54.103054</v>
      </c>
      <c r="D626">
        <v>329.310608</v>
      </c>
      <c r="E626">
        <v>43.210991</v>
      </c>
      <c r="F626">
        <v>53.799877000000002</v>
      </c>
      <c r="G626">
        <v>72.481589999999997</v>
      </c>
      <c r="H626">
        <v>136.77297999999999</v>
      </c>
      <c r="I626">
        <v>248.20002700000001</v>
      </c>
      <c r="J626">
        <v>67.456467000000004</v>
      </c>
      <c r="K626">
        <v>374.71551499999998</v>
      </c>
      <c r="L626">
        <v>128.44169600000001</v>
      </c>
      <c r="M626">
        <v>316.71765099999999</v>
      </c>
      <c r="O626" s="33">
        <v>621</v>
      </c>
      <c r="P626" s="36">
        <f t="shared" si="137"/>
        <v>-2.5984048374386122E-2</v>
      </c>
      <c r="Q626" s="36">
        <f t="shared" si="138"/>
        <v>-2.0566054979016295E-2</v>
      </c>
      <c r="R626" s="36">
        <f t="shared" si="139"/>
        <v>-1.8689413792874397E-2</v>
      </c>
      <c r="S626" s="36">
        <f t="shared" si="140"/>
        <v>-2.2599805126458414E-2</v>
      </c>
      <c r="T626" s="36">
        <f t="shared" si="141"/>
        <v>-1.7509034584219089E-2</v>
      </c>
      <c r="U626" s="36">
        <f t="shared" si="142"/>
        <v>-2.5628556098546095E-2</v>
      </c>
      <c r="V626" s="36">
        <f t="shared" si="143"/>
        <v>-1.3334803128124368E-2</v>
      </c>
      <c r="W626" s="36">
        <f t="shared" si="144"/>
        <v>-2.3746041629276713E-2</v>
      </c>
      <c r="X626" s="36">
        <f t="shared" si="145"/>
        <v>-1.6631623305630366E-2</v>
      </c>
      <c r="Y626" s="36">
        <f t="shared" si="146"/>
        <v>-1.014291840171234E-2</v>
      </c>
      <c r="Z626" s="36">
        <f t="shared" si="147"/>
        <v>1.7950782774743704E-3</v>
      </c>
      <c r="AA626" s="46">
        <f t="shared" si="148"/>
        <v>-3.1175846633074149E-2</v>
      </c>
      <c r="AB626" s="41">
        <f t="shared" si="135"/>
        <v>968824.15336692589</v>
      </c>
      <c r="AC626" s="41">
        <f t="shared" si="136"/>
        <v>-31175.846633074107</v>
      </c>
      <c r="AD626" s="98">
        <v>-842.18814502772875</v>
      </c>
      <c r="AE626">
        <f t="shared" si="149"/>
        <v>1028308.4614789209</v>
      </c>
    </row>
    <row r="627" spans="2:31">
      <c r="B627" s="112">
        <v>44368</v>
      </c>
      <c r="C627">
        <v>56.064734999999999</v>
      </c>
      <c r="D627">
        <v>331.93780500000003</v>
      </c>
      <c r="E627">
        <v>43.604194999999997</v>
      </c>
      <c r="F627">
        <v>54.233893999999999</v>
      </c>
      <c r="G627">
        <v>73.325599999999994</v>
      </c>
      <c r="H627">
        <v>139.09382600000001</v>
      </c>
      <c r="I627">
        <v>249.87991299999999</v>
      </c>
      <c r="J627">
        <v>68.090369999999993</v>
      </c>
      <c r="K627">
        <v>383.08807400000001</v>
      </c>
      <c r="L627">
        <v>130.25322</v>
      </c>
      <c r="M627">
        <v>325.29577599999999</v>
      </c>
      <c r="O627" s="33">
        <v>622</v>
      </c>
      <c r="P627" s="36">
        <f t="shared" si="137"/>
        <v>3.5616369969340929E-2</v>
      </c>
      <c r="Q627" s="36">
        <f t="shared" si="138"/>
        <v>7.9462143795841472E-3</v>
      </c>
      <c r="R627" s="36">
        <f t="shared" si="139"/>
        <v>9.0584771361437687E-3</v>
      </c>
      <c r="S627" s="36">
        <f t="shared" si="140"/>
        <v>8.0348826291555663E-3</v>
      </c>
      <c r="T627" s="36">
        <f t="shared" si="141"/>
        <v>1.1577198997873524E-2</v>
      </c>
      <c r="U627" s="36">
        <f t="shared" si="142"/>
        <v>1.6826241550061679E-2</v>
      </c>
      <c r="V627" s="36">
        <f t="shared" si="143"/>
        <v>6.7454729044480761E-3</v>
      </c>
      <c r="W627" s="36">
        <f t="shared" si="144"/>
        <v>9.3533369783556919E-3</v>
      </c>
      <c r="X627" s="36">
        <f t="shared" si="145"/>
        <v>2.2097809567931295E-2</v>
      </c>
      <c r="Y627" s="36">
        <f t="shared" si="146"/>
        <v>1.4005328273670691E-2</v>
      </c>
      <c r="Z627" s="36">
        <f t="shared" si="147"/>
        <v>2.6724162333265272E-2</v>
      </c>
      <c r="AA627" s="46">
        <f t="shared" si="148"/>
        <v>1.0154502708332843E-2</v>
      </c>
      <c r="AB627" s="41">
        <f t="shared" si="135"/>
        <v>1010154.5027083328</v>
      </c>
      <c r="AC627" s="41">
        <f t="shared" si="136"/>
        <v>10154.502708332846</v>
      </c>
      <c r="AD627" s="98">
        <v>-796.41312738752458</v>
      </c>
      <c r="AE627">
        <f t="shared" si="149"/>
        <v>1038462.9641872537</v>
      </c>
    </row>
    <row r="628" spans="2:31">
      <c r="B628" s="112">
        <v>44369</v>
      </c>
      <c r="C628">
        <v>57.139645000000002</v>
      </c>
      <c r="D628">
        <v>338.67065400000001</v>
      </c>
      <c r="E628">
        <v>43.805588</v>
      </c>
      <c r="F628">
        <v>54.233893999999999</v>
      </c>
      <c r="G628">
        <v>72.870407</v>
      </c>
      <c r="H628">
        <v>138.89039600000001</v>
      </c>
      <c r="I628">
        <v>248.82527200000001</v>
      </c>
      <c r="J628">
        <v>67.429305999999997</v>
      </c>
      <c r="K628">
        <v>383.684753</v>
      </c>
      <c r="L628">
        <v>131.907242</v>
      </c>
      <c r="M628">
        <v>329.35864299999997</v>
      </c>
      <c r="O628" s="33">
        <v>623</v>
      </c>
      <c r="P628" s="36">
        <f t="shared" si="137"/>
        <v>1.8991178727572874E-2</v>
      </c>
      <c r="Q628" s="36">
        <f t="shared" si="138"/>
        <v>2.0080495993185715E-2</v>
      </c>
      <c r="R628" s="36">
        <f t="shared" si="139"/>
        <v>4.6080278305565539E-3</v>
      </c>
      <c r="S628" s="36">
        <f t="shared" si="140"/>
        <v>0</v>
      </c>
      <c r="T628" s="36">
        <f t="shared" si="141"/>
        <v>-6.2271806226120024E-3</v>
      </c>
      <c r="U628" s="36">
        <f t="shared" si="142"/>
        <v>-1.4636085087936163E-3</v>
      </c>
      <c r="V628" s="36">
        <f t="shared" si="143"/>
        <v>-4.2295231889110853E-3</v>
      </c>
      <c r="W628" s="36">
        <f t="shared" si="144"/>
        <v>-9.7560629258447908E-3</v>
      </c>
      <c r="X628" s="36">
        <f t="shared" si="145"/>
        <v>1.5563387210098044E-3</v>
      </c>
      <c r="Y628" s="36">
        <f t="shared" si="146"/>
        <v>1.2618561430307779E-2</v>
      </c>
      <c r="Z628" s="36">
        <f t="shared" si="147"/>
        <v>1.2412408883410242E-2</v>
      </c>
      <c r="AA628" s="46">
        <f t="shared" si="148"/>
        <v>-9.2076988736635272E-3</v>
      </c>
      <c r="AB628" s="41">
        <f t="shared" si="135"/>
        <v>990792.30112633645</v>
      </c>
      <c r="AC628" s="41">
        <f t="shared" si="136"/>
        <v>-9207.698873663554</v>
      </c>
      <c r="AD628" s="98">
        <v>-762.37591523968149</v>
      </c>
      <c r="AE628">
        <f t="shared" si="149"/>
        <v>1029255.2653135902</v>
      </c>
    </row>
    <row r="629" spans="2:31">
      <c r="B629" s="112">
        <v>44370</v>
      </c>
      <c r="C629">
        <v>57.560642000000001</v>
      </c>
      <c r="D629">
        <v>340.22900399999997</v>
      </c>
      <c r="E629">
        <v>43.463531000000003</v>
      </c>
      <c r="F629">
        <v>53.827002999999998</v>
      </c>
      <c r="G629">
        <v>72.291931000000005</v>
      </c>
      <c r="H629">
        <v>139.73181199999999</v>
      </c>
      <c r="I629">
        <v>246.59472700000001</v>
      </c>
      <c r="J629">
        <v>66.532784000000007</v>
      </c>
      <c r="K629">
        <v>380.67254600000001</v>
      </c>
      <c r="L629">
        <v>131.631561</v>
      </c>
      <c r="M629">
        <v>334.79818699999998</v>
      </c>
      <c r="O629" s="33">
        <v>624</v>
      </c>
      <c r="P629" s="36">
        <f t="shared" si="137"/>
        <v>7.3408515631536459E-3</v>
      </c>
      <c r="Q629" s="36">
        <f t="shared" si="138"/>
        <v>4.590819036564023E-3</v>
      </c>
      <c r="R629" s="36">
        <f t="shared" si="139"/>
        <v>-7.8391705017449784E-3</v>
      </c>
      <c r="S629" s="36">
        <f t="shared" si="140"/>
        <v>-7.5308077999982166E-3</v>
      </c>
      <c r="T629" s="36">
        <f t="shared" si="141"/>
        <v>-7.9700984449848251E-3</v>
      </c>
      <c r="U629" s="36">
        <f t="shared" si="142"/>
        <v>6.0398527736206242E-3</v>
      </c>
      <c r="V629" s="36">
        <f t="shared" si="143"/>
        <v>-9.0047235738125626E-3</v>
      </c>
      <c r="W629" s="36">
        <f t="shared" si="144"/>
        <v>-1.3384911876555956E-2</v>
      </c>
      <c r="X629" s="36">
        <f t="shared" si="145"/>
        <v>-7.8817134276583534E-3</v>
      </c>
      <c r="Y629" s="36">
        <f t="shared" si="146"/>
        <v>-2.0921480815601161E-3</v>
      </c>
      <c r="Z629" s="36">
        <f t="shared" si="147"/>
        <v>1.6380666085990772E-2</v>
      </c>
      <c r="AA629" s="46">
        <f t="shared" si="148"/>
        <v>-1.5472005410211796E-2</v>
      </c>
      <c r="AB629" s="41">
        <f t="shared" si="135"/>
        <v>984527.99458978826</v>
      </c>
      <c r="AC629" s="41">
        <f t="shared" si="136"/>
        <v>-15472.005410211743</v>
      </c>
      <c r="AD629" s="98">
        <v>-750.32516485371161</v>
      </c>
      <c r="AE629">
        <f t="shared" si="149"/>
        <v>1013783.2599033784</v>
      </c>
    </row>
    <row r="630" spans="2:31">
      <c r="B630" s="112">
        <v>44371</v>
      </c>
      <c r="C630">
        <v>57.793522000000003</v>
      </c>
      <c r="D630">
        <v>342.81625400000001</v>
      </c>
      <c r="E630">
        <v>43.767223000000001</v>
      </c>
      <c r="F630">
        <v>53.555748000000001</v>
      </c>
      <c r="G630">
        <v>72.453125</v>
      </c>
      <c r="H630">
        <v>141.01707500000001</v>
      </c>
      <c r="I630">
        <v>246.52941899999999</v>
      </c>
      <c r="J630">
        <v>66.496551999999994</v>
      </c>
      <c r="K630">
        <v>383.858002</v>
      </c>
      <c r="L630">
        <v>131.34605400000001</v>
      </c>
      <c r="M630">
        <v>337.56127900000001</v>
      </c>
      <c r="O630" s="33">
        <v>625</v>
      </c>
      <c r="P630" s="36">
        <f t="shared" si="137"/>
        <v>4.0376577369255562E-3</v>
      </c>
      <c r="Q630" s="36">
        <f t="shared" si="138"/>
        <v>7.575668942496885E-3</v>
      </c>
      <c r="R630" s="36">
        <f t="shared" si="139"/>
        <v>6.9629852562033256E-3</v>
      </c>
      <c r="S630" s="36">
        <f t="shared" si="140"/>
        <v>-5.0521256800088472E-3</v>
      </c>
      <c r="T630" s="36">
        <f t="shared" si="141"/>
        <v>2.2272825213100747E-3</v>
      </c>
      <c r="U630" s="36">
        <f t="shared" si="142"/>
        <v>9.1560254621469005E-3</v>
      </c>
      <c r="V630" s="36">
        <f t="shared" si="143"/>
        <v>-2.6487447800550807E-4</v>
      </c>
      <c r="W630" s="36">
        <f t="shared" si="144"/>
        <v>-5.4472196863278993E-4</v>
      </c>
      <c r="X630" s="36">
        <f t="shared" si="145"/>
        <v>8.3331514793204119E-3</v>
      </c>
      <c r="Y630" s="36">
        <f t="shared" si="146"/>
        <v>-2.1713415582834657E-3</v>
      </c>
      <c r="Z630" s="36">
        <f t="shared" si="147"/>
        <v>8.2191378112047749E-3</v>
      </c>
      <c r="AA630" s="46">
        <f t="shared" si="148"/>
        <v>3.2149222506573927E-3</v>
      </c>
      <c r="AB630" s="41">
        <f t="shared" si="135"/>
        <v>1003214.9222506573</v>
      </c>
      <c r="AC630" s="41">
        <f t="shared" si="136"/>
        <v>3214.9222506573424</v>
      </c>
      <c r="AD630" s="98">
        <v>-706.23569587606471</v>
      </c>
      <c r="AE630">
        <f t="shared" si="149"/>
        <v>1016998.1821540358</v>
      </c>
    </row>
    <row r="631" spans="2:31">
      <c r="B631" s="112">
        <v>44372</v>
      </c>
      <c r="C631">
        <v>57.918940999999997</v>
      </c>
      <c r="D631">
        <v>341.00817899999998</v>
      </c>
      <c r="E631">
        <v>44.285107000000004</v>
      </c>
      <c r="F631">
        <v>53.872219000000001</v>
      </c>
      <c r="G631">
        <v>72.585921999999997</v>
      </c>
      <c r="H631">
        <v>142.44103999999999</v>
      </c>
      <c r="I631">
        <v>248.76000999999999</v>
      </c>
      <c r="J631">
        <v>66.895026999999999</v>
      </c>
      <c r="K631">
        <v>389.70919800000001</v>
      </c>
      <c r="L631">
        <v>131.050659</v>
      </c>
      <c r="M631">
        <v>336.95471199999997</v>
      </c>
      <c r="O631" s="33">
        <v>626</v>
      </c>
      <c r="P631" s="36">
        <f t="shared" si="137"/>
        <v>2.167770797764151E-3</v>
      </c>
      <c r="Q631" s="36">
        <f t="shared" si="138"/>
        <v>-5.2881386690005975E-3</v>
      </c>
      <c r="R631" s="36">
        <f t="shared" si="139"/>
        <v>1.1763231518720061E-2</v>
      </c>
      <c r="S631" s="36">
        <f t="shared" si="140"/>
        <v>5.8917975331004091E-3</v>
      </c>
      <c r="T631" s="36">
        <f t="shared" si="141"/>
        <v>1.8311901498985221E-3</v>
      </c>
      <c r="U631" s="36">
        <f t="shared" si="142"/>
        <v>1.0047177365755071E-2</v>
      </c>
      <c r="V631" s="36">
        <f t="shared" si="143"/>
        <v>9.0072832176174601E-3</v>
      </c>
      <c r="W631" s="36">
        <f t="shared" si="144"/>
        <v>5.974532849600942E-3</v>
      </c>
      <c r="X631" s="36">
        <f t="shared" si="145"/>
        <v>1.5128117095963898E-2</v>
      </c>
      <c r="Y631" s="36">
        <f t="shared" si="146"/>
        <v>-2.251515435619742E-3</v>
      </c>
      <c r="Z631" s="36">
        <f t="shared" si="147"/>
        <v>-1.7985256735149676E-3</v>
      </c>
      <c r="AA631" s="46">
        <f t="shared" si="148"/>
        <v>1.2252552503033786E-2</v>
      </c>
      <c r="AB631" s="41">
        <f t="shared" si="135"/>
        <v>1012252.5525030338</v>
      </c>
      <c r="AC631" s="41">
        <f t="shared" si="136"/>
        <v>12252.552503033774</v>
      </c>
      <c r="AD631" s="98">
        <v>-677.53919245791622</v>
      </c>
      <c r="AE631">
        <f t="shared" si="149"/>
        <v>1029250.7346570696</v>
      </c>
    </row>
    <row r="632" spans="2:31">
      <c r="B632" s="112">
        <v>44375</v>
      </c>
      <c r="C632">
        <v>56.440956</v>
      </c>
      <c r="D632">
        <v>355.26306199999999</v>
      </c>
      <c r="E632">
        <v>44.147644</v>
      </c>
      <c r="F632">
        <v>53.808917999999998</v>
      </c>
      <c r="G632">
        <v>73.135941000000003</v>
      </c>
      <c r="H632">
        <v>142.69992099999999</v>
      </c>
      <c r="I632">
        <v>253.659775</v>
      </c>
      <c r="J632">
        <v>66.849739</v>
      </c>
      <c r="K632">
        <v>386.35049400000003</v>
      </c>
      <c r="L632">
        <v>132.69487000000001</v>
      </c>
      <c r="M632">
        <v>336.85855099999998</v>
      </c>
      <c r="O632" s="33">
        <v>627</v>
      </c>
      <c r="P632" s="36">
        <f t="shared" si="137"/>
        <v>-2.5849398887767591E-2</v>
      </c>
      <c r="Q632" s="36">
        <f t="shared" si="138"/>
        <v>4.095207244105608E-2</v>
      </c>
      <c r="R632" s="36">
        <f t="shared" si="139"/>
        <v>-3.1088733339540158E-3</v>
      </c>
      <c r="S632" s="36">
        <f t="shared" si="140"/>
        <v>-1.1757120895137295E-3</v>
      </c>
      <c r="T632" s="36">
        <f t="shared" si="141"/>
        <v>7.5489236911209746E-3</v>
      </c>
      <c r="U632" s="36">
        <f t="shared" si="142"/>
        <v>1.8158111708911832E-3</v>
      </c>
      <c r="V632" s="36">
        <f t="shared" si="143"/>
        <v>1.9505284189700059E-2</v>
      </c>
      <c r="W632" s="36">
        <f t="shared" si="144"/>
        <v>-6.7723026605635503E-4</v>
      </c>
      <c r="X632" s="36">
        <f t="shared" si="145"/>
        <v>-8.6558418253460875E-3</v>
      </c>
      <c r="Y632" s="36">
        <f t="shared" si="146"/>
        <v>1.2468323590608286E-2</v>
      </c>
      <c r="Z632" s="36">
        <f t="shared" si="147"/>
        <v>-2.8542329435512099E-4</v>
      </c>
      <c r="AA632" s="46">
        <f t="shared" si="148"/>
        <v>1.2710334583763781E-2</v>
      </c>
      <c r="AB632" s="41">
        <f t="shared" si="135"/>
        <v>1012710.3345837637</v>
      </c>
      <c r="AC632" s="41">
        <f t="shared" si="136"/>
        <v>12710.334583763732</v>
      </c>
      <c r="AD632" s="98">
        <v>-671.76205861684866</v>
      </c>
      <c r="AE632">
        <f t="shared" si="149"/>
        <v>1041961.0692408333</v>
      </c>
    </row>
    <row r="633" spans="2:31">
      <c r="B633" s="112">
        <v>44376</v>
      </c>
      <c r="C633">
        <v>56.091614</v>
      </c>
      <c r="D633">
        <v>351.51705900000002</v>
      </c>
      <c r="E633">
        <v>43.891902999999999</v>
      </c>
      <c r="F633">
        <v>53.582873999999997</v>
      </c>
      <c r="G633">
        <v>73.145415999999997</v>
      </c>
      <c r="H633">
        <v>142.52424600000001</v>
      </c>
      <c r="I633">
        <v>254.59303299999999</v>
      </c>
      <c r="J633">
        <v>65.246857000000006</v>
      </c>
      <c r="K633">
        <v>383.11697400000003</v>
      </c>
      <c r="L633">
        <v>134.220856</v>
      </c>
      <c r="M633">
        <v>336.80053700000002</v>
      </c>
      <c r="O633" s="33">
        <v>628</v>
      </c>
      <c r="P633" s="36">
        <f t="shared" si="137"/>
        <v>-6.2087468937728754E-3</v>
      </c>
      <c r="Q633" s="36">
        <f t="shared" si="138"/>
        <v>-1.0600292695402861E-2</v>
      </c>
      <c r="R633" s="36">
        <f t="shared" si="139"/>
        <v>-5.8097009364916257E-3</v>
      </c>
      <c r="S633" s="36">
        <f t="shared" si="140"/>
        <v>-4.2097134168935877E-3</v>
      </c>
      <c r="T633" s="36">
        <f t="shared" si="141"/>
        <v>1.2954487444700208E-4</v>
      </c>
      <c r="U633" s="36">
        <f t="shared" si="142"/>
        <v>-1.2318382699630218E-3</v>
      </c>
      <c r="V633" s="36">
        <f t="shared" si="143"/>
        <v>3.6724206307920172E-3</v>
      </c>
      <c r="W633" s="36">
        <f t="shared" si="144"/>
        <v>-2.4269522816770604E-2</v>
      </c>
      <c r="X633" s="36">
        <f t="shared" si="145"/>
        <v>-8.4046153176007173E-3</v>
      </c>
      <c r="Y633" s="36">
        <f t="shared" si="146"/>
        <v>1.1434340336376848E-2</v>
      </c>
      <c r="Z633" s="36">
        <f t="shared" si="147"/>
        <v>-1.7223548580223779E-4</v>
      </c>
      <c r="AA633" s="46">
        <f t="shared" si="148"/>
        <v>5.5108079119563346E-3</v>
      </c>
      <c r="AB633" s="41">
        <f t="shared" si="135"/>
        <v>1005510.8079119563</v>
      </c>
      <c r="AC633" s="41">
        <f t="shared" si="136"/>
        <v>5510.8079119563336</v>
      </c>
      <c r="AD633" s="98">
        <v>-660.46341418439988</v>
      </c>
      <c r="AE633">
        <f t="shared" si="149"/>
        <v>1047471.8771527896</v>
      </c>
    </row>
    <row r="634" spans="2:31">
      <c r="B634" s="112">
        <v>44377</v>
      </c>
      <c r="C634">
        <v>56.503658000000001</v>
      </c>
      <c r="D634">
        <v>347.34146099999998</v>
      </c>
      <c r="E634">
        <v>45.081108</v>
      </c>
      <c r="F634">
        <v>52.895676000000002</v>
      </c>
      <c r="G634">
        <v>73.410956999999996</v>
      </c>
      <c r="H634">
        <v>143.81871000000001</v>
      </c>
      <c r="I634">
        <v>252.11987300000001</v>
      </c>
      <c r="J634">
        <v>64.948013000000003</v>
      </c>
      <c r="K634">
        <v>385.36892699999999</v>
      </c>
      <c r="L634">
        <v>134.84114099999999</v>
      </c>
      <c r="M634">
        <v>340.44921900000003</v>
      </c>
      <c r="O634" s="33">
        <v>629</v>
      </c>
      <c r="P634" s="36">
        <f t="shared" si="137"/>
        <v>7.3190611304761186E-3</v>
      </c>
      <c r="Q634" s="36">
        <f t="shared" si="138"/>
        <v>-1.1949908515409042E-2</v>
      </c>
      <c r="R634" s="36">
        <f t="shared" si="139"/>
        <v>2.6733406240407032E-2</v>
      </c>
      <c r="S634" s="36">
        <f t="shared" si="140"/>
        <v>-1.2907905702619538E-2</v>
      </c>
      <c r="T634" s="36">
        <f t="shared" si="141"/>
        <v>3.6237426615282771E-3</v>
      </c>
      <c r="U634" s="36">
        <f t="shared" si="142"/>
        <v>9.0414154851520458E-3</v>
      </c>
      <c r="V634" s="36">
        <f t="shared" si="143"/>
        <v>-9.7616603391694774E-3</v>
      </c>
      <c r="W634" s="36">
        <f t="shared" si="144"/>
        <v>-4.5907265753078646E-3</v>
      </c>
      <c r="X634" s="36">
        <f t="shared" si="145"/>
        <v>5.8607697109932444E-3</v>
      </c>
      <c r="Y634" s="36">
        <f t="shared" si="146"/>
        <v>4.6107299120165084E-3</v>
      </c>
      <c r="Z634" s="36">
        <f t="shared" si="147"/>
        <v>1.077510111877447E-2</v>
      </c>
      <c r="AA634" s="46">
        <f t="shared" si="148"/>
        <v>1.8309885581064937E-4</v>
      </c>
      <c r="AB634" s="41">
        <f t="shared" si="135"/>
        <v>1000183.0988558107</v>
      </c>
      <c r="AC634" s="41">
        <f t="shared" si="136"/>
        <v>183.09885581070557</v>
      </c>
      <c r="AD634" s="98">
        <v>-623.90618715062737</v>
      </c>
      <c r="AE634">
        <f t="shared" si="149"/>
        <v>1047654.9760086003</v>
      </c>
    </row>
    <row r="635" spans="2:31">
      <c r="B635" s="112">
        <v>44378</v>
      </c>
      <c r="C635">
        <v>56.664883000000003</v>
      </c>
      <c r="D635">
        <v>354.01440400000001</v>
      </c>
      <c r="E635">
        <v>44.537650999999997</v>
      </c>
      <c r="F635">
        <v>53.148860999999997</v>
      </c>
      <c r="G635">
        <v>74.539490000000001</v>
      </c>
      <c r="H635">
        <v>145.24269100000001</v>
      </c>
      <c r="I635">
        <v>252.29716500000001</v>
      </c>
      <c r="J635">
        <v>65.690612999999999</v>
      </c>
      <c r="K635">
        <v>389.65142800000001</v>
      </c>
      <c r="L635">
        <v>135.146332</v>
      </c>
      <c r="M635">
        <v>341.97430400000002</v>
      </c>
      <c r="O635" s="33">
        <v>630</v>
      </c>
      <c r="P635" s="36">
        <f t="shared" si="137"/>
        <v>2.8492919967033209E-3</v>
      </c>
      <c r="Q635" s="36">
        <f t="shared" si="138"/>
        <v>1.9029268008164686E-2</v>
      </c>
      <c r="R635" s="36">
        <f t="shared" si="139"/>
        <v>-1.2128346069037366E-2</v>
      </c>
      <c r="S635" s="36">
        <f t="shared" si="140"/>
        <v>4.7750782500047759E-3</v>
      </c>
      <c r="T635" s="36">
        <f t="shared" si="141"/>
        <v>1.5255849654876147E-2</v>
      </c>
      <c r="U635" s="36">
        <f t="shared" si="142"/>
        <v>9.8525262393698906E-3</v>
      </c>
      <c r="V635" s="36">
        <f t="shared" si="143"/>
        <v>7.029580444138508E-4</v>
      </c>
      <c r="W635" s="36">
        <f t="shared" si="144"/>
        <v>1.1368888685410096E-2</v>
      </c>
      <c r="X635" s="36">
        <f t="shared" si="145"/>
        <v>1.1051437704732324E-2</v>
      </c>
      <c r="Y635" s="36">
        <f t="shared" si="146"/>
        <v>2.2607799287718581E-3</v>
      </c>
      <c r="Z635" s="36">
        <f t="shared" si="147"/>
        <v>4.4696218332156415E-3</v>
      </c>
      <c r="AA635" s="46">
        <f t="shared" si="148"/>
        <v>9.1389921431446891E-3</v>
      </c>
      <c r="AB635" s="41">
        <f t="shared" si="135"/>
        <v>1009138.9921431447</v>
      </c>
      <c r="AC635" s="41">
        <f t="shared" si="136"/>
        <v>9138.9921431447146</v>
      </c>
      <c r="AD635" s="98">
        <v>-576.50452217564452</v>
      </c>
      <c r="AE635">
        <f t="shared" si="149"/>
        <v>1056793.9681517449</v>
      </c>
    </row>
    <row r="636" spans="2:31">
      <c r="B636" s="112">
        <v>44379</v>
      </c>
      <c r="C636">
        <v>56.584269999999997</v>
      </c>
      <c r="D636">
        <v>354.32406600000002</v>
      </c>
      <c r="E636">
        <v>44.790202999999998</v>
      </c>
      <c r="F636">
        <v>53.302567000000003</v>
      </c>
      <c r="G636">
        <v>74.719666000000004</v>
      </c>
      <c r="H636">
        <v>145.10320999999999</v>
      </c>
      <c r="I636">
        <v>254.667709</v>
      </c>
      <c r="J636">
        <v>65.627212999999998</v>
      </c>
      <c r="K636">
        <v>393.95309400000002</v>
      </c>
      <c r="L636">
        <v>137.794724</v>
      </c>
      <c r="M636">
        <v>340.24648999999999</v>
      </c>
      <c r="O636" s="33">
        <v>631</v>
      </c>
      <c r="P636" s="36">
        <f t="shared" si="137"/>
        <v>-1.4236400269627436E-3</v>
      </c>
      <c r="Q636" s="36">
        <f t="shared" si="138"/>
        <v>8.7433347994493409E-4</v>
      </c>
      <c r="R636" s="36">
        <f t="shared" si="139"/>
        <v>5.654511143049306E-3</v>
      </c>
      <c r="S636" s="36">
        <f t="shared" si="140"/>
        <v>2.8878167199235514E-3</v>
      </c>
      <c r="T636" s="36">
        <f t="shared" si="141"/>
        <v>2.4142718255234E-3</v>
      </c>
      <c r="U636" s="36">
        <f t="shared" si="142"/>
        <v>-9.607920087691264E-4</v>
      </c>
      <c r="V636" s="36">
        <f t="shared" si="143"/>
        <v>9.3519744611588775E-3</v>
      </c>
      <c r="W636" s="36">
        <f t="shared" si="144"/>
        <v>-9.6559632240719446E-4</v>
      </c>
      <c r="X636" s="36">
        <f t="shared" si="145"/>
        <v>1.0979286339144538E-2</v>
      </c>
      <c r="Y636" s="36">
        <f t="shared" si="146"/>
        <v>1.9406938333995739E-2</v>
      </c>
      <c r="Z636" s="36">
        <f t="shared" si="147"/>
        <v>-5.0652742027360248E-3</v>
      </c>
      <c r="AA636" s="46">
        <f t="shared" si="148"/>
        <v>1.2258001731357698E-2</v>
      </c>
      <c r="AB636" s="41">
        <f t="shared" si="135"/>
        <v>1012258.0017313577</v>
      </c>
      <c r="AC636" s="41">
        <f t="shared" si="136"/>
        <v>12258.001731357654</v>
      </c>
      <c r="AD636" s="98">
        <v>-503.55656221602112</v>
      </c>
      <c r="AE636">
        <f t="shared" si="149"/>
        <v>1069051.9698831025</v>
      </c>
    </row>
    <row r="637" spans="2:31">
      <c r="B637" s="112">
        <v>44383</v>
      </c>
      <c r="C637">
        <v>54.971930999999998</v>
      </c>
      <c r="D637">
        <v>352.40609699999999</v>
      </c>
      <c r="E637">
        <v>44.735858999999998</v>
      </c>
      <c r="F637">
        <v>53.519568999999997</v>
      </c>
      <c r="G637">
        <v>73.098006999999996</v>
      </c>
      <c r="H637">
        <v>142.666687</v>
      </c>
      <c r="I637">
        <v>257.33691399999998</v>
      </c>
      <c r="J637">
        <v>66.052834000000004</v>
      </c>
      <c r="K637">
        <v>394.81921399999999</v>
      </c>
      <c r="L637">
        <v>139.82286099999999</v>
      </c>
      <c r="M637">
        <v>337.30248999999998</v>
      </c>
      <c r="O637" s="33">
        <v>632</v>
      </c>
      <c r="P637" s="36">
        <f t="shared" si="137"/>
        <v>-2.89083218818466E-2</v>
      </c>
      <c r="Q637" s="36">
        <f t="shared" si="138"/>
        <v>-5.4277397770243719E-3</v>
      </c>
      <c r="R637" s="36">
        <f t="shared" si="139"/>
        <v>-1.2140376882598658E-3</v>
      </c>
      <c r="S637" s="36">
        <f t="shared" si="140"/>
        <v>4.0628713603491568E-3</v>
      </c>
      <c r="T637" s="36">
        <f t="shared" si="141"/>
        <v>-2.1942221527008591E-2</v>
      </c>
      <c r="U637" s="36">
        <f t="shared" si="142"/>
        <v>-1.6934232882415905E-2</v>
      </c>
      <c r="V637" s="36">
        <f t="shared" si="143"/>
        <v>1.042658234566062E-2</v>
      </c>
      <c r="W637" s="36">
        <f t="shared" si="144"/>
        <v>6.4644946886017332E-3</v>
      </c>
      <c r="X637" s="36">
        <f t="shared" si="145"/>
        <v>2.196122605523175E-3</v>
      </c>
      <c r="Y637" s="36">
        <f t="shared" si="146"/>
        <v>1.4611272423521508E-2</v>
      </c>
      <c r="Z637" s="36">
        <f t="shared" si="147"/>
        <v>-8.6902013414638501E-3</v>
      </c>
      <c r="AA637" s="46">
        <f t="shared" si="148"/>
        <v>-1.9655409092408434E-2</v>
      </c>
      <c r="AB637" s="41">
        <f t="shared" si="135"/>
        <v>980344.59090759151</v>
      </c>
      <c r="AC637" s="41">
        <f t="shared" si="136"/>
        <v>-19655.409092408489</v>
      </c>
      <c r="AD637" s="98">
        <v>-476.45162294665352</v>
      </c>
      <c r="AE637">
        <f t="shared" si="149"/>
        <v>1049396.5607906939</v>
      </c>
    </row>
    <row r="638" spans="2:31">
      <c r="B638" s="112">
        <v>44384</v>
      </c>
      <c r="C638">
        <v>54.112011000000003</v>
      </c>
      <c r="D638">
        <v>350.11849999999998</v>
      </c>
      <c r="E638">
        <v>44.662323000000001</v>
      </c>
      <c r="F638">
        <v>54.179637999999997</v>
      </c>
      <c r="G638">
        <v>73.733376000000007</v>
      </c>
      <c r="H638">
        <v>142.834045</v>
      </c>
      <c r="I638">
        <v>259.614105</v>
      </c>
      <c r="J638">
        <v>66.415047000000001</v>
      </c>
      <c r="K638">
        <v>396.16659499999997</v>
      </c>
      <c r="L638">
        <v>142.333405</v>
      </c>
      <c r="M638">
        <v>339.64807100000002</v>
      </c>
      <c r="O638" s="33">
        <v>633</v>
      </c>
      <c r="P638" s="36">
        <f t="shared" si="137"/>
        <v>-1.5766533509129214E-2</v>
      </c>
      <c r="Q638" s="36">
        <f t="shared" si="138"/>
        <v>-6.5125266647879385E-3</v>
      </c>
      <c r="R638" s="36">
        <f t="shared" si="139"/>
        <v>-1.645134496923605E-3</v>
      </c>
      <c r="S638" s="36">
        <f t="shared" si="140"/>
        <v>1.2257792479093413E-2</v>
      </c>
      <c r="T638" s="36">
        <f t="shared" si="141"/>
        <v>8.6544572795724788E-3</v>
      </c>
      <c r="U638" s="36">
        <f t="shared" si="142"/>
        <v>1.1723824173537364E-3</v>
      </c>
      <c r="V638" s="36">
        <f t="shared" si="143"/>
        <v>8.8101411764248821E-3</v>
      </c>
      <c r="W638" s="36">
        <f t="shared" si="144"/>
        <v>5.4687053190951027E-3</v>
      </c>
      <c r="X638" s="36">
        <f t="shared" si="145"/>
        <v>3.4068431768966706E-3</v>
      </c>
      <c r="Y638" s="36">
        <f t="shared" si="146"/>
        <v>1.779588517617342E-2</v>
      </c>
      <c r="Z638" s="36">
        <f t="shared" si="147"/>
        <v>6.9298720526120372E-3</v>
      </c>
      <c r="AA638" s="46">
        <f t="shared" si="148"/>
        <v>-3.6293630789185662E-3</v>
      </c>
      <c r="AB638" s="41">
        <f t="shared" si="135"/>
        <v>996370.63692108146</v>
      </c>
      <c r="AC638" s="41">
        <f t="shared" si="136"/>
        <v>-3629.3630789185409</v>
      </c>
      <c r="AD638" s="98">
        <v>-402.15762439218815</v>
      </c>
      <c r="AE638">
        <f t="shared" si="149"/>
        <v>1045767.1977117753</v>
      </c>
    </row>
    <row r="639" spans="2:31">
      <c r="B639" s="112">
        <v>44385</v>
      </c>
      <c r="C639">
        <v>53.870167000000002</v>
      </c>
      <c r="D639">
        <v>345.28363000000002</v>
      </c>
      <c r="E639">
        <v>44.623966000000003</v>
      </c>
      <c r="F639">
        <v>53.519568999999997</v>
      </c>
      <c r="G639">
        <v>72.661781000000005</v>
      </c>
      <c r="H639">
        <v>140.369629</v>
      </c>
      <c r="I639">
        <v>259.38089000000002</v>
      </c>
      <c r="J639">
        <v>66.433173999999994</v>
      </c>
      <c r="K639">
        <v>394.52096599999999</v>
      </c>
      <c r="L639">
        <v>141.023956</v>
      </c>
      <c r="M639">
        <v>331.636505</v>
      </c>
      <c r="O639" s="33">
        <v>634</v>
      </c>
      <c r="P639" s="36">
        <f t="shared" si="137"/>
        <v>-4.4793392549039128E-3</v>
      </c>
      <c r="Q639" s="36">
        <f t="shared" si="138"/>
        <v>-1.390547338847886E-2</v>
      </c>
      <c r="R639" s="36">
        <f t="shared" si="139"/>
        <v>-8.5919132241281068E-4</v>
      </c>
      <c r="S639" s="36">
        <f t="shared" si="140"/>
        <v>-1.225779247909352E-2</v>
      </c>
      <c r="T639" s="36">
        <f t="shared" si="141"/>
        <v>-1.4640021726024901E-2</v>
      </c>
      <c r="U639" s="36">
        <f t="shared" si="142"/>
        <v>-1.740428132654246E-2</v>
      </c>
      <c r="V639" s="36">
        <f t="shared" si="143"/>
        <v>-8.9871778319230869E-4</v>
      </c>
      <c r="W639" s="36">
        <f t="shared" si="144"/>
        <v>2.7289789770674371E-4</v>
      </c>
      <c r="X639" s="36">
        <f t="shared" si="145"/>
        <v>-4.1625326039654766E-3</v>
      </c>
      <c r="Y639" s="36">
        <f t="shared" si="146"/>
        <v>-9.2424514173714035E-3</v>
      </c>
      <c r="Z639" s="36">
        <f t="shared" si="147"/>
        <v>-2.3870491588629666E-2</v>
      </c>
      <c r="AA639" s="46">
        <f t="shared" si="148"/>
        <v>4.7060076395313358E-3</v>
      </c>
      <c r="AB639" s="41">
        <f t="shared" si="135"/>
        <v>1004706.0076395313</v>
      </c>
      <c r="AC639" s="41">
        <f t="shared" si="136"/>
        <v>4706.007639531279</v>
      </c>
      <c r="AD639" s="98">
        <v>-385.82356766518205</v>
      </c>
      <c r="AE639">
        <f t="shared" si="149"/>
        <v>1050473.2053513066</v>
      </c>
    </row>
    <row r="640" spans="2:31">
      <c r="B640" s="112">
        <v>44386</v>
      </c>
      <c r="C640">
        <v>54.846527000000002</v>
      </c>
      <c r="D640">
        <v>350.04861499999998</v>
      </c>
      <c r="E640">
        <v>44.850937000000002</v>
      </c>
      <c r="F640">
        <v>53.790835999999999</v>
      </c>
      <c r="G640">
        <v>74.425690000000003</v>
      </c>
      <c r="H640">
        <v>144.861389</v>
      </c>
      <c r="I640">
        <v>259.87554899999998</v>
      </c>
      <c r="J640">
        <v>66.378838000000002</v>
      </c>
      <c r="K640">
        <v>396.59967</v>
      </c>
      <c r="L640">
        <v>142.865036</v>
      </c>
      <c r="M640">
        <v>337.33145100000002</v>
      </c>
      <c r="O640" s="33">
        <v>635</v>
      </c>
      <c r="P640" s="36">
        <f t="shared" si="137"/>
        <v>1.7962029832851549E-2</v>
      </c>
      <c r="Q640" s="36">
        <f t="shared" si="138"/>
        <v>1.3705849616568119E-2</v>
      </c>
      <c r="R640" s="36">
        <f t="shared" si="139"/>
        <v>5.073411185327459E-3</v>
      </c>
      <c r="S640" s="36">
        <f t="shared" si="140"/>
        <v>5.0557553633952422E-3</v>
      </c>
      <c r="T640" s="36">
        <f t="shared" si="141"/>
        <v>2.3985640021408294E-2</v>
      </c>
      <c r="U640" s="36">
        <f t="shared" si="142"/>
        <v>3.1498196761630133E-2</v>
      </c>
      <c r="V640" s="36">
        <f t="shared" si="143"/>
        <v>1.9052595691927429E-3</v>
      </c>
      <c r="W640" s="36">
        <f t="shared" si="144"/>
        <v>-8.1823928744576382E-4</v>
      </c>
      <c r="X640" s="36">
        <f t="shared" si="145"/>
        <v>5.2550993848697238E-3</v>
      </c>
      <c r="Y640" s="36">
        <f t="shared" si="146"/>
        <v>1.2970603744590961E-2</v>
      </c>
      <c r="Z640" s="36">
        <f t="shared" si="147"/>
        <v>1.7026476467481452E-2</v>
      </c>
      <c r="AA640" s="46">
        <f t="shared" si="148"/>
        <v>2.2263283648222429E-2</v>
      </c>
      <c r="AB640" s="41">
        <f t="shared" si="135"/>
        <v>1022263.2836482225</v>
      </c>
      <c r="AC640" s="41">
        <f t="shared" si="136"/>
        <v>22263.283648222452</v>
      </c>
      <c r="AD640" s="98">
        <v>-356.2783355799038</v>
      </c>
      <c r="AE640">
        <f t="shared" si="149"/>
        <v>1072736.488999529</v>
      </c>
    </row>
    <row r="641" spans="2:31">
      <c r="B641" s="112">
        <v>44389</v>
      </c>
      <c r="C641">
        <v>54.792786</v>
      </c>
      <c r="D641">
        <v>352.785706</v>
      </c>
      <c r="E641">
        <v>44.771023</v>
      </c>
      <c r="F641">
        <v>54.016888000000002</v>
      </c>
      <c r="G641">
        <v>75.317122999999995</v>
      </c>
      <c r="H641">
        <v>146.935226</v>
      </c>
      <c r="I641">
        <v>261.31274400000001</v>
      </c>
      <c r="J641">
        <v>66.433173999999994</v>
      </c>
      <c r="K641">
        <v>400.38174400000003</v>
      </c>
      <c r="L641">
        <v>142.26445000000001</v>
      </c>
      <c r="M641">
        <v>341.96466099999998</v>
      </c>
      <c r="O641" s="33">
        <v>636</v>
      </c>
      <c r="P641" s="36">
        <f t="shared" si="137"/>
        <v>-9.8032362358769966E-4</v>
      </c>
      <c r="Q641" s="36">
        <f t="shared" si="138"/>
        <v>7.7887626010827273E-3</v>
      </c>
      <c r="R641" s="36">
        <f t="shared" si="139"/>
        <v>-1.7833580336704669E-3</v>
      </c>
      <c r="S641" s="36">
        <f t="shared" si="140"/>
        <v>4.1936203251562928E-3</v>
      </c>
      <c r="T641" s="36">
        <f t="shared" si="141"/>
        <v>1.1906328096273755E-2</v>
      </c>
      <c r="U641" s="36">
        <f t="shared" si="142"/>
        <v>1.4214502923378067E-2</v>
      </c>
      <c r="V641" s="36">
        <f t="shared" si="143"/>
        <v>5.5150841341969391E-3</v>
      </c>
      <c r="W641" s="36">
        <f t="shared" si="144"/>
        <v>8.1823928744565301E-4</v>
      </c>
      <c r="X641" s="36">
        <f t="shared" si="145"/>
        <v>9.4910679832825029E-3</v>
      </c>
      <c r="Y641" s="36">
        <f t="shared" si="146"/>
        <v>-4.2127308308017785E-3</v>
      </c>
      <c r="Z641" s="36">
        <f t="shared" si="147"/>
        <v>1.3641420190086842E-2</v>
      </c>
      <c r="AA641" s="46">
        <f t="shared" si="148"/>
        <v>5.8615129618656316E-3</v>
      </c>
      <c r="AB641" s="41">
        <f t="shared" si="135"/>
        <v>1005861.5129618656</v>
      </c>
      <c r="AC641" s="41">
        <f t="shared" si="136"/>
        <v>5861.5129618656356</v>
      </c>
      <c r="AD641" s="98">
        <v>-354.20149910764303</v>
      </c>
      <c r="AE641">
        <f t="shared" si="149"/>
        <v>1078598.0019613947</v>
      </c>
    </row>
    <row r="642" spans="2:31">
      <c r="B642" s="112">
        <v>44390</v>
      </c>
      <c r="C642">
        <v>54.53302</v>
      </c>
      <c r="D642">
        <v>351.71682700000002</v>
      </c>
      <c r="E642">
        <v>44.940452999999998</v>
      </c>
      <c r="F642">
        <v>54.071136000000003</v>
      </c>
      <c r="G642">
        <v>74.994690000000006</v>
      </c>
      <c r="H642">
        <v>144.74980199999999</v>
      </c>
      <c r="I642">
        <v>259.95019500000001</v>
      </c>
      <c r="J642">
        <v>65.772102000000004</v>
      </c>
      <c r="K642">
        <v>402.78765900000002</v>
      </c>
      <c r="L642">
        <v>143.38682600000001</v>
      </c>
      <c r="M642">
        <v>338.57659899999999</v>
      </c>
      <c r="O642" s="33">
        <v>637</v>
      </c>
      <c r="P642" s="36">
        <f t="shared" si="137"/>
        <v>-4.7521531898316828E-3</v>
      </c>
      <c r="Q642" s="36">
        <f t="shared" si="138"/>
        <v>-3.0344243493653552E-3</v>
      </c>
      <c r="R642" s="36">
        <f t="shared" si="139"/>
        <v>3.7772246985241019E-3</v>
      </c>
      <c r="S642" s="36">
        <f t="shared" si="140"/>
        <v>1.0037745634957115E-3</v>
      </c>
      <c r="T642" s="36">
        <f t="shared" si="141"/>
        <v>-4.2901950035321278E-3</v>
      </c>
      <c r="U642" s="36">
        <f t="shared" si="142"/>
        <v>-1.4985101636339553E-2</v>
      </c>
      <c r="V642" s="36">
        <f t="shared" si="143"/>
        <v>-5.2278878905530676E-3</v>
      </c>
      <c r="W642" s="36">
        <f t="shared" si="144"/>
        <v>-1.0000773490709887E-2</v>
      </c>
      <c r="X642" s="36">
        <f t="shared" si="145"/>
        <v>5.9910703452748506E-3</v>
      </c>
      <c r="Y642" s="36">
        <f t="shared" si="146"/>
        <v>7.8584054774410248E-3</v>
      </c>
      <c r="Z642" s="36">
        <f t="shared" si="147"/>
        <v>-9.957045049018674E-3</v>
      </c>
      <c r="AA642" s="46">
        <f t="shared" si="148"/>
        <v>-6.3001726709977978E-3</v>
      </c>
      <c r="AB642" s="41">
        <f t="shared" si="135"/>
        <v>993699.8273290022</v>
      </c>
      <c r="AC642" s="41">
        <f t="shared" si="136"/>
        <v>-6300.1726709977956</v>
      </c>
      <c r="AD642" s="98">
        <v>-351.50141787179746</v>
      </c>
      <c r="AE642">
        <f t="shared" si="149"/>
        <v>1072297.829290397</v>
      </c>
    </row>
    <row r="643" spans="2:31">
      <c r="B643" s="112">
        <v>44391</v>
      </c>
      <c r="C643">
        <v>53.323760999999998</v>
      </c>
      <c r="D643">
        <v>347.26156600000002</v>
      </c>
      <c r="E643">
        <v>45.250548999999999</v>
      </c>
      <c r="F643">
        <v>54.044013999999997</v>
      </c>
      <c r="G643">
        <v>75.402466000000004</v>
      </c>
      <c r="H643">
        <v>144.256912</v>
      </c>
      <c r="I643">
        <v>262.60067700000002</v>
      </c>
      <c r="J643">
        <v>66.279228000000003</v>
      </c>
      <c r="K643">
        <v>399.13064600000001</v>
      </c>
      <c r="L643">
        <v>146.84252900000001</v>
      </c>
      <c r="M643">
        <v>333.55737299999998</v>
      </c>
      <c r="O643" s="33">
        <v>638</v>
      </c>
      <c r="P643" s="36">
        <f t="shared" si="137"/>
        <v>-2.2424360555728762E-2</v>
      </c>
      <c r="Q643" s="36">
        <f t="shared" si="138"/>
        <v>-1.2748094594284519E-2</v>
      </c>
      <c r="R643" s="36">
        <f t="shared" si="139"/>
        <v>6.8764558558326834E-3</v>
      </c>
      <c r="S643" s="36">
        <f t="shared" si="140"/>
        <v>-5.0172432945712266E-4</v>
      </c>
      <c r="T643" s="36">
        <f t="shared" si="141"/>
        <v>5.4226690195145737E-3</v>
      </c>
      <c r="U643" s="36">
        <f t="shared" si="142"/>
        <v>-3.4109275251942256E-3</v>
      </c>
      <c r="V643" s="36">
        <f t="shared" si="143"/>
        <v>1.0144484957169674E-2</v>
      </c>
      <c r="W643" s="36">
        <f t="shared" si="144"/>
        <v>7.6807782720322198E-3</v>
      </c>
      <c r="X643" s="36">
        <f t="shared" si="145"/>
        <v>-9.1207254621432261E-3</v>
      </c>
      <c r="Y643" s="36">
        <f t="shared" si="146"/>
        <v>2.381472626076241E-2</v>
      </c>
      <c r="Z643" s="36">
        <f t="shared" si="147"/>
        <v>-1.4935472722065388E-2</v>
      </c>
      <c r="AA643" s="46">
        <f t="shared" si="148"/>
        <v>1.3171187766453804E-2</v>
      </c>
      <c r="AB643" s="41">
        <f t="shared" si="135"/>
        <v>1013171.1877664538</v>
      </c>
      <c r="AC643" s="41">
        <f t="shared" si="136"/>
        <v>13171.187766453833</v>
      </c>
      <c r="AD643" s="98">
        <v>-303.12216746422928</v>
      </c>
      <c r="AE643">
        <f t="shared" si="149"/>
        <v>1085469.0170568507</v>
      </c>
    </row>
    <row r="644" spans="2:31">
      <c r="B644" s="112">
        <v>44392</v>
      </c>
      <c r="C644">
        <v>52.804222000000003</v>
      </c>
      <c r="D644">
        <v>344.09491000000003</v>
      </c>
      <c r="E644">
        <v>45.285705999999998</v>
      </c>
      <c r="F644">
        <v>53.926464000000003</v>
      </c>
      <c r="G644">
        <v>75.440414000000004</v>
      </c>
      <c r="H644">
        <v>144.57311999999999</v>
      </c>
      <c r="I644">
        <v>262.51666299999999</v>
      </c>
      <c r="J644">
        <v>67.338745000000003</v>
      </c>
      <c r="K644">
        <v>404.24084499999998</v>
      </c>
      <c r="L644">
        <v>146.182907</v>
      </c>
      <c r="M644">
        <v>334.068939</v>
      </c>
      <c r="O644" s="33">
        <v>639</v>
      </c>
      <c r="P644" s="36">
        <f t="shared" si="137"/>
        <v>-9.790879570402148E-3</v>
      </c>
      <c r="Q644" s="36">
        <f t="shared" si="138"/>
        <v>-9.1607680127177311E-3</v>
      </c>
      <c r="R644" s="36">
        <f t="shared" si="139"/>
        <v>7.7663918762987906E-4</v>
      </c>
      <c r="S644" s="36">
        <f t="shared" si="140"/>
        <v>-2.177447921361912E-3</v>
      </c>
      <c r="T644" s="36">
        <f t="shared" si="141"/>
        <v>5.0314606563541778E-4</v>
      </c>
      <c r="U644" s="36">
        <f t="shared" si="142"/>
        <v>2.1895792770736983E-3</v>
      </c>
      <c r="V644" s="36">
        <f t="shared" si="143"/>
        <v>-3.1998181860404555E-4</v>
      </c>
      <c r="W644" s="36">
        <f t="shared" si="144"/>
        <v>1.5859231855919916E-2</v>
      </c>
      <c r="X644" s="36">
        <f t="shared" si="145"/>
        <v>1.272205444469297E-2</v>
      </c>
      <c r="Y644" s="36">
        <f t="shared" si="146"/>
        <v>-4.5021560120031686E-3</v>
      </c>
      <c r="Z644" s="36">
        <f t="shared" si="147"/>
        <v>1.5324923266928818E-3</v>
      </c>
      <c r="AA644" s="46">
        <f t="shared" si="148"/>
        <v>-4.0654250585861621E-3</v>
      </c>
      <c r="AB644" s="41">
        <f t="shared" si="135"/>
        <v>995934.57494141383</v>
      </c>
      <c r="AC644" s="41">
        <f t="shared" si="136"/>
        <v>-4065.4250585861737</v>
      </c>
      <c r="AD644" s="98">
        <v>-252.04607371042948</v>
      </c>
      <c r="AE644">
        <f t="shared" si="149"/>
        <v>1081403.5919982647</v>
      </c>
    </row>
    <row r="645" spans="2:31">
      <c r="B645" s="112">
        <v>44393</v>
      </c>
      <c r="C645">
        <v>51.344154000000003</v>
      </c>
      <c r="D645">
        <v>340.79840100000001</v>
      </c>
      <c r="E645">
        <v>45.253737999999998</v>
      </c>
      <c r="F645">
        <v>54.387604000000003</v>
      </c>
      <c r="G645">
        <v>72.272948999999997</v>
      </c>
      <c r="H645">
        <v>141.27172899999999</v>
      </c>
      <c r="I645">
        <v>263.61792000000003</v>
      </c>
      <c r="J645">
        <v>67.854918999999995</v>
      </c>
      <c r="K645">
        <v>403.90399200000002</v>
      </c>
      <c r="L645">
        <v>144.125214</v>
      </c>
      <c r="M645">
        <v>330.58441199999999</v>
      </c>
      <c r="O645" s="33">
        <v>640</v>
      </c>
      <c r="P645" s="36">
        <f t="shared" si="137"/>
        <v>-2.8040065896872083E-2</v>
      </c>
      <c r="Q645" s="36">
        <f t="shared" si="138"/>
        <v>-9.6264174397172591E-3</v>
      </c>
      <c r="R645" s="36">
        <f t="shared" si="139"/>
        <v>-7.0616738774010375E-4</v>
      </c>
      <c r="S645" s="36">
        <f t="shared" si="140"/>
        <v>8.5149195245610623E-3</v>
      </c>
      <c r="T645" s="36">
        <f t="shared" si="141"/>
        <v>-4.2893216339238691E-2</v>
      </c>
      <c r="U645" s="36">
        <f t="shared" si="142"/>
        <v>-2.3100208504711055E-2</v>
      </c>
      <c r="V645" s="36">
        <f t="shared" si="143"/>
        <v>4.1862239960194676E-3</v>
      </c>
      <c r="W645" s="36">
        <f t="shared" si="144"/>
        <v>7.6361050200895878E-3</v>
      </c>
      <c r="X645" s="36">
        <f t="shared" si="145"/>
        <v>-8.3364516875176153E-4</v>
      </c>
      <c r="Y645" s="36">
        <f t="shared" si="146"/>
        <v>-1.4176161885562968E-2</v>
      </c>
      <c r="Z645" s="36">
        <f t="shared" si="147"/>
        <v>-1.0485342229813835E-2</v>
      </c>
      <c r="AA645" s="46">
        <f t="shared" si="148"/>
        <v>-4.3232693091990147E-2</v>
      </c>
      <c r="AB645" s="41">
        <f t="shared" ref="AB645:AB708" si="150">(P645*$AH$12+Q645*$AI$12+R645*$AJ$12+S645*$AK$12+T645*$AL$12+U645*$AM$12+V645*$AN$12+W645*$AO$12+X645*$AP$12+Y645*$AQ$12+Z645*$AR$12)+$AS$12</f>
        <v>956767.30690800981</v>
      </c>
      <c r="AC645" s="41">
        <f t="shared" ref="AC645:AC708" si="151">AB645-$AS$12</f>
        <v>-43232.693091990193</v>
      </c>
      <c r="AD645" s="98">
        <v>-229.42641293280758</v>
      </c>
      <c r="AE645">
        <f t="shared" si="149"/>
        <v>1038170.8989062745</v>
      </c>
    </row>
    <row r="646" spans="2:31">
      <c r="B646" s="112">
        <v>44396</v>
      </c>
      <c r="C646">
        <v>49.579535999999997</v>
      </c>
      <c r="D646">
        <v>336.592896</v>
      </c>
      <c r="E646">
        <v>45.148238999999997</v>
      </c>
      <c r="F646">
        <v>53.863166999999997</v>
      </c>
      <c r="G646">
        <v>69.048591999999999</v>
      </c>
      <c r="H646">
        <v>136.67765800000001</v>
      </c>
      <c r="I646">
        <v>262.15273999999999</v>
      </c>
      <c r="J646">
        <v>66.804466000000005</v>
      </c>
      <c r="K646">
        <v>393.66439800000001</v>
      </c>
      <c r="L646">
        <v>140.24617000000001</v>
      </c>
      <c r="M646">
        <v>323.30658</v>
      </c>
      <c r="O646" s="33">
        <v>641</v>
      </c>
      <c r="P646" s="36">
        <f t="shared" ref="P646:P709" si="152">LN(C646/C645)</f>
        <v>-3.4972915788847307E-2</v>
      </c>
      <c r="Q646" s="36">
        <f t="shared" ref="Q646:Q709" si="153">LN(D646/D645)</f>
        <v>-1.2416926678097335E-2</v>
      </c>
      <c r="R646" s="36">
        <f t="shared" ref="R646:R709" si="154">LN(E646/E645)</f>
        <v>-2.3339986888248807E-3</v>
      </c>
      <c r="S646" s="36">
        <f t="shared" ref="S646:S709" si="155">LN(F646/F645)</f>
        <v>-9.6893740001627281E-3</v>
      </c>
      <c r="T646" s="36">
        <f t="shared" ref="T646:T709" si="156">LN(G646/G645)</f>
        <v>-4.5639421149381458E-2</v>
      </c>
      <c r="U646" s="36">
        <f t="shared" ref="U646:U709" si="157">LN(H646/H645)</f>
        <v>-3.3059899637069672E-2</v>
      </c>
      <c r="V646" s="36">
        <f t="shared" ref="V646:V709" si="158">LN(I646/I645)</f>
        <v>-5.5734711130873528E-3</v>
      </c>
      <c r="W646" s="36">
        <f t="shared" ref="W646:W709" si="159">LN(J646/J645)</f>
        <v>-1.5601947215471146E-2</v>
      </c>
      <c r="X646" s="36">
        <f t="shared" ref="X646:X709" si="160">LN(K646/K645)</f>
        <v>-2.5678441555226243E-2</v>
      </c>
      <c r="Y646" s="36">
        <f t="shared" ref="Y646:Y709" si="161">LN(L646/L645)</f>
        <v>-2.7283227758295118E-2</v>
      </c>
      <c r="Z646" s="36">
        <f t="shared" ref="Z646:Z709" si="162">LN(M646/M645)</f>
        <v>-2.2260996502141653E-2</v>
      </c>
      <c r="AA646" s="46">
        <f t="shared" ref="AA646:AA709" si="163">P646*$AH$8+Q646*$AI$8+R646*$AJ$8+S646*$AK$8+T646*$AL$8+U646*$AM$8+V646*$AN$8+W646*$AO$8+X646*$AP$8+Y646*$AQ$8+Z646*$AR$8</f>
        <v>-4.0665463397721695E-2</v>
      </c>
      <c r="AB646" s="41">
        <f t="shared" si="150"/>
        <v>959334.53660227824</v>
      </c>
      <c r="AC646" s="41">
        <f t="shared" si="151"/>
        <v>-40665.46339772176</v>
      </c>
      <c r="AD646" s="98">
        <v>-188.66886532597709</v>
      </c>
      <c r="AE646">
        <f t="shared" si="149"/>
        <v>997505.43550855271</v>
      </c>
    </row>
    <row r="647" spans="2:31">
      <c r="B647" s="112">
        <v>44397</v>
      </c>
      <c r="C647">
        <v>50.125942000000002</v>
      </c>
      <c r="D647">
        <v>341.29788200000002</v>
      </c>
      <c r="E647">
        <v>45.352829</v>
      </c>
      <c r="F647">
        <v>53.185023999999999</v>
      </c>
      <c r="G647">
        <v>69.902107000000001</v>
      </c>
      <c r="H647">
        <v>139.22575399999999</v>
      </c>
      <c r="I647">
        <v>264.12191799999999</v>
      </c>
      <c r="J647">
        <v>66.623344000000003</v>
      </c>
      <c r="K647">
        <v>397.42730699999998</v>
      </c>
      <c r="L647">
        <v>143.888947</v>
      </c>
      <c r="M647">
        <v>335.931915</v>
      </c>
      <c r="O647" s="33">
        <v>642</v>
      </c>
      <c r="P647" s="36">
        <f t="shared" si="152"/>
        <v>1.0960510516694468E-2</v>
      </c>
      <c r="Q647" s="36">
        <f t="shared" si="153"/>
        <v>1.3881473844609292E-2</v>
      </c>
      <c r="R647" s="36">
        <f t="shared" si="154"/>
        <v>4.5212803128143603E-3</v>
      </c>
      <c r="S647" s="36">
        <f t="shared" si="155"/>
        <v>-1.2670033290319113E-2</v>
      </c>
      <c r="T647" s="36">
        <f t="shared" si="156"/>
        <v>1.2285303220586042E-2</v>
      </c>
      <c r="U647" s="36">
        <f t="shared" si="157"/>
        <v>1.8471452968468118E-2</v>
      </c>
      <c r="V647" s="36">
        <f t="shared" si="158"/>
        <v>7.4834961554779717E-3</v>
      </c>
      <c r="W647" s="36">
        <f t="shared" si="159"/>
        <v>-2.7149079528477889E-3</v>
      </c>
      <c r="X647" s="36">
        <f t="shared" si="160"/>
        <v>9.5132772990692751E-3</v>
      </c>
      <c r="Y647" s="36">
        <f t="shared" si="161"/>
        <v>2.5642565006312443E-2</v>
      </c>
      <c r="Z647" s="36">
        <f t="shared" si="162"/>
        <v>3.8307468363657123E-2</v>
      </c>
      <c r="AA647" s="46">
        <f t="shared" si="163"/>
        <v>5.1712446563679688E-3</v>
      </c>
      <c r="AB647" s="41">
        <f t="shared" si="150"/>
        <v>1005171.2446563679</v>
      </c>
      <c r="AC647" s="41">
        <f t="shared" si="151"/>
        <v>5171.2446563679259</v>
      </c>
      <c r="AD647" s="98">
        <v>-175.06686427013483</v>
      </c>
      <c r="AE647">
        <f t="shared" ref="AE647:AE710" si="164">AE646+AC647</f>
        <v>1002676.6801649206</v>
      </c>
    </row>
    <row r="648" spans="2:31">
      <c r="B648" s="112">
        <v>44398</v>
      </c>
      <c r="C648">
        <v>51.738284999999998</v>
      </c>
      <c r="D648">
        <v>345.86303700000002</v>
      </c>
      <c r="E648">
        <v>45.129055000000001</v>
      </c>
      <c r="F648">
        <v>53.085566999999998</v>
      </c>
      <c r="G648">
        <v>71.002167</v>
      </c>
      <c r="H648">
        <v>142.155182</v>
      </c>
      <c r="I648">
        <v>261.56478900000002</v>
      </c>
      <c r="J648">
        <v>65.907936000000007</v>
      </c>
      <c r="K648">
        <v>399.03445399999998</v>
      </c>
      <c r="L648">
        <v>143.150543</v>
      </c>
      <c r="M648">
        <v>340.72909499999997</v>
      </c>
      <c r="O648" s="33">
        <v>643</v>
      </c>
      <c r="P648" s="36">
        <f t="shared" si="152"/>
        <v>3.1659351239183023E-2</v>
      </c>
      <c r="Q648" s="36">
        <f t="shared" si="153"/>
        <v>1.3287199659623142E-2</v>
      </c>
      <c r="R648" s="36">
        <f t="shared" si="154"/>
        <v>-4.9462819813126807E-3</v>
      </c>
      <c r="S648" s="36">
        <f t="shared" si="155"/>
        <v>-1.8717695667557692E-3</v>
      </c>
      <c r="T648" s="36">
        <f t="shared" si="156"/>
        <v>1.5614605855327769E-2</v>
      </c>
      <c r="U648" s="36">
        <f t="shared" si="157"/>
        <v>2.082254672699867E-2</v>
      </c>
      <c r="V648" s="36">
        <f t="shared" si="158"/>
        <v>-9.7287952506945677E-3</v>
      </c>
      <c r="W648" s="36">
        <f t="shared" si="159"/>
        <v>-1.0796167498237278E-2</v>
      </c>
      <c r="X648" s="36">
        <f t="shared" si="160"/>
        <v>4.035722140103489E-3</v>
      </c>
      <c r="Y648" s="36">
        <f t="shared" si="161"/>
        <v>-5.1449758975202165E-3</v>
      </c>
      <c r="Z648" s="36">
        <f t="shared" si="162"/>
        <v>1.4179213229735293E-2</v>
      </c>
      <c r="AA648" s="46">
        <f t="shared" si="163"/>
        <v>1.414692445000377E-2</v>
      </c>
      <c r="AB648" s="41">
        <f t="shared" si="150"/>
        <v>1014146.9244500038</v>
      </c>
      <c r="AC648" s="41">
        <f t="shared" si="151"/>
        <v>14146.924450003775</v>
      </c>
      <c r="AD648" s="98">
        <v>-109.74389275931753</v>
      </c>
      <c r="AE648">
        <f t="shared" si="164"/>
        <v>1016823.6046149244</v>
      </c>
    </row>
    <row r="649" spans="2:31">
      <c r="B649" s="112">
        <v>44399</v>
      </c>
      <c r="C649">
        <v>51.156052000000003</v>
      </c>
      <c r="D649">
        <v>350.81778000000003</v>
      </c>
      <c r="E649">
        <v>45.161029999999997</v>
      </c>
      <c r="F649">
        <v>50.201163999999999</v>
      </c>
      <c r="G649">
        <v>70.594406000000006</v>
      </c>
      <c r="H649">
        <v>140.360321</v>
      </c>
      <c r="I649">
        <v>262.81536899999998</v>
      </c>
      <c r="J649">
        <v>66.143387000000004</v>
      </c>
      <c r="K649">
        <v>400.12191799999999</v>
      </c>
      <c r="L649">
        <v>144.528885</v>
      </c>
      <c r="M649">
        <v>339.117096</v>
      </c>
      <c r="O649" s="33">
        <v>644</v>
      </c>
      <c r="P649" s="36">
        <f t="shared" si="152"/>
        <v>-1.1317225637675721E-2</v>
      </c>
      <c r="Q649" s="36">
        <f t="shared" si="153"/>
        <v>1.4224093495262479E-2</v>
      </c>
      <c r="R649" s="36">
        <f t="shared" si="154"/>
        <v>7.0827270428832896E-4</v>
      </c>
      <c r="S649" s="36">
        <f t="shared" si="155"/>
        <v>-5.5866869711964279E-2</v>
      </c>
      <c r="T649" s="36">
        <f t="shared" si="156"/>
        <v>-5.7594914698666337E-3</v>
      </c>
      <c r="U649" s="36">
        <f t="shared" si="157"/>
        <v>-1.2706454193340797E-2</v>
      </c>
      <c r="V649" s="36">
        <f t="shared" si="158"/>
        <v>4.7697547356424456E-3</v>
      </c>
      <c r="W649" s="36">
        <f t="shared" si="159"/>
        <v>3.5660566538122879E-3</v>
      </c>
      <c r="X649" s="36">
        <f t="shared" si="160"/>
        <v>2.7215316283882868E-3</v>
      </c>
      <c r="Y649" s="36">
        <f t="shared" si="161"/>
        <v>9.5825590088556029E-3</v>
      </c>
      <c r="Z649" s="36">
        <f t="shared" si="162"/>
        <v>-4.7422550640340861E-3</v>
      </c>
      <c r="AA649" s="46">
        <f t="shared" si="163"/>
        <v>2.2833742022886638E-2</v>
      </c>
      <c r="AB649" s="41">
        <f t="shared" si="150"/>
        <v>1022833.7420228866</v>
      </c>
      <c r="AC649" s="41">
        <f t="shared" si="151"/>
        <v>22833.742022886639</v>
      </c>
      <c r="AD649" s="98">
        <v>-65.781528096063994</v>
      </c>
      <c r="AE649">
        <f t="shared" si="164"/>
        <v>1039657.346637811</v>
      </c>
    </row>
    <row r="650" spans="2:31">
      <c r="B650" s="112">
        <v>44400</v>
      </c>
      <c r="C650">
        <v>51.093356999999997</v>
      </c>
      <c r="D650">
        <v>369.39807100000002</v>
      </c>
      <c r="E650">
        <v>45.531860000000002</v>
      </c>
      <c r="F650">
        <v>51.539383000000001</v>
      </c>
      <c r="G650">
        <v>70.385741999999993</v>
      </c>
      <c r="H650">
        <v>140.09065200000001</v>
      </c>
      <c r="I650">
        <v>266.23123199999998</v>
      </c>
      <c r="J650">
        <v>67.175758000000002</v>
      </c>
      <c r="K650">
        <v>401.97927900000002</v>
      </c>
      <c r="L650">
        <v>146.261673</v>
      </c>
      <c r="M650">
        <v>342.36996499999998</v>
      </c>
      <c r="O650" s="33">
        <v>645</v>
      </c>
      <c r="P650" s="36">
        <f t="shared" si="152"/>
        <v>-1.2263153101841986E-3</v>
      </c>
      <c r="Q650" s="36">
        <f t="shared" si="153"/>
        <v>5.1607902405770324E-2</v>
      </c>
      <c r="R650" s="36">
        <f t="shared" si="154"/>
        <v>8.177753881759375E-3</v>
      </c>
      <c r="S650" s="36">
        <f t="shared" si="155"/>
        <v>2.6308020188264027E-2</v>
      </c>
      <c r="T650" s="36">
        <f t="shared" si="156"/>
        <v>-2.9601919891912758E-3</v>
      </c>
      <c r="U650" s="36">
        <f t="shared" si="157"/>
        <v>-1.9231103406506715E-3</v>
      </c>
      <c r="V650" s="36">
        <f t="shared" si="158"/>
        <v>1.2913457762617913E-2</v>
      </c>
      <c r="W650" s="36">
        <f t="shared" si="159"/>
        <v>1.5487522599727337E-2</v>
      </c>
      <c r="X650" s="36">
        <f t="shared" si="160"/>
        <v>4.6312468470017052E-3</v>
      </c>
      <c r="Y650" s="36">
        <f t="shared" si="161"/>
        <v>1.191791454182637E-2</v>
      </c>
      <c r="Z650" s="36">
        <f t="shared" si="162"/>
        <v>9.5464577106851179E-3</v>
      </c>
      <c r="AA650" s="46">
        <f t="shared" si="163"/>
        <v>-1.4924928700067754E-2</v>
      </c>
      <c r="AB650" s="41">
        <f t="shared" si="150"/>
        <v>985075.0712999322</v>
      </c>
      <c r="AC650" s="41">
        <f t="shared" si="151"/>
        <v>-14924.928700067801</v>
      </c>
      <c r="AD650" s="98">
        <v>-29.09667553845793</v>
      </c>
      <c r="AE650">
        <f t="shared" si="164"/>
        <v>1024732.4179377432</v>
      </c>
    </row>
    <row r="651" spans="2:31">
      <c r="B651" s="112">
        <v>44403</v>
      </c>
      <c r="C651">
        <v>52.383223999999998</v>
      </c>
      <c r="D651">
        <v>372.06521600000002</v>
      </c>
      <c r="E651">
        <v>45.595790999999998</v>
      </c>
      <c r="F651">
        <v>50.400084999999997</v>
      </c>
      <c r="G651">
        <v>70.793541000000005</v>
      </c>
      <c r="H651">
        <v>141.02990700000001</v>
      </c>
      <c r="I651">
        <v>265.62454200000002</v>
      </c>
      <c r="J651">
        <v>66.976517000000001</v>
      </c>
      <c r="K651">
        <v>397.97582999999997</v>
      </c>
      <c r="L651">
        <v>146.685013</v>
      </c>
      <c r="M651">
        <v>343.10357699999997</v>
      </c>
      <c r="O651" s="33">
        <v>646</v>
      </c>
      <c r="P651" s="36">
        <f t="shared" si="152"/>
        <v>2.4931898636506886E-2</v>
      </c>
      <c r="Q651" s="36">
        <f t="shared" si="153"/>
        <v>7.1943049658676596E-3</v>
      </c>
      <c r="R651" s="36">
        <f t="shared" si="154"/>
        <v>1.4031089309761477E-3</v>
      </c>
      <c r="S651" s="36">
        <f t="shared" si="155"/>
        <v>-2.2353372284286143E-2</v>
      </c>
      <c r="T651" s="36">
        <f t="shared" si="156"/>
        <v>5.7770534812555873E-3</v>
      </c>
      <c r="U651" s="36">
        <f t="shared" si="157"/>
        <v>6.682246921673545E-3</v>
      </c>
      <c r="V651" s="36">
        <f t="shared" si="158"/>
        <v>-2.2814089563422393E-3</v>
      </c>
      <c r="W651" s="36">
        <f t="shared" si="159"/>
        <v>-2.9703729809105557E-3</v>
      </c>
      <c r="X651" s="36">
        <f t="shared" si="160"/>
        <v>-1.0009267717261232E-2</v>
      </c>
      <c r="Y651" s="36">
        <f t="shared" si="161"/>
        <v>2.8902207461268346E-3</v>
      </c>
      <c r="Z651" s="36">
        <f t="shared" si="162"/>
        <v>2.1404539639825419E-3</v>
      </c>
      <c r="AA651" s="46">
        <f t="shared" si="163"/>
        <v>2.3829857932721757E-2</v>
      </c>
      <c r="AB651" s="41">
        <f t="shared" si="150"/>
        <v>1023829.8579327217</v>
      </c>
      <c r="AC651" s="41">
        <f t="shared" si="151"/>
        <v>23829.85793272173</v>
      </c>
      <c r="AD651" s="98">
        <v>-6.1965637885732576</v>
      </c>
      <c r="AE651">
        <f t="shared" si="164"/>
        <v>1048562.275870465</v>
      </c>
    </row>
    <row r="652" spans="2:31">
      <c r="B652" s="112">
        <v>44404</v>
      </c>
      <c r="C652">
        <v>51.800991000000003</v>
      </c>
      <c r="D652">
        <v>367.42016599999999</v>
      </c>
      <c r="E652">
        <v>45.598990999999998</v>
      </c>
      <c r="F652">
        <v>51.051113000000001</v>
      </c>
      <c r="G652">
        <v>70.177124000000006</v>
      </c>
      <c r="H652">
        <v>140.84393299999999</v>
      </c>
      <c r="I652">
        <v>267.74316399999998</v>
      </c>
      <c r="J652">
        <v>68.398276999999993</v>
      </c>
      <c r="K652">
        <v>399.47717299999999</v>
      </c>
      <c r="L652">
        <v>144.49937399999999</v>
      </c>
      <c r="M652">
        <v>341.23104899999998</v>
      </c>
      <c r="O652" s="33">
        <v>647</v>
      </c>
      <c r="P652" s="36">
        <f t="shared" si="152"/>
        <v>-1.1177107038864931E-2</v>
      </c>
      <c r="Q652" s="36">
        <f t="shared" si="153"/>
        <v>-1.2563091056060842E-2</v>
      </c>
      <c r="R652" s="36">
        <f t="shared" si="154"/>
        <v>7.0179453936557092E-5</v>
      </c>
      <c r="S652" s="36">
        <f t="shared" si="155"/>
        <v>1.283448494392413E-2</v>
      </c>
      <c r="T652" s="36">
        <f t="shared" si="156"/>
        <v>-8.7453787454394166E-3</v>
      </c>
      <c r="U652" s="36">
        <f t="shared" si="157"/>
        <v>-1.3195550675099395E-3</v>
      </c>
      <c r="V652" s="36">
        <f t="shared" si="158"/>
        <v>7.9443622808504505E-3</v>
      </c>
      <c r="W652" s="36">
        <f t="shared" si="159"/>
        <v>2.1005568835962919E-2</v>
      </c>
      <c r="X652" s="36">
        <f t="shared" si="160"/>
        <v>3.7653498530213635E-3</v>
      </c>
      <c r="Y652" s="36">
        <f t="shared" si="161"/>
        <v>-1.5012343694457586E-2</v>
      </c>
      <c r="Z652" s="36">
        <f t="shared" si="162"/>
        <v>-5.472564450811318E-3</v>
      </c>
      <c r="AA652" s="46">
        <f t="shared" si="163"/>
        <v>-8.9411519131032263E-3</v>
      </c>
      <c r="AB652" s="41">
        <f t="shared" si="150"/>
        <v>991058.84808689682</v>
      </c>
      <c r="AC652" s="41">
        <f t="shared" si="151"/>
        <v>-8941.1519131031819</v>
      </c>
      <c r="AD652" s="98">
        <v>17.533986412337981</v>
      </c>
      <c r="AE652">
        <f t="shared" si="164"/>
        <v>1039621.1239573618</v>
      </c>
    </row>
    <row r="653" spans="2:31">
      <c r="B653" s="112">
        <v>44405</v>
      </c>
      <c r="C653">
        <v>52.150326</v>
      </c>
      <c r="D653">
        <v>372.88436899999999</v>
      </c>
      <c r="E653">
        <v>45.413581999999998</v>
      </c>
      <c r="F653">
        <v>51.177703999999999</v>
      </c>
      <c r="G653">
        <v>70.414207000000005</v>
      </c>
      <c r="H653">
        <v>141.07641599999999</v>
      </c>
      <c r="I653">
        <v>265.96994000000001</v>
      </c>
      <c r="J653">
        <v>67.547027999999997</v>
      </c>
      <c r="K653">
        <v>393.770355</v>
      </c>
      <c r="L653">
        <v>142.73703</v>
      </c>
      <c r="M653">
        <v>341.26959199999999</v>
      </c>
      <c r="O653" s="33">
        <v>648</v>
      </c>
      <c r="P653" s="36">
        <f t="shared" si="152"/>
        <v>6.7211522691405789E-3</v>
      </c>
      <c r="Q653" s="36">
        <f t="shared" si="153"/>
        <v>1.4762309222366401E-2</v>
      </c>
      <c r="R653" s="36">
        <f t="shared" si="154"/>
        <v>-4.074365779977036E-3</v>
      </c>
      <c r="S653" s="36">
        <f t="shared" si="155"/>
        <v>2.4766219236491572E-3</v>
      </c>
      <c r="T653" s="36">
        <f t="shared" si="156"/>
        <v>3.3726578025118554E-3</v>
      </c>
      <c r="U653" s="36">
        <f t="shared" si="157"/>
        <v>1.6492818168202794E-3</v>
      </c>
      <c r="V653" s="36">
        <f t="shared" si="158"/>
        <v>-6.6448828456796925E-3</v>
      </c>
      <c r="W653" s="36">
        <f t="shared" si="159"/>
        <v>-1.2523567853670793E-2</v>
      </c>
      <c r="X653" s="36">
        <f t="shared" si="160"/>
        <v>-1.4388740608399066E-2</v>
      </c>
      <c r="Y653" s="36">
        <f t="shared" si="161"/>
        <v>-1.2271189098511293E-2</v>
      </c>
      <c r="Z653" s="36">
        <f t="shared" si="162"/>
        <v>1.1294641418810115E-4</v>
      </c>
      <c r="AA653" s="46">
        <f t="shared" si="163"/>
        <v>-1.3047026780936605E-3</v>
      </c>
      <c r="AB653" s="41">
        <f t="shared" si="150"/>
        <v>998695.29732190631</v>
      </c>
      <c r="AC653" s="41">
        <f t="shared" si="151"/>
        <v>-1304.7026780936867</v>
      </c>
      <c r="AD653" s="98">
        <v>67.169426056323573</v>
      </c>
      <c r="AE653">
        <f t="shared" si="164"/>
        <v>1038316.4212792681</v>
      </c>
    </row>
    <row r="654" spans="2:31">
      <c r="B654" s="112">
        <v>44406</v>
      </c>
      <c r="C654">
        <v>52.786307999999998</v>
      </c>
      <c r="D654">
        <v>357.94021600000002</v>
      </c>
      <c r="E654">
        <v>45.471114999999998</v>
      </c>
      <c r="F654">
        <v>52.00956</v>
      </c>
      <c r="G654">
        <v>71.499701999999999</v>
      </c>
      <c r="H654">
        <v>142.28538499999999</v>
      </c>
      <c r="I654">
        <v>264.12191799999999</v>
      </c>
      <c r="J654">
        <v>67.483635000000007</v>
      </c>
      <c r="K654">
        <v>396.57076999999998</v>
      </c>
      <c r="L654">
        <v>143.38682600000001</v>
      </c>
      <c r="M654">
        <v>347.29278599999998</v>
      </c>
      <c r="O654" s="33">
        <v>649</v>
      </c>
      <c r="P654" s="36">
        <f t="shared" si="152"/>
        <v>1.2121406275915372E-2</v>
      </c>
      <c r="Q654" s="36">
        <f t="shared" si="153"/>
        <v>-4.0902390859913408E-2</v>
      </c>
      <c r="R654" s="36">
        <f t="shared" si="154"/>
        <v>1.2660658963319555E-3</v>
      </c>
      <c r="S654" s="36">
        <f t="shared" si="155"/>
        <v>1.6123579386229752E-2</v>
      </c>
      <c r="T654" s="36">
        <f t="shared" si="156"/>
        <v>1.5298235077522681E-2</v>
      </c>
      <c r="U654" s="36">
        <f t="shared" si="157"/>
        <v>8.5330932504998729E-3</v>
      </c>
      <c r="V654" s="36">
        <f t="shared" si="158"/>
        <v>-6.9724877263939427E-3</v>
      </c>
      <c r="W654" s="36">
        <f t="shared" si="159"/>
        <v>-9.3894235944514846E-4</v>
      </c>
      <c r="X654" s="36">
        <f t="shared" si="160"/>
        <v>7.0866278653934217E-3</v>
      </c>
      <c r="Y654" s="36">
        <f t="shared" si="161"/>
        <v>4.5420687824668246E-3</v>
      </c>
      <c r="Z654" s="36">
        <f t="shared" si="162"/>
        <v>1.749543056179758E-2</v>
      </c>
      <c r="AA654" s="46">
        <f t="shared" si="163"/>
        <v>-7.692646013929277E-3</v>
      </c>
      <c r="AB654" s="41">
        <f t="shared" si="150"/>
        <v>992307.35398607072</v>
      </c>
      <c r="AC654" s="41">
        <f t="shared" si="151"/>
        <v>-7692.6460139292758</v>
      </c>
      <c r="AD654" s="98">
        <v>79.764402646920644</v>
      </c>
      <c r="AE654">
        <f t="shared" si="164"/>
        <v>1030623.7752653388</v>
      </c>
    </row>
    <row r="655" spans="2:31">
      <c r="B655" s="112">
        <v>44407</v>
      </c>
      <c r="C655">
        <v>51.568095999999997</v>
      </c>
      <c r="D655">
        <v>355.92236300000002</v>
      </c>
      <c r="E655">
        <v>45.570213000000003</v>
      </c>
      <c r="F655">
        <v>52.018604000000003</v>
      </c>
      <c r="G655">
        <v>71.461617000000004</v>
      </c>
      <c r="H655">
        <v>141.15083300000001</v>
      </c>
      <c r="I655">
        <v>263.93530299999998</v>
      </c>
      <c r="J655">
        <v>66.804466000000005</v>
      </c>
      <c r="K655">
        <v>396.70550500000002</v>
      </c>
      <c r="L655">
        <v>143.60343900000001</v>
      </c>
      <c r="M655">
        <v>349.02050800000001</v>
      </c>
      <c r="O655" s="33">
        <v>650</v>
      </c>
      <c r="P655" s="36">
        <f t="shared" si="152"/>
        <v>-2.3348652210665753E-2</v>
      </c>
      <c r="Q655" s="36">
        <f t="shared" si="153"/>
        <v>-5.6533524340361581E-3</v>
      </c>
      <c r="R655" s="36">
        <f t="shared" si="154"/>
        <v>2.1769901936802933E-3</v>
      </c>
      <c r="S655" s="36">
        <f t="shared" si="155"/>
        <v>1.7387599040563509E-4</v>
      </c>
      <c r="T655" s="36">
        <f t="shared" si="156"/>
        <v>-5.3280147619437393E-4</v>
      </c>
      <c r="U655" s="36">
        <f t="shared" si="157"/>
        <v>-8.0057380642921741E-3</v>
      </c>
      <c r="V655" s="36">
        <f t="shared" si="158"/>
        <v>-7.0679843148614327E-4</v>
      </c>
      <c r="W655" s="36">
        <f t="shared" si="159"/>
        <v>-1.0115189444391057E-2</v>
      </c>
      <c r="X655" s="36">
        <f t="shared" si="160"/>
        <v>3.3969250194873383E-4</v>
      </c>
      <c r="Y655" s="36">
        <f t="shared" si="161"/>
        <v>1.5095497482029742E-3</v>
      </c>
      <c r="Z655" s="36">
        <f t="shared" si="162"/>
        <v>4.9624947865009247E-3</v>
      </c>
      <c r="AA655" s="46">
        <f t="shared" si="163"/>
        <v>-1.5517239171915295E-2</v>
      </c>
      <c r="AB655" s="41">
        <f t="shared" si="150"/>
        <v>984482.76082808466</v>
      </c>
      <c r="AC655" s="41">
        <f t="shared" si="151"/>
        <v>-15517.239171915338</v>
      </c>
      <c r="AD655" s="98">
        <v>119.45033503440209</v>
      </c>
      <c r="AE655">
        <f t="shared" si="164"/>
        <v>1015106.5360934235</v>
      </c>
    </row>
    <row r="656" spans="2:31">
      <c r="B656" s="112">
        <v>44410</v>
      </c>
      <c r="C656">
        <v>51.577052999999999</v>
      </c>
      <c r="D656">
        <v>351.57699600000001</v>
      </c>
      <c r="E656">
        <v>45.464717999999998</v>
      </c>
      <c r="F656">
        <v>51.783512000000002</v>
      </c>
      <c r="G656">
        <v>71.080734000000007</v>
      </c>
      <c r="H656">
        <v>140.583527</v>
      </c>
      <c r="I656">
        <v>264.70062300000001</v>
      </c>
      <c r="J656">
        <v>67.465523000000005</v>
      </c>
      <c r="K656">
        <v>399.92941300000001</v>
      </c>
      <c r="L656">
        <v>143.26869199999999</v>
      </c>
      <c r="M656">
        <v>343.57659899999999</v>
      </c>
      <c r="O656" s="33">
        <v>651</v>
      </c>
      <c r="P656" s="36">
        <f t="shared" si="152"/>
        <v>1.7367758172555096E-4</v>
      </c>
      <c r="Q656" s="36">
        <f t="shared" si="153"/>
        <v>-1.2283888558689955E-2</v>
      </c>
      <c r="R656" s="36">
        <f t="shared" si="154"/>
        <v>-2.3176828073511375E-3</v>
      </c>
      <c r="S656" s="36">
        <f t="shared" si="155"/>
        <v>-4.5296263894756003E-3</v>
      </c>
      <c r="T656" s="36">
        <f t="shared" si="156"/>
        <v>-5.3441507569835711E-3</v>
      </c>
      <c r="U656" s="36">
        <f t="shared" si="157"/>
        <v>-4.027245854906639E-3</v>
      </c>
      <c r="V656" s="36">
        <f t="shared" si="158"/>
        <v>2.8954541189525067E-3</v>
      </c>
      <c r="W656" s="36">
        <f t="shared" si="159"/>
        <v>9.846762425250186E-3</v>
      </c>
      <c r="X656" s="36">
        <f t="shared" si="160"/>
        <v>8.0938596266334675E-3</v>
      </c>
      <c r="Y656" s="36">
        <f t="shared" si="161"/>
        <v>-2.3337725471362851E-3</v>
      </c>
      <c r="Z656" s="36">
        <f t="shared" si="162"/>
        <v>-1.5720600217887282E-2</v>
      </c>
      <c r="AA656" s="46">
        <f t="shared" si="163"/>
        <v>1.0857777902607228E-2</v>
      </c>
      <c r="AB656" s="41">
        <f t="shared" si="150"/>
        <v>1010857.7779026072</v>
      </c>
      <c r="AC656" s="41">
        <f t="shared" si="151"/>
        <v>10857.777902607224</v>
      </c>
      <c r="AD656" s="98">
        <v>183.09885581070557</v>
      </c>
      <c r="AE656">
        <f t="shared" si="164"/>
        <v>1025964.3139960307</v>
      </c>
    </row>
    <row r="657" spans="2:31">
      <c r="B657" s="112">
        <v>44411</v>
      </c>
      <c r="C657">
        <v>52.132415999999999</v>
      </c>
      <c r="D657">
        <v>350.867706</v>
      </c>
      <c r="E657">
        <v>45.976211999999997</v>
      </c>
      <c r="F657">
        <v>52.289867000000001</v>
      </c>
      <c r="G657">
        <v>70.833160000000007</v>
      </c>
      <c r="H657">
        <v>142.18308999999999</v>
      </c>
      <c r="I657">
        <v>265.38189699999998</v>
      </c>
      <c r="J657">
        <v>67.782477999999998</v>
      </c>
      <c r="K657">
        <v>406.02123999999998</v>
      </c>
      <c r="L657">
        <v>145.08021500000001</v>
      </c>
      <c r="M657">
        <v>353.14202899999998</v>
      </c>
      <c r="O657" s="33">
        <v>652</v>
      </c>
      <c r="P657" s="36">
        <f t="shared" si="152"/>
        <v>1.0710079107679203E-2</v>
      </c>
      <c r="Q657" s="36">
        <f t="shared" si="153"/>
        <v>-2.0194906133994828E-3</v>
      </c>
      <c r="R657" s="36">
        <f t="shared" si="154"/>
        <v>1.1187535711021403E-2</v>
      </c>
      <c r="S657" s="36">
        <f t="shared" si="155"/>
        <v>9.7308072508713612E-3</v>
      </c>
      <c r="T657" s="36">
        <f t="shared" si="156"/>
        <v>-3.4890769913864146E-3</v>
      </c>
      <c r="U657" s="36">
        <f t="shared" si="157"/>
        <v>1.1313782929287079E-2</v>
      </c>
      <c r="V657" s="36">
        <f t="shared" si="158"/>
        <v>2.5704464848571936E-3</v>
      </c>
      <c r="W657" s="36">
        <f t="shared" si="159"/>
        <v>4.6870279471980603E-3</v>
      </c>
      <c r="X657" s="36">
        <f t="shared" si="160"/>
        <v>1.5117409468511828E-2</v>
      </c>
      <c r="Y657" s="36">
        <f t="shared" si="161"/>
        <v>1.2564964106407492E-2</v>
      </c>
      <c r="Z657" s="36">
        <f t="shared" si="162"/>
        <v>2.7460242019032112E-2</v>
      </c>
      <c r="AA657" s="46">
        <f t="shared" si="163"/>
        <v>-1.6690726201283469E-2</v>
      </c>
      <c r="AB657" s="41">
        <f t="shared" si="150"/>
        <v>983309.27379871649</v>
      </c>
      <c r="AC657" s="41">
        <f t="shared" si="151"/>
        <v>-16690.726201283513</v>
      </c>
      <c r="AD657" s="98">
        <v>229.9450514363125</v>
      </c>
      <c r="AE657">
        <f t="shared" si="164"/>
        <v>1009273.5877947472</v>
      </c>
    </row>
    <row r="658" spans="2:31">
      <c r="B658" s="112">
        <v>44412</v>
      </c>
      <c r="C658">
        <v>50.914206999999998</v>
      </c>
      <c r="D658">
        <v>358.53961199999998</v>
      </c>
      <c r="E658">
        <v>45.662925999999999</v>
      </c>
      <c r="F658">
        <v>51.892014000000003</v>
      </c>
      <c r="G658">
        <v>70.709380999999993</v>
      </c>
      <c r="H658">
        <v>140.64863600000001</v>
      </c>
      <c r="I658">
        <v>265.86721799999998</v>
      </c>
      <c r="J658">
        <v>67.800583000000003</v>
      </c>
      <c r="K658">
        <v>405.67474399999998</v>
      </c>
      <c r="L658">
        <v>144.67659</v>
      </c>
      <c r="M658">
        <v>348.13247699999999</v>
      </c>
      <c r="O658" s="33">
        <v>653</v>
      </c>
      <c r="P658" s="36">
        <f t="shared" si="152"/>
        <v>-2.3644942855929697E-2</v>
      </c>
      <c r="Q658" s="36">
        <f t="shared" si="153"/>
        <v>2.1629901223495306E-2</v>
      </c>
      <c r="R658" s="36">
        <f t="shared" si="154"/>
        <v>-6.8374109000019787E-3</v>
      </c>
      <c r="S658" s="36">
        <f t="shared" si="155"/>
        <v>-7.6376991896074864E-3</v>
      </c>
      <c r="T658" s="36">
        <f t="shared" si="156"/>
        <v>-1.7490011226150503E-3</v>
      </c>
      <c r="U658" s="36">
        <f t="shared" si="157"/>
        <v>-1.0850756222322108E-2</v>
      </c>
      <c r="V658" s="36">
        <f t="shared" si="158"/>
        <v>1.8270943755310447E-3</v>
      </c>
      <c r="W658" s="36">
        <f t="shared" si="159"/>
        <v>2.6706876174766221E-4</v>
      </c>
      <c r="X658" s="36">
        <f t="shared" si="160"/>
        <v>-8.5375812589175647E-4</v>
      </c>
      <c r="Y658" s="36">
        <f t="shared" si="161"/>
        <v>-2.7859588047534369E-3</v>
      </c>
      <c r="Z658" s="36">
        <f t="shared" si="162"/>
        <v>-1.428723608647744E-2</v>
      </c>
      <c r="AA658" s="46">
        <f t="shared" si="163"/>
        <v>1.2158099161453731E-3</v>
      </c>
      <c r="AB658" s="41">
        <f t="shared" si="150"/>
        <v>1001215.8099161454</v>
      </c>
      <c r="AC658" s="41">
        <f t="shared" si="151"/>
        <v>1215.8099161454011</v>
      </c>
      <c r="AD658" s="98">
        <v>267.11543033423368</v>
      </c>
      <c r="AE658">
        <f t="shared" si="164"/>
        <v>1010489.3977108926</v>
      </c>
    </row>
    <row r="659" spans="2:31">
      <c r="B659" s="112">
        <v>44413</v>
      </c>
      <c r="C659">
        <v>51.236671000000001</v>
      </c>
      <c r="D659">
        <v>362.58529700000003</v>
      </c>
      <c r="E659">
        <v>46.510066999999999</v>
      </c>
      <c r="F659">
        <v>52.177531999999999</v>
      </c>
      <c r="G659">
        <v>70.661773999999994</v>
      </c>
      <c r="H659">
        <v>142.424881</v>
      </c>
      <c r="I659">
        <v>263.89804099999998</v>
      </c>
      <c r="J659">
        <v>68.208099000000004</v>
      </c>
      <c r="K659">
        <v>395.714294</v>
      </c>
      <c r="L659">
        <v>144.78488200000001</v>
      </c>
      <c r="M659">
        <v>351.65557899999999</v>
      </c>
      <c r="O659" s="33">
        <v>654</v>
      </c>
      <c r="P659" s="36">
        <f t="shared" si="152"/>
        <v>6.3135056191431418E-3</v>
      </c>
      <c r="Q659" s="36">
        <f t="shared" si="153"/>
        <v>1.1220601024962692E-2</v>
      </c>
      <c r="R659" s="36">
        <f t="shared" si="154"/>
        <v>1.8382062389135805E-2</v>
      </c>
      <c r="S659" s="36">
        <f t="shared" si="155"/>
        <v>5.4870752749163207E-3</v>
      </c>
      <c r="T659" s="36">
        <f t="shared" si="156"/>
        <v>-6.7350375399527354E-4</v>
      </c>
      <c r="U659" s="36">
        <f t="shared" si="157"/>
        <v>1.2549872781294661E-2</v>
      </c>
      <c r="V659" s="36">
        <f t="shared" si="158"/>
        <v>-7.4341834831951953E-3</v>
      </c>
      <c r="W659" s="36">
        <f t="shared" si="159"/>
        <v>5.992517735007895E-3</v>
      </c>
      <c r="X659" s="36">
        <f t="shared" si="160"/>
        <v>-2.4859244313682024E-2</v>
      </c>
      <c r="Y659" s="36">
        <f t="shared" si="161"/>
        <v>7.4823087372584364E-4</v>
      </c>
      <c r="Z659" s="36">
        <f t="shared" si="162"/>
        <v>1.0069139466741955E-2</v>
      </c>
      <c r="AA659" s="46">
        <f t="shared" si="163"/>
        <v>-1.2242042391144193E-2</v>
      </c>
      <c r="AB659" s="41">
        <f t="shared" si="150"/>
        <v>987757.9576088558</v>
      </c>
      <c r="AC659" s="41">
        <f t="shared" si="151"/>
        <v>-12242.042391144205</v>
      </c>
      <c r="AD659" s="98">
        <v>308.37409944983665</v>
      </c>
      <c r="AE659">
        <f t="shared" si="164"/>
        <v>998247.3553197484</v>
      </c>
    </row>
    <row r="660" spans="2:31">
      <c r="B660" s="112">
        <v>44414</v>
      </c>
      <c r="C660">
        <v>51.827862000000003</v>
      </c>
      <c r="D660">
        <v>363.12472500000001</v>
      </c>
      <c r="E660">
        <v>46.426960000000001</v>
      </c>
      <c r="F660">
        <v>51.803534999999997</v>
      </c>
      <c r="G660">
        <v>72.432838000000004</v>
      </c>
      <c r="H660">
        <v>146.47022999999999</v>
      </c>
      <c r="I660">
        <v>263.30068999999997</v>
      </c>
      <c r="J660">
        <v>68.389221000000006</v>
      </c>
      <c r="K660">
        <v>399.49633799999998</v>
      </c>
      <c r="L660">
        <v>144.09466599999999</v>
      </c>
      <c r="M660">
        <v>354.12661700000001</v>
      </c>
      <c r="O660" s="33">
        <v>655</v>
      </c>
      <c r="P660" s="36">
        <f t="shared" si="152"/>
        <v>1.1472374966051344E-2</v>
      </c>
      <c r="Q660" s="36">
        <f t="shared" si="153"/>
        <v>1.486621606409648E-3</v>
      </c>
      <c r="R660" s="36">
        <f t="shared" si="154"/>
        <v>-1.7884588055966429E-3</v>
      </c>
      <c r="S660" s="36">
        <f t="shared" si="155"/>
        <v>-7.193590594534149E-3</v>
      </c>
      <c r="T660" s="36">
        <f t="shared" si="156"/>
        <v>2.4755012340799583E-2</v>
      </c>
      <c r="U660" s="36">
        <f t="shared" si="157"/>
        <v>2.8007489777774095E-2</v>
      </c>
      <c r="V660" s="36">
        <f t="shared" si="158"/>
        <v>-2.2661331316229001E-3</v>
      </c>
      <c r="W660" s="36">
        <f t="shared" si="159"/>
        <v>2.6519130265101106E-3</v>
      </c>
      <c r="X660" s="36">
        <f t="shared" si="160"/>
        <v>9.5121276415457649E-3</v>
      </c>
      <c r="Y660" s="36">
        <f t="shared" si="161"/>
        <v>-4.7785820643435062E-3</v>
      </c>
      <c r="Z660" s="36">
        <f t="shared" si="162"/>
        <v>7.0022964894545748E-3</v>
      </c>
      <c r="AA660" s="46">
        <f t="shared" si="163"/>
        <v>2.87898413649368E-2</v>
      </c>
      <c r="AB660" s="41">
        <f t="shared" si="150"/>
        <v>1028789.8413649368</v>
      </c>
      <c r="AC660" s="41">
        <f t="shared" si="151"/>
        <v>28789.841364936787</v>
      </c>
      <c r="AD660" s="98">
        <v>342.69107106223237</v>
      </c>
      <c r="AE660">
        <f t="shared" si="164"/>
        <v>1027037.1966846852</v>
      </c>
    </row>
    <row r="661" spans="2:31">
      <c r="B661" s="112">
        <v>44417</v>
      </c>
      <c r="C661">
        <v>51.236671000000001</v>
      </c>
      <c r="D661">
        <v>361.22671500000001</v>
      </c>
      <c r="E661">
        <v>46.538845000000002</v>
      </c>
      <c r="F661">
        <v>52.232261999999999</v>
      </c>
      <c r="G661">
        <v>71.928191999999996</v>
      </c>
      <c r="H661">
        <v>146.31214900000001</v>
      </c>
      <c r="I661">
        <v>261.37814300000002</v>
      </c>
      <c r="J661">
        <v>68.887291000000005</v>
      </c>
      <c r="K661">
        <v>395.406342</v>
      </c>
      <c r="L661">
        <v>144.04534899999999</v>
      </c>
      <c r="M661">
        <v>356.48174999999998</v>
      </c>
      <c r="O661" s="33">
        <v>656</v>
      </c>
      <c r="P661" s="36">
        <f t="shared" si="152"/>
        <v>-1.1472374966051318E-2</v>
      </c>
      <c r="Q661" s="36">
        <f t="shared" si="153"/>
        <v>-5.2405896891030857E-3</v>
      </c>
      <c r="R661" s="36">
        <f t="shared" si="154"/>
        <v>2.4070152249896729E-3</v>
      </c>
      <c r="S661" s="36">
        <f t="shared" si="155"/>
        <v>8.2419597736308418E-3</v>
      </c>
      <c r="T661" s="36">
        <f t="shared" si="156"/>
        <v>-6.9914720838218456E-3</v>
      </c>
      <c r="U661" s="36">
        <f t="shared" si="157"/>
        <v>-1.0798533429587356E-3</v>
      </c>
      <c r="V661" s="36">
        <f t="shared" si="158"/>
        <v>-7.3285045387304765E-3</v>
      </c>
      <c r="W661" s="36">
        <f t="shared" si="159"/>
        <v>7.2564807816583119E-3</v>
      </c>
      <c r="X661" s="36">
        <f t="shared" si="160"/>
        <v>-1.0290648644640823E-2</v>
      </c>
      <c r="Y661" s="36">
        <f t="shared" si="161"/>
        <v>-3.4231275015084763E-4</v>
      </c>
      <c r="Z661" s="36">
        <f t="shared" si="162"/>
        <v>6.6285220736128567E-3</v>
      </c>
      <c r="AA661" s="46">
        <f t="shared" si="163"/>
        <v>-2.6583443754014648E-2</v>
      </c>
      <c r="AB661" s="41">
        <f t="shared" si="150"/>
        <v>973416.55624598532</v>
      </c>
      <c r="AC661" s="41">
        <f t="shared" si="151"/>
        <v>-26583.443754014676</v>
      </c>
      <c r="AD661" s="98">
        <v>345.29857832542621</v>
      </c>
      <c r="AE661">
        <f t="shared" si="164"/>
        <v>1000453.7529306705</v>
      </c>
    </row>
    <row r="662" spans="2:31">
      <c r="B662" s="112">
        <v>44418</v>
      </c>
      <c r="C662">
        <v>52.114505999999999</v>
      </c>
      <c r="D662">
        <v>360.747253</v>
      </c>
      <c r="E662">
        <v>47.529850000000003</v>
      </c>
      <c r="F662">
        <v>52.077190000000002</v>
      </c>
      <c r="G662">
        <v>73.537375999999995</v>
      </c>
      <c r="H662">
        <v>148.106964</v>
      </c>
      <c r="I662">
        <v>256.93554699999999</v>
      </c>
      <c r="J662">
        <v>69.186110999999997</v>
      </c>
      <c r="K662">
        <v>396.282104</v>
      </c>
      <c r="L662">
        <v>143.56220999999999</v>
      </c>
      <c r="M662">
        <v>363.527985</v>
      </c>
      <c r="O662" s="33">
        <v>657</v>
      </c>
      <c r="P662" s="36">
        <f t="shared" si="152"/>
        <v>1.6987829966037225E-2</v>
      </c>
      <c r="Q662" s="36">
        <f t="shared" si="153"/>
        <v>-1.3281976684380765E-3</v>
      </c>
      <c r="R662" s="36">
        <f t="shared" si="154"/>
        <v>2.1070594514622027E-2</v>
      </c>
      <c r="S662" s="36">
        <f t="shared" si="155"/>
        <v>-2.9733089623300989E-3</v>
      </c>
      <c r="T662" s="36">
        <f t="shared" si="156"/>
        <v>2.2125505959724484E-2</v>
      </c>
      <c r="U662" s="36">
        <f t="shared" si="157"/>
        <v>1.219239617702713E-2</v>
      </c>
      <c r="V662" s="36">
        <f t="shared" si="158"/>
        <v>-1.7142918986073948E-2</v>
      </c>
      <c r="W662" s="36">
        <f t="shared" si="159"/>
        <v>4.3284291139579333E-3</v>
      </c>
      <c r="X662" s="36">
        <f t="shared" si="160"/>
        <v>2.2123914063392112E-3</v>
      </c>
      <c r="Y662" s="36">
        <f t="shared" si="161"/>
        <v>-3.3597131879241054E-3</v>
      </c>
      <c r="Z662" s="36">
        <f t="shared" si="162"/>
        <v>1.9573235232411491E-2</v>
      </c>
      <c r="AA662" s="46">
        <f t="shared" si="163"/>
        <v>-1.8321622481501914E-3</v>
      </c>
      <c r="AB662" s="41">
        <f t="shared" si="150"/>
        <v>998167.83775184979</v>
      </c>
      <c r="AC662" s="41">
        <f t="shared" si="151"/>
        <v>-1832.1622481502127</v>
      </c>
      <c r="AD662" s="98">
        <v>345.722262583673</v>
      </c>
      <c r="AE662">
        <f t="shared" si="164"/>
        <v>998621.5906825203</v>
      </c>
    </row>
    <row r="663" spans="2:31">
      <c r="B663" s="112">
        <v>44419</v>
      </c>
      <c r="C663">
        <v>52.266773000000001</v>
      </c>
      <c r="D663">
        <v>359.578461</v>
      </c>
      <c r="E663">
        <v>47.955024999999999</v>
      </c>
      <c r="F663">
        <v>52.305244000000002</v>
      </c>
      <c r="G663">
        <v>74.556229000000002</v>
      </c>
      <c r="H663">
        <v>149.87391700000001</v>
      </c>
      <c r="I663">
        <v>258.727509</v>
      </c>
      <c r="J663">
        <v>69.838149999999999</v>
      </c>
      <c r="K663">
        <v>392.39416499999999</v>
      </c>
      <c r="L663">
        <v>143.81860399999999</v>
      </c>
      <c r="M663">
        <v>372.65911899999998</v>
      </c>
      <c r="O663" s="33">
        <v>658</v>
      </c>
      <c r="P663" s="36">
        <f t="shared" si="152"/>
        <v>2.9175175752903086E-3</v>
      </c>
      <c r="Q663" s="36">
        <f t="shared" si="153"/>
        <v>-3.2451792377094649E-3</v>
      </c>
      <c r="R663" s="36">
        <f t="shared" si="154"/>
        <v>8.9056577824488652E-3</v>
      </c>
      <c r="S663" s="36">
        <f t="shared" si="155"/>
        <v>4.3695927393162482E-3</v>
      </c>
      <c r="T663" s="36">
        <f t="shared" si="156"/>
        <v>1.3759798406916121E-2</v>
      </c>
      <c r="U663" s="36">
        <f t="shared" si="157"/>
        <v>1.1859644849403763E-2</v>
      </c>
      <c r="V663" s="36">
        <f t="shared" si="158"/>
        <v>6.9501555036253822E-3</v>
      </c>
      <c r="W663" s="36">
        <f t="shared" si="159"/>
        <v>9.3802876759463728E-3</v>
      </c>
      <c r="X663" s="36">
        <f t="shared" si="160"/>
        <v>-9.8594839178758522E-3</v>
      </c>
      <c r="Y663" s="36">
        <f t="shared" si="161"/>
        <v>1.7843506284166192E-3</v>
      </c>
      <c r="Z663" s="36">
        <f t="shared" si="162"/>
        <v>2.4807830080709904E-2</v>
      </c>
      <c r="AA663" s="46">
        <f t="shared" si="163"/>
        <v>-1.3256497845696366E-3</v>
      </c>
      <c r="AB663" s="41">
        <f t="shared" si="150"/>
        <v>998674.35021543037</v>
      </c>
      <c r="AC663" s="41">
        <f t="shared" si="151"/>
        <v>-1325.6497845696285</v>
      </c>
      <c r="AD663" s="98">
        <v>400.68226879090071</v>
      </c>
      <c r="AE663">
        <f t="shared" si="164"/>
        <v>997295.94089795067</v>
      </c>
    </row>
    <row r="664" spans="2:31">
      <c r="B664" s="112">
        <v>44420</v>
      </c>
      <c r="C664">
        <v>52.148567</v>
      </c>
      <c r="D664">
        <v>362.265625</v>
      </c>
      <c r="E664">
        <v>47.826678999999999</v>
      </c>
      <c r="F664">
        <v>52.022461</v>
      </c>
      <c r="G664">
        <v>74.270561000000001</v>
      </c>
      <c r="H664">
        <v>150.45980800000001</v>
      </c>
      <c r="I664">
        <v>261.36874399999999</v>
      </c>
      <c r="J664">
        <v>69.955871999999999</v>
      </c>
      <c r="K664">
        <v>390.681061</v>
      </c>
      <c r="L664">
        <v>146.806183</v>
      </c>
      <c r="M664">
        <v>372.21517899999998</v>
      </c>
      <c r="O664" s="33">
        <v>659</v>
      </c>
      <c r="P664" s="36">
        <f t="shared" si="152"/>
        <v>-2.2641510432739008E-3</v>
      </c>
      <c r="Q664" s="36">
        <f t="shared" si="153"/>
        <v>7.4453097702252323E-3</v>
      </c>
      <c r="R664" s="36">
        <f t="shared" si="154"/>
        <v>-2.6799706302503405E-3</v>
      </c>
      <c r="S664" s="36">
        <f t="shared" si="155"/>
        <v>-5.4210661019377712E-3</v>
      </c>
      <c r="T664" s="36">
        <f t="shared" si="156"/>
        <v>-3.8389372079378429E-3</v>
      </c>
      <c r="U664" s="36">
        <f t="shared" si="157"/>
        <v>3.9016047447080833E-3</v>
      </c>
      <c r="V664" s="36">
        <f t="shared" si="158"/>
        <v>1.0156803440467233E-2</v>
      </c>
      <c r="W664" s="36">
        <f t="shared" si="159"/>
        <v>1.6842212012116824E-3</v>
      </c>
      <c r="X664" s="36">
        <f t="shared" si="160"/>
        <v>-4.3753311968598302E-3</v>
      </c>
      <c r="Y664" s="36">
        <f t="shared" si="161"/>
        <v>2.0560422772493009E-2</v>
      </c>
      <c r="Z664" s="36">
        <f t="shared" si="162"/>
        <v>-1.1919864969315087E-3</v>
      </c>
      <c r="AA664" s="46">
        <f t="shared" si="163"/>
        <v>1.0230556341234006E-2</v>
      </c>
      <c r="AB664" s="41">
        <f t="shared" si="150"/>
        <v>1010230.556341234</v>
      </c>
      <c r="AC664" s="41">
        <f t="shared" si="151"/>
        <v>10230.556341234013</v>
      </c>
      <c r="AD664" s="98">
        <v>437.21981321333442</v>
      </c>
      <c r="AE664">
        <f t="shared" si="164"/>
        <v>1007526.4972391847</v>
      </c>
    </row>
    <row r="665" spans="2:31">
      <c r="B665" s="112">
        <v>44421</v>
      </c>
      <c r="C665">
        <v>51.621174000000003</v>
      </c>
      <c r="D665">
        <v>362.795074</v>
      </c>
      <c r="E665">
        <v>47.977477999999998</v>
      </c>
      <c r="F665">
        <v>52.697490999999999</v>
      </c>
      <c r="G665">
        <v>73.394553999999999</v>
      </c>
      <c r="H665">
        <v>148.776535</v>
      </c>
      <c r="I665">
        <v>264.047302</v>
      </c>
      <c r="J665">
        <v>70.399590000000003</v>
      </c>
      <c r="K665">
        <v>394.25143400000002</v>
      </c>
      <c r="L665">
        <v>147.01324500000001</v>
      </c>
      <c r="M665">
        <v>370.65145899999999</v>
      </c>
      <c r="O665" s="33">
        <v>660</v>
      </c>
      <c r="P665" s="36">
        <f t="shared" si="152"/>
        <v>-1.0164765486962251E-2</v>
      </c>
      <c r="Q665" s="36">
        <f t="shared" si="153"/>
        <v>1.4604269541378895E-3</v>
      </c>
      <c r="R665" s="36">
        <f t="shared" si="154"/>
        <v>3.1480705902813175E-3</v>
      </c>
      <c r="S665" s="36">
        <f t="shared" si="155"/>
        <v>1.2892277676912313E-2</v>
      </c>
      <c r="T665" s="36">
        <f t="shared" si="156"/>
        <v>-1.1864918491103849E-2</v>
      </c>
      <c r="U665" s="36">
        <f t="shared" si="157"/>
        <v>-1.1250576973222366E-2</v>
      </c>
      <c r="V665" s="36">
        <f t="shared" si="158"/>
        <v>1.0196038835950716E-2</v>
      </c>
      <c r="W665" s="36">
        <f t="shared" si="159"/>
        <v>6.3227960196700636E-3</v>
      </c>
      <c r="X665" s="36">
        <f t="shared" si="160"/>
        <v>9.097336769311782E-3</v>
      </c>
      <c r="Y665" s="36">
        <f t="shared" si="161"/>
        <v>1.4094509385422977E-3</v>
      </c>
      <c r="Z665" s="36">
        <f t="shared" si="162"/>
        <v>-4.2099677912616745E-3</v>
      </c>
      <c r="AA665" s="46">
        <f t="shared" si="163"/>
        <v>-1.1313199530335168E-2</v>
      </c>
      <c r="AB665" s="41">
        <f t="shared" si="150"/>
        <v>988686.80046966486</v>
      </c>
      <c r="AC665" s="41">
        <f t="shared" si="151"/>
        <v>-11313.199530335143</v>
      </c>
      <c r="AD665" s="98">
        <v>439.00425629655365</v>
      </c>
      <c r="AE665">
        <f t="shared" si="164"/>
        <v>996213.29770884954</v>
      </c>
    </row>
    <row r="666" spans="2:31">
      <c r="B666" s="112">
        <v>44424</v>
      </c>
      <c r="C666">
        <v>50.866447000000001</v>
      </c>
      <c r="D666">
        <v>366.17147799999998</v>
      </c>
      <c r="E666">
        <v>48.368926999999999</v>
      </c>
      <c r="F666">
        <v>52.177531999999999</v>
      </c>
      <c r="G666">
        <v>73.051772999999997</v>
      </c>
      <c r="H666">
        <v>147.80007900000001</v>
      </c>
      <c r="I666">
        <v>264.30862400000001</v>
      </c>
      <c r="J666">
        <v>70.861442999999994</v>
      </c>
      <c r="K666">
        <v>401.50769000000003</v>
      </c>
      <c r="L666">
        <v>149.004974</v>
      </c>
      <c r="M666">
        <v>369.71517899999998</v>
      </c>
      <c r="O666" s="33">
        <v>661</v>
      </c>
      <c r="P666" s="36">
        <f t="shared" si="152"/>
        <v>-1.4728425461430784E-2</v>
      </c>
      <c r="Q666" s="36">
        <f t="shared" si="153"/>
        <v>9.2636023862060404E-3</v>
      </c>
      <c r="R666" s="36">
        <f t="shared" si="154"/>
        <v>8.1259109555721406E-3</v>
      </c>
      <c r="S666" s="36">
        <f t="shared" si="155"/>
        <v>-9.9158645310571582E-3</v>
      </c>
      <c r="T666" s="36">
        <f t="shared" si="156"/>
        <v>-4.681327733111423E-3</v>
      </c>
      <c r="U666" s="36">
        <f t="shared" si="157"/>
        <v>-6.5848720513235672E-3</v>
      </c>
      <c r="V666" s="36">
        <f t="shared" si="158"/>
        <v>9.8918932654713061E-4</v>
      </c>
      <c r="W666" s="36">
        <f t="shared" si="159"/>
        <v>6.5390240448006702E-3</v>
      </c>
      <c r="X666" s="36">
        <f t="shared" si="160"/>
        <v>1.8237823256469238E-2</v>
      </c>
      <c r="Y666" s="36">
        <f t="shared" si="161"/>
        <v>1.3457003178002172E-2</v>
      </c>
      <c r="Z666" s="36">
        <f t="shared" si="162"/>
        <v>-2.5292347090264356E-3</v>
      </c>
      <c r="AA666" s="46">
        <f t="shared" si="163"/>
        <v>-3.1988434299095418E-3</v>
      </c>
      <c r="AB666" s="41">
        <f t="shared" si="150"/>
        <v>996801.15657009045</v>
      </c>
      <c r="AC666" s="41">
        <f t="shared" si="151"/>
        <v>-3198.8434299095534</v>
      </c>
      <c r="AD666" s="98">
        <v>499.03112020529807</v>
      </c>
      <c r="AE666">
        <f t="shared" si="164"/>
        <v>993014.45427893999</v>
      </c>
    </row>
    <row r="667" spans="2:31">
      <c r="B667" s="112">
        <v>44425</v>
      </c>
      <c r="C667">
        <v>50.520916</v>
      </c>
      <c r="D667">
        <v>358.07009900000003</v>
      </c>
      <c r="E667">
        <v>48.352882000000001</v>
      </c>
      <c r="F667">
        <v>52.086303999999998</v>
      </c>
      <c r="G667">
        <v>71.690146999999996</v>
      </c>
      <c r="H667">
        <v>146.01454200000001</v>
      </c>
      <c r="I667">
        <v>267.41650399999997</v>
      </c>
      <c r="J667">
        <v>70.646507</v>
      </c>
      <c r="K667">
        <v>405.905731</v>
      </c>
      <c r="L667">
        <v>148.08796699999999</v>
      </c>
      <c r="M667">
        <v>363.24807700000002</v>
      </c>
      <c r="O667" s="33">
        <v>662</v>
      </c>
      <c r="P667" s="36">
        <f t="shared" si="152"/>
        <v>-6.8160829422230984E-3</v>
      </c>
      <c r="Q667" s="36">
        <f t="shared" si="153"/>
        <v>-2.2372968310703005E-2</v>
      </c>
      <c r="R667" s="36">
        <f t="shared" si="154"/>
        <v>-3.3177626252173183E-4</v>
      </c>
      <c r="S667" s="36">
        <f t="shared" si="155"/>
        <v>-1.7499456528857838E-3</v>
      </c>
      <c r="T667" s="36">
        <f t="shared" si="156"/>
        <v>-1.8815090591533065E-2</v>
      </c>
      <c r="U667" s="36">
        <f t="shared" si="157"/>
        <v>-1.2154323532008952E-2</v>
      </c>
      <c r="V667" s="36">
        <f t="shared" si="158"/>
        <v>1.1689932366984693E-2</v>
      </c>
      <c r="W667" s="36">
        <f t="shared" si="159"/>
        <v>-3.0377963257816752E-3</v>
      </c>
      <c r="X667" s="36">
        <f t="shared" si="160"/>
        <v>1.0894256607380658E-2</v>
      </c>
      <c r="Y667" s="36">
        <f t="shared" si="161"/>
        <v>-6.1732191217238894E-3</v>
      </c>
      <c r="Z667" s="36">
        <f t="shared" si="162"/>
        <v>-1.7646914152389406E-2</v>
      </c>
      <c r="AA667" s="46">
        <f t="shared" si="163"/>
        <v>5.1831175090476488E-3</v>
      </c>
      <c r="AB667" s="41">
        <f t="shared" si="150"/>
        <v>1005183.1175090476</v>
      </c>
      <c r="AC667" s="41">
        <f t="shared" si="151"/>
        <v>5183.1175090476172</v>
      </c>
      <c r="AD667" s="98">
        <v>517.4598983458709</v>
      </c>
      <c r="AE667">
        <f t="shared" si="164"/>
        <v>998197.5717879876</v>
      </c>
    </row>
    <row r="668" spans="2:31">
      <c r="B668" s="112">
        <v>44426</v>
      </c>
      <c r="C668">
        <v>49.457031000000001</v>
      </c>
      <c r="D668">
        <v>355.07327299999997</v>
      </c>
      <c r="E668">
        <v>47.839511999999999</v>
      </c>
      <c r="F668">
        <v>51.365684999999999</v>
      </c>
      <c r="G668">
        <v>70.376121999999995</v>
      </c>
      <c r="H668">
        <v>144.68472299999999</v>
      </c>
      <c r="I668">
        <v>264.47662400000002</v>
      </c>
      <c r="J668">
        <v>70.061126999999999</v>
      </c>
      <c r="K668">
        <v>401.613586</v>
      </c>
      <c r="L668">
        <v>144.31158400000001</v>
      </c>
      <c r="M668">
        <v>358.692139</v>
      </c>
      <c r="O668" s="33">
        <v>663</v>
      </c>
      <c r="P668" s="36">
        <f t="shared" si="152"/>
        <v>-2.1283196765215964E-2</v>
      </c>
      <c r="Q668" s="36">
        <f t="shared" si="153"/>
        <v>-8.4046035013438918E-3</v>
      </c>
      <c r="R668" s="36">
        <f t="shared" si="154"/>
        <v>-1.0673918233479957E-2</v>
      </c>
      <c r="S668" s="36">
        <f t="shared" si="155"/>
        <v>-1.3931692613425799E-2</v>
      </c>
      <c r="T668" s="36">
        <f t="shared" si="156"/>
        <v>-1.849928886346856E-2</v>
      </c>
      <c r="U668" s="36">
        <f t="shared" si="157"/>
        <v>-9.1491684802284534E-3</v>
      </c>
      <c r="V668" s="36">
        <f t="shared" si="158"/>
        <v>-1.1054513711536167E-2</v>
      </c>
      <c r="W668" s="36">
        <f t="shared" si="159"/>
        <v>-8.320563150643041E-3</v>
      </c>
      <c r="X668" s="36">
        <f t="shared" si="160"/>
        <v>-1.0630545499785324E-2</v>
      </c>
      <c r="Y668" s="36">
        <f t="shared" si="161"/>
        <v>-2.5831729058825456E-2</v>
      </c>
      <c r="Z668" s="36">
        <f t="shared" si="162"/>
        <v>-1.2621539513055693E-2</v>
      </c>
      <c r="AA668" s="46">
        <f t="shared" si="163"/>
        <v>-1.7393938199322716E-2</v>
      </c>
      <c r="AB668" s="41">
        <f t="shared" si="150"/>
        <v>982606.06180067733</v>
      </c>
      <c r="AC668" s="41">
        <f t="shared" si="151"/>
        <v>-17393.938199322671</v>
      </c>
      <c r="AD668" s="98">
        <v>580.2032443813514</v>
      </c>
      <c r="AE668">
        <f t="shared" si="164"/>
        <v>980803.63358866493</v>
      </c>
    </row>
    <row r="669" spans="2:31">
      <c r="B669" s="112">
        <v>44427</v>
      </c>
      <c r="C669">
        <v>47.947578</v>
      </c>
      <c r="D669">
        <v>354.74362200000002</v>
      </c>
      <c r="E669">
        <v>48.163578000000001</v>
      </c>
      <c r="F669">
        <v>51.037292000000001</v>
      </c>
      <c r="G669">
        <v>69.433448999999996</v>
      </c>
      <c r="H669">
        <v>143.47576900000001</v>
      </c>
      <c r="I669">
        <v>269.85244799999998</v>
      </c>
      <c r="J669">
        <v>70.143462999999997</v>
      </c>
      <c r="K669">
        <v>411.78573599999999</v>
      </c>
      <c r="L669">
        <v>144.64681999999999</v>
      </c>
      <c r="M669">
        <v>346.50122099999999</v>
      </c>
      <c r="O669" s="33">
        <v>664</v>
      </c>
      <c r="P669" s="36">
        <f t="shared" si="152"/>
        <v>-3.0995942880976554E-2</v>
      </c>
      <c r="Q669" s="36">
        <f t="shared" si="153"/>
        <v>-9.2883397400680902E-4</v>
      </c>
      <c r="R669" s="36">
        <f t="shared" si="154"/>
        <v>6.7511833393822818E-3</v>
      </c>
      <c r="S669" s="36">
        <f t="shared" si="155"/>
        <v>-6.4137613057787101E-3</v>
      </c>
      <c r="T669" s="36">
        <f t="shared" si="156"/>
        <v>-1.3485304030429969E-2</v>
      </c>
      <c r="U669" s="36">
        <f t="shared" si="157"/>
        <v>-8.3908872089642223E-3</v>
      </c>
      <c r="V669" s="36">
        <f t="shared" si="158"/>
        <v>2.0122451409059113E-2</v>
      </c>
      <c r="W669" s="36">
        <f t="shared" si="159"/>
        <v>1.174512324668689E-3</v>
      </c>
      <c r="X669" s="36">
        <f t="shared" si="160"/>
        <v>2.5012758333319163E-2</v>
      </c>
      <c r="Y669" s="36">
        <f t="shared" si="161"/>
        <v>2.3203073228790943E-3</v>
      </c>
      <c r="Z669" s="36">
        <f t="shared" si="162"/>
        <v>-3.4578126615309047E-2</v>
      </c>
      <c r="AA669" s="46">
        <f t="shared" si="163"/>
        <v>2.346392847227606E-2</v>
      </c>
      <c r="AB669" s="41">
        <f t="shared" si="150"/>
        <v>1023463.9284722761</v>
      </c>
      <c r="AC669" s="41">
        <f t="shared" si="151"/>
        <v>23463.928472276079</v>
      </c>
      <c r="AD669" s="98">
        <v>585.79357868118677</v>
      </c>
      <c r="AE669">
        <f t="shared" si="164"/>
        <v>1004267.562060941</v>
      </c>
    </row>
    <row r="670" spans="2:31">
      <c r="B670" s="112">
        <v>44428</v>
      </c>
      <c r="C670">
        <v>47.956684000000003</v>
      </c>
      <c r="D670">
        <v>358.989105</v>
      </c>
      <c r="E670">
        <v>48.593516999999999</v>
      </c>
      <c r="F670">
        <v>51.420409999999997</v>
      </c>
      <c r="G670">
        <v>69.366791000000006</v>
      </c>
      <c r="H670">
        <v>143.884918</v>
      </c>
      <c r="I670">
        <v>271.42031900000001</v>
      </c>
      <c r="J670">
        <v>70.381270999999998</v>
      </c>
      <c r="K670">
        <v>413.53723100000002</v>
      </c>
      <c r="L670">
        <v>146.11596700000001</v>
      </c>
      <c r="M670">
        <v>339.21362299999998</v>
      </c>
      <c r="O670" s="33">
        <v>665</v>
      </c>
      <c r="P670" s="36">
        <f t="shared" si="152"/>
        <v>1.8989771335429378E-4</v>
      </c>
      <c r="Q670" s="36">
        <f t="shared" si="153"/>
        <v>1.189670281816866E-2</v>
      </c>
      <c r="R670" s="36">
        <f t="shared" si="154"/>
        <v>8.8870346859718612E-3</v>
      </c>
      <c r="S670" s="36">
        <f t="shared" si="155"/>
        <v>7.4785941544418932E-3</v>
      </c>
      <c r="T670" s="36">
        <f t="shared" si="156"/>
        <v>-9.604883265984782E-4</v>
      </c>
      <c r="U670" s="36">
        <f t="shared" si="157"/>
        <v>2.8476357065736523E-3</v>
      </c>
      <c r="V670" s="36">
        <f t="shared" si="158"/>
        <v>5.7932912227990387E-3</v>
      </c>
      <c r="W670" s="36">
        <f t="shared" si="159"/>
        <v>3.384574661630081E-3</v>
      </c>
      <c r="X670" s="36">
        <f t="shared" si="160"/>
        <v>4.2443932846781976E-3</v>
      </c>
      <c r="Y670" s="36">
        <f t="shared" si="161"/>
        <v>1.010555386299403E-2</v>
      </c>
      <c r="Z670" s="36">
        <f t="shared" si="162"/>
        <v>-2.1256277175776168E-2</v>
      </c>
      <c r="AA670" s="46">
        <f t="shared" si="163"/>
        <v>1.7488703957086828E-2</v>
      </c>
      <c r="AB670" s="41">
        <f t="shared" si="150"/>
        <v>1017488.7039570868</v>
      </c>
      <c r="AC670" s="41">
        <f t="shared" si="151"/>
        <v>17488.703957086778</v>
      </c>
      <c r="AD670" s="98">
        <v>590.575471279677</v>
      </c>
      <c r="AE670">
        <f t="shared" si="164"/>
        <v>1021756.2660180278</v>
      </c>
    </row>
    <row r="671" spans="2:31">
      <c r="B671" s="112">
        <v>44431</v>
      </c>
      <c r="C671">
        <v>49.929870999999999</v>
      </c>
      <c r="D671">
        <v>362.96490499999999</v>
      </c>
      <c r="E671">
        <v>48.272675</v>
      </c>
      <c r="F671">
        <v>51.429535000000001</v>
      </c>
      <c r="G671">
        <v>70.195212999999995</v>
      </c>
      <c r="H671">
        <v>145.72627299999999</v>
      </c>
      <c r="I671">
        <v>269.26443499999999</v>
      </c>
      <c r="J671">
        <v>69.320282000000006</v>
      </c>
      <c r="K671">
        <v>409.35098299999999</v>
      </c>
      <c r="L671">
        <v>147.6147</v>
      </c>
      <c r="M671">
        <v>350.18841600000002</v>
      </c>
      <c r="O671" s="33">
        <v>666</v>
      </c>
      <c r="P671" s="36">
        <f t="shared" si="152"/>
        <v>4.0321254073940875E-2</v>
      </c>
      <c r="Q671" s="36">
        <f t="shared" si="153"/>
        <v>1.1014109311876172E-2</v>
      </c>
      <c r="R671" s="36">
        <f t="shared" si="154"/>
        <v>-6.6244613663486362E-3</v>
      </c>
      <c r="S671" s="36">
        <f t="shared" si="155"/>
        <v>1.774429733326683E-4</v>
      </c>
      <c r="T671" s="36">
        <f t="shared" si="156"/>
        <v>1.1871880686101375E-2</v>
      </c>
      <c r="U671" s="36">
        <f t="shared" si="157"/>
        <v>1.2716220020221826E-2</v>
      </c>
      <c r="V671" s="36">
        <f t="shared" si="158"/>
        <v>-7.9746854685090497E-3</v>
      </c>
      <c r="W671" s="36">
        <f t="shared" si="159"/>
        <v>-1.5189657908928341E-2</v>
      </c>
      <c r="X671" s="36">
        <f t="shared" si="160"/>
        <v>-1.017461191698482E-2</v>
      </c>
      <c r="Y671" s="36">
        <f t="shared" si="161"/>
        <v>1.0204899759270542E-2</v>
      </c>
      <c r="Z671" s="36">
        <f t="shared" si="162"/>
        <v>3.1841275806152383E-2</v>
      </c>
      <c r="AA671" s="46">
        <f t="shared" si="163"/>
        <v>-9.2432308858042891E-4</v>
      </c>
      <c r="AB671" s="41">
        <f t="shared" si="150"/>
        <v>999075.67691141961</v>
      </c>
      <c r="AC671" s="41">
        <f t="shared" si="151"/>
        <v>-924.32308858039323</v>
      </c>
      <c r="AD671" s="98">
        <v>711.57932135032024</v>
      </c>
      <c r="AE671">
        <f t="shared" si="164"/>
        <v>1020831.9429294474</v>
      </c>
    </row>
    <row r="672" spans="2:31">
      <c r="B672" s="112">
        <v>44432</v>
      </c>
      <c r="C672">
        <v>50.339058000000001</v>
      </c>
      <c r="D672">
        <v>365.12261999999998</v>
      </c>
      <c r="E672">
        <v>47.775337</v>
      </c>
      <c r="F672">
        <v>51.028163999999997</v>
      </c>
      <c r="G672">
        <v>71.175956999999997</v>
      </c>
      <c r="H672">
        <v>146.62832599999999</v>
      </c>
      <c r="I672">
        <v>265.61526500000002</v>
      </c>
      <c r="J672">
        <v>68.616012999999995</v>
      </c>
      <c r="K672">
        <v>407.474335</v>
      </c>
      <c r="L672">
        <v>147.52597</v>
      </c>
      <c r="M672">
        <v>355.18832400000002</v>
      </c>
      <c r="O672" s="33">
        <v>667</v>
      </c>
      <c r="P672" s="36">
        <f t="shared" si="152"/>
        <v>8.1618358866899707E-3</v>
      </c>
      <c r="Q672" s="36">
        <f t="shared" si="153"/>
        <v>5.9270932207910161E-3</v>
      </c>
      <c r="R672" s="36">
        <f t="shared" si="154"/>
        <v>-1.0356121580517814E-2</v>
      </c>
      <c r="S672" s="36">
        <f t="shared" si="155"/>
        <v>-7.8349027377874157E-3</v>
      </c>
      <c r="T672" s="36">
        <f t="shared" si="156"/>
        <v>1.3874960982587487E-2</v>
      </c>
      <c r="U672" s="36">
        <f t="shared" si="157"/>
        <v>6.1709709076909289E-3</v>
      </c>
      <c r="V672" s="36">
        <f t="shared" si="158"/>
        <v>-1.3645036888986935E-2</v>
      </c>
      <c r="W672" s="36">
        <f t="shared" si="159"/>
        <v>-1.0211599780861551E-2</v>
      </c>
      <c r="X672" s="36">
        <f t="shared" si="160"/>
        <v>-4.5949880851948854E-3</v>
      </c>
      <c r="Y672" s="36">
        <f t="shared" si="161"/>
        <v>-6.012726248348074E-4</v>
      </c>
      <c r="Z672" s="36">
        <f t="shared" si="162"/>
        <v>1.4176797892460541E-2</v>
      </c>
      <c r="AA672" s="46">
        <f t="shared" si="163"/>
        <v>-2.4578854245082479E-3</v>
      </c>
      <c r="AB672" s="41">
        <f t="shared" si="150"/>
        <v>997542.11457549175</v>
      </c>
      <c r="AC672" s="41">
        <f t="shared" si="151"/>
        <v>-2457.8854245082475</v>
      </c>
      <c r="AD672" s="98">
        <v>739.02868162933737</v>
      </c>
      <c r="AE672">
        <f t="shared" si="164"/>
        <v>1018374.0575049391</v>
      </c>
    </row>
    <row r="673" spans="2:31">
      <c r="B673" s="112">
        <v>44433</v>
      </c>
      <c r="C673">
        <v>50.429980999999998</v>
      </c>
      <c r="D673">
        <v>367.999573</v>
      </c>
      <c r="E673">
        <v>47.794589999999999</v>
      </c>
      <c r="F673">
        <v>50.690655</v>
      </c>
      <c r="G673">
        <v>71.442573999999993</v>
      </c>
      <c r="H673">
        <v>149.650757</v>
      </c>
      <c r="I673">
        <v>264.02862499999998</v>
      </c>
      <c r="J673">
        <v>68.844666000000004</v>
      </c>
      <c r="K673">
        <v>403.94244400000002</v>
      </c>
      <c r="L673">
        <v>146.28358499999999</v>
      </c>
      <c r="M673">
        <v>363.28671300000002</v>
      </c>
      <c r="O673" s="33">
        <v>668</v>
      </c>
      <c r="P673" s="36">
        <f t="shared" si="152"/>
        <v>1.8045825498913888E-3</v>
      </c>
      <c r="Q673" s="36">
        <f t="shared" si="153"/>
        <v>7.8485354711554708E-3</v>
      </c>
      <c r="R673" s="36">
        <f t="shared" si="154"/>
        <v>4.0290917582169988E-4</v>
      </c>
      <c r="S673" s="36">
        <f t="shared" si="155"/>
        <v>-6.6361415110686231E-3</v>
      </c>
      <c r="T673" s="36">
        <f t="shared" si="156"/>
        <v>3.7388873482744824E-3</v>
      </c>
      <c r="U673" s="36">
        <f t="shared" si="157"/>
        <v>2.040330232234391E-2</v>
      </c>
      <c r="V673" s="36">
        <f t="shared" si="158"/>
        <v>-5.991364296585441E-3</v>
      </c>
      <c r="W673" s="36">
        <f t="shared" si="159"/>
        <v>3.3268162583230225E-3</v>
      </c>
      <c r="X673" s="36">
        <f t="shared" si="160"/>
        <v>-8.7055466369374088E-3</v>
      </c>
      <c r="Y673" s="36">
        <f t="shared" si="161"/>
        <v>-8.4571273042268452E-3</v>
      </c>
      <c r="Z673" s="36">
        <f t="shared" si="162"/>
        <v>2.2544226522135884E-2</v>
      </c>
      <c r="AA673" s="46">
        <f t="shared" si="163"/>
        <v>-8.7770385689844577E-3</v>
      </c>
      <c r="AB673" s="41">
        <f t="shared" si="150"/>
        <v>991222.96143101552</v>
      </c>
      <c r="AC673" s="41">
        <f t="shared" si="151"/>
        <v>-8777.0385689844843</v>
      </c>
      <c r="AD673" s="98">
        <v>890.89338422822766</v>
      </c>
      <c r="AE673">
        <f t="shared" si="164"/>
        <v>1009597.0189359547</v>
      </c>
    </row>
    <row r="674" spans="2:31">
      <c r="B674" s="112">
        <v>44434</v>
      </c>
      <c r="C674">
        <v>49.748009000000003</v>
      </c>
      <c r="D674">
        <v>363.99380500000001</v>
      </c>
      <c r="E674">
        <v>47.278019</v>
      </c>
      <c r="F674">
        <v>50.845725999999999</v>
      </c>
      <c r="G674">
        <v>70.747474999999994</v>
      </c>
      <c r="H674">
        <v>150.422607</v>
      </c>
      <c r="I674">
        <v>264.289917</v>
      </c>
      <c r="J674">
        <v>68.798942999999994</v>
      </c>
      <c r="K674">
        <v>401.161224</v>
      </c>
      <c r="L674">
        <v>145.47508199999999</v>
      </c>
      <c r="M674">
        <v>366.60708599999998</v>
      </c>
      <c r="O674" s="33">
        <v>669</v>
      </c>
      <c r="P674" s="36">
        <f t="shared" si="152"/>
        <v>-1.3615416625424049E-2</v>
      </c>
      <c r="Q674" s="36">
        <f t="shared" si="153"/>
        <v>-1.0944929581028041E-2</v>
      </c>
      <c r="R674" s="36">
        <f t="shared" si="154"/>
        <v>-1.0866980278901659E-2</v>
      </c>
      <c r="S674" s="36">
        <f t="shared" si="155"/>
        <v>3.0544937497191445E-3</v>
      </c>
      <c r="T674" s="36">
        <f t="shared" si="156"/>
        <v>-9.7771193137912091E-3</v>
      </c>
      <c r="U674" s="36">
        <f t="shared" si="157"/>
        <v>5.1444199642709217E-3</v>
      </c>
      <c r="V674" s="36">
        <f t="shared" si="158"/>
        <v>9.8914575405627085E-4</v>
      </c>
      <c r="W674" s="36">
        <f t="shared" si="159"/>
        <v>-6.6436795742252496E-4</v>
      </c>
      <c r="X674" s="36">
        <f t="shared" si="160"/>
        <v>-6.9090010984511046E-3</v>
      </c>
      <c r="Y674" s="36">
        <f t="shared" si="161"/>
        <v>-5.5422865608340038E-3</v>
      </c>
      <c r="Z674" s="36">
        <f t="shared" si="162"/>
        <v>9.0982987094601203E-3</v>
      </c>
      <c r="AA674" s="46">
        <f t="shared" si="163"/>
        <v>-1.7871813606129341E-2</v>
      </c>
      <c r="AB674" s="41">
        <f t="shared" si="150"/>
        <v>982128.18639387062</v>
      </c>
      <c r="AC674" s="41">
        <f t="shared" si="151"/>
        <v>-17871.813606129377</v>
      </c>
      <c r="AD674" s="98">
        <v>898.73143618530594</v>
      </c>
      <c r="AE674">
        <f t="shared" si="164"/>
        <v>991725.20532982529</v>
      </c>
    </row>
    <row r="675" spans="2:31">
      <c r="B675" s="112">
        <v>44435</v>
      </c>
      <c r="C675">
        <v>50.711872</v>
      </c>
      <c r="D675">
        <v>372.23504600000001</v>
      </c>
      <c r="E675">
        <v>47.011702999999997</v>
      </c>
      <c r="F675">
        <v>50.635917999999997</v>
      </c>
      <c r="G675">
        <v>71.556831000000003</v>
      </c>
      <c r="H675">
        <v>151.631561</v>
      </c>
      <c r="I675">
        <v>266.45519999999999</v>
      </c>
      <c r="J675">
        <v>69.183090000000007</v>
      </c>
      <c r="K675">
        <v>402.99935900000003</v>
      </c>
      <c r="L675">
        <v>146.52023299999999</v>
      </c>
      <c r="M675">
        <v>366.29818699999998</v>
      </c>
      <c r="O675" s="33">
        <v>670</v>
      </c>
      <c r="P675" s="36">
        <f t="shared" si="152"/>
        <v>1.9189602217983808E-2</v>
      </c>
      <c r="Q675" s="36">
        <f t="shared" si="153"/>
        <v>2.238865056859405E-2</v>
      </c>
      <c r="R675" s="36">
        <f t="shared" si="154"/>
        <v>-5.6489021821569388E-3</v>
      </c>
      <c r="S675" s="36">
        <f t="shared" si="155"/>
        <v>-4.1349014592438815E-3</v>
      </c>
      <c r="T675" s="36">
        <f t="shared" si="156"/>
        <v>1.137512630289928E-2</v>
      </c>
      <c r="U675" s="36">
        <f t="shared" si="157"/>
        <v>8.0049248364535697E-3</v>
      </c>
      <c r="V675" s="36">
        <f t="shared" si="158"/>
        <v>8.159453356211455E-3</v>
      </c>
      <c r="W675" s="36">
        <f t="shared" si="159"/>
        <v>5.5680871508004444E-3</v>
      </c>
      <c r="X675" s="36">
        <f t="shared" si="160"/>
        <v>4.5715700076854023E-3</v>
      </c>
      <c r="Y675" s="36">
        <f t="shared" si="161"/>
        <v>7.1587139226308803E-3</v>
      </c>
      <c r="Z675" s="36">
        <f t="shared" si="162"/>
        <v>-8.4294391013551033E-4</v>
      </c>
      <c r="AA675" s="46">
        <f t="shared" si="163"/>
        <v>2.7476371317941575E-2</v>
      </c>
      <c r="AB675" s="41">
        <f t="shared" si="150"/>
        <v>1027476.3713179416</v>
      </c>
      <c r="AC675" s="41">
        <f t="shared" si="151"/>
        <v>27476.371317941579</v>
      </c>
      <c r="AD675" s="98">
        <v>901.67845344077796</v>
      </c>
      <c r="AE675">
        <f t="shared" si="164"/>
        <v>1019201.5766477669</v>
      </c>
    </row>
    <row r="676" spans="2:31">
      <c r="B676" s="112">
        <v>44438</v>
      </c>
      <c r="C676">
        <v>50.157195999999999</v>
      </c>
      <c r="D676">
        <v>380.256531</v>
      </c>
      <c r="E676">
        <v>47.390315999999999</v>
      </c>
      <c r="F676">
        <v>50.900458999999998</v>
      </c>
      <c r="G676">
        <v>70.376121999999995</v>
      </c>
      <c r="H676">
        <v>149.20434599999999</v>
      </c>
      <c r="I676">
        <v>272.22293100000002</v>
      </c>
      <c r="J676">
        <v>69.237967999999995</v>
      </c>
      <c r="K676">
        <v>402.55660999999998</v>
      </c>
      <c r="L676">
        <v>150.97697400000001</v>
      </c>
      <c r="M676">
        <v>367.75582900000001</v>
      </c>
      <c r="O676" s="33">
        <v>671</v>
      </c>
      <c r="P676" s="36">
        <f t="shared" si="152"/>
        <v>-1.0998051275545347E-2</v>
      </c>
      <c r="Q676" s="36">
        <f t="shared" si="153"/>
        <v>2.1320607704573852E-2</v>
      </c>
      <c r="R676" s="36">
        <f t="shared" si="154"/>
        <v>8.0213333159949544E-3</v>
      </c>
      <c r="S676" s="36">
        <f t="shared" si="155"/>
        <v>5.2107748254928135E-3</v>
      </c>
      <c r="T676" s="36">
        <f t="shared" si="156"/>
        <v>-1.6637943649043044E-2</v>
      </c>
      <c r="U676" s="36">
        <f t="shared" si="157"/>
        <v>-1.6136821524645524E-2</v>
      </c>
      <c r="V676" s="36">
        <f t="shared" si="158"/>
        <v>2.1415205463640227E-2</v>
      </c>
      <c r="W676" s="36">
        <f t="shared" si="159"/>
        <v>7.9291407923203481E-4</v>
      </c>
      <c r="X676" s="36">
        <f t="shared" si="160"/>
        <v>-1.0992384430636342E-3</v>
      </c>
      <c r="Y676" s="36">
        <f t="shared" si="161"/>
        <v>2.996380698496762E-2</v>
      </c>
      <c r="Z676" s="36">
        <f t="shared" si="162"/>
        <v>3.9714895202358838E-3</v>
      </c>
      <c r="AA676" s="46">
        <f t="shared" si="163"/>
        <v>-8.951371007226934E-3</v>
      </c>
      <c r="AB676" s="41">
        <f t="shared" si="150"/>
        <v>991048.62899277301</v>
      </c>
      <c r="AC676" s="41">
        <f t="shared" si="151"/>
        <v>-8951.3710072269896</v>
      </c>
      <c r="AD676" s="98">
        <v>992.65803828579374</v>
      </c>
      <c r="AE676">
        <f t="shared" si="164"/>
        <v>1010250.2056405399</v>
      </c>
    </row>
    <row r="677" spans="2:31">
      <c r="B677" s="112">
        <v>44439</v>
      </c>
      <c r="C677">
        <v>49.575240999999998</v>
      </c>
      <c r="D677">
        <v>378.97790500000002</v>
      </c>
      <c r="E677">
        <v>47.518658000000002</v>
      </c>
      <c r="F677">
        <v>50.790996999999997</v>
      </c>
      <c r="G677">
        <v>70.480857999999998</v>
      </c>
      <c r="H677">
        <v>148.74865700000001</v>
      </c>
      <c r="I677">
        <v>272.68029799999999</v>
      </c>
      <c r="J677">
        <v>69.009299999999996</v>
      </c>
      <c r="K677">
        <v>400.603027</v>
      </c>
      <c r="L677">
        <v>149.70504800000001</v>
      </c>
      <c r="M677">
        <v>364.88900799999999</v>
      </c>
      <c r="O677" s="33">
        <v>672</v>
      </c>
      <c r="P677" s="36">
        <f t="shared" si="152"/>
        <v>-1.1670457930438201E-2</v>
      </c>
      <c r="Q677" s="36">
        <f t="shared" si="153"/>
        <v>-3.3682013043218467E-3</v>
      </c>
      <c r="R677" s="36">
        <f t="shared" si="154"/>
        <v>2.704529884172966E-3</v>
      </c>
      <c r="S677" s="36">
        <f t="shared" si="155"/>
        <v>-2.1528267286608665E-3</v>
      </c>
      <c r="T677" s="36">
        <f t="shared" si="156"/>
        <v>1.4871257257162199E-3</v>
      </c>
      <c r="U677" s="36">
        <f t="shared" si="157"/>
        <v>-3.058800218202695E-3</v>
      </c>
      <c r="V677" s="36">
        <f t="shared" si="158"/>
        <v>1.6787094774492006E-3</v>
      </c>
      <c r="W677" s="36">
        <f t="shared" si="159"/>
        <v>-3.3081045556244051E-3</v>
      </c>
      <c r="X677" s="36">
        <f t="shared" si="160"/>
        <v>-4.8647535627131836E-3</v>
      </c>
      <c r="Y677" s="36">
        <f t="shared" si="161"/>
        <v>-8.4603234889736936E-3</v>
      </c>
      <c r="Z677" s="36">
        <f t="shared" si="162"/>
        <v>-7.8259901305786309E-3</v>
      </c>
      <c r="AA677" s="46">
        <f t="shared" si="163"/>
        <v>3.7749761004345454E-3</v>
      </c>
      <c r="AB677" s="41">
        <f t="shared" si="150"/>
        <v>1003774.9761004345</v>
      </c>
      <c r="AC677" s="41">
        <f t="shared" si="151"/>
        <v>3774.9761004345492</v>
      </c>
      <c r="AD677" s="98">
        <v>1027.7751693003811</v>
      </c>
      <c r="AE677">
        <f t="shared" si="164"/>
        <v>1014025.1817409744</v>
      </c>
    </row>
    <row r="678" spans="2:31">
      <c r="B678" s="112">
        <v>44440</v>
      </c>
      <c r="C678">
        <v>48.893261000000003</v>
      </c>
      <c r="D678">
        <v>381.64505000000003</v>
      </c>
      <c r="E678">
        <v>47.415981000000002</v>
      </c>
      <c r="F678">
        <v>51.101146999999997</v>
      </c>
      <c r="G678">
        <v>69.928595999999999</v>
      </c>
      <c r="H678">
        <v>148.53478999999999</v>
      </c>
      <c r="I678">
        <v>278.084045</v>
      </c>
      <c r="J678">
        <v>69.914787000000004</v>
      </c>
      <c r="K678">
        <v>401.64245599999998</v>
      </c>
      <c r="L678">
        <v>150.37548799999999</v>
      </c>
      <c r="M678">
        <v>363.614868</v>
      </c>
      <c r="O678" s="33">
        <v>673</v>
      </c>
      <c r="P678" s="36">
        <f t="shared" si="152"/>
        <v>-1.3851960592315249E-2</v>
      </c>
      <c r="Q678" s="36">
        <f t="shared" si="153"/>
        <v>7.0130829316897318E-3</v>
      </c>
      <c r="R678" s="36">
        <f t="shared" si="154"/>
        <v>-2.1631101380363408E-3</v>
      </c>
      <c r="S678" s="36">
        <f t="shared" si="155"/>
        <v>6.0878286728139981E-3</v>
      </c>
      <c r="T678" s="36">
        <f t="shared" si="156"/>
        <v>-7.8664909259657731E-3</v>
      </c>
      <c r="U678" s="36">
        <f t="shared" si="157"/>
        <v>-1.4388089148812989E-3</v>
      </c>
      <c r="V678" s="36">
        <f t="shared" si="158"/>
        <v>1.962334879491321E-2</v>
      </c>
      <c r="W678" s="36">
        <f t="shared" si="159"/>
        <v>1.3035893808044995E-2</v>
      </c>
      <c r="X678" s="36">
        <f t="shared" si="160"/>
        <v>2.5913005524097711E-3</v>
      </c>
      <c r="Y678" s="36">
        <f t="shared" si="161"/>
        <v>4.4684078779265619E-3</v>
      </c>
      <c r="Z678" s="36">
        <f t="shared" si="162"/>
        <v>-3.4979671108127859E-3</v>
      </c>
      <c r="AA678" s="46">
        <f t="shared" si="163"/>
        <v>3.614011971078245E-3</v>
      </c>
      <c r="AB678" s="41">
        <f t="shared" si="150"/>
        <v>1003614.0119710782</v>
      </c>
      <c r="AC678" s="41">
        <f t="shared" si="151"/>
        <v>3614.011971078231</v>
      </c>
      <c r="AD678" s="98">
        <v>1034.3596010159235</v>
      </c>
      <c r="AE678">
        <f t="shared" si="164"/>
        <v>1017639.1937120527</v>
      </c>
    </row>
    <row r="679" spans="2:31">
      <c r="B679" s="112">
        <v>44441</v>
      </c>
      <c r="C679">
        <v>50.084454000000001</v>
      </c>
      <c r="D679">
        <v>374.88223299999999</v>
      </c>
      <c r="E679">
        <v>47.666252</v>
      </c>
      <c r="F679">
        <v>50.042994999999998</v>
      </c>
      <c r="G679">
        <v>70.376121999999995</v>
      </c>
      <c r="H679">
        <v>149.22297699999999</v>
      </c>
      <c r="I679">
        <v>280.81860399999999</v>
      </c>
      <c r="J679">
        <v>70.545890999999997</v>
      </c>
      <c r="K679">
        <v>407.76309199999997</v>
      </c>
      <c r="L679">
        <v>151.499573</v>
      </c>
      <c r="M679">
        <v>371.56848100000002</v>
      </c>
      <c r="O679" s="33">
        <v>674</v>
      </c>
      <c r="P679" s="36">
        <f t="shared" si="152"/>
        <v>2.4071085413842324E-2</v>
      </c>
      <c r="Q679" s="36">
        <f t="shared" si="153"/>
        <v>-1.7879056847163302E-2</v>
      </c>
      <c r="R679" s="36">
        <f t="shared" si="154"/>
        <v>5.2643184764239962E-3</v>
      </c>
      <c r="S679" s="36">
        <f t="shared" si="155"/>
        <v>-2.0924407215750812E-2</v>
      </c>
      <c r="T679" s="36">
        <f t="shared" si="156"/>
        <v>6.3793652002494088E-3</v>
      </c>
      <c r="U679" s="36">
        <f t="shared" si="157"/>
        <v>4.6224703544822656E-3</v>
      </c>
      <c r="V679" s="36">
        <f t="shared" si="158"/>
        <v>9.7855353732437429E-3</v>
      </c>
      <c r="W679" s="36">
        <f t="shared" si="159"/>
        <v>8.9862622897394946E-3</v>
      </c>
      <c r="X679" s="36">
        <f t="shared" si="160"/>
        <v>1.5124068973602156E-2</v>
      </c>
      <c r="Y679" s="36">
        <f t="shared" si="161"/>
        <v>7.4473869537438897E-3</v>
      </c>
      <c r="Z679" s="36">
        <f t="shared" si="162"/>
        <v>2.1637931087273975E-2</v>
      </c>
      <c r="AA679" s="46">
        <f t="shared" si="163"/>
        <v>1.8624489362955098E-2</v>
      </c>
      <c r="AB679" s="41">
        <f t="shared" si="150"/>
        <v>1018624.4893629551</v>
      </c>
      <c r="AC679" s="41">
        <f t="shared" si="151"/>
        <v>18624.489362955093</v>
      </c>
      <c r="AD679" s="98">
        <v>1166.5542728652945</v>
      </c>
      <c r="AE679">
        <f t="shared" si="164"/>
        <v>1036263.6830750077</v>
      </c>
    </row>
    <row r="680" spans="2:31">
      <c r="B680" s="112">
        <v>44442</v>
      </c>
      <c r="C680">
        <v>49.893493999999997</v>
      </c>
      <c r="D680">
        <v>375.86120599999998</v>
      </c>
      <c r="E680">
        <v>47.887642</v>
      </c>
      <c r="F680">
        <v>50.307541000000001</v>
      </c>
      <c r="G680">
        <v>68.633621000000005</v>
      </c>
      <c r="H680">
        <v>148.32089199999999</v>
      </c>
      <c r="I680">
        <v>281.863831</v>
      </c>
      <c r="J680">
        <v>69.786743000000001</v>
      </c>
      <c r="K680">
        <v>406.94503800000001</v>
      </c>
      <c r="L680">
        <v>152.140457</v>
      </c>
      <c r="M680">
        <v>375.80584700000003</v>
      </c>
      <c r="O680" s="33">
        <v>675</v>
      </c>
      <c r="P680" s="36">
        <f t="shared" si="152"/>
        <v>-3.8200470411613083E-3</v>
      </c>
      <c r="Q680" s="36">
        <f t="shared" si="153"/>
        <v>2.6080109503074204E-3</v>
      </c>
      <c r="R680" s="36">
        <f t="shared" si="154"/>
        <v>4.6338330523275394E-3</v>
      </c>
      <c r="S680" s="36">
        <f t="shared" si="155"/>
        <v>5.2724504199299247E-3</v>
      </c>
      <c r="T680" s="36">
        <f t="shared" si="156"/>
        <v>-2.5071512782520535E-2</v>
      </c>
      <c r="U680" s="36">
        <f t="shared" si="157"/>
        <v>-6.0635614299605865E-3</v>
      </c>
      <c r="V680" s="36">
        <f t="shared" si="158"/>
        <v>3.715162006869133E-3</v>
      </c>
      <c r="W680" s="36">
        <f t="shared" si="159"/>
        <v>-1.0819370858491448E-2</v>
      </c>
      <c r="X680" s="36">
        <f t="shared" si="160"/>
        <v>-2.0082143403408869E-3</v>
      </c>
      <c r="Y680" s="36">
        <f t="shared" si="161"/>
        <v>4.221346913318158E-3</v>
      </c>
      <c r="Z680" s="36">
        <f t="shared" si="162"/>
        <v>1.1339462022515798E-2</v>
      </c>
      <c r="AA680" s="46">
        <f t="shared" si="163"/>
        <v>-2.7802181002239919E-2</v>
      </c>
      <c r="AB680" s="41">
        <f t="shared" si="150"/>
        <v>972197.81899776007</v>
      </c>
      <c r="AC680" s="41">
        <f t="shared" si="151"/>
        <v>-27802.18100223993</v>
      </c>
      <c r="AD680" s="98">
        <v>1166.8225128535414</v>
      </c>
      <c r="AE680">
        <f t="shared" si="164"/>
        <v>1008461.5020727678</v>
      </c>
    </row>
    <row r="681" spans="2:31">
      <c r="B681" s="112">
        <v>44446</v>
      </c>
      <c r="C681">
        <v>49.602516000000001</v>
      </c>
      <c r="D681">
        <v>381.77493299999998</v>
      </c>
      <c r="E681">
        <v>47.252346000000003</v>
      </c>
      <c r="F681">
        <v>50.207194999999999</v>
      </c>
      <c r="G681">
        <v>68.005179999999996</v>
      </c>
      <c r="H681">
        <v>148.06050099999999</v>
      </c>
      <c r="I681">
        <v>279.26001000000002</v>
      </c>
      <c r="J681">
        <v>68.487953000000005</v>
      </c>
      <c r="K681">
        <v>405.38604700000002</v>
      </c>
      <c r="L681">
        <v>154.49702500000001</v>
      </c>
      <c r="M681">
        <v>358.817657</v>
      </c>
      <c r="O681" s="33">
        <v>676</v>
      </c>
      <c r="P681" s="36">
        <f t="shared" si="152"/>
        <v>-5.8490552448162945E-3</v>
      </c>
      <c r="Q681" s="36">
        <f t="shared" si="153"/>
        <v>1.5611312078368966E-2</v>
      </c>
      <c r="R681" s="36">
        <f t="shared" si="154"/>
        <v>-1.3355171804744045E-2</v>
      </c>
      <c r="S681" s="36">
        <f t="shared" si="155"/>
        <v>-1.996643225257709E-3</v>
      </c>
      <c r="T681" s="36">
        <f t="shared" si="156"/>
        <v>-9.1986379664622756E-3</v>
      </c>
      <c r="U681" s="36">
        <f t="shared" si="157"/>
        <v>-1.757135050626803E-3</v>
      </c>
      <c r="V681" s="36">
        <f t="shared" si="158"/>
        <v>-9.2808022021369473E-3</v>
      </c>
      <c r="W681" s="36">
        <f t="shared" si="159"/>
        <v>-1.8786202174545293E-2</v>
      </c>
      <c r="X681" s="36">
        <f t="shared" si="160"/>
        <v>-3.8383189879057215E-3</v>
      </c>
      <c r="Y681" s="36">
        <f t="shared" si="161"/>
        <v>1.5370687112055213E-2</v>
      </c>
      <c r="Z681" s="36">
        <f t="shared" si="162"/>
        <v>-4.6258305432643101E-2</v>
      </c>
      <c r="AA681" s="46">
        <f t="shared" si="163"/>
        <v>2.0562795047251302E-2</v>
      </c>
      <c r="AB681" s="41">
        <f t="shared" si="150"/>
        <v>1020562.7950472513</v>
      </c>
      <c r="AC681" s="41">
        <f t="shared" si="151"/>
        <v>20562.795047251275</v>
      </c>
      <c r="AD681" s="98">
        <v>1212.1960134818219</v>
      </c>
      <c r="AE681">
        <f t="shared" si="164"/>
        <v>1029024.2971200191</v>
      </c>
    </row>
    <row r="682" spans="2:31">
      <c r="B682" s="112">
        <v>44447</v>
      </c>
      <c r="C682">
        <v>49.147860999999999</v>
      </c>
      <c r="D682">
        <v>377.16982999999999</v>
      </c>
      <c r="E682">
        <v>47.313316</v>
      </c>
      <c r="F682">
        <v>50.553825000000003</v>
      </c>
      <c r="G682">
        <v>67.243438999999995</v>
      </c>
      <c r="H682">
        <v>147.40020799999999</v>
      </c>
      <c r="I682">
        <v>283.36648600000001</v>
      </c>
      <c r="J682">
        <v>70.353820999999996</v>
      </c>
      <c r="K682">
        <v>399.75625600000001</v>
      </c>
      <c r="L682">
        <v>152.93911700000001</v>
      </c>
      <c r="M682">
        <v>357.36013800000001</v>
      </c>
      <c r="O682" s="33">
        <v>677</v>
      </c>
      <c r="P682" s="36">
        <f t="shared" si="152"/>
        <v>-9.2082324418962733E-3</v>
      </c>
      <c r="Q682" s="36">
        <f t="shared" si="153"/>
        <v>-1.2135690876106482E-2</v>
      </c>
      <c r="R682" s="36">
        <f t="shared" si="154"/>
        <v>1.2894745758376092E-3</v>
      </c>
      <c r="S682" s="36">
        <f t="shared" si="155"/>
        <v>6.8802671389928058E-3</v>
      </c>
      <c r="T682" s="36">
        <f t="shared" si="156"/>
        <v>-1.1264426361173302E-2</v>
      </c>
      <c r="U682" s="36">
        <f t="shared" si="157"/>
        <v>-4.4695898921386827E-3</v>
      </c>
      <c r="V682" s="36">
        <f t="shared" si="158"/>
        <v>1.45977800599783E-2</v>
      </c>
      <c r="W682" s="36">
        <f t="shared" si="159"/>
        <v>2.6879235040663106E-2</v>
      </c>
      <c r="X682" s="36">
        <f t="shared" si="160"/>
        <v>-1.3984814193966492E-2</v>
      </c>
      <c r="Y682" s="36">
        <f t="shared" si="161"/>
        <v>-1.0134926395514816E-2</v>
      </c>
      <c r="Z682" s="36">
        <f t="shared" si="162"/>
        <v>-4.0702770245611784E-3</v>
      </c>
      <c r="AA682" s="46">
        <f t="shared" si="163"/>
        <v>-5.0265645688054843E-3</v>
      </c>
      <c r="AB682" s="41">
        <f t="shared" si="150"/>
        <v>994973.43543119449</v>
      </c>
      <c r="AC682" s="41">
        <f t="shared" si="151"/>
        <v>-5026.5645688055083</v>
      </c>
      <c r="AD682" s="98">
        <v>1215.3996050376445</v>
      </c>
      <c r="AE682">
        <f t="shared" si="164"/>
        <v>1023997.7325512136</v>
      </c>
    </row>
    <row r="683" spans="2:31">
      <c r="B683" s="112">
        <v>44448</v>
      </c>
      <c r="C683">
        <v>49.184241999999998</v>
      </c>
      <c r="D683">
        <v>377.59936499999998</v>
      </c>
      <c r="E683">
        <v>46.979621999999999</v>
      </c>
      <c r="F683">
        <v>50.033878000000001</v>
      </c>
      <c r="G683">
        <v>66.938727999999998</v>
      </c>
      <c r="H683">
        <v>148.04188500000001</v>
      </c>
      <c r="I683">
        <v>277.020081</v>
      </c>
      <c r="J683">
        <v>69.859909000000002</v>
      </c>
      <c r="K683">
        <v>398.94784499999997</v>
      </c>
      <c r="L683">
        <v>151.913712</v>
      </c>
      <c r="M683">
        <v>352.15750100000002</v>
      </c>
      <c r="O683" s="33">
        <v>678</v>
      </c>
      <c r="P683" s="36">
        <f t="shared" si="152"/>
        <v>7.3996183443801058E-4</v>
      </c>
      <c r="Q683" s="36">
        <f t="shared" si="153"/>
        <v>1.1381891291177267E-3</v>
      </c>
      <c r="R683" s="36">
        <f t="shared" si="154"/>
        <v>-7.0778448552941521E-3</v>
      </c>
      <c r="S683" s="36">
        <f t="shared" si="155"/>
        <v>-1.0338274271611129E-2</v>
      </c>
      <c r="T683" s="36">
        <f t="shared" si="156"/>
        <v>-4.5417588730281601E-3</v>
      </c>
      <c r="U683" s="36">
        <f t="shared" si="157"/>
        <v>4.3438496015858023E-3</v>
      </c>
      <c r="V683" s="36">
        <f t="shared" si="158"/>
        <v>-2.2651065238379335E-2</v>
      </c>
      <c r="W683" s="36">
        <f t="shared" si="159"/>
        <v>-7.0451594563790219E-3</v>
      </c>
      <c r="X683" s="36">
        <f t="shared" si="160"/>
        <v>-2.0243073124279797E-3</v>
      </c>
      <c r="Y683" s="36">
        <f t="shared" si="161"/>
        <v>-6.7272386514013252E-3</v>
      </c>
      <c r="Z683" s="36">
        <f t="shared" si="162"/>
        <v>-1.4665541662296696E-2</v>
      </c>
      <c r="AA683" s="46">
        <f t="shared" si="163"/>
        <v>-3.8133721380924808E-3</v>
      </c>
      <c r="AB683" s="41">
        <f t="shared" si="150"/>
        <v>996186.62786190747</v>
      </c>
      <c r="AC683" s="41">
        <f t="shared" si="151"/>
        <v>-3813.3721380925272</v>
      </c>
      <c r="AD683" s="98">
        <v>1215.8099161454011</v>
      </c>
      <c r="AE683">
        <f t="shared" si="164"/>
        <v>1020184.3604131211</v>
      </c>
    </row>
    <row r="684" spans="2:31">
      <c r="B684" s="112">
        <v>44449</v>
      </c>
      <c r="C684">
        <v>49.084217000000002</v>
      </c>
      <c r="D684">
        <v>378.288635</v>
      </c>
      <c r="E684">
        <v>46.809570000000001</v>
      </c>
      <c r="F684">
        <v>49.924416000000001</v>
      </c>
      <c r="G684">
        <v>67.119643999999994</v>
      </c>
      <c r="H684">
        <v>146.340057</v>
      </c>
      <c r="I684">
        <v>274.27624500000002</v>
      </c>
      <c r="J684">
        <v>68.314186000000007</v>
      </c>
      <c r="K684">
        <v>390.07266199999998</v>
      </c>
      <c r="L684">
        <v>146.885086</v>
      </c>
      <c r="M684">
        <v>350.44903599999998</v>
      </c>
      <c r="O684" s="33">
        <v>679</v>
      </c>
      <c r="P684" s="36">
        <f t="shared" si="152"/>
        <v>-2.0357505462519541E-3</v>
      </c>
      <c r="Q684" s="36">
        <f t="shared" si="153"/>
        <v>1.8237362970267522E-3</v>
      </c>
      <c r="R684" s="36">
        <f t="shared" si="154"/>
        <v>-3.6262640229513853E-3</v>
      </c>
      <c r="S684" s="36">
        <f t="shared" si="155"/>
        <v>-2.1901543008604322E-3</v>
      </c>
      <c r="T684" s="36">
        <f t="shared" si="156"/>
        <v>2.6990647004174889E-3</v>
      </c>
      <c r="U684" s="36">
        <f t="shared" si="157"/>
        <v>-1.1562169522310574E-2</v>
      </c>
      <c r="V684" s="36">
        <f t="shared" si="158"/>
        <v>-9.9542062115042535E-3</v>
      </c>
      <c r="W684" s="36">
        <f t="shared" si="159"/>
        <v>-2.2374490445099083E-2</v>
      </c>
      <c r="X684" s="36">
        <f t="shared" si="160"/>
        <v>-2.24976594701655E-2</v>
      </c>
      <c r="Y684" s="36">
        <f t="shared" si="161"/>
        <v>-3.3662122263060104E-2</v>
      </c>
      <c r="Z684" s="36">
        <f t="shared" si="162"/>
        <v>-4.8632293531900538E-3</v>
      </c>
      <c r="AA684" s="46">
        <f t="shared" si="163"/>
        <v>-6.4294760710829919E-3</v>
      </c>
      <c r="AB684" s="41">
        <f t="shared" si="150"/>
        <v>993570.52392891701</v>
      </c>
      <c r="AC684" s="41">
        <f t="shared" si="151"/>
        <v>-6429.4760710829869</v>
      </c>
      <c r="AD684" s="98">
        <v>1238.5230392671656</v>
      </c>
      <c r="AE684">
        <f t="shared" si="164"/>
        <v>1013754.8843420381</v>
      </c>
    </row>
    <row r="685" spans="2:31">
      <c r="B685" s="112">
        <v>44452</v>
      </c>
      <c r="C685">
        <v>50.348145000000002</v>
      </c>
      <c r="D685">
        <v>376.11096199999997</v>
      </c>
      <c r="E685">
        <v>46.543258999999999</v>
      </c>
      <c r="F685">
        <v>50.371391000000003</v>
      </c>
      <c r="G685">
        <v>67.291038999999998</v>
      </c>
      <c r="H685">
        <v>148.664963</v>
      </c>
      <c r="I685">
        <v>274.95748900000001</v>
      </c>
      <c r="J685">
        <v>68.058090000000007</v>
      </c>
      <c r="K685">
        <v>400.31921399999999</v>
      </c>
      <c r="L685">
        <v>147.45694</v>
      </c>
      <c r="M685">
        <v>348.95294200000001</v>
      </c>
      <c r="O685" s="33">
        <v>680</v>
      </c>
      <c r="P685" s="36">
        <f t="shared" si="152"/>
        <v>2.5424239283508215E-2</v>
      </c>
      <c r="Q685" s="36">
        <f t="shared" si="153"/>
        <v>-5.7732773381005244E-3</v>
      </c>
      <c r="R685" s="36">
        <f t="shared" si="154"/>
        <v>-5.7054879917082255E-3</v>
      </c>
      <c r="S685" s="36">
        <f t="shared" si="155"/>
        <v>8.9131933333443415E-3</v>
      </c>
      <c r="T685" s="36">
        <f t="shared" si="156"/>
        <v>2.5503194994989115E-3</v>
      </c>
      <c r="U685" s="36">
        <f t="shared" si="157"/>
        <v>1.5762132685333455E-2</v>
      </c>
      <c r="V685" s="36">
        <f t="shared" si="158"/>
        <v>2.4807083293965407E-3</v>
      </c>
      <c r="W685" s="36">
        <f t="shared" si="159"/>
        <v>-3.7558411219606575E-3</v>
      </c>
      <c r="X685" s="36">
        <f t="shared" si="160"/>
        <v>2.5929229257235391E-2</v>
      </c>
      <c r="Y685" s="36">
        <f t="shared" si="161"/>
        <v>3.8856477769831092E-3</v>
      </c>
      <c r="Z685" s="36">
        <f t="shared" si="162"/>
        <v>-4.2782157585858904E-3</v>
      </c>
      <c r="AA685" s="46">
        <f t="shared" si="163"/>
        <v>2.0501397958402424E-2</v>
      </c>
      <c r="AB685" s="41">
        <f t="shared" si="150"/>
        <v>1020501.3979584024</v>
      </c>
      <c r="AC685" s="41">
        <f t="shared" si="151"/>
        <v>20501.397958402405</v>
      </c>
      <c r="AD685" s="98">
        <v>1251.1501748552546</v>
      </c>
      <c r="AE685">
        <f t="shared" si="164"/>
        <v>1034256.2823004405</v>
      </c>
    </row>
    <row r="686" spans="2:31">
      <c r="B686" s="112">
        <v>44453</v>
      </c>
      <c r="C686">
        <v>49.629798999999998</v>
      </c>
      <c r="D686">
        <v>376.13092</v>
      </c>
      <c r="E686">
        <v>46.299404000000003</v>
      </c>
      <c r="F686">
        <v>50.508220999999999</v>
      </c>
      <c r="G686">
        <v>65.196219999999997</v>
      </c>
      <c r="H686">
        <v>146.070358</v>
      </c>
      <c r="I686">
        <v>276.62805200000003</v>
      </c>
      <c r="J686">
        <v>67.856864999999999</v>
      </c>
      <c r="K686">
        <v>398.40704299999999</v>
      </c>
      <c r="L686">
        <v>146.04693599999999</v>
      </c>
      <c r="M686">
        <v>343.60552999999999</v>
      </c>
      <c r="O686" s="33">
        <v>681</v>
      </c>
      <c r="P686" s="36">
        <f t="shared" si="152"/>
        <v>-1.4370336759249234E-2</v>
      </c>
      <c r="Q686" s="36">
        <f t="shared" si="153"/>
        <v>5.3062719538253606E-5</v>
      </c>
      <c r="R686" s="36">
        <f t="shared" si="154"/>
        <v>-5.2530927675846347E-3</v>
      </c>
      <c r="S686" s="36">
        <f t="shared" si="155"/>
        <v>2.7127400908424767E-3</v>
      </c>
      <c r="T686" s="36">
        <f t="shared" si="156"/>
        <v>-3.1625585919287255E-2</v>
      </c>
      <c r="U686" s="36">
        <f t="shared" si="157"/>
        <v>-1.7606793905605565E-2</v>
      </c>
      <c r="V686" s="36">
        <f t="shared" si="158"/>
        <v>6.0573310347835623E-3</v>
      </c>
      <c r="W686" s="36">
        <f t="shared" si="159"/>
        <v>-2.9610449714649735E-3</v>
      </c>
      <c r="X686" s="36">
        <f t="shared" si="160"/>
        <v>-4.7880600803253863E-3</v>
      </c>
      <c r="Y686" s="36">
        <f t="shared" si="161"/>
        <v>-9.6081514590396593E-3</v>
      </c>
      <c r="Z686" s="36">
        <f t="shared" si="162"/>
        <v>-1.5442792158646353E-2</v>
      </c>
      <c r="AA686" s="46">
        <f t="shared" si="163"/>
        <v>-1.8778022062027069E-2</v>
      </c>
      <c r="AB686" s="41">
        <f t="shared" si="150"/>
        <v>981221.97793797299</v>
      </c>
      <c r="AC686" s="41">
        <f t="shared" si="151"/>
        <v>-18778.022062027012</v>
      </c>
      <c r="AD686" s="98">
        <v>1283.472126380424</v>
      </c>
      <c r="AE686">
        <f t="shared" si="164"/>
        <v>1015478.2602384135</v>
      </c>
    </row>
    <row r="687" spans="2:31">
      <c r="B687" s="112">
        <v>44454</v>
      </c>
      <c r="C687">
        <v>51.302914000000001</v>
      </c>
      <c r="D687">
        <v>373.52371199999999</v>
      </c>
      <c r="E687">
        <v>46.379623000000002</v>
      </c>
      <c r="F687">
        <v>50.134216000000002</v>
      </c>
      <c r="G687">
        <v>66.662598000000003</v>
      </c>
      <c r="H687">
        <v>147.08403000000001</v>
      </c>
      <c r="I687">
        <v>277.43081699999999</v>
      </c>
      <c r="J687">
        <v>67.673935</v>
      </c>
      <c r="K687">
        <v>403.21636999999998</v>
      </c>
      <c r="L687">
        <v>146.944244</v>
      </c>
      <c r="M687">
        <v>347.263733</v>
      </c>
      <c r="O687" s="33">
        <v>682</v>
      </c>
      <c r="P687" s="36">
        <f t="shared" si="152"/>
        <v>3.3156114061024207E-2</v>
      </c>
      <c r="Q687" s="36">
        <f t="shared" si="153"/>
        <v>-6.9557857731673348E-3</v>
      </c>
      <c r="R687" s="36">
        <f t="shared" si="154"/>
        <v>1.7311148515419619E-3</v>
      </c>
      <c r="S687" s="36">
        <f t="shared" si="155"/>
        <v>-7.4323860357114651E-3</v>
      </c>
      <c r="T687" s="36">
        <f t="shared" si="156"/>
        <v>2.2242554225678224E-2</v>
      </c>
      <c r="U687" s="36">
        <f t="shared" si="157"/>
        <v>6.9156463726578561E-3</v>
      </c>
      <c r="V687" s="36">
        <f t="shared" si="158"/>
        <v>2.8977626987019395E-3</v>
      </c>
      <c r="W687" s="36">
        <f t="shared" si="159"/>
        <v>-2.6994618357696889E-3</v>
      </c>
      <c r="X687" s="36">
        <f t="shared" si="160"/>
        <v>1.1999112364369079E-2</v>
      </c>
      <c r="Y687" s="36">
        <f t="shared" si="161"/>
        <v>6.1251728151845162E-3</v>
      </c>
      <c r="Z687" s="36">
        <f t="shared" si="162"/>
        <v>1.0590244452345299E-2</v>
      </c>
      <c r="AA687" s="46">
        <f t="shared" si="163"/>
        <v>3.0408872109465628E-2</v>
      </c>
      <c r="AB687" s="41">
        <f t="shared" si="150"/>
        <v>1030408.8721094657</v>
      </c>
      <c r="AC687" s="41">
        <f t="shared" si="151"/>
        <v>30408.87210946565</v>
      </c>
      <c r="AD687" s="98">
        <v>1304.5012421493884</v>
      </c>
      <c r="AE687">
        <f t="shared" si="164"/>
        <v>1045887.1323478791</v>
      </c>
    </row>
    <row r="688" spans="2:31">
      <c r="B688" s="112">
        <v>44455</v>
      </c>
      <c r="C688">
        <v>50.757336000000002</v>
      </c>
      <c r="D688">
        <v>372.664581</v>
      </c>
      <c r="E688">
        <v>46.533633999999999</v>
      </c>
      <c r="F688">
        <v>49.751099000000004</v>
      </c>
      <c r="G688">
        <v>67.262473999999997</v>
      </c>
      <c r="H688">
        <v>147.01890599999999</v>
      </c>
      <c r="I688">
        <v>277.31875600000001</v>
      </c>
      <c r="J688">
        <v>67.372107999999997</v>
      </c>
      <c r="K688">
        <v>402.559662</v>
      </c>
      <c r="L688">
        <v>146.707596</v>
      </c>
      <c r="M688">
        <v>342.97805799999998</v>
      </c>
      <c r="O688" s="33">
        <v>683</v>
      </c>
      <c r="P688" s="36">
        <f t="shared" si="152"/>
        <v>-1.0691394482955311E-2</v>
      </c>
      <c r="Q688" s="36">
        <f t="shared" si="153"/>
        <v>-2.3027200712994219E-3</v>
      </c>
      <c r="R688" s="36">
        <f t="shared" si="154"/>
        <v>3.3151596666560011E-3</v>
      </c>
      <c r="S688" s="36">
        <f t="shared" si="155"/>
        <v>-7.6711752627452627E-3</v>
      </c>
      <c r="T688" s="36">
        <f t="shared" si="156"/>
        <v>8.9584422526906172E-3</v>
      </c>
      <c r="U688" s="36">
        <f t="shared" si="157"/>
        <v>-4.4286535830036759E-4</v>
      </c>
      <c r="V688" s="36">
        <f t="shared" si="158"/>
        <v>-4.0400572430620337E-4</v>
      </c>
      <c r="W688" s="36">
        <f t="shared" si="159"/>
        <v>-4.4699940236395631E-3</v>
      </c>
      <c r="X688" s="36">
        <f t="shared" si="160"/>
        <v>-1.6300016861283309E-3</v>
      </c>
      <c r="Y688" s="36">
        <f t="shared" si="161"/>
        <v>-1.6117593625820284E-3</v>
      </c>
      <c r="Z688" s="36">
        <f t="shared" si="162"/>
        <v>-1.2418054454389399E-2</v>
      </c>
      <c r="AA688" s="46">
        <f t="shared" si="163"/>
        <v>1.5230000184540349E-2</v>
      </c>
      <c r="AB688" s="41">
        <f t="shared" si="150"/>
        <v>1015230.0001845404</v>
      </c>
      <c r="AC688" s="41">
        <f t="shared" si="151"/>
        <v>15230.000184540404</v>
      </c>
      <c r="AD688" s="98">
        <v>1331.8659316318808</v>
      </c>
      <c r="AE688">
        <f t="shared" si="164"/>
        <v>1061117.1325324196</v>
      </c>
    </row>
    <row r="689" spans="2:31">
      <c r="B689" s="112">
        <v>44456</v>
      </c>
      <c r="C689">
        <v>50.157195999999999</v>
      </c>
      <c r="D689">
        <v>364.33343500000001</v>
      </c>
      <c r="E689">
        <v>46.437370000000001</v>
      </c>
      <c r="F689">
        <v>49.212902</v>
      </c>
      <c r="G689">
        <v>65.615189000000001</v>
      </c>
      <c r="H689">
        <v>146.63763399999999</v>
      </c>
      <c r="I689">
        <v>274.15490699999998</v>
      </c>
      <c r="J689">
        <v>66.832474000000005</v>
      </c>
      <c r="K689">
        <v>405.765961</v>
      </c>
      <c r="L689">
        <v>144.01580799999999</v>
      </c>
      <c r="M689">
        <v>336.955017</v>
      </c>
      <c r="O689" s="33">
        <v>684</v>
      </c>
      <c r="P689" s="36">
        <f t="shared" si="152"/>
        <v>-1.1894165553728762E-2</v>
      </c>
      <c r="Q689" s="36">
        <f t="shared" si="153"/>
        <v>-2.260928987332007E-2</v>
      </c>
      <c r="R689" s="36">
        <f t="shared" si="154"/>
        <v>-2.0708399449223297E-3</v>
      </c>
      <c r="S689" s="36">
        <f t="shared" si="155"/>
        <v>-1.0876728920042836E-2</v>
      </c>
      <c r="T689" s="36">
        <f t="shared" si="156"/>
        <v>-2.4795279487185965E-2</v>
      </c>
      <c r="U689" s="36">
        <f t="shared" si="157"/>
        <v>-2.5967221042784553E-3</v>
      </c>
      <c r="V689" s="36">
        <f t="shared" si="158"/>
        <v>-1.1474287621346233E-2</v>
      </c>
      <c r="W689" s="36">
        <f t="shared" si="159"/>
        <v>-8.042004234203471E-3</v>
      </c>
      <c r="X689" s="36">
        <f t="shared" si="160"/>
        <v>7.9332282059334635E-3</v>
      </c>
      <c r="Y689" s="36">
        <f t="shared" si="161"/>
        <v>-1.8518391620907813E-2</v>
      </c>
      <c r="Z689" s="36">
        <f t="shared" si="162"/>
        <v>-1.7717033543384528E-2</v>
      </c>
      <c r="AA689" s="46">
        <f t="shared" si="163"/>
        <v>-1.2265530773434849E-2</v>
      </c>
      <c r="AB689" s="41">
        <f t="shared" si="150"/>
        <v>987734.4692265651</v>
      </c>
      <c r="AC689" s="41">
        <f t="shared" si="151"/>
        <v>-12265.530773434904</v>
      </c>
      <c r="AD689" s="98">
        <v>1349.3867436378496</v>
      </c>
      <c r="AE689">
        <f t="shared" si="164"/>
        <v>1048851.6017589848</v>
      </c>
    </row>
    <row r="690" spans="2:31">
      <c r="B690" s="112">
        <v>44459</v>
      </c>
      <c r="C690">
        <v>48.820515</v>
      </c>
      <c r="D690">
        <v>355.32299799999998</v>
      </c>
      <c r="E690">
        <v>45.798878000000002</v>
      </c>
      <c r="F690">
        <v>49.468307000000003</v>
      </c>
      <c r="G690">
        <v>64.682036999999994</v>
      </c>
      <c r="H690">
        <v>142.248199</v>
      </c>
      <c r="I690">
        <v>271.76565599999998</v>
      </c>
      <c r="J690">
        <v>67.051979000000003</v>
      </c>
      <c r="K690">
        <v>398.56152300000002</v>
      </c>
      <c r="L690">
        <v>140.93948399999999</v>
      </c>
      <c r="M690">
        <v>327.92041</v>
      </c>
      <c r="O690" s="33">
        <v>685</v>
      </c>
      <c r="P690" s="36">
        <f t="shared" si="152"/>
        <v>-2.7011379781191794E-2</v>
      </c>
      <c r="Q690" s="36">
        <f t="shared" si="153"/>
        <v>-2.5042249226154948E-2</v>
      </c>
      <c r="R690" s="36">
        <f t="shared" si="154"/>
        <v>-1.3844930008948484E-2</v>
      </c>
      <c r="S690" s="36">
        <f t="shared" si="155"/>
        <v>5.1763769999058941E-3</v>
      </c>
      <c r="T690" s="36">
        <f t="shared" si="156"/>
        <v>-1.4323681063536169E-2</v>
      </c>
      <c r="U690" s="36">
        <f t="shared" si="157"/>
        <v>-3.0391056531654276E-2</v>
      </c>
      <c r="V690" s="36">
        <f t="shared" si="158"/>
        <v>-8.7531645329429128E-3</v>
      </c>
      <c r="W690" s="36">
        <f t="shared" si="159"/>
        <v>3.2790244387294479E-3</v>
      </c>
      <c r="X690" s="36">
        <f t="shared" si="160"/>
        <v>-1.7914669888118122E-2</v>
      </c>
      <c r="Y690" s="36">
        <f t="shared" si="161"/>
        <v>-2.1592464568861436E-2</v>
      </c>
      <c r="Z690" s="36">
        <f t="shared" si="162"/>
        <v>-2.7178514230599561E-2</v>
      </c>
      <c r="AA690" s="46">
        <f t="shared" si="163"/>
        <v>-2.3289427880939722E-2</v>
      </c>
      <c r="AB690" s="41">
        <f t="shared" si="150"/>
        <v>976710.57211906032</v>
      </c>
      <c r="AC690" s="41">
        <f t="shared" si="151"/>
        <v>-23289.427880939678</v>
      </c>
      <c r="AD690" s="98">
        <v>1388.2787357119378</v>
      </c>
      <c r="AE690">
        <f t="shared" si="164"/>
        <v>1025562.1738780452</v>
      </c>
    </row>
    <row r="691" spans="2:31">
      <c r="B691" s="112">
        <v>44460</v>
      </c>
      <c r="C691">
        <v>48.775047000000001</v>
      </c>
      <c r="D691">
        <v>357.101135</v>
      </c>
      <c r="E691">
        <v>45.888710000000003</v>
      </c>
      <c r="F691">
        <v>49.687241</v>
      </c>
      <c r="G691">
        <v>64.129784000000001</v>
      </c>
      <c r="H691">
        <v>142.26676900000001</v>
      </c>
      <c r="I691">
        <v>272.40026899999998</v>
      </c>
      <c r="J691">
        <v>66.814177999999998</v>
      </c>
      <c r="K691">
        <v>398.21383700000001</v>
      </c>
      <c r="L691">
        <v>141.42257699999999</v>
      </c>
      <c r="M691">
        <v>325.23703</v>
      </c>
      <c r="O691" s="33">
        <v>686</v>
      </c>
      <c r="P691" s="36">
        <f t="shared" si="152"/>
        <v>-9.3176374740380318E-4</v>
      </c>
      <c r="Q691" s="36">
        <f t="shared" si="153"/>
        <v>4.9918036460320937E-3</v>
      </c>
      <c r="R691" s="36">
        <f t="shared" si="154"/>
        <v>1.9595243086611871E-3</v>
      </c>
      <c r="S691" s="36">
        <f t="shared" si="155"/>
        <v>4.4159779296130694E-3</v>
      </c>
      <c r="T691" s="36">
        <f t="shared" si="156"/>
        <v>-8.5746227228183803E-3</v>
      </c>
      <c r="U691" s="36">
        <f t="shared" si="157"/>
        <v>1.3053794784103742E-4</v>
      </c>
      <c r="V691" s="36">
        <f t="shared" si="158"/>
        <v>2.3324256758718927E-3</v>
      </c>
      <c r="W691" s="36">
        <f t="shared" si="159"/>
        <v>-3.5528210485286649E-3</v>
      </c>
      <c r="X691" s="36">
        <f t="shared" si="160"/>
        <v>-8.7273286681027057E-4</v>
      </c>
      <c r="Y691" s="36">
        <f t="shared" si="161"/>
        <v>3.4218015667967492E-3</v>
      </c>
      <c r="Z691" s="36">
        <f t="shared" si="162"/>
        <v>-8.216686920426328E-3</v>
      </c>
      <c r="AA691" s="46">
        <f t="shared" si="163"/>
        <v>7.9764402646938758E-5</v>
      </c>
      <c r="AB691" s="41">
        <f t="shared" si="150"/>
        <v>1000079.7644026469</v>
      </c>
      <c r="AC691" s="41">
        <f t="shared" si="151"/>
        <v>79.764402646920644</v>
      </c>
      <c r="AD691" s="98">
        <v>1492.220147010521</v>
      </c>
      <c r="AE691">
        <f t="shared" si="164"/>
        <v>1025641.9382806921</v>
      </c>
    </row>
    <row r="692" spans="2:31">
      <c r="B692" s="112">
        <v>44461</v>
      </c>
      <c r="C692">
        <v>50.202652</v>
      </c>
      <c r="D692">
        <v>342.84622200000001</v>
      </c>
      <c r="E692">
        <v>45.782825000000003</v>
      </c>
      <c r="F692">
        <v>49.805827999999998</v>
      </c>
      <c r="G692">
        <v>65.005775</v>
      </c>
      <c r="H692">
        <v>144.991623</v>
      </c>
      <c r="I692">
        <v>273.96820100000002</v>
      </c>
      <c r="J692">
        <v>66.997107999999997</v>
      </c>
      <c r="K692">
        <v>394.69851699999998</v>
      </c>
      <c r="L692">
        <v>143.80873099999999</v>
      </c>
      <c r="M692">
        <v>328.99179099999998</v>
      </c>
      <c r="O692" s="33">
        <v>687</v>
      </c>
      <c r="P692" s="36">
        <f t="shared" si="152"/>
        <v>2.88490038704401E-2</v>
      </c>
      <c r="Q692" s="36">
        <f t="shared" si="153"/>
        <v>-4.0737018703335411E-2</v>
      </c>
      <c r="R692" s="36">
        <f t="shared" si="154"/>
        <v>-2.3100965220739771E-3</v>
      </c>
      <c r="S692" s="36">
        <f t="shared" si="155"/>
        <v>2.3838254734529106E-3</v>
      </c>
      <c r="T692" s="36">
        <f t="shared" si="156"/>
        <v>1.3567207106226414E-2</v>
      </c>
      <c r="U692" s="36">
        <f t="shared" si="157"/>
        <v>1.8972018272194465E-2</v>
      </c>
      <c r="V692" s="36">
        <f t="shared" si="158"/>
        <v>5.7394831154469143E-3</v>
      </c>
      <c r="W692" s="36">
        <f t="shared" si="159"/>
        <v>2.7341507495709958E-3</v>
      </c>
      <c r="X692" s="36">
        <f t="shared" si="160"/>
        <v>-8.8669145185529246E-3</v>
      </c>
      <c r="Y692" s="36">
        <f t="shared" si="161"/>
        <v>1.6731751389814534E-2</v>
      </c>
      <c r="Z692" s="36">
        <f t="shared" si="162"/>
        <v>1.1478559506473626E-2</v>
      </c>
      <c r="AA692" s="46">
        <f t="shared" si="163"/>
        <v>2.2969194897044638E-2</v>
      </c>
      <c r="AB692" s="41">
        <f t="shared" si="150"/>
        <v>1022969.1948970447</v>
      </c>
      <c r="AC692" s="41">
        <f t="shared" si="151"/>
        <v>22969.194897044683</v>
      </c>
      <c r="AD692" s="98">
        <v>1500.8340520957718</v>
      </c>
      <c r="AE692">
        <f t="shared" si="164"/>
        <v>1048611.1331777368</v>
      </c>
    </row>
    <row r="693" spans="2:31">
      <c r="B693" s="112">
        <v>44462</v>
      </c>
      <c r="C693">
        <v>51.903056999999997</v>
      </c>
      <c r="D693">
        <v>345.593323</v>
      </c>
      <c r="E693">
        <v>45.808501999999997</v>
      </c>
      <c r="F693">
        <v>50.042994999999998</v>
      </c>
      <c r="G693">
        <v>65.605666999999997</v>
      </c>
      <c r="H693">
        <v>149.89253199999999</v>
      </c>
      <c r="I693">
        <v>268.78845200000001</v>
      </c>
      <c r="J693">
        <v>66.869049000000004</v>
      </c>
      <c r="K693">
        <v>394.051514</v>
      </c>
      <c r="L693">
        <v>144.77499399999999</v>
      </c>
      <c r="M693">
        <v>339.28125</v>
      </c>
      <c r="O693" s="33">
        <v>688</v>
      </c>
      <c r="P693" s="36">
        <f t="shared" si="152"/>
        <v>3.3309836183751378E-2</v>
      </c>
      <c r="Q693" s="36">
        <f t="shared" si="153"/>
        <v>7.9807024466963476E-3</v>
      </c>
      <c r="R693" s="36">
        <f t="shared" si="154"/>
        <v>5.6068629014774276E-4</v>
      </c>
      <c r="S693" s="36">
        <f t="shared" si="155"/>
        <v>4.7505306301475272E-3</v>
      </c>
      <c r="T693" s="36">
        <f t="shared" si="156"/>
        <v>9.1859673111089057E-3</v>
      </c>
      <c r="U693" s="36">
        <f t="shared" si="157"/>
        <v>3.3242615649689319E-2</v>
      </c>
      <c r="V693" s="36">
        <f t="shared" si="158"/>
        <v>-1.9087398492064572E-2</v>
      </c>
      <c r="W693" s="36">
        <f t="shared" si="159"/>
        <v>-1.9132399395491969E-3</v>
      </c>
      <c r="X693" s="36">
        <f t="shared" si="160"/>
        <v>-1.6405784334408897E-3</v>
      </c>
      <c r="Y693" s="36">
        <f t="shared" si="161"/>
        <v>6.6966119518443532E-3</v>
      </c>
      <c r="Z693" s="36">
        <f t="shared" si="162"/>
        <v>3.0796610345825454E-2</v>
      </c>
      <c r="AA693" s="46">
        <f t="shared" si="163"/>
        <v>-9.8925250440916029E-3</v>
      </c>
      <c r="AB693" s="41">
        <f t="shared" si="150"/>
        <v>990107.47495590837</v>
      </c>
      <c r="AC693" s="41">
        <f t="shared" si="151"/>
        <v>-9892.5250440916279</v>
      </c>
      <c r="AD693" s="98">
        <v>1526.5040165338432</v>
      </c>
      <c r="AE693">
        <f t="shared" si="164"/>
        <v>1038718.6081336451</v>
      </c>
    </row>
    <row r="694" spans="2:31">
      <c r="B694" s="112">
        <v>44463</v>
      </c>
      <c r="C694">
        <v>52.366802</v>
      </c>
      <c r="D694">
        <v>352.58590700000002</v>
      </c>
      <c r="E694">
        <v>45.936847999999998</v>
      </c>
      <c r="F694">
        <v>49.778461</v>
      </c>
      <c r="G694">
        <v>64.986748000000006</v>
      </c>
      <c r="H694">
        <v>151.62226899999999</v>
      </c>
      <c r="I694">
        <v>263.35665899999998</v>
      </c>
      <c r="J694">
        <v>66.768456</v>
      </c>
      <c r="K694">
        <v>393.13406400000002</v>
      </c>
      <c r="L694">
        <v>144.86373900000001</v>
      </c>
      <c r="M694">
        <v>337.10943600000002</v>
      </c>
      <c r="O694" s="33">
        <v>689</v>
      </c>
      <c r="P694" s="36">
        <f t="shared" si="152"/>
        <v>8.8951507600023641E-3</v>
      </c>
      <c r="Q694" s="36">
        <f t="shared" si="153"/>
        <v>2.003158364170135E-2</v>
      </c>
      <c r="R694" s="36">
        <f t="shared" si="154"/>
        <v>2.7978765948480627E-3</v>
      </c>
      <c r="S694" s="36">
        <f t="shared" si="155"/>
        <v>-5.3001554949478986E-3</v>
      </c>
      <c r="T694" s="36">
        <f t="shared" si="156"/>
        <v>-9.4787072271711563E-3</v>
      </c>
      <c r="U694" s="36">
        <f t="shared" si="157"/>
        <v>1.1473771572791541E-2</v>
      </c>
      <c r="V694" s="36">
        <f t="shared" si="158"/>
        <v>-2.041541506547916E-2</v>
      </c>
      <c r="W694" s="36">
        <f t="shared" si="159"/>
        <v>-1.5054608958581157E-3</v>
      </c>
      <c r="X694" s="36">
        <f t="shared" si="160"/>
        <v>-2.3309634755663564E-3</v>
      </c>
      <c r="Y694" s="36">
        <f t="shared" si="161"/>
        <v>6.1279789383109887E-4</v>
      </c>
      <c r="Z694" s="36">
        <f t="shared" si="162"/>
        <v>-6.4217958900112219E-3</v>
      </c>
      <c r="AA694" s="46">
        <f t="shared" si="163"/>
        <v>-8.9665178962451686E-3</v>
      </c>
      <c r="AB694" s="41">
        <f t="shared" si="150"/>
        <v>991033.48210375488</v>
      </c>
      <c r="AC694" s="41">
        <f t="shared" si="151"/>
        <v>-8966.5178962451173</v>
      </c>
      <c r="AD694" s="98">
        <v>1547.6576715706615</v>
      </c>
      <c r="AE694">
        <f t="shared" si="164"/>
        <v>1029752.0902374</v>
      </c>
    </row>
    <row r="695" spans="2:31">
      <c r="B695" s="112">
        <v>44466</v>
      </c>
      <c r="C695">
        <v>53.921711000000002</v>
      </c>
      <c r="D695">
        <v>353.20523100000003</v>
      </c>
      <c r="E695">
        <v>45.641663000000001</v>
      </c>
      <c r="F695">
        <v>49.486561000000002</v>
      </c>
      <c r="G695">
        <v>66.757812999999999</v>
      </c>
      <c r="H695">
        <v>155.28637699999999</v>
      </c>
      <c r="I695">
        <v>257.00878899999998</v>
      </c>
      <c r="J695">
        <v>66.338570000000004</v>
      </c>
      <c r="K695">
        <v>391.386078</v>
      </c>
      <c r="L695">
        <v>143.335419</v>
      </c>
      <c r="M695">
        <v>340.16924999999998</v>
      </c>
      <c r="O695" s="33">
        <v>690</v>
      </c>
      <c r="P695" s="36">
        <f t="shared" si="152"/>
        <v>2.9260357365131488E-2</v>
      </c>
      <c r="Q695" s="36">
        <f t="shared" si="153"/>
        <v>1.7549785640896779E-3</v>
      </c>
      <c r="R695" s="36">
        <f t="shared" si="154"/>
        <v>-6.4466220093303142E-3</v>
      </c>
      <c r="S695" s="36">
        <f t="shared" si="155"/>
        <v>-5.8812426672773411E-3</v>
      </c>
      <c r="T695" s="36">
        <f t="shared" si="156"/>
        <v>2.6887966932998983E-2</v>
      </c>
      <c r="U695" s="36">
        <f t="shared" si="157"/>
        <v>2.387865020570909E-2</v>
      </c>
      <c r="V695" s="36">
        <f t="shared" si="158"/>
        <v>-2.4398948597082054E-2</v>
      </c>
      <c r="W695" s="36">
        <f t="shared" si="159"/>
        <v>-6.4592757808239996E-3</v>
      </c>
      <c r="X695" s="36">
        <f t="shared" si="160"/>
        <v>-4.4561988889818141E-3</v>
      </c>
      <c r="Y695" s="36">
        <f t="shared" si="161"/>
        <v>-1.0606098485642278E-2</v>
      </c>
      <c r="Z695" s="36">
        <f t="shared" si="162"/>
        <v>9.0356743273503296E-3</v>
      </c>
      <c r="AA695" s="46">
        <f t="shared" si="163"/>
        <v>1.4465041470293016E-2</v>
      </c>
      <c r="AB695" s="41">
        <f t="shared" si="150"/>
        <v>1014465.041470293</v>
      </c>
      <c r="AC695" s="41">
        <f t="shared" si="151"/>
        <v>14465.041470292956</v>
      </c>
      <c r="AD695" s="98">
        <v>1624.1369425751036</v>
      </c>
      <c r="AE695">
        <f t="shared" si="164"/>
        <v>1044217.131707693</v>
      </c>
    </row>
    <row r="696" spans="2:31">
      <c r="B696" s="112">
        <v>44467</v>
      </c>
      <c r="C696">
        <v>54.485477000000003</v>
      </c>
      <c r="D696">
        <v>340.28894000000003</v>
      </c>
      <c r="E696">
        <v>45.080157999999997</v>
      </c>
      <c r="F696">
        <v>49.641627999999997</v>
      </c>
      <c r="G696">
        <v>65.748497</v>
      </c>
      <c r="H696">
        <v>154.449387</v>
      </c>
      <c r="I696">
        <v>251.99243200000001</v>
      </c>
      <c r="J696">
        <v>66.000159999999994</v>
      </c>
      <c r="K696">
        <v>384.96386699999999</v>
      </c>
      <c r="L696">
        <v>139.92387400000001</v>
      </c>
      <c r="M696">
        <v>341.636414</v>
      </c>
      <c r="O696" s="33">
        <v>691</v>
      </c>
      <c r="P696" s="36">
        <f t="shared" si="152"/>
        <v>1.0400990797214661E-2</v>
      </c>
      <c r="Q696" s="36">
        <f t="shared" si="153"/>
        <v>-3.7254198681855435E-2</v>
      </c>
      <c r="R696" s="36">
        <f t="shared" si="154"/>
        <v>-1.2378767620075408E-2</v>
      </c>
      <c r="S696" s="36">
        <f t="shared" si="155"/>
        <v>3.1286181670526353E-3</v>
      </c>
      <c r="T696" s="36">
        <f t="shared" si="156"/>
        <v>-1.5234527638827697E-2</v>
      </c>
      <c r="U696" s="36">
        <f t="shared" si="157"/>
        <v>-5.4045553313477879E-3</v>
      </c>
      <c r="V696" s="36">
        <f t="shared" si="158"/>
        <v>-1.9711227439616331E-2</v>
      </c>
      <c r="W696" s="36">
        <f t="shared" si="159"/>
        <v>-5.1143113981189153E-3</v>
      </c>
      <c r="X696" s="36">
        <f t="shared" si="160"/>
        <v>-1.6545006644377965E-2</v>
      </c>
      <c r="Y696" s="36">
        <f t="shared" si="161"/>
        <v>-2.4088953499503081E-2</v>
      </c>
      <c r="Z696" s="36">
        <f t="shared" si="162"/>
        <v>4.3037667244044319E-3</v>
      </c>
      <c r="AA696" s="46">
        <f t="shared" si="163"/>
        <v>-3.0633198630204386E-2</v>
      </c>
      <c r="AB696" s="41">
        <f t="shared" si="150"/>
        <v>969366.80136979558</v>
      </c>
      <c r="AC696" s="41">
        <f t="shared" si="151"/>
        <v>-30633.198630204424</v>
      </c>
      <c r="AD696" s="98">
        <v>1632.290510514169</v>
      </c>
      <c r="AE696">
        <f t="shared" si="164"/>
        <v>1013583.9330774886</v>
      </c>
    </row>
    <row r="697" spans="2:31">
      <c r="B697" s="112">
        <v>44468</v>
      </c>
      <c r="C697">
        <v>54.449108000000003</v>
      </c>
      <c r="D697">
        <v>339.25003099999998</v>
      </c>
      <c r="E697">
        <v>45.060901999999999</v>
      </c>
      <c r="F697">
        <v>50.024754000000001</v>
      </c>
      <c r="G697">
        <v>65.843711999999996</v>
      </c>
      <c r="H697">
        <v>154.32847599999999</v>
      </c>
      <c r="I697">
        <v>253.173813</v>
      </c>
      <c r="J697">
        <v>67.180037999999996</v>
      </c>
      <c r="K697">
        <v>386.69259599999998</v>
      </c>
      <c r="L697">
        <v>140.830994</v>
      </c>
      <c r="M697">
        <v>339.68078600000001</v>
      </c>
      <c r="O697" s="33">
        <v>692</v>
      </c>
      <c r="P697" s="36">
        <f t="shared" si="152"/>
        <v>-6.6772185071013507E-4</v>
      </c>
      <c r="Q697" s="36">
        <f t="shared" si="153"/>
        <v>-3.0576901510398027E-3</v>
      </c>
      <c r="R697" s="36">
        <f t="shared" si="154"/>
        <v>-4.2724148779493798E-4</v>
      </c>
      <c r="S697" s="36">
        <f t="shared" si="155"/>
        <v>7.6882069857001131E-3</v>
      </c>
      <c r="T697" s="36">
        <f t="shared" si="156"/>
        <v>1.4471223994167194E-3</v>
      </c>
      <c r="U697" s="36">
        <f t="shared" si="157"/>
        <v>-7.8315851405414512E-4</v>
      </c>
      <c r="V697" s="36">
        <f t="shared" si="158"/>
        <v>4.6772054363270442E-3</v>
      </c>
      <c r="W697" s="36">
        <f t="shared" si="159"/>
        <v>1.7718983562612513E-2</v>
      </c>
      <c r="X697" s="36">
        <f t="shared" si="160"/>
        <v>4.4805738692989504E-3</v>
      </c>
      <c r="Y697" s="36">
        <f t="shared" si="161"/>
        <v>6.4620297633539896E-3</v>
      </c>
      <c r="Z697" s="36">
        <f t="shared" si="162"/>
        <v>-5.7407426990660239E-3</v>
      </c>
      <c r="AA697" s="46">
        <f t="shared" si="163"/>
        <v>3.0950863523147472E-3</v>
      </c>
      <c r="AB697" s="41">
        <f t="shared" si="150"/>
        <v>1003095.0863523148</v>
      </c>
      <c r="AC697" s="41">
        <f t="shared" si="151"/>
        <v>3095.0863523148</v>
      </c>
      <c r="AD697" s="98">
        <v>1652.8740930617787</v>
      </c>
      <c r="AE697">
        <f t="shared" si="164"/>
        <v>1016679.0194298034</v>
      </c>
    </row>
    <row r="698" spans="2:31">
      <c r="B698" s="112">
        <v>44469</v>
      </c>
      <c r="C698">
        <v>53.485244999999999</v>
      </c>
      <c r="D698">
        <v>339.030304</v>
      </c>
      <c r="E698">
        <v>44.720798000000002</v>
      </c>
      <c r="F698">
        <v>49.459193999999997</v>
      </c>
      <c r="G698">
        <v>64.739174000000006</v>
      </c>
      <c r="H698">
        <v>152.22674599999999</v>
      </c>
      <c r="I698">
        <v>248.86067199999999</v>
      </c>
      <c r="J698">
        <v>66.393439999999998</v>
      </c>
      <c r="K698">
        <v>377.35385100000002</v>
      </c>
      <c r="L698">
        <v>139.51960800000001</v>
      </c>
      <c r="M698">
        <v>324.38473499999998</v>
      </c>
      <c r="O698" s="33">
        <v>693</v>
      </c>
      <c r="P698" s="36">
        <f t="shared" si="152"/>
        <v>-1.7860645771776509E-2</v>
      </c>
      <c r="Q698" s="36">
        <f t="shared" si="153"/>
        <v>-6.478943774366531E-4</v>
      </c>
      <c r="R698" s="36">
        <f t="shared" si="154"/>
        <v>-7.5762795052790538E-3</v>
      </c>
      <c r="S698" s="36">
        <f t="shared" si="155"/>
        <v>-1.1369996952752754E-2</v>
      </c>
      <c r="T698" s="36">
        <f t="shared" si="156"/>
        <v>-1.6917444190934553E-2</v>
      </c>
      <c r="U698" s="36">
        <f t="shared" si="157"/>
        <v>-1.3712132628131268E-2</v>
      </c>
      <c r="V698" s="36">
        <f t="shared" si="158"/>
        <v>-1.7183071093488086E-2</v>
      </c>
      <c r="W698" s="36">
        <f t="shared" si="159"/>
        <v>-1.177789340742375E-2</v>
      </c>
      <c r="X698" s="36">
        <f t="shared" si="160"/>
        <v>-2.4446707746237528E-2</v>
      </c>
      <c r="Y698" s="36">
        <f t="shared" si="161"/>
        <v>-9.3553968165779478E-3</v>
      </c>
      <c r="Z698" s="36">
        <f t="shared" si="162"/>
        <v>-4.6076046864294243E-2</v>
      </c>
      <c r="AA698" s="46">
        <f t="shared" si="163"/>
        <v>1.6241369425751204E-3</v>
      </c>
      <c r="AB698" s="41">
        <f t="shared" si="150"/>
        <v>1001624.1369425751</v>
      </c>
      <c r="AC698" s="41">
        <f t="shared" si="151"/>
        <v>1624.1369425751036</v>
      </c>
      <c r="AD698" s="98">
        <v>1750.4486438775202</v>
      </c>
      <c r="AE698">
        <f t="shared" si="164"/>
        <v>1018303.1563723785</v>
      </c>
    </row>
    <row r="699" spans="2:31">
      <c r="B699" s="112">
        <v>44470</v>
      </c>
      <c r="C699">
        <v>55.403880999999998</v>
      </c>
      <c r="D699">
        <v>342.64645400000001</v>
      </c>
      <c r="E699">
        <v>43.973205999999998</v>
      </c>
      <c r="F699">
        <v>49.450073000000003</v>
      </c>
      <c r="G699">
        <v>65.824669</v>
      </c>
      <c r="H699">
        <v>155.42584199999999</v>
      </c>
      <c r="I699">
        <v>249.985794</v>
      </c>
      <c r="J699">
        <v>65.487945999999994</v>
      </c>
      <c r="K699">
        <v>378.98596199999997</v>
      </c>
      <c r="L699">
        <v>140.65348800000001</v>
      </c>
      <c r="M699">
        <v>331.28729199999998</v>
      </c>
      <c r="O699" s="33">
        <v>694</v>
      </c>
      <c r="P699" s="36">
        <f t="shared" si="152"/>
        <v>3.5243823980015201E-2</v>
      </c>
      <c r="Q699" s="36">
        <f t="shared" si="153"/>
        <v>1.0609673510335382E-2</v>
      </c>
      <c r="R699" s="36">
        <f t="shared" si="154"/>
        <v>-1.6858179167891389E-2</v>
      </c>
      <c r="S699" s="36">
        <f t="shared" si="155"/>
        <v>-1.844316574674466E-4</v>
      </c>
      <c r="T699" s="36">
        <f t="shared" si="156"/>
        <v>1.6628187195623374E-2</v>
      </c>
      <c r="U699" s="36">
        <f t="shared" si="157"/>
        <v>2.0797558252071701E-2</v>
      </c>
      <c r="V699" s="36">
        <f t="shared" si="158"/>
        <v>4.5109025904333331E-3</v>
      </c>
      <c r="W699" s="36">
        <f t="shared" si="159"/>
        <v>-1.3732161249941508E-2</v>
      </c>
      <c r="X699" s="36">
        <f t="shared" si="160"/>
        <v>4.3158207601838895E-3</v>
      </c>
      <c r="Y699" s="36">
        <f t="shared" si="161"/>
        <v>8.0941832514955809E-3</v>
      </c>
      <c r="Z699" s="36">
        <f t="shared" si="162"/>
        <v>2.1055685555954513E-2</v>
      </c>
      <c r="AA699" s="46">
        <f t="shared" si="163"/>
        <v>2.3099579331560427E-2</v>
      </c>
      <c r="AB699" s="41">
        <f t="shared" si="150"/>
        <v>1023099.5793315604</v>
      </c>
      <c r="AC699" s="41">
        <f t="shared" si="151"/>
        <v>23099.57933156041</v>
      </c>
      <c r="AD699" s="98">
        <v>1821.4985756134847</v>
      </c>
      <c r="AE699">
        <f t="shared" si="164"/>
        <v>1041402.7357039389</v>
      </c>
    </row>
    <row r="700" spans="2:31">
      <c r="B700" s="112">
        <v>44473</v>
      </c>
      <c r="C700">
        <v>56.122227000000002</v>
      </c>
      <c r="D700">
        <v>325.88424700000002</v>
      </c>
      <c r="E700">
        <v>43.549675000000001</v>
      </c>
      <c r="F700">
        <v>49.085194000000001</v>
      </c>
      <c r="G700">
        <v>66.824455</v>
      </c>
      <c r="H700">
        <v>155.258453</v>
      </c>
      <c r="I700">
        <v>248.69191000000001</v>
      </c>
      <c r="J700">
        <v>66.969666000000004</v>
      </c>
      <c r="K700">
        <v>373.75161700000001</v>
      </c>
      <c r="L700">
        <v>137.192657</v>
      </c>
      <c r="M700">
        <v>327.64721700000001</v>
      </c>
      <c r="O700" s="33">
        <v>695</v>
      </c>
      <c r="P700" s="36">
        <f t="shared" si="152"/>
        <v>1.2882291818255839E-2</v>
      </c>
      <c r="Q700" s="36">
        <f t="shared" si="153"/>
        <v>-5.0156921463826665E-2</v>
      </c>
      <c r="R700" s="36">
        <f t="shared" si="154"/>
        <v>-9.678253300582338E-3</v>
      </c>
      <c r="S700" s="36">
        <f t="shared" si="155"/>
        <v>-7.4060928419870838E-3</v>
      </c>
      <c r="T700" s="36">
        <f t="shared" si="156"/>
        <v>1.507442947623555E-2</v>
      </c>
      <c r="U700" s="36">
        <f t="shared" si="157"/>
        <v>-1.0775505481954489E-3</v>
      </c>
      <c r="V700" s="36">
        <f t="shared" si="158"/>
        <v>-5.1892711190153745E-3</v>
      </c>
      <c r="W700" s="36">
        <f t="shared" si="159"/>
        <v>2.2373675430614116E-2</v>
      </c>
      <c r="X700" s="36">
        <f t="shared" si="160"/>
        <v>-1.3907713701665761E-2</v>
      </c>
      <c r="Y700" s="36">
        <f t="shared" si="161"/>
        <v>-2.491314032383711E-2</v>
      </c>
      <c r="Z700" s="36">
        <f t="shared" si="162"/>
        <v>-1.1048478956654615E-2</v>
      </c>
      <c r="AA700" s="46">
        <f t="shared" si="163"/>
        <v>1.9265630178817501E-2</v>
      </c>
      <c r="AB700" s="41">
        <f t="shared" si="150"/>
        <v>1019265.6301788175</v>
      </c>
      <c r="AC700" s="41">
        <f t="shared" si="151"/>
        <v>19265.630178817548</v>
      </c>
      <c r="AD700" s="98">
        <v>1851.8177662818925</v>
      </c>
      <c r="AE700">
        <f t="shared" si="164"/>
        <v>1060668.3658827564</v>
      </c>
    </row>
    <row r="701" spans="2:31">
      <c r="B701" s="112">
        <v>44474</v>
      </c>
      <c r="C701">
        <v>56.031292000000001</v>
      </c>
      <c r="D701">
        <v>332.60708599999998</v>
      </c>
      <c r="E701">
        <v>43.835242999999998</v>
      </c>
      <c r="F701">
        <v>48.747684</v>
      </c>
      <c r="G701">
        <v>67.576713999999996</v>
      </c>
      <c r="H701">
        <v>157.793869</v>
      </c>
      <c r="I701">
        <v>248.054306</v>
      </c>
      <c r="J701">
        <v>66.805031</v>
      </c>
      <c r="K701">
        <v>379.95169099999998</v>
      </c>
      <c r="L701">
        <v>139.135086</v>
      </c>
      <c r="M701">
        <v>327.50198399999999</v>
      </c>
      <c r="O701" s="33">
        <v>696</v>
      </c>
      <c r="P701" s="36">
        <f t="shared" si="152"/>
        <v>-1.6216168826090141E-3</v>
      </c>
      <c r="Q701" s="36">
        <f t="shared" si="153"/>
        <v>2.0419623640511111E-2</v>
      </c>
      <c r="R701" s="36">
        <f t="shared" si="154"/>
        <v>6.5358879565405722E-3</v>
      </c>
      <c r="S701" s="36">
        <f t="shared" si="155"/>
        <v>-6.8997528412469726E-3</v>
      </c>
      <c r="T701" s="36">
        <f t="shared" si="156"/>
        <v>1.1194349889407519E-2</v>
      </c>
      <c r="U701" s="36">
        <f t="shared" si="157"/>
        <v>1.6198387682099386E-2</v>
      </c>
      <c r="V701" s="36">
        <f t="shared" si="158"/>
        <v>-2.5671231289551306E-3</v>
      </c>
      <c r="W701" s="36">
        <f t="shared" si="159"/>
        <v>-2.4613785238998022E-3</v>
      </c>
      <c r="X701" s="36">
        <f t="shared" si="160"/>
        <v>1.6452664574551398E-2</v>
      </c>
      <c r="Y701" s="36">
        <f t="shared" si="161"/>
        <v>1.4059109473524021E-2</v>
      </c>
      <c r="Z701" s="36">
        <f t="shared" si="162"/>
        <v>-4.4335855758453462E-4</v>
      </c>
      <c r="AA701" s="46">
        <f t="shared" si="163"/>
        <v>1.6182436444746914E-2</v>
      </c>
      <c r="AB701" s="41">
        <f t="shared" si="150"/>
        <v>1016182.4364447469</v>
      </c>
      <c r="AC701" s="41">
        <f t="shared" si="151"/>
        <v>16182.436444746912</v>
      </c>
      <c r="AD701" s="98">
        <v>1872.195241195499</v>
      </c>
      <c r="AE701">
        <f t="shared" si="164"/>
        <v>1076850.8023275035</v>
      </c>
    </row>
    <row r="702" spans="2:31">
      <c r="B702" s="112">
        <v>44475</v>
      </c>
      <c r="C702">
        <v>55.003779999999999</v>
      </c>
      <c r="D702">
        <v>333.286407</v>
      </c>
      <c r="E702">
        <v>44.156094000000003</v>
      </c>
      <c r="F702">
        <v>48.391917999999997</v>
      </c>
      <c r="G702">
        <v>66.462646000000007</v>
      </c>
      <c r="H702">
        <v>158.130661</v>
      </c>
      <c r="I702">
        <v>251.25164799999999</v>
      </c>
      <c r="J702">
        <v>68.241020000000006</v>
      </c>
      <c r="K702">
        <v>380.743561</v>
      </c>
      <c r="L702">
        <v>140.012619</v>
      </c>
      <c r="M702">
        <v>327.608521</v>
      </c>
      <c r="O702" s="33">
        <v>697</v>
      </c>
      <c r="P702" s="36">
        <f t="shared" si="152"/>
        <v>-1.8508410243244691E-2</v>
      </c>
      <c r="Q702" s="36">
        <f t="shared" si="153"/>
        <v>2.0403300011364294E-3</v>
      </c>
      <c r="R702" s="36">
        <f t="shared" si="154"/>
        <v>7.2928184292160225E-3</v>
      </c>
      <c r="S702" s="36">
        <f t="shared" si="155"/>
        <v>-7.3248723148027642E-3</v>
      </c>
      <c r="T702" s="36">
        <f t="shared" si="156"/>
        <v>-1.662338069523293E-2</v>
      </c>
      <c r="U702" s="36">
        <f t="shared" si="157"/>
        <v>2.1321049529419824E-3</v>
      </c>
      <c r="V702" s="36">
        <f t="shared" si="158"/>
        <v>1.2807320556022855E-2</v>
      </c>
      <c r="W702" s="36">
        <f t="shared" si="159"/>
        <v>2.1267458238859741E-2</v>
      </c>
      <c r="X702" s="36">
        <f t="shared" si="160"/>
        <v>2.0819645816195801E-3</v>
      </c>
      <c r="Y702" s="36">
        <f t="shared" si="161"/>
        <v>6.2872513367331897E-3</v>
      </c>
      <c r="Z702" s="36">
        <f t="shared" si="162"/>
        <v>3.2524894693673973E-4</v>
      </c>
      <c r="AA702" s="46">
        <f t="shared" si="163"/>
        <v>-5.5940668661396903E-3</v>
      </c>
      <c r="AB702" s="41">
        <f t="shared" si="150"/>
        <v>994405.93313386035</v>
      </c>
      <c r="AC702" s="41">
        <f t="shared" si="151"/>
        <v>-5594.0668661396485</v>
      </c>
      <c r="AD702" s="98">
        <v>1877.0140026342124</v>
      </c>
      <c r="AE702">
        <f t="shared" si="164"/>
        <v>1071256.7354613638</v>
      </c>
    </row>
    <row r="703" spans="2:31">
      <c r="B703" s="112">
        <v>44476</v>
      </c>
      <c r="C703">
        <v>55.158366999999998</v>
      </c>
      <c r="D703">
        <v>328.87106299999999</v>
      </c>
      <c r="E703">
        <v>44.675884000000003</v>
      </c>
      <c r="F703">
        <v>48.282463</v>
      </c>
      <c r="G703">
        <v>67.167259000000001</v>
      </c>
      <c r="H703">
        <v>159.13171399999999</v>
      </c>
      <c r="I703">
        <v>249.51701399999999</v>
      </c>
      <c r="J703">
        <v>68.030647000000002</v>
      </c>
      <c r="K703">
        <v>390.83563199999998</v>
      </c>
      <c r="L703">
        <v>141.28454600000001</v>
      </c>
      <c r="M703">
        <v>333.11703499999999</v>
      </c>
      <c r="O703" s="33">
        <v>698</v>
      </c>
      <c r="P703" s="36">
        <f t="shared" si="152"/>
        <v>2.806537557206406E-3</v>
      </c>
      <c r="Q703" s="36">
        <f t="shared" si="153"/>
        <v>-1.3336433228576392E-2</v>
      </c>
      <c r="R703" s="36">
        <f t="shared" si="154"/>
        <v>1.1702901232975205E-2</v>
      </c>
      <c r="S703" s="36">
        <f t="shared" si="155"/>
        <v>-2.2644064670977824E-3</v>
      </c>
      <c r="T703" s="36">
        <f t="shared" si="156"/>
        <v>1.0545835982780808E-2</v>
      </c>
      <c r="U703" s="36">
        <f t="shared" si="157"/>
        <v>6.3105896002998594E-3</v>
      </c>
      <c r="V703" s="36">
        <f t="shared" si="158"/>
        <v>-6.9279133044062207E-3</v>
      </c>
      <c r="W703" s="36">
        <f t="shared" si="159"/>
        <v>-3.0875554949185342E-3</v>
      </c>
      <c r="X703" s="36">
        <f t="shared" si="160"/>
        <v>2.6161012811809509E-2</v>
      </c>
      <c r="Y703" s="36">
        <f t="shared" si="161"/>
        <v>9.0433593130562328E-3</v>
      </c>
      <c r="Z703" s="36">
        <f t="shared" si="162"/>
        <v>1.6674522671386079E-2</v>
      </c>
      <c r="AA703" s="46">
        <f t="shared" si="163"/>
        <v>-4.2550158410390518E-3</v>
      </c>
      <c r="AB703" s="41">
        <f t="shared" si="150"/>
        <v>995744.98415896099</v>
      </c>
      <c r="AC703" s="41">
        <f t="shared" si="151"/>
        <v>-4255.015841039014</v>
      </c>
      <c r="AD703" s="98">
        <v>1936.0594358945964</v>
      </c>
      <c r="AE703">
        <f t="shared" si="164"/>
        <v>1067001.7196203247</v>
      </c>
    </row>
    <row r="704" spans="2:31">
      <c r="B704" s="112">
        <v>44477</v>
      </c>
      <c r="C704">
        <v>56.540503999999999</v>
      </c>
      <c r="D704">
        <v>329.70016500000003</v>
      </c>
      <c r="E704">
        <v>44.810634999999998</v>
      </c>
      <c r="F704">
        <v>48.017921000000001</v>
      </c>
      <c r="G704">
        <v>67.052986000000004</v>
      </c>
      <c r="H704">
        <v>159.25337200000001</v>
      </c>
      <c r="I704">
        <v>245.738281</v>
      </c>
      <c r="J704">
        <v>67.198325999999994</v>
      </c>
      <c r="K704">
        <v>394.46676600000001</v>
      </c>
      <c r="L704">
        <v>140.90000900000001</v>
      </c>
      <c r="M704">
        <v>332.22644000000003</v>
      </c>
      <c r="O704" s="33">
        <v>699</v>
      </c>
      <c r="P704" s="36">
        <f t="shared" si="152"/>
        <v>2.4748818568075787E-2</v>
      </c>
      <c r="Q704" s="36">
        <f t="shared" si="153"/>
        <v>2.5178823573618943E-3</v>
      </c>
      <c r="R704" s="36">
        <f t="shared" si="154"/>
        <v>3.0116514388000442E-3</v>
      </c>
      <c r="S704" s="36">
        <f t="shared" si="155"/>
        <v>-5.4941144458882018E-3</v>
      </c>
      <c r="T704" s="36">
        <f t="shared" si="156"/>
        <v>-1.7027688723182202E-3</v>
      </c>
      <c r="U704" s="36">
        <f t="shared" si="157"/>
        <v>7.6421925065325836E-4</v>
      </c>
      <c r="V704" s="36">
        <f t="shared" si="158"/>
        <v>-1.5260034034566156E-2</v>
      </c>
      <c r="W704" s="36">
        <f t="shared" si="159"/>
        <v>-1.230995831727287E-2</v>
      </c>
      <c r="X704" s="36">
        <f t="shared" si="160"/>
        <v>9.2478003063288638E-3</v>
      </c>
      <c r="Y704" s="36">
        <f t="shared" si="161"/>
        <v>-2.7254307949455331E-3</v>
      </c>
      <c r="Z704" s="36">
        <f t="shared" si="162"/>
        <v>-2.677100070449297E-3</v>
      </c>
      <c r="AA704" s="46">
        <f t="shared" si="163"/>
        <v>2.336956478317265E-3</v>
      </c>
      <c r="AB704" s="41">
        <f t="shared" si="150"/>
        <v>1002336.9564783173</v>
      </c>
      <c r="AC704" s="41">
        <f t="shared" si="151"/>
        <v>2336.9564783172682</v>
      </c>
      <c r="AD704" s="98">
        <v>2004.1569774312666</v>
      </c>
      <c r="AE704">
        <f t="shared" si="164"/>
        <v>1069338.6760986419</v>
      </c>
    </row>
    <row r="705" spans="2:31">
      <c r="B705" s="112">
        <v>44480</v>
      </c>
      <c r="C705">
        <v>55.976734</v>
      </c>
      <c r="D705">
        <v>325.10507200000001</v>
      </c>
      <c r="E705">
        <v>44.768925000000003</v>
      </c>
      <c r="F705">
        <v>47.890217</v>
      </c>
      <c r="G705">
        <v>66.424544999999995</v>
      </c>
      <c r="H705">
        <v>155.903976</v>
      </c>
      <c r="I705">
        <v>245.28826900000001</v>
      </c>
      <c r="J705">
        <v>67.609900999999994</v>
      </c>
      <c r="K705">
        <v>391.11566199999999</v>
      </c>
      <c r="L705">
        <v>140.81126399999999</v>
      </c>
      <c r="M705">
        <v>321.98376500000001</v>
      </c>
      <c r="O705" s="33">
        <v>700</v>
      </c>
      <c r="P705" s="36">
        <f t="shared" si="152"/>
        <v>-1.0021126148633023E-2</v>
      </c>
      <c r="Q705" s="36">
        <f t="shared" si="153"/>
        <v>-1.403522199092975E-2</v>
      </c>
      <c r="R705" s="36">
        <f t="shared" si="154"/>
        <v>-9.3123929196032543E-4</v>
      </c>
      <c r="S705" s="36">
        <f t="shared" si="155"/>
        <v>-2.6630498336083701E-3</v>
      </c>
      <c r="T705" s="36">
        <f t="shared" si="156"/>
        <v>-9.4165008742038182E-3</v>
      </c>
      <c r="U705" s="36">
        <f t="shared" si="157"/>
        <v>-2.1256189215994648E-2</v>
      </c>
      <c r="V705" s="36">
        <f t="shared" si="158"/>
        <v>-1.8329441696849299E-3</v>
      </c>
      <c r="W705" s="36">
        <f t="shared" si="159"/>
        <v>6.1061003165413215E-3</v>
      </c>
      <c r="X705" s="36">
        <f t="shared" si="160"/>
        <v>-8.5315664075687574E-3</v>
      </c>
      <c r="Y705" s="36">
        <f t="shared" si="161"/>
        <v>-6.300422556086055E-4</v>
      </c>
      <c r="Z705" s="36">
        <f t="shared" si="162"/>
        <v>-3.1315659601440962E-2</v>
      </c>
      <c r="AA705" s="46">
        <f t="shared" si="163"/>
        <v>3.7435696228476402E-3</v>
      </c>
      <c r="AB705" s="41">
        <f t="shared" si="150"/>
        <v>1003743.5696228476</v>
      </c>
      <c r="AC705" s="41">
        <f t="shared" si="151"/>
        <v>3743.5696228476008</v>
      </c>
      <c r="AD705" s="98">
        <v>2032.7863882981474</v>
      </c>
      <c r="AE705">
        <f t="shared" si="164"/>
        <v>1073082.2457214897</v>
      </c>
    </row>
    <row r="706" spans="2:31">
      <c r="B706" s="112">
        <v>44481</v>
      </c>
      <c r="C706">
        <v>55.685763999999999</v>
      </c>
      <c r="D706">
        <v>323.42681900000002</v>
      </c>
      <c r="E706">
        <v>44.720798000000002</v>
      </c>
      <c r="F706">
        <v>47.689540999999998</v>
      </c>
      <c r="G706">
        <v>65.910362000000006</v>
      </c>
      <c r="H706">
        <v>154.70645099999999</v>
      </c>
      <c r="I706">
        <v>248.054306</v>
      </c>
      <c r="J706">
        <v>69.228827999999993</v>
      </c>
      <c r="K706">
        <v>389.42559799999998</v>
      </c>
      <c r="L706">
        <v>139.52946499999999</v>
      </c>
      <c r="M706">
        <v>320.05725100000001</v>
      </c>
      <c r="O706" s="33">
        <v>701</v>
      </c>
      <c r="P706" s="36">
        <f t="shared" si="152"/>
        <v>-5.2116093369672378E-3</v>
      </c>
      <c r="Q706" s="36">
        <f t="shared" si="153"/>
        <v>-5.1755565747272888E-3</v>
      </c>
      <c r="R706" s="36">
        <f t="shared" si="154"/>
        <v>-1.0755872970977147E-3</v>
      </c>
      <c r="S706" s="36">
        <f t="shared" si="155"/>
        <v>-4.1991379570673459E-3</v>
      </c>
      <c r="T706" s="36">
        <f t="shared" si="156"/>
        <v>-7.7709744041983718E-3</v>
      </c>
      <c r="U706" s="36">
        <f t="shared" si="157"/>
        <v>-7.7108224921857912E-3</v>
      </c>
      <c r="V706" s="36">
        <f t="shared" si="158"/>
        <v>1.1213570952634474E-2</v>
      </c>
      <c r="W706" s="36">
        <f t="shared" si="159"/>
        <v>2.3662928648563283E-2</v>
      </c>
      <c r="X706" s="36">
        <f t="shared" si="160"/>
        <v>-4.3304991748370474E-3</v>
      </c>
      <c r="Y706" s="36">
        <f t="shared" si="161"/>
        <v>-9.1446429282155076E-3</v>
      </c>
      <c r="Z706" s="36">
        <f t="shared" si="162"/>
        <v>-6.0012358522579046E-3</v>
      </c>
      <c r="AA706" s="46">
        <f t="shared" si="163"/>
        <v>2.758559793453139E-3</v>
      </c>
      <c r="AB706" s="41">
        <f t="shared" si="150"/>
        <v>1002758.5597934532</v>
      </c>
      <c r="AC706" s="41">
        <f t="shared" si="151"/>
        <v>2758.5597934531979</v>
      </c>
      <c r="AD706" s="98">
        <v>2039.7460686389823</v>
      </c>
      <c r="AE706">
        <f t="shared" si="164"/>
        <v>1075840.8055149429</v>
      </c>
    </row>
    <row r="707" spans="2:31">
      <c r="B707" s="112">
        <v>44482</v>
      </c>
      <c r="C707">
        <v>55.531180999999997</v>
      </c>
      <c r="D707">
        <v>324.19604500000003</v>
      </c>
      <c r="E707">
        <v>44.396735999999997</v>
      </c>
      <c r="F707">
        <v>48.318953999999998</v>
      </c>
      <c r="G707">
        <v>66.329329999999999</v>
      </c>
      <c r="H707">
        <v>150.627365</v>
      </c>
      <c r="I707">
        <v>247.70735199999999</v>
      </c>
      <c r="J707">
        <v>69.558090000000007</v>
      </c>
      <c r="K707">
        <v>389.72500600000001</v>
      </c>
      <c r="L707">
        <v>138.93785099999999</v>
      </c>
      <c r="M707">
        <v>318.50826999999998</v>
      </c>
      <c r="O707" s="33">
        <v>702</v>
      </c>
      <c r="P707" s="36">
        <f t="shared" si="152"/>
        <v>-2.7798479727294267E-3</v>
      </c>
      <c r="Q707" s="36">
        <f t="shared" si="153"/>
        <v>2.3755380005857623E-3</v>
      </c>
      <c r="R707" s="36">
        <f t="shared" si="154"/>
        <v>-7.2727198301576436E-3</v>
      </c>
      <c r="S707" s="36">
        <f t="shared" si="155"/>
        <v>1.3111798436700812E-2</v>
      </c>
      <c r="T707" s="36">
        <f t="shared" si="156"/>
        <v>6.3365150887654776E-3</v>
      </c>
      <c r="U707" s="36">
        <f t="shared" si="157"/>
        <v>-2.6720451407768672E-2</v>
      </c>
      <c r="V707" s="36">
        <f t="shared" si="158"/>
        <v>-1.3996808790861731E-3</v>
      </c>
      <c r="W707" s="36">
        <f t="shared" si="159"/>
        <v>4.7448653300770378E-3</v>
      </c>
      <c r="X707" s="36">
        <f t="shared" si="160"/>
        <v>7.6854978537007224E-4</v>
      </c>
      <c r="Y707" s="36">
        <f t="shared" si="161"/>
        <v>-4.249079558883458E-3</v>
      </c>
      <c r="Z707" s="36">
        <f t="shared" si="162"/>
        <v>-4.8514490281691717E-3</v>
      </c>
      <c r="AA707" s="46">
        <f t="shared" si="163"/>
        <v>-1.1925719381255487E-2</v>
      </c>
      <c r="AB707" s="41">
        <f t="shared" si="150"/>
        <v>988074.28061874455</v>
      </c>
      <c r="AC707" s="41">
        <f t="shared" si="151"/>
        <v>-11925.719381255447</v>
      </c>
      <c r="AD707" s="98">
        <v>2040.1330605490366</v>
      </c>
      <c r="AE707">
        <f t="shared" si="164"/>
        <v>1063915.0861336873</v>
      </c>
    </row>
    <row r="708" spans="2:31">
      <c r="B708" s="112">
        <v>44483</v>
      </c>
      <c r="C708">
        <v>56.376831000000003</v>
      </c>
      <c r="D708">
        <v>328.18179300000003</v>
      </c>
      <c r="E708">
        <v>44.878014</v>
      </c>
      <c r="F708">
        <v>48.474021999999998</v>
      </c>
      <c r="G708">
        <v>68.281311000000002</v>
      </c>
      <c r="H708">
        <v>152.93821700000001</v>
      </c>
      <c r="I708">
        <v>251.167236</v>
      </c>
      <c r="J708">
        <v>69.210517999999993</v>
      </c>
      <c r="K708">
        <v>405.959137</v>
      </c>
      <c r="L708">
        <v>141.74795499999999</v>
      </c>
      <c r="M708">
        <v>319.253693</v>
      </c>
      <c r="O708" s="33">
        <v>703</v>
      </c>
      <c r="P708" s="36">
        <f t="shared" si="152"/>
        <v>1.5113593420571834E-2</v>
      </c>
      <c r="Q708" s="36">
        <f t="shared" si="153"/>
        <v>1.2219291829803327E-2</v>
      </c>
      <c r="R708" s="36">
        <f t="shared" si="154"/>
        <v>1.0782055676008541E-2</v>
      </c>
      <c r="S708" s="36">
        <f t="shared" si="155"/>
        <v>3.2041195358140768E-3</v>
      </c>
      <c r="T708" s="36">
        <f t="shared" si="156"/>
        <v>2.9003915617061237E-2</v>
      </c>
      <c r="U708" s="36">
        <f t="shared" si="157"/>
        <v>1.5225024015051398E-2</v>
      </c>
      <c r="V708" s="36">
        <f t="shared" si="158"/>
        <v>1.3870979030368887E-2</v>
      </c>
      <c r="W708" s="36">
        <f t="shared" si="159"/>
        <v>-5.0093855063969529E-3</v>
      </c>
      <c r="X708" s="36">
        <f t="shared" si="160"/>
        <v>4.0811129158937705E-2</v>
      </c>
      <c r="Y708" s="36">
        <f t="shared" si="161"/>
        <v>2.0023797659020251E-2</v>
      </c>
      <c r="Z708" s="36">
        <f t="shared" si="162"/>
        <v>2.3376224443966628E-3</v>
      </c>
      <c r="AA708" s="46">
        <f t="shared" si="163"/>
        <v>4.3404946076603459E-2</v>
      </c>
      <c r="AB708" s="41">
        <f t="shared" si="150"/>
        <v>1043404.9460766035</v>
      </c>
      <c r="AC708" s="41">
        <f t="shared" si="151"/>
        <v>43404.94607660349</v>
      </c>
      <c r="AD708" s="98">
        <v>2086.8011704436503</v>
      </c>
      <c r="AE708">
        <f t="shared" si="164"/>
        <v>1107320.0322102909</v>
      </c>
    </row>
    <row r="709" spans="2:31">
      <c r="B709" s="112">
        <v>44484</v>
      </c>
      <c r="C709">
        <v>56.913319000000001</v>
      </c>
      <c r="D709">
        <v>324.41580199999999</v>
      </c>
      <c r="E709">
        <v>45.096207</v>
      </c>
      <c r="F709">
        <v>48.309829999999998</v>
      </c>
      <c r="G709">
        <v>68.624099999999999</v>
      </c>
      <c r="H709">
        <v>155.87591599999999</v>
      </c>
      <c r="I709">
        <v>252.53623999999999</v>
      </c>
      <c r="J709">
        <v>68.112967999999995</v>
      </c>
      <c r="K709">
        <v>413.40493800000002</v>
      </c>
      <c r="L709">
        <v>142.81286600000001</v>
      </c>
      <c r="M709">
        <v>322.14837599999998</v>
      </c>
      <c r="O709" s="33">
        <v>704</v>
      </c>
      <c r="P709" s="36">
        <f t="shared" si="152"/>
        <v>9.4711148379967997E-3</v>
      </c>
      <c r="Q709" s="36">
        <f t="shared" si="153"/>
        <v>-1.1541669275034201E-2</v>
      </c>
      <c r="R709" s="36">
        <f t="shared" si="154"/>
        <v>4.8501320778729495E-3</v>
      </c>
      <c r="S709" s="36">
        <f t="shared" si="155"/>
        <v>-3.3929659571269883E-3</v>
      </c>
      <c r="T709" s="36">
        <f t="shared" si="156"/>
        <v>5.0076868961878226E-3</v>
      </c>
      <c r="U709" s="36">
        <f t="shared" si="157"/>
        <v>1.9026251105021711E-2</v>
      </c>
      <c r="V709" s="36">
        <f t="shared" si="158"/>
        <v>5.435767018183742E-3</v>
      </c>
      <c r="W709" s="36">
        <f t="shared" si="159"/>
        <v>-1.5985224422212369E-2</v>
      </c>
      <c r="X709" s="36">
        <f t="shared" si="160"/>
        <v>1.817508527078069E-2</v>
      </c>
      <c r="Y709" s="36">
        <f t="shared" si="161"/>
        <v>7.4846281900814177E-3</v>
      </c>
      <c r="Z709" s="36">
        <f t="shared" si="162"/>
        <v>9.0261718594101172E-3</v>
      </c>
      <c r="AA709" s="46">
        <f t="shared" si="163"/>
        <v>1.738830423847107E-2</v>
      </c>
      <c r="AB709" s="41">
        <f t="shared" ref="AB709:AB772" si="165">(P709*$AH$12+Q709*$AI$12+R709*$AJ$12+S709*$AK$12+T709*$AL$12+U709*$AM$12+V709*$AN$12+W709*$AO$12+X709*$AP$12+Y709*$AQ$12+Z709*$AR$12)+$AS$12</f>
        <v>1017388.3042384711</v>
      </c>
      <c r="AC709" s="41">
        <f t="shared" ref="AC709:AC772" si="166">AB709-$AS$12</f>
        <v>17388.304238471086</v>
      </c>
      <c r="AD709" s="98">
        <v>2186.5240489557618</v>
      </c>
      <c r="AE709">
        <f t="shared" si="164"/>
        <v>1124708.3364487621</v>
      </c>
    </row>
    <row r="710" spans="2:31">
      <c r="B710" s="112">
        <v>44487</v>
      </c>
      <c r="C710">
        <v>56.886043999999998</v>
      </c>
      <c r="D710">
        <v>334.98455799999999</v>
      </c>
      <c r="E710">
        <v>45.458759000000001</v>
      </c>
      <c r="F710">
        <v>48.090899999999998</v>
      </c>
      <c r="G710">
        <v>68.414619000000002</v>
      </c>
      <c r="H710">
        <v>155.819794</v>
      </c>
      <c r="I710">
        <v>251.28916899999999</v>
      </c>
      <c r="J710">
        <v>66.667831000000007</v>
      </c>
      <c r="K710">
        <v>410.07318099999998</v>
      </c>
      <c r="L710">
        <v>144.49894699999999</v>
      </c>
      <c r="M710">
        <v>321.25769000000003</v>
      </c>
      <c r="O710" s="33">
        <v>705</v>
      </c>
      <c r="P710" s="36">
        <f t="shared" ref="P710:P773" si="167">LN(C710/C709)</f>
        <v>-4.7935242875255635E-4</v>
      </c>
      <c r="Q710" s="36">
        <f t="shared" ref="Q710:Q773" si="168">LN(D710/D709)</f>
        <v>3.2058402718030038E-2</v>
      </c>
      <c r="R710" s="36">
        <f t="shared" ref="R710:R773" si="169">LN(E710/E709)</f>
        <v>8.0073783513310154E-3</v>
      </c>
      <c r="S710" s="36">
        <f t="shared" ref="S710:S773" si="170">LN(F710/F709)</f>
        <v>-4.5420895959516414E-3</v>
      </c>
      <c r="T710" s="36">
        <f t="shared" ref="T710:T773" si="171">LN(G710/G709)</f>
        <v>-3.0572551275071047E-3</v>
      </c>
      <c r="U710" s="36">
        <f t="shared" ref="U710:U773" si="172">LN(H710/H709)</f>
        <v>-3.601076229536499E-4</v>
      </c>
      <c r="V710" s="36">
        <f t="shared" ref="V710:V773" si="173">LN(I710/I709)</f>
        <v>-4.9504194290987272E-3</v>
      </c>
      <c r="W710" s="36">
        <f t="shared" ref="W710:W773" si="174">LN(J710/J709)</f>
        <v>-2.1445078143697775E-2</v>
      </c>
      <c r="X710" s="36">
        <f t="shared" ref="X710:X773" si="175">LN(K710/K709)</f>
        <v>-8.0919580091665354E-3</v>
      </c>
      <c r="Y710" s="36">
        <f t="shared" ref="Y710:Y773" si="176">LN(L710/L709)</f>
        <v>1.1737076442588045E-2</v>
      </c>
      <c r="Z710" s="36">
        <f t="shared" ref="Z710:Z773" si="177">LN(M710/M709)</f>
        <v>-2.768660775919331E-3</v>
      </c>
      <c r="AA710" s="46">
        <f t="shared" ref="AA710:AA773" si="178">P710*$AH$8+Q710*$AI$8+R710*$AJ$8+S710*$AK$8+T710*$AL$8+U710*$AM$8+V710*$AN$8+W710*$AO$8+X710*$AP$8+Y710*$AQ$8+Z710*$AR$8</f>
        <v>-3.5420149910761695E-4</v>
      </c>
      <c r="AB710" s="41">
        <f t="shared" si="165"/>
        <v>999645.79850089236</v>
      </c>
      <c r="AC710" s="41">
        <f t="shared" si="166"/>
        <v>-354.20149910764303</v>
      </c>
      <c r="AD710" s="98">
        <v>2207.0075745028444</v>
      </c>
      <c r="AE710">
        <f t="shared" si="164"/>
        <v>1124354.1349496543</v>
      </c>
    </row>
    <row r="711" spans="2:31">
      <c r="B711" s="112">
        <v>44488</v>
      </c>
      <c r="C711">
        <v>57.740783999999998</v>
      </c>
      <c r="D711">
        <v>339.629639</v>
      </c>
      <c r="E711">
        <v>46.424537999999998</v>
      </c>
      <c r="F711">
        <v>47.899338</v>
      </c>
      <c r="G711">
        <v>68.785965000000004</v>
      </c>
      <c r="H711">
        <v>157.70967099999999</v>
      </c>
      <c r="I711">
        <v>255.88362100000001</v>
      </c>
      <c r="J711">
        <v>67.436126999999999</v>
      </c>
      <c r="K711">
        <v>409.84140000000002</v>
      </c>
      <c r="L711">
        <v>146.67799400000001</v>
      </c>
      <c r="M711">
        <v>332.148956</v>
      </c>
      <c r="O711" s="33">
        <v>706</v>
      </c>
      <c r="P711" s="36">
        <f t="shared" si="167"/>
        <v>1.4913713611014652E-2</v>
      </c>
      <c r="Q711" s="36">
        <f t="shared" si="168"/>
        <v>1.3771291595901139E-2</v>
      </c>
      <c r="R711" s="36">
        <f t="shared" si="169"/>
        <v>2.1022636326892045E-2</v>
      </c>
      <c r="S711" s="36">
        <f t="shared" si="170"/>
        <v>-3.9912861619182151E-3</v>
      </c>
      <c r="T711" s="36">
        <f t="shared" si="171"/>
        <v>5.4131971739476304E-3</v>
      </c>
      <c r="U711" s="36">
        <f t="shared" si="172"/>
        <v>1.2055644526289107E-2</v>
      </c>
      <c r="V711" s="36">
        <f t="shared" si="173"/>
        <v>1.8118391906319479E-2</v>
      </c>
      <c r="W711" s="36">
        <f t="shared" si="174"/>
        <v>1.1458340491463376E-2</v>
      </c>
      <c r="X711" s="36">
        <f t="shared" si="175"/>
        <v>-5.6537842244827347E-4</v>
      </c>
      <c r="Y711" s="36">
        <f t="shared" si="176"/>
        <v>1.49674467514526E-2</v>
      </c>
      <c r="Z711" s="36">
        <f t="shared" si="177"/>
        <v>3.3339957281981754E-2</v>
      </c>
      <c r="AA711" s="46">
        <f t="shared" si="178"/>
        <v>5.4917297261768035E-3</v>
      </c>
      <c r="AB711" s="41">
        <f t="shared" si="165"/>
        <v>1005491.7297261768</v>
      </c>
      <c r="AC711" s="41">
        <f t="shared" si="166"/>
        <v>5491.7297261768254</v>
      </c>
      <c r="AD711" s="98">
        <v>2257.4743455058197</v>
      </c>
      <c r="AE711">
        <f t="shared" ref="AE711:AE774" si="179">AE710+AC711</f>
        <v>1129845.864675831</v>
      </c>
    </row>
    <row r="712" spans="2:31">
      <c r="B712" s="112">
        <v>44489</v>
      </c>
      <c r="C712">
        <v>58.059044</v>
      </c>
      <c r="D712">
        <v>340.41882299999997</v>
      </c>
      <c r="E712">
        <v>46.844864000000001</v>
      </c>
      <c r="F712">
        <v>48.163871999999998</v>
      </c>
      <c r="G712">
        <v>69.757210000000001</v>
      </c>
      <c r="H712">
        <v>159.83338900000001</v>
      </c>
      <c r="I712">
        <v>258.82785000000001</v>
      </c>
      <c r="J712">
        <v>69.064186000000007</v>
      </c>
      <c r="K712">
        <v>420.18447900000001</v>
      </c>
      <c r="L712">
        <v>147.17098999999999</v>
      </c>
      <c r="M712">
        <v>333.07827800000001</v>
      </c>
      <c r="O712" s="33">
        <v>707</v>
      </c>
      <c r="P712" s="36">
        <f t="shared" si="167"/>
        <v>5.4967404844395995E-3</v>
      </c>
      <c r="Q712" s="36">
        <f t="shared" si="168"/>
        <v>2.3209650440170855E-3</v>
      </c>
      <c r="R712" s="36">
        <f t="shared" si="169"/>
        <v>9.0132205530424562E-3</v>
      </c>
      <c r="S712" s="36">
        <f t="shared" si="170"/>
        <v>5.5075125777860343E-3</v>
      </c>
      <c r="T712" s="36">
        <f t="shared" si="171"/>
        <v>1.4021057498839454E-2</v>
      </c>
      <c r="U712" s="36">
        <f t="shared" si="172"/>
        <v>1.3376136544902332E-2</v>
      </c>
      <c r="V712" s="36">
        <f t="shared" si="173"/>
        <v>1.1440433246206545E-2</v>
      </c>
      <c r="W712" s="36">
        <f t="shared" si="174"/>
        <v>2.3855420864891955E-2</v>
      </c>
      <c r="X712" s="36">
        <f t="shared" si="175"/>
        <v>2.4923594963611909E-2</v>
      </c>
      <c r="Y712" s="36">
        <f t="shared" si="176"/>
        <v>3.3554409876927313E-3</v>
      </c>
      <c r="Z712" s="36">
        <f t="shared" si="177"/>
        <v>2.7940004770095426E-3</v>
      </c>
      <c r="AA712" s="46">
        <f t="shared" si="178"/>
        <v>2.0419833446200603E-2</v>
      </c>
      <c r="AB712" s="41">
        <f t="shared" si="165"/>
        <v>1020419.8334462006</v>
      </c>
      <c r="AC712" s="41">
        <f t="shared" si="166"/>
        <v>20419.833446200588</v>
      </c>
      <c r="AD712" s="98">
        <v>2257.7088684291812</v>
      </c>
      <c r="AE712">
        <f t="shared" si="179"/>
        <v>1150265.6981220315</v>
      </c>
    </row>
    <row r="713" spans="2:31">
      <c r="B713" s="112">
        <v>44490</v>
      </c>
      <c r="C713">
        <v>57.004249999999999</v>
      </c>
      <c r="D713">
        <v>341.51763899999997</v>
      </c>
      <c r="E713">
        <v>47.104754999999997</v>
      </c>
      <c r="F713">
        <v>48.692951000000001</v>
      </c>
      <c r="G713">
        <v>68.785965000000004</v>
      </c>
      <c r="H713">
        <v>158.57974200000001</v>
      </c>
      <c r="I713">
        <v>261.64080799999999</v>
      </c>
      <c r="J713">
        <v>69.000168000000002</v>
      </c>
      <c r="K713">
        <v>427.128174</v>
      </c>
      <c r="L713">
        <v>147.38795500000001</v>
      </c>
      <c r="M713">
        <v>331.99404900000002</v>
      </c>
      <c r="O713" s="33">
        <v>708</v>
      </c>
      <c r="P713" s="36">
        <f t="shared" si="167"/>
        <v>-1.8334666277314712E-2</v>
      </c>
      <c r="Q713" s="36">
        <f t="shared" si="168"/>
        <v>3.2226373341196221E-3</v>
      </c>
      <c r="R713" s="36">
        <f t="shared" si="169"/>
        <v>5.5325751331683406E-3</v>
      </c>
      <c r="S713" s="36">
        <f t="shared" si="170"/>
        <v>1.0925079845867294E-2</v>
      </c>
      <c r="T713" s="36">
        <f t="shared" si="171"/>
        <v>-1.4021057498839548E-2</v>
      </c>
      <c r="U713" s="36">
        <f t="shared" si="172"/>
        <v>-7.874383030935319E-3</v>
      </c>
      <c r="V713" s="36">
        <f t="shared" si="173"/>
        <v>1.0809432408429943E-2</v>
      </c>
      <c r="W713" s="36">
        <f t="shared" si="174"/>
        <v>-9.2736470686686091E-4</v>
      </c>
      <c r="X713" s="36">
        <f t="shared" si="175"/>
        <v>1.639029093180925E-2</v>
      </c>
      <c r="Y713" s="36">
        <f t="shared" si="176"/>
        <v>1.4731519305089412E-3</v>
      </c>
      <c r="Z713" s="36">
        <f t="shared" si="177"/>
        <v>-3.2604873680641914E-3</v>
      </c>
      <c r="AA713" s="46">
        <f t="shared" si="178"/>
        <v>-1.2552767536701382E-2</v>
      </c>
      <c r="AB713" s="41">
        <f t="shared" si="165"/>
        <v>987447.2324632986</v>
      </c>
      <c r="AC713" s="41">
        <f t="shared" si="166"/>
        <v>-12552.767536701402</v>
      </c>
      <c r="AD713" s="98">
        <v>2260.7188940511551</v>
      </c>
      <c r="AE713">
        <f t="shared" si="179"/>
        <v>1137712.9305853301</v>
      </c>
    </row>
    <row r="714" spans="2:31">
      <c r="B714" s="112">
        <v>44491</v>
      </c>
      <c r="C714">
        <v>57.395251999999999</v>
      </c>
      <c r="D714">
        <v>324.26593000000003</v>
      </c>
      <c r="E714">
        <v>47.595664999999997</v>
      </c>
      <c r="F714">
        <v>48.993972999999997</v>
      </c>
      <c r="G714">
        <v>68.662177999999997</v>
      </c>
      <c r="H714">
        <v>160.71284499999999</v>
      </c>
      <c r="I714">
        <v>266.71350100000001</v>
      </c>
      <c r="J714">
        <v>69.594666000000004</v>
      </c>
      <c r="K714">
        <v>433.77246100000002</v>
      </c>
      <c r="L714">
        <v>146.60897800000001</v>
      </c>
      <c r="M714">
        <v>329.84484900000001</v>
      </c>
      <c r="O714" s="33">
        <v>709</v>
      </c>
      <c r="P714" s="36">
        <f t="shared" si="167"/>
        <v>6.8357556756867919E-3</v>
      </c>
      <c r="Q714" s="36">
        <f t="shared" si="168"/>
        <v>-5.1835378465835948E-2</v>
      </c>
      <c r="R714" s="36">
        <f t="shared" si="169"/>
        <v>1.0367734320818653E-2</v>
      </c>
      <c r="S714" s="36">
        <f t="shared" si="170"/>
        <v>6.1630142597770563E-3</v>
      </c>
      <c r="T714" s="36">
        <f t="shared" si="171"/>
        <v>-1.8012179832467964E-3</v>
      </c>
      <c r="U714" s="36">
        <f t="shared" si="172"/>
        <v>1.3361630194736785E-2</v>
      </c>
      <c r="V714" s="36">
        <f t="shared" si="173"/>
        <v>1.9202451027839417E-2</v>
      </c>
      <c r="W714" s="36">
        <f t="shared" si="174"/>
        <v>8.5789870955991446E-3</v>
      </c>
      <c r="X714" s="36">
        <f t="shared" si="175"/>
        <v>1.543597171792342E-2</v>
      </c>
      <c r="Y714" s="36">
        <f t="shared" si="176"/>
        <v>-5.2992309475917571E-3</v>
      </c>
      <c r="Z714" s="36">
        <f t="shared" si="177"/>
        <v>-6.4946546992750639E-3</v>
      </c>
      <c r="AA714" s="46">
        <f t="shared" si="178"/>
        <v>2.5333490896819764E-2</v>
      </c>
      <c r="AB714" s="41">
        <f t="shared" si="165"/>
        <v>1025333.4908968197</v>
      </c>
      <c r="AC714" s="41">
        <f t="shared" si="166"/>
        <v>25333.490896819741</v>
      </c>
      <c r="AD714" s="98">
        <v>2284.7569767214591</v>
      </c>
      <c r="AE714">
        <f t="shared" si="179"/>
        <v>1163046.42148215</v>
      </c>
    </row>
    <row r="715" spans="2:31">
      <c r="B715" s="112">
        <v>44494</v>
      </c>
      <c r="C715">
        <v>58.513691000000001</v>
      </c>
      <c r="D715">
        <v>328.34161399999999</v>
      </c>
      <c r="E715">
        <v>48.147533000000003</v>
      </c>
      <c r="F715">
        <v>48.811539000000003</v>
      </c>
      <c r="G715">
        <v>68.490798999999996</v>
      </c>
      <c r="H715">
        <v>159.92697100000001</v>
      </c>
      <c r="I715">
        <v>266.83532700000001</v>
      </c>
      <c r="J715">
        <v>69.40258</v>
      </c>
      <c r="K715">
        <v>434.09121699999997</v>
      </c>
      <c r="L715">
        <v>146.55969200000001</v>
      </c>
      <c r="M715">
        <v>341.47186299999998</v>
      </c>
      <c r="O715" s="33">
        <v>710</v>
      </c>
      <c r="P715" s="36">
        <f t="shared" si="167"/>
        <v>1.9299178909934094E-2</v>
      </c>
      <c r="Q715" s="36">
        <f t="shared" si="168"/>
        <v>1.2490621742071821E-2</v>
      </c>
      <c r="R715" s="36">
        <f t="shared" si="169"/>
        <v>1.1528215548288607E-2</v>
      </c>
      <c r="S715" s="36">
        <f t="shared" si="170"/>
        <v>-3.7305507194299744E-3</v>
      </c>
      <c r="T715" s="36">
        <f t="shared" si="171"/>
        <v>-2.4990939743903713E-3</v>
      </c>
      <c r="U715" s="36">
        <f t="shared" si="172"/>
        <v>-4.9019213112047417E-3</v>
      </c>
      <c r="V715" s="36">
        <f t="shared" si="173"/>
        <v>4.5666299211566923E-4</v>
      </c>
      <c r="W715" s="36">
        <f t="shared" si="174"/>
        <v>-2.7638838582399062E-3</v>
      </c>
      <c r="X715" s="36">
        <f t="shared" si="175"/>
        <v>7.3457622991653256E-4</v>
      </c>
      <c r="Y715" s="36">
        <f t="shared" si="176"/>
        <v>-3.3622965553800984E-4</v>
      </c>
      <c r="Z715" s="36">
        <f t="shared" si="177"/>
        <v>3.4642893872106582E-2</v>
      </c>
      <c r="AA715" s="46">
        <f t="shared" si="178"/>
        <v>-1.9584465490454891E-2</v>
      </c>
      <c r="AB715" s="41">
        <f t="shared" si="165"/>
        <v>980415.53450954508</v>
      </c>
      <c r="AC715" s="41">
        <f t="shared" si="166"/>
        <v>-19584.465490454924</v>
      </c>
      <c r="AD715" s="98">
        <v>2314.3197870731819</v>
      </c>
      <c r="AE715">
        <f t="shared" si="179"/>
        <v>1143461.9559916952</v>
      </c>
    </row>
    <row r="716" spans="2:31">
      <c r="B716" s="112">
        <v>44495</v>
      </c>
      <c r="C716">
        <v>59.868552999999999</v>
      </c>
      <c r="D716">
        <v>315.475281</v>
      </c>
      <c r="E716">
        <v>47.727218999999998</v>
      </c>
      <c r="F716">
        <v>49.258510999999999</v>
      </c>
      <c r="G716">
        <v>68.490798999999996</v>
      </c>
      <c r="H716">
        <v>160.35732999999999</v>
      </c>
      <c r="I716">
        <v>269.048157</v>
      </c>
      <c r="J716">
        <v>69.768456</v>
      </c>
      <c r="K716">
        <v>439.064728</v>
      </c>
      <c r="L716">
        <v>147.230164</v>
      </c>
      <c r="M716">
        <v>330.27084400000001</v>
      </c>
      <c r="O716" s="33">
        <v>711</v>
      </c>
      <c r="P716" s="36">
        <f t="shared" si="167"/>
        <v>2.2890614568163787E-2</v>
      </c>
      <c r="Q716" s="36">
        <f t="shared" si="168"/>
        <v>-3.9974242231601217E-2</v>
      </c>
      <c r="R716" s="36">
        <f t="shared" si="169"/>
        <v>-8.7680371315034065E-3</v>
      </c>
      <c r="S716" s="36">
        <f t="shared" si="170"/>
        <v>9.1154250444574481E-3</v>
      </c>
      <c r="T716" s="36">
        <f t="shared" si="171"/>
        <v>0</v>
      </c>
      <c r="U716" s="36">
        <f t="shared" si="172"/>
        <v>2.6873578108998378E-3</v>
      </c>
      <c r="V716" s="36">
        <f t="shared" si="173"/>
        <v>8.2586705630813811E-3</v>
      </c>
      <c r="W716" s="36">
        <f t="shared" si="174"/>
        <v>5.257945236774246E-3</v>
      </c>
      <c r="X716" s="36">
        <f t="shared" si="175"/>
        <v>1.139215696210877E-2</v>
      </c>
      <c r="Y716" s="36">
        <f t="shared" si="176"/>
        <v>4.564304384885521E-3</v>
      </c>
      <c r="Z716" s="36">
        <f t="shared" si="177"/>
        <v>-3.3352225997812991E-2</v>
      </c>
      <c r="AA716" s="46">
        <f t="shared" si="178"/>
        <v>3.8027854646887252E-2</v>
      </c>
      <c r="AB716" s="41">
        <f t="shared" si="165"/>
        <v>1038027.8546468873</v>
      </c>
      <c r="AC716" s="41">
        <f t="shared" si="166"/>
        <v>38027.854646887281</v>
      </c>
      <c r="AD716" s="98">
        <v>2326.738341977587</v>
      </c>
      <c r="AE716">
        <f t="shared" si="179"/>
        <v>1181489.8106385823</v>
      </c>
    </row>
    <row r="717" spans="2:31">
      <c r="B717" s="112">
        <v>44496</v>
      </c>
      <c r="C717">
        <v>58.313643999999996</v>
      </c>
      <c r="D717">
        <v>311.88906900000001</v>
      </c>
      <c r="E717">
        <v>47.335773000000003</v>
      </c>
      <c r="F717">
        <v>48.838894000000003</v>
      </c>
      <c r="G717">
        <v>65.843711999999996</v>
      </c>
      <c r="H717">
        <v>157.017349</v>
      </c>
      <c r="I717">
        <v>267.62295499999999</v>
      </c>
      <c r="J717">
        <v>69.503212000000005</v>
      </c>
      <c r="K717">
        <v>437.94448899999998</v>
      </c>
      <c r="L717">
        <v>146.76675399999999</v>
      </c>
      <c r="M717">
        <v>327.44390900000002</v>
      </c>
      <c r="O717" s="33">
        <v>712</v>
      </c>
      <c r="P717" s="36">
        <f t="shared" si="167"/>
        <v>-2.6315278762001258E-2</v>
      </c>
      <c r="Q717" s="36">
        <f t="shared" si="168"/>
        <v>-1.1432753748564298E-2</v>
      </c>
      <c r="R717" s="36">
        <f t="shared" si="169"/>
        <v>-8.2355542199178504E-3</v>
      </c>
      <c r="S717" s="36">
        <f t="shared" si="170"/>
        <v>-8.5551612570854332E-3</v>
      </c>
      <c r="T717" s="36">
        <f t="shared" si="171"/>
        <v>-3.9415481197977262E-2</v>
      </c>
      <c r="U717" s="36">
        <f t="shared" si="172"/>
        <v>-2.104833517028273E-2</v>
      </c>
      <c r="V717" s="36">
        <f t="shared" si="173"/>
        <v>-5.3112802925564936E-3</v>
      </c>
      <c r="W717" s="36">
        <f t="shared" si="174"/>
        <v>-3.8090205208715193E-3</v>
      </c>
      <c r="X717" s="36">
        <f t="shared" si="175"/>
        <v>-2.5546814960335953E-3</v>
      </c>
      <c r="Y717" s="36">
        <f t="shared" si="176"/>
        <v>-3.1524846378615575E-3</v>
      </c>
      <c r="Z717" s="36">
        <f t="shared" si="177"/>
        <v>-8.5962870541840229E-3</v>
      </c>
      <c r="AA717" s="46">
        <f t="shared" si="178"/>
        <v>-3.8709296144296919E-2</v>
      </c>
      <c r="AB717" s="41">
        <f t="shared" si="165"/>
        <v>961290.70385570312</v>
      </c>
      <c r="AC717" s="41">
        <f t="shared" si="166"/>
        <v>-38709.296144296881</v>
      </c>
      <c r="AD717" s="98">
        <v>2336.9564783172682</v>
      </c>
      <c r="AE717">
        <f t="shared" si="179"/>
        <v>1142780.5144942855</v>
      </c>
    </row>
    <row r="718" spans="2:31">
      <c r="B718" s="112">
        <v>44497</v>
      </c>
      <c r="C718">
        <v>58.477317999999997</v>
      </c>
      <c r="D718">
        <v>316.58410600000002</v>
      </c>
      <c r="E718">
        <v>47.630955</v>
      </c>
      <c r="F718">
        <v>49.149048000000001</v>
      </c>
      <c r="G718">
        <v>66.424544999999995</v>
      </c>
      <c r="H718">
        <v>159.38433800000001</v>
      </c>
      <c r="I718">
        <v>268.17614700000001</v>
      </c>
      <c r="J718">
        <v>69.777602999999999</v>
      </c>
      <c r="K718">
        <v>439.83734099999998</v>
      </c>
      <c r="L718">
        <v>150.434662</v>
      </c>
      <c r="M718">
        <v>338.548157</v>
      </c>
      <c r="O718" s="33">
        <v>713</v>
      </c>
      <c r="P718" s="36">
        <f t="shared" si="167"/>
        <v>2.8028557064526519E-3</v>
      </c>
      <c r="Q718" s="36">
        <f t="shared" si="168"/>
        <v>1.4941367528565548E-2</v>
      </c>
      <c r="R718" s="36">
        <f t="shared" si="169"/>
        <v>6.2165551417574516E-3</v>
      </c>
      <c r="S718" s="36">
        <f t="shared" si="170"/>
        <v>6.3304735144191632E-3</v>
      </c>
      <c r="T718" s="36">
        <f t="shared" si="171"/>
        <v>8.7827079113576827E-3</v>
      </c>
      <c r="U718" s="36">
        <f t="shared" si="172"/>
        <v>1.4962203140837934E-2</v>
      </c>
      <c r="V718" s="36">
        <f t="shared" si="173"/>
        <v>2.0649239407028556E-3</v>
      </c>
      <c r="W718" s="36">
        <f t="shared" si="174"/>
        <v>3.9401170216061578E-3</v>
      </c>
      <c r="X718" s="36">
        <f t="shared" si="175"/>
        <v>4.3128141168686717E-3</v>
      </c>
      <c r="Y718" s="36">
        <f t="shared" si="176"/>
        <v>2.4684231245943142E-2</v>
      </c>
      <c r="Z718" s="36">
        <f t="shared" si="177"/>
        <v>3.3349577934498081E-2</v>
      </c>
      <c r="AA718" s="46">
        <f t="shared" si="178"/>
        <v>-1.3584319204109395E-2</v>
      </c>
      <c r="AB718" s="41">
        <f t="shared" si="165"/>
        <v>986415.68079589063</v>
      </c>
      <c r="AC718" s="41">
        <f t="shared" si="166"/>
        <v>-13584.319204109372</v>
      </c>
      <c r="AD718" s="98">
        <v>2355.7285411775811</v>
      </c>
      <c r="AE718">
        <f t="shared" si="179"/>
        <v>1129196.1952901762</v>
      </c>
    </row>
    <row r="719" spans="2:31">
      <c r="B719" s="112">
        <v>44498</v>
      </c>
      <c r="C719">
        <v>58.622810000000001</v>
      </c>
      <c r="D719">
        <v>323.22705100000002</v>
      </c>
      <c r="E719">
        <v>47.942188000000002</v>
      </c>
      <c r="F719">
        <v>48.875388999999998</v>
      </c>
      <c r="G719">
        <v>66.272193999999999</v>
      </c>
      <c r="H719">
        <v>158.944626</v>
      </c>
      <c r="I719">
        <v>264.38809199999997</v>
      </c>
      <c r="J719">
        <v>68.963584999999995</v>
      </c>
      <c r="K719">
        <v>444.69500699999998</v>
      </c>
      <c r="L719">
        <v>147.70344499999999</v>
      </c>
      <c r="M719">
        <v>331.39376800000002</v>
      </c>
      <c r="O719" s="33">
        <v>714</v>
      </c>
      <c r="P719" s="36">
        <f t="shared" si="167"/>
        <v>2.4849174351971775E-3</v>
      </c>
      <c r="Q719" s="36">
        <f t="shared" si="168"/>
        <v>2.0766076506577125E-2</v>
      </c>
      <c r="R719" s="36">
        <f t="shared" si="169"/>
        <v>6.5130033483874602E-3</v>
      </c>
      <c r="S719" s="36">
        <f t="shared" si="170"/>
        <v>-5.5834997747270573E-3</v>
      </c>
      <c r="T719" s="36">
        <f t="shared" si="171"/>
        <v>-2.2962292530994358E-3</v>
      </c>
      <c r="U719" s="36">
        <f t="shared" si="172"/>
        <v>-2.762628157587372E-3</v>
      </c>
      <c r="V719" s="36">
        <f t="shared" si="173"/>
        <v>-1.4225960390422329E-2</v>
      </c>
      <c r="W719" s="36">
        <f t="shared" si="174"/>
        <v>-1.1734472688661464E-2</v>
      </c>
      <c r="X719" s="36">
        <f t="shared" si="175"/>
        <v>1.0983690641076151E-2</v>
      </c>
      <c r="Y719" s="36">
        <f t="shared" si="176"/>
        <v>-1.8322336816842515E-2</v>
      </c>
      <c r="Z719" s="36">
        <f t="shared" si="177"/>
        <v>-2.1359048366134108E-2</v>
      </c>
      <c r="AA719" s="46">
        <f t="shared" si="178"/>
        <v>6.3740598635317249E-3</v>
      </c>
      <c r="AB719" s="41">
        <f t="shared" si="165"/>
        <v>1006374.0598635317</v>
      </c>
      <c r="AC719" s="41">
        <f t="shared" si="166"/>
        <v>6374.0598635317292</v>
      </c>
      <c r="AD719" s="98">
        <v>2366.6699632849777</v>
      </c>
      <c r="AE719">
        <f t="shared" si="179"/>
        <v>1135570.2551537079</v>
      </c>
    </row>
    <row r="720" spans="2:31">
      <c r="B720" s="112">
        <v>44501</v>
      </c>
      <c r="C720">
        <v>59.677596999999999</v>
      </c>
      <c r="D720">
        <v>329.63028000000003</v>
      </c>
      <c r="E720">
        <v>48.060909000000002</v>
      </c>
      <c r="F720">
        <v>49.048706000000003</v>
      </c>
      <c r="G720">
        <v>67.824280000000002</v>
      </c>
      <c r="H720">
        <v>158.86042800000001</v>
      </c>
      <c r="I720">
        <v>264.50997899999999</v>
      </c>
      <c r="J720">
        <v>69.612960999999999</v>
      </c>
      <c r="K720">
        <v>438.552887</v>
      </c>
      <c r="L720">
        <v>146.875214</v>
      </c>
      <c r="M720">
        <v>347.30954000000003</v>
      </c>
      <c r="O720" s="33">
        <v>715</v>
      </c>
      <c r="P720" s="36">
        <f t="shared" si="167"/>
        <v>1.7832820347621636E-2</v>
      </c>
      <c r="Q720" s="36">
        <f t="shared" si="168"/>
        <v>1.9616642202165271E-2</v>
      </c>
      <c r="R720" s="36">
        <f t="shared" si="169"/>
        <v>2.4732756385752834E-3</v>
      </c>
      <c r="S720" s="36">
        <f t="shared" si="170"/>
        <v>3.5398270666117076E-3</v>
      </c>
      <c r="T720" s="36">
        <f t="shared" si="171"/>
        <v>2.3149830395232329E-2</v>
      </c>
      <c r="U720" s="36">
        <f t="shared" si="172"/>
        <v>-5.2987201374061945E-4</v>
      </c>
      <c r="V720" s="36">
        <f t="shared" si="173"/>
        <v>4.6090923314329299E-4</v>
      </c>
      <c r="W720" s="36">
        <f t="shared" si="174"/>
        <v>9.3721596046035683E-3</v>
      </c>
      <c r="X720" s="36">
        <f t="shared" si="175"/>
        <v>-1.3908256226073562E-2</v>
      </c>
      <c r="Y720" s="36">
        <f t="shared" si="176"/>
        <v>-5.6231716527138653E-3</v>
      </c>
      <c r="Z720" s="36">
        <f t="shared" si="177"/>
        <v>4.6909128673452094E-2</v>
      </c>
      <c r="AA720" s="46">
        <f t="shared" si="178"/>
        <v>-1.6328096362922068E-2</v>
      </c>
      <c r="AB720" s="41">
        <f t="shared" si="165"/>
        <v>983671.90363707789</v>
      </c>
      <c r="AC720" s="41">
        <f t="shared" si="166"/>
        <v>-16328.096362922108</v>
      </c>
      <c r="AD720" s="98">
        <v>2400.3068179439288</v>
      </c>
      <c r="AE720">
        <f t="shared" si="179"/>
        <v>1119242.1587907858</v>
      </c>
    </row>
    <row r="721" spans="2:31">
      <c r="B721" s="112">
        <v>44502</v>
      </c>
      <c r="C721">
        <v>58.941066999999997</v>
      </c>
      <c r="D721">
        <v>327.73226899999997</v>
      </c>
      <c r="E721">
        <v>48.038445000000003</v>
      </c>
      <c r="F721">
        <v>49.094310999999998</v>
      </c>
      <c r="G721">
        <v>73.784935000000004</v>
      </c>
      <c r="H721">
        <v>159.487244</v>
      </c>
      <c r="I721">
        <v>265.02569599999998</v>
      </c>
      <c r="J721">
        <v>69.914787000000004</v>
      </c>
      <c r="K721">
        <v>436.55377199999998</v>
      </c>
      <c r="L721">
        <v>147.92039500000001</v>
      </c>
      <c r="M721">
        <v>343.96951300000001</v>
      </c>
      <c r="O721" s="33">
        <v>716</v>
      </c>
      <c r="P721" s="36">
        <f t="shared" si="167"/>
        <v>-1.2418610038110404E-2</v>
      </c>
      <c r="Q721" s="36">
        <f t="shared" si="168"/>
        <v>-5.7746407282127229E-3</v>
      </c>
      <c r="R721" s="36">
        <f t="shared" si="169"/>
        <v>-4.6751615851997017E-4</v>
      </c>
      <c r="S721" s="36">
        <f t="shared" si="170"/>
        <v>9.2935808733988405E-4</v>
      </c>
      <c r="T721" s="36">
        <f t="shared" si="171"/>
        <v>8.4234335043251299E-2</v>
      </c>
      <c r="U721" s="36">
        <f t="shared" si="172"/>
        <v>3.9379387076003448E-3</v>
      </c>
      <c r="V721" s="36">
        <f t="shared" si="173"/>
        <v>1.9478089480969153E-3</v>
      </c>
      <c r="W721" s="36">
        <f t="shared" si="174"/>
        <v>4.3264006639258138E-3</v>
      </c>
      <c r="X721" s="36">
        <f t="shared" si="175"/>
        <v>-4.5688567375753702E-3</v>
      </c>
      <c r="Y721" s="36">
        <f t="shared" si="176"/>
        <v>7.0909155190235574E-3</v>
      </c>
      <c r="Z721" s="36">
        <f t="shared" si="177"/>
        <v>-9.6633999737235216E-3</v>
      </c>
      <c r="AA721" s="46">
        <f t="shared" si="178"/>
        <v>6.2551527470012622E-2</v>
      </c>
      <c r="AB721" s="41">
        <f t="shared" si="165"/>
        <v>1062551.5274700127</v>
      </c>
      <c r="AC721" s="41">
        <f t="shared" si="166"/>
        <v>62551.527470012661</v>
      </c>
      <c r="AD721" s="98">
        <v>2437.670196615858</v>
      </c>
      <c r="AE721">
        <f t="shared" si="179"/>
        <v>1181793.6862607985</v>
      </c>
    </row>
    <row r="722" spans="2:31">
      <c r="B722" s="112">
        <v>44503</v>
      </c>
      <c r="C722">
        <v>58.131790000000002</v>
      </c>
      <c r="D722">
        <v>331.26852400000001</v>
      </c>
      <c r="E722">
        <v>48.186034999999997</v>
      </c>
      <c r="F722">
        <v>49.313243999999997</v>
      </c>
      <c r="G722">
        <v>76.317772000000005</v>
      </c>
      <c r="H722">
        <v>159.54338100000001</v>
      </c>
      <c r="I722">
        <v>263.10354599999999</v>
      </c>
      <c r="J722">
        <v>70.408714000000003</v>
      </c>
      <c r="K722">
        <v>441.66256700000002</v>
      </c>
      <c r="L722">
        <v>149.369812</v>
      </c>
      <c r="M722">
        <v>332.110229</v>
      </c>
      <c r="O722" s="33">
        <v>717</v>
      </c>
      <c r="P722" s="36">
        <f t="shared" si="167"/>
        <v>-1.3825406012216913E-2</v>
      </c>
      <c r="Q722" s="36">
        <f t="shared" si="168"/>
        <v>1.0732275226865748E-2</v>
      </c>
      <c r="R722" s="36">
        <f t="shared" si="169"/>
        <v>3.067620957552615E-3</v>
      </c>
      <c r="S722" s="36">
        <f t="shared" si="170"/>
        <v>4.4495234376580647E-3</v>
      </c>
      <c r="T722" s="36">
        <f t="shared" si="171"/>
        <v>3.375125586462862E-2</v>
      </c>
      <c r="U722" s="36">
        <f t="shared" si="172"/>
        <v>3.519223308382792E-4</v>
      </c>
      <c r="V722" s="36">
        <f t="shared" si="173"/>
        <v>-7.2791216025245402E-3</v>
      </c>
      <c r="W722" s="36">
        <f t="shared" si="174"/>
        <v>7.0398619815322172E-3</v>
      </c>
      <c r="X722" s="36">
        <f t="shared" si="175"/>
        <v>1.1634610749030466E-2</v>
      </c>
      <c r="Y722" s="36">
        <f t="shared" si="176"/>
        <v>9.7509332642113835E-3</v>
      </c>
      <c r="Z722" s="36">
        <f t="shared" si="177"/>
        <v>-3.5086099574044897E-2</v>
      </c>
      <c r="AA722" s="46">
        <f t="shared" si="178"/>
        <v>3.5630479856346028E-2</v>
      </c>
      <c r="AB722" s="41">
        <f t="shared" si="165"/>
        <v>1035630.479856346</v>
      </c>
      <c r="AC722" s="41">
        <f t="shared" si="166"/>
        <v>35630.479856346035</v>
      </c>
      <c r="AD722" s="98">
        <v>2438.8219449947355</v>
      </c>
      <c r="AE722">
        <f t="shared" si="179"/>
        <v>1217424.1661171445</v>
      </c>
    </row>
    <row r="723" spans="2:31">
      <c r="B723" s="112">
        <v>44504</v>
      </c>
      <c r="C723">
        <v>58.568252999999999</v>
      </c>
      <c r="D723">
        <v>335.49404900000002</v>
      </c>
      <c r="E723">
        <v>48.538967</v>
      </c>
      <c r="F723">
        <v>48.676127999999999</v>
      </c>
      <c r="G723">
        <v>75.708359000000002</v>
      </c>
      <c r="H723">
        <v>157.447678</v>
      </c>
      <c r="I723">
        <v>261.55636600000003</v>
      </c>
      <c r="J723">
        <v>69.768456</v>
      </c>
      <c r="K723">
        <v>441.11209100000002</v>
      </c>
      <c r="L723">
        <v>148.84721400000001</v>
      </c>
      <c r="M723">
        <v>339.66146900000001</v>
      </c>
      <c r="O723" s="33">
        <v>718</v>
      </c>
      <c r="P723" s="36">
        <f t="shared" si="167"/>
        <v>7.4801178108474652E-3</v>
      </c>
      <c r="Q723" s="36">
        <f t="shared" si="168"/>
        <v>1.2674921303186952E-2</v>
      </c>
      <c r="R723" s="36">
        <f t="shared" si="169"/>
        <v>7.2976698684463293E-3</v>
      </c>
      <c r="S723" s="36">
        <f t="shared" si="170"/>
        <v>-1.3003960840980652E-2</v>
      </c>
      <c r="T723" s="36">
        <f t="shared" si="171"/>
        <v>-8.0172567732622341E-3</v>
      </c>
      <c r="U723" s="36">
        <f t="shared" si="172"/>
        <v>-1.3222666536556469E-2</v>
      </c>
      <c r="V723" s="36">
        <f t="shared" si="173"/>
        <v>-5.8978566856788825E-3</v>
      </c>
      <c r="W723" s="36">
        <f t="shared" si="174"/>
        <v>-9.1350460621348259E-3</v>
      </c>
      <c r="X723" s="36">
        <f t="shared" si="175"/>
        <v>-1.2471496918527612E-3</v>
      </c>
      <c r="Y723" s="36">
        <f t="shared" si="176"/>
        <v>-3.5048202442726287E-3</v>
      </c>
      <c r="Z723" s="36">
        <f t="shared" si="177"/>
        <v>2.2482513308493553E-2</v>
      </c>
      <c r="AA723" s="46">
        <f t="shared" si="178"/>
        <v>-2.2151538650304944E-2</v>
      </c>
      <c r="AB723" s="41">
        <f t="shared" si="165"/>
        <v>977848.46134969511</v>
      </c>
      <c r="AC723" s="41">
        <f t="shared" si="166"/>
        <v>-22151.538650304894</v>
      </c>
      <c r="AD723" s="98">
        <v>2461.1362691440154</v>
      </c>
      <c r="AE723">
        <f t="shared" si="179"/>
        <v>1195272.6274668397</v>
      </c>
    </row>
    <row r="724" spans="2:31">
      <c r="B724" s="112">
        <v>44505</v>
      </c>
      <c r="C724">
        <v>59.122925000000002</v>
      </c>
      <c r="D724">
        <v>340.76843300000002</v>
      </c>
      <c r="E724">
        <v>48.202080000000002</v>
      </c>
      <c r="F724">
        <v>48.666930999999998</v>
      </c>
      <c r="G724">
        <v>76.555824000000001</v>
      </c>
      <c r="H724">
        <v>157.22314499999999</v>
      </c>
      <c r="I724">
        <v>260.50622600000003</v>
      </c>
      <c r="J724">
        <v>71.533707000000007</v>
      </c>
      <c r="K724">
        <v>440.19467200000003</v>
      </c>
      <c r="L724">
        <v>149.38043200000001</v>
      </c>
      <c r="M724">
        <v>343.87271099999998</v>
      </c>
      <c r="O724" s="33">
        <v>719</v>
      </c>
      <c r="P724" s="36">
        <f t="shared" si="167"/>
        <v>9.4259589587567735E-3</v>
      </c>
      <c r="Q724" s="36">
        <f t="shared" si="168"/>
        <v>1.5598945941879248E-2</v>
      </c>
      <c r="R724" s="36">
        <f t="shared" si="169"/>
        <v>-6.9647450021760177E-3</v>
      </c>
      <c r="S724" s="36">
        <f t="shared" si="170"/>
        <v>-1.8896057144385066E-4</v>
      </c>
      <c r="T724" s="36">
        <f t="shared" si="171"/>
        <v>1.1131623133964702E-2</v>
      </c>
      <c r="U724" s="36">
        <f t="shared" si="172"/>
        <v>-1.4270979175413649E-3</v>
      </c>
      <c r="V724" s="36">
        <f t="shared" si="173"/>
        <v>-4.0230479350968976E-3</v>
      </c>
      <c r="W724" s="36">
        <f t="shared" si="174"/>
        <v>2.4986777335755356E-2</v>
      </c>
      <c r="X724" s="36">
        <f t="shared" si="175"/>
        <v>-2.0819523232940905E-3</v>
      </c>
      <c r="Y724" s="36">
        <f t="shared" si="176"/>
        <v>3.5759164205456224E-3</v>
      </c>
      <c r="Z724" s="36">
        <f t="shared" si="177"/>
        <v>1.2322120553614865E-2</v>
      </c>
      <c r="AA724" s="46">
        <f t="shared" si="178"/>
        <v>-5.2117173730109106E-3</v>
      </c>
      <c r="AB724" s="41">
        <f t="shared" si="165"/>
        <v>994788.28262698906</v>
      </c>
      <c r="AC724" s="41">
        <f t="shared" si="166"/>
        <v>-5211.7173730109353</v>
      </c>
      <c r="AD724" s="98">
        <v>2500.0073021420976</v>
      </c>
      <c r="AE724">
        <f t="shared" si="179"/>
        <v>1190060.9100938288</v>
      </c>
    </row>
    <row r="725" spans="2:31">
      <c r="B725" s="112">
        <v>44508</v>
      </c>
      <c r="C725">
        <v>59.759441000000002</v>
      </c>
      <c r="D725">
        <v>338.26110799999998</v>
      </c>
      <c r="E725">
        <v>47.894058000000001</v>
      </c>
      <c r="F725">
        <v>48.620891999999998</v>
      </c>
      <c r="G725">
        <v>75.717895999999996</v>
      </c>
      <c r="H725">
        <v>158.16807600000001</v>
      </c>
      <c r="I725">
        <v>261.37823500000002</v>
      </c>
      <c r="J725">
        <v>70.472733000000005</v>
      </c>
      <c r="K725">
        <v>446.77130099999999</v>
      </c>
      <c r="L725">
        <v>148.55096399999999</v>
      </c>
      <c r="M725">
        <v>349.35223400000001</v>
      </c>
      <c r="O725" s="33">
        <v>720</v>
      </c>
      <c r="P725" s="36">
        <f t="shared" si="167"/>
        <v>1.0708435638985863E-2</v>
      </c>
      <c r="Q725" s="36">
        <f t="shared" si="168"/>
        <v>-7.3850583640249906E-3</v>
      </c>
      <c r="R725" s="36">
        <f t="shared" si="169"/>
        <v>-6.4107270348040543E-3</v>
      </c>
      <c r="S725" s="36">
        <f t="shared" si="170"/>
        <v>-9.464494531177146E-4</v>
      </c>
      <c r="T725" s="36">
        <f t="shared" si="171"/>
        <v>-1.1005660829572876E-2</v>
      </c>
      <c r="U725" s="36">
        <f t="shared" si="172"/>
        <v>5.9921377923638757E-3</v>
      </c>
      <c r="V725" s="36">
        <f t="shared" si="173"/>
        <v>3.3417734256302443E-3</v>
      </c>
      <c r="W725" s="36">
        <f t="shared" si="174"/>
        <v>-1.4942896139260451E-2</v>
      </c>
      <c r="X725" s="36">
        <f t="shared" si="175"/>
        <v>1.4829767383516395E-2</v>
      </c>
      <c r="Y725" s="36">
        <f t="shared" si="176"/>
        <v>-5.568195593076624E-3</v>
      </c>
      <c r="Z725" s="36">
        <f t="shared" si="177"/>
        <v>1.5809116977054803E-2</v>
      </c>
      <c r="AA725" s="46">
        <f t="shared" si="178"/>
        <v>-6.9731354942852552E-3</v>
      </c>
      <c r="AB725" s="41">
        <f t="shared" si="165"/>
        <v>993026.86450571474</v>
      </c>
      <c r="AC725" s="41">
        <f t="shared" si="166"/>
        <v>-6973.1354942852631</v>
      </c>
      <c r="AD725" s="98">
        <v>2502.1370394645492</v>
      </c>
      <c r="AE725">
        <f t="shared" si="179"/>
        <v>1183087.7745995435</v>
      </c>
    </row>
    <row r="726" spans="2:31">
      <c r="B726" s="112">
        <v>44509</v>
      </c>
      <c r="C726">
        <v>60.341392999999997</v>
      </c>
      <c r="D726">
        <v>335.01452599999999</v>
      </c>
      <c r="E726">
        <v>48.060909000000002</v>
      </c>
      <c r="F726">
        <v>48.749789999999997</v>
      </c>
      <c r="G726">
        <v>77.146172000000007</v>
      </c>
      <c r="H726">
        <v>156.970551</v>
      </c>
      <c r="I726">
        <v>262.46597300000002</v>
      </c>
      <c r="J726">
        <v>71.186126999999999</v>
      </c>
      <c r="K726">
        <v>448.44207799999998</v>
      </c>
      <c r="L726">
        <v>148.916336</v>
      </c>
      <c r="M726">
        <v>344.463257</v>
      </c>
      <c r="O726" s="33">
        <v>721</v>
      </c>
      <c r="P726" s="36">
        <f t="shared" si="167"/>
        <v>9.6911326134951365E-3</v>
      </c>
      <c r="Q726" s="36">
        <f t="shared" si="168"/>
        <v>-9.6442140483309728E-3</v>
      </c>
      <c r="R726" s="36">
        <f t="shared" si="169"/>
        <v>3.4776973695012921E-3</v>
      </c>
      <c r="S726" s="36">
        <f t="shared" si="170"/>
        <v>2.6475746630625244E-3</v>
      </c>
      <c r="T726" s="36">
        <f t="shared" si="171"/>
        <v>1.868742057725415E-2</v>
      </c>
      <c r="U726" s="36">
        <f t="shared" si="172"/>
        <v>-7.6000252683704915E-3</v>
      </c>
      <c r="V726" s="36">
        <f t="shared" si="173"/>
        <v>4.1529124373639592E-3</v>
      </c>
      <c r="W726" s="36">
        <f t="shared" si="174"/>
        <v>1.0072084879927846E-2</v>
      </c>
      <c r="X726" s="36">
        <f t="shared" si="175"/>
        <v>3.7326943030680775E-3</v>
      </c>
      <c r="Y726" s="36">
        <f t="shared" si="176"/>
        <v>2.4565536026391506E-3</v>
      </c>
      <c r="Z726" s="36">
        <f t="shared" si="177"/>
        <v>-1.409325096875615E-2</v>
      </c>
      <c r="AA726" s="46">
        <f t="shared" si="178"/>
        <v>2.568640413232999E-2</v>
      </c>
      <c r="AB726" s="41">
        <f t="shared" si="165"/>
        <v>1025686.40413233</v>
      </c>
      <c r="AC726" s="41">
        <f t="shared" si="166"/>
        <v>25686.404132329975</v>
      </c>
      <c r="AD726" s="98">
        <v>2576.2553133674664</v>
      </c>
      <c r="AE726">
        <f t="shared" si="179"/>
        <v>1208774.1787318736</v>
      </c>
    </row>
    <row r="727" spans="2:31">
      <c r="B727" s="112">
        <v>44510</v>
      </c>
      <c r="C727">
        <v>59.152633999999999</v>
      </c>
      <c r="D727">
        <v>327.292755</v>
      </c>
      <c r="E727">
        <v>47.627746999999999</v>
      </c>
      <c r="F727">
        <v>48.768208000000001</v>
      </c>
      <c r="G727">
        <v>76.146377999999999</v>
      </c>
      <c r="H727">
        <v>156.82086200000001</v>
      </c>
      <c r="I727">
        <v>258.67785600000002</v>
      </c>
      <c r="J727">
        <v>71.305037999999996</v>
      </c>
      <c r="K727">
        <v>444.14453099999997</v>
      </c>
      <c r="L727">
        <v>146.062637</v>
      </c>
      <c r="M727">
        <v>341.365295</v>
      </c>
      <c r="O727" s="33">
        <v>722</v>
      </c>
      <c r="P727" s="36">
        <f t="shared" si="167"/>
        <v>-1.9897199024620251E-2</v>
      </c>
      <c r="Q727" s="36">
        <f t="shared" si="168"/>
        <v>-2.331884647225127E-2</v>
      </c>
      <c r="R727" s="36">
        <f t="shared" si="169"/>
        <v>-9.0536324136599594E-3</v>
      </c>
      <c r="S727" s="36">
        <f t="shared" si="170"/>
        <v>3.7773540467892988E-4</v>
      </c>
      <c r="T727" s="36">
        <f t="shared" si="171"/>
        <v>-1.3044445758595031E-2</v>
      </c>
      <c r="U727" s="36">
        <f t="shared" si="172"/>
        <v>-9.5406697030589504E-4</v>
      </c>
      <c r="V727" s="36">
        <f t="shared" si="173"/>
        <v>-1.4537958651270224E-2</v>
      </c>
      <c r="W727" s="36">
        <f t="shared" si="174"/>
        <v>1.6690301830827644E-3</v>
      </c>
      <c r="X727" s="36">
        <f t="shared" si="175"/>
        <v>-9.6294973841524328E-3</v>
      </c>
      <c r="Y727" s="36">
        <f t="shared" si="176"/>
        <v>-1.9349094634429489E-2</v>
      </c>
      <c r="Z727" s="36">
        <f t="shared" si="177"/>
        <v>-9.0342784994125198E-3</v>
      </c>
      <c r="AA727" s="46">
        <f t="shared" si="178"/>
        <v>-2.3808149656825942E-2</v>
      </c>
      <c r="AB727" s="41">
        <f t="shared" si="165"/>
        <v>976191.85034317407</v>
      </c>
      <c r="AC727" s="41">
        <f t="shared" si="166"/>
        <v>-23808.149656825932</v>
      </c>
      <c r="AD727" s="98">
        <v>2611.2810046958039</v>
      </c>
      <c r="AE727">
        <f t="shared" si="179"/>
        <v>1184966.0290750477</v>
      </c>
    </row>
    <row r="728" spans="2:31">
      <c r="B728" s="112">
        <v>44511</v>
      </c>
      <c r="C728">
        <v>59.263210000000001</v>
      </c>
      <c r="D728">
        <v>327.39260899999999</v>
      </c>
      <c r="E728">
        <v>47.646999000000001</v>
      </c>
      <c r="F728">
        <v>48.298648999999997</v>
      </c>
      <c r="G728">
        <v>77.108092999999997</v>
      </c>
      <c r="H728">
        <v>156.81149300000001</v>
      </c>
      <c r="I728">
        <v>255.48985300000001</v>
      </c>
      <c r="J728">
        <v>70.957488999999995</v>
      </c>
      <c r="K728">
        <v>441.72058099999998</v>
      </c>
      <c r="L728">
        <v>146.013229</v>
      </c>
      <c r="M728">
        <v>344.65698200000003</v>
      </c>
      <c r="O728" s="33">
        <v>723</v>
      </c>
      <c r="P728" s="36">
        <f t="shared" si="167"/>
        <v>1.8675884645929122E-3</v>
      </c>
      <c r="Q728" s="36">
        <f t="shared" si="168"/>
        <v>3.0504424343377241E-4</v>
      </c>
      <c r="R728" s="36">
        <f t="shared" si="169"/>
        <v>4.0413648044846761E-4</v>
      </c>
      <c r="S728" s="36">
        <f t="shared" si="170"/>
        <v>-9.6750358941110354E-3</v>
      </c>
      <c r="T728" s="36">
        <f t="shared" si="171"/>
        <v>1.255072844356968E-2</v>
      </c>
      <c r="U728" s="36">
        <f t="shared" si="172"/>
        <v>-5.9745111455588619E-5</v>
      </c>
      <c r="V728" s="36">
        <f t="shared" si="173"/>
        <v>-1.2400793742067401E-2</v>
      </c>
      <c r="W728" s="36">
        <f t="shared" si="174"/>
        <v>-4.886032868355936E-3</v>
      </c>
      <c r="X728" s="36">
        <f t="shared" si="175"/>
        <v>-5.4725172413338527E-3</v>
      </c>
      <c r="Y728" s="36">
        <f t="shared" si="176"/>
        <v>-3.3832306070282077E-4</v>
      </c>
      <c r="Z728" s="36">
        <f t="shared" si="177"/>
        <v>9.5965171165351189E-3</v>
      </c>
      <c r="AA728" s="46">
        <f t="shared" si="178"/>
        <v>-3.3112649209611086E-3</v>
      </c>
      <c r="AB728" s="41">
        <f t="shared" si="165"/>
        <v>996688.73507903889</v>
      </c>
      <c r="AC728" s="41">
        <f t="shared" si="166"/>
        <v>-3311.2649209611118</v>
      </c>
      <c r="AD728" s="98">
        <v>2623.7810329372296</v>
      </c>
      <c r="AE728">
        <f t="shared" si="179"/>
        <v>1181654.7641540866</v>
      </c>
    </row>
    <row r="729" spans="2:31">
      <c r="B729" s="112">
        <v>44512</v>
      </c>
      <c r="C729">
        <v>58.811667999999997</v>
      </c>
      <c r="D729">
        <v>340.52871699999997</v>
      </c>
      <c r="E729">
        <v>47.409565000000001</v>
      </c>
      <c r="F729">
        <v>48.298648999999997</v>
      </c>
      <c r="G729">
        <v>76.860518999999996</v>
      </c>
      <c r="H729">
        <v>156.10983300000001</v>
      </c>
      <c r="I729">
        <v>255.13355999999999</v>
      </c>
      <c r="J729">
        <v>70.564186000000007</v>
      </c>
      <c r="K729">
        <v>443.26568600000002</v>
      </c>
      <c r="L729">
        <v>148.106628</v>
      </c>
      <c r="M729">
        <v>347.415955</v>
      </c>
      <c r="O729" s="33">
        <v>724</v>
      </c>
      <c r="P729" s="36">
        <f t="shared" si="167"/>
        <v>-7.6484381582450104E-3</v>
      </c>
      <c r="Q729" s="36">
        <f t="shared" si="168"/>
        <v>3.9339369921750168E-2</v>
      </c>
      <c r="R729" s="36">
        <f t="shared" si="169"/>
        <v>-4.9956464614676829E-3</v>
      </c>
      <c r="S729" s="36">
        <f t="shared" si="170"/>
        <v>0</v>
      </c>
      <c r="T729" s="36">
        <f t="shared" si="171"/>
        <v>-3.2159049841718572E-3</v>
      </c>
      <c r="U729" s="36">
        <f t="shared" si="172"/>
        <v>-4.4845852145775711E-3</v>
      </c>
      <c r="V729" s="36">
        <f t="shared" si="173"/>
        <v>-1.3955218219609976E-3</v>
      </c>
      <c r="W729" s="36">
        <f t="shared" si="174"/>
        <v>-5.5582159065076858E-3</v>
      </c>
      <c r="X729" s="36">
        <f t="shared" si="175"/>
        <v>3.4918204441035014E-3</v>
      </c>
      <c r="Y729" s="36">
        <f t="shared" si="176"/>
        <v>1.4235246624668593E-2</v>
      </c>
      <c r="Z729" s="36">
        <f t="shared" si="177"/>
        <v>7.9731122783763854E-3</v>
      </c>
      <c r="AA729" s="46">
        <f t="shared" si="178"/>
        <v>-1.3526174484305138E-2</v>
      </c>
      <c r="AB729" s="41">
        <f t="shared" si="165"/>
        <v>986473.82551569492</v>
      </c>
      <c r="AC729" s="41">
        <f t="shared" si="166"/>
        <v>-13526.174484305084</v>
      </c>
      <c r="AD729" s="98">
        <v>2752.7119971214561</v>
      </c>
      <c r="AE729">
        <f t="shared" si="179"/>
        <v>1168128.5896697815</v>
      </c>
    </row>
    <row r="730" spans="2:31">
      <c r="B730" s="112">
        <v>44515</v>
      </c>
      <c r="C730">
        <v>59.318508000000001</v>
      </c>
      <c r="D730">
        <v>347.19162</v>
      </c>
      <c r="E730">
        <v>47.136833000000003</v>
      </c>
      <c r="F730">
        <v>48.169761999999999</v>
      </c>
      <c r="G730">
        <v>75.003737999999998</v>
      </c>
      <c r="H730">
        <v>155.82916299999999</v>
      </c>
      <c r="I730">
        <v>244.25685100000001</v>
      </c>
      <c r="J730">
        <v>72.045897999999994</v>
      </c>
      <c r="K730">
        <v>435.35629299999999</v>
      </c>
      <c r="L730">
        <v>148.116501</v>
      </c>
      <c r="M730">
        <v>349.63296500000001</v>
      </c>
      <c r="O730" s="33">
        <v>725</v>
      </c>
      <c r="P730" s="36">
        <f t="shared" si="167"/>
        <v>8.5810946408978253E-3</v>
      </c>
      <c r="Q730" s="36">
        <f t="shared" si="168"/>
        <v>1.9377386778258614E-2</v>
      </c>
      <c r="R730" s="36">
        <f t="shared" si="169"/>
        <v>-5.7692892009084526E-3</v>
      </c>
      <c r="S730" s="36">
        <f t="shared" si="170"/>
        <v>-2.6721094574589399E-3</v>
      </c>
      <c r="T730" s="36">
        <f t="shared" si="171"/>
        <v>-2.4454385356641031E-2</v>
      </c>
      <c r="U730" s="36">
        <f t="shared" si="172"/>
        <v>-1.7995190042890011E-3</v>
      </c>
      <c r="V730" s="36">
        <f t="shared" si="173"/>
        <v>-4.3566833087938378E-2</v>
      </c>
      <c r="W730" s="36">
        <f t="shared" si="174"/>
        <v>2.078065280348956E-2</v>
      </c>
      <c r="X730" s="36">
        <f t="shared" si="175"/>
        <v>-1.8004572728706921E-2</v>
      </c>
      <c r="Y730" s="36">
        <f t="shared" si="176"/>
        <v>6.6659210825140806E-5</v>
      </c>
      <c r="Z730" s="36">
        <f t="shared" si="177"/>
        <v>6.3611531764586355E-3</v>
      </c>
      <c r="AA730" s="46">
        <f t="shared" si="178"/>
        <v>-5.9021378155000144E-2</v>
      </c>
      <c r="AB730" s="41">
        <f t="shared" si="165"/>
        <v>940978.62184499984</v>
      </c>
      <c r="AC730" s="41">
        <f t="shared" si="166"/>
        <v>-59021.378155000159</v>
      </c>
      <c r="AD730" s="98">
        <v>2758.5597934531979</v>
      </c>
      <c r="AE730">
        <f t="shared" si="179"/>
        <v>1109107.2115147812</v>
      </c>
    </row>
    <row r="731" spans="2:31">
      <c r="B731" s="112">
        <v>44516</v>
      </c>
      <c r="C731">
        <v>59.917492000000003</v>
      </c>
      <c r="D731">
        <v>342.596497</v>
      </c>
      <c r="E731">
        <v>45.936847999999998</v>
      </c>
      <c r="F731">
        <v>47.884349999999998</v>
      </c>
      <c r="G731">
        <v>73.880156999999997</v>
      </c>
      <c r="H731">
        <v>154.70645099999999</v>
      </c>
      <c r="I731">
        <v>242.88786300000001</v>
      </c>
      <c r="J731">
        <v>71.607108999999994</v>
      </c>
      <c r="K731">
        <v>434.21673600000003</v>
      </c>
      <c r="L731">
        <v>149.10394299999999</v>
      </c>
      <c r="M731">
        <v>350.46554600000002</v>
      </c>
      <c r="O731" s="33">
        <v>726</v>
      </c>
      <c r="P731" s="36">
        <f t="shared" si="167"/>
        <v>1.0047117291307573E-2</v>
      </c>
      <c r="Q731" s="36">
        <f t="shared" si="168"/>
        <v>-1.3323485464368923E-2</v>
      </c>
      <c r="R731" s="36">
        <f t="shared" si="169"/>
        <v>-2.5787128716496393E-2</v>
      </c>
      <c r="S731" s="36">
        <f t="shared" si="170"/>
        <v>-5.942751102085763E-3</v>
      </c>
      <c r="T731" s="36">
        <f t="shared" si="171"/>
        <v>-1.5093671897880342E-2</v>
      </c>
      <c r="U731" s="36">
        <f t="shared" si="172"/>
        <v>-7.2308414309724071E-3</v>
      </c>
      <c r="V731" s="36">
        <f t="shared" si="173"/>
        <v>-5.6204719644165988E-3</v>
      </c>
      <c r="W731" s="36">
        <f t="shared" si="174"/>
        <v>-6.1090313917705162E-3</v>
      </c>
      <c r="X731" s="36">
        <f t="shared" si="175"/>
        <v>-2.620959055393628E-3</v>
      </c>
      <c r="Y731" s="36">
        <f t="shared" si="176"/>
        <v>6.6445337316493949E-3</v>
      </c>
      <c r="Z731" s="36">
        <f t="shared" si="177"/>
        <v>2.3784692565946854E-3</v>
      </c>
      <c r="AA731" s="46">
        <f t="shared" si="178"/>
        <v>-1.2009361519893274E-2</v>
      </c>
      <c r="AB731" s="41">
        <f t="shared" si="165"/>
        <v>987990.63848010672</v>
      </c>
      <c r="AC731" s="41">
        <f t="shared" si="166"/>
        <v>-12009.361519893282</v>
      </c>
      <c r="AD731" s="98">
        <v>2768.0468482995639</v>
      </c>
      <c r="AE731">
        <f t="shared" si="179"/>
        <v>1097097.8499948881</v>
      </c>
    </row>
    <row r="732" spans="2:31">
      <c r="B732" s="112">
        <v>44517</v>
      </c>
      <c r="C732">
        <v>59.263210000000001</v>
      </c>
      <c r="D732">
        <v>340.40881300000001</v>
      </c>
      <c r="E732">
        <v>45.542191000000003</v>
      </c>
      <c r="F732">
        <v>47.663383000000003</v>
      </c>
      <c r="G732">
        <v>75.498885999999999</v>
      </c>
      <c r="H732">
        <v>153.873795</v>
      </c>
      <c r="I732">
        <v>241.472015</v>
      </c>
      <c r="J732">
        <v>71.588661000000002</v>
      </c>
      <c r="K732">
        <v>433.56967200000003</v>
      </c>
      <c r="L732">
        <v>151.56268299999999</v>
      </c>
      <c r="M732">
        <v>342.24633799999998</v>
      </c>
      <c r="O732" s="33">
        <v>727</v>
      </c>
      <c r="P732" s="36">
        <f t="shared" si="167"/>
        <v>-1.0979773773960462E-2</v>
      </c>
      <c r="Q732" s="36">
        <f t="shared" si="168"/>
        <v>-6.4060745925139887E-3</v>
      </c>
      <c r="R732" s="36">
        <f t="shared" si="169"/>
        <v>-8.6284126464964937E-3</v>
      </c>
      <c r="S732" s="36">
        <f t="shared" si="170"/>
        <v>-4.6252775862786859E-3</v>
      </c>
      <c r="T732" s="36">
        <f t="shared" si="171"/>
        <v>2.16736207827775E-2</v>
      </c>
      <c r="U732" s="36">
        <f t="shared" si="172"/>
        <v>-5.3967033319647102E-3</v>
      </c>
      <c r="V732" s="36">
        <f t="shared" si="173"/>
        <v>-5.8462812342490967E-3</v>
      </c>
      <c r="W732" s="36">
        <f t="shared" si="174"/>
        <v>-2.5766124379306008E-4</v>
      </c>
      <c r="X732" s="36">
        <f t="shared" si="175"/>
        <v>-1.4912981211867916E-3</v>
      </c>
      <c r="Y732" s="36">
        <f t="shared" si="176"/>
        <v>1.6355621794034124E-2</v>
      </c>
      <c r="Z732" s="36">
        <f t="shared" si="177"/>
        <v>-2.3731637740432163E-2</v>
      </c>
      <c r="AA732" s="46">
        <f t="shared" si="178"/>
        <v>2.4073563669177577E-2</v>
      </c>
      <c r="AB732" s="41">
        <f t="shared" si="165"/>
        <v>1024073.5636691776</v>
      </c>
      <c r="AC732" s="41">
        <f t="shared" si="166"/>
        <v>24073.563669177587</v>
      </c>
      <c r="AD732" s="98">
        <v>2773.7409587118309</v>
      </c>
      <c r="AE732">
        <f t="shared" si="179"/>
        <v>1121171.4136640658</v>
      </c>
    </row>
    <row r="733" spans="2:31">
      <c r="B733" s="112">
        <v>44518</v>
      </c>
      <c r="C733">
        <v>58.618144999999998</v>
      </c>
      <c r="D733">
        <v>338.33102400000001</v>
      </c>
      <c r="E733">
        <v>45.933636</v>
      </c>
      <c r="F733">
        <v>47.249080999999997</v>
      </c>
      <c r="G733">
        <v>75.717895999999996</v>
      </c>
      <c r="H733">
        <v>152.54527300000001</v>
      </c>
      <c r="I733">
        <v>242.81285099999999</v>
      </c>
      <c r="J733">
        <v>71.736450000000005</v>
      </c>
      <c r="K733">
        <v>434.07186899999999</v>
      </c>
      <c r="L733">
        <v>155.88769500000001</v>
      </c>
      <c r="M733">
        <v>345.72183200000001</v>
      </c>
      <c r="O733" s="33">
        <v>728</v>
      </c>
      <c r="P733" s="36">
        <f t="shared" si="167"/>
        <v>-1.0944418459167441E-2</v>
      </c>
      <c r="Q733" s="36">
        <f t="shared" si="168"/>
        <v>-6.1225093246153458E-3</v>
      </c>
      <c r="R733" s="36">
        <f t="shared" si="169"/>
        <v>8.5584881209805983E-3</v>
      </c>
      <c r="S733" s="36">
        <f t="shared" si="170"/>
        <v>-8.7302470918611801E-3</v>
      </c>
      <c r="T733" s="36">
        <f t="shared" si="171"/>
        <v>2.8966381936870876E-3</v>
      </c>
      <c r="U733" s="36">
        <f t="shared" si="172"/>
        <v>-8.6713293214710982E-3</v>
      </c>
      <c r="V733" s="36">
        <f t="shared" si="173"/>
        <v>5.537399659920411E-3</v>
      </c>
      <c r="W733" s="36">
        <f t="shared" si="174"/>
        <v>2.062291127469354E-3</v>
      </c>
      <c r="X733" s="36">
        <f t="shared" si="175"/>
        <v>1.1576141352172091E-3</v>
      </c>
      <c r="Y733" s="36">
        <f t="shared" si="176"/>
        <v>2.8136555594422252E-2</v>
      </c>
      <c r="Z733" s="36">
        <f t="shared" si="177"/>
        <v>1.0103733625909729E-2</v>
      </c>
      <c r="AA733" s="46">
        <f t="shared" si="178"/>
        <v>-3.4019784068167044E-3</v>
      </c>
      <c r="AB733" s="41">
        <f t="shared" si="165"/>
        <v>996598.02159318328</v>
      </c>
      <c r="AC733" s="41">
        <f t="shared" si="166"/>
        <v>-3401.978406816721</v>
      </c>
      <c r="AD733" s="98">
        <v>2881.6969078326365</v>
      </c>
      <c r="AE733">
        <f t="shared" si="179"/>
        <v>1117769.435257249</v>
      </c>
    </row>
    <row r="734" spans="2:31">
      <c r="B734" s="112">
        <v>44519</v>
      </c>
      <c r="C734">
        <v>55.908862999999997</v>
      </c>
      <c r="D734">
        <v>344.93402099999997</v>
      </c>
      <c r="E734">
        <v>45.686577</v>
      </c>
      <c r="F734">
        <v>47.377979000000003</v>
      </c>
      <c r="G734">
        <v>76.193977000000004</v>
      </c>
      <c r="H734">
        <v>150.552536</v>
      </c>
      <c r="I734">
        <v>244.706909</v>
      </c>
      <c r="J734">
        <v>72.078224000000006</v>
      </c>
      <c r="K734">
        <v>424.92620799999997</v>
      </c>
      <c r="L734">
        <v>158.53402700000001</v>
      </c>
      <c r="M734">
        <v>335.11132800000001</v>
      </c>
      <c r="O734" s="33">
        <v>729</v>
      </c>
      <c r="P734" s="36">
        <f t="shared" si="167"/>
        <v>-4.7321371715039369E-2</v>
      </c>
      <c r="Q734" s="36">
        <f t="shared" si="168"/>
        <v>1.9328378095013105E-2</v>
      </c>
      <c r="R734" s="36">
        <f t="shared" si="169"/>
        <v>-5.3931243059917658E-3</v>
      </c>
      <c r="S734" s="36">
        <f t="shared" si="170"/>
        <v>2.7243386769839743E-3</v>
      </c>
      <c r="T734" s="36">
        <f t="shared" si="171"/>
        <v>6.2678782009437306E-3</v>
      </c>
      <c r="U734" s="36">
        <f t="shared" si="172"/>
        <v>-1.3149324432907231E-2</v>
      </c>
      <c r="V734" s="36">
        <f t="shared" si="173"/>
        <v>7.7702185022171287E-3</v>
      </c>
      <c r="W734" s="36">
        <f t="shared" si="174"/>
        <v>4.7529870757772371E-3</v>
      </c>
      <c r="X734" s="36">
        <f t="shared" si="175"/>
        <v>-2.1294591550970438E-2</v>
      </c>
      <c r="Y734" s="36">
        <f t="shared" si="176"/>
        <v>1.683340751642028E-2</v>
      </c>
      <c r="Z734" s="36">
        <f t="shared" si="177"/>
        <v>-3.1171698950090868E-2</v>
      </c>
      <c r="AA734" s="46">
        <f t="shared" si="178"/>
        <v>7.8582393131165287E-3</v>
      </c>
      <c r="AB734" s="41">
        <f t="shared" si="165"/>
        <v>1007858.2393131165</v>
      </c>
      <c r="AC734" s="41">
        <f t="shared" si="166"/>
        <v>7858.23931311653</v>
      </c>
      <c r="AD734" s="98">
        <v>2890.6530094514601</v>
      </c>
      <c r="AE734">
        <f t="shared" si="179"/>
        <v>1125627.6745703656</v>
      </c>
    </row>
    <row r="735" spans="2:31">
      <c r="B735" s="112">
        <v>44522</v>
      </c>
      <c r="C735">
        <v>56.682944999999997</v>
      </c>
      <c r="D735">
        <v>340.64859000000001</v>
      </c>
      <c r="E735">
        <v>46.453418999999997</v>
      </c>
      <c r="F735">
        <v>47.203049</v>
      </c>
      <c r="G735">
        <v>75.432236000000003</v>
      </c>
      <c r="H735">
        <v>153.76153600000001</v>
      </c>
      <c r="I735">
        <v>241.56578099999999</v>
      </c>
      <c r="J735">
        <v>72.577033999999998</v>
      </c>
      <c r="K735">
        <v>422.550568</v>
      </c>
      <c r="L735">
        <v>158.99813800000001</v>
      </c>
      <c r="M735">
        <v>338.02539100000001</v>
      </c>
      <c r="O735" s="33">
        <v>730</v>
      </c>
      <c r="P735" s="36">
        <f t="shared" si="167"/>
        <v>1.3750453258354443E-2</v>
      </c>
      <c r="Q735" s="36">
        <f t="shared" si="168"/>
        <v>-1.2501737198372801E-2</v>
      </c>
      <c r="R735" s="36">
        <f t="shared" si="169"/>
        <v>1.664553373549929E-2</v>
      </c>
      <c r="S735" s="36">
        <f t="shared" si="170"/>
        <v>-3.6990547293264384E-3</v>
      </c>
      <c r="T735" s="36">
        <f t="shared" si="171"/>
        <v>-1.0047700769717257E-2</v>
      </c>
      <c r="U735" s="36">
        <f t="shared" si="172"/>
        <v>2.1090835078364449E-2</v>
      </c>
      <c r="V735" s="36">
        <f t="shared" si="173"/>
        <v>-1.2919383527273775E-2</v>
      </c>
      <c r="W735" s="36">
        <f t="shared" si="174"/>
        <v>6.8965619909293315E-3</v>
      </c>
      <c r="X735" s="36">
        <f t="shared" si="175"/>
        <v>-5.606398404788793E-3</v>
      </c>
      <c r="Y735" s="36">
        <f t="shared" si="176"/>
        <v>2.9232397952407194E-3</v>
      </c>
      <c r="Z735" s="36">
        <f t="shared" si="177"/>
        <v>8.658214957058227E-3</v>
      </c>
      <c r="AA735" s="46">
        <f t="shared" si="178"/>
        <v>-1.0103571581217143E-2</v>
      </c>
      <c r="AB735" s="41">
        <f t="shared" si="165"/>
        <v>989896.42841878289</v>
      </c>
      <c r="AC735" s="41">
        <f t="shared" si="166"/>
        <v>-10103.571581217111</v>
      </c>
      <c r="AD735" s="98">
        <v>2892.6292747985572</v>
      </c>
      <c r="AE735">
        <f t="shared" si="179"/>
        <v>1115524.1029891483</v>
      </c>
    </row>
    <row r="736" spans="2:31">
      <c r="B736" s="112">
        <v>44523</v>
      </c>
      <c r="C736">
        <v>58.175815999999998</v>
      </c>
      <c r="D736">
        <v>336.89254799999998</v>
      </c>
      <c r="E736">
        <v>46.783893999999997</v>
      </c>
      <c r="F736">
        <v>48.105316000000002</v>
      </c>
      <c r="G736">
        <v>75.708359000000002</v>
      </c>
      <c r="H736">
        <v>157.43833900000001</v>
      </c>
      <c r="I736">
        <v>245.66329999999999</v>
      </c>
      <c r="J736">
        <v>73.131270999999998</v>
      </c>
      <c r="K736">
        <v>431.81204200000002</v>
      </c>
      <c r="L736">
        <v>159.38322400000001</v>
      </c>
      <c r="M736">
        <v>338.14150999999998</v>
      </c>
      <c r="O736" s="33">
        <v>731</v>
      </c>
      <c r="P736" s="36">
        <f t="shared" si="167"/>
        <v>2.5996363898301383E-2</v>
      </c>
      <c r="Q736" s="36">
        <f t="shared" si="168"/>
        <v>-1.1087387220730204E-2</v>
      </c>
      <c r="R736" s="36">
        <f t="shared" si="169"/>
        <v>7.0889298138286398E-3</v>
      </c>
      <c r="S736" s="36">
        <f t="shared" si="170"/>
        <v>1.8934202792566697E-2</v>
      </c>
      <c r="T736" s="36">
        <f t="shared" si="171"/>
        <v>3.6538602643816941E-3</v>
      </c>
      <c r="U736" s="36">
        <f t="shared" si="172"/>
        <v>2.3630948431218619E-2</v>
      </c>
      <c r="V736" s="36">
        <f t="shared" si="173"/>
        <v>1.6820078125371257E-2</v>
      </c>
      <c r="W736" s="36">
        <f t="shared" si="174"/>
        <v>7.6075234422522033E-3</v>
      </c>
      <c r="X736" s="36">
        <f t="shared" si="175"/>
        <v>2.1681278393709581E-2</v>
      </c>
      <c r="Y736" s="36">
        <f t="shared" si="176"/>
        <v>2.4190246901660073E-3</v>
      </c>
      <c r="Z736" s="36">
        <f t="shared" si="177"/>
        <v>3.4346254148118021E-4</v>
      </c>
      <c r="AA736" s="46">
        <f t="shared" si="178"/>
        <v>2.6704716935438421E-2</v>
      </c>
      <c r="AB736" s="41">
        <f t="shared" si="165"/>
        <v>1026704.7169354385</v>
      </c>
      <c r="AC736" s="41">
        <f t="shared" si="166"/>
        <v>26704.716935438453</v>
      </c>
      <c r="AD736" s="98">
        <v>3016.2976545247948</v>
      </c>
      <c r="AE736">
        <f t="shared" si="179"/>
        <v>1142228.8199245869</v>
      </c>
    </row>
    <row r="737" spans="2:31">
      <c r="B737" s="112">
        <v>44524</v>
      </c>
      <c r="C737">
        <v>58.498348</v>
      </c>
      <c r="D737">
        <v>340.69851699999998</v>
      </c>
      <c r="E737">
        <v>47.018124</v>
      </c>
      <c r="F737">
        <v>47.967216000000001</v>
      </c>
      <c r="G737">
        <v>74.937088000000003</v>
      </c>
      <c r="H737">
        <v>156.203384</v>
      </c>
      <c r="I737">
        <v>248.92631499999999</v>
      </c>
      <c r="J737">
        <v>73.177466999999993</v>
      </c>
      <c r="K737">
        <v>434.738159</v>
      </c>
      <c r="L737">
        <v>159.906586</v>
      </c>
      <c r="M737">
        <v>356.12899800000002</v>
      </c>
      <c r="O737" s="33">
        <v>732</v>
      </c>
      <c r="P737" s="36">
        <f t="shared" si="167"/>
        <v>5.5287787891043017E-3</v>
      </c>
      <c r="Q737" s="36">
        <f t="shared" si="168"/>
        <v>1.1233941009764919E-2</v>
      </c>
      <c r="R737" s="36">
        <f t="shared" si="169"/>
        <v>4.9941460073276009E-3</v>
      </c>
      <c r="S737" s="36">
        <f t="shared" si="170"/>
        <v>-2.8749131982451336E-3</v>
      </c>
      <c r="T737" s="36">
        <f t="shared" si="171"/>
        <v>-1.0239642210841022E-2</v>
      </c>
      <c r="U737" s="36">
        <f t="shared" si="172"/>
        <v>-7.8749814939147959E-3</v>
      </c>
      <c r="V737" s="36">
        <f t="shared" si="173"/>
        <v>1.3195029754789934E-2</v>
      </c>
      <c r="W737" s="36">
        <f t="shared" si="174"/>
        <v>6.3148656965588237E-4</v>
      </c>
      <c r="X737" s="36">
        <f t="shared" si="175"/>
        <v>6.7535109178343856E-3</v>
      </c>
      <c r="Y737" s="36">
        <f t="shared" si="176"/>
        <v>3.2782910843449312E-3</v>
      </c>
      <c r="Z737" s="36">
        <f t="shared" si="177"/>
        <v>5.1828542645471702E-2</v>
      </c>
      <c r="AA737" s="46">
        <f t="shared" si="178"/>
        <v>-3.3740334076052092E-2</v>
      </c>
      <c r="AB737" s="41">
        <f t="shared" si="165"/>
        <v>966259.66592394793</v>
      </c>
      <c r="AC737" s="41">
        <f t="shared" si="166"/>
        <v>-33740.334076052066</v>
      </c>
      <c r="AD737" s="98">
        <v>3026.7385497629875</v>
      </c>
      <c r="AE737">
        <f t="shared" si="179"/>
        <v>1108488.4858485349</v>
      </c>
    </row>
    <row r="738" spans="2:31">
      <c r="B738" s="112">
        <v>44526</v>
      </c>
      <c r="C738">
        <v>56.443344000000003</v>
      </c>
      <c r="D738">
        <v>332.76693699999998</v>
      </c>
      <c r="E738">
        <v>46.491917000000001</v>
      </c>
      <c r="F738">
        <v>48.326279</v>
      </c>
      <c r="G738">
        <v>73.280288999999996</v>
      </c>
      <c r="H738">
        <v>151.49745200000001</v>
      </c>
      <c r="I738">
        <v>246.47903400000001</v>
      </c>
      <c r="J738">
        <v>72.669410999999997</v>
      </c>
      <c r="K738">
        <v>424.83938599999999</v>
      </c>
      <c r="L738">
        <v>154.841003</v>
      </c>
      <c r="M738">
        <v>347.84197999999998</v>
      </c>
      <c r="O738" s="33">
        <v>733</v>
      </c>
      <c r="P738" s="36">
        <f t="shared" si="167"/>
        <v>-3.5761140533614788E-2</v>
      </c>
      <c r="Q738" s="36">
        <f t="shared" si="168"/>
        <v>-2.3555615799407251E-2</v>
      </c>
      <c r="R738" s="36">
        <f t="shared" si="169"/>
        <v>-1.1254674873708865E-2</v>
      </c>
      <c r="S738" s="36">
        <f t="shared" si="170"/>
        <v>7.4577138192049993E-3</v>
      </c>
      <c r="T738" s="36">
        <f t="shared" si="171"/>
        <v>-2.2357270722299698E-2</v>
      </c>
      <c r="U738" s="36">
        <f t="shared" si="172"/>
        <v>-3.0590095377419951E-2</v>
      </c>
      <c r="V738" s="36">
        <f t="shared" si="173"/>
        <v>-9.8799938772230877E-3</v>
      </c>
      <c r="W738" s="36">
        <f t="shared" si="174"/>
        <v>-6.9670062467839236E-3</v>
      </c>
      <c r="X738" s="36">
        <f t="shared" si="175"/>
        <v>-2.3032734318432779E-2</v>
      </c>
      <c r="Y738" s="36">
        <f t="shared" si="176"/>
        <v>-3.2191003891527528E-2</v>
      </c>
      <c r="Z738" s="36">
        <f t="shared" si="177"/>
        <v>-2.3544722961330609E-2</v>
      </c>
      <c r="AA738" s="46">
        <f t="shared" si="178"/>
        <v>-3.6415662089094546E-2</v>
      </c>
      <c r="AB738" s="41">
        <f t="shared" si="165"/>
        <v>963584.33791090548</v>
      </c>
      <c r="AC738" s="41">
        <f t="shared" si="166"/>
        <v>-36415.66208909452</v>
      </c>
      <c r="AD738" s="98">
        <v>3095.0863523148</v>
      </c>
      <c r="AE738">
        <f t="shared" si="179"/>
        <v>1072072.8237594403</v>
      </c>
    </row>
    <row r="739" spans="2:31">
      <c r="B739" s="112">
        <v>44529</v>
      </c>
      <c r="C739">
        <v>56.756672000000002</v>
      </c>
      <c r="D739">
        <v>337.67172199999999</v>
      </c>
      <c r="E739">
        <v>45.763584000000002</v>
      </c>
      <c r="F739">
        <v>48.574852</v>
      </c>
      <c r="G739">
        <v>73.643531999999993</v>
      </c>
      <c r="H739">
        <v>150.84252900000001</v>
      </c>
      <c r="I739">
        <v>250.29527300000001</v>
      </c>
      <c r="J739">
        <v>74.221267999999995</v>
      </c>
      <c r="K739">
        <v>436.51516700000002</v>
      </c>
      <c r="L739">
        <v>158.22795099999999</v>
      </c>
      <c r="M739">
        <v>336.989441</v>
      </c>
      <c r="O739" s="33">
        <v>734</v>
      </c>
      <c r="P739" s="36">
        <f t="shared" si="167"/>
        <v>5.5358437436218658E-3</v>
      </c>
      <c r="Q739" s="36">
        <f t="shared" si="168"/>
        <v>1.4631830785678045E-2</v>
      </c>
      <c r="R739" s="36">
        <f t="shared" si="169"/>
        <v>-1.5789803843609358E-2</v>
      </c>
      <c r="S739" s="36">
        <f t="shared" si="170"/>
        <v>5.1304570477332268E-3</v>
      </c>
      <c r="T739" s="36">
        <f t="shared" si="171"/>
        <v>4.9446541428479025E-3</v>
      </c>
      <c r="U739" s="36">
        <f t="shared" si="172"/>
        <v>-4.3323679667514933E-3</v>
      </c>
      <c r="V739" s="36">
        <f t="shared" si="173"/>
        <v>1.5364377823154618E-2</v>
      </c>
      <c r="W739" s="36">
        <f t="shared" si="174"/>
        <v>2.1130200367452768E-2</v>
      </c>
      <c r="X739" s="36">
        <f t="shared" si="175"/>
        <v>2.7111939323623921E-2</v>
      </c>
      <c r="Y739" s="36">
        <f t="shared" si="176"/>
        <v>2.163791780033918E-2</v>
      </c>
      <c r="Z739" s="36">
        <f t="shared" si="177"/>
        <v>-3.1696698671672865E-2</v>
      </c>
      <c r="AA739" s="46">
        <f t="shared" si="178"/>
        <v>3.7406840578015285E-2</v>
      </c>
      <c r="AB739" s="41">
        <f t="shared" si="165"/>
        <v>1037406.8405780153</v>
      </c>
      <c r="AC739" s="41">
        <f t="shared" si="166"/>
        <v>37406.840578015312</v>
      </c>
      <c r="AD739" s="98">
        <v>3124.878427093965</v>
      </c>
      <c r="AE739">
        <f t="shared" si="179"/>
        <v>1109479.6643374558</v>
      </c>
    </row>
    <row r="740" spans="2:31">
      <c r="B740" s="112">
        <v>44530</v>
      </c>
      <c r="C740">
        <v>55.143996999999999</v>
      </c>
      <c r="D740">
        <v>324.11608899999999</v>
      </c>
      <c r="E740">
        <v>45.121864000000002</v>
      </c>
      <c r="F740">
        <v>46.816367999999997</v>
      </c>
      <c r="G740">
        <v>70.699309999999997</v>
      </c>
      <c r="H740">
        <v>148.597183</v>
      </c>
      <c r="I740">
        <v>246.113373</v>
      </c>
      <c r="J740">
        <v>71.717956999999998</v>
      </c>
      <c r="K740">
        <v>429.00170900000001</v>
      </c>
      <c r="L740">
        <v>163.22439600000001</v>
      </c>
      <c r="M740">
        <v>334.520782</v>
      </c>
      <c r="O740" s="33">
        <v>735</v>
      </c>
      <c r="P740" s="36">
        <f t="shared" si="167"/>
        <v>-2.8825326552509977E-2</v>
      </c>
      <c r="Q740" s="36">
        <f t="shared" si="168"/>
        <v>-4.0972435839515563E-2</v>
      </c>
      <c r="R740" s="36">
        <f t="shared" si="169"/>
        <v>-1.4121747289660085E-2</v>
      </c>
      <c r="S740" s="36">
        <f t="shared" si="170"/>
        <v>-3.6873063056758824E-2</v>
      </c>
      <c r="T740" s="36">
        <f t="shared" si="171"/>
        <v>-4.0800504970719409E-2</v>
      </c>
      <c r="U740" s="36">
        <f t="shared" si="172"/>
        <v>-1.4997263186777498E-2</v>
      </c>
      <c r="V740" s="36">
        <f t="shared" si="173"/>
        <v>-1.6849017301832084E-2</v>
      </c>
      <c r="W740" s="36">
        <f t="shared" si="174"/>
        <v>-3.4309577277179405E-2</v>
      </c>
      <c r="X740" s="36">
        <f t="shared" si="175"/>
        <v>-1.7362218922876049E-2</v>
      </c>
      <c r="Y740" s="36">
        <f t="shared" si="176"/>
        <v>3.108919550915153E-2</v>
      </c>
      <c r="Z740" s="36">
        <f t="shared" si="177"/>
        <v>-7.3525913288204781E-3</v>
      </c>
      <c r="AA740" s="46">
        <f t="shared" si="178"/>
        <v>-3.0687662075440155E-2</v>
      </c>
      <c r="AB740" s="41">
        <f t="shared" si="165"/>
        <v>969312.33792455983</v>
      </c>
      <c r="AC740" s="41">
        <f t="shared" si="166"/>
        <v>-30687.662075440167</v>
      </c>
      <c r="AD740" s="98">
        <v>3167.7576058862032</v>
      </c>
      <c r="AE740">
        <f t="shared" si="179"/>
        <v>1078792.0022620156</v>
      </c>
    </row>
    <row r="741" spans="2:31">
      <c r="B741" s="112">
        <v>44531</v>
      </c>
      <c r="C741">
        <v>55.097923000000002</v>
      </c>
      <c r="D741">
        <v>310.27081299999998</v>
      </c>
      <c r="E741">
        <v>44.002082999999999</v>
      </c>
      <c r="F741">
        <v>46.595408999999997</v>
      </c>
      <c r="G741">
        <v>70.536827000000002</v>
      </c>
      <c r="H741">
        <v>147.71774300000001</v>
      </c>
      <c r="I741">
        <v>242.80351300000001</v>
      </c>
      <c r="J741">
        <v>71.995086999999998</v>
      </c>
      <c r="K741">
        <v>429.11755399999998</v>
      </c>
      <c r="L741">
        <v>162.70103499999999</v>
      </c>
      <c r="M741">
        <v>330.658051</v>
      </c>
      <c r="O741" s="33">
        <v>736</v>
      </c>
      <c r="P741" s="36">
        <f t="shared" si="167"/>
        <v>-8.3587083175940989E-4</v>
      </c>
      <c r="Q741" s="36">
        <f t="shared" si="168"/>
        <v>-4.3656244557319202E-2</v>
      </c>
      <c r="R741" s="36">
        <f t="shared" si="169"/>
        <v>-2.5129944686415034E-2</v>
      </c>
      <c r="S741" s="36">
        <f t="shared" si="170"/>
        <v>-4.7308684023627768E-3</v>
      </c>
      <c r="T741" s="36">
        <f t="shared" si="171"/>
        <v>-2.3008710820542639E-3</v>
      </c>
      <c r="U741" s="36">
        <f t="shared" si="172"/>
        <v>-5.9358642110140828E-3</v>
      </c>
      <c r="V741" s="36">
        <f t="shared" si="173"/>
        <v>-1.3539767840781437E-2</v>
      </c>
      <c r="W741" s="36">
        <f t="shared" si="174"/>
        <v>3.8567180235758989E-3</v>
      </c>
      <c r="X741" s="36">
        <f t="shared" si="175"/>
        <v>2.6999743671703158E-4</v>
      </c>
      <c r="Y741" s="36">
        <f t="shared" si="176"/>
        <v>-3.2115410462005131E-3</v>
      </c>
      <c r="Z741" s="36">
        <f t="shared" si="177"/>
        <v>-1.1614243354693661E-2</v>
      </c>
      <c r="AA741" s="46">
        <f t="shared" si="178"/>
        <v>-4.6559233971597818E-3</v>
      </c>
      <c r="AB741" s="41">
        <f t="shared" si="165"/>
        <v>995344.07660284021</v>
      </c>
      <c r="AC741" s="41">
        <f t="shared" si="166"/>
        <v>-4655.923397159786</v>
      </c>
      <c r="AD741" s="98">
        <v>3194.5607890499523</v>
      </c>
      <c r="AE741">
        <f t="shared" si="179"/>
        <v>1074136.0788648557</v>
      </c>
    </row>
    <row r="742" spans="2:31">
      <c r="B742" s="112">
        <v>44532</v>
      </c>
      <c r="C742">
        <v>56.470996999999997</v>
      </c>
      <c r="D742">
        <v>310.061035</v>
      </c>
      <c r="E742">
        <v>43.466251</v>
      </c>
      <c r="F742">
        <v>47.359569999999998</v>
      </c>
      <c r="G742">
        <v>71.961135999999996</v>
      </c>
      <c r="H742">
        <v>150.823837</v>
      </c>
      <c r="I742">
        <v>249.638901</v>
      </c>
      <c r="J742">
        <v>72.687888999999998</v>
      </c>
      <c r="K742">
        <v>430.74005099999999</v>
      </c>
      <c r="L742">
        <v>161.70370500000001</v>
      </c>
      <c r="M742">
        <v>339.438782</v>
      </c>
      <c r="O742" s="33">
        <v>737</v>
      </c>
      <c r="P742" s="36">
        <f t="shared" si="167"/>
        <v>2.4615158572562204E-2</v>
      </c>
      <c r="Q742" s="36">
        <f t="shared" si="168"/>
        <v>-6.7634124758546136E-4</v>
      </c>
      <c r="R742" s="36">
        <f t="shared" si="169"/>
        <v>-1.2252175811523927E-2</v>
      </c>
      <c r="S742" s="36">
        <f t="shared" si="170"/>
        <v>1.6266894177691209E-2</v>
      </c>
      <c r="T742" s="36">
        <f t="shared" si="171"/>
        <v>1.999125328034352E-2</v>
      </c>
      <c r="U742" s="36">
        <f t="shared" si="172"/>
        <v>2.0809202412240276E-2</v>
      </c>
      <c r="V742" s="36">
        <f t="shared" si="173"/>
        <v>2.7762949937593363E-2</v>
      </c>
      <c r="W742" s="36">
        <f t="shared" si="174"/>
        <v>9.5769013645063353E-3</v>
      </c>
      <c r="X742" s="36">
        <f t="shared" si="175"/>
        <v>3.7738781775483454E-3</v>
      </c>
      <c r="Y742" s="36">
        <f t="shared" si="176"/>
        <v>-6.1486964840594084E-3</v>
      </c>
      <c r="Z742" s="36">
        <f t="shared" si="177"/>
        <v>2.6208849790844424E-2</v>
      </c>
      <c r="AA742" s="46">
        <f t="shared" si="178"/>
        <v>2.6056590979463258E-2</v>
      </c>
      <c r="AB742" s="41">
        <f t="shared" si="165"/>
        <v>1026056.5909794633</v>
      </c>
      <c r="AC742" s="41">
        <f t="shared" si="166"/>
        <v>26056.590979463304</v>
      </c>
      <c r="AD742" s="98">
        <v>3214.9222506573424</v>
      </c>
      <c r="AE742">
        <f t="shared" si="179"/>
        <v>1100192.6698443191</v>
      </c>
    </row>
    <row r="743" spans="2:31">
      <c r="B743" s="112">
        <v>44533</v>
      </c>
      <c r="C743">
        <v>56.111598999999998</v>
      </c>
      <c r="D743">
        <v>306.514771</v>
      </c>
      <c r="E743">
        <v>44.120795999999999</v>
      </c>
      <c r="F743">
        <v>47.221462000000002</v>
      </c>
      <c r="G743">
        <v>72.152321000000001</v>
      </c>
      <c r="H743">
        <v>148.09196499999999</v>
      </c>
      <c r="I743">
        <v>250.31401099999999</v>
      </c>
      <c r="J743">
        <v>74.387535</v>
      </c>
      <c r="K743">
        <v>435.342285</v>
      </c>
      <c r="L743">
        <v>159.80783099999999</v>
      </c>
      <c r="M743">
        <v>338.10281400000002</v>
      </c>
      <c r="O743" s="33">
        <v>738</v>
      </c>
      <c r="P743" s="36">
        <f t="shared" si="167"/>
        <v>-6.3846319702907496E-3</v>
      </c>
      <c r="Q743" s="36">
        <f t="shared" si="168"/>
        <v>-1.1503218485278603E-2</v>
      </c>
      <c r="R743" s="36">
        <f t="shared" si="169"/>
        <v>1.4946438031711876E-2</v>
      </c>
      <c r="S743" s="36">
        <f t="shared" si="170"/>
        <v>-2.9204185075597192E-3</v>
      </c>
      <c r="T743" s="36">
        <f t="shared" si="171"/>
        <v>2.6532582888264887E-3</v>
      </c>
      <c r="U743" s="36">
        <f t="shared" si="172"/>
        <v>-1.827904745439457E-2</v>
      </c>
      <c r="V743" s="36">
        <f t="shared" si="173"/>
        <v>2.7006959821076386E-3</v>
      </c>
      <c r="W743" s="36">
        <f t="shared" si="174"/>
        <v>2.3113605538756622E-2</v>
      </c>
      <c r="X743" s="36">
        <f t="shared" si="175"/>
        <v>1.0627805526660731E-2</v>
      </c>
      <c r="Y743" s="36">
        <f t="shared" si="176"/>
        <v>-1.1793641984325219E-2</v>
      </c>
      <c r="Z743" s="36">
        <f t="shared" si="177"/>
        <v>-3.9435799640391532E-3</v>
      </c>
      <c r="AA743" s="46">
        <f t="shared" si="178"/>
        <v>-3.076708870896277E-3</v>
      </c>
      <c r="AB743" s="41">
        <f t="shared" si="165"/>
        <v>996923.29112910375</v>
      </c>
      <c r="AC743" s="41">
        <f t="shared" si="166"/>
        <v>-3076.7088708962547</v>
      </c>
      <c r="AD743" s="98">
        <v>3310.0218082972569</v>
      </c>
      <c r="AE743">
        <f t="shared" si="179"/>
        <v>1097115.960973423</v>
      </c>
    </row>
    <row r="744" spans="2:31">
      <c r="B744" s="112">
        <v>44536</v>
      </c>
      <c r="C744">
        <v>56.747452000000003</v>
      </c>
      <c r="D744">
        <v>317.53308099999998</v>
      </c>
      <c r="E744">
        <v>44.598872999999998</v>
      </c>
      <c r="F744">
        <v>48.445960999999997</v>
      </c>
      <c r="G744">
        <v>73.022186000000005</v>
      </c>
      <c r="H744">
        <v>149.84149199999999</v>
      </c>
      <c r="I744">
        <v>252.761246</v>
      </c>
      <c r="J744">
        <v>75.144997000000004</v>
      </c>
      <c r="K744">
        <v>445.79663099999999</v>
      </c>
      <c r="L744">
        <v>163.24414100000001</v>
      </c>
      <c r="M744">
        <v>343.20477299999999</v>
      </c>
      <c r="O744" s="33">
        <v>739</v>
      </c>
      <c r="P744" s="36">
        <f t="shared" si="167"/>
        <v>1.126820972427852E-2</v>
      </c>
      <c r="Q744" s="36">
        <f t="shared" si="168"/>
        <v>3.5316058320141258E-2</v>
      </c>
      <c r="R744" s="36">
        <f t="shared" si="169"/>
        <v>1.077735372145977E-2</v>
      </c>
      <c r="S744" s="36">
        <f t="shared" si="170"/>
        <v>2.560047793361311E-2</v>
      </c>
      <c r="T744" s="36">
        <f t="shared" si="171"/>
        <v>1.1983858988313584E-2</v>
      </c>
      <c r="U744" s="36">
        <f t="shared" si="172"/>
        <v>1.1744549454587002E-2</v>
      </c>
      <c r="V744" s="36">
        <f t="shared" si="173"/>
        <v>9.7291777716778886E-3</v>
      </c>
      <c r="W744" s="36">
        <f t="shared" si="174"/>
        <v>1.0131152983223169E-2</v>
      </c>
      <c r="X744" s="36">
        <f t="shared" si="175"/>
        <v>2.373027997868259E-2</v>
      </c>
      <c r="Y744" s="36">
        <f t="shared" si="176"/>
        <v>2.127484063509931E-2</v>
      </c>
      <c r="Z744" s="36">
        <f t="shared" si="177"/>
        <v>1.4977242199187222E-2</v>
      </c>
      <c r="AA744" s="46">
        <f t="shared" si="178"/>
        <v>1.1668225128535024E-3</v>
      </c>
      <c r="AB744" s="41">
        <f t="shared" si="165"/>
        <v>1001166.8225128535</v>
      </c>
      <c r="AC744" s="41">
        <f t="shared" si="166"/>
        <v>1166.8225128535414</v>
      </c>
      <c r="AD744" s="98">
        <v>3310.7779426026391</v>
      </c>
      <c r="AE744">
        <f t="shared" si="179"/>
        <v>1098282.7834862764</v>
      </c>
    </row>
    <row r="745" spans="2:31">
      <c r="B745" s="112">
        <v>44537</v>
      </c>
      <c r="C745">
        <v>57.383305</v>
      </c>
      <c r="D745">
        <v>322.46786500000002</v>
      </c>
      <c r="E745">
        <v>44.454493999999997</v>
      </c>
      <c r="F745">
        <v>48.197375999999998</v>
      </c>
      <c r="G745">
        <v>74.121482999999998</v>
      </c>
      <c r="H745">
        <v>152.09622200000001</v>
      </c>
      <c r="I745">
        <v>259.54980499999999</v>
      </c>
      <c r="J745">
        <v>75.338982000000001</v>
      </c>
      <c r="K745">
        <v>450.272919</v>
      </c>
      <c r="L745">
        <v>169.03053299999999</v>
      </c>
      <c r="M745">
        <v>349.816956</v>
      </c>
      <c r="O745" s="33">
        <v>740</v>
      </c>
      <c r="P745" s="36">
        <f t="shared" si="167"/>
        <v>1.1142650685733189E-2</v>
      </c>
      <c r="Q745" s="36">
        <f t="shared" si="168"/>
        <v>1.542148282913201E-2</v>
      </c>
      <c r="R745" s="36">
        <f t="shared" si="169"/>
        <v>-3.2425304368354684E-3</v>
      </c>
      <c r="S745" s="36">
        <f t="shared" si="170"/>
        <v>-5.1443908280656026E-3</v>
      </c>
      <c r="T745" s="36">
        <f t="shared" si="171"/>
        <v>1.4942096529032368E-2</v>
      </c>
      <c r="U745" s="36">
        <f t="shared" si="172"/>
        <v>1.4935344660960947E-2</v>
      </c>
      <c r="V745" s="36">
        <f t="shared" si="173"/>
        <v>2.6503259502059326E-2</v>
      </c>
      <c r="W745" s="36">
        <f t="shared" si="174"/>
        <v>2.5781496307878582E-3</v>
      </c>
      <c r="X745" s="36">
        <f t="shared" si="175"/>
        <v>9.9910218696460957E-3</v>
      </c>
      <c r="Y745" s="36">
        <f t="shared" si="176"/>
        <v>3.4832489470688309E-2</v>
      </c>
      <c r="Z745" s="36">
        <f t="shared" si="177"/>
        <v>1.9082759963324425E-2</v>
      </c>
      <c r="AA745" s="46">
        <f t="shared" si="178"/>
        <v>3.2178156677404153E-2</v>
      </c>
      <c r="AB745" s="41">
        <f t="shared" si="165"/>
        <v>1032178.1566774042</v>
      </c>
      <c r="AC745" s="41">
        <f t="shared" si="166"/>
        <v>32178.156677404186</v>
      </c>
      <c r="AD745" s="98">
        <v>3332.2564666511025</v>
      </c>
      <c r="AE745">
        <f t="shared" si="179"/>
        <v>1130460.9401636806</v>
      </c>
    </row>
    <row r="746" spans="2:31">
      <c r="B746" s="112">
        <v>44538</v>
      </c>
      <c r="C746">
        <v>57.549187000000003</v>
      </c>
      <c r="D746">
        <v>330.20962500000002</v>
      </c>
      <c r="E746">
        <v>44.005291</v>
      </c>
      <c r="F746">
        <v>48.777411999999998</v>
      </c>
      <c r="G746">
        <v>74.809769000000003</v>
      </c>
      <c r="H746">
        <v>150.35604900000001</v>
      </c>
      <c r="I746">
        <v>258.64968900000002</v>
      </c>
      <c r="J746">
        <v>75.311256</v>
      </c>
      <c r="K746">
        <v>454.274384</v>
      </c>
      <c r="L746">
        <v>172.88159200000001</v>
      </c>
      <c r="M746">
        <v>349.54586799999998</v>
      </c>
      <c r="O746" s="33">
        <v>741</v>
      </c>
      <c r="P746" s="36">
        <f t="shared" si="167"/>
        <v>2.886600861030928E-3</v>
      </c>
      <c r="Q746" s="36">
        <f t="shared" si="168"/>
        <v>2.3724192201569488E-2</v>
      </c>
      <c r="R746" s="36">
        <f t="shared" si="169"/>
        <v>-1.0156182522809351E-2</v>
      </c>
      <c r="S746" s="36">
        <f t="shared" si="170"/>
        <v>1.1962757109159335E-2</v>
      </c>
      <c r="T746" s="36">
        <f t="shared" si="171"/>
        <v>9.2430687450816788E-3</v>
      </c>
      <c r="U746" s="36">
        <f t="shared" si="172"/>
        <v>-1.150721861961663E-2</v>
      </c>
      <c r="V746" s="36">
        <f t="shared" si="173"/>
        <v>-3.4740169208886756E-3</v>
      </c>
      <c r="W746" s="36">
        <f t="shared" si="174"/>
        <v>-3.6808438779950938E-4</v>
      </c>
      <c r="X746" s="36">
        <f t="shared" si="175"/>
        <v>8.8474999350566103E-3</v>
      </c>
      <c r="Y746" s="36">
        <f t="shared" si="176"/>
        <v>2.2527553612393354E-2</v>
      </c>
      <c r="Z746" s="36">
        <f t="shared" si="177"/>
        <v>-7.7524284755812252E-4</v>
      </c>
      <c r="AA746" s="46">
        <f t="shared" si="178"/>
        <v>-4.8765349762571204E-3</v>
      </c>
      <c r="AB746" s="41">
        <f t="shared" si="165"/>
        <v>995123.46502374287</v>
      </c>
      <c r="AC746" s="41">
        <f t="shared" si="166"/>
        <v>-4876.5349762571277</v>
      </c>
      <c r="AD746" s="98">
        <v>3362.7589336008532</v>
      </c>
      <c r="AE746">
        <f t="shared" si="179"/>
        <v>1125584.4051874233</v>
      </c>
    </row>
    <row r="747" spans="2:31">
      <c r="B747" s="112">
        <v>44539</v>
      </c>
      <c r="C747">
        <v>57.696624999999997</v>
      </c>
      <c r="D747">
        <v>329.47042800000003</v>
      </c>
      <c r="E747">
        <v>44.617370999999999</v>
      </c>
      <c r="F747">
        <v>48.703758000000001</v>
      </c>
      <c r="G747">
        <v>75.172996999999995</v>
      </c>
      <c r="H747">
        <v>150.12217699999999</v>
      </c>
      <c r="I747">
        <v>254.15837099999999</v>
      </c>
      <c r="J747">
        <v>75.449828999999994</v>
      </c>
      <c r="K747">
        <v>458.59567299999998</v>
      </c>
      <c r="L747">
        <v>172.36811800000001</v>
      </c>
      <c r="M747">
        <v>350.37844799999999</v>
      </c>
      <c r="O747" s="33">
        <v>742</v>
      </c>
      <c r="P747" s="36">
        <f t="shared" si="167"/>
        <v>2.5586713803921989E-3</v>
      </c>
      <c r="Q747" s="36">
        <f t="shared" si="168"/>
        <v>-2.2410782500361347E-3</v>
      </c>
      <c r="R747" s="36">
        <f t="shared" si="169"/>
        <v>1.3813390812818691E-2</v>
      </c>
      <c r="S747" s="36">
        <f t="shared" si="170"/>
        <v>-1.5111434139757148E-3</v>
      </c>
      <c r="T747" s="36">
        <f t="shared" si="171"/>
        <v>4.8436059663835053E-3</v>
      </c>
      <c r="U747" s="36">
        <f t="shared" si="172"/>
        <v>-1.5566655217587673E-3</v>
      </c>
      <c r="V747" s="36">
        <f t="shared" si="173"/>
        <v>-1.7517013459460877E-2</v>
      </c>
      <c r="W747" s="36">
        <f t="shared" si="174"/>
        <v>1.8383131034697372E-3</v>
      </c>
      <c r="X747" s="36">
        <f t="shared" si="175"/>
        <v>9.4675496142348665E-3</v>
      </c>
      <c r="Y747" s="36">
        <f t="shared" si="176"/>
        <v>-2.9745101224794503E-3</v>
      </c>
      <c r="Z747" s="36">
        <f t="shared" si="177"/>
        <v>2.3790583457727306E-3</v>
      </c>
      <c r="AA747" s="46">
        <f t="shared" si="178"/>
        <v>-1.2030715848766679E-2</v>
      </c>
      <c r="AB747" s="41">
        <f t="shared" si="165"/>
        <v>987969.28415123327</v>
      </c>
      <c r="AC747" s="41">
        <f t="shared" si="166"/>
        <v>-12030.715848766733</v>
      </c>
      <c r="AD747" s="98">
        <v>3477.5990585684776</v>
      </c>
      <c r="AE747">
        <f t="shared" si="179"/>
        <v>1113553.6893386566</v>
      </c>
    </row>
    <row r="748" spans="2:31">
      <c r="B748" s="112">
        <v>44540</v>
      </c>
      <c r="C748">
        <v>58.065227999999998</v>
      </c>
      <c r="D748">
        <v>329.40051299999999</v>
      </c>
      <c r="E748">
        <v>45.432403999999998</v>
      </c>
      <c r="F748">
        <v>49.02599</v>
      </c>
      <c r="G748">
        <v>76.511275999999995</v>
      </c>
      <c r="H748">
        <v>149.52340699999999</v>
      </c>
      <c r="I748">
        <v>255.574219</v>
      </c>
      <c r="J748">
        <v>76.308884000000006</v>
      </c>
      <c r="K748">
        <v>463.352936</v>
      </c>
      <c r="L748">
        <v>177.196732</v>
      </c>
      <c r="M748">
        <v>346.93194599999998</v>
      </c>
      <c r="O748" s="33">
        <v>743</v>
      </c>
      <c r="P748" s="36">
        <f t="shared" si="167"/>
        <v>6.368319721678159E-3</v>
      </c>
      <c r="Q748" s="36">
        <f t="shared" si="168"/>
        <v>-2.1222669239699663E-4</v>
      </c>
      <c r="R748" s="36">
        <f t="shared" si="169"/>
        <v>1.8102327444601666E-2</v>
      </c>
      <c r="S748" s="36">
        <f t="shared" si="170"/>
        <v>6.5943722213910195E-3</v>
      </c>
      <c r="T748" s="36">
        <f t="shared" si="171"/>
        <v>1.7646044639734459E-2</v>
      </c>
      <c r="U748" s="36">
        <f t="shared" si="172"/>
        <v>-3.9965267565827941E-3</v>
      </c>
      <c r="V748" s="36">
        <f t="shared" si="173"/>
        <v>5.5552721916839343E-3</v>
      </c>
      <c r="W748" s="36">
        <f t="shared" si="174"/>
        <v>1.1321447827177835E-2</v>
      </c>
      <c r="X748" s="36">
        <f t="shared" si="175"/>
        <v>1.032010933373027E-2</v>
      </c>
      <c r="Y748" s="36">
        <f t="shared" si="176"/>
        <v>2.7628184829566079E-2</v>
      </c>
      <c r="Z748" s="36">
        <f t="shared" si="177"/>
        <v>-9.8852106461477796E-3</v>
      </c>
      <c r="AA748" s="46">
        <f t="shared" si="178"/>
        <v>2.1720847203056982E-2</v>
      </c>
      <c r="AB748" s="41">
        <f t="shared" si="165"/>
        <v>1021720.847203057</v>
      </c>
      <c r="AC748" s="41">
        <f t="shared" si="166"/>
        <v>21720.847203057026</v>
      </c>
      <c r="AD748" s="98">
        <v>3505.824679452111</v>
      </c>
      <c r="AE748">
        <f t="shared" si="179"/>
        <v>1135274.5365417136</v>
      </c>
    </row>
    <row r="749" spans="2:31">
      <c r="B749" s="112">
        <v>44543</v>
      </c>
      <c r="C749">
        <v>56.793526</v>
      </c>
      <c r="D749">
        <v>334.135468</v>
      </c>
      <c r="E749">
        <v>46.250660000000003</v>
      </c>
      <c r="F749">
        <v>48.878684999999997</v>
      </c>
      <c r="G749">
        <v>74.207520000000002</v>
      </c>
      <c r="H749">
        <v>147.74580399999999</v>
      </c>
      <c r="I749">
        <v>258.80908199999999</v>
      </c>
      <c r="J749">
        <v>77.103294000000005</v>
      </c>
      <c r="K749">
        <v>463.265717</v>
      </c>
      <c r="L749">
        <v>173.53327899999999</v>
      </c>
      <c r="M749">
        <v>340.21328699999998</v>
      </c>
      <c r="O749" s="33">
        <v>744</v>
      </c>
      <c r="P749" s="36">
        <f t="shared" si="167"/>
        <v>-2.2144658966175734E-2</v>
      </c>
      <c r="Q749" s="36">
        <f t="shared" si="168"/>
        <v>1.4272128441163693E-2</v>
      </c>
      <c r="R749" s="36">
        <f t="shared" si="169"/>
        <v>1.7850139180655422E-2</v>
      </c>
      <c r="S749" s="36">
        <f t="shared" si="170"/>
        <v>-3.0091537744027213E-3</v>
      </c>
      <c r="T749" s="36">
        <f t="shared" si="171"/>
        <v>-3.0572635916282977E-2</v>
      </c>
      <c r="U749" s="36">
        <f t="shared" si="172"/>
        <v>-1.195969257727782E-2</v>
      </c>
      <c r="V749" s="36">
        <f t="shared" si="173"/>
        <v>1.2577801962750398E-2</v>
      </c>
      <c r="W749" s="36">
        <f t="shared" si="174"/>
        <v>1.0356636755182809E-2</v>
      </c>
      <c r="X749" s="36">
        <f t="shared" si="175"/>
        <v>-1.8825220056858157E-4</v>
      </c>
      <c r="Y749" s="36">
        <f t="shared" si="176"/>
        <v>-2.0891204770956139E-2</v>
      </c>
      <c r="Z749" s="36">
        <f t="shared" si="177"/>
        <v>-1.9555904038681359E-2</v>
      </c>
      <c r="AA749" s="46">
        <f t="shared" si="178"/>
        <v>-8.9729218033775121E-3</v>
      </c>
      <c r="AB749" s="41">
        <f t="shared" si="165"/>
        <v>991027.07819662243</v>
      </c>
      <c r="AC749" s="41">
        <f t="shared" si="166"/>
        <v>-8972.9218033775687</v>
      </c>
      <c r="AD749" s="98">
        <v>3541.6489601940848</v>
      </c>
      <c r="AE749">
        <f t="shared" si="179"/>
        <v>1126301.6147383361</v>
      </c>
    </row>
    <row r="750" spans="2:31">
      <c r="B750" s="112">
        <v>44544</v>
      </c>
      <c r="C750">
        <v>56.710590000000003</v>
      </c>
      <c r="D750">
        <v>333.38626099999999</v>
      </c>
      <c r="E750">
        <v>46.691994000000001</v>
      </c>
      <c r="F750">
        <v>48.823436999999998</v>
      </c>
      <c r="G750">
        <v>74.217094000000003</v>
      </c>
      <c r="H750">
        <v>148.877838</v>
      </c>
      <c r="I750">
        <v>256.36184700000001</v>
      </c>
      <c r="J750">
        <v>76.826164000000006</v>
      </c>
      <c r="K750">
        <v>464.544647</v>
      </c>
      <c r="L750">
        <v>172.141006</v>
      </c>
      <c r="M750">
        <v>337.434753</v>
      </c>
      <c r="O750" s="33">
        <v>745</v>
      </c>
      <c r="P750" s="36">
        <f t="shared" si="167"/>
        <v>-1.4613745771112855E-3</v>
      </c>
      <c r="Q750" s="36">
        <f t="shared" si="168"/>
        <v>-2.2447428511990571E-3</v>
      </c>
      <c r="R750" s="36">
        <f t="shared" si="169"/>
        <v>9.4969811618528799E-3</v>
      </c>
      <c r="S750" s="36">
        <f t="shared" si="170"/>
        <v>-1.1309479212481049E-3</v>
      </c>
      <c r="T750" s="36">
        <f t="shared" si="171"/>
        <v>1.2900825213908065E-4</v>
      </c>
      <c r="U750" s="36">
        <f t="shared" si="172"/>
        <v>7.6328339063020546E-3</v>
      </c>
      <c r="V750" s="36">
        <f t="shared" si="173"/>
        <v>-9.5007434245171288E-3</v>
      </c>
      <c r="W750" s="36">
        <f t="shared" si="174"/>
        <v>-3.6007441723609713E-3</v>
      </c>
      <c r="X750" s="36">
        <f t="shared" si="175"/>
        <v>2.756879766930594E-3</v>
      </c>
      <c r="Y750" s="36">
        <f t="shared" si="176"/>
        <v>-8.0554475073857743E-3</v>
      </c>
      <c r="Z750" s="36">
        <f t="shared" si="177"/>
        <v>-8.2005684579074395E-3</v>
      </c>
      <c r="AA750" s="46">
        <f t="shared" si="178"/>
        <v>1.5008340520957933E-3</v>
      </c>
      <c r="AB750" s="41">
        <f t="shared" si="165"/>
        <v>1001500.8340520958</v>
      </c>
      <c r="AC750" s="41">
        <f t="shared" si="166"/>
        <v>1500.8340520957718</v>
      </c>
      <c r="AD750" s="98">
        <v>3579.020611712127</v>
      </c>
      <c r="AE750">
        <f t="shared" si="179"/>
        <v>1127802.448790432</v>
      </c>
    </row>
    <row r="751" spans="2:31">
      <c r="B751" s="112">
        <v>44545</v>
      </c>
      <c r="C751">
        <v>56.461781000000002</v>
      </c>
      <c r="D751">
        <v>341.29788200000002</v>
      </c>
      <c r="E751">
        <v>46.959381</v>
      </c>
      <c r="F751">
        <v>48.519618999999999</v>
      </c>
      <c r="G751">
        <v>74.886215000000007</v>
      </c>
      <c r="H751">
        <v>147.76452599999999</v>
      </c>
      <c r="I751">
        <v>257.243225</v>
      </c>
      <c r="J751">
        <v>78.073181000000005</v>
      </c>
      <c r="K751">
        <v>479.000519</v>
      </c>
      <c r="L751">
        <v>177.048599</v>
      </c>
      <c r="M751">
        <v>332.97183200000001</v>
      </c>
      <c r="O751" s="33">
        <v>746</v>
      </c>
      <c r="P751" s="36">
        <f t="shared" si="167"/>
        <v>-4.3969989965899313E-3</v>
      </c>
      <c r="Q751" s="36">
        <f t="shared" si="168"/>
        <v>2.3453889499916076E-2</v>
      </c>
      <c r="R751" s="36">
        <f t="shared" si="169"/>
        <v>5.7102787132219095E-3</v>
      </c>
      <c r="S751" s="36">
        <f t="shared" si="170"/>
        <v>-6.2422323485197872E-3</v>
      </c>
      <c r="T751" s="36">
        <f t="shared" si="171"/>
        <v>8.9753271918468578E-3</v>
      </c>
      <c r="U751" s="36">
        <f t="shared" si="172"/>
        <v>-7.5061242916158975E-3</v>
      </c>
      <c r="V751" s="36">
        <f t="shared" si="173"/>
        <v>3.4321267963727505E-3</v>
      </c>
      <c r="W751" s="36">
        <f t="shared" si="174"/>
        <v>1.6101345567247453E-2</v>
      </c>
      <c r="X751" s="36">
        <f t="shared" si="175"/>
        <v>3.0644008875930918E-2</v>
      </c>
      <c r="Y751" s="36">
        <f t="shared" si="176"/>
        <v>2.8110322223031951E-2</v>
      </c>
      <c r="Z751" s="36">
        <f t="shared" si="177"/>
        <v>-1.3314269364522008E-2</v>
      </c>
      <c r="AA751" s="46">
        <f t="shared" si="178"/>
        <v>1.7771225306263377E-2</v>
      </c>
      <c r="AB751" s="41">
        <f t="shared" si="165"/>
        <v>1017771.2253062634</v>
      </c>
      <c r="AC751" s="41">
        <f t="shared" si="166"/>
        <v>17771.225306263426</v>
      </c>
      <c r="AD751" s="98">
        <v>3614.011971078231</v>
      </c>
      <c r="AE751">
        <f t="shared" si="179"/>
        <v>1145573.6740966954</v>
      </c>
    </row>
    <row r="752" spans="2:31">
      <c r="B752" s="112">
        <v>44546</v>
      </c>
      <c r="C752">
        <v>56.553932000000003</v>
      </c>
      <c r="D752">
        <v>334.54504400000002</v>
      </c>
      <c r="E752">
        <v>46.176563000000002</v>
      </c>
      <c r="F752">
        <v>49.072018</v>
      </c>
      <c r="G752">
        <v>75.239898999999994</v>
      </c>
      <c r="H752">
        <v>150.07539399999999</v>
      </c>
      <c r="I752">
        <v>262.04397599999999</v>
      </c>
      <c r="J752">
        <v>78.230232000000001</v>
      </c>
      <c r="K752">
        <v>477.52777099999997</v>
      </c>
      <c r="L752">
        <v>170.09698499999999</v>
      </c>
      <c r="M752">
        <v>337.18310500000001</v>
      </c>
      <c r="O752" s="33">
        <v>747</v>
      </c>
      <c r="P752" s="36">
        <f t="shared" si="167"/>
        <v>1.6307647490071495E-3</v>
      </c>
      <c r="Q752" s="36">
        <f t="shared" si="168"/>
        <v>-1.9984119019317143E-2</v>
      </c>
      <c r="R752" s="36">
        <f t="shared" si="169"/>
        <v>-1.6810619003884877E-2</v>
      </c>
      <c r="S752" s="36">
        <f t="shared" si="170"/>
        <v>1.1320742566752164E-2</v>
      </c>
      <c r="T752" s="36">
        <f t="shared" si="171"/>
        <v>4.7118338699656953E-3</v>
      </c>
      <c r="U752" s="36">
        <f t="shared" si="172"/>
        <v>1.5517828314005909E-2</v>
      </c>
      <c r="V752" s="36">
        <f t="shared" si="173"/>
        <v>1.8490298885985568E-2</v>
      </c>
      <c r="W752" s="36">
        <f t="shared" si="174"/>
        <v>2.0095665198601614E-3</v>
      </c>
      <c r="X752" s="36">
        <f t="shared" si="175"/>
        <v>-3.0793635257250389E-3</v>
      </c>
      <c r="Y752" s="36">
        <f t="shared" si="176"/>
        <v>-4.0055491130679542E-2</v>
      </c>
      <c r="Z752" s="36">
        <f t="shared" si="177"/>
        <v>1.2568223262457694E-2</v>
      </c>
      <c r="AA752" s="46">
        <f t="shared" si="178"/>
        <v>9.5371002410069433E-3</v>
      </c>
      <c r="AB752" s="41">
        <f t="shared" si="165"/>
        <v>1009537.1002410069</v>
      </c>
      <c r="AC752" s="41">
        <f t="shared" si="166"/>
        <v>9537.1002410069341</v>
      </c>
      <c r="AD752" s="98">
        <v>3651.4315833206056</v>
      </c>
      <c r="AE752">
        <f t="shared" si="179"/>
        <v>1155110.7743377024</v>
      </c>
    </row>
    <row r="753" spans="2:31">
      <c r="B753" s="112">
        <v>44547</v>
      </c>
      <c r="C753">
        <v>55.319091999999998</v>
      </c>
      <c r="D753">
        <v>333.436218</v>
      </c>
      <c r="E753">
        <v>44.697906000000003</v>
      </c>
      <c r="F753">
        <v>48.519618999999999</v>
      </c>
      <c r="G753">
        <v>73.136909000000003</v>
      </c>
      <c r="H753">
        <v>146.66052199999999</v>
      </c>
      <c r="I753">
        <v>261.47198500000002</v>
      </c>
      <c r="J753">
        <v>77.426590000000004</v>
      </c>
      <c r="K753">
        <v>471.96630900000002</v>
      </c>
      <c r="L753">
        <v>168.99105800000001</v>
      </c>
      <c r="M753">
        <v>335.963257</v>
      </c>
      <c r="O753" s="33">
        <v>748</v>
      </c>
      <c r="P753" s="36">
        <f t="shared" si="167"/>
        <v>-2.2076638464870794E-2</v>
      </c>
      <c r="Q753" s="36">
        <f t="shared" si="168"/>
        <v>-3.3199344997593789E-3</v>
      </c>
      <c r="R753" s="36">
        <f t="shared" si="169"/>
        <v>-3.254572011342699E-2</v>
      </c>
      <c r="S753" s="36">
        <f t="shared" si="170"/>
        <v>-1.1320742566752034E-2</v>
      </c>
      <c r="T753" s="36">
        <f t="shared" si="171"/>
        <v>-2.8348511649114609E-2</v>
      </c>
      <c r="U753" s="36">
        <f t="shared" si="172"/>
        <v>-2.3017252576437677E-2</v>
      </c>
      <c r="V753" s="36">
        <f t="shared" si="173"/>
        <v>-2.1851911697782318E-3</v>
      </c>
      <c r="W753" s="36">
        <f t="shared" si="174"/>
        <v>-1.0325909655817473E-2</v>
      </c>
      <c r="X753" s="36">
        <f t="shared" si="175"/>
        <v>-1.1714713591261772E-2</v>
      </c>
      <c r="Y753" s="36">
        <f t="shared" si="176"/>
        <v>-6.5229720963830189E-3</v>
      </c>
      <c r="Z753" s="36">
        <f t="shared" si="177"/>
        <v>-3.6243212595618171E-3</v>
      </c>
      <c r="AA753" s="46">
        <f t="shared" si="178"/>
        <v>-2.9830883868187295E-2</v>
      </c>
      <c r="AB753" s="41">
        <f t="shared" si="165"/>
        <v>970169.11613181268</v>
      </c>
      <c r="AC753" s="41">
        <f t="shared" si="166"/>
        <v>-29830.883868187317</v>
      </c>
      <c r="AD753" s="98">
        <v>3670.3894092091359</v>
      </c>
      <c r="AE753">
        <f t="shared" si="179"/>
        <v>1125279.8904695152</v>
      </c>
    </row>
    <row r="754" spans="2:31">
      <c r="B754" s="112">
        <v>44550</v>
      </c>
      <c r="C754">
        <v>54.517364999999998</v>
      </c>
      <c r="D754">
        <v>325.10507200000001</v>
      </c>
      <c r="E754">
        <v>44.842875999999997</v>
      </c>
      <c r="F754">
        <v>48.363098000000001</v>
      </c>
      <c r="G754">
        <v>71.894226000000003</v>
      </c>
      <c r="H754">
        <v>144.02221700000001</v>
      </c>
      <c r="I754">
        <v>261.096924</v>
      </c>
      <c r="J754">
        <v>77.629822000000004</v>
      </c>
      <c r="K754">
        <v>468.68182400000001</v>
      </c>
      <c r="L754">
        <v>167.618515</v>
      </c>
      <c r="M754">
        <v>327.86019900000002</v>
      </c>
      <c r="O754" s="33">
        <v>749</v>
      </c>
      <c r="P754" s="36">
        <f t="shared" si="167"/>
        <v>-1.4598818295606657E-2</v>
      </c>
      <c r="Q754" s="36">
        <f t="shared" si="168"/>
        <v>-2.5303168148591175E-2</v>
      </c>
      <c r="R754" s="36">
        <f t="shared" si="169"/>
        <v>3.2380804239458888E-3</v>
      </c>
      <c r="S754" s="36">
        <f t="shared" si="170"/>
        <v>-3.2311467106619922E-3</v>
      </c>
      <c r="T754" s="36">
        <f t="shared" si="171"/>
        <v>-1.7137194889960131E-2</v>
      </c>
      <c r="U754" s="36">
        <f t="shared" si="172"/>
        <v>-1.8152969514453346E-2</v>
      </c>
      <c r="V754" s="36">
        <f t="shared" si="173"/>
        <v>-1.4354511259365439E-3</v>
      </c>
      <c r="W754" s="36">
        <f t="shared" si="174"/>
        <v>2.6213958359796864E-3</v>
      </c>
      <c r="X754" s="36">
        <f t="shared" si="175"/>
        <v>-6.9834792270937664E-3</v>
      </c>
      <c r="Y754" s="36">
        <f t="shared" si="176"/>
        <v>-8.1551489737676525E-3</v>
      </c>
      <c r="Z754" s="36">
        <f t="shared" si="177"/>
        <v>-2.4414504852420596E-2</v>
      </c>
      <c r="AA754" s="46">
        <f t="shared" si="178"/>
        <v>-6.1466650005797228E-3</v>
      </c>
      <c r="AB754" s="41">
        <f t="shared" si="165"/>
        <v>993853.33499942033</v>
      </c>
      <c r="AC754" s="41">
        <f t="shared" si="166"/>
        <v>-6146.6650005796691</v>
      </c>
      <c r="AD754" s="98">
        <v>3712.7913632483687</v>
      </c>
      <c r="AE754">
        <f t="shared" si="179"/>
        <v>1119133.2254689354</v>
      </c>
    </row>
    <row r="755" spans="2:31">
      <c r="B755" s="112">
        <v>44551</v>
      </c>
      <c r="C755">
        <v>55.752209000000001</v>
      </c>
      <c r="D755">
        <v>333.84579500000001</v>
      </c>
      <c r="E755">
        <v>44.978167999999997</v>
      </c>
      <c r="F755">
        <v>48.142139</v>
      </c>
      <c r="G755">
        <v>73.117783000000003</v>
      </c>
      <c r="H755">
        <v>146.033691</v>
      </c>
      <c r="I755">
        <v>260.52499399999999</v>
      </c>
      <c r="J755">
        <v>77.010909999999996</v>
      </c>
      <c r="K755">
        <v>472.05355800000001</v>
      </c>
      <c r="L755">
        <v>170.817825</v>
      </c>
      <c r="M755">
        <v>338.65460200000001</v>
      </c>
      <c r="O755" s="33">
        <v>750</v>
      </c>
      <c r="P755" s="36">
        <f t="shared" si="167"/>
        <v>2.2397758101021556E-2</v>
      </c>
      <c r="Q755" s="36">
        <f t="shared" si="168"/>
        <v>2.6530766205954081E-2</v>
      </c>
      <c r="R755" s="36">
        <f t="shared" si="169"/>
        <v>3.0124811801351863E-3</v>
      </c>
      <c r="S755" s="36">
        <f t="shared" si="170"/>
        <v>-4.5792206305264394E-3</v>
      </c>
      <c r="T755" s="36">
        <f t="shared" si="171"/>
        <v>1.68756511425769E-2</v>
      </c>
      <c r="U755" s="36">
        <f t="shared" si="172"/>
        <v>1.3869782963693048E-2</v>
      </c>
      <c r="V755" s="36">
        <f t="shared" si="173"/>
        <v>-2.1928918607680087E-3</v>
      </c>
      <c r="W755" s="36">
        <f t="shared" si="174"/>
        <v>-8.0045573584371574E-3</v>
      </c>
      <c r="X755" s="36">
        <f t="shared" si="175"/>
        <v>7.1683249137118833E-3</v>
      </c>
      <c r="Y755" s="36">
        <f t="shared" si="176"/>
        <v>1.89069844289977E-2</v>
      </c>
      <c r="Z755" s="36">
        <f t="shared" si="177"/>
        <v>3.2393419855505021E-2</v>
      </c>
      <c r="AA755" s="46">
        <f t="shared" si="178"/>
        <v>3.1248784270939828E-3</v>
      </c>
      <c r="AB755" s="41">
        <f t="shared" si="165"/>
        <v>1003124.878427094</v>
      </c>
      <c r="AC755" s="41">
        <f t="shared" si="166"/>
        <v>3124.878427093965</v>
      </c>
      <c r="AD755" s="98">
        <v>3716.4161524513038</v>
      </c>
      <c r="AE755">
        <f t="shared" si="179"/>
        <v>1122258.1038960293</v>
      </c>
    </row>
    <row r="756" spans="2:31">
      <c r="B756" s="112">
        <v>44552</v>
      </c>
      <c r="C756">
        <v>56.203758000000001</v>
      </c>
      <c r="D756">
        <v>330.099762</v>
      </c>
      <c r="E756">
        <v>45.036160000000002</v>
      </c>
      <c r="F756">
        <v>48.298648999999997</v>
      </c>
      <c r="G756">
        <v>73.605309000000005</v>
      </c>
      <c r="H756">
        <v>146.604401</v>
      </c>
      <c r="I756">
        <v>263.71298200000001</v>
      </c>
      <c r="J756">
        <v>77.454300000000003</v>
      </c>
      <c r="K756">
        <v>478.758331</v>
      </c>
      <c r="L756">
        <v>173.43452500000001</v>
      </c>
      <c r="M756">
        <v>335.93420400000002</v>
      </c>
      <c r="O756" s="33">
        <v>751</v>
      </c>
      <c r="P756" s="36">
        <f t="shared" si="167"/>
        <v>8.0665901178297028E-3</v>
      </c>
      <c r="Q756" s="36">
        <f t="shared" si="168"/>
        <v>-1.1284276882294405E-2</v>
      </c>
      <c r="R756" s="36">
        <f t="shared" si="169"/>
        <v>1.2885061592290718E-3</v>
      </c>
      <c r="S756" s="36">
        <f t="shared" si="170"/>
        <v>3.2457249809944239E-3</v>
      </c>
      <c r="T756" s="36">
        <f t="shared" si="171"/>
        <v>6.6455496211821488E-3</v>
      </c>
      <c r="U756" s="36">
        <f t="shared" si="172"/>
        <v>3.9004541045407517E-3</v>
      </c>
      <c r="V756" s="36">
        <f t="shared" si="173"/>
        <v>1.2162519485220926E-2</v>
      </c>
      <c r="W756" s="36">
        <f t="shared" si="174"/>
        <v>5.740984883308169E-3</v>
      </c>
      <c r="X756" s="36">
        <f t="shared" si="175"/>
        <v>1.4103492422763434E-2</v>
      </c>
      <c r="Y756" s="36">
        <f t="shared" si="176"/>
        <v>1.5202512904632738E-2</v>
      </c>
      <c r="Z756" s="36">
        <f t="shared" si="177"/>
        <v>-8.0653954609056621E-3</v>
      </c>
      <c r="AA756" s="46">
        <f t="shared" si="178"/>
        <v>2.4640471632263055E-2</v>
      </c>
      <c r="AB756" s="41">
        <f t="shared" si="165"/>
        <v>1024640.471632263</v>
      </c>
      <c r="AC756" s="41">
        <f t="shared" si="166"/>
        <v>24640.471632263041</v>
      </c>
      <c r="AD756" s="98">
        <v>3743.5696228476008</v>
      </c>
      <c r="AE756">
        <f t="shared" si="179"/>
        <v>1146898.5755282925</v>
      </c>
    </row>
    <row r="757" spans="2:31">
      <c r="B757" s="112">
        <v>44553</v>
      </c>
      <c r="C757">
        <v>56.231403</v>
      </c>
      <c r="D757">
        <v>334.88467400000002</v>
      </c>
      <c r="E757">
        <v>44.936301999999998</v>
      </c>
      <c r="F757">
        <v>48.630099999999999</v>
      </c>
      <c r="G757">
        <v>75.077408000000005</v>
      </c>
      <c r="H757">
        <v>147.12832599999999</v>
      </c>
      <c r="I757">
        <v>262.65759300000002</v>
      </c>
      <c r="J757">
        <v>77.380402000000004</v>
      </c>
      <c r="K757">
        <v>479.96939099999997</v>
      </c>
      <c r="L757">
        <v>174.06651299999999</v>
      </c>
      <c r="M757">
        <v>338.08343500000001</v>
      </c>
      <c r="O757" s="33">
        <v>752</v>
      </c>
      <c r="P757" s="36">
        <f t="shared" si="167"/>
        <v>4.9175009509859003E-4</v>
      </c>
      <c r="Q757" s="36">
        <f t="shared" si="168"/>
        <v>1.4391297973453055E-2</v>
      </c>
      <c r="R757" s="36">
        <f t="shared" si="169"/>
        <v>-2.2197467710137206E-3</v>
      </c>
      <c r="S757" s="36">
        <f t="shared" si="170"/>
        <v>6.8390915045627252E-3</v>
      </c>
      <c r="T757" s="36">
        <f t="shared" si="171"/>
        <v>1.9802531661556197E-2</v>
      </c>
      <c r="U757" s="36">
        <f t="shared" si="172"/>
        <v>3.5673624861394886E-3</v>
      </c>
      <c r="V757" s="36">
        <f t="shared" si="173"/>
        <v>-4.0100661564386603E-3</v>
      </c>
      <c r="W757" s="36">
        <f t="shared" si="174"/>
        <v>-9.5454061210384843E-4</v>
      </c>
      <c r="X757" s="36">
        <f t="shared" si="175"/>
        <v>2.5263912085935021E-3</v>
      </c>
      <c r="Y757" s="36">
        <f t="shared" si="176"/>
        <v>3.6373341525218843E-3</v>
      </c>
      <c r="Z757" s="36">
        <f t="shared" si="177"/>
        <v>6.3773947741020695E-3</v>
      </c>
      <c r="AA757" s="46">
        <f t="shared" si="178"/>
        <v>3.5416489601940611E-3</v>
      </c>
      <c r="AB757" s="41">
        <f t="shared" si="165"/>
        <v>1003541.6489601941</v>
      </c>
      <c r="AC757" s="41">
        <f t="shared" si="166"/>
        <v>3541.6489601940848</v>
      </c>
      <c r="AD757" s="98">
        <v>3774.9761004345492</v>
      </c>
      <c r="AE757">
        <f t="shared" si="179"/>
        <v>1150440.2244884865</v>
      </c>
    </row>
    <row r="758" spans="2:31">
      <c r="B758" s="112">
        <v>44557</v>
      </c>
      <c r="C758">
        <v>57.033123000000003</v>
      </c>
      <c r="D758">
        <v>345.81308000000001</v>
      </c>
      <c r="E758">
        <v>45.345424999999999</v>
      </c>
      <c r="F758">
        <v>49.02599</v>
      </c>
      <c r="G758">
        <v>76.291411999999994</v>
      </c>
      <c r="H758">
        <v>147.970337</v>
      </c>
      <c r="I758">
        <v>269.27255200000002</v>
      </c>
      <c r="J758">
        <v>77.343459999999993</v>
      </c>
      <c r="K758">
        <v>483.96121199999999</v>
      </c>
      <c r="L758">
        <v>178.065674</v>
      </c>
      <c r="M758">
        <v>339.56466699999999</v>
      </c>
      <c r="O758" s="33">
        <v>753</v>
      </c>
      <c r="P758" s="36">
        <f t="shared" si="167"/>
        <v>1.4156831234866815E-2</v>
      </c>
      <c r="Q758" s="36">
        <f t="shared" si="168"/>
        <v>3.2112182027690422E-2</v>
      </c>
      <c r="R758" s="36">
        <f t="shared" si="169"/>
        <v>9.0633135666011305E-3</v>
      </c>
      <c r="S758" s="36">
        <f t="shared" si="170"/>
        <v>8.1078848998018347E-3</v>
      </c>
      <c r="T758" s="36">
        <f t="shared" si="171"/>
        <v>1.6040688307273447E-2</v>
      </c>
      <c r="U758" s="36">
        <f t="shared" si="172"/>
        <v>5.7066560485969269E-3</v>
      </c>
      <c r="V758" s="36">
        <f t="shared" si="173"/>
        <v>2.4872814940761677E-2</v>
      </c>
      <c r="W758" s="36">
        <f t="shared" si="174"/>
        <v>-4.7752169865037612E-4</v>
      </c>
      <c r="X758" s="36">
        <f t="shared" si="175"/>
        <v>8.2824298907193446E-3</v>
      </c>
      <c r="Y758" s="36">
        <f t="shared" si="176"/>
        <v>2.2714952508079773E-2</v>
      </c>
      <c r="Z758" s="36">
        <f t="shared" si="177"/>
        <v>4.3716918993741156E-3</v>
      </c>
      <c r="AA758" s="46">
        <f t="shared" si="178"/>
        <v>3.3226763471077017E-2</v>
      </c>
      <c r="AB758" s="41">
        <f t="shared" si="165"/>
        <v>1033226.763471077</v>
      </c>
      <c r="AC758" s="41">
        <f t="shared" si="166"/>
        <v>33226.763471076963</v>
      </c>
      <c r="AD758" s="98">
        <v>3796.7919002319686</v>
      </c>
      <c r="AE758">
        <f t="shared" si="179"/>
        <v>1183666.9879595635</v>
      </c>
    </row>
    <row r="759" spans="2:31">
      <c r="B759" s="112">
        <v>44558</v>
      </c>
      <c r="C759">
        <v>56.848820000000003</v>
      </c>
      <c r="D759">
        <v>345.85305799999998</v>
      </c>
      <c r="E759">
        <v>45.996158999999999</v>
      </c>
      <c r="F759">
        <v>49.283783</v>
      </c>
      <c r="G759">
        <v>76.903205999999997</v>
      </c>
      <c r="H759">
        <v>148.41940299999999</v>
      </c>
      <c r="I759">
        <v>271.84509300000002</v>
      </c>
      <c r="J759">
        <v>77.962356999999997</v>
      </c>
      <c r="K759">
        <v>487.29424999999998</v>
      </c>
      <c r="L759">
        <v>177.03869599999999</v>
      </c>
      <c r="M759">
        <v>338.615906</v>
      </c>
      <c r="O759" s="33">
        <v>754</v>
      </c>
      <c r="P759" s="36">
        <f t="shared" si="167"/>
        <v>-3.2367407167266989E-3</v>
      </c>
      <c r="Q759" s="36">
        <f t="shared" si="168"/>
        <v>1.1559912462991364E-4</v>
      </c>
      <c r="R759" s="36">
        <f t="shared" si="169"/>
        <v>1.4248603559230404E-2</v>
      </c>
      <c r="S759" s="36">
        <f t="shared" si="170"/>
        <v>5.2445160438253438E-3</v>
      </c>
      <c r="T759" s="36">
        <f t="shared" si="171"/>
        <v>7.9871898953619534E-3</v>
      </c>
      <c r="U759" s="36">
        <f t="shared" si="172"/>
        <v>3.030242164415223E-3</v>
      </c>
      <c r="V759" s="36">
        <f t="shared" si="173"/>
        <v>9.5083219159651233E-3</v>
      </c>
      <c r="W759" s="36">
        <f t="shared" si="174"/>
        <v>7.9700849343061399E-3</v>
      </c>
      <c r="X759" s="36">
        <f t="shared" si="175"/>
        <v>6.8633870577979317E-3</v>
      </c>
      <c r="Y759" s="36">
        <f t="shared" si="176"/>
        <v>-5.7841071525205527E-3</v>
      </c>
      <c r="Z759" s="36">
        <f t="shared" si="177"/>
        <v>-2.7979616542479508E-3</v>
      </c>
      <c r="AA759" s="46">
        <f t="shared" si="178"/>
        <v>1.2361649055434848E-2</v>
      </c>
      <c r="AB759" s="41">
        <f t="shared" si="165"/>
        <v>1012361.6490554349</v>
      </c>
      <c r="AC759" s="41">
        <f t="shared" si="166"/>
        <v>12361.649055434857</v>
      </c>
      <c r="AD759" s="98">
        <v>3819.7066644728184</v>
      </c>
      <c r="AE759">
        <f t="shared" si="179"/>
        <v>1196028.6370149984</v>
      </c>
    </row>
    <row r="760" spans="2:31">
      <c r="B760" s="112">
        <v>44559</v>
      </c>
      <c r="C760">
        <v>56.351204000000003</v>
      </c>
      <c r="D760">
        <v>342.57653800000003</v>
      </c>
      <c r="E760">
        <v>45.973610000000001</v>
      </c>
      <c r="F760">
        <v>49.366638000000002</v>
      </c>
      <c r="G760">
        <v>77.037032999999994</v>
      </c>
      <c r="H760">
        <v>148.344559</v>
      </c>
      <c r="I760">
        <v>272.21255500000001</v>
      </c>
      <c r="J760">
        <v>78.608963000000003</v>
      </c>
      <c r="K760">
        <v>489.852081</v>
      </c>
      <c r="L760">
        <v>177.12760900000001</v>
      </c>
      <c r="M760">
        <v>334.68539399999997</v>
      </c>
      <c r="O760" s="33">
        <v>755</v>
      </c>
      <c r="P760" s="36">
        <f t="shared" si="167"/>
        <v>-8.7918568875461518E-3</v>
      </c>
      <c r="Q760" s="36">
        <f t="shared" si="168"/>
        <v>-9.5188956409949458E-3</v>
      </c>
      <c r="R760" s="36">
        <f t="shared" si="169"/>
        <v>-4.9035679217211984E-4</v>
      </c>
      <c r="S760" s="36">
        <f t="shared" si="170"/>
        <v>1.6797702157228969E-3</v>
      </c>
      <c r="T760" s="36">
        <f t="shared" si="171"/>
        <v>1.7386881374617156E-3</v>
      </c>
      <c r="U760" s="36">
        <f t="shared" si="172"/>
        <v>-5.044008786133931E-4</v>
      </c>
      <c r="V760" s="36">
        <f t="shared" si="173"/>
        <v>1.3508202934998433E-3</v>
      </c>
      <c r="W760" s="36">
        <f t="shared" si="174"/>
        <v>8.2596183773727821E-3</v>
      </c>
      <c r="X760" s="36">
        <f t="shared" si="175"/>
        <v>5.2353199537437016E-3</v>
      </c>
      <c r="Y760" s="36">
        <f t="shared" si="176"/>
        <v>5.0209746445504036E-4</v>
      </c>
      <c r="Z760" s="36">
        <f t="shared" si="177"/>
        <v>-1.1675476193046168E-2</v>
      </c>
      <c r="AA760" s="46">
        <f t="shared" si="178"/>
        <v>6.1061598424069115E-3</v>
      </c>
      <c r="AB760" s="41">
        <f t="shared" si="165"/>
        <v>1006106.1598424069</v>
      </c>
      <c r="AC760" s="41">
        <f t="shared" si="166"/>
        <v>6106.1598424068652</v>
      </c>
      <c r="AD760" s="98">
        <v>3940.3848640669603</v>
      </c>
      <c r="AE760">
        <f t="shared" si="179"/>
        <v>1202134.7968574052</v>
      </c>
    </row>
    <row r="761" spans="2:31">
      <c r="B761" s="112">
        <v>44560</v>
      </c>
      <c r="C761">
        <v>56.019447</v>
      </c>
      <c r="D761">
        <v>343.99499500000002</v>
      </c>
      <c r="E761">
        <v>46.121791999999999</v>
      </c>
      <c r="F761">
        <v>49.329815000000004</v>
      </c>
      <c r="G761">
        <v>76.597305000000006</v>
      </c>
      <c r="H761">
        <v>148.26971399999999</v>
      </c>
      <c r="I761">
        <v>274.34216300000003</v>
      </c>
      <c r="J761">
        <v>78.682861000000003</v>
      </c>
      <c r="K761">
        <v>488.73785400000003</v>
      </c>
      <c r="L761">
        <v>175.962402</v>
      </c>
      <c r="M761">
        <v>332.13150000000002</v>
      </c>
      <c r="O761" s="33">
        <v>756</v>
      </c>
      <c r="P761" s="36">
        <f t="shared" si="167"/>
        <v>-5.9047084083874149E-3</v>
      </c>
      <c r="Q761" s="36">
        <f t="shared" si="168"/>
        <v>4.1320064989223883E-3</v>
      </c>
      <c r="R761" s="36">
        <f t="shared" si="169"/>
        <v>3.2180135958632013E-3</v>
      </c>
      <c r="S761" s="36">
        <f t="shared" si="170"/>
        <v>-7.4618693153172299E-4</v>
      </c>
      <c r="T761" s="36">
        <f t="shared" si="171"/>
        <v>-5.7243609271934023E-3</v>
      </c>
      <c r="U761" s="36">
        <f t="shared" si="172"/>
        <v>-5.04662171725551E-4</v>
      </c>
      <c r="V761" s="36">
        <f t="shared" si="173"/>
        <v>7.7928840691491473E-3</v>
      </c>
      <c r="W761" s="36">
        <f t="shared" si="174"/>
        <v>9.3962932793088892E-4</v>
      </c>
      <c r="X761" s="36">
        <f t="shared" si="175"/>
        <v>-2.277210180998955E-3</v>
      </c>
      <c r="Y761" s="36">
        <f t="shared" si="176"/>
        <v>-6.6000803959384109E-3</v>
      </c>
      <c r="Z761" s="36">
        <f t="shared" si="177"/>
        <v>-7.6599933521519694E-3</v>
      </c>
      <c r="AA761" s="46">
        <f t="shared" si="178"/>
        <v>6.0007838209018491E-3</v>
      </c>
      <c r="AB761" s="41">
        <f t="shared" si="165"/>
        <v>1006000.7838209019</v>
      </c>
      <c r="AC761" s="41">
        <f t="shared" si="166"/>
        <v>6000.783820901881</v>
      </c>
      <c r="AD761" s="98">
        <v>3950.4743064361392</v>
      </c>
      <c r="AE761">
        <f t="shared" si="179"/>
        <v>1208135.580678307</v>
      </c>
    </row>
    <row r="762" spans="2:31">
      <c r="B762" s="112">
        <v>44561</v>
      </c>
      <c r="C762">
        <v>56.38805</v>
      </c>
      <c r="D762">
        <v>335.99349999999998</v>
      </c>
      <c r="E762">
        <v>46.611462000000003</v>
      </c>
      <c r="F762">
        <v>49.523159</v>
      </c>
      <c r="G762">
        <v>77.218650999999994</v>
      </c>
      <c r="H762">
        <v>148.148087</v>
      </c>
      <c r="I762">
        <v>275.62365699999998</v>
      </c>
      <c r="J762">
        <v>78.812179999999998</v>
      </c>
      <c r="K762">
        <v>486.51910400000003</v>
      </c>
      <c r="L762">
        <v>175.340317</v>
      </c>
      <c r="M762">
        <v>332.96664399999997</v>
      </c>
      <c r="O762" s="33">
        <v>757</v>
      </c>
      <c r="P762" s="36">
        <f t="shared" si="167"/>
        <v>6.5583583130052426E-3</v>
      </c>
      <c r="Q762" s="36">
        <f t="shared" si="168"/>
        <v>-2.353529331096247E-2</v>
      </c>
      <c r="R762" s="36">
        <f t="shared" si="169"/>
        <v>1.0560926745774399E-2</v>
      </c>
      <c r="S762" s="36">
        <f t="shared" si="170"/>
        <v>3.9117537635806636E-3</v>
      </c>
      <c r="T762" s="36">
        <f t="shared" si="171"/>
        <v>8.0791277560323203E-3</v>
      </c>
      <c r="U762" s="36">
        <f t="shared" si="172"/>
        <v>-8.2064576699222055E-4</v>
      </c>
      <c r="V762" s="36">
        <f t="shared" si="173"/>
        <v>4.6602762306513206E-3</v>
      </c>
      <c r="W762" s="36">
        <f t="shared" si="174"/>
        <v>1.642198106573362E-3</v>
      </c>
      <c r="X762" s="36">
        <f t="shared" si="175"/>
        <v>-4.5500907422541068E-3</v>
      </c>
      <c r="Y762" s="36">
        <f t="shared" si="176"/>
        <v>-3.5415931422272521E-3</v>
      </c>
      <c r="Z762" s="36">
        <f t="shared" si="177"/>
        <v>2.5113419619659004E-3</v>
      </c>
      <c r="AA762" s="46">
        <f t="shared" si="178"/>
        <v>7.7670637773096423E-3</v>
      </c>
      <c r="AB762" s="41">
        <f t="shared" si="165"/>
        <v>1007767.0637773096</v>
      </c>
      <c r="AC762" s="41">
        <f t="shared" si="166"/>
        <v>7767.0637773096096</v>
      </c>
      <c r="AD762" s="98">
        <v>3960.8176262187771</v>
      </c>
      <c r="AE762">
        <f t="shared" si="179"/>
        <v>1215902.6444556166</v>
      </c>
    </row>
    <row r="763" spans="2:31">
      <c r="B763" s="112">
        <v>44564</v>
      </c>
      <c r="C763">
        <v>58.553637999999999</v>
      </c>
      <c r="D763">
        <v>338.18118299999998</v>
      </c>
      <c r="E763">
        <v>46.598579000000001</v>
      </c>
      <c r="F763">
        <v>49.771740000000001</v>
      </c>
      <c r="G763">
        <v>77.103950999999995</v>
      </c>
      <c r="H763">
        <v>151.28227200000001</v>
      </c>
      <c r="I763">
        <v>269.85684199999997</v>
      </c>
      <c r="J763">
        <v>78.636664999999994</v>
      </c>
      <c r="K763">
        <v>486.65475500000002</v>
      </c>
      <c r="L763">
        <v>179.724548</v>
      </c>
      <c r="M763">
        <v>339.97763099999997</v>
      </c>
      <c r="O763" s="33">
        <v>758</v>
      </c>
      <c r="P763" s="36">
        <f t="shared" si="167"/>
        <v>3.7685966419073159E-2</v>
      </c>
      <c r="Q763" s="36">
        <f t="shared" si="168"/>
        <v>6.4899817032638019E-3</v>
      </c>
      <c r="R763" s="36">
        <f t="shared" si="169"/>
        <v>-2.7642944781103383E-4</v>
      </c>
      <c r="S763" s="36">
        <f t="shared" si="170"/>
        <v>5.0069343303186572E-3</v>
      </c>
      <c r="T763" s="36">
        <f t="shared" si="171"/>
        <v>-1.4864967235426081E-3</v>
      </c>
      <c r="U763" s="36">
        <f t="shared" si="172"/>
        <v>2.0935081398537513E-2</v>
      </c>
      <c r="V763" s="36">
        <f t="shared" si="173"/>
        <v>-2.1144770056901949E-2</v>
      </c>
      <c r="W763" s="36">
        <f t="shared" si="174"/>
        <v>-2.2294869511607514E-3</v>
      </c>
      <c r="X763" s="36">
        <f t="shared" si="175"/>
        <v>2.7878060970092496E-4</v>
      </c>
      <c r="Y763" s="36">
        <f t="shared" si="176"/>
        <v>2.4696635838517736E-2</v>
      </c>
      <c r="Z763" s="36">
        <f t="shared" si="177"/>
        <v>2.0837507474292506E-2</v>
      </c>
      <c r="AA763" s="46">
        <f t="shared" si="178"/>
        <v>-1.4164795939801061E-2</v>
      </c>
      <c r="AB763" s="41">
        <f t="shared" si="165"/>
        <v>985835.20406019897</v>
      </c>
      <c r="AC763" s="41">
        <f t="shared" si="166"/>
        <v>-14164.795939801028</v>
      </c>
      <c r="AD763" s="98">
        <v>3962.3893686035881</v>
      </c>
      <c r="AE763">
        <f t="shared" si="179"/>
        <v>1201737.8485158156</v>
      </c>
    </row>
    <row r="764" spans="2:31">
      <c r="B764" s="112">
        <v>44565</v>
      </c>
      <c r="C764">
        <v>60.756084000000001</v>
      </c>
      <c r="D764">
        <v>336.17330900000002</v>
      </c>
      <c r="E764">
        <v>45.744888000000003</v>
      </c>
      <c r="F764">
        <v>49.532367999999998</v>
      </c>
      <c r="G764">
        <v>78.901061999999996</v>
      </c>
      <c r="H764">
        <v>157.017349</v>
      </c>
      <c r="I764">
        <v>266.45510899999999</v>
      </c>
      <c r="J764">
        <v>78.488883999999999</v>
      </c>
      <c r="K764">
        <v>475.628784</v>
      </c>
      <c r="L764">
        <v>177.44354200000001</v>
      </c>
      <c r="M764">
        <v>360.54470800000001</v>
      </c>
      <c r="O764" s="33">
        <v>759</v>
      </c>
      <c r="P764" s="36">
        <f t="shared" si="167"/>
        <v>3.6924002313470802E-2</v>
      </c>
      <c r="Q764" s="36">
        <f t="shared" si="168"/>
        <v>-5.9549686622106792E-3</v>
      </c>
      <c r="R764" s="36">
        <f t="shared" si="169"/>
        <v>-1.8489999330940397E-2</v>
      </c>
      <c r="S764" s="36">
        <f t="shared" si="170"/>
        <v>-4.8209982133663306E-3</v>
      </c>
      <c r="T764" s="36">
        <f t="shared" si="171"/>
        <v>2.3040163444804765E-2</v>
      </c>
      <c r="U764" s="36">
        <f t="shared" si="172"/>
        <v>3.7208859681843273E-2</v>
      </c>
      <c r="V764" s="36">
        <f t="shared" si="173"/>
        <v>-1.2685820681870576E-2</v>
      </c>
      <c r="W764" s="36">
        <f t="shared" si="174"/>
        <v>-1.8810568302342074E-3</v>
      </c>
      <c r="X764" s="36">
        <f t="shared" si="175"/>
        <v>-2.2917265275460681E-2</v>
      </c>
      <c r="Y764" s="36">
        <f t="shared" si="176"/>
        <v>-1.2772904833359727E-2</v>
      </c>
      <c r="Z764" s="36">
        <f t="shared" si="177"/>
        <v>5.8736141409724232E-2</v>
      </c>
      <c r="AA764" s="46">
        <f t="shared" si="178"/>
        <v>-9.4462307783395871E-3</v>
      </c>
      <c r="AB764" s="41">
        <f t="shared" si="165"/>
        <v>990553.76922166045</v>
      </c>
      <c r="AC764" s="41">
        <f t="shared" si="166"/>
        <v>-9446.2307783395518</v>
      </c>
      <c r="AD764" s="98">
        <v>3995.9723270491231</v>
      </c>
      <c r="AE764">
        <f t="shared" si="179"/>
        <v>1192291.617737476</v>
      </c>
    </row>
    <row r="765" spans="2:31">
      <c r="B765" s="112">
        <v>44566</v>
      </c>
      <c r="C765">
        <v>61.511733999999997</v>
      </c>
      <c r="D765">
        <v>323.82641599999999</v>
      </c>
      <c r="E765">
        <v>46.363410999999999</v>
      </c>
      <c r="F765">
        <v>49.440289</v>
      </c>
      <c r="G765">
        <v>78.184119999999993</v>
      </c>
      <c r="H765">
        <v>154.14672899999999</v>
      </c>
      <c r="I765">
        <v>249.305161</v>
      </c>
      <c r="J765">
        <v>79.024619999999999</v>
      </c>
      <c r="K765">
        <v>474.45642099999998</v>
      </c>
      <c r="L765">
        <v>172.72358700000001</v>
      </c>
      <c r="M765">
        <v>361.28268400000002</v>
      </c>
      <c r="O765" s="33">
        <v>760</v>
      </c>
      <c r="P765" s="36">
        <f t="shared" si="167"/>
        <v>1.2360728006739879E-2</v>
      </c>
      <c r="Q765" s="36">
        <f t="shared" si="168"/>
        <v>-3.7419208440095782E-2</v>
      </c>
      <c r="R765" s="36">
        <f t="shared" si="169"/>
        <v>1.3430544350383523E-2</v>
      </c>
      <c r="S765" s="36">
        <f t="shared" si="170"/>
        <v>-1.8606962641459722E-3</v>
      </c>
      <c r="T765" s="36">
        <f t="shared" si="171"/>
        <v>-9.1281299610433478E-3</v>
      </c>
      <c r="U765" s="36">
        <f t="shared" si="172"/>
        <v>-1.8451367912280796E-2</v>
      </c>
      <c r="V765" s="36">
        <f t="shared" si="173"/>
        <v>-6.6528090607375689E-2</v>
      </c>
      <c r="W765" s="36">
        <f t="shared" si="174"/>
        <v>6.8024398193748548E-3</v>
      </c>
      <c r="X765" s="36">
        <f t="shared" si="175"/>
        <v>-2.4679125385013503E-3</v>
      </c>
      <c r="Y765" s="36">
        <f t="shared" si="176"/>
        <v>-2.6959931372570561E-2</v>
      </c>
      <c r="Z765" s="36">
        <f t="shared" si="177"/>
        <v>2.0447443954077823E-3</v>
      </c>
      <c r="AA765" s="46">
        <f t="shared" si="178"/>
        <v>-6.7359997506311178E-2</v>
      </c>
      <c r="AB765" s="41">
        <f t="shared" si="165"/>
        <v>932640.00249368884</v>
      </c>
      <c r="AC765" s="41">
        <f t="shared" si="166"/>
        <v>-67359.997506311163</v>
      </c>
      <c r="AD765" s="98">
        <v>3996.3206337549491</v>
      </c>
      <c r="AE765">
        <f t="shared" si="179"/>
        <v>1124931.6202311649</v>
      </c>
    </row>
    <row r="766" spans="2:31">
      <c r="B766" s="112">
        <v>44567</v>
      </c>
      <c r="C766">
        <v>62.958523</v>
      </c>
      <c r="D766">
        <v>332.10763500000002</v>
      </c>
      <c r="E766">
        <v>46.234549999999999</v>
      </c>
      <c r="F766">
        <v>48.952331999999998</v>
      </c>
      <c r="G766">
        <v>78.375290000000007</v>
      </c>
      <c r="H766">
        <v>155.784424</v>
      </c>
      <c r="I766">
        <v>249.60673499999999</v>
      </c>
      <c r="J766">
        <v>78.858376000000007</v>
      </c>
      <c r="K766">
        <v>455.03982500000001</v>
      </c>
      <c r="L766">
        <v>169.84025600000001</v>
      </c>
      <c r="M766">
        <v>365.46792599999998</v>
      </c>
      <c r="O766" s="33">
        <v>761</v>
      </c>
      <c r="P766" s="36">
        <f t="shared" si="167"/>
        <v>2.3248191133655248E-2</v>
      </c>
      <c r="Q766" s="36">
        <f t="shared" si="168"/>
        <v>2.5251499042722621E-2</v>
      </c>
      <c r="R766" s="36">
        <f t="shared" si="169"/>
        <v>-2.7832380279779966E-3</v>
      </c>
      <c r="S766" s="36">
        <f t="shared" si="170"/>
        <v>-9.9186503104188757E-3</v>
      </c>
      <c r="T766" s="36">
        <f t="shared" si="171"/>
        <v>2.4421412294840243E-3</v>
      </c>
      <c r="U766" s="36">
        <f t="shared" si="172"/>
        <v>1.0568219597109348E-2</v>
      </c>
      <c r="V766" s="36">
        <f t="shared" si="173"/>
        <v>1.2089270235773734E-3</v>
      </c>
      <c r="W766" s="36">
        <f t="shared" si="174"/>
        <v>-2.1059147045738697E-3</v>
      </c>
      <c r="X766" s="36">
        <f t="shared" si="175"/>
        <v>-4.1784829300198119E-2</v>
      </c>
      <c r="Y766" s="36">
        <f t="shared" si="176"/>
        <v>-1.6834229012587486E-2</v>
      </c>
      <c r="Z766" s="36">
        <f t="shared" si="177"/>
        <v>1.1517811502742647E-2</v>
      </c>
      <c r="AA766" s="46">
        <f t="shared" si="178"/>
        <v>9.3498110084448607E-3</v>
      </c>
      <c r="AB766" s="41">
        <f t="shared" si="165"/>
        <v>1009349.8110084449</v>
      </c>
      <c r="AC766" s="41">
        <f t="shared" si="166"/>
        <v>9349.8110084448708</v>
      </c>
      <c r="AD766" s="98">
        <v>4055.0256718448363</v>
      </c>
      <c r="AE766">
        <f t="shared" si="179"/>
        <v>1134281.4312396096</v>
      </c>
    </row>
    <row r="767" spans="2:31">
      <c r="B767" s="112">
        <v>44568</v>
      </c>
      <c r="C767">
        <v>63.474564000000001</v>
      </c>
      <c r="D767">
        <v>331.438354</v>
      </c>
      <c r="E767">
        <v>46.675888</v>
      </c>
      <c r="F767">
        <v>49.532367999999998</v>
      </c>
      <c r="G767">
        <v>79.522400000000005</v>
      </c>
      <c r="H767">
        <v>157.32794200000001</v>
      </c>
      <c r="I767">
        <v>251.199173</v>
      </c>
      <c r="J767">
        <v>79.135482999999994</v>
      </c>
      <c r="K767">
        <v>444.33358800000002</v>
      </c>
      <c r="L767">
        <v>170.008118</v>
      </c>
      <c r="M767">
        <v>367.69164999999998</v>
      </c>
      <c r="O767" s="33">
        <v>762</v>
      </c>
      <c r="P767" s="36">
        <f t="shared" si="167"/>
        <v>8.1631142264390038E-3</v>
      </c>
      <c r="Q767" s="36">
        <f t="shared" si="168"/>
        <v>-2.0172866329145455E-3</v>
      </c>
      <c r="R767" s="36">
        <f t="shared" si="169"/>
        <v>9.5003603249905529E-3</v>
      </c>
      <c r="S767" s="36">
        <f t="shared" si="170"/>
        <v>1.1779346574564807E-2</v>
      </c>
      <c r="T767" s="36">
        <f t="shared" si="171"/>
        <v>1.4530043873668977E-2</v>
      </c>
      <c r="U767" s="36">
        <f t="shared" si="172"/>
        <v>9.8592752683451263E-3</v>
      </c>
      <c r="V767" s="36">
        <f t="shared" si="173"/>
        <v>6.3595230868617961E-3</v>
      </c>
      <c r="W767" s="36">
        <f t="shared" si="174"/>
        <v>3.507823479975141E-3</v>
      </c>
      <c r="X767" s="36">
        <f t="shared" si="175"/>
        <v>-2.3809337939451593E-2</v>
      </c>
      <c r="Y767" s="36">
        <f t="shared" si="176"/>
        <v>9.8786415644895294E-4</v>
      </c>
      <c r="Z767" s="36">
        <f t="shared" si="177"/>
        <v>6.0661577421596072E-3</v>
      </c>
      <c r="AA767" s="46">
        <f t="shared" si="178"/>
        <v>1.0101089979466699E-2</v>
      </c>
      <c r="AB767" s="41">
        <f t="shared" si="165"/>
        <v>1010101.0899794667</v>
      </c>
      <c r="AC767" s="41">
        <f t="shared" si="166"/>
        <v>10101.089979466749</v>
      </c>
      <c r="AD767" s="98">
        <v>4059.7987763541751</v>
      </c>
      <c r="AE767">
        <f t="shared" si="179"/>
        <v>1144382.5212190764</v>
      </c>
    </row>
    <row r="768" spans="2:31">
      <c r="B768" s="112">
        <v>44571</v>
      </c>
      <c r="C768">
        <v>63.096760000000003</v>
      </c>
      <c r="D768">
        <v>327.72228999999999</v>
      </c>
      <c r="E768">
        <v>46.585692999999999</v>
      </c>
      <c r="F768">
        <v>49.928246000000001</v>
      </c>
      <c r="G768">
        <v>78.356185999999994</v>
      </c>
      <c r="H768">
        <v>157.47851600000001</v>
      </c>
      <c r="I768">
        <v>249.154404</v>
      </c>
      <c r="J768">
        <v>78.313361999999998</v>
      </c>
      <c r="K768">
        <v>450.53448500000002</v>
      </c>
      <c r="L768">
        <v>170.02787799999999</v>
      </c>
      <c r="M768">
        <v>368.86669899999998</v>
      </c>
      <c r="O768" s="33">
        <v>763</v>
      </c>
      <c r="P768" s="36">
        <f t="shared" si="167"/>
        <v>-5.9698375604332428E-3</v>
      </c>
      <c r="Q768" s="36">
        <f t="shared" si="168"/>
        <v>-1.1275258627149383E-2</v>
      </c>
      <c r="R768" s="36">
        <f t="shared" si="169"/>
        <v>-1.9342375960870741E-3</v>
      </c>
      <c r="S768" s="36">
        <f t="shared" si="170"/>
        <v>7.960539848868289E-3</v>
      </c>
      <c r="T768" s="36">
        <f t="shared" si="171"/>
        <v>-1.4773823879857779E-2</v>
      </c>
      <c r="U768" s="36">
        <f t="shared" si="172"/>
        <v>9.5661323112135473E-4</v>
      </c>
      <c r="V768" s="36">
        <f t="shared" si="173"/>
        <v>-8.173341721243229E-3</v>
      </c>
      <c r="W768" s="36">
        <f t="shared" si="174"/>
        <v>-1.0443118482179518E-2</v>
      </c>
      <c r="X768" s="36">
        <f t="shared" si="175"/>
        <v>1.3859017744691251E-2</v>
      </c>
      <c r="Y768" s="36">
        <f t="shared" si="176"/>
        <v>1.1622298965221846E-4</v>
      </c>
      <c r="Z768" s="36">
        <f t="shared" si="177"/>
        <v>3.1906501323424913E-3</v>
      </c>
      <c r="AA768" s="46">
        <f t="shared" si="178"/>
        <v>-2.3396971173472409E-2</v>
      </c>
      <c r="AB768" s="41">
        <f t="shared" si="165"/>
        <v>976603.02882652765</v>
      </c>
      <c r="AC768" s="41">
        <f t="shared" si="166"/>
        <v>-23396.971173472353</v>
      </c>
      <c r="AD768" s="98">
        <v>4063.6350261173211</v>
      </c>
      <c r="AE768">
        <f t="shared" si="179"/>
        <v>1120985.5500456039</v>
      </c>
    </row>
    <row r="769" spans="2:31">
      <c r="B769" s="112">
        <v>44572</v>
      </c>
      <c r="C769">
        <v>65.750739999999993</v>
      </c>
      <c r="D769">
        <v>334.01559400000002</v>
      </c>
      <c r="E769">
        <v>46.453606000000001</v>
      </c>
      <c r="F769">
        <v>49.670459999999999</v>
      </c>
      <c r="G769">
        <v>79.369461000000001</v>
      </c>
      <c r="H769">
        <v>157.63853499999999</v>
      </c>
      <c r="I769">
        <v>245.46052599999999</v>
      </c>
      <c r="J769">
        <v>76.733802999999995</v>
      </c>
      <c r="K769">
        <v>454.410034</v>
      </c>
      <c r="L769">
        <v>172.88159200000001</v>
      </c>
      <c r="M769">
        <v>369.53671300000002</v>
      </c>
      <c r="O769" s="33">
        <v>764</v>
      </c>
      <c r="P769" s="36">
        <f t="shared" si="167"/>
        <v>4.120150458667543E-2</v>
      </c>
      <c r="Q769" s="36">
        <f t="shared" si="168"/>
        <v>1.9021107587971677E-2</v>
      </c>
      <c r="R769" s="36">
        <f t="shared" si="169"/>
        <v>-2.8393827159311257E-3</v>
      </c>
      <c r="S769" s="36">
        <f t="shared" si="170"/>
        <v>-5.1765045148309497E-3</v>
      </c>
      <c r="T769" s="36">
        <f t="shared" si="171"/>
        <v>1.2848753001225817E-2</v>
      </c>
      <c r="U769" s="36">
        <f t="shared" si="172"/>
        <v>1.0156163447635296E-3</v>
      </c>
      <c r="V769" s="36">
        <f t="shared" si="173"/>
        <v>-1.4936656587520148E-2</v>
      </c>
      <c r="W769" s="36">
        <f t="shared" si="174"/>
        <v>-2.0375911412976538E-2</v>
      </c>
      <c r="X769" s="36">
        <f t="shared" si="175"/>
        <v>8.565326630926148E-3</v>
      </c>
      <c r="Y769" s="36">
        <f t="shared" si="176"/>
        <v>1.6644509014951792E-2</v>
      </c>
      <c r="Z769" s="36">
        <f t="shared" si="177"/>
        <v>1.8147645934326031E-3</v>
      </c>
      <c r="AA769" s="46">
        <f t="shared" si="178"/>
        <v>1.6619412128353796E-2</v>
      </c>
      <c r="AB769" s="41">
        <f t="shared" si="165"/>
        <v>1016619.4121283538</v>
      </c>
      <c r="AC769" s="41">
        <f t="shared" si="166"/>
        <v>16619.412128353841</v>
      </c>
      <c r="AD769" s="98">
        <v>4104.2557167586638</v>
      </c>
      <c r="AE769">
        <f t="shared" si="179"/>
        <v>1137604.9621739578</v>
      </c>
    </row>
    <row r="770" spans="2:31">
      <c r="B770" s="112">
        <v>44573</v>
      </c>
      <c r="C770">
        <v>65.557220000000001</v>
      </c>
      <c r="D770">
        <v>332.90679899999998</v>
      </c>
      <c r="E770">
        <v>46.208778000000002</v>
      </c>
      <c r="F770">
        <v>49.348221000000002</v>
      </c>
      <c r="G770">
        <v>80.029037000000002</v>
      </c>
      <c r="H770">
        <v>158.53263899999999</v>
      </c>
      <c r="I770">
        <v>244.424057</v>
      </c>
      <c r="J770">
        <v>76.844643000000005</v>
      </c>
      <c r="K770">
        <v>458.98321499999997</v>
      </c>
      <c r="L770">
        <v>173.325897</v>
      </c>
      <c r="M770">
        <v>365.36108400000001</v>
      </c>
      <c r="O770" s="33">
        <v>765</v>
      </c>
      <c r="P770" s="36">
        <f t="shared" si="167"/>
        <v>-2.9475766756533821E-3</v>
      </c>
      <c r="Q770" s="36">
        <f t="shared" si="168"/>
        <v>-3.3251125865380181E-3</v>
      </c>
      <c r="R770" s="36">
        <f t="shared" si="169"/>
        <v>-5.284314068888735E-3</v>
      </c>
      <c r="S770" s="36">
        <f t="shared" si="170"/>
        <v>-6.508673602285452E-3</v>
      </c>
      <c r="T770" s="36">
        <f t="shared" si="171"/>
        <v>8.2758592181621619E-3</v>
      </c>
      <c r="U770" s="36">
        <f t="shared" si="172"/>
        <v>5.6558374510069561E-3</v>
      </c>
      <c r="V770" s="36">
        <f t="shared" si="173"/>
        <v>-4.2314887322778046E-3</v>
      </c>
      <c r="W770" s="36">
        <f t="shared" si="174"/>
        <v>1.4434319675895239E-3</v>
      </c>
      <c r="X770" s="36">
        <f t="shared" si="175"/>
        <v>1.0013691735107647E-2</v>
      </c>
      <c r="Y770" s="36">
        <f t="shared" si="176"/>
        <v>2.5666992080656784E-3</v>
      </c>
      <c r="Z770" s="36">
        <f t="shared" si="177"/>
        <v>-1.1363958236149139E-2</v>
      </c>
      <c r="AA770" s="46">
        <f t="shared" si="178"/>
        <v>1.5423674325566244E-2</v>
      </c>
      <c r="AB770" s="41">
        <f t="shared" si="165"/>
        <v>1015423.6743255663</v>
      </c>
      <c r="AC770" s="41">
        <f t="shared" si="166"/>
        <v>15423.674325566273</v>
      </c>
      <c r="AD770" s="98">
        <v>4107.2723418634851</v>
      </c>
      <c r="AE770">
        <f t="shared" si="179"/>
        <v>1153028.6364995241</v>
      </c>
    </row>
    <row r="771" spans="2:31">
      <c r="B771" s="112">
        <v>44574</v>
      </c>
      <c r="C771">
        <v>65.087233999999995</v>
      </c>
      <c r="D771">
        <v>326.13397200000003</v>
      </c>
      <c r="E771">
        <v>46.862740000000002</v>
      </c>
      <c r="F771">
        <v>49.421875</v>
      </c>
      <c r="G771">
        <v>80.306252000000001</v>
      </c>
      <c r="H771">
        <v>158.334991</v>
      </c>
      <c r="I771">
        <v>240.70193499999999</v>
      </c>
      <c r="J771">
        <v>77.537436999999997</v>
      </c>
      <c r="K771">
        <v>452.88888500000002</v>
      </c>
      <c r="L771">
        <v>170.02787799999999</v>
      </c>
      <c r="M771">
        <v>369.381348</v>
      </c>
      <c r="O771" s="33">
        <v>766</v>
      </c>
      <c r="P771" s="36">
        <f t="shared" si="167"/>
        <v>-7.1949173972939611E-3</v>
      </c>
      <c r="Q771" s="36">
        <f t="shared" si="168"/>
        <v>-2.0554313920837449E-2</v>
      </c>
      <c r="R771" s="36">
        <f t="shared" si="169"/>
        <v>1.4053123374634578E-2</v>
      </c>
      <c r="S771" s="36">
        <f t="shared" si="170"/>
        <v>1.4914233484727751E-3</v>
      </c>
      <c r="T771" s="36">
        <f t="shared" si="171"/>
        <v>3.4579446353869671E-3</v>
      </c>
      <c r="U771" s="36">
        <f t="shared" si="172"/>
        <v>-1.2475116226484879E-3</v>
      </c>
      <c r="V771" s="36">
        <f t="shared" si="173"/>
        <v>-1.5345271540654933E-2</v>
      </c>
      <c r="W771" s="36">
        <f t="shared" si="174"/>
        <v>8.9751174557471045E-3</v>
      </c>
      <c r="X771" s="36">
        <f t="shared" si="175"/>
        <v>-1.3366832344899318E-2</v>
      </c>
      <c r="Y771" s="36">
        <f t="shared" si="176"/>
        <v>-1.9211208223017605E-2</v>
      </c>
      <c r="Z771" s="36">
        <f t="shared" si="177"/>
        <v>1.0943437990428549E-2</v>
      </c>
      <c r="AA771" s="46">
        <f t="shared" si="178"/>
        <v>-2.4967701474535572E-2</v>
      </c>
      <c r="AB771" s="41">
        <f t="shared" si="165"/>
        <v>975032.29852546437</v>
      </c>
      <c r="AC771" s="41">
        <f t="shared" si="166"/>
        <v>-24967.701474535628</v>
      </c>
      <c r="AD771" s="98">
        <v>4145.6164450269425</v>
      </c>
      <c r="AE771">
        <f t="shared" si="179"/>
        <v>1128060.9350249884</v>
      </c>
    </row>
    <row r="772" spans="2:31">
      <c r="B772" s="112">
        <v>44575</v>
      </c>
      <c r="C772">
        <v>66.229934999999998</v>
      </c>
      <c r="D772">
        <v>331.54821800000002</v>
      </c>
      <c r="E772">
        <v>46.730659000000003</v>
      </c>
      <c r="F772">
        <v>49.983494</v>
      </c>
      <c r="G772">
        <v>81.223929999999996</v>
      </c>
      <c r="H772">
        <v>148.60318000000001</v>
      </c>
      <c r="I772">
        <v>236.160034</v>
      </c>
      <c r="J772">
        <v>77.149474999999995</v>
      </c>
      <c r="K772">
        <v>454.10964999999999</v>
      </c>
      <c r="L772">
        <v>170.89683500000001</v>
      </c>
      <c r="M772">
        <v>368.57531699999998</v>
      </c>
      <c r="O772" s="33">
        <v>767</v>
      </c>
      <c r="P772" s="36">
        <f t="shared" si="167"/>
        <v>1.7404119393606737E-2</v>
      </c>
      <c r="Q772" s="36">
        <f t="shared" si="168"/>
        <v>1.6464999043294005E-2</v>
      </c>
      <c r="R772" s="36">
        <f t="shared" si="169"/>
        <v>-2.8224445119656551E-3</v>
      </c>
      <c r="S772" s="36">
        <f t="shared" si="170"/>
        <v>1.1299690980566884E-2</v>
      </c>
      <c r="T772" s="36">
        <f t="shared" si="171"/>
        <v>1.1362432229992822E-2</v>
      </c>
      <c r="U772" s="36">
        <f t="shared" si="172"/>
        <v>-6.3433452999902287E-2</v>
      </c>
      <c r="V772" s="36">
        <f t="shared" si="173"/>
        <v>-1.9049698427188975E-2</v>
      </c>
      <c r="W772" s="36">
        <f t="shared" si="174"/>
        <v>-5.0161039282837173E-3</v>
      </c>
      <c r="X772" s="36">
        <f t="shared" si="175"/>
        <v>2.6918802843728775E-3</v>
      </c>
      <c r="Y772" s="36">
        <f t="shared" si="176"/>
        <v>5.0976585069937783E-3</v>
      </c>
      <c r="Z772" s="36">
        <f t="shared" si="177"/>
        <v>-2.1844949947918309E-3</v>
      </c>
      <c r="AA772" s="46">
        <f t="shared" si="178"/>
        <v>-2.9702028852862824E-2</v>
      </c>
      <c r="AB772" s="41">
        <f t="shared" si="165"/>
        <v>970297.97114713723</v>
      </c>
      <c r="AC772" s="41">
        <f t="shared" si="166"/>
        <v>-29702.028852862772</v>
      </c>
      <c r="AD772" s="98">
        <v>4160.0721505004913</v>
      </c>
      <c r="AE772">
        <f t="shared" si="179"/>
        <v>1098358.9061721256</v>
      </c>
    </row>
    <row r="773" spans="2:31">
      <c r="B773" s="112">
        <v>44579</v>
      </c>
      <c r="C773">
        <v>67.344986000000006</v>
      </c>
      <c r="D773">
        <v>317.81280500000003</v>
      </c>
      <c r="E773">
        <v>45.912399000000001</v>
      </c>
      <c r="F773">
        <v>42.765391999999999</v>
      </c>
      <c r="G773">
        <v>80.076828000000006</v>
      </c>
      <c r="H773">
        <v>142.372559</v>
      </c>
      <c r="I773">
        <v>235.79252600000001</v>
      </c>
      <c r="J773">
        <v>75.736168000000006</v>
      </c>
      <c r="K773">
        <v>446.64920000000001</v>
      </c>
      <c r="L773">
        <v>167.66790800000001</v>
      </c>
      <c r="M773">
        <v>372.79940800000003</v>
      </c>
      <c r="O773" s="33">
        <v>768</v>
      </c>
      <c r="P773" s="36">
        <f t="shared" si="167"/>
        <v>1.669590209793359E-2</v>
      </c>
      <c r="Q773" s="36">
        <f t="shared" si="168"/>
        <v>-4.2310707117725985E-2</v>
      </c>
      <c r="R773" s="36">
        <f t="shared" si="169"/>
        <v>-1.766524759592784E-2</v>
      </c>
      <c r="S773" s="36">
        <f t="shared" si="170"/>
        <v>-0.15596365356143829</v>
      </c>
      <c r="T773" s="36">
        <f t="shared" si="171"/>
        <v>-1.4223384351465394E-2</v>
      </c>
      <c r="U773" s="36">
        <f t="shared" si="172"/>
        <v>-4.2832255029053211E-2</v>
      </c>
      <c r="V773" s="36">
        <f t="shared" si="173"/>
        <v>-1.5573941341978164E-3</v>
      </c>
      <c r="W773" s="36">
        <f t="shared" si="174"/>
        <v>-1.8488946804663967E-2</v>
      </c>
      <c r="X773" s="36">
        <f t="shared" si="175"/>
        <v>-1.6565189669283744E-2</v>
      </c>
      <c r="Y773" s="36">
        <f t="shared" si="176"/>
        <v>-1.9074785365196814E-2</v>
      </c>
      <c r="Z773" s="36">
        <f t="shared" si="177"/>
        <v>1.1395416022643741E-2</v>
      </c>
      <c r="AA773" s="46">
        <f t="shared" si="178"/>
        <v>5.1941158249038312E-2</v>
      </c>
      <c r="AB773" s="41">
        <f t="shared" ref="AB773:AB836" si="180">(P773*$AH$12+Q773*$AI$12+R773*$AJ$12+S773*$AK$12+T773*$AL$12+U773*$AM$12+V773*$AN$12+W773*$AO$12+X773*$AP$12+Y773*$AQ$12+Z773*$AR$12)+$AS$12</f>
        <v>1051941.1582490383</v>
      </c>
      <c r="AC773" s="41">
        <f t="shared" ref="AC773:AC836" si="181">AB773-$AS$12</f>
        <v>51941.158249038272</v>
      </c>
      <c r="AD773" s="98">
        <v>4160.3712465312565</v>
      </c>
      <c r="AE773">
        <f t="shared" si="179"/>
        <v>1150300.0644211639</v>
      </c>
    </row>
    <row r="774" spans="2:31">
      <c r="B774" s="112">
        <v>44580</v>
      </c>
      <c r="C774">
        <v>67.372619999999998</v>
      </c>
      <c r="D774">
        <v>319.25125100000002</v>
      </c>
      <c r="E774">
        <v>46.369853999999997</v>
      </c>
      <c r="F774">
        <v>46.070621000000003</v>
      </c>
      <c r="G774">
        <v>77.983376000000007</v>
      </c>
      <c r="H774">
        <v>140.170151</v>
      </c>
      <c r="I774">
        <v>234.633499</v>
      </c>
      <c r="J774">
        <v>75.883972</v>
      </c>
      <c r="K774">
        <v>448.13162199999999</v>
      </c>
      <c r="L774">
        <v>164.14269999999999</v>
      </c>
      <c r="M774">
        <v>365.02127100000001</v>
      </c>
      <c r="O774" s="33">
        <v>769</v>
      </c>
      <c r="P774" s="36">
        <f t="shared" ref="P774:P837" si="182">LN(C774/C773)</f>
        <v>4.1025076392116132E-4</v>
      </c>
      <c r="Q774" s="36">
        <f t="shared" ref="Q774:Q837" si="183">LN(D774/D773)</f>
        <v>4.5158675363264084E-3</v>
      </c>
      <c r="R774" s="36">
        <f t="shared" ref="R774:R837" si="184">LN(E774/E773)</f>
        <v>9.9143385042435514E-3</v>
      </c>
      <c r="S774" s="36">
        <f t="shared" ref="S774:S837" si="185">LN(F774/F773)</f>
        <v>7.4446280979608731E-2</v>
      </c>
      <c r="T774" s="36">
        <f t="shared" ref="T774:T837" si="186">LN(G774/G773)</f>
        <v>-2.6490848063422508E-2</v>
      </c>
      <c r="U774" s="36">
        <f t="shared" ref="U774:U837" si="187">LN(H774/H773)</f>
        <v>-1.5590227818746345E-2</v>
      </c>
      <c r="V774" s="36">
        <f t="shared" ref="V774:V837" si="188">LN(I774/I773)</f>
        <v>-4.9275732361596884E-3</v>
      </c>
      <c r="W774" s="36">
        <f t="shared" ref="W774:W837" si="189">LN(J774/J773)</f>
        <v>1.9496624501094506E-3</v>
      </c>
      <c r="X774" s="36">
        <f t="shared" ref="X774:X837" si="190">LN(K774/K773)</f>
        <v>3.3134893369863353E-3</v>
      </c>
      <c r="Y774" s="36">
        <f t="shared" ref="Y774:Y837" si="191">LN(L774/L773)</f>
        <v>-2.1249113543989024E-2</v>
      </c>
      <c r="Z774" s="36">
        <f t="shared" ref="Z774:Z837" si="192">LN(M774/M773)</f>
        <v>-2.1084866230544085E-2</v>
      </c>
      <c r="AA774" s="46">
        <f t="shared" ref="AA774:AA837" si="193">P774*$AH$8+Q774*$AI$8+R774*$AJ$8+S774*$AK$8+T774*$AL$8+U774*$AM$8+V774*$AN$8+W774*$AO$8+X774*$AP$8+Y774*$AQ$8+Z774*$AR$8</f>
        <v>-5.1179539594590893E-2</v>
      </c>
      <c r="AB774" s="41">
        <f t="shared" si="180"/>
        <v>948820.4604054091</v>
      </c>
      <c r="AC774" s="41">
        <f t="shared" si="181"/>
        <v>-51179.539594590897</v>
      </c>
      <c r="AD774" s="98">
        <v>4208.9308685248252</v>
      </c>
      <c r="AE774">
        <f t="shared" si="179"/>
        <v>1099120.524826573</v>
      </c>
    </row>
    <row r="775" spans="2:31">
      <c r="B775" s="112">
        <v>44581</v>
      </c>
      <c r="C775">
        <v>67.520058000000006</v>
      </c>
      <c r="D775">
        <v>316.22448700000001</v>
      </c>
      <c r="E775">
        <v>45.493609999999997</v>
      </c>
      <c r="F775">
        <v>45.481392</v>
      </c>
      <c r="G775">
        <v>75.689194000000001</v>
      </c>
      <c r="H775">
        <v>138.974884</v>
      </c>
      <c r="I775">
        <v>231.750046</v>
      </c>
      <c r="J775">
        <v>75.782355999999993</v>
      </c>
      <c r="K775">
        <v>448.59667999999999</v>
      </c>
      <c r="L775">
        <v>162.444275</v>
      </c>
      <c r="M775">
        <v>356.35940599999998</v>
      </c>
      <c r="O775" s="33">
        <v>770</v>
      </c>
      <c r="P775" s="36">
        <f t="shared" si="182"/>
        <v>2.1860053621667167E-3</v>
      </c>
      <c r="Q775" s="36">
        <f t="shared" si="183"/>
        <v>-9.5260501944339632E-3</v>
      </c>
      <c r="R775" s="36">
        <f t="shared" si="184"/>
        <v>-1.9077673277057141E-2</v>
      </c>
      <c r="S775" s="36">
        <f t="shared" si="185"/>
        <v>-1.2872183070601069E-2</v>
      </c>
      <c r="T775" s="36">
        <f t="shared" si="186"/>
        <v>-2.9860273203681047E-2</v>
      </c>
      <c r="U775" s="36">
        <f t="shared" si="187"/>
        <v>-8.5638227810212464E-3</v>
      </c>
      <c r="V775" s="36">
        <f t="shared" si="188"/>
        <v>-1.2365315076232833E-2</v>
      </c>
      <c r="W775" s="36">
        <f t="shared" si="189"/>
        <v>-1.3399944014603302E-3</v>
      </c>
      <c r="X775" s="36">
        <f t="shared" si="190"/>
        <v>1.0372328846033666E-3</v>
      </c>
      <c r="Y775" s="36">
        <f t="shared" si="191"/>
        <v>-1.0401151557457798E-2</v>
      </c>
      <c r="Z775" s="36">
        <f t="shared" si="192"/>
        <v>-2.4015839599488324E-2</v>
      </c>
      <c r="AA775" s="46">
        <f t="shared" si="193"/>
        <v>-8.9150352742938914E-3</v>
      </c>
      <c r="AB775" s="41">
        <f t="shared" si="180"/>
        <v>991084.96472570614</v>
      </c>
      <c r="AC775" s="41">
        <f t="shared" si="181"/>
        <v>-8915.0352742938558</v>
      </c>
      <c r="AD775" s="98">
        <v>4229.4446675146464</v>
      </c>
      <c r="AE775">
        <f t="shared" ref="AE775:AE838" si="194">AE774+AC775</f>
        <v>1090205.489552279</v>
      </c>
    </row>
    <row r="776" spans="2:31">
      <c r="B776" s="112">
        <v>44582</v>
      </c>
      <c r="C776">
        <v>66.506377999999998</v>
      </c>
      <c r="D776">
        <v>302.84869400000002</v>
      </c>
      <c r="E776">
        <v>45.161799999999999</v>
      </c>
      <c r="F776">
        <v>45.398529000000003</v>
      </c>
      <c r="G776">
        <v>74.054580999999999</v>
      </c>
      <c r="H776">
        <v>136.54664600000001</v>
      </c>
      <c r="I776">
        <v>230.638138</v>
      </c>
      <c r="J776">
        <v>76.355063999999999</v>
      </c>
      <c r="K776">
        <v>446.82360799999998</v>
      </c>
      <c r="L776">
        <v>160.37068199999999</v>
      </c>
      <c r="M776">
        <v>353.73751800000002</v>
      </c>
      <c r="O776" s="33">
        <v>771</v>
      </c>
      <c r="P776" s="36">
        <f t="shared" si="182"/>
        <v>-1.5126856454876009E-2</v>
      </c>
      <c r="Q776" s="36">
        <f t="shared" si="183"/>
        <v>-4.3219042217859896E-2</v>
      </c>
      <c r="R776" s="36">
        <f t="shared" si="184"/>
        <v>-7.320279765100416E-3</v>
      </c>
      <c r="S776" s="36">
        <f t="shared" si="185"/>
        <v>-1.8235716327880066E-3</v>
      </c>
      <c r="T776" s="36">
        <f t="shared" si="186"/>
        <v>-2.1833000159733381E-2</v>
      </c>
      <c r="U776" s="36">
        <f t="shared" si="187"/>
        <v>-1.7626940969979212E-2</v>
      </c>
      <c r="V776" s="36">
        <f t="shared" si="188"/>
        <v>-4.8094228257900429E-3</v>
      </c>
      <c r="W776" s="36">
        <f t="shared" si="189"/>
        <v>7.5288604902953912E-3</v>
      </c>
      <c r="X776" s="36">
        <f t="shared" si="190"/>
        <v>-3.9603174982370962E-3</v>
      </c>
      <c r="Y776" s="36">
        <f t="shared" si="191"/>
        <v>-1.284712170391978E-2</v>
      </c>
      <c r="Z776" s="36">
        <f t="shared" si="192"/>
        <v>-7.3846254680399979E-3</v>
      </c>
      <c r="AA776" s="46">
        <f t="shared" si="193"/>
        <v>-2.607497236783389E-2</v>
      </c>
      <c r="AB776" s="41">
        <f t="shared" si="180"/>
        <v>973925.02763216617</v>
      </c>
      <c r="AC776" s="41">
        <f t="shared" si="181"/>
        <v>-26074.972367833834</v>
      </c>
      <c r="AD776" s="98">
        <v>4234.1184738811571</v>
      </c>
      <c r="AE776">
        <f t="shared" si="194"/>
        <v>1064130.5171844452</v>
      </c>
    </row>
    <row r="777" spans="2:31">
      <c r="B777" s="112">
        <v>44585</v>
      </c>
      <c r="C777">
        <v>67.077727999999993</v>
      </c>
      <c r="D777">
        <v>308.38278200000002</v>
      </c>
      <c r="E777">
        <v>45.165028</v>
      </c>
      <c r="F777">
        <v>49.29298</v>
      </c>
      <c r="G777">
        <v>73.748703000000006</v>
      </c>
      <c r="H777">
        <v>136.424271</v>
      </c>
      <c r="I777">
        <v>234.06811500000001</v>
      </c>
      <c r="J777">
        <v>75.736168000000006</v>
      </c>
      <c r="K777">
        <v>447.88940400000001</v>
      </c>
      <c r="L777">
        <v>159.59059099999999</v>
      </c>
      <c r="M777">
        <v>353.49478099999999</v>
      </c>
      <c r="O777" s="33">
        <v>772</v>
      </c>
      <c r="P777" s="36">
        <f t="shared" si="182"/>
        <v>8.5542135382472503E-3</v>
      </c>
      <c r="Q777" s="36">
        <f t="shared" si="183"/>
        <v>1.8108488988025504E-2</v>
      </c>
      <c r="R777" s="36">
        <f t="shared" si="184"/>
        <v>7.1473781883927149E-5</v>
      </c>
      <c r="S777" s="36">
        <f t="shared" si="185"/>
        <v>8.2301973759273145E-2</v>
      </c>
      <c r="T777" s="36">
        <f t="shared" si="186"/>
        <v>-4.1389937813975999E-3</v>
      </c>
      <c r="U777" s="36">
        <f t="shared" si="187"/>
        <v>-8.966157240722347E-4</v>
      </c>
      <c r="V777" s="36">
        <f t="shared" si="188"/>
        <v>1.4762182632984929E-2</v>
      </c>
      <c r="W777" s="36">
        <f t="shared" si="189"/>
        <v>-8.1385285389446102E-3</v>
      </c>
      <c r="X777" s="36">
        <f t="shared" si="190"/>
        <v>2.3824321091241358E-3</v>
      </c>
      <c r="Y777" s="36">
        <f t="shared" si="191"/>
        <v>-4.8761685335960633E-3</v>
      </c>
      <c r="Z777" s="36">
        <f t="shared" si="192"/>
        <v>-6.8644209229348687E-4</v>
      </c>
      <c r="AA777" s="46">
        <f t="shared" si="193"/>
        <v>-2.8129374344045853E-2</v>
      </c>
      <c r="AB777" s="41">
        <f t="shared" si="180"/>
        <v>971870.62565595412</v>
      </c>
      <c r="AC777" s="41">
        <f t="shared" si="181"/>
        <v>-28129.374344045878</v>
      </c>
      <c r="AD777" s="98">
        <v>4234.7227566485526</v>
      </c>
      <c r="AE777">
        <f t="shared" si="194"/>
        <v>1036001.1428403993</v>
      </c>
    </row>
    <row r="778" spans="2:31">
      <c r="B778" s="112">
        <v>44586</v>
      </c>
      <c r="C778">
        <v>69.049805000000006</v>
      </c>
      <c r="D778">
        <v>299.83187900000001</v>
      </c>
      <c r="E778">
        <v>44.182479999999998</v>
      </c>
      <c r="F778">
        <v>48.538029000000002</v>
      </c>
      <c r="G778">
        <v>73.442802</v>
      </c>
      <c r="H778">
        <v>137.911362</v>
      </c>
      <c r="I778">
        <v>236.075211</v>
      </c>
      <c r="J778">
        <v>75.569907999999998</v>
      </c>
      <c r="K778">
        <v>442.62835699999999</v>
      </c>
      <c r="L778">
        <v>157.77371199999999</v>
      </c>
      <c r="M778">
        <v>357.56350700000002</v>
      </c>
      <c r="O778" s="33">
        <v>773</v>
      </c>
      <c r="P778" s="36">
        <f t="shared" si="182"/>
        <v>2.897598943531993E-2</v>
      </c>
      <c r="Q778" s="36">
        <f t="shared" si="183"/>
        <v>-2.8119895801595948E-2</v>
      </c>
      <c r="R778" s="36">
        <f t="shared" si="184"/>
        <v>-2.1994740136889228E-2</v>
      </c>
      <c r="S778" s="36">
        <f t="shared" si="185"/>
        <v>-1.5434083612608427E-2</v>
      </c>
      <c r="T778" s="36">
        <f t="shared" si="186"/>
        <v>-4.1565094454317272E-3</v>
      </c>
      <c r="U778" s="36">
        <f t="shared" si="187"/>
        <v>1.0841504980933234E-2</v>
      </c>
      <c r="V778" s="36">
        <f t="shared" si="188"/>
        <v>8.538282189596888E-3</v>
      </c>
      <c r="W778" s="36">
        <f t="shared" si="189"/>
        <v>-2.19766543831274E-3</v>
      </c>
      <c r="X778" s="36">
        <f t="shared" si="190"/>
        <v>-1.1815841165584175E-2</v>
      </c>
      <c r="Y778" s="36">
        <f t="shared" si="191"/>
        <v>-1.1449925730813658E-2</v>
      </c>
      <c r="Z778" s="36">
        <f t="shared" si="192"/>
        <v>1.1444266878663283E-2</v>
      </c>
      <c r="AA778" s="46">
        <f t="shared" si="193"/>
        <v>1.8909579631431805E-2</v>
      </c>
      <c r="AB778" s="41">
        <f t="shared" si="180"/>
        <v>1018909.5796314318</v>
      </c>
      <c r="AC778" s="41">
        <f t="shared" si="181"/>
        <v>18909.579631431843</v>
      </c>
      <c r="AD778" s="98">
        <v>4251.0698614998255</v>
      </c>
      <c r="AE778">
        <f t="shared" si="194"/>
        <v>1054910.7224718311</v>
      </c>
    </row>
    <row r="779" spans="2:31">
      <c r="B779" s="112">
        <v>44587</v>
      </c>
      <c r="C779">
        <v>68.349441999999996</v>
      </c>
      <c r="D779">
        <v>294.31771900000001</v>
      </c>
      <c r="E779">
        <v>43.731471999999997</v>
      </c>
      <c r="F779">
        <v>47.239879999999999</v>
      </c>
      <c r="G779">
        <v>73.356757999999999</v>
      </c>
      <c r="H779">
        <v>139.21958900000001</v>
      </c>
      <c r="I779">
        <v>228.602768</v>
      </c>
      <c r="J779">
        <v>75.172698999999994</v>
      </c>
      <c r="K779">
        <v>444.16888399999999</v>
      </c>
      <c r="L779">
        <v>157.68481399999999</v>
      </c>
      <c r="M779">
        <v>361.46719400000001</v>
      </c>
      <c r="O779" s="33">
        <v>774</v>
      </c>
      <c r="P779" s="36">
        <f t="shared" si="182"/>
        <v>-1.0194656536601858E-2</v>
      </c>
      <c r="Q779" s="36">
        <f t="shared" si="183"/>
        <v>-1.8562053539696078E-2</v>
      </c>
      <c r="R779" s="36">
        <f t="shared" si="184"/>
        <v>-1.0260304453275958E-2</v>
      </c>
      <c r="S779" s="36">
        <f t="shared" si="185"/>
        <v>-2.7109142682207266E-2</v>
      </c>
      <c r="T779" s="36">
        <f t="shared" si="186"/>
        <v>-1.1722652282270846E-3</v>
      </c>
      <c r="U779" s="36">
        <f t="shared" si="187"/>
        <v>9.4412891305474395E-3</v>
      </c>
      <c r="V779" s="36">
        <f t="shared" si="188"/>
        <v>-3.2164585158646238E-2</v>
      </c>
      <c r="W779" s="36">
        <f t="shared" si="189"/>
        <v>-5.2700417914090568E-3</v>
      </c>
      <c r="X779" s="36">
        <f t="shared" si="190"/>
        <v>3.4743647779762882E-3</v>
      </c>
      <c r="Y779" s="36">
        <f t="shared" si="191"/>
        <v>-5.6361134682575724E-4</v>
      </c>
      <c r="Z779" s="36">
        <f t="shared" si="192"/>
        <v>1.0858299510961709E-2</v>
      </c>
      <c r="AA779" s="46">
        <f t="shared" si="193"/>
        <v>-2.2010373053266981E-2</v>
      </c>
      <c r="AB779" s="41">
        <f t="shared" si="180"/>
        <v>977989.62694673298</v>
      </c>
      <c r="AC779" s="41">
        <f t="shared" si="181"/>
        <v>-22010.373053267016</v>
      </c>
      <c r="AD779" s="98">
        <v>4286.4809813440079</v>
      </c>
      <c r="AE779">
        <f t="shared" si="194"/>
        <v>1032900.3494185641</v>
      </c>
    </row>
    <row r="780" spans="2:31">
      <c r="B780" s="112">
        <v>44588</v>
      </c>
      <c r="C780">
        <v>69.224891999999997</v>
      </c>
      <c r="D780">
        <v>294.32772799999998</v>
      </c>
      <c r="E780">
        <v>43.760460000000002</v>
      </c>
      <c r="F780">
        <v>47.138610999999997</v>
      </c>
      <c r="G780">
        <v>73.117783000000003</v>
      </c>
      <c r="H780">
        <v>136.763092</v>
      </c>
      <c r="I780">
        <v>222.788757</v>
      </c>
      <c r="J780">
        <v>76.447433000000004</v>
      </c>
      <c r="K780">
        <v>447.24023399999999</v>
      </c>
      <c r="L780">
        <v>157.22073399999999</v>
      </c>
      <c r="M780">
        <v>365.079498</v>
      </c>
      <c r="O780" s="33">
        <v>775</v>
      </c>
      <c r="P780" s="36">
        <f t="shared" si="182"/>
        <v>1.2727109651636221E-2</v>
      </c>
      <c r="Q780" s="36">
        <f t="shared" si="183"/>
        <v>3.4006888363530517E-5</v>
      </c>
      <c r="R780" s="36">
        <f t="shared" si="184"/>
        <v>6.6264398094945608E-4</v>
      </c>
      <c r="S780" s="36">
        <f t="shared" si="185"/>
        <v>-2.1460194540586768E-3</v>
      </c>
      <c r="T780" s="36">
        <f t="shared" si="186"/>
        <v>-3.2630272865977182E-3</v>
      </c>
      <c r="U780" s="36">
        <f t="shared" si="187"/>
        <v>-1.780229010860971E-2</v>
      </c>
      <c r="V780" s="36">
        <f t="shared" si="188"/>
        <v>-2.5761815292003099E-2</v>
      </c>
      <c r="W780" s="36">
        <f t="shared" si="189"/>
        <v>1.6815234483538784E-2</v>
      </c>
      <c r="X780" s="36">
        <f t="shared" si="190"/>
        <v>6.8910270085414255E-3</v>
      </c>
      <c r="Y780" s="36">
        <f t="shared" si="191"/>
        <v>-2.9474255942132542E-3</v>
      </c>
      <c r="Z780" s="36">
        <f t="shared" si="192"/>
        <v>9.9438447800425499E-3</v>
      </c>
      <c r="AA780" s="46">
        <f t="shared" si="193"/>
        <v>-3.4406184617301341E-2</v>
      </c>
      <c r="AB780" s="41">
        <f t="shared" si="180"/>
        <v>965593.81538269867</v>
      </c>
      <c r="AC780" s="41">
        <f t="shared" si="181"/>
        <v>-34406.184617301333</v>
      </c>
      <c r="AD780" s="98">
        <v>4433.1263591084862</v>
      </c>
      <c r="AE780">
        <f t="shared" si="194"/>
        <v>998494.16480126278</v>
      </c>
    </row>
    <row r="781" spans="2:31">
      <c r="B781" s="112">
        <v>44589</v>
      </c>
      <c r="C781">
        <v>69.372330000000005</v>
      </c>
      <c r="D781">
        <v>301.390198</v>
      </c>
      <c r="E781">
        <v>44.301665999999997</v>
      </c>
      <c r="F781">
        <v>47.230666999999997</v>
      </c>
      <c r="G781">
        <v>72.716301000000001</v>
      </c>
      <c r="H781">
        <v>137.986649</v>
      </c>
      <c r="I781">
        <v>232.53216599999999</v>
      </c>
      <c r="J781">
        <v>78.174805000000006</v>
      </c>
      <c r="K781">
        <v>451.561554</v>
      </c>
      <c r="L781">
        <v>168.19122300000001</v>
      </c>
      <c r="M781">
        <v>362.972351</v>
      </c>
      <c r="O781" s="33">
        <v>776</v>
      </c>
      <c r="P781" s="36">
        <f t="shared" si="182"/>
        <v>2.1275759136905937E-3</v>
      </c>
      <c r="Q781" s="36">
        <f t="shared" si="183"/>
        <v>2.3711896510634906E-2</v>
      </c>
      <c r="R781" s="36">
        <f t="shared" si="184"/>
        <v>1.2291613625957662E-2</v>
      </c>
      <c r="S781" s="36">
        <f t="shared" si="185"/>
        <v>1.950974536425047E-3</v>
      </c>
      <c r="T781" s="36">
        <f t="shared" si="186"/>
        <v>-5.5060244254978557E-3</v>
      </c>
      <c r="U781" s="36">
        <f t="shared" si="187"/>
        <v>8.9067606346530017E-3</v>
      </c>
      <c r="V781" s="36">
        <f t="shared" si="188"/>
        <v>4.280451936341291E-2</v>
      </c>
      <c r="W781" s="36">
        <f t="shared" si="189"/>
        <v>2.2344054627512901E-2</v>
      </c>
      <c r="X781" s="36">
        <f t="shared" si="190"/>
        <v>9.615809302514558E-3</v>
      </c>
      <c r="Y781" s="36">
        <f t="shared" si="191"/>
        <v>6.7450797279108729E-2</v>
      </c>
      <c r="Z781" s="36">
        <f t="shared" si="192"/>
        <v>-5.788469286803437E-3</v>
      </c>
      <c r="AA781" s="46">
        <f t="shared" si="193"/>
        <v>3.9512192691443571E-2</v>
      </c>
      <c r="AB781" s="41">
        <f t="shared" si="180"/>
        <v>1039512.1926914436</v>
      </c>
      <c r="AC781" s="41">
        <f t="shared" si="181"/>
        <v>39512.192691443604</v>
      </c>
      <c r="AD781" s="98">
        <v>4462.9999577818671</v>
      </c>
      <c r="AE781">
        <f t="shared" si="194"/>
        <v>1038006.3574927064</v>
      </c>
    </row>
    <row r="782" spans="2:31">
      <c r="B782" s="112">
        <v>44592</v>
      </c>
      <c r="C782">
        <v>69.99897</v>
      </c>
      <c r="D782">
        <v>312.92797899999999</v>
      </c>
      <c r="E782">
        <v>45.039378999999997</v>
      </c>
      <c r="F782">
        <v>47.31353</v>
      </c>
      <c r="G782">
        <v>73.222931000000003</v>
      </c>
      <c r="H782">
        <v>139.859589</v>
      </c>
      <c r="I782">
        <v>236.989273</v>
      </c>
      <c r="J782">
        <v>79.855980000000002</v>
      </c>
      <c r="K782">
        <v>457.86895800000002</v>
      </c>
      <c r="L782">
        <v>172.58532700000001</v>
      </c>
      <c r="M782">
        <v>365.50680499999999</v>
      </c>
      <c r="O782" s="33">
        <v>777</v>
      </c>
      <c r="P782" s="36">
        <f t="shared" si="182"/>
        <v>8.9924428159001389E-3</v>
      </c>
      <c r="Q782" s="36">
        <f t="shared" si="183"/>
        <v>3.7567300924241223E-2</v>
      </c>
      <c r="R782" s="36">
        <f t="shared" si="184"/>
        <v>1.6514912424723457E-2</v>
      </c>
      <c r="S782" s="36">
        <f t="shared" si="185"/>
        <v>1.7528949178627735E-3</v>
      </c>
      <c r="T782" s="36">
        <f t="shared" si="186"/>
        <v>6.9430546984908179E-3</v>
      </c>
      <c r="U782" s="36">
        <f t="shared" si="187"/>
        <v>1.3482049518303767E-2</v>
      </c>
      <c r="V782" s="36">
        <f t="shared" si="188"/>
        <v>1.8986314662166198E-2</v>
      </c>
      <c r="W782" s="36">
        <f t="shared" si="189"/>
        <v>2.1277353339198259E-2</v>
      </c>
      <c r="X782" s="36">
        <f t="shared" si="190"/>
        <v>1.3871329480157903E-2</v>
      </c>
      <c r="Y782" s="36">
        <f t="shared" si="191"/>
        <v>2.5790199197106851E-2</v>
      </c>
      <c r="Z782" s="36">
        <f t="shared" si="192"/>
        <v>6.958234027726583E-3</v>
      </c>
      <c r="AA782" s="46">
        <f t="shared" si="193"/>
        <v>2.186474583668345E-2</v>
      </c>
      <c r="AB782" s="41">
        <f t="shared" si="180"/>
        <v>1021864.7458366834</v>
      </c>
      <c r="AC782" s="41">
        <f t="shared" si="181"/>
        <v>21864.745836683433</v>
      </c>
      <c r="AD782" s="98">
        <v>4494.4388161661336</v>
      </c>
      <c r="AE782">
        <f t="shared" si="194"/>
        <v>1059871.1033293898</v>
      </c>
    </row>
    <row r="783" spans="2:31">
      <c r="B783" s="112">
        <v>44593</v>
      </c>
      <c r="C783">
        <v>74.486794000000003</v>
      </c>
      <c r="D783">
        <v>318.66189600000001</v>
      </c>
      <c r="E783">
        <v>45.393749</v>
      </c>
      <c r="F783">
        <v>47.074154</v>
      </c>
      <c r="G783">
        <v>74.456055000000006</v>
      </c>
      <c r="H783">
        <v>142.25962799999999</v>
      </c>
      <c r="I783">
        <v>235.71713299999999</v>
      </c>
      <c r="J783">
        <v>79.486487999999994</v>
      </c>
      <c r="K783">
        <v>453.83837899999997</v>
      </c>
      <c r="L783">
        <v>172.41748000000001</v>
      </c>
      <c r="M783">
        <v>366.94400000000002</v>
      </c>
      <c r="O783" s="33">
        <v>778</v>
      </c>
      <c r="P783" s="36">
        <f t="shared" si="182"/>
        <v>6.2141320272438856E-2</v>
      </c>
      <c r="Q783" s="36">
        <f t="shared" si="183"/>
        <v>1.8157588538158655E-2</v>
      </c>
      <c r="R783" s="36">
        <f t="shared" si="184"/>
        <v>7.8372123507208166E-3</v>
      </c>
      <c r="S783" s="36">
        <f t="shared" si="185"/>
        <v>-5.0721980466397676E-3</v>
      </c>
      <c r="T783" s="36">
        <f t="shared" si="186"/>
        <v>1.6700448637099484E-2</v>
      </c>
      <c r="U783" s="36">
        <f t="shared" si="187"/>
        <v>1.7014770753076842E-2</v>
      </c>
      <c r="V783" s="36">
        <f t="shared" si="188"/>
        <v>-5.3823813471212904E-3</v>
      </c>
      <c r="W783" s="36">
        <f t="shared" si="189"/>
        <v>-4.6377173254978791E-3</v>
      </c>
      <c r="X783" s="36">
        <f t="shared" si="190"/>
        <v>-8.841884002130861E-3</v>
      </c>
      <c r="Y783" s="36">
        <f t="shared" si="191"/>
        <v>-9.7301824702327149E-4</v>
      </c>
      <c r="Z783" s="36">
        <f t="shared" si="192"/>
        <v>3.9243505083263316E-3</v>
      </c>
      <c r="AA783" s="46">
        <f t="shared" si="193"/>
        <v>3.6881220312779822E-2</v>
      </c>
      <c r="AB783" s="41">
        <f t="shared" si="180"/>
        <v>1036881.2203127798</v>
      </c>
      <c r="AC783" s="41">
        <f t="shared" si="181"/>
        <v>36881.220312779769</v>
      </c>
      <c r="AD783" s="98">
        <v>4575.6360079537844</v>
      </c>
      <c r="AE783">
        <f t="shared" si="194"/>
        <v>1096752.3236421696</v>
      </c>
    </row>
    <row r="784" spans="2:31">
      <c r="B784" s="112">
        <v>44594</v>
      </c>
      <c r="C784">
        <v>74.293266000000003</v>
      </c>
      <c r="D784">
        <v>322.65765399999998</v>
      </c>
      <c r="E784">
        <v>45.374423999999998</v>
      </c>
      <c r="F784">
        <v>47.138610999999997</v>
      </c>
      <c r="G784">
        <v>75.660515000000004</v>
      </c>
      <c r="H784">
        <v>141.12077300000001</v>
      </c>
      <c r="I784">
        <v>237.78080700000001</v>
      </c>
      <c r="J784">
        <v>80.502594000000002</v>
      </c>
      <c r="K784">
        <v>464.85467499999999</v>
      </c>
      <c r="L784">
        <v>173.63204999999999</v>
      </c>
      <c r="M784">
        <v>363.642426</v>
      </c>
      <c r="O784" s="33">
        <v>779</v>
      </c>
      <c r="P784" s="36">
        <f t="shared" si="182"/>
        <v>-2.60153288215303E-3</v>
      </c>
      <c r="Q784" s="36">
        <f t="shared" si="183"/>
        <v>1.246121284025261E-2</v>
      </c>
      <c r="R784" s="36">
        <f t="shared" si="184"/>
        <v>-4.2581005331009363E-4</v>
      </c>
      <c r="S784" s="36">
        <f t="shared" si="185"/>
        <v>1.3683285923521986E-3</v>
      </c>
      <c r="T784" s="36">
        <f t="shared" si="186"/>
        <v>1.6047340374389228E-2</v>
      </c>
      <c r="U784" s="36">
        <f t="shared" si="187"/>
        <v>-8.0376845203520425E-3</v>
      </c>
      <c r="V784" s="36">
        <f t="shared" si="188"/>
        <v>8.7167731578573389E-3</v>
      </c>
      <c r="W784" s="36">
        <f t="shared" si="189"/>
        <v>1.2702362556920185E-2</v>
      </c>
      <c r="X784" s="36">
        <f t="shared" si="190"/>
        <v>2.3983688590344998E-2</v>
      </c>
      <c r="Y784" s="36">
        <f t="shared" si="191"/>
        <v>7.019659800648153E-3</v>
      </c>
      <c r="Z784" s="36">
        <f t="shared" si="192"/>
        <v>-9.0382091912047362E-3</v>
      </c>
      <c r="AA784" s="46">
        <f t="shared" si="193"/>
        <v>2.0327538181251336E-2</v>
      </c>
      <c r="AB784" s="41">
        <f t="shared" si="180"/>
        <v>1020327.5381812514</v>
      </c>
      <c r="AC784" s="41">
        <f t="shared" si="181"/>
        <v>20327.538181251381</v>
      </c>
      <c r="AD784" s="98">
        <v>4706.007639531279</v>
      </c>
      <c r="AE784">
        <f t="shared" si="194"/>
        <v>1117079.861823421</v>
      </c>
    </row>
    <row r="785" spans="2:31">
      <c r="B785" s="112">
        <v>44595</v>
      </c>
      <c r="C785">
        <v>73.427047999999999</v>
      </c>
      <c r="D785">
        <v>237.50799599999999</v>
      </c>
      <c r="E785">
        <v>45.419517999999997</v>
      </c>
      <c r="F785">
        <v>47.672600000000003</v>
      </c>
      <c r="G785">
        <v>74.293548999999999</v>
      </c>
      <c r="H785">
        <v>139.95370500000001</v>
      </c>
      <c r="I785">
        <v>236.23542800000001</v>
      </c>
      <c r="J785">
        <v>80.354797000000005</v>
      </c>
      <c r="K785">
        <v>473.56509399999999</v>
      </c>
      <c r="L785">
        <v>170.72894299999999</v>
      </c>
      <c r="M785">
        <v>360.15631100000002</v>
      </c>
      <c r="O785" s="33">
        <v>780</v>
      </c>
      <c r="P785" s="36">
        <f t="shared" si="182"/>
        <v>-1.1727945942758323E-2</v>
      </c>
      <c r="Q785" s="36">
        <f t="shared" si="183"/>
        <v>-0.30639057612380116</v>
      </c>
      <c r="R785" s="36">
        <f t="shared" si="184"/>
        <v>9.9332626636783523E-4</v>
      </c>
      <c r="S785" s="36">
        <f t="shared" si="185"/>
        <v>1.1264377718113793E-2</v>
      </c>
      <c r="T785" s="36">
        <f t="shared" si="186"/>
        <v>-1.8232301682266836E-2</v>
      </c>
      <c r="U785" s="36">
        <f t="shared" si="187"/>
        <v>-8.3043804995279694E-3</v>
      </c>
      <c r="V785" s="36">
        <f t="shared" si="188"/>
        <v>-6.5203862698982509E-3</v>
      </c>
      <c r="W785" s="36">
        <f t="shared" si="189"/>
        <v>-1.8376157995806674E-3</v>
      </c>
      <c r="X785" s="36">
        <f t="shared" si="190"/>
        <v>1.8564547447326205E-2</v>
      </c>
      <c r="Y785" s="36">
        <f t="shared" si="191"/>
        <v>-1.6861234799710245E-2</v>
      </c>
      <c r="Z785" s="36">
        <f t="shared" si="192"/>
        <v>-9.6329042286480721E-3</v>
      </c>
      <c r="AA785" s="46">
        <f t="shared" si="193"/>
        <v>-1.8869544735327398E-2</v>
      </c>
      <c r="AB785" s="41">
        <f t="shared" si="180"/>
        <v>981130.45526467264</v>
      </c>
      <c r="AC785" s="41">
        <f t="shared" si="181"/>
        <v>-18869.544735327363</v>
      </c>
      <c r="AD785" s="98">
        <v>4727.1150268524652</v>
      </c>
      <c r="AE785">
        <f t="shared" si="194"/>
        <v>1098210.3170880936</v>
      </c>
    </row>
    <row r="786" spans="2:31">
      <c r="B786" s="112">
        <v>44596</v>
      </c>
      <c r="C786">
        <v>75.021286000000003</v>
      </c>
      <c r="D786">
        <v>236.83871500000001</v>
      </c>
      <c r="E786">
        <v>44.884757999999998</v>
      </c>
      <c r="F786">
        <v>47.322741999999998</v>
      </c>
      <c r="G786">
        <v>72.706740999999994</v>
      </c>
      <c r="H786">
        <v>143.58667</v>
      </c>
      <c r="I786">
        <v>232.211792</v>
      </c>
      <c r="J786">
        <v>79.523444999999995</v>
      </c>
      <c r="K786">
        <v>468.139252</v>
      </c>
      <c r="L786">
        <v>170.44224500000001</v>
      </c>
      <c r="M786">
        <v>358.796783</v>
      </c>
      <c r="O786" s="33">
        <v>781</v>
      </c>
      <c r="P786" s="36">
        <f t="shared" si="182"/>
        <v>2.1479517499342345E-2</v>
      </c>
      <c r="Q786" s="36">
        <f t="shared" si="183"/>
        <v>-2.8219082313102042E-3</v>
      </c>
      <c r="R786" s="36">
        <f t="shared" si="184"/>
        <v>-1.1843652918016371E-2</v>
      </c>
      <c r="S786" s="36">
        <f t="shared" si="185"/>
        <v>-7.3658260381971067E-3</v>
      </c>
      <c r="T786" s="36">
        <f t="shared" si="186"/>
        <v>-2.1590020504332459E-2</v>
      </c>
      <c r="U786" s="36">
        <f t="shared" si="187"/>
        <v>2.5627135655692319E-2</v>
      </c>
      <c r="V786" s="36">
        <f t="shared" si="188"/>
        <v>-1.7179032266856051E-2</v>
      </c>
      <c r="W786" s="36">
        <f t="shared" si="189"/>
        <v>-1.0399907863715828E-2</v>
      </c>
      <c r="X786" s="36">
        <f t="shared" si="190"/>
        <v>-1.1523578638396984E-2</v>
      </c>
      <c r="Y786" s="36">
        <f t="shared" si="191"/>
        <v>-1.6806698664432863E-3</v>
      </c>
      <c r="Z786" s="36">
        <f t="shared" si="192"/>
        <v>-3.7819702893652457E-3</v>
      </c>
      <c r="AA786" s="46">
        <f t="shared" si="193"/>
        <v>-4.3374323375074235E-3</v>
      </c>
      <c r="AB786" s="41">
        <f t="shared" si="180"/>
        <v>995662.56766249263</v>
      </c>
      <c r="AC786" s="41">
        <f t="shared" si="181"/>
        <v>-4337.4323375073727</v>
      </c>
      <c r="AD786" s="98">
        <v>4789.463027426973</v>
      </c>
      <c r="AE786">
        <f t="shared" si="194"/>
        <v>1093872.8847505862</v>
      </c>
    </row>
    <row r="787" spans="2:31">
      <c r="B787" s="112">
        <v>44599</v>
      </c>
      <c r="C787">
        <v>75.924369999999996</v>
      </c>
      <c r="D787">
        <v>224.67163099999999</v>
      </c>
      <c r="E787">
        <v>44.443420000000003</v>
      </c>
      <c r="F787">
        <v>48.105316000000002</v>
      </c>
      <c r="G787">
        <v>72.047165000000007</v>
      </c>
      <c r="H787">
        <v>144.066666</v>
      </c>
      <c r="I787">
        <v>232.051605</v>
      </c>
      <c r="J787">
        <v>79.994545000000002</v>
      </c>
      <c r="K787">
        <v>468.65273999999999</v>
      </c>
      <c r="L787">
        <v>169.72049000000001</v>
      </c>
      <c r="M787">
        <v>361.42834499999998</v>
      </c>
      <c r="O787" s="33">
        <v>782</v>
      </c>
      <c r="P787" s="36">
        <f t="shared" si="182"/>
        <v>1.1965826632961486E-2</v>
      </c>
      <c r="Q787" s="36">
        <f t="shared" si="183"/>
        <v>-5.2739463605829838E-2</v>
      </c>
      <c r="R787" s="36">
        <f t="shared" si="184"/>
        <v>-9.8813521318107025E-3</v>
      </c>
      <c r="S787" s="36">
        <f t="shared" si="185"/>
        <v>1.6401707423736939E-2</v>
      </c>
      <c r="T787" s="36">
        <f t="shared" si="186"/>
        <v>-9.1131297660685898E-3</v>
      </c>
      <c r="U787" s="36">
        <f t="shared" si="187"/>
        <v>3.337325769835284E-3</v>
      </c>
      <c r="V787" s="36">
        <f t="shared" si="188"/>
        <v>-6.9006950533602484E-4</v>
      </c>
      <c r="W787" s="36">
        <f t="shared" si="189"/>
        <v>5.9065610044718025E-3</v>
      </c>
      <c r="X787" s="36">
        <f t="shared" si="190"/>
        <v>1.0962690881457741E-3</v>
      </c>
      <c r="Y787" s="36">
        <f t="shared" si="191"/>
        <v>-4.2435928974889226E-3</v>
      </c>
      <c r="Z787" s="36">
        <f t="shared" si="192"/>
        <v>7.3076420371670303E-3</v>
      </c>
      <c r="AA787" s="46">
        <f t="shared" si="193"/>
        <v>-1.484169422080606E-2</v>
      </c>
      <c r="AB787" s="41">
        <f t="shared" si="180"/>
        <v>985158.30577919399</v>
      </c>
      <c r="AC787" s="41">
        <f t="shared" si="181"/>
        <v>-14841.694220806006</v>
      </c>
      <c r="AD787" s="98">
        <v>4793.5736193403136</v>
      </c>
      <c r="AE787">
        <f t="shared" si="194"/>
        <v>1079031.1905297802</v>
      </c>
    </row>
    <row r="788" spans="2:31">
      <c r="B788" s="112">
        <v>44600</v>
      </c>
      <c r="C788">
        <v>73.961524999999995</v>
      </c>
      <c r="D788">
        <v>219.94662500000001</v>
      </c>
      <c r="E788">
        <v>44.453074999999998</v>
      </c>
      <c r="F788">
        <v>48.151347999999999</v>
      </c>
      <c r="G788">
        <v>76.597305000000006</v>
      </c>
      <c r="H788">
        <v>146.77726699999999</v>
      </c>
      <c r="I788">
        <v>231.16584800000001</v>
      </c>
      <c r="J788">
        <v>79.828277999999997</v>
      </c>
      <c r="K788">
        <v>478.06072999999998</v>
      </c>
      <c r="L788">
        <v>172.85470599999999</v>
      </c>
      <c r="M788">
        <v>378.59670999999997</v>
      </c>
      <c r="O788" s="33">
        <v>783</v>
      </c>
      <c r="P788" s="36">
        <f t="shared" si="182"/>
        <v>-2.6192687675219272E-2</v>
      </c>
      <c r="Q788" s="36">
        <f t="shared" si="183"/>
        <v>-2.1255015158695125E-2</v>
      </c>
      <c r="R788" s="36">
        <f t="shared" si="184"/>
        <v>2.172189137030572E-4</v>
      </c>
      <c r="S788" s="36">
        <f t="shared" si="185"/>
        <v>9.5644294319417581E-4</v>
      </c>
      <c r="T788" s="36">
        <f t="shared" si="186"/>
        <v>6.1240919363828049E-2</v>
      </c>
      <c r="U788" s="36">
        <f t="shared" si="187"/>
        <v>1.8640096463422524E-2</v>
      </c>
      <c r="V788" s="36">
        <f t="shared" si="188"/>
        <v>-3.8243726519391411E-3</v>
      </c>
      <c r="W788" s="36">
        <f t="shared" si="189"/>
        <v>-2.0806422619856204E-3</v>
      </c>
      <c r="X788" s="36">
        <f t="shared" si="190"/>
        <v>1.9875706874459203E-2</v>
      </c>
      <c r="Y788" s="36">
        <f t="shared" si="191"/>
        <v>1.8298484477306674E-2</v>
      </c>
      <c r="Z788" s="36">
        <f t="shared" si="192"/>
        <v>4.6407742643426682E-2</v>
      </c>
      <c r="AA788" s="46">
        <f t="shared" si="193"/>
        <v>2.6112810046958063E-3</v>
      </c>
      <c r="AB788" s="41">
        <f t="shared" si="180"/>
        <v>1002611.2810046958</v>
      </c>
      <c r="AC788" s="41">
        <f t="shared" si="181"/>
        <v>2611.2810046958039</v>
      </c>
      <c r="AD788" s="98">
        <v>4803.5776465670206</v>
      </c>
      <c r="AE788">
        <f t="shared" si="194"/>
        <v>1081642.4715344761</v>
      </c>
    </row>
    <row r="789" spans="2:31">
      <c r="B789" s="112">
        <v>44601</v>
      </c>
      <c r="C789">
        <v>73.607460000000003</v>
      </c>
      <c r="D789">
        <v>231.75410500000001</v>
      </c>
      <c r="E789">
        <v>44.356434</v>
      </c>
      <c r="F789">
        <v>48.004035999999999</v>
      </c>
      <c r="G789">
        <v>77.897345999999999</v>
      </c>
      <c r="H789">
        <v>147.38906900000001</v>
      </c>
      <c r="I789">
        <v>235.472137</v>
      </c>
      <c r="J789">
        <v>79.791313000000002</v>
      </c>
      <c r="K789">
        <v>482.60479700000002</v>
      </c>
      <c r="L789">
        <v>174.28826900000001</v>
      </c>
      <c r="M789">
        <v>383.95697000000001</v>
      </c>
      <c r="O789" s="33">
        <v>784</v>
      </c>
      <c r="P789" s="36">
        <f t="shared" si="182"/>
        <v>-4.7986462659634693E-3</v>
      </c>
      <c r="Q789" s="36">
        <f t="shared" si="183"/>
        <v>5.2292014061400355E-2</v>
      </c>
      <c r="R789" s="36">
        <f t="shared" si="184"/>
        <v>-2.1763669056112122E-3</v>
      </c>
      <c r="S789" s="36">
        <f t="shared" si="185"/>
        <v>-3.0640429921528177E-3</v>
      </c>
      <c r="T789" s="36">
        <f t="shared" si="186"/>
        <v>1.6829989616695948E-2</v>
      </c>
      <c r="U789" s="36">
        <f t="shared" si="187"/>
        <v>4.1595710130329028E-3</v>
      </c>
      <c r="V789" s="36">
        <f t="shared" si="188"/>
        <v>1.8457182607614329E-2</v>
      </c>
      <c r="W789" s="36">
        <f t="shared" si="189"/>
        <v>-4.6316370602413851E-4</v>
      </c>
      <c r="X789" s="36">
        <f t="shared" si="190"/>
        <v>9.4603184198913028E-3</v>
      </c>
      <c r="Y789" s="36">
        <f t="shared" si="191"/>
        <v>8.2592548458386133E-3</v>
      </c>
      <c r="Z789" s="36">
        <f t="shared" si="192"/>
        <v>1.4058940189903399E-2</v>
      </c>
      <c r="AA789" s="46">
        <f t="shared" si="193"/>
        <v>1.8214592837645312E-2</v>
      </c>
      <c r="AB789" s="41">
        <f t="shared" si="180"/>
        <v>1018214.5928376453</v>
      </c>
      <c r="AC789" s="41">
        <f t="shared" si="181"/>
        <v>18214.592837645323</v>
      </c>
      <c r="AD789" s="98">
        <v>4827.344040113152</v>
      </c>
      <c r="AE789">
        <f t="shared" si="194"/>
        <v>1099857.0643721214</v>
      </c>
    </row>
    <row r="790" spans="2:31">
      <c r="B790" s="112">
        <v>44602</v>
      </c>
      <c r="C790">
        <v>72.899338</v>
      </c>
      <c r="D790">
        <v>227.82827800000001</v>
      </c>
      <c r="E790">
        <v>43.837775999999998</v>
      </c>
      <c r="F790">
        <v>47.157024</v>
      </c>
      <c r="G790">
        <v>76.788505999999998</v>
      </c>
      <c r="H790">
        <v>146.77726699999999</v>
      </c>
      <c r="I790">
        <v>228.51795999999999</v>
      </c>
      <c r="J790">
        <v>77.620575000000002</v>
      </c>
      <c r="K790">
        <v>471.57879600000001</v>
      </c>
      <c r="L790">
        <v>170.175262</v>
      </c>
      <c r="M790">
        <v>381.772064</v>
      </c>
      <c r="O790" s="33">
        <v>785</v>
      </c>
      <c r="P790" s="36">
        <f t="shared" si="182"/>
        <v>-9.6668212534413624E-3</v>
      </c>
      <c r="Q790" s="36">
        <f t="shared" si="183"/>
        <v>-1.7084738826683054E-2</v>
      </c>
      <c r="R790" s="36">
        <f t="shared" si="184"/>
        <v>-1.1761860088252843E-2</v>
      </c>
      <c r="S790" s="36">
        <f t="shared" si="185"/>
        <v>-1.7802121354110238E-2</v>
      </c>
      <c r="T790" s="36">
        <f t="shared" si="186"/>
        <v>-1.4336915481790039E-2</v>
      </c>
      <c r="U790" s="36">
        <f t="shared" si="187"/>
        <v>-4.1595710130330026E-3</v>
      </c>
      <c r="V790" s="36">
        <f t="shared" si="188"/>
        <v>-2.9977785423900477E-2</v>
      </c>
      <c r="W790" s="36">
        <f t="shared" si="189"/>
        <v>-2.7582105083110837E-2</v>
      </c>
      <c r="X790" s="36">
        <f t="shared" si="190"/>
        <v>-2.3111887230016722E-2</v>
      </c>
      <c r="Y790" s="36">
        <f t="shared" si="191"/>
        <v>-2.3881787836853175E-2</v>
      </c>
      <c r="Z790" s="36">
        <f t="shared" si="192"/>
        <v>-5.7067496010552877E-3</v>
      </c>
      <c r="AA790" s="46">
        <f t="shared" si="193"/>
        <v>-2.5831072573053018E-2</v>
      </c>
      <c r="AB790" s="41">
        <f t="shared" si="180"/>
        <v>974168.92742694693</v>
      </c>
      <c r="AC790" s="41">
        <f t="shared" si="181"/>
        <v>-25831.072573053068</v>
      </c>
      <c r="AD790" s="98">
        <v>4827.693263606634</v>
      </c>
      <c r="AE790">
        <f t="shared" si="194"/>
        <v>1074025.9917990682</v>
      </c>
    </row>
    <row r="791" spans="2:31">
      <c r="B791" s="112">
        <v>44603</v>
      </c>
      <c r="C791">
        <v>74.734863000000004</v>
      </c>
      <c r="D791">
        <v>219.317307</v>
      </c>
      <c r="E791">
        <v>43.596169000000003</v>
      </c>
      <c r="F791">
        <v>48.547234000000003</v>
      </c>
      <c r="G791">
        <v>75.784790000000001</v>
      </c>
      <c r="H791">
        <v>144.86668399999999</v>
      </c>
      <c r="I791">
        <v>223.231628</v>
      </c>
      <c r="J791">
        <v>77.833031000000005</v>
      </c>
      <c r="K791">
        <v>463.25604199999998</v>
      </c>
      <c r="L791">
        <v>166.73461900000001</v>
      </c>
      <c r="M791">
        <v>381.30599999999998</v>
      </c>
      <c r="O791" s="33">
        <v>786</v>
      </c>
      <c r="P791" s="36">
        <f t="shared" si="182"/>
        <v>2.4867132051727168E-2</v>
      </c>
      <c r="Q791" s="36">
        <f t="shared" si="183"/>
        <v>-3.8072606916740998E-2</v>
      </c>
      <c r="R791" s="36">
        <f t="shared" si="184"/>
        <v>-5.5266319039633536E-3</v>
      </c>
      <c r="S791" s="36">
        <f t="shared" si="185"/>
        <v>2.9054251568433408E-2</v>
      </c>
      <c r="T791" s="36">
        <f t="shared" si="186"/>
        <v>-1.3157354612017648E-2</v>
      </c>
      <c r="U791" s="36">
        <f t="shared" si="187"/>
        <v>-1.310234843614559E-2</v>
      </c>
      <c r="V791" s="36">
        <f t="shared" si="188"/>
        <v>-2.3404883830574586E-2</v>
      </c>
      <c r="W791" s="36">
        <f t="shared" si="189"/>
        <v>2.733370267102013E-3</v>
      </c>
      <c r="X791" s="36">
        <f t="shared" si="190"/>
        <v>-1.7806298106359458E-2</v>
      </c>
      <c r="Y791" s="36">
        <f t="shared" si="191"/>
        <v>-2.0425418263113053E-2</v>
      </c>
      <c r="Z791" s="36">
        <f t="shared" si="192"/>
        <v>-1.221537035176115E-3</v>
      </c>
      <c r="AA791" s="46">
        <f t="shared" si="193"/>
        <v>-3.9818121896284031E-2</v>
      </c>
      <c r="AB791" s="41">
        <f t="shared" si="180"/>
        <v>960181.87810371595</v>
      </c>
      <c r="AC791" s="41">
        <f t="shared" si="181"/>
        <v>-39818.12189628405</v>
      </c>
      <c r="AD791" s="98">
        <v>4847.5980438387487</v>
      </c>
      <c r="AE791">
        <f t="shared" si="194"/>
        <v>1034207.8699027841</v>
      </c>
    </row>
    <row r="792" spans="2:31">
      <c r="B792" s="112">
        <v>44606</v>
      </c>
      <c r="C792">
        <v>73.588836999999998</v>
      </c>
      <c r="D792">
        <v>217.46925400000001</v>
      </c>
      <c r="E792">
        <v>43.151603999999999</v>
      </c>
      <c r="F792">
        <v>47.506874000000003</v>
      </c>
      <c r="G792">
        <v>75.823029000000005</v>
      </c>
      <c r="H792">
        <v>143.52079800000001</v>
      </c>
      <c r="I792">
        <v>220.772232</v>
      </c>
      <c r="J792">
        <v>76.687607</v>
      </c>
      <c r="K792">
        <v>459.641998</v>
      </c>
      <c r="L792">
        <v>166.97190900000001</v>
      </c>
      <c r="M792">
        <v>376.05255099999999</v>
      </c>
      <c r="O792" s="33">
        <v>787</v>
      </c>
      <c r="P792" s="36">
        <f t="shared" si="182"/>
        <v>-1.5453347056383562E-2</v>
      </c>
      <c r="Q792" s="36">
        <f t="shared" si="183"/>
        <v>-8.4620919817228798E-3</v>
      </c>
      <c r="R792" s="36">
        <f t="shared" si="184"/>
        <v>-1.0249690029897963E-2</v>
      </c>
      <c r="S792" s="36">
        <f t="shared" si="185"/>
        <v>-2.1662804560992583E-2</v>
      </c>
      <c r="T792" s="36">
        <f t="shared" si="186"/>
        <v>5.0444628862950027E-4</v>
      </c>
      <c r="U792" s="36">
        <f t="shared" si="187"/>
        <v>-9.3339403087683466E-3</v>
      </c>
      <c r="V792" s="36">
        <f t="shared" si="188"/>
        <v>-1.1078377352450446E-2</v>
      </c>
      <c r="W792" s="36">
        <f t="shared" si="189"/>
        <v>-1.4825786321809401E-2</v>
      </c>
      <c r="X792" s="36">
        <f t="shared" si="190"/>
        <v>-7.8319864538295009E-3</v>
      </c>
      <c r="Y792" s="36">
        <f t="shared" si="191"/>
        <v>1.42214802578477E-3</v>
      </c>
      <c r="Z792" s="36">
        <f t="shared" si="192"/>
        <v>-1.3873305459154481E-2</v>
      </c>
      <c r="AA792" s="46">
        <f t="shared" si="193"/>
        <v>4.2510698614998338E-3</v>
      </c>
      <c r="AB792" s="41">
        <f t="shared" si="180"/>
        <v>1004251.0698614998</v>
      </c>
      <c r="AC792" s="41">
        <f t="shared" si="181"/>
        <v>4251.0698614998255</v>
      </c>
      <c r="AD792" s="98">
        <v>4870.5867945072241</v>
      </c>
      <c r="AE792">
        <f t="shared" si="194"/>
        <v>1038458.9397642839</v>
      </c>
    </row>
    <row r="793" spans="2:31">
      <c r="B793" s="112">
        <v>44607</v>
      </c>
      <c r="C793">
        <v>72.666411999999994</v>
      </c>
      <c r="D793">
        <v>220.765762</v>
      </c>
      <c r="E793">
        <v>43.286903000000002</v>
      </c>
      <c r="F793">
        <v>47.405602000000002</v>
      </c>
      <c r="G793">
        <v>78.069412</v>
      </c>
      <c r="H793">
        <v>145.619629</v>
      </c>
      <c r="I793">
        <v>219.92413300000001</v>
      </c>
      <c r="J793">
        <v>75.876250999999996</v>
      </c>
      <c r="K793">
        <v>463.352936</v>
      </c>
      <c r="L793">
        <v>170.83770799999999</v>
      </c>
      <c r="M793">
        <v>382.01474000000002</v>
      </c>
      <c r="O793" s="33">
        <v>788</v>
      </c>
      <c r="P793" s="36">
        <f t="shared" si="182"/>
        <v>-1.2614073508257237E-2</v>
      </c>
      <c r="Q793" s="36">
        <f t="shared" si="183"/>
        <v>1.5044759356768191E-2</v>
      </c>
      <c r="R793" s="36">
        <f t="shared" si="184"/>
        <v>3.1305286311002346E-3</v>
      </c>
      <c r="S793" s="36">
        <f t="shared" si="185"/>
        <v>-2.1340089880844881E-3</v>
      </c>
      <c r="T793" s="36">
        <f t="shared" si="186"/>
        <v>2.9196269230006299E-2</v>
      </c>
      <c r="U793" s="36">
        <f t="shared" si="187"/>
        <v>1.4517982740661926E-2</v>
      </c>
      <c r="V793" s="36">
        <f t="shared" si="188"/>
        <v>-3.8489087468870551E-3</v>
      </c>
      <c r="W793" s="36">
        <f t="shared" si="189"/>
        <v>-1.0636380855286294E-2</v>
      </c>
      <c r="X793" s="36">
        <f t="shared" si="190"/>
        <v>8.0411232151899013E-3</v>
      </c>
      <c r="Y793" s="36">
        <f t="shared" si="191"/>
        <v>2.2888441134358745E-2</v>
      </c>
      <c r="Z793" s="36">
        <f t="shared" si="192"/>
        <v>1.573029732778717E-2</v>
      </c>
      <c r="AA793" s="46">
        <f t="shared" si="193"/>
        <v>8.7403990602060531E-3</v>
      </c>
      <c r="AB793" s="41">
        <f t="shared" si="180"/>
        <v>1008740.399060206</v>
      </c>
      <c r="AC793" s="41">
        <f t="shared" si="181"/>
        <v>8740.3990602060221</v>
      </c>
      <c r="AD793" s="98">
        <v>4943.520601178403</v>
      </c>
      <c r="AE793">
        <f t="shared" si="194"/>
        <v>1047199.33882449</v>
      </c>
    </row>
    <row r="794" spans="2:31">
      <c r="B794" s="112">
        <v>44608</v>
      </c>
      <c r="C794">
        <v>73.001830999999996</v>
      </c>
      <c r="D794">
        <v>216.310486</v>
      </c>
      <c r="E794">
        <v>43.016300000000001</v>
      </c>
      <c r="F794">
        <v>47.764664000000003</v>
      </c>
      <c r="G794">
        <v>78.499572999999998</v>
      </c>
      <c r="H794">
        <v>145.883163</v>
      </c>
      <c r="I794">
        <v>218.92532299999999</v>
      </c>
      <c r="J794">
        <v>75.615127999999999</v>
      </c>
      <c r="K794">
        <v>465.11630200000002</v>
      </c>
      <c r="L794">
        <v>170.600449</v>
      </c>
      <c r="M794">
        <v>379.25701900000001</v>
      </c>
      <c r="O794" s="33">
        <v>789</v>
      </c>
      <c r="P794" s="36">
        <f t="shared" si="182"/>
        <v>4.6052534979368013E-3</v>
      </c>
      <c r="Q794" s="36">
        <f t="shared" si="183"/>
        <v>-2.0387428225222909E-2</v>
      </c>
      <c r="R794" s="36">
        <f t="shared" si="184"/>
        <v>-6.271004490973911E-3</v>
      </c>
      <c r="S794" s="36">
        <f t="shared" si="185"/>
        <v>7.545711886121775E-3</v>
      </c>
      <c r="T794" s="36">
        <f t="shared" si="186"/>
        <v>5.4948568816050539E-3</v>
      </c>
      <c r="U794" s="36">
        <f t="shared" si="187"/>
        <v>1.8081066736165415E-3</v>
      </c>
      <c r="V794" s="36">
        <f t="shared" si="188"/>
        <v>-4.5519560796113438E-3</v>
      </c>
      <c r="W794" s="36">
        <f t="shared" si="189"/>
        <v>-3.4473679008000953E-3</v>
      </c>
      <c r="X794" s="36">
        <f t="shared" si="190"/>
        <v>3.7984416672221934E-3</v>
      </c>
      <c r="Y794" s="36">
        <f t="shared" si="191"/>
        <v>-1.3897628798859533E-3</v>
      </c>
      <c r="Z794" s="36">
        <f t="shared" si="192"/>
        <v>-7.2450686114443217E-3</v>
      </c>
      <c r="AA794" s="46">
        <f t="shared" si="193"/>
        <v>4.7935736193403548E-3</v>
      </c>
      <c r="AB794" s="41">
        <f t="shared" si="180"/>
        <v>1004793.5736193403</v>
      </c>
      <c r="AC794" s="41">
        <f t="shared" si="181"/>
        <v>4793.5736193403136</v>
      </c>
      <c r="AD794" s="98">
        <v>5028.8533747296315</v>
      </c>
      <c r="AE794">
        <f t="shared" si="194"/>
        <v>1051992.9124438302</v>
      </c>
    </row>
    <row r="795" spans="2:31">
      <c r="B795" s="112">
        <v>44609</v>
      </c>
      <c r="C795">
        <v>72.890022000000002</v>
      </c>
      <c r="D795">
        <v>207.48985300000001</v>
      </c>
      <c r="E795">
        <v>44.739784</v>
      </c>
      <c r="F795">
        <v>47.589737</v>
      </c>
      <c r="G795">
        <v>76.214950999999999</v>
      </c>
      <c r="H795">
        <v>142.52311700000001</v>
      </c>
      <c r="I795">
        <v>215.476471</v>
      </c>
      <c r="J795">
        <v>75.960175000000007</v>
      </c>
      <c r="K795">
        <v>455.70834400000001</v>
      </c>
      <c r="L795">
        <v>166.97190900000001</v>
      </c>
      <c r="M795">
        <v>369.51727299999999</v>
      </c>
      <c r="O795" s="33">
        <v>790</v>
      </c>
      <c r="P795" s="36">
        <f t="shared" si="182"/>
        <v>-1.5327658068755802E-3</v>
      </c>
      <c r="Q795" s="36">
        <f t="shared" si="183"/>
        <v>-4.1632373478116443E-2</v>
      </c>
      <c r="R795" s="36">
        <f t="shared" si="184"/>
        <v>3.9284014523616143E-2</v>
      </c>
      <c r="S795" s="36">
        <f t="shared" si="185"/>
        <v>-3.6689905111245481E-3</v>
      </c>
      <c r="T795" s="36">
        <f t="shared" si="186"/>
        <v>-2.9535534487585339E-2</v>
      </c>
      <c r="U795" s="36">
        <f t="shared" si="187"/>
        <v>-2.3301836796847952E-2</v>
      </c>
      <c r="V795" s="36">
        <f t="shared" si="188"/>
        <v>-1.5878960510106229E-2</v>
      </c>
      <c r="W795" s="36">
        <f t="shared" si="189"/>
        <v>4.5528207984658073E-3</v>
      </c>
      <c r="X795" s="36">
        <f t="shared" si="190"/>
        <v>-2.0434477748500202E-2</v>
      </c>
      <c r="Y795" s="36">
        <f t="shared" si="191"/>
        <v>-2.14986782544727E-2</v>
      </c>
      <c r="Z795" s="36">
        <f t="shared" si="192"/>
        <v>-2.6016639387133354E-2</v>
      </c>
      <c r="AA795" s="46">
        <f t="shared" si="193"/>
        <v>-2.3509303062092098E-2</v>
      </c>
      <c r="AB795" s="41">
        <f t="shared" si="180"/>
        <v>976490.69693790795</v>
      </c>
      <c r="AC795" s="41">
        <f t="shared" si="181"/>
        <v>-23509.303062092047</v>
      </c>
      <c r="AD795" s="98">
        <v>5095.6199668070767</v>
      </c>
      <c r="AE795">
        <f t="shared" si="194"/>
        <v>1028483.6093817381</v>
      </c>
    </row>
    <row r="796" spans="2:31">
      <c r="B796" s="112">
        <v>44610</v>
      </c>
      <c r="C796">
        <v>72.079414</v>
      </c>
      <c r="D796">
        <v>205.941498</v>
      </c>
      <c r="E796">
        <v>44.453074999999998</v>
      </c>
      <c r="F796">
        <v>48.151347999999999</v>
      </c>
      <c r="G796">
        <v>75.297256000000004</v>
      </c>
      <c r="H796">
        <v>143.19139100000001</v>
      </c>
      <c r="I796">
        <v>215.25973500000001</v>
      </c>
      <c r="J796">
        <v>78.907195999999999</v>
      </c>
      <c r="K796">
        <v>453.25707999999997</v>
      </c>
      <c r="L796">
        <v>165.409729</v>
      </c>
      <c r="M796">
        <v>358.41802999999999</v>
      </c>
      <c r="O796" s="33">
        <v>791</v>
      </c>
      <c r="P796" s="36">
        <f t="shared" si="182"/>
        <v>-1.1183273807424204E-2</v>
      </c>
      <c r="Q796" s="36">
        <f t="shared" si="183"/>
        <v>-7.490299104790976E-3</v>
      </c>
      <c r="R796" s="36">
        <f t="shared" si="184"/>
        <v>-6.4289897360171764E-3</v>
      </c>
      <c r="S796" s="36">
        <f t="shared" si="185"/>
        <v>1.1732004951909477E-2</v>
      </c>
      <c r="T796" s="36">
        <f t="shared" si="186"/>
        <v>-1.211395755672982E-2</v>
      </c>
      <c r="U796" s="36">
        <f t="shared" si="187"/>
        <v>4.6779228911316756E-3</v>
      </c>
      <c r="V796" s="36">
        <f t="shared" si="188"/>
        <v>-1.0063515222190878E-3</v>
      </c>
      <c r="W796" s="36">
        <f t="shared" si="189"/>
        <v>3.8063237963198361E-2</v>
      </c>
      <c r="X796" s="36">
        <f t="shared" si="190"/>
        <v>-5.3935383626252057E-3</v>
      </c>
      <c r="Y796" s="36">
        <f t="shared" si="191"/>
        <v>-9.3999867874940222E-3</v>
      </c>
      <c r="Z796" s="36">
        <f t="shared" si="192"/>
        <v>-3.0497499495929069E-2</v>
      </c>
      <c r="AA796" s="46">
        <f t="shared" si="193"/>
        <v>6.7169426056338383E-5</v>
      </c>
      <c r="AB796" s="41">
        <f t="shared" si="180"/>
        <v>1000067.1694260563</v>
      </c>
      <c r="AC796" s="41">
        <f t="shared" si="181"/>
        <v>67.169426056323573</v>
      </c>
      <c r="AD796" s="98">
        <v>5106.9919108235044</v>
      </c>
      <c r="AE796">
        <f t="shared" si="194"/>
        <v>1028550.7788077944</v>
      </c>
    </row>
    <row r="797" spans="2:31">
      <c r="B797" s="112">
        <v>44614</v>
      </c>
      <c r="C797">
        <v>71.240836999999999</v>
      </c>
      <c r="D797">
        <v>201.865814</v>
      </c>
      <c r="E797">
        <v>43.956977999999999</v>
      </c>
      <c r="F797">
        <v>47.276699000000001</v>
      </c>
      <c r="G797">
        <v>74.522987000000001</v>
      </c>
      <c r="H797">
        <v>142.93727100000001</v>
      </c>
      <c r="I797">
        <v>215.19378699999999</v>
      </c>
      <c r="J797">
        <v>79.037766000000005</v>
      </c>
      <c r="K797">
        <v>448.12191799999999</v>
      </c>
      <c r="L797">
        <v>162.46340900000001</v>
      </c>
      <c r="M797">
        <v>343.541473</v>
      </c>
      <c r="O797" s="33">
        <v>792</v>
      </c>
      <c r="P797" s="36">
        <f t="shared" si="182"/>
        <v>-1.1702276041471496E-2</v>
      </c>
      <c r="Q797" s="36">
        <f t="shared" si="183"/>
        <v>-1.9988948629403008E-2</v>
      </c>
      <c r="R797" s="36">
        <f t="shared" si="184"/>
        <v>-1.1222755560400307E-2</v>
      </c>
      <c r="S797" s="36">
        <f t="shared" si="185"/>
        <v>-1.8331581143033217E-2</v>
      </c>
      <c r="T797" s="36">
        <f t="shared" si="186"/>
        <v>-1.0336065109588776E-2</v>
      </c>
      <c r="U797" s="36">
        <f t="shared" si="187"/>
        <v>-1.7762643213619308E-3</v>
      </c>
      <c r="V797" s="36">
        <f t="shared" si="188"/>
        <v>-3.0641171297471668E-4</v>
      </c>
      <c r="W797" s="36">
        <f t="shared" si="189"/>
        <v>1.6533611213745457E-3</v>
      </c>
      <c r="X797" s="36">
        <f t="shared" si="190"/>
        <v>-1.1394136246532365E-2</v>
      </c>
      <c r="Y797" s="36">
        <f t="shared" si="191"/>
        <v>-1.7972800870211102E-2</v>
      </c>
      <c r="Z797" s="36">
        <f t="shared" si="192"/>
        <v>-4.2392145845070187E-2</v>
      </c>
      <c r="AA797" s="46">
        <f t="shared" si="193"/>
        <v>2.7680073904641979E-2</v>
      </c>
      <c r="AB797" s="41">
        <f t="shared" si="180"/>
        <v>1027680.073904642</v>
      </c>
      <c r="AC797" s="41">
        <f t="shared" si="181"/>
        <v>27680.07390464202</v>
      </c>
      <c r="AD797" s="98">
        <v>5119.8722839306574</v>
      </c>
      <c r="AE797">
        <f t="shared" si="194"/>
        <v>1056230.8527124366</v>
      </c>
    </row>
    <row r="798" spans="2:31">
      <c r="B798" s="112">
        <v>44615</v>
      </c>
      <c r="C798">
        <v>71.529685999999998</v>
      </c>
      <c r="D798">
        <v>198.239655</v>
      </c>
      <c r="E798">
        <v>43.505961999999997</v>
      </c>
      <c r="F798">
        <v>47.506874000000003</v>
      </c>
      <c r="G798">
        <v>71.741271999999995</v>
      </c>
      <c r="H798">
        <v>139.944275</v>
      </c>
      <c r="I798">
        <v>214.32685900000001</v>
      </c>
      <c r="J798">
        <v>78.711348999999998</v>
      </c>
      <c r="K798">
        <v>445.32183800000001</v>
      </c>
      <c r="L798">
        <v>158.261459</v>
      </c>
      <c r="M798">
        <v>327.75198399999999</v>
      </c>
      <c r="O798" s="33">
        <v>793</v>
      </c>
      <c r="P798" s="36">
        <f t="shared" si="182"/>
        <v>4.0463449742780813E-3</v>
      </c>
      <c r="Q798" s="36">
        <f t="shared" si="183"/>
        <v>-1.8126511971488908E-2</v>
      </c>
      <c r="R798" s="36">
        <f t="shared" si="184"/>
        <v>-1.0313396685024642E-2</v>
      </c>
      <c r="S798" s="36">
        <f t="shared" si="185"/>
        <v>4.8568638042110939E-3</v>
      </c>
      <c r="T798" s="36">
        <f t="shared" si="186"/>
        <v>-3.8041425488096026E-2</v>
      </c>
      <c r="U798" s="36">
        <f t="shared" si="187"/>
        <v>-2.1161562025120418E-2</v>
      </c>
      <c r="V798" s="36">
        <f t="shared" si="188"/>
        <v>-4.0367287826652918E-3</v>
      </c>
      <c r="W798" s="36">
        <f t="shared" si="189"/>
        <v>-4.1384379984577124E-3</v>
      </c>
      <c r="X798" s="36">
        <f t="shared" si="190"/>
        <v>-6.2680815638347367E-3</v>
      </c>
      <c r="Y798" s="36">
        <f t="shared" si="191"/>
        <v>-2.6204331884143124E-2</v>
      </c>
      <c r="Z798" s="36">
        <f t="shared" si="192"/>
        <v>-4.7050664890154519E-2</v>
      </c>
      <c r="AA798" s="46">
        <f t="shared" si="193"/>
        <v>-3.5187370923226088E-3</v>
      </c>
      <c r="AB798" s="41">
        <f t="shared" si="180"/>
        <v>996481.26290767733</v>
      </c>
      <c r="AC798" s="41">
        <f t="shared" si="181"/>
        <v>-3518.7370923226699</v>
      </c>
      <c r="AD798" s="98">
        <v>5169.1610758709721</v>
      </c>
      <c r="AE798">
        <f t="shared" si="194"/>
        <v>1052712.1156201139</v>
      </c>
    </row>
    <row r="799" spans="2:31">
      <c r="B799" s="112">
        <v>44616</v>
      </c>
      <c r="C799">
        <v>70.625893000000005</v>
      </c>
      <c r="D799">
        <v>207.379974</v>
      </c>
      <c r="E799">
        <v>43.338448</v>
      </c>
      <c r="F799">
        <v>45.598712999999996</v>
      </c>
      <c r="G799">
        <v>72.238342000000003</v>
      </c>
      <c r="H799">
        <v>136.047821</v>
      </c>
      <c r="I799">
        <v>218.378784</v>
      </c>
      <c r="J799">
        <v>77.694823999999997</v>
      </c>
      <c r="K799">
        <v>441.70791600000001</v>
      </c>
      <c r="L799">
        <v>160.90126000000001</v>
      </c>
      <c r="M799">
        <v>332.84036300000002</v>
      </c>
      <c r="O799" s="33">
        <v>794</v>
      </c>
      <c r="P799" s="36">
        <f t="shared" si="182"/>
        <v>-1.2715718709671035E-2</v>
      </c>
      <c r="Q799" s="36">
        <f t="shared" si="183"/>
        <v>4.5076056191866179E-2</v>
      </c>
      <c r="R799" s="36">
        <f t="shared" si="184"/>
        <v>-3.8578005827653392E-3</v>
      </c>
      <c r="S799" s="36">
        <f t="shared" si="185"/>
        <v>-4.0994923921915435E-2</v>
      </c>
      <c r="T799" s="36">
        <f t="shared" si="186"/>
        <v>6.9047549306899322E-3</v>
      </c>
      <c r="U799" s="36">
        <f t="shared" si="187"/>
        <v>-2.8237858727307327E-2</v>
      </c>
      <c r="V799" s="36">
        <f t="shared" si="188"/>
        <v>1.8728868024584032E-2</v>
      </c>
      <c r="W799" s="36">
        <f t="shared" si="189"/>
        <v>-1.2998710903578646E-2</v>
      </c>
      <c r="X799" s="36">
        <f t="shared" si="190"/>
        <v>-8.1484121128928694E-3</v>
      </c>
      <c r="Y799" s="36">
        <f t="shared" si="191"/>
        <v>1.6542415773326571E-2</v>
      </c>
      <c r="Z799" s="36">
        <f t="shared" si="192"/>
        <v>1.5405808625900391E-2</v>
      </c>
      <c r="AA799" s="46">
        <f t="shared" si="193"/>
        <v>1.5388395820776115E-2</v>
      </c>
      <c r="AB799" s="41">
        <f t="shared" si="180"/>
        <v>1015388.3958207761</v>
      </c>
      <c r="AC799" s="41">
        <f t="shared" si="181"/>
        <v>15388.395820776117</v>
      </c>
      <c r="AD799" s="98">
        <v>5171.2446563679259</v>
      </c>
      <c r="AE799">
        <f t="shared" si="194"/>
        <v>1068100.5114408899</v>
      </c>
    </row>
    <row r="800" spans="2:31">
      <c r="B800" s="112">
        <v>44617</v>
      </c>
      <c r="C800">
        <v>72.526634000000001</v>
      </c>
      <c r="D800">
        <v>210.256912</v>
      </c>
      <c r="E800">
        <v>43.934421999999998</v>
      </c>
      <c r="F800">
        <v>46.983597000000003</v>
      </c>
      <c r="G800">
        <v>74.955444</v>
      </c>
      <c r="H800">
        <v>139.26664700000001</v>
      </c>
      <c r="I800">
        <v>220.17858899999999</v>
      </c>
      <c r="J800">
        <v>80.147552000000005</v>
      </c>
      <c r="K800">
        <v>460.95004299999999</v>
      </c>
      <c r="L800">
        <v>162.98744199999999</v>
      </c>
      <c r="M800">
        <v>336.93823200000003</v>
      </c>
      <c r="O800" s="33">
        <v>795</v>
      </c>
      <c r="P800" s="36">
        <f t="shared" si="182"/>
        <v>2.6557026281225665E-2</v>
      </c>
      <c r="Q800" s="36">
        <f t="shared" si="183"/>
        <v>1.3777439704900083E-2</v>
      </c>
      <c r="R800" s="36">
        <f t="shared" si="184"/>
        <v>1.365792747130931E-2</v>
      </c>
      <c r="S800" s="36">
        <f t="shared" si="185"/>
        <v>2.991904835755128E-2</v>
      </c>
      <c r="T800" s="36">
        <f t="shared" si="186"/>
        <v>3.6922899429053489E-2</v>
      </c>
      <c r="U800" s="36">
        <f t="shared" si="187"/>
        <v>2.3383970307983417E-2</v>
      </c>
      <c r="V800" s="36">
        <f t="shared" si="188"/>
        <v>8.2078889336562478E-3</v>
      </c>
      <c r="W800" s="36">
        <f t="shared" si="189"/>
        <v>3.1080695888650051E-2</v>
      </c>
      <c r="X800" s="36">
        <f t="shared" si="190"/>
        <v>4.264083042202587E-2</v>
      </c>
      <c r="Y800" s="36">
        <f t="shared" si="191"/>
        <v>1.288226997543992E-2</v>
      </c>
      <c r="Z800" s="36">
        <f t="shared" si="192"/>
        <v>1.2236641073522826E-2</v>
      </c>
      <c r="AA800" s="46">
        <f t="shared" si="193"/>
        <v>2.5934248133723019E-2</v>
      </c>
      <c r="AB800" s="41">
        <f t="shared" si="180"/>
        <v>1025934.248133723</v>
      </c>
      <c r="AC800" s="41">
        <f t="shared" si="181"/>
        <v>25934.248133723042</v>
      </c>
      <c r="AD800" s="98">
        <v>5183.1175090476172</v>
      </c>
      <c r="AE800">
        <f t="shared" si="194"/>
        <v>1094034.7595746131</v>
      </c>
    </row>
    <row r="801" spans="2:31">
      <c r="B801" s="112">
        <v>44620</v>
      </c>
      <c r="C801">
        <v>73.067054999999996</v>
      </c>
      <c r="D801">
        <v>210.80633499999999</v>
      </c>
      <c r="E801">
        <v>43.541404999999997</v>
      </c>
      <c r="F801">
        <v>46.723351000000001</v>
      </c>
      <c r="G801">
        <v>74.283378999999996</v>
      </c>
      <c r="H801">
        <v>133.45954900000001</v>
      </c>
      <c r="I801">
        <v>213.78031899999999</v>
      </c>
      <c r="J801">
        <v>79.989020999999994</v>
      </c>
      <c r="K801">
        <v>461.06631499999997</v>
      </c>
      <c r="L801">
        <v>163.254379</v>
      </c>
      <c r="M801">
        <v>349.60086100000001</v>
      </c>
      <c r="O801" s="33">
        <v>796</v>
      </c>
      <c r="P801" s="36">
        <f t="shared" si="182"/>
        <v>7.4237212569686645E-3</v>
      </c>
      <c r="Q801" s="36">
        <f t="shared" si="183"/>
        <v>2.6096949364983854E-3</v>
      </c>
      <c r="R801" s="36">
        <f t="shared" si="184"/>
        <v>-8.9857885993995766E-3</v>
      </c>
      <c r="S801" s="36">
        <f t="shared" si="185"/>
        <v>-5.5544796763080705E-3</v>
      </c>
      <c r="T801" s="36">
        <f t="shared" si="186"/>
        <v>-9.0066315133065095E-3</v>
      </c>
      <c r="U801" s="36">
        <f t="shared" si="187"/>
        <v>-4.2591991058377111E-2</v>
      </c>
      <c r="V801" s="36">
        <f t="shared" si="188"/>
        <v>-2.9490044195673065E-2</v>
      </c>
      <c r="W801" s="36">
        <f t="shared" si="189"/>
        <v>-1.9799481007923047E-3</v>
      </c>
      <c r="X801" s="36">
        <f t="shared" si="190"/>
        <v>2.5221244635733573E-4</v>
      </c>
      <c r="Y801" s="36">
        <f t="shared" si="191"/>
        <v>1.6364367925091579E-3</v>
      </c>
      <c r="Z801" s="36">
        <f t="shared" si="192"/>
        <v>3.6892480873726881E-2</v>
      </c>
      <c r="AA801" s="46">
        <f t="shared" si="193"/>
        <v>-6.9660084115582388E-2</v>
      </c>
      <c r="AB801" s="41">
        <f t="shared" si="180"/>
        <v>930339.9158844176</v>
      </c>
      <c r="AC801" s="41">
        <f t="shared" si="181"/>
        <v>-69660.084115582402</v>
      </c>
      <c r="AD801" s="98">
        <v>5187.3901739445282</v>
      </c>
      <c r="AE801">
        <f t="shared" si="194"/>
        <v>1024374.6754590307</v>
      </c>
    </row>
    <row r="802" spans="2:31">
      <c r="B802" s="112">
        <v>44621</v>
      </c>
      <c r="C802">
        <v>73.765854000000004</v>
      </c>
      <c r="D802">
        <v>203.27432300000001</v>
      </c>
      <c r="E802">
        <v>43.808781000000003</v>
      </c>
      <c r="F802">
        <v>45.301299999999998</v>
      </c>
      <c r="G802">
        <v>72.603188000000003</v>
      </c>
      <c r="H802">
        <v>128.42424</v>
      </c>
      <c r="I802">
        <v>215.36338799999999</v>
      </c>
      <c r="J802">
        <v>79.625298000000001</v>
      </c>
      <c r="K802">
        <v>461.43447900000001</v>
      </c>
      <c r="L802">
        <v>161.35604900000001</v>
      </c>
      <c r="M802">
        <v>348.27050800000001</v>
      </c>
      <c r="O802" s="33">
        <v>797</v>
      </c>
      <c r="P802" s="36">
        <f t="shared" si="182"/>
        <v>9.5183604361750822E-3</v>
      </c>
      <c r="Q802" s="36">
        <f t="shared" si="183"/>
        <v>-3.6383456773114942E-2</v>
      </c>
      <c r="R802" s="36">
        <f t="shared" si="184"/>
        <v>6.1219522776053345E-3</v>
      </c>
      <c r="S802" s="36">
        <f t="shared" si="185"/>
        <v>-3.0908331470112644E-2</v>
      </c>
      <c r="T802" s="36">
        <f t="shared" si="186"/>
        <v>-2.2878392775176164E-2</v>
      </c>
      <c r="U802" s="36">
        <f t="shared" si="187"/>
        <v>-3.8459269695140692E-2</v>
      </c>
      <c r="V802" s="36">
        <f t="shared" si="188"/>
        <v>7.3778370976221273E-3</v>
      </c>
      <c r="W802" s="36">
        <f t="shared" si="189"/>
        <v>-4.5575313274589307E-3</v>
      </c>
      <c r="X802" s="36">
        <f t="shared" si="190"/>
        <v>7.9818688924956677E-4</v>
      </c>
      <c r="Y802" s="36">
        <f t="shared" si="191"/>
        <v>-1.1696183962558553E-2</v>
      </c>
      <c r="Z802" s="36">
        <f t="shared" si="192"/>
        <v>-3.812606937589968E-3</v>
      </c>
      <c r="AA802" s="46">
        <f t="shared" si="193"/>
        <v>-7.623759152396584E-4</v>
      </c>
      <c r="AB802" s="41">
        <f t="shared" si="180"/>
        <v>999237.62408476032</v>
      </c>
      <c r="AC802" s="41">
        <f t="shared" si="181"/>
        <v>-762.37591523968149</v>
      </c>
      <c r="AD802" s="98">
        <v>5199.8067502580816</v>
      </c>
      <c r="AE802">
        <f t="shared" si="194"/>
        <v>1023612.299543791</v>
      </c>
    </row>
    <row r="803" spans="2:31">
      <c r="B803" s="112">
        <v>44622</v>
      </c>
      <c r="C803">
        <v>75.033019999999993</v>
      </c>
      <c r="D803">
        <v>207.88942</v>
      </c>
      <c r="E803">
        <v>43.863540999999998</v>
      </c>
      <c r="F803">
        <v>45.236232999999999</v>
      </c>
      <c r="G803">
        <v>74.024131999999994</v>
      </c>
      <c r="H803">
        <v>131.08776900000001</v>
      </c>
      <c r="I803">
        <v>217.67205799999999</v>
      </c>
      <c r="J803">
        <v>81.052177</v>
      </c>
      <c r="K803">
        <v>470.28048699999999</v>
      </c>
      <c r="L803">
        <v>164.67811599999999</v>
      </c>
      <c r="M803">
        <v>365.09896900000001</v>
      </c>
      <c r="O803" s="33">
        <v>798</v>
      </c>
      <c r="P803" s="36">
        <f t="shared" si="182"/>
        <v>1.7032341705220742E-2</v>
      </c>
      <c r="Q803" s="36">
        <f t="shared" si="183"/>
        <v>2.2449892093447422E-2</v>
      </c>
      <c r="R803" s="36">
        <f t="shared" si="184"/>
        <v>1.2491971439070482E-3</v>
      </c>
      <c r="S803" s="36">
        <f t="shared" si="185"/>
        <v>-1.4373488882718939E-3</v>
      </c>
      <c r="T803" s="36">
        <f t="shared" si="186"/>
        <v>1.9382315438202527E-2</v>
      </c>
      <c r="U803" s="36">
        <f t="shared" si="187"/>
        <v>2.0527932737943528E-2</v>
      </c>
      <c r="V803" s="36">
        <f t="shared" si="188"/>
        <v>1.0662830930612667E-2</v>
      </c>
      <c r="W803" s="36">
        <f t="shared" si="189"/>
        <v>1.7761251355453301E-2</v>
      </c>
      <c r="X803" s="36">
        <f t="shared" si="190"/>
        <v>1.898922768647994E-2</v>
      </c>
      <c r="Y803" s="36">
        <f t="shared" si="191"/>
        <v>2.0379348743094099E-2</v>
      </c>
      <c r="Z803" s="36">
        <f t="shared" si="192"/>
        <v>4.7188965118333648E-2</v>
      </c>
      <c r="AA803" s="46">
        <f t="shared" si="193"/>
        <v>1.3045012421493835E-3</v>
      </c>
      <c r="AB803" s="41">
        <f t="shared" si="180"/>
        <v>1001304.5012421494</v>
      </c>
      <c r="AC803" s="41">
        <f t="shared" si="181"/>
        <v>1304.5012421493884</v>
      </c>
      <c r="AD803" s="98">
        <v>5202.8840460402425</v>
      </c>
      <c r="AE803">
        <f t="shared" si="194"/>
        <v>1024916.8007859404</v>
      </c>
    </row>
    <row r="804" spans="2:31">
      <c r="B804" s="112">
        <v>44623</v>
      </c>
      <c r="C804">
        <v>75.508208999999994</v>
      </c>
      <c r="D804">
        <v>202.75488300000001</v>
      </c>
      <c r="E804">
        <v>44.871864000000002</v>
      </c>
      <c r="F804">
        <v>44.334662999999999</v>
      </c>
      <c r="G804">
        <v>73.822524999999999</v>
      </c>
      <c r="H804">
        <v>130.15602100000001</v>
      </c>
      <c r="I804">
        <v>221.667404</v>
      </c>
      <c r="J804">
        <v>82.339164999999994</v>
      </c>
      <c r="K804">
        <v>471.45285000000001</v>
      </c>
      <c r="L804">
        <v>164.35183699999999</v>
      </c>
      <c r="M804">
        <v>370.87673999999998</v>
      </c>
      <c r="O804" s="33">
        <v>799</v>
      </c>
      <c r="P804" s="36">
        <f t="shared" si="182"/>
        <v>6.3130955072425807E-3</v>
      </c>
      <c r="Q804" s="36">
        <f t="shared" si="183"/>
        <v>-2.5008527165531494E-2</v>
      </c>
      <c r="R804" s="36">
        <f t="shared" si="184"/>
        <v>2.2727487473112908E-2</v>
      </c>
      <c r="S804" s="36">
        <f t="shared" si="185"/>
        <v>-2.0131549175611281E-2</v>
      </c>
      <c r="T804" s="36">
        <f t="shared" si="186"/>
        <v>-2.7272463111637766E-3</v>
      </c>
      <c r="U804" s="36">
        <f t="shared" si="187"/>
        <v>-7.1331988469795224E-3</v>
      </c>
      <c r="V804" s="36">
        <f t="shared" si="188"/>
        <v>1.8188469236849962E-2</v>
      </c>
      <c r="W804" s="36">
        <f t="shared" si="189"/>
        <v>1.575376762710981E-2</v>
      </c>
      <c r="X804" s="36">
        <f t="shared" si="190"/>
        <v>2.489799520887296E-3</v>
      </c>
      <c r="Y804" s="36">
        <f t="shared" si="191"/>
        <v>-1.9832790539206623E-3</v>
      </c>
      <c r="Z804" s="36">
        <f t="shared" si="192"/>
        <v>1.5701305433928142E-2</v>
      </c>
      <c r="AA804" s="46">
        <f t="shared" si="193"/>
        <v>1.0698979079534461E-2</v>
      </c>
      <c r="AB804" s="41">
        <f t="shared" si="180"/>
        <v>1010698.9790795344</v>
      </c>
      <c r="AC804" s="41">
        <f t="shared" si="181"/>
        <v>10698.979079534416</v>
      </c>
      <c r="AD804" s="98">
        <v>5225.4984766825801</v>
      </c>
      <c r="AE804">
        <f t="shared" si="194"/>
        <v>1035615.7798654748</v>
      </c>
    </row>
    <row r="805" spans="2:31">
      <c r="B805" s="112">
        <v>44624</v>
      </c>
      <c r="C805">
        <v>78.350020999999998</v>
      </c>
      <c r="D805">
        <v>199.847961</v>
      </c>
      <c r="E805">
        <v>46.009048</v>
      </c>
      <c r="F805">
        <v>42.457183999999998</v>
      </c>
      <c r="G805">
        <v>71.422263999999998</v>
      </c>
      <c r="H805">
        <v>126.494812</v>
      </c>
      <c r="I805">
        <v>224.53201300000001</v>
      </c>
      <c r="J805">
        <v>83.821999000000005</v>
      </c>
      <c r="K805">
        <v>483.13763399999999</v>
      </c>
      <c r="L805">
        <v>161.32638499999999</v>
      </c>
      <c r="M805">
        <v>378.781158</v>
      </c>
      <c r="O805" s="33">
        <v>800</v>
      </c>
      <c r="P805" s="36">
        <f t="shared" si="182"/>
        <v>3.6944858008785351E-2</v>
      </c>
      <c r="Q805" s="36">
        <f t="shared" si="183"/>
        <v>-1.4440894099317345E-2</v>
      </c>
      <c r="R805" s="36">
        <f t="shared" si="184"/>
        <v>2.5027111441060262E-2</v>
      </c>
      <c r="S805" s="36">
        <f t="shared" si="185"/>
        <v>-4.327069875284581E-2</v>
      </c>
      <c r="T805" s="36">
        <f t="shared" si="186"/>
        <v>-3.3054260371571526E-2</v>
      </c>
      <c r="U805" s="36">
        <f t="shared" si="187"/>
        <v>-2.8532596907041134E-2</v>
      </c>
      <c r="V805" s="36">
        <f t="shared" si="188"/>
        <v>1.2840215600298239E-2</v>
      </c>
      <c r="W805" s="36">
        <f t="shared" si="189"/>
        <v>1.7848615524945689E-2</v>
      </c>
      <c r="X805" s="36">
        <f t="shared" si="190"/>
        <v>2.4482472508734501E-2</v>
      </c>
      <c r="Y805" s="36">
        <f t="shared" si="191"/>
        <v>-1.8579928473897809E-2</v>
      </c>
      <c r="Z805" s="36">
        <f t="shared" si="192"/>
        <v>2.1088848578840771E-2</v>
      </c>
      <c r="AA805" s="46">
        <f t="shared" si="193"/>
        <v>-2.7463278034157088E-3</v>
      </c>
      <c r="AB805" s="41">
        <f t="shared" si="180"/>
        <v>997253.67219658429</v>
      </c>
      <c r="AC805" s="41">
        <f t="shared" si="181"/>
        <v>-2746.327803415712</v>
      </c>
      <c r="AD805" s="98">
        <v>5266.2261062231846</v>
      </c>
      <c r="AE805">
        <f t="shared" si="194"/>
        <v>1032869.4520620591</v>
      </c>
    </row>
    <row r="806" spans="2:31">
      <c r="B806" s="112">
        <v>44627</v>
      </c>
      <c r="C806">
        <v>81.173195000000007</v>
      </c>
      <c r="D806">
        <v>187.27130099999999</v>
      </c>
      <c r="E806">
        <v>45.638576999999998</v>
      </c>
      <c r="F806">
        <v>40.784184000000003</v>
      </c>
      <c r="G806">
        <v>66.314498999999998</v>
      </c>
      <c r="H806">
        <v>121.6101</v>
      </c>
      <c r="I806">
        <v>218.63320899999999</v>
      </c>
      <c r="J806">
        <v>84.064468000000005</v>
      </c>
      <c r="K806">
        <v>471.724152</v>
      </c>
      <c r="L806">
        <v>157.500137</v>
      </c>
      <c r="M806">
        <v>358.32089200000001</v>
      </c>
      <c r="O806" s="33">
        <v>801</v>
      </c>
      <c r="P806" s="36">
        <f t="shared" si="182"/>
        <v>3.539884500154436E-2</v>
      </c>
      <c r="Q806" s="36">
        <f t="shared" si="183"/>
        <v>-6.4998509516459385E-2</v>
      </c>
      <c r="R806" s="36">
        <f t="shared" si="184"/>
        <v>-8.0847270819437919E-3</v>
      </c>
      <c r="S806" s="36">
        <f t="shared" si="185"/>
        <v>-4.0201773635487173E-2</v>
      </c>
      <c r="T806" s="36">
        <f t="shared" si="186"/>
        <v>-7.4201080401916031E-2</v>
      </c>
      <c r="U806" s="36">
        <f t="shared" si="187"/>
        <v>-3.9381270175490458E-2</v>
      </c>
      <c r="V806" s="36">
        <f t="shared" si="188"/>
        <v>-2.6622812951132273E-2</v>
      </c>
      <c r="W806" s="36">
        <f t="shared" si="189"/>
        <v>2.8884897385336268E-3</v>
      </c>
      <c r="X806" s="36">
        <f t="shared" si="190"/>
        <v>-2.3907178567284967E-2</v>
      </c>
      <c r="Y806" s="36">
        <f t="shared" si="191"/>
        <v>-2.4003220832663725E-2</v>
      </c>
      <c r="Z806" s="36">
        <f t="shared" si="192"/>
        <v>-5.552968749560519E-2</v>
      </c>
      <c r="AA806" s="46">
        <f t="shared" si="193"/>
        <v>-1.4328824878097723E-2</v>
      </c>
      <c r="AB806" s="41">
        <f t="shared" si="180"/>
        <v>985671.17512190226</v>
      </c>
      <c r="AC806" s="41">
        <f t="shared" si="181"/>
        <v>-14328.824878097745</v>
      </c>
      <c r="AD806" s="98">
        <v>5370.9651530801784</v>
      </c>
      <c r="AE806">
        <f t="shared" si="194"/>
        <v>1018540.6271839613</v>
      </c>
    </row>
    <row r="807" spans="2:31">
      <c r="B807" s="112">
        <v>44628</v>
      </c>
      <c r="C807">
        <v>81.788139000000001</v>
      </c>
      <c r="D807">
        <v>190.088303</v>
      </c>
      <c r="E807">
        <v>44.694690999999999</v>
      </c>
      <c r="F807">
        <v>40.626170999999999</v>
      </c>
      <c r="G807">
        <v>66.064873000000006</v>
      </c>
      <c r="H807">
        <v>120.753601</v>
      </c>
      <c r="I807">
        <v>214.816879</v>
      </c>
      <c r="J807">
        <v>82.768158</v>
      </c>
      <c r="K807">
        <v>458.73126200000002</v>
      </c>
      <c r="L807">
        <v>155.661148</v>
      </c>
      <c r="M807">
        <v>354.36877399999997</v>
      </c>
      <c r="O807" s="33">
        <v>802</v>
      </c>
      <c r="P807" s="36">
        <f t="shared" si="182"/>
        <v>7.5471512635677676E-3</v>
      </c>
      <c r="Q807" s="36">
        <f t="shared" si="183"/>
        <v>1.493034389117393E-2</v>
      </c>
      <c r="R807" s="36">
        <f t="shared" si="184"/>
        <v>-2.0898620726357019E-2</v>
      </c>
      <c r="S807" s="36">
        <f t="shared" si="185"/>
        <v>-3.8818943468836298E-3</v>
      </c>
      <c r="T807" s="36">
        <f t="shared" si="186"/>
        <v>-3.771377550803672E-3</v>
      </c>
      <c r="U807" s="36">
        <f t="shared" si="187"/>
        <v>-7.0679112591812221E-3</v>
      </c>
      <c r="V807" s="36">
        <f t="shared" si="188"/>
        <v>-1.7609541325222588E-2</v>
      </c>
      <c r="W807" s="36">
        <f t="shared" si="189"/>
        <v>-1.5540558464881752E-2</v>
      </c>
      <c r="X807" s="36">
        <f t="shared" si="190"/>
        <v>-2.792983825662659E-2</v>
      </c>
      <c r="Y807" s="36">
        <f t="shared" si="191"/>
        <v>-1.1744811554350778E-2</v>
      </c>
      <c r="Z807" s="36">
        <f t="shared" si="192"/>
        <v>-1.1090825922655504E-2</v>
      </c>
      <c r="AA807" s="46">
        <f t="shared" si="193"/>
        <v>-7.4804048570297783E-3</v>
      </c>
      <c r="AB807" s="41">
        <f t="shared" si="180"/>
        <v>992519.59514297021</v>
      </c>
      <c r="AC807" s="41">
        <f t="shared" si="181"/>
        <v>-7480.4048570297891</v>
      </c>
      <c r="AD807" s="98">
        <v>5411.9501997808693</v>
      </c>
      <c r="AE807">
        <f t="shared" si="194"/>
        <v>1011060.2223269315</v>
      </c>
    </row>
    <row r="808" spans="2:31">
      <c r="B808" s="112">
        <v>44629</v>
      </c>
      <c r="C808">
        <v>77.138748000000007</v>
      </c>
      <c r="D808">
        <v>198.28961200000001</v>
      </c>
      <c r="E808">
        <v>44.926631999999998</v>
      </c>
      <c r="F808">
        <v>42.215522999999997</v>
      </c>
      <c r="G808">
        <v>69.598052999999993</v>
      </c>
      <c r="H808">
        <v>125.59126999999999</v>
      </c>
      <c r="I808">
        <v>219.66029399999999</v>
      </c>
      <c r="J808">
        <v>82.423088000000007</v>
      </c>
      <c r="K808">
        <v>470.46456899999998</v>
      </c>
      <c r="L808">
        <v>161.10888700000001</v>
      </c>
      <c r="M808">
        <v>358.18499800000001</v>
      </c>
      <c r="O808" s="33">
        <v>803</v>
      </c>
      <c r="P808" s="36">
        <f t="shared" si="182"/>
        <v>-5.8526510677564175E-2</v>
      </c>
      <c r="Q808" s="36">
        <f t="shared" si="183"/>
        <v>4.2239932050747199E-2</v>
      </c>
      <c r="R808" s="36">
        <f t="shared" si="184"/>
        <v>5.176034230910953E-3</v>
      </c>
      <c r="S808" s="36">
        <f t="shared" si="185"/>
        <v>3.8375532156125519E-2</v>
      </c>
      <c r="T808" s="36">
        <f t="shared" si="186"/>
        <v>5.2099409296028375E-2</v>
      </c>
      <c r="U808" s="36">
        <f t="shared" si="187"/>
        <v>3.9280631214805378E-2</v>
      </c>
      <c r="V808" s="36">
        <f t="shared" si="188"/>
        <v>2.2296295169481336E-2</v>
      </c>
      <c r="W808" s="36">
        <f t="shared" si="189"/>
        <v>-4.1778303665295398E-3</v>
      </c>
      <c r="X808" s="36">
        <f t="shared" si="190"/>
        <v>2.525609843718251E-2</v>
      </c>
      <c r="Y808" s="36">
        <f t="shared" si="191"/>
        <v>3.4398936603298645E-2</v>
      </c>
      <c r="Z808" s="36">
        <f t="shared" si="192"/>
        <v>1.0711501750932627E-2</v>
      </c>
      <c r="AA808" s="46">
        <f t="shared" si="193"/>
        <v>2.1737009112387295E-2</v>
      </c>
      <c r="AB808" s="41">
        <f t="shared" si="180"/>
        <v>1021737.0091123873</v>
      </c>
      <c r="AC808" s="41">
        <f t="shared" si="181"/>
        <v>21737.009112387314</v>
      </c>
      <c r="AD808" s="98">
        <v>5491.7297261768254</v>
      </c>
      <c r="AE808">
        <f t="shared" si="194"/>
        <v>1032797.2314393189</v>
      </c>
    </row>
    <row r="809" spans="2:31">
      <c r="B809" s="112">
        <v>44630</v>
      </c>
      <c r="C809">
        <v>79.533332999999999</v>
      </c>
      <c r="D809">
        <v>195.00311300000001</v>
      </c>
      <c r="E809">
        <v>45.947837999999997</v>
      </c>
      <c r="F809">
        <v>41.221020000000003</v>
      </c>
      <c r="G809">
        <v>69.204421999999994</v>
      </c>
      <c r="H809">
        <v>124.104218</v>
      </c>
      <c r="I809">
        <v>219.368179</v>
      </c>
      <c r="J809">
        <v>83.439635999999993</v>
      </c>
      <c r="K809">
        <v>476.15197799999999</v>
      </c>
      <c r="L809">
        <v>156.72894299999999</v>
      </c>
      <c r="M809">
        <v>367.20614599999999</v>
      </c>
      <c r="O809" s="33">
        <v>804</v>
      </c>
      <c r="P809" s="36">
        <f t="shared" si="182"/>
        <v>3.0570494386970185E-2</v>
      </c>
      <c r="Q809" s="36">
        <f t="shared" si="183"/>
        <v>-1.6713126339871685E-2</v>
      </c>
      <c r="R809" s="36">
        <f t="shared" si="184"/>
        <v>2.2476037330384412E-2</v>
      </c>
      <c r="S809" s="36">
        <f t="shared" si="185"/>
        <v>-2.3839676580549699E-2</v>
      </c>
      <c r="T809" s="36">
        <f t="shared" si="186"/>
        <v>-5.6718304950603374E-3</v>
      </c>
      <c r="U809" s="36">
        <f t="shared" si="187"/>
        <v>-1.1911064897258536E-2</v>
      </c>
      <c r="V809" s="36">
        <f t="shared" si="188"/>
        <v>-1.3307339321827006E-3</v>
      </c>
      <c r="W809" s="36">
        <f t="shared" si="189"/>
        <v>1.2257856423767635E-2</v>
      </c>
      <c r="X809" s="36">
        <f t="shared" si="190"/>
        <v>1.2016433589345222E-2</v>
      </c>
      <c r="Y809" s="36">
        <f t="shared" si="191"/>
        <v>-2.7562617594471338E-2</v>
      </c>
      <c r="Z809" s="36">
        <f t="shared" si="192"/>
        <v>2.487378895985488E-2</v>
      </c>
      <c r="AA809" s="46">
        <f t="shared" si="193"/>
        <v>-5.217719350831004E-3</v>
      </c>
      <c r="AB809" s="41">
        <f t="shared" si="180"/>
        <v>994782.280649169</v>
      </c>
      <c r="AC809" s="41">
        <f t="shared" si="181"/>
        <v>-5217.7193508310011</v>
      </c>
      <c r="AD809" s="98">
        <v>5510.8079119563336</v>
      </c>
      <c r="AE809">
        <f t="shared" si="194"/>
        <v>1027579.5120884879</v>
      </c>
    </row>
    <row r="810" spans="2:31">
      <c r="B810" s="112">
        <v>44631</v>
      </c>
      <c r="C810">
        <v>79.123374999999996</v>
      </c>
      <c r="D810">
        <v>187.411148</v>
      </c>
      <c r="E810">
        <v>45.767440999999998</v>
      </c>
      <c r="F810">
        <v>40.849238999999997</v>
      </c>
      <c r="G810">
        <v>69.598052999999993</v>
      </c>
      <c r="H810">
        <v>121.308907</v>
      </c>
      <c r="I810">
        <v>221.29049699999999</v>
      </c>
      <c r="J810">
        <v>83.318382</v>
      </c>
      <c r="K810">
        <v>469.23303199999998</v>
      </c>
      <c r="L810">
        <v>152.98176599999999</v>
      </c>
      <c r="M810">
        <v>378.208282</v>
      </c>
      <c r="O810" s="33">
        <v>805</v>
      </c>
      <c r="P810" s="36">
        <f t="shared" si="182"/>
        <v>-5.1678736759431321E-3</v>
      </c>
      <c r="Q810" s="36">
        <f t="shared" si="183"/>
        <v>-3.9710666777101243E-2</v>
      </c>
      <c r="R810" s="36">
        <f t="shared" si="184"/>
        <v>-3.9338534343869407E-3</v>
      </c>
      <c r="S810" s="36">
        <f t="shared" si="185"/>
        <v>-9.0601284239201999E-3</v>
      </c>
      <c r="T810" s="36">
        <f t="shared" si="186"/>
        <v>5.6718304950602325E-3</v>
      </c>
      <c r="U810" s="36">
        <f t="shared" si="187"/>
        <v>-2.2781437583941008E-2</v>
      </c>
      <c r="V810" s="36">
        <f t="shared" si="188"/>
        <v>8.7248035676498938E-3</v>
      </c>
      <c r="W810" s="36">
        <f t="shared" si="189"/>
        <v>-1.454251169733317E-3</v>
      </c>
      <c r="X810" s="36">
        <f t="shared" si="190"/>
        <v>-1.4637569801208941E-2</v>
      </c>
      <c r="Y810" s="36">
        <f t="shared" si="191"/>
        <v>-2.4199097741288374E-2</v>
      </c>
      <c r="Z810" s="36">
        <f t="shared" si="192"/>
        <v>2.9521658371976754E-2</v>
      </c>
      <c r="AA810" s="46">
        <f t="shared" si="193"/>
        <v>-1.7363769692188009E-2</v>
      </c>
      <c r="AB810" s="41">
        <f t="shared" si="180"/>
        <v>982636.23030781199</v>
      </c>
      <c r="AC810" s="41">
        <f t="shared" si="181"/>
        <v>-17363.769692188012</v>
      </c>
      <c r="AD810" s="98">
        <v>5589.6440990247065</v>
      </c>
      <c r="AE810">
        <f t="shared" si="194"/>
        <v>1010215.7423962998</v>
      </c>
    </row>
    <row r="811" spans="2:31">
      <c r="B811" s="112">
        <v>44634</v>
      </c>
      <c r="C811">
        <v>76.290870999999996</v>
      </c>
      <c r="D811">
        <v>186.43220500000001</v>
      </c>
      <c r="E811">
        <v>46.405289000000003</v>
      </c>
      <c r="F811">
        <v>41.221020000000003</v>
      </c>
      <c r="G811">
        <v>68.877983</v>
      </c>
      <c r="H811">
        <v>122.513611</v>
      </c>
      <c r="I811">
        <v>221.37529000000001</v>
      </c>
      <c r="J811">
        <v>83.486251999999993</v>
      </c>
      <c r="K811">
        <v>474.14047199999999</v>
      </c>
      <c r="L811">
        <v>148.91819799999999</v>
      </c>
      <c r="M811">
        <v>382.46151700000001</v>
      </c>
      <c r="O811" s="33">
        <v>806</v>
      </c>
      <c r="P811" s="36">
        <f t="shared" si="182"/>
        <v>-3.6455058130089264E-2</v>
      </c>
      <c r="Q811" s="36">
        <f t="shared" si="183"/>
        <v>-5.2371948287840576E-3</v>
      </c>
      <c r="R811" s="36">
        <f t="shared" si="184"/>
        <v>1.3840496687319724E-2</v>
      </c>
      <c r="S811" s="36">
        <f t="shared" si="185"/>
        <v>9.0601284239202294E-3</v>
      </c>
      <c r="T811" s="36">
        <f t="shared" si="186"/>
        <v>-1.0400015931119061E-2</v>
      </c>
      <c r="U811" s="36">
        <f t="shared" si="187"/>
        <v>9.8818912487894373E-3</v>
      </c>
      <c r="V811" s="36">
        <f t="shared" si="188"/>
        <v>3.8310166959928997E-4</v>
      </c>
      <c r="W811" s="36">
        <f t="shared" si="189"/>
        <v>2.0127744973050606E-3</v>
      </c>
      <c r="X811" s="36">
        <f t="shared" si="190"/>
        <v>1.040411723783531E-2</v>
      </c>
      <c r="Y811" s="36">
        <f t="shared" si="191"/>
        <v>-2.6921589345083333E-2</v>
      </c>
      <c r="Z811" s="36">
        <f t="shared" si="192"/>
        <v>1.1182984603814542E-2</v>
      </c>
      <c r="AA811" s="46">
        <f t="shared" si="193"/>
        <v>-3.0246282621995246E-2</v>
      </c>
      <c r="AB811" s="41">
        <f t="shared" si="180"/>
        <v>969753.71737800469</v>
      </c>
      <c r="AC811" s="41">
        <f t="shared" si="181"/>
        <v>-30246.282621995313</v>
      </c>
      <c r="AD811" s="98">
        <v>5747.1221379619092</v>
      </c>
      <c r="AE811">
        <f t="shared" si="194"/>
        <v>979969.45977430453</v>
      </c>
    </row>
    <row r="812" spans="2:31">
      <c r="B812" s="112">
        <v>44635</v>
      </c>
      <c r="C812">
        <v>71.948959000000002</v>
      </c>
      <c r="D812">
        <v>191.82646199999999</v>
      </c>
      <c r="E812">
        <v>46.962600999999999</v>
      </c>
      <c r="F812">
        <v>41.258189999999999</v>
      </c>
      <c r="G812">
        <v>69.002791999999999</v>
      </c>
      <c r="H812">
        <v>124.687752</v>
      </c>
      <c r="I812">
        <v>222.58145099999999</v>
      </c>
      <c r="J812">
        <v>84.306952999999993</v>
      </c>
      <c r="K812">
        <v>483.848297</v>
      </c>
      <c r="L812">
        <v>153.33770799999999</v>
      </c>
      <c r="M812">
        <v>377.227509</v>
      </c>
      <c r="O812" s="33">
        <v>807</v>
      </c>
      <c r="P812" s="36">
        <f t="shared" si="182"/>
        <v>-5.8596320150670053E-2</v>
      </c>
      <c r="Q812" s="36">
        <f t="shared" si="183"/>
        <v>2.8523458631724834E-2</v>
      </c>
      <c r="R812" s="36">
        <f t="shared" si="184"/>
        <v>1.1938121744747768E-2</v>
      </c>
      <c r="S812" s="36">
        <f t="shared" si="185"/>
        <v>9.0131810225444701E-4</v>
      </c>
      <c r="T812" s="36">
        <f t="shared" si="186"/>
        <v>1.8103906666988143E-3</v>
      </c>
      <c r="U812" s="36">
        <f t="shared" si="187"/>
        <v>1.7590494118190043E-2</v>
      </c>
      <c r="V812" s="36">
        <f t="shared" si="188"/>
        <v>5.4337004319403304E-3</v>
      </c>
      <c r="W812" s="36">
        <f t="shared" si="189"/>
        <v>9.7823692529247271E-3</v>
      </c>
      <c r="X812" s="36">
        <f t="shared" si="190"/>
        <v>2.0267789413748492E-2</v>
      </c>
      <c r="Y812" s="36">
        <f t="shared" si="191"/>
        <v>2.9245582368144528E-2</v>
      </c>
      <c r="Z812" s="36">
        <f t="shared" si="192"/>
        <v>-1.3779561474364802E-2</v>
      </c>
      <c r="AA812" s="46">
        <f t="shared" si="193"/>
        <v>1.7533986412325217E-5</v>
      </c>
      <c r="AB812" s="41">
        <f t="shared" si="180"/>
        <v>1000017.5339864123</v>
      </c>
      <c r="AC812" s="41">
        <f t="shared" si="181"/>
        <v>17.533986412337981</v>
      </c>
      <c r="AD812" s="98">
        <v>5796.311955198762</v>
      </c>
      <c r="AE812">
        <f t="shared" si="194"/>
        <v>979986.99376071687</v>
      </c>
    </row>
    <row r="813" spans="2:31">
      <c r="B813" s="112">
        <v>44636</v>
      </c>
      <c r="C813">
        <v>71.678764000000001</v>
      </c>
      <c r="D813">
        <v>203.414185</v>
      </c>
      <c r="E813">
        <v>46.824081</v>
      </c>
      <c r="F813">
        <v>41.899512999999999</v>
      </c>
      <c r="G813">
        <v>71.278244000000001</v>
      </c>
      <c r="H813">
        <v>130.25953699999999</v>
      </c>
      <c r="I813">
        <v>225.80410800000001</v>
      </c>
      <c r="J813">
        <v>83.598167000000004</v>
      </c>
      <c r="K813">
        <v>484.18838499999998</v>
      </c>
      <c r="L813">
        <v>157.78684999999999</v>
      </c>
      <c r="M813">
        <v>376.96536300000002</v>
      </c>
      <c r="O813" s="33">
        <v>808</v>
      </c>
      <c r="P813" s="36">
        <f t="shared" si="182"/>
        <v>-3.7624396334526725E-3</v>
      </c>
      <c r="Q813" s="36">
        <f t="shared" si="183"/>
        <v>5.8653101047748256E-2</v>
      </c>
      <c r="R813" s="36">
        <f t="shared" si="184"/>
        <v>-2.9539396803553862E-3</v>
      </c>
      <c r="S813" s="36">
        <f t="shared" si="185"/>
        <v>1.5424565421155854E-2</v>
      </c>
      <c r="T813" s="36">
        <f t="shared" si="186"/>
        <v>3.2444180071060244E-2</v>
      </c>
      <c r="U813" s="36">
        <f t="shared" si="187"/>
        <v>4.3716270547564162E-2</v>
      </c>
      <c r="V813" s="36">
        <f t="shared" si="188"/>
        <v>1.4374738112867286E-2</v>
      </c>
      <c r="W813" s="36">
        <f t="shared" si="189"/>
        <v>-8.4427468344300729E-3</v>
      </c>
      <c r="X813" s="36">
        <f t="shared" si="190"/>
        <v>7.0263455985784123E-4</v>
      </c>
      <c r="Y813" s="36">
        <f t="shared" si="191"/>
        <v>2.8602340763196787E-2</v>
      </c>
      <c r="Z813" s="36">
        <f t="shared" si="192"/>
        <v>-6.9516968480989774E-4</v>
      </c>
      <c r="AA813" s="46">
        <f t="shared" si="193"/>
        <v>4.3343920038206044E-2</v>
      </c>
      <c r="AB813" s="41">
        <f t="shared" si="180"/>
        <v>1043343.920038206</v>
      </c>
      <c r="AC813" s="41">
        <f t="shared" si="181"/>
        <v>43343.920038206037</v>
      </c>
      <c r="AD813" s="98">
        <v>5799.9961212236667</v>
      </c>
      <c r="AE813">
        <f t="shared" si="194"/>
        <v>1023330.9137989229</v>
      </c>
    </row>
    <row r="814" spans="2:31">
      <c r="B814" s="112">
        <v>44637</v>
      </c>
      <c r="C814">
        <v>73.588836999999998</v>
      </c>
      <c r="D814">
        <v>207.61970500000001</v>
      </c>
      <c r="E814">
        <v>46.895226000000001</v>
      </c>
      <c r="F814">
        <v>42.122580999999997</v>
      </c>
      <c r="G814">
        <v>72.785599000000005</v>
      </c>
      <c r="H814">
        <v>131.906586</v>
      </c>
      <c r="I814">
        <v>230.996216</v>
      </c>
      <c r="J814">
        <v>83.94323</v>
      </c>
      <c r="K814">
        <v>492.70095800000001</v>
      </c>
      <c r="L814">
        <v>158.80522199999999</v>
      </c>
      <c r="M814">
        <v>394.39581299999998</v>
      </c>
      <c r="O814" s="33">
        <v>809</v>
      </c>
      <c r="P814" s="36">
        <f t="shared" si="182"/>
        <v>2.6298817821503364E-2</v>
      </c>
      <c r="Q814" s="36">
        <f t="shared" si="183"/>
        <v>2.0463844286574245E-2</v>
      </c>
      <c r="R814" s="36">
        <f t="shared" si="184"/>
        <v>1.5182573568622993E-3</v>
      </c>
      <c r="S814" s="36">
        <f t="shared" si="185"/>
        <v>5.3097587424904974E-3</v>
      </c>
      <c r="T814" s="36">
        <f t="shared" si="186"/>
        <v>2.0926972082622366E-2</v>
      </c>
      <c r="U814" s="36">
        <f t="shared" si="187"/>
        <v>1.2565091560873359E-2</v>
      </c>
      <c r="V814" s="36">
        <f t="shared" si="188"/>
        <v>2.2733484793942649E-2</v>
      </c>
      <c r="W814" s="36">
        <f t="shared" si="189"/>
        <v>4.1191430187244174E-3</v>
      </c>
      <c r="X814" s="36">
        <f t="shared" si="190"/>
        <v>1.742835774133077E-2</v>
      </c>
      <c r="Y814" s="36">
        <f t="shared" si="191"/>
        <v>6.4333607973210772E-3</v>
      </c>
      <c r="Z814" s="36">
        <f t="shared" si="192"/>
        <v>4.5201698650719165E-2</v>
      </c>
      <c r="AA814" s="46">
        <f t="shared" si="193"/>
        <v>1.2666122076993261E-2</v>
      </c>
      <c r="AB814" s="41">
        <f t="shared" si="180"/>
        <v>1012666.1220769932</v>
      </c>
      <c r="AC814" s="41">
        <f t="shared" si="181"/>
        <v>12666.122076993226</v>
      </c>
      <c r="AD814" s="98">
        <v>5811.3313668095507</v>
      </c>
      <c r="AE814">
        <f t="shared" si="194"/>
        <v>1035997.0358759161</v>
      </c>
    </row>
    <row r="815" spans="2:31">
      <c r="B815" s="112">
        <v>44638</v>
      </c>
      <c r="C815">
        <v>73.299987999999999</v>
      </c>
      <c r="D815">
        <v>216.26054400000001</v>
      </c>
      <c r="E815">
        <v>47.034283000000002</v>
      </c>
      <c r="F815">
        <v>42.103991999999998</v>
      </c>
      <c r="G815">
        <v>73.649688999999995</v>
      </c>
      <c r="H815">
        <v>131.859543</v>
      </c>
      <c r="I815">
        <v>228.53681900000001</v>
      </c>
      <c r="J815">
        <v>82.721526999999995</v>
      </c>
      <c r="K815">
        <v>491.82641599999999</v>
      </c>
      <c r="L815">
        <v>162.12724299999999</v>
      </c>
      <c r="M815">
        <v>401.19323700000001</v>
      </c>
      <c r="O815" s="33">
        <v>810</v>
      </c>
      <c r="P815" s="36">
        <f t="shared" si="182"/>
        <v>-3.9328978541246047E-3</v>
      </c>
      <c r="Q815" s="36">
        <f t="shared" si="183"/>
        <v>4.0775838105792252E-2</v>
      </c>
      <c r="R815" s="36">
        <f t="shared" si="184"/>
        <v>2.9608821140684151E-3</v>
      </c>
      <c r="S815" s="36">
        <f t="shared" si="185"/>
        <v>-4.4140464558184087E-4</v>
      </c>
      <c r="T815" s="36">
        <f t="shared" si="186"/>
        <v>1.1801800524488473E-2</v>
      </c>
      <c r="U815" s="36">
        <f t="shared" si="187"/>
        <v>-3.5670236111933439E-4</v>
      </c>
      <c r="V815" s="36">
        <f t="shared" si="188"/>
        <v>-1.0703998602376317E-2</v>
      </c>
      <c r="W815" s="36">
        <f t="shared" si="189"/>
        <v>-1.4660866577343924E-2</v>
      </c>
      <c r="X815" s="36">
        <f t="shared" si="190"/>
        <v>-1.7765727050671125E-3</v>
      </c>
      <c r="Y815" s="36">
        <f t="shared" si="191"/>
        <v>2.0703045141413679E-2</v>
      </c>
      <c r="Z815" s="36">
        <f t="shared" si="192"/>
        <v>1.7088192470120354E-2</v>
      </c>
      <c r="AA815" s="46">
        <f t="shared" si="193"/>
        <v>-1.3864208335627739E-2</v>
      </c>
      <c r="AB815" s="41">
        <f t="shared" si="180"/>
        <v>986135.79166437231</v>
      </c>
      <c r="AC815" s="41">
        <f t="shared" si="181"/>
        <v>-13864.208335627685</v>
      </c>
      <c r="AD815" s="98">
        <v>5824.9931528393645</v>
      </c>
      <c r="AE815">
        <f t="shared" si="194"/>
        <v>1022132.8275402884</v>
      </c>
    </row>
    <row r="816" spans="2:31">
      <c r="B816" s="112">
        <v>44641</v>
      </c>
      <c r="C816">
        <v>76.589027000000002</v>
      </c>
      <c r="D816">
        <v>211.26585399999999</v>
      </c>
      <c r="E816">
        <v>46.642975</v>
      </c>
      <c r="F816">
        <v>41.899512999999999</v>
      </c>
      <c r="G816">
        <v>73.688109999999995</v>
      </c>
      <c r="H816">
        <v>131.43602000000001</v>
      </c>
      <c r="I816">
        <v>227.698151</v>
      </c>
      <c r="J816">
        <v>83.532889999999995</v>
      </c>
      <c r="K816">
        <v>493.322968</v>
      </c>
      <c r="L816">
        <v>163.51144400000001</v>
      </c>
      <c r="M816">
        <v>410.06872600000003</v>
      </c>
      <c r="O816" s="33">
        <v>811</v>
      </c>
      <c r="P816" s="36">
        <f t="shared" si="182"/>
        <v>4.3893370650634665E-2</v>
      </c>
      <c r="Q816" s="36">
        <f t="shared" si="183"/>
        <v>-2.3366591062846498E-2</v>
      </c>
      <c r="R816" s="36">
        <f t="shared" si="184"/>
        <v>-8.3544348830983522E-3</v>
      </c>
      <c r="S816" s="36">
        <f t="shared" si="185"/>
        <v>-4.8683540969086583E-3</v>
      </c>
      <c r="T816" s="36">
        <f t="shared" si="186"/>
        <v>5.2153624028102865E-4</v>
      </c>
      <c r="U816" s="36">
        <f t="shared" si="187"/>
        <v>-3.2170945871794823E-3</v>
      </c>
      <c r="V816" s="36">
        <f t="shared" si="188"/>
        <v>-3.6764781299157131E-3</v>
      </c>
      <c r="W816" s="36">
        <f t="shared" si="189"/>
        <v>9.7605760628636223E-3</v>
      </c>
      <c r="X816" s="36">
        <f t="shared" si="190"/>
        <v>3.0382258274843431E-3</v>
      </c>
      <c r="Y816" s="36">
        <f t="shared" si="191"/>
        <v>8.5015042268824104E-3</v>
      </c>
      <c r="Z816" s="36">
        <f t="shared" si="192"/>
        <v>2.1881571024710576E-2</v>
      </c>
      <c r="AA816" s="46">
        <f t="shared" si="193"/>
        <v>-1.49509298280864E-3</v>
      </c>
      <c r="AB816" s="41">
        <f t="shared" si="180"/>
        <v>998504.90701719141</v>
      </c>
      <c r="AC816" s="41">
        <f t="shared" si="181"/>
        <v>-1495.0929828085937</v>
      </c>
      <c r="AD816" s="98">
        <v>5861.5129618656356</v>
      </c>
      <c r="AE816">
        <f t="shared" si="194"/>
        <v>1020637.7345574799</v>
      </c>
    </row>
    <row r="817" spans="2:31">
      <c r="B817" s="112">
        <v>44642</v>
      </c>
      <c r="C817">
        <v>76.253608999999997</v>
      </c>
      <c r="D817">
        <v>216.42036400000001</v>
      </c>
      <c r="E817">
        <v>46.503925000000002</v>
      </c>
      <c r="F817">
        <v>42.308475000000001</v>
      </c>
      <c r="G817">
        <v>73.956931999999995</v>
      </c>
      <c r="H817">
        <v>134.231323</v>
      </c>
      <c r="I817">
        <v>225.841812</v>
      </c>
      <c r="J817">
        <v>83.271759000000003</v>
      </c>
      <c r="K817">
        <v>491.04904199999999</v>
      </c>
      <c r="L817">
        <v>166.912598</v>
      </c>
      <c r="M817">
        <v>415.17648300000002</v>
      </c>
      <c r="O817" s="33">
        <v>812</v>
      </c>
      <c r="P817" s="36">
        <f t="shared" si="182"/>
        <v>-4.3890703174708952E-3</v>
      </c>
      <c r="Q817" s="36">
        <f t="shared" si="183"/>
        <v>2.41053341148896E-2</v>
      </c>
      <c r="R817" s="36">
        <f t="shared" si="184"/>
        <v>-2.9856088241119482E-3</v>
      </c>
      <c r="S817" s="36">
        <f t="shared" si="185"/>
        <v>9.7132166450059863E-3</v>
      </c>
      <c r="T817" s="36">
        <f t="shared" si="186"/>
        <v>3.6414673112369514E-3</v>
      </c>
      <c r="U817" s="36">
        <f t="shared" si="187"/>
        <v>2.1044409373002927E-2</v>
      </c>
      <c r="V817" s="36">
        <f t="shared" si="188"/>
        <v>-8.1860454105209274E-3</v>
      </c>
      <c r="W817" s="36">
        <f t="shared" si="189"/>
        <v>-3.1309824383052237E-3</v>
      </c>
      <c r="X817" s="36">
        <f t="shared" si="190"/>
        <v>-4.6200623781246829E-3</v>
      </c>
      <c r="Y817" s="36">
        <f t="shared" si="191"/>
        <v>2.0587328372244751E-2</v>
      </c>
      <c r="Z817" s="36">
        <f t="shared" si="192"/>
        <v>1.2378920032954276E-2</v>
      </c>
      <c r="AA817" s="46">
        <f t="shared" si="193"/>
        <v>-1.2313879095735664E-2</v>
      </c>
      <c r="AB817" s="41">
        <f t="shared" si="180"/>
        <v>987686.12090426439</v>
      </c>
      <c r="AC817" s="41">
        <f t="shared" si="181"/>
        <v>-12313.87909573561</v>
      </c>
      <c r="AD817" s="98">
        <v>5896.0093868258409</v>
      </c>
      <c r="AE817">
        <f t="shared" si="194"/>
        <v>1008323.8554617442</v>
      </c>
    </row>
    <row r="818" spans="2:31">
      <c r="B818" s="112">
        <v>44643</v>
      </c>
      <c r="C818">
        <v>77.455544000000003</v>
      </c>
      <c r="D818">
        <v>213.23376500000001</v>
      </c>
      <c r="E818">
        <v>45.905650999999999</v>
      </c>
      <c r="F818">
        <v>41.583508000000002</v>
      </c>
      <c r="G818">
        <v>72.910408000000004</v>
      </c>
      <c r="H818">
        <v>131.55838</v>
      </c>
      <c r="I818">
        <v>220.498932</v>
      </c>
      <c r="J818">
        <v>83.877960000000002</v>
      </c>
      <c r="K818">
        <v>489.01806599999998</v>
      </c>
      <c r="L818">
        <v>168.28686500000001</v>
      </c>
      <c r="M818">
        <v>419.03155500000003</v>
      </c>
      <c r="O818" s="33">
        <v>813</v>
      </c>
      <c r="P818" s="36">
        <f t="shared" si="182"/>
        <v>1.5639400451644723E-2</v>
      </c>
      <c r="Q818" s="36">
        <f t="shared" si="183"/>
        <v>-1.4833593884519148E-2</v>
      </c>
      <c r="R818" s="36">
        <f t="shared" si="184"/>
        <v>-1.2948492676433889E-2</v>
      </c>
      <c r="S818" s="36">
        <f t="shared" si="185"/>
        <v>-1.7283774238358716E-2</v>
      </c>
      <c r="T818" s="36">
        <f t="shared" si="186"/>
        <v>-1.4251524033546476E-2</v>
      </c>
      <c r="U818" s="36">
        <f t="shared" si="187"/>
        <v>-2.0113895196055828E-2</v>
      </c>
      <c r="V818" s="36">
        <f t="shared" si="188"/>
        <v>-2.394195595467467E-2</v>
      </c>
      <c r="W818" s="36">
        <f t="shared" si="189"/>
        <v>7.2534212012757178E-3</v>
      </c>
      <c r="X818" s="36">
        <f t="shared" si="190"/>
        <v>-4.1445711026791834E-3</v>
      </c>
      <c r="Y818" s="36">
        <f t="shared" si="191"/>
        <v>8.1997428497341349E-3</v>
      </c>
      <c r="Z818" s="36">
        <f t="shared" si="192"/>
        <v>9.2425372748388395E-3</v>
      </c>
      <c r="AA818" s="46">
        <f t="shared" si="193"/>
        <v>-3.093452864448144E-2</v>
      </c>
      <c r="AB818" s="41">
        <f t="shared" si="180"/>
        <v>969065.47135551856</v>
      </c>
      <c r="AC818" s="41">
        <f t="shared" si="181"/>
        <v>-30934.528644481441</v>
      </c>
      <c r="AD818" s="98">
        <v>5986.510015147971</v>
      </c>
      <c r="AE818">
        <f t="shared" si="194"/>
        <v>977389.3268172628</v>
      </c>
    </row>
    <row r="819" spans="2:31">
      <c r="B819" s="112">
        <v>44644</v>
      </c>
      <c r="C819">
        <v>77.688484000000003</v>
      </c>
      <c r="D819">
        <v>219.33727999999999</v>
      </c>
      <c r="E819">
        <v>46.190235000000001</v>
      </c>
      <c r="F819">
        <v>41.462673000000002</v>
      </c>
      <c r="G819">
        <v>73.256073000000001</v>
      </c>
      <c r="H819">
        <v>132.41485599999999</v>
      </c>
      <c r="I819">
        <v>221.902985</v>
      </c>
      <c r="J819">
        <v>85.248863</v>
      </c>
      <c r="K819">
        <v>498.95916699999998</v>
      </c>
      <c r="L819">
        <v>172.10327100000001</v>
      </c>
      <c r="M819">
        <v>419.71139499999998</v>
      </c>
      <c r="O819" s="33">
        <v>814</v>
      </c>
      <c r="P819" s="36">
        <f t="shared" si="182"/>
        <v>3.0028893544218468E-3</v>
      </c>
      <c r="Q819" s="36">
        <f t="shared" si="183"/>
        <v>2.8221584243927088E-2</v>
      </c>
      <c r="R819" s="36">
        <f t="shared" si="184"/>
        <v>6.1801871540665141E-3</v>
      </c>
      <c r="S819" s="36">
        <f t="shared" si="185"/>
        <v>-2.9100696460517333E-3</v>
      </c>
      <c r="T819" s="36">
        <f t="shared" si="186"/>
        <v>4.7297525674582386E-3</v>
      </c>
      <c r="U819" s="36">
        <f t="shared" si="187"/>
        <v>6.4891351745570286E-3</v>
      </c>
      <c r="V819" s="36">
        <f t="shared" si="188"/>
        <v>6.3474305157229334E-3</v>
      </c>
      <c r="W819" s="36">
        <f t="shared" si="189"/>
        <v>1.6211893551107331E-2</v>
      </c>
      <c r="X819" s="36">
        <f t="shared" si="190"/>
        <v>2.0124829166264437E-2</v>
      </c>
      <c r="Y819" s="36">
        <f t="shared" si="191"/>
        <v>2.242465643488566E-2</v>
      </c>
      <c r="Z819" s="36">
        <f t="shared" si="192"/>
        <v>1.6210929674738625E-3</v>
      </c>
      <c r="AA819" s="46">
        <f t="shared" si="193"/>
        <v>1.186816111058029E-2</v>
      </c>
      <c r="AB819" s="41">
        <f t="shared" si="180"/>
        <v>1011868.1611105803</v>
      </c>
      <c r="AC819" s="41">
        <f t="shared" si="181"/>
        <v>11868.161110580317</v>
      </c>
      <c r="AD819" s="98">
        <v>6000.783820901881</v>
      </c>
      <c r="AE819">
        <f t="shared" si="194"/>
        <v>989257.48792784312</v>
      </c>
    </row>
    <row r="820" spans="2:31">
      <c r="B820" s="112">
        <v>44645</v>
      </c>
      <c r="C820">
        <v>79.384247000000002</v>
      </c>
      <c r="D820">
        <v>221.5849</v>
      </c>
      <c r="E820">
        <v>46.390732</v>
      </c>
      <c r="F820">
        <v>41.732216000000001</v>
      </c>
      <c r="G820">
        <v>74.014533999999998</v>
      </c>
      <c r="H820">
        <v>133.572495</v>
      </c>
      <c r="I820">
        <v>226.80296300000001</v>
      </c>
      <c r="J820">
        <v>86.433280999999994</v>
      </c>
      <c r="K820">
        <v>498.54129</v>
      </c>
      <c r="L820">
        <v>172.74589499999999</v>
      </c>
      <c r="M820">
        <v>423.818939</v>
      </c>
      <c r="O820" s="33">
        <v>815</v>
      </c>
      <c r="P820" s="36">
        <f t="shared" si="182"/>
        <v>2.1592912744283217E-2</v>
      </c>
      <c r="Q820" s="36">
        <f t="shared" si="183"/>
        <v>1.0195175340923984E-2</v>
      </c>
      <c r="R820" s="36">
        <f t="shared" si="184"/>
        <v>4.3312857910450166E-3</v>
      </c>
      <c r="S820" s="36">
        <f t="shared" si="185"/>
        <v>6.4798197670949201E-3</v>
      </c>
      <c r="T820" s="36">
        <f t="shared" si="186"/>
        <v>1.0300327014218401E-2</v>
      </c>
      <c r="U820" s="36">
        <f t="shared" si="187"/>
        <v>8.7045215123064869E-3</v>
      </c>
      <c r="V820" s="36">
        <f t="shared" si="188"/>
        <v>2.1841354288677926E-2</v>
      </c>
      <c r="W820" s="36">
        <f t="shared" si="189"/>
        <v>1.379801956876066E-2</v>
      </c>
      <c r="X820" s="36">
        <f t="shared" si="190"/>
        <v>-8.3784828671099607E-4</v>
      </c>
      <c r="Y820" s="36">
        <f t="shared" si="191"/>
        <v>3.7269902741278596E-3</v>
      </c>
      <c r="Z820" s="36">
        <f t="shared" si="192"/>
        <v>9.7390130515565346E-3</v>
      </c>
      <c r="AA820" s="46">
        <f t="shared" si="193"/>
        <v>2.5170779948374404E-2</v>
      </c>
      <c r="AB820" s="41">
        <f t="shared" si="180"/>
        <v>1025170.7799483744</v>
      </c>
      <c r="AC820" s="41">
        <f t="shared" si="181"/>
        <v>25170.779948374373</v>
      </c>
      <c r="AD820" s="98">
        <v>6005.6327976331813</v>
      </c>
      <c r="AE820">
        <f t="shared" si="194"/>
        <v>1014428.2678762175</v>
      </c>
    </row>
    <row r="821" spans="2:31">
      <c r="B821" s="112">
        <v>44648</v>
      </c>
      <c r="C821">
        <v>77.157393999999996</v>
      </c>
      <c r="D821">
        <v>223.35301200000001</v>
      </c>
      <c r="E821">
        <v>47.215384999999998</v>
      </c>
      <c r="F821">
        <v>42.011043999999998</v>
      </c>
      <c r="G821">
        <v>73.294464000000005</v>
      </c>
      <c r="H821">
        <v>132.58424400000001</v>
      </c>
      <c r="I821">
        <v>230.89254800000001</v>
      </c>
      <c r="J821">
        <v>86.778335999999996</v>
      </c>
      <c r="K821">
        <v>498.70651199999998</v>
      </c>
      <c r="L821">
        <v>173.61596700000001</v>
      </c>
      <c r="M821">
        <v>420.09002700000002</v>
      </c>
      <c r="O821" s="33">
        <v>816</v>
      </c>
      <c r="P821" s="36">
        <f t="shared" si="182"/>
        <v>-2.8452534574306878E-2</v>
      </c>
      <c r="Q821" s="36">
        <f t="shared" si="183"/>
        <v>7.947721510761856E-3</v>
      </c>
      <c r="R821" s="36">
        <f t="shared" si="184"/>
        <v>1.7620094968141591E-2</v>
      </c>
      <c r="S821" s="36">
        <f t="shared" si="185"/>
        <v>6.6591396218610788E-3</v>
      </c>
      <c r="T821" s="36">
        <f t="shared" si="186"/>
        <v>-9.7763985228720776E-3</v>
      </c>
      <c r="U821" s="36">
        <f t="shared" si="187"/>
        <v>-7.4261169964456863E-3</v>
      </c>
      <c r="V821" s="36">
        <f t="shared" si="188"/>
        <v>1.7870805985922372E-2</v>
      </c>
      <c r="W821" s="36">
        <f t="shared" si="189"/>
        <v>3.9842068612220777E-3</v>
      </c>
      <c r="X821" s="36">
        <f t="shared" si="190"/>
        <v>3.3135596023447058E-4</v>
      </c>
      <c r="Y821" s="36">
        <f t="shared" si="191"/>
        <v>5.0240741005512174E-3</v>
      </c>
      <c r="Z821" s="36">
        <f t="shared" si="192"/>
        <v>-8.8372950602874211E-3</v>
      </c>
      <c r="AA821" s="46">
        <f t="shared" si="193"/>
        <v>-2.4006118218131527E-3</v>
      </c>
      <c r="AB821" s="41">
        <f t="shared" si="180"/>
        <v>997599.38817818684</v>
      </c>
      <c r="AC821" s="41">
        <f t="shared" si="181"/>
        <v>-2400.6118218131596</v>
      </c>
      <c r="AD821" s="98">
        <v>6089.304937185836</v>
      </c>
      <c r="AE821">
        <f t="shared" si="194"/>
        <v>1012027.6560544043</v>
      </c>
    </row>
    <row r="822" spans="2:31">
      <c r="B822" s="112">
        <v>44649</v>
      </c>
      <c r="C822">
        <v>76.747437000000005</v>
      </c>
      <c r="D822">
        <v>229.61637899999999</v>
      </c>
      <c r="E822">
        <v>47.613159000000003</v>
      </c>
      <c r="F822">
        <v>42.986969000000002</v>
      </c>
      <c r="G822">
        <v>74.888237000000004</v>
      </c>
      <c r="H822">
        <v>132.87603799999999</v>
      </c>
      <c r="I822">
        <v>236.09406999999999</v>
      </c>
      <c r="J822">
        <v>87.216644000000002</v>
      </c>
      <c r="K822">
        <v>496.30624399999999</v>
      </c>
      <c r="L822">
        <v>176.938019</v>
      </c>
      <c r="M822">
        <v>400.96994000000001</v>
      </c>
      <c r="O822" s="33">
        <v>817</v>
      </c>
      <c r="P822" s="36">
        <f t="shared" si="182"/>
        <v>-5.3274217181190778E-3</v>
      </c>
      <c r="Q822" s="36">
        <f t="shared" si="183"/>
        <v>2.765646574107734E-2</v>
      </c>
      <c r="R822" s="36">
        <f t="shared" si="184"/>
        <v>8.3893797419873004E-3</v>
      </c>
      <c r="S822" s="36">
        <f t="shared" si="185"/>
        <v>2.2964487155658672E-2</v>
      </c>
      <c r="T822" s="36">
        <f t="shared" si="186"/>
        <v>2.151174798874024E-2</v>
      </c>
      <c r="U822" s="36">
        <f t="shared" si="187"/>
        <v>2.1984013225695891E-3</v>
      </c>
      <c r="V822" s="36">
        <f t="shared" si="188"/>
        <v>2.2277885171894878E-2</v>
      </c>
      <c r="W822" s="36">
        <f t="shared" si="189"/>
        <v>5.0381789996429499E-3</v>
      </c>
      <c r="X822" s="36">
        <f t="shared" si="190"/>
        <v>-4.8246068030994649E-3</v>
      </c>
      <c r="Y822" s="36">
        <f t="shared" si="191"/>
        <v>1.8953722303768097E-2</v>
      </c>
      <c r="Z822" s="36">
        <f t="shared" si="192"/>
        <v>-4.6582576404517684E-2</v>
      </c>
      <c r="AA822" s="46">
        <f t="shared" si="193"/>
        <v>5.5038266672491211E-2</v>
      </c>
      <c r="AB822" s="41">
        <f t="shared" si="180"/>
        <v>1055038.2666724911</v>
      </c>
      <c r="AC822" s="41">
        <f t="shared" si="181"/>
        <v>55038.266672491096</v>
      </c>
      <c r="AD822" s="98">
        <v>6106.1598424068652</v>
      </c>
      <c r="AE822">
        <f t="shared" si="194"/>
        <v>1067065.9227268954</v>
      </c>
    </row>
    <row r="823" spans="2:31">
      <c r="B823" s="112">
        <v>44650</v>
      </c>
      <c r="C823">
        <v>78.061165000000003</v>
      </c>
      <c r="D823">
        <v>227.60850500000001</v>
      </c>
      <c r="E823">
        <v>48.466918999999997</v>
      </c>
      <c r="F823">
        <v>42.996262000000002</v>
      </c>
      <c r="G823">
        <v>73.486480999999998</v>
      </c>
      <c r="H823">
        <v>132.27368200000001</v>
      </c>
      <c r="I823">
        <v>236.39561499999999</v>
      </c>
      <c r="J823">
        <v>88.345093000000006</v>
      </c>
      <c r="K823">
        <v>506.11120599999998</v>
      </c>
      <c r="L823">
        <v>175.76147499999999</v>
      </c>
      <c r="M823">
        <v>404.55248999999998</v>
      </c>
      <c r="O823" s="33">
        <v>818</v>
      </c>
      <c r="P823" s="36">
        <f t="shared" si="182"/>
        <v>1.6972694285313866E-2</v>
      </c>
      <c r="Q823" s="36">
        <f t="shared" si="183"/>
        <v>-8.7829292652456294E-3</v>
      </c>
      <c r="R823" s="36">
        <f t="shared" si="184"/>
        <v>1.7772310133066852E-2</v>
      </c>
      <c r="S823" s="36">
        <f t="shared" si="185"/>
        <v>2.1615842829125965E-4</v>
      </c>
      <c r="T823" s="36">
        <f t="shared" si="186"/>
        <v>-1.8895371461984684E-2</v>
      </c>
      <c r="U823" s="36">
        <f t="shared" si="187"/>
        <v>-4.5435238342556384E-3</v>
      </c>
      <c r="V823" s="36">
        <f t="shared" si="188"/>
        <v>1.276408990559369E-3</v>
      </c>
      <c r="W823" s="36">
        <f t="shared" si="189"/>
        <v>1.2855472498304847E-2</v>
      </c>
      <c r="X823" s="36">
        <f t="shared" si="190"/>
        <v>1.9563256229705839E-2</v>
      </c>
      <c r="Y823" s="36">
        <f t="shared" si="191"/>
        <v>-6.6716759401876024E-3</v>
      </c>
      <c r="Z823" s="36">
        <f t="shared" si="192"/>
        <v>8.8950313187120544E-3</v>
      </c>
      <c r="AA823" s="46">
        <f t="shared" si="193"/>
        <v>-1.4236021189030454E-2</v>
      </c>
      <c r="AB823" s="41">
        <f t="shared" si="180"/>
        <v>985763.97881096951</v>
      </c>
      <c r="AC823" s="41">
        <f t="shared" si="181"/>
        <v>-14236.021189030493</v>
      </c>
      <c r="AD823" s="98">
        <v>6116.8325974071631</v>
      </c>
      <c r="AE823">
        <f t="shared" si="194"/>
        <v>1052829.9015378649</v>
      </c>
    </row>
    <row r="824" spans="2:31">
      <c r="B824" s="112">
        <v>44651</v>
      </c>
      <c r="C824">
        <v>76.952399999999997</v>
      </c>
      <c r="D824">
        <v>222.12432899999999</v>
      </c>
      <c r="E824">
        <v>48.159691000000002</v>
      </c>
      <c r="F824">
        <v>42.354945999999998</v>
      </c>
      <c r="G824">
        <v>70.644576999999998</v>
      </c>
      <c r="H824">
        <v>128.30188000000001</v>
      </c>
      <c r="I824">
        <v>236.72541799999999</v>
      </c>
      <c r="J824">
        <v>88.298462000000001</v>
      </c>
      <c r="K824">
        <v>495.56768799999998</v>
      </c>
      <c r="L824">
        <v>172.637146</v>
      </c>
      <c r="M824">
        <v>404.46484400000003</v>
      </c>
      <c r="O824" s="33">
        <v>819</v>
      </c>
      <c r="P824" s="36">
        <f t="shared" si="182"/>
        <v>-1.4305637175876452E-2</v>
      </c>
      <c r="Q824" s="36">
        <f t="shared" si="183"/>
        <v>-2.4389804095165994E-2</v>
      </c>
      <c r="R824" s="36">
        <f t="shared" si="184"/>
        <v>-6.3590978781035952E-3</v>
      </c>
      <c r="S824" s="36">
        <f t="shared" si="185"/>
        <v>-1.502797873767508E-2</v>
      </c>
      <c r="T824" s="36">
        <f t="shared" si="186"/>
        <v>-3.9440109813500587E-2</v>
      </c>
      <c r="U824" s="36">
        <f t="shared" si="187"/>
        <v>-3.0487199979691116E-2</v>
      </c>
      <c r="V824" s="36">
        <f t="shared" si="188"/>
        <v>1.3941593394318674E-3</v>
      </c>
      <c r="W824" s="36">
        <f t="shared" si="189"/>
        <v>-5.2796719453706013E-4</v>
      </c>
      <c r="X824" s="36">
        <f t="shared" si="190"/>
        <v>-2.1052469954691268E-2</v>
      </c>
      <c r="Y824" s="36">
        <f t="shared" si="191"/>
        <v>-1.7935850304247273E-2</v>
      </c>
      <c r="Z824" s="36">
        <f t="shared" si="192"/>
        <v>-2.1667273780026625E-4</v>
      </c>
      <c r="AA824" s="46">
        <f t="shared" si="193"/>
        <v>-3.6433576391798728E-2</v>
      </c>
      <c r="AB824" s="41">
        <f t="shared" si="180"/>
        <v>963566.42360820132</v>
      </c>
      <c r="AC824" s="41">
        <f t="shared" si="181"/>
        <v>-36433.576391798677</v>
      </c>
      <c r="AD824" s="98">
        <v>6126.8187793997349</v>
      </c>
      <c r="AE824">
        <f t="shared" si="194"/>
        <v>1016396.3251460663</v>
      </c>
    </row>
    <row r="825" spans="2:31">
      <c r="B825" s="112">
        <v>44652</v>
      </c>
      <c r="C825">
        <v>77.446228000000005</v>
      </c>
      <c r="D825">
        <v>224.611694</v>
      </c>
      <c r="E825">
        <v>48.835583</v>
      </c>
      <c r="F825">
        <v>43.312266999999999</v>
      </c>
      <c r="G825">
        <v>71.767891000000006</v>
      </c>
      <c r="H825">
        <v>127.35129499999999</v>
      </c>
      <c r="I825">
        <v>242.124832</v>
      </c>
      <c r="J825">
        <v>89.632080000000002</v>
      </c>
      <c r="K825">
        <v>498.11376999999999</v>
      </c>
      <c r="L825">
        <v>172.34054599999999</v>
      </c>
      <c r="M825">
        <v>405.76937900000001</v>
      </c>
      <c r="O825" s="33">
        <v>820</v>
      </c>
      <c r="P825" s="36">
        <f t="shared" si="182"/>
        <v>6.396814405900582E-3</v>
      </c>
      <c r="Q825" s="36">
        <f t="shared" si="183"/>
        <v>1.1135841195242279E-2</v>
      </c>
      <c r="R825" s="36">
        <f t="shared" si="184"/>
        <v>1.3936822120262739E-2</v>
      </c>
      <c r="S825" s="36">
        <f t="shared" si="185"/>
        <v>2.235069448159531E-2</v>
      </c>
      <c r="T825" s="36">
        <f t="shared" si="186"/>
        <v>1.5775827958143203E-2</v>
      </c>
      <c r="U825" s="36">
        <f t="shared" si="187"/>
        <v>-7.4365544710647963E-3</v>
      </c>
      <c r="V825" s="36">
        <f t="shared" si="188"/>
        <v>2.2552532240475199E-2</v>
      </c>
      <c r="W825" s="36">
        <f t="shared" si="189"/>
        <v>1.4990602051002565E-2</v>
      </c>
      <c r="X825" s="36">
        <f t="shared" si="190"/>
        <v>5.1245548589055438E-3</v>
      </c>
      <c r="Y825" s="36">
        <f t="shared" si="191"/>
        <v>-1.7195318999467504E-3</v>
      </c>
      <c r="Z825" s="36">
        <f t="shared" si="192"/>
        <v>3.2201457065917176E-3</v>
      </c>
      <c r="AA825" s="46">
        <f t="shared" si="193"/>
        <v>1.4341822853948225E-2</v>
      </c>
      <c r="AB825" s="41">
        <f t="shared" si="180"/>
        <v>1014341.8228539482</v>
      </c>
      <c r="AC825" s="41">
        <f t="shared" si="181"/>
        <v>14341.822853948222</v>
      </c>
      <c r="AD825" s="98">
        <v>6136.664104646421</v>
      </c>
      <c r="AE825">
        <f t="shared" si="194"/>
        <v>1030738.1480000145</v>
      </c>
    </row>
    <row r="826" spans="2:31">
      <c r="B826" s="112">
        <v>44655</v>
      </c>
      <c r="C826">
        <v>77.483504999999994</v>
      </c>
      <c r="D826">
        <v>233.64210499999999</v>
      </c>
      <c r="E826">
        <v>48.845286999999999</v>
      </c>
      <c r="F826">
        <v>43.265799999999999</v>
      </c>
      <c r="G826">
        <v>71.892707999999999</v>
      </c>
      <c r="H826">
        <v>127.916016</v>
      </c>
      <c r="I826">
        <v>242.95404099999999</v>
      </c>
      <c r="J826">
        <v>89.016563000000005</v>
      </c>
      <c r="K826">
        <v>495.61627199999998</v>
      </c>
      <c r="L826">
        <v>176.42387400000001</v>
      </c>
      <c r="M826">
        <v>406.40225199999998</v>
      </c>
      <c r="O826" s="33">
        <v>821</v>
      </c>
      <c r="P826" s="36">
        <f t="shared" si="182"/>
        <v>4.8121170801111604E-4</v>
      </c>
      <c r="Q826" s="36">
        <f t="shared" si="183"/>
        <v>3.9417371875036508E-2</v>
      </c>
      <c r="R826" s="36">
        <f t="shared" si="184"/>
        <v>1.9868782970346554E-4</v>
      </c>
      <c r="S826" s="36">
        <f t="shared" si="185"/>
        <v>-1.0734128416534418E-3</v>
      </c>
      <c r="T826" s="36">
        <f t="shared" si="186"/>
        <v>1.7376654737027055E-3</v>
      </c>
      <c r="U826" s="36">
        <f t="shared" si="187"/>
        <v>4.4245533755753559E-3</v>
      </c>
      <c r="V826" s="36">
        <f t="shared" si="188"/>
        <v>3.4188658952125088E-3</v>
      </c>
      <c r="W826" s="36">
        <f t="shared" si="189"/>
        <v>-6.8908380746093879E-3</v>
      </c>
      <c r="X826" s="36">
        <f t="shared" si="190"/>
        <v>-5.026522602534284E-3</v>
      </c>
      <c r="Y826" s="36">
        <f t="shared" si="191"/>
        <v>2.3417036588522649E-2</v>
      </c>
      <c r="Z826" s="36">
        <f t="shared" si="192"/>
        <v>1.5584713967808257E-3</v>
      </c>
      <c r="AA826" s="46">
        <f t="shared" si="193"/>
        <v>5.8249931528393589E-3</v>
      </c>
      <c r="AB826" s="41">
        <f t="shared" si="180"/>
        <v>1005824.9931528394</v>
      </c>
      <c r="AC826" s="41">
        <f t="shared" si="181"/>
        <v>5824.9931528393645</v>
      </c>
      <c r="AD826" s="98">
        <v>6162.2204166199081</v>
      </c>
      <c r="AE826">
        <f t="shared" si="194"/>
        <v>1036563.1411528538</v>
      </c>
    </row>
    <row r="827" spans="2:31">
      <c r="B827" s="112">
        <v>44656</v>
      </c>
      <c r="C827">
        <v>77.082854999999995</v>
      </c>
      <c r="D827">
        <v>231.594269</v>
      </c>
      <c r="E827">
        <v>48.984347999999997</v>
      </c>
      <c r="F827">
        <v>42.903315999999997</v>
      </c>
      <c r="G827">
        <v>70.087708000000006</v>
      </c>
      <c r="H827">
        <v>126.427376</v>
      </c>
      <c r="I827">
        <v>247.75039699999999</v>
      </c>
      <c r="J827">
        <v>89.669387999999998</v>
      </c>
      <c r="K827">
        <v>503.13769500000001</v>
      </c>
      <c r="L827">
        <v>173.082077</v>
      </c>
      <c r="M827">
        <v>402.76119999999997</v>
      </c>
      <c r="O827" s="33">
        <v>822</v>
      </c>
      <c r="P827" s="36">
        <f t="shared" si="182"/>
        <v>-5.1841926964854854E-3</v>
      </c>
      <c r="Q827" s="36">
        <f t="shared" si="183"/>
        <v>-8.8034785766822957E-3</v>
      </c>
      <c r="R827" s="36">
        <f t="shared" si="184"/>
        <v>2.8429236940332031E-3</v>
      </c>
      <c r="S827" s="36">
        <f t="shared" si="185"/>
        <v>-8.4133656005369126E-3</v>
      </c>
      <c r="T827" s="36">
        <f t="shared" si="186"/>
        <v>-2.5427411782477354E-2</v>
      </c>
      <c r="U827" s="36">
        <f t="shared" si="187"/>
        <v>-1.1705883034726808E-2</v>
      </c>
      <c r="V827" s="36">
        <f t="shared" si="188"/>
        <v>1.9549481864956985E-2</v>
      </c>
      <c r="W827" s="36">
        <f t="shared" si="189"/>
        <v>7.3069863745041565E-3</v>
      </c>
      <c r="X827" s="36">
        <f t="shared" si="190"/>
        <v>1.5061898006854745E-2</v>
      </c>
      <c r="Y827" s="36">
        <f t="shared" si="191"/>
        <v>-1.9123559035306662E-2</v>
      </c>
      <c r="Z827" s="36">
        <f t="shared" si="192"/>
        <v>-8.9996071026748042E-3</v>
      </c>
      <c r="AA827" s="46">
        <f t="shared" si="193"/>
        <v>3.670389409209128E-3</v>
      </c>
      <c r="AB827" s="41">
        <f t="shared" si="180"/>
        <v>1003670.3894092091</v>
      </c>
      <c r="AC827" s="41">
        <f t="shared" si="181"/>
        <v>3670.3894092091359</v>
      </c>
      <c r="AD827" s="98">
        <v>6191.6795353345806</v>
      </c>
      <c r="AE827">
        <f t="shared" si="194"/>
        <v>1040233.530562063</v>
      </c>
    </row>
    <row r="828" spans="2:31">
      <c r="B828" s="112">
        <v>44657</v>
      </c>
      <c r="C828">
        <v>77.940055999999998</v>
      </c>
      <c r="D828">
        <v>223.06332399999999</v>
      </c>
      <c r="E828">
        <v>50.122687999999997</v>
      </c>
      <c r="F828">
        <v>42.670963</v>
      </c>
      <c r="G828">
        <v>67.380202999999995</v>
      </c>
      <c r="H828">
        <v>124.67330200000001</v>
      </c>
      <c r="I828">
        <v>253.121475</v>
      </c>
      <c r="J828">
        <v>91.767746000000002</v>
      </c>
      <c r="K828">
        <v>516.73266599999999</v>
      </c>
      <c r="L828">
        <v>169.88855000000001</v>
      </c>
      <c r="M828">
        <v>400.36630200000002</v>
      </c>
      <c r="O828" s="33">
        <v>823</v>
      </c>
      <c r="P828" s="36">
        <f t="shared" si="182"/>
        <v>1.1059136111950651E-2</v>
      </c>
      <c r="Q828" s="36">
        <f t="shared" si="183"/>
        <v>-3.7531304866741715E-2</v>
      </c>
      <c r="R828" s="36">
        <f t="shared" si="184"/>
        <v>2.297294136365283E-2</v>
      </c>
      <c r="S828" s="36">
        <f t="shared" si="185"/>
        <v>-5.4304534895076965E-3</v>
      </c>
      <c r="T828" s="36">
        <f t="shared" si="186"/>
        <v>-3.9396178427010452E-2</v>
      </c>
      <c r="U828" s="36">
        <f t="shared" si="187"/>
        <v>-1.397130861170824E-2</v>
      </c>
      <c r="V828" s="36">
        <f t="shared" si="188"/>
        <v>2.1447736207301386E-2</v>
      </c>
      <c r="W828" s="36">
        <f t="shared" si="189"/>
        <v>2.3131445210203331E-2</v>
      </c>
      <c r="X828" s="36">
        <f t="shared" si="190"/>
        <v>2.6661773579566981E-2</v>
      </c>
      <c r="Y828" s="36">
        <f t="shared" si="191"/>
        <v>-1.8623281692757575E-2</v>
      </c>
      <c r="Z828" s="36">
        <f t="shared" si="192"/>
        <v>-5.9639474246441443E-3</v>
      </c>
      <c r="AA828" s="46">
        <f t="shared" si="193"/>
        <v>-3.444783378855688E-3</v>
      </c>
      <c r="AB828" s="41">
        <f t="shared" si="180"/>
        <v>996555.21662114433</v>
      </c>
      <c r="AC828" s="41">
        <f t="shared" si="181"/>
        <v>-3444.7833788556745</v>
      </c>
      <c r="AD828" s="98">
        <v>6258.1625591150951</v>
      </c>
      <c r="AE828">
        <f t="shared" si="194"/>
        <v>1036788.7471832073</v>
      </c>
    </row>
    <row r="829" spans="2:31">
      <c r="B829" s="112">
        <v>44658</v>
      </c>
      <c r="C829">
        <v>79.244491999999994</v>
      </c>
      <c r="D829">
        <v>222.71369899999999</v>
      </c>
      <c r="E829">
        <v>50.623942999999997</v>
      </c>
      <c r="F829">
        <v>42.866137999999999</v>
      </c>
      <c r="G829">
        <v>66.928962999999996</v>
      </c>
      <c r="H829">
        <v>124.294044</v>
      </c>
      <c r="I829">
        <v>250.398224</v>
      </c>
      <c r="J829">
        <v>90.984352000000001</v>
      </c>
      <c r="K829">
        <v>521.785706</v>
      </c>
      <c r="L829">
        <v>170.195053</v>
      </c>
      <c r="M829">
        <v>398.62368800000002</v>
      </c>
      <c r="O829" s="33">
        <v>824</v>
      </c>
      <c r="P829" s="36">
        <f t="shared" si="182"/>
        <v>1.6597890353039844E-2</v>
      </c>
      <c r="Q829" s="36">
        <f t="shared" si="183"/>
        <v>-1.5686096575181605E-3</v>
      </c>
      <c r="R829" s="36">
        <f t="shared" si="184"/>
        <v>9.950886321710161E-3</v>
      </c>
      <c r="S829" s="36">
        <f t="shared" si="185"/>
        <v>4.5635247498547532E-3</v>
      </c>
      <c r="T829" s="36">
        <f t="shared" si="186"/>
        <v>-6.7194475442709928E-3</v>
      </c>
      <c r="U829" s="36">
        <f t="shared" si="187"/>
        <v>-3.0466508917889115E-3</v>
      </c>
      <c r="V829" s="36">
        <f t="shared" si="188"/>
        <v>-1.0816965288877803E-2</v>
      </c>
      <c r="W829" s="36">
        <f t="shared" si="189"/>
        <v>-8.5733494390184146E-3</v>
      </c>
      <c r="X829" s="36">
        <f t="shared" si="190"/>
        <v>9.7313249578041792E-3</v>
      </c>
      <c r="Y829" s="36">
        <f t="shared" si="191"/>
        <v>1.8025160888884889E-3</v>
      </c>
      <c r="Z829" s="36">
        <f t="shared" si="192"/>
        <v>-4.3620490492687087E-3</v>
      </c>
      <c r="AA829" s="46">
        <f t="shared" si="193"/>
        <v>-6.0534857924722102E-3</v>
      </c>
      <c r="AB829" s="41">
        <f t="shared" si="180"/>
        <v>993946.51420752774</v>
      </c>
      <c r="AC829" s="41">
        <f t="shared" si="181"/>
        <v>-6053.4857924722601</v>
      </c>
      <c r="AD829" s="98">
        <v>6264.8864218771923</v>
      </c>
      <c r="AE829">
        <f t="shared" si="194"/>
        <v>1030735.261390735</v>
      </c>
    </row>
    <row r="830" spans="2:31">
      <c r="B830" s="112">
        <v>44659</v>
      </c>
      <c r="C830">
        <v>80.912307999999996</v>
      </c>
      <c r="D830">
        <v>222.09435999999999</v>
      </c>
      <c r="E830">
        <v>50.905299999999997</v>
      </c>
      <c r="F830">
        <v>42.596600000000002</v>
      </c>
      <c r="G830">
        <v>66.093658000000005</v>
      </c>
      <c r="H830">
        <v>126.569633</v>
      </c>
      <c r="I830">
        <v>251.03900100000001</v>
      </c>
      <c r="J830">
        <v>91.310776000000004</v>
      </c>
      <c r="K830">
        <v>530.541382</v>
      </c>
      <c r="L830">
        <v>168.168228</v>
      </c>
      <c r="M830">
        <v>407.22967499999999</v>
      </c>
      <c r="O830" s="33">
        <v>825</v>
      </c>
      <c r="P830" s="36">
        <f t="shared" si="182"/>
        <v>2.082804217033218E-2</v>
      </c>
      <c r="Q830" s="36">
        <f t="shared" si="183"/>
        <v>-2.78474900671193E-3</v>
      </c>
      <c r="R830" s="36">
        <f t="shared" si="184"/>
        <v>5.542397676119591E-3</v>
      </c>
      <c r="S830" s="36">
        <f t="shared" si="185"/>
        <v>-6.307752360841138E-3</v>
      </c>
      <c r="T830" s="36">
        <f t="shared" si="186"/>
        <v>-1.255900647552048E-2</v>
      </c>
      <c r="U830" s="36">
        <f t="shared" si="187"/>
        <v>1.8142534181708636E-2</v>
      </c>
      <c r="V830" s="36">
        <f t="shared" si="188"/>
        <v>2.555762982264538E-3</v>
      </c>
      <c r="W830" s="36">
        <f t="shared" si="189"/>
        <v>3.5812734268981694E-3</v>
      </c>
      <c r="X830" s="36">
        <f t="shared" si="190"/>
        <v>1.6640981976790783E-2</v>
      </c>
      <c r="Y830" s="36">
        <f t="shared" si="191"/>
        <v>-1.1980314389426268E-2</v>
      </c>
      <c r="Z830" s="36">
        <f t="shared" si="192"/>
        <v>2.1359504306830326E-2</v>
      </c>
      <c r="AA830" s="46">
        <f t="shared" si="193"/>
        <v>-3.8706522732079463E-3</v>
      </c>
      <c r="AB830" s="41">
        <f t="shared" si="180"/>
        <v>996129.3477267921</v>
      </c>
      <c r="AC830" s="41">
        <f t="shared" si="181"/>
        <v>-3870.6522732079029</v>
      </c>
      <c r="AD830" s="98">
        <v>6321.0172538545448</v>
      </c>
      <c r="AE830">
        <f t="shared" si="194"/>
        <v>1026864.6091175271</v>
      </c>
    </row>
    <row r="831" spans="2:31">
      <c r="B831" s="112">
        <v>44662</v>
      </c>
      <c r="C831">
        <v>78.126396</v>
      </c>
      <c r="D831">
        <v>216.23057600000001</v>
      </c>
      <c r="E831">
        <v>49.896317000000003</v>
      </c>
      <c r="F831">
        <v>42.159751999999997</v>
      </c>
      <c r="G831">
        <v>65.748039000000006</v>
      </c>
      <c r="H831">
        <v>126.105026</v>
      </c>
      <c r="I831">
        <v>248.11784399999999</v>
      </c>
      <c r="J831">
        <v>90.089057999999994</v>
      </c>
      <c r="K831">
        <v>522.26178000000004</v>
      </c>
      <c r="L831">
        <v>163.87725800000001</v>
      </c>
      <c r="M831">
        <v>407.43414300000001</v>
      </c>
      <c r="O831" s="33">
        <v>826</v>
      </c>
      <c r="P831" s="36">
        <f t="shared" si="182"/>
        <v>-3.5037974238167978E-2</v>
      </c>
      <c r="Q831" s="36">
        <f t="shared" si="183"/>
        <v>-2.6757016798831319E-2</v>
      </c>
      <c r="R831" s="36">
        <f t="shared" si="184"/>
        <v>-2.0019851454180893E-2</v>
      </c>
      <c r="S831" s="36">
        <f t="shared" si="185"/>
        <v>-1.0308416020723835E-2</v>
      </c>
      <c r="T831" s="36">
        <f t="shared" si="186"/>
        <v>-5.2429511994681044E-3</v>
      </c>
      <c r="U831" s="36">
        <f t="shared" si="187"/>
        <v>-3.6775157861533539E-3</v>
      </c>
      <c r="V831" s="36">
        <f t="shared" si="188"/>
        <v>-1.1704498807999477E-2</v>
      </c>
      <c r="W831" s="36">
        <f t="shared" si="189"/>
        <v>-1.3470094715430866E-2</v>
      </c>
      <c r="X831" s="36">
        <f t="shared" si="190"/>
        <v>-1.5729004237502252E-2</v>
      </c>
      <c r="Y831" s="36">
        <f t="shared" si="191"/>
        <v>-2.5847114738743113E-2</v>
      </c>
      <c r="Z831" s="36">
        <f t="shared" si="192"/>
        <v>5.0196903256455154E-4</v>
      </c>
      <c r="AA831" s="46">
        <f t="shared" si="193"/>
        <v>-2.3191290304320055E-2</v>
      </c>
      <c r="AB831" s="41">
        <f t="shared" si="180"/>
        <v>976808.70969567995</v>
      </c>
      <c r="AC831" s="41">
        <f t="shared" si="181"/>
        <v>-23191.290304320049</v>
      </c>
      <c r="AD831" s="98">
        <v>6329.5165241318755</v>
      </c>
      <c r="AE831">
        <f t="shared" si="194"/>
        <v>1003673.3188132071</v>
      </c>
    </row>
    <row r="832" spans="2:31">
      <c r="B832" s="112">
        <v>44663</v>
      </c>
      <c r="C832">
        <v>79.756943000000007</v>
      </c>
      <c r="D832">
        <v>213.91304</v>
      </c>
      <c r="E832">
        <v>49.553519999999999</v>
      </c>
      <c r="F832">
        <v>41.360435000000003</v>
      </c>
      <c r="G832">
        <v>65.728836000000001</v>
      </c>
      <c r="H832">
        <v>124.720688</v>
      </c>
      <c r="I832">
        <v>243.63694799999999</v>
      </c>
      <c r="J832">
        <v>91.208175999999995</v>
      </c>
      <c r="K832">
        <v>518.63720699999999</v>
      </c>
      <c r="L832">
        <v>165.76570100000001</v>
      </c>
      <c r="M832">
        <v>408.62188700000002</v>
      </c>
      <c r="O832" s="33">
        <v>827</v>
      </c>
      <c r="P832" s="36">
        <f t="shared" si="182"/>
        <v>2.0655820739698356E-2</v>
      </c>
      <c r="Q832" s="36">
        <f t="shared" si="183"/>
        <v>-1.0775742515395138E-2</v>
      </c>
      <c r="R832" s="36">
        <f t="shared" si="184"/>
        <v>-6.8938948113172948E-3</v>
      </c>
      <c r="S832" s="36">
        <f t="shared" si="185"/>
        <v>-1.9141274309874553E-2</v>
      </c>
      <c r="T832" s="36">
        <f t="shared" si="186"/>
        <v>-2.9211220812100684E-4</v>
      </c>
      <c r="U832" s="36">
        <f t="shared" si="187"/>
        <v>-1.1038358341795534E-2</v>
      </c>
      <c r="V832" s="36">
        <f t="shared" si="188"/>
        <v>-1.8224611512180244E-2</v>
      </c>
      <c r="W832" s="36">
        <f t="shared" si="189"/>
        <v>1.2345827786624434E-2</v>
      </c>
      <c r="X832" s="36">
        <f t="shared" si="190"/>
        <v>-6.9643408153709594E-3</v>
      </c>
      <c r="Y832" s="36">
        <f t="shared" si="191"/>
        <v>1.1457630794394512E-2</v>
      </c>
      <c r="Z832" s="36">
        <f t="shared" si="192"/>
        <v>2.9109394331720754E-3</v>
      </c>
      <c r="AA832" s="46">
        <f t="shared" si="193"/>
        <v>-6.0389470744799155E-3</v>
      </c>
      <c r="AB832" s="41">
        <f t="shared" si="180"/>
        <v>993961.05292552011</v>
      </c>
      <c r="AC832" s="41">
        <f t="shared" si="181"/>
        <v>-6038.9470744798891</v>
      </c>
      <c r="AD832" s="98">
        <v>6374.0598635317292</v>
      </c>
      <c r="AE832">
        <f t="shared" si="194"/>
        <v>997634.3717387272</v>
      </c>
    </row>
    <row r="833" spans="2:31">
      <c r="B833" s="112">
        <v>44664</v>
      </c>
      <c r="C833">
        <v>80.884354000000002</v>
      </c>
      <c r="D833">
        <v>214.762146</v>
      </c>
      <c r="E833">
        <v>50.843857</v>
      </c>
      <c r="F833">
        <v>41.834454000000001</v>
      </c>
      <c r="G833">
        <v>66.218483000000006</v>
      </c>
      <c r="H833">
        <v>120.700523</v>
      </c>
      <c r="I833">
        <v>243.61799600000001</v>
      </c>
      <c r="J833">
        <v>91.301445000000001</v>
      </c>
      <c r="K833">
        <v>521.83429000000001</v>
      </c>
      <c r="L833">
        <v>168.474716</v>
      </c>
      <c r="M833">
        <v>415.98184199999997</v>
      </c>
      <c r="O833" s="33">
        <v>828</v>
      </c>
      <c r="P833" s="36">
        <f t="shared" si="182"/>
        <v>1.4036608665435402E-2</v>
      </c>
      <c r="Q833" s="36">
        <f t="shared" si="183"/>
        <v>3.9615407572252881E-3</v>
      </c>
      <c r="R833" s="36">
        <f t="shared" si="184"/>
        <v>2.5706011296873076E-2</v>
      </c>
      <c r="S833" s="36">
        <f t="shared" si="185"/>
        <v>1.1395510836545794E-2</v>
      </c>
      <c r="T833" s="36">
        <f t="shared" si="186"/>
        <v>7.4218900599160144E-3</v>
      </c>
      <c r="U833" s="36">
        <f t="shared" si="187"/>
        <v>-3.2764279939680112E-2</v>
      </c>
      <c r="V833" s="36">
        <f t="shared" si="188"/>
        <v>-7.7790898760131245E-5</v>
      </c>
      <c r="W833" s="36">
        <f t="shared" si="189"/>
        <v>1.0220722349681246E-3</v>
      </c>
      <c r="X833" s="36">
        <f t="shared" si="190"/>
        <v>6.1454697628483441E-3</v>
      </c>
      <c r="Y833" s="36">
        <f t="shared" si="191"/>
        <v>1.621033354266907E-2</v>
      </c>
      <c r="Z833" s="36">
        <f t="shared" si="192"/>
        <v>1.7851363486674036E-2</v>
      </c>
      <c r="AA833" s="46">
        <f t="shared" si="193"/>
        <v>-2.0737153764982856E-2</v>
      </c>
      <c r="AB833" s="41">
        <f t="shared" si="180"/>
        <v>979262.84623501718</v>
      </c>
      <c r="AC833" s="41">
        <f t="shared" si="181"/>
        <v>-20737.153764982824</v>
      </c>
      <c r="AD833" s="98">
        <v>6386.7872219041456</v>
      </c>
      <c r="AE833">
        <f t="shared" si="194"/>
        <v>976897.21797374438</v>
      </c>
    </row>
    <row r="834" spans="2:31">
      <c r="B834" s="112">
        <v>44665</v>
      </c>
      <c r="C834">
        <v>81.834732000000002</v>
      </c>
      <c r="D834">
        <v>209.95723000000001</v>
      </c>
      <c r="E834">
        <v>50.798583999999998</v>
      </c>
      <c r="F834">
        <v>41.509148000000003</v>
      </c>
      <c r="G834">
        <v>65.959243999999998</v>
      </c>
      <c r="H834">
        <v>119.58169599999999</v>
      </c>
      <c r="I834">
        <v>242.083282</v>
      </c>
      <c r="J834">
        <v>91.422668000000002</v>
      </c>
      <c r="K834">
        <v>519.71588099999997</v>
      </c>
      <c r="L834">
        <v>163.42243999999999</v>
      </c>
      <c r="M834">
        <v>425.19143700000001</v>
      </c>
      <c r="O834" s="33">
        <v>829</v>
      </c>
      <c r="P834" s="36">
        <f t="shared" si="182"/>
        <v>1.1681343968045314E-2</v>
      </c>
      <c r="Q834" s="36">
        <f t="shared" si="183"/>
        <v>-2.2627274746336624E-2</v>
      </c>
      <c r="R834" s="36">
        <f t="shared" si="184"/>
        <v>-8.908287236817703E-4</v>
      </c>
      <c r="S834" s="36">
        <f t="shared" si="185"/>
        <v>-7.8064217098892108E-3</v>
      </c>
      <c r="T834" s="36">
        <f t="shared" si="186"/>
        <v>-3.9225872359334793E-3</v>
      </c>
      <c r="U834" s="36">
        <f t="shared" si="187"/>
        <v>-9.3126748253424471E-3</v>
      </c>
      <c r="V834" s="36">
        <f t="shared" si="188"/>
        <v>-6.319600862561882E-3</v>
      </c>
      <c r="W834" s="36">
        <f t="shared" si="189"/>
        <v>1.326842043934489E-3</v>
      </c>
      <c r="X834" s="36">
        <f t="shared" si="190"/>
        <v>-4.0678058150240004E-3</v>
      </c>
      <c r="Y834" s="36">
        <f t="shared" si="191"/>
        <v>-3.044718042269981E-2</v>
      </c>
      <c r="Z834" s="36">
        <f t="shared" si="192"/>
        <v>2.1897897236619258E-2</v>
      </c>
      <c r="AA834" s="46">
        <f t="shared" si="193"/>
        <v>-2.0271019295706374E-2</v>
      </c>
      <c r="AB834" s="41">
        <f t="shared" si="180"/>
        <v>979728.98070429359</v>
      </c>
      <c r="AC834" s="41">
        <f t="shared" si="181"/>
        <v>-20271.019295706414</v>
      </c>
      <c r="AD834" s="98">
        <v>6438.7299670891371</v>
      </c>
      <c r="AE834">
        <f t="shared" si="194"/>
        <v>956626.19867803797</v>
      </c>
    </row>
    <row r="835" spans="2:31">
      <c r="B835" s="112">
        <v>44669</v>
      </c>
      <c r="C835">
        <v>82.505584999999996</v>
      </c>
      <c r="D835">
        <v>210.546616</v>
      </c>
      <c r="E835">
        <v>50.410507000000003</v>
      </c>
      <c r="F835">
        <v>41.100192999999997</v>
      </c>
      <c r="G835">
        <v>65.863242999999997</v>
      </c>
      <c r="H835">
        <v>121.80038500000001</v>
      </c>
      <c r="I835">
        <v>240.539154</v>
      </c>
      <c r="J835">
        <v>90.406143</v>
      </c>
      <c r="K835">
        <v>518.99676499999998</v>
      </c>
      <c r="L835">
        <v>163.20495600000001</v>
      </c>
      <c r="M835">
        <v>426.84646600000002</v>
      </c>
      <c r="O835" s="33">
        <v>830</v>
      </c>
      <c r="P835" s="36">
        <f t="shared" si="182"/>
        <v>8.1642379488962302E-3</v>
      </c>
      <c r="Q835" s="36">
        <f t="shared" si="183"/>
        <v>2.8032389789692329E-3</v>
      </c>
      <c r="R835" s="36">
        <f t="shared" si="184"/>
        <v>-7.6688546079693633E-3</v>
      </c>
      <c r="S835" s="36">
        <f t="shared" si="185"/>
        <v>-9.9010193247361985E-3</v>
      </c>
      <c r="T835" s="36">
        <f t="shared" si="186"/>
        <v>-1.4565195841247979E-3</v>
      </c>
      <c r="U835" s="36">
        <f t="shared" si="187"/>
        <v>1.8383729864418896E-2</v>
      </c>
      <c r="V835" s="36">
        <f t="shared" si="188"/>
        <v>-6.3989286600657173E-3</v>
      </c>
      <c r="W835" s="36">
        <f t="shared" si="189"/>
        <v>-1.1181237834536156E-2</v>
      </c>
      <c r="X835" s="36">
        <f t="shared" si="190"/>
        <v>-1.3846295559410558E-3</v>
      </c>
      <c r="Y835" s="36">
        <f t="shared" si="191"/>
        <v>-1.3316949821362172E-3</v>
      </c>
      <c r="Z835" s="36">
        <f t="shared" si="192"/>
        <v>3.884876660260602E-3</v>
      </c>
      <c r="AA835" s="46">
        <f t="shared" si="193"/>
        <v>7.0422071934938182E-3</v>
      </c>
      <c r="AB835" s="41">
        <f t="shared" si="180"/>
        <v>1007042.2071934938</v>
      </c>
      <c r="AC835" s="41">
        <f t="shared" si="181"/>
        <v>7042.2071934938431</v>
      </c>
      <c r="AD835" s="98">
        <v>6443.3945107563632</v>
      </c>
      <c r="AE835">
        <f t="shared" si="194"/>
        <v>963668.40587153181</v>
      </c>
    </row>
    <row r="836" spans="2:31">
      <c r="B836" s="112">
        <v>44670</v>
      </c>
      <c r="C836">
        <v>81.769515999999996</v>
      </c>
      <c r="D836">
        <v>217.079666</v>
      </c>
      <c r="E836">
        <v>50.982914000000001</v>
      </c>
      <c r="F836">
        <v>41.629973999999997</v>
      </c>
      <c r="G836">
        <v>66.506523000000001</v>
      </c>
      <c r="H836">
        <v>124.322502</v>
      </c>
      <c r="I836">
        <v>245.143204</v>
      </c>
      <c r="J836">
        <v>91.404015000000001</v>
      </c>
      <c r="K836">
        <v>522.51452600000005</v>
      </c>
      <c r="L836">
        <v>165.50860599999999</v>
      </c>
      <c r="M836">
        <v>426.23315400000001</v>
      </c>
      <c r="O836" s="33">
        <v>831</v>
      </c>
      <c r="P836" s="36">
        <f t="shared" si="182"/>
        <v>-8.961478903840683E-3</v>
      </c>
      <c r="Q836" s="36">
        <f t="shared" si="183"/>
        <v>3.0557328303841148E-2</v>
      </c>
      <c r="R836" s="36">
        <f t="shared" si="184"/>
        <v>1.1290931412645647E-2</v>
      </c>
      <c r="S836" s="36">
        <f t="shared" si="185"/>
        <v>1.280761930217498E-2</v>
      </c>
      <c r="T836" s="36">
        <f t="shared" si="186"/>
        <v>9.7195165270642248E-3</v>
      </c>
      <c r="U836" s="36">
        <f t="shared" si="187"/>
        <v>2.0495495709106717E-2</v>
      </c>
      <c r="V836" s="36">
        <f t="shared" si="188"/>
        <v>1.8959667120277787E-2</v>
      </c>
      <c r="W836" s="36">
        <f t="shared" si="189"/>
        <v>1.0977186656024979E-2</v>
      </c>
      <c r="X836" s="36">
        <f t="shared" si="190"/>
        <v>6.7551344036570343E-3</v>
      </c>
      <c r="Y836" s="36">
        <f t="shared" si="191"/>
        <v>1.4016383749186612E-2</v>
      </c>
      <c r="Z836" s="36">
        <f t="shared" si="192"/>
        <v>-1.4378777579240739E-3</v>
      </c>
      <c r="AA836" s="46">
        <f t="shared" si="193"/>
        <v>2.0815412064282928E-2</v>
      </c>
      <c r="AB836" s="41">
        <f t="shared" si="180"/>
        <v>1020815.4120642829</v>
      </c>
      <c r="AC836" s="41">
        <f t="shared" si="181"/>
        <v>20815.412064282922</v>
      </c>
      <c r="AD836" s="98">
        <v>6458.7188891043188</v>
      </c>
      <c r="AE836">
        <f t="shared" si="194"/>
        <v>984483.81793581473</v>
      </c>
    </row>
    <row r="837" spans="2:31">
      <c r="B837" s="112">
        <v>44671</v>
      </c>
      <c r="C837">
        <v>81.955841000000007</v>
      </c>
      <c r="D837">
        <v>200.207581</v>
      </c>
      <c r="E837">
        <v>51.623238000000001</v>
      </c>
      <c r="F837">
        <v>42.215522999999997</v>
      </c>
      <c r="G837">
        <v>67.745048999999995</v>
      </c>
      <c r="H837">
        <v>124.758629</v>
      </c>
      <c r="I837">
        <v>253.49876399999999</v>
      </c>
      <c r="J837">
        <v>91.777077000000006</v>
      </c>
      <c r="K837">
        <v>530.58984399999997</v>
      </c>
      <c r="L837">
        <v>165.34049999999999</v>
      </c>
      <c r="M837">
        <v>425.81451399999997</v>
      </c>
      <c r="O837" s="33">
        <v>832</v>
      </c>
      <c r="P837" s="36">
        <f t="shared" si="182"/>
        <v>2.2760687025147742E-3</v>
      </c>
      <c r="Q837" s="36">
        <f t="shared" si="183"/>
        <v>-8.0909677293694943E-2</v>
      </c>
      <c r="R837" s="36">
        <f t="shared" si="184"/>
        <v>1.2481362963247492E-2</v>
      </c>
      <c r="S837" s="36">
        <f t="shared" si="185"/>
        <v>1.3967560348904937E-2</v>
      </c>
      <c r="T837" s="36">
        <f t="shared" si="186"/>
        <v>1.8451346521904534E-2</v>
      </c>
      <c r="U837" s="36">
        <f t="shared" si="187"/>
        <v>3.5018906807037734E-3</v>
      </c>
      <c r="V837" s="36">
        <f t="shared" si="188"/>
        <v>3.3516401369698301E-2</v>
      </c>
      <c r="W837" s="36">
        <f t="shared" si="189"/>
        <v>4.0731552771455723E-3</v>
      </c>
      <c r="X837" s="36">
        <f t="shared" si="190"/>
        <v>1.53365165154389E-2</v>
      </c>
      <c r="Y837" s="36">
        <f t="shared" si="191"/>
        <v>-1.0162095735973566E-3</v>
      </c>
      <c r="Z837" s="36">
        <f t="shared" si="192"/>
        <v>-9.826681051086552E-4</v>
      </c>
      <c r="AA837" s="46">
        <f t="shared" si="193"/>
        <v>3.8993995517757764E-2</v>
      </c>
      <c r="AB837" s="41">
        <f t="shared" ref="AB837:AB900" si="195">(P837*$AH$12+Q837*$AI$12+R837*$AJ$12+S837*$AK$12+T837*$AL$12+U837*$AM$12+V837*$AN$12+W837*$AO$12+X837*$AP$12+Y837*$AQ$12+Z837*$AR$12)+$AS$12</f>
        <v>1038993.9955177577</v>
      </c>
      <c r="AC837" s="41">
        <f t="shared" ref="AC837:AC900" si="196">AB837-$AS$12</f>
        <v>38993.995517757721</v>
      </c>
      <c r="AD837" s="98">
        <v>6462.3784380126745</v>
      </c>
      <c r="AE837">
        <f t="shared" si="194"/>
        <v>1023477.8134535725</v>
      </c>
    </row>
    <row r="838" spans="2:31">
      <c r="B838" s="112">
        <v>44672</v>
      </c>
      <c r="C838">
        <v>81.089340000000007</v>
      </c>
      <c r="D838">
        <v>187.870667</v>
      </c>
      <c r="E838">
        <v>51.700854999999997</v>
      </c>
      <c r="F838">
        <v>42.327061</v>
      </c>
      <c r="G838">
        <v>66.890548999999993</v>
      </c>
      <c r="H838">
        <v>123.79151899999999</v>
      </c>
      <c r="I838">
        <v>252.70297199999999</v>
      </c>
      <c r="J838">
        <v>91.571892000000005</v>
      </c>
      <c r="K838">
        <v>522.26178000000004</v>
      </c>
      <c r="L838">
        <v>164.53968800000001</v>
      </c>
      <c r="M838">
        <v>413.12933299999997</v>
      </c>
      <c r="O838" s="33">
        <v>833</v>
      </c>
      <c r="P838" s="36">
        <f t="shared" ref="P838:P901" si="197">LN(C838/C837)</f>
        <v>-1.0629067999025136E-2</v>
      </c>
      <c r="Q838" s="36">
        <f t="shared" ref="Q838:Q901" si="198">LN(D838/D837)</f>
        <v>-6.3600948696786341E-2</v>
      </c>
      <c r="R838" s="36">
        <f t="shared" ref="R838:R901" si="199">LN(E838/E837)</f>
        <v>1.5023991471141388E-3</v>
      </c>
      <c r="S838" s="36">
        <f t="shared" ref="S838:S901" si="200">LN(F838/F837)</f>
        <v>2.6386244525900063E-3</v>
      </c>
      <c r="T838" s="36">
        <f t="shared" ref="T838:T901" si="201">LN(G838/G837)</f>
        <v>-1.2693692997251441E-2</v>
      </c>
      <c r="U838" s="36">
        <f t="shared" ref="U838:U901" si="202">LN(H838/H837)</f>
        <v>-7.7820503305566563E-3</v>
      </c>
      <c r="V838" s="36">
        <f t="shared" ref="V838:V901" si="203">LN(I838/I837)</f>
        <v>-3.1441719733168831E-3</v>
      </c>
      <c r="W838" s="36">
        <f t="shared" ref="W838:W901" si="204">LN(J838/J837)</f>
        <v>-2.2381918674026328E-3</v>
      </c>
      <c r="X838" s="36">
        <f t="shared" ref="X838:X901" si="205">LN(K838/K837)</f>
        <v>-1.5820344495608454E-2</v>
      </c>
      <c r="Y838" s="36">
        <f t="shared" ref="Y838:Y901" si="206">LN(L838/L837)</f>
        <v>-4.8551783480345273E-3</v>
      </c>
      <c r="Z838" s="36">
        <f t="shared" ref="Z838:Z901" si="207">LN(M838/M837)</f>
        <v>-3.0243139402070272E-2</v>
      </c>
      <c r="AA838" s="46">
        <f t="shared" ref="AA838:AA901" si="208">P838*$AH$8+Q838*$AI$8+R838*$AJ$8+S838*$AK$8+T838*$AL$8+U838*$AM$8+V838*$AN$8+W838*$AO$8+X838*$AP$8+Y838*$AQ$8+Z838*$AR$8</f>
        <v>3.0267385497629654E-3</v>
      </c>
      <c r="AB838" s="41">
        <f t="shared" si="195"/>
        <v>1003026.738549763</v>
      </c>
      <c r="AC838" s="41">
        <f t="shared" si="196"/>
        <v>3026.7385497629875</v>
      </c>
      <c r="AD838" s="98">
        <v>6554.7210776879219</v>
      </c>
      <c r="AE838">
        <f t="shared" si="194"/>
        <v>1026504.5520033354</v>
      </c>
    </row>
    <row r="839" spans="2:31">
      <c r="B839" s="112">
        <v>44673</v>
      </c>
      <c r="C839">
        <v>79.319023000000001</v>
      </c>
      <c r="D839">
        <v>183.91487100000001</v>
      </c>
      <c r="E839">
        <v>50.727435999999997</v>
      </c>
      <c r="F839">
        <v>42.206229999999998</v>
      </c>
      <c r="G839">
        <v>64.605521999999993</v>
      </c>
      <c r="H839">
        <v>120.23593099999999</v>
      </c>
      <c r="I839">
        <v>248.10841400000001</v>
      </c>
      <c r="J839">
        <v>89.986480999999998</v>
      </c>
      <c r="K839">
        <v>506.227936</v>
      </c>
      <c r="L839">
        <v>159.96198999999999</v>
      </c>
      <c r="M839">
        <v>392.88958700000001</v>
      </c>
      <c r="O839" s="33">
        <v>834</v>
      </c>
      <c r="P839" s="36">
        <f t="shared" si="197"/>
        <v>-2.2073523439074254E-2</v>
      </c>
      <c r="Q839" s="36">
        <f t="shared" si="198"/>
        <v>-2.1280791659023083E-2</v>
      </c>
      <c r="R839" s="36">
        <f t="shared" si="199"/>
        <v>-1.9007410879485001E-2</v>
      </c>
      <c r="S839" s="36">
        <f t="shared" si="200"/>
        <v>-2.858780981145836E-3</v>
      </c>
      <c r="T839" s="36">
        <f t="shared" si="201"/>
        <v>-3.4757799589973257E-2</v>
      </c>
      <c r="U839" s="36">
        <f t="shared" si="202"/>
        <v>-2.9142948029513161E-2</v>
      </c>
      <c r="V839" s="36">
        <f t="shared" si="203"/>
        <v>-1.8348971439234404E-2</v>
      </c>
      <c r="W839" s="36">
        <f t="shared" si="204"/>
        <v>-1.746492075864935E-2</v>
      </c>
      <c r="X839" s="36">
        <f t="shared" si="205"/>
        <v>-3.1181922168198362E-2</v>
      </c>
      <c r="Y839" s="36">
        <f t="shared" si="206"/>
        <v>-2.8215581032146268E-2</v>
      </c>
      <c r="Z839" s="36">
        <f t="shared" si="207"/>
        <v>-5.02320756156798E-2</v>
      </c>
      <c r="AA839" s="46">
        <f t="shared" si="208"/>
        <v>-2.0243848113079041E-2</v>
      </c>
      <c r="AB839" s="41">
        <f t="shared" si="195"/>
        <v>979756.15188692091</v>
      </c>
      <c r="AC839" s="41">
        <f t="shared" si="196"/>
        <v>-20243.84811307909</v>
      </c>
      <c r="AD839" s="98">
        <v>6575.6101605078438</v>
      </c>
      <c r="AE839">
        <f t="shared" ref="AE839:AE902" si="209">AE838+AC839</f>
        <v>1006260.7038902564</v>
      </c>
    </row>
    <row r="840" spans="2:31">
      <c r="B840" s="112">
        <v>44676</v>
      </c>
      <c r="C840">
        <v>76.644942999999998</v>
      </c>
      <c r="D840">
        <v>186.791809</v>
      </c>
      <c r="E840">
        <v>50.753304</v>
      </c>
      <c r="F840">
        <v>43.117092</v>
      </c>
      <c r="G840">
        <v>65.095177000000007</v>
      </c>
      <c r="H840">
        <v>120.197998</v>
      </c>
      <c r="I840">
        <v>245.85369900000001</v>
      </c>
      <c r="J840">
        <v>89.576133999999996</v>
      </c>
      <c r="K840">
        <v>509.463776</v>
      </c>
      <c r="L840">
        <v>161.039703</v>
      </c>
      <c r="M840">
        <v>375.307526</v>
      </c>
      <c r="O840" s="33">
        <v>835</v>
      </c>
      <c r="P840" s="36">
        <f t="shared" si="197"/>
        <v>-3.4294358450210082E-2</v>
      </c>
      <c r="Q840" s="36">
        <f t="shared" si="198"/>
        <v>1.5521682855706416E-2</v>
      </c>
      <c r="R840" s="36">
        <f t="shared" si="199"/>
        <v>5.0981103528171764E-4</v>
      </c>
      <c r="S840" s="36">
        <f t="shared" si="200"/>
        <v>2.1351644145994091E-2</v>
      </c>
      <c r="T840" s="36">
        <f t="shared" si="201"/>
        <v>7.5505734369927654E-3</v>
      </c>
      <c r="U840" s="36">
        <f t="shared" si="202"/>
        <v>-3.1553783172366857E-4</v>
      </c>
      <c r="V840" s="36">
        <f t="shared" si="203"/>
        <v>-9.1291643627835917E-3</v>
      </c>
      <c r="W840" s="36">
        <f t="shared" si="204"/>
        <v>-4.5705250431466397E-3</v>
      </c>
      <c r="X840" s="36">
        <f t="shared" si="205"/>
        <v>6.3717187200878099E-3</v>
      </c>
      <c r="Y840" s="36">
        <f t="shared" si="206"/>
        <v>6.7147125561541048E-3</v>
      </c>
      <c r="Z840" s="36">
        <f t="shared" si="207"/>
        <v>-4.5782864055640492E-2</v>
      </c>
      <c r="AA840" s="46">
        <f t="shared" si="208"/>
        <v>8.1495465789911334E-3</v>
      </c>
      <c r="AB840" s="41">
        <f t="shared" si="195"/>
        <v>1008149.5465789911</v>
      </c>
      <c r="AC840" s="41">
        <f t="shared" si="196"/>
        <v>8149.5465789911104</v>
      </c>
      <c r="AD840" s="98">
        <v>6740.0175635945052</v>
      </c>
      <c r="AE840">
        <f t="shared" si="209"/>
        <v>1014410.2504692475</v>
      </c>
    </row>
    <row r="841" spans="2:31">
      <c r="B841" s="112">
        <v>44677</v>
      </c>
      <c r="C841">
        <v>76.672889999999995</v>
      </c>
      <c r="D841">
        <v>180.75820899999999</v>
      </c>
      <c r="E841">
        <v>50.222935</v>
      </c>
      <c r="F841">
        <v>42.438594999999999</v>
      </c>
      <c r="G841">
        <v>63.530189999999997</v>
      </c>
      <c r="H841">
        <v>116.64239499999999</v>
      </c>
      <c r="I841">
        <v>241.40123</v>
      </c>
      <c r="J841">
        <v>88.746109000000004</v>
      </c>
      <c r="K841">
        <v>499.270172</v>
      </c>
      <c r="L841">
        <v>155.028381</v>
      </c>
      <c r="M841">
        <v>371.666473</v>
      </c>
      <c r="O841" s="33">
        <v>836</v>
      </c>
      <c r="P841" s="36">
        <f t="shared" si="197"/>
        <v>3.6456294434493929E-4</v>
      </c>
      <c r="Q841" s="36">
        <f t="shared" si="198"/>
        <v>-3.2834399468473163E-2</v>
      </c>
      <c r="R841" s="36">
        <f t="shared" si="199"/>
        <v>-1.0504924377859468E-2</v>
      </c>
      <c r="S841" s="36">
        <f t="shared" si="200"/>
        <v>-1.5861276986439153E-2</v>
      </c>
      <c r="T841" s="36">
        <f t="shared" si="201"/>
        <v>-2.4335234461494801E-2</v>
      </c>
      <c r="U841" s="36">
        <f t="shared" si="202"/>
        <v>-3.0027565074068691E-2</v>
      </c>
      <c r="V841" s="36">
        <f t="shared" si="203"/>
        <v>-1.8276235576373787E-2</v>
      </c>
      <c r="W841" s="36">
        <f t="shared" si="204"/>
        <v>-9.3093377522839721E-3</v>
      </c>
      <c r="X841" s="36">
        <f t="shared" si="205"/>
        <v>-2.0211376894593583E-2</v>
      </c>
      <c r="Y841" s="36">
        <f t="shared" si="206"/>
        <v>-3.8042733683836892E-2</v>
      </c>
      <c r="Z841" s="36">
        <f t="shared" si="207"/>
        <v>-9.7488850808708418E-3</v>
      </c>
      <c r="AA841" s="46">
        <f t="shared" si="208"/>
        <v>-2.871590673931939E-2</v>
      </c>
      <c r="AB841" s="41">
        <f t="shared" si="195"/>
        <v>971284.09326068056</v>
      </c>
      <c r="AC841" s="41">
        <f t="shared" si="196"/>
        <v>-28715.906739319442</v>
      </c>
      <c r="AD841" s="98">
        <v>6841.009517030092</v>
      </c>
      <c r="AE841">
        <f t="shared" si="209"/>
        <v>985694.34372992802</v>
      </c>
    </row>
    <row r="842" spans="2:31">
      <c r="B842" s="112">
        <v>44678</v>
      </c>
      <c r="C842">
        <v>78.862472999999994</v>
      </c>
      <c r="D842">
        <v>174.76457199999999</v>
      </c>
      <c r="E842">
        <v>49.880141999999999</v>
      </c>
      <c r="F842">
        <v>41.676440999999997</v>
      </c>
      <c r="G842">
        <v>63.549393000000002</v>
      </c>
      <c r="H842">
        <v>115.125359</v>
      </c>
      <c r="I842">
        <v>239.53497300000001</v>
      </c>
      <c r="J842">
        <v>88.345093000000006</v>
      </c>
      <c r="K842">
        <v>499.29925500000002</v>
      </c>
      <c r="L842">
        <v>154.80098000000001</v>
      </c>
      <c r="M842">
        <v>375.32699600000001</v>
      </c>
      <c r="O842" s="33">
        <v>837</v>
      </c>
      <c r="P842" s="36">
        <f t="shared" si="197"/>
        <v>2.8157296455118146E-2</v>
      </c>
      <c r="Q842" s="36">
        <f t="shared" si="198"/>
        <v>-3.372051099440098E-2</v>
      </c>
      <c r="R842" s="36">
        <f t="shared" si="199"/>
        <v>-6.8488272329944424E-3</v>
      </c>
      <c r="S842" s="36">
        <f t="shared" si="200"/>
        <v>-1.8122202513322427E-2</v>
      </c>
      <c r="T842" s="36">
        <f t="shared" si="201"/>
        <v>3.0222006860319768E-4</v>
      </c>
      <c r="U842" s="36">
        <f t="shared" si="202"/>
        <v>-1.3091188394060684E-2</v>
      </c>
      <c r="V842" s="36">
        <f t="shared" si="203"/>
        <v>-7.7609726854559625E-3</v>
      </c>
      <c r="W842" s="36">
        <f t="shared" si="204"/>
        <v>-4.528928381690972E-3</v>
      </c>
      <c r="X842" s="36">
        <f t="shared" si="205"/>
        <v>5.8249329935239317E-5</v>
      </c>
      <c r="Y842" s="36">
        <f t="shared" si="206"/>
        <v>-1.4679114987616994E-3</v>
      </c>
      <c r="Z842" s="36">
        <f t="shared" si="207"/>
        <v>9.8007611921707045E-3</v>
      </c>
      <c r="AA842" s="46">
        <f t="shared" si="208"/>
        <v>2.3666699632849909E-3</v>
      </c>
      <c r="AB842" s="41">
        <f t="shared" si="195"/>
        <v>1002366.669963285</v>
      </c>
      <c r="AC842" s="41">
        <f t="shared" si="196"/>
        <v>2366.6699632849777</v>
      </c>
      <c r="AD842" s="98">
        <v>6873.9478713886347</v>
      </c>
      <c r="AE842">
        <f t="shared" si="209"/>
        <v>988061.013693213</v>
      </c>
    </row>
    <row r="843" spans="2:31">
      <c r="B843" s="112">
        <v>44679</v>
      </c>
      <c r="C843">
        <v>81.247719000000004</v>
      </c>
      <c r="D843">
        <v>205.51194799999999</v>
      </c>
      <c r="E843">
        <v>50.517231000000002</v>
      </c>
      <c r="F843">
        <v>42.903315999999997</v>
      </c>
      <c r="G843">
        <v>64.883933999999996</v>
      </c>
      <c r="H843">
        <v>116.945808</v>
      </c>
      <c r="I843">
        <v>238.90022300000001</v>
      </c>
      <c r="J843">
        <v>89.007255999999998</v>
      </c>
      <c r="K843">
        <v>509.60968000000003</v>
      </c>
      <c r="L843">
        <v>161.79110700000001</v>
      </c>
      <c r="M843">
        <v>374.63577299999997</v>
      </c>
      <c r="O843" s="33">
        <v>838</v>
      </c>
      <c r="P843" s="36">
        <f t="shared" si="197"/>
        <v>2.9797259640791742E-2</v>
      </c>
      <c r="Q843" s="36">
        <f t="shared" si="198"/>
        <v>0.16206440803131283</v>
      </c>
      <c r="R843" s="36">
        <f t="shared" si="199"/>
        <v>1.2691518363740453E-2</v>
      </c>
      <c r="S843" s="36">
        <f t="shared" si="200"/>
        <v>2.9013113860415444E-2</v>
      </c>
      <c r="T843" s="36">
        <f t="shared" si="201"/>
        <v>2.0782596931802778E-2</v>
      </c>
      <c r="U843" s="36">
        <f t="shared" si="202"/>
        <v>1.5689035089594839E-2</v>
      </c>
      <c r="V843" s="36">
        <f t="shared" si="203"/>
        <v>-2.6534434662575843E-3</v>
      </c>
      <c r="W843" s="36">
        <f t="shared" si="204"/>
        <v>7.4672377395800541E-3</v>
      </c>
      <c r="X843" s="36">
        <f t="shared" si="205"/>
        <v>2.0439473951443271E-2</v>
      </c>
      <c r="Y843" s="36">
        <f t="shared" si="206"/>
        <v>4.4165748311751546E-2</v>
      </c>
      <c r="Z843" s="36">
        <f t="shared" si="207"/>
        <v>-1.8433533617947964E-3</v>
      </c>
      <c r="AA843" s="46">
        <f t="shared" si="208"/>
        <v>1.4793396193017895E-2</v>
      </c>
      <c r="AB843" s="41">
        <f t="shared" si="195"/>
        <v>1014793.396193018</v>
      </c>
      <c r="AC843" s="41">
        <f t="shared" si="196"/>
        <v>14793.39619301795</v>
      </c>
      <c r="AD843" s="98">
        <v>6914.9461084988434</v>
      </c>
      <c r="AE843">
        <f t="shared" si="209"/>
        <v>1002854.4098862309</v>
      </c>
    </row>
    <row r="844" spans="2:31">
      <c r="B844" s="112">
        <v>44680</v>
      </c>
      <c r="C844">
        <v>79.430840000000003</v>
      </c>
      <c r="D844">
        <v>200.25752299999999</v>
      </c>
      <c r="E844">
        <v>49.475906000000002</v>
      </c>
      <c r="F844">
        <v>42.996262000000002</v>
      </c>
      <c r="G844">
        <v>63.299767000000003</v>
      </c>
      <c r="H844">
        <v>113.172134</v>
      </c>
      <c r="I844">
        <v>228.32792699999999</v>
      </c>
      <c r="J844">
        <v>86.489227</v>
      </c>
      <c r="K844">
        <v>494.187836</v>
      </c>
      <c r="L844">
        <v>155.86875900000001</v>
      </c>
      <c r="M844">
        <v>367.55816700000003</v>
      </c>
      <c r="O844" s="33">
        <v>839</v>
      </c>
      <c r="P844" s="36">
        <f t="shared" si="197"/>
        <v>-2.2616041031128971E-2</v>
      </c>
      <c r="Q844" s="36">
        <f t="shared" si="198"/>
        <v>-2.5900020082623851E-2</v>
      </c>
      <c r="R844" s="36">
        <f t="shared" si="199"/>
        <v>-2.0828682404031216E-2</v>
      </c>
      <c r="S844" s="36">
        <f t="shared" si="200"/>
        <v>2.1640626982702615E-3</v>
      </c>
      <c r="T844" s="36">
        <f t="shared" si="201"/>
        <v>-2.471839472874475E-2</v>
      </c>
      <c r="U844" s="36">
        <f t="shared" si="202"/>
        <v>-3.2800678622321867E-2</v>
      </c>
      <c r="V844" s="36">
        <f t="shared" si="203"/>
        <v>-4.5263115834744891E-2</v>
      </c>
      <c r="W844" s="36">
        <f t="shared" si="204"/>
        <v>-2.8698031669728244E-2</v>
      </c>
      <c r="X844" s="36">
        <f t="shared" si="205"/>
        <v>-3.0729419633171998E-2</v>
      </c>
      <c r="Y844" s="36">
        <f t="shared" si="206"/>
        <v>-3.7291675490436112E-2</v>
      </c>
      <c r="Z844" s="36">
        <f t="shared" si="207"/>
        <v>-1.9072698300774578E-2</v>
      </c>
      <c r="AA844" s="46">
        <f t="shared" si="208"/>
        <v>-6.2814468733520867E-2</v>
      </c>
      <c r="AB844" s="41">
        <f t="shared" si="195"/>
        <v>937185.53126647917</v>
      </c>
      <c r="AC844" s="41">
        <f t="shared" si="196"/>
        <v>-62814.468733520829</v>
      </c>
      <c r="AD844" s="98">
        <v>7042.2071934938431</v>
      </c>
      <c r="AE844">
        <f t="shared" si="209"/>
        <v>940039.94115271012</v>
      </c>
    </row>
    <row r="845" spans="2:31">
      <c r="B845" s="112">
        <v>44683</v>
      </c>
      <c r="C845">
        <v>80.511664999999994</v>
      </c>
      <c r="D845">
        <v>210.90623500000001</v>
      </c>
      <c r="E845">
        <v>49.149273000000001</v>
      </c>
      <c r="F845">
        <v>42.420001999999997</v>
      </c>
      <c r="G845">
        <v>63.270958</v>
      </c>
      <c r="H845">
        <v>114.20562700000001</v>
      </c>
      <c r="I845">
        <v>224.47224399999999</v>
      </c>
      <c r="J845">
        <v>85.808425999999997</v>
      </c>
      <c r="K845">
        <v>486.996735</v>
      </c>
      <c r="L845">
        <v>156.17529300000001</v>
      </c>
      <c r="M845">
        <v>371.14074699999998</v>
      </c>
      <c r="O845" s="33">
        <v>840</v>
      </c>
      <c r="P845" s="36">
        <f t="shared" si="197"/>
        <v>1.3515374820348619E-2</v>
      </c>
      <c r="Q845" s="36">
        <f t="shared" si="198"/>
        <v>5.1809497539272331E-2</v>
      </c>
      <c r="R845" s="36">
        <f t="shared" si="199"/>
        <v>-6.623748570839914E-3</v>
      </c>
      <c r="S845" s="36">
        <f t="shared" si="200"/>
        <v>-1.3493185398245608E-2</v>
      </c>
      <c r="T845" s="36">
        <f t="shared" si="201"/>
        <v>-4.5522375727104176E-4</v>
      </c>
      <c r="U845" s="36">
        <f t="shared" si="202"/>
        <v>9.0905998254272348E-3</v>
      </c>
      <c r="V845" s="36">
        <f t="shared" si="203"/>
        <v>-1.7030807146510642E-2</v>
      </c>
      <c r="W845" s="36">
        <f t="shared" si="204"/>
        <v>-7.9026560287513339E-3</v>
      </c>
      <c r="X845" s="36">
        <f t="shared" si="205"/>
        <v>-1.4658260986796508E-2</v>
      </c>
      <c r="Y845" s="36">
        <f t="shared" si="206"/>
        <v>1.9646847721450137E-3</v>
      </c>
      <c r="Z845" s="36">
        <f t="shared" si="207"/>
        <v>9.6997789523982254E-3</v>
      </c>
      <c r="AA845" s="46">
        <f t="shared" si="208"/>
        <v>-7.2691432791162922E-3</v>
      </c>
      <c r="AB845" s="41">
        <f t="shared" si="195"/>
        <v>992730.85672088375</v>
      </c>
      <c r="AC845" s="41">
        <f t="shared" si="196"/>
        <v>-7269.1432791162515</v>
      </c>
      <c r="AD845" s="98">
        <v>7042.6393024108838</v>
      </c>
      <c r="AE845">
        <f t="shared" si="209"/>
        <v>932770.79787359387</v>
      </c>
    </row>
    <row r="846" spans="2:31">
      <c r="B846" s="112">
        <v>44684</v>
      </c>
      <c r="C846">
        <v>82.170142999999996</v>
      </c>
      <c r="D846">
        <v>211.80526699999999</v>
      </c>
      <c r="E846">
        <v>49.320670999999997</v>
      </c>
      <c r="F846">
        <v>42.429302</v>
      </c>
      <c r="G846">
        <v>63.731796000000003</v>
      </c>
      <c r="H846">
        <v>116.651871</v>
      </c>
      <c r="I846">
        <v>228.31845100000001</v>
      </c>
      <c r="J846">
        <v>86.060219000000004</v>
      </c>
      <c r="K846">
        <v>485.51001000000002</v>
      </c>
      <c r="L846">
        <v>157.67806999999999</v>
      </c>
      <c r="M846">
        <v>379.13351399999999</v>
      </c>
      <c r="O846" s="33">
        <v>841</v>
      </c>
      <c r="P846" s="36">
        <f t="shared" si="197"/>
        <v>2.0389931477258715E-2</v>
      </c>
      <c r="Q846" s="36">
        <f t="shared" si="198"/>
        <v>4.2536498358886655E-3</v>
      </c>
      <c r="R846" s="36">
        <f t="shared" si="199"/>
        <v>3.4812282029315286E-3</v>
      </c>
      <c r="S846" s="36">
        <f t="shared" si="200"/>
        <v>2.1921217025521386E-4</v>
      </c>
      <c r="T846" s="36">
        <f t="shared" si="201"/>
        <v>7.2571658179460428E-3</v>
      </c>
      <c r="U846" s="36">
        <f t="shared" si="202"/>
        <v>2.1193468560084441E-2</v>
      </c>
      <c r="V846" s="36">
        <f t="shared" si="203"/>
        <v>1.6989304572712256E-2</v>
      </c>
      <c r="W846" s="36">
        <f t="shared" si="204"/>
        <v>2.9300653431324746E-3</v>
      </c>
      <c r="X846" s="36">
        <f t="shared" si="205"/>
        <v>-3.0575133094970981E-3</v>
      </c>
      <c r="Y846" s="36">
        <f t="shared" si="206"/>
        <v>9.5763733114477192E-3</v>
      </c>
      <c r="Z846" s="36">
        <f t="shared" si="207"/>
        <v>2.1307060098144794E-2</v>
      </c>
      <c r="AA846" s="46">
        <f t="shared" si="208"/>
        <v>1.9146941488018817E-2</v>
      </c>
      <c r="AB846" s="41">
        <f t="shared" si="195"/>
        <v>1019146.9414880188</v>
      </c>
      <c r="AC846" s="41">
        <f t="shared" si="196"/>
        <v>19146.941488018841</v>
      </c>
      <c r="AD846" s="98">
        <v>7062.6492377350805</v>
      </c>
      <c r="AE846">
        <f t="shared" si="209"/>
        <v>951917.73936161271</v>
      </c>
    </row>
    <row r="847" spans="2:31">
      <c r="B847" s="112">
        <v>44685</v>
      </c>
      <c r="C847">
        <v>85.440551999999997</v>
      </c>
      <c r="D847">
        <v>223.17321799999999</v>
      </c>
      <c r="E847">
        <v>50.003036000000002</v>
      </c>
      <c r="F847">
        <v>42.661659</v>
      </c>
      <c r="G847">
        <v>66.036057</v>
      </c>
      <c r="H847">
        <v>120.510895</v>
      </c>
      <c r="I847">
        <v>232.70465100000001</v>
      </c>
      <c r="J847">
        <v>87.198006000000007</v>
      </c>
      <c r="K847">
        <v>493.284088</v>
      </c>
      <c r="L847">
        <v>164.14418000000001</v>
      </c>
      <c r="M847">
        <v>385.86062600000002</v>
      </c>
      <c r="O847" s="33">
        <v>842</v>
      </c>
      <c r="P847" s="36">
        <f t="shared" si="197"/>
        <v>3.9028823629078301E-2</v>
      </c>
      <c r="Q847" s="36">
        <f t="shared" si="198"/>
        <v>5.2280931610310111E-2</v>
      </c>
      <c r="R847" s="36">
        <f t="shared" si="199"/>
        <v>1.3740440352779588E-2</v>
      </c>
      <c r="S847" s="36">
        <f t="shared" si="200"/>
        <v>5.461392721577891E-3</v>
      </c>
      <c r="T847" s="36">
        <f t="shared" si="201"/>
        <v>3.5517320711440543E-2</v>
      </c>
      <c r="U847" s="36">
        <f t="shared" si="202"/>
        <v>3.2546126008271531E-2</v>
      </c>
      <c r="V847" s="36">
        <f t="shared" si="203"/>
        <v>1.9028687848629572E-2</v>
      </c>
      <c r="W847" s="36">
        <f t="shared" si="204"/>
        <v>1.3134191537557387E-2</v>
      </c>
      <c r="X847" s="36">
        <f t="shared" si="205"/>
        <v>1.5885346047416142E-2</v>
      </c>
      <c r="Y847" s="36">
        <f t="shared" si="206"/>
        <v>4.0189765153014867E-2</v>
      </c>
      <c r="Z847" s="36">
        <f t="shared" si="207"/>
        <v>1.7587808993701111E-2</v>
      </c>
      <c r="AA847" s="46">
        <f t="shared" si="208"/>
        <v>5.1777278650278008E-2</v>
      </c>
      <c r="AB847" s="41">
        <f t="shared" si="195"/>
        <v>1051777.278650278</v>
      </c>
      <c r="AC847" s="41">
        <f t="shared" si="196"/>
        <v>51777.278650277993</v>
      </c>
      <c r="AD847" s="99">
        <v>7184.765214884188</v>
      </c>
      <c r="AE847">
        <f t="shared" si="209"/>
        <v>1003695.0180118907</v>
      </c>
    </row>
    <row r="848" spans="2:31">
      <c r="B848" s="112">
        <v>44686</v>
      </c>
      <c r="C848">
        <v>84.145447000000004</v>
      </c>
      <c r="D848">
        <v>208.05924999999999</v>
      </c>
      <c r="E848">
        <v>49.574607999999998</v>
      </c>
      <c r="F848">
        <v>41.657859999999999</v>
      </c>
      <c r="G848">
        <v>63.501389000000003</v>
      </c>
      <c r="H848">
        <v>117.495743</v>
      </c>
      <c r="I848">
        <v>228.76370199999999</v>
      </c>
      <c r="J848">
        <v>86.414626999999996</v>
      </c>
      <c r="K848">
        <v>480.74835200000001</v>
      </c>
      <c r="L848">
        <v>154.99873400000001</v>
      </c>
      <c r="M848">
        <v>372.90289300000001</v>
      </c>
      <c r="O848" s="33">
        <v>843</v>
      </c>
      <c r="P848" s="36">
        <f t="shared" si="197"/>
        <v>-1.527402245564397E-2</v>
      </c>
      <c r="Q848" s="36">
        <f t="shared" si="198"/>
        <v>-7.0125337361381546E-2</v>
      </c>
      <c r="R848" s="36">
        <f t="shared" si="199"/>
        <v>-8.6049564214600392E-3</v>
      </c>
      <c r="S848" s="36">
        <f t="shared" si="200"/>
        <v>-2.3810534881421437E-2</v>
      </c>
      <c r="T848" s="36">
        <f t="shared" si="201"/>
        <v>-3.9139131355634328E-2</v>
      </c>
      <c r="U848" s="36">
        <f t="shared" si="202"/>
        <v>-2.5338060640619851E-2</v>
      </c>
      <c r="V848" s="36">
        <f t="shared" si="203"/>
        <v>-1.7080455401088778E-2</v>
      </c>
      <c r="W848" s="36">
        <f t="shared" si="204"/>
        <v>-9.0245082181213514E-3</v>
      </c>
      <c r="X848" s="36">
        <f t="shared" si="205"/>
        <v>-2.5741295000025258E-2</v>
      </c>
      <c r="Y848" s="36">
        <f t="shared" si="206"/>
        <v>-5.7328238798909699E-2</v>
      </c>
      <c r="Z848" s="36">
        <f t="shared" si="207"/>
        <v>-3.4158186456810458E-2</v>
      </c>
      <c r="AA848" s="46">
        <f t="shared" si="208"/>
        <v>-1.990079665703964E-2</v>
      </c>
      <c r="AB848" s="41">
        <f t="shared" si="195"/>
        <v>980099.20334296033</v>
      </c>
      <c r="AC848" s="41">
        <f t="shared" si="196"/>
        <v>-19900.796657039667</v>
      </c>
      <c r="AD848" s="98">
        <v>7208.6849778899923</v>
      </c>
      <c r="AE848">
        <f t="shared" si="209"/>
        <v>983794.22135485103</v>
      </c>
    </row>
    <row r="849" spans="2:31">
      <c r="B849" s="112">
        <v>44687</v>
      </c>
      <c r="C849">
        <v>85.431235999999998</v>
      </c>
      <c r="D849">
        <v>203.55403100000001</v>
      </c>
      <c r="E849">
        <v>48.542473000000001</v>
      </c>
      <c r="F849">
        <v>41.341842999999997</v>
      </c>
      <c r="G849">
        <v>62.810104000000003</v>
      </c>
      <c r="H849">
        <v>117.30611399999999</v>
      </c>
      <c r="I849">
        <v>231.217331</v>
      </c>
      <c r="J849">
        <v>87.645652999999996</v>
      </c>
      <c r="K849">
        <v>485.51001000000002</v>
      </c>
      <c r="L849">
        <v>155.731415</v>
      </c>
      <c r="M849">
        <v>367.470551</v>
      </c>
      <c r="O849" s="33">
        <v>844</v>
      </c>
      <c r="P849" s="36">
        <f t="shared" si="197"/>
        <v>1.5164981634824272E-2</v>
      </c>
      <c r="Q849" s="36">
        <f t="shared" si="198"/>
        <v>-2.1891416665859229E-2</v>
      </c>
      <c r="R849" s="36">
        <f t="shared" si="199"/>
        <v>-2.1039620490611647E-2</v>
      </c>
      <c r="S849" s="36">
        <f t="shared" si="200"/>
        <v>-7.6149315155132E-3</v>
      </c>
      <c r="T849" s="36">
        <f t="shared" si="201"/>
        <v>-1.0945827422947627E-2</v>
      </c>
      <c r="U849" s="36">
        <f t="shared" si="202"/>
        <v>-1.6152260774310045E-3</v>
      </c>
      <c r="V849" s="36">
        <f t="shared" si="203"/>
        <v>1.0668493246164028E-2</v>
      </c>
      <c r="W849" s="36">
        <f t="shared" si="204"/>
        <v>1.4145059694455212E-2</v>
      </c>
      <c r="X849" s="36">
        <f t="shared" si="205"/>
        <v>9.8559489526091996E-3</v>
      </c>
      <c r="Y849" s="36">
        <f t="shared" si="206"/>
        <v>4.7158755610160266E-3</v>
      </c>
      <c r="Z849" s="36">
        <f t="shared" si="207"/>
        <v>-1.4674863158064636E-2</v>
      </c>
      <c r="AA849" s="46">
        <f t="shared" si="208"/>
        <v>2.102074129509194E-2</v>
      </c>
      <c r="AB849" s="41">
        <f t="shared" si="195"/>
        <v>1021020.7412950919</v>
      </c>
      <c r="AC849" s="41">
        <f t="shared" si="196"/>
        <v>21020.741295091924</v>
      </c>
      <c r="AD849" s="98">
        <v>7221.39634687535</v>
      </c>
      <c r="AE849">
        <f t="shared" si="209"/>
        <v>1004814.962649943</v>
      </c>
    </row>
    <row r="850" spans="2:31">
      <c r="B850" s="112">
        <v>44690</v>
      </c>
      <c r="C850">
        <v>78.694755999999998</v>
      </c>
      <c r="D850">
        <v>196.00204500000001</v>
      </c>
      <c r="E850">
        <v>49.110477000000003</v>
      </c>
      <c r="F850">
        <v>41.667149000000002</v>
      </c>
      <c r="G850">
        <v>61.763596</v>
      </c>
      <c r="H850">
        <v>115.542534</v>
      </c>
      <c r="I850">
        <v>218.92082199999999</v>
      </c>
      <c r="J850">
        <v>88.018676999999997</v>
      </c>
      <c r="K850">
        <v>472.68279999999999</v>
      </c>
      <c r="L850">
        <v>150.56281999999999</v>
      </c>
      <c r="M850">
        <v>354.882721</v>
      </c>
      <c r="O850" s="33">
        <v>845</v>
      </c>
      <c r="P850" s="36">
        <f t="shared" si="197"/>
        <v>-8.2135274623776289E-2</v>
      </c>
      <c r="Q850" s="36">
        <f t="shared" si="198"/>
        <v>-3.7806385391431566E-2</v>
      </c>
      <c r="R850" s="36">
        <f t="shared" si="199"/>
        <v>1.1633246220725526E-2</v>
      </c>
      <c r="S850" s="36">
        <f t="shared" si="200"/>
        <v>7.8378897881845183E-3</v>
      </c>
      <c r="T850" s="36">
        <f t="shared" si="201"/>
        <v>-1.6801822842124062E-2</v>
      </c>
      <c r="U850" s="36">
        <f t="shared" si="202"/>
        <v>-1.5148155152101616E-2</v>
      </c>
      <c r="V850" s="36">
        <f t="shared" si="203"/>
        <v>-5.464797399650527E-2</v>
      </c>
      <c r="W850" s="36">
        <f t="shared" si="204"/>
        <v>4.2470154377995022E-3</v>
      </c>
      <c r="X850" s="36">
        <f t="shared" si="205"/>
        <v>-2.6775355015943799E-2</v>
      </c>
      <c r="Y850" s="36">
        <f t="shared" si="206"/>
        <v>-3.3752418968918382E-2</v>
      </c>
      <c r="Z850" s="36">
        <f t="shared" si="207"/>
        <v>-3.4855810595579968E-2</v>
      </c>
      <c r="AA850" s="46">
        <f t="shared" si="208"/>
        <v>-7.6235809680213179E-2</v>
      </c>
      <c r="AB850" s="41">
        <f t="shared" si="195"/>
        <v>923764.19031978678</v>
      </c>
      <c r="AC850" s="41">
        <f t="shared" si="196"/>
        <v>-76235.80968021322</v>
      </c>
      <c r="AD850" s="98">
        <v>7221.4813173090806</v>
      </c>
      <c r="AE850">
        <f t="shared" si="209"/>
        <v>928579.15296972974</v>
      </c>
    </row>
    <row r="851" spans="2:31">
      <c r="B851" s="112">
        <v>44691</v>
      </c>
      <c r="C851">
        <v>79.216537000000002</v>
      </c>
      <c r="D851">
        <v>197.440506</v>
      </c>
      <c r="E851">
        <v>48.419144000000003</v>
      </c>
      <c r="F851">
        <v>42.280586</v>
      </c>
      <c r="G851">
        <v>60.793883999999998</v>
      </c>
      <c r="H851">
        <v>112.72650899999999</v>
      </c>
      <c r="I851">
        <v>212.914703</v>
      </c>
      <c r="J851">
        <v>86.405296000000007</v>
      </c>
      <c r="K851">
        <v>474.22787499999998</v>
      </c>
      <c r="L851">
        <v>152.988708</v>
      </c>
      <c r="M851">
        <v>355.09689300000002</v>
      </c>
      <c r="O851" s="33">
        <v>846</v>
      </c>
      <c r="P851" s="36">
        <f t="shared" si="197"/>
        <v>6.6085571090633921E-3</v>
      </c>
      <c r="Q851" s="36">
        <f t="shared" si="198"/>
        <v>7.3122106680725499E-3</v>
      </c>
      <c r="R851" s="36">
        <f t="shared" si="199"/>
        <v>-1.4177120184959919E-2</v>
      </c>
      <c r="S851" s="36">
        <f t="shared" si="200"/>
        <v>1.4614996319876688E-2</v>
      </c>
      <c r="T851" s="36">
        <f t="shared" si="201"/>
        <v>-1.5824937602956671E-2</v>
      </c>
      <c r="U851" s="36">
        <f t="shared" si="202"/>
        <v>-2.4674111133370955E-2</v>
      </c>
      <c r="V851" s="36">
        <f t="shared" si="203"/>
        <v>-2.7818490958252676E-2</v>
      </c>
      <c r="W851" s="36">
        <f t="shared" si="204"/>
        <v>-1.8500060367371809E-2</v>
      </c>
      <c r="X851" s="36">
        <f t="shared" si="205"/>
        <v>3.2634046949135144E-3</v>
      </c>
      <c r="Y851" s="36">
        <f t="shared" si="206"/>
        <v>1.5983709011170653E-2</v>
      </c>
      <c r="Z851" s="36">
        <f t="shared" si="207"/>
        <v>6.033187496463703E-4</v>
      </c>
      <c r="AA851" s="46">
        <f t="shared" si="208"/>
        <v>-4.7105988487767418E-2</v>
      </c>
      <c r="AB851" s="41">
        <f t="shared" si="195"/>
        <v>952894.0115122326</v>
      </c>
      <c r="AC851" s="41">
        <f t="shared" si="196"/>
        <v>-47105.988487767405</v>
      </c>
      <c r="AD851" s="99">
        <v>7226.4160886900499</v>
      </c>
      <c r="AE851">
        <f t="shared" si="209"/>
        <v>881473.16448196233</v>
      </c>
    </row>
    <row r="852" spans="2:31">
      <c r="B852" s="112">
        <v>44692</v>
      </c>
      <c r="C852">
        <v>80.865723000000003</v>
      </c>
      <c r="D852">
        <v>188.539963</v>
      </c>
      <c r="E852">
        <v>47.912815000000002</v>
      </c>
      <c r="F852">
        <v>41.564914999999999</v>
      </c>
      <c r="G852">
        <v>60.851494000000002</v>
      </c>
      <c r="H852">
        <v>112.015396</v>
      </c>
      <c r="I852">
        <v>212.886292</v>
      </c>
      <c r="J852">
        <v>87.925430000000006</v>
      </c>
      <c r="K852">
        <v>472.42041</v>
      </c>
      <c r="L852">
        <v>145.05758700000001</v>
      </c>
      <c r="M852">
        <v>354.39596599999999</v>
      </c>
      <c r="O852" s="33">
        <v>847</v>
      </c>
      <c r="P852" s="36">
        <f t="shared" si="197"/>
        <v>2.0604960829438482E-2</v>
      </c>
      <c r="Q852" s="36">
        <f t="shared" si="198"/>
        <v>-4.6127313794472449E-2</v>
      </c>
      <c r="R852" s="36">
        <f t="shared" si="199"/>
        <v>-1.0512267538655948E-2</v>
      </c>
      <c r="S852" s="36">
        <f t="shared" si="200"/>
        <v>-1.7071598895881359E-2</v>
      </c>
      <c r="T852" s="36">
        <f t="shared" si="201"/>
        <v>9.4717950248909214E-4</v>
      </c>
      <c r="U852" s="36">
        <f t="shared" si="202"/>
        <v>-6.328284644301933E-3</v>
      </c>
      <c r="V852" s="36">
        <f t="shared" si="203"/>
        <v>-1.3344731635572945E-4</v>
      </c>
      <c r="W852" s="36">
        <f t="shared" si="204"/>
        <v>1.7440098652025712E-2</v>
      </c>
      <c r="X852" s="36">
        <f t="shared" si="205"/>
        <v>-3.818666816479261E-3</v>
      </c>
      <c r="Y852" s="36">
        <f t="shared" si="206"/>
        <v>-5.3233299446382415E-2</v>
      </c>
      <c r="Z852" s="36">
        <f t="shared" si="207"/>
        <v>-1.975854215144224E-3</v>
      </c>
      <c r="AA852" s="46">
        <f t="shared" si="208"/>
        <v>1.3595743985919197E-2</v>
      </c>
      <c r="AB852" s="41">
        <f t="shared" si="195"/>
        <v>1013595.7439859192</v>
      </c>
      <c r="AC852" s="41">
        <f t="shared" si="196"/>
        <v>13595.743985919165</v>
      </c>
      <c r="AD852" s="98">
        <v>7440.1764540543081</v>
      </c>
      <c r="AE852">
        <f t="shared" si="209"/>
        <v>895068.9084678815</v>
      </c>
    </row>
    <row r="853" spans="2:31">
      <c r="B853" s="112">
        <v>44693</v>
      </c>
      <c r="C853">
        <v>81.232819000000006</v>
      </c>
      <c r="D853">
        <v>191.037308</v>
      </c>
      <c r="E853">
        <v>47.867373999999998</v>
      </c>
      <c r="F853">
        <v>42.001750999999999</v>
      </c>
      <c r="G853">
        <v>60.726680999999999</v>
      </c>
      <c r="H853">
        <v>111.920586</v>
      </c>
      <c r="I853">
        <v>213.625214</v>
      </c>
      <c r="J853">
        <v>87.990707</v>
      </c>
      <c r="K853">
        <v>465.27795400000002</v>
      </c>
      <c r="L853">
        <v>141.156372</v>
      </c>
      <c r="M853">
        <v>353.373718</v>
      </c>
      <c r="O853" s="33">
        <v>848</v>
      </c>
      <c r="P853" s="36">
        <f t="shared" si="197"/>
        <v>4.5293020287382347E-3</v>
      </c>
      <c r="Q853" s="36">
        <f t="shared" si="198"/>
        <v>1.3158749092015412E-2</v>
      </c>
      <c r="R853" s="36">
        <f t="shared" si="199"/>
        <v>-9.4886017419212485E-4</v>
      </c>
      <c r="S853" s="36">
        <f t="shared" si="200"/>
        <v>1.0454885899349614E-2</v>
      </c>
      <c r="T853" s="36">
        <f t="shared" si="201"/>
        <v>-2.0532146307961673E-3</v>
      </c>
      <c r="U853" s="36">
        <f t="shared" si="202"/>
        <v>-8.4675990716766715E-4</v>
      </c>
      <c r="V853" s="36">
        <f t="shared" si="203"/>
        <v>3.4649604003333893E-3</v>
      </c>
      <c r="W853" s="36">
        <f t="shared" si="204"/>
        <v>7.421377493758986E-4</v>
      </c>
      <c r="X853" s="36">
        <f t="shared" si="205"/>
        <v>-1.5234310757694767E-2</v>
      </c>
      <c r="Y853" s="36">
        <f t="shared" si="206"/>
        <v>-2.7262518155878653E-2</v>
      </c>
      <c r="Z853" s="36">
        <f t="shared" si="207"/>
        <v>-2.8886479145309452E-3</v>
      </c>
      <c r="AA853" s="46">
        <f t="shared" si="208"/>
        <v>-1.9027295720164049E-3</v>
      </c>
      <c r="AB853" s="41">
        <f t="shared" si="195"/>
        <v>998097.2704279836</v>
      </c>
      <c r="AC853" s="41">
        <f t="shared" si="196"/>
        <v>-1902.7295720163966</v>
      </c>
      <c r="AD853" s="98">
        <v>7450.5443815339822</v>
      </c>
      <c r="AE853">
        <f t="shared" si="209"/>
        <v>893166.1788958651</v>
      </c>
    </row>
    <row r="854" spans="2:31">
      <c r="B854" s="112">
        <v>44694</v>
      </c>
      <c r="C854">
        <v>83.642501999999993</v>
      </c>
      <c r="D854">
        <v>198.40948499999999</v>
      </c>
      <c r="E854">
        <v>48.052376000000002</v>
      </c>
      <c r="F854">
        <v>42.912616999999997</v>
      </c>
      <c r="G854">
        <v>61.581176999999997</v>
      </c>
      <c r="H854">
        <v>112.916138</v>
      </c>
      <c r="I854">
        <v>220.40817300000001</v>
      </c>
      <c r="J854">
        <v>88.969925000000003</v>
      </c>
      <c r="K854">
        <v>471.69152800000001</v>
      </c>
      <c r="L854">
        <v>145.66156000000001</v>
      </c>
      <c r="M854">
        <v>356.98556500000001</v>
      </c>
      <c r="O854" s="33">
        <v>849</v>
      </c>
      <c r="P854" s="36">
        <f t="shared" si="197"/>
        <v>2.9232447641990865E-2</v>
      </c>
      <c r="Q854" s="36">
        <f t="shared" si="198"/>
        <v>3.7864262352537766E-2</v>
      </c>
      <c r="R854" s="36">
        <f t="shared" si="199"/>
        <v>3.857437689312836E-3</v>
      </c>
      <c r="S854" s="36">
        <f t="shared" si="200"/>
        <v>2.145457736785748E-2</v>
      </c>
      <c r="T854" s="36">
        <f t="shared" si="201"/>
        <v>1.3973098983360306E-2</v>
      </c>
      <c r="U854" s="36">
        <f t="shared" si="202"/>
        <v>8.8558353697296959E-3</v>
      </c>
      <c r="V854" s="36">
        <f t="shared" si="203"/>
        <v>3.1258015977684461E-2</v>
      </c>
      <c r="W854" s="36">
        <f t="shared" si="204"/>
        <v>1.1067184646374049E-2</v>
      </c>
      <c r="X854" s="36">
        <f t="shared" si="205"/>
        <v>1.3690252017465916E-2</v>
      </c>
      <c r="Y854" s="36">
        <f t="shared" si="206"/>
        <v>3.1417551459761862E-2</v>
      </c>
      <c r="Z854" s="36">
        <f t="shared" si="207"/>
        <v>1.0169158655384125E-2</v>
      </c>
      <c r="AA854" s="46">
        <f t="shared" si="208"/>
        <v>3.2115528557078298E-2</v>
      </c>
      <c r="AB854" s="41">
        <f t="shared" si="195"/>
        <v>1032115.5285570783</v>
      </c>
      <c r="AC854" s="41">
        <f t="shared" si="196"/>
        <v>32115.528557078331</v>
      </c>
      <c r="AD854" s="98">
        <v>7550.4777226446895</v>
      </c>
      <c r="AE854">
        <f t="shared" si="209"/>
        <v>925281.70745294343</v>
      </c>
    </row>
    <row r="855" spans="2:31">
      <c r="B855" s="112">
        <v>44697</v>
      </c>
      <c r="C855">
        <v>85.609795000000005</v>
      </c>
      <c r="D855">
        <v>199.82797199999999</v>
      </c>
      <c r="E855">
        <v>48.104309000000001</v>
      </c>
      <c r="F855">
        <v>42.354945999999998</v>
      </c>
      <c r="G855">
        <v>61.571570999999999</v>
      </c>
      <c r="H855">
        <v>112.12917299999999</v>
      </c>
      <c r="I855">
        <v>218.09664900000001</v>
      </c>
      <c r="J855">
        <v>88.634201000000004</v>
      </c>
      <c r="K855">
        <v>475.40365600000001</v>
      </c>
      <c r="L855">
        <v>144.10701</v>
      </c>
      <c r="M855">
        <v>364.54022200000003</v>
      </c>
      <c r="O855" s="33">
        <v>850</v>
      </c>
      <c r="P855" s="36">
        <f t="shared" si="197"/>
        <v>2.3247916141648343E-2</v>
      </c>
      <c r="Q855" s="36">
        <f t="shared" si="198"/>
        <v>7.1238552476579689E-3</v>
      </c>
      <c r="R855" s="36">
        <f t="shared" si="199"/>
        <v>1.0801746139546095E-3</v>
      </c>
      <c r="S855" s="36">
        <f t="shared" si="200"/>
        <v>-1.30806823137148E-2</v>
      </c>
      <c r="T855" s="36">
        <f t="shared" si="201"/>
        <v>-1.5600139136933989E-4</v>
      </c>
      <c r="U855" s="36">
        <f t="shared" si="202"/>
        <v>-6.9938645183069744E-3</v>
      </c>
      <c r="V855" s="36">
        <f t="shared" si="203"/>
        <v>-1.0542850590493893E-2</v>
      </c>
      <c r="W855" s="36">
        <f t="shared" si="204"/>
        <v>-3.780592348082759E-3</v>
      </c>
      <c r="X855" s="36">
        <f t="shared" si="205"/>
        <v>7.8390157017651056E-3</v>
      </c>
      <c r="Y855" s="36">
        <f t="shared" si="206"/>
        <v>-1.0729700009389496E-2</v>
      </c>
      <c r="Z855" s="36">
        <f t="shared" si="207"/>
        <v>2.0941546994783681E-2</v>
      </c>
      <c r="AA855" s="46">
        <f t="shared" si="208"/>
        <v>-1.1270032018465026E-2</v>
      </c>
      <c r="AB855" s="41">
        <f t="shared" si="195"/>
        <v>988729.96798153501</v>
      </c>
      <c r="AC855" s="41">
        <f t="shared" si="196"/>
        <v>-11270.03201846499</v>
      </c>
      <c r="AD855" s="98">
        <v>7556.5175571211148</v>
      </c>
      <c r="AE855">
        <f t="shared" si="209"/>
        <v>914011.67543447844</v>
      </c>
    </row>
    <row r="856" spans="2:31">
      <c r="B856" s="112">
        <v>44698</v>
      </c>
      <c r="C856">
        <v>86.701683000000003</v>
      </c>
      <c r="D856">
        <v>202.40524300000001</v>
      </c>
      <c r="E856">
        <v>42.632080000000002</v>
      </c>
      <c r="F856">
        <v>42.624476999999999</v>
      </c>
      <c r="G856">
        <v>63.760612000000002</v>
      </c>
      <c r="H856">
        <v>115.84594</v>
      </c>
      <c r="I856">
        <v>220.73026999999999</v>
      </c>
      <c r="J856">
        <v>89.809723000000005</v>
      </c>
      <c r="K856">
        <v>478.62027</v>
      </c>
      <c r="L856">
        <v>147.77058400000001</v>
      </c>
      <c r="M856">
        <v>374.09060699999998</v>
      </c>
      <c r="O856" s="33">
        <v>851</v>
      </c>
      <c r="P856" s="36">
        <f t="shared" si="197"/>
        <v>1.2673591191341278E-2</v>
      </c>
      <c r="Q856" s="36">
        <f t="shared" si="198"/>
        <v>1.2814984812633849E-2</v>
      </c>
      <c r="R856" s="36">
        <f t="shared" si="199"/>
        <v>-0.12076473578147807</v>
      </c>
      <c r="S856" s="36">
        <f t="shared" si="200"/>
        <v>6.3434627890072712E-3</v>
      </c>
      <c r="T856" s="36">
        <f t="shared" si="201"/>
        <v>3.4935378659431277E-2</v>
      </c>
      <c r="U856" s="36">
        <f t="shared" si="202"/>
        <v>3.260966786934863E-2</v>
      </c>
      <c r="V856" s="36">
        <f t="shared" si="203"/>
        <v>1.2003149788397293E-2</v>
      </c>
      <c r="W856" s="36">
        <f t="shared" si="204"/>
        <v>1.317544446158943E-2</v>
      </c>
      <c r="X856" s="36">
        <f t="shared" si="205"/>
        <v>6.743282010253971E-3</v>
      </c>
      <c r="Y856" s="36">
        <f t="shared" si="206"/>
        <v>2.5104814400102281E-2</v>
      </c>
      <c r="Z856" s="36">
        <f t="shared" si="207"/>
        <v>2.5861138995789117E-2</v>
      </c>
      <c r="AA856" s="46">
        <f t="shared" si="208"/>
        <v>2.7767857097293482E-2</v>
      </c>
      <c r="AB856" s="41">
        <f t="shared" si="195"/>
        <v>1027767.8570972935</v>
      </c>
      <c r="AC856" s="41">
        <f t="shared" si="196"/>
        <v>27767.857097293483</v>
      </c>
      <c r="AD856" s="98">
        <v>7629.1712014279328</v>
      </c>
      <c r="AE856">
        <f t="shared" si="209"/>
        <v>941779.53253177193</v>
      </c>
    </row>
    <row r="857" spans="2:31">
      <c r="B857" s="112">
        <v>44699</v>
      </c>
      <c r="C857">
        <v>85.327415000000002</v>
      </c>
      <c r="D857">
        <v>192.03625500000001</v>
      </c>
      <c r="E857">
        <v>39.736935000000003</v>
      </c>
      <c r="F857">
        <v>41.081603999999999</v>
      </c>
      <c r="G857">
        <v>61.715591000000003</v>
      </c>
      <c r="H857">
        <v>113.864304</v>
      </c>
      <c r="I857">
        <v>218.48507699999999</v>
      </c>
      <c r="J857">
        <v>89.546409999999995</v>
      </c>
      <c r="K857">
        <v>458.06753500000002</v>
      </c>
      <c r="L857">
        <v>139.43348700000001</v>
      </c>
      <c r="M857">
        <v>358.91323899999998</v>
      </c>
      <c r="O857" s="33">
        <v>852</v>
      </c>
      <c r="P857" s="36">
        <f t="shared" si="197"/>
        <v>-1.5977497425295115E-2</v>
      </c>
      <c r="Q857" s="36">
        <f t="shared" si="198"/>
        <v>-5.2587658901006321E-2</v>
      </c>
      <c r="R857" s="36">
        <f t="shared" si="199"/>
        <v>-7.0325913689200617E-2</v>
      </c>
      <c r="S857" s="36">
        <f t="shared" si="200"/>
        <v>-3.6868235671231209E-2</v>
      </c>
      <c r="T857" s="36">
        <f t="shared" si="201"/>
        <v>-3.2599043502156103E-2</v>
      </c>
      <c r="U857" s="36">
        <f t="shared" si="202"/>
        <v>-1.7253781330550055E-2</v>
      </c>
      <c r="V857" s="36">
        <f t="shared" si="203"/>
        <v>-1.0223743645825458E-2</v>
      </c>
      <c r="W857" s="36">
        <f t="shared" si="204"/>
        <v>-2.9362050214921638E-3</v>
      </c>
      <c r="X857" s="36">
        <f t="shared" si="205"/>
        <v>-4.3890897697337852E-2</v>
      </c>
      <c r="Y857" s="36">
        <f t="shared" si="206"/>
        <v>-5.8073271136154174E-2</v>
      </c>
      <c r="Z857" s="36">
        <f t="shared" si="207"/>
        <v>-4.1417347593377889E-2</v>
      </c>
      <c r="AA857" s="46">
        <f t="shared" si="208"/>
        <v>3.1945607890499737E-3</v>
      </c>
      <c r="AB857" s="41">
        <f t="shared" si="195"/>
        <v>1003194.56078905</v>
      </c>
      <c r="AC857" s="41">
        <f t="shared" si="196"/>
        <v>3194.5607890499523</v>
      </c>
      <c r="AD857" s="98">
        <v>7767.0637773096096</v>
      </c>
      <c r="AE857">
        <f t="shared" si="209"/>
        <v>944974.09332082188</v>
      </c>
    </row>
    <row r="858" spans="2:31">
      <c r="B858" s="112">
        <v>44700</v>
      </c>
      <c r="C858">
        <v>85.788634999999999</v>
      </c>
      <c r="D858">
        <v>191.08725000000001</v>
      </c>
      <c r="E858">
        <v>38.646380999999998</v>
      </c>
      <c r="F858">
        <v>40.429844000000003</v>
      </c>
      <c r="G858">
        <v>61.753990000000002</v>
      </c>
      <c r="H858">
        <v>112.17656700000001</v>
      </c>
      <c r="I858">
        <v>220.96710200000001</v>
      </c>
      <c r="J858">
        <v>89.170242000000002</v>
      </c>
      <c r="K858">
        <v>465.03500400000001</v>
      </c>
      <c r="L858">
        <v>135.99766500000001</v>
      </c>
      <c r="M858">
        <v>354.97033699999997</v>
      </c>
      <c r="O858" s="33">
        <v>853</v>
      </c>
      <c r="P858" s="36">
        <f t="shared" si="197"/>
        <v>5.3907405754608229E-3</v>
      </c>
      <c r="Q858" s="36">
        <f t="shared" si="198"/>
        <v>-4.9540523018693251E-3</v>
      </c>
      <c r="R858" s="36">
        <f t="shared" si="199"/>
        <v>-2.7827972366393981E-2</v>
      </c>
      <c r="S858" s="36">
        <f t="shared" si="200"/>
        <v>-1.5992204938118509E-2</v>
      </c>
      <c r="T858" s="36">
        <f t="shared" si="201"/>
        <v>6.2199937712579178E-4</v>
      </c>
      <c r="U858" s="36">
        <f t="shared" si="202"/>
        <v>-1.4933302607550991E-2</v>
      </c>
      <c r="V858" s="36">
        <f t="shared" si="203"/>
        <v>1.1296115988108965E-2</v>
      </c>
      <c r="W858" s="36">
        <f t="shared" si="204"/>
        <v>-4.2096643072129705E-3</v>
      </c>
      <c r="X858" s="36">
        <f t="shared" si="205"/>
        <v>1.5096050598062032E-2</v>
      </c>
      <c r="Y858" s="36">
        <f t="shared" si="206"/>
        <v>-2.494997538826884E-2</v>
      </c>
      <c r="Z858" s="36">
        <f t="shared" si="207"/>
        <v>-1.1046456947887445E-2</v>
      </c>
      <c r="AA858" s="46">
        <f t="shared" si="208"/>
        <v>2.3894815128966032E-2</v>
      </c>
      <c r="AB858" s="41">
        <f t="shared" si="195"/>
        <v>1023894.815128966</v>
      </c>
      <c r="AC858" s="41">
        <f t="shared" si="196"/>
        <v>23894.815128966002</v>
      </c>
      <c r="AD858" s="98">
        <v>7786.0558876335854</v>
      </c>
      <c r="AE858">
        <f t="shared" si="209"/>
        <v>968868.90844978788</v>
      </c>
    </row>
    <row r="859" spans="2:31">
      <c r="B859" s="112">
        <v>44701</v>
      </c>
      <c r="C859">
        <v>86.466353999999995</v>
      </c>
      <c r="D859">
        <v>193.334869</v>
      </c>
      <c r="E859">
        <v>38.688580000000002</v>
      </c>
      <c r="F859">
        <v>41.312626000000002</v>
      </c>
      <c r="G859">
        <v>61.302745999999999</v>
      </c>
      <c r="H859">
        <v>111.25685900000001</v>
      </c>
      <c r="I859">
        <v>231.416245</v>
      </c>
      <c r="J859">
        <v>90.101241999999999</v>
      </c>
      <c r="K859">
        <v>472.01226800000001</v>
      </c>
      <c r="L859">
        <v>136.23529099999999</v>
      </c>
      <c r="M859">
        <v>305.01831099999998</v>
      </c>
      <c r="O859" s="33">
        <v>854</v>
      </c>
      <c r="P859" s="36">
        <f t="shared" si="197"/>
        <v>7.8688286577257103E-3</v>
      </c>
      <c r="Q859" s="36">
        <f t="shared" si="198"/>
        <v>1.1693627919131503E-2</v>
      </c>
      <c r="R859" s="36">
        <f t="shared" si="199"/>
        <v>1.0913305869064919E-3</v>
      </c>
      <c r="S859" s="36">
        <f t="shared" si="200"/>
        <v>2.1599942407276029E-2</v>
      </c>
      <c r="T859" s="36">
        <f t="shared" si="201"/>
        <v>-7.3339507815381568E-3</v>
      </c>
      <c r="U859" s="36">
        <f t="shared" si="202"/>
        <v>-8.2325479305538889E-3</v>
      </c>
      <c r="V859" s="36">
        <f t="shared" si="203"/>
        <v>4.6204184698411283E-2</v>
      </c>
      <c r="W859" s="36">
        <f t="shared" si="204"/>
        <v>1.038657514262689E-2</v>
      </c>
      <c r="X859" s="36">
        <f t="shared" si="205"/>
        <v>1.4892296599696903E-2</v>
      </c>
      <c r="Y859" s="36">
        <f t="shared" si="206"/>
        <v>1.7457552813721657E-3</v>
      </c>
      <c r="Z859" s="36">
        <f t="shared" si="207"/>
        <v>-0.15166241736690098</v>
      </c>
      <c r="AA859" s="46">
        <f t="shared" si="208"/>
        <v>0.13682370196662941</v>
      </c>
      <c r="AB859" s="41">
        <f t="shared" si="195"/>
        <v>1136823.7019666294</v>
      </c>
      <c r="AC859" s="41">
        <f t="shared" si="196"/>
        <v>136823.70196662936</v>
      </c>
      <c r="AD859" s="98">
        <v>7858.23931311653</v>
      </c>
      <c r="AE859">
        <f t="shared" si="209"/>
        <v>1105692.6104164172</v>
      </c>
    </row>
    <row r="860" spans="2:31">
      <c r="B860" s="112">
        <v>44704</v>
      </c>
      <c r="C860">
        <v>88.377173999999997</v>
      </c>
      <c r="D860">
        <v>196.022018</v>
      </c>
      <c r="E860">
        <v>39.792113999999998</v>
      </c>
      <c r="F860">
        <v>41.735236999999998</v>
      </c>
      <c r="G860">
        <v>62.858116000000003</v>
      </c>
      <c r="H860">
        <v>118.140488</v>
      </c>
      <c r="I860">
        <v>236.28559899999999</v>
      </c>
      <c r="J860">
        <v>91.859840000000005</v>
      </c>
      <c r="K860">
        <v>478.182953</v>
      </c>
      <c r="L860">
        <v>141.700943</v>
      </c>
      <c r="M860">
        <v>326.48468000000003</v>
      </c>
      <c r="O860" s="33">
        <v>855</v>
      </c>
      <c r="P860" s="36">
        <f t="shared" si="197"/>
        <v>2.1858356460595973E-2</v>
      </c>
      <c r="Q860" s="36">
        <f t="shared" si="198"/>
        <v>1.3803231711655272E-2</v>
      </c>
      <c r="R860" s="36">
        <f t="shared" si="199"/>
        <v>2.8124285905702991E-2</v>
      </c>
      <c r="S860" s="36">
        <f t="shared" si="200"/>
        <v>1.0177616441918585E-2</v>
      </c>
      <c r="T860" s="36">
        <f t="shared" si="201"/>
        <v>2.5055421531653518E-2</v>
      </c>
      <c r="U860" s="36">
        <f t="shared" si="202"/>
        <v>6.0032919484548544E-2</v>
      </c>
      <c r="V860" s="36">
        <f t="shared" si="203"/>
        <v>2.082322321315443E-2</v>
      </c>
      <c r="W860" s="36">
        <f t="shared" si="204"/>
        <v>1.9329987912190354E-2</v>
      </c>
      <c r="X860" s="36">
        <f t="shared" si="205"/>
        <v>1.2988429351280141E-2</v>
      </c>
      <c r="Y860" s="36">
        <f t="shared" si="206"/>
        <v>3.9335329826833104E-2</v>
      </c>
      <c r="Z860" s="36">
        <f t="shared" si="207"/>
        <v>6.8011214845798154E-2</v>
      </c>
      <c r="AA860" s="46">
        <f t="shared" si="208"/>
        <v>9.4369523726952551E-3</v>
      </c>
      <c r="AB860" s="41">
        <f t="shared" si="195"/>
        <v>1009436.9523726952</v>
      </c>
      <c r="AC860" s="41">
        <f t="shared" si="196"/>
        <v>9436.9523726952029</v>
      </c>
      <c r="AD860" s="98">
        <v>7875.7951205219142</v>
      </c>
      <c r="AE860">
        <f t="shared" si="209"/>
        <v>1115129.5627891123</v>
      </c>
    </row>
    <row r="861" spans="2:31">
      <c r="B861" s="112">
        <v>44705</v>
      </c>
      <c r="C861">
        <v>88.857230999999999</v>
      </c>
      <c r="D861">
        <v>181.08786000000001</v>
      </c>
      <c r="E861">
        <v>40.288696000000002</v>
      </c>
      <c r="F861">
        <v>41.979416000000001</v>
      </c>
      <c r="G861">
        <v>62.061222000000001</v>
      </c>
      <c r="H861">
        <v>119.80925000000001</v>
      </c>
      <c r="I861">
        <v>244.906342</v>
      </c>
      <c r="J861">
        <v>94.408355999999998</v>
      </c>
      <c r="K861">
        <v>483.50814800000001</v>
      </c>
      <c r="L861">
        <v>138.97801200000001</v>
      </c>
      <c r="M861">
        <v>328.11050399999999</v>
      </c>
      <c r="O861" s="33">
        <v>856</v>
      </c>
      <c r="P861" s="36">
        <f t="shared" si="197"/>
        <v>5.4172120135056396E-3</v>
      </c>
      <c r="Q861" s="36">
        <f t="shared" si="198"/>
        <v>-7.9244661800886934E-2</v>
      </c>
      <c r="R861" s="36">
        <f t="shared" si="199"/>
        <v>1.2402181373871161E-2</v>
      </c>
      <c r="S861" s="36">
        <f t="shared" si="200"/>
        <v>5.8336189358185577E-3</v>
      </c>
      <c r="T861" s="36">
        <f t="shared" si="201"/>
        <v>-1.2758710106978132E-2</v>
      </c>
      <c r="U861" s="36">
        <f t="shared" si="202"/>
        <v>1.4026402157731068E-2</v>
      </c>
      <c r="V861" s="36">
        <f t="shared" si="203"/>
        <v>3.5834621286913955E-2</v>
      </c>
      <c r="W861" s="36">
        <f t="shared" si="204"/>
        <v>2.7365649068054065E-2</v>
      </c>
      <c r="X861" s="36">
        <f t="shared" si="205"/>
        <v>1.1074760746827042E-2</v>
      </c>
      <c r="Y861" s="36">
        <f t="shared" si="206"/>
        <v>-1.9403068011778164E-2</v>
      </c>
      <c r="Z861" s="36">
        <f t="shared" si="207"/>
        <v>4.9674283675936147E-3</v>
      </c>
      <c r="AA861" s="46">
        <f t="shared" si="208"/>
        <v>2.099573887124067E-2</v>
      </c>
      <c r="AB861" s="41">
        <f t="shared" si="195"/>
        <v>1020995.7388712406</v>
      </c>
      <c r="AC861" s="41">
        <f t="shared" si="196"/>
        <v>20995.738871240639</v>
      </c>
      <c r="AD861" s="98">
        <v>7907.8670048004715</v>
      </c>
      <c r="AE861">
        <f t="shared" si="209"/>
        <v>1136125.3016603529</v>
      </c>
    </row>
    <row r="862" spans="2:31">
      <c r="B862" s="112">
        <v>44706</v>
      </c>
      <c r="C862">
        <v>90.645660000000007</v>
      </c>
      <c r="D862">
        <v>183.63516200000001</v>
      </c>
      <c r="E862">
        <v>40.042023</v>
      </c>
      <c r="F862">
        <v>41.190536000000002</v>
      </c>
      <c r="G862">
        <v>62.800514</v>
      </c>
      <c r="H862">
        <v>120.64361599999999</v>
      </c>
      <c r="I862">
        <v>246.58317600000001</v>
      </c>
      <c r="J862">
        <v>94.342522000000002</v>
      </c>
      <c r="K862">
        <v>484.02319299999999</v>
      </c>
      <c r="L862">
        <v>139.13644400000001</v>
      </c>
      <c r="M862">
        <v>333.893372</v>
      </c>
      <c r="O862" s="33">
        <v>857</v>
      </c>
      <c r="P862" s="36">
        <f t="shared" si="197"/>
        <v>1.9927123962081014E-2</v>
      </c>
      <c r="Q862" s="36">
        <f t="shared" si="198"/>
        <v>1.3968646156088674E-2</v>
      </c>
      <c r="R862" s="36">
        <f t="shared" si="199"/>
        <v>-6.1414556820568811E-3</v>
      </c>
      <c r="S862" s="36">
        <f t="shared" si="200"/>
        <v>-1.8970881678824644E-2</v>
      </c>
      <c r="T862" s="36">
        <f t="shared" si="201"/>
        <v>1.1841908705679003E-2</v>
      </c>
      <c r="U862" s="36">
        <f t="shared" si="202"/>
        <v>6.9399825645636007E-3</v>
      </c>
      <c r="V862" s="36">
        <f t="shared" si="203"/>
        <v>6.8235046515927175E-3</v>
      </c>
      <c r="W862" s="36">
        <f t="shared" si="204"/>
        <v>-6.975755913530983E-4</v>
      </c>
      <c r="X862" s="36">
        <f t="shared" si="205"/>
        <v>1.0646581187083047E-3</v>
      </c>
      <c r="Y862" s="36">
        <f t="shared" si="206"/>
        <v>1.1393296085120555E-3</v>
      </c>
      <c r="Z862" s="36">
        <f t="shared" si="207"/>
        <v>1.7471242413737969E-2</v>
      </c>
      <c r="AA862" s="46">
        <f t="shared" si="208"/>
        <v>2.0967145860763547E-2</v>
      </c>
      <c r="AB862" s="41">
        <f t="shared" si="195"/>
        <v>1020967.1458607635</v>
      </c>
      <c r="AC862" s="41">
        <f t="shared" si="196"/>
        <v>20967.1458607635</v>
      </c>
      <c r="AD862" s="98">
        <v>8012.0123751853826</v>
      </c>
      <c r="AE862">
        <f t="shared" si="209"/>
        <v>1157092.4475211164</v>
      </c>
    </row>
    <row r="863" spans="2:31">
      <c r="B863" s="112">
        <v>44707</v>
      </c>
      <c r="C863">
        <v>90.965698000000003</v>
      </c>
      <c r="D863">
        <v>191.426895</v>
      </c>
      <c r="E863">
        <v>40.895640999999998</v>
      </c>
      <c r="F863">
        <v>41.152973000000003</v>
      </c>
      <c r="G863">
        <v>64.682311999999996</v>
      </c>
      <c r="H863">
        <v>122.729584</v>
      </c>
      <c r="I863">
        <v>241.27806100000001</v>
      </c>
      <c r="J863">
        <v>93.919342</v>
      </c>
      <c r="K863">
        <v>488.04632600000002</v>
      </c>
      <c r="L863">
        <v>142.364349</v>
      </c>
      <c r="M863">
        <v>338.31320199999999</v>
      </c>
      <c r="O863" s="33">
        <v>858</v>
      </c>
      <c r="P863" s="36">
        <f t="shared" si="197"/>
        <v>3.5244307933897023E-3</v>
      </c>
      <c r="Q863" s="36">
        <f t="shared" si="198"/>
        <v>4.1555012377496141E-2</v>
      </c>
      <c r="R863" s="36">
        <f t="shared" si="199"/>
        <v>2.1094002705681278E-2</v>
      </c>
      <c r="S863" s="36">
        <f t="shared" si="200"/>
        <v>-9.1234884356358281E-4</v>
      </c>
      <c r="T863" s="36">
        <f t="shared" si="201"/>
        <v>2.9524521123200829E-2</v>
      </c>
      <c r="U863" s="36">
        <f t="shared" si="202"/>
        <v>1.714255376411479E-2</v>
      </c>
      <c r="V863" s="36">
        <f t="shared" si="203"/>
        <v>-2.1749316077675489E-2</v>
      </c>
      <c r="W863" s="36">
        <f t="shared" si="204"/>
        <v>-4.4956604991373663E-3</v>
      </c>
      <c r="X863" s="36">
        <f t="shared" si="205"/>
        <v>8.2775066853971648E-3</v>
      </c>
      <c r="Y863" s="36">
        <f t="shared" si="206"/>
        <v>2.2934546311022569E-2</v>
      </c>
      <c r="Z863" s="36">
        <f t="shared" si="207"/>
        <v>1.3150403061639568E-2</v>
      </c>
      <c r="AA863" s="46">
        <f t="shared" si="208"/>
        <v>1.0343596010159179E-3</v>
      </c>
      <c r="AB863" s="41">
        <f t="shared" si="195"/>
        <v>1001034.3596010159</v>
      </c>
      <c r="AC863" s="41">
        <f t="shared" si="196"/>
        <v>1034.3596010159235</v>
      </c>
      <c r="AD863" s="98">
        <v>8023.9279195391573</v>
      </c>
      <c r="AE863">
        <f t="shared" si="209"/>
        <v>1158126.8071221323</v>
      </c>
    </row>
    <row r="864" spans="2:31">
      <c r="B864" s="112">
        <v>44708</v>
      </c>
      <c r="C864">
        <v>91.859916999999996</v>
      </c>
      <c r="D864">
        <v>194.92318700000001</v>
      </c>
      <c r="E864">
        <v>41.700569000000002</v>
      </c>
      <c r="F864">
        <v>41.303234000000003</v>
      </c>
      <c r="G864">
        <v>65.955887000000004</v>
      </c>
      <c r="H864">
        <v>124.464714</v>
      </c>
      <c r="I864">
        <v>247.21785</v>
      </c>
      <c r="J864">
        <v>94.587035999999998</v>
      </c>
      <c r="K864">
        <v>492.78848299999999</v>
      </c>
      <c r="L864">
        <v>148.16662600000001</v>
      </c>
      <c r="M864">
        <v>351.18335000000002</v>
      </c>
      <c r="O864" s="33">
        <v>859</v>
      </c>
      <c r="P864" s="36">
        <f t="shared" si="197"/>
        <v>9.7822849481008101E-3</v>
      </c>
      <c r="Q864" s="36">
        <f t="shared" si="198"/>
        <v>1.8099581750588397E-2</v>
      </c>
      <c r="R864" s="36">
        <f t="shared" si="199"/>
        <v>1.9491293443688114E-2</v>
      </c>
      <c r="S864" s="36">
        <f t="shared" si="200"/>
        <v>3.6446295990897005E-3</v>
      </c>
      <c r="T864" s="36">
        <f t="shared" si="201"/>
        <v>1.9498360496631399E-2</v>
      </c>
      <c r="U864" s="36">
        <f t="shared" si="202"/>
        <v>1.4038822997132407E-2</v>
      </c>
      <c r="V864" s="36">
        <f t="shared" si="203"/>
        <v>2.4319883233540493E-2</v>
      </c>
      <c r="W864" s="36">
        <f t="shared" si="204"/>
        <v>7.0840764051142728E-3</v>
      </c>
      <c r="X864" s="36">
        <f t="shared" si="205"/>
        <v>9.669709735082882E-3</v>
      </c>
      <c r="Y864" s="36">
        <f t="shared" si="206"/>
        <v>3.9947882333144641E-2</v>
      </c>
      <c r="Z864" s="36">
        <f t="shared" si="207"/>
        <v>3.7336352193635743E-2</v>
      </c>
      <c r="AA864" s="46">
        <f t="shared" si="208"/>
        <v>1.3926956564333924E-2</v>
      </c>
      <c r="AB864" s="41">
        <f t="shared" si="195"/>
        <v>1013926.9565643339</v>
      </c>
      <c r="AC864" s="41">
        <f t="shared" si="196"/>
        <v>13926.956564333872</v>
      </c>
      <c r="AD864" s="98">
        <v>8086.0247662315378</v>
      </c>
      <c r="AE864">
        <f t="shared" si="209"/>
        <v>1172053.763686466</v>
      </c>
    </row>
    <row r="865" spans="2:31">
      <c r="B865" s="112">
        <v>44712</v>
      </c>
      <c r="C865">
        <v>90.363274000000004</v>
      </c>
      <c r="D865">
        <v>193.43476899999999</v>
      </c>
      <c r="E865">
        <v>41.749256000000003</v>
      </c>
      <c r="F865">
        <v>45.388480999999999</v>
      </c>
      <c r="G865">
        <v>65.463820999999996</v>
      </c>
      <c r="H865">
        <v>125.374931</v>
      </c>
      <c r="I865">
        <v>242.64222699999999</v>
      </c>
      <c r="J865">
        <v>93.345687999999996</v>
      </c>
      <c r="K865">
        <v>482.75021400000003</v>
      </c>
      <c r="L865">
        <v>147.374527</v>
      </c>
      <c r="M865">
        <v>348.31137100000001</v>
      </c>
      <c r="O865" s="33">
        <v>860</v>
      </c>
      <c r="P865" s="36">
        <f t="shared" si="197"/>
        <v>-1.6426851558559389E-2</v>
      </c>
      <c r="Q865" s="36">
        <f t="shared" si="198"/>
        <v>-7.6652236151975904E-3</v>
      </c>
      <c r="R865" s="36">
        <f t="shared" si="199"/>
        <v>1.1668569832032261E-3</v>
      </c>
      <c r="S865" s="36">
        <f t="shared" si="200"/>
        <v>9.4317548401301438E-2</v>
      </c>
      <c r="T865" s="36">
        <f t="shared" si="201"/>
        <v>-7.4885008797881151E-3</v>
      </c>
      <c r="U865" s="36">
        <f t="shared" si="202"/>
        <v>7.2864418864965674E-3</v>
      </c>
      <c r="V865" s="36">
        <f t="shared" si="203"/>
        <v>-1.868189016987188E-2</v>
      </c>
      <c r="W865" s="36">
        <f t="shared" si="204"/>
        <v>-1.3210749328450594E-2</v>
      </c>
      <c r="X865" s="36">
        <f t="shared" si="205"/>
        <v>-2.0580676808344574E-2</v>
      </c>
      <c r="Y865" s="36">
        <f t="shared" si="206"/>
        <v>-5.360342467311526E-3</v>
      </c>
      <c r="Z865" s="36">
        <f t="shared" si="207"/>
        <v>-8.2116277709817255E-3</v>
      </c>
      <c r="AA865" s="46">
        <f t="shared" si="208"/>
        <v>-6.663267272629092E-2</v>
      </c>
      <c r="AB865" s="41">
        <f t="shared" si="195"/>
        <v>933367.32727370912</v>
      </c>
      <c r="AC865" s="41">
        <f t="shared" si="196"/>
        <v>-66632.672726290883</v>
      </c>
      <c r="AD865" s="98">
        <v>8090.9426258730236</v>
      </c>
      <c r="AE865">
        <f t="shared" si="209"/>
        <v>1105421.0909601753</v>
      </c>
    </row>
    <row r="866" spans="2:31">
      <c r="B866" s="112">
        <v>44713</v>
      </c>
      <c r="C866">
        <v>92.095230000000001</v>
      </c>
      <c r="D866">
        <v>188.44006300000001</v>
      </c>
      <c r="E866">
        <v>40.717125000000003</v>
      </c>
      <c r="F866">
        <v>43.425690000000003</v>
      </c>
      <c r="G866">
        <v>65.048957999999999</v>
      </c>
      <c r="H866">
        <v>123.175217</v>
      </c>
      <c r="I866">
        <v>239.260223</v>
      </c>
      <c r="J866">
        <v>92.753226999999995</v>
      </c>
      <c r="K866">
        <v>478.639679</v>
      </c>
      <c r="L866">
        <v>147.245834</v>
      </c>
      <c r="M866">
        <v>342.83041400000002</v>
      </c>
      <c r="O866" s="33">
        <v>861</v>
      </c>
      <c r="P866" s="36">
        <f t="shared" si="197"/>
        <v>1.8985226599287881E-2</v>
      </c>
      <c r="Q866" s="36">
        <f t="shared" si="198"/>
        <v>-2.6160356368294019E-2</v>
      </c>
      <c r="R866" s="36">
        <f t="shared" si="199"/>
        <v>-2.5032865154856657E-2</v>
      </c>
      <c r="S866" s="36">
        <f t="shared" si="200"/>
        <v>-4.4207148921824674E-2</v>
      </c>
      <c r="T866" s="36">
        <f t="shared" si="201"/>
        <v>-6.3574525112090911E-3</v>
      </c>
      <c r="U866" s="36">
        <f t="shared" si="202"/>
        <v>-1.7700825783391643E-2</v>
      </c>
      <c r="V866" s="36">
        <f t="shared" si="203"/>
        <v>-1.4036282761820609E-2</v>
      </c>
      <c r="W866" s="36">
        <f t="shared" si="204"/>
        <v>-6.3671838342554913E-3</v>
      </c>
      <c r="X866" s="36">
        <f t="shared" si="205"/>
        <v>-8.5512861707798815E-3</v>
      </c>
      <c r="Y866" s="36">
        <f t="shared" si="206"/>
        <v>-8.7361924171278364E-4</v>
      </c>
      <c r="Z866" s="36">
        <f t="shared" si="207"/>
        <v>-1.5860918907233117E-2</v>
      </c>
      <c r="AA866" s="46">
        <f t="shared" si="208"/>
        <v>1.9267213374917901E-2</v>
      </c>
      <c r="AB866" s="41">
        <f t="shared" si="195"/>
        <v>1019267.2133749179</v>
      </c>
      <c r="AC866" s="41">
        <f t="shared" si="196"/>
        <v>19267.213374917861</v>
      </c>
      <c r="AD866" s="98">
        <v>8124.798604337615</v>
      </c>
      <c r="AE866">
        <f t="shared" si="209"/>
        <v>1124688.3043350931</v>
      </c>
    </row>
    <row r="867" spans="2:31">
      <c r="B867" s="112">
        <v>44714</v>
      </c>
      <c r="C867">
        <v>91.935219000000004</v>
      </c>
      <c r="D867">
        <v>198.64923099999999</v>
      </c>
      <c r="E867">
        <v>41.385738000000003</v>
      </c>
      <c r="F867">
        <v>43.810733999999997</v>
      </c>
      <c r="G867">
        <v>66.399711999999994</v>
      </c>
      <c r="H867">
        <v>125.15685999999999</v>
      </c>
      <c r="I867">
        <v>248.54414399999999</v>
      </c>
      <c r="J867">
        <v>92.706199999999995</v>
      </c>
      <c r="K867">
        <v>478.35788000000002</v>
      </c>
      <c r="L867">
        <v>149.72117600000001</v>
      </c>
      <c r="M867">
        <v>351.52404799999999</v>
      </c>
      <c r="O867" s="33">
        <v>862</v>
      </c>
      <c r="P867" s="36">
        <f t="shared" si="197"/>
        <v>-1.7389626683207396E-3</v>
      </c>
      <c r="Q867" s="36">
        <f t="shared" si="198"/>
        <v>5.2760622967279347E-2</v>
      </c>
      <c r="R867" s="36">
        <f t="shared" si="199"/>
        <v>1.6287563102443815E-2</v>
      </c>
      <c r="S867" s="36">
        <f t="shared" si="200"/>
        <v>8.8276543856465432E-3</v>
      </c>
      <c r="T867" s="36">
        <f t="shared" si="201"/>
        <v>2.0552532740714873E-2</v>
      </c>
      <c r="U867" s="36">
        <f t="shared" si="202"/>
        <v>1.5959960448867626E-2</v>
      </c>
      <c r="V867" s="36">
        <f t="shared" si="203"/>
        <v>3.8068712828562931E-2</v>
      </c>
      <c r="W867" s="36">
        <f t="shared" si="204"/>
        <v>-5.0714058345401904E-4</v>
      </c>
      <c r="X867" s="36">
        <f t="shared" si="205"/>
        <v>-5.889231492693537E-4</v>
      </c>
      <c r="Y867" s="36">
        <f t="shared" si="206"/>
        <v>1.6671207556320688E-2</v>
      </c>
      <c r="Z867" s="36">
        <f t="shared" si="207"/>
        <v>2.5042219198143319E-2</v>
      </c>
      <c r="AA867" s="46">
        <f t="shared" si="208"/>
        <v>2.86844726241452E-2</v>
      </c>
      <c r="AB867" s="41">
        <f t="shared" si="195"/>
        <v>1028684.4726241452</v>
      </c>
      <c r="AC867" s="41">
        <f t="shared" si="196"/>
        <v>28684.472624145215</v>
      </c>
      <c r="AD867" s="98">
        <v>8149.5465789911104</v>
      </c>
      <c r="AE867">
        <f t="shared" si="209"/>
        <v>1153372.7769592383</v>
      </c>
    </row>
    <row r="868" spans="2:31">
      <c r="B868" s="112">
        <v>44715</v>
      </c>
      <c r="C868">
        <v>93.271843000000004</v>
      </c>
      <c r="D868">
        <v>190.577789</v>
      </c>
      <c r="E868">
        <v>40.674937999999997</v>
      </c>
      <c r="F868">
        <v>43.688640999999997</v>
      </c>
      <c r="G868">
        <v>64.566528000000005</v>
      </c>
      <c r="H868">
        <v>123.41224699999999</v>
      </c>
      <c r="I868">
        <v>252.68408199999999</v>
      </c>
      <c r="J868">
        <v>92.076133999999996</v>
      </c>
      <c r="K868">
        <v>471.89566000000002</v>
      </c>
      <c r="L868">
        <v>143.94860800000001</v>
      </c>
      <c r="M868">
        <v>351.44613600000002</v>
      </c>
      <c r="O868" s="33">
        <v>863</v>
      </c>
      <c r="P868" s="36">
        <f t="shared" si="197"/>
        <v>1.4434084659813334E-2</v>
      </c>
      <c r="Q868" s="36">
        <f t="shared" si="198"/>
        <v>-4.1480158697463708E-2</v>
      </c>
      <c r="R868" s="36">
        <f t="shared" si="199"/>
        <v>-1.732419990025803E-2</v>
      </c>
      <c r="S868" s="36">
        <f t="shared" si="200"/>
        <v>-2.7907188877516992E-3</v>
      </c>
      <c r="T868" s="36">
        <f t="shared" si="201"/>
        <v>-2.7996585032056445E-2</v>
      </c>
      <c r="U868" s="36">
        <f t="shared" si="202"/>
        <v>-1.4037477698454627E-2</v>
      </c>
      <c r="V868" s="36">
        <f t="shared" si="203"/>
        <v>1.6519549108993267E-2</v>
      </c>
      <c r="W868" s="36">
        <f t="shared" si="204"/>
        <v>-6.8195744496891714E-3</v>
      </c>
      <c r="X868" s="36">
        <f t="shared" si="205"/>
        <v>-1.3601253455798438E-2</v>
      </c>
      <c r="Y868" s="36">
        <f t="shared" si="206"/>
        <v>-3.9318390680300422E-2</v>
      </c>
      <c r="Z868" s="36">
        <f t="shared" si="207"/>
        <v>-2.216651633094054E-4</v>
      </c>
      <c r="AA868" s="46">
        <f t="shared" si="208"/>
        <v>-3.382784143135583E-3</v>
      </c>
      <c r="AB868" s="41">
        <f t="shared" si="195"/>
        <v>996617.21585686447</v>
      </c>
      <c r="AC868" s="41">
        <f t="shared" si="196"/>
        <v>-3382.7841431355337</v>
      </c>
      <c r="AD868" s="98">
        <v>8168.348779818858</v>
      </c>
      <c r="AE868">
        <f t="shared" si="209"/>
        <v>1149989.9928161027</v>
      </c>
    </row>
    <row r="869" spans="2:31">
      <c r="B869" s="112">
        <v>44718</v>
      </c>
      <c r="C869">
        <v>93.036513999999997</v>
      </c>
      <c r="D869">
        <v>194.04411300000001</v>
      </c>
      <c r="E869">
        <v>40.528877000000001</v>
      </c>
      <c r="F869">
        <v>43.867072999999998</v>
      </c>
      <c r="G869">
        <v>65.290154000000001</v>
      </c>
      <c r="H869">
        <v>123.004532</v>
      </c>
      <c r="I869">
        <v>253.280869</v>
      </c>
      <c r="J869">
        <v>92.254807</v>
      </c>
      <c r="K869">
        <v>476.33654799999999</v>
      </c>
      <c r="L869">
        <v>144.701111</v>
      </c>
      <c r="M869">
        <v>353.30560300000002</v>
      </c>
      <c r="O869" s="33">
        <v>864</v>
      </c>
      <c r="P869" s="36">
        <f t="shared" si="197"/>
        <v>-2.5262326279103676E-3</v>
      </c>
      <c r="Q869" s="36">
        <f t="shared" si="198"/>
        <v>1.8025067387329188E-2</v>
      </c>
      <c r="R869" s="36">
        <f t="shared" si="199"/>
        <v>-3.5973964404937939E-3</v>
      </c>
      <c r="S869" s="36">
        <f t="shared" si="200"/>
        <v>4.0758561347181543E-3</v>
      </c>
      <c r="T869" s="36">
        <f t="shared" si="201"/>
        <v>1.1145109811538514E-2</v>
      </c>
      <c r="U869" s="36">
        <f t="shared" si="202"/>
        <v>-3.3091526779234978E-3</v>
      </c>
      <c r="V869" s="36">
        <f t="shared" si="203"/>
        <v>2.3590063919488504E-3</v>
      </c>
      <c r="W869" s="36">
        <f t="shared" si="204"/>
        <v>1.9386116621367949E-3</v>
      </c>
      <c r="X869" s="36">
        <f t="shared" si="205"/>
        <v>9.3667361880441311E-3</v>
      </c>
      <c r="Y869" s="36">
        <f t="shared" si="206"/>
        <v>5.2139645752353114E-3</v>
      </c>
      <c r="Z869" s="36">
        <f t="shared" si="207"/>
        <v>5.2769541727350298E-3</v>
      </c>
      <c r="AA869" s="46">
        <f t="shared" si="208"/>
        <v>1.5265040165338721E-3</v>
      </c>
      <c r="AB869" s="41">
        <f t="shared" si="195"/>
        <v>1001526.5040165338</v>
      </c>
      <c r="AC869" s="41">
        <f t="shared" si="196"/>
        <v>1526.5040165338432</v>
      </c>
      <c r="AD869" s="98">
        <v>8173.8383422235493</v>
      </c>
      <c r="AE869">
        <f t="shared" si="209"/>
        <v>1151516.4968326367</v>
      </c>
    </row>
    <row r="870" spans="2:31">
      <c r="B870" s="112">
        <v>44719</v>
      </c>
      <c r="C870">
        <v>97.300537000000006</v>
      </c>
      <c r="D870">
        <v>195.44262699999999</v>
      </c>
      <c r="E870">
        <v>40.042023</v>
      </c>
      <c r="F870">
        <v>43.904640000000001</v>
      </c>
      <c r="G870">
        <v>65.579605000000001</v>
      </c>
      <c r="H870">
        <v>123.32693500000001</v>
      </c>
      <c r="I870">
        <v>252.134567</v>
      </c>
      <c r="J870">
        <v>92.612166999999999</v>
      </c>
      <c r="K870">
        <v>483.06115699999998</v>
      </c>
      <c r="L870">
        <v>147.245834</v>
      </c>
      <c r="M870">
        <v>358.10513300000002</v>
      </c>
      <c r="O870" s="33">
        <v>865</v>
      </c>
      <c r="P870" s="36">
        <f t="shared" si="197"/>
        <v>4.4812468437419324E-2</v>
      </c>
      <c r="Q870" s="36">
        <f t="shared" si="198"/>
        <v>7.1813485117084002E-3</v>
      </c>
      <c r="R870" s="36">
        <f t="shared" si="199"/>
        <v>-1.2085254739408045E-2</v>
      </c>
      <c r="S870" s="36">
        <f t="shared" si="200"/>
        <v>8.5601615850839383E-4</v>
      </c>
      <c r="T870" s="36">
        <f t="shared" si="201"/>
        <v>4.4235043174985309E-3</v>
      </c>
      <c r="U870" s="36">
        <f t="shared" si="202"/>
        <v>2.6176370239594762E-3</v>
      </c>
      <c r="V870" s="36">
        <f t="shared" si="203"/>
        <v>-4.5360860942620903E-3</v>
      </c>
      <c r="W870" s="36">
        <f t="shared" si="204"/>
        <v>3.8661361452456944E-3</v>
      </c>
      <c r="X870" s="36">
        <f t="shared" si="205"/>
        <v>1.4018626670324549E-2</v>
      </c>
      <c r="Y870" s="36">
        <f t="shared" si="206"/>
        <v>1.7433218548744554E-2</v>
      </c>
      <c r="Z870" s="36">
        <f t="shared" si="207"/>
        <v>1.3493197603924569E-2</v>
      </c>
      <c r="AA870" s="46">
        <f t="shared" si="208"/>
        <v>7.4505443815339467E-3</v>
      </c>
      <c r="AB870" s="41">
        <f t="shared" si="195"/>
        <v>1007450.544381534</v>
      </c>
      <c r="AC870" s="41">
        <f t="shared" si="196"/>
        <v>7450.5443815339822</v>
      </c>
      <c r="AD870" s="98">
        <v>8270.6298262653872</v>
      </c>
      <c r="AE870">
        <f t="shared" si="209"/>
        <v>1158967.0412141706</v>
      </c>
    </row>
    <row r="871" spans="2:31">
      <c r="B871" s="112">
        <v>44720</v>
      </c>
      <c r="C871">
        <v>98.448905999999994</v>
      </c>
      <c r="D871">
        <v>196.43158</v>
      </c>
      <c r="E871">
        <v>39.694744</v>
      </c>
      <c r="F871">
        <v>43.237853999999999</v>
      </c>
      <c r="G871">
        <v>65.261215000000007</v>
      </c>
      <c r="H871">
        <v>121.36422</v>
      </c>
      <c r="I871">
        <v>250.53358499999999</v>
      </c>
      <c r="J871">
        <v>91.257973000000007</v>
      </c>
      <c r="K871">
        <v>479.591949</v>
      </c>
      <c r="L871">
        <v>146.50318899999999</v>
      </c>
      <c r="M871">
        <v>345.62439000000001</v>
      </c>
      <c r="O871" s="33">
        <v>866</v>
      </c>
      <c r="P871" s="36">
        <f t="shared" si="197"/>
        <v>1.1733184593586916E-2</v>
      </c>
      <c r="Q871" s="36">
        <f t="shared" si="198"/>
        <v>5.0473089671396647E-3</v>
      </c>
      <c r="R871" s="36">
        <f t="shared" si="199"/>
        <v>-8.7106916649043273E-3</v>
      </c>
      <c r="S871" s="36">
        <f t="shared" si="200"/>
        <v>-1.5303647689496306E-2</v>
      </c>
      <c r="T871" s="36">
        <f t="shared" si="201"/>
        <v>-4.8668393923528312E-3</v>
      </c>
      <c r="U871" s="36">
        <f t="shared" si="202"/>
        <v>-1.6042730232872157E-2</v>
      </c>
      <c r="V871" s="36">
        <f t="shared" si="203"/>
        <v>-6.3699576236459794E-3</v>
      </c>
      <c r="W871" s="36">
        <f t="shared" si="204"/>
        <v>-1.4730162121306947E-2</v>
      </c>
      <c r="X871" s="36">
        <f t="shared" si="205"/>
        <v>-7.2076285779740313E-3</v>
      </c>
      <c r="Y871" s="36">
        <f t="shared" si="206"/>
        <v>-5.0563339728028397E-3</v>
      </c>
      <c r="Z871" s="36">
        <f t="shared" si="207"/>
        <v>-3.5474003530160766E-2</v>
      </c>
      <c r="AA871" s="46">
        <f t="shared" si="208"/>
        <v>2.5211095006580763E-2</v>
      </c>
      <c r="AB871" s="41">
        <f t="shared" si="195"/>
        <v>1025211.0950065808</v>
      </c>
      <c r="AC871" s="41">
        <f t="shared" si="196"/>
        <v>25211.095006580814</v>
      </c>
      <c r="AD871" s="98">
        <v>8297.2990953160916</v>
      </c>
      <c r="AE871">
        <f t="shared" si="209"/>
        <v>1184178.1362207513</v>
      </c>
    </row>
    <row r="872" spans="2:31">
      <c r="B872" s="112">
        <v>44721</v>
      </c>
      <c r="C872">
        <v>96.321601999999999</v>
      </c>
      <c r="D872">
        <v>183.80497700000001</v>
      </c>
      <c r="E872">
        <v>39.279288999999999</v>
      </c>
      <c r="F872">
        <v>42.439590000000003</v>
      </c>
      <c r="G872">
        <v>63.794677999999998</v>
      </c>
      <c r="H872">
        <v>118.813683</v>
      </c>
      <c r="I872">
        <v>246.49792500000001</v>
      </c>
      <c r="J872">
        <v>88.878715999999997</v>
      </c>
      <c r="K872">
        <v>475.60775799999999</v>
      </c>
      <c r="L872">
        <v>141.23558</v>
      </c>
      <c r="M872">
        <v>336.19085699999999</v>
      </c>
      <c r="O872" s="33">
        <v>867</v>
      </c>
      <c r="P872" s="36">
        <f t="shared" si="197"/>
        <v>-2.1845079301677155E-2</v>
      </c>
      <c r="Q872" s="36">
        <f t="shared" si="198"/>
        <v>-6.6438889390697198E-2</v>
      </c>
      <c r="R872" s="36">
        <f t="shared" si="199"/>
        <v>-1.0521403473542168E-2</v>
      </c>
      <c r="S872" s="36">
        <f t="shared" si="200"/>
        <v>-1.8634708565489384E-2</v>
      </c>
      <c r="T872" s="36">
        <f t="shared" si="201"/>
        <v>-2.2728138884752728E-2</v>
      </c>
      <c r="U872" s="36">
        <f t="shared" si="202"/>
        <v>-2.1239529949293658E-2</v>
      </c>
      <c r="V872" s="36">
        <f t="shared" si="203"/>
        <v>-1.6239407796962872E-2</v>
      </c>
      <c r="W872" s="36">
        <f t="shared" si="204"/>
        <v>-2.6417665205684608E-2</v>
      </c>
      <c r="X872" s="36">
        <f t="shared" si="205"/>
        <v>-8.3421593962022308E-3</v>
      </c>
      <c r="Y872" s="36">
        <f t="shared" si="206"/>
        <v>-3.6617919818703056E-2</v>
      </c>
      <c r="Z872" s="36">
        <f t="shared" si="207"/>
        <v>-2.7673581873646182E-2</v>
      </c>
      <c r="AA872" s="46">
        <f t="shared" si="208"/>
        <v>-1.2909377380088894E-2</v>
      </c>
      <c r="AB872" s="41">
        <f t="shared" si="195"/>
        <v>987090.6226199111</v>
      </c>
      <c r="AC872" s="41">
        <f t="shared" si="196"/>
        <v>-12909.377380088903</v>
      </c>
      <c r="AD872" s="98">
        <v>8303.7933732143138</v>
      </c>
      <c r="AE872">
        <f t="shared" si="209"/>
        <v>1171268.7588406624</v>
      </c>
    </row>
    <row r="873" spans="2:31">
      <c r="B873" s="112">
        <v>44722</v>
      </c>
      <c r="C873">
        <v>94.561408999999998</v>
      </c>
      <c r="D873">
        <v>175.383926</v>
      </c>
      <c r="E873">
        <v>39.499996000000003</v>
      </c>
      <c r="F873">
        <v>42.317504999999997</v>
      </c>
      <c r="G873">
        <v>61.295752999999998</v>
      </c>
      <c r="H873">
        <v>113.35231</v>
      </c>
      <c r="I873">
        <v>237.79184000000001</v>
      </c>
      <c r="J873">
        <v>89.480582999999996</v>
      </c>
      <c r="K873">
        <v>470.94332900000001</v>
      </c>
      <c r="L873">
        <v>135.77984599999999</v>
      </c>
      <c r="M873">
        <v>326.35818499999999</v>
      </c>
      <c r="O873" s="33">
        <v>868</v>
      </c>
      <c r="P873" s="36">
        <f t="shared" si="197"/>
        <v>-1.8443159343008442E-2</v>
      </c>
      <c r="Q873" s="36">
        <f t="shared" si="198"/>
        <v>-4.6897854123533048E-2</v>
      </c>
      <c r="R873" s="36">
        <f t="shared" si="199"/>
        <v>5.6031881334689714E-3</v>
      </c>
      <c r="S873" s="36">
        <f t="shared" si="200"/>
        <v>-2.8808227661263138E-3</v>
      </c>
      <c r="T873" s="36">
        <f t="shared" si="201"/>
        <v>-3.9959211620014187E-2</v>
      </c>
      <c r="U873" s="36">
        <f t="shared" si="202"/>
        <v>-4.7055820962027761E-2</v>
      </c>
      <c r="V873" s="36">
        <f t="shared" si="203"/>
        <v>-3.595790647953416E-2</v>
      </c>
      <c r="W873" s="36">
        <f t="shared" si="204"/>
        <v>6.7489532407652431E-3</v>
      </c>
      <c r="X873" s="36">
        <f t="shared" si="205"/>
        <v>-9.8557105276659163E-3</v>
      </c>
      <c r="Y873" s="36">
        <f t="shared" si="206"/>
        <v>-3.9394481634388745E-2</v>
      </c>
      <c r="Z873" s="36">
        <f t="shared" si="207"/>
        <v>-2.9683520280936692E-2</v>
      </c>
      <c r="AA873" s="46">
        <f t="shared" si="208"/>
        <v>-6.1333491149275998E-2</v>
      </c>
      <c r="AB873" s="41">
        <f t="shared" si="195"/>
        <v>938666.50885072397</v>
      </c>
      <c r="AC873" s="41">
        <f t="shared" si="196"/>
        <v>-61333.491149276029</v>
      </c>
      <c r="AD873" s="98">
        <v>8308.9558628745144</v>
      </c>
      <c r="AE873">
        <f t="shared" si="209"/>
        <v>1109935.2676913864</v>
      </c>
    </row>
    <row r="874" spans="2:31">
      <c r="B874" s="112">
        <v>44725</v>
      </c>
      <c r="C874">
        <v>90.222083999999995</v>
      </c>
      <c r="D874">
        <v>164.085892</v>
      </c>
      <c r="E874">
        <v>38.756732999999997</v>
      </c>
      <c r="F874">
        <v>41.594368000000003</v>
      </c>
      <c r="G874">
        <v>58.729304999999997</v>
      </c>
      <c r="H874">
        <v>109.976845</v>
      </c>
      <c r="I874">
        <v>227.39004499999999</v>
      </c>
      <c r="J874">
        <v>85.718918000000002</v>
      </c>
      <c r="K874">
        <v>456.43502799999999</v>
      </c>
      <c r="L874">
        <v>130.58154300000001</v>
      </c>
      <c r="M874">
        <v>316.30154399999998</v>
      </c>
      <c r="O874" s="33">
        <v>869</v>
      </c>
      <c r="P874" s="36">
        <f t="shared" si="197"/>
        <v>-4.6975223334411322E-2</v>
      </c>
      <c r="Q874" s="36">
        <f t="shared" si="198"/>
        <v>-6.6587411345538347E-2</v>
      </c>
      <c r="R874" s="36">
        <f t="shared" si="199"/>
        <v>-1.899607509680639E-2</v>
      </c>
      <c r="S874" s="36">
        <f t="shared" si="200"/>
        <v>-1.7236056749027281E-2</v>
      </c>
      <c r="T874" s="36">
        <f t="shared" si="201"/>
        <v>-4.2771722674804065E-2</v>
      </c>
      <c r="U874" s="36">
        <f t="shared" si="202"/>
        <v>-3.0230912467677212E-2</v>
      </c>
      <c r="V874" s="36">
        <f t="shared" si="203"/>
        <v>-4.4728866244316851E-2</v>
      </c>
      <c r="W874" s="36">
        <f t="shared" si="204"/>
        <v>-4.294810398926624E-2</v>
      </c>
      <c r="X874" s="36">
        <f t="shared" si="205"/>
        <v>-3.1291402673669123E-2</v>
      </c>
      <c r="Y874" s="36">
        <f t="shared" si="206"/>
        <v>-3.9036912485576974E-2</v>
      </c>
      <c r="Z874" s="36">
        <f t="shared" si="207"/>
        <v>-3.129949346047501E-2</v>
      </c>
      <c r="AA874" s="46">
        <f t="shared" si="208"/>
        <v>-6.1800129172013066E-2</v>
      </c>
      <c r="AB874" s="41">
        <f t="shared" si="195"/>
        <v>938199.87082798698</v>
      </c>
      <c r="AC874" s="41">
        <f t="shared" si="196"/>
        <v>-61800.129172013025</v>
      </c>
      <c r="AD874" s="98">
        <v>8314.2697005348746</v>
      </c>
      <c r="AE874">
        <f t="shared" si="209"/>
        <v>1048135.1385193734</v>
      </c>
    </row>
    <row r="875" spans="2:31">
      <c r="B875" s="112">
        <v>44726</v>
      </c>
      <c r="C875">
        <v>90.457397</v>
      </c>
      <c r="D875">
        <v>163.55645799999999</v>
      </c>
      <c r="E875">
        <v>38.772964000000002</v>
      </c>
      <c r="F875">
        <v>40.908794</v>
      </c>
      <c r="G875">
        <v>58.246882999999997</v>
      </c>
      <c r="H875">
        <v>108.14690400000001</v>
      </c>
      <c r="I875">
        <v>222.141785</v>
      </c>
      <c r="J875">
        <v>83.490134999999995</v>
      </c>
      <c r="K875">
        <v>448.70953400000002</v>
      </c>
      <c r="L875">
        <v>131.45283499999999</v>
      </c>
      <c r="M875">
        <v>317.937073</v>
      </c>
      <c r="O875" s="33">
        <v>870</v>
      </c>
      <c r="P875" s="36">
        <f t="shared" si="197"/>
        <v>2.6047576818667923E-3</v>
      </c>
      <c r="Q875" s="36">
        <f t="shared" si="198"/>
        <v>-3.2317828315083581E-3</v>
      </c>
      <c r="R875" s="36">
        <f t="shared" si="199"/>
        <v>4.1870408024762148E-4</v>
      </c>
      <c r="S875" s="36">
        <f t="shared" si="200"/>
        <v>-1.661972132462948E-2</v>
      </c>
      <c r="T875" s="36">
        <f t="shared" si="201"/>
        <v>-8.2482553641948647E-3</v>
      </c>
      <c r="U875" s="36">
        <f t="shared" si="202"/>
        <v>-1.6779318551944991E-2</v>
      </c>
      <c r="V875" s="36">
        <f t="shared" si="203"/>
        <v>-2.3350953693750211E-2</v>
      </c>
      <c r="W875" s="36">
        <f t="shared" si="204"/>
        <v>-2.6345066869161302E-2</v>
      </c>
      <c r="X875" s="36">
        <f t="shared" si="205"/>
        <v>-1.7070602703042316E-2</v>
      </c>
      <c r="Y875" s="36">
        <f t="shared" si="206"/>
        <v>6.6502358794915872E-3</v>
      </c>
      <c r="Z875" s="36">
        <f t="shared" si="207"/>
        <v>5.1574678094674729E-3</v>
      </c>
      <c r="AA875" s="46">
        <f t="shared" si="208"/>
        <v>-2.4138905186032629E-2</v>
      </c>
      <c r="AB875" s="41">
        <f t="shared" si="195"/>
        <v>975861.09481396736</v>
      </c>
      <c r="AC875" s="41">
        <f t="shared" si="196"/>
        <v>-24138.905186032644</v>
      </c>
      <c r="AD875" s="98">
        <v>8324.3361745091388</v>
      </c>
      <c r="AE875">
        <f t="shared" si="209"/>
        <v>1023996.2333333407</v>
      </c>
    </row>
    <row r="876" spans="2:31">
      <c r="B876" s="112">
        <v>44727</v>
      </c>
      <c r="C876">
        <v>89.318459000000004</v>
      </c>
      <c r="D876">
        <v>169.17051699999999</v>
      </c>
      <c r="E876">
        <v>38.746997999999998</v>
      </c>
      <c r="F876">
        <v>41.378371999999999</v>
      </c>
      <c r="G876">
        <v>58.227584999999998</v>
      </c>
      <c r="H876">
        <v>109.42691000000001</v>
      </c>
      <c r="I876">
        <v>228.68789699999999</v>
      </c>
      <c r="J876">
        <v>82.991707000000005</v>
      </c>
      <c r="K876">
        <v>451.21658300000001</v>
      </c>
      <c r="L876">
        <v>134.096542</v>
      </c>
      <c r="M876">
        <v>321.83120700000001</v>
      </c>
      <c r="O876" s="33">
        <v>871</v>
      </c>
      <c r="P876" s="36">
        <f t="shared" si="197"/>
        <v>-1.2670814238328712E-2</v>
      </c>
      <c r="Q876" s="36">
        <f t="shared" si="198"/>
        <v>3.3748942979524001E-2</v>
      </c>
      <c r="R876" s="36">
        <f t="shared" si="199"/>
        <v>-6.6991779410602022E-4</v>
      </c>
      <c r="S876" s="36">
        <f t="shared" si="200"/>
        <v>1.1413276703952133E-2</v>
      </c>
      <c r="T876" s="36">
        <f t="shared" si="201"/>
        <v>-3.3136876275041655E-4</v>
      </c>
      <c r="U876" s="36">
        <f t="shared" si="202"/>
        <v>1.1766312720158096E-2</v>
      </c>
      <c r="V876" s="36">
        <f t="shared" si="203"/>
        <v>2.9042329591544701E-2</v>
      </c>
      <c r="W876" s="36">
        <f t="shared" si="204"/>
        <v>-5.9877940226717172E-3</v>
      </c>
      <c r="X876" s="36">
        <f t="shared" si="205"/>
        <v>5.5716918051843039E-3</v>
      </c>
      <c r="Y876" s="36">
        <f t="shared" si="206"/>
        <v>1.9911885149709874E-2</v>
      </c>
      <c r="Z876" s="36">
        <f t="shared" si="207"/>
        <v>1.2173726688398244E-2</v>
      </c>
      <c r="AA876" s="46">
        <f t="shared" si="208"/>
        <v>1.0338413107624154E-2</v>
      </c>
      <c r="AB876" s="41">
        <f t="shared" si="195"/>
        <v>1010338.4131076242</v>
      </c>
      <c r="AC876" s="41">
        <f t="shared" si="196"/>
        <v>10338.413107624161</v>
      </c>
      <c r="AD876" s="98">
        <v>8420.1572665263666</v>
      </c>
      <c r="AE876">
        <f t="shared" si="209"/>
        <v>1034334.6464409649</v>
      </c>
    </row>
    <row r="877" spans="2:31">
      <c r="B877" s="112">
        <v>44728</v>
      </c>
      <c r="C877">
        <v>86.023949000000002</v>
      </c>
      <c r="D877">
        <v>160.69949299999999</v>
      </c>
      <c r="E877">
        <v>39.149464000000002</v>
      </c>
      <c r="F877">
        <v>41.030884</v>
      </c>
      <c r="G877">
        <v>54.783138000000001</v>
      </c>
      <c r="H877">
        <v>107.54956799999999</v>
      </c>
      <c r="I877">
        <v>223.17012</v>
      </c>
      <c r="J877">
        <v>82.446265999999994</v>
      </c>
      <c r="K877">
        <v>444.78988600000002</v>
      </c>
      <c r="L877">
        <v>128.77943400000001</v>
      </c>
      <c r="M877">
        <v>309.16549700000002</v>
      </c>
      <c r="O877" s="33">
        <v>872</v>
      </c>
      <c r="P877" s="36">
        <f t="shared" si="197"/>
        <v>-3.7582440017876285E-2</v>
      </c>
      <c r="Q877" s="36">
        <f t="shared" si="198"/>
        <v>-5.1371064788563799E-2</v>
      </c>
      <c r="R877" s="36">
        <f t="shared" si="199"/>
        <v>1.0333449580195327E-2</v>
      </c>
      <c r="S877" s="36">
        <f t="shared" si="200"/>
        <v>-8.433277433010063E-3</v>
      </c>
      <c r="T877" s="36">
        <f t="shared" si="201"/>
        <v>-6.0976765647235628E-2</v>
      </c>
      <c r="U877" s="36">
        <f t="shared" si="202"/>
        <v>-1.7304998833124422E-2</v>
      </c>
      <c r="V877" s="36">
        <f t="shared" si="203"/>
        <v>-2.4423828193463362E-2</v>
      </c>
      <c r="W877" s="36">
        <f t="shared" si="204"/>
        <v>-6.5939272153377306E-3</v>
      </c>
      <c r="X877" s="36">
        <f t="shared" si="205"/>
        <v>-1.434544824280647E-2</v>
      </c>
      <c r="Y877" s="36">
        <f t="shared" si="206"/>
        <v>-4.0458876220852466E-2</v>
      </c>
      <c r="Z877" s="36">
        <f t="shared" si="207"/>
        <v>-4.0150483721309679E-2</v>
      </c>
      <c r="AA877" s="46">
        <f t="shared" si="208"/>
        <v>-4.9736506839314021E-2</v>
      </c>
      <c r="AB877" s="41">
        <f t="shared" si="195"/>
        <v>950263.49316068599</v>
      </c>
      <c r="AC877" s="41">
        <f t="shared" si="196"/>
        <v>-49736.50683931401</v>
      </c>
      <c r="AD877" s="98">
        <v>8490.5722668749513</v>
      </c>
      <c r="AE877">
        <f t="shared" si="209"/>
        <v>984598.13960165088</v>
      </c>
    </row>
    <row r="878" spans="2:31">
      <c r="B878" s="112">
        <v>44729</v>
      </c>
      <c r="C878">
        <v>81.063377000000003</v>
      </c>
      <c r="D878">
        <v>163.566452</v>
      </c>
      <c r="E878">
        <v>38.393219000000002</v>
      </c>
      <c r="F878">
        <v>41.059063000000002</v>
      </c>
      <c r="G878">
        <v>54.310375000000001</v>
      </c>
      <c r="H878">
        <v>107.17029599999999</v>
      </c>
      <c r="I878">
        <v>225.06654399999999</v>
      </c>
      <c r="J878">
        <v>81.703339</v>
      </c>
      <c r="K878">
        <v>440.85977200000002</v>
      </c>
      <c r="L878">
        <v>130.26469399999999</v>
      </c>
      <c r="M878">
        <v>314.17923000000002</v>
      </c>
      <c r="O878" s="33">
        <v>873</v>
      </c>
      <c r="P878" s="36">
        <f t="shared" si="197"/>
        <v>-5.9394453399458071E-2</v>
      </c>
      <c r="Q878" s="36">
        <f t="shared" si="198"/>
        <v>1.7683224224661599E-2</v>
      </c>
      <c r="R878" s="36">
        <f t="shared" si="199"/>
        <v>-1.9505875952356675E-2</v>
      </c>
      <c r="S878" s="36">
        <f t="shared" si="200"/>
        <v>6.8653963455021739E-4</v>
      </c>
      <c r="T878" s="36">
        <f t="shared" si="201"/>
        <v>-8.6671690457993129E-3</v>
      </c>
      <c r="U878" s="36">
        <f t="shared" si="202"/>
        <v>-3.5327182812104532E-3</v>
      </c>
      <c r="V878" s="36">
        <f t="shared" si="203"/>
        <v>8.4617590118962523E-3</v>
      </c>
      <c r="W878" s="36">
        <f t="shared" si="204"/>
        <v>-9.0518898628185619E-3</v>
      </c>
      <c r="X878" s="36">
        <f t="shared" si="205"/>
        <v>-8.8751568114266086E-3</v>
      </c>
      <c r="Y878" s="36">
        <f t="shared" si="206"/>
        <v>1.1467361082080248E-2</v>
      </c>
      <c r="Z878" s="36">
        <f t="shared" si="207"/>
        <v>1.6086896726508055E-2</v>
      </c>
      <c r="AA878" s="46">
        <f t="shared" si="208"/>
        <v>-3.4959869363143416E-2</v>
      </c>
      <c r="AB878" s="41">
        <f t="shared" si="195"/>
        <v>965040.13063685654</v>
      </c>
      <c r="AC878" s="41">
        <f t="shared" si="196"/>
        <v>-34959.869363143458</v>
      </c>
      <c r="AD878" s="98">
        <v>8500.5133543681586</v>
      </c>
      <c r="AE878">
        <f t="shared" si="209"/>
        <v>949638.27023850742</v>
      </c>
    </row>
    <row r="879" spans="2:31">
      <c r="B879" s="112">
        <v>44733</v>
      </c>
      <c r="C879">
        <v>86.108672999999996</v>
      </c>
      <c r="D879">
        <v>156.883545</v>
      </c>
      <c r="E879">
        <v>39.652541999999997</v>
      </c>
      <c r="F879">
        <v>41.669502000000001</v>
      </c>
      <c r="G879">
        <v>54.860329</v>
      </c>
      <c r="H879">
        <v>109.82514999999999</v>
      </c>
      <c r="I879">
        <v>235.244461</v>
      </c>
      <c r="J879">
        <v>82.954093999999998</v>
      </c>
      <c r="K879">
        <v>468.41961700000002</v>
      </c>
      <c r="L879">
        <v>134.53222700000001</v>
      </c>
      <c r="M879">
        <v>320.55587800000001</v>
      </c>
      <c r="O879" s="33">
        <v>874</v>
      </c>
      <c r="P879" s="36">
        <f t="shared" si="197"/>
        <v>6.0378857237120054E-2</v>
      </c>
      <c r="Q879" s="36">
        <f t="shared" si="198"/>
        <v>-4.1715563493918008E-2</v>
      </c>
      <c r="R879" s="36">
        <f t="shared" si="199"/>
        <v>3.2274201538410374E-2</v>
      </c>
      <c r="S879" s="36">
        <f t="shared" si="200"/>
        <v>1.4757903251659762E-2</v>
      </c>
      <c r="T879" s="36">
        <f t="shared" si="201"/>
        <v>1.0075205746299328E-2</v>
      </c>
      <c r="U879" s="36">
        <f t="shared" si="202"/>
        <v>2.4470434982092604E-2</v>
      </c>
      <c r="V879" s="36">
        <f t="shared" si="203"/>
        <v>4.422912343378637E-2</v>
      </c>
      <c r="W879" s="36">
        <f t="shared" si="204"/>
        <v>1.5192500387797616E-2</v>
      </c>
      <c r="X879" s="36">
        <f t="shared" si="205"/>
        <v>6.0637664160559185E-2</v>
      </c>
      <c r="Y879" s="36">
        <f t="shared" si="206"/>
        <v>3.2235288198875035E-2</v>
      </c>
      <c r="Z879" s="36">
        <f t="shared" si="207"/>
        <v>2.0092988253600001E-2</v>
      </c>
      <c r="AA879" s="46">
        <f t="shared" si="208"/>
        <v>5.8153282193682779E-2</v>
      </c>
      <c r="AB879" s="41">
        <f t="shared" si="195"/>
        <v>1058153.2821936829</v>
      </c>
      <c r="AC879" s="41">
        <f t="shared" si="196"/>
        <v>58153.282193682855</v>
      </c>
      <c r="AD879" s="98">
        <v>8508.7528189887526</v>
      </c>
      <c r="AE879">
        <f t="shared" si="209"/>
        <v>1007791.5524321903</v>
      </c>
    </row>
    <row r="880" spans="2:31">
      <c r="B880" s="112">
        <v>44734</v>
      </c>
      <c r="C880">
        <v>82.701233000000002</v>
      </c>
      <c r="D880">
        <v>155.68483000000001</v>
      </c>
      <c r="E880">
        <v>39.172176</v>
      </c>
      <c r="F880">
        <v>41.669502000000001</v>
      </c>
      <c r="G880">
        <v>53.943741000000003</v>
      </c>
      <c r="H880">
        <v>109.20884700000001</v>
      </c>
      <c r="I880">
        <v>240.16184999999999</v>
      </c>
      <c r="J880">
        <v>83.602974000000003</v>
      </c>
      <c r="K880">
        <v>477.54769900000002</v>
      </c>
      <c r="L880">
        <v>134.01736500000001</v>
      </c>
      <c r="M880">
        <v>309.51608299999998</v>
      </c>
      <c r="O880" s="33">
        <v>875</v>
      </c>
      <c r="P880" s="36">
        <f t="shared" si="197"/>
        <v>-4.0375626838639586E-2</v>
      </c>
      <c r="Q880" s="36">
        <f t="shared" si="198"/>
        <v>-7.6701353858470312E-3</v>
      </c>
      <c r="R880" s="36">
        <f t="shared" si="199"/>
        <v>-1.2188358143170286E-2</v>
      </c>
      <c r="S880" s="36">
        <f t="shared" si="200"/>
        <v>0</v>
      </c>
      <c r="T880" s="36">
        <f t="shared" si="201"/>
        <v>-1.6848812429601925E-2</v>
      </c>
      <c r="U880" s="36">
        <f t="shared" si="202"/>
        <v>-5.6274791574893526E-3</v>
      </c>
      <c r="V880" s="36">
        <f t="shared" si="203"/>
        <v>2.068783802977139E-2</v>
      </c>
      <c r="W880" s="36">
        <f t="shared" si="204"/>
        <v>7.7917231689034402E-3</v>
      </c>
      <c r="X880" s="36">
        <f t="shared" si="205"/>
        <v>1.9299536407875937E-2</v>
      </c>
      <c r="Y880" s="36">
        <f t="shared" si="206"/>
        <v>-3.8343951817789994E-3</v>
      </c>
      <c r="Z880" s="36">
        <f t="shared" si="207"/>
        <v>-3.5046552264672827E-2</v>
      </c>
      <c r="AA880" s="46">
        <f t="shared" si="208"/>
        <v>1.4898340687584921E-2</v>
      </c>
      <c r="AB880" s="41">
        <f t="shared" si="195"/>
        <v>1014898.3406875849</v>
      </c>
      <c r="AC880" s="41">
        <f t="shared" si="196"/>
        <v>14898.340687584947</v>
      </c>
      <c r="AD880" s="98">
        <v>8563.8605580250733</v>
      </c>
      <c r="AE880">
        <f t="shared" si="209"/>
        <v>1022689.8931197752</v>
      </c>
    </row>
    <row r="881" spans="2:31">
      <c r="B881" s="112">
        <v>44735</v>
      </c>
      <c r="C881">
        <v>80.206817999999998</v>
      </c>
      <c r="D881">
        <v>158.58174099999999</v>
      </c>
      <c r="E881">
        <v>40.123173000000001</v>
      </c>
      <c r="F881">
        <v>41.857326999999998</v>
      </c>
      <c r="G881">
        <v>53.403435000000002</v>
      </c>
      <c r="H881">
        <v>108.01416</v>
      </c>
      <c r="I881">
        <v>246.16566499999999</v>
      </c>
      <c r="J881">
        <v>85.869392000000005</v>
      </c>
      <c r="K881">
        <v>487.42669699999999</v>
      </c>
      <c r="L881">
        <v>136.908615</v>
      </c>
      <c r="M881">
        <v>289.63644399999998</v>
      </c>
      <c r="O881" s="33">
        <v>876</v>
      </c>
      <c r="P881" s="36">
        <f t="shared" si="197"/>
        <v>-3.0625987501323195E-2</v>
      </c>
      <c r="Q881" s="36">
        <f t="shared" si="198"/>
        <v>1.8436533333544031E-2</v>
      </c>
      <c r="R881" s="36">
        <f t="shared" si="199"/>
        <v>2.3987348849591864E-2</v>
      </c>
      <c r="S881" s="36">
        <f t="shared" si="200"/>
        <v>4.4973649504517913E-3</v>
      </c>
      <c r="T881" s="36">
        <f t="shared" si="201"/>
        <v>-1.0066600405330436E-2</v>
      </c>
      <c r="U881" s="36">
        <f t="shared" si="202"/>
        <v>-1.0999746871642874E-2</v>
      </c>
      <c r="V881" s="36">
        <f t="shared" si="203"/>
        <v>2.4691673182792511E-2</v>
      </c>
      <c r="W881" s="36">
        <f t="shared" si="204"/>
        <v>2.6748350568258278E-2</v>
      </c>
      <c r="X881" s="36">
        <f t="shared" si="205"/>
        <v>2.0475865878218043E-2</v>
      </c>
      <c r="Y881" s="36">
        <f t="shared" si="206"/>
        <v>2.1344278352659573E-2</v>
      </c>
      <c r="Z881" s="36">
        <f t="shared" si="207"/>
        <v>-6.6383560097860228E-2</v>
      </c>
      <c r="AA881" s="46">
        <f t="shared" si="208"/>
        <v>4.3923507144772708E-2</v>
      </c>
      <c r="AB881" s="41">
        <f t="shared" si="195"/>
        <v>1043923.5071447727</v>
      </c>
      <c r="AC881" s="41">
        <f t="shared" si="196"/>
        <v>43923.50714477268</v>
      </c>
      <c r="AD881" s="98">
        <v>8634.2533033221262</v>
      </c>
      <c r="AE881">
        <f t="shared" si="209"/>
        <v>1066613.4002645479</v>
      </c>
    </row>
    <row r="882" spans="2:31">
      <c r="B882" s="112">
        <v>44736</v>
      </c>
      <c r="C882">
        <v>81.797591999999995</v>
      </c>
      <c r="D882">
        <v>169.97966</v>
      </c>
      <c r="E882">
        <v>40.155620999999996</v>
      </c>
      <c r="F882">
        <v>43.435074</v>
      </c>
      <c r="G882">
        <v>56.490893999999997</v>
      </c>
      <c r="H882">
        <v>111.2379</v>
      </c>
      <c r="I882">
        <v>249.348648</v>
      </c>
      <c r="J882">
        <v>87.392853000000002</v>
      </c>
      <c r="K882">
        <v>483.36004600000001</v>
      </c>
      <c r="L882">
        <v>140.26521299999999</v>
      </c>
      <c r="M882">
        <v>302.64282200000002</v>
      </c>
      <c r="O882" s="33">
        <v>877</v>
      </c>
      <c r="P882" s="36">
        <f t="shared" si="197"/>
        <v>1.9639281794651867E-2</v>
      </c>
      <c r="Q882" s="36">
        <f t="shared" si="198"/>
        <v>6.9408606363333528E-2</v>
      </c>
      <c r="R882" s="36">
        <f t="shared" si="199"/>
        <v>8.0838289043099235E-4</v>
      </c>
      <c r="S882" s="36">
        <f t="shared" si="200"/>
        <v>3.7000412136126211E-2</v>
      </c>
      <c r="T882" s="36">
        <f t="shared" si="201"/>
        <v>5.6204387281794159E-2</v>
      </c>
      <c r="U882" s="36">
        <f t="shared" si="202"/>
        <v>2.940882144514783E-2</v>
      </c>
      <c r="V882" s="36">
        <f t="shared" si="203"/>
        <v>1.2847365643835526E-2</v>
      </c>
      <c r="W882" s="36">
        <f t="shared" si="204"/>
        <v>1.7586061673632844E-2</v>
      </c>
      <c r="X882" s="36">
        <f t="shared" si="205"/>
        <v>-8.3781011982069185E-3</v>
      </c>
      <c r="Y882" s="36">
        <f t="shared" si="206"/>
        <v>2.4221349648722957E-2</v>
      </c>
      <c r="Z882" s="36">
        <f t="shared" si="207"/>
        <v>4.3926809755908541E-2</v>
      </c>
      <c r="AA882" s="46">
        <f t="shared" si="208"/>
        <v>1.3466749342339233E-2</v>
      </c>
      <c r="AB882" s="41">
        <f t="shared" si="195"/>
        <v>1013466.7493423392</v>
      </c>
      <c r="AC882" s="41">
        <f t="shared" si="196"/>
        <v>13466.74934233923</v>
      </c>
      <c r="AD882" s="98">
        <v>8652.4156260610325</v>
      </c>
      <c r="AE882">
        <f t="shared" si="209"/>
        <v>1080080.1496068873</v>
      </c>
    </row>
    <row r="883" spans="2:31">
      <c r="B883" s="112">
        <v>44739</v>
      </c>
      <c r="C883">
        <v>83.802520999999999</v>
      </c>
      <c r="D883">
        <v>169.31036399999999</v>
      </c>
      <c r="E883">
        <v>40.285457999999998</v>
      </c>
      <c r="F883">
        <v>43.200291</v>
      </c>
      <c r="G883">
        <v>55.545361</v>
      </c>
      <c r="H883">
        <v>110.346626</v>
      </c>
      <c r="I883">
        <v>247.13769500000001</v>
      </c>
      <c r="J883">
        <v>87.985313000000005</v>
      </c>
      <c r="K883">
        <v>493.13174400000003</v>
      </c>
      <c r="L883">
        <v>140.26521299999999</v>
      </c>
      <c r="M883">
        <v>306.984802</v>
      </c>
      <c r="O883" s="33">
        <v>878</v>
      </c>
      <c r="P883" s="36">
        <f t="shared" si="197"/>
        <v>2.4215285045163092E-2</v>
      </c>
      <c r="Q883" s="36">
        <f t="shared" si="198"/>
        <v>-3.9452787927828463E-3</v>
      </c>
      <c r="R883" s="36">
        <f t="shared" si="199"/>
        <v>3.2281295667517082E-3</v>
      </c>
      <c r="S883" s="36">
        <f t="shared" si="200"/>
        <v>-5.4200400671209972E-3</v>
      </c>
      <c r="T883" s="36">
        <f t="shared" si="201"/>
        <v>-1.6879454774401368E-2</v>
      </c>
      <c r="U883" s="36">
        <f t="shared" si="202"/>
        <v>-8.0445942926371805E-3</v>
      </c>
      <c r="V883" s="36">
        <f t="shared" si="203"/>
        <v>-8.9064589448464588E-3</v>
      </c>
      <c r="W883" s="36">
        <f t="shared" si="204"/>
        <v>6.7563969594773218E-3</v>
      </c>
      <c r="X883" s="36">
        <f t="shared" si="205"/>
        <v>2.0014554746729366E-2</v>
      </c>
      <c r="Y883" s="36">
        <f t="shared" si="206"/>
        <v>0</v>
      </c>
      <c r="Z883" s="36">
        <f t="shared" si="207"/>
        <v>1.4244936584398543E-2</v>
      </c>
      <c r="AA883" s="46">
        <f t="shared" si="208"/>
        <v>-2.0503784748566921E-2</v>
      </c>
      <c r="AB883" s="41">
        <f t="shared" si="195"/>
        <v>979496.21525143308</v>
      </c>
      <c r="AC883" s="41">
        <f t="shared" si="196"/>
        <v>-20503.784748566919</v>
      </c>
      <c r="AD883" s="98">
        <v>8652.7801262409193</v>
      </c>
      <c r="AE883">
        <f t="shared" si="209"/>
        <v>1059576.3648583204</v>
      </c>
    </row>
    <row r="884" spans="2:31">
      <c r="B884" s="112">
        <v>44740</v>
      </c>
      <c r="C884">
        <v>86.127502000000007</v>
      </c>
      <c r="D884">
        <v>160.50968900000001</v>
      </c>
      <c r="E884">
        <v>39.717457000000003</v>
      </c>
      <c r="F884">
        <v>42.571067999999997</v>
      </c>
      <c r="G884">
        <v>55.313797000000001</v>
      </c>
      <c r="H884">
        <v>109.815659</v>
      </c>
      <c r="I884">
        <v>241.038589</v>
      </c>
      <c r="J884">
        <v>88.511948000000004</v>
      </c>
      <c r="K884">
        <v>495.842896</v>
      </c>
      <c r="L884">
        <v>136.08677700000001</v>
      </c>
      <c r="M884">
        <v>300.97811899999999</v>
      </c>
      <c r="O884" s="33">
        <v>879</v>
      </c>
      <c r="P884" s="36">
        <f t="shared" si="197"/>
        <v>2.7365689142358311E-2</v>
      </c>
      <c r="Q884" s="36">
        <f t="shared" si="198"/>
        <v>-5.337919569110855E-2</v>
      </c>
      <c r="R884" s="36">
        <f t="shared" si="199"/>
        <v>-1.4199746195169968E-2</v>
      </c>
      <c r="S884" s="36">
        <f t="shared" si="200"/>
        <v>-1.4672363722923869E-2</v>
      </c>
      <c r="T884" s="36">
        <f t="shared" si="201"/>
        <v>-4.1776311666153363E-3</v>
      </c>
      <c r="U884" s="36">
        <f t="shared" si="202"/>
        <v>-4.8234240431365523E-3</v>
      </c>
      <c r="V884" s="36">
        <f t="shared" si="203"/>
        <v>-2.4988609930418872E-2</v>
      </c>
      <c r="W884" s="36">
        <f t="shared" si="204"/>
        <v>5.9676457292006137E-3</v>
      </c>
      <c r="X884" s="36">
        <f t="shared" si="205"/>
        <v>5.4827670638720382E-3</v>
      </c>
      <c r="Y884" s="36">
        <f t="shared" si="206"/>
        <v>-3.0242260673681919E-2</v>
      </c>
      <c r="Z884" s="36">
        <f t="shared" si="207"/>
        <v>-1.9760673721442624E-2</v>
      </c>
      <c r="AA884" s="46">
        <f t="shared" si="208"/>
        <v>6.4433945107563347E-3</v>
      </c>
      <c r="AB884" s="41">
        <f t="shared" si="195"/>
        <v>1006443.3945107564</v>
      </c>
      <c r="AC884" s="41">
        <f t="shared" si="196"/>
        <v>6443.3945107563632</v>
      </c>
      <c r="AD884" s="98">
        <v>8666.6787805714412</v>
      </c>
      <c r="AE884">
        <f t="shared" si="209"/>
        <v>1066019.7593690767</v>
      </c>
    </row>
    <row r="885" spans="2:31">
      <c r="B885" s="112">
        <v>44741</v>
      </c>
      <c r="C885">
        <v>82.945969000000005</v>
      </c>
      <c r="D885">
        <v>163.76625100000001</v>
      </c>
      <c r="E885">
        <v>39.571399999999997</v>
      </c>
      <c r="F885">
        <v>42.787075000000002</v>
      </c>
      <c r="G885">
        <v>54.348972000000003</v>
      </c>
      <c r="H885">
        <v>109.322632</v>
      </c>
      <c r="I885">
        <v>241.25778199999999</v>
      </c>
      <c r="J885">
        <v>89.076201999999995</v>
      </c>
      <c r="K885">
        <v>502.93279999999999</v>
      </c>
      <c r="L885">
        <v>137.859161</v>
      </c>
      <c r="M885">
        <v>293.76705900000002</v>
      </c>
      <c r="O885" s="33">
        <v>880</v>
      </c>
      <c r="P885" s="36">
        <f t="shared" si="197"/>
        <v>-3.7639359793944373E-2</v>
      </c>
      <c r="Q885" s="36">
        <f t="shared" si="198"/>
        <v>2.0085803989950749E-2</v>
      </c>
      <c r="R885" s="36">
        <f t="shared" si="199"/>
        <v>-3.6841788551630022E-3</v>
      </c>
      <c r="S885" s="36">
        <f t="shared" si="200"/>
        <v>5.0612033839298968E-3</v>
      </c>
      <c r="T885" s="36">
        <f t="shared" si="201"/>
        <v>-1.7596672135889228E-2</v>
      </c>
      <c r="U885" s="36">
        <f t="shared" si="202"/>
        <v>-4.4996958735096116E-3</v>
      </c>
      <c r="V885" s="36">
        <f t="shared" si="203"/>
        <v>9.0895568895514719E-4</v>
      </c>
      <c r="W885" s="36">
        <f t="shared" si="204"/>
        <v>6.3546570961159994E-3</v>
      </c>
      <c r="X885" s="36">
        <f t="shared" si="205"/>
        <v>1.4197428149012103E-2</v>
      </c>
      <c r="Y885" s="36">
        <f t="shared" si="206"/>
        <v>1.2939843119906105E-2</v>
      </c>
      <c r="Z885" s="36">
        <f t="shared" si="207"/>
        <v>-2.4250430790678085E-2</v>
      </c>
      <c r="AA885" s="46">
        <f t="shared" si="208"/>
        <v>-1.2042048429118799E-2</v>
      </c>
      <c r="AB885" s="41">
        <f t="shared" si="195"/>
        <v>987957.95157088118</v>
      </c>
      <c r="AC885" s="41">
        <f t="shared" si="196"/>
        <v>-12042.048429118819</v>
      </c>
      <c r="AD885" s="98">
        <v>8740.3990602060221</v>
      </c>
      <c r="AE885">
        <f t="shared" si="209"/>
        <v>1053977.7109399578</v>
      </c>
    </row>
    <row r="886" spans="2:31">
      <c r="B886" s="112">
        <v>44742</v>
      </c>
      <c r="C886">
        <v>80.611571999999995</v>
      </c>
      <c r="D886">
        <v>161.07908599999999</v>
      </c>
      <c r="E886">
        <v>39.461052000000002</v>
      </c>
      <c r="F886">
        <v>43.040638000000001</v>
      </c>
      <c r="G886">
        <v>53.625346999999998</v>
      </c>
      <c r="H886">
        <v>106.77207199999999</v>
      </c>
      <c r="I886">
        <v>243.57354699999999</v>
      </c>
      <c r="J886">
        <v>89.433539999999994</v>
      </c>
      <c r="K886">
        <v>500.90429699999999</v>
      </c>
      <c r="L886">
        <v>135.373886</v>
      </c>
      <c r="M886">
        <v>292.61407500000001</v>
      </c>
      <c r="O886" s="33">
        <v>881</v>
      </c>
      <c r="P886" s="36">
        <f t="shared" si="197"/>
        <v>-2.8547207508240944E-2</v>
      </c>
      <c r="Q886" s="36">
        <f t="shared" si="198"/>
        <v>-1.6544650571217907E-2</v>
      </c>
      <c r="R886" s="36">
        <f t="shared" si="199"/>
        <v>-2.7924749622351666E-3</v>
      </c>
      <c r="S886" s="36">
        <f t="shared" si="200"/>
        <v>5.9086681642432463E-3</v>
      </c>
      <c r="T886" s="36">
        <f t="shared" si="201"/>
        <v>-1.3403850855199972E-2</v>
      </c>
      <c r="U886" s="36">
        <f t="shared" si="202"/>
        <v>-2.3607042674728199E-2</v>
      </c>
      <c r="V886" s="36">
        <f t="shared" si="203"/>
        <v>9.5529412915176613E-3</v>
      </c>
      <c r="W886" s="36">
        <f t="shared" si="204"/>
        <v>4.0035739595917254E-3</v>
      </c>
      <c r="X886" s="36">
        <f t="shared" si="205"/>
        <v>-4.0415038797639849E-3</v>
      </c>
      <c r="Y886" s="36">
        <f t="shared" si="206"/>
        <v>-1.8192115260996497E-2</v>
      </c>
      <c r="Z886" s="36">
        <f t="shared" si="207"/>
        <v>-3.9325463219972295E-3</v>
      </c>
      <c r="AA886" s="46">
        <f t="shared" si="208"/>
        <v>-2.2008455545393976E-2</v>
      </c>
      <c r="AB886" s="41">
        <f t="shared" si="195"/>
        <v>977991.54445460602</v>
      </c>
      <c r="AC886" s="41">
        <f t="shared" si="196"/>
        <v>-22008.455545393983</v>
      </c>
      <c r="AD886" s="98">
        <v>8822.9124339058762</v>
      </c>
      <c r="AE886">
        <f t="shared" si="209"/>
        <v>1031969.2553945638</v>
      </c>
    </row>
    <row r="887" spans="2:31">
      <c r="B887" s="112">
        <v>44743</v>
      </c>
      <c r="C887">
        <v>82.409424000000001</v>
      </c>
      <c r="D887">
        <v>159.86038199999999</v>
      </c>
      <c r="E887">
        <v>39.801848999999997</v>
      </c>
      <c r="F887">
        <v>43.472641000000003</v>
      </c>
      <c r="G887">
        <v>52.824531999999998</v>
      </c>
      <c r="H887">
        <v>108.137428</v>
      </c>
      <c r="I887">
        <v>246.25143399999999</v>
      </c>
      <c r="J887">
        <v>91.446044999999998</v>
      </c>
      <c r="K887">
        <v>504.58093300000002</v>
      </c>
      <c r="L887">
        <v>137.56210300000001</v>
      </c>
      <c r="M887">
        <v>294.72457900000001</v>
      </c>
      <c r="O887" s="33">
        <v>882</v>
      </c>
      <c r="P887" s="36">
        <f t="shared" si="197"/>
        <v>2.2057586899907607E-2</v>
      </c>
      <c r="Q887" s="36">
        <f t="shared" si="198"/>
        <v>-7.594639982089515E-3</v>
      </c>
      <c r="R887" s="36">
        <f t="shared" si="199"/>
        <v>8.5992083498491727E-3</v>
      </c>
      <c r="S887" s="36">
        <f t="shared" si="200"/>
        <v>9.9870585348439643E-3</v>
      </c>
      <c r="T887" s="36">
        <f t="shared" si="201"/>
        <v>-1.5046144068393004E-2</v>
      </c>
      <c r="U887" s="36">
        <f t="shared" si="202"/>
        <v>1.2706505485133969E-2</v>
      </c>
      <c r="V887" s="36">
        <f t="shared" si="203"/>
        <v>1.0934165400310685E-2</v>
      </c>
      <c r="W887" s="36">
        <f t="shared" si="204"/>
        <v>2.225334661847455E-2</v>
      </c>
      <c r="X887" s="36">
        <f t="shared" si="205"/>
        <v>7.3131902422268451E-3</v>
      </c>
      <c r="Y887" s="36">
        <f t="shared" si="206"/>
        <v>1.6034997027829328E-2</v>
      </c>
      <c r="Z887" s="36">
        <f t="shared" si="207"/>
        <v>7.1866990852421583E-3</v>
      </c>
      <c r="AA887" s="46">
        <f t="shared" si="208"/>
        <v>1.1945033503444821E-4</v>
      </c>
      <c r="AB887" s="41">
        <f t="shared" si="195"/>
        <v>1000119.4503350344</v>
      </c>
      <c r="AC887" s="41">
        <f t="shared" si="196"/>
        <v>119.45033503440209</v>
      </c>
      <c r="AD887" s="98">
        <v>8873.6420197568368</v>
      </c>
      <c r="AE887">
        <f t="shared" si="209"/>
        <v>1032088.7057295982</v>
      </c>
    </row>
    <row r="888" spans="2:31">
      <c r="B888" s="112">
        <v>44747</v>
      </c>
      <c r="C888">
        <v>79.830292</v>
      </c>
      <c r="D888">
        <v>168.01173399999999</v>
      </c>
      <c r="E888">
        <v>40.327648000000003</v>
      </c>
      <c r="F888">
        <v>43.05003</v>
      </c>
      <c r="G888">
        <v>52.274582000000002</v>
      </c>
      <c r="H888">
        <v>107.72611999999999</v>
      </c>
      <c r="I888">
        <v>243.90707399999999</v>
      </c>
      <c r="J888">
        <v>87.167152000000002</v>
      </c>
      <c r="K888">
        <v>492.72216800000001</v>
      </c>
      <c r="L888">
        <v>140.166214</v>
      </c>
      <c r="M888">
        <v>285.44207799999998</v>
      </c>
      <c r="O888" s="33">
        <v>883</v>
      </c>
      <c r="P888" s="36">
        <f t="shared" si="197"/>
        <v>-3.1796767884052161E-2</v>
      </c>
      <c r="Q888" s="36">
        <f t="shared" si="198"/>
        <v>4.9733000416379111E-2</v>
      </c>
      <c r="R888" s="36">
        <f t="shared" si="199"/>
        <v>1.3123919817619623E-2</v>
      </c>
      <c r="S888" s="36">
        <f t="shared" si="200"/>
        <v>-9.7688699609729777E-3</v>
      </c>
      <c r="T888" s="36">
        <f t="shared" si="201"/>
        <v>-1.0465454912674661E-2</v>
      </c>
      <c r="U888" s="36">
        <f t="shared" si="202"/>
        <v>-3.8108193956204678E-3</v>
      </c>
      <c r="V888" s="36">
        <f t="shared" si="203"/>
        <v>-9.5657948941838232E-3</v>
      </c>
      <c r="W888" s="36">
        <f t="shared" si="204"/>
        <v>-4.792156352634467E-2</v>
      </c>
      <c r="X888" s="36">
        <f t="shared" si="205"/>
        <v>-2.3782787693543535E-2</v>
      </c>
      <c r="Y888" s="36">
        <f t="shared" si="206"/>
        <v>1.8753487929385138E-2</v>
      </c>
      <c r="Z888" s="36">
        <f t="shared" si="207"/>
        <v>-3.2002160372985998E-2</v>
      </c>
      <c r="AA888" s="46">
        <f t="shared" si="208"/>
        <v>3.9623893686035541E-3</v>
      </c>
      <c r="AB888" s="41">
        <f t="shared" si="195"/>
        <v>1003962.3893686036</v>
      </c>
      <c r="AC888" s="41">
        <f t="shared" si="196"/>
        <v>3962.3893686035881</v>
      </c>
      <c r="AD888" s="98">
        <v>8883.4339637331432</v>
      </c>
      <c r="AE888">
        <f t="shared" si="209"/>
        <v>1036051.0950982018</v>
      </c>
    </row>
    <row r="889" spans="2:31">
      <c r="B889" s="112">
        <v>44748</v>
      </c>
      <c r="C889">
        <v>78.390136999999996</v>
      </c>
      <c r="D889">
        <v>169.59007299999999</v>
      </c>
      <c r="E889">
        <v>40.613266000000003</v>
      </c>
      <c r="F889">
        <v>43.369335</v>
      </c>
      <c r="G889">
        <v>53.046444000000001</v>
      </c>
      <c r="H889">
        <v>107.027832</v>
      </c>
      <c r="I889">
        <v>246.08943199999999</v>
      </c>
      <c r="J889">
        <v>87.552718999999996</v>
      </c>
      <c r="K889">
        <v>502.52310199999999</v>
      </c>
      <c r="L889">
        <v>141.512833</v>
      </c>
      <c r="M889">
        <v>282.520599</v>
      </c>
      <c r="O889" s="33">
        <v>884</v>
      </c>
      <c r="P889" s="36">
        <f t="shared" si="197"/>
        <v>-1.8204915552784473E-2</v>
      </c>
      <c r="Q889" s="36">
        <f t="shared" si="198"/>
        <v>9.3503676028360745E-3</v>
      </c>
      <c r="R889" s="36">
        <f t="shared" si="199"/>
        <v>7.0574736900691224E-3</v>
      </c>
      <c r="S889" s="36">
        <f t="shared" si="200"/>
        <v>7.3896968124946361E-3</v>
      </c>
      <c r="T889" s="36">
        <f t="shared" si="201"/>
        <v>1.4657582601925666E-2</v>
      </c>
      <c r="U889" s="36">
        <f t="shared" si="202"/>
        <v>-6.5031675035312391E-3</v>
      </c>
      <c r="V889" s="36">
        <f t="shared" si="203"/>
        <v>8.9077060901288103E-3</v>
      </c>
      <c r="W889" s="36">
        <f t="shared" si="204"/>
        <v>4.4135520897406718E-3</v>
      </c>
      <c r="X889" s="36">
        <f t="shared" si="205"/>
        <v>1.9696151571752859E-2</v>
      </c>
      <c r="Y889" s="36">
        <f t="shared" si="206"/>
        <v>9.5614442994999636E-3</v>
      </c>
      <c r="Z889" s="36">
        <f t="shared" si="207"/>
        <v>-1.0287664611581471E-2</v>
      </c>
      <c r="AA889" s="46">
        <f t="shared" si="208"/>
        <v>1.2817541762235759E-2</v>
      </c>
      <c r="AB889" s="41">
        <f t="shared" si="195"/>
        <v>1012817.5417622358</v>
      </c>
      <c r="AC889" s="41">
        <f t="shared" si="196"/>
        <v>12817.541762235807</v>
      </c>
      <c r="AD889" s="98">
        <v>8947.7645793316187</v>
      </c>
      <c r="AE889">
        <f t="shared" si="209"/>
        <v>1048868.6368604377</v>
      </c>
    </row>
    <row r="890" spans="2:31">
      <c r="B890" s="112">
        <v>44749</v>
      </c>
      <c r="C890">
        <v>80.893958999999995</v>
      </c>
      <c r="D890">
        <v>172.007507</v>
      </c>
      <c r="E890">
        <v>40.674937999999997</v>
      </c>
      <c r="F890">
        <v>43.322384</v>
      </c>
      <c r="G890">
        <v>54.377918000000001</v>
      </c>
      <c r="H890">
        <v>109.734863</v>
      </c>
      <c r="I890">
        <v>245.08879099999999</v>
      </c>
      <c r="J890">
        <v>86.800392000000002</v>
      </c>
      <c r="K890">
        <v>501.63571200000001</v>
      </c>
      <c r="L890">
        <v>144.90905799999999</v>
      </c>
      <c r="M890">
        <v>297.01104700000002</v>
      </c>
      <c r="O890" s="33">
        <v>885</v>
      </c>
      <c r="P890" s="36">
        <f t="shared" si="197"/>
        <v>3.144103297021536E-2</v>
      </c>
      <c r="Q890" s="36">
        <f t="shared" si="198"/>
        <v>1.4153931404734692E-2</v>
      </c>
      <c r="R890" s="36">
        <f t="shared" si="199"/>
        <v>1.5173668207212286E-3</v>
      </c>
      <c r="S890" s="36">
        <f t="shared" si="200"/>
        <v>-1.0831716138996195E-3</v>
      </c>
      <c r="T890" s="36">
        <f t="shared" si="201"/>
        <v>2.4790320626209585E-2</v>
      </c>
      <c r="U890" s="36">
        <f t="shared" si="202"/>
        <v>2.4978207103699426E-2</v>
      </c>
      <c r="V890" s="36">
        <f t="shared" si="203"/>
        <v>-4.0744574472717232E-3</v>
      </c>
      <c r="W890" s="36">
        <f t="shared" si="204"/>
        <v>-8.6299770035978794E-3</v>
      </c>
      <c r="X890" s="36">
        <f t="shared" si="205"/>
        <v>-1.7674300491735753E-3</v>
      </c>
      <c r="Y890" s="36">
        <f t="shared" si="206"/>
        <v>2.371595389965862E-2</v>
      </c>
      <c r="Z890" s="36">
        <f t="shared" si="207"/>
        <v>5.0017868654814092E-2</v>
      </c>
      <c r="AA890" s="46">
        <f t="shared" si="208"/>
        <v>-4.7645162294671778E-4</v>
      </c>
      <c r="AB890" s="41">
        <f t="shared" si="195"/>
        <v>999523.54837705335</v>
      </c>
      <c r="AC890" s="41">
        <f t="shared" si="196"/>
        <v>-476.45162294665352</v>
      </c>
      <c r="AD890" s="98">
        <v>9052.5806056479923</v>
      </c>
      <c r="AE890">
        <f t="shared" si="209"/>
        <v>1048392.185237491</v>
      </c>
    </row>
    <row r="891" spans="2:31">
      <c r="B891" s="112">
        <v>44750</v>
      </c>
      <c r="C891">
        <v>81.025734</v>
      </c>
      <c r="D891">
        <v>170.69889800000001</v>
      </c>
      <c r="E891">
        <v>40.700896999999998</v>
      </c>
      <c r="F891">
        <v>43.322384</v>
      </c>
      <c r="G891">
        <v>53.490268999999998</v>
      </c>
      <c r="H891">
        <v>109.390511</v>
      </c>
      <c r="I891">
        <v>243.02079800000001</v>
      </c>
      <c r="J891">
        <v>86.490059000000002</v>
      </c>
      <c r="K891">
        <v>505.78045700000001</v>
      </c>
      <c r="L891">
        <v>145.59225499999999</v>
      </c>
      <c r="M891">
        <v>297.66570999999999</v>
      </c>
      <c r="O891" s="33">
        <v>886</v>
      </c>
      <c r="P891" s="36">
        <f t="shared" si="197"/>
        <v>1.6276590777917488E-3</v>
      </c>
      <c r="Q891" s="36">
        <f t="shared" si="198"/>
        <v>-7.6369472006607214E-3</v>
      </c>
      <c r="R891" s="36">
        <f t="shared" si="199"/>
        <v>6.3800269159862573E-4</v>
      </c>
      <c r="S891" s="36">
        <f t="shared" si="200"/>
        <v>0</v>
      </c>
      <c r="T891" s="36">
        <f t="shared" si="201"/>
        <v>-1.6458402828891199E-2</v>
      </c>
      <c r="U891" s="36">
        <f t="shared" si="202"/>
        <v>-3.1429704116930925E-3</v>
      </c>
      <c r="V891" s="36">
        <f t="shared" si="203"/>
        <v>-8.4735289787396494E-3</v>
      </c>
      <c r="W891" s="36">
        <f t="shared" si="204"/>
        <v>-3.5816553071639913E-3</v>
      </c>
      <c r="X891" s="36">
        <f t="shared" si="205"/>
        <v>8.2285127312705236E-3</v>
      </c>
      <c r="Y891" s="36">
        <f t="shared" si="206"/>
        <v>4.7035812162999849E-3</v>
      </c>
      <c r="Z891" s="36">
        <f t="shared" si="207"/>
        <v>2.2017449202789531E-3</v>
      </c>
      <c r="AA891" s="46">
        <f t="shared" si="208"/>
        <v>-1.9732181104072502E-2</v>
      </c>
      <c r="AB891" s="41">
        <f t="shared" si="195"/>
        <v>980267.81889592751</v>
      </c>
      <c r="AC891" s="41">
        <f t="shared" si="196"/>
        <v>-19732.181104072486</v>
      </c>
      <c r="AD891" s="98">
        <v>9096.35592796118</v>
      </c>
      <c r="AE891">
        <f t="shared" si="209"/>
        <v>1028660.0041334186</v>
      </c>
    </row>
    <row r="892" spans="2:31">
      <c r="B892" s="112">
        <v>44753</v>
      </c>
      <c r="C892">
        <v>80.611571999999995</v>
      </c>
      <c r="D892">
        <v>162.707367</v>
      </c>
      <c r="E892">
        <v>40.717125000000003</v>
      </c>
      <c r="F892">
        <v>42.993687000000001</v>
      </c>
      <c r="G892">
        <v>52.959609999999998</v>
      </c>
      <c r="H892">
        <v>107.95568799999999</v>
      </c>
      <c r="I892">
        <v>245.860703</v>
      </c>
      <c r="J892">
        <v>87.392853000000002</v>
      </c>
      <c r="K892">
        <v>504.14209</v>
      </c>
      <c r="L892">
        <v>143.44360399999999</v>
      </c>
      <c r="M892">
        <v>291.57830799999999</v>
      </c>
      <c r="O892" s="33">
        <v>887</v>
      </c>
      <c r="P892" s="36">
        <f t="shared" si="197"/>
        <v>-5.1245955110779421E-3</v>
      </c>
      <c r="Q892" s="36">
        <f t="shared" si="198"/>
        <v>-4.7947881153491384E-2</v>
      </c>
      <c r="R892" s="36">
        <f t="shared" si="199"/>
        <v>3.9863410621554551E-4</v>
      </c>
      <c r="S892" s="36">
        <f t="shared" si="200"/>
        <v>-7.6161619743529644E-3</v>
      </c>
      <c r="T892" s="36">
        <f t="shared" si="201"/>
        <v>-9.9702019545927587E-3</v>
      </c>
      <c r="U892" s="36">
        <f t="shared" si="202"/>
        <v>-1.3203302846777742E-2</v>
      </c>
      <c r="V892" s="36">
        <f t="shared" si="203"/>
        <v>1.1618099430527057E-2</v>
      </c>
      <c r="W892" s="36">
        <f t="shared" si="204"/>
        <v>1.0384023384505758E-2</v>
      </c>
      <c r="X892" s="36">
        <f t="shared" si="205"/>
        <v>-3.2445427466331464E-3</v>
      </c>
      <c r="Y892" s="36">
        <f t="shared" si="206"/>
        <v>-1.4867986197186307E-2</v>
      </c>
      <c r="Z892" s="36">
        <f t="shared" si="207"/>
        <v>-2.0662470524745041E-2</v>
      </c>
      <c r="AA892" s="46">
        <f t="shared" si="208"/>
        <v>1.449824272876481E-2</v>
      </c>
      <c r="AB892" s="41">
        <f t="shared" si="195"/>
        <v>1014498.2427287648</v>
      </c>
      <c r="AC892" s="41">
        <f t="shared" si="196"/>
        <v>14498.242728764773</v>
      </c>
      <c r="AD892" s="98">
        <v>9101.8485026124399</v>
      </c>
      <c r="AE892">
        <f t="shared" si="209"/>
        <v>1043158.2468621833</v>
      </c>
    </row>
    <row r="893" spans="2:31">
      <c r="B893" s="112">
        <v>44754</v>
      </c>
      <c r="C893">
        <v>79.538512999999995</v>
      </c>
      <c r="D893">
        <v>163.09695400000001</v>
      </c>
      <c r="E893">
        <v>40.593792000000001</v>
      </c>
      <c r="F893">
        <v>43.219073999999999</v>
      </c>
      <c r="G893">
        <v>53.586745999999998</v>
      </c>
      <c r="H893">
        <v>108.06090500000001</v>
      </c>
      <c r="I893">
        <v>243.478241</v>
      </c>
      <c r="J893">
        <v>87.289412999999996</v>
      </c>
      <c r="K893">
        <v>501.67468300000002</v>
      </c>
      <c r="L893">
        <v>144.42387400000001</v>
      </c>
      <c r="M893">
        <v>289.18441799999999</v>
      </c>
      <c r="O893" s="33">
        <v>888</v>
      </c>
      <c r="P893" s="36">
        <f t="shared" si="197"/>
        <v>-1.3400867799366865E-2</v>
      </c>
      <c r="Q893" s="36">
        <f t="shared" si="198"/>
        <v>2.3915409377634617E-3</v>
      </c>
      <c r="R893" s="36">
        <f t="shared" si="199"/>
        <v>-3.0336171115719368E-3</v>
      </c>
      <c r="S893" s="36">
        <f t="shared" si="200"/>
        <v>5.2286346212844347E-3</v>
      </c>
      <c r="T893" s="36">
        <f t="shared" si="201"/>
        <v>1.177221382627321E-2</v>
      </c>
      <c r="U893" s="36">
        <f t="shared" si="202"/>
        <v>9.7415672434715355E-4</v>
      </c>
      <c r="V893" s="36">
        <f t="shared" si="203"/>
        <v>-9.7375483990124537E-3</v>
      </c>
      <c r="W893" s="36">
        <f t="shared" si="204"/>
        <v>-1.1843218485679085E-3</v>
      </c>
      <c r="X893" s="36">
        <f t="shared" si="205"/>
        <v>-4.9062851520794218E-3</v>
      </c>
      <c r="Y893" s="36">
        <f t="shared" si="206"/>
        <v>6.8105907335549989E-3</v>
      </c>
      <c r="Z893" s="36">
        <f t="shared" si="207"/>
        <v>-8.2439986277031661E-3</v>
      </c>
      <c r="AA893" s="46">
        <f t="shared" si="208"/>
        <v>-1.6535822603748777E-3</v>
      </c>
      <c r="AB893" s="41">
        <f t="shared" si="195"/>
        <v>998346.41773962509</v>
      </c>
      <c r="AC893" s="41">
        <f t="shared" si="196"/>
        <v>-1653.5822603749111</v>
      </c>
      <c r="AD893" s="98">
        <v>9138.9921431447146</v>
      </c>
      <c r="AE893">
        <f t="shared" si="209"/>
        <v>1041504.6646018084</v>
      </c>
    </row>
    <row r="894" spans="2:31">
      <c r="B894" s="112">
        <v>44755</v>
      </c>
      <c r="C894">
        <v>79.858536000000001</v>
      </c>
      <c r="D894">
        <v>163.31672699999999</v>
      </c>
      <c r="E894">
        <v>40.69117</v>
      </c>
      <c r="F894">
        <v>43.453861000000003</v>
      </c>
      <c r="G894">
        <v>52.930667999999997</v>
      </c>
      <c r="H894">
        <v>107.046967</v>
      </c>
      <c r="I894">
        <v>243.88803100000001</v>
      </c>
      <c r="J894">
        <v>87.016684999999995</v>
      </c>
      <c r="K894">
        <v>488.821259</v>
      </c>
      <c r="L894">
        <v>144.057526</v>
      </c>
      <c r="M894">
        <v>289.98562600000002</v>
      </c>
      <c r="O894" s="33">
        <v>889</v>
      </c>
      <c r="P894" s="36">
        <f t="shared" si="197"/>
        <v>4.0154247773359986E-3</v>
      </c>
      <c r="Q894" s="36">
        <f t="shared" si="198"/>
        <v>1.3465920456298573E-3</v>
      </c>
      <c r="R894" s="36">
        <f t="shared" si="199"/>
        <v>2.395967081450648E-3</v>
      </c>
      <c r="S894" s="36">
        <f t="shared" si="200"/>
        <v>5.4177829398763949E-3</v>
      </c>
      <c r="T894" s="36">
        <f t="shared" si="201"/>
        <v>-1.2318855147220415E-2</v>
      </c>
      <c r="U894" s="36">
        <f t="shared" si="202"/>
        <v>-9.4273212782781338E-3</v>
      </c>
      <c r="V894" s="36">
        <f t="shared" si="203"/>
        <v>1.6816514400577215E-3</v>
      </c>
      <c r="W894" s="36">
        <f t="shared" si="204"/>
        <v>-3.1293021378758254E-3</v>
      </c>
      <c r="X894" s="36">
        <f t="shared" si="205"/>
        <v>-2.5954968651705167E-2</v>
      </c>
      <c r="Y894" s="36">
        <f t="shared" si="206"/>
        <v>-2.5398392890215267E-3</v>
      </c>
      <c r="Z894" s="36">
        <f t="shared" si="207"/>
        <v>2.7667470698693286E-3</v>
      </c>
      <c r="AA894" s="46">
        <f t="shared" si="208"/>
        <v>-1.5115174674430985E-2</v>
      </c>
      <c r="AB894" s="41">
        <f t="shared" si="195"/>
        <v>984884.82532556902</v>
      </c>
      <c r="AC894" s="41">
        <f t="shared" si="196"/>
        <v>-15115.174674430978</v>
      </c>
      <c r="AD894" s="98">
        <v>9280.9144811537117</v>
      </c>
      <c r="AE894">
        <f t="shared" si="209"/>
        <v>1026389.4899273774</v>
      </c>
    </row>
    <row r="895" spans="2:31">
      <c r="B895" s="112">
        <v>44756</v>
      </c>
      <c r="C895">
        <v>78.258353999999997</v>
      </c>
      <c r="D895">
        <v>157.88249200000001</v>
      </c>
      <c r="E895">
        <v>41.486355000000003</v>
      </c>
      <c r="F895">
        <v>43.134551999999999</v>
      </c>
      <c r="G895">
        <v>51.608845000000002</v>
      </c>
      <c r="H895">
        <v>103.306877</v>
      </c>
      <c r="I895">
        <v>244.45030199999999</v>
      </c>
      <c r="J895">
        <v>87.308220000000006</v>
      </c>
      <c r="K895">
        <v>489.98178100000001</v>
      </c>
      <c r="L895">
        <v>147.008163</v>
      </c>
      <c r="M895">
        <v>287.59173600000003</v>
      </c>
      <c r="O895" s="33">
        <v>890</v>
      </c>
      <c r="P895" s="36">
        <f t="shared" si="197"/>
        <v>-2.0241185280733608E-2</v>
      </c>
      <c r="Q895" s="36">
        <f t="shared" si="198"/>
        <v>-3.3840391029169727E-2</v>
      </c>
      <c r="R895" s="36">
        <f t="shared" si="199"/>
        <v>1.9353462397122469E-2</v>
      </c>
      <c r="S895" s="36">
        <f t="shared" si="200"/>
        <v>-7.3753620458539681E-3</v>
      </c>
      <c r="T895" s="36">
        <f t="shared" si="201"/>
        <v>-2.5289833705979071E-2</v>
      </c>
      <c r="U895" s="36">
        <f t="shared" si="202"/>
        <v>-3.5563735081640284E-2</v>
      </c>
      <c r="V895" s="36">
        <f t="shared" si="203"/>
        <v>2.30279382335639E-3</v>
      </c>
      <c r="W895" s="36">
        <f t="shared" si="204"/>
        <v>3.344734612527493E-3</v>
      </c>
      <c r="X895" s="36">
        <f t="shared" si="205"/>
        <v>2.3713096432797977E-3</v>
      </c>
      <c r="Y895" s="36">
        <f t="shared" si="206"/>
        <v>2.0275409935433635E-2</v>
      </c>
      <c r="Z895" s="36">
        <f t="shared" si="207"/>
        <v>-8.289465154083759E-3</v>
      </c>
      <c r="AA895" s="46">
        <f t="shared" si="208"/>
        <v>-2.6164408057583011E-2</v>
      </c>
      <c r="AB895" s="41">
        <f t="shared" si="195"/>
        <v>973835.59194241697</v>
      </c>
      <c r="AC895" s="41">
        <f t="shared" si="196"/>
        <v>-26164.40805758303</v>
      </c>
      <c r="AD895" s="98">
        <v>9349.8110084448708</v>
      </c>
      <c r="AE895">
        <f t="shared" si="209"/>
        <v>1000225.0818697944</v>
      </c>
    </row>
    <row r="896" spans="2:31">
      <c r="B896" s="112">
        <v>44757</v>
      </c>
      <c r="C896">
        <v>79.576156999999995</v>
      </c>
      <c r="D896">
        <v>164.52543600000001</v>
      </c>
      <c r="E896">
        <v>41.892066999999997</v>
      </c>
      <c r="F896">
        <v>43.397506999999997</v>
      </c>
      <c r="G896">
        <v>52.679810000000003</v>
      </c>
      <c r="H896">
        <v>108.04177900000001</v>
      </c>
      <c r="I896">
        <v>245.10787999999999</v>
      </c>
      <c r="J896">
        <v>87.834854000000007</v>
      </c>
      <c r="K896">
        <v>516.62487799999997</v>
      </c>
      <c r="L896">
        <v>148.69143700000001</v>
      </c>
      <c r="M896">
        <v>290.884613</v>
      </c>
      <c r="O896" s="33">
        <v>891</v>
      </c>
      <c r="P896" s="36">
        <f t="shared" si="197"/>
        <v>1.6698928699671812E-2</v>
      </c>
      <c r="Q896" s="36">
        <f t="shared" si="198"/>
        <v>4.1214149581923661E-2</v>
      </c>
      <c r="R896" s="36">
        <f t="shared" si="199"/>
        <v>9.7318992693883766E-3</v>
      </c>
      <c r="S896" s="36">
        <f t="shared" si="200"/>
        <v>6.0776505830107495E-3</v>
      </c>
      <c r="T896" s="36">
        <f t="shared" si="201"/>
        <v>2.0539197660350207E-2</v>
      </c>
      <c r="U896" s="36">
        <f t="shared" si="202"/>
        <v>4.481404791471158E-2</v>
      </c>
      <c r="V896" s="36">
        <f t="shared" si="203"/>
        <v>2.6864157097019861E-3</v>
      </c>
      <c r="W896" s="36">
        <f t="shared" si="204"/>
        <v>6.013775767852037E-3</v>
      </c>
      <c r="X896" s="36">
        <f t="shared" si="205"/>
        <v>5.294882790302681E-2</v>
      </c>
      <c r="Y896" s="36">
        <f t="shared" si="206"/>
        <v>1.1385150215666124E-2</v>
      </c>
      <c r="Z896" s="36">
        <f t="shared" si="207"/>
        <v>1.1384778555958385E-2</v>
      </c>
      <c r="AA896" s="46">
        <f t="shared" si="208"/>
        <v>3.0368012462796298E-2</v>
      </c>
      <c r="AB896" s="41">
        <f t="shared" si="195"/>
        <v>1030368.0124627963</v>
      </c>
      <c r="AC896" s="41">
        <f t="shared" si="196"/>
        <v>30368.012462796294</v>
      </c>
      <c r="AD896" s="98">
        <v>9352.0620312036481</v>
      </c>
      <c r="AE896">
        <f t="shared" si="209"/>
        <v>1030593.0943325907</v>
      </c>
    </row>
    <row r="897" spans="2:31">
      <c r="B897" s="112">
        <v>44760</v>
      </c>
      <c r="C897">
        <v>81.044562999999997</v>
      </c>
      <c r="D897">
        <v>167.05275</v>
      </c>
      <c r="E897">
        <v>41.794693000000002</v>
      </c>
      <c r="F897">
        <v>43.143943999999998</v>
      </c>
      <c r="G897">
        <v>52.448253999999999</v>
      </c>
      <c r="H897">
        <v>106.932175</v>
      </c>
      <c r="I897">
        <v>237.53160099999999</v>
      </c>
      <c r="J897">
        <v>86.170319000000006</v>
      </c>
      <c r="K897">
        <v>506.50210600000003</v>
      </c>
      <c r="L897">
        <v>145.62197900000001</v>
      </c>
      <c r="M897">
        <v>291.12887599999999</v>
      </c>
      <c r="O897" s="33">
        <v>892</v>
      </c>
      <c r="P897" s="36">
        <f t="shared" si="197"/>
        <v>1.8284651078628679E-2</v>
      </c>
      <c r="Q897" s="36">
        <f t="shared" si="198"/>
        <v>1.5244446412495798E-2</v>
      </c>
      <c r="R897" s="36">
        <f t="shared" si="199"/>
        <v>-2.3271075124307213E-3</v>
      </c>
      <c r="S897" s="36">
        <f t="shared" si="200"/>
        <v>-5.8599370049461242E-3</v>
      </c>
      <c r="T897" s="36">
        <f t="shared" si="201"/>
        <v>-4.4052247450238474E-3</v>
      </c>
      <c r="U897" s="36">
        <f t="shared" si="202"/>
        <v>-1.0323239941192015E-2</v>
      </c>
      <c r="V897" s="36">
        <f t="shared" si="203"/>
        <v>-3.1397768694536345E-2</v>
      </c>
      <c r="W897" s="36">
        <f t="shared" si="204"/>
        <v>-1.9132601027144078E-2</v>
      </c>
      <c r="X897" s="36">
        <f t="shared" si="205"/>
        <v>-1.9788555057005174E-2</v>
      </c>
      <c r="Y897" s="36">
        <f t="shared" si="206"/>
        <v>-2.0859187024474379E-2</v>
      </c>
      <c r="Z897" s="36">
        <f t="shared" si="207"/>
        <v>8.3937234774699799E-4</v>
      </c>
      <c r="AA897" s="46">
        <f t="shared" si="208"/>
        <v>-2.4034130334428947E-2</v>
      </c>
      <c r="AB897" s="41">
        <f t="shared" si="195"/>
        <v>975965.86966557102</v>
      </c>
      <c r="AC897" s="41">
        <f t="shared" si="196"/>
        <v>-24034.130334428977</v>
      </c>
      <c r="AD897" s="98">
        <v>9401.9339606699068</v>
      </c>
      <c r="AE897">
        <f t="shared" si="209"/>
        <v>1006558.9639981617</v>
      </c>
    </row>
    <row r="898" spans="2:31">
      <c r="B898" s="112">
        <v>44761</v>
      </c>
      <c r="C898">
        <v>83.087142999999998</v>
      </c>
      <c r="D898">
        <v>175.59368900000001</v>
      </c>
      <c r="E898">
        <v>42.051105</v>
      </c>
      <c r="F898">
        <v>44.421168999999999</v>
      </c>
      <c r="G898">
        <v>54.570872999999999</v>
      </c>
      <c r="H898">
        <v>109.581802</v>
      </c>
      <c r="I898">
        <v>245.06973300000001</v>
      </c>
      <c r="J898">
        <v>86.725159000000005</v>
      </c>
      <c r="K898">
        <v>520.23321499999997</v>
      </c>
      <c r="L898">
        <v>149.51326</v>
      </c>
      <c r="M898">
        <v>304.45657299999999</v>
      </c>
      <c r="O898" s="33">
        <v>893</v>
      </c>
      <c r="P898" s="36">
        <f t="shared" si="197"/>
        <v>2.4890808799812241E-2</v>
      </c>
      <c r="Q898" s="36">
        <f t="shared" si="198"/>
        <v>4.9863110115286095E-2</v>
      </c>
      <c r="R898" s="36">
        <f t="shared" si="199"/>
        <v>6.1162945659794478E-3</v>
      </c>
      <c r="S898" s="36">
        <f t="shared" si="200"/>
        <v>2.9174075039109782E-2</v>
      </c>
      <c r="T898" s="36">
        <f t="shared" si="201"/>
        <v>3.9673233429466929E-2</v>
      </c>
      <c r="U898" s="36">
        <f t="shared" si="202"/>
        <v>2.4476565610422989E-2</v>
      </c>
      <c r="V898" s="36">
        <f t="shared" si="203"/>
        <v>3.1242123071132475E-2</v>
      </c>
      <c r="W898" s="36">
        <f t="shared" si="204"/>
        <v>6.4182350062381302E-3</v>
      </c>
      <c r="X898" s="36">
        <f t="shared" si="205"/>
        <v>2.6748719791549191E-2</v>
      </c>
      <c r="Y898" s="36">
        <f t="shared" si="206"/>
        <v>2.637100550928265E-2</v>
      </c>
      <c r="Z898" s="36">
        <f t="shared" si="207"/>
        <v>4.4762417589050099E-2</v>
      </c>
      <c r="AA898" s="46">
        <f t="shared" si="208"/>
        <v>2.5216969639886067E-2</v>
      </c>
      <c r="AB898" s="41">
        <f t="shared" si="195"/>
        <v>1025216.9696398861</v>
      </c>
      <c r="AC898" s="41">
        <f t="shared" si="196"/>
        <v>25216.969639886054</v>
      </c>
      <c r="AD898" s="98">
        <v>9425.455888502649</v>
      </c>
      <c r="AE898">
        <f t="shared" si="209"/>
        <v>1031775.9336380478</v>
      </c>
    </row>
    <row r="899" spans="2:31">
      <c r="B899" s="112">
        <v>44762</v>
      </c>
      <c r="C899">
        <v>84.000191000000001</v>
      </c>
      <c r="D899">
        <v>182.89593500000001</v>
      </c>
      <c r="E899">
        <v>42.401642000000002</v>
      </c>
      <c r="F899">
        <v>43.735599999999998</v>
      </c>
      <c r="G899">
        <v>55.101528000000002</v>
      </c>
      <c r="H899">
        <v>109.562675</v>
      </c>
      <c r="I899">
        <v>237.998581</v>
      </c>
      <c r="J899">
        <v>85.239304000000004</v>
      </c>
      <c r="K899">
        <v>506.59951799999999</v>
      </c>
      <c r="L899">
        <v>151.533188</v>
      </c>
      <c r="M899">
        <v>308.14025900000001</v>
      </c>
      <c r="O899" s="33">
        <v>894</v>
      </c>
      <c r="P899" s="36">
        <f t="shared" si="197"/>
        <v>1.0929099966974713E-2</v>
      </c>
      <c r="Q899" s="36">
        <f t="shared" si="198"/>
        <v>4.0744588970493781E-2</v>
      </c>
      <c r="R899" s="36">
        <f t="shared" si="199"/>
        <v>8.3014235892779151E-3</v>
      </c>
      <c r="S899" s="36">
        <f t="shared" si="200"/>
        <v>-1.5553719327250245E-2</v>
      </c>
      <c r="T899" s="36">
        <f t="shared" si="201"/>
        <v>9.677168300653358E-3</v>
      </c>
      <c r="U899" s="36">
        <f t="shared" si="202"/>
        <v>-1.7456063972412855E-4</v>
      </c>
      <c r="V899" s="36">
        <f t="shared" si="203"/>
        <v>-2.9278083067830321E-2</v>
      </c>
      <c r="W899" s="36">
        <f t="shared" si="204"/>
        <v>-1.7281384219095901E-2</v>
      </c>
      <c r="X899" s="36">
        <f t="shared" si="205"/>
        <v>-2.6556415292192864E-2</v>
      </c>
      <c r="Y899" s="36">
        <f t="shared" si="206"/>
        <v>1.341957911527507E-2</v>
      </c>
      <c r="Z899" s="36">
        <f t="shared" si="207"/>
        <v>1.202660610676929E-2</v>
      </c>
      <c r="AA899" s="46">
        <f t="shared" si="208"/>
        <v>-1.5182662597991944E-2</v>
      </c>
      <c r="AB899" s="41">
        <f t="shared" si="195"/>
        <v>984817.33740200801</v>
      </c>
      <c r="AC899" s="41">
        <f t="shared" si="196"/>
        <v>-15182.662597991992</v>
      </c>
      <c r="AD899" s="98">
        <v>9436.9523726952029</v>
      </c>
      <c r="AE899">
        <f t="shared" si="209"/>
        <v>1016593.2710400558</v>
      </c>
    </row>
    <row r="900" spans="2:31">
      <c r="B900" s="112">
        <v>44763</v>
      </c>
      <c r="C900">
        <v>82.597672000000003</v>
      </c>
      <c r="D900">
        <v>182.97586100000001</v>
      </c>
      <c r="E900">
        <v>43.021563999999998</v>
      </c>
      <c r="F900">
        <v>43.820126000000002</v>
      </c>
      <c r="G900">
        <v>55.709384999999997</v>
      </c>
      <c r="H900">
        <v>110.308792</v>
      </c>
      <c r="I900">
        <v>243.39248699999999</v>
      </c>
      <c r="J900">
        <v>85.408576999999994</v>
      </c>
      <c r="K900">
        <v>509.515625</v>
      </c>
      <c r="L900">
        <v>153.820435</v>
      </c>
      <c r="M900">
        <v>309.293274</v>
      </c>
      <c r="O900" s="33">
        <v>895</v>
      </c>
      <c r="P900" s="36">
        <f t="shared" si="197"/>
        <v>-1.683757653986729E-2</v>
      </c>
      <c r="Q900" s="36">
        <f t="shared" si="198"/>
        <v>4.3690714695820081E-4</v>
      </c>
      <c r="R900" s="36">
        <f t="shared" si="199"/>
        <v>1.4514390459227457E-2</v>
      </c>
      <c r="S900" s="36">
        <f t="shared" si="200"/>
        <v>1.9307937954660668E-3</v>
      </c>
      <c r="T900" s="36">
        <f t="shared" si="201"/>
        <v>1.0971177489254413E-2</v>
      </c>
      <c r="U900" s="36">
        <f t="shared" si="202"/>
        <v>6.7868730229180821E-3</v>
      </c>
      <c r="V900" s="36">
        <f t="shared" si="203"/>
        <v>2.2410601722423071E-2</v>
      </c>
      <c r="W900" s="36">
        <f t="shared" si="204"/>
        <v>1.9838869902968417E-3</v>
      </c>
      <c r="X900" s="36">
        <f t="shared" si="205"/>
        <v>5.7397333873066558E-3</v>
      </c>
      <c r="Y900" s="36">
        <f t="shared" si="206"/>
        <v>1.4981251940702388E-2</v>
      </c>
      <c r="Z900" s="36">
        <f t="shared" si="207"/>
        <v>3.7348678964814709E-3</v>
      </c>
      <c r="AA900" s="46">
        <f t="shared" si="208"/>
        <v>1.9575721105339498E-2</v>
      </c>
      <c r="AB900" s="41">
        <f t="shared" si="195"/>
        <v>1019575.7211053395</v>
      </c>
      <c r="AC900" s="41">
        <f t="shared" si="196"/>
        <v>19575.721105339471</v>
      </c>
      <c r="AD900" s="98">
        <v>9537.1002410069341</v>
      </c>
      <c r="AE900">
        <f t="shared" si="209"/>
        <v>1036168.9921453953</v>
      </c>
    </row>
    <row r="901" spans="2:31">
      <c r="B901" s="112">
        <v>44764</v>
      </c>
      <c r="C901">
        <v>81.967017999999996</v>
      </c>
      <c r="D901">
        <v>169.09059099999999</v>
      </c>
      <c r="E901">
        <v>42.911208999999999</v>
      </c>
      <c r="F901">
        <v>44.158217999999998</v>
      </c>
      <c r="G901">
        <v>55.246257999999997</v>
      </c>
      <c r="H901">
        <v>109.773117</v>
      </c>
      <c r="I901">
        <v>247.39501999999999</v>
      </c>
      <c r="J901">
        <v>86.932052999999996</v>
      </c>
      <c r="K901">
        <v>508.49160799999999</v>
      </c>
      <c r="L901">
        <v>152.572845</v>
      </c>
      <c r="M901">
        <v>305.111267</v>
      </c>
      <c r="O901" s="33">
        <v>896</v>
      </c>
      <c r="P901" s="36">
        <f t="shared" si="197"/>
        <v>-7.6645492702920696E-3</v>
      </c>
      <c r="Q901" s="36">
        <f t="shared" si="198"/>
        <v>-7.8919624312777506E-2</v>
      </c>
      <c r="R901" s="36">
        <f t="shared" si="199"/>
        <v>-2.5684045053430242E-3</v>
      </c>
      <c r="S901" s="36">
        <f t="shared" si="200"/>
        <v>7.6858383312078593E-3</v>
      </c>
      <c r="T901" s="36">
        <f t="shared" si="201"/>
        <v>-8.3480150636782921E-3</v>
      </c>
      <c r="U901" s="36">
        <f t="shared" si="202"/>
        <v>-4.8679699323187081E-3</v>
      </c>
      <c r="V901" s="36">
        <f t="shared" si="203"/>
        <v>1.6311017219349567E-2</v>
      </c>
      <c r="W901" s="36">
        <f t="shared" si="204"/>
        <v>1.7680284508485751E-2</v>
      </c>
      <c r="X901" s="36">
        <f t="shared" si="205"/>
        <v>-2.0118076025128911E-3</v>
      </c>
      <c r="Y901" s="36">
        <f t="shared" si="206"/>
        <v>-8.1437614760671174E-3</v>
      </c>
      <c r="Z901" s="36">
        <f t="shared" si="207"/>
        <v>-1.3613413660242105E-2</v>
      </c>
      <c r="AA901" s="46">
        <f t="shared" si="208"/>
        <v>8.4905722668749926E-3</v>
      </c>
      <c r="AB901" s="41">
        <f t="shared" ref="AB901:AB964" si="210">(P901*$AH$12+Q901*$AI$12+R901*$AJ$12+S901*$AK$12+T901*$AL$12+U901*$AM$12+V901*$AN$12+W901*$AO$12+X901*$AP$12+Y901*$AQ$12+Z901*$AR$12)+$AS$12</f>
        <v>1008490.572266875</v>
      </c>
      <c r="AC901" s="41">
        <f t="shared" ref="AC901:AC964" si="211">AB901-$AS$12</f>
        <v>8490.5722668749513</v>
      </c>
      <c r="AD901" s="98">
        <v>9573.8466453871224</v>
      </c>
      <c r="AE901">
        <f t="shared" si="209"/>
        <v>1044659.5644122702</v>
      </c>
    </row>
    <row r="902" spans="2:31">
      <c r="B902" s="112">
        <v>44767</v>
      </c>
      <c r="C902">
        <v>84.696738999999994</v>
      </c>
      <c r="D902">
        <v>166.47335799999999</v>
      </c>
      <c r="E902">
        <v>42.849547999999999</v>
      </c>
      <c r="F902">
        <v>44.270907999999999</v>
      </c>
      <c r="G902">
        <v>55.989178000000003</v>
      </c>
      <c r="H902">
        <v>110.21313499999999</v>
      </c>
      <c r="I902">
        <v>245.241241</v>
      </c>
      <c r="J902">
        <v>88.483742000000007</v>
      </c>
      <c r="K902">
        <v>516.35174600000005</v>
      </c>
      <c r="L902">
        <v>151.44404599999999</v>
      </c>
      <c r="M902">
        <v>315.566284</v>
      </c>
      <c r="O902" s="33">
        <v>897</v>
      </c>
      <c r="P902" s="36">
        <f t="shared" ref="P902:P965" si="212">LN(C902/C901)</f>
        <v>3.2760153486430167E-2</v>
      </c>
      <c r="Q902" s="36">
        <f t="shared" ref="Q902:Q965" si="213">LN(D902/D901)</f>
        <v>-1.559932811911259E-2</v>
      </c>
      <c r="R902" s="36">
        <f t="shared" ref="R902:R965" si="214">LN(E902/E901)</f>
        <v>-1.4379772936264339E-3</v>
      </c>
      <c r="S902" s="36">
        <f t="shared" ref="S902:S965" si="215">LN(F902/F901)</f>
        <v>2.5487091436836836E-3</v>
      </c>
      <c r="T902" s="36">
        <f t="shared" ref="T902:T965" si="216">LN(G902/G901)</f>
        <v>1.3357812462566161E-2</v>
      </c>
      <c r="U902" s="36">
        <f t="shared" ref="U902:U965" si="217">LN(H902/H901)</f>
        <v>4.0004189608486467E-3</v>
      </c>
      <c r="V902" s="36">
        <f t="shared" ref="V902:V965" si="218">LN(I902/I901)</f>
        <v>-8.7439471798699611E-3</v>
      </c>
      <c r="W902" s="36">
        <f t="shared" ref="W902:W965" si="219">LN(J902/J901)</f>
        <v>1.7692015407943674E-2</v>
      </c>
      <c r="X902" s="36">
        <f t="shared" ref="X902:X965" si="220">LN(K902/K901)</f>
        <v>1.5339499628085809E-2</v>
      </c>
      <c r="Y902" s="36">
        <f t="shared" ref="Y902:Y965" si="221">LN(L902/L901)</f>
        <v>-7.42593073386171E-3</v>
      </c>
      <c r="Z902" s="36">
        <f t="shared" ref="Z902:Z965" si="222">LN(M902/M901)</f>
        <v>3.3692231916094301E-2</v>
      </c>
      <c r="AA902" s="46">
        <f t="shared" ref="AA902:AA965" si="223">P902*$AH$8+Q902*$AI$8+R902*$AJ$8+S902*$AK$8+T902*$AL$8+U902*$AM$8+V902*$AN$8+W902*$AO$8+X902*$AP$8+Y902*$AQ$8+Z902*$AR$8</f>
        <v>-1.1909545960414629E-2</v>
      </c>
      <c r="AB902" s="41">
        <f t="shared" si="210"/>
        <v>988090.45403958543</v>
      </c>
      <c r="AC902" s="41">
        <f t="shared" si="211"/>
        <v>-11909.545960414573</v>
      </c>
      <c r="AD902" s="98">
        <v>9579.326854803483</v>
      </c>
      <c r="AE902">
        <f t="shared" si="209"/>
        <v>1032750.0184518556</v>
      </c>
    </row>
    <row r="903" spans="2:31">
      <c r="B903" s="112">
        <v>44768</v>
      </c>
      <c r="C903">
        <v>84.367294000000001</v>
      </c>
      <c r="D903">
        <v>158.98130800000001</v>
      </c>
      <c r="E903">
        <v>39.590870000000002</v>
      </c>
      <c r="F903">
        <v>45.876826999999999</v>
      </c>
      <c r="G903">
        <v>55.651485000000001</v>
      </c>
      <c r="H903">
        <v>108.491348</v>
      </c>
      <c r="I903">
        <v>246.80418399999999</v>
      </c>
      <c r="J903">
        <v>89.678070000000005</v>
      </c>
      <c r="K903">
        <v>518.41931199999999</v>
      </c>
      <c r="L903">
        <v>150.10737599999999</v>
      </c>
      <c r="M903">
        <v>312.13665800000001</v>
      </c>
      <c r="O903" s="33">
        <v>898</v>
      </c>
      <c r="P903" s="36">
        <f t="shared" si="212"/>
        <v>-3.8972856750718399E-3</v>
      </c>
      <c r="Q903" s="36">
        <f t="shared" si="213"/>
        <v>-4.6048649044083567E-2</v>
      </c>
      <c r="R903" s="36">
        <f t="shared" si="214"/>
        <v>-7.9096560440554853E-2</v>
      </c>
      <c r="S903" s="36">
        <f t="shared" si="215"/>
        <v>3.5632374157355318E-2</v>
      </c>
      <c r="T903" s="36">
        <f t="shared" si="216"/>
        <v>-6.0496600583180822E-3</v>
      </c>
      <c r="U903" s="36">
        <f t="shared" si="217"/>
        <v>-1.5745654127989273E-2</v>
      </c>
      <c r="V903" s="36">
        <f t="shared" si="218"/>
        <v>6.3528616551819499E-3</v>
      </c>
      <c r="W903" s="36">
        <f t="shared" si="219"/>
        <v>1.3407428645758579E-2</v>
      </c>
      <c r="X903" s="36">
        <f t="shared" si="220"/>
        <v>3.9961858915831582E-3</v>
      </c>
      <c r="Y903" s="36">
        <f t="shared" si="221"/>
        <v>-8.8653453907278235E-3</v>
      </c>
      <c r="Z903" s="36">
        <f t="shared" si="222"/>
        <v>-1.0927653509710233E-2</v>
      </c>
      <c r="AA903" s="46">
        <f t="shared" si="223"/>
        <v>-1.7490778193061388E-2</v>
      </c>
      <c r="AB903" s="41">
        <f t="shared" si="210"/>
        <v>982509.22180693864</v>
      </c>
      <c r="AC903" s="41">
        <f t="shared" si="211"/>
        <v>-17490.778193061356</v>
      </c>
      <c r="AD903" s="98">
        <v>9584.4898914230289</v>
      </c>
      <c r="AE903">
        <f t="shared" ref="AE903:AE966" si="224">AE902+AC903</f>
        <v>1015259.2402587943</v>
      </c>
    </row>
    <row r="904" spans="2:31">
      <c r="B904" s="112">
        <v>44769</v>
      </c>
      <c r="C904">
        <v>86.193375000000003</v>
      </c>
      <c r="D904">
        <v>169.40026900000001</v>
      </c>
      <c r="E904">
        <v>41.087139000000001</v>
      </c>
      <c r="F904">
        <v>45.491787000000002</v>
      </c>
      <c r="G904">
        <v>57.339942999999998</v>
      </c>
      <c r="H904">
        <v>110.23226200000001</v>
      </c>
      <c r="I904">
        <v>246.13706999999999</v>
      </c>
      <c r="J904">
        <v>89.988395999999995</v>
      </c>
      <c r="K904">
        <v>521.36444100000006</v>
      </c>
      <c r="L904">
        <v>155.24624600000001</v>
      </c>
      <c r="M904">
        <v>318.25332600000002</v>
      </c>
      <c r="O904" s="33">
        <v>899</v>
      </c>
      <c r="P904" s="36">
        <f t="shared" si="212"/>
        <v>2.141350391611924E-2</v>
      </c>
      <c r="Q904" s="36">
        <f t="shared" si="213"/>
        <v>6.3477734613075154E-2</v>
      </c>
      <c r="R904" s="36">
        <f t="shared" si="214"/>
        <v>3.7096616701710459E-2</v>
      </c>
      <c r="S904" s="36">
        <f t="shared" si="215"/>
        <v>-8.4283270254728818E-3</v>
      </c>
      <c r="T904" s="36">
        <f t="shared" si="216"/>
        <v>2.9888704382628761E-2</v>
      </c>
      <c r="U904" s="36">
        <f t="shared" si="217"/>
        <v>1.5919184628587751E-2</v>
      </c>
      <c r="V904" s="36">
        <f t="shared" si="218"/>
        <v>-2.7066690071600812E-3</v>
      </c>
      <c r="W904" s="36">
        <f t="shared" si="219"/>
        <v>3.4544711154152401E-3</v>
      </c>
      <c r="X904" s="36">
        <f t="shared" si="220"/>
        <v>5.6649026637311519E-3</v>
      </c>
      <c r="Y904" s="36">
        <f t="shared" si="221"/>
        <v>3.3661662161962223E-2</v>
      </c>
      <c r="Z904" s="36">
        <f t="shared" si="222"/>
        <v>1.9406589963351088E-2</v>
      </c>
      <c r="AA904" s="46">
        <f t="shared" si="223"/>
        <v>2.2132536245357631E-2</v>
      </c>
      <c r="AB904" s="41">
        <f t="shared" si="210"/>
        <v>1022132.5362453576</v>
      </c>
      <c r="AC904" s="41">
        <f t="shared" si="211"/>
        <v>22132.536245357594</v>
      </c>
      <c r="AD904" s="98">
        <v>9610.9799078827491</v>
      </c>
      <c r="AE904">
        <f t="shared" si="224"/>
        <v>1037391.7765041519</v>
      </c>
    </row>
    <row r="905" spans="2:31">
      <c r="B905" s="112">
        <v>44770</v>
      </c>
      <c r="C905">
        <v>87.200562000000005</v>
      </c>
      <c r="D905">
        <v>160.54965200000001</v>
      </c>
      <c r="E905">
        <v>42.112777999999999</v>
      </c>
      <c r="F905">
        <v>45.397877000000001</v>
      </c>
      <c r="G905">
        <v>58.339272000000001</v>
      </c>
      <c r="H905">
        <v>109.820938</v>
      </c>
      <c r="I905">
        <v>256.25778200000002</v>
      </c>
      <c r="J905">
        <v>92.612166999999999</v>
      </c>
      <c r="K905">
        <v>528.07403599999998</v>
      </c>
      <c r="L905">
        <v>155.80075099999999</v>
      </c>
      <c r="M905">
        <v>324.03784200000001</v>
      </c>
      <c r="O905" s="33">
        <v>900</v>
      </c>
      <c r="P905" s="36">
        <f t="shared" si="212"/>
        <v>1.1617457280723407E-2</v>
      </c>
      <c r="Q905" s="36">
        <f t="shared" si="213"/>
        <v>-5.3661117190066589E-2</v>
      </c>
      <c r="R905" s="36">
        <f t="shared" si="214"/>
        <v>2.465605725170078E-2</v>
      </c>
      <c r="S905" s="36">
        <f t="shared" si="215"/>
        <v>-2.0664623299387207E-3</v>
      </c>
      <c r="T905" s="36">
        <f t="shared" si="216"/>
        <v>1.7278019403567421E-2</v>
      </c>
      <c r="U905" s="36">
        <f t="shared" si="217"/>
        <v>-3.7384094304935499E-3</v>
      </c>
      <c r="V905" s="36">
        <f t="shared" si="218"/>
        <v>4.029532289323242E-2</v>
      </c>
      <c r="W905" s="36">
        <f t="shared" si="219"/>
        <v>2.8739797425055964E-2</v>
      </c>
      <c r="X905" s="36">
        <f t="shared" si="220"/>
        <v>1.2787193479031457E-2</v>
      </c>
      <c r="Y905" s="36">
        <f t="shared" si="221"/>
        <v>3.5654135404721995E-3</v>
      </c>
      <c r="Z905" s="36">
        <f t="shared" si="222"/>
        <v>1.8012616982185866E-2</v>
      </c>
      <c r="AA905" s="46">
        <f t="shared" si="223"/>
        <v>3.5415101377885588E-2</v>
      </c>
      <c r="AB905" s="41">
        <f t="shared" si="210"/>
        <v>1035415.1013778856</v>
      </c>
      <c r="AC905" s="41">
        <f t="shared" si="211"/>
        <v>35415.101377885556</v>
      </c>
      <c r="AD905" s="98">
        <v>9675.5054367956473</v>
      </c>
      <c r="AE905">
        <f t="shared" si="224"/>
        <v>1072806.8778820373</v>
      </c>
    </row>
    <row r="906" spans="2:31">
      <c r="B906" s="112">
        <v>44771</v>
      </c>
      <c r="C906">
        <v>91.238669999999999</v>
      </c>
      <c r="D906">
        <v>158.93138099999999</v>
      </c>
      <c r="E906">
        <v>42.859279999999998</v>
      </c>
      <c r="F906">
        <v>45.698399000000002</v>
      </c>
      <c r="G906">
        <v>59.406517000000001</v>
      </c>
      <c r="H906">
        <v>110.34704600000001</v>
      </c>
      <c r="I906">
        <v>258.097015</v>
      </c>
      <c r="J906">
        <v>93.355095000000006</v>
      </c>
      <c r="K906">
        <v>528.90301499999998</v>
      </c>
      <c r="L906">
        <v>160.90991199999999</v>
      </c>
      <c r="M906">
        <v>335.323395</v>
      </c>
      <c r="O906" s="33">
        <v>901</v>
      </c>
      <c r="P906" s="36">
        <f t="shared" si="212"/>
        <v>4.5268044521710293E-2</v>
      </c>
      <c r="Q906" s="36">
        <f t="shared" si="213"/>
        <v>-1.0130709953052177E-2</v>
      </c>
      <c r="R906" s="36">
        <f t="shared" si="214"/>
        <v>1.7570980947980791E-2</v>
      </c>
      <c r="S906" s="36">
        <f t="shared" si="215"/>
        <v>6.5979226243551509E-3</v>
      </c>
      <c r="T906" s="36">
        <f t="shared" si="216"/>
        <v>1.8128448367353663E-2</v>
      </c>
      <c r="U906" s="36">
        <f t="shared" si="217"/>
        <v>4.7791599106863196E-3</v>
      </c>
      <c r="V906" s="36">
        <f t="shared" si="218"/>
        <v>7.1516426009326584E-3</v>
      </c>
      <c r="W906" s="36">
        <f t="shared" si="219"/>
        <v>7.9899219283199596E-3</v>
      </c>
      <c r="X906" s="36">
        <f t="shared" si="220"/>
        <v>1.5685849928115899E-3</v>
      </c>
      <c r="Y906" s="36">
        <f t="shared" si="221"/>
        <v>3.2266701873900044E-2</v>
      </c>
      <c r="Z906" s="36">
        <f t="shared" si="222"/>
        <v>3.4235119106977331E-2</v>
      </c>
      <c r="AA906" s="46">
        <f t="shared" si="223"/>
        <v>8.8834339637331554E-3</v>
      </c>
      <c r="AB906" s="41">
        <f t="shared" si="210"/>
        <v>1008883.4339637331</v>
      </c>
      <c r="AC906" s="41">
        <f t="shared" si="211"/>
        <v>8883.4339637331432</v>
      </c>
      <c r="AD906" s="98">
        <v>9820.3131764292484</v>
      </c>
      <c r="AE906">
        <f t="shared" si="224"/>
        <v>1081690.3118457706</v>
      </c>
    </row>
    <row r="907" spans="2:31">
      <c r="B907" s="112">
        <v>44774</v>
      </c>
      <c r="C907">
        <v>88.932525999999996</v>
      </c>
      <c r="D907">
        <v>159.76048299999999</v>
      </c>
      <c r="E907">
        <v>43.018321999999998</v>
      </c>
      <c r="F907">
        <v>45.923789999999997</v>
      </c>
      <c r="G907">
        <v>58.407187999999998</v>
      </c>
      <c r="H907">
        <v>109.24700900000001</v>
      </c>
      <c r="I907">
        <v>255.990936</v>
      </c>
      <c r="J907">
        <v>92.471107000000003</v>
      </c>
      <c r="K907">
        <v>522.11547900000005</v>
      </c>
      <c r="L907">
        <v>159.91978499999999</v>
      </c>
      <c r="M907">
        <v>330.447632</v>
      </c>
      <c r="O907" s="33">
        <v>902</v>
      </c>
      <c r="P907" s="36">
        <f t="shared" si="212"/>
        <v>-2.560087299886955E-2</v>
      </c>
      <c r="Q907" s="36">
        <f t="shared" si="213"/>
        <v>5.2031693568453897E-3</v>
      </c>
      <c r="R907" s="36">
        <f t="shared" si="214"/>
        <v>3.7039269407106016E-3</v>
      </c>
      <c r="S907" s="36">
        <f t="shared" si="215"/>
        <v>4.9200189849653358E-3</v>
      </c>
      <c r="T907" s="36">
        <f t="shared" si="216"/>
        <v>-1.6964969703223094E-2</v>
      </c>
      <c r="U907" s="36">
        <f t="shared" si="217"/>
        <v>-1.0018906947697404E-2</v>
      </c>
      <c r="V907" s="36">
        <f t="shared" si="218"/>
        <v>-8.1935037701699465E-3</v>
      </c>
      <c r="W907" s="36">
        <f t="shared" si="219"/>
        <v>-9.5142090696007202E-3</v>
      </c>
      <c r="X907" s="36">
        <f t="shared" si="220"/>
        <v>-1.2916291012061324E-2</v>
      </c>
      <c r="Y907" s="36">
        <f t="shared" si="221"/>
        <v>-6.1723098123139201E-3</v>
      </c>
      <c r="Z907" s="36">
        <f t="shared" si="222"/>
        <v>-1.4647228470437562E-2</v>
      </c>
      <c r="AA907" s="46">
        <f t="shared" si="223"/>
        <v>-2.3786853865084771E-2</v>
      </c>
      <c r="AB907" s="41">
        <f t="shared" si="210"/>
        <v>976213.14613491518</v>
      </c>
      <c r="AC907" s="41">
        <f t="shared" si="211"/>
        <v>-23786.85386508482</v>
      </c>
      <c r="AD907" s="98">
        <v>9908.875431425171</v>
      </c>
      <c r="AE907">
        <f t="shared" si="224"/>
        <v>1057903.4579806859</v>
      </c>
    </row>
    <row r="908" spans="2:31">
      <c r="B908" s="112">
        <v>44775</v>
      </c>
      <c r="C908">
        <v>88.546599999999998</v>
      </c>
      <c r="D908">
        <v>160.020218</v>
      </c>
      <c r="E908">
        <v>43.063758999999997</v>
      </c>
      <c r="F908">
        <v>45.538746000000003</v>
      </c>
      <c r="G908">
        <v>56.825729000000003</v>
      </c>
      <c r="H908">
        <v>107.544365</v>
      </c>
      <c r="I908">
        <v>254.094528</v>
      </c>
      <c r="J908">
        <v>92.207794000000007</v>
      </c>
      <c r="K908">
        <v>522.19348100000002</v>
      </c>
      <c r="L908">
        <v>158.43454</v>
      </c>
      <c r="M908">
        <v>325.58163500000001</v>
      </c>
      <c r="O908" s="33">
        <v>903</v>
      </c>
      <c r="P908" s="36">
        <f t="shared" si="212"/>
        <v>-4.3489802656745463E-3</v>
      </c>
      <c r="Q908" s="36">
        <f t="shared" si="213"/>
        <v>1.6244573628417973E-3</v>
      </c>
      <c r="R908" s="36">
        <f t="shared" si="214"/>
        <v>1.0556669562788268E-3</v>
      </c>
      <c r="S908" s="36">
        <f t="shared" si="215"/>
        <v>-8.4197594241231122E-3</v>
      </c>
      <c r="T908" s="36">
        <f t="shared" si="216"/>
        <v>-2.7449765935116166E-2</v>
      </c>
      <c r="U908" s="36">
        <f t="shared" si="217"/>
        <v>-1.5707995920682481E-2</v>
      </c>
      <c r="V908" s="36">
        <f t="shared" si="218"/>
        <v>-7.4356823373133187E-3</v>
      </c>
      <c r="W908" s="36">
        <f t="shared" si="219"/>
        <v>-2.8515783557475343E-3</v>
      </c>
      <c r="X908" s="36">
        <f t="shared" si="220"/>
        <v>1.4938491027596308E-4</v>
      </c>
      <c r="Y908" s="36">
        <f t="shared" si="221"/>
        <v>-9.3308346038058886E-3</v>
      </c>
      <c r="Z908" s="36">
        <f t="shared" si="222"/>
        <v>-1.4834966930018083E-2</v>
      </c>
      <c r="AA908" s="46">
        <f t="shared" si="223"/>
        <v>-1.7390240446779476E-2</v>
      </c>
      <c r="AB908" s="41">
        <f t="shared" si="210"/>
        <v>982609.75955322047</v>
      </c>
      <c r="AC908" s="41">
        <f t="shared" si="211"/>
        <v>-17390.240446779528</v>
      </c>
      <c r="AD908" s="98">
        <v>9917.2559590173187</v>
      </c>
      <c r="AE908">
        <f t="shared" si="224"/>
        <v>1040513.2175339063</v>
      </c>
    </row>
    <row r="909" spans="2:31">
      <c r="B909" s="112">
        <v>44776</v>
      </c>
      <c r="C909">
        <v>85.675667000000004</v>
      </c>
      <c r="D909">
        <v>168.621094</v>
      </c>
      <c r="E909">
        <v>42.356200999999999</v>
      </c>
      <c r="F909">
        <v>45.829872000000002</v>
      </c>
      <c r="G909">
        <v>56.418242999999997</v>
      </c>
      <c r="H909">
        <v>108.67308800000001</v>
      </c>
      <c r="I909">
        <v>256.19103999999999</v>
      </c>
      <c r="J909">
        <v>92.254807</v>
      </c>
      <c r="K909">
        <v>527.25494400000002</v>
      </c>
      <c r="L909">
        <v>164.494293</v>
      </c>
      <c r="M909">
        <v>328.80609099999998</v>
      </c>
      <c r="O909" s="33">
        <v>904</v>
      </c>
      <c r="P909" s="36">
        <f t="shared" si="212"/>
        <v>-3.2960114140192863E-2</v>
      </c>
      <c r="Q909" s="36">
        <f t="shared" si="213"/>
        <v>5.2353980683820002E-2</v>
      </c>
      <c r="R909" s="36">
        <f t="shared" si="214"/>
        <v>-1.6566951873691366E-2</v>
      </c>
      <c r="S909" s="36">
        <f t="shared" si="215"/>
        <v>6.3725815621570167E-3</v>
      </c>
      <c r="T909" s="36">
        <f t="shared" si="216"/>
        <v>-7.1966348671150667E-3</v>
      </c>
      <c r="U909" s="36">
        <f t="shared" si="217"/>
        <v>1.0440722871399178E-2</v>
      </c>
      <c r="V909" s="36">
        <f t="shared" si="218"/>
        <v>8.217060908046709E-3</v>
      </c>
      <c r="W909" s="36">
        <f t="shared" si="219"/>
        <v>5.097293517823874E-4</v>
      </c>
      <c r="X909" s="36">
        <f t="shared" si="220"/>
        <v>9.6460238064294268E-3</v>
      </c>
      <c r="Y909" s="36">
        <f t="shared" si="221"/>
        <v>3.7534365429267719E-2</v>
      </c>
      <c r="Z909" s="36">
        <f t="shared" si="222"/>
        <v>9.8549589746220381E-3</v>
      </c>
      <c r="AA909" s="46">
        <f t="shared" si="223"/>
        <v>-1.6914271142501474E-2</v>
      </c>
      <c r="AB909" s="41">
        <f t="shared" si="210"/>
        <v>983085.7288574985</v>
      </c>
      <c r="AC909" s="41">
        <f t="shared" si="211"/>
        <v>-16914.2711425015</v>
      </c>
      <c r="AD909" s="98">
        <v>9923.3288217914524</v>
      </c>
      <c r="AE909">
        <f t="shared" si="224"/>
        <v>1023598.9463914048</v>
      </c>
    </row>
    <row r="910" spans="2:31">
      <c r="B910" s="112">
        <v>44777</v>
      </c>
      <c r="C910">
        <v>82.070564000000005</v>
      </c>
      <c r="D910">
        <v>170.38922099999999</v>
      </c>
      <c r="E910">
        <v>40.756076999999998</v>
      </c>
      <c r="F910">
        <v>45.881039000000001</v>
      </c>
      <c r="G910">
        <v>56.825729000000003</v>
      </c>
      <c r="H910">
        <v>107.47740899999999</v>
      </c>
      <c r="I910">
        <v>258.51635700000003</v>
      </c>
      <c r="J910">
        <v>91.624733000000006</v>
      </c>
      <c r="K910">
        <v>520.525757</v>
      </c>
      <c r="L910">
        <v>164.17744400000001</v>
      </c>
      <c r="M910">
        <v>334.541718</v>
      </c>
      <c r="O910" s="33">
        <v>905</v>
      </c>
      <c r="P910" s="36">
        <f t="shared" si="212"/>
        <v>-4.2989439164976682E-2</v>
      </c>
      <c r="Q910" s="36">
        <f t="shared" si="213"/>
        <v>1.0431204917571943E-2</v>
      </c>
      <c r="R910" s="36">
        <f t="shared" si="214"/>
        <v>-3.8509875644923322E-2</v>
      </c>
      <c r="S910" s="36">
        <f t="shared" si="215"/>
        <v>1.115832451144832E-3</v>
      </c>
      <c r="T910" s="36">
        <f t="shared" si="216"/>
        <v>7.1966348671149444E-3</v>
      </c>
      <c r="U910" s="36">
        <f t="shared" si="217"/>
        <v>-1.1063506331125779E-2</v>
      </c>
      <c r="V910" s="36">
        <f t="shared" si="218"/>
        <v>9.0355523688694633E-3</v>
      </c>
      <c r="W910" s="36">
        <f t="shared" si="219"/>
        <v>-6.8531438133970233E-3</v>
      </c>
      <c r="X910" s="36">
        <f t="shared" si="220"/>
        <v>-1.284482432967738E-2</v>
      </c>
      <c r="Y910" s="36">
        <f t="shared" si="221"/>
        <v>-1.9280580742768903E-3</v>
      </c>
      <c r="Z910" s="36">
        <f t="shared" si="222"/>
        <v>1.7293401330879907E-2</v>
      </c>
      <c r="AA910" s="46">
        <f t="shared" si="223"/>
        <v>-2.19266685903035E-2</v>
      </c>
      <c r="AB910" s="41">
        <f t="shared" si="210"/>
        <v>978073.33140969649</v>
      </c>
      <c r="AC910" s="41">
        <f t="shared" si="211"/>
        <v>-21926.66859030351</v>
      </c>
      <c r="AD910" s="98">
        <v>9993.0069107062882</v>
      </c>
      <c r="AE910">
        <f t="shared" si="224"/>
        <v>1001672.2778011013</v>
      </c>
    </row>
    <row r="911" spans="2:31">
      <c r="B911" s="112">
        <v>44778</v>
      </c>
      <c r="C911">
        <v>83.256568999999999</v>
      </c>
      <c r="D911">
        <v>166.93287699999999</v>
      </c>
      <c r="E911">
        <v>41.083888999999999</v>
      </c>
      <c r="F911">
        <v>45.549393000000002</v>
      </c>
      <c r="G911">
        <v>57.126499000000003</v>
      </c>
      <c r="H911">
        <v>110.72966</v>
      </c>
      <c r="I911">
        <v>259.39312699999999</v>
      </c>
      <c r="J911">
        <v>91.399033000000003</v>
      </c>
      <c r="K911">
        <v>521.80334500000004</v>
      </c>
      <c r="L911">
        <v>163.94940199999999</v>
      </c>
      <c r="M911">
        <v>335.450378</v>
      </c>
      <c r="O911" s="33">
        <v>906</v>
      </c>
      <c r="P911" s="36">
        <f t="shared" si="212"/>
        <v>1.4347618854183413E-2</v>
      </c>
      <c r="Q911" s="36">
        <f t="shared" si="213"/>
        <v>-2.0493557864306084E-2</v>
      </c>
      <c r="R911" s="36">
        <f t="shared" si="214"/>
        <v>8.011092115564231E-3</v>
      </c>
      <c r="S911" s="36">
        <f t="shared" si="215"/>
        <v>-7.2546404360747671E-3</v>
      </c>
      <c r="T911" s="36">
        <f t="shared" si="216"/>
        <v>5.278891053451854E-3</v>
      </c>
      <c r="U911" s="36">
        <f t="shared" si="217"/>
        <v>2.9811058527230976E-2</v>
      </c>
      <c r="V911" s="36">
        <f t="shared" si="218"/>
        <v>3.3858072295305441E-3</v>
      </c>
      <c r="W911" s="36">
        <f t="shared" si="219"/>
        <v>-2.4663476152998218E-3</v>
      </c>
      <c r="X911" s="36">
        <f t="shared" si="220"/>
        <v>2.4514112430424504E-3</v>
      </c>
      <c r="Y911" s="36">
        <f t="shared" si="221"/>
        <v>-1.389962689701408E-3</v>
      </c>
      <c r="Z911" s="36">
        <f t="shared" si="222"/>
        <v>2.7124515723064859E-3</v>
      </c>
      <c r="AA911" s="46">
        <f t="shared" si="223"/>
        <v>2.5962024476316143E-2</v>
      </c>
      <c r="AB911" s="41">
        <f t="shared" si="210"/>
        <v>1025962.0244763162</v>
      </c>
      <c r="AC911" s="41">
        <f t="shared" si="211"/>
        <v>25962.024476316175</v>
      </c>
      <c r="AD911" s="98">
        <v>10028.367854795186</v>
      </c>
      <c r="AE911">
        <f t="shared" si="224"/>
        <v>1027634.3022774175</v>
      </c>
    </row>
    <row r="912" spans="2:31">
      <c r="B912" s="112">
        <v>44781</v>
      </c>
      <c r="C912">
        <v>83.727210999999997</v>
      </c>
      <c r="D912">
        <v>170.06954999999999</v>
      </c>
      <c r="E912">
        <v>41.418194</v>
      </c>
      <c r="F912">
        <v>45.881039000000001</v>
      </c>
      <c r="G912">
        <v>57.563094999999997</v>
      </c>
      <c r="H912">
        <v>109.38093600000001</v>
      </c>
      <c r="I912">
        <v>260.165009</v>
      </c>
      <c r="J912">
        <v>92.630966000000001</v>
      </c>
      <c r="K912">
        <v>523.305115</v>
      </c>
      <c r="L912">
        <v>163.473465</v>
      </c>
      <c r="M912">
        <v>335.84121699999997</v>
      </c>
      <c r="O912" s="33">
        <v>907</v>
      </c>
      <c r="P912" s="36">
        <f t="shared" si="212"/>
        <v>5.6369935600626047E-3</v>
      </c>
      <c r="Q912" s="36">
        <f t="shared" si="213"/>
        <v>1.8615673543670046E-2</v>
      </c>
      <c r="R912" s="36">
        <f t="shared" si="214"/>
        <v>8.1042033740678608E-3</v>
      </c>
      <c r="S912" s="36">
        <f t="shared" si="215"/>
        <v>7.254640436074742E-3</v>
      </c>
      <c r="T912" s="36">
        <f t="shared" si="216"/>
        <v>7.6135609824591567E-3</v>
      </c>
      <c r="U912" s="36">
        <f t="shared" si="217"/>
        <v>-1.2255119968271416E-2</v>
      </c>
      <c r="V912" s="36">
        <f t="shared" si="218"/>
        <v>2.9713039385044289E-3</v>
      </c>
      <c r="W912" s="36">
        <f t="shared" si="219"/>
        <v>1.3388593262981606E-2</v>
      </c>
      <c r="X912" s="36">
        <f t="shared" si="220"/>
        <v>2.8739046541334449E-3</v>
      </c>
      <c r="Y912" s="36">
        <f t="shared" si="221"/>
        <v>-2.9071722422146264E-3</v>
      </c>
      <c r="Z912" s="36">
        <f t="shared" si="222"/>
        <v>1.1644389623620569E-3</v>
      </c>
      <c r="AA912" s="46">
        <f t="shared" si="223"/>
        <v>-1.0862641869646944E-3</v>
      </c>
      <c r="AB912" s="41">
        <f t="shared" si="210"/>
        <v>998913.73581303528</v>
      </c>
      <c r="AC912" s="41">
        <f t="shared" si="211"/>
        <v>-1086.2641869647196</v>
      </c>
      <c r="AD912" s="98">
        <v>10035.669063434005</v>
      </c>
      <c r="AE912">
        <f t="shared" si="224"/>
        <v>1026548.0380904528</v>
      </c>
    </row>
    <row r="913" spans="2:31">
      <c r="B913" s="112">
        <v>44782</v>
      </c>
      <c r="C913">
        <v>85.270920000000004</v>
      </c>
      <c r="D913">
        <v>168.35137900000001</v>
      </c>
      <c r="E913">
        <v>41.827151999999998</v>
      </c>
      <c r="F913">
        <v>45.340927000000001</v>
      </c>
      <c r="G913">
        <v>56.893650000000001</v>
      </c>
      <c r="H913">
        <v>110.366165</v>
      </c>
      <c r="I913">
        <v>263.19552599999997</v>
      </c>
      <c r="J913">
        <v>93.016548</v>
      </c>
      <c r="K913">
        <v>523.94885299999999</v>
      </c>
      <c r="L913">
        <v>163.52302599999999</v>
      </c>
      <c r="M913">
        <v>335.81195100000002</v>
      </c>
      <c r="O913" s="33">
        <v>908</v>
      </c>
      <c r="P913" s="36">
        <f t="shared" si="212"/>
        <v>1.8269455738870389E-2</v>
      </c>
      <c r="Q913" s="36">
        <f t="shared" si="213"/>
        <v>-1.0154134189788031E-2</v>
      </c>
      <c r="R913" s="36">
        <f t="shared" si="214"/>
        <v>9.8254451375677128E-3</v>
      </c>
      <c r="S913" s="36">
        <f t="shared" si="215"/>
        <v>-1.1841847644788961E-2</v>
      </c>
      <c r="T913" s="36">
        <f t="shared" si="216"/>
        <v>-1.1697914945157652E-2</v>
      </c>
      <c r="U913" s="36">
        <f t="shared" si="217"/>
        <v>8.9669952151080271E-3</v>
      </c>
      <c r="V913" s="36">
        <f t="shared" si="218"/>
        <v>1.1581121116058997E-2</v>
      </c>
      <c r="W913" s="36">
        <f t="shared" si="219"/>
        <v>4.153921010076592E-3</v>
      </c>
      <c r="X913" s="36">
        <f t="shared" si="220"/>
        <v>1.2293829400469483E-3</v>
      </c>
      <c r="Y913" s="36">
        <f t="shared" si="221"/>
        <v>3.0312863742304241E-4</v>
      </c>
      <c r="Z913" s="36">
        <f t="shared" si="222"/>
        <v>-8.714616832857098E-5</v>
      </c>
      <c r="AA913" s="46">
        <f t="shared" si="223"/>
        <v>1.8338064494511641E-2</v>
      </c>
      <c r="AB913" s="41">
        <f t="shared" si="210"/>
        <v>1018338.0644945117</v>
      </c>
      <c r="AC913" s="41">
        <f t="shared" si="211"/>
        <v>18338.064494511695</v>
      </c>
      <c r="AD913" s="98">
        <v>10100.153857545229</v>
      </c>
      <c r="AE913">
        <f t="shared" si="224"/>
        <v>1044886.1025849645</v>
      </c>
    </row>
    <row r="914" spans="2:31">
      <c r="B914" s="112">
        <v>44783</v>
      </c>
      <c r="C914">
        <v>86.080414000000005</v>
      </c>
      <c r="D914">
        <v>178.15097</v>
      </c>
      <c r="E914">
        <v>41.914786999999997</v>
      </c>
      <c r="F914">
        <v>45.843142999999998</v>
      </c>
      <c r="G914">
        <v>58.931103</v>
      </c>
      <c r="H914">
        <v>113.245384</v>
      </c>
      <c r="I914">
        <v>264.729828</v>
      </c>
      <c r="J914">
        <v>93.091766000000007</v>
      </c>
      <c r="K914">
        <v>524.39739999999995</v>
      </c>
      <c r="L914">
        <v>167.80645799999999</v>
      </c>
      <c r="M914">
        <v>344.29324300000002</v>
      </c>
      <c r="O914" s="33">
        <v>909</v>
      </c>
      <c r="P914" s="36">
        <f t="shared" si="212"/>
        <v>9.4484239280558293E-3</v>
      </c>
      <c r="Q914" s="36">
        <f t="shared" si="213"/>
        <v>5.6578000045141075E-2</v>
      </c>
      <c r="R914" s="36">
        <f t="shared" si="214"/>
        <v>2.0929783340900452E-3</v>
      </c>
      <c r="S914" s="36">
        <f t="shared" si="215"/>
        <v>1.1015544235373747E-2</v>
      </c>
      <c r="T914" s="36">
        <f t="shared" si="216"/>
        <v>3.5185280189060003E-2</v>
      </c>
      <c r="U914" s="36">
        <f t="shared" si="217"/>
        <v>2.5753393730344003E-2</v>
      </c>
      <c r="V914" s="36">
        <f t="shared" si="218"/>
        <v>5.8125881177056322E-3</v>
      </c>
      <c r="W914" s="36">
        <f t="shared" si="219"/>
        <v>8.0832502835479522E-4</v>
      </c>
      <c r="X914" s="36">
        <f t="shared" si="220"/>
        <v>8.557230515919826E-4</v>
      </c>
      <c r="Y914" s="36">
        <f t="shared" si="221"/>
        <v>2.5857467360011894E-2</v>
      </c>
      <c r="Z914" s="36">
        <f t="shared" si="222"/>
        <v>2.4942411178316061E-2</v>
      </c>
      <c r="AA914" s="46">
        <f t="shared" si="223"/>
        <v>1.7988556016872648E-2</v>
      </c>
      <c r="AB914" s="41">
        <f t="shared" si="210"/>
        <v>1017988.5560168726</v>
      </c>
      <c r="AC914" s="41">
        <f t="shared" si="211"/>
        <v>17988.556016872637</v>
      </c>
      <c r="AD914" s="98">
        <v>10101.089979466749</v>
      </c>
      <c r="AE914">
        <f t="shared" si="224"/>
        <v>1062874.6586018372</v>
      </c>
    </row>
    <row r="915" spans="2:31">
      <c r="B915" s="112">
        <v>44784</v>
      </c>
      <c r="C915">
        <v>88.570564000000005</v>
      </c>
      <c r="D915">
        <v>177.30188000000001</v>
      </c>
      <c r="E915">
        <v>42.319004</v>
      </c>
      <c r="F915">
        <v>45.151420999999999</v>
      </c>
      <c r="G915">
        <v>60.328223999999999</v>
      </c>
      <c r="H915">
        <v>114.919327</v>
      </c>
      <c r="I915">
        <v>261.07034299999998</v>
      </c>
      <c r="J915">
        <v>92.612166999999999</v>
      </c>
      <c r="K915">
        <v>519.65783699999997</v>
      </c>
      <c r="L915">
        <v>167.06281999999999</v>
      </c>
      <c r="M915">
        <v>353.63436899999999</v>
      </c>
      <c r="O915" s="33">
        <v>910</v>
      </c>
      <c r="P915" s="36">
        <f t="shared" si="212"/>
        <v>2.8517661764396903E-2</v>
      </c>
      <c r="Q915" s="36">
        <f t="shared" si="213"/>
        <v>-4.7775203660240075E-3</v>
      </c>
      <c r="R915" s="36">
        <f t="shared" si="214"/>
        <v>9.5975759375295285E-3</v>
      </c>
      <c r="S915" s="36">
        <f t="shared" si="215"/>
        <v>-1.5203882392515907E-2</v>
      </c>
      <c r="T915" s="36">
        <f t="shared" si="216"/>
        <v>2.3431038132190964E-2</v>
      </c>
      <c r="U915" s="36">
        <f t="shared" si="217"/>
        <v>1.4673373695557429E-2</v>
      </c>
      <c r="V915" s="36">
        <f t="shared" si="218"/>
        <v>-1.3919904523708462E-2</v>
      </c>
      <c r="W915" s="36">
        <f t="shared" si="219"/>
        <v>-5.1652117274703334E-3</v>
      </c>
      <c r="X915" s="36">
        <f t="shared" si="220"/>
        <v>-9.0792046045281224E-3</v>
      </c>
      <c r="Y915" s="36">
        <f t="shared" si="221"/>
        <v>-4.4413702376260387E-3</v>
      </c>
      <c r="Z915" s="36">
        <f t="shared" si="222"/>
        <v>2.676977861316843E-2</v>
      </c>
      <c r="AA915" s="46">
        <f t="shared" si="223"/>
        <v>8.6342533033221328E-3</v>
      </c>
      <c r="AB915" s="41">
        <f t="shared" si="210"/>
        <v>1008634.2533033221</v>
      </c>
      <c r="AC915" s="41">
        <f t="shared" si="211"/>
        <v>8634.2533033221262</v>
      </c>
      <c r="AD915" s="98">
        <v>10101.334873973043</v>
      </c>
      <c r="AE915">
        <f t="shared" si="224"/>
        <v>1071508.9119051592</v>
      </c>
    </row>
    <row r="916" spans="2:31">
      <c r="B916" s="112">
        <v>44785</v>
      </c>
      <c r="C916">
        <v>89.340407999999996</v>
      </c>
      <c r="D916">
        <v>180.308685</v>
      </c>
      <c r="E916">
        <v>43.10136</v>
      </c>
      <c r="F916">
        <v>45.274600999999997</v>
      </c>
      <c r="G916">
        <v>60.832737000000002</v>
      </c>
      <c r="H916">
        <v>116.822845</v>
      </c>
      <c r="I916">
        <v>264.66314699999998</v>
      </c>
      <c r="J916">
        <v>93.204620000000006</v>
      </c>
      <c r="K916">
        <v>530.22924799999998</v>
      </c>
      <c r="L916">
        <v>170.64222699999999</v>
      </c>
      <c r="M916">
        <v>359.731537</v>
      </c>
      <c r="O916" s="33">
        <v>911</v>
      </c>
      <c r="P916" s="36">
        <f t="shared" si="212"/>
        <v>8.654315091056259E-3</v>
      </c>
      <c r="Q916" s="36">
        <f t="shared" si="213"/>
        <v>1.6816482245442538E-2</v>
      </c>
      <c r="R916" s="36">
        <f t="shared" si="214"/>
        <v>1.8318298834783021E-2</v>
      </c>
      <c r="S916" s="36">
        <f t="shared" si="215"/>
        <v>2.7244386840910642E-3</v>
      </c>
      <c r="T916" s="36">
        <f t="shared" si="216"/>
        <v>8.32802763780441E-3</v>
      </c>
      <c r="U916" s="36">
        <f t="shared" si="217"/>
        <v>1.6428264176057375E-2</v>
      </c>
      <c r="V916" s="36">
        <f t="shared" si="218"/>
        <v>1.3667989581495116E-2</v>
      </c>
      <c r="W916" s="36">
        <f t="shared" si="219"/>
        <v>6.3767651690332054E-3</v>
      </c>
      <c r="X916" s="36">
        <f t="shared" si="220"/>
        <v>2.0138867197032607E-2</v>
      </c>
      <c r="Y916" s="36">
        <f t="shared" si="221"/>
        <v>2.1199215597148786E-2</v>
      </c>
      <c r="Z916" s="36">
        <f t="shared" si="222"/>
        <v>1.7094499260937507E-2</v>
      </c>
      <c r="AA916" s="46">
        <f t="shared" si="223"/>
        <v>1.3536061046833444E-2</v>
      </c>
      <c r="AB916" s="41">
        <f t="shared" si="210"/>
        <v>1013536.0610468334</v>
      </c>
      <c r="AC916" s="41">
        <f t="shared" si="211"/>
        <v>13536.061046833405</v>
      </c>
      <c r="AD916" s="98">
        <v>10115.111698313383</v>
      </c>
      <c r="AE916">
        <f t="shared" si="224"/>
        <v>1085044.9729519926</v>
      </c>
    </row>
    <row r="917" spans="2:31">
      <c r="B917" s="112">
        <v>44788</v>
      </c>
      <c r="C917">
        <v>87.743683000000004</v>
      </c>
      <c r="D917">
        <v>180.698273</v>
      </c>
      <c r="E917">
        <v>43.225234999999998</v>
      </c>
      <c r="F917">
        <v>45.303027999999998</v>
      </c>
      <c r="G917">
        <v>60.832737000000002</v>
      </c>
      <c r="H917">
        <v>117.138504</v>
      </c>
      <c r="I917">
        <v>268.28445399999998</v>
      </c>
      <c r="J917">
        <v>94.314316000000005</v>
      </c>
      <c r="K917">
        <v>531.14599599999997</v>
      </c>
      <c r="L917">
        <v>171.72297699999999</v>
      </c>
      <c r="M917">
        <v>357.66982999999999</v>
      </c>
      <c r="O917" s="33">
        <v>912</v>
      </c>
      <c r="P917" s="36">
        <f t="shared" si="212"/>
        <v>-1.8034011586233314E-2</v>
      </c>
      <c r="Q917" s="36">
        <f t="shared" si="213"/>
        <v>2.158341508970576E-3</v>
      </c>
      <c r="R917" s="36">
        <f t="shared" si="214"/>
        <v>2.8699170869394609E-3</v>
      </c>
      <c r="S917" s="36">
        <f t="shared" si="215"/>
        <v>6.2768260214283598E-4</v>
      </c>
      <c r="T917" s="36">
        <f t="shared" si="216"/>
        <v>0</v>
      </c>
      <c r="U917" s="36">
        <f t="shared" si="217"/>
        <v>2.6983875147159058E-3</v>
      </c>
      <c r="V917" s="36">
        <f t="shared" si="218"/>
        <v>1.3589939149340339E-2</v>
      </c>
      <c r="W917" s="36">
        <f t="shared" si="219"/>
        <v>1.1835700200137559E-2</v>
      </c>
      <c r="X917" s="36">
        <f t="shared" si="220"/>
        <v>1.7274724149811641E-3</v>
      </c>
      <c r="Y917" s="36">
        <f t="shared" si="221"/>
        <v>6.3134546223493574E-3</v>
      </c>
      <c r="Z917" s="36">
        <f t="shared" si="222"/>
        <v>-5.7477244141743503E-3</v>
      </c>
      <c r="AA917" s="46">
        <f t="shared" si="223"/>
        <v>8.5087528189887011E-3</v>
      </c>
      <c r="AB917" s="41">
        <f t="shared" si="210"/>
        <v>1008508.7528189888</v>
      </c>
      <c r="AC917" s="41">
        <f t="shared" si="211"/>
        <v>8508.7528189887526</v>
      </c>
      <c r="AD917" s="98">
        <v>10123.823220335064</v>
      </c>
      <c r="AE917">
        <f t="shared" si="224"/>
        <v>1093553.7257709815</v>
      </c>
    </row>
    <row r="918" spans="2:31">
      <c r="B918" s="112">
        <v>44789</v>
      </c>
      <c r="C918">
        <v>86.926315000000002</v>
      </c>
      <c r="D918">
        <v>179.279785</v>
      </c>
      <c r="E918">
        <v>45.432139999999997</v>
      </c>
      <c r="F918">
        <v>45.151420999999999</v>
      </c>
      <c r="G918">
        <v>60.813327999999998</v>
      </c>
      <c r="H918">
        <v>118.257668</v>
      </c>
      <c r="I918">
        <v>265.35879499999999</v>
      </c>
      <c r="J918">
        <v>94.807213000000004</v>
      </c>
      <c r="K918">
        <v>532.589294</v>
      </c>
      <c r="L918">
        <v>171.56433100000001</v>
      </c>
      <c r="M918">
        <v>361.50988799999999</v>
      </c>
      <c r="O918" s="33">
        <v>913</v>
      </c>
      <c r="P918" s="36">
        <f t="shared" si="212"/>
        <v>-9.3590653872901736E-3</v>
      </c>
      <c r="Q918" s="36">
        <f t="shared" si="213"/>
        <v>-7.8810100247142505E-3</v>
      </c>
      <c r="R918" s="36">
        <f t="shared" si="214"/>
        <v>4.9795315875651461E-2</v>
      </c>
      <c r="S918" s="36">
        <f t="shared" si="215"/>
        <v>-3.3521212862336731E-3</v>
      </c>
      <c r="T918" s="36">
        <f t="shared" si="216"/>
        <v>-3.1910609134299409E-4</v>
      </c>
      <c r="U918" s="36">
        <f t="shared" si="217"/>
        <v>9.5088413987254195E-3</v>
      </c>
      <c r="V918" s="36">
        <f t="shared" si="218"/>
        <v>-1.0964959523693472E-2</v>
      </c>
      <c r="W918" s="36">
        <f t="shared" si="219"/>
        <v>5.2125013858941626E-3</v>
      </c>
      <c r="X918" s="36">
        <f t="shared" si="220"/>
        <v>2.7136429509389166E-3</v>
      </c>
      <c r="Y918" s="36">
        <f t="shared" si="221"/>
        <v>-9.2427542526009212E-4</v>
      </c>
      <c r="Z918" s="36">
        <f t="shared" si="222"/>
        <v>1.0679095636755937E-2</v>
      </c>
      <c r="AA918" s="46">
        <f t="shared" si="223"/>
        <v>-1.6144033791872715E-2</v>
      </c>
      <c r="AB918" s="41">
        <f t="shared" si="210"/>
        <v>983855.96620812733</v>
      </c>
      <c r="AC918" s="41">
        <f t="shared" si="211"/>
        <v>-16144.033791872673</v>
      </c>
      <c r="AD918" s="98">
        <v>10151.516840493656</v>
      </c>
      <c r="AE918">
        <f t="shared" si="224"/>
        <v>1077409.6919791088</v>
      </c>
    </row>
    <row r="919" spans="2:31">
      <c r="B919" s="112">
        <v>44790</v>
      </c>
      <c r="C919">
        <v>87.629638999999997</v>
      </c>
      <c r="D919">
        <v>174.66468800000001</v>
      </c>
      <c r="E919">
        <v>45.481029999999997</v>
      </c>
      <c r="F919">
        <v>45.151420999999999</v>
      </c>
      <c r="G919">
        <v>60.105072</v>
      </c>
      <c r="H919">
        <v>117.262856</v>
      </c>
      <c r="I919">
        <v>264.41531400000002</v>
      </c>
      <c r="J919">
        <v>95.338036000000002</v>
      </c>
      <c r="K919">
        <v>531.49713099999997</v>
      </c>
      <c r="L919">
        <v>173.07145700000001</v>
      </c>
      <c r="M919">
        <v>356.34094199999998</v>
      </c>
      <c r="O919" s="33">
        <v>914</v>
      </c>
      <c r="P919" s="36">
        <f t="shared" si="212"/>
        <v>8.0584797021348489E-3</v>
      </c>
      <c r="Q919" s="36">
        <f t="shared" si="213"/>
        <v>-2.6079562906049767E-2</v>
      </c>
      <c r="R919" s="36">
        <f t="shared" si="214"/>
        <v>1.0755318445693132E-3</v>
      </c>
      <c r="S919" s="36">
        <f t="shared" si="215"/>
        <v>0</v>
      </c>
      <c r="T919" s="36">
        <f t="shared" si="216"/>
        <v>-1.1714744816151685E-2</v>
      </c>
      <c r="U919" s="36">
        <f t="shared" si="217"/>
        <v>-8.4478235644785335E-3</v>
      </c>
      <c r="V919" s="36">
        <f t="shared" si="218"/>
        <v>-3.5618275088818521E-3</v>
      </c>
      <c r="W919" s="36">
        <f t="shared" si="219"/>
        <v>5.5833567420170808E-3</v>
      </c>
      <c r="X919" s="36">
        <f t="shared" si="220"/>
        <v>-2.0527719513378129E-3</v>
      </c>
      <c r="Y919" s="36">
        <f t="shared" si="221"/>
        <v>8.7462513180911125E-3</v>
      </c>
      <c r="Z919" s="36">
        <f t="shared" si="222"/>
        <v>-1.4401419126822957E-2</v>
      </c>
      <c r="AA919" s="46">
        <f t="shared" si="223"/>
        <v>-6.7176205861689542E-4</v>
      </c>
      <c r="AB919" s="41">
        <f t="shared" si="210"/>
        <v>999328.23794138315</v>
      </c>
      <c r="AC919" s="41">
        <f t="shared" si="211"/>
        <v>-671.76205861684866</v>
      </c>
      <c r="AD919" s="98">
        <v>10154.502708332846</v>
      </c>
      <c r="AE919">
        <f t="shared" si="224"/>
        <v>1076737.929920492</v>
      </c>
    </row>
    <row r="920" spans="2:31">
      <c r="B920" s="112">
        <v>44791</v>
      </c>
      <c r="C920">
        <v>89.701560999999998</v>
      </c>
      <c r="D920">
        <v>174.474884</v>
      </c>
      <c r="E920">
        <v>45.334339</v>
      </c>
      <c r="F920">
        <v>44.867148999999998</v>
      </c>
      <c r="G920">
        <v>60.105072</v>
      </c>
      <c r="H920">
        <v>116.35414900000001</v>
      </c>
      <c r="I920">
        <v>262.53793300000001</v>
      </c>
      <c r="J920">
        <v>95.669785000000005</v>
      </c>
      <c r="K920">
        <v>531.71173099999999</v>
      </c>
      <c r="L920">
        <v>172.674835</v>
      </c>
      <c r="M920">
        <v>359.56536899999998</v>
      </c>
      <c r="O920" s="33">
        <v>915</v>
      </c>
      <c r="P920" s="36">
        <f t="shared" si="212"/>
        <v>2.3368885900422021E-2</v>
      </c>
      <c r="Q920" s="36">
        <f t="shared" si="213"/>
        <v>-1.0872672931963331E-3</v>
      </c>
      <c r="R920" s="36">
        <f t="shared" si="214"/>
        <v>-3.2305352979764904E-3</v>
      </c>
      <c r="S920" s="36">
        <f t="shared" si="215"/>
        <v>-6.3158733797472289E-3</v>
      </c>
      <c r="T920" s="36">
        <f t="shared" si="216"/>
        <v>0</v>
      </c>
      <c r="U920" s="36">
        <f t="shared" si="217"/>
        <v>-7.7794986110108887E-3</v>
      </c>
      <c r="V920" s="36">
        <f t="shared" si="218"/>
        <v>-7.1254478604377506E-3</v>
      </c>
      <c r="W920" s="36">
        <f t="shared" si="219"/>
        <v>3.4736727726418335E-3</v>
      </c>
      <c r="X920" s="36">
        <f t="shared" si="220"/>
        <v>4.0368362338631669E-4</v>
      </c>
      <c r="Y920" s="36">
        <f t="shared" si="221"/>
        <v>-2.2942960381946084E-3</v>
      </c>
      <c r="Z920" s="36">
        <f t="shared" si="222"/>
        <v>9.0080189379830346E-3</v>
      </c>
      <c r="AA920" s="46">
        <f t="shared" si="223"/>
        <v>-4.0299492580988389E-3</v>
      </c>
      <c r="AB920" s="41">
        <f t="shared" si="210"/>
        <v>995970.05074190116</v>
      </c>
      <c r="AC920" s="41">
        <f t="shared" si="211"/>
        <v>-4029.9492580988444</v>
      </c>
      <c r="AD920" s="98">
        <v>10206.893082685536</v>
      </c>
      <c r="AE920">
        <f t="shared" si="224"/>
        <v>1072707.9806623932</v>
      </c>
    </row>
    <row r="921" spans="2:31">
      <c r="B921" s="112">
        <v>44792</v>
      </c>
      <c r="C921">
        <v>89.416435000000007</v>
      </c>
      <c r="D921">
        <v>167.781982</v>
      </c>
      <c r="E921">
        <v>44.666072999999997</v>
      </c>
      <c r="F921">
        <v>44.923999999999999</v>
      </c>
      <c r="G921">
        <v>58.678851999999999</v>
      </c>
      <c r="H921">
        <v>113.47494500000001</v>
      </c>
      <c r="I921">
        <v>261.50872800000002</v>
      </c>
      <c r="J921">
        <v>95.309593000000007</v>
      </c>
      <c r="K921">
        <v>534.73486300000002</v>
      </c>
      <c r="L921">
        <v>170.06712300000001</v>
      </c>
      <c r="M921">
        <v>361.19723499999998</v>
      </c>
      <c r="O921" s="33">
        <v>916</v>
      </c>
      <c r="P921" s="36">
        <f t="shared" si="212"/>
        <v>-3.183669393336204E-3</v>
      </c>
      <c r="Q921" s="36">
        <f t="shared" si="213"/>
        <v>-3.9115389614353423E-2</v>
      </c>
      <c r="R921" s="36">
        <f t="shared" si="214"/>
        <v>-1.4850560495715568E-2</v>
      </c>
      <c r="S921" s="36">
        <f t="shared" si="215"/>
        <v>1.266294244585704E-3</v>
      </c>
      <c r="T921" s="36">
        <f t="shared" si="216"/>
        <v>-2.4014841311274692E-2</v>
      </c>
      <c r="U921" s="36">
        <f t="shared" si="217"/>
        <v>-2.5056485105971051E-2</v>
      </c>
      <c r="V921" s="36">
        <f t="shared" si="218"/>
        <v>-3.9279186372334829E-3</v>
      </c>
      <c r="W921" s="36">
        <f t="shared" si="219"/>
        <v>-3.7720557146193922E-3</v>
      </c>
      <c r="X921" s="36">
        <f t="shared" si="220"/>
        <v>5.669557416071936E-3</v>
      </c>
      <c r="Y921" s="36">
        <f t="shared" si="221"/>
        <v>-1.5217059124774352E-2</v>
      </c>
      <c r="Z921" s="36">
        <f t="shared" si="222"/>
        <v>4.5281727417740055E-3</v>
      </c>
      <c r="AA921" s="46">
        <f t="shared" si="223"/>
        <v>-3.376419939510477E-2</v>
      </c>
      <c r="AB921" s="41">
        <f t="shared" si="210"/>
        <v>966235.80060489522</v>
      </c>
      <c r="AC921" s="41">
        <f t="shared" si="211"/>
        <v>-33764.199395104777</v>
      </c>
      <c r="AD921" s="98">
        <v>10230.556341234013</v>
      </c>
      <c r="AE921">
        <f t="shared" si="224"/>
        <v>1038943.7812672884</v>
      </c>
    </row>
    <row r="922" spans="2:31">
      <c r="B922" s="112">
        <v>44795</v>
      </c>
      <c r="C922">
        <v>89.349914999999996</v>
      </c>
      <c r="D922">
        <v>162.877182</v>
      </c>
      <c r="E922">
        <v>43.867415999999999</v>
      </c>
      <c r="F922">
        <v>44.554459000000001</v>
      </c>
      <c r="G922">
        <v>56.52496</v>
      </c>
      <c r="H922">
        <v>111.60011299999999</v>
      </c>
      <c r="I922">
        <v>257.06781000000001</v>
      </c>
      <c r="J922">
        <v>94.229004000000003</v>
      </c>
      <c r="K922">
        <v>531.07775900000001</v>
      </c>
      <c r="L922">
        <v>166.15060399999999</v>
      </c>
      <c r="M922">
        <v>361.17764299999999</v>
      </c>
      <c r="O922" s="33">
        <v>917</v>
      </c>
      <c r="P922" s="36">
        <f t="shared" si="212"/>
        <v>-7.4421168268180924E-4</v>
      </c>
      <c r="Q922" s="36">
        <f t="shared" si="213"/>
        <v>-2.9668978305000451E-2</v>
      </c>
      <c r="R922" s="36">
        <f t="shared" si="214"/>
        <v>-1.8042408005619237E-2</v>
      </c>
      <c r="S922" s="36">
        <f t="shared" si="215"/>
        <v>-8.2599344058633551E-3</v>
      </c>
      <c r="T922" s="36">
        <f t="shared" si="216"/>
        <v>-3.7397078835592387E-2</v>
      </c>
      <c r="U922" s="36">
        <f t="shared" si="217"/>
        <v>-1.6660001162653787E-2</v>
      </c>
      <c r="V922" s="36">
        <f t="shared" si="218"/>
        <v>-1.712775738858555E-2</v>
      </c>
      <c r="W922" s="36">
        <f t="shared" si="219"/>
        <v>-1.1402434383875018E-2</v>
      </c>
      <c r="X922" s="36">
        <f t="shared" si="220"/>
        <v>-6.8625915609540839E-3</v>
      </c>
      <c r="Y922" s="36">
        <f t="shared" si="221"/>
        <v>-2.3298570234137016E-2</v>
      </c>
      <c r="Z922" s="36">
        <f t="shared" si="222"/>
        <v>-5.4243303861921033E-5</v>
      </c>
      <c r="AA922" s="46">
        <f t="shared" si="223"/>
        <v>-4.1961135298290014E-2</v>
      </c>
      <c r="AB922" s="41">
        <f t="shared" si="210"/>
        <v>958038.86470170994</v>
      </c>
      <c r="AC922" s="41">
        <f t="shared" si="211"/>
        <v>-41961.135298290057</v>
      </c>
      <c r="AD922" s="98">
        <v>10262.556105541647</v>
      </c>
      <c r="AE922">
        <f t="shared" si="224"/>
        <v>996982.64596899832</v>
      </c>
    </row>
    <row r="923" spans="2:31">
      <c r="B923" s="112">
        <v>44796</v>
      </c>
      <c r="C923">
        <v>93.142120000000006</v>
      </c>
      <c r="D923">
        <v>160.93924000000001</v>
      </c>
      <c r="E923">
        <v>43.681609999999999</v>
      </c>
      <c r="F923">
        <v>44.147002999999998</v>
      </c>
      <c r="G923">
        <v>57.601906</v>
      </c>
      <c r="H923">
        <v>110.500092</v>
      </c>
      <c r="I923">
        <v>252.76033000000001</v>
      </c>
      <c r="J923">
        <v>93.612892000000002</v>
      </c>
      <c r="K923">
        <v>522.52508499999999</v>
      </c>
      <c r="L923">
        <v>165.81346099999999</v>
      </c>
      <c r="M923">
        <v>366.29766799999999</v>
      </c>
      <c r="O923" s="33">
        <v>918</v>
      </c>
      <c r="P923" s="36">
        <f t="shared" si="212"/>
        <v>4.1566208439662251E-2</v>
      </c>
      <c r="Q923" s="36">
        <f t="shared" si="213"/>
        <v>-1.1969529681847117E-2</v>
      </c>
      <c r="R923" s="36">
        <f t="shared" si="214"/>
        <v>-4.2446224123462977E-3</v>
      </c>
      <c r="S923" s="36">
        <f t="shared" si="215"/>
        <v>-9.1871961687649828E-3</v>
      </c>
      <c r="T923" s="36">
        <f t="shared" si="216"/>
        <v>1.8873346919850653E-2</v>
      </c>
      <c r="U923" s="36">
        <f t="shared" si="217"/>
        <v>-9.9057089548543267E-3</v>
      </c>
      <c r="V923" s="36">
        <f t="shared" si="218"/>
        <v>-1.6898174741714293E-2</v>
      </c>
      <c r="W923" s="36">
        <f t="shared" si="219"/>
        <v>-6.5599232389188366E-3</v>
      </c>
      <c r="X923" s="36">
        <f t="shared" si="220"/>
        <v>-1.6235457059630597E-2</v>
      </c>
      <c r="Y923" s="36">
        <f t="shared" si="221"/>
        <v>-2.0312024791895064E-3</v>
      </c>
      <c r="Z923" s="36">
        <f t="shared" si="222"/>
        <v>1.4076380227228286E-2</v>
      </c>
      <c r="AA923" s="46">
        <f t="shared" si="223"/>
        <v>4.8705867945072322E-3</v>
      </c>
      <c r="AB923" s="41">
        <f t="shared" si="210"/>
        <v>1004870.5867945072</v>
      </c>
      <c r="AC923" s="41">
        <f t="shared" si="211"/>
        <v>4870.5867945072241</v>
      </c>
      <c r="AD923" s="98">
        <v>10290.0990686937</v>
      </c>
      <c r="AE923">
        <f t="shared" si="224"/>
        <v>1001853.2327635055</v>
      </c>
    </row>
    <row r="924" spans="2:31">
      <c r="B924" s="112">
        <v>44797</v>
      </c>
      <c r="C924">
        <v>93.693366999999995</v>
      </c>
      <c r="D924">
        <v>163.08696</v>
      </c>
      <c r="E924">
        <v>43.997813999999998</v>
      </c>
      <c r="F924">
        <v>44.478645</v>
      </c>
      <c r="G924">
        <v>57.572800000000001</v>
      </c>
      <c r="H924">
        <v>110.767921</v>
      </c>
      <c r="I924">
        <v>252.045593</v>
      </c>
      <c r="J924">
        <v>93.726630999999998</v>
      </c>
      <c r="K924">
        <v>523.16863999999998</v>
      </c>
      <c r="L924">
        <v>166.110916</v>
      </c>
      <c r="M924">
        <v>372.64883400000002</v>
      </c>
      <c r="O924" s="33">
        <v>919</v>
      </c>
      <c r="P924" s="36">
        <f t="shared" si="212"/>
        <v>5.9008982545341411E-3</v>
      </c>
      <c r="Q924" s="36">
        <f t="shared" si="213"/>
        <v>1.3256653030288123E-2</v>
      </c>
      <c r="R924" s="36">
        <f t="shared" si="214"/>
        <v>7.2127611341636219E-3</v>
      </c>
      <c r="S924" s="36">
        <f t="shared" si="215"/>
        <v>7.4841438226585988E-3</v>
      </c>
      <c r="T924" s="36">
        <f t="shared" si="216"/>
        <v>-5.0542348455565674E-4</v>
      </c>
      <c r="U924" s="36">
        <f t="shared" si="217"/>
        <v>2.4208571964000891E-3</v>
      </c>
      <c r="V924" s="36">
        <f t="shared" si="218"/>
        <v>-2.8317317410135236E-3</v>
      </c>
      <c r="W924" s="36">
        <f t="shared" si="219"/>
        <v>1.2142554027414836E-3</v>
      </c>
      <c r="X924" s="36">
        <f t="shared" si="220"/>
        <v>1.2308672527428914E-3</v>
      </c>
      <c r="Y924" s="36">
        <f t="shared" si="221"/>
        <v>1.7923063217966466E-3</v>
      </c>
      <c r="Z924" s="36">
        <f t="shared" si="222"/>
        <v>1.7190208983304971E-2</v>
      </c>
      <c r="AA924" s="46">
        <f t="shared" si="223"/>
        <v>-1.6532208838489673E-2</v>
      </c>
      <c r="AB924" s="41">
        <f t="shared" si="210"/>
        <v>983467.79116151028</v>
      </c>
      <c r="AC924" s="41">
        <f t="shared" si="211"/>
        <v>-16532.208838489722</v>
      </c>
      <c r="AD924" s="98">
        <v>10294.133432070608</v>
      </c>
      <c r="AE924">
        <f t="shared" si="224"/>
        <v>985321.02392501582</v>
      </c>
    </row>
    <row r="925" spans="2:31">
      <c r="B925" s="112">
        <v>44798</v>
      </c>
      <c r="C925">
        <v>94.178084999999996</v>
      </c>
      <c r="D925">
        <v>168.60110499999999</v>
      </c>
      <c r="E925">
        <v>44.291195000000002</v>
      </c>
      <c r="F925">
        <v>44.544978999999998</v>
      </c>
      <c r="G925">
        <v>58.785575999999999</v>
      </c>
      <c r="H925">
        <v>113.39843</v>
      </c>
      <c r="I925">
        <v>255.628784</v>
      </c>
      <c r="J925">
        <v>94.276404999999997</v>
      </c>
      <c r="K925">
        <v>528.15210000000002</v>
      </c>
      <c r="L925">
        <v>168.58972199999999</v>
      </c>
      <c r="M925">
        <v>379.26385499999998</v>
      </c>
      <c r="O925" s="33">
        <v>920</v>
      </c>
      <c r="P925" s="36">
        <f t="shared" si="212"/>
        <v>5.1601142204345425E-3</v>
      </c>
      <c r="Q925" s="36">
        <f t="shared" si="213"/>
        <v>3.3252044039797125E-2</v>
      </c>
      <c r="R925" s="36">
        <f t="shared" si="214"/>
        <v>6.6459479651004632E-3</v>
      </c>
      <c r="S925" s="36">
        <f t="shared" si="215"/>
        <v>1.490256390293978E-3</v>
      </c>
      <c r="T925" s="36">
        <f t="shared" si="216"/>
        <v>2.0846284742067647E-2</v>
      </c>
      <c r="U925" s="36">
        <f t="shared" si="217"/>
        <v>2.3470335667587192E-2</v>
      </c>
      <c r="V925" s="36">
        <f t="shared" si="218"/>
        <v>1.4116333871773358E-2</v>
      </c>
      <c r="W925" s="36">
        <f t="shared" si="219"/>
        <v>5.8485817976442625E-3</v>
      </c>
      <c r="X925" s="36">
        <f t="shared" si="220"/>
        <v>9.4804508957430349E-3</v>
      </c>
      <c r="Y925" s="36">
        <f t="shared" si="221"/>
        <v>1.4812348949536322E-2</v>
      </c>
      <c r="Z925" s="36">
        <f t="shared" si="222"/>
        <v>1.7595637810090582E-2</v>
      </c>
      <c r="AA925" s="46">
        <f t="shared" si="223"/>
        <v>2.3174785481871962E-2</v>
      </c>
      <c r="AB925" s="41">
        <f t="shared" si="210"/>
        <v>1023174.7854818719</v>
      </c>
      <c r="AC925" s="41">
        <f t="shared" si="211"/>
        <v>23174.785481871921</v>
      </c>
      <c r="AD925" s="98">
        <v>10338.413107624161</v>
      </c>
      <c r="AE925">
        <f t="shared" si="224"/>
        <v>1008495.8094068877</v>
      </c>
    </row>
    <row r="926" spans="2:31">
      <c r="B926" s="112">
        <v>44799</v>
      </c>
      <c r="C926">
        <v>93.018569999999997</v>
      </c>
      <c r="D926">
        <v>161.60853599999999</v>
      </c>
      <c r="E926">
        <v>42.899253999999999</v>
      </c>
      <c r="F926">
        <v>43.606887999999998</v>
      </c>
      <c r="G926">
        <v>56.098067999999998</v>
      </c>
      <c r="H926">
        <v>109.68703499999999</v>
      </c>
      <c r="I926">
        <v>248.91027800000001</v>
      </c>
      <c r="J926">
        <v>93.394874999999999</v>
      </c>
      <c r="K926">
        <v>516.13732900000002</v>
      </c>
      <c r="L926">
        <v>162.23405500000001</v>
      </c>
      <c r="M926">
        <v>370.69464099999999</v>
      </c>
      <c r="O926" s="33">
        <v>921</v>
      </c>
      <c r="P926" s="36">
        <f t="shared" si="212"/>
        <v>-1.2388360564834004E-2</v>
      </c>
      <c r="Q926" s="36">
        <f t="shared" si="213"/>
        <v>-4.2358633046028639E-2</v>
      </c>
      <c r="R926" s="36">
        <f t="shared" si="214"/>
        <v>-3.1931462325610505E-2</v>
      </c>
      <c r="S926" s="36">
        <f t="shared" si="215"/>
        <v>-2.1284323210536152E-2</v>
      </c>
      <c r="T926" s="36">
        <f t="shared" si="216"/>
        <v>-4.6795145256706069E-2</v>
      </c>
      <c r="U926" s="36">
        <f t="shared" si="217"/>
        <v>-3.3276372065673875E-2</v>
      </c>
      <c r="V926" s="36">
        <f t="shared" si="218"/>
        <v>-2.6633827408257964E-2</v>
      </c>
      <c r="W926" s="36">
        <f t="shared" si="219"/>
        <v>-9.3944740331096867E-3</v>
      </c>
      <c r="X926" s="36">
        <f t="shared" si="220"/>
        <v>-2.3011438859335945E-2</v>
      </c>
      <c r="Y926" s="36">
        <f t="shared" si="221"/>
        <v>-3.8428006368611732E-2</v>
      </c>
      <c r="Z926" s="36">
        <f t="shared" si="222"/>
        <v>-2.285349657311514E-2</v>
      </c>
      <c r="AA926" s="46">
        <f t="shared" si="223"/>
        <v>-4.5029740748618374E-2</v>
      </c>
      <c r="AB926" s="41">
        <f t="shared" si="210"/>
        <v>954970.25925138162</v>
      </c>
      <c r="AC926" s="41">
        <f t="shared" si="211"/>
        <v>-45029.74074861838</v>
      </c>
      <c r="AD926" s="98">
        <v>10347.213578700786</v>
      </c>
      <c r="AE926">
        <f t="shared" si="224"/>
        <v>963466.06865826936</v>
      </c>
    </row>
    <row r="927" spans="2:31">
      <c r="B927" s="112">
        <v>44802</v>
      </c>
      <c r="C927">
        <v>95.157043000000002</v>
      </c>
      <c r="D927">
        <v>159.00129699999999</v>
      </c>
      <c r="E927">
        <v>43.316504999999999</v>
      </c>
      <c r="F927">
        <v>43.540562000000001</v>
      </c>
      <c r="G927">
        <v>56.214489</v>
      </c>
      <c r="H927">
        <v>109.419197</v>
      </c>
      <c r="I927">
        <v>247.50936899999999</v>
      </c>
      <c r="J927">
        <v>94.039428999999998</v>
      </c>
      <c r="K927">
        <v>516.64446999999996</v>
      </c>
      <c r="L927">
        <v>160.01301599999999</v>
      </c>
      <c r="M927">
        <v>371.89645400000001</v>
      </c>
      <c r="O927" s="33">
        <v>922</v>
      </c>
      <c r="P927" s="36">
        <f t="shared" si="212"/>
        <v>2.2729460331558371E-2</v>
      </c>
      <c r="Q927" s="36">
        <f t="shared" si="213"/>
        <v>-1.6264607054486107E-2</v>
      </c>
      <c r="R927" s="36">
        <f t="shared" si="214"/>
        <v>9.6793037023439124E-3</v>
      </c>
      <c r="S927" s="36">
        <f t="shared" si="215"/>
        <v>-1.5221561343725816E-3</v>
      </c>
      <c r="T927" s="36">
        <f t="shared" si="216"/>
        <v>2.0731616269426892E-3</v>
      </c>
      <c r="U927" s="36">
        <f t="shared" si="217"/>
        <v>-2.4448244211451187E-3</v>
      </c>
      <c r="V927" s="36">
        <f t="shared" si="218"/>
        <v>-5.6440663754969422E-3</v>
      </c>
      <c r="W927" s="36">
        <f t="shared" si="219"/>
        <v>6.8776795601728389E-3</v>
      </c>
      <c r="X927" s="36">
        <f t="shared" si="220"/>
        <v>9.8208748692572476E-4</v>
      </c>
      <c r="Y927" s="36">
        <f t="shared" si="221"/>
        <v>-1.3784914561767335E-2</v>
      </c>
      <c r="Z927" s="36">
        <f t="shared" si="222"/>
        <v>3.2368124459617926E-3</v>
      </c>
      <c r="AA927" s="46">
        <f t="shared" si="223"/>
        <v>2.0041569774312549E-3</v>
      </c>
      <c r="AB927" s="41">
        <f t="shared" si="210"/>
        <v>1002004.1569774313</v>
      </c>
      <c r="AC927" s="41">
        <f t="shared" si="211"/>
        <v>2004.1569774312666</v>
      </c>
      <c r="AD927" s="98">
        <v>10373.77984038298</v>
      </c>
      <c r="AE927">
        <f t="shared" si="224"/>
        <v>965470.22563570063</v>
      </c>
    </row>
    <row r="928" spans="2:31">
      <c r="B928" s="112">
        <v>44803</v>
      </c>
      <c r="C928">
        <v>91.535895999999994</v>
      </c>
      <c r="D928">
        <v>156.993439</v>
      </c>
      <c r="E928">
        <v>43.186115000000001</v>
      </c>
      <c r="F928">
        <v>43.351050999999998</v>
      </c>
      <c r="G928">
        <v>55.399506000000002</v>
      </c>
      <c r="H928">
        <v>109.438332</v>
      </c>
      <c r="I928">
        <v>241.48651100000001</v>
      </c>
      <c r="J928">
        <v>93.176856999999998</v>
      </c>
      <c r="K928">
        <v>509.88613900000001</v>
      </c>
      <c r="L928">
        <v>157.56395000000001</v>
      </c>
      <c r="M928">
        <v>360.298248</v>
      </c>
      <c r="O928" s="33">
        <v>923</v>
      </c>
      <c r="P928" s="36">
        <f t="shared" si="212"/>
        <v>-3.8797409610765311E-2</v>
      </c>
      <c r="Q928" s="36">
        <f t="shared" si="213"/>
        <v>-1.2708344753493372E-2</v>
      </c>
      <c r="R928" s="36">
        <f t="shared" si="214"/>
        <v>-3.0147086586224678E-3</v>
      </c>
      <c r="S928" s="36">
        <f t="shared" si="215"/>
        <v>-4.3620159402100135E-3</v>
      </c>
      <c r="T928" s="36">
        <f t="shared" si="216"/>
        <v>-1.4603858313927938E-2</v>
      </c>
      <c r="U928" s="36">
        <f t="shared" si="217"/>
        <v>1.748626162070342E-4</v>
      </c>
      <c r="V928" s="36">
        <f t="shared" si="218"/>
        <v>-2.4634819377523317E-2</v>
      </c>
      <c r="W928" s="36">
        <f t="shared" si="219"/>
        <v>-9.214776363614726E-3</v>
      </c>
      <c r="X928" s="36">
        <f t="shared" si="220"/>
        <v>-1.3167515101894216E-2</v>
      </c>
      <c r="Y928" s="36">
        <f t="shared" si="221"/>
        <v>-1.5423754321958629E-2</v>
      </c>
      <c r="Z928" s="36">
        <f t="shared" si="222"/>
        <v>-3.1683310936642083E-2</v>
      </c>
      <c r="AA928" s="46">
        <f t="shared" si="223"/>
        <v>-1.9974530473012491E-2</v>
      </c>
      <c r="AB928" s="41">
        <f t="shared" si="210"/>
        <v>980025.46952698752</v>
      </c>
      <c r="AC928" s="41">
        <f t="shared" si="211"/>
        <v>-19974.530473012477</v>
      </c>
      <c r="AD928" s="98">
        <v>10394.723547349684</v>
      </c>
      <c r="AE928">
        <f t="shared" si="224"/>
        <v>945495.69516268815</v>
      </c>
    </row>
    <row r="929" spans="2:31">
      <c r="B929" s="112">
        <v>44804</v>
      </c>
      <c r="C929">
        <v>90.851585</v>
      </c>
      <c r="D929">
        <v>162.75730899999999</v>
      </c>
      <c r="E929">
        <v>43.208931</v>
      </c>
      <c r="F929">
        <v>43.009926</v>
      </c>
      <c r="G929">
        <v>53.982985999999997</v>
      </c>
      <c r="H929">
        <v>108.78788</v>
      </c>
      <c r="I929">
        <v>242.105942</v>
      </c>
      <c r="J929">
        <v>92.646041999999994</v>
      </c>
      <c r="K929">
        <v>506.46307400000001</v>
      </c>
      <c r="L929">
        <v>155.88827499999999</v>
      </c>
      <c r="M929">
        <v>356.88812300000001</v>
      </c>
      <c r="O929" s="33">
        <v>924</v>
      </c>
      <c r="P929" s="36">
        <f t="shared" si="212"/>
        <v>-7.5039603304056955E-3</v>
      </c>
      <c r="Q929" s="36">
        <f t="shared" si="213"/>
        <v>3.6056174784310301E-2</v>
      </c>
      <c r="R929" s="36">
        <f t="shared" si="214"/>
        <v>5.2817844510253016E-4</v>
      </c>
      <c r="S929" s="36">
        <f t="shared" si="215"/>
        <v>-7.9000211899395018E-3</v>
      </c>
      <c r="T929" s="36">
        <f t="shared" si="216"/>
        <v>-2.5901753902037028E-2</v>
      </c>
      <c r="U929" s="36">
        <f t="shared" si="217"/>
        <v>-5.9612813721158795E-3</v>
      </c>
      <c r="V929" s="36">
        <f t="shared" si="218"/>
        <v>2.5617907596473303E-3</v>
      </c>
      <c r="W929" s="36">
        <f t="shared" si="219"/>
        <v>-5.7131435003218104E-3</v>
      </c>
      <c r="X929" s="36">
        <f t="shared" si="220"/>
        <v>-6.7360271438260417E-3</v>
      </c>
      <c r="Y929" s="36">
        <f t="shared" si="221"/>
        <v>-1.0691842834670182E-2</v>
      </c>
      <c r="Z929" s="36">
        <f t="shared" si="222"/>
        <v>-9.5098034145508371E-3</v>
      </c>
      <c r="AA929" s="46">
        <f t="shared" si="223"/>
        <v>-1.0054992403417713E-2</v>
      </c>
      <c r="AB929" s="41">
        <f t="shared" si="210"/>
        <v>989945.00759658229</v>
      </c>
      <c r="AC929" s="41">
        <f t="shared" si="211"/>
        <v>-10054.992403417709</v>
      </c>
      <c r="AD929" s="98">
        <v>10501.075566615211</v>
      </c>
      <c r="AE929">
        <f t="shared" si="224"/>
        <v>935440.70275927044</v>
      </c>
    </row>
    <row r="930" spans="2:31">
      <c r="B930" s="112">
        <v>44805</v>
      </c>
      <c r="C930">
        <v>89.216858000000002</v>
      </c>
      <c r="D930">
        <v>165.18473800000001</v>
      </c>
      <c r="E930">
        <v>43.838081000000003</v>
      </c>
      <c r="F930">
        <v>42.555092000000002</v>
      </c>
      <c r="G930">
        <v>53.585197000000001</v>
      </c>
      <c r="H930">
        <v>109.533981</v>
      </c>
      <c r="I930">
        <v>245.527176</v>
      </c>
      <c r="J930">
        <v>94.257446000000002</v>
      </c>
      <c r="K930">
        <v>511.01736499999998</v>
      </c>
      <c r="L930">
        <v>156.62197900000001</v>
      </c>
      <c r="M930">
        <v>355.441956</v>
      </c>
      <c r="O930" s="33">
        <v>925</v>
      </c>
      <c r="P930" s="36">
        <f t="shared" si="212"/>
        <v>-1.8157228269316955E-2</v>
      </c>
      <c r="Q930" s="36">
        <f t="shared" si="213"/>
        <v>1.4804282380745796E-2</v>
      </c>
      <c r="R930" s="36">
        <f t="shared" si="214"/>
        <v>1.4455658877272903E-2</v>
      </c>
      <c r="S930" s="36">
        <f t="shared" si="215"/>
        <v>-1.0631407429349182E-2</v>
      </c>
      <c r="T930" s="36">
        <f t="shared" si="216"/>
        <v>-7.3960682837550815E-3</v>
      </c>
      <c r="U930" s="36">
        <f t="shared" si="217"/>
        <v>6.8348987237610397E-3</v>
      </c>
      <c r="V930" s="36">
        <f t="shared" si="218"/>
        <v>1.4032230425985379E-2</v>
      </c>
      <c r="W930" s="36">
        <f t="shared" si="219"/>
        <v>1.7243593954901128E-2</v>
      </c>
      <c r="X930" s="36">
        <f t="shared" si="220"/>
        <v>8.952155227514514E-3</v>
      </c>
      <c r="Y930" s="36">
        <f t="shared" si="221"/>
        <v>4.6955601532086893E-3</v>
      </c>
      <c r="Z930" s="36">
        <f t="shared" si="222"/>
        <v>-4.0603900621874085E-3</v>
      </c>
      <c r="AA930" s="46">
        <f t="shared" si="223"/>
        <v>9.4254558885025937E-3</v>
      </c>
      <c r="AB930" s="41">
        <f t="shared" si="210"/>
        <v>1009425.4558885026</v>
      </c>
      <c r="AC930" s="41">
        <f t="shared" si="211"/>
        <v>9425.455888502649</v>
      </c>
      <c r="AD930" s="98">
        <v>10558.327613732195</v>
      </c>
      <c r="AE930">
        <f t="shared" si="224"/>
        <v>944866.15864777309</v>
      </c>
    </row>
    <row r="931" spans="2:31">
      <c r="B931" s="112">
        <v>44806</v>
      </c>
      <c r="C931">
        <v>90.851585</v>
      </c>
      <c r="D931">
        <v>160.15008499999999</v>
      </c>
      <c r="E931">
        <v>43.355625000000003</v>
      </c>
      <c r="F931">
        <v>42.261349000000003</v>
      </c>
      <c r="G931">
        <v>53.129192000000003</v>
      </c>
      <c r="H931">
        <v>108.768738</v>
      </c>
      <c r="I931">
        <v>239.05639600000001</v>
      </c>
      <c r="J931">
        <v>93.347481000000002</v>
      </c>
      <c r="K931">
        <v>503.55688500000002</v>
      </c>
      <c r="L931">
        <v>154.49018899999999</v>
      </c>
      <c r="M931">
        <v>353.92752100000001</v>
      </c>
      <c r="O931" s="33">
        <v>926</v>
      </c>
      <c r="P931" s="36">
        <f t="shared" si="212"/>
        <v>1.8157228269316976E-2</v>
      </c>
      <c r="Q931" s="36">
        <f t="shared" si="213"/>
        <v>-3.0953065023782641E-2</v>
      </c>
      <c r="R931" s="36">
        <f t="shared" si="214"/>
        <v>-1.1066416277278918E-2</v>
      </c>
      <c r="S931" s="36">
        <f t="shared" si="215"/>
        <v>-6.9265857175612915E-3</v>
      </c>
      <c r="T931" s="36">
        <f t="shared" si="216"/>
        <v>-8.5463221933965161E-3</v>
      </c>
      <c r="U931" s="36">
        <f t="shared" si="217"/>
        <v>-7.0108713071314341E-3</v>
      </c>
      <c r="V931" s="36">
        <f t="shared" si="218"/>
        <v>-2.6708147022858671E-2</v>
      </c>
      <c r="W931" s="36">
        <f t="shared" si="219"/>
        <v>-9.7009407035099342E-3</v>
      </c>
      <c r="X931" s="36">
        <f t="shared" si="220"/>
        <v>-1.4706887090859551E-2</v>
      </c>
      <c r="Y931" s="36">
        <f t="shared" si="221"/>
        <v>-1.370453221831096E-2</v>
      </c>
      <c r="Z931" s="36">
        <f t="shared" si="222"/>
        <v>-4.2698124177741326E-3</v>
      </c>
      <c r="AA931" s="46">
        <f t="shared" si="223"/>
        <v>-1.7297233566468385E-2</v>
      </c>
      <c r="AB931" s="41">
        <f t="shared" si="210"/>
        <v>982702.76643353165</v>
      </c>
      <c r="AC931" s="41">
        <f t="shared" si="211"/>
        <v>-17297.233566468349</v>
      </c>
      <c r="AD931" s="98">
        <v>10561.151100058225</v>
      </c>
      <c r="AE931">
        <f t="shared" si="224"/>
        <v>927568.92508130474</v>
      </c>
    </row>
    <row r="932" spans="2:31">
      <c r="B932" s="112">
        <v>44810</v>
      </c>
      <c r="C932">
        <v>90.243317000000005</v>
      </c>
      <c r="D932">
        <v>158.37196399999999</v>
      </c>
      <c r="E932">
        <v>43.140479999999997</v>
      </c>
      <c r="F932">
        <v>42.450859000000001</v>
      </c>
      <c r="G932">
        <v>52.634388000000001</v>
      </c>
      <c r="H932">
        <v>108.79743999999999</v>
      </c>
      <c r="I932">
        <v>242.22981300000001</v>
      </c>
      <c r="J932">
        <v>92.655518000000001</v>
      </c>
      <c r="K932">
        <v>504.853973</v>
      </c>
      <c r="L932">
        <v>153.221024</v>
      </c>
      <c r="M932">
        <v>352.794037</v>
      </c>
      <c r="O932" s="33">
        <v>927</v>
      </c>
      <c r="P932" s="36">
        <f t="shared" si="212"/>
        <v>-6.7176964204475427E-3</v>
      </c>
      <c r="Q932" s="36">
        <f t="shared" si="213"/>
        <v>-1.1164938042069888E-2</v>
      </c>
      <c r="R932" s="36">
        <f t="shared" si="214"/>
        <v>-4.9746851304211812E-3</v>
      </c>
      <c r="S932" s="36">
        <f t="shared" si="215"/>
        <v>4.4742150067349868E-3</v>
      </c>
      <c r="T932" s="36">
        <f t="shared" si="216"/>
        <v>-9.3568619753219857E-3</v>
      </c>
      <c r="U932" s="36">
        <f t="shared" si="217"/>
        <v>2.6384615872141474E-4</v>
      </c>
      <c r="V932" s="36">
        <f t="shared" si="218"/>
        <v>1.3187425406297566E-2</v>
      </c>
      <c r="W932" s="36">
        <f t="shared" si="219"/>
        <v>-7.4403767243261957E-3</v>
      </c>
      <c r="X932" s="36">
        <f t="shared" si="220"/>
        <v>2.572540160688936E-3</v>
      </c>
      <c r="Y932" s="36">
        <f t="shared" si="221"/>
        <v>-8.2491124363950705E-3</v>
      </c>
      <c r="Z932" s="36">
        <f t="shared" si="222"/>
        <v>-3.2077271708653111E-3</v>
      </c>
      <c r="AA932" s="46">
        <f t="shared" si="223"/>
        <v>3.5790206117121068E-3</v>
      </c>
      <c r="AB932" s="41">
        <f t="shared" si="210"/>
        <v>1003579.0206117121</v>
      </c>
      <c r="AC932" s="41">
        <f t="shared" si="211"/>
        <v>3579.020611712127</v>
      </c>
      <c r="AD932" s="98">
        <v>10605.883041133755</v>
      </c>
      <c r="AE932">
        <f t="shared" si="224"/>
        <v>931147.94569301687</v>
      </c>
    </row>
    <row r="933" spans="2:31">
      <c r="B933" s="112">
        <v>44811</v>
      </c>
      <c r="C933">
        <v>89.473465000000004</v>
      </c>
      <c r="D933">
        <v>160.220001</v>
      </c>
      <c r="E933">
        <v>44.248817000000003</v>
      </c>
      <c r="F933">
        <v>42.924644000000001</v>
      </c>
      <c r="G933">
        <v>54.584525999999997</v>
      </c>
      <c r="H933">
        <v>110.86359400000001</v>
      </c>
      <c r="I933">
        <v>247.299713</v>
      </c>
      <c r="J933">
        <v>95.954155</v>
      </c>
      <c r="K933">
        <v>508.75485200000003</v>
      </c>
      <c r="L933">
        <v>154.63893100000001</v>
      </c>
      <c r="M933">
        <v>357.56234699999999</v>
      </c>
      <c r="O933" s="33">
        <v>928</v>
      </c>
      <c r="P933" s="36">
        <f t="shared" si="212"/>
        <v>-8.5674437348023623E-3</v>
      </c>
      <c r="Q933" s="36">
        <f t="shared" si="213"/>
        <v>1.1601408263012902E-2</v>
      </c>
      <c r="R933" s="36">
        <f t="shared" si="214"/>
        <v>2.5366869169506024E-2</v>
      </c>
      <c r="S933" s="36">
        <f t="shared" si="215"/>
        <v>1.1098965090031646E-2</v>
      </c>
      <c r="T933" s="36">
        <f t="shared" si="216"/>
        <v>3.6380765598752716E-2</v>
      </c>
      <c r="U933" s="36">
        <f t="shared" si="217"/>
        <v>1.881275800045374E-2</v>
      </c>
      <c r="V933" s="36">
        <f t="shared" si="218"/>
        <v>2.0714097963649713E-2</v>
      </c>
      <c r="W933" s="36">
        <f t="shared" si="219"/>
        <v>3.4982016887932135E-2</v>
      </c>
      <c r="X933" s="36">
        <f t="shared" si="220"/>
        <v>7.6970487284428804E-3</v>
      </c>
      <c r="Y933" s="36">
        <f t="shared" si="221"/>
        <v>9.2114417794147679E-3</v>
      </c>
      <c r="Z933" s="36">
        <f t="shared" si="222"/>
        <v>1.3425322069075747E-2</v>
      </c>
      <c r="AA933" s="46">
        <f t="shared" si="223"/>
        <v>2.7271024668190702E-2</v>
      </c>
      <c r="AB933" s="41">
        <f t="shared" si="210"/>
        <v>1027271.0246681907</v>
      </c>
      <c r="AC933" s="41">
        <f t="shared" si="211"/>
        <v>27271.024668190745</v>
      </c>
      <c r="AD933" s="98">
        <v>10606.791448498727</v>
      </c>
      <c r="AE933">
        <f t="shared" si="224"/>
        <v>958418.97036120761</v>
      </c>
    </row>
    <row r="934" spans="2:31">
      <c r="B934" s="112">
        <v>44812</v>
      </c>
      <c r="C934">
        <v>90.205307000000005</v>
      </c>
      <c r="D934">
        <v>161.888229</v>
      </c>
      <c r="E934">
        <v>44.473742999999999</v>
      </c>
      <c r="F934">
        <v>42.592995000000002</v>
      </c>
      <c r="G934">
        <v>55.719681000000001</v>
      </c>
      <c r="H934">
        <v>113.446243</v>
      </c>
      <c r="I934">
        <v>249.36769100000001</v>
      </c>
      <c r="J934">
        <v>95.413864000000004</v>
      </c>
      <c r="K934">
        <v>514.44042999999999</v>
      </c>
      <c r="L934">
        <v>153.15164200000001</v>
      </c>
      <c r="M934">
        <v>360.04422</v>
      </c>
      <c r="O934" s="33">
        <v>929</v>
      </c>
      <c r="P934" s="36">
        <f t="shared" si="212"/>
        <v>8.1461603831248595E-3</v>
      </c>
      <c r="Q934" s="36">
        <f t="shared" si="213"/>
        <v>1.0358275638349498E-2</v>
      </c>
      <c r="R934" s="36">
        <f t="shared" si="214"/>
        <v>5.0703334500612259E-3</v>
      </c>
      <c r="S934" s="36">
        <f t="shared" si="215"/>
        <v>-7.7563100794885804E-3</v>
      </c>
      <c r="T934" s="36">
        <f t="shared" si="216"/>
        <v>2.0582987851161333E-2</v>
      </c>
      <c r="U934" s="36">
        <f t="shared" si="217"/>
        <v>2.3028532033703988E-2</v>
      </c>
      <c r="V934" s="36">
        <f t="shared" si="218"/>
        <v>8.3274639484874589E-3</v>
      </c>
      <c r="W934" s="36">
        <f t="shared" si="219"/>
        <v>-5.6466324770081287E-3</v>
      </c>
      <c r="X934" s="36">
        <f t="shared" si="220"/>
        <v>1.1113492445825763E-2</v>
      </c>
      <c r="Y934" s="36">
        <f t="shared" si="221"/>
        <v>-9.6643673102196244E-3</v>
      </c>
      <c r="Z934" s="36">
        <f t="shared" si="222"/>
        <v>6.917113108657608E-3</v>
      </c>
      <c r="AA934" s="46">
        <f t="shared" si="223"/>
        <v>3.3105624595951559E-2</v>
      </c>
      <c r="AB934" s="41">
        <f t="shared" si="210"/>
        <v>1033105.6245959515</v>
      </c>
      <c r="AC934" s="41">
        <f t="shared" si="211"/>
        <v>33105.624595951522</v>
      </c>
      <c r="AD934" s="98">
        <v>10615.478779448662</v>
      </c>
      <c r="AE934">
        <f t="shared" si="224"/>
        <v>991524.59495715913</v>
      </c>
    </row>
    <row r="935" spans="2:31">
      <c r="B935" s="112">
        <v>44813</v>
      </c>
      <c r="C935">
        <v>91.716476</v>
      </c>
      <c r="D935">
        <v>168.97071800000001</v>
      </c>
      <c r="E935">
        <v>44.607399000000001</v>
      </c>
      <c r="F935">
        <v>43.597411999999998</v>
      </c>
      <c r="G935">
        <v>56.651088999999999</v>
      </c>
      <c r="H935">
        <v>113.991478</v>
      </c>
      <c r="I935">
        <v>249.291428</v>
      </c>
      <c r="J935">
        <v>95.593956000000006</v>
      </c>
      <c r="K935">
        <v>512.95343000000003</v>
      </c>
      <c r="L935">
        <v>156.03697199999999</v>
      </c>
      <c r="M935">
        <v>363.727844</v>
      </c>
      <c r="O935" s="33">
        <v>930</v>
      </c>
      <c r="P935" s="36">
        <f t="shared" si="212"/>
        <v>1.6613774711433753E-2</v>
      </c>
      <c r="Q935" s="36">
        <f t="shared" si="213"/>
        <v>4.281928097181141E-2</v>
      </c>
      <c r="R935" s="36">
        <f t="shared" si="214"/>
        <v>3.0007720442915666E-3</v>
      </c>
      <c r="S935" s="36">
        <f t="shared" si="215"/>
        <v>2.3307987660656459E-2</v>
      </c>
      <c r="T935" s="36">
        <f t="shared" si="216"/>
        <v>1.6577786748844824E-2</v>
      </c>
      <c r="U935" s="36">
        <f t="shared" si="217"/>
        <v>4.7945964468678222E-3</v>
      </c>
      <c r="V935" s="36">
        <f t="shared" si="218"/>
        <v>-3.0587227903312408E-4</v>
      </c>
      <c r="W935" s="36">
        <f t="shared" si="219"/>
        <v>1.8857034582712049E-3</v>
      </c>
      <c r="X935" s="36">
        <f t="shared" si="220"/>
        <v>-2.8947049349444063E-3</v>
      </c>
      <c r="Y935" s="36">
        <f t="shared" si="221"/>
        <v>1.8664424433309536E-2</v>
      </c>
      <c r="Z935" s="36">
        <f t="shared" si="222"/>
        <v>1.0179049424886349E-2</v>
      </c>
      <c r="AA935" s="46">
        <f t="shared" si="223"/>
        <v>-8.5217518272508175E-4</v>
      </c>
      <c r="AB935" s="41">
        <f t="shared" si="210"/>
        <v>999147.82481727493</v>
      </c>
      <c r="AC935" s="41">
        <f t="shared" si="211"/>
        <v>-852.17518272507004</v>
      </c>
      <c r="AD935" s="98">
        <v>10633.59757165506</v>
      </c>
      <c r="AE935">
        <f t="shared" si="224"/>
        <v>990672.41977443406</v>
      </c>
    </row>
    <row r="936" spans="2:31">
      <c r="B936" s="112">
        <v>44816</v>
      </c>
      <c r="C936">
        <v>92.771454000000006</v>
      </c>
      <c r="D936">
        <v>168.78093000000001</v>
      </c>
      <c r="E936">
        <v>45.008358000000001</v>
      </c>
      <c r="F936">
        <v>44.374420000000001</v>
      </c>
      <c r="G936">
        <v>57.776546000000003</v>
      </c>
      <c r="H936">
        <v>115.34020200000001</v>
      </c>
      <c r="I936">
        <v>252.626938</v>
      </c>
      <c r="J936">
        <v>96.608192000000003</v>
      </c>
      <c r="K936">
        <v>519.71331799999996</v>
      </c>
      <c r="L936">
        <v>162.04565400000001</v>
      </c>
      <c r="M936">
        <v>365.46713299999999</v>
      </c>
      <c r="O936" s="33">
        <v>931</v>
      </c>
      <c r="P936" s="36">
        <f t="shared" si="212"/>
        <v>1.1436948743139056E-2</v>
      </c>
      <c r="Q936" s="36">
        <f t="shared" si="213"/>
        <v>-1.1238317923774562E-3</v>
      </c>
      <c r="R936" s="36">
        <f t="shared" si="214"/>
        <v>8.9484637297104624E-3</v>
      </c>
      <c r="S936" s="36">
        <f t="shared" si="215"/>
        <v>1.766538649254629E-2</v>
      </c>
      <c r="T936" s="36">
        <f t="shared" si="216"/>
        <v>1.9671704191005637E-2</v>
      </c>
      <c r="U936" s="36">
        <f t="shared" si="217"/>
        <v>1.1762348315303862E-2</v>
      </c>
      <c r="V936" s="36">
        <f t="shared" si="218"/>
        <v>1.3291241481750182E-2</v>
      </c>
      <c r="W936" s="36">
        <f t="shared" si="219"/>
        <v>1.0553944634050067E-2</v>
      </c>
      <c r="X936" s="36">
        <f t="shared" si="220"/>
        <v>1.3092286685980902E-2</v>
      </c>
      <c r="Y936" s="36">
        <f t="shared" si="221"/>
        <v>3.7785131175389404E-2</v>
      </c>
      <c r="Z936" s="36">
        <f t="shared" si="222"/>
        <v>4.7704450888904253E-3</v>
      </c>
      <c r="AA936" s="46">
        <f t="shared" si="223"/>
        <v>2.1532654965779063E-2</v>
      </c>
      <c r="AB936" s="41">
        <f t="shared" si="210"/>
        <v>1021532.654965779</v>
      </c>
      <c r="AC936" s="41">
        <f t="shared" si="211"/>
        <v>21532.654965779046</v>
      </c>
      <c r="AD936" s="98">
        <v>10641.794563550851</v>
      </c>
      <c r="AE936">
        <f t="shared" si="224"/>
        <v>1012205.0747402131</v>
      </c>
    </row>
    <row r="937" spans="2:31">
      <c r="B937" s="112">
        <v>44817</v>
      </c>
      <c r="C937">
        <v>90.604484999999997</v>
      </c>
      <c r="D937">
        <v>152.96769699999999</v>
      </c>
      <c r="E937">
        <v>44.079307999999997</v>
      </c>
      <c r="F937">
        <v>43.483704000000003</v>
      </c>
      <c r="G937">
        <v>54.962916999999997</v>
      </c>
      <c r="H937">
        <v>111.332291</v>
      </c>
      <c r="I937">
        <v>242.658691</v>
      </c>
      <c r="J937">
        <v>93.669753999999998</v>
      </c>
      <c r="K937">
        <v>502.79888899999997</v>
      </c>
      <c r="L937">
        <v>152.53688</v>
      </c>
      <c r="M937">
        <v>354.98278800000003</v>
      </c>
      <c r="O937" s="33">
        <v>932</v>
      </c>
      <c r="P937" s="36">
        <f t="shared" si="212"/>
        <v>-2.3635269577619827E-2</v>
      </c>
      <c r="Q937" s="36">
        <f t="shared" si="213"/>
        <v>-9.8374833463918787E-2</v>
      </c>
      <c r="R937" s="36">
        <f t="shared" si="214"/>
        <v>-2.0857739865502965E-2</v>
      </c>
      <c r="S937" s="36">
        <f t="shared" si="215"/>
        <v>-2.0276930070502949E-2</v>
      </c>
      <c r="T937" s="36">
        <f t="shared" si="216"/>
        <v>-4.9924193311948757E-2</v>
      </c>
      <c r="U937" s="36">
        <f t="shared" si="217"/>
        <v>-3.5366697540270789E-2</v>
      </c>
      <c r="V937" s="36">
        <f t="shared" si="218"/>
        <v>-4.0257954913926142E-2</v>
      </c>
      <c r="W937" s="36">
        <f t="shared" si="219"/>
        <v>-3.0888199958972507E-2</v>
      </c>
      <c r="X937" s="36">
        <f t="shared" si="220"/>
        <v>-3.308708092136884E-2</v>
      </c>
      <c r="Y937" s="36">
        <f t="shared" si="221"/>
        <v>-6.0471707469450513E-2</v>
      </c>
      <c r="Z937" s="36">
        <f t="shared" si="222"/>
        <v>-2.9107047960907774E-2</v>
      </c>
      <c r="AA937" s="46">
        <f t="shared" si="223"/>
        <v>-5.7410684969857101E-2</v>
      </c>
      <c r="AB937" s="41">
        <f t="shared" si="210"/>
        <v>942589.3150301429</v>
      </c>
      <c r="AC937" s="41">
        <f t="shared" si="211"/>
        <v>-57410.684969857102</v>
      </c>
      <c r="AD937" s="98">
        <v>10645.513143256307</v>
      </c>
      <c r="AE937">
        <f t="shared" si="224"/>
        <v>954794.38977035601</v>
      </c>
    </row>
    <row r="938" spans="2:31">
      <c r="B938" s="112">
        <v>44818</v>
      </c>
      <c r="C938">
        <v>92.828475999999995</v>
      </c>
      <c r="D938">
        <v>151.30946399999999</v>
      </c>
      <c r="E938">
        <v>43.981513999999997</v>
      </c>
      <c r="F938">
        <v>43.512135000000001</v>
      </c>
      <c r="G938">
        <v>54.147925999999998</v>
      </c>
      <c r="H938">
        <v>111.07402</v>
      </c>
      <c r="I938">
        <v>239.98078899999999</v>
      </c>
      <c r="J938">
        <v>94.759818999999993</v>
      </c>
      <c r="K938">
        <v>498.69986</v>
      </c>
      <c r="L938">
        <v>153.99444600000001</v>
      </c>
      <c r="M938">
        <v>352.63772599999999</v>
      </c>
      <c r="O938" s="33">
        <v>933</v>
      </c>
      <c r="P938" s="36">
        <f t="shared" si="212"/>
        <v>2.4249731035596668E-2</v>
      </c>
      <c r="Q938" s="36">
        <f t="shared" si="213"/>
        <v>-1.0899598321452996E-2</v>
      </c>
      <c r="R938" s="36">
        <f t="shared" si="214"/>
        <v>-2.2210567192352455E-3</v>
      </c>
      <c r="S938" s="36">
        <f t="shared" si="215"/>
        <v>6.5361749111203212E-4</v>
      </c>
      <c r="T938" s="36">
        <f t="shared" si="216"/>
        <v>-1.4939049771477933E-2</v>
      </c>
      <c r="U938" s="36">
        <f t="shared" si="217"/>
        <v>-2.3225160736966358E-3</v>
      </c>
      <c r="V938" s="36">
        <f t="shared" si="218"/>
        <v>-1.109701792539162E-2</v>
      </c>
      <c r="W938" s="36">
        <f t="shared" si="219"/>
        <v>1.1570128223583914E-2</v>
      </c>
      <c r="X938" s="36">
        <f t="shared" si="220"/>
        <v>-8.185835265417489E-3</v>
      </c>
      <c r="Y938" s="36">
        <f t="shared" si="221"/>
        <v>9.5101339527963267E-3</v>
      </c>
      <c r="Z938" s="36">
        <f t="shared" si="222"/>
        <v>-6.6280457919810267E-3</v>
      </c>
      <c r="AA938" s="46">
        <f t="shared" si="223"/>
        <v>-8.2462580661493805E-3</v>
      </c>
      <c r="AB938" s="41">
        <f t="shared" si="210"/>
        <v>991753.74193385057</v>
      </c>
      <c r="AC938" s="41">
        <f t="shared" si="211"/>
        <v>-8246.2580661494285</v>
      </c>
      <c r="AD938" s="98">
        <v>10698.979079534416</v>
      </c>
      <c r="AE938">
        <f t="shared" si="224"/>
        <v>946548.13170420658</v>
      </c>
    </row>
    <row r="939" spans="2:31">
      <c r="B939" s="112">
        <v>44819</v>
      </c>
      <c r="C939">
        <v>90.129265000000004</v>
      </c>
      <c r="D939">
        <v>149.39149499999999</v>
      </c>
      <c r="E939">
        <v>43.508839000000002</v>
      </c>
      <c r="F939">
        <v>43.009926</v>
      </c>
      <c r="G939">
        <v>53.488177999999998</v>
      </c>
      <c r="H939">
        <v>112.74797100000001</v>
      </c>
      <c r="I939">
        <v>233.538589</v>
      </c>
      <c r="J939">
        <v>92.551247000000004</v>
      </c>
      <c r="K939">
        <v>511.55450400000001</v>
      </c>
      <c r="L939">
        <v>151.07933</v>
      </c>
      <c r="M939">
        <v>350.55651899999998</v>
      </c>
      <c r="O939" s="33">
        <v>934</v>
      </c>
      <c r="P939" s="36">
        <f t="shared" si="212"/>
        <v>-2.9508528522857864E-2</v>
      </c>
      <c r="Q939" s="36">
        <f t="shared" si="213"/>
        <v>-1.2756826693370419E-2</v>
      </c>
      <c r="R939" s="36">
        <f t="shared" si="214"/>
        <v>-1.0805296417067244E-2</v>
      </c>
      <c r="S939" s="36">
        <f t="shared" si="215"/>
        <v>-1.1608938444179371E-2</v>
      </c>
      <c r="T939" s="36">
        <f t="shared" si="216"/>
        <v>-1.2259014176357136E-2</v>
      </c>
      <c r="U939" s="36">
        <f t="shared" si="217"/>
        <v>1.4958156739836791E-2</v>
      </c>
      <c r="V939" s="36">
        <f t="shared" si="218"/>
        <v>-2.7211547467058152E-2</v>
      </c>
      <c r="W939" s="36">
        <f t="shared" si="219"/>
        <v>-2.3582956473432559E-2</v>
      </c>
      <c r="X939" s="36">
        <f t="shared" si="220"/>
        <v>2.5449705077478582E-2</v>
      </c>
      <c r="Y939" s="36">
        <f t="shared" si="221"/>
        <v>-1.911147373034968E-2</v>
      </c>
      <c r="Z939" s="36">
        <f t="shared" si="222"/>
        <v>-5.9193120296888082E-3</v>
      </c>
      <c r="AA939" s="46">
        <f t="shared" si="223"/>
        <v>-2.3057342557854552E-2</v>
      </c>
      <c r="AB939" s="41">
        <f t="shared" si="210"/>
        <v>976942.6574421454</v>
      </c>
      <c r="AC939" s="41">
        <f t="shared" si="211"/>
        <v>-23057.342557854601</v>
      </c>
      <c r="AD939" s="98">
        <v>10712.176141649601</v>
      </c>
      <c r="AE939">
        <f t="shared" si="224"/>
        <v>923490.78914635198</v>
      </c>
    </row>
    <row r="940" spans="2:31">
      <c r="B940" s="112">
        <v>44820</v>
      </c>
      <c r="C940">
        <v>88.589561000000003</v>
      </c>
      <c r="D940">
        <v>146.13494900000001</v>
      </c>
      <c r="E940">
        <v>43.417568000000003</v>
      </c>
      <c r="F940">
        <v>42.801456000000002</v>
      </c>
      <c r="G940">
        <v>52.372425</v>
      </c>
      <c r="H940">
        <v>111.99231</v>
      </c>
      <c r="I940">
        <v>234.32957500000001</v>
      </c>
      <c r="J940">
        <v>92.333236999999997</v>
      </c>
      <c r="K940">
        <v>509.70550500000002</v>
      </c>
      <c r="L940">
        <v>149.42347699999999</v>
      </c>
      <c r="M940">
        <v>346.38424700000002</v>
      </c>
      <c r="O940" s="33">
        <v>935</v>
      </c>
      <c r="P940" s="36">
        <f t="shared" si="212"/>
        <v>-1.7230888648594136E-2</v>
      </c>
      <c r="Q940" s="36">
        <f t="shared" si="213"/>
        <v>-2.2039840349713454E-2</v>
      </c>
      <c r="R940" s="36">
        <f t="shared" si="214"/>
        <v>-2.0999610288929427E-3</v>
      </c>
      <c r="S940" s="36">
        <f t="shared" si="215"/>
        <v>-4.8588055633381763E-3</v>
      </c>
      <c r="T940" s="36">
        <f t="shared" si="216"/>
        <v>-2.1080445165567618E-2</v>
      </c>
      <c r="U940" s="36">
        <f t="shared" si="217"/>
        <v>-6.7247744319012927E-3</v>
      </c>
      <c r="V940" s="36">
        <f t="shared" si="218"/>
        <v>3.3812377693496348E-3</v>
      </c>
      <c r="W940" s="36">
        <f t="shared" si="219"/>
        <v>-2.358338529297926E-3</v>
      </c>
      <c r="X940" s="36">
        <f t="shared" si="220"/>
        <v>-3.6210191410817483E-3</v>
      </c>
      <c r="Y940" s="36">
        <f t="shared" si="221"/>
        <v>-1.1020660843700418E-2</v>
      </c>
      <c r="Z940" s="36">
        <f t="shared" si="222"/>
        <v>-1.1973246645036011E-2</v>
      </c>
      <c r="AA940" s="46">
        <f t="shared" si="223"/>
        <v>-9.1748220489143387E-3</v>
      </c>
      <c r="AB940" s="41">
        <f t="shared" si="210"/>
        <v>990825.17795108561</v>
      </c>
      <c r="AC940" s="41">
        <f t="shared" si="211"/>
        <v>-9174.822048914386</v>
      </c>
      <c r="AD940" s="98">
        <v>10748.173090976197</v>
      </c>
      <c r="AE940">
        <f t="shared" si="224"/>
        <v>914315.96709743759</v>
      </c>
    </row>
    <row r="941" spans="2:31">
      <c r="B941" s="112">
        <v>44823</v>
      </c>
      <c r="C941">
        <v>88.580055000000002</v>
      </c>
      <c r="D941">
        <v>147.863113</v>
      </c>
      <c r="E941">
        <v>43.789185000000003</v>
      </c>
      <c r="F941">
        <v>42.962542999999997</v>
      </c>
      <c r="G941">
        <v>53.682223999999998</v>
      </c>
      <c r="H941">
        <v>113.025375</v>
      </c>
      <c r="I941">
        <v>235.86389199999999</v>
      </c>
      <c r="J941">
        <v>93.337997000000001</v>
      </c>
      <c r="K941">
        <v>512.18054199999995</v>
      </c>
      <c r="L941">
        <v>153.17146299999999</v>
      </c>
      <c r="M941">
        <v>354.38674900000001</v>
      </c>
      <c r="O941" s="33">
        <v>936</v>
      </c>
      <c r="P941" s="36">
        <f t="shared" si="212"/>
        <v>-1.0730959657465618E-4</v>
      </c>
      <c r="Q941" s="36">
        <f t="shared" si="213"/>
        <v>1.1756430589056972E-2</v>
      </c>
      <c r="R941" s="36">
        <f t="shared" si="214"/>
        <v>8.5227172583056936E-3</v>
      </c>
      <c r="S941" s="36">
        <f t="shared" si="215"/>
        <v>3.7565223475882407E-3</v>
      </c>
      <c r="T941" s="36">
        <f t="shared" si="216"/>
        <v>2.4701710149770479E-2</v>
      </c>
      <c r="U941" s="36">
        <f t="shared" si="217"/>
        <v>9.182142801643884E-3</v>
      </c>
      <c r="V941" s="36">
        <f t="shared" si="218"/>
        <v>6.5263452329069275E-3</v>
      </c>
      <c r="W941" s="36">
        <f t="shared" si="219"/>
        <v>1.0823106912546022E-2</v>
      </c>
      <c r="X941" s="36">
        <f t="shared" si="220"/>
        <v>4.8440662185144827E-3</v>
      </c>
      <c r="Y941" s="36">
        <f t="shared" si="221"/>
        <v>2.4773564855437736E-2</v>
      </c>
      <c r="Z941" s="36">
        <f t="shared" si="222"/>
        <v>2.2840128750794747E-2</v>
      </c>
      <c r="AA941" s="46">
        <f t="shared" si="223"/>
        <v>6.3295165241319291E-3</v>
      </c>
      <c r="AB941" s="41">
        <f t="shared" si="210"/>
        <v>1006329.5165241319</v>
      </c>
      <c r="AC941" s="41">
        <f t="shared" si="211"/>
        <v>6329.5165241318755</v>
      </c>
      <c r="AD941" s="98">
        <v>10794.302457801765</v>
      </c>
      <c r="AE941">
        <f t="shared" si="224"/>
        <v>920645.48362156947</v>
      </c>
    </row>
    <row r="942" spans="2:31">
      <c r="B942" s="112">
        <v>44824</v>
      </c>
      <c r="C942">
        <v>87.857735000000005</v>
      </c>
      <c r="D942">
        <v>145.93514999999999</v>
      </c>
      <c r="E942">
        <v>43.534916000000003</v>
      </c>
      <c r="F942">
        <v>42.848843000000002</v>
      </c>
      <c r="G942">
        <v>52.634388000000001</v>
      </c>
      <c r="H942">
        <v>110.796623</v>
      </c>
      <c r="I942">
        <v>226.715225</v>
      </c>
      <c r="J942">
        <v>92.295333999999997</v>
      </c>
      <c r="K942">
        <v>511.44689899999997</v>
      </c>
      <c r="L942">
        <v>155.57096899999999</v>
      </c>
      <c r="M942">
        <v>347.44927999999999</v>
      </c>
      <c r="O942" s="33">
        <v>937</v>
      </c>
      <c r="P942" s="36">
        <f t="shared" si="212"/>
        <v>-8.1878608366230555E-3</v>
      </c>
      <c r="Q942" s="36">
        <f t="shared" si="213"/>
        <v>-1.3124588656934055E-2</v>
      </c>
      <c r="R942" s="36">
        <f t="shared" si="214"/>
        <v>-5.8235862882688085E-3</v>
      </c>
      <c r="S942" s="36">
        <f t="shared" si="215"/>
        <v>-2.6499995359159567E-3</v>
      </c>
      <c r="T942" s="36">
        <f t="shared" si="216"/>
        <v>-1.9712252114183579E-2</v>
      </c>
      <c r="U942" s="36">
        <f t="shared" si="217"/>
        <v>-1.9916055515838787E-2</v>
      </c>
      <c r="V942" s="36">
        <f t="shared" si="218"/>
        <v>-3.9560195340327307E-2</v>
      </c>
      <c r="W942" s="36">
        <f t="shared" si="219"/>
        <v>-1.1233693424993073E-2</v>
      </c>
      <c r="X942" s="36">
        <f t="shared" si="220"/>
        <v>-1.4334182461941934E-3</v>
      </c>
      <c r="Y942" s="36">
        <f t="shared" si="221"/>
        <v>1.5544052677369486E-2</v>
      </c>
      <c r="Z942" s="36">
        <f t="shared" si="222"/>
        <v>-1.9770130559471816E-2</v>
      </c>
      <c r="AA942" s="46">
        <f t="shared" si="223"/>
        <v>-4.0484360888418065E-2</v>
      </c>
      <c r="AB942" s="41">
        <f t="shared" si="210"/>
        <v>959515.63911158196</v>
      </c>
      <c r="AC942" s="41">
        <f t="shared" si="211"/>
        <v>-40484.360888418043</v>
      </c>
      <c r="AD942" s="98">
        <v>10857.777902607224</v>
      </c>
      <c r="AE942">
        <f t="shared" si="224"/>
        <v>880161.12273315142</v>
      </c>
    </row>
    <row r="943" spans="2:31">
      <c r="B943" s="112">
        <v>44825</v>
      </c>
      <c r="C943">
        <v>86.441597000000002</v>
      </c>
      <c r="D943">
        <v>141.96935999999999</v>
      </c>
      <c r="E943">
        <v>43.932613000000003</v>
      </c>
      <c r="F943">
        <v>43.142581999999997</v>
      </c>
      <c r="G943">
        <v>51.567138999999997</v>
      </c>
      <c r="H943">
        <v>107.601761</v>
      </c>
      <c r="I943">
        <v>223.141525</v>
      </c>
      <c r="J943">
        <v>91.224220000000003</v>
      </c>
      <c r="K943">
        <v>500.959656</v>
      </c>
      <c r="L943">
        <v>152.41790800000001</v>
      </c>
      <c r="M943">
        <v>341.801605</v>
      </c>
      <c r="O943" s="33">
        <v>938</v>
      </c>
      <c r="P943" s="36">
        <f t="shared" si="212"/>
        <v>-1.6249851854927271E-2</v>
      </c>
      <c r="Q943" s="36">
        <f t="shared" si="213"/>
        <v>-2.7551085279164535E-2</v>
      </c>
      <c r="R943" s="36">
        <f t="shared" si="214"/>
        <v>9.0936544145607361E-3</v>
      </c>
      <c r="S943" s="36">
        <f t="shared" si="215"/>
        <v>6.8318473033866824E-3</v>
      </c>
      <c r="T943" s="36">
        <f t="shared" si="216"/>
        <v>-2.0485041858635311E-2</v>
      </c>
      <c r="U943" s="36">
        <f t="shared" si="217"/>
        <v>-2.9259281744595838E-2</v>
      </c>
      <c r="V943" s="36">
        <f t="shared" si="218"/>
        <v>-1.5888503083563828E-2</v>
      </c>
      <c r="W943" s="36">
        <f t="shared" si="219"/>
        <v>-1.1673155686730564E-2</v>
      </c>
      <c r="X943" s="36">
        <f t="shared" si="220"/>
        <v>-2.0718194834568507E-2</v>
      </c>
      <c r="Y943" s="36">
        <f t="shared" si="221"/>
        <v>-2.0475876876095554E-2</v>
      </c>
      <c r="Z943" s="36">
        <f t="shared" si="222"/>
        <v>-1.6388231118617223E-2</v>
      </c>
      <c r="AA943" s="46">
        <f t="shared" si="223"/>
        <v>-3.6218608908700524E-2</v>
      </c>
      <c r="AB943" s="41">
        <f t="shared" si="210"/>
        <v>963781.39109129948</v>
      </c>
      <c r="AC943" s="41">
        <f t="shared" si="211"/>
        <v>-36218.608908700524</v>
      </c>
      <c r="AD943" s="98">
        <v>10871.299823872745</v>
      </c>
      <c r="AE943">
        <f t="shared" si="224"/>
        <v>843942.5138244509</v>
      </c>
    </row>
    <row r="944" spans="2:31">
      <c r="B944" s="112">
        <v>44826</v>
      </c>
      <c r="C944">
        <v>86.080421000000001</v>
      </c>
      <c r="D944">
        <v>142.66864000000001</v>
      </c>
      <c r="E944">
        <v>43.482757999999997</v>
      </c>
      <c r="F944">
        <v>43.265762000000002</v>
      </c>
      <c r="G944">
        <v>50.9268</v>
      </c>
      <c r="H944">
        <v>106.37738</v>
      </c>
      <c r="I944">
        <v>221.83595299999999</v>
      </c>
      <c r="J944">
        <v>91.394835999999998</v>
      </c>
      <c r="K944">
        <v>506.22287</v>
      </c>
      <c r="L944">
        <v>151.44619800000001</v>
      </c>
      <c r="M944">
        <v>338.205872</v>
      </c>
      <c r="O944" s="33">
        <v>939</v>
      </c>
      <c r="P944" s="36">
        <f t="shared" si="212"/>
        <v>-4.187019510192287E-3</v>
      </c>
      <c r="Q944" s="36">
        <f t="shared" si="213"/>
        <v>4.9134789230551529E-3</v>
      </c>
      <c r="R944" s="36">
        <f t="shared" si="214"/>
        <v>-1.0292445507192237E-2</v>
      </c>
      <c r="S944" s="36">
        <f t="shared" si="215"/>
        <v>2.85111547659638E-3</v>
      </c>
      <c r="T944" s="36">
        <f t="shared" si="216"/>
        <v>-1.2495320947414061E-2</v>
      </c>
      <c r="U944" s="36">
        <f t="shared" si="217"/>
        <v>-1.1444053443486304E-2</v>
      </c>
      <c r="V944" s="36">
        <f t="shared" si="218"/>
        <v>-5.8680531527571609E-3</v>
      </c>
      <c r="W944" s="36">
        <f t="shared" si="219"/>
        <v>1.8685459598655092E-3</v>
      </c>
      <c r="X944" s="36">
        <f t="shared" si="220"/>
        <v>1.045145596500165E-2</v>
      </c>
      <c r="Y944" s="36">
        <f t="shared" si="221"/>
        <v>-6.3957097474524631E-3</v>
      </c>
      <c r="Z944" s="36">
        <f t="shared" si="222"/>
        <v>-1.057566757781634E-2</v>
      </c>
      <c r="AA944" s="46">
        <f t="shared" si="223"/>
        <v>-1.3049731148114429E-2</v>
      </c>
      <c r="AB944" s="41">
        <f t="shared" si="210"/>
        <v>986950.26885188557</v>
      </c>
      <c r="AC944" s="41">
        <f t="shared" si="211"/>
        <v>-13049.731148114428</v>
      </c>
      <c r="AD944" s="98">
        <v>10884.78357314039</v>
      </c>
      <c r="AE944">
        <f t="shared" si="224"/>
        <v>830892.78267633647</v>
      </c>
    </row>
    <row r="945" spans="2:31">
      <c r="B945" s="112">
        <v>44827</v>
      </c>
      <c r="C945">
        <v>81.499358999999998</v>
      </c>
      <c r="D945">
        <v>140.26118500000001</v>
      </c>
      <c r="E945">
        <v>42.397235999999999</v>
      </c>
      <c r="F945">
        <v>41.550682000000002</v>
      </c>
      <c r="G945">
        <v>49.228915999999998</v>
      </c>
      <c r="H945">
        <v>104.397324</v>
      </c>
      <c r="I945">
        <v>218.05256700000001</v>
      </c>
      <c r="J945">
        <v>90.494347000000005</v>
      </c>
      <c r="K945">
        <v>502.45639</v>
      </c>
      <c r="L945">
        <v>149.155777</v>
      </c>
      <c r="M945">
        <v>326.568512</v>
      </c>
      <c r="O945" s="33">
        <v>940</v>
      </c>
      <c r="P945" s="36">
        <f t="shared" si="212"/>
        <v>-5.4686832015558288E-2</v>
      </c>
      <c r="Q945" s="36">
        <f t="shared" si="213"/>
        <v>-1.7018446925189168E-2</v>
      </c>
      <c r="R945" s="36">
        <f t="shared" si="214"/>
        <v>-2.528132027026752E-2</v>
      </c>
      <c r="S945" s="36">
        <f t="shared" si="215"/>
        <v>-4.0447671166537684E-2</v>
      </c>
      <c r="T945" s="36">
        <f t="shared" si="216"/>
        <v>-3.3908133151775703E-2</v>
      </c>
      <c r="U945" s="36">
        <f t="shared" si="217"/>
        <v>-1.8788917385156867E-2</v>
      </c>
      <c r="V945" s="36">
        <f t="shared" si="218"/>
        <v>-1.7201991514653257E-2</v>
      </c>
      <c r="W945" s="36">
        <f t="shared" si="219"/>
        <v>-9.9015932915525635E-3</v>
      </c>
      <c r="X945" s="36">
        <f t="shared" si="220"/>
        <v>-7.4681767638399253E-3</v>
      </c>
      <c r="Y945" s="36">
        <f t="shared" si="221"/>
        <v>-1.5239190133447478E-2</v>
      </c>
      <c r="Z945" s="36">
        <f t="shared" si="222"/>
        <v>-3.5015034445222831E-2</v>
      </c>
      <c r="AA945" s="46">
        <f t="shared" si="223"/>
        <v>-1.8843753130840833E-2</v>
      </c>
      <c r="AB945" s="41">
        <f t="shared" si="210"/>
        <v>981156.24686915916</v>
      </c>
      <c r="AC945" s="41">
        <f t="shared" si="211"/>
        <v>-18843.753130840836</v>
      </c>
      <c r="AD945" s="98">
        <v>11082.536665585707</v>
      </c>
      <c r="AE945">
        <f t="shared" si="224"/>
        <v>812049.02954549564</v>
      </c>
    </row>
    <row r="946" spans="2:31">
      <c r="B946" s="112">
        <v>44830</v>
      </c>
      <c r="C946">
        <v>79.817100999999994</v>
      </c>
      <c r="D946">
        <v>136.22546399999999</v>
      </c>
      <c r="E946">
        <v>42.804713999999997</v>
      </c>
      <c r="F946">
        <v>41.522247</v>
      </c>
      <c r="G946">
        <v>48.559463999999998</v>
      </c>
      <c r="H946">
        <v>102.149452</v>
      </c>
      <c r="I946">
        <v>210.96237199999999</v>
      </c>
      <c r="J946">
        <v>88.314216999999999</v>
      </c>
      <c r="K946">
        <v>497.32046500000001</v>
      </c>
      <c r="L946">
        <v>149.49290500000001</v>
      </c>
      <c r="M946">
        <v>324.63382000000001</v>
      </c>
      <c r="O946" s="33">
        <v>941</v>
      </c>
      <c r="P946" s="36">
        <f t="shared" si="212"/>
        <v>-2.0857375442424671E-2</v>
      </c>
      <c r="Q946" s="36">
        <f t="shared" si="213"/>
        <v>-2.9194955075614735E-2</v>
      </c>
      <c r="R946" s="36">
        <f t="shared" si="214"/>
        <v>9.5650652758894235E-3</v>
      </c>
      <c r="S946" s="36">
        <f t="shared" si="215"/>
        <v>-6.8457923544514704E-4</v>
      </c>
      <c r="T946" s="36">
        <f t="shared" si="216"/>
        <v>-1.3692065634580709E-2</v>
      </c>
      <c r="U946" s="36">
        <f t="shared" si="217"/>
        <v>-2.1767086346693023E-2</v>
      </c>
      <c r="V946" s="36">
        <f t="shared" si="218"/>
        <v>-3.3056380929202211E-2</v>
      </c>
      <c r="W946" s="36">
        <f t="shared" si="219"/>
        <v>-2.4386282089471339E-2</v>
      </c>
      <c r="X946" s="36">
        <f t="shared" si="220"/>
        <v>-1.0274233001488038E-2</v>
      </c>
      <c r="Y946" s="36">
        <f t="shared" si="221"/>
        <v>2.2576904806148206E-3</v>
      </c>
      <c r="Z946" s="36">
        <f t="shared" si="222"/>
        <v>-5.9419249507818104E-3</v>
      </c>
      <c r="AA946" s="46">
        <f t="shared" si="223"/>
        <v>-4.6604580304244317E-2</v>
      </c>
      <c r="AB946" s="41">
        <f t="shared" si="210"/>
        <v>953395.4196957557</v>
      </c>
      <c r="AC946" s="41">
        <f t="shared" si="211"/>
        <v>-46604.5803042443</v>
      </c>
      <c r="AD946" s="98">
        <v>11090.67795255885</v>
      </c>
      <c r="AE946">
        <f t="shared" si="224"/>
        <v>765444.44924125134</v>
      </c>
    </row>
    <row r="947" spans="2:31">
      <c r="B947" s="112">
        <v>44831</v>
      </c>
      <c r="C947">
        <v>81.489845000000003</v>
      </c>
      <c r="D947">
        <v>134.25753800000001</v>
      </c>
      <c r="E947">
        <v>42.687362999999998</v>
      </c>
      <c r="F947">
        <v>41.038994000000002</v>
      </c>
      <c r="G947">
        <v>48.598274000000004</v>
      </c>
      <c r="H947">
        <v>101.250305</v>
      </c>
      <c r="I947">
        <v>210.22859199999999</v>
      </c>
      <c r="J947">
        <v>86.039299</v>
      </c>
      <c r="K947">
        <v>497.33023100000003</v>
      </c>
      <c r="L947">
        <v>150.474503</v>
      </c>
      <c r="M947">
        <v>327.99508700000001</v>
      </c>
      <c r="O947" s="33">
        <v>942</v>
      </c>
      <c r="P947" s="36">
        <f t="shared" si="212"/>
        <v>2.0740631513657435E-2</v>
      </c>
      <c r="Q947" s="36">
        <f t="shared" si="213"/>
        <v>-1.4551455804455313E-2</v>
      </c>
      <c r="R947" s="36">
        <f t="shared" si="214"/>
        <v>-2.7453087542477286E-3</v>
      </c>
      <c r="S947" s="36">
        <f t="shared" si="215"/>
        <v>-1.1706667998881589E-2</v>
      </c>
      <c r="T947" s="36">
        <f t="shared" si="216"/>
        <v>7.9890707344835847E-4</v>
      </c>
      <c r="U947" s="36">
        <f t="shared" si="217"/>
        <v>-8.8412382616367621E-3</v>
      </c>
      <c r="V947" s="36">
        <f t="shared" si="218"/>
        <v>-3.4843137915355278E-3</v>
      </c>
      <c r="W947" s="36">
        <f t="shared" si="219"/>
        <v>-2.609694558402435E-2</v>
      </c>
      <c r="X947" s="36">
        <f t="shared" si="220"/>
        <v>1.9637044521540858E-5</v>
      </c>
      <c r="Y947" s="36">
        <f t="shared" si="221"/>
        <v>6.5447210435628251E-3</v>
      </c>
      <c r="Z947" s="36">
        <f t="shared" si="222"/>
        <v>1.0300790188285253E-2</v>
      </c>
      <c r="AA947" s="46">
        <f t="shared" si="223"/>
        <v>3.9963206337550027E-3</v>
      </c>
      <c r="AB947" s="41">
        <f t="shared" si="210"/>
        <v>1003996.3206337549</v>
      </c>
      <c r="AC947" s="41">
        <f t="shared" si="211"/>
        <v>3996.3206337549491</v>
      </c>
      <c r="AD947" s="98">
        <v>11098.428658279241</v>
      </c>
      <c r="AE947">
        <f t="shared" si="224"/>
        <v>769440.76987500628</v>
      </c>
    </row>
    <row r="948" spans="2:31">
      <c r="B948" s="112">
        <v>44832</v>
      </c>
      <c r="C948">
        <v>84.455200000000005</v>
      </c>
      <c r="D948">
        <v>141.459915</v>
      </c>
      <c r="E948">
        <v>43.391483000000001</v>
      </c>
      <c r="F948">
        <v>41.920226999999997</v>
      </c>
      <c r="G948">
        <v>49.723723999999997</v>
      </c>
      <c r="H948">
        <v>103.29731</v>
      </c>
      <c r="I948">
        <v>210.66696200000001</v>
      </c>
      <c r="J948">
        <v>86.086699999999993</v>
      </c>
      <c r="K948">
        <v>502.77929699999999</v>
      </c>
      <c r="L948">
        <v>148.57075499999999</v>
      </c>
      <c r="M948">
        <v>337.98113999999998</v>
      </c>
      <c r="O948" s="33">
        <v>943</v>
      </c>
      <c r="P948" s="36">
        <f t="shared" si="212"/>
        <v>3.5742804998095901E-2</v>
      </c>
      <c r="Q948" s="36">
        <f t="shared" si="213"/>
        <v>5.2256509942619628E-2</v>
      </c>
      <c r="R948" s="36">
        <f t="shared" si="214"/>
        <v>1.6360249652873391E-2</v>
      </c>
      <c r="S948" s="36">
        <f t="shared" si="215"/>
        <v>2.1245767182952617E-2</v>
      </c>
      <c r="T948" s="36">
        <f t="shared" si="216"/>
        <v>2.289414740202915E-2</v>
      </c>
      <c r="U948" s="36">
        <f t="shared" si="217"/>
        <v>2.0015616800461725E-2</v>
      </c>
      <c r="V948" s="36">
        <f t="shared" si="218"/>
        <v>2.0830353485207643E-3</v>
      </c>
      <c r="W948" s="36">
        <f t="shared" si="219"/>
        <v>5.507709639872518E-4</v>
      </c>
      <c r="X948" s="36">
        <f t="shared" si="220"/>
        <v>1.0897046310216662E-2</v>
      </c>
      <c r="Y948" s="36">
        <f t="shared" si="221"/>
        <v>-1.2732345138166588E-2</v>
      </c>
      <c r="Z948" s="36">
        <f t="shared" si="222"/>
        <v>2.9991465496212906E-2</v>
      </c>
      <c r="AA948" s="46">
        <f t="shared" si="223"/>
        <v>5.2254984766825427E-3</v>
      </c>
      <c r="AB948" s="41">
        <f t="shared" si="210"/>
        <v>1005225.4984766826</v>
      </c>
      <c r="AC948" s="41">
        <f t="shared" si="211"/>
        <v>5225.4984766825801</v>
      </c>
      <c r="AD948" s="98">
        <v>11124.146390719106</v>
      </c>
      <c r="AE948">
        <f t="shared" si="224"/>
        <v>774666.26835168886</v>
      </c>
    </row>
    <row r="949" spans="2:31">
      <c r="B949" s="112">
        <v>44833</v>
      </c>
      <c r="C949">
        <v>84.284119000000004</v>
      </c>
      <c r="D949">
        <v>136.26542699999999</v>
      </c>
      <c r="E949">
        <v>43.111136999999999</v>
      </c>
      <c r="F949">
        <v>42.365585000000003</v>
      </c>
      <c r="G949">
        <v>49.141593999999998</v>
      </c>
      <c r="H949">
        <v>101.54684399999999</v>
      </c>
      <c r="I949">
        <v>203.67205799999999</v>
      </c>
      <c r="J949">
        <v>83.091385000000002</v>
      </c>
      <c r="K949">
        <v>497.78024299999998</v>
      </c>
      <c r="L949">
        <v>141.273087</v>
      </c>
      <c r="M949">
        <v>334.28533900000002</v>
      </c>
      <c r="O949" s="33">
        <v>944</v>
      </c>
      <c r="P949" s="36">
        <f t="shared" si="212"/>
        <v>-2.0277557078538294E-3</v>
      </c>
      <c r="Q949" s="36">
        <f t="shared" si="213"/>
        <v>-3.7411737909208091E-2</v>
      </c>
      <c r="R949" s="36">
        <f t="shared" si="214"/>
        <v>-6.4818148059697855E-3</v>
      </c>
      <c r="S949" s="36">
        <f t="shared" si="215"/>
        <v>1.0567903049022671E-2</v>
      </c>
      <c r="T949" s="36">
        <f t="shared" si="216"/>
        <v>-1.1776358775161316E-2</v>
      </c>
      <c r="U949" s="36">
        <f t="shared" si="217"/>
        <v>-1.7091125871356767E-2</v>
      </c>
      <c r="V949" s="36">
        <f t="shared" si="218"/>
        <v>-3.3767365864945185E-2</v>
      </c>
      <c r="W949" s="36">
        <f t="shared" si="219"/>
        <v>-3.5413901746518726E-2</v>
      </c>
      <c r="X949" s="36">
        <f t="shared" si="220"/>
        <v>-9.9925999347952252E-3</v>
      </c>
      <c r="Y949" s="36">
        <f t="shared" si="221"/>
        <v>-5.0366504957955097E-2</v>
      </c>
      <c r="Z949" s="36">
        <f t="shared" si="222"/>
        <v>-1.0995158463407697E-2</v>
      </c>
      <c r="AA949" s="46">
        <f t="shared" si="223"/>
        <v>-3.8409572644771239E-2</v>
      </c>
      <c r="AB949" s="41">
        <f t="shared" si="210"/>
        <v>961590.42735522869</v>
      </c>
      <c r="AC949" s="41">
        <f t="shared" si="211"/>
        <v>-38409.57264477131</v>
      </c>
      <c r="AD949" s="98">
        <v>11309.841671317699</v>
      </c>
      <c r="AE949">
        <f t="shared" si="224"/>
        <v>736256.69570691756</v>
      </c>
    </row>
    <row r="950" spans="2:31">
      <c r="B950" s="112">
        <v>44834</v>
      </c>
      <c r="C950">
        <v>82.982039999999998</v>
      </c>
      <c r="D950">
        <v>135.53619399999999</v>
      </c>
      <c r="E950">
        <v>42.279884000000003</v>
      </c>
      <c r="F950">
        <v>41.541198999999999</v>
      </c>
      <c r="G950">
        <v>48.899044000000004</v>
      </c>
      <c r="H950">
        <v>99.958961000000002</v>
      </c>
      <c r="I950">
        <v>204.60595699999999</v>
      </c>
      <c r="J950">
        <v>81.290405000000007</v>
      </c>
      <c r="K950">
        <v>494.07251000000002</v>
      </c>
      <c r="L950">
        <v>137.02937299999999</v>
      </c>
      <c r="M950">
        <v>327.31539900000001</v>
      </c>
      <c r="O950" s="33">
        <v>945</v>
      </c>
      <c r="P950" s="36">
        <f t="shared" si="212"/>
        <v>-1.5569261706987615E-2</v>
      </c>
      <c r="Q950" s="36">
        <f t="shared" si="213"/>
        <v>-5.3659337796802186E-3</v>
      </c>
      <c r="R950" s="36">
        <f t="shared" si="214"/>
        <v>-1.9469945418066292E-2</v>
      </c>
      <c r="S950" s="36">
        <f t="shared" si="215"/>
        <v>-1.9650676346280333E-2</v>
      </c>
      <c r="T950" s="36">
        <f t="shared" si="216"/>
        <v>-4.9479583119013829E-3</v>
      </c>
      <c r="U950" s="36">
        <f t="shared" si="217"/>
        <v>-1.5760497501826315E-2</v>
      </c>
      <c r="V950" s="36">
        <f t="shared" si="218"/>
        <v>4.5748269291470446E-3</v>
      </c>
      <c r="W950" s="36">
        <f t="shared" si="219"/>
        <v>-2.1913036301795245E-2</v>
      </c>
      <c r="X950" s="36">
        <f t="shared" si="220"/>
        <v>-7.4764127227966628E-3</v>
      </c>
      <c r="Y950" s="36">
        <f t="shared" si="221"/>
        <v>-3.0499500150756136E-2</v>
      </c>
      <c r="Z950" s="36">
        <f t="shared" si="222"/>
        <v>-2.1070707666560769E-2</v>
      </c>
      <c r="AA950" s="46">
        <f t="shared" si="223"/>
        <v>1.6026665750720915E-2</v>
      </c>
      <c r="AB950" s="41">
        <f t="shared" si="210"/>
        <v>1016026.6657507209</v>
      </c>
      <c r="AC950" s="41">
        <f t="shared" si="211"/>
        <v>16026.665750720887</v>
      </c>
      <c r="AD950" s="98">
        <v>11347.943821289693</v>
      </c>
      <c r="AE950">
        <f t="shared" si="224"/>
        <v>752283.36145763844</v>
      </c>
    </row>
    <row r="951" spans="2:31">
      <c r="B951" s="112">
        <v>44837</v>
      </c>
      <c r="C951">
        <v>87.363502999999994</v>
      </c>
      <c r="D951">
        <v>138.463089</v>
      </c>
      <c r="E951">
        <v>43.202412000000002</v>
      </c>
      <c r="F951">
        <v>41.806519000000002</v>
      </c>
      <c r="G951">
        <v>50.868586999999998</v>
      </c>
      <c r="H951">
        <v>103.048599</v>
      </c>
      <c r="I951">
        <v>206.95985400000001</v>
      </c>
      <c r="J951">
        <v>83.091385000000002</v>
      </c>
      <c r="K951">
        <v>504.315247</v>
      </c>
      <c r="L951">
        <v>141.24337800000001</v>
      </c>
      <c r="M951">
        <v>337.27529900000002</v>
      </c>
      <c r="O951" s="33">
        <v>946</v>
      </c>
      <c r="P951" s="36">
        <f t="shared" si="212"/>
        <v>5.1453410796197238E-2</v>
      </c>
      <c r="Q951" s="36">
        <f t="shared" si="213"/>
        <v>2.1365065651149661E-2</v>
      </c>
      <c r="R951" s="36">
        <f t="shared" si="214"/>
        <v>2.1584909640504055E-2</v>
      </c>
      <c r="S951" s="36">
        <f t="shared" si="215"/>
        <v>6.366602531287245E-3</v>
      </c>
      <c r="T951" s="36">
        <f t="shared" si="216"/>
        <v>3.9487735575753864E-2</v>
      </c>
      <c r="U951" s="36">
        <f t="shared" si="217"/>
        <v>3.0441000146914688E-2</v>
      </c>
      <c r="V951" s="36">
        <f t="shared" si="218"/>
        <v>1.1438863986495247E-2</v>
      </c>
      <c r="W951" s="36">
        <f t="shared" si="219"/>
        <v>2.1913036301795183E-2</v>
      </c>
      <c r="X951" s="36">
        <f t="shared" si="220"/>
        <v>2.0519274820238954E-2</v>
      </c>
      <c r="Y951" s="36">
        <f t="shared" si="221"/>
        <v>3.0289183204382647E-2</v>
      </c>
      <c r="Z951" s="36">
        <f t="shared" si="222"/>
        <v>2.9975278861754943E-2</v>
      </c>
      <c r="AA951" s="46">
        <f t="shared" si="223"/>
        <v>4.1706986280091785E-2</v>
      </c>
      <c r="AB951" s="41">
        <f t="shared" si="210"/>
        <v>1041706.9862800918</v>
      </c>
      <c r="AC951" s="41">
        <f t="shared" si="211"/>
        <v>41706.986280091805</v>
      </c>
      <c r="AD951" s="98">
        <v>11375.910642052302</v>
      </c>
      <c r="AE951">
        <f t="shared" si="224"/>
        <v>793990.34773773025</v>
      </c>
    </row>
    <row r="952" spans="2:31">
      <c r="B952" s="112">
        <v>44838</v>
      </c>
      <c r="C952">
        <v>90.547454999999999</v>
      </c>
      <c r="D952">
        <v>140.131317</v>
      </c>
      <c r="E952">
        <v>43.763103000000001</v>
      </c>
      <c r="F952">
        <v>42.896220999999997</v>
      </c>
      <c r="G952">
        <v>53.090389000000002</v>
      </c>
      <c r="H952">
        <v>107.86958300000001</v>
      </c>
      <c r="I952">
        <v>209.73301699999999</v>
      </c>
      <c r="J952">
        <v>84.465812999999997</v>
      </c>
      <c r="K952">
        <v>511.80877700000002</v>
      </c>
      <c r="L952">
        <v>144.86247299999999</v>
      </c>
      <c r="M952">
        <v>353.19549599999999</v>
      </c>
      <c r="O952" s="33">
        <v>947</v>
      </c>
      <c r="P952" s="36">
        <f t="shared" si="212"/>
        <v>3.5796468279769567E-2</v>
      </c>
      <c r="Q952" s="36">
        <f t="shared" si="213"/>
        <v>1.1976176860366458E-2</v>
      </c>
      <c r="R952" s="36">
        <f t="shared" si="214"/>
        <v>1.2894738081388617E-2</v>
      </c>
      <c r="S952" s="36">
        <f t="shared" si="215"/>
        <v>2.573144916736516E-2</v>
      </c>
      <c r="T952" s="36">
        <f t="shared" si="216"/>
        <v>4.2750331985771522E-2</v>
      </c>
      <c r="U952" s="36">
        <f t="shared" si="217"/>
        <v>4.5722220713536099E-2</v>
      </c>
      <c r="V952" s="36">
        <f t="shared" si="218"/>
        <v>1.3310541823216416E-2</v>
      </c>
      <c r="W952" s="36">
        <f t="shared" si="219"/>
        <v>1.6405846406456728E-2</v>
      </c>
      <c r="X952" s="36">
        <f t="shared" si="220"/>
        <v>1.4749510242355044E-2</v>
      </c>
      <c r="Y952" s="36">
        <f t="shared" si="221"/>
        <v>2.5300342765199105E-2</v>
      </c>
      <c r="Z952" s="36">
        <f t="shared" si="222"/>
        <v>4.6122208825192676E-2</v>
      </c>
      <c r="AA952" s="46">
        <f t="shared" si="223"/>
        <v>2.3651244884866092E-2</v>
      </c>
      <c r="AB952" s="41">
        <f t="shared" si="210"/>
        <v>1023651.2448848661</v>
      </c>
      <c r="AC952" s="41">
        <f t="shared" si="211"/>
        <v>23651.244884866057</v>
      </c>
      <c r="AD952" s="98">
        <v>11394.915314713027</v>
      </c>
      <c r="AE952">
        <f t="shared" si="224"/>
        <v>817641.5926225963</v>
      </c>
    </row>
    <row r="953" spans="2:31">
      <c r="B953" s="112">
        <v>44839</v>
      </c>
      <c r="C953">
        <v>94.206612000000007</v>
      </c>
      <c r="D953">
        <v>138.83268699999999</v>
      </c>
      <c r="E953">
        <v>43.329555999999997</v>
      </c>
      <c r="F953">
        <v>42.280299999999997</v>
      </c>
      <c r="G953">
        <v>52.838127</v>
      </c>
      <c r="H953">
        <v>106.53774300000001</v>
      </c>
      <c r="I953">
        <v>204.07231100000001</v>
      </c>
      <c r="J953">
        <v>81.802277000000004</v>
      </c>
      <c r="K953">
        <v>515.624146</v>
      </c>
      <c r="L953">
        <v>145.159897</v>
      </c>
      <c r="M953">
        <v>348.76449600000001</v>
      </c>
      <c r="O953" s="33">
        <v>948</v>
      </c>
      <c r="P953" s="36">
        <f t="shared" si="212"/>
        <v>3.9616292286174526E-2</v>
      </c>
      <c r="Q953" s="36">
        <f t="shared" si="213"/>
        <v>-9.3104440879521605E-3</v>
      </c>
      <c r="R953" s="36">
        <f t="shared" si="214"/>
        <v>-9.956076348918947E-3</v>
      </c>
      <c r="S953" s="36">
        <f t="shared" si="215"/>
        <v>-1.4462476945539355E-2</v>
      </c>
      <c r="T953" s="36">
        <f t="shared" si="216"/>
        <v>-4.7628813544584262E-3</v>
      </c>
      <c r="U953" s="36">
        <f t="shared" si="217"/>
        <v>-1.2423615882693169E-2</v>
      </c>
      <c r="V953" s="36">
        <f t="shared" si="218"/>
        <v>-2.736097752804138E-2</v>
      </c>
      <c r="W953" s="36">
        <f t="shared" si="219"/>
        <v>-3.2041793209848693E-2</v>
      </c>
      <c r="X953" s="36">
        <f t="shared" si="220"/>
        <v>7.427027989446877E-3</v>
      </c>
      <c r="Y953" s="36">
        <f t="shared" si="221"/>
        <v>2.0510425059028013E-3</v>
      </c>
      <c r="Z953" s="36">
        <f t="shared" si="222"/>
        <v>-1.2624818803469797E-2</v>
      </c>
      <c r="AA953" s="46">
        <f t="shared" si="223"/>
        <v>5.1069919108234947E-3</v>
      </c>
      <c r="AB953" s="41">
        <f t="shared" si="210"/>
        <v>1005106.9919108235</v>
      </c>
      <c r="AC953" s="41">
        <f t="shared" si="211"/>
        <v>5106.9919108235044</v>
      </c>
      <c r="AD953" s="98">
        <v>11447.449093124713</v>
      </c>
      <c r="AE953">
        <f t="shared" si="224"/>
        <v>822748.58453341981</v>
      </c>
    </row>
    <row r="954" spans="2:31">
      <c r="B954" s="112">
        <v>44840</v>
      </c>
      <c r="C954">
        <v>97.000870000000006</v>
      </c>
      <c r="D954">
        <v>138.922607</v>
      </c>
      <c r="E954">
        <v>42.925334999999997</v>
      </c>
      <c r="F954">
        <v>41.436965999999998</v>
      </c>
      <c r="G954">
        <v>51.596249</v>
      </c>
      <c r="H954">
        <v>104.366264</v>
      </c>
      <c r="I954">
        <v>193.52273600000001</v>
      </c>
      <c r="J954">
        <v>79.622139000000004</v>
      </c>
      <c r="K954">
        <v>507.85659800000002</v>
      </c>
      <c r="L954">
        <v>144.19813500000001</v>
      </c>
      <c r="M954">
        <v>348.47042800000003</v>
      </c>
      <c r="O954" s="33">
        <v>949</v>
      </c>
      <c r="P954" s="36">
        <f t="shared" si="212"/>
        <v>2.9229577333484639E-2</v>
      </c>
      <c r="Q954" s="36">
        <f t="shared" si="213"/>
        <v>6.4747643039632472E-4</v>
      </c>
      <c r="R954" s="36">
        <f t="shared" si="214"/>
        <v>-9.3727776943168372E-3</v>
      </c>
      <c r="S954" s="36">
        <f t="shared" si="215"/>
        <v>-2.0147875545100041E-2</v>
      </c>
      <c r="T954" s="36">
        <f t="shared" si="216"/>
        <v>-2.3784056347792768E-2</v>
      </c>
      <c r="U954" s="36">
        <f t="shared" si="217"/>
        <v>-2.05928352682898E-2</v>
      </c>
      <c r="V954" s="36">
        <f t="shared" si="218"/>
        <v>-5.3079392446957051E-2</v>
      </c>
      <c r="W954" s="36">
        <f t="shared" si="219"/>
        <v>-2.7012897086521437E-2</v>
      </c>
      <c r="X954" s="36">
        <f t="shared" si="220"/>
        <v>-1.517898051883078E-2</v>
      </c>
      <c r="Y954" s="36">
        <f t="shared" si="221"/>
        <v>-6.6475814413412878E-3</v>
      </c>
      <c r="Z954" s="36">
        <f t="shared" si="222"/>
        <v>-8.4352635622323183E-4</v>
      </c>
      <c r="AA954" s="46">
        <f t="shared" si="223"/>
        <v>-4.544926425035465E-2</v>
      </c>
      <c r="AB954" s="41">
        <f t="shared" si="210"/>
        <v>954550.73574964539</v>
      </c>
      <c r="AC954" s="41">
        <f t="shared" si="211"/>
        <v>-45449.264250354609</v>
      </c>
      <c r="AD954" s="98">
        <v>11453.234558686614</v>
      </c>
      <c r="AE954">
        <f t="shared" si="224"/>
        <v>777299.3202830652</v>
      </c>
    </row>
    <row r="955" spans="2:31">
      <c r="B955" s="112">
        <v>44841</v>
      </c>
      <c r="C955">
        <v>96.021918999999997</v>
      </c>
      <c r="D955">
        <v>133.308548</v>
      </c>
      <c r="E955">
        <v>41.908268</v>
      </c>
      <c r="F955">
        <v>41.076889000000001</v>
      </c>
      <c r="G955">
        <v>50.800671000000001</v>
      </c>
      <c r="H955">
        <v>102.281654</v>
      </c>
      <c r="I955">
        <v>186.83200099999999</v>
      </c>
      <c r="J955">
        <v>77.328270000000003</v>
      </c>
      <c r="K955">
        <v>493.88665800000001</v>
      </c>
      <c r="L955">
        <v>138.90335099999999</v>
      </c>
      <c r="M955">
        <v>349.137024</v>
      </c>
      <c r="O955" s="33">
        <v>950</v>
      </c>
      <c r="P955" s="36">
        <f t="shared" si="212"/>
        <v>-1.0143459212533339E-2</v>
      </c>
      <c r="Q955" s="36">
        <f t="shared" si="213"/>
        <v>-4.1250642735977595E-2</v>
      </c>
      <c r="R955" s="36">
        <f t="shared" si="214"/>
        <v>-2.3979076632268181E-2</v>
      </c>
      <c r="S955" s="36">
        <f t="shared" si="215"/>
        <v>-8.7277290749175791E-3</v>
      </c>
      <c r="T955" s="36">
        <f t="shared" si="216"/>
        <v>-1.5539412888125249E-2</v>
      </c>
      <c r="U955" s="36">
        <f t="shared" si="217"/>
        <v>-2.017615987781898E-2</v>
      </c>
      <c r="V955" s="36">
        <f t="shared" si="218"/>
        <v>-3.5185181589653183E-2</v>
      </c>
      <c r="W955" s="36">
        <f t="shared" si="219"/>
        <v>-2.9232575603835284E-2</v>
      </c>
      <c r="X955" s="36">
        <f t="shared" si="220"/>
        <v>-2.7893066710111707E-2</v>
      </c>
      <c r="Y955" s="36">
        <f t="shared" si="221"/>
        <v>-3.7409916602147049E-2</v>
      </c>
      <c r="Z955" s="36">
        <f t="shared" si="222"/>
        <v>1.9110925520406026E-3</v>
      </c>
      <c r="AA955" s="46">
        <f t="shared" si="223"/>
        <v>-4.7858673691459699E-2</v>
      </c>
      <c r="AB955" s="41">
        <f t="shared" si="210"/>
        <v>952141.3263085403</v>
      </c>
      <c r="AC955" s="41">
        <f t="shared" si="211"/>
        <v>-47858.673691459699</v>
      </c>
      <c r="AD955" s="98">
        <v>11466.806918677175</v>
      </c>
      <c r="AE955">
        <f t="shared" si="224"/>
        <v>729440.6465916055</v>
      </c>
    </row>
    <row r="956" spans="2:31">
      <c r="B956" s="112">
        <v>44844</v>
      </c>
      <c r="C956">
        <v>93.940483</v>
      </c>
      <c r="D956">
        <v>133.64819299999999</v>
      </c>
      <c r="E956">
        <v>42.156005999999998</v>
      </c>
      <c r="F956">
        <v>40.972664000000002</v>
      </c>
      <c r="G956">
        <v>50.189430000000002</v>
      </c>
      <c r="H956">
        <v>101.326195</v>
      </c>
      <c r="I956">
        <v>181.984329</v>
      </c>
      <c r="J956">
        <v>77.242949999999993</v>
      </c>
      <c r="K956">
        <v>488.02676400000001</v>
      </c>
      <c r="L956">
        <v>139.23057600000001</v>
      </c>
      <c r="M956">
        <v>352.59750400000001</v>
      </c>
      <c r="O956" s="33">
        <v>951</v>
      </c>
      <c r="P956" s="36">
        <f t="shared" si="212"/>
        <v>-2.1915066157429716E-2</v>
      </c>
      <c r="Q956" s="36">
        <f t="shared" si="213"/>
        <v>2.544570944265859E-3</v>
      </c>
      <c r="R956" s="36">
        <f t="shared" si="214"/>
        <v>5.8940309695140868E-3</v>
      </c>
      <c r="S956" s="36">
        <f t="shared" si="215"/>
        <v>-2.540539277736766E-3</v>
      </c>
      <c r="T956" s="36">
        <f t="shared" si="216"/>
        <v>-1.2105116400259859E-2</v>
      </c>
      <c r="U956" s="36">
        <f t="shared" si="217"/>
        <v>-9.3853554088537145E-3</v>
      </c>
      <c r="V956" s="36">
        <f t="shared" si="218"/>
        <v>-2.6289243711766431E-2</v>
      </c>
      <c r="W956" s="36">
        <f t="shared" si="219"/>
        <v>-1.103957239454025E-3</v>
      </c>
      <c r="X956" s="36">
        <f t="shared" si="220"/>
        <v>-1.1935805004656469E-2</v>
      </c>
      <c r="Y956" s="36">
        <f t="shared" si="221"/>
        <v>2.3530042128011297E-3</v>
      </c>
      <c r="Z956" s="36">
        <f t="shared" si="222"/>
        <v>9.8627270368679392E-3</v>
      </c>
      <c r="AA956" s="46">
        <f t="shared" si="223"/>
        <v>-4.9681665104245036E-2</v>
      </c>
      <c r="AB956" s="41">
        <f t="shared" si="210"/>
        <v>950318.33489575493</v>
      </c>
      <c r="AC956" s="41">
        <f t="shared" si="211"/>
        <v>-49681.665104245069</v>
      </c>
      <c r="AD956" s="98">
        <v>11476.809343469096</v>
      </c>
      <c r="AE956">
        <f t="shared" si="224"/>
        <v>679758.98148736043</v>
      </c>
    </row>
    <row r="957" spans="2:31">
      <c r="B957" s="112">
        <v>44845</v>
      </c>
      <c r="C957">
        <v>93.142120000000006</v>
      </c>
      <c r="D957">
        <v>128.40374800000001</v>
      </c>
      <c r="E957">
        <v>43.248055000000001</v>
      </c>
      <c r="F957">
        <v>41.048470000000002</v>
      </c>
      <c r="G957">
        <v>50.257347000000003</v>
      </c>
      <c r="H957">
        <v>98.401923999999994</v>
      </c>
      <c r="I957">
        <v>181.686768</v>
      </c>
      <c r="J957">
        <v>77.347221000000005</v>
      </c>
      <c r="K957">
        <v>488.95611600000001</v>
      </c>
      <c r="L957">
        <v>137.80276499999999</v>
      </c>
      <c r="M957">
        <v>356.175659</v>
      </c>
      <c r="O957" s="33">
        <v>952</v>
      </c>
      <c r="P957" s="36">
        <f t="shared" si="212"/>
        <v>-8.5349234357693492E-3</v>
      </c>
      <c r="Q957" s="36">
        <f t="shared" si="213"/>
        <v>-4.0031341243457932E-2</v>
      </c>
      <c r="R957" s="36">
        <f t="shared" si="214"/>
        <v>2.5575095868218042E-2</v>
      </c>
      <c r="S957" s="36">
        <f t="shared" si="215"/>
        <v>1.8484509512952173E-3</v>
      </c>
      <c r="T957" s="36">
        <f t="shared" si="216"/>
        <v>1.3522984485613459E-3</v>
      </c>
      <c r="U957" s="36">
        <f t="shared" si="217"/>
        <v>-2.9284609465282191E-2</v>
      </c>
      <c r="V957" s="36">
        <f t="shared" si="218"/>
        <v>-1.6364295587848758E-3</v>
      </c>
      <c r="W957" s="36">
        <f t="shared" si="219"/>
        <v>1.3489992945631948E-3</v>
      </c>
      <c r="X957" s="36">
        <f t="shared" si="220"/>
        <v>1.9024945049490542E-3</v>
      </c>
      <c r="Y957" s="36">
        <f t="shared" si="221"/>
        <v>-1.030795526176894E-2</v>
      </c>
      <c r="Z957" s="36">
        <f t="shared" si="222"/>
        <v>1.0096842219830515E-2</v>
      </c>
      <c r="AA957" s="46">
        <f t="shared" si="223"/>
        <v>-2.3089027237796184E-2</v>
      </c>
      <c r="AB957" s="41">
        <f t="shared" si="210"/>
        <v>976910.97276220378</v>
      </c>
      <c r="AC957" s="41">
        <f t="shared" si="211"/>
        <v>-23089.027237796225</v>
      </c>
      <c r="AD957" s="98">
        <v>11595.796754302573</v>
      </c>
      <c r="AE957">
        <f t="shared" si="224"/>
        <v>656669.95424956421</v>
      </c>
    </row>
    <row r="958" spans="2:31">
      <c r="B958" s="112">
        <v>44846</v>
      </c>
      <c r="C958">
        <v>93.550803999999999</v>
      </c>
      <c r="D958">
        <v>127.364861</v>
      </c>
      <c r="E958">
        <v>42.759075000000003</v>
      </c>
      <c r="F958">
        <v>41.237976000000003</v>
      </c>
      <c r="G958">
        <v>50.043895999999997</v>
      </c>
      <c r="H958">
        <v>99.994361999999995</v>
      </c>
      <c r="I958">
        <v>176.42631499999999</v>
      </c>
      <c r="J958">
        <v>75.328224000000006</v>
      </c>
      <c r="K958">
        <v>489.102844</v>
      </c>
      <c r="L958">
        <v>137.168182</v>
      </c>
      <c r="M958">
        <v>354.09738199999998</v>
      </c>
      <c r="O958" s="33">
        <v>953</v>
      </c>
      <c r="P958" s="36">
        <f t="shared" si="212"/>
        <v>4.3781482881545481E-3</v>
      </c>
      <c r="Q958" s="36">
        <f t="shared" si="213"/>
        <v>-8.1236920937790922E-3</v>
      </c>
      <c r="R958" s="36">
        <f t="shared" si="214"/>
        <v>-1.137080771222861E-2</v>
      </c>
      <c r="S958" s="36">
        <f t="shared" si="215"/>
        <v>4.6060157960090857E-3</v>
      </c>
      <c r="T958" s="36">
        <f t="shared" si="216"/>
        <v>-4.2562049251367732E-3</v>
      </c>
      <c r="U958" s="36">
        <f t="shared" si="217"/>
        <v>1.6053447686097681E-2</v>
      </c>
      <c r="V958" s="36">
        <f t="shared" si="218"/>
        <v>-2.9380838963915804E-2</v>
      </c>
      <c r="W958" s="36">
        <f t="shared" si="219"/>
        <v>-2.6449763476611047E-2</v>
      </c>
      <c r="X958" s="36">
        <f t="shared" si="220"/>
        <v>3.0003917371353704E-4</v>
      </c>
      <c r="Y958" s="36">
        <f t="shared" si="221"/>
        <v>-4.615644914699726E-3</v>
      </c>
      <c r="Z958" s="36">
        <f t="shared" si="222"/>
        <v>-5.8520676168342407E-3</v>
      </c>
      <c r="AA958" s="46">
        <f t="shared" si="223"/>
        <v>-1.5139003926452475E-2</v>
      </c>
      <c r="AB958" s="41">
        <f t="shared" si="210"/>
        <v>984860.99607354752</v>
      </c>
      <c r="AC958" s="41">
        <f t="shared" si="211"/>
        <v>-15139.003926452482</v>
      </c>
      <c r="AD958" s="98">
        <v>11602.27346845076</v>
      </c>
      <c r="AE958">
        <f t="shared" si="224"/>
        <v>641530.95032311173</v>
      </c>
    </row>
    <row r="959" spans="2:31">
      <c r="B959" s="112">
        <v>44847</v>
      </c>
      <c r="C959">
        <v>96.82029</v>
      </c>
      <c r="D959">
        <v>130.15190100000001</v>
      </c>
      <c r="E959">
        <v>43.120922</v>
      </c>
      <c r="F959">
        <v>41.389591000000003</v>
      </c>
      <c r="G959">
        <v>51.722382000000003</v>
      </c>
      <c r="H959">
        <v>105.553352</v>
      </c>
      <c r="I959">
        <v>182.24352999999999</v>
      </c>
      <c r="J959">
        <v>77.868545999999995</v>
      </c>
      <c r="K959">
        <v>498.83676100000002</v>
      </c>
      <c r="L959">
        <v>141.77879300000001</v>
      </c>
      <c r="M959">
        <v>359.94003300000003</v>
      </c>
      <c r="O959" s="33">
        <v>954</v>
      </c>
      <c r="P959" s="36">
        <f t="shared" si="212"/>
        <v>3.4351932738230007E-2</v>
      </c>
      <c r="Q959" s="36">
        <f t="shared" si="213"/>
        <v>2.1646348790279095E-2</v>
      </c>
      <c r="R959" s="36">
        <f t="shared" si="214"/>
        <v>8.4268550052216187E-3</v>
      </c>
      <c r="S959" s="36">
        <f t="shared" si="215"/>
        <v>3.6698447180345149E-3</v>
      </c>
      <c r="T959" s="36">
        <f t="shared" si="216"/>
        <v>3.2990068245796214E-2</v>
      </c>
      <c r="U959" s="36">
        <f t="shared" si="217"/>
        <v>5.4102726852311829E-2</v>
      </c>
      <c r="V959" s="36">
        <f t="shared" si="218"/>
        <v>3.2440559121438152E-2</v>
      </c>
      <c r="W959" s="36">
        <f t="shared" si="219"/>
        <v>3.3167211973441253E-2</v>
      </c>
      <c r="X959" s="36">
        <f t="shared" si="220"/>
        <v>1.9706127677344927E-2</v>
      </c>
      <c r="Y959" s="36">
        <f t="shared" si="221"/>
        <v>3.3060268425586396E-2</v>
      </c>
      <c r="Z959" s="36">
        <f t="shared" si="222"/>
        <v>1.6365476876170033E-2</v>
      </c>
      <c r="AA959" s="46">
        <f t="shared" si="223"/>
        <v>6.7952172420050597E-2</v>
      </c>
      <c r="AB959" s="41">
        <f t="shared" si="210"/>
        <v>1067952.1724200505</v>
      </c>
      <c r="AC959" s="41">
        <f t="shared" si="211"/>
        <v>67952.172420050483</v>
      </c>
      <c r="AD959" s="98">
        <v>11699.561685893917</v>
      </c>
      <c r="AE959">
        <f t="shared" si="224"/>
        <v>709483.12274316221</v>
      </c>
    </row>
    <row r="960" spans="2:31">
      <c r="B960" s="112">
        <v>44848</v>
      </c>
      <c r="C960">
        <v>94.273139999999998</v>
      </c>
      <c r="D960">
        <v>126.625648</v>
      </c>
      <c r="E960">
        <v>42.517853000000002</v>
      </c>
      <c r="F960">
        <v>40.982135999999997</v>
      </c>
      <c r="G960">
        <v>50.548411999999999</v>
      </c>
      <c r="H960">
        <v>107.309837</v>
      </c>
      <c r="I960">
        <v>178.33659399999999</v>
      </c>
      <c r="J960">
        <v>77.641068000000004</v>
      </c>
      <c r="K960">
        <v>501.98687699999999</v>
      </c>
      <c r="L960">
        <v>137.20784</v>
      </c>
      <c r="M960">
        <v>350.10754400000002</v>
      </c>
      <c r="O960" s="33">
        <v>955</v>
      </c>
      <c r="P960" s="36">
        <f t="shared" si="212"/>
        <v>-2.6660266320904274E-2</v>
      </c>
      <c r="Q960" s="36">
        <f t="shared" si="213"/>
        <v>-2.7467157528886673E-2</v>
      </c>
      <c r="R960" s="36">
        <f t="shared" si="214"/>
        <v>-1.4084250247727718E-2</v>
      </c>
      <c r="S960" s="36">
        <f t="shared" si="215"/>
        <v>-9.8931596586804907E-3</v>
      </c>
      <c r="T960" s="36">
        <f t="shared" si="216"/>
        <v>-2.2959077995691919E-2</v>
      </c>
      <c r="U960" s="36">
        <f t="shared" si="217"/>
        <v>1.6503791723141429E-2</v>
      </c>
      <c r="V960" s="36">
        <f t="shared" si="218"/>
        <v>-2.1671127399838192E-2</v>
      </c>
      <c r="W960" s="36">
        <f t="shared" si="219"/>
        <v>-2.925583266502847E-3</v>
      </c>
      <c r="X960" s="36">
        <f t="shared" si="220"/>
        <v>6.2950679482147893E-3</v>
      </c>
      <c r="Y960" s="36">
        <f t="shared" si="221"/>
        <v>-3.2771190684848808E-2</v>
      </c>
      <c r="Z960" s="36">
        <f t="shared" si="222"/>
        <v>-2.7697066717431194E-2</v>
      </c>
      <c r="AA960" s="46">
        <f t="shared" si="223"/>
        <v>-1.2175882705723503E-2</v>
      </c>
      <c r="AB960" s="41">
        <f t="shared" si="210"/>
        <v>987824.11729427648</v>
      </c>
      <c r="AC960" s="41">
        <f t="shared" si="211"/>
        <v>-12175.882705723518</v>
      </c>
      <c r="AD960" s="98">
        <v>11787.862820007023</v>
      </c>
      <c r="AE960">
        <f t="shared" si="224"/>
        <v>697307.24003743869</v>
      </c>
    </row>
    <row r="961" spans="2:31">
      <c r="B961" s="112">
        <v>44851</v>
      </c>
      <c r="C961">
        <v>95.632255999999998</v>
      </c>
      <c r="D961">
        <v>133.897919</v>
      </c>
      <c r="E961">
        <v>42.824275999999998</v>
      </c>
      <c r="F961">
        <v>41.673859</v>
      </c>
      <c r="G961">
        <v>51.635058999999998</v>
      </c>
      <c r="H961">
        <v>111.816872</v>
      </c>
      <c r="I961">
        <v>184.77773999999999</v>
      </c>
      <c r="J961">
        <v>78.693207000000001</v>
      </c>
      <c r="K961">
        <v>510.54681399999998</v>
      </c>
      <c r="L961">
        <v>141.20370500000001</v>
      </c>
      <c r="M961">
        <v>355.45019500000001</v>
      </c>
      <c r="O961" s="33">
        <v>956</v>
      </c>
      <c r="P961" s="36">
        <f t="shared" si="212"/>
        <v>1.4313855571466545E-2</v>
      </c>
      <c r="Q961" s="36">
        <f t="shared" si="213"/>
        <v>5.5842631098908621E-2</v>
      </c>
      <c r="R961" s="36">
        <f t="shared" si="214"/>
        <v>7.1810797407746299E-3</v>
      </c>
      <c r="S961" s="36">
        <f t="shared" si="215"/>
        <v>1.6737785298543199E-2</v>
      </c>
      <c r="T961" s="36">
        <f t="shared" si="216"/>
        <v>2.1269349226634426E-2</v>
      </c>
      <c r="U961" s="36">
        <f t="shared" si="217"/>
        <v>4.1142138704214654E-2</v>
      </c>
      <c r="V961" s="36">
        <f t="shared" si="218"/>
        <v>3.5480955234003922E-2</v>
      </c>
      <c r="W961" s="36">
        <f t="shared" si="219"/>
        <v>1.3460322575100643E-2</v>
      </c>
      <c r="X961" s="36">
        <f t="shared" si="220"/>
        <v>1.6908357737246141E-2</v>
      </c>
      <c r="Y961" s="36">
        <f t="shared" si="221"/>
        <v>2.8706707575329081E-2</v>
      </c>
      <c r="Z961" s="36">
        <f t="shared" si="222"/>
        <v>1.5144765118138993E-2</v>
      </c>
      <c r="AA961" s="46">
        <f t="shared" si="223"/>
        <v>4.5633396263913273E-2</v>
      </c>
      <c r="AB961" s="41">
        <f t="shared" si="210"/>
        <v>1045633.3962639133</v>
      </c>
      <c r="AC961" s="41">
        <f t="shared" si="211"/>
        <v>45633.396263913251</v>
      </c>
      <c r="AD961" s="98">
        <v>11829.226341385045</v>
      </c>
      <c r="AE961">
        <f t="shared" si="224"/>
        <v>742940.63630135194</v>
      </c>
    </row>
    <row r="962" spans="2:31">
      <c r="B962" s="112">
        <v>44852</v>
      </c>
      <c r="C962">
        <v>95.803336999999999</v>
      </c>
      <c r="D962">
        <v>132.659256</v>
      </c>
      <c r="E962">
        <v>43.727249</v>
      </c>
      <c r="F962">
        <v>41.872849000000002</v>
      </c>
      <c r="G962">
        <v>53.526989</v>
      </c>
      <c r="H962">
        <v>114.692871</v>
      </c>
      <c r="I962">
        <v>189.31823700000001</v>
      </c>
      <c r="J962">
        <v>80.570014999999998</v>
      </c>
      <c r="K962">
        <v>510.86968999999999</v>
      </c>
      <c r="L962">
        <v>142.53237899999999</v>
      </c>
      <c r="M962">
        <v>363.99847399999999</v>
      </c>
      <c r="O962" s="33">
        <v>957</v>
      </c>
      <c r="P962" s="36">
        <f t="shared" si="212"/>
        <v>1.787348349006441E-3</v>
      </c>
      <c r="Q962" s="36">
        <f t="shared" si="213"/>
        <v>-9.293855367857911E-3</v>
      </c>
      <c r="R962" s="36">
        <f t="shared" si="214"/>
        <v>2.0866316633268392E-2</v>
      </c>
      <c r="S962" s="36">
        <f t="shared" si="215"/>
        <v>4.7635719239494702E-3</v>
      </c>
      <c r="T962" s="36">
        <f t="shared" si="216"/>
        <v>3.598511423231103E-2</v>
      </c>
      <c r="U962" s="36">
        <f t="shared" si="217"/>
        <v>2.5395407081606189E-2</v>
      </c>
      <c r="V962" s="36">
        <f t="shared" si="218"/>
        <v>2.4275695312277568E-2</v>
      </c>
      <c r="W962" s="36">
        <f t="shared" si="219"/>
        <v>2.3569721385319268E-2</v>
      </c>
      <c r="X962" s="36">
        <f t="shared" si="220"/>
        <v>6.3221224542555016E-4</v>
      </c>
      <c r="Y962" s="36">
        <f t="shared" si="221"/>
        <v>9.3656308588773128E-3</v>
      </c>
      <c r="Z962" s="36">
        <f t="shared" si="222"/>
        <v>2.3764534344553209E-2</v>
      </c>
      <c r="AA962" s="46">
        <f t="shared" si="223"/>
        <v>3.3379247152304212E-2</v>
      </c>
      <c r="AB962" s="41">
        <f t="shared" si="210"/>
        <v>1033379.2471523043</v>
      </c>
      <c r="AC962" s="41">
        <f t="shared" si="211"/>
        <v>33379.247152304277</v>
      </c>
      <c r="AD962" s="98">
        <v>11863.420691373991</v>
      </c>
      <c r="AE962">
        <f t="shared" si="224"/>
        <v>776319.88345365622</v>
      </c>
    </row>
    <row r="963" spans="2:31">
      <c r="B963" s="112">
        <v>44853</v>
      </c>
      <c r="C963">
        <v>98.645126000000005</v>
      </c>
      <c r="D963">
        <v>133.08879099999999</v>
      </c>
      <c r="E963">
        <v>43.603371000000003</v>
      </c>
      <c r="F963">
        <v>41.503300000000003</v>
      </c>
      <c r="G963">
        <v>52.488852999999999</v>
      </c>
      <c r="H963">
        <v>112.444191</v>
      </c>
      <c r="I963">
        <v>183.33784499999999</v>
      </c>
      <c r="J963">
        <v>80.133994999999999</v>
      </c>
      <c r="K963">
        <v>509.02081299999998</v>
      </c>
      <c r="L963">
        <v>142.64141799999999</v>
      </c>
      <c r="M963">
        <v>364.00830100000002</v>
      </c>
      <c r="O963" s="33">
        <v>958</v>
      </c>
      <c r="P963" s="36">
        <f t="shared" si="212"/>
        <v>2.92313068980872E-2</v>
      </c>
      <c r="Q963" s="36">
        <f t="shared" si="213"/>
        <v>3.2326512191041138E-3</v>
      </c>
      <c r="R963" s="36">
        <f t="shared" si="214"/>
        <v>-2.8369908077182765E-3</v>
      </c>
      <c r="S963" s="36">
        <f t="shared" si="215"/>
        <v>-8.864679514165941E-3</v>
      </c>
      <c r="T963" s="36">
        <f t="shared" si="216"/>
        <v>-1.9585170746671553E-2</v>
      </c>
      <c r="U963" s="36">
        <f t="shared" si="217"/>
        <v>-1.980085020387112E-2</v>
      </c>
      <c r="V963" s="36">
        <f t="shared" si="218"/>
        <v>-3.2098794372658258E-2</v>
      </c>
      <c r="W963" s="36">
        <f t="shared" si="219"/>
        <v>-5.4263869322001505E-3</v>
      </c>
      <c r="X963" s="36">
        <f t="shared" si="220"/>
        <v>-3.6256422035407469E-3</v>
      </c>
      <c r="Y963" s="36">
        <f t="shared" si="221"/>
        <v>7.6471966541713737E-4</v>
      </c>
      <c r="Z963" s="36">
        <f t="shared" si="222"/>
        <v>2.6997001506269213E-5</v>
      </c>
      <c r="AA963" s="46">
        <f t="shared" si="223"/>
        <v>-3.2462170170754763E-2</v>
      </c>
      <c r="AB963" s="41">
        <f t="shared" si="210"/>
        <v>967537.82982924522</v>
      </c>
      <c r="AC963" s="41">
        <f t="shared" si="211"/>
        <v>-32462.170170754776</v>
      </c>
      <c r="AD963" s="98">
        <v>11868.161110580317</v>
      </c>
      <c r="AE963">
        <f t="shared" si="224"/>
        <v>743857.71328290144</v>
      </c>
    </row>
    <row r="964" spans="2:31">
      <c r="B964" s="112">
        <v>44854</v>
      </c>
      <c r="C964">
        <v>98.778175000000005</v>
      </c>
      <c r="D964">
        <v>131.39059399999999</v>
      </c>
      <c r="E964">
        <v>43.710953000000003</v>
      </c>
      <c r="F964">
        <v>41.237976000000003</v>
      </c>
      <c r="G964">
        <v>52.158974000000001</v>
      </c>
      <c r="H964">
        <v>112.07744599999999</v>
      </c>
      <c r="I964">
        <v>180.467636</v>
      </c>
      <c r="J964">
        <v>79.072379999999995</v>
      </c>
      <c r="K964">
        <v>509.56854199999998</v>
      </c>
      <c r="L964">
        <v>142.17541499999999</v>
      </c>
      <c r="M964">
        <v>358.32251000000002</v>
      </c>
      <c r="O964" s="33">
        <v>959</v>
      </c>
      <c r="P964" s="36">
        <f t="shared" si="212"/>
        <v>1.3478552882940618E-3</v>
      </c>
      <c r="Q964" s="36">
        <f t="shared" si="213"/>
        <v>-1.2841986443248606E-2</v>
      </c>
      <c r="R964" s="36">
        <f t="shared" si="214"/>
        <v>2.4642475486865226E-3</v>
      </c>
      <c r="S964" s="36">
        <f t="shared" si="215"/>
        <v>-6.4133627676809263E-3</v>
      </c>
      <c r="T964" s="36">
        <f t="shared" si="216"/>
        <v>-6.3045760646261301E-3</v>
      </c>
      <c r="U964" s="36">
        <f t="shared" si="217"/>
        <v>-3.2669040817544393E-3</v>
      </c>
      <c r="V964" s="36">
        <f t="shared" si="218"/>
        <v>-1.5779138589154237E-2</v>
      </c>
      <c r="W964" s="36">
        <f t="shared" si="219"/>
        <v>-1.3336535489087569E-2</v>
      </c>
      <c r="X964" s="36">
        <f t="shared" si="220"/>
        <v>1.0754658883966224E-3</v>
      </c>
      <c r="Y964" s="36">
        <f t="shared" si="221"/>
        <v>-3.2723024894285636E-3</v>
      </c>
      <c r="Z964" s="36">
        <f t="shared" si="222"/>
        <v>-1.5743225535445778E-2</v>
      </c>
      <c r="AA964" s="46">
        <f t="shared" si="223"/>
        <v>-1.7317921887242613E-3</v>
      </c>
      <c r="AB964" s="41">
        <f t="shared" si="210"/>
        <v>998268.20781127573</v>
      </c>
      <c r="AC964" s="41">
        <f t="shared" si="211"/>
        <v>-1731.7921887242701</v>
      </c>
      <c r="AD964" s="98">
        <v>11916.061761352699</v>
      </c>
      <c r="AE964">
        <f t="shared" si="224"/>
        <v>742125.92109417717</v>
      </c>
    </row>
    <row r="965" spans="2:31">
      <c r="B965" s="112">
        <v>44855</v>
      </c>
      <c r="C965">
        <v>100.612503</v>
      </c>
      <c r="D965">
        <v>129.87219200000001</v>
      </c>
      <c r="E965">
        <v>44.594352999999998</v>
      </c>
      <c r="F965">
        <v>42.22345</v>
      </c>
      <c r="G965">
        <v>53.924778000000003</v>
      </c>
      <c r="H965">
        <v>117.964584</v>
      </c>
      <c r="I965">
        <v>180.04525799999999</v>
      </c>
      <c r="J965">
        <v>80.446799999999996</v>
      </c>
      <c r="K965">
        <v>522.13946499999997</v>
      </c>
      <c r="L965">
        <v>146.022537</v>
      </c>
      <c r="M965">
        <v>375.51711999999998</v>
      </c>
      <c r="O965" s="33">
        <v>960</v>
      </c>
      <c r="P965" s="36">
        <f t="shared" si="212"/>
        <v>1.8399854695292393E-2</v>
      </c>
      <c r="Q965" s="36">
        <f t="shared" si="213"/>
        <v>-1.1623692139073867E-2</v>
      </c>
      <c r="R965" s="36">
        <f t="shared" si="214"/>
        <v>2.0008525231299857E-2</v>
      </c>
      <c r="S965" s="36">
        <f t="shared" si="215"/>
        <v>2.3616174528929498E-2</v>
      </c>
      <c r="T965" s="36">
        <f t="shared" si="216"/>
        <v>3.3293828258280062E-2</v>
      </c>
      <c r="U965" s="36">
        <f t="shared" si="217"/>
        <v>5.1194329348415404E-2</v>
      </c>
      <c r="V965" s="36">
        <f t="shared" si="218"/>
        <v>-2.3432071378825291E-3</v>
      </c>
      <c r="W965" s="36">
        <f t="shared" si="219"/>
        <v>1.7232460847436872E-2</v>
      </c>
      <c r="X965" s="36">
        <f t="shared" si="220"/>
        <v>2.4370354944134788E-2</v>
      </c>
      <c r="Y965" s="36">
        <f t="shared" si="221"/>
        <v>2.6699360682759132E-2</v>
      </c>
      <c r="Z965" s="36">
        <f t="shared" si="222"/>
        <v>4.687061592183546E-2</v>
      </c>
      <c r="AA965" s="46">
        <f t="shared" si="223"/>
        <v>4.0068226879087787E-4</v>
      </c>
      <c r="AB965" s="41">
        <f t="shared" ref="AB965:AB1028" si="225">(P965*$AH$12+Q965*$AI$12+R965*$AJ$12+S965*$AK$12+T965*$AL$12+U965*$AM$12+V965*$AN$12+W965*$AO$12+X965*$AP$12+Y965*$AQ$12+Z965*$AR$12)+$AS$12</f>
        <v>1000400.6822687909</v>
      </c>
      <c r="AC965" s="41">
        <f t="shared" ref="AC965:AC1028" si="226">AB965-$AS$12</f>
        <v>400.68226879090071</v>
      </c>
      <c r="AD965" s="98">
        <v>11936.477880104794</v>
      </c>
      <c r="AE965">
        <f t="shared" si="224"/>
        <v>742526.60336296808</v>
      </c>
    </row>
    <row r="966" spans="2:31">
      <c r="B966" s="112">
        <v>44858</v>
      </c>
      <c r="C966">
        <v>101.315826</v>
      </c>
      <c r="D966">
        <v>129.58251999999999</v>
      </c>
      <c r="E966">
        <v>45.445179000000003</v>
      </c>
      <c r="F966">
        <v>42.119216999999999</v>
      </c>
      <c r="G966">
        <v>54.341968999999999</v>
      </c>
      <c r="H966">
        <v>118.109329</v>
      </c>
      <c r="I966">
        <v>177.97181699999999</v>
      </c>
      <c r="J966">
        <v>80.276184000000001</v>
      </c>
      <c r="K966">
        <v>529.83862299999998</v>
      </c>
      <c r="L966">
        <v>148.18408199999999</v>
      </c>
      <c r="M966">
        <v>378.29141199999998</v>
      </c>
      <c r="O966" s="33">
        <v>961</v>
      </c>
      <c r="P966" s="36">
        <f t="shared" ref="P966:P1029" si="227">LN(C966/C965)</f>
        <v>6.9660938376392579E-3</v>
      </c>
      <c r="Q966" s="36">
        <f t="shared" ref="Q966:Q1029" si="228">LN(D966/D965)</f>
        <v>-2.232930118133102E-3</v>
      </c>
      <c r="R966" s="36">
        <f t="shared" ref="R966:R1029" si="229">LN(E966/E965)</f>
        <v>1.8899505730161293E-2</v>
      </c>
      <c r="S966" s="36">
        <f t="shared" ref="S966:S1029" si="230">LN(F966/F965)</f>
        <v>-2.4716565594024935E-3</v>
      </c>
      <c r="T966" s="36">
        <f t="shared" ref="T966:T1029" si="231">LN(G966/G965)</f>
        <v>7.706762721733409E-3</v>
      </c>
      <c r="U966" s="36">
        <f t="shared" ref="U966:U1029" si="232">LN(H966/H965)</f>
        <v>1.2262686401795003E-3</v>
      </c>
      <c r="V966" s="36">
        <f t="shared" ref="V966:V1029" si="233">LN(I966/I965)</f>
        <v>-1.1583046323818532E-2</v>
      </c>
      <c r="W966" s="36">
        <f t="shared" ref="W966:W1029" si="234">LN(J966/J965)</f>
        <v>-2.1231072226586293E-3</v>
      </c>
      <c r="X966" s="36">
        <f t="shared" ref="X966:X1029" si="235">LN(K966/K965)</f>
        <v>1.4637748748131039E-2</v>
      </c>
      <c r="Y966" s="36">
        <f t="shared" ref="Y966:Y1029" si="236">LN(L966/L965)</f>
        <v>1.4694325377063083E-2</v>
      </c>
      <c r="Z966" s="36">
        <f t="shared" ref="Z966:Z1029" si="237">LN(M966/M965)</f>
        <v>7.360767113533776E-3</v>
      </c>
      <c r="AA966" s="46">
        <f t="shared" ref="AA966:AA1029" si="238">P966*$AH$8+Q966*$AI$8+R966*$AJ$8+S966*$AK$8+T966*$AL$8+U966*$AM$8+V966*$AN$8+W966*$AO$8+X966*$AP$8+Y966*$AQ$8+Z966*$AR$8</f>
        <v>-4.2730000365609425E-3</v>
      </c>
      <c r="AB966" s="41">
        <f t="shared" si="225"/>
        <v>995726.99996343907</v>
      </c>
      <c r="AC966" s="41">
        <f t="shared" si="226"/>
        <v>-4273.0000365609303</v>
      </c>
      <c r="AD966" s="98">
        <v>12020.559854129096</v>
      </c>
      <c r="AE966">
        <f t="shared" si="224"/>
        <v>738253.60332640714</v>
      </c>
    </row>
    <row r="967" spans="2:31">
      <c r="B967" s="112">
        <v>44859</v>
      </c>
      <c r="C967">
        <v>100.631516</v>
      </c>
      <c r="D967">
        <v>137.36424299999999</v>
      </c>
      <c r="E967">
        <v>45.660316000000002</v>
      </c>
      <c r="F967">
        <v>42.763556999999999</v>
      </c>
      <c r="G967">
        <v>55.263680000000001</v>
      </c>
      <c r="H967">
        <v>118.418167</v>
      </c>
      <c r="I967">
        <v>187.695953</v>
      </c>
      <c r="J967">
        <v>81.375716999999995</v>
      </c>
      <c r="K967">
        <v>528.48858600000005</v>
      </c>
      <c r="L967">
        <v>151.04959099999999</v>
      </c>
      <c r="M967">
        <v>383.91836499999999</v>
      </c>
      <c r="O967" s="33">
        <v>962</v>
      </c>
      <c r="P967" s="36">
        <f t="shared" si="227"/>
        <v>-6.7771391531616758E-3</v>
      </c>
      <c r="Q967" s="36">
        <f t="shared" si="228"/>
        <v>5.8318207466920624E-2</v>
      </c>
      <c r="R967" s="36">
        <f t="shared" si="229"/>
        <v>4.7228194059241238E-3</v>
      </c>
      <c r="S967" s="36">
        <f t="shared" si="230"/>
        <v>1.5182170567583978E-2</v>
      </c>
      <c r="T967" s="36">
        <f t="shared" si="231"/>
        <v>1.681907339999757E-2</v>
      </c>
      <c r="U967" s="36">
        <f t="shared" si="232"/>
        <v>2.6114357166534901E-3</v>
      </c>
      <c r="V967" s="36">
        <f t="shared" si="233"/>
        <v>5.3198176062761109E-2</v>
      </c>
      <c r="W967" s="36">
        <f t="shared" si="234"/>
        <v>1.3603922383732469E-2</v>
      </c>
      <c r="X967" s="36">
        <f t="shared" si="235"/>
        <v>-2.5512671710558009E-3</v>
      </c>
      <c r="Y967" s="36">
        <f t="shared" si="236"/>
        <v>1.9152901929982959E-2</v>
      </c>
      <c r="Z967" s="36">
        <f t="shared" si="237"/>
        <v>1.4765109019502155E-2</v>
      </c>
      <c r="AA967" s="46">
        <f t="shared" si="238"/>
        <v>3.4627146112406408E-2</v>
      </c>
      <c r="AB967" s="41">
        <f t="shared" si="225"/>
        <v>1034627.1461124064</v>
      </c>
      <c r="AC967" s="41">
        <f t="shared" si="226"/>
        <v>34627.146112406394</v>
      </c>
      <c r="AD967" s="98">
        <v>12086.385402311571</v>
      </c>
      <c r="AE967">
        <f t="shared" ref="AE967:AE1030" si="239">AE966+AC967</f>
        <v>772880.74943881354</v>
      </c>
    </row>
    <row r="968" spans="2:31">
      <c r="B968" s="112">
        <v>44860</v>
      </c>
      <c r="C968">
        <v>101.82905599999999</v>
      </c>
      <c r="D968">
        <v>129.68241900000001</v>
      </c>
      <c r="E968">
        <v>46.009124999999997</v>
      </c>
      <c r="F968">
        <v>42.621422000000003</v>
      </c>
      <c r="G968">
        <v>55.389805000000003</v>
      </c>
      <c r="H968">
        <v>119.778969</v>
      </c>
      <c r="I968">
        <v>189.030258</v>
      </c>
      <c r="J968">
        <v>81.271445999999997</v>
      </c>
      <c r="K968">
        <v>531.37451199999998</v>
      </c>
      <c r="L968">
        <v>148.084915</v>
      </c>
      <c r="M968">
        <v>383.47723400000001</v>
      </c>
      <c r="O968" s="33">
        <v>963</v>
      </c>
      <c r="P968" s="36">
        <f t="shared" si="227"/>
        <v>1.1829996866357773E-2</v>
      </c>
      <c r="Q968" s="36">
        <f t="shared" si="228"/>
        <v>-5.7547574882898328E-2</v>
      </c>
      <c r="R968" s="36">
        <f t="shared" si="229"/>
        <v>7.6101845856172724E-3</v>
      </c>
      <c r="S968" s="36">
        <f t="shared" si="230"/>
        <v>-3.3292771855424424E-3</v>
      </c>
      <c r="T968" s="36">
        <f t="shared" si="231"/>
        <v>2.2796399882046192E-3</v>
      </c>
      <c r="U968" s="36">
        <f t="shared" si="232"/>
        <v>1.1425971172709801E-2</v>
      </c>
      <c r="V968" s="36">
        <f t="shared" si="233"/>
        <v>7.0837151254394713E-3</v>
      </c>
      <c r="W968" s="36">
        <f t="shared" si="234"/>
        <v>-1.2821743996220397E-3</v>
      </c>
      <c r="X968" s="36">
        <f t="shared" si="235"/>
        <v>5.4458602018741479E-3</v>
      </c>
      <c r="Y968" s="36">
        <f t="shared" si="236"/>
        <v>-1.9822340883823047E-2</v>
      </c>
      <c r="Z968" s="36">
        <f t="shared" si="237"/>
        <v>-1.149683550868327E-3</v>
      </c>
      <c r="AA968" s="46">
        <f t="shared" si="238"/>
        <v>2.0172418095921543E-2</v>
      </c>
      <c r="AB968" s="41">
        <f t="shared" si="225"/>
        <v>1020172.4180959215</v>
      </c>
      <c r="AC968" s="41">
        <f t="shared" si="226"/>
        <v>20172.418095921515</v>
      </c>
      <c r="AD968" s="98">
        <v>12092.379633708973</v>
      </c>
      <c r="AE968">
        <f t="shared" si="239"/>
        <v>793053.16753473505</v>
      </c>
    </row>
    <row r="969" spans="2:31">
      <c r="B969" s="112">
        <v>44861</v>
      </c>
      <c r="C969">
        <v>102.218735</v>
      </c>
      <c r="D969">
        <v>97.836196999999999</v>
      </c>
      <c r="E969">
        <v>45.875464999999998</v>
      </c>
      <c r="F969">
        <v>42.356105999999997</v>
      </c>
      <c r="G969">
        <v>55.079334000000003</v>
      </c>
      <c r="H969">
        <v>120.251862</v>
      </c>
      <c r="I969">
        <v>190.719742</v>
      </c>
      <c r="J969">
        <v>81.916008000000005</v>
      </c>
      <c r="K969">
        <v>530.03430200000003</v>
      </c>
      <c r="L969">
        <v>143.57345599999999</v>
      </c>
      <c r="M969">
        <v>386.82009900000003</v>
      </c>
      <c r="O969" s="33">
        <v>964</v>
      </c>
      <c r="P969" s="36">
        <f t="shared" si="227"/>
        <v>3.8194922064758801E-3</v>
      </c>
      <c r="Q969" s="36">
        <f t="shared" si="228"/>
        <v>-0.28179390982184527</v>
      </c>
      <c r="R969" s="36">
        <f t="shared" si="229"/>
        <v>-2.9093038185267592E-3</v>
      </c>
      <c r="S969" s="36">
        <f t="shared" si="230"/>
        <v>-6.2444005693240209E-3</v>
      </c>
      <c r="T969" s="36">
        <f t="shared" si="231"/>
        <v>-5.6209692636688541E-3</v>
      </c>
      <c r="U969" s="36">
        <f t="shared" si="232"/>
        <v>3.9402739211867608E-3</v>
      </c>
      <c r="V969" s="36">
        <f t="shared" si="233"/>
        <v>8.8979336237509938E-3</v>
      </c>
      <c r="W969" s="36">
        <f t="shared" si="234"/>
        <v>7.8996924848779779E-3</v>
      </c>
      <c r="X969" s="36">
        <f t="shared" si="235"/>
        <v>-2.5253430997978542E-3</v>
      </c>
      <c r="Y969" s="36">
        <f t="shared" si="236"/>
        <v>-3.0939066501322401E-2</v>
      </c>
      <c r="Z969" s="36">
        <f t="shared" si="237"/>
        <v>8.6794691932189517E-3</v>
      </c>
      <c r="AA969" s="46">
        <f t="shared" si="238"/>
        <v>5.9865100151479155E-3</v>
      </c>
      <c r="AB969" s="41">
        <f t="shared" si="225"/>
        <v>1005986.510015148</v>
      </c>
      <c r="AC969" s="41">
        <f t="shared" si="226"/>
        <v>5986.510015147971</v>
      </c>
      <c r="AD969" s="98">
        <v>12145.64840154571</v>
      </c>
      <c r="AE969">
        <f t="shared" si="239"/>
        <v>799039.67754988302</v>
      </c>
    </row>
    <row r="970" spans="2:31">
      <c r="B970" s="112">
        <v>44862</v>
      </c>
      <c r="C970">
        <v>105.212585</v>
      </c>
      <c r="D970">
        <v>99.094855999999993</v>
      </c>
      <c r="E970">
        <v>46.455714999999998</v>
      </c>
      <c r="F970">
        <v>43.341579000000003</v>
      </c>
      <c r="G970">
        <v>55.845813999999997</v>
      </c>
      <c r="H970">
        <v>121.680222</v>
      </c>
      <c r="I970">
        <v>196.50814800000001</v>
      </c>
      <c r="J970">
        <v>83.840209999999999</v>
      </c>
      <c r="K970">
        <v>539.26934800000004</v>
      </c>
      <c r="L970">
        <v>154.42079200000001</v>
      </c>
      <c r="M970">
        <v>389.03561400000001</v>
      </c>
      <c r="O970" s="33">
        <v>965</v>
      </c>
      <c r="P970" s="36">
        <f t="shared" si="227"/>
        <v>2.8867944431633048E-2</v>
      </c>
      <c r="Q970" s="36">
        <f t="shared" si="228"/>
        <v>1.2782911783755934E-2</v>
      </c>
      <c r="R970" s="36">
        <f t="shared" si="229"/>
        <v>1.2569050650520244E-2</v>
      </c>
      <c r="S970" s="36">
        <f t="shared" si="230"/>
        <v>2.2999838138925244E-2</v>
      </c>
      <c r="T970" s="36">
        <f t="shared" si="231"/>
        <v>1.3819989661210825E-2</v>
      </c>
      <c r="U970" s="36">
        <f t="shared" si="232"/>
        <v>1.1808079133493958E-2</v>
      </c>
      <c r="V970" s="36">
        <f t="shared" si="233"/>
        <v>2.9898864990881048E-2</v>
      </c>
      <c r="W970" s="36">
        <f t="shared" si="234"/>
        <v>2.3218295705507593E-2</v>
      </c>
      <c r="X970" s="36">
        <f t="shared" si="235"/>
        <v>1.7273438881242522E-2</v>
      </c>
      <c r="Y970" s="36">
        <f t="shared" si="236"/>
        <v>7.2834499005643025E-2</v>
      </c>
      <c r="Z970" s="36">
        <f t="shared" si="237"/>
        <v>5.7111676434392503E-3</v>
      </c>
      <c r="AA970" s="46">
        <f t="shared" si="238"/>
        <v>3.4326451621331758E-2</v>
      </c>
      <c r="AB970" s="41">
        <f t="shared" si="225"/>
        <v>1034326.4516213317</v>
      </c>
      <c r="AC970" s="41">
        <f t="shared" si="226"/>
        <v>34326.45162133174</v>
      </c>
      <c r="AD970" s="98">
        <v>12219.401217465056</v>
      </c>
      <c r="AE970">
        <f t="shared" si="239"/>
        <v>833366.12917121476</v>
      </c>
    </row>
    <row r="971" spans="2:31">
      <c r="B971" s="112">
        <v>44865</v>
      </c>
      <c r="C971">
        <v>105.317131</v>
      </c>
      <c r="D971">
        <v>93.061263999999994</v>
      </c>
      <c r="E971">
        <v>46.397041000000002</v>
      </c>
      <c r="F971">
        <v>43.123631000000003</v>
      </c>
      <c r="G971">
        <v>55.496529000000002</v>
      </c>
      <c r="H971">
        <v>121.487206</v>
      </c>
      <c r="I971">
        <v>198.888779</v>
      </c>
      <c r="J971">
        <v>83.375754999999998</v>
      </c>
      <c r="K971">
        <v>543.09436000000005</v>
      </c>
      <c r="L971">
        <v>152.041122</v>
      </c>
      <c r="M971">
        <v>388.02590900000001</v>
      </c>
      <c r="O971" s="33">
        <v>966</v>
      </c>
      <c r="P971" s="36">
        <f t="shared" si="227"/>
        <v>9.9317104093365549E-4</v>
      </c>
      <c r="Q971" s="36">
        <f t="shared" si="228"/>
        <v>-6.2819503865119974E-2</v>
      </c>
      <c r="R971" s="36">
        <f t="shared" si="229"/>
        <v>-1.2638075666715721E-3</v>
      </c>
      <c r="S971" s="36">
        <f t="shared" si="230"/>
        <v>-5.0412983809294473E-3</v>
      </c>
      <c r="T971" s="36">
        <f t="shared" si="231"/>
        <v>-6.2740936891870006E-3</v>
      </c>
      <c r="U971" s="36">
        <f t="shared" si="232"/>
        <v>-1.587515582363833E-3</v>
      </c>
      <c r="V971" s="36">
        <f t="shared" si="233"/>
        <v>1.2041872885967576E-2</v>
      </c>
      <c r="W971" s="36">
        <f t="shared" si="234"/>
        <v>-5.5551656735364123E-3</v>
      </c>
      <c r="X971" s="36">
        <f t="shared" si="235"/>
        <v>7.067916071207386E-3</v>
      </c>
      <c r="Y971" s="36">
        <f t="shared" si="236"/>
        <v>-1.5530268006078313E-2</v>
      </c>
      <c r="Z971" s="36">
        <f t="shared" si="237"/>
        <v>-2.5987789599158529E-3</v>
      </c>
      <c r="AA971" s="46">
        <f t="shared" si="238"/>
        <v>1.209237963370899E-2</v>
      </c>
      <c r="AB971" s="41">
        <f t="shared" si="225"/>
        <v>1012092.379633709</v>
      </c>
      <c r="AC971" s="41">
        <f t="shared" si="226"/>
        <v>12092.379633708973</v>
      </c>
      <c r="AD971" s="98">
        <v>12252.552503033774</v>
      </c>
      <c r="AE971">
        <f t="shared" si="239"/>
        <v>845458.50880492374</v>
      </c>
    </row>
    <row r="972" spans="2:31">
      <c r="B972" s="112">
        <v>44866</v>
      </c>
      <c r="C972">
        <v>106.362602</v>
      </c>
      <c r="D972">
        <v>95.099097999999998</v>
      </c>
      <c r="E972">
        <v>46.188408000000003</v>
      </c>
      <c r="F972">
        <v>43.114154999999997</v>
      </c>
      <c r="G972">
        <v>56.951858999999999</v>
      </c>
      <c r="H972">
        <v>123.677986</v>
      </c>
      <c r="I972">
        <v>199.551132</v>
      </c>
      <c r="J972">
        <v>83.432609999999997</v>
      </c>
      <c r="K972">
        <v>535.424622</v>
      </c>
      <c r="L972">
        <v>149.37390099999999</v>
      </c>
      <c r="M972">
        <v>381.05584700000003</v>
      </c>
      <c r="O972" s="33">
        <v>967</v>
      </c>
      <c r="P972" s="36">
        <f t="shared" si="227"/>
        <v>9.8779366927220901E-3</v>
      </c>
      <c r="Q972" s="36">
        <f t="shared" si="228"/>
        <v>2.1661455794353898E-2</v>
      </c>
      <c r="R972" s="36">
        <f t="shared" si="229"/>
        <v>-4.5068281331618167E-3</v>
      </c>
      <c r="S972" s="36">
        <f t="shared" si="230"/>
        <v>-2.197644554127043E-4</v>
      </c>
      <c r="T972" s="36">
        <f t="shared" si="231"/>
        <v>2.5885853773331528E-2</v>
      </c>
      <c r="U972" s="36">
        <f t="shared" si="232"/>
        <v>1.7872343923320957E-2</v>
      </c>
      <c r="V972" s="36">
        <f t="shared" si="233"/>
        <v>3.3247352579088992E-3</v>
      </c>
      <c r="W972" s="36">
        <f t="shared" si="234"/>
        <v>6.8168046850234309E-4</v>
      </c>
      <c r="X972" s="36">
        <f t="shared" si="235"/>
        <v>-1.422296208388197E-2</v>
      </c>
      <c r="Y972" s="36">
        <f t="shared" si="236"/>
        <v>-1.7698458394222155E-2</v>
      </c>
      <c r="Z972" s="36">
        <f t="shared" si="237"/>
        <v>-1.8126168729678351E-2</v>
      </c>
      <c r="AA972" s="46">
        <f t="shared" si="238"/>
        <v>4.3468671492715515E-2</v>
      </c>
      <c r="AB972" s="41">
        <f t="shared" si="225"/>
        <v>1043468.6714927155</v>
      </c>
      <c r="AC972" s="41">
        <f t="shared" si="226"/>
        <v>43468.671492715483</v>
      </c>
      <c r="AD972" s="98">
        <v>12258.001731357654</v>
      </c>
      <c r="AE972">
        <f t="shared" si="239"/>
        <v>888927.18029763922</v>
      </c>
    </row>
    <row r="973" spans="2:31">
      <c r="B973" s="112">
        <v>44867</v>
      </c>
      <c r="C973">
        <v>104.17662</v>
      </c>
      <c r="D973">
        <v>90.444038000000006</v>
      </c>
      <c r="E973">
        <v>45.881988999999997</v>
      </c>
      <c r="F973">
        <v>42.564571000000001</v>
      </c>
      <c r="G973">
        <v>58.737068000000001</v>
      </c>
      <c r="H973">
        <v>122.539162</v>
      </c>
      <c r="I973">
        <v>196.96890300000001</v>
      </c>
      <c r="J973">
        <v>83.612724</v>
      </c>
      <c r="K973">
        <v>531.62884499999996</v>
      </c>
      <c r="L973">
        <v>143.80149800000001</v>
      </c>
      <c r="M973">
        <v>378.350281</v>
      </c>
      <c r="O973" s="33">
        <v>968</v>
      </c>
      <c r="P973" s="36">
        <f t="shared" si="227"/>
        <v>-2.0766302216275512E-2</v>
      </c>
      <c r="Q973" s="36">
        <f t="shared" si="228"/>
        <v>-5.0188189954742626E-2</v>
      </c>
      <c r="R973" s="36">
        <f t="shared" si="229"/>
        <v>-6.6562139691514581E-3</v>
      </c>
      <c r="S973" s="36">
        <f t="shared" si="230"/>
        <v>-1.2829124882623994E-2</v>
      </c>
      <c r="T973" s="36">
        <f t="shared" si="231"/>
        <v>3.0864677616118028E-2</v>
      </c>
      <c r="U973" s="36">
        <f t="shared" si="232"/>
        <v>-9.2506320571182979E-3</v>
      </c>
      <c r="V973" s="36">
        <f t="shared" si="233"/>
        <v>-1.3024640756324E-2</v>
      </c>
      <c r="W973" s="36">
        <f t="shared" si="234"/>
        <v>2.1564693306498736E-3</v>
      </c>
      <c r="X973" s="36">
        <f t="shared" si="235"/>
        <v>-7.1145319857767843E-3</v>
      </c>
      <c r="Y973" s="36">
        <f t="shared" si="236"/>
        <v>-3.801870285767163E-2</v>
      </c>
      <c r="Z973" s="36">
        <f t="shared" si="237"/>
        <v>-7.1255085985739135E-3</v>
      </c>
      <c r="AA973" s="46">
        <f t="shared" si="238"/>
        <v>9.6755054367956336E-3</v>
      </c>
      <c r="AB973" s="41">
        <f t="shared" si="225"/>
        <v>1009675.5054367956</v>
      </c>
      <c r="AC973" s="41">
        <f t="shared" si="226"/>
        <v>9675.5054367956473</v>
      </c>
      <c r="AD973" s="98">
        <v>12342.373732617823</v>
      </c>
      <c r="AE973">
        <f t="shared" si="239"/>
        <v>898602.68573443487</v>
      </c>
    </row>
    <row r="974" spans="2:31">
      <c r="B974" s="112">
        <v>44868</v>
      </c>
      <c r="C974">
        <v>105.592758</v>
      </c>
      <c r="D974">
        <v>88.815764999999999</v>
      </c>
      <c r="E974">
        <v>45.872208000000001</v>
      </c>
      <c r="F974">
        <v>42.280299999999997</v>
      </c>
      <c r="G974">
        <v>57.834763000000002</v>
      </c>
      <c r="H974">
        <v>122.76113100000001</v>
      </c>
      <c r="I974">
        <v>193.263565</v>
      </c>
      <c r="J974">
        <v>84.105620999999999</v>
      </c>
      <c r="K974">
        <v>531.80487100000005</v>
      </c>
      <c r="L974">
        <v>137.703598</v>
      </c>
      <c r="M974">
        <v>385.87896699999999</v>
      </c>
      <c r="O974" s="33">
        <v>969</v>
      </c>
      <c r="P974" s="36">
        <f t="shared" si="227"/>
        <v>1.3502061431477117E-2</v>
      </c>
      <c r="Q974" s="36">
        <f t="shared" si="228"/>
        <v>-1.8167126774078876E-2</v>
      </c>
      <c r="R974" s="36">
        <f t="shared" si="229"/>
        <v>-2.1320005747633376E-4</v>
      </c>
      <c r="S974" s="36">
        <f t="shared" si="230"/>
        <v>-6.7009840517533751E-3</v>
      </c>
      <c r="T974" s="36">
        <f t="shared" si="231"/>
        <v>-1.5480978771202903E-2</v>
      </c>
      <c r="U974" s="36">
        <f t="shared" si="232"/>
        <v>1.8097741170187184E-3</v>
      </c>
      <c r="V974" s="36">
        <f t="shared" si="233"/>
        <v>-1.8990984432843666E-2</v>
      </c>
      <c r="W974" s="36">
        <f t="shared" si="234"/>
        <v>5.8776923778917365E-3</v>
      </c>
      <c r="X974" s="36">
        <f t="shared" si="235"/>
        <v>3.3105213603698064E-4</v>
      </c>
      <c r="Y974" s="36">
        <f t="shared" si="236"/>
        <v>-4.3330327819095189E-2</v>
      </c>
      <c r="Z974" s="36">
        <f t="shared" si="237"/>
        <v>1.9703327461924824E-2</v>
      </c>
      <c r="AA974" s="46">
        <f t="shared" si="238"/>
        <v>-3.3720280985260774E-2</v>
      </c>
      <c r="AB974" s="41">
        <f t="shared" si="225"/>
        <v>966279.71901473927</v>
      </c>
      <c r="AC974" s="41">
        <f t="shared" si="226"/>
        <v>-33720.280985260732</v>
      </c>
      <c r="AD974" s="98">
        <v>12361.649055434857</v>
      </c>
      <c r="AE974">
        <f t="shared" si="239"/>
        <v>864882.40474917414</v>
      </c>
    </row>
    <row r="975" spans="2:31">
      <c r="B975" s="112">
        <v>44869</v>
      </c>
      <c r="C975">
        <v>106.742767</v>
      </c>
      <c r="D975">
        <v>90.693770999999998</v>
      </c>
      <c r="E975">
        <v>45.953704999999999</v>
      </c>
      <c r="F975">
        <v>43.853256000000002</v>
      </c>
      <c r="G975">
        <v>60.085667000000001</v>
      </c>
      <c r="H975">
        <v>126.11969000000001</v>
      </c>
      <c r="I975">
        <v>195.749786</v>
      </c>
      <c r="J975">
        <v>85.347342999999995</v>
      </c>
      <c r="K975">
        <v>526.48309300000005</v>
      </c>
      <c r="L975">
        <v>137.43545499999999</v>
      </c>
      <c r="M975">
        <v>387.310272</v>
      </c>
      <c r="O975" s="33">
        <v>970</v>
      </c>
      <c r="P975" s="36">
        <f t="shared" si="227"/>
        <v>1.0832103997859647E-2</v>
      </c>
      <c r="Q975" s="36">
        <f t="shared" si="228"/>
        <v>2.0924509781068672E-2</v>
      </c>
      <c r="R975" s="36">
        <f t="shared" si="229"/>
        <v>1.7750331847613955E-3</v>
      </c>
      <c r="S975" s="36">
        <f t="shared" si="230"/>
        <v>3.6527712666937696E-2</v>
      </c>
      <c r="T975" s="36">
        <f t="shared" si="231"/>
        <v>3.8181296367628841E-2</v>
      </c>
      <c r="U975" s="36">
        <f t="shared" si="232"/>
        <v>2.6990933889484699E-2</v>
      </c>
      <c r="V975" s="36">
        <f t="shared" si="233"/>
        <v>1.2782362585949177E-2</v>
      </c>
      <c r="W975" s="36">
        <f t="shared" si="234"/>
        <v>1.4655916273238928E-2</v>
      </c>
      <c r="X975" s="36">
        <f t="shared" si="235"/>
        <v>-1.0057419227766623E-2</v>
      </c>
      <c r="Y975" s="36">
        <f t="shared" si="236"/>
        <v>-1.94914594616571E-3</v>
      </c>
      <c r="Z975" s="36">
        <f t="shared" si="237"/>
        <v>3.7023449441733712E-3</v>
      </c>
      <c r="AA975" s="46">
        <f t="shared" si="238"/>
        <v>2.7575674419862244E-2</v>
      </c>
      <c r="AB975" s="41">
        <f t="shared" si="225"/>
        <v>1027575.6744198622</v>
      </c>
      <c r="AC975" s="41">
        <f t="shared" si="226"/>
        <v>27575.674419862218</v>
      </c>
      <c r="AD975" s="98">
        <v>12429.539721076377</v>
      </c>
      <c r="AE975">
        <f t="shared" si="239"/>
        <v>892458.07916903635</v>
      </c>
    </row>
    <row r="976" spans="2:31">
      <c r="B976" s="112">
        <v>44872</v>
      </c>
      <c r="C976">
        <v>108.006844</v>
      </c>
      <c r="D976">
        <v>96.617485000000002</v>
      </c>
      <c r="E976">
        <v>46.436160999999998</v>
      </c>
      <c r="F976">
        <v>43.872208000000001</v>
      </c>
      <c r="G976">
        <v>59.901325</v>
      </c>
      <c r="H976">
        <v>126.785599</v>
      </c>
      <c r="I976">
        <v>193.92591899999999</v>
      </c>
      <c r="J976">
        <v>83.081901999999999</v>
      </c>
      <c r="K976">
        <v>533.18432600000006</v>
      </c>
      <c r="L976">
        <v>137.97174100000001</v>
      </c>
      <c r="M976">
        <v>390.91778599999998</v>
      </c>
      <c r="O976" s="33">
        <v>971</v>
      </c>
      <c r="P976" s="36">
        <f t="shared" si="227"/>
        <v>1.1772702113891465E-2</v>
      </c>
      <c r="Q976" s="36">
        <f t="shared" si="228"/>
        <v>6.3271051174266429E-2</v>
      </c>
      <c r="R976" s="36">
        <f t="shared" si="229"/>
        <v>1.0444010935379177E-2</v>
      </c>
      <c r="S976" s="36">
        <f t="shared" si="230"/>
        <v>4.3207523632686809E-4</v>
      </c>
      <c r="T976" s="36">
        <f t="shared" si="231"/>
        <v>-3.0727021648931417E-3</v>
      </c>
      <c r="U976" s="36">
        <f t="shared" si="232"/>
        <v>5.2660863007604657E-3</v>
      </c>
      <c r="V976" s="36">
        <f t="shared" si="233"/>
        <v>-9.3610163279775806E-3</v>
      </c>
      <c r="W976" s="36">
        <f t="shared" si="234"/>
        <v>-2.6902425774943357E-2</v>
      </c>
      <c r="X976" s="36">
        <f t="shared" si="235"/>
        <v>1.2647972775806846E-2</v>
      </c>
      <c r="Y976" s="36">
        <f t="shared" si="236"/>
        <v>3.894500111947182E-3</v>
      </c>
      <c r="Z976" s="36">
        <f t="shared" si="237"/>
        <v>9.2711636468070079E-3</v>
      </c>
      <c r="AA976" s="46">
        <f t="shared" si="238"/>
        <v>-7.6090238113083264E-3</v>
      </c>
      <c r="AB976" s="41">
        <f t="shared" si="225"/>
        <v>992390.97618869168</v>
      </c>
      <c r="AC976" s="41">
        <f t="shared" si="226"/>
        <v>-7609.0238113083178</v>
      </c>
      <c r="AD976" s="98">
        <v>12440.67231283593</v>
      </c>
      <c r="AE976">
        <f t="shared" si="239"/>
        <v>884849.05535772804</v>
      </c>
    </row>
    <row r="977" spans="2:31">
      <c r="B977" s="112">
        <v>44873</v>
      </c>
      <c r="C977">
        <v>108.34899900000001</v>
      </c>
      <c r="D977">
        <v>96.367751999999996</v>
      </c>
      <c r="E977">
        <v>46.546993000000001</v>
      </c>
      <c r="F977">
        <v>44.184902000000001</v>
      </c>
      <c r="G977">
        <v>64.306113999999994</v>
      </c>
      <c r="H977">
        <v>126.862816</v>
      </c>
      <c r="I977">
        <v>194.885864</v>
      </c>
      <c r="J977">
        <v>83.688552999999999</v>
      </c>
      <c r="K977">
        <v>541.03997800000002</v>
      </c>
      <c r="L977">
        <v>138.547821</v>
      </c>
      <c r="M977">
        <v>396.60357699999997</v>
      </c>
      <c r="O977" s="33">
        <v>972</v>
      </c>
      <c r="P977" s="36">
        <f t="shared" si="227"/>
        <v>3.1628938742390665E-3</v>
      </c>
      <c r="Q977" s="36">
        <f t="shared" si="228"/>
        <v>-2.5881061503033932E-3</v>
      </c>
      <c r="R977" s="36">
        <f t="shared" si="229"/>
        <v>2.3839168219382794E-3</v>
      </c>
      <c r="S977" s="36">
        <f t="shared" si="230"/>
        <v>7.1021025866598248E-3</v>
      </c>
      <c r="T977" s="36">
        <f t="shared" si="231"/>
        <v>7.0956087182688449E-2</v>
      </c>
      <c r="U977" s="36">
        <f t="shared" si="232"/>
        <v>6.0885065956637718E-4</v>
      </c>
      <c r="V977" s="36">
        <f t="shared" si="233"/>
        <v>4.9378490696395895E-3</v>
      </c>
      <c r="W977" s="36">
        <f t="shared" si="234"/>
        <v>7.275313554113122E-3</v>
      </c>
      <c r="X977" s="36">
        <f t="shared" si="235"/>
        <v>1.4625980830800724E-2</v>
      </c>
      <c r="Y977" s="36">
        <f t="shared" si="236"/>
        <v>4.1666551854601577E-3</v>
      </c>
      <c r="Z977" s="36">
        <f t="shared" si="237"/>
        <v>1.4439963316188084E-2</v>
      </c>
      <c r="AA977" s="46">
        <f t="shared" si="238"/>
        <v>4.0143538419517122E-2</v>
      </c>
      <c r="AB977" s="41">
        <f t="shared" si="225"/>
        <v>1040143.5384195171</v>
      </c>
      <c r="AC977" s="41">
        <f t="shared" si="226"/>
        <v>40143.538419517106</v>
      </c>
      <c r="AD977" s="98">
        <v>12491.175307459431</v>
      </c>
      <c r="AE977">
        <f t="shared" si="239"/>
        <v>924992.59377724514</v>
      </c>
    </row>
    <row r="978" spans="2:31">
      <c r="B978" s="112">
        <v>44874</v>
      </c>
      <c r="C978">
        <v>103.501808</v>
      </c>
      <c r="D978">
        <v>101.36245700000001</v>
      </c>
      <c r="E978">
        <v>45.464728999999998</v>
      </c>
      <c r="F978">
        <v>43.739547999999999</v>
      </c>
      <c r="G978">
        <v>65.033775000000006</v>
      </c>
      <c r="H978">
        <v>125.212509</v>
      </c>
      <c r="I978">
        <v>192.98516799999999</v>
      </c>
      <c r="J978">
        <v>83.100860999999995</v>
      </c>
      <c r="K978">
        <v>528.91900599999997</v>
      </c>
      <c r="L978">
        <v>133.94940199999999</v>
      </c>
      <c r="M978">
        <v>389.27084400000001</v>
      </c>
      <c r="O978" s="33">
        <v>973</v>
      </c>
      <c r="P978" s="36">
        <f t="shared" si="227"/>
        <v>-4.5768408209128593E-2</v>
      </c>
      <c r="Q978" s="36">
        <f t="shared" si="228"/>
        <v>5.053115322090071E-2</v>
      </c>
      <c r="R978" s="36">
        <f t="shared" si="229"/>
        <v>-2.3525565898226505E-2</v>
      </c>
      <c r="S978" s="36">
        <f t="shared" si="230"/>
        <v>-1.0130465615593836E-2</v>
      </c>
      <c r="T978" s="36">
        <f t="shared" si="231"/>
        <v>1.1252038067147902E-2</v>
      </c>
      <c r="U978" s="36">
        <f t="shared" si="232"/>
        <v>-1.3093947841948053E-2</v>
      </c>
      <c r="V978" s="36">
        <f t="shared" si="233"/>
        <v>-9.8007381699544913E-3</v>
      </c>
      <c r="W978" s="36">
        <f t="shared" si="234"/>
        <v>-7.0471430779459341E-3</v>
      </c>
      <c r="X978" s="36">
        <f t="shared" si="235"/>
        <v>-2.265786021861723E-2</v>
      </c>
      <c r="Y978" s="36">
        <f t="shared" si="236"/>
        <v>-3.3753412382726659E-2</v>
      </c>
      <c r="Z978" s="36">
        <f t="shared" si="237"/>
        <v>-1.8661876794555519E-2</v>
      </c>
      <c r="AA978" s="46">
        <f t="shared" si="238"/>
        <v>-6.1852557049835877E-3</v>
      </c>
      <c r="AB978" s="41">
        <f t="shared" si="225"/>
        <v>993814.7442950164</v>
      </c>
      <c r="AC978" s="41">
        <f t="shared" si="226"/>
        <v>-6185.2557049836032</v>
      </c>
      <c r="AD978" s="98">
        <v>12508.248975662631</v>
      </c>
      <c r="AE978">
        <f t="shared" si="239"/>
        <v>918807.33807226154</v>
      </c>
    </row>
    <row r="979" spans="2:31">
      <c r="B979" s="112">
        <v>44875</v>
      </c>
      <c r="C979">
        <v>105.022499</v>
      </c>
      <c r="D979">
        <v>111.751434</v>
      </c>
      <c r="E979">
        <v>46.406821999999998</v>
      </c>
      <c r="F979">
        <v>45.047187999999998</v>
      </c>
      <c r="G979">
        <v>67.575751999999994</v>
      </c>
      <c r="H979">
        <v>130.36613500000001</v>
      </c>
      <c r="I979">
        <v>212.049454</v>
      </c>
      <c r="J979">
        <v>86.209923000000003</v>
      </c>
      <c r="K979">
        <v>532.35278300000004</v>
      </c>
      <c r="L979">
        <v>145.867493</v>
      </c>
      <c r="M979">
        <v>399.58373999999998</v>
      </c>
      <c r="O979" s="33">
        <v>974</v>
      </c>
      <c r="P979" s="36">
        <f t="shared" si="227"/>
        <v>1.4585522242252272E-2</v>
      </c>
      <c r="Q979" s="36">
        <f t="shared" si="228"/>
        <v>9.7574289575527884E-2</v>
      </c>
      <c r="R979" s="36">
        <f t="shared" si="229"/>
        <v>2.0509635755979555E-2</v>
      </c>
      <c r="S979" s="36">
        <f t="shared" si="230"/>
        <v>2.9457881167668318E-2</v>
      </c>
      <c r="T979" s="36">
        <f t="shared" si="231"/>
        <v>3.8342470149544158E-2</v>
      </c>
      <c r="U979" s="36">
        <f t="shared" si="232"/>
        <v>4.0334549028495877E-2</v>
      </c>
      <c r="V979" s="36">
        <f t="shared" si="233"/>
        <v>9.4206184842005825E-2</v>
      </c>
      <c r="W979" s="36">
        <f t="shared" si="234"/>
        <v>3.6730224235031056E-2</v>
      </c>
      <c r="X979" s="36">
        <f t="shared" si="235"/>
        <v>6.4710831250012167E-3</v>
      </c>
      <c r="Y979" s="36">
        <f t="shared" si="236"/>
        <v>8.5236495786192759E-2</v>
      </c>
      <c r="Z979" s="36">
        <f t="shared" si="237"/>
        <v>2.6147996842467078E-2</v>
      </c>
      <c r="AA979" s="46">
        <f t="shared" si="238"/>
        <v>9.0085609625512722E-2</v>
      </c>
      <c r="AB979" s="41">
        <f t="shared" si="225"/>
        <v>1090085.6096255127</v>
      </c>
      <c r="AC979" s="41">
        <f t="shared" si="226"/>
        <v>90085.609625512734</v>
      </c>
      <c r="AD979" s="98">
        <v>12623.662315045833</v>
      </c>
      <c r="AE979">
        <f t="shared" si="239"/>
        <v>1008892.9476977743</v>
      </c>
    </row>
    <row r="980" spans="2:31">
      <c r="B980" s="112">
        <v>44876</v>
      </c>
      <c r="C980">
        <v>108.301483</v>
      </c>
      <c r="D980">
        <v>112.90020800000001</v>
      </c>
      <c r="E980">
        <v>46.478538999999998</v>
      </c>
      <c r="F980">
        <v>44.687111000000002</v>
      </c>
      <c r="G980">
        <v>68.701210000000003</v>
      </c>
      <c r="H980">
        <v>130.57847599999999</v>
      </c>
      <c r="I980">
        <v>214.314911</v>
      </c>
      <c r="J980">
        <v>84.475296</v>
      </c>
      <c r="K980">
        <v>510.74258400000002</v>
      </c>
      <c r="L980">
        <v>148.67817700000001</v>
      </c>
      <c r="M980">
        <v>398.03488199999998</v>
      </c>
      <c r="O980" s="33">
        <v>975</v>
      </c>
      <c r="P980" s="36">
        <f t="shared" si="227"/>
        <v>3.074424396319184E-2</v>
      </c>
      <c r="Q980" s="36">
        <f t="shared" si="228"/>
        <v>1.0227247866160607E-2</v>
      </c>
      <c r="R980" s="36">
        <f t="shared" si="229"/>
        <v>1.5442048882423841E-3</v>
      </c>
      <c r="S980" s="36">
        <f t="shared" si="230"/>
        <v>-8.0254470510817237E-3</v>
      </c>
      <c r="T980" s="36">
        <f t="shared" si="231"/>
        <v>1.6517591406045824E-2</v>
      </c>
      <c r="U980" s="36">
        <f t="shared" si="232"/>
        <v>1.6274798399172569E-3</v>
      </c>
      <c r="V980" s="36">
        <f t="shared" si="233"/>
        <v>1.0626959034085517E-2</v>
      </c>
      <c r="W980" s="36">
        <f t="shared" si="234"/>
        <v>-2.0326150464109315E-2</v>
      </c>
      <c r="X980" s="36">
        <f t="shared" si="235"/>
        <v>-4.1440681742110512E-2</v>
      </c>
      <c r="Y980" s="36">
        <f t="shared" si="236"/>
        <v>1.9085456707230438E-2</v>
      </c>
      <c r="Z980" s="36">
        <f t="shared" si="237"/>
        <v>-3.8837105957432536E-3</v>
      </c>
      <c r="AA980" s="46">
        <f t="shared" si="238"/>
        <v>4.0406243246796925E-2</v>
      </c>
      <c r="AB980" s="41">
        <f t="shared" si="225"/>
        <v>1040406.2432467969</v>
      </c>
      <c r="AC980" s="41">
        <f t="shared" si="226"/>
        <v>40406.24324679689</v>
      </c>
      <c r="AD980" s="98">
        <v>12666.122076993226</v>
      </c>
      <c r="AE980">
        <f t="shared" si="239"/>
        <v>1049299.190944571</v>
      </c>
    </row>
    <row r="981" spans="2:31">
      <c r="B981" s="112">
        <v>44879</v>
      </c>
      <c r="C981">
        <v>108.617645</v>
      </c>
      <c r="D981">
        <v>114.098938</v>
      </c>
      <c r="E981">
        <v>45.112667000000002</v>
      </c>
      <c r="F981">
        <v>44.961905999999999</v>
      </c>
      <c r="G981">
        <v>68.468361000000002</v>
      </c>
      <c r="H981">
        <v>129.23696899999999</v>
      </c>
      <c r="I981">
        <v>206.750641</v>
      </c>
      <c r="J981">
        <v>84.674346999999997</v>
      </c>
      <c r="K981">
        <v>502.59338400000001</v>
      </c>
      <c r="L981">
        <v>147.26788300000001</v>
      </c>
      <c r="M981">
        <v>398.926941</v>
      </c>
      <c r="O981" s="33">
        <v>976</v>
      </c>
      <c r="P981" s="36">
        <f t="shared" si="227"/>
        <v>2.9150239242949128E-3</v>
      </c>
      <c r="Q981" s="36">
        <f t="shared" si="228"/>
        <v>1.0561635707551449E-2</v>
      </c>
      <c r="R981" s="36">
        <f t="shared" si="229"/>
        <v>-2.9827607356752998E-2</v>
      </c>
      <c r="S981" s="36">
        <f t="shared" si="230"/>
        <v>6.1304824040682082E-3</v>
      </c>
      <c r="T981" s="36">
        <f t="shared" si="231"/>
        <v>-3.3950565269225369E-3</v>
      </c>
      <c r="U981" s="36">
        <f t="shared" si="232"/>
        <v>-1.0326706494306255E-2</v>
      </c>
      <c r="V981" s="36">
        <f t="shared" si="233"/>
        <v>-3.5933045825199995E-2</v>
      </c>
      <c r="W981" s="36">
        <f t="shared" si="234"/>
        <v>2.3535502452336167E-3</v>
      </c>
      <c r="X981" s="36">
        <f t="shared" si="235"/>
        <v>-1.6084252295220106E-2</v>
      </c>
      <c r="Y981" s="36">
        <f t="shared" si="236"/>
        <v>-9.5308224445162012E-3</v>
      </c>
      <c r="Z981" s="36">
        <f t="shared" si="237"/>
        <v>2.2386502008143257E-3</v>
      </c>
      <c r="AA981" s="46">
        <f t="shared" si="238"/>
        <v>-4.2618282580016764E-2</v>
      </c>
      <c r="AB981" s="41">
        <f t="shared" si="225"/>
        <v>957381.71741998324</v>
      </c>
      <c r="AC981" s="41">
        <f t="shared" si="226"/>
        <v>-42618.282580016763</v>
      </c>
      <c r="AD981" s="98">
        <v>12679.672853353433</v>
      </c>
      <c r="AE981">
        <f t="shared" si="239"/>
        <v>1006680.9083645543</v>
      </c>
    </row>
    <row r="982" spans="2:31">
      <c r="B982" s="112">
        <v>44880</v>
      </c>
      <c r="C982">
        <v>109.345795</v>
      </c>
      <c r="D982">
        <v>116.95591</v>
      </c>
      <c r="E982">
        <v>48.062809000000001</v>
      </c>
      <c r="F982">
        <v>45.407260999999998</v>
      </c>
      <c r="G982">
        <v>68.565383999999995</v>
      </c>
      <c r="H982">
        <v>128.30084199999999</v>
      </c>
      <c r="I982">
        <v>210.78233299999999</v>
      </c>
      <c r="J982">
        <v>85.783707000000007</v>
      </c>
      <c r="K982">
        <v>492.08663899999999</v>
      </c>
      <c r="L982">
        <v>149.01585399999999</v>
      </c>
      <c r="M982">
        <v>398.95636000000002</v>
      </c>
      <c r="O982" s="33">
        <v>977</v>
      </c>
      <c r="P982" s="36">
        <f t="shared" si="227"/>
        <v>6.6814205978744986E-3</v>
      </c>
      <c r="Q982" s="36">
        <f t="shared" si="228"/>
        <v>2.4731076969961428E-2</v>
      </c>
      <c r="R982" s="36">
        <f t="shared" si="229"/>
        <v>6.3345604555409551E-2</v>
      </c>
      <c r="S982" s="36">
        <f t="shared" si="230"/>
        <v>9.8564282546392736E-3</v>
      </c>
      <c r="T982" s="36">
        <f t="shared" si="231"/>
        <v>1.4160456055903646E-3</v>
      </c>
      <c r="U982" s="36">
        <f t="shared" si="232"/>
        <v>-7.2698538461690469E-3</v>
      </c>
      <c r="V982" s="36">
        <f t="shared" si="233"/>
        <v>1.931256959534753E-2</v>
      </c>
      <c r="W982" s="36">
        <f t="shared" si="234"/>
        <v>1.3016406521950121E-2</v>
      </c>
      <c r="X982" s="36">
        <f t="shared" si="235"/>
        <v>-2.1126664955543432E-2</v>
      </c>
      <c r="Y982" s="36">
        <f t="shared" si="236"/>
        <v>1.1799441292469546E-2</v>
      </c>
      <c r="Z982" s="36">
        <f t="shared" si="237"/>
        <v>7.3742613679260755E-5</v>
      </c>
      <c r="AA982" s="46">
        <f t="shared" si="238"/>
        <v>9.5844898914230186E-3</v>
      </c>
      <c r="AB982" s="41">
        <f t="shared" si="225"/>
        <v>1009584.489891423</v>
      </c>
      <c r="AC982" s="41">
        <f t="shared" si="226"/>
        <v>9584.4898914230289</v>
      </c>
      <c r="AD982" s="98">
        <v>12701.891914643114</v>
      </c>
      <c r="AE982">
        <f t="shared" si="239"/>
        <v>1016265.3982559773</v>
      </c>
    </row>
    <row r="983" spans="2:31">
      <c r="B983" s="112">
        <v>44881</v>
      </c>
      <c r="C983">
        <v>108.176941</v>
      </c>
      <c r="D983">
        <v>113.109993</v>
      </c>
      <c r="E983">
        <v>48.408352000000001</v>
      </c>
      <c r="F983">
        <v>45.928424999999997</v>
      </c>
      <c r="G983">
        <v>67.071242999999996</v>
      </c>
      <c r="H983">
        <v>128.47453300000001</v>
      </c>
      <c r="I983">
        <v>210.36958300000001</v>
      </c>
      <c r="J983">
        <v>87.352097000000001</v>
      </c>
      <c r="K983">
        <v>500.41180400000002</v>
      </c>
      <c r="L983">
        <v>147.774384</v>
      </c>
      <c r="M983">
        <v>398.397583</v>
      </c>
      <c r="O983" s="33">
        <v>978</v>
      </c>
      <c r="P983" s="36">
        <f t="shared" si="227"/>
        <v>-1.0747062781847356E-2</v>
      </c>
      <c r="Q983" s="36">
        <f t="shared" si="228"/>
        <v>-3.3436291513155865E-2</v>
      </c>
      <c r="R983" s="36">
        <f t="shared" si="229"/>
        <v>7.1636844450160102E-3</v>
      </c>
      <c r="S983" s="36">
        <f t="shared" si="230"/>
        <v>1.1412180256933101E-2</v>
      </c>
      <c r="T983" s="36">
        <f t="shared" si="231"/>
        <v>-2.2032418145169905E-2</v>
      </c>
      <c r="U983" s="36">
        <f t="shared" si="232"/>
        <v>1.3528635796275889E-3</v>
      </c>
      <c r="V983" s="36">
        <f t="shared" si="233"/>
        <v>-1.9601009349254294E-3</v>
      </c>
      <c r="W983" s="36">
        <f t="shared" si="234"/>
        <v>1.8117949804160222E-2</v>
      </c>
      <c r="X983" s="36">
        <f t="shared" si="235"/>
        <v>1.677657092546821E-2</v>
      </c>
      <c r="Y983" s="36">
        <f t="shared" si="236"/>
        <v>-8.3660247673216694E-3</v>
      </c>
      <c r="Z983" s="36">
        <f t="shared" si="237"/>
        <v>-1.4015785495973931E-3</v>
      </c>
      <c r="AA983" s="46">
        <f t="shared" si="238"/>
        <v>-2.6182074517769438E-2</v>
      </c>
      <c r="AB983" s="41">
        <f t="shared" si="225"/>
        <v>973817.92548223061</v>
      </c>
      <c r="AC983" s="41">
        <f t="shared" si="226"/>
        <v>-26182.07451776939</v>
      </c>
      <c r="AD983" s="98">
        <v>12710.334583763732</v>
      </c>
      <c r="AE983">
        <f t="shared" si="239"/>
        <v>990083.32373820792</v>
      </c>
    </row>
    <row r="984" spans="2:31">
      <c r="B984" s="112">
        <v>44882</v>
      </c>
      <c r="C984">
        <v>108.320633</v>
      </c>
      <c r="D984">
        <v>111.33187100000001</v>
      </c>
      <c r="E984">
        <v>48.245358000000003</v>
      </c>
      <c r="F984">
        <v>46.005844000000003</v>
      </c>
      <c r="G984">
        <v>67.274985999999998</v>
      </c>
      <c r="H984">
        <v>127.914787</v>
      </c>
      <c r="I984">
        <v>207.67216500000001</v>
      </c>
      <c r="J984">
        <v>86.845245000000006</v>
      </c>
      <c r="K984">
        <v>504.11956800000002</v>
      </c>
      <c r="L984">
        <v>149.69122300000001</v>
      </c>
      <c r="M984">
        <v>404.85775799999999</v>
      </c>
      <c r="O984" s="33">
        <v>979</v>
      </c>
      <c r="P984" s="36">
        <f t="shared" si="227"/>
        <v>1.327423845400079E-3</v>
      </c>
      <c r="Q984" s="36">
        <f t="shared" si="228"/>
        <v>-1.5845165164838231E-2</v>
      </c>
      <c r="R984" s="36">
        <f t="shared" si="229"/>
        <v>-3.3727449160563315E-3</v>
      </c>
      <c r="S984" s="36">
        <f t="shared" si="230"/>
        <v>1.6842254611425151E-3</v>
      </c>
      <c r="T984" s="36">
        <f t="shared" si="231"/>
        <v>3.0331056958564266E-3</v>
      </c>
      <c r="U984" s="36">
        <f t="shared" si="232"/>
        <v>-4.3663822604615519E-3</v>
      </c>
      <c r="V984" s="36">
        <f t="shared" si="233"/>
        <v>-1.2905196427810737E-2</v>
      </c>
      <c r="W984" s="36">
        <f t="shared" si="234"/>
        <v>-5.8193015407428062E-3</v>
      </c>
      <c r="X984" s="36">
        <f t="shared" si="235"/>
        <v>7.382110586865746E-3</v>
      </c>
      <c r="Y984" s="36">
        <f t="shared" si="236"/>
        <v>1.2887980909882803E-2</v>
      </c>
      <c r="Z984" s="36">
        <f t="shared" si="237"/>
        <v>1.6085331676384408E-2</v>
      </c>
      <c r="AA984" s="46">
        <f t="shared" si="238"/>
        <v>-2.1510088073813202E-2</v>
      </c>
      <c r="AB984" s="41">
        <f t="shared" si="225"/>
        <v>978489.91192618676</v>
      </c>
      <c r="AC984" s="41">
        <f t="shared" si="226"/>
        <v>-21510.08807381324</v>
      </c>
      <c r="AD984" s="98">
        <v>12817.541762235807</v>
      </c>
      <c r="AE984">
        <f t="shared" si="239"/>
        <v>968573.23566439468</v>
      </c>
    </row>
    <row r="985" spans="2:31">
      <c r="B985" s="112">
        <v>44883</v>
      </c>
      <c r="C985">
        <v>107.38172900000001</v>
      </c>
      <c r="D985">
        <v>111.93124400000001</v>
      </c>
      <c r="E985">
        <v>48.972298000000002</v>
      </c>
      <c r="F985">
        <v>46.082313999999997</v>
      </c>
      <c r="G985">
        <v>67.313796999999994</v>
      </c>
      <c r="H985">
        <v>129.16941800000001</v>
      </c>
      <c r="I985">
        <v>207.27858000000001</v>
      </c>
      <c r="J985">
        <v>89.446479999999994</v>
      </c>
      <c r="K985">
        <v>518.49047900000005</v>
      </c>
      <c r="L985">
        <v>150.257339</v>
      </c>
      <c r="M985">
        <v>406.10278299999999</v>
      </c>
      <c r="O985" s="33">
        <v>980</v>
      </c>
      <c r="P985" s="36">
        <f t="shared" si="227"/>
        <v>-8.7056063833415992E-3</v>
      </c>
      <c r="Q985" s="36">
        <f t="shared" si="228"/>
        <v>5.3692204367875905E-3</v>
      </c>
      <c r="R985" s="36">
        <f t="shared" si="229"/>
        <v>1.49551754001191E-2</v>
      </c>
      <c r="S985" s="36">
        <f t="shared" si="230"/>
        <v>1.6608002426760048E-3</v>
      </c>
      <c r="T985" s="36">
        <f t="shared" si="231"/>
        <v>5.7673455708082697E-4</v>
      </c>
      <c r="U985" s="36">
        <f t="shared" si="232"/>
        <v>9.7605448808058756E-3</v>
      </c>
      <c r="V985" s="36">
        <f t="shared" si="233"/>
        <v>-1.8970209007937936E-3</v>
      </c>
      <c r="W985" s="36">
        <f t="shared" si="234"/>
        <v>2.9512715967284484E-2</v>
      </c>
      <c r="X985" s="36">
        <f t="shared" si="235"/>
        <v>2.8108186886510105E-2</v>
      </c>
      <c r="Y985" s="36">
        <f t="shared" si="236"/>
        <v>3.774758368109758E-3</v>
      </c>
      <c r="Z985" s="36">
        <f t="shared" si="237"/>
        <v>3.0704970592878556E-3</v>
      </c>
      <c r="AA985" s="46">
        <f t="shared" si="238"/>
        <v>-5.9641711011350204E-3</v>
      </c>
      <c r="AB985" s="41">
        <f t="shared" si="225"/>
        <v>994035.82889886503</v>
      </c>
      <c r="AC985" s="41">
        <f t="shared" si="226"/>
        <v>-5964.1711011349689</v>
      </c>
      <c r="AD985" s="98">
        <v>12987.496870940086</v>
      </c>
      <c r="AE985">
        <f t="shared" si="239"/>
        <v>962609.06456325972</v>
      </c>
    </row>
    <row r="986" spans="2:31">
      <c r="B986" s="112">
        <v>44886</v>
      </c>
      <c r="C986">
        <v>106.31826</v>
      </c>
      <c r="D986">
        <v>109.743561</v>
      </c>
      <c r="E986">
        <v>49.272202</v>
      </c>
      <c r="F986">
        <v>46.541130000000003</v>
      </c>
      <c r="G986">
        <v>67.692177000000001</v>
      </c>
      <c r="H986">
        <v>128.40701300000001</v>
      </c>
      <c r="I986">
        <v>211.099152</v>
      </c>
      <c r="J986">
        <v>90.039421000000004</v>
      </c>
      <c r="K986">
        <v>505.95867900000002</v>
      </c>
      <c r="L986">
        <v>146.99972500000001</v>
      </c>
      <c r="M986">
        <v>403.59320100000002</v>
      </c>
      <c r="O986" s="33">
        <v>981</v>
      </c>
      <c r="P986" s="36">
        <f t="shared" si="227"/>
        <v>-9.952997977124926E-3</v>
      </c>
      <c r="Q986" s="36">
        <f t="shared" si="228"/>
        <v>-1.973840939830419E-2</v>
      </c>
      <c r="R986" s="36">
        <f t="shared" si="229"/>
        <v>6.1052767648333475E-3</v>
      </c>
      <c r="S986" s="36">
        <f t="shared" si="230"/>
        <v>9.9072056277787826E-3</v>
      </c>
      <c r="T986" s="36">
        <f t="shared" si="231"/>
        <v>5.6053962580824837E-3</v>
      </c>
      <c r="U986" s="36">
        <f t="shared" si="232"/>
        <v>-5.9198523992041096E-3</v>
      </c>
      <c r="V986" s="36">
        <f t="shared" si="233"/>
        <v>1.8264252199108343E-2</v>
      </c>
      <c r="W986" s="36">
        <f t="shared" si="234"/>
        <v>6.6071279551465105E-3</v>
      </c>
      <c r="X986" s="36">
        <f t="shared" si="235"/>
        <v>-2.4466661019007394E-2</v>
      </c>
      <c r="Y986" s="36">
        <f t="shared" si="236"/>
        <v>-2.1918701451642458E-2</v>
      </c>
      <c r="Z986" s="36">
        <f t="shared" si="237"/>
        <v>-6.1988452101007898E-3</v>
      </c>
      <c r="AA986" s="46">
        <f t="shared" si="238"/>
        <v>1.0712176141649602E-2</v>
      </c>
      <c r="AB986" s="41">
        <f t="shared" si="225"/>
        <v>1010712.1761416496</v>
      </c>
      <c r="AC986" s="41">
        <f t="shared" si="226"/>
        <v>10712.176141649601</v>
      </c>
      <c r="AD986" s="98">
        <v>12994.021500173258</v>
      </c>
      <c r="AE986">
        <f t="shared" si="239"/>
        <v>973321.24070490932</v>
      </c>
    </row>
    <row r="987" spans="2:31">
      <c r="B987" s="112">
        <v>44887</v>
      </c>
      <c r="C987">
        <v>109.3937</v>
      </c>
      <c r="D987">
        <v>111.32189200000001</v>
      </c>
      <c r="E987">
        <v>49.448234999999997</v>
      </c>
      <c r="F987">
        <v>46.933033000000002</v>
      </c>
      <c r="G987">
        <v>69.021377999999999</v>
      </c>
      <c r="H987">
        <v>130.32751500000001</v>
      </c>
      <c r="I987">
        <v>209.390457</v>
      </c>
      <c r="J987">
        <v>91.062706000000006</v>
      </c>
      <c r="K987">
        <v>511.73056000000003</v>
      </c>
      <c r="L987">
        <v>149.15489199999999</v>
      </c>
      <c r="M987">
        <v>408.35751299999998</v>
      </c>
      <c r="O987" s="33">
        <v>982</v>
      </c>
      <c r="P987" s="36">
        <f t="shared" si="227"/>
        <v>2.8516252909817973E-2</v>
      </c>
      <c r="Q987" s="36">
        <f t="shared" si="228"/>
        <v>1.42795520304159E-2</v>
      </c>
      <c r="R987" s="36">
        <f t="shared" si="229"/>
        <v>3.5662967450706823E-3</v>
      </c>
      <c r="S987" s="36">
        <f t="shared" si="230"/>
        <v>8.3853181191591245E-3</v>
      </c>
      <c r="T987" s="36">
        <f t="shared" si="231"/>
        <v>1.9445663370991548E-2</v>
      </c>
      <c r="U987" s="36">
        <f t="shared" si="232"/>
        <v>1.4845620232647027E-2</v>
      </c>
      <c r="V987" s="36">
        <f t="shared" si="233"/>
        <v>-8.1272134606272684E-3</v>
      </c>
      <c r="W987" s="36">
        <f t="shared" si="234"/>
        <v>1.1300760592920168E-2</v>
      </c>
      <c r="X987" s="36">
        <f t="shared" si="235"/>
        <v>1.134323262377516E-2</v>
      </c>
      <c r="Y987" s="36">
        <f t="shared" si="236"/>
        <v>1.4554593589629218E-2</v>
      </c>
      <c r="Z987" s="36">
        <f t="shared" si="237"/>
        <v>1.173560561720907E-2</v>
      </c>
      <c r="AA987" s="46">
        <f t="shared" si="238"/>
        <v>9.3520620312036711E-3</v>
      </c>
      <c r="AB987" s="41">
        <f t="shared" si="225"/>
        <v>1009352.0620312036</v>
      </c>
      <c r="AC987" s="41">
        <f t="shared" si="226"/>
        <v>9352.0620312036481</v>
      </c>
      <c r="AD987" s="98">
        <v>13102.584780822275</v>
      </c>
      <c r="AE987">
        <f t="shared" si="239"/>
        <v>982673.30273611296</v>
      </c>
    </row>
    <row r="988" spans="2:31">
      <c r="B988" s="112">
        <v>44888</v>
      </c>
      <c r="C988">
        <v>108.847588</v>
      </c>
      <c r="D988">
        <v>112.121033</v>
      </c>
      <c r="E988">
        <v>49.686202999999999</v>
      </c>
      <c r="F988">
        <v>47.344054999999997</v>
      </c>
      <c r="G988">
        <v>69.671424999999999</v>
      </c>
      <c r="H988">
        <v>131.717285</v>
      </c>
      <c r="I988">
        <v>209.505661</v>
      </c>
      <c r="J988">
        <v>92.449393999999998</v>
      </c>
      <c r="K988">
        <v>518.20684800000004</v>
      </c>
      <c r="L988">
        <v>150.038849</v>
      </c>
      <c r="M988">
        <v>428.90475500000002</v>
      </c>
      <c r="O988" s="33">
        <v>983</v>
      </c>
      <c r="P988" s="36">
        <f t="shared" si="227"/>
        <v>-5.0046729916704948E-3</v>
      </c>
      <c r="Q988" s="36">
        <f t="shared" si="228"/>
        <v>7.1530070363020641E-3</v>
      </c>
      <c r="R988" s="36">
        <f t="shared" si="229"/>
        <v>4.8009241162860318E-3</v>
      </c>
      <c r="S988" s="36">
        <f t="shared" si="230"/>
        <v>8.7195014795857697E-3</v>
      </c>
      <c r="T988" s="36">
        <f t="shared" si="231"/>
        <v>9.373979701646119E-3</v>
      </c>
      <c r="U988" s="36">
        <f t="shared" si="232"/>
        <v>1.0607217014655626E-2</v>
      </c>
      <c r="V988" s="36">
        <f t="shared" si="233"/>
        <v>5.5003614478225298E-4</v>
      </c>
      <c r="W988" s="36">
        <f t="shared" si="234"/>
        <v>1.5113056781680914E-2</v>
      </c>
      <c r="X988" s="36">
        <f t="shared" si="235"/>
        <v>1.2576246494228243E-2</v>
      </c>
      <c r="Y988" s="36">
        <f t="shared" si="236"/>
        <v>5.9089442782890318E-3</v>
      </c>
      <c r="Z988" s="36">
        <f t="shared" si="237"/>
        <v>4.909182989397716E-2</v>
      </c>
      <c r="AA988" s="46">
        <f t="shared" si="238"/>
        <v>-3.3357570746574118E-2</v>
      </c>
      <c r="AB988" s="41">
        <f t="shared" si="225"/>
        <v>966642.42925342591</v>
      </c>
      <c r="AC988" s="41">
        <f t="shared" si="226"/>
        <v>-33357.570746574085</v>
      </c>
      <c r="AD988" s="98">
        <v>13105.396248184377</v>
      </c>
      <c r="AE988">
        <f t="shared" si="239"/>
        <v>949315.73198953888</v>
      </c>
    </row>
    <row r="989" spans="2:31">
      <c r="B989" s="112">
        <v>44890</v>
      </c>
      <c r="C989">
        <v>108.464348</v>
      </c>
      <c r="D989">
        <v>111.29192399999999</v>
      </c>
      <c r="E989">
        <v>49.898086999999997</v>
      </c>
      <c r="F989">
        <v>47.468319000000001</v>
      </c>
      <c r="G989">
        <v>69.128105000000005</v>
      </c>
      <c r="H989">
        <v>131.968231</v>
      </c>
      <c r="I989">
        <v>211.26232899999999</v>
      </c>
      <c r="J989">
        <v>93.243155999999999</v>
      </c>
      <c r="K989">
        <v>525.94506799999999</v>
      </c>
      <c r="L989">
        <v>147.09904499999999</v>
      </c>
      <c r="M989">
        <v>432.77697799999999</v>
      </c>
      <c r="O989" s="33">
        <v>984</v>
      </c>
      <c r="P989" s="36">
        <f t="shared" si="227"/>
        <v>-3.5270993794448663E-3</v>
      </c>
      <c r="Q989" s="36">
        <f t="shared" si="228"/>
        <v>-7.422244595044163E-3</v>
      </c>
      <c r="R989" s="36">
        <f t="shared" si="229"/>
        <v>4.2553764200535813E-3</v>
      </c>
      <c r="S989" s="36">
        <f t="shared" si="230"/>
        <v>2.6212627299403222E-3</v>
      </c>
      <c r="T989" s="36">
        <f t="shared" si="231"/>
        <v>-7.8288849403053747E-3</v>
      </c>
      <c r="U989" s="36">
        <f t="shared" si="232"/>
        <v>1.9033739855569035E-3</v>
      </c>
      <c r="V989" s="36">
        <f t="shared" si="233"/>
        <v>8.3498661876254352E-3</v>
      </c>
      <c r="W989" s="36">
        <f t="shared" si="234"/>
        <v>8.5492588114565761E-3</v>
      </c>
      <c r="X989" s="36">
        <f t="shared" si="235"/>
        <v>1.4822290808474548E-2</v>
      </c>
      <c r="Y989" s="36">
        <f t="shared" si="236"/>
        <v>-1.9788118492477063E-2</v>
      </c>
      <c r="Z989" s="36">
        <f t="shared" si="237"/>
        <v>8.9876549949223557E-3</v>
      </c>
      <c r="AA989" s="46">
        <f t="shared" si="238"/>
        <v>-7.3714790054900713E-3</v>
      </c>
      <c r="AB989" s="41">
        <f t="shared" si="225"/>
        <v>992628.52099450992</v>
      </c>
      <c r="AC989" s="41">
        <f t="shared" si="226"/>
        <v>-7371.4790054900805</v>
      </c>
      <c r="AD989" s="98">
        <v>13126.489398996695</v>
      </c>
      <c r="AE989">
        <f t="shared" si="239"/>
        <v>941944.2529840488</v>
      </c>
    </row>
    <row r="990" spans="2:31">
      <c r="B990" s="112">
        <v>44893</v>
      </c>
      <c r="C990">
        <v>105.206879</v>
      </c>
      <c r="D990">
        <v>108.664703</v>
      </c>
      <c r="E990">
        <v>50.041522999999998</v>
      </c>
      <c r="F990">
        <v>47.401409000000001</v>
      </c>
      <c r="G990">
        <v>67.284690999999995</v>
      </c>
      <c r="H990">
        <v>129.66163599999999</v>
      </c>
      <c r="I990">
        <v>205.329926</v>
      </c>
      <c r="J990">
        <v>92.325073000000003</v>
      </c>
      <c r="K990">
        <v>520.71124299999997</v>
      </c>
      <c r="L990">
        <v>143.23558</v>
      </c>
      <c r="M990">
        <v>432.522064</v>
      </c>
      <c r="O990" s="33">
        <v>985</v>
      </c>
      <c r="P990" s="36">
        <f t="shared" si="227"/>
        <v>-3.0492841221651169E-2</v>
      </c>
      <c r="Q990" s="36">
        <f t="shared" si="228"/>
        <v>-2.3889673018771339E-2</v>
      </c>
      <c r="R990" s="36">
        <f t="shared" si="229"/>
        <v>2.8704554377770503E-3</v>
      </c>
      <c r="S990" s="36">
        <f t="shared" si="230"/>
        <v>-1.4105660995300073E-3</v>
      </c>
      <c r="T990" s="36">
        <f t="shared" si="231"/>
        <v>-2.7028640681845809E-2</v>
      </c>
      <c r="U990" s="36">
        <f t="shared" si="232"/>
        <v>-1.7632962094703705E-2</v>
      </c>
      <c r="V990" s="36">
        <f t="shared" si="233"/>
        <v>-2.8482546092576399E-2</v>
      </c>
      <c r="W990" s="36">
        <f t="shared" si="234"/>
        <v>-9.8949103051750847E-3</v>
      </c>
      <c r="X990" s="36">
        <f t="shared" si="235"/>
        <v>-1.0001121800758383E-2</v>
      </c>
      <c r="Y990" s="36">
        <f t="shared" si="236"/>
        <v>-2.6615448052422382E-2</v>
      </c>
      <c r="Z990" s="36">
        <f t="shared" si="237"/>
        <v>-5.8919285703870085E-4</v>
      </c>
      <c r="AA990" s="46">
        <f t="shared" si="238"/>
        <v>-6.005714171506276E-2</v>
      </c>
      <c r="AB990" s="41">
        <f t="shared" si="225"/>
        <v>939942.85828493722</v>
      </c>
      <c r="AC990" s="41">
        <f t="shared" si="226"/>
        <v>-60057.141715062782</v>
      </c>
      <c r="AD990" s="98">
        <v>13156.452700421331</v>
      </c>
      <c r="AE990">
        <f t="shared" si="239"/>
        <v>881887.11126898602</v>
      </c>
    </row>
    <row r="991" spans="2:31">
      <c r="B991" s="112">
        <v>44894</v>
      </c>
      <c r="C991">
        <v>105.90628100000001</v>
      </c>
      <c r="D991">
        <v>109.343987</v>
      </c>
      <c r="E991">
        <v>49.865498000000002</v>
      </c>
      <c r="F991">
        <v>47.277144999999997</v>
      </c>
      <c r="G991">
        <v>67.713631000000007</v>
      </c>
      <c r="H991">
        <v>131.79449500000001</v>
      </c>
      <c r="I991">
        <v>208.51692199999999</v>
      </c>
      <c r="J991">
        <v>92.095551</v>
      </c>
      <c r="K991">
        <v>516.53393600000004</v>
      </c>
      <c r="L991">
        <v>140.20642100000001</v>
      </c>
      <c r="M991">
        <v>432.286835</v>
      </c>
      <c r="O991" s="33">
        <v>986</v>
      </c>
      <c r="P991" s="36">
        <f t="shared" si="227"/>
        <v>6.6258736193620877E-3</v>
      </c>
      <c r="Q991" s="36">
        <f t="shared" si="228"/>
        <v>6.2317350588579883E-3</v>
      </c>
      <c r="R991" s="36">
        <f t="shared" si="229"/>
        <v>-3.5237800182672308E-3</v>
      </c>
      <c r="S991" s="36">
        <f t="shared" si="230"/>
        <v>-2.6249676638060407E-3</v>
      </c>
      <c r="T991" s="36">
        <f t="shared" si="231"/>
        <v>6.3547670391290428E-3</v>
      </c>
      <c r="U991" s="36">
        <f t="shared" si="232"/>
        <v>1.6315596083511602E-2</v>
      </c>
      <c r="V991" s="36">
        <f t="shared" si="233"/>
        <v>1.540211804508834E-2</v>
      </c>
      <c r="W991" s="36">
        <f t="shared" si="234"/>
        <v>-2.4891155178396545E-3</v>
      </c>
      <c r="X991" s="36">
        <f t="shared" si="235"/>
        <v>-8.0546618466157457E-3</v>
      </c>
      <c r="Y991" s="36">
        <f t="shared" si="236"/>
        <v>-2.1374914941178828E-2</v>
      </c>
      <c r="Z991" s="36">
        <f t="shared" si="237"/>
        <v>-5.4400227859154244E-4</v>
      </c>
      <c r="AA991" s="46">
        <f t="shared" si="238"/>
        <v>2.7527230508714161E-2</v>
      </c>
      <c r="AB991" s="41">
        <f t="shared" si="225"/>
        <v>1027527.2305087142</v>
      </c>
      <c r="AC991" s="41">
        <f t="shared" si="226"/>
        <v>27527.230508714216</v>
      </c>
      <c r="AD991" s="98">
        <v>13171.187766453833</v>
      </c>
      <c r="AE991">
        <f t="shared" si="239"/>
        <v>909414.34177770023</v>
      </c>
    </row>
    <row r="992" spans="2:31">
      <c r="B992" s="112">
        <v>44895</v>
      </c>
      <c r="C992">
        <v>106.672737</v>
      </c>
      <c r="D992">
        <v>117.974823</v>
      </c>
      <c r="E992">
        <v>49.686202999999999</v>
      </c>
      <c r="F992">
        <v>48.156543999999997</v>
      </c>
      <c r="G992">
        <v>68.737228000000002</v>
      </c>
      <c r="H992">
        <v>133.357956</v>
      </c>
      <c r="I992">
        <v>212.385468</v>
      </c>
      <c r="J992">
        <v>93.759590000000003</v>
      </c>
      <c r="K992">
        <v>535.86480700000004</v>
      </c>
      <c r="L992">
        <v>147.01959199999999</v>
      </c>
      <c r="M992">
        <v>432.31625400000001</v>
      </c>
      <c r="O992" s="33">
        <v>987</v>
      </c>
      <c r="P992" s="36">
        <f t="shared" si="227"/>
        <v>7.211053362389158E-3</v>
      </c>
      <c r="Q992" s="36">
        <f t="shared" si="228"/>
        <v>7.5972480251427527E-2</v>
      </c>
      <c r="R992" s="36">
        <f t="shared" si="229"/>
        <v>-3.6020518395633873E-3</v>
      </c>
      <c r="S992" s="36">
        <f t="shared" si="230"/>
        <v>1.8430051294473806E-2</v>
      </c>
      <c r="T992" s="36">
        <f t="shared" si="231"/>
        <v>1.5003440926348793E-2</v>
      </c>
      <c r="U992" s="36">
        <f t="shared" si="232"/>
        <v>1.179305802440553E-2</v>
      </c>
      <c r="V992" s="36">
        <f t="shared" si="233"/>
        <v>1.8382670331094267E-2</v>
      </c>
      <c r="W992" s="36">
        <f t="shared" si="234"/>
        <v>1.7907317046692746E-2</v>
      </c>
      <c r="X992" s="36">
        <f t="shared" si="235"/>
        <v>3.6740913333564024E-2</v>
      </c>
      <c r="Y992" s="36">
        <f t="shared" si="236"/>
        <v>4.7450084398928526E-2</v>
      </c>
      <c r="Z992" s="36">
        <f t="shared" si="237"/>
        <v>6.8052035403595167E-5</v>
      </c>
      <c r="AA992" s="46">
        <f t="shared" si="238"/>
        <v>2.3669403333040691E-2</v>
      </c>
      <c r="AB992" s="41">
        <f t="shared" si="225"/>
        <v>1023669.4033330407</v>
      </c>
      <c r="AC992" s="41">
        <f t="shared" si="226"/>
        <v>23669.403333040653</v>
      </c>
      <c r="AD992" s="98">
        <v>13187.054660630994</v>
      </c>
      <c r="AE992">
        <f t="shared" si="239"/>
        <v>933083.74511074089</v>
      </c>
    </row>
    <row r="993" spans="2:31">
      <c r="B993" s="112">
        <v>44896</v>
      </c>
      <c r="C993">
        <v>106.155373</v>
      </c>
      <c r="D993">
        <v>120.312347</v>
      </c>
      <c r="E993">
        <v>49.995883999999997</v>
      </c>
      <c r="F993">
        <v>48.892563000000003</v>
      </c>
      <c r="G993">
        <v>68.64949</v>
      </c>
      <c r="H993">
        <v>131.48567199999999</v>
      </c>
      <c r="I993">
        <v>212.43344099999999</v>
      </c>
      <c r="J993">
        <v>93.577872999999997</v>
      </c>
      <c r="K993">
        <v>525.25042699999995</v>
      </c>
      <c r="L993">
        <v>147.297653</v>
      </c>
      <c r="M993">
        <v>433.11025999999998</v>
      </c>
      <c r="O993" s="33">
        <v>988</v>
      </c>
      <c r="P993" s="36">
        <f t="shared" si="227"/>
        <v>-4.8618109617776673E-3</v>
      </c>
      <c r="Q993" s="36">
        <f t="shared" si="228"/>
        <v>1.9620015499521411E-2</v>
      </c>
      <c r="R993" s="36">
        <f t="shared" si="229"/>
        <v>6.2133931104652838E-3</v>
      </c>
      <c r="S993" s="36">
        <f t="shared" si="230"/>
        <v>1.5168261396730047E-2</v>
      </c>
      <c r="T993" s="36">
        <f t="shared" si="231"/>
        <v>-1.277241544231162E-3</v>
      </c>
      <c r="U993" s="36">
        <f t="shared" si="232"/>
        <v>-1.4139023883925692E-2</v>
      </c>
      <c r="V993" s="36">
        <f t="shared" si="233"/>
        <v>2.258515296168519E-4</v>
      </c>
      <c r="W993" s="36">
        <f t="shared" si="234"/>
        <v>-1.9399969881340267E-3</v>
      </c>
      <c r="X993" s="36">
        <f t="shared" si="235"/>
        <v>-2.0006750839274823E-2</v>
      </c>
      <c r="Y993" s="36">
        <f t="shared" si="236"/>
        <v>1.8895330630789794E-3</v>
      </c>
      <c r="Z993" s="36">
        <f t="shared" si="237"/>
        <v>1.8349477626173958E-3</v>
      </c>
      <c r="AA993" s="46">
        <f t="shared" si="238"/>
        <v>-1.8295277612921004E-2</v>
      </c>
      <c r="AB993" s="41">
        <f t="shared" si="225"/>
        <v>981704.72238707903</v>
      </c>
      <c r="AC993" s="41">
        <f t="shared" si="226"/>
        <v>-18295.277612920967</v>
      </c>
      <c r="AD993" s="98">
        <v>13272.222850334831</v>
      </c>
      <c r="AE993">
        <f t="shared" si="239"/>
        <v>914788.46749781992</v>
      </c>
    </row>
    <row r="994" spans="2:31">
      <c r="B994" s="112">
        <v>44897</v>
      </c>
      <c r="C994">
        <v>105.25477600000001</v>
      </c>
      <c r="D994">
        <v>123.359116</v>
      </c>
      <c r="E994">
        <v>49.946987</v>
      </c>
      <c r="F994">
        <v>49.227116000000002</v>
      </c>
      <c r="G994">
        <v>69.760834000000003</v>
      </c>
      <c r="H994">
        <v>130.443344</v>
      </c>
      <c r="I994">
        <v>210.58078</v>
      </c>
      <c r="J994">
        <v>93.099700999999996</v>
      </c>
      <c r="K994">
        <v>526.13360599999999</v>
      </c>
      <c r="L994">
        <v>146.80107100000001</v>
      </c>
      <c r="M994">
        <v>436.83544899999998</v>
      </c>
      <c r="O994" s="33">
        <v>989</v>
      </c>
      <c r="P994" s="36">
        <f t="shared" si="227"/>
        <v>-8.5199547144433167E-3</v>
      </c>
      <c r="Q994" s="36">
        <f t="shared" si="228"/>
        <v>2.5008490978201996E-2</v>
      </c>
      <c r="R994" s="36">
        <f t="shared" si="229"/>
        <v>-9.7849908477026597E-4</v>
      </c>
      <c r="S994" s="36">
        <f t="shared" si="230"/>
        <v>6.8193108637367109E-3</v>
      </c>
      <c r="T994" s="36">
        <f t="shared" si="231"/>
        <v>1.6059031605723126E-2</v>
      </c>
      <c r="U994" s="36">
        <f t="shared" si="232"/>
        <v>-7.95890060614627E-3</v>
      </c>
      <c r="V994" s="36">
        <f t="shared" si="233"/>
        <v>-8.7593880004619377E-3</v>
      </c>
      <c r="W994" s="36">
        <f t="shared" si="234"/>
        <v>-5.1229832866787504E-3</v>
      </c>
      <c r="X994" s="36">
        <f t="shared" si="235"/>
        <v>1.6800316154917398E-3</v>
      </c>
      <c r="Y994" s="36">
        <f t="shared" si="236"/>
        <v>-3.3769780784056796E-3</v>
      </c>
      <c r="Z994" s="36">
        <f t="shared" si="237"/>
        <v>8.5642396542025771E-3</v>
      </c>
      <c r="AA994" s="46">
        <f t="shared" si="238"/>
        <v>-1.249381888878765E-2</v>
      </c>
      <c r="AB994" s="41">
        <f t="shared" si="225"/>
        <v>987506.18111121235</v>
      </c>
      <c r="AC994" s="41">
        <f t="shared" si="226"/>
        <v>-12493.818888787646</v>
      </c>
      <c r="AD994" s="98">
        <v>13325.948619878618</v>
      </c>
      <c r="AE994">
        <f t="shared" si="239"/>
        <v>902294.64860903227</v>
      </c>
    </row>
    <row r="995" spans="2:31">
      <c r="B995" s="112">
        <v>44900</v>
      </c>
      <c r="C995">
        <v>102.37095600000001</v>
      </c>
      <c r="D995">
        <v>122.30024</v>
      </c>
      <c r="E995">
        <v>49.435195999999998</v>
      </c>
      <c r="F995">
        <v>48.739623999999999</v>
      </c>
      <c r="G995">
        <v>68.64949</v>
      </c>
      <c r="H995">
        <v>126.785599</v>
      </c>
      <c r="I995">
        <v>206.97141999999999</v>
      </c>
      <c r="J995">
        <v>93.118842999999998</v>
      </c>
      <c r="K995">
        <v>525.03454599999998</v>
      </c>
      <c r="L995">
        <v>145.62913499999999</v>
      </c>
      <c r="M995">
        <v>428.28717</v>
      </c>
      <c r="O995" s="33">
        <v>990</v>
      </c>
      <c r="P995" s="36">
        <f t="shared" si="227"/>
        <v>-2.7780809643650612E-2</v>
      </c>
      <c r="Q995" s="36">
        <f t="shared" si="228"/>
        <v>-8.6207386924123906E-3</v>
      </c>
      <c r="R995" s="36">
        <f t="shared" si="229"/>
        <v>-1.0299542811396547E-2</v>
      </c>
      <c r="S995" s="36">
        <f t="shared" si="230"/>
        <v>-9.9522761244113522E-3</v>
      </c>
      <c r="T995" s="36">
        <f t="shared" si="231"/>
        <v>-1.6059031605723199E-2</v>
      </c>
      <c r="U995" s="36">
        <f t="shared" si="232"/>
        <v>-2.8441523902325315E-2</v>
      </c>
      <c r="V995" s="36">
        <f t="shared" si="233"/>
        <v>-1.7288616376913382E-2</v>
      </c>
      <c r="W995" s="36">
        <f t="shared" si="234"/>
        <v>2.0558640032564054E-4</v>
      </c>
      <c r="X995" s="36">
        <f t="shared" si="235"/>
        <v>-2.091121954951754E-3</v>
      </c>
      <c r="Y995" s="36">
        <f t="shared" si="236"/>
        <v>-8.015193027504957E-3</v>
      </c>
      <c r="Z995" s="36">
        <f t="shared" si="237"/>
        <v>-1.976264873917024E-2</v>
      </c>
      <c r="AA995" s="46">
        <f t="shared" si="238"/>
        <v>-2.7868924862916741E-2</v>
      </c>
      <c r="AB995" s="41">
        <f t="shared" si="225"/>
        <v>972131.0751370833</v>
      </c>
      <c r="AC995" s="41">
        <f t="shared" si="226"/>
        <v>-27868.924862916698</v>
      </c>
      <c r="AD995" s="98">
        <v>13444.921465424239</v>
      </c>
      <c r="AE995">
        <f t="shared" si="239"/>
        <v>874425.72374611557</v>
      </c>
    </row>
    <row r="996" spans="2:31">
      <c r="B996" s="112">
        <v>44901</v>
      </c>
      <c r="C996">
        <v>99.525452000000001</v>
      </c>
      <c r="D996">
        <v>113.99904600000001</v>
      </c>
      <c r="E996">
        <v>48.861465000000003</v>
      </c>
      <c r="F996">
        <v>48.911673999999998</v>
      </c>
      <c r="G996">
        <v>68.210808</v>
      </c>
      <c r="H996">
        <v>126.99793200000001</v>
      </c>
      <c r="I996">
        <v>204.005234</v>
      </c>
      <c r="J996">
        <v>93.300528999999997</v>
      </c>
      <c r="K996">
        <v>529.23449700000003</v>
      </c>
      <c r="L996">
        <v>141.93452500000001</v>
      </c>
      <c r="M996">
        <v>429.62039199999998</v>
      </c>
      <c r="O996" s="33">
        <v>991</v>
      </c>
      <c r="P996" s="36">
        <f t="shared" si="227"/>
        <v>-2.8189629112976577E-2</v>
      </c>
      <c r="Q996" s="36">
        <f t="shared" si="228"/>
        <v>-7.0288925140345279E-2</v>
      </c>
      <c r="R996" s="36">
        <f t="shared" si="229"/>
        <v>-1.1673591136718994E-2</v>
      </c>
      <c r="S996" s="36">
        <f t="shared" si="230"/>
        <v>3.5237663308415662E-3</v>
      </c>
      <c r="T996" s="36">
        <f t="shared" si="231"/>
        <v>-6.4106758318843568E-3</v>
      </c>
      <c r="U996" s="36">
        <f t="shared" si="232"/>
        <v>1.6733398633777838E-3</v>
      </c>
      <c r="V996" s="36">
        <f t="shared" si="233"/>
        <v>-1.4435065722475996E-2</v>
      </c>
      <c r="W996" s="36">
        <f t="shared" si="234"/>
        <v>1.949218641564953E-3</v>
      </c>
      <c r="X996" s="36">
        <f t="shared" si="235"/>
        <v>7.9675548595104142E-3</v>
      </c>
      <c r="Y996" s="36">
        <f t="shared" si="236"/>
        <v>-2.5697359050055806E-2</v>
      </c>
      <c r="Z996" s="36">
        <f t="shared" si="237"/>
        <v>3.1080809455834779E-3</v>
      </c>
      <c r="AA996" s="46">
        <f t="shared" si="238"/>
        <v>-3.0533880730042266E-2</v>
      </c>
      <c r="AB996" s="41">
        <f t="shared" si="225"/>
        <v>969466.11926995777</v>
      </c>
      <c r="AC996" s="41">
        <f t="shared" si="226"/>
        <v>-30533.880730042234</v>
      </c>
      <c r="AD996" s="98">
        <v>13459.749589865096</v>
      </c>
      <c r="AE996">
        <f t="shared" si="239"/>
        <v>843891.84301607334</v>
      </c>
    </row>
    <row r="997" spans="2:31">
      <c r="B997" s="112">
        <v>44902</v>
      </c>
      <c r="C997">
        <v>99.305098999999998</v>
      </c>
      <c r="D997">
        <v>113.80925000000001</v>
      </c>
      <c r="E997">
        <v>48.607204000000003</v>
      </c>
      <c r="F997">
        <v>48.577128999999999</v>
      </c>
      <c r="G997">
        <v>67.947601000000006</v>
      </c>
      <c r="H997">
        <v>126.911064</v>
      </c>
      <c r="I997">
        <v>202.651703</v>
      </c>
      <c r="J997">
        <v>92.372887000000006</v>
      </c>
      <c r="K997">
        <v>532.757385</v>
      </c>
      <c r="L997">
        <v>139.977982</v>
      </c>
      <c r="M997">
        <v>431.97311400000001</v>
      </c>
      <c r="O997" s="33">
        <v>992</v>
      </c>
      <c r="P997" s="36">
        <f t="shared" si="227"/>
        <v>-2.2164912696251999E-3</v>
      </c>
      <c r="Q997" s="36">
        <f t="shared" si="228"/>
        <v>-1.666278596928705E-3</v>
      </c>
      <c r="R997" s="36">
        <f t="shared" si="229"/>
        <v>-5.2172986327079689E-3</v>
      </c>
      <c r="S997" s="36">
        <f t="shared" si="230"/>
        <v>-6.8632766619444747E-3</v>
      </c>
      <c r="T997" s="36">
        <f t="shared" si="231"/>
        <v>-3.8661927645755275E-3</v>
      </c>
      <c r="U997" s="36">
        <f t="shared" si="232"/>
        <v>-6.842451804208987E-4</v>
      </c>
      <c r="V997" s="36">
        <f t="shared" si="233"/>
        <v>-6.6568936872066957E-3</v>
      </c>
      <c r="W997" s="36">
        <f t="shared" si="234"/>
        <v>-9.9922728668392323E-3</v>
      </c>
      <c r="X997" s="36">
        <f t="shared" si="235"/>
        <v>6.6345157282063603E-3</v>
      </c>
      <c r="Y997" s="36">
        <f t="shared" si="236"/>
        <v>-1.3880720904283533E-2</v>
      </c>
      <c r="Z997" s="36">
        <f t="shared" si="237"/>
        <v>5.4613407165935417E-3</v>
      </c>
      <c r="AA997" s="46">
        <f t="shared" si="238"/>
        <v>-8.7564811974228454E-3</v>
      </c>
      <c r="AB997" s="41">
        <f t="shared" si="225"/>
        <v>991243.51880257716</v>
      </c>
      <c r="AC997" s="41">
        <f t="shared" si="226"/>
        <v>-8756.481197422836</v>
      </c>
      <c r="AD997" s="98">
        <v>13466.74934233923</v>
      </c>
      <c r="AE997">
        <f t="shared" si="239"/>
        <v>835135.3618186505</v>
      </c>
    </row>
    <row r="998" spans="2:31">
      <c r="B998" s="112">
        <v>44903</v>
      </c>
      <c r="C998">
        <v>100.042824</v>
      </c>
      <c r="D998">
        <v>115.207764</v>
      </c>
      <c r="E998">
        <v>48.682461000000004</v>
      </c>
      <c r="F998">
        <v>48.175663</v>
      </c>
      <c r="G998">
        <v>68.093818999999996</v>
      </c>
      <c r="H998">
        <v>128.24293499999999</v>
      </c>
      <c r="I998">
        <v>203.746048</v>
      </c>
      <c r="J998">
        <v>93.329230999999993</v>
      </c>
      <c r="K998">
        <v>537.67370600000004</v>
      </c>
      <c r="L998">
        <v>141.6763</v>
      </c>
      <c r="M998">
        <v>434.20825200000002</v>
      </c>
      <c r="O998" s="33">
        <v>993</v>
      </c>
      <c r="P998" s="36">
        <f t="shared" si="227"/>
        <v>7.4014151406003046E-3</v>
      </c>
      <c r="Q998" s="36">
        <f t="shared" si="228"/>
        <v>1.221334048262834E-2</v>
      </c>
      <c r="R998" s="36">
        <f t="shared" si="229"/>
        <v>1.5470711099722847E-3</v>
      </c>
      <c r="S998" s="36">
        <f t="shared" si="230"/>
        <v>-8.2988469026591093E-3</v>
      </c>
      <c r="T998" s="36">
        <f t="shared" si="231"/>
        <v>2.1496108509304591E-3</v>
      </c>
      <c r="U998" s="36">
        <f t="shared" si="232"/>
        <v>1.0439837133169884E-2</v>
      </c>
      <c r="V998" s="36">
        <f t="shared" si="233"/>
        <v>5.3855989232194706E-3</v>
      </c>
      <c r="W998" s="36">
        <f t="shared" si="234"/>
        <v>1.0299855111238723E-2</v>
      </c>
      <c r="X998" s="36">
        <f t="shared" si="235"/>
        <v>9.1857488266003928E-3</v>
      </c>
      <c r="Y998" s="36">
        <f t="shared" si="236"/>
        <v>1.2059739132127104E-2</v>
      </c>
      <c r="Z998" s="36">
        <f t="shared" si="237"/>
        <v>5.1609121341349897E-3</v>
      </c>
      <c r="AA998" s="46">
        <f t="shared" si="238"/>
        <v>1.2701891914643078E-2</v>
      </c>
      <c r="AB998" s="41">
        <f t="shared" si="225"/>
        <v>1012701.8919146431</v>
      </c>
      <c r="AC998" s="41">
        <f t="shared" si="226"/>
        <v>12701.891914643114</v>
      </c>
      <c r="AD998" s="98">
        <v>13535.725304105319</v>
      </c>
      <c r="AE998">
        <f t="shared" si="239"/>
        <v>847837.25373329362</v>
      </c>
    </row>
    <row r="999" spans="2:31">
      <c r="B999" s="112">
        <v>44904</v>
      </c>
      <c r="C999">
        <v>99.199714999999998</v>
      </c>
      <c r="D999">
        <v>115.77716100000001</v>
      </c>
      <c r="E999">
        <v>47.547035000000001</v>
      </c>
      <c r="F999">
        <v>48.127861000000003</v>
      </c>
      <c r="G999">
        <v>67.157966999999999</v>
      </c>
      <c r="H999">
        <v>127.548058</v>
      </c>
      <c r="I999">
        <v>205.27233899999999</v>
      </c>
      <c r="J999">
        <v>92.315505999999999</v>
      </c>
      <c r="K999">
        <v>529.11682099999996</v>
      </c>
      <c r="L999">
        <v>141.189651</v>
      </c>
      <c r="M999">
        <v>426.24813799999998</v>
      </c>
      <c r="O999" s="33">
        <v>994</v>
      </c>
      <c r="P999" s="36">
        <f t="shared" si="227"/>
        <v>-8.4631930166833031E-3</v>
      </c>
      <c r="Q999" s="36">
        <f t="shared" si="228"/>
        <v>4.9301758834976632E-3</v>
      </c>
      <c r="R999" s="36">
        <f t="shared" si="229"/>
        <v>-2.3599389852179919E-2</v>
      </c>
      <c r="S999" s="36">
        <f t="shared" si="230"/>
        <v>-9.9273633903232427E-4</v>
      </c>
      <c r="T999" s="36">
        <f t="shared" si="231"/>
        <v>-1.3838884696712564E-2</v>
      </c>
      <c r="U999" s="36">
        <f t="shared" si="232"/>
        <v>-5.4331757440868869E-3</v>
      </c>
      <c r="V999" s="36">
        <f t="shared" si="233"/>
        <v>7.4632247987052097E-3</v>
      </c>
      <c r="W999" s="36">
        <f t="shared" si="234"/>
        <v>-1.0921236898304479E-2</v>
      </c>
      <c r="X999" s="36">
        <f t="shared" si="235"/>
        <v>-1.604264061932081E-2</v>
      </c>
      <c r="Y999" s="36">
        <f t="shared" si="236"/>
        <v>-3.4408487724813122E-3</v>
      </c>
      <c r="Z999" s="36">
        <f t="shared" si="237"/>
        <v>-1.8502602070647387E-2</v>
      </c>
      <c r="AA999" s="46">
        <f t="shared" si="238"/>
        <v>6.1268187793997045E-3</v>
      </c>
      <c r="AB999" s="41">
        <f t="shared" si="225"/>
        <v>1006126.8187793997</v>
      </c>
      <c r="AC999" s="41">
        <f t="shared" si="226"/>
        <v>6126.8187793997349</v>
      </c>
      <c r="AD999" s="98">
        <v>13536.061046833405</v>
      </c>
      <c r="AE999">
        <f t="shared" si="239"/>
        <v>853964.07251269335</v>
      </c>
    </row>
    <row r="1000" spans="2:31">
      <c r="B1000" s="112">
        <v>44907</v>
      </c>
      <c r="C1000">
        <v>101.642815</v>
      </c>
      <c r="D1000">
        <v>114.58841700000001</v>
      </c>
      <c r="E1000">
        <v>48.433776999999999</v>
      </c>
      <c r="F1000">
        <v>48.443306</v>
      </c>
      <c r="G1000">
        <v>68.113319000000004</v>
      </c>
      <c r="H1000">
        <v>129.52652</v>
      </c>
      <c r="I1000">
        <v>207.22099299999999</v>
      </c>
      <c r="J1000">
        <v>94.056045999999995</v>
      </c>
      <c r="K1000">
        <v>535.65228300000001</v>
      </c>
      <c r="L1000">
        <v>143.503738</v>
      </c>
      <c r="M1000">
        <v>428.44400000000002</v>
      </c>
      <c r="O1000" s="33">
        <v>995</v>
      </c>
      <c r="P1000" s="36">
        <f t="shared" si="227"/>
        <v>2.4329712554672409E-2</v>
      </c>
      <c r="Q1000" s="36">
        <f t="shared" si="228"/>
        <v>-1.0320591833664862E-2</v>
      </c>
      <c r="R1000" s="36">
        <f t="shared" si="229"/>
        <v>1.8478010592184627E-2</v>
      </c>
      <c r="S1000" s="36">
        <f t="shared" si="230"/>
        <v>6.5329255451305581E-3</v>
      </c>
      <c r="T1000" s="36">
        <f t="shared" si="231"/>
        <v>1.4125213305030264E-2</v>
      </c>
      <c r="U1000" s="36">
        <f t="shared" si="232"/>
        <v>1.5392428748143212E-2</v>
      </c>
      <c r="V1000" s="36">
        <f t="shared" si="233"/>
        <v>9.4482424080694297E-3</v>
      </c>
      <c r="W1000" s="36">
        <f t="shared" si="234"/>
        <v>1.8678715570241186E-2</v>
      </c>
      <c r="X1000" s="36">
        <f t="shared" si="235"/>
        <v>1.2275983684406237E-2</v>
      </c>
      <c r="Y1000" s="36">
        <f t="shared" si="236"/>
        <v>1.6257054468969426E-2</v>
      </c>
      <c r="Z1000" s="36">
        <f t="shared" si="237"/>
        <v>5.1383807895409523E-3</v>
      </c>
      <c r="AA1000" s="46">
        <f t="shared" si="238"/>
        <v>2.4934389591768052E-2</v>
      </c>
      <c r="AB1000" s="41">
        <f t="shared" si="225"/>
        <v>1024934.389591768</v>
      </c>
      <c r="AC1000" s="41">
        <f t="shared" si="226"/>
        <v>24934.389591768035</v>
      </c>
      <c r="AD1000" s="98">
        <v>13595.743985919165</v>
      </c>
      <c r="AE1000">
        <f t="shared" si="239"/>
        <v>878898.46210446139</v>
      </c>
    </row>
    <row r="1001" spans="2:31">
      <c r="B1001" s="112">
        <v>44908</v>
      </c>
      <c r="C1001">
        <v>102.754189</v>
      </c>
      <c r="D1001">
        <v>120.022659</v>
      </c>
      <c r="E1001">
        <v>48.260356999999999</v>
      </c>
      <c r="F1001">
        <v>48.424187000000003</v>
      </c>
      <c r="G1001">
        <v>69.078438000000006</v>
      </c>
      <c r="H1001">
        <v>129.40103099999999</v>
      </c>
      <c r="I1001">
        <v>214.43971300000001</v>
      </c>
      <c r="J1001">
        <v>94.209061000000005</v>
      </c>
      <c r="K1001">
        <v>528.15508999999997</v>
      </c>
      <c r="L1001">
        <v>144.47706600000001</v>
      </c>
      <c r="M1001">
        <v>428.58123799999998</v>
      </c>
      <c r="O1001" s="33">
        <v>996</v>
      </c>
      <c r="P1001" s="36">
        <f t="shared" si="227"/>
        <v>1.0874767544262934E-2</v>
      </c>
      <c r="Q1001" s="36">
        <f t="shared" si="228"/>
        <v>4.6333824082889732E-2</v>
      </c>
      <c r="R1001" s="36">
        <f t="shared" si="229"/>
        <v>-3.586984623942779E-3</v>
      </c>
      <c r="S1001" s="36">
        <f t="shared" si="230"/>
        <v>-3.9474543329546017E-4</v>
      </c>
      <c r="T1001" s="36">
        <f t="shared" si="231"/>
        <v>1.4069867496311996E-2</v>
      </c>
      <c r="U1001" s="36">
        <f t="shared" si="232"/>
        <v>-9.6929824068948056E-4</v>
      </c>
      <c r="V1001" s="36">
        <f t="shared" si="233"/>
        <v>3.4242817768116877E-2</v>
      </c>
      <c r="W1001" s="36">
        <f t="shared" si="234"/>
        <v>1.6255272804549239E-3</v>
      </c>
      <c r="X1001" s="36">
        <f t="shared" si="235"/>
        <v>-1.4095253174592572E-2</v>
      </c>
      <c r="Y1001" s="36">
        <f t="shared" si="236"/>
        <v>6.7596985126089906E-3</v>
      </c>
      <c r="Z1001" s="36">
        <f t="shared" si="237"/>
        <v>3.2026595037802126E-4</v>
      </c>
      <c r="AA1001" s="46">
        <f t="shared" si="238"/>
        <v>4.1403527235734636E-2</v>
      </c>
      <c r="AB1001" s="41">
        <f t="shared" si="225"/>
        <v>1041403.5272357346</v>
      </c>
      <c r="AC1001" s="41">
        <f t="shared" si="226"/>
        <v>41403.527235734626</v>
      </c>
      <c r="AD1001" s="98">
        <v>13629.938117057085</v>
      </c>
      <c r="AE1001">
        <f t="shared" si="239"/>
        <v>920301.98934019601</v>
      </c>
    </row>
    <row r="1002" spans="2:31">
      <c r="B1002" s="112">
        <v>44909</v>
      </c>
      <c r="C1002">
        <v>101.99730700000001</v>
      </c>
      <c r="D1002">
        <v>121.46112100000001</v>
      </c>
      <c r="E1002">
        <v>47.992046000000002</v>
      </c>
      <c r="F1002">
        <v>49.093291999999998</v>
      </c>
      <c r="G1002">
        <v>67.889099000000002</v>
      </c>
      <c r="H1002">
        <v>128.75443999999999</v>
      </c>
      <c r="I1002">
        <v>211.04155</v>
      </c>
      <c r="J1002">
        <v>94.142112999999995</v>
      </c>
      <c r="K1002">
        <v>528.29247999999995</v>
      </c>
      <c r="L1002">
        <v>142.23249799999999</v>
      </c>
      <c r="M1002">
        <v>429.80664100000001</v>
      </c>
      <c r="O1002" s="33">
        <v>997</v>
      </c>
      <c r="P1002" s="36">
        <f t="shared" si="227"/>
        <v>-7.393210426815431E-3</v>
      </c>
      <c r="Q1002" s="36">
        <f t="shared" si="228"/>
        <v>1.1913669845915596E-2</v>
      </c>
      <c r="R1002" s="36">
        <f t="shared" si="229"/>
        <v>-5.575168756694276E-3</v>
      </c>
      <c r="S1002" s="36">
        <f t="shared" si="230"/>
        <v>1.3722986019236329E-2</v>
      </c>
      <c r="T1002" s="36">
        <f t="shared" si="231"/>
        <v>-1.7367164800929768E-2</v>
      </c>
      <c r="U1002" s="36">
        <f t="shared" si="232"/>
        <v>-5.0093251914335949E-3</v>
      </c>
      <c r="V1002" s="36">
        <f t="shared" si="233"/>
        <v>-1.5973607067474437E-2</v>
      </c>
      <c r="W1002" s="36">
        <f t="shared" si="234"/>
        <v>-7.1088490076944618E-4</v>
      </c>
      <c r="X1002" s="36">
        <f t="shared" si="235"/>
        <v>2.6009809606461617E-4</v>
      </c>
      <c r="Y1002" s="36">
        <f t="shared" si="236"/>
        <v>-1.5657753623584108E-2</v>
      </c>
      <c r="Z1002" s="36">
        <f t="shared" si="237"/>
        <v>2.8551284621119175E-3</v>
      </c>
      <c r="AA1002" s="46">
        <f t="shared" si="238"/>
        <v>-4.0088156300340884E-2</v>
      </c>
      <c r="AB1002" s="41">
        <f t="shared" si="225"/>
        <v>959911.8436996591</v>
      </c>
      <c r="AC1002" s="41">
        <f t="shared" si="226"/>
        <v>-40088.156300340896</v>
      </c>
      <c r="AD1002" s="98">
        <v>13637.507685261779</v>
      </c>
      <c r="AE1002">
        <f t="shared" si="239"/>
        <v>880213.83303985512</v>
      </c>
    </row>
    <row r="1003" spans="2:31">
      <c r="B1003" s="112">
        <v>44910</v>
      </c>
      <c r="C1003">
        <v>101.020081</v>
      </c>
      <c r="D1003">
        <v>116.026894</v>
      </c>
      <c r="E1003">
        <v>47.563395999999997</v>
      </c>
      <c r="F1003">
        <v>48.309486</v>
      </c>
      <c r="G1003">
        <v>66.105103</v>
      </c>
      <c r="H1003">
        <v>125.559952</v>
      </c>
      <c r="I1003">
        <v>209.47685200000001</v>
      </c>
      <c r="J1003">
        <v>92.745857000000001</v>
      </c>
      <c r="K1003">
        <v>517.81225600000005</v>
      </c>
      <c r="L1003">
        <v>135.56828300000001</v>
      </c>
      <c r="M1003">
        <v>421.32699600000001</v>
      </c>
      <c r="O1003" s="33">
        <v>998</v>
      </c>
      <c r="P1003" s="36">
        <f t="shared" si="227"/>
        <v>-9.6270921139423211E-3</v>
      </c>
      <c r="Q1003" s="36">
        <f t="shared" si="228"/>
        <v>-4.5772210740673065E-2</v>
      </c>
      <c r="R1003" s="36">
        <f t="shared" si="229"/>
        <v>-8.9718150283850679E-3</v>
      </c>
      <c r="S1003" s="36">
        <f t="shared" si="230"/>
        <v>-1.609446743203892E-2</v>
      </c>
      <c r="T1003" s="36">
        <f t="shared" si="231"/>
        <v>-2.6629531668868979E-2</v>
      </c>
      <c r="U1003" s="36">
        <f t="shared" si="232"/>
        <v>-2.5123674699802596E-2</v>
      </c>
      <c r="V1003" s="36">
        <f t="shared" si="233"/>
        <v>-7.4417919104971053E-3</v>
      </c>
      <c r="W1003" s="36">
        <f t="shared" si="234"/>
        <v>-1.4942448989079834E-2</v>
      </c>
      <c r="X1003" s="36">
        <f t="shared" si="235"/>
        <v>-2.0037333324674268E-2</v>
      </c>
      <c r="Y1003" s="36">
        <f t="shared" si="236"/>
        <v>-4.7987581562718096E-2</v>
      </c>
      <c r="Z1003" s="36">
        <f t="shared" si="237"/>
        <v>-1.9926190675436918E-2</v>
      </c>
      <c r="AA1003" s="46">
        <f t="shared" si="238"/>
        <v>-1.4491021273437108E-2</v>
      </c>
      <c r="AB1003" s="41">
        <f t="shared" si="225"/>
        <v>985508.97872656293</v>
      </c>
      <c r="AC1003" s="41">
        <f t="shared" si="226"/>
        <v>-14491.021273437073</v>
      </c>
      <c r="AD1003" s="98">
        <v>13707.132925714715</v>
      </c>
      <c r="AE1003">
        <f t="shared" si="239"/>
        <v>865722.81176641805</v>
      </c>
    </row>
    <row r="1004" spans="2:31">
      <c r="B1004" s="112">
        <v>44911</v>
      </c>
      <c r="C1004">
        <v>100.311081</v>
      </c>
      <c r="D1004">
        <v>119.303421</v>
      </c>
      <c r="E1004">
        <v>46.709372999999999</v>
      </c>
      <c r="F1004">
        <v>48.051399000000004</v>
      </c>
      <c r="G1004">
        <v>66.202606000000003</v>
      </c>
      <c r="H1004">
        <v>124.77819100000001</v>
      </c>
      <c r="I1004">
        <v>204.897964</v>
      </c>
      <c r="J1004">
        <v>91.014876999999998</v>
      </c>
      <c r="K1004">
        <v>513.90661599999999</v>
      </c>
      <c r="L1004">
        <v>133.59187299999999</v>
      </c>
      <c r="M1004">
        <v>422.60140999999999</v>
      </c>
      <c r="O1004" s="33">
        <v>999</v>
      </c>
      <c r="P1004" s="36">
        <f t="shared" si="227"/>
        <v>-7.0431514311168324E-3</v>
      </c>
      <c r="Q1004" s="36">
        <f t="shared" si="228"/>
        <v>2.784799523835256E-2</v>
      </c>
      <c r="R1004" s="36">
        <f t="shared" si="229"/>
        <v>-1.8118622640945138E-2</v>
      </c>
      <c r="S1004" s="36">
        <f t="shared" si="230"/>
        <v>-5.3566883934515544E-3</v>
      </c>
      <c r="T1004" s="36">
        <f t="shared" si="231"/>
        <v>1.4738826390036965E-3</v>
      </c>
      <c r="U1004" s="36">
        <f t="shared" si="232"/>
        <v>-6.2456606244042324E-3</v>
      </c>
      <c r="V1004" s="36">
        <f t="shared" si="233"/>
        <v>-2.2101122969693368E-2</v>
      </c>
      <c r="W1004" s="36">
        <f t="shared" si="234"/>
        <v>-1.8840055354907435E-2</v>
      </c>
      <c r="X1004" s="36">
        <f t="shared" si="235"/>
        <v>-7.5711683924027107E-3</v>
      </c>
      <c r="Y1004" s="36">
        <f t="shared" si="236"/>
        <v>-1.4686018553255468E-2</v>
      </c>
      <c r="Z1004" s="36">
        <f t="shared" si="237"/>
        <v>3.0201968784619605E-3</v>
      </c>
      <c r="AA1004" s="46">
        <f t="shared" si="238"/>
        <v>-2.157327011778171E-2</v>
      </c>
      <c r="AB1004" s="41">
        <f t="shared" si="225"/>
        <v>978426.72988221829</v>
      </c>
      <c r="AC1004" s="41">
        <f t="shared" si="226"/>
        <v>-21573.270117781707</v>
      </c>
      <c r="AD1004" s="98">
        <v>13783.513052221504</v>
      </c>
      <c r="AE1004">
        <f t="shared" si="239"/>
        <v>844149.54164863634</v>
      </c>
    </row>
    <row r="1005" spans="2:31">
      <c r="B1005" s="112">
        <v>44914</v>
      </c>
      <c r="C1005">
        <v>100.761383</v>
      </c>
      <c r="D1005">
        <v>114.358665</v>
      </c>
      <c r="E1005">
        <v>46.725735</v>
      </c>
      <c r="F1005">
        <v>48.242573</v>
      </c>
      <c r="G1005">
        <v>65.861396999999997</v>
      </c>
      <c r="H1005">
        <v>125.521332</v>
      </c>
      <c r="I1005">
        <v>201.22141999999999</v>
      </c>
      <c r="J1005">
        <v>90.708847000000006</v>
      </c>
      <c r="K1005">
        <v>513.80847200000005</v>
      </c>
      <c r="L1005">
        <v>131.46646100000001</v>
      </c>
      <c r="M1005">
        <v>424.15033</v>
      </c>
      <c r="O1005" s="33">
        <v>1000</v>
      </c>
      <c r="P1005" s="36">
        <f t="shared" si="227"/>
        <v>4.4790096451187977E-3</v>
      </c>
      <c r="Q1005" s="36">
        <f t="shared" si="228"/>
        <v>-4.2330310576590965E-2</v>
      </c>
      <c r="R1005" s="36">
        <f t="shared" si="229"/>
        <v>3.5023238090006124E-4</v>
      </c>
      <c r="S1005" s="36">
        <f t="shared" si="230"/>
        <v>3.9706379786713574E-3</v>
      </c>
      <c r="T1005" s="36">
        <f t="shared" si="231"/>
        <v>-5.1673393427183025E-3</v>
      </c>
      <c r="U1005" s="36">
        <f t="shared" si="232"/>
        <v>5.9380311612334067E-3</v>
      </c>
      <c r="V1005" s="36">
        <f t="shared" si="233"/>
        <v>-1.8106224849475747E-2</v>
      </c>
      <c r="W1005" s="36">
        <f t="shared" si="234"/>
        <v>-3.3680829620227376E-3</v>
      </c>
      <c r="X1005" s="36">
        <f t="shared" si="235"/>
        <v>-1.9099456930088678E-4</v>
      </c>
      <c r="Y1005" s="36">
        <f t="shared" si="236"/>
        <v>-1.6037658756427164E-2</v>
      </c>
      <c r="Z1005" s="36">
        <f t="shared" si="237"/>
        <v>3.6585026152873342E-3</v>
      </c>
      <c r="AA1005" s="46">
        <f t="shared" si="238"/>
        <v>-1.9210719669761889E-2</v>
      </c>
      <c r="AB1005" s="41">
        <f t="shared" si="225"/>
        <v>980789.28033023817</v>
      </c>
      <c r="AC1005" s="41">
        <f t="shared" si="226"/>
        <v>-19210.719669761835</v>
      </c>
      <c r="AD1005" s="98">
        <v>13853.15259137738</v>
      </c>
      <c r="AE1005">
        <f t="shared" si="239"/>
        <v>824938.8219788745</v>
      </c>
    </row>
    <row r="1006" spans="2:31">
      <c r="B1006" s="112">
        <v>44915</v>
      </c>
      <c r="C1006">
        <v>102.217659</v>
      </c>
      <c r="D1006">
        <v>116.965897</v>
      </c>
      <c r="E1006">
        <v>47.134754000000001</v>
      </c>
      <c r="F1006">
        <v>48.414627000000003</v>
      </c>
      <c r="G1006">
        <v>65.812659999999994</v>
      </c>
      <c r="H1006">
        <v>126.129364</v>
      </c>
      <c r="I1006">
        <v>200.32868999999999</v>
      </c>
      <c r="J1006">
        <v>90.460205000000002</v>
      </c>
      <c r="K1006">
        <v>510.48202500000002</v>
      </c>
      <c r="L1006">
        <v>131.39695699999999</v>
      </c>
      <c r="M1006">
        <v>426.78729199999998</v>
      </c>
      <c r="O1006" s="33">
        <v>1001</v>
      </c>
      <c r="P1006" s="36">
        <f t="shared" si="227"/>
        <v>1.4349274418062549E-2</v>
      </c>
      <c r="Q1006" s="36">
        <f t="shared" si="228"/>
        <v>2.2542719953270708E-2</v>
      </c>
      <c r="R1006" s="36">
        <f t="shared" si="229"/>
        <v>8.7155222278495689E-3</v>
      </c>
      <c r="S1006" s="36">
        <f t="shared" si="230"/>
        <v>3.5600903341117241E-3</v>
      </c>
      <c r="T1006" s="36">
        <f t="shared" si="231"/>
        <v>-7.402673440165717E-4</v>
      </c>
      <c r="U1006" s="36">
        <f t="shared" si="232"/>
        <v>4.8323584466780202E-3</v>
      </c>
      <c r="V1006" s="36">
        <f t="shared" si="233"/>
        <v>-4.4464262297162389E-3</v>
      </c>
      <c r="W1006" s="36">
        <f t="shared" si="234"/>
        <v>-2.7448634672044138E-3</v>
      </c>
      <c r="X1006" s="36">
        <f t="shared" si="235"/>
        <v>-6.4951470390834758E-3</v>
      </c>
      <c r="Y1006" s="36">
        <f t="shared" si="236"/>
        <v>-5.288221704533529E-4</v>
      </c>
      <c r="Z1006" s="36">
        <f t="shared" si="237"/>
        <v>6.197799633938854E-3</v>
      </c>
      <c r="AA1006" s="46">
        <f t="shared" si="238"/>
        <v>-3.7697432601953487E-3</v>
      </c>
      <c r="AB1006" s="41">
        <f t="shared" si="225"/>
        <v>996230.25673980464</v>
      </c>
      <c r="AC1006" s="41">
        <f t="shared" si="226"/>
        <v>-3769.7432601953624</v>
      </c>
      <c r="AD1006" s="98">
        <v>13926.956564333872</v>
      </c>
      <c r="AE1006">
        <f t="shared" si="239"/>
        <v>821169.07871867914</v>
      </c>
    </row>
    <row r="1007" spans="2:31">
      <c r="B1007" s="112">
        <v>44916</v>
      </c>
      <c r="C1007">
        <v>103.530235</v>
      </c>
      <c r="D1007">
        <v>119.633072</v>
      </c>
      <c r="E1007">
        <v>47.504500999999998</v>
      </c>
      <c r="F1007">
        <v>48.854328000000002</v>
      </c>
      <c r="G1007">
        <v>66.602294999999998</v>
      </c>
      <c r="H1007">
        <v>127.548058</v>
      </c>
      <c r="I1007">
        <v>202.16217</v>
      </c>
      <c r="J1007">
        <v>91.540870999999996</v>
      </c>
      <c r="K1007">
        <v>517.67480499999999</v>
      </c>
      <c r="L1007">
        <v>134.525452</v>
      </c>
      <c r="M1007">
        <v>432.94366500000001</v>
      </c>
      <c r="O1007" s="33">
        <v>1002</v>
      </c>
      <c r="P1007" s="36">
        <f t="shared" si="227"/>
        <v>1.2759244155841129E-2</v>
      </c>
      <c r="Q1007" s="36">
        <f t="shared" si="228"/>
        <v>2.2546911353447868E-2</v>
      </c>
      <c r="R1007" s="36">
        <f t="shared" si="229"/>
        <v>7.8138586632523609E-3</v>
      </c>
      <c r="S1007" s="36">
        <f t="shared" si="230"/>
        <v>9.0409935025326325E-3</v>
      </c>
      <c r="T1007" s="36">
        <f t="shared" si="231"/>
        <v>1.1926815371752561E-2</v>
      </c>
      <c r="U1007" s="36">
        <f t="shared" si="232"/>
        <v>1.1185140400275091E-2</v>
      </c>
      <c r="V1007" s="36">
        <f t="shared" si="233"/>
        <v>9.1107295324738945E-3</v>
      </c>
      <c r="W1007" s="36">
        <f t="shared" si="234"/>
        <v>1.187551990423142E-2</v>
      </c>
      <c r="X1007" s="36">
        <f t="shared" si="235"/>
        <v>1.3991829134855884E-2</v>
      </c>
      <c r="Y1007" s="36">
        <f t="shared" si="236"/>
        <v>2.3530467853033497E-2</v>
      </c>
      <c r="Z1007" s="36">
        <f t="shared" si="237"/>
        <v>1.4321871698121309E-2</v>
      </c>
      <c r="AA1007" s="46">
        <f t="shared" si="238"/>
        <v>9.401933960669925E-3</v>
      </c>
      <c r="AB1007" s="41">
        <f t="shared" si="225"/>
        <v>1009401.9339606699</v>
      </c>
      <c r="AC1007" s="41">
        <f t="shared" si="226"/>
        <v>9401.9339606699068</v>
      </c>
      <c r="AD1007" s="98">
        <v>14025.082572064712</v>
      </c>
      <c r="AE1007">
        <f t="shared" si="239"/>
        <v>830571.01267934905</v>
      </c>
    </row>
    <row r="1008" spans="2:31">
      <c r="B1008" s="112">
        <v>44917</v>
      </c>
      <c r="C1008">
        <v>101.44162</v>
      </c>
      <c r="D1008">
        <v>116.99586499999999</v>
      </c>
      <c r="E1008">
        <v>46.948242</v>
      </c>
      <c r="F1008">
        <v>48.615360000000003</v>
      </c>
      <c r="G1008">
        <v>65.851653999999996</v>
      </c>
      <c r="H1008">
        <v>126.100403</v>
      </c>
      <c r="I1008">
        <v>202.16217</v>
      </c>
      <c r="J1008">
        <v>91.005324999999999</v>
      </c>
      <c r="K1008">
        <v>517.23327600000005</v>
      </c>
      <c r="L1008">
        <v>131.32740799999999</v>
      </c>
      <c r="M1008">
        <v>427.27743500000003</v>
      </c>
      <c r="O1008" s="33">
        <v>1003</v>
      </c>
      <c r="P1008" s="36">
        <f t="shared" si="227"/>
        <v>-2.0380235055970353E-2</v>
      </c>
      <c r="Q1008" s="36">
        <f t="shared" si="228"/>
        <v>-2.2290732737696991E-2</v>
      </c>
      <c r="R1008" s="36">
        <f t="shared" si="229"/>
        <v>-1.1778703582318978E-2</v>
      </c>
      <c r="S1008" s="36">
        <f t="shared" si="230"/>
        <v>-4.9034419563732529E-3</v>
      </c>
      <c r="T1008" s="36">
        <f t="shared" si="231"/>
        <v>-1.1334490846519626E-2</v>
      </c>
      <c r="U1008" s="36">
        <f t="shared" si="232"/>
        <v>-1.1414780228053856E-2</v>
      </c>
      <c r="V1008" s="36">
        <f t="shared" si="233"/>
        <v>0</v>
      </c>
      <c r="W1008" s="36">
        <f t="shared" si="234"/>
        <v>-5.8675288580201414E-3</v>
      </c>
      <c r="X1008" s="36">
        <f t="shared" si="235"/>
        <v>-8.5327196665058245E-4</v>
      </c>
      <c r="Y1008" s="36">
        <f t="shared" si="236"/>
        <v>-2.4059912479340573E-2</v>
      </c>
      <c r="Z1008" s="36">
        <f t="shared" si="237"/>
        <v>-1.3174082687955706E-2</v>
      </c>
      <c r="AA1008" s="46">
        <f t="shared" si="238"/>
        <v>-7.172811547610243E-3</v>
      </c>
      <c r="AB1008" s="41">
        <f t="shared" si="225"/>
        <v>992827.18845238979</v>
      </c>
      <c r="AC1008" s="41">
        <f t="shared" si="226"/>
        <v>-7172.8115476102103</v>
      </c>
      <c r="AD1008" s="98">
        <v>14049.56726005231</v>
      </c>
      <c r="AE1008">
        <f t="shared" si="239"/>
        <v>823398.20113173884</v>
      </c>
    </row>
    <row r="1009" spans="2:31">
      <c r="B1009" s="112">
        <v>44918</v>
      </c>
      <c r="C1009">
        <v>104.124252</v>
      </c>
      <c r="D1009">
        <v>117.914894</v>
      </c>
      <c r="E1009">
        <v>47.043132999999997</v>
      </c>
      <c r="F1009">
        <v>48.816090000000003</v>
      </c>
      <c r="G1009">
        <v>67.001991000000004</v>
      </c>
      <c r="H1009">
        <v>126.698761</v>
      </c>
      <c r="I1009">
        <v>203.938019</v>
      </c>
      <c r="J1009">
        <v>91.665192000000005</v>
      </c>
      <c r="K1009">
        <v>521.37432899999999</v>
      </c>
      <c r="L1009">
        <v>130.95996099999999</v>
      </c>
      <c r="M1009">
        <v>428.32638500000002</v>
      </c>
      <c r="O1009" s="33">
        <v>1004</v>
      </c>
      <c r="P1009" s="36">
        <f t="shared" si="227"/>
        <v>2.6101456194792611E-2</v>
      </c>
      <c r="Q1009" s="36">
        <f t="shared" si="228"/>
        <v>7.8245346679148373E-3</v>
      </c>
      <c r="R1009" s="36">
        <f t="shared" si="229"/>
        <v>2.0191433998861018E-3</v>
      </c>
      <c r="S1009" s="36">
        <f t="shared" si="230"/>
        <v>4.1204412743529369E-3</v>
      </c>
      <c r="T1009" s="36">
        <f t="shared" si="231"/>
        <v>1.7317789801782876E-2</v>
      </c>
      <c r="U1009" s="36">
        <f t="shared" si="232"/>
        <v>4.7338694316980592E-3</v>
      </c>
      <c r="V1009" s="36">
        <f t="shared" si="233"/>
        <v>8.745922153283665E-3</v>
      </c>
      <c r="W1009" s="36">
        <f t="shared" si="234"/>
        <v>7.224700307989035E-3</v>
      </c>
      <c r="X1009" s="36">
        <f t="shared" si="235"/>
        <v>7.9742819595881743E-3</v>
      </c>
      <c r="Y1009" s="36">
        <f t="shared" si="236"/>
        <v>-2.801867598783923E-3</v>
      </c>
      <c r="Z1009" s="36">
        <f t="shared" si="237"/>
        <v>2.4519538155653399E-3</v>
      </c>
      <c r="AA1009" s="46">
        <f t="shared" si="238"/>
        <v>2.6828365072882446E-2</v>
      </c>
      <c r="AB1009" s="41">
        <f t="shared" si="225"/>
        <v>1026828.3650728825</v>
      </c>
      <c r="AC1009" s="41">
        <f t="shared" si="226"/>
        <v>26828.365072882501</v>
      </c>
      <c r="AD1009" s="98">
        <v>14146.924450003775</v>
      </c>
      <c r="AE1009">
        <f t="shared" si="239"/>
        <v>850226.56620462134</v>
      </c>
    </row>
    <row r="1010" spans="2:31">
      <c r="B1010" s="112">
        <v>44922</v>
      </c>
      <c r="C1010">
        <v>105.570953</v>
      </c>
      <c r="D1010">
        <v>116.756119</v>
      </c>
      <c r="E1010">
        <v>47.056224999999998</v>
      </c>
      <c r="F1010">
        <v>48.854328000000002</v>
      </c>
      <c r="G1010">
        <v>67.050719999999998</v>
      </c>
      <c r="H1010">
        <v>127.142731</v>
      </c>
      <c r="I1010">
        <v>203.94769299999999</v>
      </c>
      <c r="J1010">
        <v>92.334632999999997</v>
      </c>
      <c r="K1010">
        <v>522.04156499999999</v>
      </c>
      <c r="L1010">
        <v>129.14244099999999</v>
      </c>
      <c r="M1010">
        <v>427.56176799999997</v>
      </c>
      <c r="O1010" s="33">
        <v>1005</v>
      </c>
      <c r="P1010" s="36">
        <f t="shared" si="227"/>
        <v>1.3798350358877488E-2</v>
      </c>
      <c r="Q1010" s="36">
        <f t="shared" si="228"/>
        <v>-9.8758206502953232E-3</v>
      </c>
      <c r="R1010" s="36">
        <f t="shared" si="229"/>
        <v>2.7825907344604525E-4</v>
      </c>
      <c r="S1010" s="36">
        <f t="shared" si="230"/>
        <v>7.8300068202041926E-4</v>
      </c>
      <c r="T1010" s="36">
        <f t="shared" si="231"/>
        <v>7.2701255771393761E-4</v>
      </c>
      <c r="U1010" s="36">
        <f t="shared" si="232"/>
        <v>3.4980132617947923E-3</v>
      </c>
      <c r="V1010" s="36">
        <f t="shared" si="233"/>
        <v>4.7434855976618931E-5</v>
      </c>
      <c r="W1010" s="36">
        <f t="shared" si="234"/>
        <v>7.2765716361069231E-3</v>
      </c>
      <c r="X1010" s="36">
        <f t="shared" si="235"/>
        <v>1.2789456146620106E-3</v>
      </c>
      <c r="Y1010" s="36">
        <f t="shared" si="236"/>
        <v>-1.3975646275441183E-2</v>
      </c>
      <c r="Z1010" s="36">
        <f t="shared" si="237"/>
        <v>-1.7867222504063742E-3</v>
      </c>
      <c r="AA1010" s="46">
        <f t="shared" si="238"/>
        <v>7.221396346875358E-3</v>
      </c>
      <c r="AB1010" s="41">
        <f t="shared" si="225"/>
        <v>1007221.3963468753</v>
      </c>
      <c r="AC1010" s="41">
        <f t="shared" si="226"/>
        <v>7221.39634687535</v>
      </c>
      <c r="AD1010" s="98">
        <v>14151.483695561648</v>
      </c>
      <c r="AE1010">
        <f t="shared" si="239"/>
        <v>857447.96255149669</v>
      </c>
    </row>
    <row r="1011" spans="2:31">
      <c r="B1011" s="112">
        <v>44923</v>
      </c>
      <c r="C1011">
        <v>103.836815</v>
      </c>
      <c r="D1011">
        <v>115.49745900000001</v>
      </c>
      <c r="E1011">
        <v>46.231644000000003</v>
      </c>
      <c r="F1011">
        <v>48.223453999999997</v>
      </c>
      <c r="G1011">
        <v>66.095375000000004</v>
      </c>
      <c r="H1011">
        <v>127.837585</v>
      </c>
      <c r="I1011">
        <v>203.174057</v>
      </c>
      <c r="J1011">
        <v>91.779953000000006</v>
      </c>
      <c r="K1011">
        <v>518.56787099999997</v>
      </c>
      <c r="L1011">
        <v>125.179672</v>
      </c>
      <c r="M1011">
        <v>421.70929000000001</v>
      </c>
      <c r="O1011" s="33">
        <v>1006</v>
      </c>
      <c r="P1011" s="36">
        <f t="shared" si="227"/>
        <v>-1.6562686849215053E-2</v>
      </c>
      <c r="Q1011" s="36">
        <f t="shared" si="228"/>
        <v>-1.0838776590650041E-2</v>
      </c>
      <c r="R1011" s="36">
        <f t="shared" si="229"/>
        <v>-1.7678664645438956E-2</v>
      </c>
      <c r="S1011" s="36">
        <f t="shared" si="230"/>
        <v>-1.2997472095701458E-2</v>
      </c>
      <c r="T1011" s="36">
        <f t="shared" si="231"/>
        <v>-1.435057325823634E-2</v>
      </c>
      <c r="U1011" s="36">
        <f t="shared" si="232"/>
        <v>5.4502695029812354E-3</v>
      </c>
      <c r="V1011" s="36">
        <f t="shared" si="233"/>
        <v>-3.8005187941737412E-3</v>
      </c>
      <c r="W1011" s="36">
        <f t="shared" si="234"/>
        <v>-6.0253963600215982E-3</v>
      </c>
      <c r="X1011" s="36">
        <f t="shared" si="235"/>
        <v>-6.6762932999315074E-3</v>
      </c>
      <c r="Y1011" s="36">
        <f t="shared" si="236"/>
        <v>-3.1165907720289376E-2</v>
      </c>
      <c r="Z1011" s="36">
        <f t="shared" si="237"/>
        <v>-1.3782574100425396E-2</v>
      </c>
      <c r="AA1011" s="46">
        <f t="shared" si="238"/>
        <v>-6.2390618715060103E-4</v>
      </c>
      <c r="AB1011" s="41">
        <f t="shared" si="225"/>
        <v>999376.09381284937</v>
      </c>
      <c r="AC1011" s="41">
        <f t="shared" si="226"/>
        <v>-623.90618715062737</v>
      </c>
      <c r="AD1011" s="98">
        <v>14316.553044294124</v>
      </c>
      <c r="AE1011">
        <f t="shared" si="239"/>
        <v>856824.05636434606</v>
      </c>
    </row>
    <row r="1012" spans="2:31">
      <c r="B1012" s="112">
        <v>44924</v>
      </c>
      <c r="C1012">
        <v>104.622444</v>
      </c>
      <c r="D1012">
        <v>120.132538</v>
      </c>
      <c r="E1012">
        <v>46.513046000000003</v>
      </c>
      <c r="F1012">
        <v>48.366836999999997</v>
      </c>
      <c r="G1012">
        <v>66.855750999999998</v>
      </c>
      <c r="H1012">
        <v>128.57105999999999</v>
      </c>
      <c r="I1012">
        <v>208.62814299999999</v>
      </c>
      <c r="J1012">
        <v>92.277252000000004</v>
      </c>
      <c r="K1012">
        <v>519.97113000000002</v>
      </c>
      <c r="L1012">
        <v>128.725311</v>
      </c>
      <c r="M1012">
        <v>421.37506100000002</v>
      </c>
      <c r="O1012" s="33">
        <v>1007</v>
      </c>
      <c r="P1012" s="36">
        <f t="shared" si="227"/>
        <v>7.537518106295482E-3</v>
      </c>
      <c r="Q1012" s="36">
        <f t="shared" si="228"/>
        <v>3.9347086902559683E-2</v>
      </c>
      <c r="R1012" s="36">
        <f t="shared" si="229"/>
        <v>6.0683336920788755E-3</v>
      </c>
      <c r="S1012" s="36">
        <f t="shared" si="230"/>
        <v>2.9688927082467407E-3</v>
      </c>
      <c r="T1012" s="36">
        <f t="shared" si="231"/>
        <v>1.1438553602729528E-2</v>
      </c>
      <c r="U1012" s="36">
        <f t="shared" si="232"/>
        <v>5.7211565596919731E-3</v>
      </c>
      <c r="V1012" s="36">
        <f t="shared" si="233"/>
        <v>2.6490411867648844E-2</v>
      </c>
      <c r="W1012" s="36">
        <f t="shared" si="234"/>
        <v>5.4037570560533724E-3</v>
      </c>
      <c r="X1012" s="36">
        <f t="shared" si="235"/>
        <v>2.7023729539818143E-3</v>
      </c>
      <c r="Y1012" s="36">
        <f t="shared" si="236"/>
        <v>2.7930680666144788E-2</v>
      </c>
      <c r="Z1012" s="36">
        <f t="shared" si="237"/>
        <v>-7.9287207054159353E-4</v>
      </c>
      <c r="AA1012" s="46">
        <f t="shared" si="238"/>
        <v>3.4353606676108685E-2</v>
      </c>
      <c r="AB1012" s="41">
        <f t="shared" si="225"/>
        <v>1034353.6066761087</v>
      </c>
      <c r="AC1012" s="41">
        <f t="shared" si="226"/>
        <v>34353.606676108669</v>
      </c>
      <c r="AD1012" s="98">
        <v>14341.822853948222</v>
      </c>
      <c r="AE1012">
        <f t="shared" si="239"/>
        <v>891177.66304045473</v>
      </c>
    </row>
    <row r="1013" spans="2:31">
      <c r="B1013" s="112">
        <v>44925</v>
      </c>
      <c r="C1013">
        <v>105.676346</v>
      </c>
      <c r="D1013">
        <v>120.21244799999999</v>
      </c>
      <c r="E1013">
        <v>46.395256000000003</v>
      </c>
      <c r="F1013">
        <v>48.127861000000003</v>
      </c>
      <c r="G1013">
        <v>66.904494999999997</v>
      </c>
      <c r="H1013">
        <v>129.42036400000001</v>
      </c>
      <c r="I1013">
        <v>204.87605300000001</v>
      </c>
      <c r="J1013">
        <v>91.148773000000006</v>
      </c>
      <c r="K1013">
        <v>520.26544200000001</v>
      </c>
      <c r="L1013">
        <v>129.04310599999999</v>
      </c>
      <c r="M1013">
        <v>421.493042</v>
      </c>
      <c r="O1013" s="33">
        <v>1008</v>
      </c>
      <c r="P1013" s="36">
        <f t="shared" si="227"/>
        <v>1.0022985133882549E-2</v>
      </c>
      <c r="Q1013" s="36">
        <f t="shared" si="228"/>
        <v>6.6496084877339893E-4</v>
      </c>
      <c r="R1013" s="36">
        <f t="shared" si="229"/>
        <v>-2.5356197578466602E-3</v>
      </c>
      <c r="S1013" s="36">
        <f t="shared" si="230"/>
        <v>-4.9531527334422459E-3</v>
      </c>
      <c r="T1013" s="36">
        <f t="shared" si="231"/>
        <v>7.28826443062769E-4</v>
      </c>
      <c r="U1013" s="36">
        <f t="shared" si="232"/>
        <v>6.5839945752353786E-3</v>
      </c>
      <c r="V1013" s="36">
        <f t="shared" si="233"/>
        <v>-1.8148270406959974E-2</v>
      </c>
      <c r="W1013" s="36">
        <f t="shared" si="234"/>
        <v>-1.2304614221886154E-2</v>
      </c>
      <c r="X1013" s="36">
        <f t="shared" si="235"/>
        <v>5.6585591350084147E-4</v>
      </c>
      <c r="Y1013" s="36">
        <f t="shared" si="236"/>
        <v>2.4657416506768822E-3</v>
      </c>
      <c r="Z1013" s="36">
        <f t="shared" si="237"/>
        <v>2.7995127671953234E-4</v>
      </c>
      <c r="AA1013" s="46">
        <f t="shared" si="238"/>
        <v>-4.8377318363331621E-3</v>
      </c>
      <c r="AB1013" s="41">
        <f t="shared" si="225"/>
        <v>995162.26816366683</v>
      </c>
      <c r="AC1013" s="41">
        <f t="shared" si="226"/>
        <v>-4837.7318363331724</v>
      </c>
      <c r="AD1013" s="98">
        <v>14417.805736037088</v>
      </c>
      <c r="AE1013">
        <f t="shared" si="239"/>
        <v>886339.93120412156</v>
      </c>
    </row>
    <row r="1014" spans="2:31">
      <c r="B1014" s="112">
        <v>44929</v>
      </c>
      <c r="C1014">
        <v>102.04521200000001</v>
      </c>
      <c r="D1014">
        <v>124.607788</v>
      </c>
      <c r="E1014">
        <v>46.987507000000001</v>
      </c>
      <c r="F1014">
        <v>48.242573</v>
      </c>
      <c r="G1014">
        <v>67.128708000000003</v>
      </c>
      <c r="H1014">
        <v>130.40473900000001</v>
      </c>
      <c r="I1014">
        <v>207.593414</v>
      </c>
      <c r="J1014">
        <v>91.579123999999993</v>
      </c>
      <c r="K1014">
        <v>508.941284</v>
      </c>
      <c r="L1014">
        <v>124.21629299999999</v>
      </c>
      <c r="M1014">
        <v>417.098816</v>
      </c>
      <c r="O1014" s="33">
        <v>1009</v>
      </c>
      <c r="P1014" s="36">
        <f t="shared" si="227"/>
        <v>-3.4965113559777543E-2</v>
      </c>
      <c r="Q1014" s="36">
        <f t="shared" si="228"/>
        <v>3.5910530941721447E-2</v>
      </c>
      <c r="R1014" s="36">
        <f t="shared" si="229"/>
        <v>1.2684545240183554E-2</v>
      </c>
      <c r="S1014" s="36">
        <f t="shared" si="230"/>
        <v>2.380648284252408E-3</v>
      </c>
      <c r="T1014" s="36">
        <f t="shared" si="231"/>
        <v>3.3456368141852109E-3</v>
      </c>
      <c r="U1014" s="36">
        <f t="shared" si="232"/>
        <v>7.577248683279989E-3</v>
      </c>
      <c r="V1014" s="36">
        <f t="shared" si="233"/>
        <v>1.317624954824039E-2</v>
      </c>
      <c r="W1014" s="36">
        <f t="shared" si="234"/>
        <v>4.7103020693208281E-3</v>
      </c>
      <c r="X1014" s="36">
        <f t="shared" si="235"/>
        <v>-2.2006492419615421E-2</v>
      </c>
      <c r="Y1014" s="36">
        <f t="shared" si="236"/>
        <v>-3.8122159112626008E-2</v>
      </c>
      <c r="Z1014" s="36">
        <f t="shared" si="237"/>
        <v>-1.0480107044034508E-2</v>
      </c>
      <c r="AA1014" s="46">
        <f t="shared" si="238"/>
        <v>6.5756101605078665E-3</v>
      </c>
      <c r="AB1014" s="41">
        <f t="shared" si="225"/>
        <v>1006575.6101605078</v>
      </c>
      <c r="AC1014" s="41">
        <f t="shared" si="226"/>
        <v>6575.6101605078438</v>
      </c>
      <c r="AD1014" s="98">
        <v>14444.691175734974</v>
      </c>
      <c r="AE1014">
        <f t="shared" si="239"/>
        <v>892915.5413646294</v>
      </c>
    </row>
    <row r="1015" spans="2:31">
      <c r="B1015" s="112">
        <v>44930</v>
      </c>
      <c r="C1015">
        <v>102.342224</v>
      </c>
      <c r="D1015">
        <v>127.23500799999999</v>
      </c>
      <c r="E1015">
        <v>47.039856</v>
      </c>
      <c r="F1015">
        <v>48.567565999999999</v>
      </c>
      <c r="G1015">
        <v>68.756729000000007</v>
      </c>
      <c r="H1015">
        <v>131.620789</v>
      </c>
      <c r="I1015">
        <v>211.78066999999999</v>
      </c>
      <c r="J1015">
        <v>92.372887000000006</v>
      </c>
      <c r="K1015">
        <v>495.06570399999998</v>
      </c>
      <c r="L1015">
        <v>125.49749799999999</v>
      </c>
      <c r="M1015">
        <v>416.30255099999999</v>
      </c>
      <c r="O1015" s="33">
        <v>1010</v>
      </c>
      <c r="P1015" s="36">
        <f t="shared" si="227"/>
        <v>2.9063646463137016E-3</v>
      </c>
      <c r="Q1015" s="36">
        <f t="shared" si="228"/>
        <v>2.0864724752797166E-2</v>
      </c>
      <c r="R1015" s="36">
        <f t="shared" si="229"/>
        <v>1.1134844951194909E-3</v>
      </c>
      <c r="S1015" s="36">
        <f t="shared" si="230"/>
        <v>6.7140533875109203E-3</v>
      </c>
      <c r="T1015" s="36">
        <f t="shared" si="231"/>
        <v>2.3962816593930777E-2</v>
      </c>
      <c r="U1015" s="36">
        <f t="shared" si="232"/>
        <v>9.2819866829755328E-3</v>
      </c>
      <c r="V1015" s="36">
        <f t="shared" si="233"/>
        <v>1.9969737339339308E-2</v>
      </c>
      <c r="W1015" s="36">
        <f t="shared" si="234"/>
        <v>8.6301630765796018E-3</v>
      </c>
      <c r="X1015" s="36">
        <f t="shared" si="235"/>
        <v>-2.7642165183671699E-2</v>
      </c>
      <c r="Y1015" s="36">
        <f t="shared" si="236"/>
        <v>1.0261477647683731E-2</v>
      </c>
      <c r="Z1015" s="36">
        <f t="shared" si="237"/>
        <v>-1.9108805764520781E-3</v>
      </c>
      <c r="AA1015" s="46">
        <f t="shared" si="238"/>
        <v>3.3611862783171166E-2</v>
      </c>
      <c r="AB1015" s="41">
        <f t="shared" si="225"/>
        <v>1033611.8627831711</v>
      </c>
      <c r="AC1015" s="41">
        <f t="shared" si="226"/>
        <v>33611.86278317112</v>
      </c>
      <c r="AD1015" s="98">
        <v>14465.041470292956</v>
      </c>
      <c r="AE1015">
        <f t="shared" si="239"/>
        <v>926527.40414780052</v>
      </c>
    </row>
    <row r="1016" spans="2:31">
      <c r="B1016" s="112">
        <v>44931</v>
      </c>
      <c r="C1016">
        <v>104.63202699999999</v>
      </c>
      <c r="D1016">
        <v>126.805458</v>
      </c>
      <c r="E1016">
        <v>46.879528000000001</v>
      </c>
      <c r="F1016">
        <v>47.869788999999997</v>
      </c>
      <c r="G1016">
        <v>69.088188000000002</v>
      </c>
      <c r="H1016">
        <v>131.59162900000001</v>
      </c>
      <c r="I1016">
        <v>205.137146</v>
      </c>
      <c r="J1016">
        <v>91.129645999999994</v>
      </c>
      <c r="K1016">
        <v>480.79757699999999</v>
      </c>
      <c r="L1016">
        <v>124.16664900000001</v>
      </c>
      <c r="M1016">
        <v>407.70086700000002</v>
      </c>
      <c r="O1016" s="33">
        <v>1011</v>
      </c>
      <c r="P1016" s="36">
        <f t="shared" si="227"/>
        <v>2.2127355609957641E-2</v>
      </c>
      <c r="Q1016" s="36">
        <f t="shared" si="228"/>
        <v>-3.3817479249066478E-3</v>
      </c>
      <c r="R1016" s="36">
        <f t="shared" si="229"/>
        <v>-3.4141654025098291E-3</v>
      </c>
      <c r="S1016" s="36">
        <f t="shared" si="230"/>
        <v>-1.4471346239661721E-2</v>
      </c>
      <c r="T1016" s="36">
        <f t="shared" si="231"/>
        <v>4.8091673751631198E-3</v>
      </c>
      <c r="U1016" s="36">
        <f t="shared" si="232"/>
        <v>-2.2157009415333984E-4</v>
      </c>
      <c r="V1016" s="36">
        <f t="shared" si="233"/>
        <v>-3.1872403325254456E-2</v>
      </c>
      <c r="W1016" s="36">
        <f t="shared" si="234"/>
        <v>-1.3550330912513441E-2</v>
      </c>
      <c r="X1016" s="36">
        <f t="shared" si="235"/>
        <v>-2.9244145422839481E-2</v>
      </c>
      <c r="Y1016" s="36">
        <f t="shared" si="236"/>
        <v>-1.0661215248513411E-2</v>
      </c>
      <c r="Z1016" s="36">
        <f t="shared" si="237"/>
        <v>-2.0878545588015877E-2</v>
      </c>
      <c r="AA1016" s="46">
        <f t="shared" si="238"/>
        <v>7.2214813173091131E-3</v>
      </c>
      <c r="AB1016" s="41">
        <f t="shared" si="225"/>
        <v>1007221.4813173091</v>
      </c>
      <c r="AC1016" s="41">
        <f t="shared" si="226"/>
        <v>7221.4813173090806</v>
      </c>
      <c r="AD1016" s="98">
        <v>14498.242728764773</v>
      </c>
      <c r="AE1016">
        <f t="shared" si="239"/>
        <v>933748.8854651096</v>
      </c>
    </row>
    <row r="1017" spans="2:31">
      <c r="B1017" s="112">
        <v>44932</v>
      </c>
      <c r="C1017">
        <v>105.896698</v>
      </c>
      <c r="D1017">
        <v>129.88220200000001</v>
      </c>
      <c r="E1017">
        <v>48.028038000000002</v>
      </c>
      <c r="F1017">
        <v>48.558010000000003</v>
      </c>
      <c r="G1017">
        <v>70.647948999999997</v>
      </c>
      <c r="H1017">
        <v>134.109711</v>
      </c>
      <c r="I1017">
        <v>211.29716500000001</v>
      </c>
      <c r="J1017">
        <v>93.558753999999993</v>
      </c>
      <c r="K1017">
        <v>480.83685300000002</v>
      </c>
      <c r="L1017">
        <v>128.735229</v>
      </c>
      <c r="M1017">
        <v>419.24188199999998</v>
      </c>
      <c r="O1017" s="33">
        <v>1012</v>
      </c>
      <c r="P1017" s="36">
        <f t="shared" si="227"/>
        <v>1.2014381528344904E-2</v>
      </c>
      <c r="Q1017" s="36">
        <f t="shared" si="228"/>
        <v>2.3973815961623582E-2</v>
      </c>
      <c r="R1017" s="36">
        <f t="shared" si="229"/>
        <v>2.4203888414602696E-2</v>
      </c>
      <c r="S1017" s="36">
        <f t="shared" si="230"/>
        <v>1.4274570057231055E-2</v>
      </c>
      <c r="T1017" s="36">
        <f t="shared" si="231"/>
        <v>2.2325302781538048E-2</v>
      </c>
      <c r="U1017" s="36">
        <f t="shared" si="232"/>
        <v>1.895479632753622E-2</v>
      </c>
      <c r="V1017" s="36">
        <f t="shared" si="233"/>
        <v>2.9586747256815898E-2</v>
      </c>
      <c r="W1017" s="36">
        <f t="shared" si="234"/>
        <v>2.6306450030206461E-2</v>
      </c>
      <c r="X1017" s="36">
        <f t="shared" si="235"/>
        <v>8.1685927201784618E-5</v>
      </c>
      <c r="Y1017" s="36">
        <f t="shared" si="236"/>
        <v>3.6133199879082686E-2</v>
      </c>
      <c r="Z1017" s="36">
        <f t="shared" si="237"/>
        <v>2.7914300980774197E-2</v>
      </c>
      <c r="AA1017" s="46">
        <f t="shared" si="238"/>
        <v>2.1725403045782125E-2</v>
      </c>
      <c r="AB1017" s="41">
        <f t="shared" si="225"/>
        <v>1021725.4030457821</v>
      </c>
      <c r="AC1017" s="41">
        <f t="shared" si="226"/>
        <v>21725.403045782121</v>
      </c>
      <c r="AD1017" s="98">
        <v>14506.690887802746</v>
      </c>
      <c r="AE1017">
        <f t="shared" si="239"/>
        <v>955474.28851089173</v>
      </c>
    </row>
    <row r="1018" spans="2:31">
      <c r="B1018" s="112">
        <v>44935</v>
      </c>
      <c r="C1018">
        <v>103.923042</v>
      </c>
      <c r="D1018">
        <v>129.33277899999999</v>
      </c>
      <c r="E1018">
        <v>47.429237000000001</v>
      </c>
      <c r="F1018">
        <v>48.701393000000003</v>
      </c>
      <c r="G1018">
        <v>71.632568000000006</v>
      </c>
      <c r="H1018">
        <v>133.555542</v>
      </c>
      <c r="I1018">
        <v>212.070786</v>
      </c>
      <c r="J1018">
        <v>93.453552000000002</v>
      </c>
      <c r="K1018">
        <v>480.895691</v>
      </c>
      <c r="L1018">
        <v>129.261627</v>
      </c>
      <c r="M1018">
        <v>420.942566</v>
      </c>
      <c r="O1018" s="33">
        <v>1013</v>
      </c>
      <c r="P1018" s="36">
        <f t="shared" si="227"/>
        <v>-1.8813427311180887E-2</v>
      </c>
      <c r="Q1018" s="36">
        <f t="shared" si="228"/>
        <v>-4.2391363389093547E-3</v>
      </c>
      <c r="R1018" s="36">
        <f t="shared" si="229"/>
        <v>-1.2546112478047071E-2</v>
      </c>
      <c r="S1018" s="36">
        <f t="shared" si="230"/>
        <v>2.9484676946770253E-3</v>
      </c>
      <c r="T1018" s="36">
        <f t="shared" si="231"/>
        <v>1.384075260675278E-2</v>
      </c>
      <c r="U1018" s="36">
        <f t="shared" si="232"/>
        <v>-4.140767511671437E-3</v>
      </c>
      <c r="V1018" s="36">
        <f t="shared" si="233"/>
        <v>3.6546075782201205E-3</v>
      </c>
      <c r="W1018" s="36">
        <f t="shared" si="234"/>
        <v>-1.1250811601361788E-3</v>
      </c>
      <c r="X1018" s="36">
        <f t="shared" si="235"/>
        <v>1.2235834263993456E-4</v>
      </c>
      <c r="Y1018" s="36">
        <f t="shared" si="236"/>
        <v>4.0806600407206801E-3</v>
      </c>
      <c r="Z1018" s="36">
        <f t="shared" si="237"/>
        <v>4.0483642057236001E-3</v>
      </c>
      <c r="AA1018" s="46">
        <f t="shared" si="238"/>
        <v>-5.0355656221605111E-4</v>
      </c>
      <c r="AB1018" s="41">
        <f t="shared" si="225"/>
        <v>999496.44343778398</v>
      </c>
      <c r="AC1018" s="41">
        <f t="shared" si="226"/>
        <v>-503.55656221602112</v>
      </c>
      <c r="AD1018" s="98">
        <v>14534.447422973462</v>
      </c>
      <c r="AE1018">
        <f t="shared" si="239"/>
        <v>954970.7319486757</v>
      </c>
    </row>
    <row r="1019" spans="2:31">
      <c r="B1019" s="112">
        <v>44936</v>
      </c>
      <c r="C1019">
        <v>105.475143</v>
      </c>
      <c r="D1019">
        <v>132.84904499999999</v>
      </c>
      <c r="E1019">
        <v>47.399791999999998</v>
      </c>
      <c r="F1019">
        <v>48.758738999999998</v>
      </c>
      <c r="G1019">
        <v>72.061492999999999</v>
      </c>
      <c r="H1019">
        <v>134.751373</v>
      </c>
      <c r="I1019">
        <v>214.63343800000001</v>
      </c>
      <c r="J1019">
        <v>93.807404000000005</v>
      </c>
      <c r="K1019">
        <v>476.911652</v>
      </c>
      <c r="L1019">
        <v>129.83766199999999</v>
      </c>
      <c r="M1019">
        <v>430.01608299999998</v>
      </c>
      <c r="O1019" s="33">
        <v>1014</v>
      </c>
      <c r="P1019" s="36">
        <f t="shared" si="227"/>
        <v>1.4824669329759859E-2</v>
      </c>
      <c r="Q1019" s="36">
        <f t="shared" si="228"/>
        <v>2.6824718757955821E-2</v>
      </c>
      <c r="R1019" s="36">
        <f t="shared" si="229"/>
        <v>-6.2101238949321513E-4</v>
      </c>
      <c r="S1019" s="36">
        <f t="shared" si="230"/>
        <v>1.1768095413231983E-3</v>
      </c>
      <c r="T1019" s="36">
        <f t="shared" si="231"/>
        <v>5.9699930665290321E-3</v>
      </c>
      <c r="U1019" s="36">
        <f t="shared" si="232"/>
        <v>8.9139627151045564E-3</v>
      </c>
      <c r="V1019" s="36">
        <f t="shared" si="233"/>
        <v>1.2011518361783925E-2</v>
      </c>
      <c r="W1019" s="36">
        <f t="shared" si="234"/>
        <v>3.7792439889388378E-3</v>
      </c>
      <c r="X1019" s="36">
        <f t="shared" si="235"/>
        <v>-8.3191301598322994E-3</v>
      </c>
      <c r="Y1019" s="36">
        <f t="shared" si="236"/>
        <v>4.4464494772208252E-3</v>
      </c>
      <c r="Z1019" s="36">
        <f t="shared" si="237"/>
        <v>2.1326208740645843E-2</v>
      </c>
      <c r="AA1019" s="46">
        <f t="shared" si="238"/>
        <v>5.7471221379619339E-3</v>
      </c>
      <c r="AB1019" s="41">
        <f t="shared" si="225"/>
        <v>1005747.1221379619</v>
      </c>
      <c r="AC1019" s="41">
        <f t="shared" si="226"/>
        <v>5747.1221379619092</v>
      </c>
      <c r="AD1019" s="98">
        <v>14655.263462319621</v>
      </c>
      <c r="AE1019">
        <f t="shared" si="239"/>
        <v>960717.85408663761</v>
      </c>
    </row>
    <row r="1020" spans="2:31">
      <c r="B1020" s="112">
        <v>44937</v>
      </c>
      <c r="C1020">
        <v>106.701492</v>
      </c>
      <c r="D1020">
        <v>132.749146</v>
      </c>
      <c r="E1020">
        <v>47.815345999999998</v>
      </c>
      <c r="F1020">
        <v>48.720509</v>
      </c>
      <c r="G1020">
        <v>73.016861000000006</v>
      </c>
      <c r="H1020">
        <v>135.75277700000001</v>
      </c>
      <c r="I1020">
        <v>220.600021</v>
      </c>
      <c r="J1020">
        <v>94.304694999999995</v>
      </c>
      <c r="K1020">
        <v>484.17327899999998</v>
      </c>
      <c r="L1020">
        <v>132.57882699999999</v>
      </c>
      <c r="M1020">
        <v>426.13305700000001</v>
      </c>
      <c r="O1020" s="33">
        <v>1015</v>
      </c>
      <c r="P1020" s="36">
        <f t="shared" si="227"/>
        <v>1.1559827559223338E-2</v>
      </c>
      <c r="Q1020" s="36">
        <f t="shared" si="228"/>
        <v>-7.5225666511401408E-4</v>
      </c>
      <c r="R1020" s="36">
        <f t="shared" si="229"/>
        <v>8.7287934925186321E-3</v>
      </c>
      <c r="S1020" s="36">
        <f t="shared" si="230"/>
        <v>-7.8437211497667833E-4</v>
      </c>
      <c r="T1020" s="36">
        <f t="shared" si="231"/>
        <v>1.3170563130344471E-2</v>
      </c>
      <c r="U1020" s="36">
        <f t="shared" si="232"/>
        <v>7.4040163501954909E-3</v>
      </c>
      <c r="V1020" s="36">
        <f t="shared" si="233"/>
        <v>2.7419568485048843E-2</v>
      </c>
      <c r="W1020" s="36">
        <f t="shared" si="234"/>
        <v>5.2871895119759151E-3</v>
      </c>
      <c r="X1020" s="36">
        <f t="shared" si="235"/>
        <v>1.5111599306717696E-2</v>
      </c>
      <c r="Y1020" s="36">
        <f t="shared" si="236"/>
        <v>2.0892473019157851E-2</v>
      </c>
      <c r="Z1020" s="36">
        <f t="shared" si="237"/>
        <v>-9.0709724368831495E-3</v>
      </c>
      <c r="AA1020" s="46">
        <f t="shared" si="238"/>
        <v>4.7888484705514087E-2</v>
      </c>
      <c r="AB1020" s="41">
        <f t="shared" si="225"/>
        <v>1047888.484705514</v>
      </c>
      <c r="AC1020" s="41">
        <f t="shared" si="226"/>
        <v>47888.484705514042</v>
      </c>
      <c r="AD1020" s="98">
        <v>14679.89837887988</v>
      </c>
      <c r="AE1020">
        <f t="shared" si="239"/>
        <v>1008606.3387921517</v>
      </c>
    </row>
    <row r="1021" spans="2:31">
      <c r="B1021" s="112">
        <v>44938</v>
      </c>
      <c r="C1021">
        <v>108.473946</v>
      </c>
      <c r="D1021">
        <v>136.56510900000001</v>
      </c>
      <c r="E1021">
        <v>47.383429999999997</v>
      </c>
      <c r="F1021">
        <v>48.959473000000003</v>
      </c>
      <c r="G1021">
        <v>72.870621</v>
      </c>
      <c r="H1021">
        <v>135.61665300000001</v>
      </c>
      <c r="I1021">
        <v>224.555206</v>
      </c>
      <c r="J1021">
        <v>93.271843000000004</v>
      </c>
      <c r="K1021">
        <v>486.400848</v>
      </c>
      <c r="L1021">
        <v>132.49937399999999</v>
      </c>
      <c r="M1021">
        <v>428.69879200000003</v>
      </c>
      <c r="O1021" s="33">
        <v>1016</v>
      </c>
      <c r="P1021" s="36">
        <f t="shared" si="227"/>
        <v>1.6474873772447472E-2</v>
      </c>
      <c r="Q1021" s="36">
        <f t="shared" si="228"/>
        <v>2.8340262956560804E-2</v>
      </c>
      <c r="R1021" s="36">
        <f t="shared" si="229"/>
        <v>-9.0740444729616732E-3</v>
      </c>
      <c r="S1021" s="36">
        <f t="shared" si="230"/>
        <v>4.8928034553395276E-3</v>
      </c>
      <c r="T1021" s="36">
        <f t="shared" si="231"/>
        <v>-2.0048334096624846E-3</v>
      </c>
      <c r="U1021" s="36">
        <f t="shared" si="232"/>
        <v>-1.0032376264137817E-3</v>
      </c>
      <c r="V1021" s="36">
        <f t="shared" si="233"/>
        <v>1.7770381396748237E-2</v>
      </c>
      <c r="W1021" s="36">
        <f t="shared" si="234"/>
        <v>-1.1012703930375957E-2</v>
      </c>
      <c r="X1021" s="36">
        <f t="shared" si="235"/>
        <v>4.590216963934397E-3</v>
      </c>
      <c r="Y1021" s="36">
        <f t="shared" si="236"/>
        <v>-5.9946839898286143E-4</v>
      </c>
      <c r="Z1021" s="36">
        <f t="shared" si="237"/>
        <v>6.0029179017843009E-3</v>
      </c>
      <c r="AA1021" s="46">
        <f t="shared" si="238"/>
        <v>1.4049567260052319E-2</v>
      </c>
      <c r="AB1021" s="41">
        <f t="shared" si="225"/>
        <v>1014049.5672600523</v>
      </c>
      <c r="AC1021" s="41">
        <f t="shared" si="226"/>
        <v>14049.56726005231</v>
      </c>
      <c r="AD1021" s="98">
        <v>14728.935747776181</v>
      </c>
      <c r="AE1021">
        <f t="shared" si="239"/>
        <v>1022655.906052204</v>
      </c>
    </row>
    <row r="1022" spans="2:31">
      <c r="B1022" s="112">
        <v>44939</v>
      </c>
      <c r="C1022">
        <v>108.406876</v>
      </c>
      <c r="D1022">
        <v>136.83480800000001</v>
      </c>
      <c r="E1022">
        <v>47.540497000000002</v>
      </c>
      <c r="F1022">
        <v>49.169761999999999</v>
      </c>
      <c r="G1022">
        <v>73.309310999999994</v>
      </c>
      <c r="H1022">
        <v>139.03890999999999</v>
      </c>
      <c r="I1022">
        <v>225.135437</v>
      </c>
      <c r="J1022">
        <v>92.277252000000004</v>
      </c>
      <c r="K1022">
        <v>480.41488600000002</v>
      </c>
      <c r="L1022">
        <v>133.840149</v>
      </c>
      <c r="M1022">
        <v>432.17880200000002</v>
      </c>
      <c r="O1022" s="33">
        <v>1017</v>
      </c>
      <c r="P1022" s="36">
        <f t="shared" si="227"/>
        <v>-6.1849638450801078E-4</v>
      </c>
      <c r="Q1022" s="36">
        <f t="shared" si="228"/>
        <v>1.9729273544900269E-3</v>
      </c>
      <c r="R1022" s="36">
        <f t="shared" si="229"/>
        <v>3.3093267063240379E-3</v>
      </c>
      <c r="S1022" s="36">
        <f t="shared" si="230"/>
        <v>4.2859668050759057E-3</v>
      </c>
      <c r="T1022" s="36">
        <f t="shared" si="231"/>
        <v>6.0020730749662946E-3</v>
      </c>
      <c r="U1022" s="36">
        <f t="shared" si="232"/>
        <v>2.4921644315386623E-2</v>
      </c>
      <c r="V1022" s="36">
        <f t="shared" si="233"/>
        <v>2.5805799210226956E-3</v>
      </c>
      <c r="W1022" s="36">
        <f t="shared" si="234"/>
        <v>-1.0720618452109778E-2</v>
      </c>
      <c r="X1022" s="36">
        <f t="shared" si="235"/>
        <v>-1.2382997667970229E-2</v>
      </c>
      <c r="Y1022" s="36">
        <f t="shared" si="236"/>
        <v>1.0068249060710075E-2</v>
      </c>
      <c r="Z1022" s="36">
        <f t="shared" si="237"/>
        <v>8.0848403536924358E-3</v>
      </c>
      <c r="AA1022" s="46">
        <f t="shared" si="238"/>
        <v>8.1683487798188369E-3</v>
      </c>
      <c r="AB1022" s="41">
        <f t="shared" si="225"/>
        <v>1008168.3487798189</v>
      </c>
      <c r="AC1022" s="41">
        <f t="shared" si="226"/>
        <v>8168.348779818858</v>
      </c>
      <c r="AD1022" s="98">
        <v>14793.39619301795</v>
      </c>
      <c r="AE1022">
        <f t="shared" si="239"/>
        <v>1030824.2548320228</v>
      </c>
    </row>
    <row r="1023" spans="2:31">
      <c r="B1023" s="112">
        <v>44943</v>
      </c>
      <c r="C1023">
        <v>108.196091</v>
      </c>
      <c r="D1023">
        <v>135.21653699999999</v>
      </c>
      <c r="E1023">
        <v>47.252544</v>
      </c>
      <c r="F1023">
        <v>48.835208999999999</v>
      </c>
      <c r="G1023">
        <v>72.461196999999999</v>
      </c>
      <c r="H1023">
        <v>136.890289</v>
      </c>
      <c r="I1023">
        <v>223.43344099999999</v>
      </c>
      <c r="J1023">
        <v>91.320908000000003</v>
      </c>
      <c r="K1023">
        <v>476.00882000000001</v>
      </c>
      <c r="L1023">
        <v>135.0121</v>
      </c>
      <c r="M1023">
        <v>430.77307100000002</v>
      </c>
      <c r="O1023" s="33">
        <v>1018</v>
      </c>
      <c r="P1023" s="36">
        <f t="shared" si="227"/>
        <v>-1.946280509979668E-3</v>
      </c>
      <c r="Q1023" s="36">
        <f t="shared" si="228"/>
        <v>-1.1896946049656541E-2</v>
      </c>
      <c r="R1023" s="36">
        <f t="shared" si="229"/>
        <v>-6.075422471425603E-3</v>
      </c>
      <c r="S1023" s="36">
        <f t="shared" si="230"/>
        <v>-6.8272924546285488E-3</v>
      </c>
      <c r="T1023" s="36">
        <f t="shared" si="231"/>
        <v>-1.1636421956871453E-2</v>
      </c>
      <c r="U1023" s="36">
        <f t="shared" si="232"/>
        <v>-1.5574027226342348E-2</v>
      </c>
      <c r="V1023" s="36">
        <f t="shared" si="233"/>
        <v>-7.5885967626175789E-3</v>
      </c>
      <c r="W1023" s="36">
        <f t="shared" si="234"/>
        <v>-1.0417889258928031E-2</v>
      </c>
      <c r="X1023" s="36">
        <f t="shared" si="235"/>
        <v>-9.2136929320025263E-3</v>
      </c>
      <c r="Y1023" s="36">
        <f t="shared" si="236"/>
        <v>8.7182341040395062E-3</v>
      </c>
      <c r="Z1023" s="36">
        <f t="shared" si="237"/>
        <v>-3.2579620889379105E-3</v>
      </c>
      <c r="AA1023" s="46">
        <f t="shared" si="238"/>
        <v>-1.4245201305904048E-2</v>
      </c>
      <c r="AB1023" s="41">
        <f t="shared" si="225"/>
        <v>985754.79869409592</v>
      </c>
      <c r="AC1023" s="41">
        <f t="shared" si="226"/>
        <v>-14245.201305904076</v>
      </c>
      <c r="AD1023" s="98">
        <v>14839.005974758184</v>
      </c>
      <c r="AE1023">
        <f t="shared" si="239"/>
        <v>1016579.0535261187</v>
      </c>
    </row>
    <row r="1024" spans="2:31">
      <c r="B1024" s="112">
        <v>44944</v>
      </c>
      <c r="C1024">
        <v>105.973343</v>
      </c>
      <c r="D1024">
        <v>132.87901299999999</v>
      </c>
      <c r="E1024">
        <v>46.084400000000002</v>
      </c>
      <c r="F1024">
        <v>48.175663</v>
      </c>
      <c r="G1024">
        <v>71.340102999999999</v>
      </c>
      <c r="H1024">
        <v>132.77775600000001</v>
      </c>
      <c r="I1024">
        <v>217.76663199999999</v>
      </c>
      <c r="J1024">
        <v>89.264778000000007</v>
      </c>
      <c r="K1024">
        <v>467.33416699999998</v>
      </c>
      <c r="L1024">
        <v>134.287094</v>
      </c>
      <c r="M1024">
        <v>418.76998900000001</v>
      </c>
      <c r="O1024" s="33">
        <v>1019</v>
      </c>
      <c r="P1024" s="36">
        <f t="shared" si="227"/>
        <v>-2.0757656864866778E-2</v>
      </c>
      <c r="Q1024" s="36">
        <f t="shared" si="228"/>
        <v>-1.7438433694651923E-2</v>
      </c>
      <c r="R1024" s="36">
        <f t="shared" si="229"/>
        <v>-2.5031995819965507E-2</v>
      </c>
      <c r="S1024" s="36">
        <f t="shared" si="230"/>
        <v>-1.3597572077110655E-2</v>
      </c>
      <c r="T1024" s="36">
        <f t="shared" si="231"/>
        <v>-1.5592581069495076E-2</v>
      </c>
      <c r="U1024" s="36">
        <f t="shared" si="232"/>
        <v>-3.0503071776712892E-2</v>
      </c>
      <c r="V1024" s="36">
        <f t="shared" si="233"/>
        <v>-2.5689572582687312E-2</v>
      </c>
      <c r="W1024" s="36">
        <f t="shared" si="234"/>
        <v>-2.2772777884689586E-2</v>
      </c>
      <c r="X1024" s="36">
        <f t="shared" si="235"/>
        <v>-1.8391820666511564E-2</v>
      </c>
      <c r="Y1024" s="36">
        <f t="shared" si="236"/>
        <v>-5.3844034275245221E-3</v>
      </c>
      <c r="Z1024" s="36">
        <f t="shared" si="237"/>
        <v>-2.8259617118021638E-2</v>
      </c>
      <c r="AA1024" s="46">
        <f t="shared" si="238"/>
        <v>-2.2612033940440507E-2</v>
      </c>
      <c r="AB1024" s="41">
        <f t="shared" si="225"/>
        <v>977387.96605955949</v>
      </c>
      <c r="AC1024" s="41">
        <f t="shared" si="226"/>
        <v>-22612.033940440509</v>
      </c>
      <c r="AD1024" s="98">
        <v>14869.157849205891</v>
      </c>
      <c r="AE1024">
        <f t="shared" si="239"/>
        <v>993967.01958567824</v>
      </c>
    </row>
    <row r="1025" spans="2:31">
      <c r="B1025" s="112">
        <v>44945</v>
      </c>
      <c r="C1025">
        <v>106.653572</v>
      </c>
      <c r="D1025">
        <v>136.00569200000001</v>
      </c>
      <c r="E1025">
        <v>45.426712000000002</v>
      </c>
      <c r="F1025">
        <v>48.137428</v>
      </c>
      <c r="G1025">
        <v>70.969650000000001</v>
      </c>
      <c r="H1025">
        <v>131.008286</v>
      </c>
      <c r="I1025">
        <v>215.98727400000001</v>
      </c>
      <c r="J1025">
        <v>88.442345000000003</v>
      </c>
      <c r="K1025">
        <v>475.302277</v>
      </c>
      <c r="L1025">
        <v>134.34667999999999</v>
      </c>
      <c r="M1025">
        <v>401.67474399999998</v>
      </c>
      <c r="O1025" s="33">
        <v>1020</v>
      </c>
      <c r="P1025" s="36">
        <f t="shared" si="227"/>
        <v>6.3983557364206767E-3</v>
      </c>
      <c r="Q1025" s="36">
        <f t="shared" si="228"/>
        <v>2.3257700278330042E-2</v>
      </c>
      <c r="R1025" s="36">
        <f t="shared" si="229"/>
        <v>-1.4374195870673668E-2</v>
      </c>
      <c r="S1025" s="36">
        <f t="shared" si="230"/>
        <v>-7.9397310607740772E-4</v>
      </c>
      <c r="T1025" s="36">
        <f t="shared" si="231"/>
        <v>-5.2063028565376224E-3</v>
      </c>
      <c r="U1025" s="36">
        <f t="shared" si="232"/>
        <v>-1.341614990341107E-2</v>
      </c>
      <c r="V1025" s="36">
        <f t="shared" si="233"/>
        <v>-8.2045047049433238E-3</v>
      </c>
      <c r="W1025" s="36">
        <f t="shared" si="234"/>
        <v>-9.2561159956136146E-3</v>
      </c>
      <c r="X1025" s="36">
        <f t="shared" si="235"/>
        <v>1.6906411462014222E-2</v>
      </c>
      <c r="Y1025" s="36">
        <f t="shared" si="236"/>
        <v>4.4362255787834759E-4</v>
      </c>
      <c r="Z1025" s="36">
        <f t="shared" si="237"/>
        <v>-4.1679150327354177E-2</v>
      </c>
      <c r="AA1025" s="46">
        <f t="shared" si="238"/>
        <v>2.0079484278479144E-2</v>
      </c>
      <c r="AB1025" s="41">
        <f t="shared" si="225"/>
        <v>1020079.4842784791</v>
      </c>
      <c r="AC1025" s="41">
        <f t="shared" si="226"/>
        <v>20079.484278479125</v>
      </c>
      <c r="AD1025" s="98">
        <v>14898.340687584947</v>
      </c>
      <c r="AE1025">
        <f t="shared" si="239"/>
        <v>1014046.5038641574</v>
      </c>
    </row>
    <row r="1026" spans="2:31">
      <c r="B1026" s="112">
        <v>44946</v>
      </c>
      <c r="C1026">
        <v>108.59848</v>
      </c>
      <c r="D1026">
        <v>139.222275</v>
      </c>
      <c r="E1026">
        <v>45.986240000000002</v>
      </c>
      <c r="F1026">
        <v>48.758738999999998</v>
      </c>
      <c r="G1026">
        <v>72.110245000000006</v>
      </c>
      <c r="H1026">
        <v>131.329117</v>
      </c>
      <c r="I1026">
        <v>214.11123699999999</v>
      </c>
      <c r="J1026">
        <v>89.695137000000003</v>
      </c>
      <c r="K1026">
        <v>477.61819500000001</v>
      </c>
      <c r="L1026">
        <v>136.92894000000001</v>
      </c>
      <c r="M1026">
        <v>403.64086900000001</v>
      </c>
      <c r="O1026" s="33">
        <v>1021</v>
      </c>
      <c r="P1026" s="36">
        <f t="shared" si="227"/>
        <v>1.8071473995396953E-2</v>
      </c>
      <c r="Q1026" s="36">
        <f t="shared" si="228"/>
        <v>2.3375018848541866E-2</v>
      </c>
      <c r="R1026" s="36">
        <f t="shared" si="229"/>
        <v>1.2241919236315247E-2</v>
      </c>
      <c r="S1026" s="36">
        <f t="shared" si="230"/>
        <v>1.282443949237785E-2</v>
      </c>
      <c r="T1026" s="36">
        <f t="shared" si="231"/>
        <v>1.5943807646450692E-2</v>
      </c>
      <c r="U1026" s="36">
        <f t="shared" si="232"/>
        <v>2.445942944333234E-3</v>
      </c>
      <c r="V1026" s="36">
        <f t="shared" si="233"/>
        <v>-8.7238102433089115E-3</v>
      </c>
      <c r="W1026" s="36">
        <f t="shared" si="234"/>
        <v>1.4065682759052818E-2</v>
      </c>
      <c r="X1026" s="36">
        <f t="shared" si="235"/>
        <v>4.8606838193785903E-3</v>
      </c>
      <c r="Y1026" s="36">
        <f t="shared" si="236"/>
        <v>1.9038481950635781E-2</v>
      </c>
      <c r="Z1026" s="36">
        <f t="shared" si="237"/>
        <v>4.8828779045229746E-3</v>
      </c>
      <c r="AA1026" s="46">
        <f t="shared" si="238"/>
        <v>-2.2942641293280906E-4</v>
      </c>
      <c r="AB1026" s="41">
        <f t="shared" si="225"/>
        <v>999770.57358706719</v>
      </c>
      <c r="AC1026" s="41">
        <f t="shared" si="226"/>
        <v>-229.42641293280758</v>
      </c>
      <c r="AD1026" s="98">
        <v>14911.960760446847</v>
      </c>
      <c r="AE1026">
        <f t="shared" si="239"/>
        <v>1013817.0774512246</v>
      </c>
    </row>
    <row r="1027" spans="2:31">
      <c r="B1027" s="112">
        <v>44949</v>
      </c>
      <c r="C1027">
        <v>108.033226</v>
      </c>
      <c r="D1027">
        <v>143.11814899999999</v>
      </c>
      <c r="E1027">
        <v>46.673386000000001</v>
      </c>
      <c r="F1027">
        <v>48.653599</v>
      </c>
      <c r="G1027">
        <v>73.406799000000007</v>
      </c>
      <c r="H1027">
        <v>133.45829800000001</v>
      </c>
      <c r="I1027">
        <v>208.56045499999999</v>
      </c>
      <c r="J1027">
        <v>89.465607000000006</v>
      </c>
      <c r="K1027">
        <v>476.725189</v>
      </c>
      <c r="L1027">
        <v>140.14681999999999</v>
      </c>
      <c r="M1027">
        <v>402.40216099999998</v>
      </c>
      <c r="O1027" s="33">
        <v>1022</v>
      </c>
      <c r="P1027" s="36">
        <f t="shared" si="227"/>
        <v>-5.2185831267467777E-3</v>
      </c>
      <c r="Q1027" s="36">
        <f t="shared" si="228"/>
        <v>2.7598749263961702E-2</v>
      </c>
      <c r="R1027" s="36">
        <f t="shared" si="229"/>
        <v>1.4831887984652415E-2</v>
      </c>
      <c r="S1027" s="36">
        <f t="shared" si="230"/>
        <v>-2.158659631549118E-3</v>
      </c>
      <c r="T1027" s="36">
        <f t="shared" si="231"/>
        <v>1.7820432248506064E-2</v>
      </c>
      <c r="U1027" s="36">
        <f t="shared" si="232"/>
        <v>1.6082538455818363E-2</v>
      </c>
      <c r="V1027" s="36">
        <f t="shared" si="233"/>
        <v>-2.6266727789277546E-2</v>
      </c>
      <c r="W1027" s="36">
        <f t="shared" si="234"/>
        <v>-2.5622814513149871E-3</v>
      </c>
      <c r="X1027" s="36">
        <f t="shared" si="235"/>
        <v>-1.8714569108073515E-3</v>
      </c>
      <c r="Y1027" s="36">
        <f t="shared" si="236"/>
        <v>2.322848224579542E-2</v>
      </c>
      <c r="Z1027" s="36">
        <f t="shared" si="237"/>
        <v>-3.0735554531033664E-3</v>
      </c>
      <c r="AA1027" s="46">
        <f t="shared" si="238"/>
        <v>-2.5170275926298521E-3</v>
      </c>
      <c r="AB1027" s="41">
        <f t="shared" si="225"/>
        <v>997482.97240737011</v>
      </c>
      <c r="AC1027" s="41">
        <f t="shared" si="226"/>
        <v>-2517.0275926298928</v>
      </c>
      <c r="AD1027" s="98">
        <v>14962.231257551583</v>
      </c>
      <c r="AE1027">
        <f t="shared" si="239"/>
        <v>1011300.0498585947</v>
      </c>
    </row>
    <row r="1028" spans="2:31">
      <c r="B1028" s="112">
        <v>44950</v>
      </c>
      <c r="C1028">
        <v>109.039207</v>
      </c>
      <c r="D1028">
        <v>142.988281</v>
      </c>
      <c r="E1028">
        <v>46.797718000000003</v>
      </c>
      <c r="F1028">
        <v>48.385952000000003</v>
      </c>
      <c r="G1028">
        <v>73.055854999999994</v>
      </c>
      <c r="H1028">
        <v>134.60552999999999</v>
      </c>
      <c r="I1028">
        <v>208.07693499999999</v>
      </c>
      <c r="J1028">
        <v>89.943779000000006</v>
      </c>
      <c r="K1028">
        <v>482.40695199999999</v>
      </c>
      <c r="L1028">
        <v>141.557129</v>
      </c>
      <c r="M1028">
        <v>409.60794099999998</v>
      </c>
      <c r="O1028" s="33">
        <v>1023</v>
      </c>
      <c r="P1028" s="36">
        <f t="shared" si="227"/>
        <v>9.2686868429236388E-3</v>
      </c>
      <c r="Q1028" s="36">
        <f t="shared" si="228"/>
        <v>-9.0783006113687246E-4</v>
      </c>
      <c r="R1028" s="36">
        <f t="shared" si="229"/>
        <v>2.6603317604673798E-3</v>
      </c>
      <c r="S1028" s="36">
        <f t="shared" si="230"/>
        <v>-5.5162596267209684E-3</v>
      </c>
      <c r="T1028" s="36">
        <f t="shared" si="231"/>
        <v>-4.7922751918069648E-3</v>
      </c>
      <c r="U1028" s="36">
        <f t="shared" si="232"/>
        <v>8.5594465526858052E-3</v>
      </c>
      <c r="V1028" s="36">
        <f t="shared" si="233"/>
        <v>-2.3210601289196486E-3</v>
      </c>
      <c r="W1028" s="36">
        <f t="shared" si="234"/>
        <v>5.3305252630536544E-3</v>
      </c>
      <c r="X1028" s="36">
        <f t="shared" si="235"/>
        <v>1.1847855410491626E-2</v>
      </c>
      <c r="Y1028" s="36">
        <f t="shared" si="236"/>
        <v>1.0012786740380076E-2</v>
      </c>
      <c r="Z1028" s="36">
        <f t="shared" si="237"/>
        <v>1.774847169496023E-2</v>
      </c>
      <c r="AA1028" s="46">
        <f t="shared" si="238"/>
        <v>-8.665583583432012E-3</v>
      </c>
      <c r="AB1028" s="41">
        <f t="shared" si="225"/>
        <v>991334.41641656798</v>
      </c>
      <c r="AC1028" s="41">
        <f t="shared" si="226"/>
        <v>-8665.5835834320169</v>
      </c>
      <c r="AD1028" s="98">
        <v>15050.131791184889</v>
      </c>
      <c r="AE1028">
        <f t="shared" si="239"/>
        <v>1002634.4662751626</v>
      </c>
    </row>
    <row r="1029" spans="2:31">
      <c r="B1029" s="112">
        <v>44951</v>
      </c>
      <c r="C1029">
        <v>108.464348</v>
      </c>
      <c r="D1029">
        <v>141.350021</v>
      </c>
      <c r="E1029">
        <v>46.575218</v>
      </c>
      <c r="F1029">
        <v>48.261687999999999</v>
      </c>
      <c r="G1029">
        <v>71.681297000000001</v>
      </c>
      <c r="H1029">
        <v>135.25694300000001</v>
      </c>
      <c r="I1029">
        <v>211.45190400000001</v>
      </c>
      <c r="J1029">
        <v>90.326317000000003</v>
      </c>
      <c r="K1029">
        <v>483.2901</v>
      </c>
      <c r="L1029">
        <v>140.89167800000001</v>
      </c>
      <c r="M1029">
        <v>406.62930299999999</v>
      </c>
      <c r="O1029" s="33">
        <v>1024</v>
      </c>
      <c r="P1029" s="36">
        <f t="shared" si="227"/>
        <v>-5.2859856800183463E-3</v>
      </c>
      <c r="Q1029" s="36">
        <f t="shared" si="228"/>
        <v>-1.1523443145811316E-2</v>
      </c>
      <c r="R1029" s="36">
        <f t="shared" si="229"/>
        <v>-4.7658439516499668E-3</v>
      </c>
      <c r="S1029" s="36">
        <f t="shared" si="230"/>
        <v>-2.5714868666239692E-3</v>
      </c>
      <c r="T1029" s="36">
        <f t="shared" si="231"/>
        <v>-1.899442275560467E-2</v>
      </c>
      <c r="U1029" s="36">
        <f t="shared" si="232"/>
        <v>4.827749912568258E-3</v>
      </c>
      <c r="V1029" s="36">
        <f t="shared" si="233"/>
        <v>1.6089677250408052E-2</v>
      </c>
      <c r="W1029" s="36">
        <f t="shared" si="234"/>
        <v>4.2440602482496648E-3</v>
      </c>
      <c r="X1029" s="36">
        <f t="shared" si="235"/>
        <v>1.8290378838298617E-3</v>
      </c>
      <c r="Y1029" s="36">
        <f t="shared" si="236"/>
        <v>-4.7120201237575744E-3</v>
      </c>
      <c r="Z1029" s="36">
        <f t="shared" si="237"/>
        <v>-7.2984937750896067E-3</v>
      </c>
      <c r="AA1029" s="46">
        <f t="shared" si="238"/>
        <v>7.0426393024108991E-3</v>
      </c>
      <c r="AB1029" s="41">
        <f t="shared" ref="AB1029:AB1092" si="240">(P1029*$AH$12+Q1029*$AI$12+R1029*$AJ$12+S1029*$AK$12+T1029*$AL$12+U1029*$AM$12+V1029*$AN$12+W1029*$AO$12+X1029*$AP$12+Y1029*$AQ$12+Z1029*$AR$12)+$AS$12</f>
        <v>1007042.6393024109</v>
      </c>
      <c r="AC1029" s="41">
        <f t="shared" ref="AC1029:AC1092" si="241">AB1029-$AS$12</f>
        <v>7042.6393024108838</v>
      </c>
      <c r="AD1029" s="98">
        <v>15064.179937557434</v>
      </c>
      <c r="AE1029">
        <f t="shared" si="239"/>
        <v>1009677.1055775735</v>
      </c>
    </row>
    <row r="1030" spans="2:31">
      <c r="B1030" s="112">
        <v>44952</v>
      </c>
      <c r="C1030">
        <v>112.823624</v>
      </c>
      <c r="D1030">
        <v>147.14387500000001</v>
      </c>
      <c r="E1030">
        <v>46.532677</v>
      </c>
      <c r="F1030">
        <v>47.908023999999997</v>
      </c>
      <c r="G1030">
        <v>71.876273999999995</v>
      </c>
      <c r="H1030">
        <v>136.09304800000001</v>
      </c>
      <c r="I1030">
        <v>213.74375900000001</v>
      </c>
      <c r="J1030">
        <v>90.737540999999993</v>
      </c>
      <c r="K1030">
        <v>483.27047700000003</v>
      </c>
      <c r="L1030">
        <v>142.97735599999999</v>
      </c>
      <c r="M1030">
        <v>414.06118800000002</v>
      </c>
      <c r="O1030" s="33">
        <v>1025</v>
      </c>
      <c r="P1030" s="36">
        <f t="shared" ref="P1030:P1093" si="242">LN(C1030/C1029)</f>
        <v>3.9404220638835981E-2</v>
      </c>
      <c r="Q1030" s="36">
        <f t="shared" ref="Q1030:Q1093" si="243">LN(D1030/D1029)</f>
        <v>4.0171616913196588E-2</v>
      </c>
      <c r="R1030" s="36">
        <f t="shared" ref="R1030:R1093" si="244">LN(E1030/E1029)</f>
        <v>-9.1380012318506261E-4</v>
      </c>
      <c r="S1030" s="36">
        <f t="shared" ref="S1030:S1093" si="245">LN(F1030/F1029)</f>
        <v>-7.3550307466855062E-3</v>
      </c>
      <c r="T1030" s="36">
        <f t="shared" ref="T1030:T1093" si="246">LN(G1030/G1029)</f>
        <v>2.7163613668051154E-3</v>
      </c>
      <c r="U1030" s="36">
        <f t="shared" ref="U1030:U1093" si="247">LN(H1030/H1029)</f>
        <v>6.1625772899813634E-3</v>
      </c>
      <c r="V1030" s="36">
        <f t="shared" ref="V1030:V1093" si="248">LN(I1030/I1029)</f>
        <v>1.0780341359045537E-2</v>
      </c>
      <c r="W1030" s="36">
        <f t="shared" ref="W1030:W1093" si="249">LN(J1030/J1029)</f>
        <v>4.5423168554477806E-3</v>
      </c>
      <c r="X1030" s="36">
        <f t="shared" ref="X1030:X1093" si="250">LN(K1030/K1029)</f>
        <v>-4.0603766529750309E-5</v>
      </c>
      <c r="Y1030" s="36">
        <f t="shared" ref="Y1030:Y1093" si="251">LN(L1030/L1029)</f>
        <v>1.4694914075956399E-2</v>
      </c>
      <c r="Z1030" s="36">
        <f t="shared" ref="Z1030:Z1093" si="252">LN(M1030/M1029)</f>
        <v>1.8111793036537951E-2</v>
      </c>
      <c r="AA1030" s="46">
        <f t="shared" ref="AA1030:AA1093" si="253">P1030*$AH$8+Q1030*$AI$8+R1030*$AJ$8+S1030*$AK$8+T1030*$AL$8+U1030*$AM$8+V1030*$AN$8+W1030*$AO$8+X1030*$AP$8+Y1030*$AQ$8+Z1030*$AR$8</f>
        <v>1.808479859085755E-2</v>
      </c>
      <c r="AB1030" s="41">
        <f t="shared" si="240"/>
        <v>1018084.7985908575</v>
      </c>
      <c r="AC1030" s="41">
        <f t="shared" si="241"/>
        <v>18084.798590857536</v>
      </c>
      <c r="AD1030" s="98">
        <v>15165.78724209161</v>
      </c>
      <c r="AE1030">
        <f t="shared" si="239"/>
        <v>1027761.9041684311</v>
      </c>
    </row>
    <row r="1031" spans="2:31">
      <c r="B1031" s="112">
        <v>44953</v>
      </c>
      <c r="C1031">
        <v>110.763741</v>
      </c>
      <c r="D1031">
        <v>151.57917800000001</v>
      </c>
      <c r="E1031">
        <v>46.889339</v>
      </c>
      <c r="F1031">
        <v>47.621257999999997</v>
      </c>
      <c r="G1031">
        <v>71.700798000000006</v>
      </c>
      <c r="H1031">
        <v>136.42361500000001</v>
      </c>
      <c r="I1031">
        <v>213.51165800000001</v>
      </c>
      <c r="J1031">
        <v>90.766243000000003</v>
      </c>
      <c r="K1031">
        <v>476.96069299999999</v>
      </c>
      <c r="L1031">
        <v>144.93391399999999</v>
      </c>
      <c r="M1031">
        <v>411.092377</v>
      </c>
      <c r="O1031" s="33">
        <v>1026</v>
      </c>
      <c r="P1031" s="36">
        <f t="shared" si="242"/>
        <v>-1.8426276296436658E-2</v>
      </c>
      <c r="Q1031" s="36">
        <f t="shared" si="243"/>
        <v>2.9697265870000825E-2</v>
      </c>
      <c r="R1031" s="36">
        <f t="shared" si="244"/>
        <v>7.6355392036189951E-3</v>
      </c>
      <c r="S1031" s="36">
        <f t="shared" si="245"/>
        <v>-6.0037478638764975E-3</v>
      </c>
      <c r="T1031" s="36">
        <f t="shared" si="246"/>
        <v>-2.4443469270629928E-3</v>
      </c>
      <c r="U1031" s="36">
        <f t="shared" si="247"/>
        <v>2.4260326579225665E-3</v>
      </c>
      <c r="V1031" s="36">
        <f t="shared" si="248"/>
        <v>-1.0864743364108924E-3</v>
      </c>
      <c r="W1031" s="36">
        <f t="shared" si="249"/>
        <v>3.1626889100298778E-4</v>
      </c>
      <c r="X1031" s="36">
        <f t="shared" si="250"/>
        <v>-1.3142407822647733E-2</v>
      </c>
      <c r="Y1031" s="36">
        <f t="shared" si="251"/>
        <v>1.3591604939733243E-2</v>
      </c>
      <c r="Z1031" s="36">
        <f t="shared" si="252"/>
        <v>-7.195809207530479E-3</v>
      </c>
      <c r="AA1031" s="46">
        <f t="shared" si="253"/>
        <v>-1.2888036818273947E-3</v>
      </c>
      <c r="AB1031" s="41">
        <f t="shared" si="240"/>
        <v>998711.19631817262</v>
      </c>
      <c r="AC1031" s="41">
        <f t="shared" si="241"/>
        <v>-1288.8036818273831</v>
      </c>
      <c r="AD1031" s="98">
        <v>15230.000184540404</v>
      </c>
      <c r="AE1031">
        <f t="shared" ref="AE1031:AE1094" si="254">AE1030+AC1031</f>
        <v>1026473.1004866037</v>
      </c>
    </row>
    <row r="1032" spans="2:31">
      <c r="B1032" s="112">
        <v>44956</v>
      </c>
      <c r="C1032">
        <v>108.79967499999999</v>
      </c>
      <c r="D1032">
        <v>146.90412900000001</v>
      </c>
      <c r="E1032">
        <v>46.513046000000003</v>
      </c>
      <c r="F1032">
        <v>48.013168</v>
      </c>
      <c r="G1032">
        <v>70.823425</v>
      </c>
      <c r="H1032">
        <v>135.26666299999999</v>
      </c>
      <c r="I1032">
        <v>210.871658</v>
      </c>
      <c r="J1032">
        <v>90.900124000000005</v>
      </c>
      <c r="K1032">
        <v>476.70559700000001</v>
      </c>
      <c r="L1032">
        <v>142.02392599999999</v>
      </c>
      <c r="M1032">
        <v>413.47134399999999</v>
      </c>
      <c r="O1032" s="33">
        <v>1027</v>
      </c>
      <c r="P1032" s="36">
        <f t="shared" si="242"/>
        <v>-1.7891126178657121E-2</v>
      </c>
      <c r="Q1032" s="36">
        <f t="shared" si="243"/>
        <v>-3.1327925149189056E-2</v>
      </c>
      <c r="R1032" s="36">
        <f t="shared" si="244"/>
        <v>-8.0575037960436847E-3</v>
      </c>
      <c r="S1032" s="36">
        <f t="shared" si="245"/>
        <v>8.1960484372839929E-3</v>
      </c>
      <c r="T1032" s="36">
        <f t="shared" si="246"/>
        <v>-1.2312069691781086E-2</v>
      </c>
      <c r="U1032" s="36">
        <f t="shared" si="247"/>
        <v>-8.516749305885361E-3</v>
      </c>
      <c r="V1032" s="36">
        <f t="shared" si="248"/>
        <v>-1.244174290416635E-2</v>
      </c>
      <c r="W1032" s="36">
        <f t="shared" si="249"/>
        <v>1.4739219641844218E-3</v>
      </c>
      <c r="X1032" s="36">
        <f t="shared" si="250"/>
        <v>-5.3497960189846931E-4</v>
      </c>
      <c r="Y1032" s="36">
        <f t="shared" si="251"/>
        <v>-2.028233664499822E-2</v>
      </c>
      <c r="Z1032" s="36">
        <f t="shared" si="252"/>
        <v>5.7702601757260996E-3</v>
      </c>
      <c r="AA1032" s="46">
        <f t="shared" si="253"/>
        <v>-3.8086382082321402E-2</v>
      </c>
      <c r="AB1032" s="41">
        <f t="shared" si="240"/>
        <v>961913.61791767855</v>
      </c>
      <c r="AC1032" s="41">
        <f t="shared" si="241"/>
        <v>-38086.382082321448</v>
      </c>
      <c r="AD1032" s="98">
        <v>15294.103514307528</v>
      </c>
      <c r="AE1032">
        <f t="shared" si="254"/>
        <v>988386.71840428223</v>
      </c>
    </row>
    <row r="1033" spans="2:31">
      <c r="B1033" s="112">
        <v>44957</v>
      </c>
      <c r="C1033">
        <v>111.14698799999999</v>
      </c>
      <c r="D1033">
        <v>148.81210300000001</v>
      </c>
      <c r="E1033">
        <v>47.075851</v>
      </c>
      <c r="F1033">
        <v>48.844765000000002</v>
      </c>
      <c r="G1033">
        <v>72.090744000000001</v>
      </c>
      <c r="H1033">
        <v>136.07360800000001</v>
      </c>
      <c r="I1033">
        <v>216.02595500000001</v>
      </c>
      <c r="J1033">
        <v>91.148773000000006</v>
      </c>
      <c r="K1033">
        <v>489.85501099999999</v>
      </c>
      <c r="L1033">
        <v>143.30509900000001</v>
      </c>
      <c r="M1033">
        <v>415.67340100000001</v>
      </c>
      <c r="O1033" s="33">
        <v>1028</v>
      </c>
      <c r="P1033" s="36">
        <f t="shared" si="242"/>
        <v>2.1345194242486733E-2</v>
      </c>
      <c r="Q1033" s="36">
        <f t="shared" si="243"/>
        <v>1.2904266115896368E-2</v>
      </c>
      <c r="R1033" s="36">
        <f t="shared" si="244"/>
        <v>1.2027319531926664E-2</v>
      </c>
      <c r="S1033" s="36">
        <f t="shared" si="245"/>
        <v>1.717190133734553E-2</v>
      </c>
      <c r="T1033" s="36">
        <f t="shared" si="246"/>
        <v>1.7735851237052336E-2</v>
      </c>
      <c r="U1033" s="36">
        <f t="shared" si="247"/>
        <v>5.9478629985204486E-3</v>
      </c>
      <c r="V1033" s="36">
        <f t="shared" si="248"/>
        <v>2.4148870013109093E-2</v>
      </c>
      <c r="W1033" s="36">
        <f t="shared" si="249"/>
        <v>2.7316743876689615E-3</v>
      </c>
      <c r="X1033" s="36">
        <f t="shared" si="250"/>
        <v>2.7210348121633279E-2</v>
      </c>
      <c r="Y1033" s="36">
        <f t="shared" si="251"/>
        <v>8.9803805290639954E-3</v>
      </c>
      <c r="Z1033" s="36">
        <f t="shared" si="252"/>
        <v>5.311647189722951E-3</v>
      </c>
      <c r="AA1033" s="46">
        <f t="shared" si="253"/>
        <v>3.2013884683218807E-2</v>
      </c>
      <c r="AB1033" s="41">
        <f t="shared" si="240"/>
        <v>1032013.8846832188</v>
      </c>
      <c r="AC1033" s="41">
        <f t="shared" si="241"/>
        <v>32013.884683218785</v>
      </c>
      <c r="AD1033" s="98">
        <v>15388.395820776117</v>
      </c>
      <c r="AE1033">
        <f t="shared" si="254"/>
        <v>1020400.603087501</v>
      </c>
    </row>
    <row r="1034" spans="2:31">
      <c r="B1034" s="112">
        <v>44958</v>
      </c>
      <c r="C1034">
        <v>109.930206</v>
      </c>
      <c r="D1034">
        <v>152.95770300000001</v>
      </c>
      <c r="E1034">
        <v>47.337623999999998</v>
      </c>
      <c r="F1034">
        <v>48.921238000000002</v>
      </c>
      <c r="G1034">
        <v>72.275970000000001</v>
      </c>
      <c r="H1034">
        <v>135.71388200000001</v>
      </c>
      <c r="I1034">
        <v>219.65232800000001</v>
      </c>
      <c r="J1034">
        <v>91.282661000000004</v>
      </c>
      <c r="K1034">
        <v>487.70593300000002</v>
      </c>
      <c r="L1034">
        <v>144.437332</v>
      </c>
      <c r="M1034">
        <v>419.75305200000003</v>
      </c>
      <c r="O1034" s="33">
        <v>1029</v>
      </c>
      <c r="P1034" s="36">
        <f t="shared" si="242"/>
        <v>-1.1007868018730795E-2</v>
      </c>
      <c r="Q1034" s="36">
        <f t="shared" si="243"/>
        <v>2.7476975735548186E-2</v>
      </c>
      <c r="R1034" s="36">
        <f t="shared" si="244"/>
        <v>5.5452607965369924E-3</v>
      </c>
      <c r="S1034" s="36">
        <f t="shared" si="245"/>
        <v>1.5644091657610339E-3</v>
      </c>
      <c r="T1034" s="36">
        <f t="shared" si="246"/>
        <v>2.5660499779300945E-3</v>
      </c>
      <c r="U1034" s="36">
        <f t="shared" si="247"/>
        <v>-2.6471138171688577E-3</v>
      </c>
      <c r="V1034" s="36">
        <f t="shared" si="248"/>
        <v>1.6647406543017971E-2</v>
      </c>
      <c r="W1034" s="36">
        <f t="shared" si="249"/>
        <v>1.4678174819185194E-3</v>
      </c>
      <c r="X1034" s="36">
        <f t="shared" si="250"/>
        <v>-4.3968234929272773E-3</v>
      </c>
      <c r="Y1034" s="36">
        <f t="shared" si="251"/>
        <v>7.8698080063530941E-3</v>
      </c>
      <c r="Z1034" s="36">
        <f t="shared" si="252"/>
        <v>9.7667087620895709E-3</v>
      </c>
      <c r="AA1034" s="46">
        <f t="shared" si="253"/>
        <v>2.0327863882981488E-3</v>
      </c>
      <c r="AB1034" s="41">
        <f t="shared" si="240"/>
        <v>1002032.7863882981</v>
      </c>
      <c r="AC1034" s="41">
        <f t="shared" si="241"/>
        <v>2032.7863882981474</v>
      </c>
      <c r="AD1034" s="98">
        <v>15394.156153102056</v>
      </c>
      <c r="AE1034">
        <f t="shared" si="254"/>
        <v>1022433.3894757992</v>
      </c>
    </row>
    <row r="1035" spans="2:31">
      <c r="B1035" s="112">
        <v>44959</v>
      </c>
      <c r="C1035">
        <v>106.4907</v>
      </c>
      <c r="D1035">
        <v>188.569931</v>
      </c>
      <c r="E1035">
        <v>46.994048999999997</v>
      </c>
      <c r="F1035">
        <v>48.051399000000004</v>
      </c>
      <c r="G1035">
        <v>72.665901000000005</v>
      </c>
      <c r="H1035">
        <v>135.08194</v>
      </c>
      <c r="I1035">
        <v>219.89408900000001</v>
      </c>
      <c r="J1035">
        <v>91.005324999999999</v>
      </c>
      <c r="K1035">
        <v>462.02533</v>
      </c>
      <c r="L1035">
        <v>149.79054300000001</v>
      </c>
      <c r="M1035">
        <v>399.65945399999998</v>
      </c>
      <c r="O1035" s="33">
        <v>1030</v>
      </c>
      <c r="P1035" s="36">
        <f t="shared" si="242"/>
        <v>-3.1788016115923419E-2</v>
      </c>
      <c r="Q1035" s="36">
        <f t="shared" si="243"/>
        <v>0.20930749263447435</v>
      </c>
      <c r="R1035" s="36">
        <f t="shared" si="244"/>
        <v>-7.2844360400332831E-3</v>
      </c>
      <c r="S1035" s="36">
        <f t="shared" si="245"/>
        <v>-1.794036662468642E-2</v>
      </c>
      <c r="T1035" s="36">
        <f t="shared" si="246"/>
        <v>5.3805285942658473E-3</v>
      </c>
      <c r="U1035" s="36">
        <f t="shared" si="247"/>
        <v>-4.6673035241314286E-3</v>
      </c>
      <c r="V1035" s="36">
        <f t="shared" si="248"/>
        <v>1.1000477539084596E-3</v>
      </c>
      <c r="W1035" s="36">
        <f t="shared" si="249"/>
        <v>-3.0428359001601788E-3</v>
      </c>
      <c r="X1035" s="36">
        <f t="shared" si="250"/>
        <v>-5.4092911488913389E-2</v>
      </c>
      <c r="Y1035" s="36">
        <f t="shared" si="251"/>
        <v>3.639221334808216E-2</v>
      </c>
      <c r="Z1035" s="36">
        <f t="shared" si="252"/>
        <v>-4.9053747434883631E-2</v>
      </c>
      <c r="AA1035" s="46">
        <f t="shared" si="253"/>
        <v>3.1373429773578154E-2</v>
      </c>
      <c r="AB1035" s="41">
        <f t="shared" si="240"/>
        <v>1031373.4297735782</v>
      </c>
      <c r="AC1035" s="41">
        <f t="shared" si="241"/>
        <v>31373.429773578187</v>
      </c>
      <c r="AD1035" s="98">
        <v>15423.674325566273</v>
      </c>
      <c r="AE1035">
        <f t="shared" si="254"/>
        <v>1053806.8192493774</v>
      </c>
    </row>
    <row r="1036" spans="2:31">
      <c r="B1036" s="112">
        <v>44960</v>
      </c>
      <c r="C1036">
        <v>107.228432</v>
      </c>
      <c r="D1036">
        <v>186.332291</v>
      </c>
      <c r="E1036">
        <v>46.369079999999997</v>
      </c>
      <c r="F1036">
        <v>48.290367000000003</v>
      </c>
      <c r="G1036">
        <v>71.145133999999999</v>
      </c>
      <c r="H1036">
        <v>137.17224100000001</v>
      </c>
      <c r="I1036">
        <v>214.73980700000001</v>
      </c>
      <c r="J1036">
        <v>88.872681</v>
      </c>
      <c r="K1036">
        <v>463.193085</v>
      </c>
      <c r="L1036">
        <v>153.445404</v>
      </c>
      <c r="M1036">
        <v>399.17776500000002</v>
      </c>
      <c r="O1036" s="33">
        <v>1031</v>
      </c>
      <c r="P1036" s="36">
        <f t="shared" si="242"/>
        <v>6.903779958802557E-3</v>
      </c>
      <c r="Q1036" s="36">
        <f t="shared" si="243"/>
        <v>-1.1937334273268133E-2</v>
      </c>
      <c r="R1036" s="36">
        <f t="shared" si="244"/>
        <v>-1.3388118879685282E-2</v>
      </c>
      <c r="S1036" s="36">
        <f t="shared" si="245"/>
        <v>4.9608492766024404E-3</v>
      </c>
      <c r="T1036" s="36">
        <f t="shared" si="246"/>
        <v>-2.1150305894934024E-2</v>
      </c>
      <c r="U1036" s="36">
        <f t="shared" si="247"/>
        <v>1.5355812474544761E-2</v>
      </c>
      <c r="V1036" s="36">
        <f t="shared" si="248"/>
        <v>-2.3718921554956286E-2</v>
      </c>
      <c r="W1036" s="36">
        <f t="shared" si="249"/>
        <v>-2.3713226332366843E-2</v>
      </c>
      <c r="X1036" s="36">
        <f t="shared" si="250"/>
        <v>2.524280972244317E-3</v>
      </c>
      <c r="Y1036" s="36">
        <f t="shared" si="251"/>
        <v>2.41068912438944E-2</v>
      </c>
      <c r="Z1036" s="36">
        <f t="shared" si="252"/>
        <v>-1.2059755027005955E-3</v>
      </c>
      <c r="AA1036" s="46">
        <f t="shared" si="253"/>
        <v>-2.44342037026395E-2</v>
      </c>
      <c r="AB1036" s="41">
        <f t="shared" si="240"/>
        <v>975565.79629736044</v>
      </c>
      <c r="AC1036" s="41">
        <f t="shared" si="241"/>
        <v>-24434.203702639556</v>
      </c>
      <c r="AD1036" s="98">
        <v>15608.882314616581</v>
      </c>
      <c r="AE1036">
        <f t="shared" si="254"/>
        <v>1029372.6155467378</v>
      </c>
    </row>
    <row r="1037" spans="2:31">
      <c r="B1037" s="112">
        <v>44963</v>
      </c>
      <c r="C1037">
        <v>107.04639400000001</v>
      </c>
      <c r="D1037">
        <v>185.86279300000001</v>
      </c>
      <c r="E1037">
        <v>46.032046999999999</v>
      </c>
      <c r="F1037">
        <v>48.051399000000004</v>
      </c>
      <c r="G1037">
        <v>70.540717999999998</v>
      </c>
      <c r="H1037">
        <v>137.979187</v>
      </c>
      <c r="I1037">
        <v>213.29892000000001</v>
      </c>
      <c r="J1037">
        <v>89.465607000000006</v>
      </c>
      <c r="K1037">
        <v>466.352844</v>
      </c>
      <c r="L1037">
        <v>150.694321</v>
      </c>
      <c r="M1037">
        <v>403.27713</v>
      </c>
      <c r="O1037" s="33">
        <v>1032</v>
      </c>
      <c r="P1037" s="36">
        <f t="shared" si="242"/>
        <v>-1.6991080771645581E-3</v>
      </c>
      <c r="Q1037" s="36">
        <f t="shared" si="243"/>
        <v>-2.5228610973422132E-3</v>
      </c>
      <c r="R1037" s="36">
        <f t="shared" si="244"/>
        <v>-7.2950299549646444E-3</v>
      </c>
      <c r="S1037" s="36">
        <f t="shared" si="245"/>
        <v>-4.9608492766023658E-3</v>
      </c>
      <c r="T1037" s="36">
        <f t="shared" si="246"/>
        <v>-8.5318280951237457E-3</v>
      </c>
      <c r="U1037" s="36">
        <f t="shared" si="247"/>
        <v>5.8654851939000307E-3</v>
      </c>
      <c r="V1037" s="36">
        <f t="shared" si="248"/>
        <v>-6.7325330709456848E-3</v>
      </c>
      <c r="W1037" s="36">
        <f t="shared" si="249"/>
        <v>6.649477141001143E-3</v>
      </c>
      <c r="X1037" s="36">
        <f t="shared" si="250"/>
        <v>6.7985261873339054E-3</v>
      </c>
      <c r="Y1037" s="36">
        <f t="shared" si="251"/>
        <v>-1.8091408711348705E-2</v>
      </c>
      <c r="Z1037" s="36">
        <f t="shared" si="252"/>
        <v>1.0217149117256763E-2</v>
      </c>
      <c r="AA1037" s="46">
        <f t="shared" si="253"/>
        <v>-1.5968309129765594E-2</v>
      </c>
      <c r="AB1037" s="41">
        <f t="shared" si="240"/>
        <v>984031.69087023439</v>
      </c>
      <c r="AC1037" s="41">
        <f t="shared" si="241"/>
        <v>-15968.309129765606</v>
      </c>
      <c r="AD1037" s="98">
        <v>15742.456129665021</v>
      </c>
      <c r="AE1037">
        <f t="shared" si="254"/>
        <v>1013404.3064169722</v>
      </c>
    </row>
    <row r="1038" spans="2:31">
      <c r="B1038" s="112">
        <v>44964</v>
      </c>
      <c r="C1038">
        <v>110.102676</v>
      </c>
      <c r="D1038">
        <v>191.416901</v>
      </c>
      <c r="E1038">
        <v>46.130215</v>
      </c>
      <c r="F1038">
        <v>47.382289999999998</v>
      </c>
      <c r="G1038">
        <v>75.834198000000001</v>
      </c>
      <c r="H1038">
        <v>139.661148</v>
      </c>
      <c r="I1038">
        <v>212.23519899999999</v>
      </c>
      <c r="J1038">
        <v>89.178711000000007</v>
      </c>
      <c r="K1038">
        <v>467.962219</v>
      </c>
      <c r="L1038">
        <v>153.59440599999999</v>
      </c>
      <c r="M1038">
        <v>402.57913200000002</v>
      </c>
      <c r="O1038" s="33">
        <v>1033</v>
      </c>
      <c r="P1038" s="36">
        <f t="shared" si="242"/>
        <v>2.8151019335881603E-2</v>
      </c>
      <c r="Q1038" s="36">
        <f t="shared" si="243"/>
        <v>2.9445047649542973E-2</v>
      </c>
      <c r="R1038" s="36">
        <f t="shared" si="244"/>
        <v>2.1303304627306894E-3</v>
      </c>
      <c r="S1038" s="36">
        <f t="shared" si="245"/>
        <v>-1.4022720304679095E-2</v>
      </c>
      <c r="T1038" s="36">
        <f t="shared" si="246"/>
        <v>7.2359248477530641E-2</v>
      </c>
      <c r="U1038" s="36">
        <f t="shared" si="247"/>
        <v>1.211626240455219E-2</v>
      </c>
      <c r="V1038" s="36">
        <f t="shared" si="248"/>
        <v>-4.9994732178811384E-3</v>
      </c>
      <c r="W1038" s="36">
        <f t="shared" si="249"/>
        <v>-3.2119269155398249E-3</v>
      </c>
      <c r="X1038" s="36">
        <f t="shared" si="250"/>
        <v>3.44504044822892E-3</v>
      </c>
      <c r="Y1038" s="36">
        <f t="shared" si="251"/>
        <v>1.9061979997832709E-2</v>
      </c>
      <c r="Z1038" s="36">
        <f t="shared" si="252"/>
        <v>-1.7323143281663055E-3</v>
      </c>
      <c r="AA1038" s="46">
        <f t="shared" si="253"/>
        <v>7.0053694582521545E-2</v>
      </c>
      <c r="AB1038" s="41">
        <f t="shared" si="240"/>
        <v>1070053.6945825214</v>
      </c>
      <c r="AC1038" s="41">
        <f t="shared" si="241"/>
        <v>70053.69458252145</v>
      </c>
      <c r="AD1038" s="98">
        <v>15789.771579188877</v>
      </c>
      <c r="AE1038">
        <f t="shared" si="254"/>
        <v>1083458.0009994935</v>
      </c>
    </row>
    <row r="1039" spans="2:31">
      <c r="B1039" s="112">
        <v>44965</v>
      </c>
      <c r="C1039">
        <v>109.14458500000001</v>
      </c>
      <c r="D1039">
        <v>183.23558</v>
      </c>
      <c r="E1039">
        <v>45.881537999999999</v>
      </c>
      <c r="F1039">
        <v>47.458762999999998</v>
      </c>
      <c r="G1039">
        <v>74.966567999999995</v>
      </c>
      <c r="H1039">
        <v>138.67918399999999</v>
      </c>
      <c r="I1039">
        <v>211.268158</v>
      </c>
      <c r="J1039">
        <v>87.763321000000005</v>
      </c>
      <c r="K1039">
        <v>474.18362400000001</v>
      </c>
      <c r="L1039">
        <v>150.88304099999999</v>
      </c>
      <c r="M1039">
        <v>400.78015099999999</v>
      </c>
      <c r="O1039" s="33">
        <v>1034</v>
      </c>
      <c r="P1039" s="36">
        <f t="shared" si="242"/>
        <v>-8.7398774726516384E-3</v>
      </c>
      <c r="Q1039" s="36">
        <f t="shared" si="243"/>
        <v>-4.3681129749097262E-2</v>
      </c>
      <c r="R1039" s="36">
        <f t="shared" si="244"/>
        <v>-5.4053443690292007E-3</v>
      </c>
      <c r="S1039" s="36">
        <f t="shared" si="245"/>
        <v>1.6126564215468327E-3</v>
      </c>
      <c r="T1039" s="36">
        <f t="shared" si="246"/>
        <v>-1.1507097699905867E-2</v>
      </c>
      <c r="U1039" s="36">
        <f t="shared" si="247"/>
        <v>-7.0558805969712793E-3</v>
      </c>
      <c r="V1039" s="36">
        <f t="shared" si="248"/>
        <v>-4.5668713825188847E-3</v>
      </c>
      <c r="W1039" s="36">
        <f t="shared" si="249"/>
        <v>-1.5998688089062348E-2</v>
      </c>
      <c r="X1039" s="36">
        <f t="shared" si="250"/>
        <v>1.3207075056638738E-2</v>
      </c>
      <c r="Y1039" s="36">
        <f t="shared" si="251"/>
        <v>-1.7810427007366649E-2</v>
      </c>
      <c r="Z1039" s="36">
        <f t="shared" si="252"/>
        <v>-4.478653686128071E-3</v>
      </c>
      <c r="AA1039" s="46">
        <f t="shared" si="253"/>
        <v>-1.2406563835828138E-2</v>
      </c>
      <c r="AB1039" s="41">
        <f t="shared" si="240"/>
        <v>987593.4361641719</v>
      </c>
      <c r="AC1039" s="41">
        <f t="shared" si="241"/>
        <v>-12406.563835828099</v>
      </c>
      <c r="AD1039" s="98">
        <v>15807.641196586075</v>
      </c>
      <c r="AE1039">
        <f t="shared" si="254"/>
        <v>1071051.4371636654</v>
      </c>
    </row>
    <row r="1040" spans="2:31">
      <c r="B1040" s="112">
        <v>44966</v>
      </c>
      <c r="C1040">
        <v>109.556557</v>
      </c>
      <c r="D1040">
        <v>177.73142999999999</v>
      </c>
      <c r="E1040">
        <v>46.306908</v>
      </c>
      <c r="F1040">
        <v>47.649932999999997</v>
      </c>
      <c r="G1040">
        <v>73.855232000000001</v>
      </c>
      <c r="H1040">
        <v>136.52084400000001</v>
      </c>
      <c r="I1040">
        <v>208.096283</v>
      </c>
      <c r="J1040">
        <v>86.252312000000003</v>
      </c>
      <c r="K1040">
        <v>476.64672899999999</v>
      </c>
      <c r="L1040">
        <v>149.84021000000001</v>
      </c>
      <c r="M1040">
        <v>401.09472699999998</v>
      </c>
      <c r="O1040" s="33">
        <v>1035</v>
      </c>
      <c r="P1040" s="36">
        <f t="shared" si="242"/>
        <v>3.7674470605399669E-3</v>
      </c>
      <c r="Q1040" s="36">
        <f t="shared" si="243"/>
        <v>-3.04990567048656E-2</v>
      </c>
      <c r="R1040" s="36">
        <f t="shared" si="244"/>
        <v>9.228336895555616E-3</v>
      </c>
      <c r="S1040" s="36">
        <f t="shared" si="245"/>
        <v>4.0200373991745707E-3</v>
      </c>
      <c r="T1040" s="36">
        <f t="shared" si="246"/>
        <v>-1.4935401377791674E-2</v>
      </c>
      <c r="U1040" s="36">
        <f t="shared" si="247"/>
        <v>-1.5685930486144726E-2</v>
      </c>
      <c r="V1040" s="36">
        <f t="shared" si="248"/>
        <v>-1.5127345937876398E-2</v>
      </c>
      <c r="W1040" s="36">
        <f t="shared" si="249"/>
        <v>-1.7366795743074374E-2</v>
      </c>
      <c r="X1040" s="36">
        <f t="shared" si="250"/>
        <v>5.1809673552557708E-3</v>
      </c>
      <c r="Y1040" s="36">
        <f t="shared" si="251"/>
        <v>-6.9355141423950821E-3</v>
      </c>
      <c r="Z1040" s="36">
        <f t="shared" si="252"/>
        <v>7.8460125081441969E-4</v>
      </c>
      <c r="AA1040" s="46">
        <f t="shared" si="253"/>
        <v>-2.774030041680766E-2</v>
      </c>
      <c r="AB1040" s="41">
        <f t="shared" si="240"/>
        <v>972259.69958319236</v>
      </c>
      <c r="AC1040" s="41">
        <f t="shared" si="241"/>
        <v>-27740.300416807644</v>
      </c>
      <c r="AD1040" s="98">
        <v>16026.665750720887</v>
      </c>
      <c r="AE1040">
        <f t="shared" si="254"/>
        <v>1043311.1367468578</v>
      </c>
    </row>
    <row r="1041" spans="2:31">
      <c r="B1041" s="112">
        <v>44967</v>
      </c>
      <c r="C1041">
        <v>114.17450700000001</v>
      </c>
      <c r="D1041">
        <v>173.965408</v>
      </c>
      <c r="E1041">
        <v>47.026775000000001</v>
      </c>
      <c r="F1041">
        <v>47.735962000000001</v>
      </c>
      <c r="G1041">
        <v>73.903976</v>
      </c>
      <c r="H1041">
        <v>137.123627</v>
      </c>
      <c r="I1041">
        <v>209.57583600000001</v>
      </c>
      <c r="J1041">
        <v>88.327575999999993</v>
      </c>
      <c r="K1041">
        <v>485.00735500000002</v>
      </c>
      <c r="L1041">
        <v>150.20822100000001</v>
      </c>
      <c r="M1041">
        <v>410.70898399999999</v>
      </c>
      <c r="O1041" s="33">
        <v>1036</v>
      </c>
      <c r="P1041" s="36">
        <f t="shared" si="242"/>
        <v>4.1287122930474492E-2</v>
      </c>
      <c r="Q1041" s="36">
        <f t="shared" si="243"/>
        <v>-2.1417115799296817E-2</v>
      </c>
      <c r="R1041" s="36">
        <f t="shared" si="244"/>
        <v>1.5425969527810144E-2</v>
      </c>
      <c r="S1041" s="36">
        <f t="shared" si="245"/>
        <v>1.8038101613717214E-3</v>
      </c>
      <c r="T1041" s="36">
        <f t="shared" si="246"/>
        <v>6.5977616458539885E-4</v>
      </c>
      <c r="U1041" s="36">
        <f t="shared" si="247"/>
        <v>4.4055995194317871E-3</v>
      </c>
      <c r="V1041" s="36">
        <f t="shared" si="248"/>
        <v>7.0847879063026852E-3</v>
      </c>
      <c r="W1041" s="36">
        <f t="shared" si="249"/>
        <v>2.3775496486183864E-2</v>
      </c>
      <c r="X1041" s="36">
        <f t="shared" si="250"/>
        <v>1.7388449332618846E-2</v>
      </c>
      <c r="Y1041" s="36">
        <f t="shared" si="251"/>
        <v>2.4530118908373125E-3</v>
      </c>
      <c r="Z1041" s="36">
        <f t="shared" si="252"/>
        <v>2.3687269229033737E-2</v>
      </c>
      <c r="AA1041" s="46">
        <f t="shared" si="253"/>
        <v>4.0550256718448301E-3</v>
      </c>
      <c r="AB1041" s="41">
        <f t="shared" si="240"/>
        <v>1004055.0256718448</v>
      </c>
      <c r="AC1041" s="41">
        <f t="shared" si="241"/>
        <v>4055.0256718448363</v>
      </c>
      <c r="AD1041" s="98">
        <v>16182.436444746912</v>
      </c>
      <c r="AE1041">
        <f t="shared" si="254"/>
        <v>1047366.1624187026</v>
      </c>
    </row>
    <row r="1042" spans="2:31">
      <c r="B1042" s="112">
        <v>44970</v>
      </c>
      <c r="C1042">
        <v>113.7304</v>
      </c>
      <c r="D1042">
        <v>179.239822</v>
      </c>
      <c r="E1042">
        <v>47.743358999999998</v>
      </c>
      <c r="F1042">
        <v>49.599902999999998</v>
      </c>
      <c r="G1042">
        <v>74.449898000000005</v>
      </c>
      <c r="H1042">
        <v>138.61114499999999</v>
      </c>
      <c r="I1042">
        <v>210.09802199999999</v>
      </c>
      <c r="J1042">
        <v>88.748360000000005</v>
      </c>
      <c r="K1042">
        <v>486.086792</v>
      </c>
      <c r="L1042">
        <v>153.03315699999999</v>
      </c>
      <c r="M1042">
        <v>408.29064899999997</v>
      </c>
      <c r="O1042" s="33">
        <v>1037</v>
      </c>
      <c r="P1042" s="36">
        <f t="shared" si="242"/>
        <v>-3.8973058366666342E-3</v>
      </c>
      <c r="Q1042" s="36">
        <f t="shared" si="243"/>
        <v>2.986822198297347E-2</v>
      </c>
      <c r="R1042" s="36">
        <f t="shared" si="244"/>
        <v>1.5122858365804129E-2</v>
      </c>
      <c r="S1042" s="36">
        <f t="shared" si="245"/>
        <v>3.8303843909257979E-2</v>
      </c>
      <c r="T1042" s="36">
        <f t="shared" si="246"/>
        <v>7.3597601394872966E-3</v>
      </c>
      <c r="U1042" s="36">
        <f t="shared" si="247"/>
        <v>1.0789588995214592E-2</v>
      </c>
      <c r="V1042" s="36">
        <f t="shared" si="248"/>
        <v>2.4885337007706904E-3</v>
      </c>
      <c r="W1042" s="36">
        <f t="shared" si="249"/>
        <v>4.752591476063767E-3</v>
      </c>
      <c r="X1042" s="36">
        <f t="shared" si="250"/>
        <v>2.2231365473944736E-3</v>
      </c>
      <c r="Y1042" s="36">
        <f t="shared" si="251"/>
        <v>1.8632138811375841E-2</v>
      </c>
      <c r="Z1042" s="36">
        <f t="shared" si="252"/>
        <v>-5.9055997855508129E-3</v>
      </c>
      <c r="AA1042" s="46">
        <f t="shared" si="253"/>
        <v>-5.8794395637100224E-3</v>
      </c>
      <c r="AB1042" s="41">
        <f t="shared" si="240"/>
        <v>994120.56043628999</v>
      </c>
      <c r="AC1042" s="41">
        <f t="shared" si="241"/>
        <v>-5879.4395637100097</v>
      </c>
      <c r="AD1042" s="98">
        <v>16334.823296178714</v>
      </c>
      <c r="AE1042">
        <f t="shared" si="254"/>
        <v>1041486.7228549926</v>
      </c>
    </row>
    <row r="1043" spans="2:31">
      <c r="B1043" s="112">
        <v>44971</v>
      </c>
      <c r="C1043">
        <v>112.398079</v>
      </c>
      <c r="D1043">
        <v>179.28976399999999</v>
      </c>
      <c r="E1043">
        <v>47.605938000000002</v>
      </c>
      <c r="F1043">
        <v>49.542549000000001</v>
      </c>
      <c r="G1043">
        <v>74.537627999999998</v>
      </c>
      <c r="H1043">
        <v>139.22363300000001</v>
      </c>
      <c r="I1043">
        <v>208.05758700000001</v>
      </c>
      <c r="J1043">
        <v>87.889717000000005</v>
      </c>
      <c r="K1043">
        <v>483.613922</v>
      </c>
      <c r="L1043">
        <v>152.38659699999999</v>
      </c>
      <c r="M1043">
        <v>402.372681</v>
      </c>
      <c r="O1043" s="33">
        <v>1038</v>
      </c>
      <c r="P1043" s="36">
        <f t="shared" si="242"/>
        <v>-1.1783888725865062E-2</v>
      </c>
      <c r="Q1043" s="36">
        <f t="shared" si="243"/>
        <v>2.7859346772582183E-4</v>
      </c>
      <c r="R1043" s="36">
        <f t="shared" si="244"/>
        <v>-2.8824773642297367E-3</v>
      </c>
      <c r="S1043" s="36">
        <f t="shared" si="245"/>
        <v>-1.1570019752606057E-3</v>
      </c>
      <c r="T1043" s="36">
        <f t="shared" si="246"/>
        <v>1.1776826220962736E-3</v>
      </c>
      <c r="U1043" s="36">
        <f t="shared" si="247"/>
        <v>4.4090160102329941E-3</v>
      </c>
      <c r="V1043" s="36">
        <f t="shared" si="248"/>
        <v>-9.7592912827202012E-3</v>
      </c>
      <c r="W1043" s="36">
        <f t="shared" si="249"/>
        <v>-9.7221366741877899E-3</v>
      </c>
      <c r="X1043" s="36">
        <f t="shared" si="250"/>
        <v>-5.1002857373249706E-3</v>
      </c>
      <c r="Y1043" s="36">
        <f t="shared" si="251"/>
        <v>-4.2339171411651059E-3</v>
      </c>
      <c r="Z1043" s="36">
        <f t="shared" si="252"/>
        <v>-1.4600569463689284E-2</v>
      </c>
      <c r="AA1043" s="46">
        <f t="shared" si="253"/>
        <v>1.8721952411954977E-3</v>
      </c>
      <c r="AB1043" s="41">
        <f t="shared" si="240"/>
        <v>1001872.1952411955</v>
      </c>
      <c r="AC1043" s="41">
        <f t="shared" si="241"/>
        <v>1872.195241195499</v>
      </c>
      <c r="AD1043" s="98">
        <v>16470.027938857442</v>
      </c>
      <c r="AE1043">
        <f t="shared" si="254"/>
        <v>1043358.9180961881</v>
      </c>
    </row>
    <row r="1044" spans="2:31">
      <c r="B1044" s="112">
        <v>44972</v>
      </c>
      <c r="C1044">
        <v>112.06017300000001</v>
      </c>
      <c r="D1044">
        <v>176.972229</v>
      </c>
      <c r="E1044">
        <v>47.959324000000002</v>
      </c>
      <c r="F1044">
        <v>49.303589000000002</v>
      </c>
      <c r="G1044">
        <v>74.420653999999999</v>
      </c>
      <c r="H1044">
        <v>139.80697599999999</v>
      </c>
      <c r="I1044">
        <v>209.45979299999999</v>
      </c>
      <c r="J1044">
        <v>87.986191000000005</v>
      </c>
      <c r="K1044">
        <v>482.06347699999998</v>
      </c>
      <c r="L1044">
        <v>154.50531000000001</v>
      </c>
      <c r="M1044">
        <v>403.09033199999999</v>
      </c>
      <c r="O1044" s="33">
        <v>1039</v>
      </c>
      <c r="P1044" s="36">
        <f t="shared" si="242"/>
        <v>-3.0108606144514109E-3</v>
      </c>
      <c r="Q1044" s="36">
        <f t="shared" si="243"/>
        <v>-1.301046834435588E-2</v>
      </c>
      <c r="R1044" s="36">
        <f t="shared" si="244"/>
        <v>7.3957336245823466E-3</v>
      </c>
      <c r="S1044" s="36">
        <f t="shared" si="245"/>
        <v>-4.8349985209944872E-3</v>
      </c>
      <c r="T1044" s="36">
        <f t="shared" si="246"/>
        <v>-1.5705608640760853E-3</v>
      </c>
      <c r="U1044" s="36">
        <f t="shared" si="247"/>
        <v>4.1812176230564563E-3</v>
      </c>
      <c r="V1044" s="36">
        <f t="shared" si="248"/>
        <v>6.7169001295730342E-3</v>
      </c>
      <c r="W1044" s="36">
        <f t="shared" si="249"/>
        <v>1.0970690729969676E-3</v>
      </c>
      <c r="X1044" s="36">
        <f t="shared" si="250"/>
        <v>-3.2111061807005544E-3</v>
      </c>
      <c r="Y1044" s="36">
        <f t="shared" si="251"/>
        <v>1.3807771488413976E-2</v>
      </c>
      <c r="Z1044" s="36">
        <f t="shared" si="252"/>
        <v>1.7819593906073948E-3</v>
      </c>
      <c r="AA1044" s="46">
        <f t="shared" si="253"/>
        <v>6.4623784380126951E-3</v>
      </c>
      <c r="AB1044" s="41">
        <f t="shared" si="240"/>
        <v>1006462.3784380127</v>
      </c>
      <c r="AC1044" s="41">
        <f t="shared" si="241"/>
        <v>6462.3784380126745</v>
      </c>
      <c r="AD1044" s="98">
        <v>16601.445844272734</v>
      </c>
      <c r="AE1044">
        <f t="shared" si="254"/>
        <v>1049821.2965342007</v>
      </c>
    </row>
    <row r="1045" spans="2:31">
      <c r="B1045" s="112">
        <v>44973</v>
      </c>
      <c r="C1045">
        <v>111.73191799999999</v>
      </c>
      <c r="D1045">
        <v>172.25723300000001</v>
      </c>
      <c r="E1045">
        <v>47.206738000000001</v>
      </c>
      <c r="F1045">
        <v>48.596240999999999</v>
      </c>
      <c r="G1045">
        <v>73.572524999999999</v>
      </c>
      <c r="H1045">
        <v>137.881958</v>
      </c>
      <c r="I1045">
        <v>205.01142899999999</v>
      </c>
      <c r="J1045">
        <v>88.429985000000002</v>
      </c>
      <c r="K1045">
        <v>478.23642000000001</v>
      </c>
      <c r="L1045">
        <v>152.89390599999999</v>
      </c>
      <c r="M1045">
        <v>396.13034099999999</v>
      </c>
      <c r="O1045" s="33">
        <v>1040</v>
      </c>
      <c r="P1045" s="36">
        <f t="shared" si="242"/>
        <v>-2.9335731566086072E-3</v>
      </c>
      <c r="Q1045" s="36">
        <f t="shared" si="243"/>
        <v>-2.7003921655032202E-2</v>
      </c>
      <c r="R1045" s="36">
        <f t="shared" si="244"/>
        <v>-1.5816598340362999E-2</v>
      </c>
      <c r="S1045" s="36">
        <f t="shared" si="245"/>
        <v>-1.4450695351448632E-2</v>
      </c>
      <c r="T1045" s="36">
        <f t="shared" si="246"/>
        <v>-1.1461856430091344E-2</v>
      </c>
      <c r="U1045" s="36">
        <f t="shared" si="247"/>
        <v>-1.3864786109577977E-2</v>
      </c>
      <c r="V1045" s="36">
        <f t="shared" si="248"/>
        <v>-2.1466073285118219E-2</v>
      </c>
      <c r="W1045" s="36">
        <f t="shared" si="249"/>
        <v>5.0312272515782661E-3</v>
      </c>
      <c r="X1045" s="36">
        <f t="shared" si="250"/>
        <v>-7.9705876739077988E-3</v>
      </c>
      <c r="Y1045" s="36">
        <f t="shared" si="251"/>
        <v>-1.0484208653608284E-2</v>
      </c>
      <c r="Z1045" s="36">
        <f t="shared" si="252"/>
        <v>-1.7417384674558854E-2</v>
      </c>
      <c r="AA1045" s="46">
        <f t="shared" si="253"/>
        <v>-1.3272923043883484E-2</v>
      </c>
      <c r="AB1045" s="41">
        <f t="shared" si="240"/>
        <v>986727.07695611648</v>
      </c>
      <c r="AC1045" s="41">
        <f t="shared" si="241"/>
        <v>-13272.923043883522</v>
      </c>
      <c r="AD1045" s="98">
        <v>16619.412128353841</v>
      </c>
      <c r="AE1045">
        <f t="shared" si="254"/>
        <v>1036548.3734903171</v>
      </c>
    </row>
    <row r="1046" spans="2:31">
      <c r="B1046" s="112">
        <v>44974</v>
      </c>
      <c r="C1046">
        <v>107.435654</v>
      </c>
      <c r="D1046">
        <v>172.696777</v>
      </c>
      <c r="E1046">
        <v>47.916786000000002</v>
      </c>
      <c r="F1046">
        <v>48.940353000000002</v>
      </c>
      <c r="G1046">
        <v>73.192322000000004</v>
      </c>
      <c r="H1046">
        <v>138.290314</v>
      </c>
      <c r="I1046">
        <v>203.328766</v>
      </c>
      <c r="J1046">
        <v>89.963950999999994</v>
      </c>
      <c r="K1046">
        <v>489.74704000000003</v>
      </c>
      <c r="L1046">
        <v>151.740082</v>
      </c>
      <c r="M1046">
        <v>425.965912</v>
      </c>
      <c r="O1046" s="33">
        <v>1041</v>
      </c>
      <c r="P1046" s="36">
        <f t="shared" si="242"/>
        <v>-3.9210311882302937E-2</v>
      </c>
      <c r="Q1046" s="36">
        <f t="shared" si="243"/>
        <v>2.5484222542200255E-3</v>
      </c>
      <c r="R1046" s="36">
        <f t="shared" si="244"/>
        <v>1.4929244800650353E-2</v>
      </c>
      <c r="S1046" s="36">
        <f t="shared" si="245"/>
        <v>7.0560886661801409E-3</v>
      </c>
      <c r="T1046" s="36">
        <f t="shared" si="246"/>
        <v>-5.1811296545287138E-3</v>
      </c>
      <c r="U1046" s="36">
        <f t="shared" si="247"/>
        <v>2.9572577626626535E-3</v>
      </c>
      <c r="V1046" s="36">
        <f t="shared" si="248"/>
        <v>-8.2415228519946912E-3</v>
      </c>
      <c r="W1046" s="36">
        <f t="shared" si="249"/>
        <v>1.7197936684530842E-2</v>
      </c>
      <c r="X1046" s="36">
        <f t="shared" si="250"/>
        <v>2.3783800180025291E-2</v>
      </c>
      <c r="Y1046" s="36">
        <f t="shared" si="251"/>
        <v>-7.5751857178004605E-3</v>
      </c>
      <c r="Z1046" s="36">
        <f t="shared" si="252"/>
        <v>7.2616023250463305E-2</v>
      </c>
      <c r="AA1046" s="46">
        <f t="shared" si="253"/>
        <v>-8.3688512826403189E-2</v>
      </c>
      <c r="AB1046" s="41">
        <f t="shared" si="240"/>
        <v>916311.48717359686</v>
      </c>
      <c r="AC1046" s="41">
        <f t="shared" si="241"/>
        <v>-83688.512826403137</v>
      </c>
      <c r="AD1046" s="98">
        <v>16632.946962204296</v>
      </c>
      <c r="AE1046">
        <f t="shared" si="254"/>
        <v>952859.86066391401</v>
      </c>
    </row>
    <row r="1047" spans="2:31">
      <c r="B1047" s="112">
        <v>44978</v>
      </c>
      <c r="C1047">
        <v>107.329453</v>
      </c>
      <c r="D1047">
        <v>171.897614</v>
      </c>
      <c r="E1047">
        <v>48.207999999999998</v>
      </c>
      <c r="F1047">
        <v>49.198441000000003</v>
      </c>
      <c r="G1047">
        <v>71.125632999999993</v>
      </c>
      <c r="H1047">
        <v>135.75277700000001</v>
      </c>
      <c r="I1047">
        <v>197.903717</v>
      </c>
      <c r="J1047">
        <v>89.462280000000007</v>
      </c>
      <c r="K1047">
        <v>482.122345</v>
      </c>
      <c r="L1047">
        <v>147.69165000000001</v>
      </c>
      <c r="M1047">
        <v>419.93002300000001</v>
      </c>
      <c r="O1047" s="33">
        <v>1042</v>
      </c>
      <c r="P1047" s="36">
        <f t="shared" si="242"/>
        <v>-9.8899686396820537E-4</v>
      </c>
      <c r="Q1047" s="36">
        <f t="shared" si="243"/>
        <v>-4.6382904285177332E-3</v>
      </c>
      <c r="R1047" s="36">
        <f t="shared" si="244"/>
        <v>6.0591009469137432E-3</v>
      </c>
      <c r="S1047" s="36">
        <f t="shared" si="245"/>
        <v>5.2596651020646633E-3</v>
      </c>
      <c r="T1047" s="36">
        <f t="shared" si="246"/>
        <v>-2.8642732524323433E-2</v>
      </c>
      <c r="U1047" s="36">
        <f t="shared" si="247"/>
        <v>-1.8519784738052322E-2</v>
      </c>
      <c r="V1047" s="36">
        <f t="shared" si="248"/>
        <v>-2.7043571306508706E-2</v>
      </c>
      <c r="W1047" s="36">
        <f t="shared" si="249"/>
        <v>-5.5919617156960748E-3</v>
      </c>
      <c r="X1047" s="36">
        <f t="shared" si="250"/>
        <v>-1.5691103263832617E-2</v>
      </c>
      <c r="Y1047" s="36">
        <f t="shared" si="251"/>
        <v>-2.7042415882456698E-2</v>
      </c>
      <c r="Z1047" s="36">
        <f t="shared" si="252"/>
        <v>-1.4271238797007616E-2</v>
      </c>
      <c r="AA1047" s="46">
        <f t="shared" si="253"/>
        <v>-4.3141966237720028E-2</v>
      </c>
      <c r="AB1047" s="41">
        <f t="shared" si="240"/>
        <v>956858.03376228001</v>
      </c>
      <c r="AC1047" s="41">
        <f t="shared" si="241"/>
        <v>-43141.966237719986</v>
      </c>
      <c r="AD1047" s="98">
        <v>16693.015287552727</v>
      </c>
      <c r="AE1047">
        <f t="shared" si="254"/>
        <v>909717.89442619402</v>
      </c>
    </row>
    <row r="1048" spans="2:31">
      <c r="B1048" s="112">
        <v>44979</v>
      </c>
      <c r="C1048">
        <v>105.93920900000001</v>
      </c>
      <c r="D1048">
        <v>170.93862899999999</v>
      </c>
      <c r="E1048">
        <v>47.196922000000001</v>
      </c>
      <c r="F1048">
        <v>49.016823000000002</v>
      </c>
      <c r="G1048">
        <v>71.076888999999994</v>
      </c>
      <c r="H1048">
        <v>134.71249399999999</v>
      </c>
      <c r="I1048">
        <v>192.71075400000001</v>
      </c>
      <c r="J1048">
        <v>89.153564000000003</v>
      </c>
      <c r="K1048">
        <v>479.74761999999998</v>
      </c>
      <c r="L1048">
        <v>148.11937</v>
      </c>
      <c r="M1048">
        <v>419.18289199999998</v>
      </c>
      <c r="O1048" s="33">
        <v>1043</v>
      </c>
      <c r="P1048" s="36">
        <f t="shared" si="242"/>
        <v>-1.3037674450839976E-2</v>
      </c>
      <c r="Q1048" s="36">
        <f t="shared" si="243"/>
        <v>-5.5944347818995665E-3</v>
      </c>
      <c r="R1048" s="36">
        <f t="shared" si="244"/>
        <v>-2.1196303787228584E-2</v>
      </c>
      <c r="S1048" s="36">
        <f t="shared" si="245"/>
        <v>-3.6983702861774241E-3</v>
      </c>
      <c r="T1048" s="36">
        <f t="shared" si="246"/>
        <v>-6.8555748834178254E-4</v>
      </c>
      <c r="U1048" s="36">
        <f t="shared" si="247"/>
        <v>-7.6925819430718979E-3</v>
      </c>
      <c r="V1048" s="36">
        <f t="shared" si="248"/>
        <v>-2.6590253828390625E-2</v>
      </c>
      <c r="W1048" s="36">
        <f t="shared" si="249"/>
        <v>-3.4567628548034545E-3</v>
      </c>
      <c r="X1048" s="36">
        <f t="shared" si="250"/>
        <v>-4.9377356842446509E-3</v>
      </c>
      <c r="Y1048" s="36">
        <f t="shared" si="251"/>
        <v>2.8918483028626718E-3</v>
      </c>
      <c r="Z1048" s="36">
        <f t="shared" si="252"/>
        <v>-1.7807643860110261E-3</v>
      </c>
      <c r="AA1048" s="46">
        <f t="shared" si="253"/>
        <v>-2.7940025374731108E-2</v>
      </c>
      <c r="AB1048" s="41">
        <f t="shared" si="240"/>
        <v>972059.97462526895</v>
      </c>
      <c r="AC1048" s="41">
        <f t="shared" si="241"/>
        <v>-27940.025374731049</v>
      </c>
      <c r="AD1048" s="98">
        <v>16753.276821596432</v>
      </c>
      <c r="AE1048">
        <f t="shared" si="254"/>
        <v>881777.86905146297</v>
      </c>
    </row>
    <row r="1049" spans="2:31">
      <c r="B1049" s="112">
        <v>44980</v>
      </c>
      <c r="C1049">
        <v>106.914299</v>
      </c>
      <c r="D1049">
        <v>171.857651</v>
      </c>
      <c r="E1049">
        <v>46.49342</v>
      </c>
      <c r="F1049">
        <v>48.898197000000003</v>
      </c>
      <c r="G1049">
        <v>71.008651999999998</v>
      </c>
      <c r="H1049">
        <v>135.79165599999999</v>
      </c>
      <c r="I1049">
        <v>195.302414</v>
      </c>
      <c r="J1049">
        <v>88.352806000000001</v>
      </c>
      <c r="K1049">
        <v>482.49523900000003</v>
      </c>
      <c r="L1049">
        <v>148.60676599999999</v>
      </c>
      <c r="M1049">
        <v>417.84594700000002</v>
      </c>
      <c r="O1049" s="33">
        <v>1044</v>
      </c>
      <c r="P1049" s="36">
        <f t="shared" si="242"/>
        <v>9.1621400116723827E-3</v>
      </c>
      <c r="Q1049" s="36">
        <f t="shared" si="243"/>
        <v>5.3619263420359832E-3</v>
      </c>
      <c r="R1049" s="36">
        <f t="shared" si="244"/>
        <v>-1.5017881396580708E-2</v>
      </c>
      <c r="S1049" s="36">
        <f t="shared" si="245"/>
        <v>-2.4230410827476632E-3</v>
      </c>
      <c r="T1049" s="36">
        <f t="shared" si="246"/>
        <v>-9.6050597078163841E-4</v>
      </c>
      <c r="U1049" s="36">
        <f t="shared" si="247"/>
        <v>7.9789365542573525E-3</v>
      </c>
      <c r="V1049" s="36">
        <f t="shared" si="248"/>
        <v>1.3358817460328498E-2</v>
      </c>
      <c r="W1049" s="36">
        <f t="shared" si="249"/>
        <v>-9.0223627693277342E-3</v>
      </c>
      <c r="X1049" s="36">
        <f t="shared" si="250"/>
        <v>5.710879414485415E-3</v>
      </c>
      <c r="Y1049" s="36">
        <f t="shared" si="251"/>
        <v>3.2851601474205676E-3</v>
      </c>
      <c r="Z1049" s="36">
        <f t="shared" si="252"/>
        <v>-3.1945043579179691E-3</v>
      </c>
      <c r="AA1049" s="46">
        <f t="shared" si="253"/>
        <v>2.2454478655438086E-2</v>
      </c>
      <c r="AB1049" s="41">
        <f t="shared" si="240"/>
        <v>1022454.4786554381</v>
      </c>
      <c r="AC1049" s="41">
        <f t="shared" si="241"/>
        <v>22454.478655438055</v>
      </c>
      <c r="AD1049" s="98">
        <v>16768.223024507053</v>
      </c>
      <c r="AE1049">
        <f t="shared" si="254"/>
        <v>904232.34770690103</v>
      </c>
    </row>
    <row r="1050" spans="2:31">
      <c r="B1050" s="112">
        <v>44981</v>
      </c>
      <c r="C1050">
        <v>106.923965</v>
      </c>
      <c r="D1050">
        <v>170.20941199999999</v>
      </c>
      <c r="E1050">
        <v>46.617756</v>
      </c>
      <c r="F1050">
        <v>48.493122</v>
      </c>
      <c r="G1050">
        <v>71.086646999999999</v>
      </c>
      <c r="H1050">
        <v>137.01666299999999</v>
      </c>
      <c r="I1050">
        <v>189.27778599999999</v>
      </c>
      <c r="J1050">
        <v>88.044089999999997</v>
      </c>
      <c r="K1050">
        <v>475.27285799999999</v>
      </c>
      <c r="L1050">
        <v>145.931061</v>
      </c>
      <c r="M1050">
        <v>410.34527600000001</v>
      </c>
      <c r="O1050" s="33">
        <v>1045</v>
      </c>
      <c r="P1050" s="36">
        <f t="shared" si="242"/>
        <v>9.0404774391304171E-5</v>
      </c>
      <c r="Q1050" s="36">
        <f t="shared" si="243"/>
        <v>-9.6370094319460607E-3</v>
      </c>
      <c r="R1050" s="36">
        <f t="shared" si="244"/>
        <v>2.6707013968701415E-3</v>
      </c>
      <c r="S1050" s="36">
        <f t="shared" si="245"/>
        <v>-8.3185511815937994E-3</v>
      </c>
      <c r="T1050" s="36">
        <f t="shared" si="246"/>
        <v>1.0977844922631928E-3</v>
      </c>
      <c r="U1050" s="36">
        <f t="shared" si="247"/>
        <v>8.9807762313879134E-3</v>
      </c>
      <c r="V1050" s="36">
        <f t="shared" si="248"/>
        <v>-3.1333495072535945E-2</v>
      </c>
      <c r="W1050" s="36">
        <f t="shared" si="249"/>
        <v>-3.5002465711406914E-3</v>
      </c>
      <c r="X1050" s="36">
        <f t="shared" si="250"/>
        <v>-1.5081976369757513E-2</v>
      </c>
      <c r="Y1050" s="36">
        <f t="shared" si="251"/>
        <v>-1.8169337613238714E-2</v>
      </c>
      <c r="Z1050" s="36">
        <f t="shared" si="252"/>
        <v>-1.8113874861758847E-2</v>
      </c>
      <c r="AA1050" s="46">
        <f t="shared" si="253"/>
        <v>-5.552008522108352E-3</v>
      </c>
      <c r="AB1050" s="41">
        <f t="shared" si="240"/>
        <v>994447.99147789169</v>
      </c>
      <c r="AC1050" s="41">
        <f t="shared" si="241"/>
        <v>-5552.0085221083136</v>
      </c>
      <c r="AD1050" s="98">
        <v>16780.784541853005</v>
      </c>
      <c r="AE1050">
        <f t="shared" si="254"/>
        <v>898680.33918479271</v>
      </c>
    </row>
    <row r="1051" spans="2:31">
      <c r="B1051" s="112">
        <v>44984</v>
      </c>
      <c r="C1051">
        <v>106.730873</v>
      </c>
      <c r="D1051">
        <v>169.36030600000001</v>
      </c>
      <c r="E1051">
        <v>46.280731000000003</v>
      </c>
      <c r="F1051">
        <v>48.705303000000001</v>
      </c>
      <c r="G1051">
        <v>71.547095999999996</v>
      </c>
      <c r="H1051">
        <v>138.212524</v>
      </c>
      <c r="I1051">
        <v>188.64920000000001</v>
      </c>
      <c r="J1051">
        <v>87.648528999999996</v>
      </c>
      <c r="K1051">
        <v>474.281769</v>
      </c>
      <c r="L1051">
        <v>147.13464400000001</v>
      </c>
      <c r="M1051">
        <v>414.48391700000002</v>
      </c>
      <c r="O1051" s="33">
        <v>1046</v>
      </c>
      <c r="P1051" s="36">
        <f t="shared" si="242"/>
        <v>-1.8075139732712942E-3</v>
      </c>
      <c r="Q1051" s="36">
        <f t="shared" si="243"/>
        <v>-5.0010806307221661E-3</v>
      </c>
      <c r="R1051" s="36">
        <f t="shared" si="244"/>
        <v>-7.2558012403764081E-3</v>
      </c>
      <c r="S1051" s="36">
        <f t="shared" si="245"/>
        <v>4.3659418769319037E-3</v>
      </c>
      <c r="T1051" s="36">
        <f t="shared" si="246"/>
        <v>6.456404912404368E-3</v>
      </c>
      <c r="U1051" s="36">
        <f t="shared" si="247"/>
        <v>8.6899833448617347E-3</v>
      </c>
      <c r="V1051" s="36">
        <f t="shared" si="248"/>
        <v>-3.3264974607514364E-3</v>
      </c>
      <c r="W1051" s="36">
        <f t="shared" si="249"/>
        <v>-4.5028831673866333E-3</v>
      </c>
      <c r="X1051" s="36">
        <f t="shared" si="250"/>
        <v>-2.0874825559584554E-3</v>
      </c>
      <c r="Y1051" s="36">
        <f t="shared" si="251"/>
        <v>8.2137878723670572E-3</v>
      </c>
      <c r="Z1051" s="36">
        <f t="shared" si="252"/>
        <v>1.0035230971895844E-2</v>
      </c>
      <c r="AA1051" s="46">
        <f t="shared" si="253"/>
        <v>-4.9258006495624292E-3</v>
      </c>
      <c r="AB1051" s="41">
        <f t="shared" si="240"/>
        <v>995074.19935043762</v>
      </c>
      <c r="AC1051" s="41">
        <f t="shared" si="241"/>
        <v>-4925.8006495623849</v>
      </c>
      <c r="AD1051" s="98">
        <v>16951.683688545134</v>
      </c>
      <c r="AE1051">
        <f t="shared" si="254"/>
        <v>893754.53853523033</v>
      </c>
    </row>
    <row r="1052" spans="2:31">
      <c r="B1052" s="112">
        <v>44985</v>
      </c>
      <c r="C1052">
        <v>106.112984</v>
      </c>
      <c r="D1052">
        <v>174.754593</v>
      </c>
      <c r="E1052">
        <v>46.506504</v>
      </c>
      <c r="F1052">
        <v>48.155560000000001</v>
      </c>
      <c r="G1052">
        <v>71.547095999999996</v>
      </c>
      <c r="H1052">
        <v>139.36949200000001</v>
      </c>
      <c r="I1052">
        <v>191.48262</v>
      </c>
      <c r="J1052">
        <v>86.201385000000002</v>
      </c>
      <c r="K1052">
        <v>467.03973400000001</v>
      </c>
      <c r="L1052">
        <v>146.62735000000001</v>
      </c>
      <c r="M1052">
        <v>412.13439899999997</v>
      </c>
      <c r="O1052" s="33">
        <v>1047</v>
      </c>
      <c r="P1052" s="36">
        <f t="shared" si="242"/>
        <v>-5.8060471603055821E-3</v>
      </c>
      <c r="Q1052" s="36">
        <f t="shared" si="243"/>
        <v>3.1354230403267361E-2</v>
      </c>
      <c r="R1052" s="36">
        <f t="shared" si="244"/>
        <v>4.8664764193908352E-3</v>
      </c>
      <c r="S1052" s="36">
        <f t="shared" si="245"/>
        <v>-1.1351311271233813E-2</v>
      </c>
      <c r="T1052" s="36">
        <f t="shared" si="246"/>
        <v>0</v>
      </c>
      <c r="U1052" s="36">
        <f t="shared" si="247"/>
        <v>8.336092636805301E-3</v>
      </c>
      <c r="V1052" s="36">
        <f t="shared" si="248"/>
        <v>1.490784157783585E-2</v>
      </c>
      <c r="W1052" s="36">
        <f t="shared" si="249"/>
        <v>-1.6648583742160199E-2</v>
      </c>
      <c r="X1052" s="36">
        <f t="shared" si="250"/>
        <v>-1.5387256885851183E-2</v>
      </c>
      <c r="Y1052" s="36">
        <f t="shared" si="251"/>
        <v>-3.4537790091052423E-3</v>
      </c>
      <c r="Z1052" s="36">
        <f t="shared" si="252"/>
        <v>-5.6846655382736368E-3</v>
      </c>
      <c r="AA1052" s="46">
        <f t="shared" si="253"/>
        <v>2.4507394494875934E-2</v>
      </c>
      <c r="AB1052" s="41">
        <f t="shared" si="240"/>
        <v>1024507.3944948759</v>
      </c>
      <c r="AC1052" s="41">
        <f t="shared" si="241"/>
        <v>24507.394494875916</v>
      </c>
      <c r="AD1052" s="98">
        <v>17133.440084978822</v>
      </c>
      <c r="AE1052">
        <f t="shared" si="254"/>
        <v>918261.93303010624</v>
      </c>
    </row>
    <row r="1053" spans="2:31">
      <c r="B1053" s="112">
        <v>44986</v>
      </c>
      <c r="C1053">
        <v>107.05911999999999</v>
      </c>
      <c r="D1053">
        <v>173.23619099999999</v>
      </c>
      <c r="E1053">
        <v>45.858626999999998</v>
      </c>
      <c r="F1053">
        <v>48.116982</v>
      </c>
      <c r="G1053">
        <v>72.174103000000002</v>
      </c>
      <c r="H1053">
        <v>138.59169</v>
      </c>
      <c r="I1053">
        <v>188.46545399999999</v>
      </c>
      <c r="J1053">
        <v>85.043678</v>
      </c>
      <c r="K1053">
        <v>466.33325200000002</v>
      </c>
      <c r="L1053">
        <v>144.53851299999999</v>
      </c>
      <c r="M1053">
        <v>412.63574199999999</v>
      </c>
      <c r="O1053" s="33">
        <v>1048</v>
      </c>
      <c r="P1053" s="36">
        <f t="shared" si="242"/>
        <v>8.8767919910329573E-3</v>
      </c>
      <c r="Q1053" s="36">
        <f t="shared" si="243"/>
        <v>-8.7267347646787126E-3</v>
      </c>
      <c r="R1053" s="36">
        <f t="shared" si="244"/>
        <v>-1.402883574305562E-2</v>
      </c>
      <c r="S1053" s="36">
        <f t="shared" si="245"/>
        <v>-8.0143312440786383E-4</v>
      </c>
      <c r="T1053" s="36">
        <f t="shared" si="246"/>
        <v>8.7253791689978991E-3</v>
      </c>
      <c r="U1053" s="36">
        <f t="shared" si="247"/>
        <v>-5.5964939025938331E-3</v>
      </c>
      <c r="V1053" s="36">
        <f t="shared" si="248"/>
        <v>-1.588232513392026E-2</v>
      </c>
      <c r="W1053" s="36">
        <f t="shared" si="249"/>
        <v>-1.3521261492341327E-2</v>
      </c>
      <c r="X1053" s="36">
        <f t="shared" si="250"/>
        <v>-1.5138259742146997E-3</v>
      </c>
      <c r="Y1053" s="36">
        <f t="shared" si="251"/>
        <v>-1.4348336133369255E-2</v>
      </c>
      <c r="Z1053" s="36">
        <f t="shared" si="252"/>
        <v>1.2157158384503998E-3</v>
      </c>
      <c r="AA1053" s="46">
        <f t="shared" si="253"/>
        <v>-5.5262657115547793E-3</v>
      </c>
      <c r="AB1053" s="41">
        <f t="shared" si="240"/>
        <v>994473.73428844521</v>
      </c>
      <c r="AC1053" s="41">
        <f t="shared" si="241"/>
        <v>-5526.2657115547918</v>
      </c>
      <c r="AD1053" s="98">
        <v>17234.335067289881</v>
      </c>
      <c r="AE1053">
        <f t="shared" si="254"/>
        <v>912735.66731855145</v>
      </c>
    </row>
    <row r="1054" spans="2:31">
      <c r="B1054" s="112">
        <v>44987</v>
      </c>
      <c r="C1054">
        <v>107.551514</v>
      </c>
      <c r="D1054">
        <v>174.34501599999999</v>
      </c>
      <c r="E1054">
        <v>45.973148000000002</v>
      </c>
      <c r="F1054">
        <v>48.608856000000003</v>
      </c>
      <c r="G1054">
        <v>73.388924000000003</v>
      </c>
      <c r="H1054">
        <v>137.15280200000001</v>
      </c>
      <c r="I1054">
        <v>191.018417</v>
      </c>
      <c r="J1054">
        <v>86.452224999999999</v>
      </c>
      <c r="K1054">
        <v>468.76684599999999</v>
      </c>
      <c r="L1054">
        <v>145.13531499999999</v>
      </c>
      <c r="M1054">
        <v>414.19879200000003</v>
      </c>
      <c r="O1054" s="33">
        <v>1049</v>
      </c>
      <c r="P1054" s="36">
        <f t="shared" si="242"/>
        <v>4.5887275465043946E-3</v>
      </c>
      <c r="Q1054" s="36">
        <f t="shared" si="243"/>
        <v>6.3802572701932205E-3</v>
      </c>
      <c r="R1054" s="36">
        <f t="shared" si="244"/>
        <v>2.494148879676643E-3</v>
      </c>
      <c r="S1054" s="36">
        <f t="shared" si="245"/>
        <v>1.0170565593097243E-2</v>
      </c>
      <c r="T1054" s="36">
        <f t="shared" si="246"/>
        <v>1.6691727705794874E-2</v>
      </c>
      <c r="U1054" s="36">
        <f t="shared" si="247"/>
        <v>-1.0436480887524078E-2</v>
      </c>
      <c r="V1054" s="36">
        <f t="shared" si="248"/>
        <v>1.3455125293954781E-2</v>
      </c>
      <c r="W1054" s="36">
        <f t="shared" si="249"/>
        <v>1.6426965884960589E-2</v>
      </c>
      <c r="X1054" s="36">
        <f t="shared" si="250"/>
        <v>5.2050031851313735E-3</v>
      </c>
      <c r="Y1054" s="36">
        <f t="shared" si="251"/>
        <v>4.1205161579706542E-3</v>
      </c>
      <c r="Z1054" s="36">
        <f t="shared" si="252"/>
        <v>3.7808093340240627E-3</v>
      </c>
      <c r="AA1054" s="46">
        <f t="shared" si="253"/>
        <v>1.1090677952558829E-2</v>
      </c>
      <c r="AB1054" s="41">
        <f t="shared" si="240"/>
        <v>1011090.6779525588</v>
      </c>
      <c r="AC1054" s="41">
        <f t="shared" si="241"/>
        <v>11090.67795255885</v>
      </c>
      <c r="AD1054" s="98">
        <v>17262.549970400054</v>
      </c>
      <c r="AE1054">
        <f t="shared" si="254"/>
        <v>923826.3452711103</v>
      </c>
    </row>
    <row r="1055" spans="2:31">
      <c r="B1055" s="112">
        <v>44988</v>
      </c>
      <c r="C1055">
        <v>108.912796</v>
      </c>
      <c r="D1055">
        <v>185.05365</v>
      </c>
      <c r="E1055">
        <v>46.028773999999999</v>
      </c>
      <c r="F1055">
        <v>48.068759999999997</v>
      </c>
      <c r="G1055">
        <v>73.134208999999998</v>
      </c>
      <c r="H1055">
        <v>139.67086800000001</v>
      </c>
      <c r="I1055">
        <v>195.82458500000001</v>
      </c>
      <c r="J1055">
        <v>87.494170999999994</v>
      </c>
      <c r="K1055">
        <v>469.610748</v>
      </c>
      <c r="L1055">
        <v>150.22811899999999</v>
      </c>
      <c r="M1055">
        <v>422.98724399999998</v>
      </c>
      <c r="O1055" s="33">
        <v>1050</v>
      </c>
      <c r="P1055" s="36">
        <f t="shared" si="242"/>
        <v>1.2577592543680601E-2</v>
      </c>
      <c r="Q1055" s="36">
        <f t="shared" si="243"/>
        <v>5.9609596500614918E-2</v>
      </c>
      <c r="R1055" s="36">
        <f t="shared" si="244"/>
        <v>1.2092357544066022E-3</v>
      </c>
      <c r="S1055" s="36">
        <f t="shared" si="245"/>
        <v>-1.1173250669646657E-2</v>
      </c>
      <c r="T1055" s="36">
        <f t="shared" si="246"/>
        <v>-3.4767923858777089E-3</v>
      </c>
      <c r="U1055" s="36">
        <f t="shared" si="247"/>
        <v>1.8193064586337602E-2</v>
      </c>
      <c r="V1055" s="36">
        <f t="shared" si="248"/>
        <v>2.4849436530043841E-2</v>
      </c>
      <c r="W1055" s="36">
        <f t="shared" si="249"/>
        <v>1.1980224783119027E-2</v>
      </c>
      <c r="X1055" s="36">
        <f t="shared" si="250"/>
        <v>1.7986410436599779E-3</v>
      </c>
      <c r="Y1055" s="36">
        <f t="shared" si="251"/>
        <v>3.4488418044225568E-2</v>
      </c>
      <c r="Z1055" s="36">
        <f t="shared" si="252"/>
        <v>2.0995990071451656E-2</v>
      </c>
      <c r="AA1055" s="46">
        <f t="shared" si="253"/>
        <v>1.9265882621039166E-2</v>
      </c>
      <c r="AB1055" s="41">
        <f t="shared" si="240"/>
        <v>1019265.8826210392</v>
      </c>
      <c r="AC1055" s="41">
        <f t="shared" si="241"/>
        <v>19265.882621039171</v>
      </c>
      <c r="AD1055" s="98">
        <v>17275.723500235705</v>
      </c>
      <c r="AE1055">
        <f t="shared" si="254"/>
        <v>943092.22789214947</v>
      </c>
    </row>
    <row r="1056" spans="2:31">
      <c r="B1056" s="112">
        <v>44991</v>
      </c>
      <c r="C1056">
        <v>109.878258</v>
      </c>
      <c r="D1056">
        <v>184.704025</v>
      </c>
      <c r="E1056">
        <v>46.022227999999998</v>
      </c>
      <c r="F1056">
        <v>47.740841000000003</v>
      </c>
      <c r="G1056">
        <v>71.321770000000001</v>
      </c>
      <c r="H1056">
        <v>138.854218</v>
      </c>
      <c r="I1056">
        <v>192.02417</v>
      </c>
      <c r="J1056">
        <v>88.401047000000005</v>
      </c>
      <c r="K1056">
        <v>471.78924599999999</v>
      </c>
      <c r="L1056">
        <v>153.01327499999999</v>
      </c>
      <c r="M1056">
        <v>418.49475100000001</v>
      </c>
      <c r="O1056" s="33">
        <v>1051</v>
      </c>
      <c r="P1056" s="36">
        <f t="shared" si="242"/>
        <v>8.8254821111211097E-3</v>
      </c>
      <c r="Q1056" s="36">
        <f t="shared" si="243"/>
        <v>-1.8911039734130161E-3</v>
      </c>
      <c r="R1056" s="36">
        <f t="shared" si="244"/>
        <v>-1.4222550257592093E-4</v>
      </c>
      <c r="S1056" s="36">
        <f t="shared" si="245"/>
        <v>-6.8452488483384576E-3</v>
      </c>
      <c r="T1056" s="36">
        <f t="shared" si="246"/>
        <v>-2.5094622255679835E-2</v>
      </c>
      <c r="U1056" s="36">
        <f t="shared" si="247"/>
        <v>-5.8641205499113686E-3</v>
      </c>
      <c r="V1056" s="36">
        <f t="shared" si="248"/>
        <v>-1.9598034490396109E-2</v>
      </c>
      <c r="W1056" s="36">
        <f t="shared" si="249"/>
        <v>1.0311639463171075E-2</v>
      </c>
      <c r="X1056" s="36">
        <f t="shared" si="250"/>
        <v>4.6282173413512923E-3</v>
      </c>
      <c r="Y1056" s="36">
        <f t="shared" si="251"/>
        <v>1.8369750139969911E-2</v>
      </c>
      <c r="Z1056" s="36">
        <f t="shared" si="252"/>
        <v>-1.0677675125714799E-2</v>
      </c>
      <c r="AA1056" s="46">
        <f t="shared" si="253"/>
        <v>-2.2062087446650301E-2</v>
      </c>
      <c r="AB1056" s="41">
        <f t="shared" si="240"/>
        <v>977937.91255334974</v>
      </c>
      <c r="AC1056" s="41">
        <f t="shared" si="241"/>
        <v>-22062.087446650257</v>
      </c>
      <c r="AD1056" s="98">
        <v>17361.255517987185</v>
      </c>
      <c r="AE1056">
        <f t="shared" si="254"/>
        <v>921030.14044549922</v>
      </c>
    </row>
    <row r="1057" spans="2:31">
      <c r="B1057" s="112">
        <v>44992</v>
      </c>
      <c r="C1057">
        <v>107.754242</v>
      </c>
      <c r="D1057">
        <v>184.314438</v>
      </c>
      <c r="E1057">
        <v>45.564137000000002</v>
      </c>
      <c r="F1057">
        <v>46.949981999999999</v>
      </c>
      <c r="G1057">
        <v>69.685676999999998</v>
      </c>
      <c r="H1057">
        <v>134.770813</v>
      </c>
      <c r="I1057">
        <v>186.02851899999999</v>
      </c>
      <c r="J1057">
        <v>87.465225000000004</v>
      </c>
      <c r="K1057">
        <v>465.01828</v>
      </c>
      <c r="L1057">
        <v>150.79510500000001</v>
      </c>
      <c r="M1057">
        <v>411.06289700000002</v>
      </c>
      <c r="O1057" s="33">
        <v>1052</v>
      </c>
      <c r="P1057" s="36">
        <f t="shared" si="242"/>
        <v>-1.9519910324431133E-2</v>
      </c>
      <c r="Q1057" s="36">
        <f t="shared" si="243"/>
        <v>-2.1114777920613549E-3</v>
      </c>
      <c r="R1057" s="36">
        <f t="shared" si="244"/>
        <v>-1.0003559375604387E-2</v>
      </c>
      <c r="S1057" s="36">
        <f t="shared" si="245"/>
        <v>-1.6704414742615865E-2</v>
      </c>
      <c r="T1057" s="36">
        <f t="shared" si="246"/>
        <v>-2.3206808738911101E-2</v>
      </c>
      <c r="U1057" s="36">
        <f t="shared" si="247"/>
        <v>-2.9848937134585994E-2</v>
      </c>
      <c r="V1057" s="36">
        <f t="shared" si="248"/>
        <v>-3.1721259604883395E-2</v>
      </c>
      <c r="W1057" s="36">
        <f t="shared" si="249"/>
        <v>-1.064252766838748E-2</v>
      </c>
      <c r="X1057" s="36">
        <f t="shared" si="250"/>
        <v>-1.4455656514582188E-2</v>
      </c>
      <c r="Y1057" s="36">
        <f t="shared" si="251"/>
        <v>-1.4602687499668376E-2</v>
      </c>
      <c r="Z1057" s="36">
        <f t="shared" si="252"/>
        <v>-1.7918110586514879E-2</v>
      </c>
      <c r="AA1057" s="46">
        <f t="shared" si="253"/>
        <v>-4.0096705562194968E-2</v>
      </c>
      <c r="AB1057" s="41">
        <f t="shared" si="240"/>
        <v>959903.29443780507</v>
      </c>
      <c r="AC1057" s="41">
        <f t="shared" si="241"/>
        <v>-40096.705562194926</v>
      </c>
      <c r="AD1057" s="98">
        <v>17388.304238471086</v>
      </c>
      <c r="AE1057">
        <f t="shared" si="254"/>
        <v>880933.43488330429</v>
      </c>
    </row>
    <row r="1058" spans="2:31">
      <c r="B1058" s="112">
        <v>44993</v>
      </c>
      <c r="C1058">
        <v>106.18055699999999</v>
      </c>
      <c r="D1058">
        <v>184.773956</v>
      </c>
      <c r="E1058">
        <v>45.187840000000001</v>
      </c>
      <c r="F1058">
        <v>47.113940999999997</v>
      </c>
      <c r="G1058">
        <v>70.635979000000006</v>
      </c>
      <c r="H1058">
        <v>133.97358700000001</v>
      </c>
      <c r="I1058">
        <v>189.316452</v>
      </c>
      <c r="J1058">
        <v>88.458939000000001</v>
      </c>
      <c r="K1058">
        <v>461.79965199999998</v>
      </c>
      <c r="L1058">
        <v>152.05834999999999</v>
      </c>
      <c r="M1058">
        <v>417.098816</v>
      </c>
      <c r="O1058" s="33">
        <v>1053</v>
      </c>
      <c r="P1058" s="36">
        <f t="shared" si="242"/>
        <v>-1.471208416766503E-2</v>
      </c>
      <c r="Q1058" s="36">
        <f t="shared" si="243"/>
        <v>2.4900172690053017E-3</v>
      </c>
      <c r="R1058" s="36">
        <f t="shared" si="244"/>
        <v>-8.2929136974885277E-3</v>
      </c>
      <c r="S1058" s="36">
        <f t="shared" si="245"/>
        <v>3.4861222203138461E-3</v>
      </c>
      <c r="T1058" s="36">
        <f t="shared" si="246"/>
        <v>1.3544830580993159E-2</v>
      </c>
      <c r="U1058" s="36">
        <f t="shared" si="247"/>
        <v>-5.9329856811856912E-3</v>
      </c>
      <c r="V1058" s="36">
        <f t="shared" si="248"/>
        <v>1.7519974189385015E-2</v>
      </c>
      <c r="W1058" s="36">
        <f t="shared" si="249"/>
        <v>1.1297192450139045E-2</v>
      </c>
      <c r="X1058" s="36">
        <f t="shared" si="250"/>
        <v>-6.9455732954879666E-3</v>
      </c>
      <c r="Y1058" s="36">
        <f t="shared" si="251"/>
        <v>8.3423339267318063E-3</v>
      </c>
      <c r="Z1058" s="36">
        <f t="shared" si="252"/>
        <v>1.4576925700087071E-2</v>
      </c>
      <c r="AA1058" s="46">
        <f t="shared" si="253"/>
        <v>2.0401330605490618E-3</v>
      </c>
      <c r="AB1058" s="41">
        <f t="shared" si="240"/>
        <v>1002040.133060549</v>
      </c>
      <c r="AC1058" s="41">
        <f t="shared" si="241"/>
        <v>2040.1330605490366</v>
      </c>
      <c r="AD1058" s="98">
        <v>17488.703957086778</v>
      </c>
      <c r="AE1058">
        <f t="shared" si="254"/>
        <v>882973.56794385333</v>
      </c>
    </row>
    <row r="1059" spans="2:31">
      <c r="B1059" s="112">
        <v>44994</v>
      </c>
      <c r="C1059">
        <v>105.35992400000001</v>
      </c>
      <c r="D1059">
        <v>181.49743699999999</v>
      </c>
      <c r="E1059">
        <v>44.883536999999997</v>
      </c>
      <c r="F1059">
        <v>46.998202999999997</v>
      </c>
      <c r="G1059">
        <v>69.381966000000006</v>
      </c>
      <c r="H1059">
        <v>126.72073399999999</v>
      </c>
      <c r="I1059">
        <v>184.89709500000001</v>
      </c>
      <c r="J1059">
        <v>88.073020999999997</v>
      </c>
      <c r="K1059">
        <v>456.21606400000002</v>
      </c>
      <c r="L1059">
        <v>149.79045099999999</v>
      </c>
      <c r="M1059">
        <v>414.277466</v>
      </c>
      <c r="O1059" s="33">
        <v>1054</v>
      </c>
      <c r="P1059" s="36">
        <f t="shared" si="242"/>
        <v>-7.7586768523747584E-3</v>
      </c>
      <c r="Q1059" s="36">
        <f t="shared" si="243"/>
        <v>-1.7891686146904794E-2</v>
      </c>
      <c r="R1059" s="36">
        <f t="shared" si="244"/>
        <v>-6.7569558258683765E-3</v>
      </c>
      <c r="S1059" s="36">
        <f t="shared" si="245"/>
        <v>-2.4595775513651949E-3</v>
      </c>
      <c r="T1059" s="36">
        <f t="shared" si="246"/>
        <v>-1.7912654415424518E-2</v>
      </c>
      <c r="U1059" s="36">
        <f t="shared" si="247"/>
        <v>-5.565694823418111E-2</v>
      </c>
      <c r="V1059" s="36">
        <f t="shared" si="248"/>
        <v>-2.3620537031629352E-2</v>
      </c>
      <c r="W1059" s="36">
        <f t="shared" si="249"/>
        <v>-4.3722237579884799E-3</v>
      </c>
      <c r="X1059" s="36">
        <f t="shared" si="250"/>
        <v>-1.2164621490756799E-2</v>
      </c>
      <c r="Y1059" s="36">
        <f t="shared" si="251"/>
        <v>-1.5027004703545633E-2</v>
      </c>
      <c r="Z1059" s="36">
        <f t="shared" si="252"/>
        <v>-6.7872054851844579E-3</v>
      </c>
      <c r="AA1059" s="46">
        <f t="shared" si="253"/>
        <v>-5.0861056371835522E-2</v>
      </c>
      <c r="AB1059" s="41">
        <f t="shared" si="240"/>
        <v>949138.94362816447</v>
      </c>
      <c r="AC1059" s="41">
        <f t="shared" si="241"/>
        <v>-50861.056371835526</v>
      </c>
      <c r="AD1059" s="98">
        <v>17543.852577527752</v>
      </c>
      <c r="AE1059">
        <f t="shared" si="254"/>
        <v>832112.5115720178</v>
      </c>
    </row>
    <row r="1060" spans="2:31">
      <c r="B1060" s="112">
        <v>44995</v>
      </c>
      <c r="C1060">
        <v>104.05656399999999</v>
      </c>
      <c r="D1060">
        <v>179.31973300000001</v>
      </c>
      <c r="E1060">
        <v>44.818100000000001</v>
      </c>
      <c r="F1060">
        <v>47.007851000000002</v>
      </c>
      <c r="G1060">
        <v>68.911713000000006</v>
      </c>
      <c r="H1060">
        <v>129.93881200000001</v>
      </c>
      <c r="I1060">
        <v>184.964798</v>
      </c>
      <c r="J1060">
        <v>87.426642999999999</v>
      </c>
      <c r="K1060">
        <v>453.33056599999998</v>
      </c>
      <c r="L1060">
        <v>147.71156300000001</v>
      </c>
      <c r="M1060">
        <v>389.21948200000003</v>
      </c>
      <c r="O1060" s="33">
        <v>1055</v>
      </c>
      <c r="P1060" s="36">
        <f t="shared" si="242"/>
        <v>-1.2447700193268081E-2</v>
      </c>
      <c r="Q1060" s="36">
        <f t="shared" si="243"/>
        <v>-1.2071102065235519E-2</v>
      </c>
      <c r="R1060" s="36">
        <f t="shared" si="244"/>
        <v>-1.4589925846671165E-3</v>
      </c>
      <c r="S1060" s="36">
        <f t="shared" si="245"/>
        <v>2.0526337663063417E-4</v>
      </c>
      <c r="T1060" s="36">
        <f t="shared" si="246"/>
        <v>-6.8008142653310051E-3</v>
      </c>
      <c r="U1060" s="36">
        <f t="shared" si="247"/>
        <v>2.5077942382032703E-2</v>
      </c>
      <c r="V1060" s="36">
        <f t="shared" si="248"/>
        <v>3.6609881708565145E-4</v>
      </c>
      <c r="W1060" s="36">
        <f t="shared" si="249"/>
        <v>-7.3661784644183824E-3</v>
      </c>
      <c r="X1060" s="36">
        <f t="shared" si="250"/>
        <v>-6.344936224787664E-3</v>
      </c>
      <c r="Y1060" s="36">
        <f t="shared" si="251"/>
        <v>-1.3975850516552712E-2</v>
      </c>
      <c r="Z1060" s="36">
        <f t="shared" si="252"/>
        <v>-6.2392551480608287E-2</v>
      </c>
      <c r="AA1060" s="46">
        <f t="shared" si="253"/>
        <v>4.7566335049075856E-2</v>
      </c>
      <c r="AB1060" s="41">
        <f t="shared" si="240"/>
        <v>1047566.3350490759</v>
      </c>
      <c r="AC1060" s="41">
        <f t="shared" si="241"/>
        <v>47566.335049075889</v>
      </c>
      <c r="AD1060" s="98">
        <v>17593.346539538004</v>
      </c>
      <c r="AE1060">
        <f t="shared" si="254"/>
        <v>879678.84662109369</v>
      </c>
    </row>
    <row r="1061" spans="2:31">
      <c r="B1061" s="112">
        <v>44998</v>
      </c>
      <c r="C1061">
        <v>102.85940600000001</v>
      </c>
      <c r="D1061">
        <v>180.70826700000001</v>
      </c>
      <c r="E1061">
        <v>44.948982000000001</v>
      </c>
      <c r="F1061">
        <v>47.393635000000003</v>
      </c>
      <c r="G1061">
        <v>67.843849000000006</v>
      </c>
      <c r="H1061">
        <v>127.605476</v>
      </c>
      <c r="I1061">
        <v>189.858002</v>
      </c>
      <c r="J1061">
        <v>89.520163999999994</v>
      </c>
      <c r="K1061">
        <v>456.629639</v>
      </c>
      <c r="L1061">
        <v>149.671097</v>
      </c>
      <c r="M1061">
        <v>391.470642</v>
      </c>
      <c r="O1061" s="33">
        <v>1056</v>
      </c>
      <c r="P1061" s="36">
        <f t="shared" si="242"/>
        <v>-1.1571570414618898E-2</v>
      </c>
      <c r="Q1061" s="36">
        <f t="shared" si="243"/>
        <v>7.7135160854954312E-3</v>
      </c>
      <c r="R1061" s="36">
        <f t="shared" si="244"/>
        <v>2.9160375903450821E-3</v>
      </c>
      <c r="S1061" s="36">
        <f t="shared" si="245"/>
        <v>8.1733066706837065E-3</v>
      </c>
      <c r="T1061" s="36">
        <f t="shared" si="246"/>
        <v>-1.5617437258374273E-2</v>
      </c>
      <c r="U1061" s="36">
        <f t="shared" si="247"/>
        <v>-1.81203773789997E-2</v>
      </c>
      <c r="V1061" s="36">
        <f t="shared" si="248"/>
        <v>2.6110908963113754E-2</v>
      </c>
      <c r="W1061" s="36">
        <f t="shared" si="249"/>
        <v>2.3663819970635557E-2</v>
      </c>
      <c r="X1061" s="36">
        <f t="shared" si="250"/>
        <v>7.2510587533556438E-3</v>
      </c>
      <c r="Y1061" s="36">
        <f t="shared" si="251"/>
        <v>1.3178726430893153E-2</v>
      </c>
      <c r="Z1061" s="36">
        <f t="shared" si="252"/>
        <v>5.7671185280604312E-3</v>
      </c>
      <c r="AA1061" s="46">
        <f t="shared" si="253"/>
        <v>-1.0508020385243344E-2</v>
      </c>
      <c r="AB1061" s="41">
        <f t="shared" si="240"/>
        <v>989491.97961475665</v>
      </c>
      <c r="AC1061" s="41">
        <f t="shared" si="241"/>
        <v>-10508.020385243348</v>
      </c>
      <c r="AD1061" s="98">
        <v>17638.271590259741</v>
      </c>
      <c r="AE1061">
        <f t="shared" si="254"/>
        <v>869170.82623585034</v>
      </c>
    </row>
    <row r="1062" spans="2:31">
      <c r="B1062" s="112">
        <v>44999</v>
      </c>
      <c r="C1062">
        <v>103.245583</v>
      </c>
      <c r="D1062">
        <v>193.81436199999999</v>
      </c>
      <c r="E1062">
        <v>45.187840000000001</v>
      </c>
      <c r="F1062">
        <v>47.904797000000002</v>
      </c>
      <c r="G1062">
        <v>68.872535999999997</v>
      </c>
      <c r="H1062">
        <v>130.88188199999999</v>
      </c>
      <c r="I1062">
        <v>193.242615</v>
      </c>
      <c r="J1062">
        <v>90.697174000000004</v>
      </c>
      <c r="K1062">
        <v>457.515961</v>
      </c>
      <c r="L1062">
        <v>151.779831</v>
      </c>
      <c r="M1062">
        <v>395.62896699999999</v>
      </c>
      <c r="O1062" s="33">
        <v>1057</v>
      </c>
      <c r="P1062" s="36">
        <f t="shared" si="242"/>
        <v>3.7473857745414915E-3</v>
      </c>
      <c r="Q1062" s="36">
        <f t="shared" si="243"/>
        <v>7.0016857624655884E-2</v>
      </c>
      <c r="R1062" s="36">
        <f t="shared" si="244"/>
        <v>5.2999108201904075E-3</v>
      </c>
      <c r="S1062" s="36">
        <f t="shared" si="245"/>
        <v>1.0727708556487126E-2</v>
      </c>
      <c r="T1062" s="36">
        <f t="shared" si="246"/>
        <v>1.5048765565635456E-2</v>
      </c>
      <c r="U1062" s="36">
        <f t="shared" si="247"/>
        <v>2.5351966985050434E-2</v>
      </c>
      <c r="V1062" s="36">
        <f t="shared" si="248"/>
        <v>1.7670037134977373E-2</v>
      </c>
      <c r="W1062" s="36">
        <f t="shared" si="249"/>
        <v>1.3062302978214401E-2</v>
      </c>
      <c r="X1062" s="36">
        <f t="shared" si="250"/>
        <v>1.93912715377073E-3</v>
      </c>
      <c r="Y1062" s="36">
        <f t="shared" si="251"/>
        <v>1.3990790549127245E-2</v>
      </c>
      <c r="Z1062" s="36">
        <f t="shared" si="252"/>
        <v>1.0566295907032541E-2</v>
      </c>
      <c r="AA1062" s="46">
        <f t="shared" si="253"/>
        <v>2.1065176393364013E-2</v>
      </c>
      <c r="AB1062" s="41">
        <f t="shared" si="240"/>
        <v>1021065.176393364</v>
      </c>
      <c r="AC1062" s="41">
        <f t="shared" si="241"/>
        <v>21065.176393363974</v>
      </c>
      <c r="AD1062" s="98">
        <v>17676.358706158237</v>
      </c>
      <c r="AE1062">
        <f t="shared" si="254"/>
        <v>890236.00262921432</v>
      </c>
    </row>
    <row r="1063" spans="2:31">
      <c r="B1063" s="112">
        <v>45000</v>
      </c>
      <c r="C1063">
        <v>98.109375</v>
      </c>
      <c r="D1063">
        <v>197.54040499999999</v>
      </c>
      <c r="E1063">
        <v>45.691749999999999</v>
      </c>
      <c r="F1063">
        <v>47.287548000000001</v>
      </c>
      <c r="G1063">
        <v>66.462470999999994</v>
      </c>
      <c r="H1063">
        <v>124.698486</v>
      </c>
      <c r="I1063">
        <v>195.650543</v>
      </c>
      <c r="J1063">
        <v>92.269737000000006</v>
      </c>
      <c r="K1063">
        <v>458.35305799999998</v>
      </c>
      <c r="L1063">
        <v>152.17773399999999</v>
      </c>
      <c r="M1063">
        <v>383.86187699999999</v>
      </c>
      <c r="O1063" s="33">
        <v>1058</v>
      </c>
      <c r="P1063" s="36">
        <f t="shared" si="242"/>
        <v>-5.1027523510611773E-2</v>
      </c>
      <c r="Q1063" s="36">
        <f t="shared" si="243"/>
        <v>1.9042341657562176E-2</v>
      </c>
      <c r="R1063" s="36">
        <f t="shared" si="244"/>
        <v>1.1089732344036927E-2</v>
      </c>
      <c r="S1063" s="36">
        <f t="shared" si="245"/>
        <v>-1.2968640514327669E-2</v>
      </c>
      <c r="T1063" s="36">
        <f t="shared" si="246"/>
        <v>-3.5620049384429864E-2</v>
      </c>
      <c r="U1063" s="36">
        <f t="shared" si="247"/>
        <v>-4.83965408618501E-2</v>
      </c>
      <c r="V1063" s="36">
        <f t="shared" si="248"/>
        <v>1.2383652027147691E-2</v>
      </c>
      <c r="W1063" s="36">
        <f t="shared" si="249"/>
        <v>1.7190012282793855E-2</v>
      </c>
      <c r="X1063" s="36">
        <f t="shared" si="250"/>
        <v>1.8279846042014115E-3</v>
      </c>
      <c r="Y1063" s="36">
        <f t="shared" si="251"/>
        <v>2.6181498545193469E-3</v>
      </c>
      <c r="Z1063" s="36">
        <f t="shared" si="252"/>
        <v>-3.0194027451013513E-2</v>
      </c>
      <c r="AA1063" s="46">
        <f t="shared" si="253"/>
        <v>-2.5006696079193712E-2</v>
      </c>
      <c r="AB1063" s="41">
        <f t="shared" si="240"/>
        <v>974993.30392080627</v>
      </c>
      <c r="AC1063" s="41">
        <f t="shared" si="241"/>
        <v>-25006.696079193731</v>
      </c>
      <c r="AD1063" s="98">
        <v>17726.603801723919</v>
      </c>
      <c r="AE1063">
        <f t="shared" si="254"/>
        <v>865229.30655002058</v>
      </c>
    </row>
    <row r="1064" spans="2:31">
      <c r="B1064" s="112">
        <v>45001</v>
      </c>
      <c r="C1064">
        <v>97.539749</v>
      </c>
      <c r="D1064">
        <v>204.712784</v>
      </c>
      <c r="E1064">
        <v>45.432194000000003</v>
      </c>
      <c r="F1064">
        <v>47.953021999999997</v>
      </c>
      <c r="G1064">
        <v>67.814460999999994</v>
      </c>
      <c r="H1064">
        <v>127.119347</v>
      </c>
      <c r="I1064">
        <v>198.29054300000001</v>
      </c>
      <c r="J1064">
        <v>92.906479000000004</v>
      </c>
      <c r="K1064">
        <v>464.84286500000002</v>
      </c>
      <c r="L1064">
        <v>155.022537</v>
      </c>
      <c r="M1064">
        <v>384.48117100000002</v>
      </c>
      <c r="O1064" s="33">
        <v>1059</v>
      </c>
      <c r="P1064" s="36">
        <f t="shared" si="242"/>
        <v>-5.8229507791021737E-3</v>
      </c>
      <c r="Q1064" s="36">
        <f t="shared" si="243"/>
        <v>3.5664797390939841E-2</v>
      </c>
      <c r="R1064" s="36">
        <f t="shared" si="244"/>
        <v>-5.6967837554233952E-3</v>
      </c>
      <c r="S1064" s="36">
        <f t="shared" si="245"/>
        <v>1.3974818300796119E-2</v>
      </c>
      <c r="T1064" s="36">
        <f t="shared" si="246"/>
        <v>2.0138018794930615E-2</v>
      </c>
      <c r="U1064" s="36">
        <f t="shared" si="247"/>
        <v>1.9227673863173159E-2</v>
      </c>
      <c r="V1064" s="36">
        <f t="shared" si="248"/>
        <v>1.3403220003658579E-2</v>
      </c>
      <c r="W1064" s="36">
        <f t="shared" si="249"/>
        <v>6.877173789802374E-3</v>
      </c>
      <c r="X1064" s="36">
        <f t="shared" si="250"/>
        <v>1.4059667603826287E-2</v>
      </c>
      <c r="Y1064" s="36">
        <f t="shared" si="251"/>
        <v>1.8521365973708057E-2</v>
      </c>
      <c r="Z1064" s="36">
        <f t="shared" si="252"/>
        <v>1.6120250862461858E-3</v>
      </c>
      <c r="AA1064" s="46">
        <f t="shared" si="253"/>
        <v>2.1911290230905642E-2</v>
      </c>
      <c r="AB1064" s="41">
        <f t="shared" si="240"/>
        <v>1021911.2902309056</v>
      </c>
      <c r="AC1064" s="41">
        <f t="shared" si="241"/>
        <v>21911.290230905637</v>
      </c>
      <c r="AD1064" s="98">
        <v>17771.225306263426</v>
      </c>
      <c r="AE1064">
        <f t="shared" si="254"/>
        <v>887140.59678092622</v>
      </c>
    </row>
    <row r="1065" spans="2:31">
      <c r="B1065" s="112">
        <v>45002</v>
      </c>
      <c r="C1065">
        <v>96.390868999999995</v>
      </c>
      <c r="D1065">
        <v>195.40267900000001</v>
      </c>
      <c r="E1065">
        <v>45.800170999999999</v>
      </c>
      <c r="F1065">
        <v>47.403278</v>
      </c>
      <c r="G1065">
        <v>66.178368000000006</v>
      </c>
      <c r="H1065">
        <v>122.31652099999999</v>
      </c>
      <c r="I1065">
        <v>194.712524</v>
      </c>
      <c r="J1065">
        <v>92.260093999999995</v>
      </c>
      <c r="K1065">
        <v>462.361176</v>
      </c>
      <c r="L1065">
        <v>154.17704800000001</v>
      </c>
      <c r="M1065">
        <v>378.96624800000001</v>
      </c>
      <c r="O1065" s="33">
        <v>1060</v>
      </c>
      <c r="P1065" s="36">
        <f t="shared" si="242"/>
        <v>-1.1848499762062554E-2</v>
      </c>
      <c r="Q1065" s="36">
        <f t="shared" si="243"/>
        <v>-4.6545493234031572E-2</v>
      </c>
      <c r="R1065" s="36">
        <f t="shared" si="244"/>
        <v>8.0668520536304814E-3</v>
      </c>
      <c r="S1065" s="36">
        <f t="shared" si="245"/>
        <v>-1.1530440898835138E-2</v>
      </c>
      <c r="T1065" s="36">
        <f t="shared" si="246"/>
        <v>-2.4421819117741703E-2</v>
      </c>
      <c r="U1065" s="36">
        <f t="shared" si="247"/>
        <v>-3.8514265912416357E-2</v>
      </c>
      <c r="V1065" s="36">
        <f t="shared" si="248"/>
        <v>-1.8209109109032288E-2</v>
      </c>
      <c r="W1065" s="36">
        <f t="shared" si="249"/>
        <v>-6.9816880567534056E-3</v>
      </c>
      <c r="X1065" s="36">
        <f t="shared" si="250"/>
        <v>-5.3530718512947969E-3</v>
      </c>
      <c r="Y1065" s="36">
        <f t="shared" si="251"/>
        <v>-5.4689019540693495E-3</v>
      </c>
      <c r="Z1065" s="36">
        <f t="shared" si="252"/>
        <v>-1.4447671947810332E-2</v>
      </c>
      <c r="AA1065" s="46">
        <f t="shared" si="253"/>
        <v>-3.3908792023622812E-2</v>
      </c>
      <c r="AB1065" s="41">
        <f t="shared" si="240"/>
        <v>966091.20797637722</v>
      </c>
      <c r="AC1065" s="41">
        <f t="shared" si="241"/>
        <v>-33908.79202362278</v>
      </c>
      <c r="AD1065" s="98">
        <v>17886.417213808279</v>
      </c>
      <c r="AE1065">
        <f t="shared" si="254"/>
        <v>853231.80475730344</v>
      </c>
    </row>
    <row r="1066" spans="2:31">
      <c r="B1066" s="112">
        <v>45005</v>
      </c>
      <c r="C1066">
        <v>98.910697999999996</v>
      </c>
      <c r="D1066">
        <v>197.60034200000001</v>
      </c>
      <c r="E1066">
        <v>46.292999000000002</v>
      </c>
      <c r="F1066">
        <v>48.213431999999997</v>
      </c>
      <c r="G1066">
        <v>67.530349999999999</v>
      </c>
      <c r="H1066">
        <v>123.609596</v>
      </c>
      <c r="I1066">
        <v>195.29272499999999</v>
      </c>
      <c r="J1066">
        <v>93.494979999999998</v>
      </c>
      <c r="K1066">
        <v>469.70773300000002</v>
      </c>
      <c r="L1066">
        <v>156.564301</v>
      </c>
      <c r="M1066">
        <v>387.81372099999999</v>
      </c>
      <c r="O1066" s="33">
        <v>1061</v>
      </c>
      <c r="P1066" s="36">
        <f t="shared" si="242"/>
        <v>2.580592543400936E-2</v>
      </c>
      <c r="Q1066" s="36">
        <f t="shared" si="243"/>
        <v>1.1184066229035186E-2</v>
      </c>
      <c r="R1066" s="36">
        <f t="shared" si="244"/>
        <v>1.0702915418015801E-2</v>
      </c>
      <c r="S1066" s="36">
        <f t="shared" si="245"/>
        <v>1.6946272005839355E-2</v>
      </c>
      <c r="T1066" s="36">
        <f t="shared" si="246"/>
        <v>2.0223484283731025E-2</v>
      </c>
      <c r="U1066" s="36">
        <f t="shared" si="247"/>
        <v>1.0516060126095201E-2</v>
      </c>
      <c r="V1066" s="36">
        <f t="shared" si="248"/>
        <v>2.975351893428508E-3</v>
      </c>
      <c r="W1066" s="36">
        <f t="shared" si="249"/>
        <v>1.3296048024818456E-2</v>
      </c>
      <c r="X1066" s="36">
        <f t="shared" si="250"/>
        <v>1.576430470220774E-2</v>
      </c>
      <c r="Y1066" s="36">
        <f t="shared" si="251"/>
        <v>1.5365190210612237E-2</v>
      </c>
      <c r="Z1066" s="36">
        <f t="shared" si="252"/>
        <v>2.3077978114869599E-2</v>
      </c>
      <c r="AA1066" s="46">
        <f t="shared" si="253"/>
        <v>3.9403848640669689E-3</v>
      </c>
      <c r="AB1066" s="41">
        <f t="shared" si="240"/>
        <v>1003940.384864067</v>
      </c>
      <c r="AC1066" s="41">
        <f t="shared" si="241"/>
        <v>3940.3848640669603</v>
      </c>
      <c r="AD1066" s="98">
        <v>17988.556016872637</v>
      </c>
      <c r="AE1066">
        <f t="shared" si="254"/>
        <v>857172.1896213704</v>
      </c>
    </row>
    <row r="1067" spans="2:31">
      <c r="B1067" s="112">
        <v>45006</v>
      </c>
      <c r="C1067">
        <v>103.342133</v>
      </c>
      <c r="D1067">
        <v>201.94574</v>
      </c>
      <c r="E1067">
        <v>46.135292</v>
      </c>
      <c r="F1067">
        <v>48.763176000000001</v>
      </c>
      <c r="G1067">
        <v>68.255318000000003</v>
      </c>
      <c r="H1067">
        <v>126.924904</v>
      </c>
      <c r="I1067">
        <v>191.65669299999999</v>
      </c>
      <c r="J1067">
        <v>89.906075000000001</v>
      </c>
      <c r="K1067">
        <v>472.80001800000002</v>
      </c>
      <c r="L1067">
        <v>158.43431100000001</v>
      </c>
      <c r="M1067">
        <v>395.766571</v>
      </c>
      <c r="O1067" s="33">
        <v>1062</v>
      </c>
      <c r="P1067" s="36">
        <f t="shared" si="242"/>
        <v>4.3827760602574088E-2</v>
      </c>
      <c r="Q1067" s="36">
        <f t="shared" si="243"/>
        <v>2.1752531375153133E-2</v>
      </c>
      <c r="R1067" s="36">
        <f t="shared" si="244"/>
        <v>-3.4125298940387637E-3</v>
      </c>
      <c r="S1067" s="36">
        <f t="shared" si="245"/>
        <v>1.1337783414865741E-2</v>
      </c>
      <c r="T1067" s="36">
        <f t="shared" si="246"/>
        <v>1.067822398842712E-2</v>
      </c>
      <c r="U1067" s="36">
        <f t="shared" si="247"/>
        <v>2.646742493058989E-2</v>
      </c>
      <c r="V1067" s="36">
        <f t="shared" si="248"/>
        <v>-1.8793872551241073E-2</v>
      </c>
      <c r="W1067" s="36">
        <f t="shared" si="249"/>
        <v>-3.9142230735810593E-2</v>
      </c>
      <c r="X1067" s="36">
        <f t="shared" si="250"/>
        <v>6.5618475652953912E-3</v>
      </c>
      <c r="Y1067" s="36">
        <f t="shared" si="251"/>
        <v>1.1873271166050477E-2</v>
      </c>
      <c r="Z1067" s="36">
        <f t="shared" si="252"/>
        <v>2.0299446456028988E-2</v>
      </c>
      <c r="AA1067" s="46">
        <f t="shared" si="253"/>
        <v>2.2577088684291469E-3</v>
      </c>
      <c r="AB1067" s="41">
        <f t="shared" si="240"/>
        <v>1002257.7088684292</v>
      </c>
      <c r="AC1067" s="41">
        <f t="shared" si="241"/>
        <v>2257.7088684291812</v>
      </c>
      <c r="AD1067" s="98">
        <v>18084.798590857536</v>
      </c>
      <c r="AE1067">
        <f t="shared" si="254"/>
        <v>859429.89848979958</v>
      </c>
    </row>
    <row r="1068" spans="2:31">
      <c r="B1068" s="112">
        <v>45007</v>
      </c>
      <c r="C1068">
        <v>100.976761</v>
      </c>
      <c r="D1068">
        <v>199.598221</v>
      </c>
      <c r="E1068">
        <v>45.839599999999997</v>
      </c>
      <c r="F1068">
        <v>49.148952000000001</v>
      </c>
      <c r="G1068">
        <v>66.815162999999998</v>
      </c>
      <c r="H1068">
        <v>123.648483</v>
      </c>
      <c r="I1068">
        <v>185.78677400000001</v>
      </c>
      <c r="J1068">
        <v>88.854484999999997</v>
      </c>
      <c r="K1068">
        <v>468.28961199999998</v>
      </c>
      <c r="L1068">
        <v>156.99202</v>
      </c>
      <c r="M1068">
        <v>388.27572600000002</v>
      </c>
      <c r="O1068" s="33">
        <v>1063</v>
      </c>
      <c r="P1068" s="36">
        <f t="shared" si="242"/>
        <v>-2.3154761992067854E-2</v>
      </c>
      <c r="Q1068" s="36">
        <f t="shared" si="243"/>
        <v>-1.1692596444660745E-2</v>
      </c>
      <c r="R1068" s="36">
        <f t="shared" si="244"/>
        <v>-6.4298638966784867E-3</v>
      </c>
      <c r="S1068" s="36">
        <f t="shared" si="245"/>
        <v>7.8800860349454663E-3</v>
      </c>
      <c r="T1068" s="36">
        <f t="shared" si="246"/>
        <v>-2.1325304641427859E-2</v>
      </c>
      <c r="U1068" s="36">
        <f t="shared" si="247"/>
        <v>-2.615287908862678E-2</v>
      </c>
      <c r="V1068" s="36">
        <f t="shared" si="248"/>
        <v>-3.1106074476413947E-2</v>
      </c>
      <c r="W1068" s="36">
        <f t="shared" si="249"/>
        <v>-1.1765482616964244E-2</v>
      </c>
      <c r="X1068" s="36">
        <f t="shared" si="250"/>
        <v>-9.5855705812239022E-3</v>
      </c>
      <c r="Y1068" s="36">
        <f t="shared" si="251"/>
        <v>-9.1450897412418495E-3</v>
      </c>
      <c r="Z1068" s="36">
        <f t="shared" si="252"/>
        <v>-1.9108849015589274E-2</v>
      </c>
      <c r="AA1068" s="46">
        <f t="shared" si="253"/>
        <v>-4.9308333752107213E-2</v>
      </c>
      <c r="AB1068" s="41">
        <f t="shared" si="240"/>
        <v>950691.66624789278</v>
      </c>
      <c r="AC1068" s="41">
        <f t="shared" si="241"/>
        <v>-49308.333752107224</v>
      </c>
      <c r="AD1068" s="98">
        <v>18214.592837645323</v>
      </c>
      <c r="AE1068">
        <f t="shared" si="254"/>
        <v>810121.56473769236</v>
      </c>
    </row>
    <row r="1069" spans="2:31">
      <c r="B1069" s="112">
        <v>45008</v>
      </c>
      <c r="C1069">
        <v>99.837540000000004</v>
      </c>
      <c r="D1069">
        <v>204.063492</v>
      </c>
      <c r="E1069">
        <v>46.210861000000001</v>
      </c>
      <c r="F1069">
        <v>49.168247000000001</v>
      </c>
      <c r="G1069">
        <v>66.971924000000001</v>
      </c>
      <c r="H1069">
        <v>123.317924</v>
      </c>
      <c r="I1069">
        <v>185.303268</v>
      </c>
      <c r="J1069">
        <v>88.497528000000003</v>
      </c>
      <c r="K1069">
        <v>462.76492300000001</v>
      </c>
      <c r="L1069">
        <v>158.08618200000001</v>
      </c>
      <c r="M1069">
        <v>385.208618</v>
      </c>
      <c r="O1069" s="33">
        <v>1064</v>
      </c>
      <c r="P1069" s="36">
        <f t="shared" si="242"/>
        <v>-1.1346136363303349E-2</v>
      </c>
      <c r="Q1069" s="36">
        <f t="shared" si="243"/>
        <v>2.2124729702684292E-2</v>
      </c>
      <c r="R1069" s="36">
        <f t="shared" si="244"/>
        <v>8.0665106743378311E-3</v>
      </c>
      <c r="S1069" s="36">
        <f t="shared" si="245"/>
        <v>3.9250508444033447E-4</v>
      </c>
      <c r="T1069" s="36">
        <f t="shared" si="246"/>
        <v>2.3434409890481086E-3</v>
      </c>
      <c r="U1069" s="36">
        <f t="shared" si="247"/>
        <v>-2.6769567684683331E-3</v>
      </c>
      <c r="V1069" s="36">
        <f t="shared" si="248"/>
        <v>-2.6058703758284466E-3</v>
      </c>
      <c r="W1069" s="36">
        <f t="shared" si="249"/>
        <v>-4.0254122405604942E-3</v>
      </c>
      <c r="X1069" s="36">
        <f t="shared" si="250"/>
        <v>-1.1867734133778526E-2</v>
      </c>
      <c r="Y1069" s="36">
        <f t="shared" si="251"/>
        <v>6.9453639852416144E-3</v>
      </c>
      <c r="Z1069" s="36">
        <f t="shared" si="252"/>
        <v>-7.9306687960389206E-3</v>
      </c>
      <c r="AA1069" s="46">
        <f t="shared" si="253"/>
        <v>-6.6046341418440641E-4</v>
      </c>
      <c r="AB1069" s="41">
        <f t="shared" si="240"/>
        <v>999339.5365858156</v>
      </c>
      <c r="AC1069" s="41">
        <f t="shared" si="241"/>
        <v>-660.46341418439988</v>
      </c>
      <c r="AD1069" s="98">
        <v>18303.458115350688</v>
      </c>
      <c r="AE1069">
        <f t="shared" si="254"/>
        <v>809461.10132350796</v>
      </c>
    </row>
    <row r="1070" spans="2:31">
      <c r="B1070" s="112">
        <v>45009</v>
      </c>
      <c r="C1070">
        <v>99.953384</v>
      </c>
      <c r="D1070">
        <v>205.791641</v>
      </c>
      <c r="E1070">
        <v>46.588695999999999</v>
      </c>
      <c r="F1070">
        <v>49.563679</v>
      </c>
      <c r="G1070">
        <v>67.207053999999999</v>
      </c>
      <c r="H1070">
        <v>121.44152099999999</v>
      </c>
      <c r="I1070">
        <v>193.039536</v>
      </c>
      <c r="J1070">
        <v>91.719825999999998</v>
      </c>
      <c r="K1070">
        <v>468.75250199999999</v>
      </c>
      <c r="L1070">
        <v>159.39917</v>
      </c>
      <c r="M1070">
        <v>379.94927999999999</v>
      </c>
      <c r="O1070" s="33">
        <v>1065</v>
      </c>
      <c r="P1070" s="36">
        <f t="shared" si="242"/>
        <v>1.1596524072552815E-3</v>
      </c>
      <c r="Q1070" s="36">
        <f t="shared" si="243"/>
        <v>8.4330247563908535E-3</v>
      </c>
      <c r="R1070" s="36">
        <f t="shared" si="244"/>
        <v>8.1430795589442426E-3</v>
      </c>
      <c r="S1070" s="36">
        <f t="shared" si="245"/>
        <v>8.0102582903221024E-3</v>
      </c>
      <c r="T1070" s="36">
        <f t="shared" si="246"/>
        <v>3.5047254671603701E-3</v>
      </c>
      <c r="U1070" s="36">
        <f t="shared" si="247"/>
        <v>-1.5332930351456822E-2</v>
      </c>
      <c r="V1070" s="36">
        <f t="shared" si="248"/>
        <v>4.0901248265662472E-2</v>
      </c>
      <c r="W1070" s="36">
        <f t="shared" si="249"/>
        <v>3.576394148945769E-2</v>
      </c>
      <c r="X1070" s="36">
        <f t="shared" si="250"/>
        <v>1.2855715422424174E-2</v>
      </c>
      <c r="Y1070" s="36">
        <f t="shared" si="251"/>
        <v>8.2712192999251522E-3</v>
      </c>
      <c r="Z1070" s="36">
        <f t="shared" si="252"/>
        <v>-1.3747282339241348E-2</v>
      </c>
      <c r="AA1070" s="46">
        <f t="shared" si="253"/>
        <v>3.4874963516873261E-2</v>
      </c>
      <c r="AB1070" s="41">
        <f t="shared" si="240"/>
        <v>1034874.9635168733</v>
      </c>
      <c r="AC1070" s="41">
        <f t="shared" si="241"/>
        <v>34874.963516873308</v>
      </c>
      <c r="AD1070" s="98">
        <v>18338.064494511695</v>
      </c>
      <c r="AE1070">
        <f t="shared" si="254"/>
        <v>844336.06484038127</v>
      </c>
    </row>
    <row r="1071" spans="2:31">
      <c r="B1071" s="112">
        <v>45012</v>
      </c>
      <c r="C1071">
        <v>102.144974</v>
      </c>
      <c r="D1071">
        <v>202.62501499999999</v>
      </c>
      <c r="E1071">
        <v>47.367367000000002</v>
      </c>
      <c r="F1071">
        <v>49.872298999999998</v>
      </c>
      <c r="G1071">
        <v>67.540154000000001</v>
      </c>
      <c r="H1071">
        <v>124.922112</v>
      </c>
      <c r="I1071">
        <v>186.78282200000001</v>
      </c>
      <c r="J1071">
        <v>91.237442000000001</v>
      </c>
      <c r="K1071">
        <v>474.572632</v>
      </c>
      <c r="L1071">
        <v>157.439651</v>
      </c>
      <c r="M1071">
        <v>386.34899899999999</v>
      </c>
      <c r="O1071" s="33">
        <v>1066</v>
      </c>
      <c r="P1071" s="36">
        <f t="shared" si="242"/>
        <v>2.1689200597729469E-2</v>
      </c>
      <c r="Q1071" s="36">
        <f t="shared" si="243"/>
        <v>-1.5507151386852951E-2</v>
      </c>
      <c r="R1071" s="36">
        <f t="shared" si="244"/>
        <v>1.6575595089859806E-2</v>
      </c>
      <c r="S1071" s="36">
        <f t="shared" si="245"/>
        <v>6.2074310966869876E-3</v>
      </c>
      <c r="T1071" s="36">
        <f t="shared" si="246"/>
        <v>4.9440828269062464E-3</v>
      </c>
      <c r="U1071" s="36">
        <f t="shared" si="247"/>
        <v>2.8257600819880529E-2</v>
      </c>
      <c r="V1071" s="36">
        <f t="shared" si="248"/>
        <v>-3.2948455415524901E-2</v>
      </c>
      <c r="W1071" s="36">
        <f t="shared" si="249"/>
        <v>-5.2731998358129762E-3</v>
      </c>
      <c r="X1071" s="36">
        <f t="shared" si="250"/>
        <v>1.2339762066130204E-2</v>
      </c>
      <c r="Y1071" s="36">
        <f t="shared" si="251"/>
        <v>-1.2369342732202564E-2</v>
      </c>
      <c r="Z1071" s="36">
        <f t="shared" si="252"/>
        <v>1.6703333333447055E-2</v>
      </c>
      <c r="AA1071" s="46">
        <f t="shared" si="253"/>
        <v>-2.0086315877929802E-2</v>
      </c>
      <c r="AB1071" s="41">
        <f t="shared" si="240"/>
        <v>979913.6841220702</v>
      </c>
      <c r="AC1071" s="41">
        <f t="shared" si="241"/>
        <v>-20086.315877929796</v>
      </c>
      <c r="AD1071" s="98">
        <v>18446.89420599665</v>
      </c>
      <c r="AE1071">
        <f t="shared" si="254"/>
        <v>824249.74896245147</v>
      </c>
    </row>
    <row r="1072" spans="2:31">
      <c r="B1072" s="112">
        <v>45013</v>
      </c>
      <c r="C1072">
        <v>103.41937299999999</v>
      </c>
      <c r="D1072">
        <v>200.46729999999999</v>
      </c>
      <c r="E1072">
        <v>47.183371999999999</v>
      </c>
      <c r="F1072">
        <v>50.036262999999998</v>
      </c>
      <c r="G1072">
        <v>68.167152000000002</v>
      </c>
      <c r="H1072">
        <v>125.30128499999999</v>
      </c>
      <c r="I1072">
        <v>186.51203899999999</v>
      </c>
      <c r="J1072">
        <v>91.063789</v>
      </c>
      <c r="K1072">
        <v>465.39434799999998</v>
      </c>
      <c r="L1072">
        <v>156.812973</v>
      </c>
      <c r="M1072">
        <v>388.64932299999998</v>
      </c>
      <c r="O1072" s="33">
        <v>1067</v>
      </c>
      <c r="P1072" s="36">
        <f t="shared" si="242"/>
        <v>1.239918639310119E-2</v>
      </c>
      <c r="Q1072" s="36">
        <f t="shared" si="243"/>
        <v>-1.0705912907908189E-2</v>
      </c>
      <c r="R1072" s="36">
        <f t="shared" si="244"/>
        <v>-3.8919893001902093E-3</v>
      </c>
      <c r="S1072" s="36">
        <f t="shared" si="245"/>
        <v>3.2822841991054304E-3</v>
      </c>
      <c r="T1072" s="36">
        <f t="shared" si="246"/>
        <v>9.2405115086868321E-3</v>
      </c>
      <c r="U1072" s="36">
        <f t="shared" si="247"/>
        <v>3.0306781441833065E-3</v>
      </c>
      <c r="V1072" s="36">
        <f t="shared" si="248"/>
        <v>-1.4507729721683063E-3</v>
      </c>
      <c r="W1072" s="36">
        <f t="shared" si="249"/>
        <v>-1.9051221055403009E-3</v>
      </c>
      <c r="X1072" s="36">
        <f t="shared" si="250"/>
        <v>-1.9529570533979145E-2</v>
      </c>
      <c r="Y1072" s="36">
        <f t="shared" si="251"/>
        <v>-3.9883761207429608E-3</v>
      </c>
      <c r="Z1072" s="36">
        <f t="shared" si="252"/>
        <v>5.9363502862646829E-3</v>
      </c>
      <c r="AA1072" s="46">
        <f t="shared" si="253"/>
        <v>4.1072723418635257E-3</v>
      </c>
      <c r="AB1072" s="41">
        <f t="shared" si="240"/>
        <v>1004107.2723418635</v>
      </c>
      <c r="AC1072" s="41">
        <f t="shared" si="241"/>
        <v>4107.2723418634851</v>
      </c>
      <c r="AD1072" s="98">
        <v>18611.073791470844</v>
      </c>
      <c r="AE1072">
        <f t="shared" si="254"/>
        <v>828357.02130431496</v>
      </c>
    </row>
    <row r="1073" spans="2:31">
      <c r="B1073" s="112">
        <v>45014</v>
      </c>
      <c r="C1073">
        <v>105.19579299999999</v>
      </c>
      <c r="D1073">
        <v>205.13235499999999</v>
      </c>
      <c r="E1073">
        <v>47.387073999999998</v>
      </c>
      <c r="F1073">
        <v>49.814438000000003</v>
      </c>
      <c r="G1073">
        <v>69.391768999999996</v>
      </c>
      <c r="H1073">
        <v>125.55405399999999</v>
      </c>
      <c r="I1073">
        <v>191.94679300000001</v>
      </c>
      <c r="J1073">
        <v>91.758414999999999</v>
      </c>
      <c r="K1073">
        <v>459.49542200000002</v>
      </c>
      <c r="L1073">
        <v>159.916428</v>
      </c>
      <c r="M1073">
        <v>393.99710099999999</v>
      </c>
      <c r="O1073" s="33">
        <v>1068</v>
      </c>
      <c r="P1073" s="36">
        <f t="shared" si="242"/>
        <v>1.7031004717100593E-2</v>
      </c>
      <c r="Q1073" s="36">
        <f t="shared" si="243"/>
        <v>2.3004263776383385E-2</v>
      </c>
      <c r="R1073" s="36">
        <f t="shared" si="244"/>
        <v>4.3079487016950638E-3</v>
      </c>
      <c r="S1073" s="36">
        <f t="shared" si="245"/>
        <v>-4.4431408634726163E-3</v>
      </c>
      <c r="T1073" s="36">
        <f t="shared" si="246"/>
        <v>1.7805451579671647E-2</v>
      </c>
      <c r="U1073" s="36">
        <f t="shared" si="247"/>
        <v>2.0152577701111345E-3</v>
      </c>
      <c r="V1073" s="36">
        <f t="shared" si="248"/>
        <v>2.8722424552048285E-2</v>
      </c>
      <c r="W1073" s="36">
        <f t="shared" si="249"/>
        <v>7.5989603817336205E-3</v>
      </c>
      <c r="X1073" s="36">
        <f t="shared" si="250"/>
        <v>-1.2756127659680337E-2</v>
      </c>
      <c r="Y1073" s="36">
        <f t="shared" si="251"/>
        <v>1.9597513311340974E-2</v>
      </c>
      <c r="Z1073" s="36">
        <f t="shared" si="252"/>
        <v>1.3666097655316607E-2</v>
      </c>
      <c r="AA1073" s="46">
        <f t="shared" si="253"/>
        <v>3.4787310269766232E-2</v>
      </c>
      <c r="AB1073" s="41">
        <f t="shared" si="240"/>
        <v>1034787.3102697663</v>
      </c>
      <c r="AC1073" s="41">
        <f t="shared" si="241"/>
        <v>34787.310269766254</v>
      </c>
      <c r="AD1073" s="98">
        <v>18624.489362955093</v>
      </c>
      <c r="AE1073">
        <f t="shared" si="254"/>
        <v>863144.33157408121</v>
      </c>
    </row>
    <row r="1074" spans="2:31">
      <c r="B1074" s="112">
        <v>45015</v>
      </c>
      <c r="C1074">
        <v>105.707481</v>
      </c>
      <c r="D1074">
        <v>207.61970500000001</v>
      </c>
      <c r="E1074">
        <v>47.860194999999997</v>
      </c>
      <c r="F1074">
        <v>50.132705999999999</v>
      </c>
      <c r="G1074">
        <v>69.195824000000002</v>
      </c>
      <c r="H1074">
        <v>125.174881</v>
      </c>
      <c r="I1074">
        <v>194.54809599999999</v>
      </c>
      <c r="J1074">
        <v>91.382155999999995</v>
      </c>
      <c r="K1074">
        <v>462.91262799999998</v>
      </c>
      <c r="L1074">
        <v>161.49797100000001</v>
      </c>
      <c r="M1074">
        <v>398.09939600000001</v>
      </c>
      <c r="O1074" s="33">
        <v>1069</v>
      </c>
      <c r="P1074" s="36">
        <f t="shared" si="242"/>
        <v>4.8523571425437761E-3</v>
      </c>
      <c r="Q1074" s="36">
        <f t="shared" si="243"/>
        <v>1.2052659946357999E-2</v>
      </c>
      <c r="R1074" s="36">
        <f t="shared" si="244"/>
        <v>9.9346657659771503E-3</v>
      </c>
      <c r="S1074" s="36">
        <f t="shared" si="245"/>
        <v>6.3687477807322056E-3</v>
      </c>
      <c r="T1074" s="36">
        <f t="shared" si="246"/>
        <v>-2.8277441916016626E-3</v>
      </c>
      <c r="U1074" s="36">
        <f t="shared" si="247"/>
        <v>-3.0245674601252289E-3</v>
      </c>
      <c r="V1074" s="36">
        <f t="shared" si="248"/>
        <v>1.3461198864115403E-2</v>
      </c>
      <c r="W1074" s="36">
        <f t="shared" si="249"/>
        <v>-4.1089697092266363E-3</v>
      </c>
      <c r="X1074" s="36">
        <f t="shared" si="250"/>
        <v>7.4093491123867492E-3</v>
      </c>
      <c r="Y1074" s="36">
        <f t="shared" si="251"/>
        <v>9.8412253416932539E-3</v>
      </c>
      <c r="Z1074" s="36">
        <f t="shared" si="252"/>
        <v>1.0358161395544317E-2</v>
      </c>
      <c r="AA1074" s="46">
        <f t="shared" si="253"/>
        <v>3.0837409944981225E-4</v>
      </c>
      <c r="AB1074" s="41">
        <f t="shared" si="240"/>
        <v>1000308.3740994498</v>
      </c>
      <c r="AC1074" s="41">
        <f t="shared" si="241"/>
        <v>308.37409944983665</v>
      </c>
      <c r="AD1074" s="98">
        <v>18909.579631431843</v>
      </c>
      <c r="AE1074">
        <f t="shared" si="254"/>
        <v>863452.70567353105</v>
      </c>
    </row>
    <row r="1075" spans="2:31">
      <c r="B1075" s="112">
        <v>45016</v>
      </c>
      <c r="C1075">
        <v>105.87161999999999</v>
      </c>
      <c r="D1075">
        <v>211.715363</v>
      </c>
      <c r="E1075">
        <v>48.445019000000002</v>
      </c>
      <c r="F1075">
        <v>50.084479999999999</v>
      </c>
      <c r="G1075">
        <v>70.312683000000007</v>
      </c>
      <c r="H1075">
        <v>126.69156599999999</v>
      </c>
      <c r="I1075">
        <v>197.60394299999999</v>
      </c>
      <c r="J1075">
        <v>92.298676</v>
      </c>
      <c r="K1075">
        <v>465.40420499999999</v>
      </c>
      <c r="L1075">
        <v>164.02448999999999</v>
      </c>
      <c r="M1075">
        <v>407.152039</v>
      </c>
      <c r="O1075" s="33">
        <v>1070</v>
      </c>
      <c r="P1075" s="36">
        <f t="shared" si="242"/>
        <v>1.5515618712101111E-3</v>
      </c>
      <c r="Q1075" s="36">
        <f t="shared" si="243"/>
        <v>1.9534680282787157E-2</v>
      </c>
      <c r="R1075" s="36">
        <f t="shared" si="244"/>
        <v>1.2145369178681888E-2</v>
      </c>
      <c r="S1075" s="36">
        <f t="shared" si="245"/>
        <v>-9.6242981163988627E-4</v>
      </c>
      <c r="T1075" s="36">
        <f t="shared" si="246"/>
        <v>1.6011681080147007E-2</v>
      </c>
      <c r="U1075" s="36">
        <f t="shared" si="247"/>
        <v>1.2043710871964002E-2</v>
      </c>
      <c r="V1075" s="36">
        <f t="shared" si="248"/>
        <v>1.5585326872675605E-2</v>
      </c>
      <c r="W1075" s="36">
        <f t="shared" si="249"/>
        <v>9.9795672362177762E-3</v>
      </c>
      <c r="X1075" s="36">
        <f t="shared" si="250"/>
        <v>5.3679582106452685E-3</v>
      </c>
      <c r="Y1075" s="36">
        <f t="shared" si="251"/>
        <v>1.5523166827687731E-2</v>
      </c>
      <c r="Z1075" s="36">
        <f t="shared" si="252"/>
        <v>2.2484963084527822E-2</v>
      </c>
      <c r="AA1075" s="46">
        <f t="shared" si="253"/>
        <v>1.2429539721076424E-2</v>
      </c>
      <c r="AB1075" s="41">
        <f t="shared" si="240"/>
        <v>1012429.5397210764</v>
      </c>
      <c r="AC1075" s="41">
        <f t="shared" si="241"/>
        <v>12429.539721076377</v>
      </c>
      <c r="AD1075" s="98">
        <v>19146.941488018841</v>
      </c>
      <c r="AE1075">
        <f t="shared" si="254"/>
        <v>875882.24539460742</v>
      </c>
    </row>
    <row r="1076" spans="2:31">
      <c r="B1076" s="112">
        <v>45019</v>
      </c>
      <c r="C1076">
        <v>112.118095</v>
      </c>
      <c r="D1076">
        <v>212.844177</v>
      </c>
      <c r="E1076">
        <v>48.852417000000003</v>
      </c>
      <c r="F1076">
        <v>50.827122000000003</v>
      </c>
      <c r="G1076">
        <v>70.430244000000002</v>
      </c>
      <c r="H1076">
        <v>126.545738</v>
      </c>
      <c r="I1076">
        <v>194.47074900000001</v>
      </c>
      <c r="J1076">
        <v>91.739113000000003</v>
      </c>
      <c r="K1076">
        <v>486.67575099999999</v>
      </c>
      <c r="L1076">
        <v>165.28774999999999</v>
      </c>
      <c r="M1076">
        <v>409.23275799999999</v>
      </c>
      <c r="O1076" s="33">
        <v>1071</v>
      </c>
      <c r="P1076" s="36">
        <f t="shared" si="242"/>
        <v>5.7325507404594009E-2</v>
      </c>
      <c r="Q1076" s="36">
        <f t="shared" si="243"/>
        <v>5.3175894242397121E-3</v>
      </c>
      <c r="R1076" s="36">
        <f t="shared" si="244"/>
        <v>8.3743292244273237E-3</v>
      </c>
      <c r="S1076" s="36">
        <f t="shared" si="245"/>
        <v>1.4718930089770529E-2</v>
      </c>
      <c r="T1076" s="36">
        <f t="shared" si="246"/>
        <v>1.6705781220689383E-3</v>
      </c>
      <c r="U1076" s="36">
        <f t="shared" si="247"/>
        <v>-1.1517103824427095E-3</v>
      </c>
      <c r="V1076" s="36">
        <f t="shared" si="248"/>
        <v>-1.598297856494351E-2</v>
      </c>
      <c r="W1076" s="36">
        <f t="shared" si="249"/>
        <v>-6.0809763836609E-3</v>
      </c>
      <c r="X1076" s="36">
        <f t="shared" si="250"/>
        <v>4.4691806232534402E-2</v>
      </c>
      <c r="Y1076" s="36">
        <f t="shared" si="251"/>
        <v>7.6721484538820875E-3</v>
      </c>
      <c r="Z1076" s="36">
        <f t="shared" si="252"/>
        <v>5.0974087538642144E-3</v>
      </c>
      <c r="AA1076" s="46">
        <f t="shared" si="253"/>
        <v>1.1665542728652978E-3</v>
      </c>
      <c r="AB1076" s="41">
        <f t="shared" si="240"/>
        <v>1001166.5542728653</v>
      </c>
      <c r="AC1076" s="41">
        <f t="shared" si="241"/>
        <v>1166.5542728652945</v>
      </c>
      <c r="AD1076" s="98">
        <v>19265.630178817548</v>
      </c>
      <c r="AE1076">
        <f t="shared" si="254"/>
        <v>877048.79966747272</v>
      </c>
    </row>
    <row r="1077" spans="2:31">
      <c r="B1077" s="112">
        <v>45020</v>
      </c>
      <c r="C1077">
        <v>111.04644</v>
      </c>
      <c r="D1077">
        <v>214.49241599999999</v>
      </c>
      <c r="E1077">
        <v>48.372734000000001</v>
      </c>
      <c r="F1077">
        <v>51.058585999999998</v>
      </c>
      <c r="G1077">
        <v>68.794158999999993</v>
      </c>
      <c r="H1077">
        <v>124.85405</v>
      </c>
      <c r="I1077">
        <v>196.74327099999999</v>
      </c>
      <c r="J1077">
        <v>92.636330000000001</v>
      </c>
      <c r="K1077">
        <v>485.75003099999998</v>
      </c>
      <c r="L1077">
        <v>164.75062600000001</v>
      </c>
      <c r="M1077">
        <v>392.14315800000003</v>
      </c>
      <c r="O1077" s="33">
        <v>1072</v>
      </c>
      <c r="P1077" s="36">
        <f t="shared" si="242"/>
        <v>-9.6042432331373134E-3</v>
      </c>
      <c r="Q1077" s="36">
        <f t="shared" si="243"/>
        <v>7.7140464935791858E-3</v>
      </c>
      <c r="R1077" s="36">
        <f t="shared" si="244"/>
        <v>-9.8675473831085301E-3</v>
      </c>
      <c r="S1077" s="36">
        <f t="shared" si="245"/>
        <v>4.5436087699843577E-3</v>
      </c>
      <c r="T1077" s="36">
        <f t="shared" si="246"/>
        <v>-2.3503930104665026E-2</v>
      </c>
      <c r="U1077" s="36">
        <f t="shared" si="247"/>
        <v>-1.3458352909650783E-2</v>
      </c>
      <c r="V1077" s="36">
        <f t="shared" si="248"/>
        <v>1.1617924947086794E-2</v>
      </c>
      <c r="W1077" s="36">
        <f t="shared" si="249"/>
        <v>9.7325768296577034E-3</v>
      </c>
      <c r="X1077" s="36">
        <f t="shared" si="250"/>
        <v>-1.9039402220285421E-3</v>
      </c>
      <c r="Y1077" s="36">
        <f t="shared" si="251"/>
        <v>-3.2549213259600971E-3</v>
      </c>
      <c r="Z1077" s="36">
        <f t="shared" si="252"/>
        <v>-4.2657112535642458E-2</v>
      </c>
      <c r="AA1077" s="46">
        <f t="shared" si="253"/>
        <v>1.3126489398996667E-2</v>
      </c>
      <c r="AB1077" s="41">
        <f t="shared" si="240"/>
        <v>1013126.4893989967</v>
      </c>
      <c r="AC1077" s="41">
        <f t="shared" si="241"/>
        <v>13126.489398996695</v>
      </c>
      <c r="AD1077" s="98">
        <v>19265.882621039171</v>
      </c>
      <c r="AE1077">
        <f t="shared" si="254"/>
        <v>890175.28906646941</v>
      </c>
    </row>
    <row r="1078" spans="2:31">
      <c r="B1078" s="112">
        <v>45021</v>
      </c>
      <c r="C1078">
        <v>112.948387</v>
      </c>
      <c r="D1078">
        <v>211.255844</v>
      </c>
      <c r="E1078">
        <v>49.174399999999999</v>
      </c>
      <c r="F1078">
        <v>51.425083000000001</v>
      </c>
      <c r="G1078">
        <v>68.931313000000003</v>
      </c>
      <c r="H1078">
        <v>125.040215</v>
      </c>
      <c r="I1078">
        <v>197.942398</v>
      </c>
      <c r="J1078">
        <v>95.038605000000004</v>
      </c>
      <c r="K1078">
        <v>501.48709100000002</v>
      </c>
      <c r="L1078">
        <v>162.890533</v>
      </c>
      <c r="M1078">
        <v>368.63394199999999</v>
      </c>
      <c r="O1078" s="33">
        <v>1073</v>
      </c>
      <c r="P1078" s="36">
        <f t="shared" si="242"/>
        <v>1.6982469962003463E-2</v>
      </c>
      <c r="Q1078" s="36">
        <f t="shared" si="243"/>
        <v>-1.5204451339684299E-2</v>
      </c>
      <c r="R1078" s="36">
        <f t="shared" si="244"/>
        <v>1.6436855003329604E-2</v>
      </c>
      <c r="S1078" s="36">
        <f t="shared" si="245"/>
        <v>7.1523310191101818E-3</v>
      </c>
      <c r="T1078" s="36">
        <f t="shared" si="246"/>
        <v>1.9917019466002338E-3</v>
      </c>
      <c r="U1078" s="36">
        <f t="shared" si="247"/>
        <v>1.4899504351552388E-3</v>
      </c>
      <c r="V1078" s="36">
        <f t="shared" si="248"/>
        <v>6.076383227154477E-3</v>
      </c>
      <c r="W1078" s="36">
        <f t="shared" si="249"/>
        <v>2.5601780153099527E-2</v>
      </c>
      <c r="X1078" s="36">
        <f t="shared" si="250"/>
        <v>3.1883714216639526E-2</v>
      </c>
      <c r="Y1078" s="36">
        <f t="shared" si="251"/>
        <v>-1.1354574560899862E-2</v>
      </c>
      <c r="Z1078" s="36">
        <f t="shared" si="252"/>
        <v>-6.182284754543204E-2</v>
      </c>
      <c r="AA1078" s="46">
        <f t="shared" si="253"/>
        <v>5.5243276280347295E-2</v>
      </c>
      <c r="AB1078" s="41">
        <f t="shared" si="240"/>
        <v>1055243.2762803473</v>
      </c>
      <c r="AC1078" s="41">
        <f t="shared" si="241"/>
        <v>55243.276280347258</v>
      </c>
      <c r="AD1078" s="98">
        <v>19267.213374917861</v>
      </c>
      <c r="AE1078">
        <f t="shared" si="254"/>
        <v>945418.56534681667</v>
      </c>
    </row>
    <row r="1079" spans="2:31">
      <c r="B1079" s="112">
        <v>45022</v>
      </c>
      <c r="C1079">
        <v>111.075417</v>
      </c>
      <c r="D1079">
        <v>215.87095600000001</v>
      </c>
      <c r="E1079">
        <v>49.545665999999997</v>
      </c>
      <c r="F1079">
        <v>51.675846</v>
      </c>
      <c r="G1079">
        <v>68.225937000000002</v>
      </c>
      <c r="H1079">
        <v>124.903046</v>
      </c>
      <c r="I1079">
        <v>199.87647999999999</v>
      </c>
      <c r="J1079">
        <v>95.482391000000007</v>
      </c>
      <c r="K1079">
        <v>505.01263399999999</v>
      </c>
      <c r="L1079">
        <v>163.78576699999999</v>
      </c>
      <c r="M1079">
        <v>364.52179000000001</v>
      </c>
      <c r="O1079" s="33">
        <v>1074</v>
      </c>
      <c r="P1079" s="36">
        <f t="shared" si="242"/>
        <v>-1.6721559121838932E-2</v>
      </c>
      <c r="Q1079" s="36">
        <f t="shared" si="243"/>
        <v>2.1610873468291655E-2</v>
      </c>
      <c r="R1079" s="36">
        <f t="shared" si="244"/>
        <v>7.5216268667982755E-3</v>
      </c>
      <c r="S1079" s="36">
        <f t="shared" si="245"/>
        <v>4.8644274481042023E-3</v>
      </c>
      <c r="T1079" s="36">
        <f t="shared" si="246"/>
        <v>-1.0285744557444625E-2</v>
      </c>
      <c r="U1079" s="36">
        <f t="shared" si="247"/>
        <v>-1.0976012173494519E-3</v>
      </c>
      <c r="V1079" s="36">
        <f t="shared" si="248"/>
        <v>9.7235065771777256E-3</v>
      </c>
      <c r="W1079" s="36">
        <f t="shared" si="249"/>
        <v>4.6586655743683569E-3</v>
      </c>
      <c r="X1079" s="36">
        <f t="shared" si="250"/>
        <v>7.0055804911777486E-3</v>
      </c>
      <c r="Y1079" s="36">
        <f t="shared" si="251"/>
        <v>5.4808765806922495E-3</v>
      </c>
      <c r="Z1079" s="36">
        <f t="shared" si="252"/>
        <v>-1.1217794372515473E-2</v>
      </c>
      <c r="AA1079" s="46">
        <f t="shared" si="253"/>
        <v>-2.9096675538471672E-5</v>
      </c>
      <c r="AB1079" s="41">
        <f t="shared" si="240"/>
        <v>999970.90332446154</v>
      </c>
      <c r="AC1079" s="41">
        <f t="shared" si="241"/>
        <v>-29.09667553845793</v>
      </c>
      <c r="AD1079" s="98">
        <v>19348.54121891479</v>
      </c>
      <c r="AE1079">
        <f t="shared" si="254"/>
        <v>945389.46867127821</v>
      </c>
    </row>
    <row r="1080" spans="2:31">
      <c r="B1080" s="112">
        <v>45026</v>
      </c>
      <c r="C1080">
        <v>110.583038</v>
      </c>
      <c r="D1080">
        <v>214.52238500000001</v>
      </c>
      <c r="E1080">
        <v>49.450381999999998</v>
      </c>
      <c r="F1080">
        <v>51.675846</v>
      </c>
      <c r="G1080">
        <v>68.392478999999994</v>
      </c>
      <c r="H1080">
        <v>125.314575</v>
      </c>
      <c r="I1080">
        <v>201.48175000000001</v>
      </c>
      <c r="J1080">
        <v>95.713927999999996</v>
      </c>
      <c r="K1080">
        <v>507.346588</v>
      </c>
      <c r="L1080">
        <v>161.169724</v>
      </c>
      <c r="M1080">
        <v>372.09518400000002</v>
      </c>
      <c r="O1080" s="33">
        <v>1075</v>
      </c>
      <c r="P1080" s="36">
        <f t="shared" si="242"/>
        <v>-4.4426891801631115E-3</v>
      </c>
      <c r="Q1080" s="36">
        <f t="shared" si="243"/>
        <v>-6.2667113308496952E-3</v>
      </c>
      <c r="R1080" s="36">
        <f t="shared" si="244"/>
        <v>-1.9250067320687127E-3</v>
      </c>
      <c r="S1080" s="36">
        <f t="shared" si="245"/>
        <v>0</v>
      </c>
      <c r="T1080" s="36">
        <f t="shared" si="246"/>
        <v>2.438061973955458E-3</v>
      </c>
      <c r="U1080" s="36">
        <f t="shared" si="247"/>
        <v>3.2893716231178643E-3</v>
      </c>
      <c r="V1080" s="36">
        <f t="shared" si="248"/>
        <v>7.9992308107628453E-3</v>
      </c>
      <c r="W1080" s="36">
        <f t="shared" si="249"/>
        <v>2.4219829586050656E-3</v>
      </c>
      <c r="X1080" s="36">
        <f t="shared" si="250"/>
        <v>4.6109287778409325E-3</v>
      </c>
      <c r="Y1080" s="36">
        <f t="shared" si="251"/>
        <v>-1.6101279036047696E-2</v>
      </c>
      <c r="Z1080" s="36">
        <f t="shared" si="252"/>
        <v>2.056336232830467E-2</v>
      </c>
      <c r="AA1080" s="46">
        <f t="shared" si="253"/>
        <v>-7.5791729324789416E-3</v>
      </c>
      <c r="AB1080" s="41">
        <f t="shared" si="240"/>
        <v>992420.82706752105</v>
      </c>
      <c r="AC1080" s="41">
        <f t="shared" si="241"/>
        <v>-7579.1729324789485</v>
      </c>
      <c r="AD1080" s="98">
        <v>19417.914530341513</v>
      </c>
      <c r="AE1080">
        <f t="shared" si="254"/>
        <v>937810.29573879926</v>
      </c>
    </row>
    <row r="1081" spans="2:31">
      <c r="B1081" s="112">
        <v>45027</v>
      </c>
      <c r="C1081">
        <v>111.365044</v>
      </c>
      <c r="D1081">
        <v>213.62335200000001</v>
      </c>
      <c r="E1081">
        <v>49.305819999999997</v>
      </c>
      <c r="F1081">
        <v>51.425083000000001</v>
      </c>
      <c r="G1081">
        <v>69.244820000000004</v>
      </c>
      <c r="H1081">
        <v>125.9319</v>
      </c>
      <c r="I1081">
        <v>203.444839</v>
      </c>
      <c r="J1081">
        <v>95.617446999999999</v>
      </c>
      <c r="K1081">
        <v>513.04852300000005</v>
      </c>
      <c r="L1081">
        <v>159.946259</v>
      </c>
      <c r="M1081">
        <v>375.54663099999999</v>
      </c>
      <c r="O1081" s="33">
        <v>1076</v>
      </c>
      <c r="P1081" s="36">
        <f t="shared" si="242"/>
        <v>7.0467762456891568E-3</v>
      </c>
      <c r="Q1081" s="36">
        <f t="shared" si="243"/>
        <v>-4.1996649443097264E-3</v>
      </c>
      <c r="R1081" s="36">
        <f t="shared" si="244"/>
        <v>-2.9276561943006275E-3</v>
      </c>
      <c r="S1081" s="36">
        <f t="shared" si="245"/>
        <v>-4.864427448104185E-3</v>
      </c>
      <c r="T1081" s="36">
        <f t="shared" si="246"/>
        <v>1.2385478383102867E-2</v>
      </c>
      <c r="U1081" s="36">
        <f t="shared" si="247"/>
        <v>4.9141086838098294E-3</v>
      </c>
      <c r="V1081" s="36">
        <f t="shared" si="248"/>
        <v>9.6961001484406791E-3</v>
      </c>
      <c r="W1081" s="36">
        <f t="shared" si="249"/>
        <v>-1.0085226030253907E-3</v>
      </c>
      <c r="X1081" s="36">
        <f t="shared" si="250"/>
        <v>1.1176051880322441E-2</v>
      </c>
      <c r="Y1081" s="36">
        <f t="shared" si="251"/>
        <v>-7.6201184925665114E-3</v>
      </c>
      <c r="Z1081" s="36">
        <f t="shared" si="252"/>
        <v>9.2329547375231222E-3</v>
      </c>
      <c r="AA1081" s="46">
        <f t="shared" si="253"/>
        <v>1.7726603801723969E-2</v>
      </c>
      <c r="AB1081" s="41">
        <f t="shared" si="240"/>
        <v>1017726.6038017239</v>
      </c>
      <c r="AC1081" s="41">
        <f t="shared" si="241"/>
        <v>17726.603801723919</v>
      </c>
      <c r="AD1081" s="98">
        <v>19559.935659886454</v>
      </c>
      <c r="AE1081">
        <f t="shared" si="254"/>
        <v>955536.89954052318</v>
      </c>
    </row>
    <row r="1082" spans="2:31">
      <c r="B1082" s="112">
        <v>45028</v>
      </c>
      <c r="C1082">
        <v>111.249191</v>
      </c>
      <c r="D1082">
        <v>213.773178</v>
      </c>
      <c r="E1082">
        <v>49.065983000000003</v>
      </c>
      <c r="F1082">
        <v>51.531177999999997</v>
      </c>
      <c r="G1082">
        <v>69.391768999999996</v>
      </c>
      <c r="H1082">
        <v>125.91229199999999</v>
      </c>
      <c r="I1082">
        <v>204.295807</v>
      </c>
      <c r="J1082">
        <v>95.212256999999994</v>
      </c>
      <c r="K1082">
        <v>513.26525900000001</v>
      </c>
      <c r="L1082">
        <v>159.24996899999999</v>
      </c>
      <c r="M1082">
        <v>379.05731200000002</v>
      </c>
      <c r="O1082" s="33">
        <v>1077</v>
      </c>
      <c r="P1082" s="36">
        <f t="shared" si="242"/>
        <v>-1.0408409907758794E-3</v>
      </c>
      <c r="Q1082" s="36">
        <f t="shared" si="243"/>
        <v>7.0111007282760041E-4</v>
      </c>
      <c r="R1082" s="36">
        <f t="shared" si="244"/>
        <v>-4.8761427136228023E-3</v>
      </c>
      <c r="S1082" s="36">
        <f t="shared" si="245"/>
        <v>2.0609730097749853E-3</v>
      </c>
      <c r="T1082" s="36">
        <f t="shared" si="246"/>
        <v>2.1199173478365753E-3</v>
      </c>
      <c r="U1082" s="36">
        <f t="shared" si="247"/>
        <v>-1.5571532449416161E-4</v>
      </c>
      <c r="V1082" s="36">
        <f t="shared" si="248"/>
        <v>4.1740711595628227E-3</v>
      </c>
      <c r="W1082" s="36">
        <f t="shared" si="249"/>
        <v>-4.2466198965067951E-3</v>
      </c>
      <c r="X1082" s="36">
        <f t="shared" si="250"/>
        <v>4.2235816574451876E-4</v>
      </c>
      <c r="Y1082" s="36">
        <f t="shared" si="251"/>
        <v>-4.3627777733123334E-3</v>
      </c>
      <c r="Z1082" s="36">
        <f t="shared" si="252"/>
        <v>9.3047653983292459E-3</v>
      </c>
      <c r="AA1082" s="46">
        <f t="shared" si="253"/>
        <v>-3.0178972920859555E-3</v>
      </c>
      <c r="AB1082" s="41">
        <f t="shared" si="240"/>
        <v>996982.10270791408</v>
      </c>
      <c r="AC1082" s="41">
        <f t="shared" si="241"/>
        <v>-3017.8972920859233</v>
      </c>
      <c r="AD1082" s="98">
        <v>19564.247667375486</v>
      </c>
      <c r="AE1082">
        <f t="shared" si="254"/>
        <v>952519.00224843726</v>
      </c>
    </row>
    <row r="1083" spans="2:31">
      <c r="B1083" s="112">
        <v>45029</v>
      </c>
      <c r="C1083">
        <v>111.770538</v>
      </c>
      <c r="D1083">
        <v>220.116455</v>
      </c>
      <c r="E1083">
        <v>49.115260999999997</v>
      </c>
      <c r="F1083">
        <v>52.187007999999999</v>
      </c>
      <c r="G1083">
        <v>69.822823</v>
      </c>
      <c r="H1083">
        <v>126.392426</v>
      </c>
      <c r="I1083">
        <v>205.37721300000001</v>
      </c>
      <c r="J1083">
        <v>94.623749000000004</v>
      </c>
      <c r="K1083">
        <v>518.22857699999997</v>
      </c>
      <c r="L1083">
        <v>164.680984</v>
      </c>
      <c r="M1083">
        <v>379.40240499999999</v>
      </c>
      <c r="O1083" s="33">
        <v>1078</v>
      </c>
      <c r="P1083" s="36">
        <f t="shared" si="242"/>
        <v>4.6753527323435849E-3</v>
      </c>
      <c r="Q1083" s="36">
        <f t="shared" si="243"/>
        <v>2.9241210184044724E-2</v>
      </c>
      <c r="R1083" s="36">
        <f t="shared" si="244"/>
        <v>1.0038170658727232E-3</v>
      </c>
      <c r="S1083" s="36">
        <f t="shared" si="245"/>
        <v>1.264655247325878E-2</v>
      </c>
      <c r="T1083" s="36">
        <f t="shared" si="246"/>
        <v>6.1926752268623578E-3</v>
      </c>
      <c r="U1083" s="36">
        <f t="shared" si="247"/>
        <v>3.8059897047499187E-3</v>
      </c>
      <c r="V1083" s="36">
        <f t="shared" si="248"/>
        <v>5.2793738368489065E-3</v>
      </c>
      <c r="W1083" s="36">
        <f t="shared" si="249"/>
        <v>-6.2001924471915704E-3</v>
      </c>
      <c r="X1083" s="36">
        <f t="shared" si="250"/>
        <v>9.6236276608997195E-3</v>
      </c>
      <c r="Y1083" s="36">
        <f t="shared" si="251"/>
        <v>3.3535072318757166E-2</v>
      </c>
      <c r="Z1083" s="36">
        <f t="shared" si="252"/>
        <v>9.0998378972152933E-4</v>
      </c>
      <c r="AA1083" s="46">
        <f t="shared" si="253"/>
        <v>6.4387299670891542E-3</v>
      </c>
      <c r="AB1083" s="41">
        <f t="shared" si="240"/>
        <v>1006438.7299670891</v>
      </c>
      <c r="AC1083" s="41">
        <f t="shared" si="241"/>
        <v>6438.7299670891371</v>
      </c>
      <c r="AD1083" s="98">
        <v>19575.721105339471</v>
      </c>
      <c r="AE1083">
        <f t="shared" si="254"/>
        <v>958957.7322155264</v>
      </c>
    </row>
    <row r="1084" spans="2:31">
      <c r="B1084" s="112">
        <v>45030</v>
      </c>
      <c r="C1084">
        <v>112.040863</v>
      </c>
      <c r="D1084">
        <v>221.25524899999999</v>
      </c>
      <c r="E1084">
        <v>48.783423999999997</v>
      </c>
      <c r="F1084">
        <v>51.675846</v>
      </c>
      <c r="G1084">
        <v>69.029281999999995</v>
      </c>
      <c r="H1084">
        <v>135.93627900000001</v>
      </c>
      <c r="I1084">
        <v>201.558243</v>
      </c>
      <c r="J1084">
        <v>93.273094</v>
      </c>
      <c r="K1084">
        <v>504.00811800000002</v>
      </c>
      <c r="L1084">
        <v>164.332855</v>
      </c>
      <c r="M1084">
        <v>382.39038099999999</v>
      </c>
      <c r="O1084" s="33">
        <v>1079</v>
      </c>
      <c r="P1084" s="36">
        <f t="shared" si="242"/>
        <v>2.4156511263147998E-3</v>
      </c>
      <c r="Q1084" s="36">
        <f t="shared" si="243"/>
        <v>5.160260690432893E-3</v>
      </c>
      <c r="R1084" s="36">
        <f t="shared" si="244"/>
        <v>-6.7792181452460383E-3</v>
      </c>
      <c r="S1084" s="36">
        <f t="shared" si="245"/>
        <v>-9.8430980349296388E-3</v>
      </c>
      <c r="T1084" s="36">
        <f t="shared" si="246"/>
        <v>-1.1430142013853598E-2</v>
      </c>
      <c r="U1084" s="36">
        <f t="shared" si="247"/>
        <v>7.2794680142345788E-2</v>
      </c>
      <c r="V1084" s="36">
        <f t="shared" si="248"/>
        <v>-1.8769964943150367E-2</v>
      </c>
      <c r="W1084" s="36">
        <f t="shared" si="249"/>
        <v>-1.4376806364063967E-2</v>
      </c>
      <c r="X1084" s="36">
        <f t="shared" si="250"/>
        <v>-2.7824038184501746E-2</v>
      </c>
      <c r="Y1084" s="36">
        <f t="shared" si="251"/>
        <v>-2.116197488693457E-3</v>
      </c>
      <c r="Z1084" s="36">
        <f t="shared" si="252"/>
        <v>7.8446301350994438E-3</v>
      </c>
      <c r="AA1084" s="46">
        <f t="shared" si="253"/>
        <v>3.9504743064361497E-3</v>
      </c>
      <c r="AB1084" s="41">
        <f t="shared" si="240"/>
        <v>1003950.4743064361</v>
      </c>
      <c r="AC1084" s="41">
        <f t="shared" si="241"/>
        <v>3950.4743064361392</v>
      </c>
      <c r="AD1084" s="98">
        <v>19686.186195634655</v>
      </c>
      <c r="AE1084">
        <f t="shared" si="254"/>
        <v>962908.20652196254</v>
      </c>
    </row>
    <row r="1085" spans="2:31">
      <c r="B1085" s="112">
        <v>45033</v>
      </c>
      <c r="C1085">
        <v>110.737495</v>
      </c>
      <c r="D1085">
        <v>218.62803600000001</v>
      </c>
      <c r="E1085">
        <v>49.125121999999998</v>
      </c>
      <c r="F1085">
        <v>51.868735999999998</v>
      </c>
      <c r="G1085">
        <v>69.705269000000001</v>
      </c>
      <c r="H1085">
        <v>137.01414500000001</v>
      </c>
      <c r="I1085">
        <v>203.44824199999999</v>
      </c>
      <c r="J1085">
        <v>94.421143000000001</v>
      </c>
      <c r="K1085">
        <v>497.66610700000001</v>
      </c>
      <c r="L1085">
        <v>164.35273699999999</v>
      </c>
      <c r="M1085">
        <v>385.98974600000003</v>
      </c>
      <c r="O1085" s="33">
        <v>1080</v>
      </c>
      <c r="P1085" s="36">
        <f t="shared" si="242"/>
        <v>-1.1701162382128214E-2</v>
      </c>
      <c r="Q1085" s="36">
        <f t="shared" si="243"/>
        <v>-1.1945187865609169E-2</v>
      </c>
      <c r="R1085" s="36">
        <f t="shared" si="244"/>
        <v>6.9799706205925117E-3</v>
      </c>
      <c r="S1085" s="36">
        <f t="shared" si="245"/>
        <v>3.7257424657520825E-3</v>
      </c>
      <c r="T1085" s="36">
        <f t="shared" si="246"/>
        <v>9.7451189317021326E-3</v>
      </c>
      <c r="U1085" s="36">
        <f t="shared" si="247"/>
        <v>7.8979294998826263E-3</v>
      </c>
      <c r="V1085" s="36">
        <f t="shared" si="248"/>
        <v>9.3332466995837415E-3</v>
      </c>
      <c r="W1085" s="36">
        <f t="shared" si="249"/>
        <v>1.2233335832501658E-2</v>
      </c>
      <c r="X1085" s="36">
        <f t="shared" si="250"/>
        <v>-1.2662990795438539E-2</v>
      </c>
      <c r="Y1085" s="36">
        <f t="shared" si="251"/>
        <v>1.2097883514313202E-4</v>
      </c>
      <c r="Z1085" s="36">
        <f t="shared" si="252"/>
        <v>9.3687777729730901E-3</v>
      </c>
      <c r="AA1085" s="46">
        <f t="shared" si="253"/>
        <v>2.2847569767214422E-3</v>
      </c>
      <c r="AB1085" s="41">
        <f t="shared" si="240"/>
        <v>1002284.7569767215</v>
      </c>
      <c r="AC1085" s="41">
        <f t="shared" si="241"/>
        <v>2284.7569767214591</v>
      </c>
      <c r="AD1085" s="98">
        <v>19698.8783061289</v>
      </c>
      <c r="AE1085">
        <f t="shared" si="254"/>
        <v>965192.963498684</v>
      </c>
    </row>
    <row r="1086" spans="2:31">
      <c r="B1086" s="112">
        <v>45034</v>
      </c>
      <c r="C1086">
        <v>112.90012400000001</v>
      </c>
      <c r="D1086">
        <v>217.65905799999999</v>
      </c>
      <c r="E1086">
        <v>49.233539999999998</v>
      </c>
      <c r="F1086">
        <v>51.868735999999998</v>
      </c>
      <c r="G1086">
        <v>70.175522000000001</v>
      </c>
      <c r="H1086">
        <v>138.55252100000001</v>
      </c>
      <c r="I1086">
        <v>202.81497200000001</v>
      </c>
      <c r="J1086">
        <v>94.083481000000006</v>
      </c>
      <c r="K1086">
        <v>496.80929600000002</v>
      </c>
      <c r="L1086">
        <v>165.58616599999999</v>
      </c>
      <c r="M1086">
        <v>391.18661500000002</v>
      </c>
      <c r="O1086" s="33">
        <v>1081</v>
      </c>
      <c r="P1086" s="36">
        <f t="shared" si="242"/>
        <v>1.934107888578138E-2</v>
      </c>
      <c r="Q1086" s="36">
        <f t="shared" si="243"/>
        <v>-4.4419356270244438E-3</v>
      </c>
      <c r="R1086" s="36">
        <f t="shared" si="244"/>
        <v>2.2045449115493895E-3</v>
      </c>
      <c r="S1086" s="36">
        <f t="shared" si="245"/>
        <v>0</v>
      </c>
      <c r="T1086" s="36">
        <f t="shared" si="246"/>
        <v>6.7236504485866395E-3</v>
      </c>
      <c r="U1086" s="36">
        <f t="shared" si="247"/>
        <v>1.1165298067125394E-2</v>
      </c>
      <c r="V1086" s="36">
        <f t="shared" si="248"/>
        <v>-3.1175380446733202E-3</v>
      </c>
      <c r="W1086" s="36">
        <f t="shared" si="249"/>
        <v>-3.5825366400076253E-3</v>
      </c>
      <c r="X1086" s="36">
        <f t="shared" si="250"/>
        <v>-1.7231420896288252E-3</v>
      </c>
      <c r="Y1086" s="36">
        <f t="shared" si="251"/>
        <v>7.4767463592889365E-3</v>
      </c>
      <c r="Z1086" s="36">
        <f t="shared" si="252"/>
        <v>1.3373917994992109E-2</v>
      </c>
      <c r="AA1086" s="46">
        <f t="shared" si="253"/>
        <v>4.2294446675146622E-3</v>
      </c>
      <c r="AB1086" s="41">
        <f t="shared" si="240"/>
        <v>1004229.4446675146</v>
      </c>
      <c r="AC1086" s="41">
        <f t="shared" si="241"/>
        <v>4229.4446675146464</v>
      </c>
      <c r="AD1086" s="98">
        <v>19934.893621131196</v>
      </c>
      <c r="AE1086">
        <f t="shared" si="254"/>
        <v>969422.40816619864</v>
      </c>
    </row>
    <row r="1087" spans="2:31">
      <c r="B1087" s="112">
        <v>45035</v>
      </c>
      <c r="C1087">
        <v>112.5429</v>
      </c>
      <c r="D1087">
        <v>215.47137499999999</v>
      </c>
      <c r="E1087">
        <v>49.286113999999998</v>
      </c>
      <c r="F1087">
        <v>51.945895999999998</v>
      </c>
      <c r="G1087">
        <v>69.764053000000004</v>
      </c>
      <c r="H1087">
        <v>138.37614400000001</v>
      </c>
      <c r="I1087">
        <v>202.75654599999999</v>
      </c>
      <c r="J1087">
        <v>94.681640999999999</v>
      </c>
      <c r="K1087">
        <v>478.80721999999997</v>
      </c>
      <c r="L1087">
        <v>166.740005</v>
      </c>
      <c r="M1087">
        <v>387.32098400000001</v>
      </c>
      <c r="O1087" s="33">
        <v>1082</v>
      </c>
      <c r="P1087" s="36">
        <f t="shared" si="242"/>
        <v>-3.1690871833767518E-3</v>
      </c>
      <c r="Q1087" s="36">
        <f t="shared" si="243"/>
        <v>-1.0101814313190585E-2</v>
      </c>
      <c r="R1087" s="36">
        <f t="shared" si="244"/>
        <v>1.0672795296362248E-3</v>
      </c>
      <c r="S1087" s="36">
        <f t="shared" si="245"/>
        <v>1.4864959345648892E-3</v>
      </c>
      <c r="T1087" s="36">
        <f t="shared" si="246"/>
        <v>-5.8806836564923486E-3</v>
      </c>
      <c r="U1087" s="36">
        <f t="shared" si="247"/>
        <v>-1.2738083567400687E-3</v>
      </c>
      <c r="V1087" s="36">
        <f t="shared" si="248"/>
        <v>-2.8811688104884688E-4</v>
      </c>
      <c r="W1087" s="36">
        <f t="shared" si="249"/>
        <v>6.3376326705028617E-3</v>
      </c>
      <c r="X1087" s="36">
        <f t="shared" si="250"/>
        <v>-3.690818926423494E-2</v>
      </c>
      <c r="Y1087" s="36">
        <f t="shared" si="251"/>
        <v>6.9440431550035261E-3</v>
      </c>
      <c r="Z1087" s="36">
        <f t="shared" si="252"/>
        <v>-9.930957065072625E-3</v>
      </c>
      <c r="AA1087" s="46">
        <f t="shared" si="253"/>
        <v>-1.9277216003100103E-3</v>
      </c>
      <c r="AB1087" s="41">
        <f t="shared" si="240"/>
        <v>998072.27839968994</v>
      </c>
      <c r="AC1087" s="41">
        <f t="shared" si="241"/>
        <v>-1927.7216003100621</v>
      </c>
      <c r="AD1087" s="98">
        <v>19949.633316368796</v>
      </c>
      <c r="AE1087">
        <f t="shared" si="254"/>
        <v>967494.68656588858</v>
      </c>
    </row>
    <row r="1088" spans="2:31">
      <c r="B1088" s="112">
        <v>45036</v>
      </c>
      <c r="C1088">
        <v>111.645027</v>
      </c>
      <c r="D1088">
        <v>212.844177</v>
      </c>
      <c r="E1088">
        <v>49.601517000000001</v>
      </c>
      <c r="F1088">
        <v>52.350966999999997</v>
      </c>
      <c r="G1088">
        <v>68.862731999999994</v>
      </c>
      <c r="H1088">
        <v>137.974411</v>
      </c>
      <c r="I1088">
        <v>200.29173299999999</v>
      </c>
      <c r="J1088">
        <v>95.183318999999997</v>
      </c>
      <c r="K1088">
        <v>480.04806500000001</v>
      </c>
      <c r="L1088">
        <v>165.765198</v>
      </c>
      <c r="M1088">
        <v>384.944458</v>
      </c>
      <c r="O1088" s="33">
        <v>1083</v>
      </c>
      <c r="P1088" s="36">
        <f t="shared" si="242"/>
        <v>-8.0100459708082432E-3</v>
      </c>
      <c r="Q1088" s="36">
        <f t="shared" si="243"/>
        <v>-1.2267735488508536E-2</v>
      </c>
      <c r="R1088" s="36">
        <f t="shared" si="244"/>
        <v>6.3790398525125835E-3</v>
      </c>
      <c r="S1088" s="36">
        <f t="shared" si="245"/>
        <v>7.7676935830915637E-3</v>
      </c>
      <c r="T1088" s="36">
        <f t="shared" si="246"/>
        <v>-1.3003745284627045E-2</v>
      </c>
      <c r="U1088" s="36">
        <f t="shared" si="247"/>
        <v>-2.9074179568051887E-3</v>
      </c>
      <c r="V1088" s="36">
        <f t="shared" si="248"/>
        <v>-1.2231009811272219E-2</v>
      </c>
      <c r="W1088" s="36">
        <f t="shared" si="249"/>
        <v>5.2845892946727898E-3</v>
      </c>
      <c r="X1088" s="36">
        <f t="shared" si="250"/>
        <v>2.5881813701823081E-3</v>
      </c>
      <c r="Y1088" s="36">
        <f t="shared" si="251"/>
        <v>-5.8634257990911771E-3</v>
      </c>
      <c r="Z1088" s="36">
        <f t="shared" si="252"/>
        <v>-6.1547063295288636E-3</v>
      </c>
      <c r="AA1088" s="46">
        <f t="shared" si="253"/>
        <v>-2.3475842557873834E-2</v>
      </c>
      <c r="AB1088" s="41">
        <f t="shared" si="240"/>
        <v>976524.15744212619</v>
      </c>
      <c r="AC1088" s="41">
        <f t="shared" si="241"/>
        <v>-23475.84255787381</v>
      </c>
      <c r="AD1088" s="98">
        <v>19974.653030713205</v>
      </c>
      <c r="AE1088">
        <f t="shared" si="254"/>
        <v>944018.84400801477</v>
      </c>
    </row>
    <row r="1089" spans="2:31">
      <c r="B1089" s="112">
        <v>45037</v>
      </c>
      <c r="C1089">
        <v>112.002251</v>
      </c>
      <c r="D1089">
        <v>212.66435200000001</v>
      </c>
      <c r="E1089">
        <v>49.851219</v>
      </c>
      <c r="F1089">
        <v>52.572792</v>
      </c>
      <c r="G1089">
        <v>68.470855999999998</v>
      </c>
      <c r="H1089">
        <v>137.709824</v>
      </c>
      <c r="I1089">
        <v>198.87912</v>
      </c>
      <c r="J1089">
        <v>95.549919000000003</v>
      </c>
      <c r="K1089">
        <v>476.46343999999999</v>
      </c>
      <c r="L1089">
        <v>164.14385999999999</v>
      </c>
      <c r="M1089">
        <v>381.33526599999999</v>
      </c>
      <c r="O1089" s="33">
        <v>1084</v>
      </c>
      <c r="P1089" s="36">
        <f t="shared" si="242"/>
        <v>3.1945329894909401E-3</v>
      </c>
      <c r="Q1089" s="36">
        <f t="shared" si="243"/>
        <v>-8.4522400116513689E-4</v>
      </c>
      <c r="R1089" s="36">
        <f t="shared" si="244"/>
        <v>5.0215315283494736E-3</v>
      </c>
      <c r="S1089" s="36">
        <f t="shared" si="245"/>
        <v>4.2283145897221257E-3</v>
      </c>
      <c r="T1089" s="36">
        <f t="shared" si="246"/>
        <v>-5.7069369452105211E-3</v>
      </c>
      <c r="U1089" s="36">
        <f t="shared" si="247"/>
        <v>-1.9194937370159912E-3</v>
      </c>
      <c r="V1089" s="36">
        <f t="shared" si="248"/>
        <v>-7.0777657558000508E-3</v>
      </c>
      <c r="W1089" s="36">
        <f t="shared" si="249"/>
        <v>3.8441171060542532E-3</v>
      </c>
      <c r="X1089" s="36">
        <f t="shared" si="250"/>
        <v>-7.4952402827470292E-3</v>
      </c>
      <c r="Y1089" s="36">
        <f t="shared" si="251"/>
        <v>-9.8290787348286821E-3</v>
      </c>
      <c r="Z1089" s="36">
        <f t="shared" si="252"/>
        <v>-9.4201075049241065E-3</v>
      </c>
      <c r="AA1089" s="46">
        <f t="shared" si="253"/>
        <v>-5.6901157198687652E-3</v>
      </c>
      <c r="AB1089" s="41">
        <f t="shared" si="240"/>
        <v>994309.8842801312</v>
      </c>
      <c r="AC1089" s="41">
        <f t="shared" si="241"/>
        <v>-5690.1157198688015</v>
      </c>
      <c r="AD1089" s="98">
        <v>20000.602666231338</v>
      </c>
      <c r="AE1089">
        <f t="shared" si="254"/>
        <v>938328.72828814597</v>
      </c>
    </row>
    <row r="1090" spans="2:31">
      <c r="B1090" s="112">
        <v>45040</v>
      </c>
      <c r="C1090">
        <v>114.116585</v>
      </c>
      <c r="D1090">
        <v>212.56445299999999</v>
      </c>
      <c r="E1090">
        <v>50.189624999999999</v>
      </c>
      <c r="F1090">
        <v>52.611373999999998</v>
      </c>
      <c r="G1090">
        <v>69.117462000000003</v>
      </c>
      <c r="H1090">
        <v>137.89601099999999</v>
      </c>
      <c r="I1090">
        <v>198.68426500000001</v>
      </c>
      <c r="J1090">
        <v>96.321738999999994</v>
      </c>
      <c r="K1090">
        <v>481.505585</v>
      </c>
      <c r="L1090">
        <v>164.45220900000001</v>
      </c>
      <c r="M1090">
        <v>382.65661599999999</v>
      </c>
      <c r="O1090" s="33">
        <v>1085</v>
      </c>
      <c r="P1090" s="36">
        <f t="shared" si="242"/>
        <v>1.8701631949405301E-2</v>
      </c>
      <c r="Q1090" s="36">
        <f t="shared" si="243"/>
        <v>-4.6985999378805921E-4</v>
      </c>
      <c r="R1090" s="36">
        <f t="shared" si="244"/>
        <v>6.7653825620905298E-3</v>
      </c>
      <c r="S1090" s="36">
        <f t="shared" si="245"/>
        <v>7.3360854960509273E-4</v>
      </c>
      <c r="T1090" s="36">
        <f t="shared" si="246"/>
        <v>9.3992101912091109E-3</v>
      </c>
      <c r="U1090" s="36">
        <f t="shared" si="247"/>
        <v>1.3511109322028615E-3</v>
      </c>
      <c r="V1090" s="36">
        <f t="shared" si="248"/>
        <v>-9.8024628501806963E-4</v>
      </c>
      <c r="W1090" s="36">
        <f t="shared" si="249"/>
        <v>8.0452128373076064E-3</v>
      </c>
      <c r="X1090" s="36">
        <f t="shared" si="250"/>
        <v>1.0526836317533017E-2</v>
      </c>
      <c r="Y1090" s="36">
        <f t="shared" si="251"/>
        <v>1.8767667637980389E-3</v>
      </c>
      <c r="Z1090" s="36">
        <f t="shared" si="252"/>
        <v>3.4590716175049363E-3</v>
      </c>
      <c r="AA1090" s="46">
        <f t="shared" si="253"/>
        <v>1.0101334873973002E-2</v>
      </c>
      <c r="AB1090" s="41">
        <f t="shared" si="240"/>
        <v>1010101.334873973</v>
      </c>
      <c r="AC1090" s="41">
        <f t="shared" si="241"/>
        <v>10101.334873973043</v>
      </c>
      <c r="AD1090" s="98">
        <v>20079.484278479125</v>
      </c>
      <c r="AE1090">
        <f t="shared" si="254"/>
        <v>948430.06316211901</v>
      </c>
    </row>
    <row r="1091" spans="2:31">
      <c r="B1091" s="112">
        <v>45041</v>
      </c>
      <c r="C1091">
        <v>112.494621</v>
      </c>
      <c r="D1091">
        <v>207.330017</v>
      </c>
      <c r="E1091">
        <v>49.798648999999997</v>
      </c>
      <c r="F1091">
        <v>52.756042000000001</v>
      </c>
      <c r="G1091">
        <v>66.609436000000002</v>
      </c>
      <c r="H1091">
        <v>134.89764400000001</v>
      </c>
      <c r="I1091">
        <v>196.540955</v>
      </c>
      <c r="J1091">
        <v>96.861992000000001</v>
      </c>
      <c r="K1091">
        <v>484.44030800000002</v>
      </c>
      <c r="L1091">
        <v>162.900497</v>
      </c>
      <c r="M1091">
        <v>374.20550500000002</v>
      </c>
      <c r="O1091" s="33">
        <v>1086</v>
      </c>
      <c r="P1091" s="36">
        <f t="shared" si="242"/>
        <v>-1.4315194088771584E-2</v>
      </c>
      <c r="Q1091" s="36">
        <f t="shared" si="243"/>
        <v>-2.4933441844825044E-2</v>
      </c>
      <c r="R1091" s="36">
        <f t="shared" si="244"/>
        <v>-7.8204768824734951E-3</v>
      </c>
      <c r="S1091" s="36">
        <f t="shared" si="245"/>
        <v>2.7459739717677649E-3</v>
      </c>
      <c r="T1091" s="36">
        <f t="shared" si="246"/>
        <v>-3.6961155879526787E-2</v>
      </c>
      <c r="U1091" s="36">
        <f t="shared" si="247"/>
        <v>-2.1983559349881922E-2</v>
      </c>
      <c r="V1091" s="36">
        <f t="shared" si="248"/>
        <v>-1.0846124704588329E-2</v>
      </c>
      <c r="W1091" s="36">
        <f t="shared" si="249"/>
        <v>5.5931667291067881E-3</v>
      </c>
      <c r="X1091" s="36">
        <f t="shared" si="250"/>
        <v>6.0763900981238893E-3</v>
      </c>
      <c r="Y1091" s="36">
        <f t="shared" si="251"/>
        <v>-9.4804386443016631E-3</v>
      </c>
      <c r="Z1091" s="36">
        <f t="shared" si="252"/>
        <v>-2.2332897942049085E-2</v>
      </c>
      <c r="AA1091" s="46">
        <f t="shared" si="253"/>
        <v>-3.3566751062618624E-2</v>
      </c>
      <c r="AB1091" s="41">
        <f t="shared" si="240"/>
        <v>966433.24893738143</v>
      </c>
      <c r="AC1091" s="41">
        <f t="shared" si="241"/>
        <v>-33566.751062618569</v>
      </c>
      <c r="AD1091" s="98">
        <v>20091.354851973243</v>
      </c>
      <c r="AE1091">
        <f t="shared" si="254"/>
        <v>914863.31209950044</v>
      </c>
    </row>
    <row r="1092" spans="2:31">
      <c r="B1092" s="112">
        <v>45042</v>
      </c>
      <c r="C1092">
        <v>111.46159400000001</v>
      </c>
      <c r="D1092">
        <v>209.178055</v>
      </c>
      <c r="E1092">
        <v>49.581806</v>
      </c>
      <c r="F1092">
        <v>52.457058000000004</v>
      </c>
      <c r="G1092">
        <v>66.002021999999997</v>
      </c>
      <c r="H1092">
        <v>132.506775</v>
      </c>
      <c r="I1092">
        <v>195.177032</v>
      </c>
      <c r="J1092">
        <v>95.6464</v>
      </c>
      <c r="K1092">
        <v>475.60665899999998</v>
      </c>
      <c r="L1092">
        <v>162.890533</v>
      </c>
      <c r="M1092">
        <v>369.41293300000001</v>
      </c>
      <c r="O1092" s="33">
        <v>1087</v>
      </c>
      <c r="P1092" s="36">
        <f t="shared" si="242"/>
        <v>-9.225324034353834E-3</v>
      </c>
      <c r="Q1092" s="36">
        <f t="shared" si="243"/>
        <v>8.8740183045306446E-3</v>
      </c>
      <c r="R1092" s="36">
        <f t="shared" si="244"/>
        <v>-4.3639032267145782E-3</v>
      </c>
      <c r="S1092" s="36">
        <f t="shared" si="245"/>
        <v>-5.6834140386436667E-3</v>
      </c>
      <c r="T1092" s="36">
        <f t="shared" si="246"/>
        <v>-9.1608712713455841E-3</v>
      </c>
      <c r="U1092" s="36">
        <f t="shared" si="247"/>
        <v>-1.7882522077918107E-2</v>
      </c>
      <c r="V1092" s="36">
        <f t="shared" si="248"/>
        <v>-6.9638288626220615E-3</v>
      </c>
      <c r="W1092" s="36">
        <f t="shared" si="249"/>
        <v>-1.2629144569696084E-2</v>
      </c>
      <c r="X1092" s="36">
        <f t="shared" si="250"/>
        <v>-1.8403054458122813E-2</v>
      </c>
      <c r="Y1092" s="36">
        <f t="shared" si="251"/>
        <v>-6.1168043841452259E-5</v>
      </c>
      <c r="Z1092" s="36">
        <f t="shared" si="252"/>
        <v>-1.2890047135419259E-2</v>
      </c>
      <c r="AA1092" s="46">
        <f t="shared" si="253"/>
        <v>-9.803364220826824E-3</v>
      </c>
      <c r="AB1092" s="41">
        <f t="shared" si="240"/>
        <v>990196.63577917323</v>
      </c>
      <c r="AC1092" s="41">
        <f t="shared" si="241"/>
        <v>-9803.3642208267702</v>
      </c>
      <c r="AD1092" s="98">
        <v>20093.658813897171</v>
      </c>
      <c r="AE1092">
        <f t="shared" si="254"/>
        <v>905059.94787867367</v>
      </c>
    </row>
    <row r="1093" spans="2:31">
      <c r="B1093" s="112">
        <v>45043</v>
      </c>
      <c r="C1093">
        <v>112.793915</v>
      </c>
      <c r="D1093">
        <v>238.30714399999999</v>
      </c>
      <c r="E1093">
        <v>49.736224999999997</v>
      </c>
      <c r="F1093">
        <v>53.517963000000002</v>
      </c>
      <c r="G1093">
        <v>67.305015999999995</v>
      </c>
      <c r="H1093">
        <v>134.29011499999999</v>
      </c>
      <c r="I1093">
        <v>200.34045399999999</v>
      </c>
      <c r="J1093">
        <v>95.684982000000005</v>
      </c>
      <c r="K1093">
        <v>483.01236</v>
      </c>
      <c r="L1093">
        <v>167.51586900000001</v>
      </c>
      <c r="M1093">
        <v>366.69125400000001</v>
      </c>
      <c r="O1093" s="33">
        <v>1088</v>
      </c>
      <c r="P1093" s="36">
        <f t="shared" si="242"/>
        <v>1.1882309439718131E-2</v>
      </c>
      <c r="Q1093" s="36">
        <f t="shared" si="243"/>
        <v>0.13037453560255186</v>
      </c>
      <c r="R1093" s="36">
        <f t="shared" si="244"/>
        <v>3.1095889210706832E-3</v>
      </c>
      <c r="S1093" s="36">
        <f t="shared" si="245"/>
        <v>2.0022462514880747E-2</v>
      </c>
      <c r="T1093" s="36">
        <f t="shared" si="246"/>
        <v>1.9549387899044743E-2</v>
      </c>
      <c r="U1093" s="36">
        <f t="shared" si="247"/>
        <v>1.3368720753816751E-2</v>
      </c>
      <c r="V1093" s="36">
        <f t="shared" si="248"/>
        <v>2.6111186206977454E-2</v>
      </c>
      <c r="W1093" s="36">
        <f t="shared" si="249"/>
        <v>4.0330028581455067E-4</v>
      </c>
      <c r="X1093" s="36">
        <f t="shared" si="250"/>
        <v>1.5451077407090046E-2</v>
      </c>
      <c r="Y1093" s="36">
        <f t="shared" si="251"/>
        <v>2.7999688565042143E-2</v>
      </c>
      <c r="Z1093" s="36">
        <f t="shared" si="252"/>
        <v>-7.3948537468340406E-3</v>
      </c>
      <c r="AA1093" s="46">
        <f t="shared" si="253"/>
        <v>4.0385953749284581E-2</v>
      </c>
      <c r="AB1093" s="41">
        <f t="shared" ref="AB1093:AB1156" si="255">(P1093*$AH$12+Q1093*$AI$12+R1093*$AJ$12+S1093*$AK$12+T1093*$AL$12+U1093*$AM$12+V1093*$AN$12+W1093*$AO$12+X1093*$AP$12+Y1093*$AQ$12+Z1093*$AR$12)+$AS$12</f>
        <v>1040385.9537492846</v>
      </c>
      <c r="AC1093" s="41">
        <f t="shared" ref="AC1093:AC1156" si="256">AB1093-$AS$12</f>
        <v>40385.953749284614</v>
      </c>
      <c r="AD1093" s="98">
        <v>20134.057109273737</v>
      </c>
      <c r="AE1093">
        <f t="shared" si="254"/>
        <v>945445.90162795829</v>
      </c>
    </row>
    <row r="1094" spans="2:31">
      <c r="B1094" s="112">
        <v>45044</v>
      </c>
      <c r="C1094">
        <v>114.25174699999999</v>
      </c>
      <c r="D1094">
        <v>240.065292</v>
      </c>
      <c r="E1094">
        <v>49.601517000000001</v>
      </c>
      <c r="F1094">
        <v>53.556541000000003</v>
      </c>
      <c r="G1094">
        <v>68.304305999999997</v>
      </c>
      <c r="H1094">
        <v>135.45616100000001</v>
      </c>
      <c r="I1094">
        <v>199.12266500000001</v>
      </c>
      <c r="J1094">
        <v>95.000007999999994</v>
      </c>
      <c r="K1094">
        <v>484.60766599999999</v>
      </c>
      <c r="L1094">
        <v>168.77911399999999</v>
      </c>
      <c r="M1094">
        <v>372.77563500000002</v>
      </c>
      <c r="O1094" s="33">
        <v>1089</v>
      </c>
      <c r="P1094" s="36">
        <f t="shared" ref="P1094:P1157" si="257">LN(C1094/C1093)</f>
        <v>1.2841928112442029E-2</v>
      </c>
      <c r="Q1094" s="36">
        <f t="shared" ref="Q1094:Q1157" si="258">LN(D1094/D1093)</f>
        <v>7.3505736697211709E-3</v>
      </c>
      <c r="R1094" s="36">
        <f t="shared" ref="R1094:R1157" si="259">LN(E1094/E1093)</f>
        <v>-2.7121229023228145E-3</v>
      </c>
      <c r="S1094" s="36">
        <f t="shared" ref="S1094:S1157" si="260">LN(F1094/F1093)</f>
        <v>7.2058240249746851E-4</v>
      </c>
      <c r="T1094" s="36">
        <f t="shared" ref="T1094:T1157" si="261">LN(G1094/G1093)</f>
        <v>1.4738044157638816E-2</v>
      </c>
      <c r="U1094" s="36">
        <f t="shared" ref="U1094:U1157" si="262">LN(H1094/H1093)</f>
        <v>8.6455559672823003E-3</v>
      </c>
      <c r="V1094" s="36">
        <f t="shared" ref="V1094:V1157" si="263">LN(I1094/I1093)</f>
        <v>-6.097147469714328E-3</v>
      </c>
      <c r="W1094" s="36">
        <f t="shared" ref="W1094:W1157" si="264">LN(J1094/J1093)</f>
        <v>-7.1843824336873261E-3</v>
      </c>
      <c r="X1094" s="36">
        <f t="shared" ref="X1094:X1157" si="265">LN(K1094/K1093)</f>
        <v>3.2973841023948179E-3</v>
      </c>
      <c r="Y1094" s="36">
        <f t="shared" ref="Y1094:Y1157" si="266">LN(L1094/L1093)</f>
        <v>7.5127552028549476E-3</v>
      </c>
      <c r="Z1094" s="36">
        <f t="shared" ref="Z1094:Z1157" si="267">LN(M1094/M1093)</f>
        <v>1.6456499682122164E-2</v>
      </c>
      <c r="AA1094" s="46">
        <f t="shared" ref="AA1094:AA1157" si="268">P1094*$AH$8+Q1094*$AI$8+R1094*$AJ$8+S1094*$AK$8+T1094*$AL$8+U1094*$AM$8+V1094*$AN$8+W1094*$AO$8+X1094*$AP$8+Y1094*$AQ$8+Z1094*$AR$8</f>
        <v>1.5476576715706975E-3</v>
      </c>
      <c r="AB1094" s="41">
        <f t="shared" si="255"/>
        <v>1001547.6576715707</v>
      </c>
      <c r="AC1094" s="41">
        <f t="shared" si="256"/>
        <v>1547.6576715706615</v>
      </c>
      <c r="AD1094" s="98">
        <v>20163.326373700402</v>
      </c>
      <c r="AE1094">
        <f t="shared" si="254"/>
        <v>946993.55929952895</v>
      </c>
    </row>
    <row r="1095" spans="2:31">
      <c r="B1095" s="112">
        <v>45047</v>
      </c>
      <c r="C1095">
        <v>110.708527</v>
      </c>
      <c r="D1095">
        <v>242.92224100000001</v>
      </c>
      <c r="E1095">
        <v>49.805218000000004</v>
      </c>
      <c r="F1095">
        <v>53.373294999999999</v>
      </c>
      <c r="G1095">
        <v>67.971207000000007</v>
      </c>
      <c r="H1095">
        <v>138.356537</v>
      </c>
      <c r="I1095">
        <v>194.358688</v>
      </c>
      <c r="J1095">
        <v>95.617446999999999</v>
      </c>
      <c r="K1095">
        <v>488.16281099999998</v>
      </c>
      <c r="L1095">
        <v>168.68957499999999</v>
      </c>
      <c r="M1095">
        <v>376.81872600000003</v>
      </c>
      <c r="O1095" s="33">
        <v>1090</v>
      </c>
      <c r="P1095" s="36">
        <f t="shared" si="257"/>
        <v>-3.150345593415356E-2</v>
      </c>
      <c r="Q1095" s="36">
        <f t="shared" si="258"/>
        <v>1.1830459903066536E-2</v>
      </c>
      <c r="R1095" s="36">
        <f t="shared" si="259"/>
        <v>4.0983397175254196E-3</v>
      </c>
      <c r="S1095" s="36">
        <f t="shared" si="260"/>
        <v>-3.4274097153694852E-3</v>
      </c>
      <c r="T1095" s="36">
        <f t="shared" si="261"/>
        <v>-4.888620942244422E-3</v>
      </c>
      <c r="U1095" s="36">
        <f t="shared" si="262"/>
        <v>2.1185901930002197E-2</v>
      </c>
      <c r="V1095" s="36">
        <f t="shared" si="263"/>
        <v>-2.4215682704123269E-2</v>
      </c>
      <c r="W1095" s="36">
        <f t="shared" si="264"/>
        <v>6.4783275951928844E-3</v>
      </c>
      <c r="X1095" s="36">
        <f t="shared" si="265"/>
        <v>7.3093518200364046E-3</v>
      </c>
      <c r="Y1095" s="36">
        <f t="shared" si="266"/>
        <v>-5.3065072416901709E-4</v>
      </c>
      <c r="Z1095" s="36">
        <f t="shared" si="267"/>
        <v>1.0787515003626352E-2</v>
      </c>
      <c r="AA1095" s="46">
        <f t="shared" si="268"/>
        <v>-3.519210149150126E-2</v>
      </c>
      <c r="AB1095" s="41">
        <f t="shared" si="255"/>
        <v>964807.89850849879</v>
      </c>
      <c r="AC1095" s="41">
        <f t="shared" si="256"/>
        <v>-35192.101491501206</v>
      </c>
      <c r="AD1095" s="98">
        <v>20172.418095921515</v>
      </c>
      <c r="AE1095">
        <f t="shared" ref="AE1095:AE1158" si="269">AE1094+AC1095</f>
        <v>911801.45780802774</v>
      </c>
    </row>
    <row r="1096" spans="2:31">
      <c r="B1096" s="112">
        <v>45048</v>
      </c>
      <c r="C1096">
        <v>106.29640999999999</v>
      </c>
      <c r="D1096">
        <v>238.986435</v>
      </c>
      <c r="E1096">
        <v>49.670516999999997</v>
      </c>
      <c r="F1096">
        <v>53.460098000000002</v>
      </c>
      <c r="G1096">
        <v>63.709538000000002</v>
      </c>
      <c r="H1096">
        <v>136.12245200000001</v>
      </c>
      <c r="I1096">
        <v>191.075546</v>
      </c>
      <c r="J1096">
        <v>95.096480999999997</v>
      </c>
      <c r="K1096">
        <v>485.88790899999998</v>
      </c>
      <c r="L1096">
        <v>167.64514199999999</v>
      </c>
      <c r="M1096">
        <v>378.47543300000001</v>
      </c>
      <c r="O1096" s="33">
        <v>1091</v>
      </c>
      <c r="P1096" s="36">
        <f t="shared" si="257"/>
        <v>-4.0669352316523501E-2</v>
      </c>
      <c r="Q1096" s="36">
        <f t="shared" si="258"/>
        <v>-1.6334603247589702E-2</v>
      </c>
      <c r="R1096" s="36">
        <f t="shared" si="259"/>
        <v>-2.7082198956331935E-3</v>
      </c>
      <c r="S1096" s="36">
        <f t="shared" si="260"/>
        <v>1.6250166107067165E-3</v>
      </c>
      <c r="T1096" s="36">
        <f t="shared" si="261"/>
        <v>-6.4749904541965997E-2</v>
      </c>
      <c r="U1096" s="36">
        <f t="shared" si="262"/>
        <v>-1.6279091857701843E-2</v>
      </c>
      <c r="V1096" s="36">
        <f t="shared" si="263"/>
        <v>-1.7036480513215001E-2</v>
      </c>
      <c r="W1096" s="36">
        <f t="shared" si="264"/>
        <v>-5.4633376941195383E-3</v>
      </c>
      <c r="X1096" s="36">
        <f t="shared" si="265"/>
        <v>-4.6710219283734823E-3</v>
      </c>
      <c r="Y1096" s="36">
        <f t="shared" si="266"/>
        <v>-6.2106960978314217E-3</v>
      </c>
      <c r="Z1096" s="36">
        <f t="shared" si="267"/>
        <v>4.3869256427258385E-3</v>
      </c>
      <c r="AA1096" s="46">
        <f t="shared" si="268"/>
        <v>-8.4831632842740298E-2</v>
      </c>
      <c r="AB1096" s="41">
        <f t="shared" si="255"/>
        <v>915168.36715725972</v>
      </c>
      <c r="AC1096" s="41">
        <f t="shared" si="256"/>
        <v>-84831.632842740277</v>
      </c>
      <c r="AD1096" s="98">
        <v>20327.538181251381</v>
      </c>
      <c r="AE1096">
        <f t="shared" si="269"/>
        <v>826969.82496528747</v>
      </c>
    </row>
    <row r="1097" spans="2:31">
      <c r="B1097" s="112">
        <v>45049</v>
      </c>
      <c r="C1097">
        <v>104.20137800000001</v>
      </c>
      <c r="D1097">
        <v>236.77877799999999</v>
      </c>
      <c r="E1097">
        <v>49.486525999999998</v>
      </c>
      <c r="F1097">
        <v>53.517963000000002</v>
      </c>
      <c r="G1097">
        <v>63.092331000000001</v>
      </c>
      <c r="H1097">
        <v>133.241669</v>
      </c>
      <c r="I1097">
        <v>187.02273600000001</v>
      </c>
      <c r="J1097">
        <v>94.585166999999998</v>
      </c>
      <c r="K1097">
        <v>481.99795499999999</v>
      </c>
      <c r="L1097">
        <v>166.56094400000001</v>
      </c>
      <c r="M1097">
        <v>376.91735799999998</v>
      </c>
      <c r="O1097" s="33">
        <v>1092</v>
      </c>
      <c r="P1097" s="36">
        <f t="shared" si="257"/>
        <v>-1.9906158635215717E-2</v>
      </c>
      <c r="Q1097" s="36">
        <f t="shared" si="258"/>
        <v>-9.2805139372651672E-3</v>
      </c>
      <c r="R1097" s="36">
        <f t="shared" si="259"/>
        <v>-3.7111072617433813E-3</v>
      </c>
      <c r="S1097" s="36">
        <f t="shared" si="260"/>
        <v>1.0818107021655227E-3</v>
      </c>
      <c r="T1097" s="36">
        <f t="shared" si="261"/>
        <v>-9.7350595748050741E-3</v>
      </c>
      <c r="U1097" s="36">
        <f t="shared" si="262"/>
        <v>-2.13903234725344E-2</v>
      </c>
      <c r="V1097" s="36">
        <f t="shared" si="263"/>
        <v>-2.1438686289860058E-2</v>
      </c>
      <c r="W1097" s="36">
        <f t="shared" si="264"/>
        <v>-5.3912989884144363E-3</v>
      </c>
      <c r="X1097" s="36">
        <f t="shared" si="265"/>
        <v>-8.0380860783114405E-3</v>
      </c>
      <c r="Y1097" s="36">
        <f t="shared" si="266"/>
        <v>-6.4882229790252273E-3</v>
      </c>
      <c r="Z1097" s="36">
        <f t="shared" si="267"/>
        <v>-4.125210693271643E-3</v>
      </c>
      <c r="AA1097" s="46">
        <f t="shared" si="268"/>
        <v>-3.8337232405353028E-2</v>
      </c>
      <c r="AB1097" s="41">
        <f t="shared" si="255"/>
        <v>961662.76759464701</v>
      </c>
      <c r="AC1097" s="41">
        <f t="shared" si="256"/>
        <v>-38337.232405352988</v>
      </c>
      <c r="AD1097" s="98">
        <v>20419.833446200588</v>
      </c>
      <c r="AE1097">
        <f t="shared" si="269"/>
        <v>788632.59255993448</v>
      </c>
    </row>
    <row r="1098" spans="2:31">
      <c r="B1098" s="112">
        <v>45050</v>
      </c>
      <c r="C1098">
        <v>102.376678</v>
      </c>
      <c r="D1098">
        <v>233.272491</v>
      </c>
      <c r="E1098">
        <v>49.625042000000001</v>
      </c>
      <c r="F1098">
        <v>53.440807</v>
      </c>
      <c r="G1098">
        <v>62.759234999999997</v>
      </c>
      <c r="H1098">
        <v>131.41911300000001</v>
      </c>
      <c r="I1098">
        <v>189.390106</v>
      </c>
      <c r="J1098">
        <v>95.048248000000001</v>
      </c>
      <c r="K1098">
        <v>479.87081899999998</v>
      </c>
      <c r="L1098">
        <v>164.90976000000001</v>
      </c>
      <c r="M1098">
        <v>368.40707400000002</v>
      </c>
      <c r="O1098" s="33">
        <v>1093</v>
      </c>
      <c r="P1098" s="36">
        <f t="shared" si="257"/>
        <v>-1.7666421040663138E-2</v>
      </c>
      <c r="Q1098" s="36">
        <f t="shared" si="258"/>
        <v>-1.4919019545097036E-2</v>
      </c>
      <c r="R1098" s="36">
        <f t="shared" si="259"/>
        <v>2.795154853855029E-3</v>
      </c>
      <c r="S1098" s="36">
        <f t="shared" si="260"/>
        <v>-1.4427243952609432E-3</v>
      </c>
      <c r="T1098" s="36">
        <f t="shared" si="261"/>
        <v>-5.2934864204473662E-3</v>
      </c>
      <c r="U1098" s="36">
        <f t="shared" si="262"/>
        <v>-1.3772987421687555E-2</v>
      </c>
      <c r="V1098" s="36">
        <f t="shared" si="263"/>
        <v>1.2578748387442013E-2</v>
      </c>
      <c r="W1098" s="36">
        <f t="shared" si="264"/>
        <v>4.8839696368390521E-3</v>
      </c>
      <c r="X1098" s="36">
        <f t="shared" si="265"/>
        <v>-4.4229307055997508E-3</v>
      </c>
      <c r="Y1098" s="36">
        <f t="shared" si="266"/>
        <v>-9.9628572775355608E-3</v>
      </c>
      <c r="Z1098" s="36">
        <f t="shared" si="267"/>
        <v>-2.2837447717820022E-2</v>
      </c>
      <c r="AA1098" s="46">
        <f t="shared" si="268"/>
        <v>1.2145648401545747E-2</v>
      </c>
      <c r="AB1098" s="41">
        <f t="shared" si="255"/>
        <v>1012145.6484015457</v>
      </c>
      <c r="AC1098" s="41">
        <f t="shared" si="256"/>
        <v>12145.64840154571</v>
      </c>
      <c r="AD1098" s="98">
        <v>20435.278972168802</v>
      </c>
      <c r="AE1098">
        <f t="shared" si="269"/>
        <v>800778.24096148019</v>
      </c>
    </row>
    <row r="1099" spans="2:31">
      <c r="B1099" s="112">
        <v>45051</v>
      </c>
      <c r="C1099">
        <v>104.925476</v>
      </c>
      <c r="D1099">
        <v>232.53327899999999</v>
      </c>
      <c r="E1099">
        <v>50.053780000000003</v>
      </c>
      <c r="F1099">
        <v>53.585479999999997</v>
      </c>
      <c r="G1099">
        <v>64.179794000000001</v>
      </c>
      <c r="H1099">
        <v>133.98637400000001</v>
      </c>
      <c r="I1099">
        <v>191.67955000000001</v>
      </c>
      <c r="J1099">
        <v>95.984061999999994</v>
      </c>
      <c r="K1099">
        <v>486.76437399999998</v>
      </c>
      <c r="L1099">
        <v>172.648483</v>
      </c>
      <c r="M1099">
        <v>375.80306999999999</v>
      </c>
      <c r="O1099" s="33">
        <v>1094</v>
      </c>
      <c r="P1099" s="36">
        <f t="shared" si="257"/>
        <v>2.4591413023809738E-2</v>
      </c>
      <c r="Q1099" s="36">
        <f t="shared" si="258"/>
        <v>-3.1739092478390257E-3</v>
      </c>
      <c r="R1099" s="36">
        <f t="shared" si="259"/>
        <v>8.6024420303211762E-3</v>
      </c>
      <c r="S1099" s="36">
        <f t="shared" si="260"/>
        <v>2.7035056932734939E-3</v>
      </c>
      <c r="T1099" s="36">
        <f t="shared" si="261"/>
        <v>2.2382687455905808E-2</v>
      </c>
      <c r="U1099" s="36">
        <f t="shared" si="262"/>
        <v>1.9346556119591681E-2</v>
      </c>
      <c r="V1099" s="36">
        <f t="shared" si="263"/>
        <v>1.2016026522428643E-2</v>
      </c>
      <c r="W1099" s="36">
        <f t="shared" si="264"/>
        <v>9.7975204909573708E-3</v>
      </c>
      <c r="X1099" s="36">
        <f t="shared" si="265"/>
        <v>1.4263233778715446E-2</v>
      </c>
      <c r="Y1099" s="36">
        <f t="shared" si="266"/>
        <v>4.5859222034646013E-2</v>
      </c>
      <c r="Z1099" s="36">
        <f t="shared" si="267"/>
        <v>1.9876750033759608E-2</v>
      </c>
      <c r="AA1099" s="46">
        <f t="shared" si="268"/>
        <v>2.6990372897841911E-2</v>
      </c>
      <c r="AB1099" s="41">
        <f t="shared" si="255"/>
        <v>1026990.3728978419</v>
      </c>
      <c r="AC1099" s="41">
        <f t="shared" si="256"/>
        <v>26990.372897841851</v>
      </c>
      <c r="AD1099" s="98">
        <v>20501.397958402405</v>
      </c>
      <c r="AE1099">
        <f t="shared" si="269"/>
        <v>827768.61385932204</v>
      </c>
    </row>
    <row r="1100" spans="2:31">
      <c r="B1100" s="112">
        <v>45054</v>
      </c>
      <c r="C1100">
        <v>105.340614</v>
      </c>
      <c r="D1100">
        <v>233.02276599999999</v>
      </c>
      <c r="E1100">
        <v>50.367088000000003</v>
      </c>
      <c r="F1100">
        <v>53.354008</v>
      </c>
      <c r="G1100">
        <v>63.454815000000004</v>
      </c>
      <c r="H1100">
        <v>134.30972299999999</v>
      </c>
      <c r="I1100">
        <v>188.23078899999999</v>
      </c>
      <c r="J1100">
        <v>95.520988000000003</v>
      </c>
      <c r="K1100">
        <v>485.12960800000002</v>
      </c>
      <c r="L1100">
        <v>172.57882699999999</v>
      </c>
      <c r="M1100">
        <v>374.97470099999998</v>
      </c>
      <c r="O1100" s="33">
        <v>1095</v>
      </c>
      <c r="P1100" s="36">
        <f t="shared" si="257"/>
        <v>3.9486970001648657E-3</v>
      </c>
      <c r="Q1100" s="36">
        <f t="shared" si="258"/>
        <v>2.1028066787000732E-3</v>
      </c>
      <c r="R1100" s="36">
        <f t="shared" si="259"/>
        <v>6.2399185116501438E-3</v>
      </c>
      <c r="S1100" s="36">
        <f t="shared" si="260"/>
        <v>-4.3290344066802449E-3</v>
      </c>
      <c r="T1100" s="36">
        <f t="shared" si="261"/>
        <v>-1.1360348147921837E-2</v>
      </c>
      <c r="U1100" s="36">
        <f t="shared" si="262"/>
        <v>2.4103903125678337E-3</v>
      </c>
      <c r="V1100" s="36">
        <f t="shared" si="263"/>
        <v>-1.8156156253864998E-2</v>
      </c>
      <c r="W1100" s="36">
        <f t="shared" si="264"/>
        <v>-4.8361638771345925E-3</v>
      </c>
      <c r="X1100" s="36">
        <f t="shared" si="265"/>
        <v>-3.3640861493275985E-3</v>
      </c>
      <c r="Y1100" s="36">
        <f t="shared" si="266"/>
        <v>-4.0353702576568671E-4</v>
      </c>
      <c r="Z1100" s="36">
        <f t="shared" si="267"/>
        <v>-2.2066964903410505E-3</v>
      </c>
      <c r="AA1100" s="46">
        <f t="shared" si="268"/>
        <v>-1.6753070649309778E-2</v>
      </c>
      <c r="AB1100" s="41">
        <f t="shared" si="255"/>
        <v>983246.92935069022</v>
      </c>
      <c r="AC1100" s="41">
        <f t="shared" si="256"/>
        <v>-16753.070649309782</v>
      </c>
      <c r="AD1100" s="98">
        <v>20510.89533945336</v>
      </c>
      <c r="AE1100">
        <f t="shared" si="269"/>
        <v>811015.54321001226</v>
      </c>
    </row>
    <row r="1101" spans="2:31">
      <c r="B1101" s="112">
        <v>45055</v>
      </c>
      <c r="C1101">
        <v>105.369576</v>
      </c>
      <c r="D1101">
        <v>233.12264999999999</v>
      </c>
      <c r="E1101">
        <v>50.452838999999997</v>
      </c>
      <c r="F1101">
        <v>52.871777000000002</v>
      </c>
      <c r="G1101">
        <v>62.964970000000001</v>
      </c>
      <c r="H1101">
        <v>133.66301000000001</v>
      </c>
      <c r="I1101">
        <v>188.53280599999999</v>
      </c>
      <c r="J1101">
        <v>95.289435999999995</v>
      </c>
      <c r="K1101">
        <v>482.92370599999998</v>
      </c>
      <c r="L1101">
        <v>170.85801699999999</v>
      </c>
      <c r="M1101">
        <v>376.14822400000003</v>
      </c>
      <c r="O1101" s="33">
        <v>1096</v>
      </c>
      <c r="P1101" s="36">
        <f t="shared" si="257"/>
        <v>2.748989043424091E-4</v>
      </c>
      <c r="Q1101" s="36">
        <f t="shared" si="258"/>
        <v>4.2855297124156185E-4</v>
      </c>
      <c r="R1101" s="36">
        <f t="shared" si="259"/>
        <v>1.7010728579036388E-3</v>
      </c>
      <c r="S1101" s="36">
        <f t="shared" si="260"/>
        <v>-9.0794210230048019E-3</v>
      </c>
      <c r="T1101" s="36">
        <f t="shared" si="261"/>
        <v>-7.7495378034599946E-3</v>
      </c>
      <c r="U1101" s="36">
        <f t="shared" si="262"/>
        <v>-4.8267168701035864E-3</v>
      </c>
      <c r="V1101" s="36">
        <f t="shared" si="263"/>
        <v>1.6032178729460263E-3</v>
      </c>
      <c r="W1101" s="36">
        <f t="shared" si="264"/>
        <v>-2.4270384060714051E-3</v>
      </c>
      <c r="X1101" s="36">
        <f t="shared" si="265"/>
        <v>-4.5574056431307531E-3</v>
      </c>
      <c r="Y1101" s="36">
        <f t="shared" si="266"/>
        <v>-1.0021198546312334E-2</v>
      </c>
      <c r="Z1101" s="36">
        <f t="shared" si="267"/>
        <v>3.1247187798015144E-3</v>
      </c>
      <c r="AA1101" s="46">
        <f t="shared" si="268"/>
        <v>-3.5410682570780928E-3</v>
      </c>
      <c r="AB1101" s="41">
        <f t="shared" si="255"/>
        <v>996458.93174292194</v>
      </c>
      <c r="AC1101" s="41">
        <f t="shared" si="256"/>
        <v>-3541.0682570780627</v>
      </c>
      <c r="AD1101" s="98">
        <v>20553.682908660732</v>
      </c>
      <c r="AE1101">
        <f t="shared" si="269"/>
        <v>807474.47495293419</v>
      </c>
    </row>
    <row r="1102" spans="2:31">
      <c r="B1102" s="112">
        <v>45056</v>
      </c>
      <c r="C1102">
        <v>104.017937</v>
      </c>
      <c r="D1102">
        <v>232.83296200000001</v>
      </c>
      <c r="E1102">
        <v>50.311028</v>
      </c>
      <c r="F1102">
        <v>52.206294999999997</v>
      </c>
      <c r="G1102">
        <v>62.837612</v>
      </c>
      <c r="H1102">
        <v>133.731583</v>
      </c>
      <c r="I1102">
        <v>191.29960600000001</v>
      </c>
      <c r="J1102">
        <v>95.906882999999993</v>
      </c>
      <c r="K1102">
        <v>482.61840799999999</v>
      </c>
      <c r="L1102">
        <v>172.63850400000001</v>
      </c>
      <c r="M1102">
        <v>375.11276199999998</v>
      </c>
      <c r="O1102" s="33">
        <v>1097</v>
      </c>
      <c r="P1102" s="36">
        <f t="shared" si="257"/>
        <v>-1.2910586263835414E-2</v>
      </c>
      <c r="Q1102" s="36">
        <f t="shared" si="258"/>
        <v>-1.2434147367813432E-3</v>
      </c>
      <c r="R1102" s="36">
        <f t="shared" si="259"/>
        <v>-2.814721146551913E-3</v>
      </c>
      <c r="S1102" s="36">
        <f t="shared" si="260"/>
        <v>-1.2666598938394535E-2</v>
      </c>
      <c r="T1102" s="36">
        <f t="shared" si="261"/>
        <v>-2.0247286102434998E-3</v>
      </c>
      <c r="U1102" s="36">
        <f t="shared" si="262"/>
        <v>5.1289744294291792E-4</v>
      </c>
      <c r="V1102" s="36">
        <f t="shared" si="263"/>
        <v>1.4568787971184272E-2</v>
      </c>
      <c r="W1102" s="36">
        <f t="shared" si="264"/>
        <v>6.4587974254190902E-3</v>
      </c>
      <c r="X1102" s="36">
        <f t="shared" si="265"/>
        <v>-6.3238673020606995E-4</v>
      </c>
      <c r="Y1102" s="36">
        <f t="shared" si="266"/>
        <v>1.0366934378413208E-2</v>
      </c>
      <c r="Z1102" s="36">
        <f t="shared" si="267"/>
        <v>-2.7565990381199987E-3</v>
      </c>
      <c r="AA1102" s="46">
        <f t="shared" si="268"/>
        <v>1.431655304429417E-2</v>
      </c>
      <c r="AB1102" s="41">
        <f t="shared" si="255"/>
        <v>1014316.5530442941</v>
      </c>
      <c r="AC1102" s="41">
        <f t="shared" si="256"/>
        <v>14316.553044294124</v>
      </c>
      <c r="AD1102" s="98">
        <v>20562.795047251275</v>
      </c>
      <c r="AE1102">
        <f t="shared" si="269"/>
        <v>821791.02799722832</v>
      </c>
    </row>
    <row r="1103" spans="2:31">
      <c r="B1103" s="112">
        <v>45057</v>
      </c>
      <c r="C1103">
        <v>102.135307</v>
      </c>
      <c r="D1103">
        <v>235.540085</v>
      </c>
      <c r="E1103">
        <v>50.499012</v>
      </c>
      <c r="F1103">
        <v>52.350966999999997</v>
      </c>
      <c r="G1103">
        <v>62.563296999999999</v>
      </c>
      <c r="H1103">
        <v>133.31025700000001</v>
      </c>
      <c r="I1103">
        <v>190.64688100000001</v>
      </c>
      <c r="J1103">
        <v>95.472740000000002</v>
      </c>
      <c r="K1103">
        <v>481.32830799999999</v>
      </c>
      <c r="L1103">
        <v>172.82751500000001</v>
      </c>
      <c r="M1103">
        <v>367.618225</v>
      </c>
      <c r="O1103" s="33">
        <v>1098</v>
      </c>
      <c r="P1103" s="36">
        <f t="shared" si="257"/>
        <v>-1.826488199963416E-2</v>
      </c>
      <c r="Q1103" s="36">
        <f t="shared" si="258"/>
        <v>1.1559816104688774E-2</v>
      </c>
      <c r="R1103" s="36">
        <f t="shared" si="259"/>
        <v>3.7294741255675572E-3</v>
      </c>
      <c r="S1103" s="36">
        <f t="shared" si="260"/>
        <v>2.7673274827350273E-3</v>
      </c>
      <c r="T1103" s="36">
        <f t="shared" si="261"/>
        <v>-4.375015137244369E-3</v>
      </c>
      <c r="U1103" s="36">
        <f t="shared" si="262"/>
        <v>-3.15550813762601E-3</v>
      </c>
      <c r="V1103" s="36">
        <f t="shared" si="263"/>
        <v>-3.4178905037361216E-3</v>
      </c>
      <c r="W1103" s="36">
        <f t="shared" si="264"/>
        <v>-4.5369902804108849E-3</v>
      </c>
      <c r="X1103" s="36">
        <f t="shared" si="265"/>
        <v>-2.6767055665150043E-3</v>
      </c>
      <c r="Y1103" s="36">
        <f t="shared" si="266"/>
        <v>1.094237976901931E-3</v>
      </c>
      <c r="Z1103" s="36">
        <f t="shared" si="267"/>
        <v>-2.0181711837699623E-2</v>
      </c>
      <c r="AA1103" s="46">
        <f t="shared" si="268"/>
        <v>-2.5204607371038731E-4</v>
      </c>
      <c r="AB1103" s="41">
        <f t="shared" si="255"/>
        <v>999747.95392628957</v>
      </c>
      <c r="AC1103" s="41">
        <f t="shared" si="256"/>
        <v>-252.04607371042948</v>
      </c>
      <c r="AD1103" s="98">
        <v>20622.696479022969</v>
      </c>
      <c r="AE1103">
        <f t="shared" si="269"/>
        <v>821538.98192351789</v>
      </c>
    </row>
    <row r="1104" spans="2:31">
      <c r="B1104" s="112">
        <v>45058</v>
      </c>
      <c r="C1104">
        <v>102.125648</v>
      </c>
      <c r="D1104">
        <v>233.56218000000001</v>
      </c>
      <c r="E1104">
        <v>50.482525000000003</v>
      </c>
      <c r="F1104">
        <v>52.283450999999999</v>
      </c>
      <c r="G1104">
        <v>62.475121000000001</v>
      </c>
      <c r="H1104">
        <v>131.39953600000001</v>
      </c>
      <c r="I1104">
        <v>195.12832599999999</v>
      </c>
      <c r="J1104">
        <v>96.013000000000005</v>
      </c>
      <c r="K1104">
        <v>483.76077299999997</v>
      </c>
      <c r="L1104">
        <v>171.89120500000001</v>
      </c>
      <c r="M1104">
        <v>368.79165599999999</v>
      </c>
      <c r="O1104" s="33">
        <v>1099</v>
      </c>
      <c r="P1104" s="36">
        <f t="shared" si="257"/>
        <v>-9.4575098869985002E-5</v>
      </c>
      <c r="Q1104" s="36">
        <f t="shared" si="258"/>
        <v>-8.4327741244152061E-3</v>
      </c>
      <c r="R1104" s="36">
        <f t="shared" si="259"/>
        <v>-3.2653494165950082E-4</v>
      </c>
      <c r="S1104" s="36">
        <f t="shared" si="260"/>
        <v>-1.2905124463008077E-3</v>
      </c>
      <c r="T1104" s="36">
        <f t="shared" si="261"/>
        <v>-1.4103827611844746E-3</v>
      </c>
      <c r="U1104" s="36">
        <f t="shared" si="262"/>
        <v>-1.4436596119258724E-2</v>
      </c>
      <c r="V1104" s="36">
        <f t="shared" si="263"/>
        <v>2.3234497825901049E-2</v>
      </c>
      <c r="W1104" s="36">
        <f t="shared" si="264"/>
        <v>5.6428372531730315E-3</v>
      </c>
      <c r="X1104" s="36">
        <f t="shared" si="265"/>
        <v>5.0409235765190106E-3</v>
      </c>
      <c r="Y1104" s="36">
        <f t="shared" si="266"/>
        <v>-5.4323264054500896E-3</v>
      </c>
      <c r="Z1104" s="36">
        <f t="shared" si="267"/>
        <v>3.1868990990505737E-3</v>
      </c>
      <c r="AA1104" s="46">
        <f t="shared" si="268"/>
        <v>1.1375910642052248E-2</v>
      </c>
      <c r="AB1104" s="41">
        <f t="shared" si="255"/>
        <v>1011375.9106420523</v>
      </c>
      <c r="AC1104" s="41">
        <f t="shared" si="256"/>
        <v>11375.910642052302</v>
      </c>
      <c r="AD1104" s="98">
        <v>20650.163434091955</v>
      </c>
      <c r="AE1104">
        <f t="shared" si="269"/>
        <v>832914.89256557019</v>
      </c>
    </row>
    <row r="1105" spans="2:31">
      <c r="B1105" s="112">
        <v>45061</v>
      </c>
      <c r="C1105">
        <v>102.320427</v>
      </c>
      <c r="D1105">
        <v>238.606842</v>
      </c>
      <c r="E1105">
        <v>50.090060999999999</v>
      </c>
      <c r="F1105">
        <v>52.341320000000003</v>
      </c>
      <c r="G1105">
        <v>64.287559999999999</v>
      </c>
      <c r="H1105">
        <v>132.506775</v>
      </c>
      <c r="I1105">
        <v>190.42279099999999</v>
      </c>
      <c r="J1105">
        <v>95.009658999999999</v>
      </c>
      <c r="K1105">
        <v>479.45721400000002</v>
      </c>
      <c r="L1105">
        <v>171.39317299999999</v>
      </c>
      <c r="M1105">
        <v>365.07397500000002</v>
      </c>
      <c r="O1105" s="33">
        <v>1100</v>
      </c>
      <c r="P1105" s="36">
        <f t="shared" si="257"/>
        <v>1.9054321187778631E-3</v>
      </c>
      <c r="Q1105" s="36">
        <f t="shared" si="258"/>
        <v>2.1368847698580013E-2</v>
      </c>
      <c r="R1105" s="36">
        <f t="shared" si="259"/>
        <v>-7.8046316151048466E-3</v>
      </c>
      <c r="S1105" s="36">
        <f t="shared" si="260"/>
        <v>1.1062199773189064E-3</v>
      </c>
      <c r="T1105" s="36">
        <f t="shared" si="261"/>
        <v>2.8597730914156634E-2</v>
      </c>
      <c r="U1105" s="36">
        <f t="shared" si="262"/>
        <v>8.3912013527083548E-3</v>
      </c>
      <c r="V1105" s="36">
        <f t="shared" si="263"/>
        <v>-2.4410608350019562E-2</v>
      </c>
      <c r="W1105" s="36">
        <f t="shared" si="264"/>
        <v>-1.0505038850161205E-2</v>
      </c>
      <c r="X1105" s="36">
        <f t="shared" si="265"/>
        <v>-8.9358539696298388E-3</v>
      </c>
      <c r="Y1105" s="36">
        <f t="shared" si="266"/>
        <v>-2.9015730474992256E-3</v>
      </c>
      <c r="Z1105" s="36">
        <f t="shared" si="267"/>
        <v>-1.013186241731685E-2</v>
      </c>
      <c r="AA1105" s="46">
        <f t="shared" si="268"/>
        <v>9.99300691070624E-3</v>
      </c>
      <c r="AB1105" s="41">
        <f t="shared" si="255"/>
        <v>1009993.0069107063</v>
      </c>
      <c r="AC1105" s="41">
        <f t="shared" si="256"/>
        <v>9993.0069107062882</v>
      </c>
      <c r="AD1105" s="98">
        <v>20815.412064282922</v>
      </c>
      <c r="AE1105">
        <f t="shared" si="269"/>
        <v>842907.89947627648</v>
      </c>
    </row>
    <row r="1106" spans="2:31">
      <c r="B1106" s="112">
        <v>45062</v>
      </c>
      <c r="C1106">
        <v>99.837158000000002</v>
      </c>
      <c r="D1106">
        <v>238.566879</v>
      </c>
      <c r="E1106">
        <v>49.397480000000002</v>
      </c>
      <c r="F1106">
        <v>52.023048000000003</v>
      </c>
      <c r="G1106">
        <v>63.680149</v>
      </c>
      <c r="H1106">
        <v>131.61511200000001</v>
      </c>
      <c r="I1106">
        <v>186.116714</v>
      </c>
      <c r="J1106">
        <v>93.871528999999995</v>
      </c>
      <c r="K1106">
        <v>472.42578099999997</v>
      </c>
      <c r="L1106">
        <v>171.39317299999999</v>
      </c>
      <c r="M1106">
        <v>357.64846799999998</v>
      </c>
      <c r="O1106" s="33">
        <v>1101</v>
      </c>
      <c r="P1106" s="36">
        <f t="shared" si="257"/>
        <v>-2.4568891772958595E-2</v>
      </c>
      <c r="Q1106" s="36">
        <f t="shared" si="258"/>
        <v>-1.6749874661867181E-4</v>
      </c>
      <c r="R1106" s="36">
        <f t="shared" si="259"/>
        <v>-1.3923194429765421E-2</v>
      </c>
      <c r="S1106" s="36">
        <f t="shared" si="260"/>
        <v>-6.0992653483057388E-3</v>
      </c>
      <c r="T1106" s="36">
        <f t="shared" si="261"/>
        <v>-9.4932630504964109E-3</v>
      </c>
      <c r="U1106" s="36">
        <f t="shared" si="262"/>
        <v>-6.7519310693683202E-3</v>
      </c>
      <c r="V1106" s="36">
        <f t="shared" si="263"/>
        <v>-2.2872844279542538E-2</v>
      </c>
      <c r="W1106" s="36">
        <f t="shared" si="264"/>
        <v>-1.2051425416014453E-2</v>
      </c>
      <c r="X1106" s="36">
        <f t="shared" si="265"/>
        <v>-1.477400254663884E-2</v>
      </c>
      <c r="Y1106" s="36">
        <f t="shared" si="266"/>
        <v>0</v>
      </c>
      <c r="Z1106" s="36">
        <f t="shared" si="267"/>
        <v>-2.0549433252515292E-2</v>
      </c>
      <c r="AA1106" s="46">
        <f t="shared" si="268"/>
        <v>-1.9216142429122045E-2</v>
      </c>
      <c r="AB1106" s="41">
        <f t="shared" si="255"/>
        <v>980783.857570878</v>
      </c>
      <c r="AC1106" s="41">
        <f t="shared" si="256"/>
        <v>-19216.142429122003</v>
      </c>
      <c r="AD1106" s="98">
        <v>20816.813319293666</v>
      </c>
      <c r="AE1106">
        <f t="shared" si="269"/>
        <v>823691.75704715448</v>
      </c>
    </row>
    <row r="1107" spans="2:31">
      <c r="B1107" s="112">
        <v>45063</v>
      </c>
      <c r="C1107">
        <v>102.076958</v>
      </c>
      <c r="D1107">
        <v>242.23298600000001</v>
      </c>
      <c r="E1107">
        <v>49.315029000000003</v>
      </c>
      <c r="F1107">
        <v>51.965183000000003</v>
      </c>
      <c r="G1107">
        <v>64.267960000000002</v>
      </c>
      <c r="H1107">
        <v>135.66192599999999</v>
      </c>
      <c r="I1107">
        <v>189.74082899999999</v>
      </c>
      <c r="J1107">
        <v>93.287864999999996</v>
      </c>
      <c r="K1107">
        <v>477.43838499999998</v>
      </c>
      <c r="L1107">
        <v>172.010727</v>
      </c>
      <c r="M1107">
        <v>362.96371499999998</v>
      </c>
      <c r="O1107" s="33">
        <v>1102</v>
      </c>
      <c r="P1107" s="36">
        <f t="shared" si="257"/>
        <v>2.2186580324612105E-2</v>
      </c>
      <c r="Q1107" s="36">
        <f t="shared" si="258"/>
        <v>1.5250328960501418E-2</v>
      </c>
      <c r="R1107" s="36">
        <f t="shared" si="259"/>
        <v>-1.6705282848077671E-3</v>
      </c>
      <c r="S1107" s="36">
        <f t="shared" si="260"/>
        <v>-1.1129145176539841E-3</v>
      </c>
      <c r="T1107" s="36">
        <f t="shared" si="261"/>
        <v>9.188336429657858E-3</v>
      </c>
      <c r="U1107" s="36">
        <f t="shared" si="262"/>
        <v>3.0284107549823483E-2</v>
      </c>
      <c r="V1107" s="36">
        <f t="shared" si="263"/>
        <v>1.92851115474738E-2</v>
      </c>
      <c r="W1107" s="36">
        <f t="shared" si="264"/>
        <v>-6.2370996147974537E-3</v>
      </c>
      <c r="X1107" s="36">
        <f t="shared" si="265"/>
        <v>1.0554457598428459E-2</v>
      </c>
      <c r="Y1107" s="36">
        <f t="shared" si="266"/>
        <v>3.596666582549785E-3</v>
      </c>
      <c r="Z1107" s="36">
        <f t="shared" si="267"/>
        <v>1.4752299563149938E-2</v>
      </c>
      <c r="AA1107" s="46">
        <f t="shared" si="268"/>
        <v>3.3834870181152971E-2</v>
      </c>
      <c r="AB1107" s="41">
        <f t="shared" si="255"/>
        <v>1033834.8701811529</v>
      </c>
      <c r="AC1107" s="41">
        <f t="shared" si="256"/>
        <v>33834.870181152946</v>
      </c>
      <c r="AD1107" s="98">
        <v>20870.362599345506</v>
      </c>
      <c r="AE1107">
        <f t="shared" si="269"/>
        <v>857526.62722830742</v>
      </c>
    </row>
    <row r="1108" spans="2:31">
      <c r="B1108" s="112">
        <v>45064</v>
      </c>
      <c r="C1108">
        <v>103.002098</v>
      </c>
      <c r="D1108">
        <v>246.588379</v>
      </c>
      <c r="E1108">
        <v>49.954844999999999</v>
      </c>
      <c r="F1108">
        <v>51.400874999999999</v>
      </c>
      <c r="G1108">
        <v>65.531768999999997</v>
      </c>
      <c r="H1108">
        <v>136.69078099999999</v>
      </c>
      <c r="I1108">
        <v>186.106964</v>
      </c>
      <c r="J1108">
        <v>92.762573000000003</v>
      </c>
      <c r="K1108">
        <v>471.94323700000001</v>
      </c>
      <c r="L1108">
        <v>174.36144999999999</v>
      </c>
      <c r="M1108">
        <v>365.37970000000001</v>
      </c>
      <c r="O1108" s="33">
        <v>1103</v>
      </c>
      <c r="P1108" s="36">
        <f t="shared" si="257"/>
        <v>9.0223379585243554E-3</v>
      </c>
      <c r="Q1108" s="36">
        <f t="shared" si="258"/>
        <v>1.7820449646937069E-2</v>
      </c>
      <c r="R1108" s="36">
        <f t="shared" si="259"/>
        <v>1.289061492549877E-2</v>
      </c>
      <c r="S1108" s="36">
        <f t="shared" si="260"/>
        <v>-1.0918740972734466E-2</v>
      </c>
      <c r="T1108" s="36">
        <f t="shared" si="261"/>
        <v>1.9473830169213353E-2</v>
      </c>
      <c r="U1108" s="36">
        <f t="shared" si="262"/>
        <v>7.5553491318784095E-3</v>
      </c>
      <c r="V1108" s="36">
        <f t="shared" si="263"/>
        <v>-1.933749940229602E-2</v>
      </c>
      <c r="W1108" s="36">
        <f t="shared" si="264"/>
        <v>-5.646784833642577E-3</v>
      </c>
      <c r="X1108" s="36">
        <f t="shared" si="265"/>
        <v>-1.1576397185175431E-2</v>
      </c>
      <c r="Y1108" s="36">
        <f t="shared" si="266"/>
        <v>1.3573602315337942E-2</v>
      </c>
      <c r="Z1108" s="36">
        <f t="shared" si="267"/>
        <v>6.634216254120676E-3</v>
      </c>
      <c r="AA1108" s="46">
        <f t="shared" si="268"/>
        <v>3.8197066644728196E-3</v>
      </c>
      <c r="AB1108" s="41">
        <f t="shared" si="255"/>
        <v>1003819.7066644728</v>
      </c>
      <c r="AC1108" s="41">
        <f t="shared" si="256"/>
        <v>3819.7066644728184</v>
      </c>
      <c r="AD1108" s="98">
        <v>20879.819052981562</v>
      </c>
      <c r="AE1108">
        <f t="shared" si="269"/>
        <v>861346.33389278024</v>
      </c>
    </row>
    <row r="1109" spans="2:31">
      <c r="B1109" s="112">
        <v>45065</v>
      </c>
      <c r="C1109">
        <v>103.479286</v>
      </c>
      <c r="D1109">
        <v>245.37965399999999</v>
      </c>
      <c r="E1109">
        <v>49.440356999999999</v>
      </c>
      <c r="F1109">
        <v>51.819240999999998</v>
      </c>
      <c r="G1109">
        <v>65.394615000000002</v>
      </c>
      <c r="H1109">
        <v>136.377228</v>
      </c>
      <c r="I1109">
        <v>185.814697</v>
      </c>
      <c r="J1109">
        <v>92.597206</v>
      </c>
      <c r="K1109">
        <v>471.53945900000002</v>
      </c>
      <c r="L1109">
        <v>174.47100800000001</v>
      </c>
      <c r="M1109">
        <v>358.50637799999998</v>
      </c>
      <c r="O1109" s="33">
        <v>1104</v>
      </c>
      <c r="P1109" s="36">
        <f t="shared" si="257"/>
        <v>4.6221004557576838E-3</v>
      </c>
      <c r="Q1109" s="36">
        <f t="shared" si="258"/>
        <v>-4.9138454170365425E-3</v>
      </c>
      <c r="R1109" s="36">
        <f t="shared" si="259"/>
        <v>-1.035246339050366E-2</v>
      </c>
      <c r="S1109" s="36">
        <f t="shared" si="260"/>
        <v>8.1063325096739393E-3</v>
      </c>
      <c r="T1109" s="36">
        <f t="shared" si="261"/>
        <v>-2.0951323328488279E-3</v>
      </c>
      <c r="U1109" s="36">
        <f t="shared" si="262"/>
        <v>-2.2965204818751442E-3</v>
      </c>
      <c r="V1109" s="36">
        <f t="shared" si="263"/>
        <v>-1.571659254130069E-3</v>
      </c>
      <c r="W1109" s="36">
        <f t="shared" si="264"/>
        <v>-1.7842818411292634E-3</v>
      </c>
      <c r="X1109" s="36">
        <f t="shared" si="265"/>
        <v>-8.5593095954611441E-4</v>
      </c>
      <c r="Y1109" s="36">
        <f t="shared" si="266"/>
        <v>6.2814110951968404E-4</v>
      </c>
      <c r="Z1109" s="36">
        <f t="shared" si="267"/>
        <v>-1.8990636168683975E-2</v>
      </c>
      <c r="AA1109" s="46">
        <f t="shared" si="268"/>
        <v>8.4201572665264027E-3</v>
      </c>
      <c r="AB1109" s="41">
        <f t="shared" si="255"/>
        <v>1008420.1572665264</v>
      </c>
      <c r="AC1109" s="41">
        <f t="shared" si="256"/>
        <v>8420.1572665263666</v>
      </c>
      <c r="AD1109" s="98">
        <v>20905.764679996995</v>
      </c>
      <c r="AE1109">
        <f t="shared" si="269"/>
        <v>869766.49115930661</v>
      </c>
    </row>
    <row r="1110" spans="2:31">
      <c r="B1110" s="112">
        <v>45068</v>
      </c>
      <c r="C1110">
        <v>102.223038</v>
      </c>
      <c r="D1110">
        <v>248.05680799999999</v>
      </c>
      <c r="E1110">
        <v>49.005015999999998</v>
      </c>
      <c r="F1110">
        <v>50.924129000000001</v>
      </c>
      <c r="G1110">
        <v>65.717917999999997</v>
      </c>
      <c r="H1110">
        <v>135.25039699999999</v>
      </c>
      <c r="I1110">
        <v>188.48407</v>
      </c>
      <c r="J1110">
        <v>92.071922000000001</v>
      </c>
      <c r="K1110">
        <v>473.312073</v>
      </c>
      <c r="L1110">
        <v>173.51478599999999</v>
      </c>
      <c r="M1110">
        <v>355.498718</v>
      </c>
      <c r="O1110" s="33">
        <v>1105</v>
      </c>
      <c r="P1110" s="36">
        <f t="shared" si="257"/>
        <v>-1.2214384300182781E-2</v>
      </c>
      <c r="Q1110" s="36">
        <f t="shared" si="258"/>
        <v>1.0851165145667396E-2</v>
      </c>
      <c r="R1110" s="36">
        <f t="shared" si="259"/>
        <v>-8.8443737787653378E-3</v>
      </c>
      <c r="S1110" s="36">
        <f t="shared" si="260"/>
        <v>-1.7424669789301267E-2</v>
      </c>
      <c r="T1110" s="36">
        <f t="shared" si="261"/>
        <v>4.9316971897911651E-3</v>
      </c>
      <c r="U1110" s="36">
        <f t="shared" si="262"/>
        <v>-8.296928297733595E-3</v>
      </c>
      <c r="V1110" s="36">
        <f t="shared" si="263"/>
        <v>1.4263569597661747E-2</v>
      </c>
      <c r="W1110" s="36">
        <f t="shared" si="264"/>
        <v>-5.6889359080076014E-3</v>
      </c>
      <c r="X1110" s="36">
        <f t="shared" si="265"/>
        <v>3.7521579203470168E-3</v>
      </c>
      <c r="Y1110" s="36">
        <f t="shared" si="266"/>
        <v>-5.4957669149337963E-3</v>
      </c>
      <c r="Z1110" s="36">
        <f t="shared" si="267"/>
        <v>-8.4248076280734156E-3</v>
      </c>
      <c r="AA1110" s="46">
        <f t="shared" si="268"/>
        <v>2.3651744089353759E-2</v>
      </c>
      <c r="AB1110" s="41">
        <f t="shared" si="255"/>
        <v>1023651.7440893537</v>
      </c>
      <c r="AC1110" s="41">
        <f t="shared" si="256"/>
        <v>23651.744089353713</v>
      </c>
      <c r="AD1110" s="98">
        <v>20918.25916345953</v>
      </c>
      <c r="AE1110">
        <f t="shared" si="269"/>
        <v>893418.23524866032</v>
      </c>
    </row>
    <row r="1111" spans="2:31">
      <c r="B1111" s="112">
        <v>45069</v>
      </c>
      <c r="C1111">
        <v>103.615623</v>
      </c>
      <c r="D1111">
        <v>246.47848500000001</v>
      </c>
      <c r="E1111">
        <v>48.912674000000003</v>
      </c>
      <c r="F1111">
        <v>50.710075000000003</v>
      </c>
      <c r="G1111">
        <v>66.021621999999994</v>
      </c>
      <c r="H1111">
        <v>133.83938599999999</v>
      </c>
      <c r="I1111">
        <v>183.30119300000001</v>
      </c>
      <c r="J1111">
        <v>91.322890999999998</v>
      </c>
      <c r="K1111">
        <v>472.15002399999997</v>
      </c>
      <c r="L1111">
        <v>170.88516200000001</v>
      </c>
      <c r="M1111">
        <v>355.47900399999997</v>
      </c>
      <c r="O1111" s="33">
        <v>1106</v>
      </c>
      <c r="P1111" s="36">
        <f t="shared" si="257"/>
        <v>1.3531046504526394E-2</v>
      </c>
      <c r="Q1111" s="36">
        <f t="shared" si="258"/>
        <v>-6.3830767236482009E-3</v>
      </c>
      <c r="R1111" s="36">
        <f t="shared" si="259"/>
        <v>-1.8861153153228321E-3</v>
      </c>
      <c r="S1111" s="36">
        <f t="shared" si="260"/>
        <v>-4.2122495788408021E-3</v>
      </c>
      <c r="T1111" s="36">
        <f t="shared" si="261"/>
        <v>4.6106816225589186E-3</v>
      </c>
      <c r="U1111" s="36">
        <f t="shared" si="262"/>
        <v>-1.048738392647252E-2</v>
      </c>
      <c r="V1111" s="36">
        <f t="shared" si="263"/>
        <v>-2.7882830752572741E-2</v>
      </c>
      <c r="W1111" s="36">
        <f t="shared" si="264"/>
        <v>-8.1685534359838639E-3</v>
      </c>
      <c r="X1111" s="36">
        <f t="shared" si="265"/>
        <v>-2.4581621808705914E-3</v>
      </c>
      <c r="Y1111" s="36">
        <f t="shared" si="266"/>
        <v>-1.5271054008850172E-2</v>
      </c>
      <c r="Z1111" s="36">
        <f t="shared" si="267"/>
        <v>-5.5456027369287093E-5</v>
      </c>
      <c r="AA1111" s="46">
        <f t="shared" si="268"/>
        <v>-1.6782712531640459E-2</v>
      </c>
      <c r="AB1111" s="41">
        <f t="shared" si="255"/>
        <v>983217.28746835957</v>
      </c>
      <c r="AC1111" s="41">
        <f t="shared" si="256"/>
        <v>-16782.712531640427</v>
      </c>
      <c r="AD1111" s="98">
        <v>20967.1458607635</v>
      </c>
      <c r="AE1111">
        <f t="shared" si="269"/>
        <v>876635.52271701989</v>
      </c>
    </row>
    <row r="1112" spans="2:31">
      <c r="B1112" s="112">
        <v>45070</v>
      </c>
      <c r="C1112">
        <v>104.774467</v>
      </c>
      <c r="D1112">
        <v>248.945877</v>
      </c>
      <c r="E1112">
        <v>48.688412</v>
      </c>
      <c r="F1112">
        <v>50.213875000000002</v>
      </c>
      <c r="G1112">
        <v>64.924355000000006</v>
      </c>
      <c r="H1112">
        <v>132.61454800000001</v>
      </c>
      <c r="I1112">
        <v>178.66386399999999</v>
      </c>
      <c r="J1112">
        <v>90.953238999999996</v>
      </c>
      <c r="K1112">
        <v>473.51892099999998</v>
      </c>
      <c r="L1112">
        <v>171.164063</v>
      </c>
      <c r="M1112">
        <v>349.167755</v>
      </c>
      <c r="O1112" s="33">
        <v>1107</v>
      </c>
      <c r="P1112" s="36">
        <f t="shared" si="257"/>
        <v>1.1121987092477397E-2</v>
      </c>
      <c r="Q1112" s="36">
        <f t="shared" si="258"/>
        <v>9.9608036663094111E-3</v>
      </c>
      <c r="R1112" s="36">
        <f t="shared" si="259"/>
        <v>-4.5954897402153017E-3</v>
      </c>
      <c r="S1112" s="36">
        <f t="shared" si="260"/>
        <v>-9.8332258739664592E-3</v>
      </c>
      <c r="T1112" s="36">
        <f t="shared" si="261"/>
        <v>-1.6759471476272648E-2</v>
      </c>
      <c r="U1112" s="36">
        <f t="shared" si="262"/>
        <v>-9.193683943285293E-3</v>
      </c>
      <c r="V1112" s="36">
        <f t="shared" si="263"/>
        <v>-2.5624477568069827E-2</v>
      </c>
      <c r="W1112" s="36">
        <f t="shared" si="264"/>
        <v>-4.0559617625915909E-3</v>
      </c>
      <c r="X1112" s="36">
        <f t="shared" si="265"/>
        <v>2.8950891606621147E-3</v>
      </c>
      <c r="Y1112" s="36">
        <f t="shared" si="266"/>
        <v>1.6307656408753946E-3</v>
      </c>
      <c r="Z1112" s="36">
        <f t="shared" si="267"/>
        <v>-1.7913706952524203E-2</v>
      </c>
      <c r="AA1112" s="46">
        <f t="shared" si="268"/>
        <v>-1.3811063761052405E-2</v>
      </c>
      <c r="AB1112" s="41">
        <f t="shared" si="255"/>
        <v>986188.93623894756</v>
      </c>
      <c r="AC1112" s="41">
        <f t="shared" si="256"/>
        <v>-13811.063761052443</v>
      </c>
      <c r="AD1112" s="98">
        <v>20983.526661773562</v>
      </c>
      <c r="AE1112">
        <f t="shared" si="269"/>
        <v>862824.45895596745</v>
      </c>
    </row>
    <row r="1113" spans="2:31">
      <c r="B1113" s="112">
        <v>45071</v>
      </c>
      <c r="C1113">
        <v>102.894989</v>
      </c>
      <c r="D1113">
        <v>252.42218</v>
      </c>
      <c r="E1113">
        <v>48.203606000000001</v>
      </c>
      <c r="F1113">
        <v>49.931721000000003</v>
      </c>
      <c r="G1113">
        <v>65.179077000000007</v>
      </c>
      <c r="H1113">
        <v>132.93791200000001</v>
      </c>
      <c r="I1113">
        <v>177.855255</v>
      </c>
      <c r="J1113">
        <v>90.680869999999999</v>
      </c>
      <c r="K1113">
        <v>470.43646200000001</v>
      </c>
      <c r="L1113">
        <v>172.30955499999999</v>
      </c>
      <c r="M1113">
        <v>349.95669600000002</v>
      </c>
      <c r="O1113" s="33">
        <v>1108</v>
      </c>
      <c r="P1113" s="36">
        <f t="shared" si="257"/>
        <v>-1.810116281740063E-2</v>
      </c>
      <c r="Q1113" s="36">
        <f t="shared" si="258"/>
        <v>1.3867491800340713E-2</v>
      </c>
      <c r="R1113" s="36">
        <f t="shared" si="259"/>
        <v>-1.0007223626658658E-2</v>
      </c>
      <c r="S1113" s="36">
        <f t="shared" si="260"/>
        <v>-5.6348907560337339E-3</v>
      </c>
      <c r="T1113" s="36">
        <f t="shared" si="261"/>
        <v>3.9156895640230964E-3</v>
      </c>
      <c r="U1113" s="36">
        <f t="shared" si="262"/>
        <v>2.4354069988900212E-3</v>
      </c>
      <c r="V1113" s="36">
        <f t="shared" si="263"/>
        <v>-4.536140383163031E-3</v>
      </c>
      <c r="W1113" s="36">
        <f t="shared" si="264"/>
        <v>-2.9990975335347182E-3</v>
      </c>
      <c r="X1113" s="36">
        <f t="shared" si="265"/>
        <v>-6.5309653654816741E-3</v>
      </c>
      <c r="Y1113" s="36">
        <f t="shared" si="266"/>
        <v>6.6700683071990868E-3</v>
      </c>
      <c r="Z1113" s="36">
        <f t="shared" si="267"/>
        <v>2.2569410460832151E-3</v>
      </c>
      <c r="AA1113" s="46">
        <f t="shared" si="268"/>
        <v>-6.2132217139999647E-3</v>
      </c>
      <c r="AB1113" s="41">
        <f t="shared" si="255"/>
        <v>993786.77828600002</v>
      </c>
      <c r="AC1113" s="41">
        <f t="shared" si="256"/>
        <v>-6213.2217139999848</v>
      </c>
      <c r="AD1113" s="98">
        <v>20995.738871240639</v>
      </c>
      <c r="AE1113">
        <f t="shared" si="269"/>
        <v>856611.23724196746</v>
      </c>
    </row>
    <row r="1114" spans="2:31">
      <c r="B1114" s="112">
        <v>45072</v>
      </c>
      <c r="C1114">
        <v>102.223038</v>
      </c>
      <c r="D1114">
        <v>261.76226800000001</v>
      </c>
      <c r="E1114">
        <v>48.289352000000001</v>
      </c>
      <c r="F1114">
        <v>49.960903000000002</v>
      </c>
      <c r="G1114">
        <v>66.227356</v>
      </c>
      <c r="H1114">
        <v>134.182343</v>
      </c>
      <c r="I1114">
        <v>177.48504600000001</v>
      </c>
      <c r="J1114">
        <v>90.165298000000007</v>
      </c>
      <c r="K1114">
        <v>474.198395</v>
      </c>
      <c r="L1114">
        <v>174.73992899999999</v>
      </c>
      <c r="M1114">
        <v>352.25433299999997</v>
      </c>
      <c r="O1114" s="33">
        <v>1109</v>
      </c>
      <c r="P1114" s="36">
        <f t="shared" si="257"/>
        <v>-6.551870779603247E-3</v>
      </c>
      <c r="Q1114" s="36">
        <f t="shared" si="258"/>
        <v>3.6333714609431793E-2</v>
      </c>
      <c r="R1114" s="36">
        <f t="shared" si="259"/>
        <v>1.777249331912575E-3</v>
      </c>
      <c r="S1114" s="36">
        <f t="shared" si="260"/>
        <v>5.8426737954440195E-4</v>
      </c>
      <c r="T1114" s="36">
        <f t="shared" si="261"/>
        <v>1.5955097690639044E-2</v>
      </c>
      <c r="U1114" s="36">
        <f t="shared" si="262"/>
        <v>9.3174514446050533E-3</v>
      </c>
      <c r="V1114" s="36">
        <f t="shared" si="263"/>
        <v>-2.0836878502356157E-3</v>
      </c>
      <c r="W1114" s="36">
        <f t="shared" si="264"/>
        <v>-5.7017895650083731E-3</v>
      </c>
      <c r="X1114" s="36">
        <f t="shared" si="265"/>
        <v>7.9648826421884183E-3</v>
      </c>
      <c r="Y1114" s="36">
        <f t="shared" si="266"/>
        <v>1.4006150954932545E-2</v>
      </c>
      <c r="Z1114" s="36">
        <f t="shared" si="267"/>
        <v>6.5440305112579164E-3</v>
      </c>
      <c r="AA1114" s="46">
        <f t="shared" si="268"/>
        <v>5.8960093868258116E-3</v>
      </c>
      <c r="AB1114" s="41">
        <f t="shared" si="255"/>
        <v>1005896.0093868258</v>
      </c>
      <c r="AC1114" s="41">
        <f t="shared" si="256"/>
        <v>5896.0093868258409</v>
      </c>
      <c r="AD1114" s="98">
        <v>21020.741295091924</v>
      </c>
      <c r="AE1114">
        <f t="shared" si="269"/>
        <v>862507.24662879331</v>
      </c>
    </row>
    <row r="1115" spans="2:31">
      <c r="B1115" s="112">
        <v>45076</v>
      </c>
      <c r="C1115">
        <v>101.317375</v>
      </c>
      <c r="D1115">
        <v>262.24176</v>
      </c>
      <c r="E1115">
        <v>48.170623999999997</v>
      </c>
      <c r="F1115">
        <v>48.61824</v>
      </c>
      <c r="G1115">
        <v>67.685066000000006</v>
      </c>
      <c r="H1115">
        <v>134.69186400000001</v>
      </c>
      <c r="I1115">
        <v>177.30969200000001</v>
      </c>
      <c r="J1115">
        <v>90.038848999999999</v>
      </c>
      <c r="K1115">
        <v>472.55380200000002</v>
      </c>
      <c r="L1115">
        <v>176.602585</v>
      </c>
      <c r="M1115">
        <v>345.765625</v>
      </c>
      <c r="O1115" s="33">
        <v>1110</v>
      </c>
      <c r="P1115" s="36">
        <f t="shared" si="257"/>
        <v>-8.8991563261620558E-3</v>
      </c>
      <c r="Q1115" s="36">
        <f t="shared" si="258"/>
        <v>1.8301085801198391E-3</v>
      </c>
      <c r="R1115" s="36">
        <f t="shared" si="259"/>
        <v>-2.4617061890542004E-3</v>
      </c>
      <c r="S1115" s="36">
        <f t="shared" si="260"/>
        <v>-2.7241990415851888E-2</v>
      </c>
      <c r="T1115" s="36">
        <f t="shared" si="261"/>
        <v>2.177195452826837E-2</v>
      </c>
      <c r="U1115" s="36">
        <f t="shared" si="262"/>
        <v>3.7900371002316216E-3</v>
      </c>
      <c r="V1115" s="36">
        <f t="shared" si="263"/>
        <v>-9.8848148237269478E-4</v>
      </c>
      <c r="W1115" s="36">
        <f t="shared" si="264"/>
        <v>-1.4033974562605738E-3</v>
      </c>
      <c r="X1115" s="36">
        <f t="shared" si="265"/>
        <v>-3.4741818596018795E-3</v>
      </c>
      <c r="Y1115" s="36">
        <f t="shared" si="266"/>
        <v>1.0603177109917136E-2</v>
      </c>
      <c r="Z1115" s="36">
        <f t="shared" si="267"/>
        <v>-1.8592290489579843E-2</v>
      </c>
      <c r="AA1115" s="46">
        <f t="shared" si="268"/>
        <v>4.0215045789230616E-2</v>
      </c>
      <c r="AB1115" s="41">
        <f t="shared" si="255"/>
        <v>1040215.0457892306</v>
      </c>
      <c r="AC1115" s="41">
        <f t="shared" si="256"/>
        <v>40215.045789230615</v>
      </c>
      <c r="AD1115" s="98">
        <v>21065.176393363974</v>
      </c>
      <c r="AE1115">
        <f t="shared" si="269"/>
        <v>902722.29241802392</v>
      </c>
    </row>
    <row r="1116" spans="2:31">
      <c r="B1116" s="112">
        <v>45077</v>
      </c>
      <c r="C1116">
        <v>99.506050000000002</v>
      </c>
      <c r="D1116">
        <v>264.43942299999998</v>
      </c>
      <c r="E1116">
        <v>48.437759</v>
      </c>
      <c r="F1116">
        <v>48.58905</v>
      </c>
      <c r="G1116">
        <v>66.178107999999995</v>
      </c>
      <c r="H1116">
        <v>132.97711200000001</v>
      </c>
      <c r="I1116">
        <v>179.68679800000001</v>
      </c>
      <c r="J1116">
        <v>90.758697999999995</v>
      </c>
      <c r="K1116">
        <v>479.83142099999998</v>
      </c>
      <c r="L1116">
        <v>176.55278000000001</v>
      </c>
      <c r="M1116">
        <v>341.18017600000002</v>
      </c>
      <c r="O1116" s="33">
        <v>1111</v>
      </c>
      <c r="P1116" s="36">
        <f t="shared" si="257"/>
        <v>-1.8039470447485523E-2</v>
      </c>
      <c r="Q1116" s="36">
        <f t="shared" si="258"/>
        <v>8.3453741111577419E-3</v>
      </c>
      <c r="R1116" s="36">
        <f t="shared" si="259"/>
        <v>5.5302795169966954E-3</v>
      </c>
      <c r="S1116" s="36">
        <f t="shared" si="260"/>
        <v>-6.005722590841213E-4</v>
      </c>
      <c r="T1116" s="36">
        <f t="shared" si="261"/>
        <v>-2.2515851355231542E-2</v>
      </c>
      <c r="U1116" s="36">
        <f t="shared" si="262"/>
        <v>-1.2812657514274475E-2</v>
      </c>
      <c r="V1116" s="36">
        <f t="shared" si="263"/>
        <v>1.3317448204708164E-2</v>
      </c>
      <c r="W1116" s="36">
        <f t="shared" si="264"/>
        <v>7.963081532716982E-3</v>
      </c>
      <c r="X1116" s="36">
        <f t="shared" si="265"/>
        <v>1.5283228846430566E-2</v>
      </c>
      <c r="Y1116" s="36">
        <f t="shared" si="266"/>
        <v>-2.8205716387850175E-4</v>
      </c>
      <c r="Z1116" s="36">
        <f t="shared" si="267"/>
        <v>-1.3350448027221169E-2</v>
      </c>
      <c r="AA1116" s="46">
        <f t="shared" si="268"/>
        <v>-5.787531854336397E-3</v>
      </c>
      <c r="AB1116" s="41">
        <f t="shared" si="255"/>
        <v>994212.46814566362</v>
      </c>
      <c r="AC1116" s="41">
        <f t="shared" si="256"/>
        <v>-5787.5318543363828</v>
      </c>
      <c r="AD1116" s="98">
        <v>21141.637228804058</v>
      </c>
      <c r="AE1116">
        <f t="shared" si="269"/>
        <v>896934.76056368754</v>
      </c>
    </row>
    <row r="1117" spans="2:31">
      <c r="B1117" s="112">
        <v>45078</v>
      </c>
      <c r="C1117">
        <v>100.65516700000001</v>
      </c>
      <c r="D1117">
        <v>272.32104500000003</v>
      </c>
      <c r="E1117">
        <v>48.615848999999997</v>
      </c>
      <c r="F1117">
        <v>48.764183000000003</v>
      </c>
      <c r="G1117">
        <v>66.424346999999997</v>
      </c>
      <c r="H1117">
        <v>134.809448</v>
      </c>
      <c r="I1117">
        <v>182.19056699999999</v>
      </c>
      <c r="J1117">
        <v>89.319000000000003</v>
      </c>
      <c r="K1117">
        <v>486.12429800000001</v>
      </c>
      <c r="L1117">
        <v>179.381607</v>
      </c>
      <c r="M1117">
        <v>347.678741</v>
      </c>
      <c r="O1117" s="33">
        <v>1112</v>
      </c>
      <c r="P1117" s="36">
        <f t="shared" si="257"/>
        <v>1.1482040745938296E-2</v>
      </c>
      <c r="Q1117" s="36">
        <f t="shared" si="258"/>
        <v>2.9369482281274503E-2</v>
      </c>
      <c r="R1117" s="36">
        <f t="shared" si="259"/>
        <v>3.6699346588442085E-3</v>
      </c>
      <c r="S1117" s="36">
        <f t="shared" si="260"/>
        <v>3.5978915856263978E-3</v>
      </c>
      <c r="T1117" s="36">
        <f t="shared" si="261"/>
        <v>3.7139475741906724E-3</v>
      </c>
      <c r="U1117" s="36">
        <f t="shared" si="262"/>
        <v>1.3685261855889459E-2</v>
      </c>
      <c r="V1117" s="36">
        <f t="shared" si="263"/>
        <v>1.3837886507004014E-2</v>
      </c>
      <c r="W1117" s="36">
        <f t="shared" si="264"/>
        <v>-1.5990083073645144E-2</v>
      </c>
      <c r="X1117" s="36">
        <f t="shared" si="265"/>
        <v>1.3029512437264513E-2</v>
      </c>
      <c r="Y1117" s="36">
        <f t="shared" si="266"/>
        <v>1.5895550787081526E-2</v>
      </c>
      <c r="Z1117" s="36">
        <f t="shared" si="267"/>
        <v>1.8868182246708925E-2</v>
      </c>
      <c r="AA1117" s="46">
        <f t="shared" si="268"/>
        <v>1.0748173090976249E-2</v>
      </c>
      <c r="AB1117" s="41">
        <f t="shared" si="255"/>
        <v>1010748.1730909762</v>
      </c>
      <c r="AC1117" s="41">
        <f t="shared" si="256"/>
        <v>10748.173090976197</v>
      </c>
      <c r="AD1117" s="98">
        <v>21287.819189602393</v>
      </c>
      <c r="AE1117">
        <f t="shared" si="269"/>
        <v>907682.93365466374</v>
      </c>
    </row>
    <row r="1118" spans="2:31">
      <c r="B1118" s="112">
        <v>45079</v>
      </c>
      <c r="C1118">
        <v>102.99237100000001</v>
      </c>
      <c r="D1118">
        <v>272.32104500000003</v>
      </c>
      <c r="E1118">
        <v>49.080871999999999</v>
      </c>
      <c r="F1118">
        <v>49.260384000000002</v>
      </c>
      <c r="G1118">
        <v>71.280097999999995</v>
      </c>
      <c r="H1118">
        <v>137.641266</v>
      </c>
      <c r="I1118">
        <v>186.22387699999999</v>
      </c>
      <c r="J1118">
        <v>89.260634999999994</v>
      </c>
      <c r="K1118">
        <v>491.98379499999999</v>
      </c>
      <c r="L1118">
        <v>180.23822000000001</v>
      </c>
      <c r="M1118">
        <v>365.92205799999999</v>
      </c>
      <c r="O1118" s="33">
        <v>1113</v>
      </c>
      <c r="P1118" s="36">
        <f t="shared" si="257"/>
        <v>2.2954430443207489E-2</v>
      </c>
      <c r="Q1118" s="36">
        <f t="shared" si="258"/>
        <v>0</v>
      </c>
      <c r="R1118" s="36">
        <f t="shared" si="259"/>
        <v>9.519797741158114E-3</v>
      </c>
      <c r="S1118" s="36">
        <f t="shared" si="260"/>
        <v>1.0124099569212362E-2</v>
      </c>
      <c r="T1118" s="36">
        <f t="shared" si="261"/>
        <v>7.0553497059816381E-2</v>
      </c>
      <c r="U1118" s="36">
        <f t="shared" si="262"/>
        <v>2.0788493751706626E-2</v>
      </c>
      <c r="V1118" s="36">
        <f t="shared" si="263"/>
        <v>2.1896378996081031E-2</v>
      </c>
      <c r="W1118" s="36">
        <f t="shared" si="264"/>
        <v>-6.5365798376883103E-4</v>
      </c>
      <c r="X1118" s="36">
        <f t="shared" si="265"/>
        <v>1.1981430556161292E-2</v>
      </c>
      <c r="Y1118" s="36">
        <f t="shared" si="266"/>
        <v>4.7640010689350924E-3</v>
      </c>
      <c r="Z1118" s="36">
        <f t="shared" si="267"/>
        <v>5.1141459083122232E-2</v>
      </c>
      <c r="AA1118" s="46">
        <f t="shared" si="268"/>
        <v>4.1593885204500462E-2</v>
      </c>
      <c r="AB1118" s="41">
        <f t="shared" si="255"/>
        <v>1041593.8852045004</v>
      </c>
      <c r="AC1118" s="41">
        <f t="shared" si="256"/>
        <v>41593.885204500402</v>
      </c>
      <c r="AD1118" s="98">
        <v>21468.201728307293</v>
      </c>
      <c r="AE1118">
        <f t="shared" si="269"/>
        <v>949276.81885916414</v>
      </c>
    </row>
    <row r="1119" spans="2:31">
      <c r="B1119" s="112">
        <v>45082</v>
      </c>
      <c r="C1119">
        <v>102.534668</v>
      </c>
      <c r="D1119">
        <v>271.10235599999999</v>
      </c>
      <c r="E1119">
        <v>49.404076000000003</v>
      </c>
      <c r="F1119">
        <v>49.026878000000004</v>
      </c>
      <c r="G1119">
        <v>70.492142000000001</v>
      </c>
      <c r="H1119">
        <v>136.28903199999999</v>
      </c>
      <c r="I1119">
        <v>183.778549</v>
      </c>
      <c r="J1119">
        <v>90.418212999999994</v>
      </c>
      <c r="K1119">
        <v>490.61496</v>
      </c>
      <c r="L1119">
        <v>178.873627</v>
      </c>
      <c r="M1119">
        <v>358.60501099999999</v>
      </c>
      <c r="O1119" s="33">
        <v>1114</v>
      </c>
      <c r="P1119" s="36">
        <f t="shared" si="257"/>
        <v>-4.4539517415723186E-3</v>
      </c>
      <c r="Q1119" s="36">
        <f t="shared" si="258"/>
        <v>-4.4852357878656778E-3</v>
      </c>
      <c r="R1119" s="36">
        <f t="shared" si="259"/>
        <v>6.5635443155150977E-3</v>
      </c>
      <c r="S1119" s="36">
        <f t="shared" si="260"/>
        <v>-4.7515096985585765E-3</v>
      </c>
      <c r="T1119" s="36">
        <f t="shared" si="261"/>
        <v>-1.11159154082398E-2</v>
      </c>
      <c r="U1119" s="36">
        <f t="shared" si="262"/>
        <v>-9.8729128823832092E-3</v>
      </c>
      <c r="V1119" s="36">
        <f t="shared" si="263"/>
        <v>-1.321809497255301E-2</v>
      </c>
      <c r="W1119" s="36">
        <f t="shared" si="264"/>
        <v>1.288514511979909E-2</v>
      </c>
      <c r="X1119" s="36">
        <f t="shared" si="265"/>
        <v>-2.7861543249824293E-3</v>
      </c>
      <c r="Y1119" s="36">
        <f t="shared" si="266"/>
        <v>-7.5998582580299335E-3</v>
      </c>
      <c r="Z1119" s="36">
        <f t="shared" si="267"/>
        <v>-2.0198819578454708E-2</v>
      </c>
      <c r="AA1119" s="46">
        <f t="shared" si="268"/>
        <v>-8.7415412614926958E-3</v>
      </c>
      <c r="AB1119" s="41">
        <f t="shared" si="255"/>
        <v>991258.45873850735</v>
      </c>
      <c r="AC1119" s="41">
        <f t="shared" si="256"/>
        <v>-8741.5412614926463</v>
      </c>
      <c r="AD1119" s="98">
        <v>21501.709094897262</v>
      </c>
      <c r="AE1119">
        <f t="shared" si="269"/>
        <v>940535.27759767149</v>
      </c>
    </row>
    <row r="1120" spans="2:31">
      <c r="B1120" s="112">
        <v>45083</v>
      </c>
      <c r="C1120">
        <v>103.37215399999999</v>
      </c>
      <c r="D1120">
        <v>270.83264200000002</v>
      </c>
      <c r="E1120">
        <v>49.397480000000002</v>
      </c>
      <c r="F1120">
        <v>48.929585000000003</v>
      </c>
      <c r="G1120">
        <v>69.970123000000001</v>
      </c>
      <c r="H1120">
        <v>136.533997</v>
      </c>
      <c r="I1120">
        <v>184.23644999999999</v>
      </c>
      <c r="J1120">
        <v>89.892928999999995</v>
      </c>
      <c r="K1120">
        <v>480.15643299999999</v>
      </c>
      <c r="L1120">
        <v>178.50508099999999</v>
      </c>
      <c r="M1120">
        <v>368.50570699999997</v>
      </c>
      <c r="O1120" s="33">
        <v>1115</v>
      </c>
      <c r="P1120" s="36">
        <f t="shared" si="257"/>
        <v>8.1346563468023946E-3</v>
      </c>
      <c r="Q1120" s="36">
        <f t="shared" si="258"/>
        <v>-9.9537406982037999E-4</v>
      </c>
      <c r="R1120" s="36">
        <f t="shared" si="259"/>
        <v>-1.3352016459746422E-4</v>
      </c>
      <c r="S1120" s="36">
        <f t="shared" si="260"/>
        <v>-1.9864545740732147E-3</v>
      </c>
      <c r="T1120" s="36">
        <f t="shared" si="261"/>
        <v>-7.4329059605756009E-3</v>
      </c>
      <c r="U1120" s="36">
        <f t="shared" si="262"/>
        <v>1.7957799730372618E-3</v>
      </c>
      <c r="V1120" s="36">
        <f t="shared" si="263"/>
        <v>2.4884922491952622E-3</v>
      </c>
      <c r="W1120" s="36">
        <f t="shared" si="264"/>
        <v>-5.8264340203492537E-3</v>
      </c>
      <c r="X1120" s="36">
        <f t="shared" si="265"/>
        <v>-2.1547671742299664E-2</v>
      </c>
      <c r="Y1120" s="36">
        <f t="shared" si="266"/>
        <v>-2.0624962953652345E-3</v>
      </c>
      <c r="Z1120" s="36">
        <f t="shared" si="267"/>
        <v>2.723466375902283E-2</v>
      </c>
      <c r="AA1120" s="46">
        <f t="shared" si="268"/>
        <v>-1.9104802664873563E-2</v>
      </c>
      <c r="AB1120" s="41">
        <f t="shared" si="255"/>
        <v>980895.19733512646</v>
      </c>
      <c r="AC1120" s="41">
        <f t="shared" si="256"/>
        <v>-19104.802664873539</v>
      </c>
      <c r="AD1120" s="98">
        <v>21532.654965779046</v>
      </c>
      <c r="AE1120">
        <f t="shared" si="269"/>
        <v>921430.47493279795</v>
      </c>
    </row>
    <row r="1121" spans="2:31">
      <c r="B1121" s="112">
        <v>45084</v>
      </c>
      <c r="C1121">
        <v>105.68988</v>
      </c>
      <c r="D1121">
        <v>263.32061800000002</v>
      </c>
      <c r="E1121">
        <v>49.470036</v>
      </c>
      <c r="F1121">
        <v>48.579323000000002</v>
      </c>
      <c r="G1121">
        <v>69.960273999999998</v>
      </c>
      <c r="H1121">
        <v>137.85682700000001</v>
      </c>
      <c r="I1121">
        <v>186.00953699999999</v>
      </c>
      <c r="J1121">
        <v>90.992148999999998</v>
      </c>
      <c r="K1121">
        <v>474.79913299999998</v>
      </c>
      <c r="L1121">
        <v>177.120544</v>
      </c>
      <c r="M1121">
        <v>376.52294899999998</v>
      </c>
      <c r="O1121" s="33">
        <v>1116</v>
      </c>
      <c r="P1121" s="36">
        <f t="shared" si="257"/>
        <v>2.2173523494108185E-2</v>
      </c>
      <c r="Q1121" s="36">
        <f t="shared" si="258"/>
        <v>-2.8128703365942299E-2</v>
      </c>
      <c r="R1121" s="36">
        <f t="shared" si="259"/>
        <v>1.4677422061542746E-3</v>
      </c>
      <c r="S1121" s="36">
        <f t="shared" si="260"/>
        <v>-7.1842360599913262E-3</v>
      </c>
      <c r="T1121" s="36">
        <f t="shared" si="261"/>
        <v>-1.4076998604193043E-4</v>
      </c>
      <c r="U1121" s="36">
        <f t="shared" si="262"/>
        <v>9.6420152041199088E-3</v>
      </c>
      <c r="V1121" s="36">
        <f t="shared" si="263"/>
        <v>9.5779596111164669E-3</v>
      </c>
      <c r="W1121" s="36">
        <f t="shared" si="264"/>
        <v>1.2153943745582025E-2</v>
      </c>
      <c r="X1121" s="36">
        <f t="shared" si="265"/>
        <v>-1.1220116188889134E-2</v>
      </c>
      <c r="Y1121" s="36">
        <f t="shared" si="266"/>
        <v>-7.7865254809109654E-3</v>
      </c>
      <c r="Z1121" s="36">
        <f t="shared" si="267"/>
        <v>2.1522800282242016E-2</v>
      </c>
      <c r="AA1121" s="46">
        <f t="shared" si="268"/>
        <v>6.1168325974072062E-3</v>
      </c>
      <c r="AB1121" s="41">
        <f t="shared" si="255"/>
        <v>1006116.8325974072</v>
      </c>
      <c r="AC1121" s="41">
        <f t="shared" si="256"/>
        <v>6116.8325974071631</v>
      </c>
      <c r="AD1121" s="98">
        <v>21534.193308902089</v>
      </c>
      <c r="AE1121">
        <f t="shared" si="269"/>
        <v>927547.30753020511</v>
      </c>
    </row>
    <row r="1122" spans="2:31">
      <c r="B1122" s="112">
        <v>45085</v>
      </c>
      <c r="C1122">
        <v>105.358772</v>
      </c>
      <c r="D1122">
        <v>264.29956099999998</v>
      </c>
      <c r="E1122">
        <v>50.185699</v>
      </c>
      <c r="F1122">
        <v>48.812828000000003</v>
      </c>
      <c r="G1122">
        <v>69.379158000000004</v>
      </c>
      <c r="H1122">
        <v>137.89601099999999</v>
      </c>
      <c r="I1122">
        <v>185.12300099999999</v>
      </c>
      <c r="J1122">
        <v>91.439621000000002</v>
      </c>
      <c r="K1122">
        <v>482.77596999999997</v>
      </c>
      <c r="L1122">
        <v>179.85974100000001</v>
      </c>
      <c r="M1122">
        <v>375.48748799999998</v>
      </c>
      <c r="O1122" s="33">
        <v>1117</v>
      </c>
      <c r="P1122" s="36">
        <f t="shared" si="257"/>
        <v>-3.137743534684797E-3</v>
      </c>
      <c r="Q1122" s="36">
        <f t="shared" si="258"/>
        <v>3.7107910663681299E-3</v>
      </c>
      <c r="R1122" s="36">
        <f t="shared" si="259"/>
        <v>1.4362952680325763E-2</v>
      </c>
      <c r="S1122" s="36">
        <f t="shared" si="260"/>
        <v>4.7951594667141771E-3</v>
      </c>
      <c r="T1122" s="36">
        <f t="shared" si="261"/>
        <v>-8.3410612607642716E-3</v>
      </c>
      <c r="U1122" s="36">
        <f t="shared" si="262"/>
        <v>2.8419653301064665E-4</v>
      </c>
      <c r="V1122" s="36">
        <f t="shared" si="263"/>
        <v>-4.7774721719958365E-3</v>
      </c>
      <c r="W1122" s="36">
        <f t="shared" si="264"/>
        <v>4.9056466138676751E-3</v>
      </c>
      <c r="X1122" s="36">
        <f t="shared" si="265"/>
        <v>1.6660879120482766E-2</v>
      </c>
      <c r="Y1122" s="36">
        <f t="shared" si="266"/>
        <v>1.5346790156779866E-2</v>
      </c>
      <c r="Z1122" s="36">
        <f t="shared" si="267"/>
        <v>-2.7538491580379539E-3</v>
      </c>
      <c r="AA1122" s="46">
        <f t="shared" si="268"/>
        <v>-1.069967932645024E-2</v>
      </c>
      <c r="AB1122" s="41">
        <f t="shared" si="255"/>
        <v>989300.32067354978</v>
      </c>
      <c r="AC1122" s="41">
        <f t="shared" si="256"/>
        <v>-10699.679326450219</v>
      </c>
      <c r="AD1122" s="98">
        <v>21561.608408688218</v>
      </c>
      <c r="AE1122">
        <f t="shared" si="269"/>
        <v>916847.6282037549</v>
      </c>
    </row>
    <row r="1123" spans="2:31">
      <c r="B1123" s="112">
        <v>45086</v>
      </c>
      <c r="C1123">
        <v>104.57970400000001</v>
      </c>
      <c r="D1123">
        <v>264.66918900000002</v>
      </c>
      <c r="E1123">
        <v>50.489117</v>
      </c>
      <c r="F1123">
        <v>48.491756000000002</v>
      </c>
      <c r="G1123">
        <v>68.620750000000001</v>
      </c>
      <c r="H1123">
        <v>138.17037999999999</v>
      </c>
      <c r="I1123">
        <v>182.47309899999999</v>
      </c>
      <c r="J1123">
        <v>90.943511999999998</v>
      </c>
      <c r="K1123">
        <v>486.11441000000002</v>
      </c>
      <c r="L1123">
        <v>180.24818400000001</v>
      </c>
      <c r="M1123">
        <v>373.613831</v>
      </c>
      <c r="O1123" s="33">
        <v>1118</v>
      </c>
      <c r="P1123" s="36">
        <f t="shared" si="257"/>
        <v>-7.4219037030736111E-3</v>
      </c>
      <c r="Q1123" s="36">
        <f t="shared" si="258"/>
        <v>1.3975421427477768E-3</v>
      </c>
      <c r="R1123" s="36">
        <f t="shared" si="259"/>
        <v>6.0277024728462945E-3</v>
      </c>
      <c r="S1123" s="36">
        <f t="shared" si="260"/>
        <v>-6.5993430537354446E-3</v>
      </c>
      <c r="T1123" s="36">
        <f t="shared" si="261"/>
        <v>-1.0991538277033027E-2</v>
      </c>
      <c r="U1123" s="36">
        <f t="shared" si="262"/>
        <v>1.9877036776650972E-3</v>
      </c>
      <c r="V1123" s="36">
        <f t="shared" si="263"/>
        <v>-1.4417715002308594E-2</v>
      </c>
      <c r="W1123" s="36">
        <f t="shared" si="264"/>
        <v>-5.4403081628054085E-3</v>
      </c>
      <c r="X1123" s="36">
        <f t="shared" si="265"/>
        <v>6.8912918958679752E-3</v>
      </c>
      <c r="Y1123" s="36">
        <f t="shared" si="266"/>
        <v>2.157370741891625E-3</v>
      </c>
      <c r="Z1123" s="36">
        <f t="shared" si="267"/>
        <v>-5.0024231962001601E-3</v>
      </c>
      <c r="AA1123" s="46">
        <f t="shared" si="268"/>
        <v>-1.3854367210807596E-2</v>
      </c>
      <c r="AB1123" s="41">
        <f t="shared" si="255"/>
        <v>986145.63278919237</v>
      </c>
      <c r="AC1123" s="41">
        <f t="shared" si="256"/>
        <v>-13854.367210807628</v>
      </c>
      <c r="AD1123" s="98">
        <v>21621.096752510872</v>
      </c>
      <c r="AE1123">
        <f t="shared" si="269"/>
        <v>902993.26099294727</v>
      </c>
    </row>
    <row r="1124" spans="2:31">
      <c r="B1124" s="112">
        <v>45089</v>
      </c>
      <c r="C1124">
        <v>103.635086</v>
      </c>
      <c r="D1124">
        <v>270.76269500000001</v>
      </c>
      <c r="E1124">
        <v>50.822220000000002</v>
      </c>
      <c r="F1124">
        <v>48.530673999999998</v>
      </c>
      <c r="G1124">
        <v>68.670006000000001</v>
      </c>
      <c r="H1124">
        <v>138.160583</v>
      </c>
      <c r="I1124">
        <v>183.70062300000001</v>
      </c>
      <c r="J1124">
        <v>90.106926000000001</v>
      </c>
      <c r="K1124">
        <v>485.10006700000002</v>
      </c>
      <c r="L1124">
        <v>183.06706199999999</v>
      </c>
      <c r="M1124">
        <v>381.759277</v>
      </c>
      <c r="O1124" s="33">
        <v>1119</v>
      </c>
      <c r="P1124" s="36">
        <f t="shared" si="257"/>
        <v>-9.0735579428797564E-3</v>
      </c>
      <c r="Q1124" s="36">
        <f t="shared" si="258"/>
        <v>2.2762070294880126E-2</v>
      </c>
      <c r="R1124" s="36">
        <f t="shared" si="259"/>
        <v>6.5758524207655041E-3</v>
      </c>
      <c r="S1124" s="36">
        <f t="shared" si="260"/>
        <v>8.0224752332633275E-4</v>
      </c>
      <c r="T1124" s="36">
        <f t="shared" si="261"/>
        <v>7.1754287831809777E-4</v>
      </c>
      <c r="U1124" s="36">
        <f t="shared" si="262"/>
        <v>-7.0907725270758588E-5</v>
      </c>
      <c r="V1124" s="36">
        <f t="shared" si="263"/>
        <v>6.7046241963807296E-3</v>
      </c>
      <c r="W1124" s="36">
        <f t="shared" si="264"/>
        <v>-9.2415347165412838E-3</v>
      </c>
      <c r="X1124" s="36">
        <f t="shared" si="265"/>
        <v>-2.0888143511692686E-3</v>
      </c>
      <c r="Y1124" s="36">
        <f t="shared" si="266"/>
        <v>1.5517843509780048E-2</v>
      </c>
      <c r="Z1124" s="36">
        <f t="shared" si="267"/>
        <v>2.1567518500365111E-2</v>
      </c>
      <c r="AA1124" s="46">
        <f t="shared" si="268"/>
        <v>-1.2869354133702472E-2</v>
      </c>
      <c r="AB1124" s="41">
        <f t="shared" si="255"/>
        <v>987130.64586629753</v>
      </c>
      <c r="AC1124" s="41">
        <f t="shared" si="256"/>
        <v>-12869.354133702465</v>
      </c>
      <c r="AD1124" s="98">
        <v>21659.509592456743</v>
      </c>
      <c r="AE1124">
        <f t="shared" si="269"/>
        <v>890123.9068592448</v>
      </c>
    </row>
    <row r="1125" spans="2:31">
      <c r="B1125" s="112">
        <v>45090</v>
      </c>
      <c r="C1125">
        <v>103.654572</v>
      </c>
      <c r="D1125">
        <v>271.03244000000001</v>
      </c>
      <c r="E1125">
        <v>51.217976</v>
      </c>
      <c r="F1125">
        <v>48.657153999999998</v>
      </c>
      <c r="G1125">
        <v>69.704184999999995</v>
      </c>
      <c r="H1125">
        <v>139.160034</v>
      </c>
      <c r="I1125">
        <v>186.097229</v>
      </c>
      <c r="J1125">
        <v>89.523276999999993</v>
      </c>
      <c r="K1125">
        <v>483.839539</v>
      </c>
      <c r="L1125">
        <v>182.588943</v>
      </c>
      <c r="M1125">
        <v>392.71511800000002</v>
      </c>
      <c r="O1125" s="33">
        <v>1120</v>
      </c>
      <c r="P1125" s="36">
        <f t="shared" si="257"/>
        <v>1.8800745049602622E-4</v>
      </c>
      <c r="Q1125" s="36">
        <f t="shared" si="258"/>
        <v>9.9574545750722408E-4</v>
      </c>
      <c r="R1125" s="36">
        <f t="shared" si="259"/>
        <v>7.756903649417648E-3</v>
      </c>
      <c r="S1125" s="36">
        <f t="shared" si="260"/>
        <v>2.6027965436937572E-3</v>
      </c>
      <c r="T1125" s="36">
        <f t="shared" si="261"/>
        <v>1.4947848998593184E-2</v>
      </c>
      <c r="U1125" s="36">
        <f t="shared" si="262"/>
        <v>7.2079410320497524E-3</v>
      </c>
      <c r="V1125" s="36">
        <f t="shared" si="263"/>
        <v>1.2961890078831037E-2</v>
      </c>
      <c r="W1125" s="36">
        <f t="shared" si="264"/>
        <v>-6.4983621255935301E-3</v>
      </c>
      <c r="X1125" s="36">
        <f t="shared" si="265"/>
        <v>-2.6018726106663841E-3</v>
      </c>
      <c r="Y1125" s="36">
        <f t="shared" si="266"/>
        <v>-2.6151315222320386E-3</v>
      </c>
      <c r="Z1125" s="36">
        <f t="shared" si="267"/>
        <v>2.8294213376060494E-2</v>
      </c>
      <c r="AA1125" s="46">
        <f t="shared" si="268"/>
        <v>2.3267383419775696E-3</v>
      </c>
      <c r="AB1125" s="41">
        <f t="shared" si="255"/>
        <v>1002326.7383419776</v>
      </c>
      <c r="AC1125" s="41">
        <f t="shared" si="256"/>
        <v>2326.738341977587</v>
      </c>
      <c r="AD1125" s="98">
        <v>21700.723844562075</v>
      </c>
      <c r="AE1125">
        <f t="shared" si="269"/>
        <v>892450.64520122239</v>
      </c>
    </row>
    <row r="1126" spans="2:31">
      <c r="B1126" s="112">
        <v>45091</v>
      </c>
      <c r="C1126">
        <v>102.408073</v>
      </c>
      <c r="D1126">
        <v>273.060272</v>
      </c>
      <c r="E1126">
        <v>51.735764000000003</v>
      </c>
      <c r="F1126">
        <v>48.861472999999997</v>
      </c>
      <c r="G1126">
        <v>68.886688000000007</v>
      </c>
      <c r="H1126">
        <v>138.640717</v>
      </c>
      <c r="I1126">
        <v>188.04568499999999</v>
      </c>
      <c r="J1126">
        <v>89.873474000000002</v>
      </c>
      <c r="K1126">
        <v>452.86773699999998</v>
      </c>
      <c r="L1126">
        <v>183.22642500000001</v>
      </c>
      <c r="M1126">
        <v>393.51388500000002</v>
      </c>
      <c r="O1126" s="33">
        <v>1121</v>
      </c>
      <c r="P1126" s="36">
        <f t="shared" si="257"/>
        <v>-1.2098400506010732E-2</v>
      </c>
      <c r="Q1126" s="36">
        <f t="shared" si="258"/>
        <v>7.4540288614773987E-3</v>
      </c>
      <c r="R1126" s="36">
        <f t="shared" si="259"/>
        <v>1.0058738336878785E-2</v>
      </c>
      <c r="S1126" s="36">
        <f t="shared" si="260"/>
        <v>4.1903645540934007E-3</v>
      </c>
      <c r="T1126" s="36">
        <f t="shared" si="261"/>
        <v>-1.1797407200113127E-2</v>
      </c>
      <c r="U1126" s="36">
        <f t="shared" si="262"/>
        <v>-3.7387775451867959E-3</v>
      </c>
      <c r="V1126" s="36">
        <f t="shared" si="263"/>
        <v>1.0415664934907589E-2</v>
      </c>
      <c r="W1126" s="36">
        <f t="shared" si="264"/>
        <v>3.9041670807477159E-3</v>
      </c>
      <c r="X1126" s="36">
        <f t="shared" si="265"/>
        <v>-6.6153209207660824E-2</v>
      </c>
      <c r="Y1126" s="36">
        <f t="shared" si="266"/>
        <v>3.4852698987576257E-3</v>
      </c>
      <c r="Z1126" s="36">
        <f t="shared" si="267"/>
        <v>2.0318947069306688E-3</v>
      </c>
      <c r="AA1126" s="46">
        <f t="shared" si="268"/>
        <v>-1.3228106433794885E-2</v>
      </c>
      <c r="AB1126" s="41">
        <f t="shared" si="255"/>
        <v>986771.89356620517</v>
      </c>
      <c r="AC1126" s="41">
        <f t="shared" si="256"/>
        <v>-13228.106433794834</v>
      </c>
      <c r="AD1126" s="98">
        <v>21720.847203057026</v>
      </c>
      <c r="AE1126">
        <f t="shared" si="269"/>
        <v>879222.53876742756</v>
      </c>
    </row>
    <row r="1127" spans="2:31">
      <c r="B1127" s="112">
        <v>45092</v>
      </c>
      <c r="C1127">
        <v>103.118965</v>
      </c>
      <c r="D1127">
        <v>281.53128099999998</v>
      </c>
      <c r="E1127">
        <v>52.019393999999998</v>
      </c>
      <c r="F1127">
        <v>49.990096999999999</v>
      </c>
      <c r="G1127">
        <v>68.660156000000001</v>
      </c>
      <c r="H1127">
        <v>140.20848100000001</v>
      </c>
      <c r="I1127">
        <v>190.81553600000001</v>
      </c>
      <c r="J1127">
        <v>90.486305000000002</v>
      </c>
      <c r="K1127">
        <v>460.68948399999999</v>
      </c>
      <c r="L1127">
        <v>185.278336</v>
      </c>
      <c r="M1127">
        <v>400.88021900000001</v>
      </c>
      <c r="O1127" s="33">
        <v>1122</v>
      </c>
      <c r="P1127" s="36">
        <f t="shared" si="257"/>
        <v>6.9177743418016927E-3</v>
      </c>
      <c r="Q1127" s="36">
        <f t="shared" si="258"/>
        <v>3.0551016589638599E-2</v>
      </c>
      <c r="R1127" s="36">
        <f t="shared" si="259"/>
        <v>5.4673080736700637E-3</v>
      </c>
      <c r="S1127" s="36">
        <f t="shared" si="260"/>
        <v>2.2835713076698717E-2</v>
      </c>
      <c r="T1127" s="36">
        <f t="shared" si="261"/>
        <v>-3.2938917132466785E-3</v>
      </c>
      <c r="U1127" s="36">
        <f t="shared" si="262"/>
        <v>1.1244647863372752E-2</v>
      </c>
      <c r="V1127" s="36">
        <f t="shared" si="263"/>
        <v>1.462224264773589E-2</v>
      </c>
      <c r="W1127" s="36">
        <f t="shared" si="264"/>
        <v>6.7956765287279248E-3</v>
      </c>
      <c r="X1127" s="36">
        <f t="shared" si="265"/>
        <v>1.7124133998520925E-2</v>
      </c>
      <c r="Y1127" s="36">
        <f t="shared" si="266"/>
        <v>1.1136530237939578E-2</v>
      </c>
      <c r="Z1127" s="36">
        <f t="shared" si="267"/>
        <v>1.8546323818731829E-2</v>
      </c>
      <c r="AA1127" s="46">
        <f t="shared" si="268"/>
        <v>-8.3848897542459742E-3</v>
      </c>
      <c r="AB1127" s="41">
        <f t="shared" si="255"/>
        <v>991615.11024575401</v>
      </c>
      <c r="AC1127" s="41">
        <f t="shared" si="256"/>
        <v>-8384.889754245989</v>
      </c>
      <c r="AD1127" s="98">
        <v>21725.403045782121</v>
      </c>
      <c r="AE1127">
        <f t="shared" si="269"/>
        <v>870837.64901318157</v>
      </c>
    </row>
    <row r="1128" spans="2:31">
      <c r="B1128" s="112">
        <v>45093</v>
      </c>
      <c r="C1128">
        <v>102.378845</v>
      </c>
      <c r="D1128">
        <v>280.702179</v>
      </c>
      <c r="E1128">
        <v>51.293835000000001</v>
      </c>
      <c r="F1128">
        <v>50.525219</v>
      </c>
      <c r="G1128">
        <v>68.364670000000004</v>
      </c>
      <c r="H1128">
        <v>140.37506099999999</v>
      </c>
      <c r="I1128">
        <v>189.460083</v>
      </c>
      <c r="J1128">
        <v>90.437683000000007</v>
      </c>
      <c r="K1128">
        <v>453.37204000000003</v>
      </c>
      <c r="L1128">
        <v>184.19262699999999</v>
      </c>
      <c r="M1128">
        <v>401.97488399999997</v>
      </c>
      <c r="O1128" s="33">
        <v>1123</v>
      </c>
      <c r="P1128" s="36">
        <f t="shared" si="257"/>
        <v>-7.2032222647834265E-3</v>
      </c>
      <c r="Q1128" s="36">
        <f t="shared" si="258"/>
        <v>-2.9493178900933531E-3</v>
      </c>
      <c r="R1128" s="36">
        <f t="shared" si="259"/>
        <v>-1.4046041070541639E-2</v>
      </c>
      <c r="S1128" s="36">
        <f t="shared" si="260"/>
        <v>1.0647671956494005E-2</v>
      </c>
      <c r="T1128" s="36">
        <f t="shared" si="261"/>
        <v>-4.3128893741947987E-3</v>
      </c>
      <c r="U1128" s="36">
        <f t="shared" si="262"/>
        <v>1.1873826838455549E-3</v>
      </c>
      <c r="V1128" s="36">
        <f t="shared" si="263"/>
        <v>-7.1288227413362007E-3</v>
      </c>
      <c r="W1128" s="36">
        <f t="shared" si="264"/>
        <v>-5.3748540155470017E-4</v>
      </c>
      <c r="X1128" s="36">
        <f t="shared" si="265"/>
        <v>-1.6011176777143862E-2</v>
      </c>
      <c r="Y1128" s="36">
        <f t="shared" si="266"/>
        <v>-5.877117466883258E-3</v>
      </c>
      <c r="Z1128" s="36">
        <f t="shared" si="267"/>
        <v>2.7269321058093232E-3</v>
      </c>
      <c r="AA1128" s="46">
        <f t="shared" si="268"/>
        <v>-1.9934350255673111E-2</v>
      </c>
      <c r="AB1128" s="41">
        <f t="shared" si="255"/>
        <v>980065.64974432695</v>
      </c>
      <c r="AC1128" s="41">
        <f t="shared" si="256"/>
        <v>-19934.350255673053</v>
      </c>
      <c r="AD1128" s="98">
        <v>21737.009112387314</v>
      </c>
      <c r="AE1128">
        <f t="shared" si="269"/>
        <v>850903.29875750851</v>
      </c>
    </row>
    <row r="1129" spans="2:31">
      <c r="B1129" s="112">
        <v>45097</v>
      </c>
      <c r="C1129">
        <v>100.031914</v>
      </c>
      <c r="D1129">
        <v>284.02862499999998</v>
      </c>
      <c r="E1129">
        <v>50.842002999999998</v>
      </c>
      <c r="F1129">
        <v>50.126311999999999</v>
      </c>
      <c r="G1129">
        <v>67.665367000000003</v>
      </c>
      <c r="H1129">
        <v>139.65976000000001</v>
      </c>
      <c r="I1129">
        <v>186.670593</v>
      </c>
      <c r="J1129">
        <v>89.513542000000001</v>
      </c>
      <c r="K1129">
        <v>464.15042099999999</v>
      </c>
      <c r="L1129">
        <v>184.28225699999999</v>
      </c>
      <c r="M1129">
        <v>402.32000699999998</v>
      </c>
      <c r="O1129" s="33">
        <v>1124</v>
      </c>
      <c r="P1129" s="36">
        <f t="shared" si="257"/>
        <v>-2.3190824391753774E-2</v>
      </c>
      <c r="Q1129" s="36">
        <f t="shared" si="258"/>
        <v>1.1780779261805253E-2</v>
      </c>
      <c r="R1129" s="36">
        <f t="shared" si="259"/>
        <v>-8.8477258595896641E-3</v>
      </c>
      <c r="S1129" s="36">
        <f t="shared" si="260"/>
        <v>-7.9265379203917897E-3</v>
      </c>
      <c r="T1129" s="36">
        <f t="shared" si="261"/>
        <v>-1.0281687425348032E-2</v>
      </c>
      <c r="U1129" s="36">
        <f t="shared" si="262"/>
        <v>-5.1086686515267382E-3</v>
      </c>
      <c r="V1129" s="36">
        <f t="shared" si="263"/>
        <v>-1.4832829766040962E-2</v>
      </c>
      <c r="W1129" s="36">
        <f t="shared" si="264"/>
        <v>-1.0271106788955374E-2</v>
      </c>
      <c r="X1129" s="36">
        <f t="shared" si="265"/>
        <v>2.3495614109830434E-2</v>
      </c>
      <c r="Y1129" s="36">
        <f t="shared" si="266"/>
        <v>4.8649178361778159E-4</v>
      </c>
      <c r="Z1129" s="36">
        <f t="shared" si="267"/>
        <v>8.5820020752100585E-4</v>
      </c>
      <c r="AA1129" s="46">
        <f t="shared" si="268"/>
        <v>-2.495884665663271E-2</v>
      </c>
      <c r="AB1129" s="41">
        <f t="shared" si="255"/>
        <v>975041.15334336727</v>
      </c>
      <c r="AC1129" s="41">
        <f t="shared" si="256"/>
        <v>-24958.846656632726</v>
      </c>
      <c r="AD1129" s="98">
        <v>21864.745836683433</v>
      </c>
      <c r="AE1129">
        <f t="shared" si="269"/>
        <v>825944.45210087579</v>
      </c>
    </row>
    <row r="1130" spans="2:31">
      <c r="B1130" s="112">
        <v>45098</v>
      </c>
      <c r="C1130">
        <v>101.151825</v>
      </c>
      <c r="D1130">
        <v>281.341522</v>
      </c>
      <c r="E1130">
        <v>50.940947999999999</v>
      </c>
      <c r="F1130">
        <v>50.427925000000002</v>
      </c>
      <c r="G1130">
        <v>67.389587000000006</v>
      </c>
      <c r="H1130">
        <v>139.45401000000001</v>
      </c>
      <c r="I1130">
        <v>185.973206</v>
      </c>
      <c r="J1130">
        <v>90.389037999999999</v>
      </c>
      <c r="K1130">
        <v>471.428223</v>
      </c>
      <c r="L1130">
        <v>183.23640399999999</v>
      </c>
      <c r="M1130">
        <v>410.81054699999999</v>
      </c>
      <c r="O1130" s="33">
        <v>1125</v>
      </c>
      <c r="P1130" s="36">
        <f t="shared" si="257"/>
        <v>1.1133330888358694E-2</v>
      </c>
      <c r="Q1130" s="36">
        <f t="shared" si="258"/>
        <v>-9.5057131962005392E-3</v>
      </c>
      <c r="R1130" s="36">
        <f t="shared" si="259"/>
        <v>1.9442358508177631E-3</v>
      </c>
      <c r="S1130" s="36">
        <f t="shared" si="260"/>
        <v>5.9990292511631913E-3</v>
      </c>
      <c r="T1130" s="36">
        <f t="shared" si="261"/>
        <v>-4.0839728590378373E-3</v>
      </c>
      <c r="U1130" s="36">
        <f t="shared" si="262"/>
        <v>-1.4743094707794482E-3</v>
      </c>
      <c r="V1130" s="36">
        <f t="shared" si="263"/>
        <v>-3.7429191954261622E-3</v>
      </c>
      <c r="W1130" s="36">
        <f t="shared" si="264"/>
        <v>9.7330778858766911E-3</v>
      </c>
      <c r="X1130" s="36">
        <f t="shared" si="265"/>
        <v>1.5558176428181952E-2</v>
      </c>
      <c r="Y1130" s="36">
        <f t="shared" si="266"/>
        <v>-5.6914433694582626E-3</v>
      </c>
      <c r="Z1130" s="36">
        <f t="shared" si="267"/>
        <v>2.0884342756089976E-2</v>
      </c>
      <c r="AA1130" s="46">
        <f t="shared" si="268"/>
        <v>-2.1294394176589286E-2</v>
      </c>
      <c r="AB1130" s="41">
        <f t="shared" si="255"/>
        <v>978705.60582341067</v>
      </c>
      <c r="AC1130" s="41">
        <f t="shared" si="256"/>
        <v>-21294.394176589325</v>
      </c>
      <c r="AD1130" s="98">
        <v>21911.290230905637</v>
      </c>
      <c r="AE1130">
        <f t="shared" si="269"/>
        <v>804650.05792428646</v>
      </c>
    </row>
    <row r="1131" spans="2:31">
      <c r="B1131" s="112">
        <v>45099</v>
      </c>
      <c r="C1131">
        <v>100.59674099999999</v>
      </c>
      <c r="D1131">
        <v>284.57806399999998</v>
      </c>
      <c r="E1131">
        <v>51.366390000000003</v>
      </c>
      <c r="F1131">
        <v>50.281981999999999</v>
      </c>
      <c r="G1131">
        <v>66.818320999999997</v>
      </c>
      <c r="H1131">
        <v>136.76916499999999</v>
      </c>
      <c r="I1131">
        <v>183.11494400000001</v>
      </c>
      <c r="J1131">
        <v>89.610832000000002</v>
      </c>
      <c r="K1131">
        <v>473.70254499999999</v>
      </c>
      <c r="L1131">
        <v>186.26443499999999</v>
      </c>
      <c r="M1131">
        <v>409.92306500000001</v>
      </c>
      <c r="O1131" s="33">
        <v>1126</v>
      </c>
      <c r="P1131" s="36">
        <f t="shared" si="257"/>
        <v>-5.5027444474658261E-3</v>
      </c>
      <c r="Q1131" s="36">
        <f t="shared" si="258"/>
        <v>1.1438293947134635E-2</v>
      </c>
      <c r="R1131" s="36">
        <f t="shared" si="259"/>
        <v>8.3169880228327765E-3</v>
      </c>
      <c r="S1131" s="36">
        <f t="shared" si="260"/>
        <v>-2.8982869016233844E-3</v>
      </c>
      <c r="T1131" s="36">
        <f t="shared" si="261"/>
        <v>-8.5132010281394142E-3</v>
      </c>
      <c r="U1131" s="36">
        <f t="shared" si="262"/>
        <v>-1.9440291751711136E-2</v>
      </c>
      <c r="V1131" s="36">
        <f t="shared" si="263"/>
        <v>-1.5488544620059969E-2</v>
      </c>
      <c r="W1131" s="36">
        <f t="shared" si="264"/>
        <v>-8.6467934523917749E-3</v>
      </c>
      <c r="X1131" s="36">
        <f t="shared" si="265"/>
        <v>4.812723205888777E-3</v>
      </c>
      <c r="Y1131" s="36">
        <f t="shared" si="266"/>
        <v>1.6390213322293585E-2</v>
      </c>
      <c r="Z1131" s="36">
        <f t="shared" si="267"/>
        <v>-2.1626562697717694E-3</v>
      </c>
      <c r="AA1131" s="46">
        <f t="shared" si="268"/>
        <v>-2.4156491868083114E-2</v>
      </c>
      <c r="AB1131" s="41">
        <f t="shared" si="255"/>
        <v>975843.50813191687</v>
      </c>
      <c r="AC1131" s="41">
        <f t="shared" si="256"/>
        <v>-24156.491868083132</v>
      </c>
      <c r="AD1131" s="98">
        <v>22132.536245357594</v>
      </c>
      <c r="AE1131">
        <f t="shared" si="269"/>
        <v>780493.56605620333</v>
      </c>
    </row>
    <row r="1132" spans="2:31">
      <c r="B1132" s="112">
        <v>45100</v>
      </c>
      <c r="C1132">
        <v>99.720291000000003</v>
      </c>
      <c r="D1132">
        <v>288.42398100000003</v>
      </c>
      <c r="E1132">
        <v>51.270744000000001</v>
      </c>
      <c r="F1132">
        <v>50.359814</v>
      </c>
      <c r="G1132">
        <v>66.759224000000003</v>
      </c>
      <c r="H1132">
        <v>136.05387899999999</v>
      </c>
      <c r="I1132">
        <v>182.722061</v>
      </c>
      <c r="J1132">
        <v>88.268416999999999</v>
      </c>
      <c r="K1132">
        <v>471.67544600000002</v>
      </c>
      <c r="L1132">
        <v>185.94567900000001</v>
      </c>
      <c r="M1132">
        <v>398.83898900000003</v>
      </c>
      <c r="O1132" s="33">
        <v>1127</v>
      </c>
      <c r="P1132" s="36">
        <f t="shared" si="257"/>
        <v>-8.7506846926688597E-3</v>
      </c>
      <c r="Q1132" s="36">
        <f t="shared" si="258"/>
        <v>1.3423947739805124E-2</v>
      </c>
      <c r="R1132" s="36">
        <f t="shared" si="259"/>
        <v>-1.8637704300404577E-3</v>
      </c>
      <c r="S1132" s="36">
        <f t="shared" si="260"/>
        <v>1.5467135645434037E-3</v>
      </c>
      <c r="T1132" s="36">
        <f t="shared" si="261"/>
        <v>-8.8483440619814015E-4</v>
      </c>
      <c r="U1132" s="36">
        <f t="shared" si="262"/>
        <v>-5.2436013353728793E-3</v>
      </c>
      <c r="V1132" s="36">
        <f t="shared" si="263"/>
        <v>-2.147858995513824E-3</v>
      </c>
      <c r="W1132" s="36">
        <f t="shared" si="264"/>
        <v>-1.5093840272521778E-2</v>
      </c>
      <c r="X1132" s="36">
        <f t="shared" si="265"/>
        <v>-4.28844785040235E-3</v>
      </c>
      <c r="Y1132" s="36">
        <f t="shared" si="266"/>
        <v>-1.7127749404742825E-3</v>
      </c>
      <c r="Z1132" s="36">
        <f t="shared" si="267"/>
        <v>-2.7411696642801211E-2</v>
      </c>
      <c r="AA1132" s="46">
        <f t="shared" si="268"/>
        <v>1.3272222850334841E-2</v>
      </c>
      <c r="AB1132" s="41">
        <f t="shared" si="255"/>
        <v>1013272.2228503348</v>
      </c>
      <c r="AC1132" s="41">
        <f t="shared" si="256"/>
        <v>13272.222850334831</v>
      </c>
      <c r="AD1132" s="98">
        <v>22263.283648222452</v>
      </c>
      <c r="AE1132">
        <f t="shared" si="269"/>
        <v>793765.78890653816</v>
      </c>
    </row>
    <row r="1133" spans="2:31">
      <c r="B1133" s="112">
        <v>45103</v>
      </c>
      <c r="C1133">
        <v>101.56083700000001</v>
      </c>
      <c r="D1133">
        <v>278.17486600000001</v>
      </c>
      <c r="E1133">
        <v>51.135528999999998</v>
      </c>
      <c r="F1133">
        <v>50.252795999999996</v>
      </c>
      <c r="G1133">
        <v>66.778931</v>
      </c>
      <c r="H1133">
        <v>136.387024</v>
      </c>
      <c r="I1133">
        <v>184.784729</v>
      </c>
      <c r="J1133">
        <v>89.182816000000003</v>
      </c>
      <c r="K1133">
        <v>473.71246300000001</v>
      </c>
      <c r="L1133">
        <v>184.541245</v>
      </c>
      <c r="M1133">
        <v>404.49935900000003</v>
      </c>
      <c r="O1133" s="33">
        <v>1128</v>
      </c>
      <c r="P1133" s="36">
        <f t="shared" si="257"/>
        <v>1.8288821414174761E-2</v>
      </c>
      <c r="Q1133" s="36">
        <f t="shared" si="258"/>
        <v>-3.6181623493773102E-2</v>
      </c>
      <c r="R1133" s="36">
        <f t="shared" si="259"/>
        <v>-2.6407577312758971E-3</v>
      </c>
      <c r="S1133" s="36">
        <f t="shared" si="260"/>
        <v>-2.1273285795767125E-3</v>
      </c>
      <c r="T1133" s="36">
        <f t="shared" si="261"/>
        <v>2.9515160132407041E-4</v>
      </c>
      <c r="U1133" s="36">
        <f t="shared" si="262"/>
        <v>2.4456325197856682E-3</v>
      </c>
      <c r="V1133" s="36">
        <f t="shared" si="263"/>
        <v>1.122531455426885E-2</v>
      </c>
      <c r="W1133" s="36">
        <f t="shared" si="264"/>
        <v>1.0306010028926062E-2</v>
      </c>
      <c r="X1133" s="36">
        <f t="shared" si="265"/>
        <v>4.3093848208254383E-3</v>
      </c>
      <c r="Y1133" s="36">
        <f t="shared" si="266"/>
        <v>-7.5815940391943549E-3</v>
      </c>
      <c r="Z1133" s="36">
        <f t="shared" si="267"/>
        <v>1.4092352718544403E-2</v>
      </c>
      <c r="AA1133" s="46">
        <f t="shared" si="268"/>
        <v>7.7860558876335553E-3</v>
      </c>
      <c r="AB1133" s="41">
        <f t="shared" si="255"/>
        <v>1007786.0558876336</v>
      </c>
      <c r="AC1133" s="41">
        <f t="shared" si="256"/>
        <v>7786.0558876335854</v>
      </c>
      <c r="AD1133" s="98">
        <v>22395.836004928453</v>
      </c>
      <c r="AE1133">
        <f t="shared" si="269"/>
        <v>801551.84479417175</v>
      </c>
    </row>
    <row r="1134" spans="2:31">
      <c r="B1134" s="112">
        <v>45104</v>
      </c>
      <c r="C1134">
        <v>101.814026</v>
      </c>
      <c r="D1134">
        <v>286.74575800000002</v>
      </c>
      <c r="E1134">
        <v>50.950836000000002</v>
      </c>
      <c r="F1134">
        <v>50.496029</v>
      </c>
      <c r="G1134">
        <v>68.157829000000007</v>
      </c>
      <c r="H1134">
        <v>136.39683500000001</v>
      </c>
      <c r="I1134">
        <v>184.38200399999999</v>
      </c>
      <c r="J1134">
        <v>89.474648000000002</v>
      </c>
      <c r="K1134">
        <v>477.17336999999998</v>
      </c>
      <c r="L1134">
        <v>187.320267</v>
      </c>
      <c r="M1134">
        <v>403.82879600000001</v>
      </c>
      <c r="O1134" s="33">
        <v>1129</v>
      </c>
      <c r="P1134" s="36">
        <f t="shared" si="257"/>
        <v>2.4898763501899311E-3</v>
      </c>
      <c r="Q1134" s="36">
        <f t="shared" si="258"/>
        <v>3.034603219354268E-2</v>
      </c>
      <c r="R1134" s="36">
        <f t="shared" si="259"/>
        <v>-3.6183715917292004E-3</v>
      </c>
      <c r="S1134" s="36">
        <f t="shared" si="260"/>
        <v>4.8285123438764127E-3</v>
      </c>
      <c r="T1134" s="36">
        <f t="shared" si="261"/>
        <v>2.0438403887348161E-2</v>
      </c>
      <c r="U1134" s="36">
        <f t="shared" si="262"/>
        <v>7.1932408612524826E-5</v>
      </c>
      <c r="V1134" s="36">
        <f t="shared" si="263"/>
        <v>-2.1818063425392271E-3</v>
      </c>
      <c r="W1134" s="36">
        <f t="shared" si="264"/>
        <v>3.2669472970785641E-3</v>
      </c>
      <c r="X1134" s="36">
        <f t="shared" si="265"/>
        <v>7.2793644881846134E-3</v>
      </c>
      <c r="Y1134" s="36">
        <f t="shared" si="266"/>
        <v>1.4946821050203828E-2</v>
      </c>
      <c r="Z1134" s="36">
        <f t="shared" si="267"/>
        <v>-1.6591359577803676E-3</v>
      </c>
      <c r="AA1134" s="46">
        <f t="shared" si="268"/>
        <v>1.1787862820007017E-2</v>
      </c>
      <c r="AB1134" s="41">
        <f t="shared" si="255"/>
        <v>1011787.862820007</v>
      </c>
      <c r="AC1134" s="41">
        <f t="shared" si="256"/>
        <v>11787.862820007023</v>
      </c>
      <c r="AD1134" s="98">
        <v>22454.478655438055</v>
      </c>
      <c r="AE1134">
        <f t="shared" si="269"/>
        <v>813339.70761417877</v>
      </c>
    </row>
    <row r="1135" spans="2:31">
      <c r="B1135" s="112">
        <v>45105</v>
      </c>
      <c r="C1135">
        <v>102.641785</v>
      </c>
      <c r="D1135">
        <v>284.98764</v>
      </c>
      <c r="E1135">
        <v>51.227871</v>
      </c>
      <c r="F1135">
        <v>50.213875000000002</v>
      </c>
      <c r="G1135">
        <v>68.620750000000001</v>
      </c>
      <c r="H1135">
        <v>135.79911799999999</v>
      </c>
      <c r="I1135">
        <v>188.20283499999999</v>
      </c>
      <c r="J1135">
        <v>87.655579000000003</v>
      </c>
      <c r="K1135">
        <v>469.15390000000002</v>
      </c>
      <c r="L1135">
        <v>188.505585</v>
      </c>
      <c r="M1135">
        <v>399.57858299999998</v>
      </c>
      <c r="O1135" s="33">
        <v>1130</v>
      </c>
      <c r="P1135" s="36">
        <f t="shared" si="257"/>
        <v>8.0972364505671052E-3</v>
      </c>
      <c r="Q1135" s="36">
        <f t="shared" si="258"/>
        <v>-6.1501516188772528E-3</v>
      </c>
      <c r="R1135" s="36">
        <f t="shared" si="259"/>
        <v>5.4225716290243892E-3</v>
      </c>
      <c r="S1135" s="36">
        <f t="shared" si="260"/>
        <v>-5.6033165960664303E-3</v>
      </c>
      <c r="T1135" s="36">
        <f t="shared" si="261"/>
        <v>6.768936640694099E-3</v>
      </c>
      <c r="U1135" s="36">
        <f t="shared" si="262"/>
        <v>-4.3918210696892324E-3</v>
      </c>
      <c r="V1135" s="36">
        <f t="shared" si="263"/>
        <v>2.0510576630601005E-2</v>
      </c>
      <c r="W1135" s="36">
        <f t="shared" si="264"/>
        <v>-2.0540062358747359E-2</v>
      </c>
      <c r="X1135" s="36">
        <f t="shared" si="265"/>
        <v>-1.6949024364745845E-2</v>
      </c>
      <c r="Y1135" s="36">
        <f t="shared" si="266"/>
        <v>6.307825413681814E-3</v>
      </c>
      <c r="Z1135" s="36">
        <f t="shared" si="267"/>
        <v>-1.0580566625095234E-2</v>
      </c>
      <c r="AA1135" s="46">
        <f t="shared" si="268"/>
        <v>3.6367548595018298E-2</v>
      </c>
      <c r="AB1135" s="41">
        <f t="shared" si="255"/>
        <v>1036367.5485950183</v>
      </c>
      <c r="AC1135" s="41">
        <f t="shared" si="256"/>
        <v>36367.548595018336</v>
      </c>
      <c r="AD1135" s="98">
        <v>22535.269425750477</v>
      </c>
      <c r="AE1135">
        <f t="shared" si="269"/>
        <v>849707.2562091971</v>
      </c>
    </row>
    <row r="1136" spans="2:31">
      <c r="B1136" s="112">
        <v>45106</v>
      </c>
      <c r="C1136">
        <v>103.90776099999999</v>
      </c>
      <c r="D1136">
        <v>281.23159800000002</v>
      </c>
      <c r="E1136">
        <v>50.881583999999997</v>
      </c>
      <c r="F1136">
        <v>50.126311999999999</v>
      </c>
      <c r="G1136">
        <v>69.792839000000001</v>
      </c>
      <c r="H1136">
        <v>140.541641</v>
      </c>
      <c r="I1136">
        <v>189.30291700000001</v>
      </c>
      <c r="J1136">
        <v>87.130286999999996</v>
      </c>
      <c r="K1136">
        <v>471.12170400000002</v>
      </c>
      <c r="L1136">
        <v>188.84425400000001</v>
      </c>
      <c r="M1136">
        <v>397.28369099999998</v>
      </c>
      <c r="O1136" s="33">
        <v>1131</v>
      </c>
      <c r="P1136" s="36">
        <f t="shared" si="257"/>
        <v>1.2258481102472215E-2</v>
      </c>
      <c r="Q1136" s="36">
        <f t="shared" si="258"/>
        <v>-1.326728886245631E-2</v>
      </c>
      <c r="R1136" s="36">
        <f t="shared" si="259"/>
        <v>-6.782688783774928E-3</v>
      </c>
      <c r="S1136" s="36">
        <f t="shared" si="260"/>
        <v>-1.7453230823164759E-3</v>
      </c>
      <c r="T1136" s="36">
        <f t="shared" si="261"/>
        <v>1.693644425342097E-2</v>
      </c>
      <c r="U1136" s="36">
        <f t="shared" si="262"/>
        <v>3.4327101828802824E-2</v>
      </c>
      <c r="V1136" s="36">
        <f t="shared" si="263"/>
        <v>5.8281766998403116E-3</v>
      </c>
      <c r="W1136" s="36">
        <f t="shared" si="264"/>
        <v>-6.0107100594276302E-3</v>
      </c>
      <c r="X1136" s="36">
        <f t="shared" si="265"/>
        <v>4.1855959348361159E-3</v>
      </c>
      <c r="Y1136" s="36">
        <f t="shared" si="266"/>
        <v>1.7949873349862155E-3</v>
      </c>
      <c r="Z1136" s="36">
        <f t="shared" si="267"/>
        <v>-5.7598368486809536E-3</v>
      </c>
      <c r="AA1136" s="46">
        <f t="shared" si="268"/>
        <v>4.0972262643356926E-2</v>
      </c>
      <c r="AB1136" s="41">
        <f t="shared" si="255"/>
        <v>1040972.2626433569</v>
      </c>
      <c r="AC1136" s="41">
        <f t="shared" si="256"/>
        <v>40972.262643356924</v>
      </c>
      <c r="AD1136" s="98">
        <v>22580.920375591028</v>
      </c>
      <c r="AE1136">
        <f t="shared" si="269"/>
        <v>890679.51885255403</v>
      </c>
    </row>
    <row r="1137" spans="2:31">
      <c r="B1137" s="112">
        <v>45107</v>
      </c>
      <c r="C1137">
        <v>104.443375</v>
      </c>
      <c r="D1137">
        <v>286.67584199999999</v>
      </c>
      <c r="E1137">
        <v>51.838000999999998</v>
      </c>
      <c r="F1137">
        <v>50.719807000000003</v>
      </c>
      <c r="G1137">
        <v>70.364104999999995</v>
      </c>
      <c r="H1137">
        <v>142.511169</v>
      </c>
      <c r="I1137">
        <v>190.49142499999999</v>
      </c>
      <c r="J1137">
        <v>87.937683000000007</v>
      </c>
      <c r="K1137">
        <v>475.27484099999998</v>
      </c>
      <c r="L1137">
        <v>193.20701600000001</v>
      </c>
      <c r="M1137">
        <v>400.80514499999998</v>
      </c>
      <c r="O1137" s="33">
        <v>1132</v>
      </c>
      <c r="P1137" s="36">
        <f t="shared" si="257"/>
        <v>5.1414663743235599E-3</v>
      </c>
      <c r="Q1137" s="36">
        <f t="shared" si="258"/>
        <v>1.9173584999271125E-2</v>
      </c>
      <c r="R1137" s="36">
        <f t="shared" si="259"/>
        <v>1.8622439720990966E-2</v>
      </c>
      <c r="S1137" s="36">
        <f t="shared" si="260"/>
        <v>1.177044506890697E-2</v>
      </c>
      <c r="T1137" s="36">
        <f t="shared" si="261"/>
        <v>8.1518495938125036E-3</v>
      </c>
      <c r="U1137" s="36">
        <f t="shared" si="262"/>
        <v>1.3916553497658192E-2</v>
      </c>
      <c r="V1137" s="36">
        <f t="shared" si="263"/>
        <v>6.2587129306576009E-3</v>
      </c>
      <c r="W1137" s="36">
        <f t="shared" si="264"/>
        <v>9.2238657295139245E-3</v>
      </c>
      <c r="X1137" s="36">
        <f t="shared" si="265"/>
        <v>8.7767937918122874E-3</v>
      </c>
      <c r="Y1137" s="36">
        <f t="shared" si="266"/>
        <v>2.2839613387501102E-2</v>
      </c>
      <c r="Z1137" s="36">
        <f t="shared" si="267"/>
        <v>8.8247741213117251E-3</v>
      </c>
      <c r="AA1137" s="46">
        <f t="shared" si="268"/>
        <v>5.2662261062231489E-3</v>
      </c>
      <c r="AB1137" s="41">
        <f t="shared" si="255"/>
        <v>1005266.2261062232</v>
      </c>
      <c r="AC1137" s="41">
        <f t="shared" si="256"/>
        <v>5266.2261062231846</v>
      </c>
      <c r="AD1137" s="98">
        <v>22583.679152721888</v>
      </c>
      <c r="AE1137">
        <f t="shared" si="269"/>
        <v>895945.74495877721</v>
      </c>
    </row>
    <row r="1138" spans="2:31">
      <c r="B1138" s="112">
        <v>45110</v>
      </c>
      <c r="C1138">
        <v>104.647873</v>
      </c>
      <c r="D1138">
        <v>285.71682700000002</v>
      </c>
      <c r="E1138">
        <v>52.174396999999999</v>
      </c>
      <c r="F1138">
        <v>50.865749000000001</v>
      </c>
      <c r="G1138">
        <v>70.492142000000001</v>
      </c>
      <c r="H1138">
        <v>143.65759299999999</v>
      </c>
      <c r="I1138">
        <v>191.57183800000001</v>
      </c>
      <c r="J1138">
        <v>88.569976999999994</v>
      </c>
      <c r="K1138">
        <v>472.54562399999998</v>
      </c>
      <c r="L1138">
        <v>191.702957</v>
      </c>
      <c r="M1138">
        <v>402.08120700000001</v>
      </c>
      <c r="O1138" s="33">
        <v>1133</v>
      </c>
      <c r="P1138" s="36">
        <f t="shared" si="257"/>
        <v>1.9560652792510601E-3</v>
      </c>
      <c r="Q1138" s="36">
        <f t="shared" si="258"/>
        <v>-3.3509020967622534E-3</v>
      </c>
      <c r="R1138" s="36">
        <f t="shared" si="259"/>
        <v>6.4684052935187449E-3</v>
      </c>
      <c r="S1138" s="36">
        <f t="shared" si="260"/>
        <v>2.873284473733871E-3</v>
      </c>
      <c r="T1138" s="36">
        <f t="shared" si="261"/>
        <v>1.8179816371812617E-3</v>
      </c>
      <c r="U1138" s="36">
        <f t="shared" si="262"/>
        <v>8.0122660838758079E-3</v>
      </c>
      <c r="V1138" s="36">
        <f t="shared" si="263"/>
        <v>5.6556910048429256E-3</v>
      </c>
      <c r="W1138" s="36">
        <f t="shared" si="264"/>
        <v>7.1645242439533031E-3</v>
      </c>
      <c r="X1138" s="36">
        <f t="shared" si="265"/>
        <v>-5.7589483320131364E-3</v>
      </c>
      <c r="Y1138" s="36">
        <f t="shared" si="266"/>
        <v>-7.8151607427620687E-3</v>
      </c>
      <c r="Z1138" s="36">
        <f t="shared" si="267"/>
        <v>3.1786891663365766E-3</v>
      </c>
      <c r="AA1138" s="46">
        <f t="shared" si="268"/>
        <v>4.8035776465670671E-3</v>
      </c>
      <c r="AB1138" s="41">
        <f t="shared" si="255"/>
        <v>1004803.577646567</v>
      </c>
      <c r="AC1138" s="41">
        <f t="shared" si="256"/>
        <v>4803.5776465670206</v>
      </c>
      <c r="AD1138" s="98">
        <v>22748.725132066291</v>
      </c>
      <c r="AE1138">
        <f t="shared" si="269"/>
        <v>900749.32260534423</v>
      </c>
    </row>
    <row r="1139" spans="2:31">
      <c r="B1139" s="112">
        <v>45112</v>
      </c>
      <c r="C1139">
        <v>104.112274</v>
      </c>
      <c r="D1139">
        <v>294.05798299999998</v>
      </c>
      <c r="E1139">
        <v>52.144717999999997</v>
      </c>
      <c r="F1139">
        <v>50.301440999999997</v>
      </c>
      <c r="G1139">
        <v>68.738952999999995</v>
      </c>
      <c r="H1139">
        <v>142.70060699999999</v>
      </c>
      <c r="I1139">
        <v>194.832809</v>
      </c>
      <c r="J1139">
        <v>90.320946000000006</v>
      </c>
      <c r="K1139">
        <v>465.95996100000002</v>
      </c>
      <c r="L1139">
        <v>190.57740799999999</v>
      </c>
      <c r="M1139">
        <v>400.28088400000001</v>
      </c>
      <c r="O1139" s="33">
        <v>1134</v>
      </c>
      <c r="P1139" s="36">
        <f t="shared" si="257"/>
        <v>-5.1312492626326544E-3</v>
      </c>
      <c r="Q1139" s="36">
        <f t="shared" si="258"/>
        <v>2.8775764034381469E-2</v>
      </c>
      <c r="R1139" s="36">
        <f t="shared" si="259"/>
        <v>-5.6900407563380403E-4</v>
      </c>
      <c r="S1139" s="36">
        <f t="shared" si="260"/>
        <v>-1.1156064583741009E-2</v>
      </c>
      <c r="T1139" s="36">
        <f t="shared" si="261"/>
        <v>-2.5185202613758745E-2</v>
      </c>
      <c r="U1139" s="36">
        <f t="shared" si="262"/>
        <v>-6.6838635156894147E-3</v>
      </c>
      <c r="V1139" s="36">
        <f t="shared" si="263"/>
        <v>1.6878929616223674E-2</v>
      </c>
      <c r="W1139" s="36">
        <f t="shared" si="264"/>
        <v>1.9576453517387907E-2</v>
      </c>
      <c r="X1139" s="36">
        <f t="shared" si="265"/>
        <v>-1.4034591169060728E-2</v>
      </c>
      <c r="Y1139" s="36">
        <f t="shared" si="266"/>
        <v>-5.8886218362122836E-3</v>
      </c>
      <c r="Z1139" s="36">
        <f t="shared" si="267"/>
        <v>-4.487565007048667E-3</v>
      </c>
      <c r="AA1139" s="46">
        <f t="shared" si="268"/>
        <v>-1.9878250972999935E-3</v>
      </c>
      <c r="AB1139" s="41">
        <f t="shared" si="255"/>
        <v>998012.1749027</v>
      </c>
      <c r="AC1139" s="41">
        <f t="shared" si="256"/>
        <v>-1987.8250972999958</v>
      </c>
      <c r="AD1139" s="98">
        <v>22833.742022886639</v>
      </c>
      <c r="AE1139">
        <f t="shared" si="269"/>
        <v>898761.49750804424</v>
      </c>
    </row>
    <row r="1140" spans="2:31">
      <c r="B1140" s="112">
        <v>45113</v>
      </c>
      <c r="C1140">
        <v>100.226677</v>
      </c>
      <c r="D1140">
        <v>291.68051100000002</v>
      </c>
      <c r="E1140">
        <v>51.814914999999999</v>
      </c>
      <c r="F1140">
        <v>49.921989000000004</v>
      </c>
      <c r="G1140">
        <v>68.522262999999995</v>
      </c>
      <c r="H1140">
        <v>141.28978000000001</v>
      </c>
      <c r="I1140">
        <v>192.524597</v>
      </c>
      <c r="J1140">
        <v>89.659469999999999</v>
      </c>
      <c r="K1140">
        <v>464.12069700000001</v>
      </c>
      <c r="L1140">
        <v>191.055511</v>
      </c>
      <c r="M1140">
        <v>396.828644</v>
      </c>
      <c r="O1140" s="33">
        <v>1135</v>
      </c>
      <c r="P1140" s="36">
        <f t="shared" si="257"/>
        <v>-3.8035483789529999E-2</v>
      </c>
      <c r="Q1140" s="36">
        <f t="shared" si="258"/>
        <v>-8.1179061328640976E-3</v>
      </c>
      <c r="R1140" s="36">
        <f t="shared" si="259"/>
        <v>-6.3448493783927864E-3</v>
      </c>
      <c r="S1140" s="36">
        <f t="shared" si="260"/>
        <v>-7.5721577892450273E-3</v>
      </c>
      <c r="T1140" s="36">
        <f t="shared" si="261"/>
        <v>-3.1573402353003983E-3</v>
      </c>
      <c r="U1140" s="36">
        <f t="shared" si="262"/>
        <v>-9.9358194574670558E-3</v>
      </c>
      <c r="V1140" s="36">
        <f t="shared" si="263"/>
        <v>-1.1917878862863577E-2</v>
      </c>
      <c r="W1140" s="36">
        <f t="shared" si="264"/>
        <v>-7.3505661675810621E-3</v>
      </c>
      <c r="X1140" s="36">
        <f t="shared" si="265"/>
        <v>-3.9550685883997282E-3</v>
      </c>
      <c r="Y1140" s="36">
        <f t="shared" si="266"/>
        <v>2.5055660888730134E-3</v>
      </c>
      <c r="Z1140" s="36">
        <f t="shared" si="267"/>
        <v>-8.6619503685733158E-3</v>
      </c>
      <c r="AA1140" s="46">
        <f t="shared" si="268"/>
        <v>-1.9768210755115694E-2</v>
      </c>
      <c r="AB1140" s="41">
        <f t="shared" si="255"/>
        <v>980231.78924488428</v>
      </c>
      <c r="AC1140" s="41">
        <f t="shared" si="256"/>
        <v>-19768.210755115724</v>
      </c>
      <c r="AD1140" s="98">
        <v>22917.051548926625</v>
      </c>
      <c r="AE1140">
        <f t="shared" si="269"/>
        <v>878993.28675292851</v>
      </c>
    </row>
    <row r="1141" spans="2:31">
      <c r="B1141" s="112">
        <v>45114</v>
      </c>
      <c r="C1141">
        <v>100.460403</v>
      </c>
      <c r="D1141">
        <v>290.22207600000002</v>
      </c>
      <c r="E1141">
        <v>50.621040000000001</v>
      </c>
      <c r="F1141">
        <v>49.678756999999997</v>
      </c>
      <c r="G1141">
        <v>69.349616999999995</v>
      </c>
      <c r="H1141">
        <v>142.404617</v>
      </c>
      <c r="I1141">
        <v>192.07278400000001</v>
      </c>
      <c r="J1141">
        <v>89.523276999999993</v>
      </c>
      <c r="K1141">
        <v>456.42755099999999</v>
      </c>
      <c r="L1141">
        <v>189.92993200000001</v>
      </c>
      <c r="M1141">
        <v>400.89416499999999</v>
      </c>
      <c r="O1141" s="33">
        <v>1136</v>
      </c>
      <c r="P1141" s="36">
        <f t="shared" si="257"/>
        <v>2.3292591199429147E-3</v>
      </c>
      <c r="Q1141" s="36">
        <f t="shared" si="258"/>
        <v>-5.0126536172390799E-3</v>
      </c>
      <c r="R1141" s="36">
        <f t="shared" si="259"/>
        <v>-2.3310742038265074E-2</v>
      </c>
      <c r="S1141" s="36">
        <f t="shared" si="260"/>
        <v>-4.8841498340409734E-3</v>
      </c>
      <c r="T1141" s="36">
        <f t="shared" si="261"/>
        <v>1.2001924270685436E-2</v>
      </c>
      <c r="U1141" s="36">
        <f t="shared" si="262"/>
        <v>7.8594625097546372E-3</v>
      </c>
      <c r="V1141" s="36">
        <f t="shared" si="263"/>
        <v>-2.3495386612965036E-3</v>
      </c>
      <c r="W1141" s="36">
        <f t="shared" si="264"/>
        <v>-1.5201578110323934E-3</v>
      </c>
      <c r="X1141" s="36">
        <f t="shared" si="265"/>
        <v>-1.6714659171929925E-2</v>
      </c>
      <c r="Y1141" s="36">
        <f t="shared" si="266"/>
        <v>-5.9087941313071737E-3</v>
      </c>
      <c r="Z1141" s="36">
        <f t="shared" si="267"/>
        <v>1.0192904485405919E-2</v>
      </c>
      <c r="AA1141" s="46">
        <f t="shared" si="268"/>
        <v>4.1042557167587064E-3</v>
      </c>
      <c r="AB1141" s="41">
        <f t="shared" si="255"/>
        <v>1004104.2557167587</v>
      </c>
      <c r="AC1141" s="41">
        <f t="shared" si="256"/>
        <v>4104.2557167586638</v>
      </c>
      <c r="AD1141" s="98">
        <v>22969.194897044683</v>
      </c>
      <c r="AE1141">
        <f t="shared" si="269"/>
        <v>883097.54246968718</v>
      </c>
    </row>
    <row r="1142" spans="2:31">
      <c r="B1142" s="112">
        <v>45117</v>
      </c>
      <c r="C1142">
        <v>101.950363</v>
      </c>
      <c r="D1142">
        <v>293.78829999999999</v>
      </c>
      <c r="E1142">
        <v>51.079464000000002</v>
      </c>
      <c r="F1142">
        <v>49.766319000000003</v>
      </c>
      <c r="G1142">
        <v>69.260963000000004</v>
      </c>
      <c r="H1142">
        <v>143.203766</v>
      </c>
      <c r="I1142">
        <v>190.10833700000001</v>
      </c>
      <c r="J1142">
        <v>88.900702999999993</v>
      </c>
      <c r="K1142">
        <v>457.88113399999997</v>
      </c>
      <c r="L1142">
        <v>187.868088</v>
      </c>
      <c r="M1142">
        <v>402.68457000000001</v>
      </c>
      <c r="O1142" s="33">
        <v>1137</v>
      </c>
      <c r="P1142" s="36">
        <f t="shared" si="257"/>
        <v>1.4722407722294941E-2</v>
      </c>
      <c r="Q1142" s="36">
        <f t="shared" si="258"/>
        <v>1.2213030706478773E-2</v>
      </c>
      <c r="R1142" s="36">
        <f t="shared" si="259"/>
        <v>9.0152376205451835E-3</v>
      </c>
      <c r="S1142" s="36">
        <f t="shared" si="260"/>
        <v>1.7610127348828741E-3</v>
      </c>
      <c r="T1142" s="36">
        <f t="shared" si="261"/>
        <v>-1.2791810277213954E-3</v>
      </c>
      <c r="U1142" s="36">
        <f t="shared" si="262"/>
        <v>5.5961318583390074E-3</v>
      </c>
      <c r="V1142" s="36">
        <f t="shared" si="263"/>
        <v>-1.0280279129104394E-2</v>
      </c>
      <c r="W1142" s="36">
        <f t="shared" si="264"/>
        <v>-6.978619428502272E-3</v>
      </c>
      <c r="X1142" s="36">
        <f t="shared" si="265"/>
        <v>3.179635605568928E-3</v>
      </c>
      <c r="Y1142" s="36">
        <f t="shared" si="266"/>
        <v>-1.0915168220246586E-2</v>
      </c>
      <c r="Z1142" s="36">
        <f t="shared" si="267"/>
        <v>4.4560859680472017E-3</v>
      </c>
      <c r="AA1142" s="46">
        <f t="shared" si="268"/>
        <v>-5.4742653003836605E-3</v>
      </c>
      <c r="AB1142" s="41">
        <f t="shared" si="255"/>
        <v>994525.73469961633</v>
      </c>
      <c r="AC1142" s="41">
        <f t="shared" si="256"/>
        <v>-5474.2653003836749</v>
      </c>
      <c r="AD1142" s="98">
        <v>23035.722240956733</v>
      </c>
      <c r="AE1142">
        <f t="shared" si="269"/>
        <v>877623.2771693035</v>
      </c>
    </row>
    <row r="1143" spans="2:31">
      <c r="B1143" s="112">
        <v>45118</v>
      </c>
      <c r="C1143">
        <v>103.19686900000001</v>
      </c>
      <c r="D1143">
        <v>297.97384599999998</v>
      </c>
      <c r="E1143">
        <v>51.003605</v>
      </c>
      <c r="F1143">
        <v>49.688484000000003</v>
      </c>
      <c r="G1143">
        <v>70.265602000000001</v>
      </c>
      <c r="H1143">
        <v>145.44332900000001</v>
      </c>
      <c r="I1143">
        <v>191.139679</v>
      </c>
      <c r="J1143">
        <v>90.019385999999997</v>
      </c>
      <c r="K1143">
        <v>457.72293100000002</v>
      </c>
      <c r="L1143">
        <v>187.34019499999999</v>
      </c>
      <c r="M1143">
        <v>409.32193000000001</v>
      </c>
      <c r="O1143" s="33">
        <v>1138</v>
      </c>
      <c r="P1143" s="36">
        <f t="shared" si="257"/>
        <v>1.2152455856902715E-2</v>
      </c>
      <c r="Q1143" s="36">
        <f t="shared" si="258"/>
        <v>1.4146277615181098E-2</v>
      </c>
      <c r="R1143" s="36">
        <f t="shared" si="259"/>
        <v>-1.4862212648299848E-3</v>
      </c>
      <c r="S1143" s="36">
        <f t="shared" si="260"/>
        <v>-1.5652339262295111E-3</v>
      </c>
      <c r="T1143" s="36">
        <f t="shared" si="261"/>
        <v>1.4400933074669164E-2</v>
      </c>
      <c r="U1143" s="36">
        <f t="shared" si="262"/>
        <v>1.5517966267714867E-2</v>
      </c>
      <c r="V1143" s="36">
        <f t="shared" si="263"/>
        <v>5.4103600412458517E-3</v>
      </c>
      <c r="W1143" s="36">
        <f t="shared" si="264"/>
        <v>1.2504996884893451E-2</v>
      </c>
      <c r="X1143" s="36">
        <f t="shared" si="265"/>
        <v>-3.4557077151977972E-4</v>
      </c>
      <c r="Y1143" s="36">
        <f t="shared" si="266"/>
        <v>-2.8138683085254549E-3</v>
      </c>
      <c r="Z1143" s="36">
        <f t="shared" si="267"/>
        <v>1.6348410585960968E-2</v>
      </c>
      <c r="AA1143" s="46">
        <f t="shared" si="268"/>
        <v>1.1936477880104839E-2</v>
      </c>
      <c r="AB1143" s="41">
        <f t="shared" si="255"/>
        <v>1011936.4778801048</v>
      </c>
      <c r="AC1143" s="41">
        <f t="shared" si="256"/>
        <v>11936.477880104794</v>
      </c>
      <c r="AD1143" s="98">
        <v>23052.28044449247</v>
      </c>
      <c r="AE1143">
        <f t="shared" si="269"/>
        <v>889559.7550494083</v>
      </c>
    </row>
    <row r="1144" spans="2:31">
      <c r="B1144" s="112">
        <v>45119</v>
      </c>
      <c r="C1144">
        <v>103.703262</v>
      </c>
      <c r="D1144">
        <v>309.01211499999999</v>
      </c>
      <c r="E1144">
        <v>51.132229000000002</v>
      </c>
      <c r="F1144">
        <v>50.281981999999999</v>
      </c>
      <c r="G1144">
        <v>71.536170999999996</v>
      </c>
      <c r="H1144">
        <v>146.163544</v>
      </c>
      <c r="I1144">
        <v>191.95491000000001</v>
      </c>
      <c r="J1144">
        <v>90.554405000000003</v>
      </c>
      <c r="K1144">
        <v>446.65786700000001</v>
      </c>
      <c r="L1144">
        <v>189.02354399999999</v>
      </c>
      <c r="M1144">
        <v>403.258331</v>
      </c>
      <c r="O1144" s="33">
        <v>1139</v>
      </c>
      <c r="P1144" s="36">
        <f t="shared" si="257"/>
        <v>4.8950574242466833E-3</v>
      </c>
      <c r="Q1144" s="36">
        <f t="shared" si="258"/>
        <v>3.6374765695756053E-2</v>
      </c>
      <c r="R1144" s="36">
        <f t="shared" si="259"/>
        <v>2.5186863994643024E-3</v>
      </c>
      <c r="S1144" s="36">
        <f t="shared" si="260"/>
        <v>1.1873606205272559E-2</v>
      </c>
      <c r="T1144" s="36">
        <f t="shared" si="261"/>
        <v>1.7920833811947645E-2</v>
      </c>
      <c r="U1144" s="36">
        <f t="shared" si="262"/>
        <v>4.9396398447651459E-3</v>
      </c>
      <c r="V1144" s="36">
        <f t="shared" si="263"/>
        <v>4.2560362583471192E-3</v>
      </c>
      <c r="W1144" s="36">
        <f t="shared" si="264"/>
        <v>5.9257831674393059E-3</v>
      </c>
      <c r="X1144" s="36">
        <f t="shared" si="265"/>
        <v>-2.447114357060428E-2</v>
      </c>
      <c r="Y1144" s="36">
        <f t="shared" si="266"/>
        <v>8.9453900611702868E-3</v>
      </c>
      <c r="Z1144" s="36">
        <f t="shared" si="267"/>
        <v>-1.4924584912406955E-2</v>
      </c>
      <c r="AA1144" s="46">
        <f t="shared" si="268"/>
        <v>2.2395836004928501E-2</v>
      </c>
      <c r="AB1144" s="41">
        <f t="shared" si="255"/>
        <v>1022395.8360049285</v>
      </c>
      <c r="AC1144" s="41">
        <f t="shared" si="256"/>
        <v>22395.836004928453</v>
      </c>
      <c r="AD1144" s="98">
        <v>23077.939808594179</v>
      </c>
      <c r="AE1144">
        <f t="shared" si="269"/>
        <v>911955.59105433675</v>
      </c>
    </row>
    <row r="1145" spans="2:31">
      <c r="B1145" s="112">
        <v>45120</v>
      </c>
      <c r="C1145">
        <v>101.80429100000001</v>
      </c>
      <c r="D1145">
        <v>313.07781999999997</v>
      </c>
      <c r="E1145">
        <v>50.832110999999998</v>
      </c>
      <c r="F1145">
        <v>50.729534000000001</v>
      </c>
      <c r="G1145">
        <v>72.097588000000002</v>
      </c>
      <c r="H1145">
        <v>146.873886</v>
      </c>
      <c r="I1145">
        <v>193.33982800000001</v>
      </c>
      <c r="J1145">
        <v>91.215880999999996</v>
      </c>
      <c r="K1145">
        <v>442.75195300000001</v>
      </c>
      <c r="L1145">
        <v>189.79049699999999</v>
      </c>
      <c r="M1145">
        <v>405.11795000000001</v>
      </c>
      <c r="O1145" s="33">
        <v>1140</v>
      </c>
      <c r="P1145" s="36">
        <f t="shared" si="257"/>
        <v>-1.8481316359085037E-2</v>
      </c>
      <c r="Q1145" s="36">
        <f t="shared" si="258"/>
        <v>1.3071302586957413E-2</v>
      </c>
      <c r="R1145" s="36">
        <f t="shared" si="259"/>
        <v>-5.8867417115330157E-3</v>
      </c>
      <c r="S1145" s="36">
        <f t="shared" si="260"/>
        <v>8.8614634530285712E-3</v>
      </c>
      <c r="T1145" s="36">
        <f t="shared" si="261"/>
        <v>7.8173803009679993E-3</v>
      </c>
      <c r="U1145" s="36">
        <f t="shared" si="262"/>
        <v>4.8481410129112331E-3</v>
      </c>
      <c r="V1145" s="36">
        <f t="shared" si="263"/>
        <v>7.1889067138979981E-3</v>
      </c>
      <c r="W1145" s="36">
        <f t="shared" si="264"/>
        <v>7.2781853902349697E-3</v>
      </c>
      <c r="X1145" s="36">
        <f t="shared" si="265"/>
        <v>-8.7832156161085223E-3</v>
      </c>
      <c r="Y1145" s="36">
        <f t="shared" si="266"/>
        <v>4.0492376993703219E-3</v>
      </c>
      <c r="Z1145" s="36">
        <f t="shared" si="267"/>
        <v>4.6008828415533788E-3</v>
      </c>
      <c r="AA1145" s="46">
        <f t="shared" si="268"/>
        <v>-3.2575920430796866E-3</v>
      </c>
      <c r="AB1145" s="41">
        <f t="shared" si="255"/>
        <v>996742.40795692033</v>
      </c>
      <c r="AC1145" s="41">
        <f t="shared" si="256"/>
        <v>-3257.5920430796687</v>
      </c>
      <c r="AD1145" s="98">
        <v>23099.57933156041</v>
      </c>
      <c r="AE1145">
        <f t="shared" si="269"/>
        <v>908697.99901125708</v>
      </c>
    </row>
    <row r="1146" spans="2:31">
      <c r="B1146" s="112">
        <v>45121</v>
      </c>
      <c r="C1146">
        <v>98.298500000000004</v>
      </c>
      <c r="D1146">
        <v>308.54263300000002</v>
      </c>
      <c r="E1146">
        <v>51.006905000000003</v>
      </c>
      <c r="F1146">
        <v>50.953311999999997</v>
      </c>
      <c r="G1146">
        <v>71.516479000000004</v>
      </c>
      <c r="H1146">
        <v>147.76182600000001</v>
      </c>
      <c r="I1146">
        <v>190.52087399999999</v>
      </c>
      <c r="J1146">
        <v>90.544685000000001</v>
      </c>
      <c r="K1146">
        <v>474.810089</v>
      </c>
      <c r="L1146">
        <v>189.939941</v>
      </c>
      <c r="M1146">
        <v>410.123199</v>
      </c>
      <c r="O1146" s="33">
        <v>1141</v>
      </c>
      <c r="P1146" s="36">
        <f t="shared" si="257"/>
        <v>-3.5043486878370639E-2</v>
      </c>
      <c r="Q1146" s="36">
        <f t="shared" si="258"/>
        <v>-1.4591757548936135E-2</v>
      </c>
      <c r="R1146" s="36">
        <f t="shared" si="259"/>
        <v>3.4327545278877475E-3</v>
      </c>
      <c r="S1146" s="36">
        <f t="shared" si="260"/>
        <v>4.4014968124331489E-3</v>
      </c>
      <c r="T1146" s="36">
        <f t="shared" si="261"/>
        <v>-8.0926915255328802E-3</v>
      </c>
      <c r="U1146" s="36">
        <f t="shared" si="262"/>
        <v>6.0273935034575081E-3</v>
      </c>
      <c r="V1146" s="36">
        <f t="shared" si="263"/>
        <v>-1.4687644044543025E-2</v>
      </c>
      <c r="W1146" s="36">
        <f t="shared" si="264"/>
        <v>-7.3855299385629791E-3</v>
      </c>
      <c r="X1146" s="36">
        <f t="shared" si="265"/>
        <v>6.9905223736274447E-2</v>
      </c>
      <c r="Y1146" s="36">
        <f t="shared" si="266"/>
        <v>7.8710576114255119E-4</v>
      </c>
      <c r="Z1146" s="36">
        <f t="shared" si="267"/>
        <v>1.2279340653635448E-2</v>
      </c>
      <c r="AA1146" s="46">
        <f t="shared" si="268"/>
        <v>-3.5783428462279783E-2</v>
      </c>
      <c r="AB1146" s="41">
        <f t="shared" si="255"/>
        <v>964216.57153772027</v>
      </c>
      <c r="AC1146" s="41">
        <f t="shared" si="256"/>
        <v>-35783.428462279728</v>
      </c>
      <c r="AD1146" s="98">
        <v>23174.785481871921</v>
      </c>
      <c r="AE1146">
        <f t="shared" si="269"/>
        <v>872914.57054897735</v>
      </c>
    </row>
    <row r="1147" spans="2:31">
      <c r="B1147" s="112">
        <v>45124</v>
      </c>
      <c r="C1147">
        <v>98.726982000000007</v>
      </c>
      <c r="D1147">
        <v>310.29077100000001</v>
      </c>
      <c r="E1147">
        <v>51.069569000000001</v>
      </c>
      <c r="F1147">
        <v>51.011696000000001</v>
      </c>
      <c r="G1147">
        <v>71.486930999999998</v>
      </c>
      <c r="H1147">
        <v>151.32341</v>
      </c>
      <c r="I1147">
        <v>182.947968</v>
      </c>
      <c r="J1147">
        <v>89.902657000000005</v>
      </c>
      <c r="K1147">
        <v>478.67639200000002</v>
      </c>
      <c r="L1147">
        <v>193.226944</v>
      </c>
      <c r="M1147">
        <v>416.04836999999998</v>
      </c>
      <c r="O1147" s="33">
        <v>1142</v>
      </c>
      <c r="P1147" s="36">
        <f t="shared" si="257"/>
        <v>4.3495153130677488E-3</v>
      </c>
      <c r="Q1147" s="36">
        <f t="shared" si="258"/>
        <v>5.6498005401158661E-3</v>
      </c>
      <c r="R1147" s="36">
        <f t="shared" si="259"/>
        <v>1.2277855105368178E-3</v>
      </c>
      <c r="S1147" s="36">
        <f t="shared" si="260"/>
        <v>1.1451773020122423E-3</v>
      </c>
      <c r="T1147" s="36">
        <f t="shared" si="261"/>
        <v>-4.1324889274327884E-4</v>
      </c>
      <c r="U1147" s="36">
        <f t="shared" si="262"/>
        <v>2.3817640843764927E-2</v>
      </c>
      <c r="V1147" s="36">
        <f t="shared" si="263"/>
        <v>-4.0559978823288531E-2</v>
      </c>
      <c r="W1147" s="36">
        <f t="shared" si="264"/>
        <v>-7.115989652115632E-3</v>
      </c>
      <c r="X1147" s="36">
        <f t="shared" si="265"/>
        <v>8.1098668257254675E-3</v>
      </c>
      <c r="Y1147" s="36">
        <f t="shared" si="266"/>
        <v>1.715745156191122E-2</v>
      </c>
      <c r="Z1147" s="36">
        <f t="shared" si="267"/>
        <v>1.43439276129013E-2</v>
      </c>
      <c r="AA1147" s="46">
        <f t="shared" si="268"/>
        <v>-3.4186582861327683E-2</v>
      </c>
      <c r="AB1147" s="41">
        <f t="shared" si="255"/>
        <v>965813.41713867232</v>
      </c>
      <c r="AC1147" s="41">
        <f t="shared" si="256"/>
        <v>-34186.582861327683</v>
      </c>
      <c r="AD1147" s="98">
        <v>23277.046217582305</v>
      </c>
      <c r="AE1147">
        <f t="shared" si="269"/>
        <v>838727.98768764967</v>
      </c>
    </row>
    <row r="1148" spans="2:31">
      <c r="B1148" s="112">
        <v>45125</v>
      </c>
      <c r="C1148">
        <v>98.279030000000006</v>
      </c>
      <c r="D1148">
        <v>311.71923800000002</v>
      </c>
      <c r="E1148">
        <v>50.977226000000002</v>
      </c>
      <c r="F1148">
        <v>50.885207999999999</v>
      </c>
      <c r="G1148">
        <v>73.427261000000001</v>
      </c>
      <c r="H1148">
        <v>151.59967</v>
      </c>
      <c r="I1148">
        <v>182.48632799999999</v>
      </c>
      <c r="J1148">
        <v>89.630279999999999</v>
      </c>
      <c r="K1148">
        <v>494.418701</v>
      </c>
      <c r="L1148">
        <v>192.96795700000001</v>
      </c>
      <c r="M1148">
        <v>426.889771</v>
      </c>
      <c r="O1148" s="33">
        <v>1143</v>
      </c>
      <c r="P1148" s="36">
        <f t="shared" si="257"/>
        <v>-4.5476050953910194E-3</v>
      </c>
      <c r="Q1148" s="36">
        <f t="shared" si="258"/>
        <v>4.5930756438520605E-3</v>
      </c>
      <c r="R1148" s="36">
        <f t="shared" si="259"/>
        <v>-1.8098172550213986E-3</v>
      </c>
      <c r="S1148" s="36">
        <f t="shared" si="260"/>
        <v>-2.4826674806301685E-3</v>
      </c>
      <c r="T1148" s="36">
        <f t="shared" si="261"/>
        <v>2.6780620160812028E-2</v>
      </c>
      <c r="U1148" s="36">
        <f t="shared" si="262"/>
        <v>1.8239618888685142E-3</v>
      </c>
      <c r="V1148" s="36">
        <f t="shared" si="263"/>
        <v>-2.5265293959573646E-3</v>
      </c>
      <c r="W1148" s="36">
        <f t="shared" si="264"/>
        <v>-3.0342867835874811E-3</v>
      </c>
      <c r="X1148" s="36">
        <f t="shared" si="265"/>
        <v>3.2357952792950756E-2</v>
      </c>
      <c r="Y1148" s="36">
        <f t="shared" si="266"/>
        <v>-1.3412245379383139E-3</v>
      </c>
      <c r="Z1148" s="36">
        <f t="shared" si="267"/>
        <v>2.5724304821406328E-2</v>
      </c>
      <c r="AA1148" s="46">
        <f t="shared" si="268"/>
        <v>-7.0623569587604379E-4</v>
      </c>
      <c r="AB1148" s="41">
        <f t="shared" si="255"/>
        <v>999293.76430412394</v>
      </c>
      <c r="AC1148" s="41">
        <f t="shared" si="256"/>
        <v>-706.23569587606471</v>
      </c>
      <c r="AD1148" s="98">
        <v>23463.928472276079</v>
      </c>
      <c r="AE1148">
        <f t="shared" si="269"/>
        <v>838021.75199177361</v>
      </c>
    </row>
    <row r="1149" spans="2:31">
      <c r="B1149" s="112">
        <v>45126</v>
      </c>
      <c r="C1149">
        <v>98.960708999999994</v>
      </c>
      <c r="D1149">
        <v>315.67507899999998</v>
      </c>
      <c r="E1149">
        <v>50.993713</v>
      </c>
      <c r="F1149">
        <v>51.391143999999997</v>
      </c>
      <c r="G1149">
        <v>74.028084000000007</v>
      </c>
      <c r="H1149">
        <v>152.181747</v>
      </c>
      <c r="I1149">
        <v>185.747299</v>
      </c>
      <c r="J1149">
        <v>90.943511999999998</v>
      </c>
      <c r="K1149">
        <v>498.07742300000001</v>
      </c>
      <c r="L1149">
        <v>194.33256499999999</v>
      </c>
      <c r="M1149">
        <v>431.44992100000002</v>
      </c>
      <c r="O1149" s="33">
        <v>1144</v>
      </c>
      <c r="P1149" s="36">
        <f t="shared" si="257"/>
        <v>6.9122147250785474E-3</v>
      </c>
      <c r="Q1149" s="36">
        <f t="shared" si="258"/>
        <v>1.2610549111200882E-2</v>
      </c>
      <c r="R1149" s="36">
        <f t="shared" si="259"/>
        <v>3.2336664358192317E-4</v>
      </c>
      <c r="S1149" s="36">
        <f t="shared" si="260"/>
        <v>9.8935896125025066E-3</v>
      </c>
      <c r="T1149" s="36">
        <f t="shared" si="261"/>
        <v>8.1492647835425414E-3</v>
      </c>
      <c r="U1149" s="36">
        <f t="shared" si="262"/>
        <v>3.8322140841056613E-3</v>
      </c>
      <c r="V1149" s="36">
        <f t="shared" si="263"/>
        <v>1.7711887294569351E-2</v>
      </c>
      <c r="W1149" s="36">
        <f t="shared" si="264"/>
        <v>1.4545357202335548E-2</v>
      </c>
      <c r="X1149" s="36">
        <f t="shared" si="265"/>
        <v>7.3728017369032416E-3</v>
      </c>
      <c r="Y1149" s="36">
        <f t="shared" si="266"/>
        <v>7.0467947724217397E-3</v>
      </c>
      <c r="Z1149" s="36">
        <f t="shared" si="267"/>
        <v>1.0625613488982513E-2</v>
      </c>
      <c r="AA1149" s="46">
        <f t="shared" si="268"/>
        <v>1.0561151100058208E-2</v>
      </c>
      <c r="AB1149" s="41">
        <f t="shared" si="255"/>
        <v>1010561.1511000582</v>
      </c>
      <c r="AC1149" s="41">
        <f t="shared" si="256"/>
        <v>10561.151100058225</v>
      </c>
      <c r="AD1149" s="98">
        <v>23651.244884866057</v>
      </c>
      <c r="AE1149">
        <f t="shared" si="269"/>
        <v>848582.90309183183</v>
      </c>
    </row>
    <row r="1150" spans="2:31">
      <c r="B1150" s="112">
        <v>45127</v>
      </c>
      <c r="C1150">
        <v>100.70386499999999</v>
      </c>
      <c r="D1150">
        <v>302.199341</v>
      </c>
      <c r="E1150">
        <v>51.936934999999998</v>
      </c>
      <c r="F1150">
        <v>50.778182999999999</v>
      </c>
      <c r="G1150">
        <v>74.284164000000004</v>
      </c>
      <c r="H1150">
        <v>154.056274</v>
      </c>
      <c r="I1150">
        <v>181.366592</v>
      </c>
      <c r="J1150">
        <v>93.278144999999995</v>
      </c>
      <c r="K1150">
        <v>498.61138899999997</v>
      </c>
      <c r="L1150">
        <v>192.37033099999999</v>
      </c>
      <c r="M1150">
        <v>434.87243699999999</v>
      </c>
      <c r="O1150" s="33">
        <v>1145</v>
      </c>
      <c r="P1150" s="36">
        <f t="shared" si="257"/>
        <v>1.7461287749176505E-2</v>
      </c>
      <c r="Q1150" s="36">
        <f t="shared" si="258"/>
        <v>-4.3626584420885683E-2</v>
      </c>
      <c r="R1150" s="36">
        <f t="shared" si="259"/>
        <v>1.8327843481213944E-2</v>
      </c>
      <c r="S1150" s="36">
        <f t="shared" si="260"/>
        <v>-1.1999068064173824E-2</v>
      </c>
      <c r="T1150" s="36">
        <f t="shared" si="261"/>
        <v>3.4532583509799693E-3</v>
      </c>
      <c r="U1150" s="36">
        <f t="shared" si="262"/>
        <v>1.2242440741024855E-2</v>
      </c>
      <c r="V1150" s="36">
        <f t="shared" si="263"/>
        <v>-2.3866789307690921E-2</v>
      </c>
      <c r="W1150" s="36">
        <f t="shared" si="264"/>
        <v>2.5347269520049953E-2</v>
      </c>
      <c r="X1150" s="36">
        <f t="shared" si="265"/>
        <v>1.0714799738031125E-3</v>
      </c>
      <c r="Y1150" s="36">
        <f t="shared" si="266"/>
        <v>-1.0148622427623592E-2</v>
      </c>
      <c r="Z1150" s="36">
        <f t="shared" si="267"/>
        <v>7.9012939563269848E-3</v>
      </c>
      <c r="AA1150" s="46">
        <f t="shared" si="268"/>
        <v>-9.020868256273953E-3</v>
      </c>
      <c r="AB1150" s="41">
        <f t="shared" si="255"/>
        <v>990979.13174372609</v>
      </c>
      <c r="AC1150" s="41">
        <f t="shared" si="256"/>
        <v>-9020.8682562739123</v>
      </c>
      <c r="AD1150" s="98">
        <v>23651.744089353713</v>
      </c>
      <c r="AE1150">
        <f t="shared" si="269"/>
        <v>839562.03483555792</v>
      </c>
    </row>
    <row r="1151" spans="2:31">
      <c r="B1151" s="112">
        <v>45128</v>
      </c>
      <c r="C1151">
        <v>101.171295</v>
      </c>
      <c r="D1151">
        <v>293.94812000000002</v>
      </c>
      <c r="E1151">
        <v>52.230465000000002</v>
      </c>
      <c r="F1151">
        <v>50.963047000000003</v>
      </c>
      <c r="G1151">
        <v>73.998527999999993</v>
      </c>
      <c r="H1151">
        <v>152.87235999999999</v>
      </c>
      <c r="I1151">
        <v>181.602341</v>
      </c>
      <c r="J1151">
        <v>94.484359999999995</v>
      </c>
      <c r="K1151">
        <v>500.87579299999999</v>
      </c>
      <c r="L1151">
        <v>191.18499800000001</v>
      </c>
      <c r="M1151">
        <v>432.20169099999998</v>
      </c>
      <c r="O1151" s="33">
        <v>1146</v>
      </c>
      <c r="P1151" s="36">
        <f t="shared" si="257"/>
        <v>4.6308900544439211E-3</v>
      </c>
      <c r="Q1151" s="36">
        <f t="shared" si="258"/>
        <v>-2.7683579978918096E-2</v>
      </c>
      <c r="R1151" s="36">
        <f t="shared" si="259"/>
        <v>5.6357512411186212E-3</v>
      </c>
      <c r="S1151" s="36">
        <f t="shared" si="260"/>
        <v>3.6340076376698786E-3</v>
      </c>
      <c r="T1151" s="36">
        <f t="shared" si="261"/>
        <v>-3.8525919571936571E-3</v>
      </c>
      <c r="U1151" s="36">
        <f t="shared" si="262"/>
        <v>-7.7146264024344213E-3</v>
      </c>
      <c r="V1151" s="36">
        <f t="shared" si="263"/>
        <v>1.2990039186105327E-3</v>
      </c>
      <c r="W1151" s="36">
        <f t="shared" si="264"/>
        <v>1.2848482116310813E-2</v>
      </c>
      <c r="X1151" s="36">
        <f t="shared" si="265"/>
        <v>4.5311393983391516E-3</v>
      </c>
      <c r="Y1151" s="36">
        <f t="shared" si="266"/>
        <v>-6.1807863632474648E-3</v>
      </c>
      <c r="Z1151" s="36">
        <f t="shared" si="267"/>
        <v>-6.1603832015165354E-3</v>
      </c>
      <c r="AA1151" s="46">
        <f t="shared" si="268"/>
        <v>-9.2947166749780125E-4</v>
      </c>
      <c r="AB1151" s="41">
        <f t="shared" si="255"/>
        <v>999070.52833250223</v>
      </c>
      <c r="AC1151" s="41">
        <f t="shared" si="256"/>
        <v>-929.47166749776807</v>
      </c>
      <c r="AD1151" s="98">
        <v>23669.403333040653</v>
      </c>
      <c r="AE1151">
        <f t="shared" si="269"/>
        <v>838632.56316806015</v>
      </c>
    </row>
    <row r="1152" spans="2:31">
      <c r="B1152" s="112">
        <v>45131</v>
      </c>
      <c r="C1152">
        <v>102.758644</v>
      </c>
      <c r="D1152">
        <v>291.30090300000001</v>
      </c>
      <c r="E1152">
        <v>52.537177999999997</v>
      </c>
      <c r="F1152">
        <v>50.097118000000002</v>
      </c>
      <c r="G1152">
        <v>74.353104000000002</v>
      </c>
      <c r="H1152">
        <v>155.88147000000001</v>
      </c>
      <c r="I1152">
        <v>187.43670700000001</v>
      </c>
      <c r="J1152">
        <v>94.484359999999995</v>
      </c>
      <c r="K1152">
        <v>503.00183099999998</v>
      </c>
      <c r="L1152">
        <v>191.99182099999999</v>
      </c>
      <c r="M1152">
        <v>437.80041499999999</v>
      </c>
      <c r="O1152" s="33">
        <v>1147</v>
      </c>
      <c r="P1152" s="36">
        <f t="shared" si="257"/>
        <v>1.5567905985486841E-2</v>
      </c>
      <c r="Q1152" s="36">
        <f t="shared" si="258"/>
        <v>-9.0465253246962071E-3</v>
      </c>
      <c r="R1152" s="36">
        <f t="shared" si="259"/>
        <v>5.8551260190173255E-3</v>
      </c>
      <c r="S1152" s="36">
        <f t="shared" si="260"/>
        <v>-1.713731998406259E-2</v>
      </c>
      <c r="T1152" s="36">
        <f t="shared" si="261"/>
        <v>4.7802194071751777E-3</v>
      </c>
      <c r="U1152" s="36">
        <f t="shared" si="262"/>
        <v>1.9492585909471453E-2</v>
      </c>
      <c r="V1152" s="36">
        <f t="shared" si="263"/>
        <v>3.1621868703428979E-2</v>
      </c>
      <c r="W1152" s="36">
        <f t="shared" si="264"/>
        <v>0</v>
      </c>
      <c r="X1152" s="36">
        <f t="shared" si="265"/>
        <v>4.2356580677554989E-3</v>
      </c>
      <c r="Y1152" s="36">
        <f t="shared" si="266"/>
        <v>4.2112369662128087E-3</v>
      </c>
      <c r="Z1152" s="36">
        <f t="shared" si="267"/>
        <v>1.2870776404116565E-2</v>
      </c>
      <c r="AA1152" s="46">
        <f t="shared" si="268"/>
        <v>4.3652894928957832E-2</v>
      </c>
      <c r="AB1152" s="41">
        <f t="shared" si="255"/>
        <v>1043652.8949289578</v>
      </c>
      <c r="AC1152" s="41">
        <f t="shared" si="256"/>
        <v>43652.894928957801</v>
      </c>
      <c r="AD1152" s="98">
        <v>23829.85793272173</v>
      </c>
      <c r="AE1152">
        <f t="shared" si="269"/>
        <v>882285.45809701795</v>
      </c>
    </row>
    <row r="1153" spans="2:31">
      <c r="B1153" s="112">
        <v>45132</v>
      </c>
      <c r="C1153">
        <v>102.91445899999999</v>
      </c>
      <c r="D1153">
        <v>294.15789799999999</v>
      </c>
      <c r="E1153">
        <v>52.494304999999997</v>
      </c>
      <c r="F1153">
        <v>52.441924999999998</v>
      </c>
      <c r="G1153">
        <v>75.643378999999996</v>
      </c>
      <c r="H1153">
        <v>154.71729999999999</v>
      </c>
      <c r="I1153">
        <v>183.46855199999999</v>
      </c>
      <c r="J1153">
        <v>95.048569000000001</v>
      </c>
      <c r="K1153">
        <v>505.22668499999997</v>
      </c>
      <c r="L1153">
        <v>192.85839799999999</v>
      </c>
      <c r="M1153">
        <v>441.499908</v>
      </c>
      <c r="O1153" s="33">
        <v>1148</v>
      </c>
      <c r="P1153" s="36">
        <f t="shared" si="257"/>
        <v>1.5151716732671658E-3</v>
      </c>
      <c r="Q1153" s="36">
        <f t="shared" si="258"/>
        <v>9.7599273388788658E-3</v>
      </c>
      <c r="R1153" s="36">
        <f t="shared" si="259"/>
        <v>-8.1638383381064082E-4</v>
      </c>
      <c r="S1153" s="36">
        <f t="shared" si="260"/>
        <v>4.574288535503282E-2</v>
      </c>
      <c r="T1153" s="36">
        <f t="shared" si="261"/>
        <v>1.7204494402027572E-2</v>
      </c>
      <c r="U1153" s="36">
        <f t="shared" si="262"/>
        <v>-7.4963300833585681E-3</v>
      </c>
      <c r="V1153" s="36">
        <f t="shared" si="263"/>
        <v>-2.1397951695681625E-2</v>
      </c>
      <c r="W1153" s="36">
        <f t="shared" si="264"/>
        <v>5.9536954298994608E-3</v>
      </c>
      <c r="X1153" s="36">
        <f t="shared" si="265"/>
        <v>4.41339949429742E-3</v>
      </c>
      <c r="Y1153" s="36">
        <f t="shared" si="266"/>
        <v>4.5034583420452117E-3</v>
      </c>
      <c r="Z1153" s="36">
        <f t="shared" si="267"/>
        <v>8.4146786537334199E-3</v>
      </c>
      <c r="AA1153" s="46">
        <f t="shared" si="268"/>
        <v>-3.9211869678149915E-2</v>
      </c>
      <c r="AB1153" s="41">
        <f t="shared" si="255"/>
        <v>960788.13032185007</v>
      </c>
      <c r="AC1153" s="41">
        <f t="shared" si="256"/>
        <v>-39211.869678149931</v>
      </c>
      <c r="AD1153" s="98">
        <v>23894.124975223909</v>
      </c>
      <c r="AE1153">
        <f t="shared" si="269"/>
        <v>843073.58841886802</v>
      </c>
    </row>
    <row r="1154" spans="2:31">
      <c r="B1154" s="112">
        <v>45133</v>
      </c>
      <c r="C1154">
        <v>102.33989699999999</v>
      </c>
      <c r="D1154">
        <v>298.25357100000002</v>
      </c>
      <c r="E1154">
        <v>52.682288999999997</v>
      </c>
      <c r="F1154">
        <v>52.568404999999998</v>
      </c>
      <c r="G1154">
        <v>75.475937000000002</v>
      </c>
      <c r="H1154">
        <v>155.64468400000001</v>
      </c>
      <c r="I1154">
        <v>186.60180700000001</v>
      </c>
      <c r="J1154">
        <v>94.844284000000002</v>
      </c>
      <c r="K1154">
        <v>502.329407</v>
      </c>
      <c r="L1154">
        <v>193.73492400000001</v>
      </c>
      <c r="M1154">
        <v>428.264771</v>
      </c>
      <c r="O1154" s="33">
        <v>1149</v>
      </c>
      <c r="P1154" s="36">
        <f t="shared" si="257"/>
        <v>-5.5985511045072607E-3</v>
      </c>
      <c r="Q1154" s="36">
        <f t="shared" si="258"/>
        <v>1.3827342886736232E-2</v>
      </c>
      <c r="R1154" s="36">
        <f t="shared" si="259"/>
        <v>3.5746394330344634E-3</v>
      </c>
      <c r="S1154" s="36">
        <f t="shared" si="260"/>
        <v>2.4089070315625894E-3</v>
      </c>
      <c r="T1154" s="36">
        <f t="shared" si="261"/>
        <v>-2.2160247009370402E-3</v>
      </c>
      <c r="U1154" s="36">
        <f t="shared" si="262"/>
        <v>5.9761620810324257E-3</v>
      </c>
      <c r="V1154" s="36">
        <f t="shared" si="263"/>
        <v>1.6933698120988619E-2</v>
      </c>
      <c r="W1154" s="36">
        <f t="shared" si="264"/>
        <v>-2.1515825959829283E-3</v>
      </c>
      <c r="X1154" s="36">
        <f t="shared" si="265"/>
        <v>-5.7511160097258778E-3</v>
      </c>
      <c r="Y1154" s="36">
        <f t="shared" si="266"/>
        <v>4.5346230889405439E-3</v>
      </c>
      <c r="Z1154" s="36">
        <f t="shared" si="267"/>
        <v>-3.0436183518743921E-2</v>
      </c>
      <c r="AA1154" s="46">
        <f t="shared" si="268"/>
        <v>3.4614492862542957E-2</v>
      </c>
      <c r="AB1154" s="41">
        <f t="shared" si="255"/>
        <v>1034614.492862543</v>
      </c>
      <c r="AC1154" s="41">
        <f t="shared" si="256"/>
        <v>34614.492862542975</v>
      </c>
      <c r="AD1154" s="98">
        <v>23894.815128966002</v>
      </c>
      <c r="AE1154">
        <f t="shared" si="269"/>
        <v>877688.081281411</v>
      </c>
    </row>
    <row r="1155" spans="2:31">
      <c r="B1155" s="112">
        <v>45134</v>
      </c>
      <c r="C1155">
        <v>102.661255</v>
      </c>
      <c r="D1155">
        <v>311.37960800000002</v>
      </c>
      <c r="E1155">
        <v>52.491005000000001</v>
      </c>
      <c r="F1155">
        <v>52.004100999999999</v>
      </c>
      <c r="G1155">
        <v>76.638160999999997</v>
      </c>
      <c r="H1155">
        <v>153.92802399999999</v>
      </c>
      <c r="I1155">
        <v>189.794037</v>
      </c>
      <c r="J1155">
        <v>93.141959999999997</v>
      </c>
      <c r="K1155">
        <v>499.59033199999999</v>
      </c>
      <c r="L1155">
        <v>192.45996099999999</v>
      </c>
      <c r="M1155">
        <v>423.98159800000002</v>
      </c>
      <c r="O1155" s="33">
        <v>1150</v>
      </c>
      <c r="P1155" s="36">
        <f t="shared" si="257"/>
        <v>3.1351849498801048E-3</v>
      </c>
      <c r="Q1155" s="36">
        <f t="shared" si="258"/>
        <v>4.3068738265583044E-2</v>
      </c>
      <c r="R1155" s="36">
        <f t="shared" si="259"/>
        <v>-3.6375053711562582E-3</v>
      </c>
      <c r="S1155" s="36">
        <f t="shared" si="260"/>
        <v>-1.0792693016359507E-2</v>
      </c>
      <c r="T1155" s="36">
        <f t="shared" si="261"/>
        <v>1.5281247849301951E-2</v>
      </c>
      <c r="U1155" s="36">
        <f t="shared" si="262"/>
        <v>-1.1090626218985763E-2</v>
      </c>
      <c r="V1155" s="36">
        <f t="shared" si="263"/>
        <v>1.6962496218941504E-2</v>
      </c>
      <c r="W1155" s="36">
        <f t="shared" si="264"/>
        <v>-1.8111650067924669E-2</v>
      </c>
      <c r="X1155" s="36">
        <f t="shared" si="265"/>
        <v>-5.4676671537357063E-3</v>
      </c>
      <c r="Y1155" s="36">
        <f t="shared" si="266"/>
        <v>-6.6027163043478445E-3</v>
      </c>
      <c r="Z1155" s="36">
        <f t="shared" si="267"/>
        <v>-1.0051574798014742E-2</v>
      </c>
      <c r="AA1155" s="46">
        <f t="shared" si="268"/>
        <v>3.6286666366405838E-2</v>
      </c>
      <c r="AB1155" s="41">
        <f t="shared" si="255"/>
        <v>1036286.6663664058</v>
      </c>
      <c r="AC1155" s="41">
        <f t="shared" si="256"/>
        <v>36286.666366405785</v>
      </c>
      <c r="AD1155" s="98">
        <v>24073.563669177587</v>
      </c>
      <c r="AE1155">
        <f t="shared" si="269"/>
        <v>913974.74764781678</v>
      </c>
    </row>
    <row r="1156" spans="2:31">
      <c r="B1156" s="112">
        <v>45135</v>
      </c>
      <c r="C1156">
        <v>101.434242</v>
      </c>
      <c r="D1156">
        <v>325.13504</v>
      </c>
      <c r="E1156">
        <v>52.738357999999998</v>
      </c>
      <c r="F1156">
        <v>52.724079000000003</v>
      </c>
      <c r="G1156">
        <v>76.489738000000003</v>
      </c>
      <c r="H1156">
        <v>154.80609100000001</v>
      </c>
      <c r="I1156">
        <v>185.60978700000001</v>
      </c>
      <c r="J1156">
        <v>93.034958000000003</v>
      </c>
      <c r="K1156">
        <v>497.29623400000003</v>
      </c>
      <c r="L1156">
        <v>195.059708</v>
      </c>
      <c r="M1156">
        <v>422.48794600000002</v>
      </c>
      <c r="O1156" s="33">
        <v>1151</v>
      </c>
      <c r="P1156" s="36">
        <f t="shared" si="257"/>
        <v>-1.2024055417667228E-2</v>
      </c>
      <c r="Q1156" s="36">
        <f t="shared" si="258"/>
        <v>4.3227831373832869E-2</v>
      </c>
      <c r="R1156" s="36">
        <f t="shared" si="259"/>
        <v>4.7012249912196345E-3</v>
      </c>
      <c r="S1156" s="36">
        <f t="shared" si="260"/>
        <v>1.3749677361629256E-2</v>
      </c>
      <c r="T1156" s="36">
        <f t="shared" si="261"/>
        <v>-1.9385500284416894E-3</v>
      </c>
      <c r="U1156" s="36">
        <f t="shared" si="262"/>
        <v>5.6881913909970615E-3</v>
      </c>
      <c r="V1156" s="36">
        <f t="shared" si="263"/>
        <v>-2.229291775807711E-2</v>
      </c>
      <c r="W1156" s="36">
        <f t="shared" si="264"/>
        <v>-1.1494659266145469E-3</v>
      </c>
      <c r="X1156" s="36">
        <f t="shared" si="265"/>
        <v>-4.602533784602493E-3</v>
      </c>
      <c r="Y1156" s="36">
        <f t="shared" si="266"/>
        <v>1.3417569278734191E-2</v>
      </c>
      <c r="Z1156" s="36">
        <f t="shared" si="267"/>
        <v>-3.5291371339928974E-3</v>
      </c>
      <c r="AA1156" s="46">
        <f t="shared" si="268"/>
        <v>-2.7923760790345413E-2</v>
      </c>
      <c r="AB1156" s="41">
        <f t="shared" si="255"/>
        <v>972076.23920965462</v>
      </c>
      <c r="AC1156" s="41">
        <f t="shared" si="256"/>
        <v>-27923.760790345375</v>
      </c>
      <c r="AD1156" s="98">
        <v>24157.750178795191</v>
      </c>
      <c r="AE1156">
        <f t="shared" si="269"/>
        <v>886050.98685747141</v>
      </c>
    </row>
    <row r="1157" spans="2:31">
      <c r="B1157" s="112">
        <v>45138</v>
      </c>
      <c r="C1157">
        <v>104.43362399999999</v>
      </c>
      <c r="D1157">
        <v>318.26232900000002</v>
      </c>
      <c r="E1157">
        <v>52.721870000000003</v>
      </c>
      <c r="F1157">
        <v>52.276527000000002</v>
      </c>
      <c r="G1157">
        <v>76.816276999999999</v>
      </c>
      <c r="H1157">
        <v>155.84200999999999</v>
      </c>
      <c r="I1157">
        <v>186.925949</v>
      </c>
      <c r="J1157">
        <v>92.276191999999995</v>
      </c>
      <c r="K1157">
        <v>500.71758999999997</v>
      </c>
      <c r="L1157">
        <v>195.67726099999999</v>
      </c>
      <c r="M1157">
        <v>424.95098899999999</v>
      </c>
      <c r="O1157" s="33">
        <v>1152</v>
      </c>
      <c r="P1157" s="36">
        <f t="shared" si="257"/>
        <v>2.9140966101418565E-2</v>
      </c>
      <c r="Q1157" s="36">
        <f t="shared" si="258"/>
        <v>-2.1364627051197349E-2</v>
      </c>
      <c r="R1157" s="36">
        <f t="shared" si="259"/>
        <v>-3.126866013287109E-4</v>
      </c>
      <c r="S1157" s="36">
        <f t="shared" si="260"/>
        <v>-8.5248024260201338E-3</v>
      </c>
      <c r="T1157" s="36">
        <f t="shared" si="261"/>
        <v>4.2599697581046361E-3</v>
      </c>
      <c r="U1157" s="36">
        <f t="shared" si="262"/>
        <v>6.6694297282387559E-3</v>
      </c>
      <c r="V1157" s="36">
        <f t="shared" si="263"/>
        <v>7.0659931327242635E-3</v>
      </c>
      <c r="W1157" s="36">
        <f t="shared" si="264"/>
        <v>-8.1891482554448444E-3</v>
      </c>
      <c r="X1157" s="36">
        <f t="shared" si="265"/>
        <v>6.8563567372900034E-3</v>
      </c>
      <c r="Y1157" s="36">
        <f t="shared" si="266"/>
        <v>3.1609679308394274E-3</v>
      </c>
      <c r="Z1157" s="36">
        <f t="shared" si="267"/>
        <v>5.8129260618338214E-3</v>
      </c>
      <c r="AA1157" s="46">
        <f t="shared" si="268"/>
        <v>2.4647528720708172E-2</v>
      </c>
      <c r="AB1157" s="41">
        <f t="shared" ref="AB1157:AB1220" si="270">(P1157*$AH$12+Q1157*$AI$12+R1157*$AJ$12+S1157*$AK$12+T1157*$AL$12+U1157*$AM$12+V1157*$AN$12+W1157*$AO$12+X1157*$AP$12+Y1157*$AQ$12+Z1157*$AR$12)+$AS$12</f>
        <v>1024647.5287207082</v>
      </c>
      <c r="AC1157" s="41">
        <f t="shared" ref="AC1157:AC1220" si="271">AB1157-$AS$12</f>
        <v>24647.528720708215</v>
      </c>
      <c r="AD1157" s="98">
        <v>24184.216429436696</v>
      </c>
      <c r="AE1157">
        <f t="shared" si="269"/>
        <v>910698.51557817962</v>
      </c>
    </row>
    <row r="1158" spans="2:31">
      <c r="B1158" s="112">
        <v>45139</v>
      </c>
      <c r="C1158">
        <v>103.829865</v>
      </c>
      <c r="D1158">
        <v>322.36795000000001</v>
      </c>
      <c r="E1158">
        <v>52.474513999999999</v>
      </c>
      <c r="F1158">
        <v>52.091662999999997</v>
      </c>
      <c r="G1158">
        <v>76.232460000000003</v>
      </c>
      <c r="H1158">
        <v>155.07244900000001</v>
      </c>
      <c r="I1158">
        <v>187.83943199999999</v>
      </c>
      <c r="J1158">
        <v>90.797591999999995</v>
      </c>
      <c r="K1158">
        <v>499.10580399999998</v>
      </c>
      <c r="L1158">
        <v>194.84056100000001</v>
      </c>
      <c r="M1158">
        <v>428.74945100000002</v>
      </c>
      <c r="O1158" s="33">
        <v>1153</v>
      </c>
      <c r="P1158" s="36">
        <f t="shared" ref="P1158:P1221" si="272">LN(C1158/C1157)</f>
        <v>-5.7980464487158798E-3</v>
      </c>
      <c r="Q1158" s="36">
        <f t="shared" ref="Q1158:Q1221" si="273">LN(D1158/D1157)</f>
        <v>1.281761834949862E-2</v>
      </c>
      <c r="R1158" s="36">
        <f t="shared" ref="R1158:R1221" si="274">LN(E1158/E1157)</f>
        <v>-4.7027558642157696E-3</v>
      </c>
      <c r="S1158" s="36">
        <f t="shared" ref="S1158:S1221" si="275">LN(F1158/F1157)</f>
        <v>-3.5425390309148353E-3</v>
      </c>
      <c r="T1158" s="36">
        <f t="shared" ref="T1158:T1221" si="276">LN(G1158/G1157)</f>
        <v>-7.6292015626259219E-3</v>
      </c>
      <c r="U1158" s="36">
        <f t="shared" ref="U1158:U1221" si="277">LN(H1158/H1157)</f>
        <v>-4.9503170359021E-3</v>
      </c>
      <c r="V1158" s="36">
        <f t="shared" ref="V1158:V1221" si="278">LN(I1158/I1157)</f>
        <v>4.8749690094816965E-3</v>
      </c>
      <c r="W1158" s="36">
        <f t="shared" ref="W1158:W1221" si="279">LN(J1158/J1157)</f>
        <v>-1.6153401309250397E-2</v>
      </c>
      <c r="X1158" s="36">
        <f t="shared" ref="X1158:X1221" si="280">LN(K1158/K1157)</f>
        <v>-3.2241441956569706E-3</v>
      </c>
      <c r="Y1158" s="36">
        <f t="shared" ref="Y1158:Y1221" si="281">LN(L1158/L1157)</f>
        <v>-4.2850862785337755E-3</v>
      </c>
      <c r="Z1158" s="36">
        <f t="shared" ref="Z1158:Z1221" si="282">LN(M1158/M1157)</f>
        <v>8.898875738303209E-3</v>
      </c>
      <c r="AA1158" s="46">
        <f t="shared" ref="AA1158:AA1221" si="283">P1158*$AH$8+Q1158*$AI$8+R1158*$AJ$8+S1158*$AK$8+T1158*$AL$8+U1158*$AM$8+V1158*$AN$8+W1158*$AO$8+X1158*$AP$8+Y1158*$AQ$8+Z1158*$AR$8</f>
        <v>-8.5561488197137426E-3</v>
      </c>
      <c r="AB1158" s="41">
        <f t="shared" si="270"/>
        <v>991443.85118028626</v>
      </c>
      <c r="AC1158" s="41">
        <f t="shared" si="271"/>
        <v>-8556.1488197137369</v>
      </c>
      <c r="AD1158" s="98">
        <v>24205.599280037452</v>
      </c>
      <c r="AE1158">
        <f t="shared" si="269"/>
        <v>902142.36675846588</v>
      </c>
    </row>
    <row r="1159" spans="2:31">
      <c r="B1159" s="112">
        <v>45140</v>
      </c>
      <c r="C1159">
        <v>102.534668</v>
      </c>
      <c r="D1159">
        <v>313.97686800000002</v>
      </c>
      <c r="E1159">
        <v>52.510795999999999</v>
      </c>
      <c r="F1159">
        <v>51.537086000000002</v>
      </c>
      <c r="G1159">
        <v>75.579384000000005</v>
      </c>
      <c r="H1159">
        <v>153.31632999999999</v>
      </c>
      <c r="I1159">
        <v>187.23043799999999</v>
      </c>
      <c r="J1159">
        <v>90.787871999999993</v>
      </c>
      <c r="K1159">
        <v>499.1651</v>
      </c>
      <c r="L1159">
        <v>191.822495</v>
      </c>
      <c r="M1159">
        <v>425.87091099999998</v>
      </c>
      <c r="O1159" s="33">
        <v>1154</v>
      </c>
      <c r="P1159" s="36">
        <f t="shared" si="272"/>
        <v>-1.255268032853211E-2</v>
      </c>
      <c r="Q1159" s="36">
        <f t="shared" si="273"/>
        <v>-2.6374280616163915E-2</v>
      </c>
      <c r="R1159" s="36">
        <f t="shared" si="274"/>
        <v>6.9118244151345246E-4</v>
      </c>
      <c r="S1159" s="36">
        <f t="shared" si="275"/>
        <v>-1.0703251745962195E-2</v>
      </c>
      <c r="T1159" s="36">
        <f t="shared" si="276"/>
        <v>-8.6038086552204275E-3</v>
      </c>
      <c r="U1159" s="36">
        <f t="shared" si="277"/>
        <v>-1.138911725730089E-2</v>
      </c>
      <c r="V1159" s="36">
        <f t="shared" si="278"/>
        <v>-3.2473658050586988E-3</v>
      </c>
      <c r="W1159" s="36">
        <f t="shared" si="279"/>
        <v>-1.0705702753036552E-4</v>
      </c>
      <c r="X1159" s="36">
        <f t="shared" si="280"/>
        <v>1.1879741226993556E-4</v>
      </c>
      <c r="Y1159" s="36">
        <f t="shared" si="281"/>
        <v>-1.561114901883366E-2</v>
      </c>
      <c r="Z1159" s="36">
        <f t="shared" si="282"/>
        <v>-6.7364434866849362E-3</v>
      </c>
      <c r="AA1159" s="46">
        <f t="shared" si="283"/>
        <v>-7.2799331889023136E-3</v>
      </c>
      <c r="AB1159" s="41">
        <f t="shared" si="270"/>
        <v>992720.06681109767</v>
      </c>
      <c r="AC1159" s="41">
        <f t="shared" si="271"/>
        <v>-7279.9331889023306</v>
      </c>
      <c r="AD1159" s="98">
        <v>24302.752237323322</v>
      </c>
      <c r="AE1159">
        <f t="shared" ref="AE1159:AE1222" si="284">AE1158+AC1159</f>
        <v>894862.43356956355</v>
      </c>
    </row>
    <row r="1160" spans="2:31">
      <c r="B1160" s="112">
        <v>45141</v>
      </c>
      <c r="C1160">
        <v>104.31677999999999</v>
      </c>
      <c r="D1160">
        <v>312.85806300000002</v>
      </c>
      <c r="E1160">
        <v>52.523983000000001</v>
      </c>
      <c r="F1160">
        <v>51.296557999999997</v>
      </c>
      <c r="G1160">
        <v>76.321517999999998</v>
      </c>
      <c r="H1160">
        <v>154.25358600000001</v>
      </c>
      <c r="I1160">
        <v>182.44703699999999</v>
      </c>
      <c r="J1160">
        <v>87.869591</v>
      </c>
      <c r="K1160">
        <v>499.22442599999999</v>
      </c>
      <c r="L1160">
        <v>190.41802999999999</v>
      </c>
      <c r="M1160">
        <v>419.35226399999999</v>
      </c>
      <c r="O1160" s="33">
        <v>1155</v>
      </c>
      <c r="P1160" s="36">
        <f t="shared" si="272"/>
        <v>1.7231265353811948E-2</v>
      </c>
      <c r="Q1160" s="36">
        <f t="shared" si="273"/>
        <v>-3.5696995579673008E-3</v>
      </c>
      <c r="R1160" s="36">
        <f t="shared" si="274"/>
        <v>2.5109778294089656E-4</v>
      </c>
      <c r="S1160" s="36">
        <f t="shared" si="275"/>
        <v>-4.6780106059140479E-3</v>
      </c>
      <c r="T1160" s="36">
        <f t="shared" si="276"/>
        <v>9.7713692955201277E-3</v>
      </c>
      <c r="U1160" s="36">
        <f t="shared" si="277"/>
        <v>6.0946071275476367E-3</v>
      </c>
      <c r="V1160" s="36">
        <f t="shared" si="278"/>
        <v>-2.5880224295202002E-2</v>
      </c>
      <c r="W1160" s="36">
        <f t="shared" si="279"/>
        <v>-3.2671913510744104E-2</v>
      </c>
      <c r="X1160" s="36">
        <f t="shared" si="280"/>
        <v>1.1884339433623164E-4</v>
      </c>
      <c r="Y1160" s="36">
        <f t="shared" si="281"/>
        <v>-7.3486259488388973E-3</v>
      </c>
      <c r="Z1160" s="36">
        <f t="shared" si="282"/>
        <v>-1.5424982278800813E-2</v>
      </c>
      <c r="AA1160" s="46">
        <f t="shared" si="283"/>
        <v>1.1309841671317667E-2</v>
      </c>
      <c r="AB1160" s="41">
        <f t="shared" si="270"/>
        <v>1011309.8416713177</v>
      </c>
      <c r="AC1160" s="41">
        <f t="shared" si="271"/>
        <v>11309.841671317699</v>
      </c>
      <c r="AD1160" s="98">
        <v>24465.757268266636</v>
      </c>
      <c r="AE1160">
        <f t="shared" si="284"/>
        <v>906172.27524088125</v>
      </c>
    </row>
    <row r="1161" spans="2:31">
      <c r="B1161" s="112">
        <v>45142</v>
      </c>
      <c r="C1161">
        <v>104.60891700000001</v>
      </c>
      <c r="D1161">
        <v>310.400665</v>
      </c>
      <c r="E1161">
        <v>52.220565999999998</v>
      </c>
      <c r="F1161">
        <v>50.943126999999997</v>
      </c>
      <c r="G1161">
        <v>76.222565000000003</v>
      </c>
      <c r="H1161">
        <v>153.92802399999999</v>
      </c>
      <c r="I1161">
        <v>181.484467</v>
      </c>
      <c r="J1161">
        <v>86.877364999999998</v>
      </c>
      <c r="K1161">
        <v>497.11825599999997</v>
      </c>
      <c r="L1161">
        <v>181.27413899999999</v>
      </c>
      <c r="M1161">
        <v>419.45117199999999</v>
      </c>
      <c r="O1161" s="33">
        <v>1156</v>
      </c>
      <c r="P1161" s="36">
        <f t="shared" si="272"/>
        <v>2.7965654257921992E-3</v>
      </c>
      <c r="Q1161" s="36">
        <f t="shared" si="273"/>
        <v>-7.8856841431226166E-3</v>
      </c>
      <c r="R1161" s="36">
        <f t="shared" si="274"/>
        <v>-5.793482363801992E-3</v>
      </c>
      <c r="S1161" s="36">
        <f t="shared" si="275"/>
        <v>-6.9138007976306806E-3</v>
      </c>
      <c r="T1161" s="36">
        <f t="shared" si="276"/>
        <v>-1.2973694152336758E-3</v>
      </c>
      <c r="U1161" s="36">
        <f t="shared" si="277"/>
        <v>-2.1127939535802833E-3</v>
      </c>
      <c r="V1161" s="36">
        <f t="shared" si="278"/>
        <v>-5.2898539094116993E-3</v>
      </c>
      <c r="W1161" s="36">
        <f t="shared" si="279"/>
        <v>-1.1356268357528509E-2</v>
      </c>
      <c r="X1161" s="36">
        <f t="shared" si="280"/>
        <v>-4.2278087153223209E-3</v>
      </c>
      <c r="Y1161" s="36">
        <f t="shared" si="281"/>
        <v>-4.9211347695413292E-2</v>
      </c>
      <c r="Z1161" s="36">
        <f t="shared" si="282"/>
        <v>2.3583117620522235E-4</v>
      </c>
      <c r="AA1161" s="46">
        <f t="shared" si="283"/>
        <v>-1.5329631512956963E-3</v>
      </c>
      <c r="AB1161" s="41">
        <f t="shared" si="270"/>
        <v>998467.03684870433</v>
      </c>
      <c r="AC1161" s="41">
        <f t="shared" si="271"/>
        <v>-1532.9631512956694</v>
      </c>
      <c r="AD1161" s="98">
        <v>24507.394494875916</v>
      </c>
      <c r="AE1161">
        <f t="shared" si="284"/>
        <v>904639.31208958558</v>
      </c>
    </row>
    <row r="1162" spans="2:31">
      <c r="B1162" s="112">
        <v>45145</v>
      </c>
      <c r="C1162">
        <v>104.394676</v>
      </c>
      <c r="D1162">
        <v>316.22448700000001</v>
      </c>
      <c r="E1162">
        <v>52.929642000000001</v>
      </c>
      <c r="F1162">
        <v>51.257281999999996</v>
      </c>
      <c r="G1162">
        <v>77.261566000000002</v>
      </c>
      <c r="H1162">
        <v>154.658096</v>
      </c>
      <c r="I1162">
        <v>180.25668300000001</v>
      </c>
      <c r="J1162">
        <v>88.151687999999993</v>
      </c>
      <c r="K1162">
        <v>505.03881799999999</v>
      </c>
      <c r="L1162">
        <v>178.14651499999999</v>
      </c>
      <c r="M1162">
        <v>426.64248700000002</v>
      </c>
      <c r="O1162" s="33">
        <v>1157</v>
      </c>
      <c r="P1162" s="36">
        <f t="shared" si="272"/>
        <v>-2.0501185837284086E-3</v>
      </c>
      <c r="Q1162" s="36">
        <f t="shared" si="273"/>
        <v>1.858843256598413E-2</v>
      </c>
      <c r="R1162" s="36">
        <f t="shared" si="274"/>
        <v>1.3487120225578797E-2</v>
      </c>
      <c r="S1162" s="36">
        <f t="shared" si="275"/>
        <v>6.1478421183604158E-3</v>
      </c>
      <c r="T1162" s="36">
        <f t="shared" si="276"/>
        <v>1.3539078789428147E-2</v>
      </c>
      <c r="U1162" s="36">
        <f t="shared" si="277"/>
        <v>4.7317316938859611E-3</v>
      </c>
      <c r="V1162" s="36">
        <f t="shared" si="278"/>
        <v>-6.7882170147117466E-3</v>
      </c>
      <c r="W1162" s="36">
        <f t="shared" si="279"/>
        <v>1.4561531302075071E-2</v>
      </c>
      <c r="X1162" s="36">
        <f t="shared" si="280"/>
        <v>1.5807356216641321E-2</v>
      </c>
      <c r="Y1162" s="36">
        <f t="shared" si="281"/>
        <v>-1.7404135862888637E-2</v>
      </c>
      <c r="Z1162" s="36">
        <f t="shared" si="282"/>
        <v>1.6999272122359164E-2</v>
      </c>
      <c r="AA1162" s="46">
        <f t="shared" si="283"/>
        <v>-1.2866485660785212E-2</v>
      </c>
      <c r="AB1162" s="41">
        <f t="shared" si="270"/>
        <v>987133.51433921477</v>
      </c>
      <c r="AC1162" s="41">
        <f t="shared" si="271"/>
        <v>-12866.485660785227</v>
      </c>
      <c r="AD1162" s="98">
        <v>24640.471632263041</v>
      </c>
      <c r="AE1162">
        <f t="shared" si="284"/>
        <v>891772.82642880036</v>
      </c>
    </row>
    <row r="1163" spans="2:31">
      <c r="B1163" s="112">
        <v>45146</v>
      </c>
      <c r="C1163">
        <v>104.91081200000001</v>
      </c>
      <c r="D1163">
        <v>312.30865499999999</v>
      </c>
      <c r="E1163">
        <v>52.982407000000002</v>
      </c>
      <c r="F1163">
        <v>51.129657999999999</v>
      </c>
      <c r="G1163">
        <v>76.776695000000004</v>
      </c>
      <c r="H1163">
        <v>153.78990200000001</v>
      </c>
      <c r="I1163">
        <v>181.32730100000001</v>
      </c>
      <c r="J1163">
        <v>88.706160999999994</v>
      </c>
      <c r="K1163">
        <v>500.213257</v>
      </c>
      <c r="L1163">
        <v>179.092758</v>
      </c>
      <c r="M1163">
        <v>425.80169699999999</v>
      </c>
      <c r="O1163" s="33">
        <v>1158</v>
      </c>
      <c r="P1163" s="36">
        <f t="shared" si="272"/>
        <v>4.9319017014248529E-3</v>
      </c>
      <c r="Q1163" s="36">
        <f t="shared" si="273"/>
        <v>-1.2460385627854292E-2</v>
      </c>
      <c r="R1163" s="36">
        <f t="shared" si="274"/>
        <v>9.963928535727121E-4</v>
      </c>
      <c r="S1163" s="36">
        <f t="shared" si="275"/>
        <v>-2.4929754927299525E-3</v>
      </c>
      <c r="T1163" s="36">
        <f t="shared" si="276"/>
        <v>-6.2954826711625351E-3</v>
      </c>
      <c r="U1163" s="36">
        <f t="shared" si="277"/>
        <v>-5.6294500106019076E-3</v>
      </c>
      <c r="V1163" s="36">
        <f t="shared" si="278"/>
        <v>5.9218393296810471E-3</v>
      </c>
      <c r="W1163" s="36">
        <f t="shared" si="279"/>
        <v>6.270287915361706E-3</v>
      </c>
      <c r="X1163" s="36">
        <f t="shared" si="280"/>
        <v>-9.6007721570005519E-3</v>
      </c>
      <c r="Y1163" s="36">
        <f t="shared" si="281"/>
        <v>5.2975430444512327E-3</v>
      </c>
      <c r="Z1163" s="36">
        <f t="shared" si="282"/>
        <v>-1.972657655325527E-3</v>
      </c>
      <c r="AA1163" s="46">
        <f t="shared" si="283"/>
        <v>2.2607188940511253E-3</v>
      </c>
      <c r="AB1163" s="41">
        <f t="shared" si="270"/>
        <v>1002260.7188940512</v>
      </c>
      <c r="AC1163" s="41">
        <f t="shared" si="271"/>
        <v>2260.7188940511551</v>
      </c>
      <c r="AD1163" s="98">
        <v>24647.528720708215</v>
      </c>
      <c r="AE1163">
        <f t="shared" si="284"/>
        <v>894033.54532285151</v>
      </c>
    </row>
    <row r="1164" spans="2:31">
      <c r="B1164" s="112">
        <v>45147</v>
      </c>
      <c r="C1164">
        <v>106.69291699999999</v>
      </c>
      <c r="D1164">
        <v>304.886505</v>
      </c>
      <c r="E1164">
        <v>53.068153000000002</v>
      </c>
      <c r="F1164">
        <v>51.168925999999999</v>
      </c>
      <c r="G1164">
        <v>75.579384000000005</v>
      </c>
      <c r="H1164">
        <v>151.72792100000001</v>
      </c>
      <c r="I1164">
        <v>183.77304100000001</v>
      </c>
      <c r="J1164">
        <v>88.482422</v>
      </c>
      <c r="K1164">
        <v>496.50512700000002</v>
      </c>
      <c r="L1164">
        <v>177.489105</v>
      </c>
      <c r="M1164">
        <v>431.37075800000002</v>
      </c>
      <c r="O1164" s="33">
        <v>1159</v>
      </c>
      <c r="P1164" s="36">
        <f t="shared" si="272"/>
        <v>1.6844194042761641E-2</v>
      </c>
      <c r="Q1164" s="36">
        <f t="shared" si="273"/>
        <v>-2.4052385040368066E-2</v>
      </c>
      <c r="R1164" s="36">
        <f t="shared" si="274"/>
        <v>1.6170780934126037E-3</v>
      </c>
      <c r="S1164" s="36">
        <f t="shared" si="275"/>
        <v>7.6771349892111227E-4</v>
      </c>
      <c r="T1164" s="36">
        <f t="shared" si="276"/>
        <v>-1.5717595998551864E-2</v>
      </c>
      <c r="U1164" s="36">
        <f t="shared" si="277"/>
        <v>-1.3498474746368004E-2</v>
      </c>
      <c r="V1164" s="36">
        <f t="shared" si="278"/>
        <v>1.3397832338783632E-2</v>
      </c>
      <c r="W1164" s="36">
        <f t="shared" si="279"/>
        <v>-2.525434936334895E-3</v>
      </c>
      <c r="X1164" s="36">
        <f t="shared" si="280"/>
        <v>-7.4407117750507788E-3</v>
      </c>
      <c r="Y1164" s="36">
        <f t="shared" si="281"/>
        <v>-8.9946459883072753E-3</v>
      </c>
      <c r="Z1164" s="36">
        <f t="shared" si="282"/>
        <v>1.2994209807806604E-2</v>
      </c>
      <c r="AA1164" s="46">
        <f t="shared" si="283"/>
        <v>-7.9936623447717983E-3</v>
      </c>
      <c r="AB1164" s="41">
        <f t="shared" si="270"/>
        <v>992006.33765522821</v>
      </c>
      <c r="AC1164" s="41">
        <f t="shared" si="271"/>
        <v>-7993.6623447717866</v>
      </c>
      <c r="AD1164" s="98">
        <v>24671.830281828297</v>
      </c>
      <c r="AE1164">
        <f t="shared" si="284"/>
        <v>886039.88297807972</v>
      </c>
    </row>
    <row r="1165" spans="2:31">
      <c r="B1165" s="112">
        <v>45148</v>
      </c>
      <c r="C1165">
        <v>107.238274</v>
      </c>
      <c r="D1165">
        <v>305.415955</v>
      </c>
      <c r="E1165">
        <v>53.041679000000002</v>
      </c>
      <c r="F1165">
        <v>51.306370000000001</v>
      </c>
      <c r="G1165">
        <v>75.341896000000006</v>
      </c>
      <c r="H1165">
        <v>151.50100699999999</v>
      </c>
      <c r="I1165">
        <v>183.61587499999999</v>
      </c>
      <c r="J1165">
        <v>87.947411000000002</v>
      </c>
      <c r="K1165">
        <v>497.85983299999998</v>
      </c>
      <c r="L1165">
        <v>177.26994300000001</v>
      </c>
      <c r="M1165">
        <v>429.86721799999998</v>
      </c>
      <c r="O1165" s="33">
        <v>1160</v>
      </c>
      <c r="P1165" s="36">
        <f t="shared" si="272"/>
        <v>5.0984447736747178E-3</v>
      </c>
      <c r="Q1165" s="36">
        <f t="shared" si="273"/>
        <v>1.7350417785307176E-3</v>
      </c>
      <c r="R1165" s="36">
        <f t="shared" si="274"/>
        <v>-4.9899241286748767E-4</v>
      </c>
      <c r="S1165" s="36">
        <f t="shared" si="275"/>
        <v>2.6824822719665759E-3</v>
      </c>
      <c r="T1165" s="36">
        <f t="shared" si="276"/>
        <v>-3.1471797220561921E-3</v>
      </c>
      <c r="U1165" s="36">
        <f t="shared" si="277"/>
        <v>-1.4966516806514168E-3</v>
      </c>
      <c r="V1165" s="36">
        <f t="shared" si="278"/>
        <v>-8.5558383904782973E-4</v>
      </c>
      <c r="W1165" s="36">
        <f t="shared" si="279"/>
        <v>-6.0648772470321731E-3</v>
      </c>
      <c r="X1165" s="36">
        <f t="shared" si="280"/>
        <v>2.7247678521413669E-3</v>
      </c>
      <c r="Y1165" s="36">
        <f t="shared" si="281"/>
        <v>-1.2355542677008036E-3</v>
      </c>
      <c r="Z1165" s="36">
        <f t="shared" si="282"/>
        <v>-3.4915820467472589E-3</v>
      </c>
      <c r="AA1165" s="46">
        <f t="shared" si="283"/>
        <v>5.857935786812399E-4</v>
      </c>
      <c r="AB1165" s="41">
        <f t="shared" si="270"/>
        <v>1000585.7935786812</v>
      </c>
      <c r="AC1165" s="41">
        <f t="shared" si="271"/>
        <v>585.79357868118677</v>
      </c>
      <c r="AD1165" s="98">
        <v>24934.389591768035</v>
      </c>
      <c r="AE1165">
        <f t="shared" si="284"/>
        <v>886625.67655676091</v>
      </c>
    </row>
    <row r="1166" spans="2:31">
      <c r="B1166" s="112">
        <v>45149</v>
      </c>
      <c r="C1166">
        <v>108.903519</v>
      </c>
      <c r="D1166">
        <v>301.320313</v>
      </c>
      <c r="E1166">
        <v>53.352795</v>
      </c>
      <c r="F1166">
        <v>50.982394999999997</v>
      </c>
      <c r="G1166">
        <v>75.520011999999994</v>
      </c>
      <c r="H1166">
        <v>152.379074</v>
      </c>
      <c r="I1166">
        <v>183.78285199999999</v>
      </c>
      <c r="J1166">
        <v>88.355971999999994</v>
      </c>
      <c r="K1166">
        <v>502.33932499999997</v>
      </c>
      <c r="L1166">
        <v>177.32978800000001</v>
      </c>
      <c r="M1166">
        <v>430.361786</v>
      </c>
      <c r="O1166" s="33">
        <v>1161</v>
      </c>
      <c r="P1166" s="36">
        <f t="shared" si="272"/>
        <v>1.5409124968945399E-2</v>
      </c>
      <c r="Q1166" s="36">
        <f t="shared" si="273"/>
        <v>-1.3500772660236948E-2</v>
      </c>
      <c r="R1166" s="36">
        <f t="shared" si="274"/>
        <v>5.8483655225872741E-3</v>
      </c>
      <c r="S1166" s="36">
        <f t="shared" si="275"/>
        <v>-6.3345389560240323E-3</v>
      </c>
      <c r="T1166" s="36">
        <f t="shared" si="276"/>
        <v>2.3613128737779866E-3</v>
      </c>
      <c r="U1166" s="36">
        <f t="shared" si="277"/>
        <v>5.7790523213984805E-3</v>
      </c>
      <c r="V1166" s="36">
        <f t="shared" si="278"/>
        <v>9.0896891701378914E-4</v>
      </c>
      <c r="W1166" s="36">
        <f t="shared" si="279"/>
        <v>4.6347577046464443E-3</v>
      </c>
      <c r="X1166" s="36">
        <f t="shared" si="280"/>
        <v>8.9572599900799143E-3</v>
      </c>
      <c r="Y1166" s="36">
        <f t="shared" si="281"/>
        <v>3.3753551024644002E-4</v>
      </c>
      <c r="Z1166" s="36">
        <f t="shared" si="282"/>
        <v>1.149852079369215E-3</v>
      </c>
      <c r="AA1166" s="46">
        <f t="shared" si="283"/>
        <v>1.31564527004213E-2</v>
      </c>
      <c r="AB1166" s="41">
        <f t="shared" si="270"/>
        <v>1013156.4527004213</v>
      </c>
      <c r="AC1166" s="41">
        <f t="shared" si="271"/>
        <v>13156.452700421331</v>
      </c>
      <c r="AD1166" s="98">
        <v>24943.381290442892</v>
      </c>
      <c r="AE1166">
        <f t="shared" si="284"/>
        <v>899782.12925718224</v>
      </c>
    </row>
    <row r="1167" spans="2:31">
      <c r="B1167" s="112">
        <v>45152</v>
      </c>
      <c r="C1167">
        <v>108.991165</v>
      </c>
      <c r="D1167">
        <v>305.86547899999999</v>
      </c>
      <c r="E1167">
        <v>52.955624</v>
      </c>
      <c r="F1167">
        <v>50.884219999999999</v>
      </c>
      <c r="G1167">
        <v>75.886139</v>
      </c>
      <c r="H1167">
        <v>152.69477800000001</v>
      </c>
      <c r="I1167">
        <v>183.82214400000001</v>
      </c>
      <c r="J1167">
        <v>87.120552000000004</v>
      </c>
      <c r="K1167">
        <v>505.22668499999997</v>
      </c>
      <c r="L1167">
        <v>178.995499</v>
      </c>
      <c r="M1167">
        <v>432.904022</v>
      </c>
      <c r="O1167" s="33">
        <v>1162</v>
      </c>
      <c r="P1167" s="36">
        <f t="shared" si="272"/>
        <v>8.0448043172032583E-4</v>
      </c>
      <c r="Q1167" s="36">
        <f t="shared" si="273"/>
        <v>1.4971532464244859E-2</v>
      </c>
      <c r="R1167" s="36">
        <f t="shared" si="274"/>
        <v>-7.4720864375766808E-3</v>
      </c>
      <c r="S1167" s="36">
        <f t="shared" si="275"/>
        <v>-1.9275212079267715E-3</v>
      </c>
      <c r="T1167" s="36">
        <f t="shared" si="276"/>
        <v>4.836365117759445E-3</v>
      </c>
      <c r="U1167" s="36">
        <f t="shared" si="277"/>
        <v>2.0696897529992476E-3</v>
      </c>
      <c r="V1167" s="36">
        <f t="shared" si="278"/>
        <v>2.1377293876420685E-4</v>
      </c>
      <c r="W1167" s="36">
        <f t="shared" si="279"/>
        <v>-1.4080976581929028E-2</v>
      </c>
      <c r="X1167" s="36">
        <f t="shared" si="280"/>
        <v>5.7313721883360301E-3</v>
      </c>
      <c r="Y1167" s="36">
        <f t="shared" si="281"/>
        <v>9.3494522807316786E-3</v>
      </c>
      <c r="Z1167" s="36">
        <f t="shared" si="282"/>
        <v>5.8898275030272043E-3</v>
      </c>
      <c r="AA1167" s="46">
        <f t="shared" si="283"/>
        <v>3.1677576058862485E-3</v>
      </c>
      <c r="AB1167" s="41">
        <f t="shared" si="270"/>
        <v>1003167.7576058862</v>
      </c>
      <c r="AC1167" s="41">
        <f t="shared" si="271"/>
        <v>3167.7576058862032</v>
      </c>
      <c r="AD1167" s="98">
        <v>25170.779948374373</v>
      </c>
      <c r="AE1167">
        <f t="shared" si="284"/>
        <v>902949.88686306844</v>
      </c>
    </row>
    <row r="1168" spans="2:31">
      <c r="B1168" s="112">
        <v>45153</v>
      </c>
      <c r="C1168">
        <v>106.192993</v>
      </c>
      <c r="D1168">
        <v>301.629974</v>
      </c>
      <c r="E1168">
        <v>52.684230999999997</v>
      </c>
      <c r="F1168">
        <v>50.403163999999997</v>
      </c>
      <c r="G1168">
        <v>74.461226999999994</v>
      </c>
      <c r="H1168">
        <v>148.80761699999999</v>
      </c>
      <c r="I1168">
        <v>182.348816</v>
      </c>
      <c r="J1168">
        <v>86.070205999999999</v>
      </c>
      <c r="K1168">
        <v>501.03405800000002</v>
      </c>
      <c r="L1168">
        <v>176.99067700000001</v>
      </c>
      <c r="M1168">
        <v>427.00848400000001</v>
      </c>
      <c r="O1168" s="33">
        <v>1163</v>
      </c>
      <c r="P1168" s="36">
        <f t="shared" si="272"/>
        <v>-2.6008696551393765E-2</v>
      </c>
      <c r="Q1168" s="36">
        <f t="shared" si="273"/>
        <v>-1.3944379699242558E-2</v>
      </c>
      <c r="R1168" s="36">
        <f t="shared" si="274"/>
        <v>-5.13809105595389E-3</v>
      </c>
      <c r="S1168" s="36">
        <f t="shared" si="275"/>
        <v>-9.4989049594280603E-3</v>
      </c>
      <c r="T1168" s="36">
        <f t="shared" si="276"/>
        <v>-1.8955498898244789E-2</v>
      </c>
      <c r="U1168" s="36">
        <f t="shared" si="277"/>
        <v>-2.5786703261435836E-2</v>
      </c>
      <c r="V1168" s="36">
        <f t="shared" si="278"/>
        <v>-8.0472572202274009E-3</v>
      </c>
      <c r="W1168" s="36">
        <f t="shared" si="279"/>
        <v>-1.2129502633547121E-2</v>
      </c>
      <c r="X1168" s="36">
        <f t="shared" si="280"/>
        <v>-8.3331309322101747E-3</v>
      </c>
      <c r="Y1168" s="36">
        <f t="shared" si="281"/>
        <v>-1.126360140300141E-2</v>
      </c>
      <c r="Z1168" s="36">
        <f t="shared" si="282"/>
        <v>-1.3712163350365663E-2</v>
      </c>
      <c r="AA1168" s="46">
        <f t="shared" si="283"/>
        <v>-2.3787928304841988E-2</v>
      </c>
      <c r="AB1168" s="41">
        <f t="shared" si="270"/>
        <v>976212.07169515803</v>
      </c>
      <c r="AC1168" s="41">
        <f t="shared" si="271"/>
        <v>-23787.928304841975</v>
      </c>
      <c r="AD1168" s="98">
        <v>25193.738210813608</v>
      </c>
      <c r="AE1168">
        <f t="shared" si="284"/>
        <v>879161.95855822647</v>
      </c>
    </row>
    <row r="1169" spans="2:31">
      <c r="B1169" s="112">
        <v>45154</v>
      </c>
      <c r="C1169">
        <v>104.40609000000001</v>
      </c>
      <c r="D1169">
        <v>293.97808800000001</v>
      </c>
      <c r="E1169">
        <v>52.710704999999997</v>
      </c>
      <c r="F1169">
        <v>50.226447999999998</v>
      </c>
      <c r="G1169">
        <v>73.976364000000004</v>
      </c>
      <c r="H1169">
        <v>148.17619300000001</v>
      </c>
      <c r="I1169">
        <v>174.82502700000001</v>
      </c>
      <c r="J1169">
        <v>87.199089000000001</v>
      </c>
      <c r="K1169">
        <v>497.93893400000002</v>
      </c>
      <c r="L1169">
        <v>176.11296100000001</v>
      </c>
      <c r="M1169">
        <v>419.35226399999999</v>
      </c>
      <c r="O1169" s="33">
        <v>1164</v>
      </c>
      <c r="P1169" s="36">
        <f t="shared" si="272"/>
        <v>-1.697012026619156E-2</v>
      </c>
      <c r="Q1169" s="36">
        <f t="shared" si="273"/>
        <v>-2.5695780535841158E-2</v>
      </c>
      <c r="R1169" s="36">
        <f t="shared" si="274"/>
        <v>5.0237708872074704E-4</v>
      </c>
      <c r="S1169" s="36">
        <f t="shared" si="275"/>
        <v>-3.5122103354315549E-3</v>
      </c>
      <c r="T1169" s="36">
        <f t="shared" si="276"/>
        <v>-6.5329101770589589E-3</v>
      </c>
      <c r="U1169" s="36">
        <f t="shared" si="277"/>
        <v>-4.2522516727879212E-3</v>
      </c>
      <c r="V1169" s="36">
        <f t="shared" si="278"/>
        <v>-4.2135796195584795E-2</v>
      </c>
      <c r="W1169" s="36">
        <f t="shared" si="279"/>
        <v>1.3030571553415473E-2</v>
      </c>
      <c r="X1169" s="36">
        <f t="shared" si="280"/>
        <v>-6.1966317983058227E-3</v>
      </c>
      <c r="Y1169" s="36">
        <f t="shared" si="281"/>
        <v>-4.9714458492694106E-3</v>
      </c>
      <c r="Z1169" s="36">
        <f t="shared" si="282"/>
        <v>-1.8092589636328701E-2</v>
      </c>
      <c r="AA1169" s="46">
        <f t="shared" si="283"/>
        <v>-3.5280474536572459E-2</v>
      </c>
      <c r="AB1169" s="41">
        <f t="shared" si="270"/>
        <v>964719.52546342753</v>
      </c>
      <c r="AC1169" s="41">
        <f t="shared" si="271"/>
        <v>-35280.474536572467</v>
      </c>
      <c r="AD1169" s="98">
        <v>25211.095006580814</v>
      </c>
      <c r="AE1169">
        <f t="shared" si="284"/>
        <v>843881.484021654</v>
      </c>
    </row>
    <row r="1170" spans="2:31">
      <c r="B1170" s="112">
        <v>45155</v>
      </c>
      <c r="C1170">
        <v>106.42862700000001</v>
      </c>
      <c r="D1170">
        <v>284.78784200000001</v>
      </c>
      <c r="E1170">
        <v>51.529133000000002</v>
      </c>
      <c r="F1170">
        <v>50.020279000000002</v>
      </c>
      <c r="G1170">
        <v>74.045631</v>
      </c>
      <c r="H1170">
        <v>146.63711499999999</v>
      </c>
      <c r="I1170">
        <v>173.17489599999999</v>
      </c>
      <c r="J1170">
        <v>86.629738000000003</v>
      </c>
      <c r="K1170">
        <v>488.44610599999999</v>
      </c>
      <c r="L1170">
        <v>173.549622</v>
      </c>
      <c r="M1170">
        <v>414.62396200000001</v>
      </c>
      <c r="O1170" s="33">
        <v>1165</v>
      </c>
      <c r="P1170" s="36">
        <f t="shared" si="272"/>
        <v>1.9186584391212038E-2</v>
      </c>
      <c r="Q1170" s="36">
        <f t="shared" si="273"/>
        <v>-3.1760744929040685E-2</v>
      </c>
      <c r="R1170" s="36">
        <f t="shared" si="274"/>
        <v>-2.2671228800623264E-2</v>
      </c>
      <c r="S1170" s="36">
        <f t="shared" si="275"/>
        <v>-4.1132373464170761E-3</v>
      </c>
      <c r="T1170" s="36">
        <f t="shared" si="276"/>
        <v>9.3590151998659702E-4</v>
      </c>
      <c r="U1170" s="36">
        <f t="shared" si="277"/>
        <v>-1.0441129625922901E-2</v>
      </c>
      <c r="V1170" s="36">
        <f t="shared" si="278"/>
        <v>-9.483584670162741E-3</v>
      </c>
      <c r="W1170" s="36">
        <f t="shared" si="279"/>
        <v>-6.5507320716375666E-3</v>
      </c>
      <c r="X1170" s="36">
        <f t="shared" si="280"/>
        <v>-1.9248307105589783E-2</v>
      </c>
      <c r="Y1170" s="36">
        <f t="shared" si="281"/>
        <v>-1.4662048762189477E-2</v>
      </c>
      <c r="Z1170" s="36">
        <f t="shared" si="282"/>
        <v>-1.133929845027731E-2</v>
      </c>
      <c r="AA1170" s="46">
        <f t="shared" si="283"/>
        <v>6.3210172538545051E-3</v>
      </c>
      <c r="AB1170" s="41">
        <f t="shared" si="270"/>
        <v>1006321.0172538545</v>
      </c>
      <c r="AC1170" s="41">
        <f t="shared" si="271"/>
        <v>6321.0172538545448</v>
      </c>
      <c r="AD1170" s="98">
        <v>25216.969639886054</v>
      </c>
      <c r="AE1170">
        <f t="shared" si="284"/>
        <v>850202.50127550855</v>
      </c>
    </row>
    <row r="1171" spans="2:31">
      <c r="B1171" s="112">
        <v>45156</v>
      </c>
      <c r="C1171">
        <v>108.038803</v>
      </c>
      <c r="D1171">
        <v>282.94979899999998</v>
      </c>
      <c r="E1171">
        <v>52.270511999999997</v>
      </c>
      <c r="F1171">
        <v>49.696300999999998</v>
      </c>
      <c r="G1171">
        <v>74.609656999999999</v>
      </c>
      <c r="H1171">
        <v>146.97254899999999</v>
      </c>
      <c r="I1171">
        <v>173.312408</v>
      </c>
      <c r="J1171">
        <v>87.680092000000002</v>
      </c>
      <c r="K1171">
        <v>492.87612899999999</v>
      </c>
      <c r="L1171">
        <v>174.03836100000001</v>
      </c>
      <c r="M1171">
        <v>392.72354100000001</v>
      </c>
      <c r="O1171" s="33">
        <v>1166</v>
      </c>
      <c r="P1171" s="36">
        <f t="shared" si="272"/>
        <v>1.5015858161363962E-2</v>
      </c>
      <c r="Q1171" s="36">
        <f t="shared" si="273"/>
        <v>-6.4749958044289313E-3</v>
      </c>
      <c r="R1171" s="36">
        <f t="shared" si="274"/>
        <v>1.4285050922333739E-2</v>
      </c>
      <c r="S1171" s="36">
        <f t="shared" si="275"/>
        <v>-6.4979994293766991E-3</v>
      </c>
      <c r="T1171" s="36">
        <f t="shared" si="276"/>
        <v>7.5884109358995899E-3</v>
      </c>
      <c r="U1171" s="36">
        <f t="shared" si="277"/>
        <v>2.2848985375021891E-3</v>
      </c>
      <c r="V1171" s="36">
        <f t="shared" si="278"/>
        <v>7.9374918291282189E-4</v>
      </c>
      <c r="W1171" s="36">
        <f t="shared" si="279"/>
        <v>1.2051720928210951E-2</v>
      </c>
      <c r="X1171" s="36">
        <f t="shared" si="280"/>
        <v>9.0287429264601111E-3</v>
      </c>
      <c r="Y1171" s="36">
        <f t="shared" si="281"/>
        <v>2.8121761740687434E-3</v>
      </c>
      <c r="Z1171" s="36">
        <f t="shared" si="282"/>
        <v>-5.4266087485787498E-2</v>
      </c>
      <c r="AA1171" s="46">
        <f t="shared" si="283"/>
        <v>5.5900766382566955E-2</v>
      </c>
      <c r="AB1171" s="41">
        <f t="shared" si="270"/>
        <v>1055900.7663825669</v>
      </c>
      <c r="AC1171" s="41">
        <f t="shared" si="271"/>
        <v>55900.766382566886</v>
      </c>
      <c r="AD1171" s="98">
        <v>25333.490896819741</v>
      </c>
      <c r="AE1171">
        <f t="shared" si="284"/>
        <v>906103.26765807543</v>
      </c>
    </row>
    <row r="1172" spans="2:31">
      <c r="B1172" s="112">
        <v>45159</v>
      </c>
      <c r="C1172">
        <v>106.732986</v>
      </c>
      <c r="D1172">
        <v>289.59274299999998</v>
      </c>
      <c r="E1172">
        <v>52.131507999999997</v>
      </c>
      <c r="F1172">
        <v>49.607937</v>
      </c>
      <c r="G1172">
        <v>74.015945000000002</v>
      </c>
      <c r="H1172">
        <v>147.475708</v>
      </c>
      <c r="I1172">
        <v>171.907837</v>
      </c>
      <c r="J1172">
        <v>87.081290999999993</v>
      </c>
      <c r="K1172">
        <v>492.124573</v>
      </c>
      <c r="L1172">
        <v>175.38484199999999</v>
      </c>
      <c r="M1172">
        <v>386.56100500000002</v>
      </c>
      <c r="O1172" s="33">
        <v>1167</v>
      </c>
      <c r="P1172" s="36">
        <f t="shared" si="272"/>
        <v>-1.2160191960030167E-2</v>
      </c>
      <c r="Q1172" s="36">
        <f t="shared" si="273"/>
        <v>2.320610828050618E-2</v>
      </c>
      <c r="R1172" s="36">
        <f t="shared" si="274"/>
        <v>-2.6628619281090812E-3</v>
      </c>
      <c r="S1172" s="36">
        <f t="shared" si="275"/>
        <v>-1.7796626831212937E-3</v>
      </c>
      <c r="T1172" s="36">
        <f t="shared" si="276"/>
        <v>-7.9894062677037751E-3</v>
      </c>
      <c r="U1172" s="36">
        <f t="shared" si="277"/>
        <v>3.4176428475390522E-3</v>
      </c>
      <c r="V1172" s="36">
        <f t="shared" si="278"/>
        <v>-8.1372907336634947E-3</v>
      </c>
      <c r="W1172" s="36">
        <f t="shared" si="279"/>
        <v>-6.8528107649132057E-3</v>
      </c>
      <c r="X1172" s="36">
        <f t="shared" si="280"/>
        <v>-1.5260012390213077E-3</v>
      </c>
      <c r="Y1172" s="36">
        <f t="shared" si="281"/>
        <v>7.7069161585583325E-3</v>
      </c>
      <c r="Z1172" s="36">
        <f t="shared" si="282"/>
        <v>-1.5816211153158767E-2</v>
      </c>
      <c r="AA1172" s="46">
        <f t="shared" si="283"/>
        <v>-2.5854037792904638E-3</v>
      </c>
      <c r="AB1172" s="41">
        <f t="shared" si="270"/>
        <v>997414.5962207095</v>
      </c>
      <c r="AC1172" s="41">
        <f t="shared" si="271"/>
        <v>-2585.4037792905001</v>
      </c>
      <c r="AD1172" s="98">
        <v>25672.78964948887</v>
      </c>
      <c r="AE1172">
        <f t="shared" si="284"/>
        <v>903517.86387878493</v>
      </c>
    </row>
    <row r="1173" spans="2:31">
      <c r="B1173" s="112">
        <v>45160</v>
      </c>
      <c r="C1173">
        <v>106.134079</v>
      </c>
      <c r="D1173">
        <v>287.29519699999997</v>
      </c>
      <c r="E1173">
        <v>51.966019000000003</v>
      </c>
      <c r="F1173">
        <v>49.666846999999997</v>
      </c>
      <c r="G1173">
        <v>73.115478999999993</v>
      </c>
      <c r="H1173">
        <v>144.417282</v>
      </c>
      <c r="I1173">
        <v>172.605209</v>
      </c>
      <c r="J1173">
        <v>87.738990999999999</v>
      </c>
      <c r="K1173">
        <v>486.84420799999998</v>
      </c>
      <c r="L1173">
        <v>176.771255</v>
      </c>
      <c r="M1173">
        <v>381.041382</v>
      </c>
      <c r="O1173" s="33">
        <v>1168</v>
      </c>
      <c r="P1173" s="36">
        <f t="shared" si="272"/>
        <v>-5.6270666418880922E-3</v>
      </c>
      <c r="Q1173" s="36">
        <f t="shared" si="273"/>
        <v>-7.9653533671005666E-3</v>
      </c>
      <c r="R1173" s="36">
        <f t="shared" si="274"/>
        <v>-3.1795018418422417E-3</v>
      </c>
      <c r="S1173" s="36">
        <f t="shared" si="275"/>
        <v>1.1868070529291415E-3</v>
      </c>
      <c r="T1173" s="36">
        <f t="shared" si="276"/>
        <v>-1.2240447600535543E-2</v>
      </c>
      <c r="U1173" s="36">
        <f t="shared" si="277"/>
        <v>-2.095656995339552E-2</v>
      </c>
      <c r="V1173" s="36">
        <f t="shared" si="278"/>
        <v>4.0484559907982796E-3</v>
      </c>
      <c r="W1173" s="36">
        <f t="shared" si="279"/>
        <v>7.5243340816019402E-3</v>
      </c>
      <c r="X1173" s="36">
        <f t="shared" si="280"/>
        <v>-1.0787711131951807E-2</v>
      </c>
      <c r="Y1173" s="36">
        <f t="shared" si="281"/>
        <v>7.8738955521878515E-3</v>
      </c>
      <c r="Z1173" s="36">
        <f t="shared" si="282"/>
        <v>-1.438171175631129E-2</v>
      </c>
      <c r="AA1173" s="46">
        <f t="shared" si="283"/>
        <v>-6.2334458353241178E-3</v>
      </c>
      <c r="AB1173" s="41">
        <f t="shared" si="270"/>
        <v>993766.55416467588</v>
      </c>
      <c r="AC1173" s="41">
        <f t="shared" si="271"/>
        <v>-6233.4458353241207</v>
      </c>
      <c r="AD1173" s="98">
        <v>25686.404132329975</v>
      </c>
      <c r="AE1173">
        <f t="shared" si="284"/>
        <v>897284.41804346081</v>
      </c>
    </row>
    <row r="1174" spans="2:31">
      <c r="B1174" s="112">
        <v>45161</v>
      </c>
      <c r="C1174">
        <v>105.201363</v>
      </c>
      <c r="D1174">
        <v>293.92813100000001</v>
      </c>
      <c r="E1174">
        <v>52.326782000000001</v>
      </c>
      <c r="F1174">
        <v>49.912284999999997</v>
      </c>
      <c r="G1174">
        <v>73.738876000000005</v>
      </c>
      <c r="H1174">
        <v>145.39399700000001</v>
      </c>
      <c r="I1174">
        <v>174.67768899999999</v>
      </c>
      <c r="J1174">
        <v>88.386870999999999</v>
      </c>
      <c r="K1174">
        <v>483.976563</v>
      </c>
      <c r="L1174">
        <v>180.651184</v>
      </c>
      <c r="M1174">
        <v>390.013214</v>
      </c>
      <c r="O1174" s="33">
        <v>1169</v>
      </c>
      <c r="P1174" s="36">
        <f t="shared" si="272"/>
        <v>-8.8269345377645983E-3</v>
      </c>
      <c r="Q1174" s="36">
        <f t="shared" si="273"/>
        <v>2.2825036945547203E-2</v>
      </c>
      <c r="R1174" s="36">
        <f t="shared" si="274"/>
        <v>6.9182999299894936E-3</v>
      </c>
      <c r="S1174" s="36">
        <f t="shared" si="275"/>
        <v>4.9295166986294461E-3</v>
      </c>
      <c r="T1174" s="36">
        <f t="shared" si="276"/>
        <v>8.4900545794073124E-3</v>
      </c>
      <c r="U1174" s="36">
        <f t="shared" si="277"/>
        <v>6.7403774019172032E-3</v>
      </c>
      <c r="V1174" s="36">
        <f t="shared" si="278"/>
        <v>1.1935540823772153E-2</v>
      </c>
      <c r="W1174" s="36">
        <f t="shared" si="279"/>
        <v>7.3570447282284169E-3</v>
      </c>
      <c r="X1174" s="36">
        <f t="shared" si="280"/>
        <v>-5.9076884753835584E-3</v>
      </c>
      <c r="Y1174" s="36">
        <f t="shared" si="281"/>
        <v>2.1711459538762957E-2</v>
      </c>
      <c r="Z1174" s="36">
        <f t="shared" si="282"/>
        <v>2.3272637199153384E-2</v>
      </c>
      <c r="AA1174" s="46">
        <f t="shared" si="283"/>
        <v>-5.8314829458647952E-3</v>
      </c>
      <c r="AB1174" s="41">
        <f t="shared" si="270"/>
        <v>994168.51705413521</v>
      </c>
      <c r="AC1174" s="41">
        <f t="shared" si="271"/>
        <v>-5831.4829458647873</v>
      </c>
      <c r="AD1174" s="98">
        <v>25878.156113468343</v>
      </c>
      <c r="AE1174">
        <f t="shared" si="284"/>
        <v>891452.93509759603</v>
      </c>
    </row>
    <row r="1175" spans="2:31">
      <c r="B1175" s="112">
        <v>45162</v>
      </c>
      <c r="C1175">
        <v>104.415909</v>
      </c>
      <c r="D1175">
        <v>286.44607500000001</v>
      </c>
      <c r="E1175">
        <v>51.926299999999998</v>
      </c>
      <c r="F1175">
        <v>49.637397999999997</v>
      </c>
      <c r="G1175">
        <v>73.471710000000002</v>
      </c>
      <c r="H1175">
        <v>145.255875</v>
      </c>
      <c r="I1175">
        <v>173.99996899999999</v>
      </c>
      <c r="J1175">
        <v>87.817520000000002</v>
      </c>
      <c r="K1175">
        <v>482.65158100000002</v>
      </c>
      <c r="L1175">
        <v>175.923462</v>
      </c>
      <c r="M1175">
        <v>382.45590199999998</v>
      </c>
      <c r="O1175" s="33">
        <v>1170</v>
      </c>
      <c r="P1175" s="36">
        <f t="shared" si="272"/>
        <v>-7.4942075968558149E-3</v>
      </c>
      <c r="Q1175" s="36">
        <f t="shared" si="273"/>
        <v>-2.5784986530457032E-2</v>
      </c>
      <c r="R1175" s="36">
        <f t="shared" si="274"/>
        <v>-7.6829185720108488E-3</v>
      </c>
      <c r="S1175" s="36">
        <f t="shared" si="275"/>
        <v>-5.522623284622474E-3</v>
      </c>
      <c r="T1175" s="36">
        <f t="shared" si="276"/>
        <v>-3.6297157776724394E-3</v>
      </c>
      <c r="U1175" s="36">
        <f t="shared" si="277"/>
        <v>-9.504357214887429E-4</v>
      </c>
      <c r="V1175" s="36">
        <f t="shared" si="278"/>
        <v>-3.8873775701365769E-3</v>
      </c>
      <c r="W1175" s="36">
        <f t="shared" si="279"/>
        <v>-6.4624153602792656E-3</v>
      </c>
      <c r="X1175" s="36">
        <f t="shared" si="280"/>
        <v>-2.7414530355992133E-3</v>
      </c>
      <c r="Y1175" s="36">
        <f t="shared" si="281"/>
        <v>-2.6518986229732918E-2</v>
      </c>
      <c r="Z1175" s="36">
        <f t="shared" si="282"/>
        <v>-1.9567262869563645E-2</v>
      </c>
      <c r="AA1175" s="46">
        <f t="shared" si="283"/>
        <v>8.8736420197568916E-3</v>
      </c>
      <c r="AB1175" s="41">
        <f t="shared" si="270"/>
        <v>1008873.6420197568</v>
      </c>
      <c r="AC1175" s="41">
        <f t="shared" si="271"/>
        <v>8873.6420197568368</v>
      </c>
      <c r="AD1175" s="98">
        <v>25934.248133723042</v>
      </c>
      <c r="AE1175">
        <f t="shared" si="284"/>
        <v>900326.57711735286</v>
      </c>
    </row>
    <row r="1176" spans="2:31">
      <c r="B1176" s="112">
        <v>45163</v>
      </c>
      <c r="C1176">
        <v>106.281357</v>
      </c>
      <c r="D1176">
        <v>285.19738799999999</v>
      </c>
      <c r="E1176">
        <v>52.234107999999999</v>
      </c>
      <c r="F1176">
        <v>49.981006999999998</v>
      </c>
      <c r="G1176">
        <v>73.857619999999997</v>
      </c>
      <c r="H1176">
        <v>145.078293</v>
      </c>
      <c r="I1176">
        <v>174.37321499999999</v>
      </c>
      <c r="J1176">
        <v>88.229812999999993</v>
      </c>
      <c r="K1176">
        <v>483.66015599999997</v>
      </c>
      <c r="L1176">
        <v>178.14769000000001</v>
      </c>
      <c r="M1176">
        <v>385.98724399999998</v>
      </c>
      <c r="O1176" s="33">
        <v>1171</v>
      </c>
      <c r="P1176" s="36">
        <f t="shared" si="272"/>
        <v>1.7707840073092798E-2</v>
      </c>
      <c r="Q1176" s="36">
        <f t="shared" si="273"/>
        <v>-4.3687685309906545E-3</v>
      </c>
      <c r="R1176" s="36">
        <f t="shared" si="274"/>
        <v>5.910285912382832E-3</v>
      </c>
      <c r="S1176" s="36">
        <f t="shared" si="275"/>
        <v>6.8985317058125762E-3</v>
      </c>
      <c r="T1176" s="36">
        <f t="shared" si="276"/>
        <v>5.2387516130350141E-3</v>
      </c>
      <c r="U1176" s="36">
        <f t="shared" si="277"/>
        <v>-1.2232939951125222E-3</v>
      </c>
      <c r="V1176" s="36">
        <f t="shared" si="278"/>
        <v>2.1427949105026641E-3</v>
      </c>
      <c r="W1176" s="36">
        <f t="shared" si="279"/>
        <v>4.6838966174002966E-3</v>
      </c>
      <c r="X1176" s="36">
        <f t="shared" si="280"/>
        <v>2.0874741092847919E-3</v>
      </c>
      <c r="Y1176" s="36">
        <f t="shared" si="281"/>
        <v>1.2563899914003133E-2</v>
      </c>
      <c r="Z1176" s="36">
        <f t="shared" si="282"/>
        <v>9.1909645552277468E-3</v>
      </c>
      <c r="AA1176" s="46">
        <f t="shared" si="283"/>
        <v>1.2834721263804034E-3</v>
      </c>
      <c r="AB1176" s="41">
        <f t="shared" si="270"/>
        <v>1001283.4721263804</v>
      </c>
      <c r="AC1176" s="41">
        <f t="shared" si="271"/>
        <v>1283.472126380424</v>
      </c>
      <c r="AD1176" s="98">
        <v>25962.024476316175</v>
      </c>
      <c r="AE1176">
        <f t="shared" si="284"/>
        <v>901610.04924373329</v>
      </c>
    </row>
    <row r="1177" spans="2:31">
      <c r="B1177" s="112">
        <v>45166</v>
      </c>
      <c r="C1177">
        <v>107.17480500000001</v>
      </c>
      <c r="D1177">
        <v>289.95236199999999</v>
      </c>
      <c r="E1177">
        <v>52.531981999999999</v>
      </c>
      <c r="F1177">
        <v>50.167538</v>
      </c>
      <c r="G1177">
        <v>74.698707999999996</v>
      </c>
      <c r="H1177">
        <v>145.58145099999999</v>
      </c>
      <c r="I1177">
        <v>175.00181599999999</v>
      </c>
      <c r="J1177">
        <v>88.062934999999996</v>
      </c>
      <c r="K1177">
        <v>485.796021</v>
      </c>
      <c r="L1177">
        <v>179.723602</v>
      </c>
      <c r="M1177">
        <v>390.41879299999999</v>
      </c>
      <c r="O1177" s="33">
        <v>1172</v>
      </c>
      <c r="P1177" s="36">
        <f t="shared" si="272"/>
        <v>8.3713040585429582E-3</v>
      </c>
      <c r="Q1177" s="36">
        <f t="shared" si="273"/>
        <v>1.6535110508449937E-2</v>
      </c>
      <c r="R1177" s="36">
        <f t="shared" si="274"/>
        <v>5.6864736036298684E-3</v>
      </c>
      <c r="S1177" s="36">
        <f t="shared" si="275"/>
        <v>3.7250908776888755E-3</v>
      </c>
      <c r="T1177" s="36">
        <f t="shared" si="276"/>
        <v>1.1323610358719503E-2</v>
      </c>
      <c r="U1177" s="36">
        <f t="shared" si="277"/>
        <v>3.4621822456463824E-3</v>
      </c>
      <c r="V1177" s="36">
        <f t="shared" si="278"/>
        <v>3.5984350484325888E-3</v>
      </c>
      <c r="W1177" s="36">
        <f t="shared" si="279"/>
        <v>-1.893192451040083E-3</v>
      </c>
      <c r="X1177" s="36">
        <f t="shared" si="280"/>
        <v>4.4063228569674855E-3</v>
      </c>
      <c r="Y1177" s="36">
        <f t="shared" si="281"/>
        <v>8.8072009225194751E-3</v>
      </c>
      <c r="Z1177" s="36">
        <f t="shared" si="282"/>
        <v>1.1415668901072928E-2</v>
      </c>
      <c r="AA1177" s="46">
        <f t="shared" si="283"/>
        <v>5.4119501997808486E-3</v>
      </c>
      <c r="AB1177" s="41">
        <f t="shared" si="270"/>
        <v>1005411.9501997809</v>
      </c>
      <c r="AC1177" s="41">
        <f t="shared" si="271"/>
        <v>5411.9501997808693</v>
      </c>
      <c r="AD1177" s="98">
        <v>26056.590979463304</v>
      </c>
      <c r="AE1177">
        <f t="shared" si="284"/>
        <v>907021.99944351416</v>
      </c>
    </row>
    <row r="1178" spans="2:31">
      <c r="B1178" s="112">
        <v>45167</v>
      </c>
      <c r="C1178">
        <v>107.81298099999999</v>
      </c>
      <c r="D1178">
        <v>297.67416400000002</v>
      </c>
      <c r="E1178">
        <v>52.972172</v>
      </c>
      <c r="F1178">
        <v>50.373707000000003</v>
      </c>
      <c r="G1178">
        <v>75.905922000000004</v>
      </c>
      <c r="H1178">
        <v>146.765366</v>
      </c>
      <c r="I1178">
        <v>178.272614</v>
      </c>
      <c r="J1178">
        <v>88.426147</v>
      </c>
      <c r="K1178">
        <v>487.32873499999999</v>
      </c>
      <c r="L1178">
        <v>183.64340200000001</v>
      </c>
      <c r="M1178">
        <v>399.72695900000002</v>
      </c>
      <c r="O1178" s="33">
        <v>1173</v>
      </c>
      <c r="P1178" s="36">
        <f t="shared" si="272"/>
        <v>5.9368756367800925E-3</v>
      </c>
      <c r="Q1178" s="36">
        <f t="shared" si="273"/>
        <v>2.628283837990214E-2</v>
      </c>
      <c r="R1178" s="36">
        <f t="shared" si="274"/>
        <v>8.3445539832964852E-3</v>
      </c>
      <c r="S1178" s="36">
        <f t="shared" si="275"/>
        <v>4.1011883028852234E-3</v>
      </c>
      <c r="T1178" s="36">
        <f t="shared" si="276"/>
        <v>1.6031908934177896E-2</v>
      </c>
      <c r="U1178" s="36">
        <f t="shared" si="277"/>
        <v>8.0994312459998791E-3</v>
      </c>
      <c r="V1178" s="36">
        <f t="shared" si="278"/>
        <v>1.8517566995137905E-2</v>
      </c>
      <c r="W1178" s="36">
        <f t="shared" si="279"/>
        <v>4.1159771319168479E-3</v>
      </c>
      <c r="X1178" s="36">
        <f t="shared" si="280"/>
        <v>3.1500899714754674E-3</v>
      </c>
      <c r="Y1178" s="36">
        <f t="shared" si="281"/>
        <v>2.1575718296045116E-2</v>
      </c>
      <c r="Z1178" s="36">
        <f t="shared" si="282"/>
        <v>2.3561720341095216E-2</v>
      </c>
      <c r="AA1178" s="46">
        <f t="shared" si="283"/>
        <v>1.2342373732617821E-2</v>
      </c>
      <c r="AB1178" s="41">
        <f t="shared" si="270"/>
        <v>1012342.3737326178</v>
      </c>
      <c r="AC1178" s="41">
        <f t="shared" si="271"/>
        <v>12342.373732617823</v>
      </c>
      <c r="AD1178" s="98">
        <v>26228.240796395577</v>
      </c>
      <c r="AE1178">
        <f t="shared" si="284"/>
        <v>919364.37317613198</v>
      </c>
    </row>
    <row r="1179" spans="2:31">
      <c r="B1179" s="112">
        <v>45168</v>
      </c>
      <c r="C1179">
        <v>108.863518</v>
      </c>
      <c r="D1179">
        <v>294.78723100000002</v>
      </c>
      <c r="E1179">
        <v>53.352795</v>
      </c>
      <c r="F1179">
        <v>50.589691000000002</v>
      </c>
      <c r="G1179">
        <v>76.182982999999993</v>
      </c>
      <c r="H1179">
        <v>146.173416</v>
      </c>
      <c r="I1179">
        <v>179.03874200000001</v>
      </c>
      <c r="J1179">
        <v>88.180733000000004</v>
      </c>
      <c r="K1179">
        <v>486.04324300000002</v>
      </c>
      <c r="L1179">
        <v>187.164276</v>
      </c>
      <c r="M1179">
        <v>408.79769900000002</v>
      </c>
      <c r="O1179" s="33">
        <v>1174</v>
      </c>
      <c r="P1179" s="36">
        <f t="shared" si="272"/>
        <v>9.6969005559710813E-3</v>
      </c>
      <c r="Q1179" s="36">
        <f t="shared" si="273"/>
        <v>-9.7456336354438105E-3</v>
      </c>
      <c r="R1179" s="36">
        <f t="shared" si="274"/>
        <v>7.159647195763107E-3</v>
      </c>
      <c r="S1179" s="36">
        <f t="shared" si="275"/>
        <v>4.2784679150888018E-3</v>
      </c>
      <c r="T1179" s="36">
        <f t="shared" si="276"/>
        <v>3.6434124696480552E-3</v>
      </c>
      <c r="U1179" s="36">
        <f t="shared" si="277"/>
        <v>-4.0414642381794395E-3</v>
      </c>
      <c r="V1179" s="36">
        <f t="shared" si="278"/>
        <v>4.2883001684394014E-3</v>
      </c>
      <c r="W1179" s="36">
        <f t="shared" si="279"/>
        <v>-2.7792140143737824E-3</v>
      </c>
      <c r="X1179" s="36">
        <f t="shared" si="280"/>
        <v>-2.6413185840853423E-3</v>
      </c>
      <c r="Y1179" s="36">
        <f t="shared" si="281"/>
        <v>1.8990867913997088E-2</v>
      </c>
      <c r="Z1179" s="36">
        <f t="shared" si="282"/>
        <v>2.2438698675555271E-2</v>
      </c>
      <c r="AA1179" s="46">
        <f t="shared" si="283"/>
        <v>-9.8912740188419543E-3</v>
      </c>
      <c r="AB1179" s="41">
        <f t="shared" si="270"/>
        <v>990108.72598115809</v>
      </c>
      <c r="AC1179" s="41">
        <f t="shared" si="271"/>
        <v>-9891.274018841912</v>
      </c>
      <c r="AD1179" s="98">
        <v>26258.092576721683</v>
      </c>
      <c r="AE1179">
        <f t="shared" si="284"/>
        <v>909473.09915729007</v>
      </c>
    </row>
    <row r="1180" spans="2:31">
      <c r="B1180" s="112">
        <v>45169</v>
      </c>
      <c r="C1180">
        <v>109.167885</v>
      </c>
      <c r="D1180">
        <v>295.57641599999999</v>
      </c>
      <c r="E1180">
        <v>53.819465999999998</v>
      </c>
      <c r="F1180">
        <v>50.089001000000003</v>
      </c>
      <c r="G1180">
        <v>76.084038000000007</v>
      </c>
      <c r="H1180">
        <v>144.36795000000001</v>
      </c>
      <c r="I1180">
        <v>178.09582499999999</v>
      </c>
      <c r="J1180">
        <v>87.326706000000001</v>
      </c>
      <c r="K1180">
        <v>471.260132</v>
      </c>
      <c r="L1180">
        <v>187.38369800000001</v>
      </c>
      <c r="M1180">
        <v>406.49292000000003</v>
      </c>
      <c r="O1180" s="33">
        <v>1175</v>
      </c>
      <c r="P1180" s="36">
        <f t="shared" si="272"/>
        <v>2.7919574292916208E-3</v>
      </c>
      <c r="Q1180" s="36">
        <f t="shared" si="273"/>
        <v>2.6735571341338633E-3</v>
      </c>
      <c r="R1180" s="36">
        <f t="shared" si="274"/>
        <v>8.7088570338172203E-3</v>
      </c>
      <c r="S1180" s="36">
        <f t="shared" si="275"/>
        <v>-9.9463772887032516E-3</v>
      </c>
      <c r="T1180" s="36">
        <f t="shared" si="276"/>
        <v>-1.2996250045071156E-3</v>
      </c>
      <c r="U1180" s="36">
        <f t="shared" si="277"/>
        <v>-1.2428448761753121E-2</v>
      </c>
      <c r="V1180" s="36">
        <f t="shared" si="278"/>
        <v>-5.2804700418362226E-3</v>
      </c>
      <c r="W1180" s="36">
        <f t="shared" si="279"/>
        <v>-9.7321657204152753E-3</v>
      </c>
      <c r="X1180" s="36">
        <f t="shared" si="280"/>
        <v>-3.0887358512152747E-2</v>
      </c>
      <c r="Y1180" s="36">
        <f t="shared" si="281"/>
        <v>1.1716631263999431E-3</v>
      </c>
      <c r="Z1180" s="36">
        <f t="shared" si="282"/>
        <v>-5.6538983423594699E-3</v>
      </c>
      <c r="AA1180" s="46">
        <f t="shared" si="283"/>
        <v>-3.5150141787176729E-4</v>
      </c>
      <c r="AB1180" s="41">
        <f t="shared" si="270"/>
        <v>999648.4985821282</v>
      </c>
      <c r="AC1180" s="41">
        <f t="shared" si="271"/>
        <v>-351.50141787179746</v>
      </c>
      <c r="AD1180" s="98">
        <v>26316.48239646852</v>
      </c>
      <c r="AE1180">
        <f t="shared" si="284"/>
        <v>909121.59773941827</v>
      </c>
    </row>
    <row r="1181" spans="2:31">
      <c r="B1181" s="112">
        <v>45170</v>
      </c>
      <c r="C1181">
        <v>111.455513</v>
      </c>
      <c r="D1181">
        <v>296.06588699999998</v>
      </c>
      <c r="E1181">
        <v>53.475254</v>
      </c>
      <c r="F1181">
        <v>49.774841000000002</v>
      </c>
      <c r="G1181">
        <v>77.152717999999993</v>
      </c>
      <c r="H1181">
        <v>144.85137900000001</v>
      </c>
      <c r="I1181">
        <v>177.57522599999999</v>
      </c>
      <c r="J1181">
        <v>86.727905000000007</v>
      </c>
      <c r="K1181">
        <v>470.92392000000001</v>
      </c>
      <c r="L1181">
        <v>188.96958900000001</v>
      </c>
      <c r="M1181">
        <v>414.36679099999998</v>
      </c>
      <c r="O1181" s="33">
        <v>1176</v>
      </c>
      <c r="P1181" s="36">
        <f t="shared" si="272"/>
        <v>2.073859808651313E-2</v>
      </c>
      <c r="Q1181" s="36">
        <f t="shared" si="273"/>
        <v>1.654618370557045E-3</v>
      </c>
      <c r="R1181" s="36">
        <f t="shared" si="274"/>
        <v>-6.4162184471292551E-3</v>
      </c>
      <c r="S1181" s="36">
        <f t="shared" si="275"/>
        <v>-6.291787499548473E-3</v>
      </c>
      <c r="T1181" s="36">
        <f t="shared" si="276"/>
        <v>1.3948315721446621E-2</v>
      </c>
      <c r="U1181" s="36">
        <f t="shared" si="277"/>
        <v>3.3429954483995298E-3</v>
      </c>
      <c r="V1181" s="36">
        <f t="shared" si="278"/>
        <v>-2.9274205495309446E-3</v>
      </c>
      <c r="W1181" s="36">
        <f t="shared" si="279"/>
        <v>-6.8806377376183659E-3</v>
      </c>
      <c r="X1181" s="36">
        <f t="shared" si="280"/>
        <v>-7.1368648950708151E-4</v>
      </c>
      <c r="Y1181" s="36">
        <f t="shared" si="281"/>
        <v>8.4277217256170309E-3</v>
      </c>
      <c r="Z1181" s="36">
        <f t="shared" si="282"/>
        <v>1.9185038323807496E-2</v>
      </c>
      <c r="AA1181" s="46">
        <f t="shared" si="283"/>
        <v>6.1366641046463836E-3</v>
      </c>
      <c r="AB1181" s="41">
        <f t="shared" si="270"/>
        <v>1006136.6641046464</v>
      </c>
      <c r="AC1181" s="41">
        <f t="shared" si="271"/>
        <v>6136.664104646421</v>
      </c>
      <c r="AD1181" s="98">
        <v>26338.743831594707</v>
      </c>
      <c r="AE1181">
        <f t="shared" si="284"/>
        <v>915258.26184406469</v>
      </c>
    </row>
    <row r="1182" spans="2:31">
      <c r="B1182" s="112">
        <v>45174</v>
      </c>
      <c r="C1182">
        <v>111.465332</v>
      </c>
      <c r="D1182">
        <v>299.83187900000001</v>
      </c>
      <c r="E1182">
        <v>53.044986999999999</v>
      </c>
      <c r="F1182">
        <v>49.087612</v>
      </c>
      <c r="G1182">
        <v>74.599761999999998</v>
      </c>
      <c r="H1182">
        <v>143.25309799999999</v>
      </c>
      <c r="I1182">
        <v>177.21182300000001</v>
      </c>
      <c r="J1182">
        <v>84.921691999999993</v>
      </c>
      <c r="K1182">
        <v>475.442902</v>
      </c>
      <c r="L1182">
        <v>189.208969</v>
      </c>
      <c r="M1182">
        <v>409.94512900000001</v>
      </c>
      <c r="O1182" s="33">
        <v>1177</v>
      </c>
      <c r="P1182" s="36">
        <f t="shared" si="272"/>
        <v>8.8094049763323305E-5</v>
      </c>
      <c r="Q1182" s="36">
        <f t="shared" si="273"/>
        <v>1.2639893467702416E-2</v>
      </c>
      <c r="R1182" s="36">
        <f t="shared" si="274"/>
        <v>-8.0786400040431198E-3</v>
      </c>
      <c r="S1182" s="36">
        <f t="shared" si="275"/>
        <v>-1.3902954029018122E-2</v>
      </c>
      <c r="T1182" s="36">
        <f t="shared" si="276"/>
        <v>-3.3649491403794619E-2</v>
      </c>
      <c r="U1182" s="36">
        <f t="shared" si="277"/>
        <v>-1.1095262475296533E-2</v>
      </c>
      <c r="V1182" s="36">
        <f t="shared" si="278"/>
        <v>-2.0485704205583074E-3</v>
      </c>
      <c r="W1182" s="36">
        <f t="shared" si="279"/>
        <v>-2.1046127708222784E-2</v>
      </c>
      <c r="X1182" s="36">
        <f t="shared" si="280"/>
        <v>9.5502425525586278E-3</v>
      </c>
      <c r="Y1182" s="36">
        <f t="shared" si="281"/>
        <v>1.2659630056045868E-3</v>
      </c>
      <c r="Z1182" s="36">
        <f t="shared" si="282"/>
        <v>-1.0728231151051442E-2</v>
      </c>
      <c r="AA1182" s="46">
        <f t="shared" si="283"/>
        <v>-1.1024169132948613E-2</v>
      </c>
      <c r="AB1182" s="41">
        <f t="shared" si="270"/>
        <v>988975.83086705138</v>
      </c>
      <c r="AC1182" s="41">
        <f t="shared" si="271"/>
        <v>-11024.16913294862</v>
      </c>
      <c r="AD1182" s="98">
        <v>26704.716935438453</v>
      </c>
      <c r="AE1182">
        <f t="shared" si="284"/>
        <v>904234.09271111607</v>
      </c>
    </row>
    <row r="1183" spans="2:31">
      <c r="B1183" s="112">
        <v>45175</v>
      </c>
      <c r="C1183">
        <v>112.427513</v>
      </c>
      <c r="D1183">
        <v>298.852936</v>
      </c>
      <c r="E1183">
        <v>53.442157999999999</v>
      </c>
      <c r="F1183">
        <v>48.861809000000001</v>
      </c>
      <c r="G1183">
        <v>75.163780000000003</v>
      </c>
      <c r="H1183">
        <v>143.01632699999999</v>
      </c>
      <c r="I1183">
        <v>174.84466599999999</v>
      </c>
      <c r="J1183">
        <v>85.206367</v>
      </c>
      <c r="K1183">
        <v>471.61611900000003</v>
      </c>
      <c r="L1183">
        <v>182.43653900000001</v>
      </c>
      <c r="M1183">
        <v>409.80667099999999</v>
      </c>
      <c r="O1183" s="33">
        <v>1178</v>
      </c>
      <c r="P1183" s="36">
        <f t="shared" si="272"/>
        <v>8.595066299976627E-3</v>
      </c>
      <c r="Q1183" s="36">
        <f t="shared" si="273"/>
        <v>-3.2703146896398434E-3</v>
      </c>
      <c r="R1183" s="36">
        <f t="shared" si="274"/>
        <v>7.4595453133283326E-3</v>
      </c>
      <c r="S1183" s="36">
        <f t="shared" si="275"/>
        <v>-4.6106122466017911E-3</v>
      </c>
      <c r="T1183" s="36">
        <f t="shared" si="276"/>
        <v>7.5321491334160084E-3</v>
      </c>
      <c r="U1183" s="36">
        <f t="shared" si="277"/>
        <v>-1.6541833204167505E-3</v>
      </c>
      <c r="V1183" s="36">
        <f t="shared" si="278"/>
        <v>-1.3447800268244863E-2</v>
      </c>
      <c r="W1183" s="36">
        <f t="shared" si="279"/>
        <v>3.3465998185547145E-3</v>
      </c>
      <c r="X1183" s="36">
        <f t="shared" si="280"/>
        <v>-8.0814473909698401E-3</v>
      </c>
      <c r="Y1183" s="36">
        <f t="shared" si="281"/>
        <v>-3.6449679313704873E-2</v>
      </c>
      <c r="Z1183" s="36">
        <f t="shared" si="282"/>
        <v>-3.3780468994798083E-4</v>
      </c>
      <c r="AA1183" s="46">
        <f t="shared" si="283"/>
        <v>-2.6055120335745138E-3</v>
      </c>
      <c r="AB1183" s="41">
        <f t="shared" si="270"/>
        <v>997394.48796642548</v>
      </c>
      <c r="AC1183" s="41">
        <f t="shared" si="271"/>
        <v>-2605.512033574516</v>
      </c>
      <c r="AD1183" s="98">
        <v>26769.344080729643</v>
      </c>
      <c r="AE1183">
        <f t="shared" si="284"/>
        <v>901628.58067754155</v>
      </c>
    </row>
    <row r="1184" spans="2:31">
      <c r="B1184" s="112">
        <v>45176</v>
      </c>
      <c r="C1184">
        <v>111.877686</v>
      </c>
      <c r="D1184">
        <v>298.353455</v>
      </c>
      <c r="E1184">
        <v>54.104103000000002</v>
      </c>
      <c r="F1184">
        <v>49.254508999999999</v>
      </c>
      <c r="G1184">
        <v>74.767975000000007</v>
      </c>
      <c r="H1184">
        <v>141.79293799999999</v>
      </c>
      <c r="I1184">
        <v>179.30394000000001</v>
      </c>
      <c r="J1184">
        <v>86.884963999999997</v>
      </c>
      <c r="K1184">
        <v>479.39828499999999</v>
      </c>
      <c r="L1184">
        <v>177.10038800000001</v>
      </c>
      <c r="M1184">
        <v>407.27441399999998</v>
      </c>
      <c r="O1184" s="33">
        <v>1179</v>
      </c>
      <c r="P1184" s="36">
        <f t="shared" si="272"/>
        <v>-4.902499841160919E-3</v>
      </c>
      <c r="Q1184" s="36">
        <f t="shared" si="273"/>
        <v>-1.6727252889118564E-3</v>
      </c>
      <c r="R1184" s="36">
        <f t="shared" si="274"/>
        <v>1.2310113862173181E-2</v>
      </c>
      <c r="S1184" s="36">
        <f t="shared" si="275"/>
        <v>8.0048274319908051E-3</v>
      </c>
      <c r="T1184" s="36">
        <f t="shared" si="276"/>
        <v>-5.2798143991457354E-3</v>
      </c>
      <c r="U1184" s="36">
        <f t="shared" si="277"/>
        <v>-8.5909882485803724E-3</v>
      </c>
      <c r="V1184" s="36">
        <f t="shared" si="278"/>
        <v>2.518439781839283E-2</v>
      </c>
      <c r="W1184" s="36">
        <f t="shared" si="279"/>
        <v>1.9508829743269045E-2</v>
      </c>
      <c r="X1184" s="36">
        <f t="shared" si="280"/>
        <v>1.6366397137056107E-2</v>
      </c>
      <c r="Y1184" s="36">
        <f t="shared" si="281"/>
        <v>-2.9685645404063682E-2</v>
      </c>
      <c r="Z1184" s="36">
        <f t="shared" si="282"/>
        <v>-6.1983202248851021E-3</v>
      </c>
      <c r="AA1184" s="46">
        <f t="shared" si="283"/>
        <v>1.1466806918677236E-2</v>
      </c>
      <c r="AB1184" s="41">
        <f t="shared" si="270"/>
        <v>1011466.8069186772</v>
      </c>
      <c r="AC1184" s="41">
        <f t="shared" si="271"/>
        <v>11466.806918677175</v>
      </c>
      <c r="AD1184" s="98">
        <v>26828.365072882501</v>
      </c>
      <c r="AE1184">
        <f t="shared" si="284"/>
        <v>913095.38759621873</v>
      </c>
    </row>
    <row r="1185" spans="2:31">
      <c r="B1185" s="112">
        <v>45177</v>
      </c>
      <c r="C1185">
        <v>113.507507</v>
      </c>
      <c r="D1185">
        <v>297.57427999999999</v>
      </c>
      <c r="E1185">
        <v>54.203395999999998</v>
      </c>
      <c r="F1185">
        <v>49.529400000000003</v>
      </c>
      <c r="G1185">
        <v>74.619552999999996</v>
      </c>
      <c r="H1185">
        <v>141.90147400000001</v>
      </c>
      <c r="I1185">
        <v>177.673462</v>
      </c>
      <c r="J1185">
        <v>87.611373999999998</v>
      </c>
      <c r="K1185">
        <v>477.25405899999998</v>
      </c>
      <c r="L1185">
        <v>177.71878100000001</v>
      </c>
      <c r="M1185">
        <v>395.334991</v>
      </c>
      <c r="O1185" s="33">
        <v>1180</v>
      </c>
      <c r="P1185" s="36">
        <f t="shared" si="272"/>
        <v>1.4462790458045912E-2</v>
      </c>
      <c r="Q1185" s="36">
        <f t="shared" si="273"/>
        <v>-2.614999766756491E-3</v>
      </c>
      <c r="R1185" s="36">
        <f t="shared" si="274"/>
        <v>1.8335392975415957E-3</v>
      </c>
      <c r="S1185" s="36">
        <f t="shared" si="275"/>
        <v>5.5655159295486594E-3</v>
      </c>
      <c r="T1185" s="36">
        <f t="shared" si="276"/>
        <v>-1.9870741664134248E-3</v>
      </c>
      <c r="U1185" s="36">
        <f t="shared" si="277"/>
        <v>7.651613898930794E-4</v>
      </c>
      <c r="V1185" s="36">
        <f t="shared" si="278"/>
        <v>-9.1349722932324642E-3</v>
      </c>
      <c r="W1185" s="36">
        <f t="shared" si="279"/>
        <v>8.3258388631505826E-3</v>
      </c>
      <c r="X1185" s="36">
        <f t="shared" si="280"/>
        <v>-4.4827770593655961E-3</v>
      </c>
      <c r="Y1185" s="36">
        <f t="shared" si="281"/>
        <v>3.4856833009615116E-3</v>
      </c>
      <c r="Z1185" s="36">
        <f t="shared" si="282"/>
        <v>-2.9753710153167818E-2</v>
      </c>
      <c r="AA1185" s="46">
        <f t="shared" si="283"/>
        <v>1.4962231257551542E-2</v>
      </c>
      <c r="AB1185" s="41">
        <f t="shared" si="270"/>
        <v>1014962.2312575516</v>
      </c>
      <c r="AC1185" s="41">
        <f t="shared" si="271"/>
        <v>14962.231257551583</v>
      </c>
      <c r="AD1185" s="98">
        <v>26840.734494240955</v>
      </c>
      <c r="AE1185">
        <f t="shared" si="284"/>
        <v>928057.61885377031</v>
      </c>
    </row>
    <row r="1186" spans="2:31">
      <c r="B1186" s="112">
        <v>45180</v>
      </c>
      <c r="C1186">
        <v>112.083878</v>
      </c>
      <c r="D1186">
        <v>307.23400900000001</v>
      </c>
      <c r="E1186">
        <v>54.392048000000003</v>
      </c>
      <c r="F1186">
        <v>49.794476000000003</v>
      </c>
      <c r="G1186">
        <v>74.639336</v>
      </c>
      <c r="H1186">
        <v>142.52302599999999</v>
      </c>
      <c r="I1186">
        <v>177.07431</v>
      </c>
      <c r="J1186">
        <v>88.082565000000002</v>
      </c>
      <c r="K1186">
        <v>475.87423699999999</v>
      </c>
      <c r="L1186">
        <v>178.895737</v>
      </c>
      <c r="M1186">
        <v>396.03732300000001</v>
      </c>
      <c r="O1186" s="33">
        <v>1181</v>
      </c>
      <c r="P1186" s="36">
        <f t="shared" si="272"/>
        <v>-1.2621473987717145E-2</v>
      </c>
      <c r="Q1186" s="36">
        <f t="shared" si="273"/>
        <v>3.1945827033304765E-2</v>
      </c>
      <c r="R1186" s="36">
        <f t="shared" si="274"/>
        <v>3.4744033971755369E-3</v>
      </c>
      <c r="S1186" s="36">
        <f t="shared" si="275"/>
        <v>5.337621526948836E-3</v>
      </c>
      <c r="T1186" s="36">
        <f t="shared" si="276"/>
        <v>2.6508304126320119E-4</v>
      </c>
      <c r="U1186" s="36">
        <f t="shared" si="277"/>
        <v>4.3706009110658986E-3</v>
      </c>
      <c r="V1186" s="36">
        <f t="shared" si="278"/>
        <v>-3.377907442962022E-3</v>
      </c>
      <c r="W1186" s="36">
        <f t="shared" si="279"/>
        <v>5.363783547327825E-3</v>
      </c>
      <c r="X1186" s="36">
        <f t="shared" si="280"/>
        <v>-2.8953562069687945E-3</v>
      </c>
      <c r="Y1186" s="36">
        <f t="shared" si="281"/>
        <v>6.6007423360608976E-3</v>
      </c>
      <c r="Z1186" s="36">
        <f t="shared" si="282"/>
        <v>1.7749728464547987E-3</v>
      </c>
      <c r="AA1186" s="46">
        <f t="shared" si="283"/>
        <v>-1.1172156476567467E-2</v>
      </c>
      <c r="AB1186" s="41">
        <f t="shared" si="270"/>
        <v>988827.8435234325</v>
      </c>
      <c r="AC1186" s="41">
        <f t="shared" si="271"/>
        <v>-11172.156476567499</v>
      </c>
      <c r="AD1186" s="98">
        <v>26948.459708782495</v>
      </c>
      <c r="AE1186">
        <f t="shared" si="284"/>
        <v>916885.46237720281</v>
      </c>
    </row>
    <row r="1187" spans="2:31">
      <c r="B1187" s="112">
        <v>45181</v>
      </c>
      <c r="C1187">
        <v>115.353317</v>
      </c>
      <c r="D1187">
        <v>301.34027099999997</v>
      </c>
      <c r="E1187">
        <v>54.451622</v>
      </c>
      <c r="F1187">
        <v>49.431221000000001</v>
      </c>
      <c r="G1187">
        <v>74.401854999999998</v>
      </c>
      <c r="H1187">
        <v>144.37780799999999</v>
      </c>
      <c r="I1187">
        <v>176.003693</v>
      </c>
      <c r="J1187">
        <v>88.543937999999997</v>
      </c>
      <c r="K1187">
        <v>476.39041099999997</v>
      </c>
      <c r="L1187">
        <v>175.84367399999999</v>
      </c>
      <c r="M1187">
        <v>397.90685999999999</v>
      </c>
      <c r="O1187" s="33">
        <v>1182</v>
      </c>
      <c r="P1187" s="36">
        <f t="shared" si="272"/>
        <v>2.8752238450753594E-2</v>
      </c>
      <c r="Q1187" s="36">
        <f t="shared" si="273"/>
        <v>-1.9369606837101677E-2</v>
      </c>
      <c r="R1187" s="36">
        <f t="shared" si="274"/>
        <v>1.0946710258663347E-3</v>
      </c>
      <c r="S1187" s="36">
        <f t="shared" si="275"/>
        <v>-7.3218255713320352E-3</v>
      </c>
      <c r="T1187" s="36">
        <f t="shared" si="276"/>
        <v>-3.1867861412924387E-3</v>
      </c>
      <c r="U1187" s="36">
        <f t="shared" si="277"/>
        <v>1.2929957817559533E-2</v>
      </c>
      <c r="V1187" s="36">
        <f t="shared" si="278"/>
        <v>-6.0644972055760339E-3</v>
      </c>
      <c r="W1187" s="36">
        <f t="shared" si="279"/>
        <v>5.224290143613905E-3</v>
      </c>
      <c r="X1187" s="36">
        <f t="shared" si="280"/>
        <v>1.0840978957638062E-3</v>
      </c>
      <c r="Y1187" s="36">
        <f t="shared" si="281"/>
        <v>-1.7207776844460905E-2</v>
      </c>
      <c r="Z1187" s="36">
        <f t="shared" si="282"/>
        <v>4.709500983730166E-3</v>
      </c>
      <c r="AA1187" s="46">
        <f t="shared" si="283"/>
        <v>8.2706298262653702E-3</v>
      </c>
      <c r="AB1187" s="41">
        <f t="shared" si="270"/>
        <v>1008270.6298262654</v>
      </c>
      <c r="AC1187" s="41">
        <f t="shared" si="271"/>
        <v>8270.6298262653872</v>
      </c>
      <c r="AD1187" s="98">
        <v>26990.372897841851</v>
      </c>
      <c r="AE1187">
        <f t="shared" si="284"/>
        <v>925156.0922034682</v>
      </c>
    </row>
    <row r="1188" spans="2:31">
      <c r="B1188" s="112">
        <v>45182</v>
      </c>
      <c r="C1188">
        <v>114.322411</v>
      </c>
      <c r="D1188">
        <v>304.73666400000002</v>
      </c>
      <c r="E1188">
        <v>54.464863000000001</v>
      </c>
      <c r="F1188">
        <v>49.529400000000003</v>
      </c>
      <c r="G1188">
        <v>73.402443000000005</v>
      </c>
      <c r="H1188">
        <v>144.44688400000001</v>
      </c>
      <c r="I1188">
        <v>173.803528</v>
      </c>
      <c r="J1188">
        <v>89.780799999999999</v>
      </c>
      <c r="K1188">
        <v>476.330872</v>
      </c>
      <c r="L1188">
        <v>173.75907900000001</v>
      </c>
      <c r="M1188">
        <v>397.87719700000002</v>
      </c>
      <c r="O1188" s="33">
        <v>1183</v>
      </c>
      <c r="P1188" s="36">
        <f t="shared" si="272"/>
        <v>-8.9771168441936545E-3</v>
      </c>
      <c r="Q1188" s="36">
        <f t="shared" si="273"/>
        <v>1.1207912255346371E-2</v>
      </c>
      <c r="R1188" s="36">
        <f t="shared" si="274"/>
        <v>2.4314042204408347E-4</v>
      </c>
      <c r="S1188" s="36">
        <f t="shared" si="275"/>
        <v>1.9842040443830674E-3</v>
      </c>
      <c r="T1188" s="36">
        <f t="shared" si="276"/>
        <v>-1.3523655878590871E-2</v>
      </c>
      <c r="U1188" s="36">
        <f t="shared" si="277"/>
        <v>4.7832476398538832E-4</v>
      </c>
      <c r="V1188" s="36">
        <f t="shared" si="278"/>
        <v>-1.2579465952815921E-2</v>
      </c>
      <c r="W1188" s="36">
        <f t="shared" si="279"/>
        <v>1.3872240597185255E-2</v>
      </c>
      <c r="X1188" s="36">
        <f t="shared" si="280"/>
        <v>-1.2498723633006027E-4</v>
      </c>
      <c r="Y1188" s="36">
        <f t="shared" si="281"/>
        <v>-1.1925648114416411E-2</v>
      </c>
      <c r="Z1188" s="36">
        <f t="shared" si="282"/>
        <v>-7.4550375199862779E-5</v>
      </c>
      <c r="AA1188" s="46">
        <f t="shared" si="283"/>
        <v>-2.6503760047013089E-2</v>
      </c>
      <c r="AB1188" s="41">
        <f t="shared" si="270"/>
        <v>973496.23995298694</v>
      </c>
      <c r="AC1188" s="41">
        <f t="shared" si="271"/>
        <v>-26503.760047013056</v>
      </c>
      <c r="AD1188" s="98">
        <v>27271.024668190745</v>
      </c>
      <c r="AE1188">
        <f t="shared" si="284"/>
        <v>898652.33215645514</v>
      </c>
    </row>
    <row r="1189" spans="2:31">
      <c r="B1189" s="112">
        <v>45183</v>
      </c>
      <c r="C1189">
        <v>116.36457799999999</v>
      </c>
      <c r="D1189">
        <v>311.38961799999998</v>
      </c>
      <c r="E1189">
        <v>54.693232999999999</v>
      </c>
      <c r="F1189">
        <v>49.735568999999998</v>
      </c>
      <c r="G1189">
        <v>74.382057000000003</v>
      </c>
      <c r="H1189">
        <v>147.248795</v>
      </c>
      <c r="I1189">
        <v>177.86007699999999</v>
      </c>
      <c r="J1189">
        <v>90.683907000000005</v>
      </c>
      <c r="K1189">
        <v>480.06338499999998</v>
      </c>
      <c r="L1189">
        <v>175.28511</v>
      </c>
      <c r="M1189">
        <v>407.22494499999999</v>
      </c>
      <c r="O1189" s="33">
        <v>1184</v>
      </c>
      <c r="P1189" s="36">
        <f t="shared" si="272"/>
        <v>1.7705552947804879E-2</v>
      </c>
      <c r="Q1189" s="36">
        <f t="shared" si="273"/>
        <v>2.1596912143703878E-2</v>
      </c>
      <c r="R1189" s="36">
        <f t="shared" si="274"/>
        <v>4.1842124689454238E-3</v>
      </c>
      <c r="S1189" s="36">
        <f t="shared" si="275"/>
        <v>4.1539185179097649E-3</v>
      </c>
      <c r="T1189" s="36">
        <f t="shared" si="276"/>
        <v>1.3257524952864832E-2</v>
      </c>
      <c r="U1189" s="36">
        <f t="shared" si="277"/>
        <v>1.9211783935025779E-2</v>
      </c>
      <c r="V1189" s="36">
        <f t="shared" si="278"/>
        <v>2.3071645076430242E-2</v>
      </c>
      <c r="W1189" s="36">
        <f t="shared" si="279"/>
        <v>1.0008766302208054E-2</v>
      </c>
      <c r="X1189" s="36">
        <f t="shared" si="280"/>
        <v>7.8054252685787369E-3</v>
      </c>
      <c r="Y1189" s="36">
        <f t="shared" si="281"/>
        <v>8.7441118997340223E-3</v>
      </c>
      <c r="Z1189" s="36">
        <f t="shared" si="282"/>
        <v>2.3222315761430461E-2</v>
      </c>
      <c r="AA1189" s="46">
        <f t="shared" si="283"/>
        <v>2.2748725132066234E-2</v>
      </c>
      <c r="AB1189" s="41">
        <f t="shared" si="270"/>
        <v>1022748.7251320663</v>
      </c>
      <c r="AC1189" s="41">
        <f t="shared" si="271"/>
        <v>22748.725132066291</v>
      </c>
      <c r="AD1189" s="98">
        <v>27392.885213960661</v>
      </c>
      <c r="AE1189">
        <f t="shared" si="284"/>
        <v>921401.05728852144</v>
      </c>
    </row>
    <row r="1190" spans="2:31">
      <c r="B1190" s="112">
        <v>45184</v>
      </c>
      <c r="C1190">
        <v>114.577682</v>
      </c>
      <c r="D1190">
        <v>299.99169899999998</v>
      </c>
      <c r="E1190">
        <v>54.491340999999998</v>
      </c>
      <c r="F1190">
        <v>49.814109999999999</v>
      </c>
      <c r="G1190">
        <v>73.778458000000001</v>
      </c>
      <c r="H1190">
        <v>146.814697</v>
      </c>
      <c r="I1190">
        <v>176.93678299999999</v>
      </c>
      <c r="J1190">
        <v>89.810248999999999</v>
      </c>
      <c r="K1190">
        <v>483.140717</v>
      </c>
      <c r="L1190">
        <v>174.55699200000001</v>
      </c>
      <c r="M1190">
        <v>407.650238</v>
      </c>
      <c r="O1190" s="33">
        <v>1185</v>
      </c>
      <c r="P1190" s="36">
        <f t="shared" si="272"/>
        <v>-1.5475137900959205E-2</v>
      </c>
      <c r="Q1190" s="36">
        <f t="shared" si="273"/>
        <v>-3.7290114814795494E-2</v>
      </c>
      <c r="R1190" s="36">
        <f t="shared" si="274"/>
        <v>-3.6981823109705062E-3</v>
      </c>
      <c r="S1190" s="36">
        <f t="shared" si="275"/>
        <v>1.5779260583307037E-3</v>
      </c>
      <c r="T1190" s="36">
        <f t="shared" si="276"/>
        <v>-8.1479514209724293E-3</v>
      </c>
      <c r="U1190" s="36">
        <f t="shared" si="277"/>
        <v>-2.9524121636050828E-3</v>
      </c>
      <c r="V1190" s="36">
        <f t="shared" si="278"/>
        <v>-5.2046463106116391E-3</v>
      </c>
      <c r="W1190" s="36">
        <f t="shared" si="279"/>
        <v>-9.6808100880432704E-3</v>
      </c>
      <c r="X1190" s="36">
        <f t="shared" si="280"/>
        <v>6.389803498801019E-3</v>
      </c>
      <c r="Y1190" s="36">
        <f t="shared" si="281"/>
        <v>-4.1625581779448761E-3</v>
      </c>
      <c r="Z1190" s="36">
        <f t="shared" si="282"/>
        <v>1.0438237597315612E-3</v>
      </c>
      <c r="AA1190" s="46">
        <f t="shared" si="283"/>
        <v>-1.6791785205878717E-2</v>
      </c>
      <c r="AB1190" s="41">
        <f t="shared" si="270"/>
        <v>983208.21479412133</v>
      </c>
      <c r="AC1190" s="41">
        <f t="shared" si="271"/>
        <v>-16791.785205878667</v>
      </c>
      <c r="AD1190" s="98">
        <v>27417.811326666153</v>
      </c>
      <c r="AE1190">
        <f t="shared" si="284"/>
        <v>904609.27208264277</v>
      </c>
    </row>
    <row r="1191" spans="2:31">
      <c r="B1191" s="112">
        <v>45187</v>
      </c>
      <c r="C1191">
        <v>115.500587</v>
      </c>
      <c r="D1191">
        <v>302.229309</v>
      </c>
      <c r="E1191">
        <v>54.087550999999998</v>
      </c>
      <c r="F1191">
        <v>49.863197</v>
      </c>
      <c r="G1191">
        <v>73.996155000000002</v>
      </c>
      <c r="H1191">
        <v>147.120529</v>
      </c>
      <c r="I1191">
        <v>176.33764600000001</v>
      </c>
      <c r="J1191">
        <v>89.888785999999996</v>
      </c>
      <c r="K1191">
        <v>482.50537100000003</v>
      </c>
      <c r="L1191">
        <v>177.50933800000001</v>
      </c>
      <c r="M1191">
        <v>406.39401199999998</v>
      </c>
      <c r="O1191" s="33">
        <v>1186</v>
      </c>
      <c r="P1191" s="36">
        <f t="shared" si="272"/>
        <v>8.0225738309242546E-3</v>
      </c>
      <c r="Q1191" s="36">
        <f t="shared" si="273"/>
        <v>7.4312263025818302E-3</v>
      </c>
      <c r="R1191" s="36">
        <f t="shared" si="274"/>
        <v>-7.4377598452436263E-3</v>
      </c>
      <c r="S1191" s="36">
        <f t="shared" si="275"/>
        <v>9.8491834190761094E-4</v>
      </c>
      <c r="T1191" s="36">
        <f t="shared" si="276"/>
        <v>2.9463404175411254E-3</v>
      </c>
      <c r="U1191" s="36">
        <f t="shared" si="277"/>
        <v>2.0809490208108807E-3</v>
      </c>
      <c r="V1191" s="36">
        <f t="shared" si="278"/>
        <v>-3.3919102275314856E-3</v>
      </c>
      <c r="W1191" s="36">
        <f t="shared" si="279"/>
        <v>8.7409489984702487E-4</v>
      </c>
      <c r="X1191" s="36">
        <f t="shared" si="280"/>
        <v>-1.3158984426596724E-3</v>
      </c>
      <c r="Y1191" s="36">
        <f t="shared" si="281"/>
        <v>1.6771925943450793E-2</v>
      </c>
      <c r="Z1191" s="36">
        <f t="shared" si="282"/>
        <v>-3.0863850391674654E-3</v>
      </c>
      <c r="AA1191" s="46">
        <f t="shared" si="283"/>
        <v>4.8273440401131844E-3</v>
      </c>
      <c r="AB1191" s="41">
        <f t="shared" si="270"/>
        <v>1004827.3440401132</v>
      </c>
      <c r="AC1191" s="41">
        <f t="shared" si="271"/>
        <v>4827.344040113152</v>
      </c>
      <c r="AD1191" s="98">
        <v>27476.371317941579</v>
      </c>
      <c r="AE1191">
        <f t="shared" si="284"/>
        <v>909436.61612275592</v>
      </c>
    </row>
    <row r="1192" spans="2:31">
      <c r="B1192" s="112">
        <v>45188</v>
      </c>
      <c r="C1192">
        <v>115.196228</v>
      </c>
      <c r="D1192">
        <v>304.74667399999998</v>
      </c>
      <c r="E1192">
        <v>54.074314000000001</v>
      </c>
      <c r="F1192">
        <v>49.568671999999999</v>
      </c>
      <c r="G1192">
        <v>73.689400000000006</v>
      </c>
      <c r="H1192">
        <v>146.93308999999999</v>
      </c>
      <c r="I1192">
        <v>174.20622299999999</v>
      </c>
      <c r="J1192">
        <v>89.496123999999995</v>
      </c>
      <c r="K1192">
        <v>477.14486699999998</v>
      </c>
      <c r="L1192">
        <v>178.60649100000001</v>
      </c>
      <c r="M1192">
        <v>394.375519</v>
      </c>
      <c r="O1192" s="33">
        <v>1187</v>
      </c>
      <c r="P1192" s="36">
        <f t="shared" si="272"/>
        <v>-2.6386075298460349E-3</v>
      </c>
      <c r="Q1192" s="36">
        <f t="shared" si="273"/>
        <v>8.2948238620399514E-3</v>
      </c>
      <c r="R1192" s="36">
        <f t="shared" si="274"/>
        <v>-2.4476279261786374E-4</v>
      </c>
      <c r="S1192" s="36">
        <f t="shared" si="275"/>
        <v>-5.9241742983438374E-3</v>
      </c>
      <c r="T1192" s="36">
        <f t="shared" si="276"/>
        <v>-4.1541698664081137E-3</v>
      </c>
      <c r="U1192" s="36">
        <f t="shared" si="277"/>
        <v>-1.2748629044193199E-3</v>
      </c>
      <c r="V1192" s="36">
        <f t="shared" si="278"/>
        <v>-1.2160813271144993E-2</v>
      </c>
      <c r="W1192" s="36">
        <f t="shared" si="279"/>
        <v>-4.3778780181726457E-3</v>
      </c>
      <c r="X1192" s="36">
        <f t="shared" si="280"/>
        <v>-1.1171903141292161E-2</v>
      </c>
      <c r="Y1192" s="36">
        <f t="shared" si="281"/>
        <v>6.1617955845749469E-3</v>
      </c>
      <c r="Z1192" s="36">
        <f t="shared" si="282"/>
        <v>-3.0019612602802555E-2</v>
      </c>
      <c r="AA1192" s="46">
        <f t="shared" si="283"/>
        <v>1.0605883041133751E-2</v>
      </c>
      <c r="AB1192" s="41">
        <f t="shared" si="270"/>
        <v>1010605.8830411338</v>
      </c>
      <c r="AC1192" s="41">
        <f t="shared" si="271"/>
        <v>10605.883041133755</v>
      </c>
      <c r="AD1192" s="98">
        <v>27527.230508714216</v>
      </c>
      <c r="AE1192">
        <f t="shared" si="284"/>
        <v>920042.49916388968</v>
      </c>
    </row>
    <row r="1193" spans="2:31">
      <c r="B1193" s="112">
        <v>45189</v>
      </c>
      <c r="C1193">
        <v>114.283134</v>
      </c>
      <c r="D1193">
        <v>299.35238600000002</v>
      </c>
      <c r="E1193">
        <v>54.249724999999998</v>
      </c>
      <c r="F1193">
        <v>49.745384000000001</v>
      </c>
      <c r="G1193">
        <v>73.224334999999996</v>
      </c>
      <c r="H1193">
        <v>146.31153900000001</v>
      </c>
      <c r="I1193">
        <v>174.25534099999999</v>
      </c>
      <c r="J1193">
        <v>89.820068000000006</v>
      </c>
      <c r="K1193">
        <v>488.53100599999999</v>
      </c>
      <c r="L1193">
        <v>175.035751</v>
      </c>
      <c r="M1193">
        <v>397.97610500000002</v>
      </c>
      <c r="O1193" s="33">
        <v>1188</v>
      </c>
      <c r="P1193" s="36">
        <f t="shared" si="272"/>
        <v>-7.9580038124313184E-3</v>
      </c>
      <c r="Q1193" s="36">
        <f t="shared" si="273"/>
        <v>-1.7859426495432252E-2</v>
      </c>
      <c r="R1193" s="36">
        <f t="shared" si="274"/>
        <v>3.2386376087858433E-3</v>
      </c>
      <c r="S1193" s="36">
        <f t="shared" si="275"/>
        <v>3.5586541041140573E-3</v>
      </c>
      <c r="T1193" s="36">
        <f t="shared" si="276"/>
        <v>-6.3311514536185561E-3</v>
      </c>
      <c r="U1193" s="36">
        <f t="shared" si="277"/>
        <v>-4.2391359930859249E-3</v>
      </c>
      <c r="V1193" s="36">
        <f t="shared" si="278"/>
        <v>2.8191344698955817E-4</v>
      </c>
      <c r="W1193" s="36">
        <f t="shared" si="279"/>
        <v>3.6131076485471183E-3</v>
      </c>
      <c r="X1193" s="36">
        <f t="shared" si="280"/>
        <v>2.3582792139184322E-2</v>
      </c>
      <c r="Y1193" s="36">
        <f t="shared" si="281"/>
        <v>-2.0194767079540564E-2</v>
      </c>
      <c r="Z1193" s="36">
        <f t="shared" si="282"/>
        <v>9.0884164927106607E-3</v>
      </c>
      <c r="AA1193" s="46">
        <f t="shared" si="283"/>
        <v>-1.6665180984273317E-2</v>
      </c>
      <c r="AB1193" s="41">
        <f t="shared" si="270"/>
        <v>983334.81901572668</v>
      </c>
      <c r="AC1193" s="41">
        <f t="shared" si="271"/>
        <v>-16665.18098427332</v>
      </c>
      <c r="AD1193" s="98">
        <v>27575.674419862218</v>
      </c>
      <c r="AE1193">
        <f t="shared" si="284"/>
        <v>903377.31817961636</v>
      </c>
    </row>
    <row r="1194" spans="2:31">
      <c r="B1194" s="112">
        <v>45190</v>
      </c>
      <c r="C1194">
        <v>112.672966</v>
      </c>
      <c r="D1194">
        <v>295.41656499999999</v>
      </c>
      <c r="E1194">
        <v>53.591095000000003</v>
      </c>
      <c r="F1194">
        <v>49.666846999999997</v>
      </c>
      <c r="G1194">
        <v>72.096283</v>
      </c>
      <c r="H1194">
        <v>145.16708399999999</v>
      </c>
      <c r="I1194">
        <v>166.309189</v>
      </c>
      <c r="J1194">
        <v>89.191817999999998</v>
      </c>
      <c r="K1194">
        <v>497.47512799999998</v>
      </c>
      <c r="L1194">
        <v>173.479782</v>
      </c>
      <c r="M1194">
        <v>383.44506799999999</v>
      </c>
      <c r="O1194" s="33">
        <v>1189</v>
      </c>
      <c r="P1194" s="36">
        <f t="shared" si="272"/>
        <v>-1.4189484363201084E-2</v>
      </c>
      <c r="Q1194" s="36">
        <f t="shared" si="273"/>
        <v>-1.3234982911086348E-2</v>
      </c>
      <c r="R1194" s="36">
        <f t="shared" si="274"/>
        <v>-1.2215007068698209E-2</v>
      </c>
      <c r="S1194" s="36">
        <f t="shared" si="275"/>
        <v>-1.5800272370686738E-3</v>
      </c>
      <c r="T1194" s="36">
        <f t="shared" si="276"/>
        <v>-1.5525321510821144E-2</v>
      </c>
      <c r="U1194" s="36">
        <f t="shared" si="277"/>
        <v>-7.8527946194808552E-3</v>
      </c>
      <c r="V1194" s="36">
        <f t="shared" si="278"/>
        <v>-4.6673060299287424E-2</v>
      </c>
      <c r="W1194" s="36">
        <f t="shared" si="279"/>
        <v>-7.0191158075646274E-3</v>
      </c>
      <c r="X1194" s="36">
        <f t="shared" si="280"/>
        <v>1.8142620057863344E-2</v>
      </c>
      <c r="Y1194" s="36">
        <f t="shared" si="281"/>
        <v>-8.9291821500635284E-3</v>
      </c>
      <c r="Z1194" s="36">
        <f t="shared" si="282"/>
        <v>-3.7195593837893955E-2</v>
      </c>
      <c r="AA1194" s="46">
        <f t="shared" si="283"/>
        <v>-2.8800038086595356E-2</v>
      </c>
      <c r="AB1194" s="41">
        <f t="shared" si="270"/>
        <v>971199.96191340464</v>
      </c>
      <c r="AC1194" s="41">
        <f t="shared" si="271"/>
        <v>-28800.038086595363</v>
      </c>
      <c r="AD1194" s="98">
        <v>27630.38052985433</v>
      </c>
      <c r="AE1194">
        <f t="shared" si="284"/>
        <v>874577.28009302099</v>
      </c>
    </row>
    <row r="1195" spans="2:31">
      <c r="B1195" s="112">
        <v>45191</v>
      </c>
      <c r="C1195">
        <v>112.84968600000001</v>
      </c>
      <c r="D1195">
        <v>298.76299999999998</v>
      </c>
      <c r="E1195">
        <v>53.733414000000003</v>
      </c>
      <c r="F1195">
        <v>49.470497000000002</v>
      </c>
      <c r="G1195">
        <v>72.076485000000005</v>
      </c>
      <c r="H1195">
        <v>143.77598599999999</v>
      </c>
      <c r="I1195">
        <v>163.254501</v>
      </c>
      <c r="J1195">
        <v>89.162375999999995</v>
      </c>
      <c r="K1195">
        <v>502.39883400000002</v>
      </c>
      <c r="L1195">
        <v>174.33757</v>
      </c>
      <c r="M1195">
        <v>376.74835200000001</v>
      </c>
      <c r="O1195" s="33">
        <v>1190</v>
      </c>
      <c r="P1195" s="36">
        <f t="shared" si="272"/>
        <v>1.5672043105505631E-3</v>
      </c>
      <c r="Q1195" s="36">
        <f t="shared" si="273"/>
        <v>1.1264171911854391E-2</v>
      </c>
      <c r="R1195" s="36">
        <f t="shared" si="274"/>
        <v>2.6521264293875198E-3</v>
      </c>
      <c r="S1195" s="36">
        <f t="shared" si="275"/>
        <v>-3.9611764612654532E-3</v>
      </c>
      <c r="T1195" s="36">
        <f t="shared" si="276"/>
        <v>-2.7464271372581837E-4</v>
      </c>
      <c r="U1195" s="36">
        <f t="shared" si="277"/>
        <v>-9.6289469627499277E-3</v>
      </c>
      <c r="V1195" s="36">
        <f t="shared" si="278"/>
        <v>-1.8538301248324035E-2</v>
      </c>
      <c r="W1195" s="36">
        <f t="shared" si="279"/>
        <v>-3.3015203743893098E-4</v>
      </c>
      <c r="X1195" s="36">
        <f t="shared" si="280"/>
        <v>9.8487329123650904E-3</v>
      </c>
      <c r="Y1195" s="36">
        <f t="shared" si="281"/>
        <v>4.9324148674027265E-3</v>
      </c>
      <c r="Z1195" s="36">
        <f t="shared" si="282"/>
        <v>-1.7618908712213364E-2</v>
      </c>
      <c r="AA1195" s="46">
        <f t="shared" si="283"/>
        <v>-3.4456424846652164E-3</v>
      </c>
      <c r="AB1195" s="41">
        <f t="shared" si="270"/>
        <v>996554.35751533473</v>
      </c>
      <c r="AC1195" s="41">
        <f t="shared" si="271"/>
        <v>-3445.6424846652662</v>
      </c>
      <c r="AD1195" s="98">
        <v>27680.07390464202</v>
      </c>
      <c r="AE1195">
        <f t="shared" si="284"/>
        <v>871131.63760835573</v>
      </c>
    </row>
    <row r="1196" spans="2:31">
      <c r="B1196" s="112">
        <v>45194</v>
      </c>
      <c r="C1196">
        <v>114.11623400000001</v>
      </c>
      <c r="D1196">
        <v>300.51113900000001</v>
      </c>
      <c r="E1196">
        <v>53.971710000000002</v>
      </c>
      <c r="F1196">
        <v>48.842174999999997</v>
      </c>
      <c r="G1196">
        <v>72.591042000000002</v>
      </c>
      <c r="H1196">
        <v>144.48634300000001</v>
      </c>
      <c r="I1196">
        <v>162.77320900000001</v>
      </c>
      <c r="J1196">
        <v>88.573386999999997</v>
      </c>
      <c r="K1196">
        <v>506.54827899999998</v>
      </c>
      <c r="L1196">
        <v>175.62423699999999</v>
      </c>
      <c r="M1196">
        <v>380.230255</v>
      </c>
      <c r="O1196" s="33">
        <v>1191</v>
      </c>
      <c r="P1196" s="36">
        <f t="shared" si="272"/>
        <v>1.1160804645179606E-2</v>
      </c>
      <c r="Q1196" s="36">
        <f t="shared" si="273"/>
        <v>5.8342045645496153E-3</v>
      </c>
      <c r="R1196" s="36">
        <f t="shared" si="274"/>
        <v>4.4249777536676856E-3</v>
      </c>
      <c r="S1196" s="36">
        <f t="shared" si="275"/>
        <v>-1.2782290261510626E-2</v>
      </c>
      <c r="T1196" s="36">
        <f t="shared" si="276"/>
        <v>7.1136789378225852E-3</v>
      </c>
      <c r="U1196" s="36">
        <f t="shared" si="277"/>
        <v>4.9285554611571613E-3</v>
      </c>
      <c r="V1196" s="36">
        <f t="shared" si="278"/>
        <v>-2.9524628420078899E-3</v>
      </c>
      <c r="W1196" s="36">
        <f t="shared" si="279"/>
        <v>-6.6277168543013888E-3</v>
      </c>
      <c r="X1196" s="36">
        <f t="shared" si="280"/>
        <v>8.2253437096480725E-3</v>
      </c>
      <c r="Y1196" s="36">
        <f t="shared" si="281"/>
        <v>7.3532183898147351E-3</v>
      </c>
      <c r="Z1196" s="36">
        <f t="shared" si="282"/>
        <v>9.199540183393768E-3</v>
      </c>
      <c r="AA1196" s="46">
        <f t="shared" si="283"/>
        <v>9.5738466453870949E-3</v>
      </c>
      <c r="AB1196" s="41">
        <f t="shared" si="270"/>
        <v>1009573.8466453871</v>
      </c>
      <c r="AC1196" s="41">
        <f t="shared" si="271"/>
        <v>9573.8466453871224</v>
      </c>
      <c r="AD1196" s="98">
        <v>27767.857097293483</v>
      </c>
      <c r="AE1196">
        <f t="shared" si="284"/>
        <v>880705.48425374285</v>
      </c>
    </row>
    <row r="1197" spans="2:31">
      <c r="B1197" s="112">
        <v>45195</v>
      </c>
      <c r="C1197">
        <v>114.292953</v>
      </c>
      <c r="D1197">
        <v>298.64312699999999</v>
      </c>
      <c r="E1197">
        <v>53.783062000000001</v>
      </c>
      <c r="F1197">
        <v>48.410201999999998</v>
      </c>
      <c r="G1197">
        <v>72.017120000000006</v>
      </c>
      <c r="H1197">
        <v>142.98670999999999</v>
      </c>
      <c r="I1197">
        <v>160.013184</v>
      </c>
      <c r="J1197">
        <v>86.217453000000006</v>
      </c>
      <c r="K1197">
        <v>501.753601</v>
      </c>
      <c r="L1197">
        <v>171.514893</v>
      </c>
      <c r="M1197">
        <v>375.52172899999999</v>
      </c>
      <c r="O1197" s="33">
        <v>1192</v>
      </c>
      <c r="P1197" s="36">
        <f t="shared" si="272"/>
        <v>1.5473899065325764E-3</v>
      </c>
      <c r="Q1197" s="36">
        <f t="shared" si="273"/>
        <v>-6.2355161554124901E-3</v>
      </c>
      <c r="R1197" s="36">
        <f t="shared" si="274"/>
        <v>-3.5014355138931427E-3</v>
      </c>
      <c r="S1197" s="36">
        <f t="shared" si="275"/>
        <v>-8.8836047859749932E-3</v>
      </c>
      <c r="T1197" s="36">
        <f t="shared" si="276"/>
        <v>-7.9376572588420909E-3</v>
      </c>
      <c r="U1197" s="36">
        <f t="shared" si="277"/>
        <v>-1.0433302097155579E-2</v>
      </c>
      <c r="V1197" s="36">
        <f t="shared" si="278"/>
        <v>-1.7101664305121406E-2</v>
      </c>
      <c r="W1197" s="36">
        <f t="shared" si="279"/>
        <v>-2.6958811856854354E-2</v>
      </c>
      <c r="X1197" s="36">
        <f t="shared" si="280"/>
        <v>-9.5104734694604273E-3</v>
      </c>
      <c r="Y1197" s="36">
        <f t="shared" si="281"/>
        <v>-2.3676593108790889E-2</v>
      </c>
      <c r="Z1197" s="36">
        <f t="shared" si="282"/>
        <v>-1.2460667052771933E-2</v>
      </c>
      <c r="AA1197" s="46">
        <f t="shared" si="283"/>
        <v>-7.3261627145911508E-3</v>
      </c>
      <c r="AB1197" s="41">
        <f t="shared" si="270"/>
        <v>992673.83728540887</v>
      </c>
      <c r="AC1197" s="41">
        <f t="shared" si="271"/>
        <v>-7326.1627145911334</v>
      </c>
      <c r="AD1197" s="98">
        <v>28176.290189171908</v>
      </c>
      <c r="AE1197">
        <f t="shared" si="284"/>
        <v>873379.32153915172</v>
      </c>
    </row>
    <row r="1198" spans="2:31">
      <c r="B1198" s="112">
        <v>45196</v>
      </c>
      <c r="C1198">
        <v>118.01403000000001</v>
      </c>
      <c r="D1198">
        <v>297.42440800000003</v>
      </c>
      <c r="E1198">
        <v>53.524898999999998</v>
      </c>
      <c r="F1198">
        <v>47.909511999999999</v>
      </c>
      <c r="G1198">
        <v>72.699883</v>
      </c>
      <c r="H1198">
        <v>143.82531700000001</v>
      </c>
      <c r="I1198">
        <v>156.85043300000001</v>
      </c>
      <c r="J1198">
        <v>85.039482000000007</v>
      </c>
      <c r="K1198">
        <v>500.04614299999997</v>
      </c>
      <c r="L1198">
        <v>169.988846</v>
      </c>
      <c r="M1198">
        <v>380.20056199999999</v>
      </c>
      <c r="O1198" s="33">
        <v>1193</v>
      </c>
      <c r="P1198" s="36">
        <f t="shared" si="272"/>
        <v>3.2038600346106332E-2</v>
      </c>
      <c r="Q1198" s="36">
        <f t="shared" si="273"/>
        <v>-4.0892034096177707E-3</v>
      </c>
      <c r="R1198" s="36">
        <f t="shared" si="274"/>
        <v>-4.8116373785009247E-3</v>
      </c>
      <c r="S1198" s="36">
        <f t="shared" si="275"/>
        <v>-1.0396511556310408E-2</v>
      </c>
      <c r="T1198" s="36">
        <f t="shared" si="276"/>
        <v>9.4359066554932577E-3</v>
      </c>
      <c r="U1198" s="36">
        <f t="shared" si="277"/>
        <v>5.8477979363175886E-3</v>
      </c>
      <c r="V1198" s="36">
        <f t="shared" si="278"/>
        <v>-1.9963516606957873E-2</v>
      </c>
      <c r="W1198" s="36">
        <f t="shared" si="279"/>
        <v>-1.3756985408876259E-2</v>
      </c>
      <c r="X1198" s="36">
        <f t="shared" si="280"/>
        <v>-3.4087843675098734E-3</v>
      </c>
      <c r="Y1198" s="36">
        <f t="shared" si="281"/>
        <v>-8.9372793527863967E-3</v>
      </c>
      <c r="Z1198" s="36">
        <f t="shared" si="282"/>
        <v>1.2382571848444856E-2</v>
      </c>
      <c r="AA1198" s="46">
        <f t="shared" si="283"/>
        <v>1.3318659316318721E-3</v>
      </c>
      <c r="AB1198" s="41">
        <f t="shared" si="270"/>
        <v>1001331.8659316319</v>
      </c>
      <c r="AC1198" s="41">
        <f t="shared" si="271"/>
        <v>1331.8659316318808</v>
      </c>
      <c r="AD1198" s="98">
        <v>28460.476495708339</v>
      </c>
      <c r="AE1198">
        <f t="shared" si="284"/>
        <v>874711.1874707836</v>
      </c>
    </row>
    <row r="1199" spans="2:31">
      <c r="B1199" s="112">
        <v>45197</v>
      </c>
      <c r="C1199">
        <v>117.29731</v>
      </c>
      <c r="D1199">
        <v>303.63781699999998</v>
      </c>
      <c r="E1199">
        <v>53.796298999999998</v>
      </c>
      <c r="F1199">
        <v>48.302211999999997</v>
      </c>
      <c r="G1199">
        <v>73.758667000000003</v>
      </c>
      <c r="H1199">
        <v>145.611053</v>
      </c>
      <c r="I1199">
        <v>159.43367000000001</v>
      </c>
      <c r="J1199">
        <v>83.920410000000004</v>
      </c>
      <c r="K1199">
        <v>506.369598</v>
      </c>
      <c r="L1199">
        <v>170.24818400000001</v>
      </c>
      <c r="M1199">
        <v>381.90795900000001</v>
      </c>
      <c r="O1199" s="33">
        <v>1194</v>
      </c>
      <c r="P1199" s="36">
        <f t="shared" si="272"/>
        <v>-6.0916929577551765E-3</v>
      </c>
      <c r="Q1199" s="36">
        <f t="shared" si="273"/>
        <v>2.067549774500959E-2</v>
      </c>
      <c r="R1199" s="36">
        <f t="shared" si="274"/>
        <v>5.0577254746514829E-3</v>
      </c>
      <c r="S1199" s="36">
        <f t="shared" si="275"/>
        <v>8.1632916331415561E-3</v>
      </c>
      <c r="T1199" s="36">
        <f t="shared" si="276"/>
        <v>1.4458731774551032E-2</v>
      </c>
      <c r="U1199" s="36">
        <f t="shared" si="277"/>
        <v>1.2339559528471796E-2</v>
      </c>
      <c r="V1199" s="36">
        <f t="shared" si="278"/>
        <v>1.6335278429147483E-2</v>
      </c>
      <c r="W1199" s="36">
        <f t="shared" si="279"/>
        <v>-1.3246793082519274E-2</v>
      </c>
      <c r="X1199" s="36">
        <f t="shared" si="280"/>
        <v>1.2566453318636433E-2</v>
      </c>
      <c r="Y1199" s="36">
        <f t="shared" si="281"/>
        <v>1.5244551730559139E-3</v>
      </c>
      <c r="Z1199" s="36">
        <f t="shared" si="282"/>
        <v>4.4807263258601687E-3</v>
      </c>
      <c r="AA1199" s="46">
        <f t="shared" si="283"/>
        <v>2.0918259163459487E-2</v>
      </c>
      <c r="AB1199" s="41">
        <f t="shared" si="270"/>
        <v>1020918.2591634595</v>
      </c>
      <c r="AC1199" s="41">
        <f t="shared" si="271"/>
        <v>20918.25916345953</v>
      </c>
      <c r="AD1199" s="98">
        <v>28684.472624145215</v>
      </c>
      <c r="AE1199">
        <f t="shared" si="284"/>
        <v>895629.44663424313</v>
      </c>
    </row>
    <row r="1200" spans="2:31">
      <c r="B1200" s="112">
        <v>45198</v>
      </c>
      <c r="C1200">
        <v>115.441681</v>
      </c>
      <c r="D1200">
        <v>299.89181500000001</v>
      </c>
      <c r="E1200">
        <v>52.932461000000004</v>
      </c>
      <c r="F1200">
        <v>48.498562</v>
      </c>
      <c r="G1200">
        <v>73.808143999999999</v>
      </c>
      <c r="H1200">
        <v>143.07551599999999</v>
      </c>
      <c r="I1200">
        <v>161.52578700000001</v>
      </c>
      <c r="J1200">
        <v>83.959671</v>
      </c>
      <c r="K1200">
        <v>500.50277699999998</v>
      </c>
      <c r="L1200">
        <v>170.76684599999999</v>
      </c>
      <c r="M1200">
        <v>374.61184700000001</v>
      </c>
      <c r="O1200" s="33">
        <v>1195</v>
      </c>
      <c r="P1200" s="36">
        <f t="shared" si="272"/>
        <v>-1.5946346708494156E-2</v>
      </c>
      <c r="Q1200" s="36">
        <f t="shared" si="273"/>
        <v>-1.2413806736158247E-2</v>
      </c>
      <c r="R1200" s="36">
        <f t="shared" si="274"/>
        <v>-1.6187892819646502E-2</v>
      </c>
      <c r="S1200" s="36">
        <f t="shared" si="275"/>
        <v>4.0567913080258398E-3</v>
      </c>
      <c r="T1200" s="36">
        <f t="shared" si="276"/>
        <v>6.7057086236018532E-4</v>
      </c>
      <c r="U1200" s="36">
        <f t="shared" si="277"/>
        <v>-1.7566471554093147E-2</v>
      </c>
      <c r="V1200" s="36">
        <f t="shared" si="278"/>
        <v>1.3036828081824469E-2</v>
      </c>
      <c r="W1200" s="36">
        <f t="shared" si="279"/>
        <v>4.6772673067447894E-4</v>
      </c>
      <c r="X1200" s="36">
        <f t="shared" si="280"/>
        <v>-1.1653686291306194E-2</v>
      </c>
      <c r="Y1200" s="36">
        <f t="shared" si="281"/>
        <v>3.0418741363479997E-3</v>
      </c>
      <c r="Z1200" s="36">
        <f t="shared" si="282"/>
        <v>-1.9289219304459294E-2</v>
      </c>
      <c r="AA1200" s="46">
        <f t="shared" si="283"/>
        <v>1.0645513143256249E-2</v>
      </c>
      <c r="AB1200" s="41">
        <f t="shared" si="270"/>
        <v>1010645.5131432563</v>
      </c>
      <c r="AC1200" s="41">
        <f t="shared" si="271"/>
        <v>10645.513143256307</v>
      </c>
      <c r="AD1200" s="98">
        <v>28761.248414689326</v>
      </c>
      <c r="AE1200">
        <f t="shared" si="284"/>
        <v>906274.95977749943</v>
      </c>
    </row>
    <row r="1201" spans="2:31">
      <c r="B1201" s="112">
        <v>45201</v>
      </c>
      <c r="C1201">
        <v>113.52713799999999</v>
      </c>
      <c r="D1201">
        <v>306.49481200000002</v>
      </c>
      <c r="E1201">
        <v>52.988723999999998</v>
      </c>
      <c r="F1201">
        <v>47.850605000000002</v>
      </c>
      <c r="G1201">
        <v>72.551452999999995</v>
      </c>
      <c r="H1201">
        <v>141.84227000000001</v>
      </c>
      <c r="I1201">
        <v>158.834518</v>
      </c>
      <c r="J1201">
        <v>80.121467999999993</v>
      </c>
      <c r="K1201">
        <v>510.80688500000002</v>
      </c>
      <c r="L1201">
        <v>173.30024700000001</v>
      </c>
      <c r="M1201">
        <v>371.09780899999998</v>
      </c>
      <c r="O1201" s="33">
        <v>1196</v>
      </c>
      <c r="P1201" s="36">
        <f t="shared" si="272"/>
        <v>-1.6723566373779142E-2</v>
      </c>
      <c r="Q1201" s="36">
        <f t="shared" si="273"/>
        <v>2.1779035690763584E-2</v>
      </c>
      <c r="R1201" s="36">
        <f t="shared" si="274"/>
        <v>1.062356039380161E-3</v>
      </c>
      <c r="S1201" s="36">
        <f t="shared" si="275"/>
        <v>-1.3450386522153128E-2</v>
      </c>
      <c r="T1201" s="36">
        <f t="shared" si="276"/>
        <v>-1.7173071124739463E-2</v>
      </c>
      <c r="U1201" s="36">
        <f t="shared" si="277"/>
        <v>-8.6569092027486416E-3</v>
      </c>
      <c r="V1201" s="36">
        <f t="shared" si="278"/>
        <v>-1.6801908792873788E-2</v>
      </c>
      <c r="W1201" s="36">
        <f t="shared" si="279"/>
        <v>-4.6792743266132343E-2</v>
      </c>
      <c r="X1201" s="36">
        <f t="shared" si="280"/>
        <v>2.0378455732809653E-2</v>
      </c>
      <c r="Y1201" s="36">
        <f t="shared" si="281"/>
        <v>1.4726469552222099E-2</v>
      </c>
      <c r="Z1201" s="36">
        <f t="shared" si="282"/>
        <v>-9.4247512638829228E-3</v>
      </c>
      <c r="AA1201" s="46">
        <f t="shared" si="283"/>
        <v>-1.5257112079446029E-2</v>
      </c>
      <c r="AB1201" s="41">
        <f t="shared" si="270"/>
        <v>984742.88792055391</v>
      </c>
      <c r="AC1201" s="41">
        <f t="shared" si="271"/>
        <v>-15257.112079446088</v>
      </c>
      <c r="AD1201" s="98">
        <v>28789.841364936787</v>
      </c>
      <c r="AE1201">
        <f t="shared" si="284"/>
        <v>891017.84769805335</v>
      </c>
    </row>
    <row r="1202" spans="2:31">
      <c r="B1202" s="112">
        <v>45202</v>
      </c>
      <c r="C1202">
        <v>113.72350299999999</v>
      </c>
      <c r="D1202">
        <v>300.62103300000001</v>
      </c>
      <c r="E1202">
        <v>52.654442000000003</v>
      </c>
      <c r="F1202">
        <v>47.899692999999999</v>
      </c>
      <c r="G1202">
        <v>72.719673</v>
      </c>
      <c r="H1202">
        <v>140.796494</v>
      </c>
      <c r="I1202">
        <v>155.288712</v>
      </c>
      <c r="J1202">
        <v>81.652823999999995</v>
      </c>
      <c r="K1202">
        <v>505.74417099999999</v>
      </c>
      <c r="L1202">
        <v>171.95373499999999</v>
      </c>
      <c r="M1202">
        <v>370.045593</v>
      </c>
      <c r="O1202" s="33">
        <v>1197</v>
      </c>
      <c r="P1202" s="36">
        <f t="shared" si="272"/>
        <v>1.7281803739519351E-3</v>
      </c>
      <c r="Q1202" s="36">
        <f t="shared" si="273"/>
        <v>-1.9350383711507595E-2</v>
      </c>
      <c r="R1202" s="36">
        <f t="shared" si="274"/>
        <v>-6.3285327074448375E-3</v>
      </c>
      <c r="S1202" s="36">
        <f t="shared" si="275"/>
        <v>1.0253337133331803E-3</v>
      </c>
      <c r="T1202" s="36">
        <f t="shared" si="276"/>
        <v>2.3159464626004178E-3</v>
      </c>
      <c r="U1202" s="36">
        <f t="shared" si="277"/>
        <v>-7.4001227402654178E-3</v>
      </c>
      <c r="V1202" s="36">
        <f t="shared" si="278"/>
        <v>-2.2576850562887222E-2</v>
      </c>
      <c r="W1202" s="36">
        <f t="shared" si="279"/>
        <v>1.8932572322718572E-2</v>
      </c>
      <c r="X1202" s="36">
        <f t="shared" si="280"/>
        <v>-9.960652400046198E-3</v>
      </c>
      <c r="Y1202" s="36">
        <f t="shared" si="281"/>
        <v>-7.8001639216192208E-3</v>
      </c>
      <c r="Z1202" s="36">
        <f t="shared" si="282"/>
        <v>-2.8394416090376019E-3</v>
      </c>
      <c r="AA1202" s="46">
        <f t="shared" si="283"/>
        <v>-2.1191070446157777E-2</v>
      </c>
      <c r="AB1202" s="41">
        <f t="shared" si="270"/>
        <v>978808.92955384217</v>
      </c>
      <c r="AC1202" s="41">
        <f t="shared" si="271"/>
        <v>-21191.070446157828</v>
      </c>
      <c r="AD1202" s="98">
        <v>29263.887855842244</v>
      </c>
      <c r="AE1202">
        <f t="shared" si="284"/>
        <v>869826.77725189552</v>
      </c>
    </row>
    <row r="1203" spans="2:31">
      <c r="B1203" s="112">
        <v>45203</v>
      </c>
      <c r="C1203">
        <v>109.472252</v>
      </c>
      <c r="D1203">
        <v>305.25610399999999</v>
      </c>
      <c r="E1203">
        <v>53.286597999999998</v>
      </c>
      <c r="F1203">
        <v>48.037140000000001</v>
      </c>
      <c r="G1203">
        <v>72.907684000000003</v>
      </c>
      <c r="H1203">
        <v>141.42791700000001</v>
      </c>
      <c r="I1203">
        <v>154.87617499999999</v>
      </c>
      <c r="J1203">
        <v>82.654090999999994</v>
      </c>
      <c r="K1203">
        <v>506.88577299999997</v>
      </c>
      <c r="L1203">
        <v>173.21049500000001</v>
      </c>
      <c r="M1203">
        <v>374.23464999999999</v>
      </c>
      <c r="O1203" s="33">
        <v>1198</v>
      </c>
      <c r="P1203" s="36">
        <f t="shared" si="272"/>
        <v>-3.8098979285793387E-2</v>
      </c>
      <c r="Q1203" s="36">
        <f t="shared" si="273"/>
        <v>1.530066458391496E-2</v>
      </c>
      <c r="R1203" s="36">
        <f t="shared" si="274"/>
        <v>1.1934251409183364E-2</v>
      </c>
      <c r="S1203" s="36">
        <f t="shared" si="275"/>
        <v>2.8653665071551588E-3</v>
      </c>
      <c r="T1203" s="36">
        <f t="shared" si="276"/>
        <v>2.5820849644112233E-3</v>
      </c>
      <c r="U1203" s="36">
        <f t="shared" si="277"/>
        <v>4.4746239441534347E-3</v>
      </c>
      <c r="V1203" s="36">
        <f t="shared" si="278"/>
        <v>-2.6601157033401971E-3</v>
      </c>
      <c r="W1203" s="36">
        <f t="shared" si="279"/>
        <v>1.2187915455984508E-2</v>
      </c>
      <c r="X1203" s="36">
        <f t="shared" si="280"/>
        <v>2.2547278804140682E-3</v>
      </c>
      <c r="Y1203" s="36">
        <f t="shared" si="281"/>
        <v>7.2821309077559047E-3</v>
      </c>
      <c r="Z1203" s="36">
        <f t="shared" si="282"/>
        <v>1.1256784723422114E-2</v>
      </c>
      <c r="AA1203" s="46">
        <f t="shared" si="283"/>
        <v>-2.4871516639301684E-2</v>
      </c>
      <c r="AB1203" s="41">
        <f t="shared" si="270"/>
        <v>975128.48336069833</v>
      </c>
      <c r="AC1203" s="41">
        <f t="shared" si="271"/>
        <v>-24871.51663930167</v>
      </c>
      <c r="AD1203" s="98">
        <v>29418.960893628537</v>
      </c>
      <c r="AE1203">
        <f t="shared" si="284"/>
        <v>844955.26061259385</v>
      </c>
    </row>
    <row r="1204" spans="2:31">
      <c r="B1204" s="112">
        <v>45204</v>
      </c>
      <c r="C1204">
        <v>107.007896</v>
      </c>
      <c r="D1204">
        <v>304.46697999999998</v>
      </c>
      <c r="E1204">
        <v>52.651133999999999</v>
      </c>
      <c r="F1204">
        <v>48.046954999999997</v>
      </c>
      <c r="G1204">
        <v>72.877998000000005</v>
      </c>
      <c r="H1204">
        <v>142.02423099999999</v>
      </c>
      <c r="I1204">
        <v>155.88786300000001</v>
      </c>
      <c r="J1204">
        <v>83.203818999999996</v>
      </c>
      <c r="K1204">
        <v>512.45471199999997</v>
      </c>
      <c r="L1204">
        <v>174.45725999999999</v>
      </c>
      <c r="M1204">
        <v>372.93426499999998</v>
      </c>
      <c r="O1204" s="33">
        <v>1199</v>
      </c>
      <c r="P1204" s="36">
        <f t="shared" si="272"/>
        <v>-2.2768484619278943E-2</v>
      </c>
      <c r="Q1204" s="36">
        <f t="shared" si="273"/>
        <v>-2.5884683106578094E-3</v>
      </c>
      <c r="R1204" s="36">
        <f t="shared" si="274"/>
        <v>-1.1997078091810285E-2</v>
      </c>
      <c r="S1204" s="36">
        <f t="shared" si="275"/>
        <v>2.0430020252844218E-4</v>
      </c>
      <c r="T1204" s="36">
        <f t="shared" si="276"/>
        <v>-4.0725536284555837E-4</v>
      </c>
      <c r="U1204" s="36">
        <f t="shared" si="277"/>
        <v>4.2075170989488084E-3</v>
      </c>
      <c r="V1204" s="36">
        <f t="shared" si="278"/>
        <v>6.5109951624658623E-3</v>
      </c>
      <c r="W1204" s="36">
        <f t="shared" si="279"/>
        <v>6.6289272913406961E-3</v>
      </c>
      <c r="X1204" s="36">
        <f t="shared" si="280"/>
        <v>1.0926661874108052E-2</v>
      </c>
      <c r="Y1204" s="36">
        <f t="shared" si="281"/>
        <v>7.1721942950958772E-3</v>
      </c>
      <c r="Z1204" s="36">
        <f t="shared" si="282"/>
        <v>-3.4808362255783648E-3</v>
      </c>
      <c r="AA1204" s="46">
        <f t="shared" si="283"/>
        <v>5.9057547127969699E-4</v>
      </c>
      <c r="AB1204" s="41">
        <f t="shared" si="270"/>
        <v>1000590.5754712797</v>
      </c>
      <c r="AC1204" s="41">
        <f t="shared" si="271"/>
        <v>590.575471279677</v>
      </c>
      <c r="AD1204" s="98">
        <v>29485.466352014802</v>
      </c>
      <c r="AE1204">
        <f t="shared" si="284"/>
        <v>845545.83608387352</v>
      </c>
    </row>
    <row r="1205" spans="2:31">
      <c r="B1205" s="112">
        <v>45205</v>
      </c>
      <c r="C1205">
        <v>105.22099300000001</v>
      </c>
      <c r="D1205">
        <v>315.09567299999998</v>
      </c>
      <c r="E1205">
        <v>51.767432999999997</v>
      </c>
      <c r="F1205">
        <v>47.340091999999999</v>
      </c>
      <c r="G1205">
        <v>74.510704000000004</v>
      </c>
      <c r="H1205">
        <v>144.21075400000001</v>
      </c>
      <c r="I1205">
        <v>156.732574</v>
      </c>
      <c r="J1205">
        <v>84.764617999999999</v>
      </c>
      <c r="K1205">
        <v>520.97198500000002</v>
      </c>
      <c r="L1205">
        <v>177.03057899999999</v>
      </c>
      <c r="M1205">
        <v>375.76336700000002</v>
      </c>
      <c r="O1205" s="33">
        <v>1200</v>
      </c>
      <c r="P1205" s="36">
        <f t="shared" si="272"/>
        <v>-1.6839792504306384E-2</v>
      </c>
      <c r="Q1205" s="36">
        <f t="shared" si="273"/>
        <v>3.4313675316196508E-2</v>
      </c>
      <c r="R1205" s="36">
        <f t="shared" si="274"/>
        <v>-1.6926531826690207E-2</v>
      </c>
      <c r="S1205" s="36">
        <f t="shared" si="275"/>
        <v>-1.4821214448005935E-2</v>
      </c>
      <c r="T1205" s="36">
        <f t="shared" si="276"/>
        <v>2.2156010156180021E-2</v>
      </c>
      <c r="U1205" s="36">
        <f t="shared" si="277"/>
        <v>1.527811515770793E-2</v>
      </c>
      <c r="V1205" s="36">
        <f t="shared" si="278"/>
        <v>5.404080832695609E-3</v>
      </c>
      <c r="W1205" s="36">
        <f t="shared" si="279"/>
        <v>1.8584966946722969E-2</v>
      </c>
      <c r="X1205" s="36">
        <f t="shared" si="280"/>
        <v>1.6483928435816204E-2</v>
      </c>
      <c r="Y1205" s="36">
        <f t="shared" si="281"/>
        <v>1.4642697088066233E-2</v>
      </c>
      <c r="Z1205" s="36">
        <f t="shared" si="282"/>
        <v>7.5574313163562527E-3</v>
      </c>
      <c r="AA1205" s="46">
        <f t="shared" si="283"/>
        <v>1.9564247667375495E-2</v>
      </c>
      <c r="AB1205" s="41">
        <f t="shared" si="270"/>
        <v>1019564.2476673755</v>
      </c>
      <c r="AC1205" s="41">
        <f t="shared" si="271"/>
        <v>19564.247667375486</v>
      </c>
      <c r="AD1205" s="98">
        <v>29713.08453420701</v>
      </c>
      <c r="AE1205">
        <f t="shared" si="284"/>
        <v>865110.08375124901</v>
      </c>
    </row>
    <row r="1206" spans="2:31">
      <c r="B1206" s="112">
        <v>45208</v>
      </c>
      <c r="C1206">
        <v>108.902794</v>
      </c>
      <c r="D1206">
        <v>318.02255200000002</v>
      </c>
      <c r="E1206">
        <v>51.578780999999999</v>
      </c>
      <c r="F1206">
        <v>47.143745000000003</v>
      </c>
      <c r="G1206">
        <v>74.481018000000006</v>
      </c>
      <c r="H1206">
        <v>143.882767</v>
      </c>
      <c r="I1206">
        <v>159.13900799999999</v>
      </c>
      <c r="J1206">
        <v>85.942595999999995</v>
      </c>
      <c r="K1206">
        <v>522.65960700000005</v>
      </c>
      <c r="L1206">
        <v>178.526703</v>
      </c>
      <c r="M1206">
        <v>380.13107300000001</v>
      </c>
      <c r="O1206" s="33">
        <v>1201</v>
      </c>
      <c r="P1206" s="36">
        <f t="shared" si="272"/>
        <v>3.4392852547996282E-2</v>
      </c>
      <c r="Q1206" s="36">
        <f t="shared" si="273"/>
        <v>9.245981984173526E-3</v>
      </c>
      <c r="R1206" s="36">
        <f t="shared" si="274"/>
        <v>-3.6508780001122819E-3</v>
      </c>
      <c r="S1206" s="36">
        <f t="shared" si="275"/>
        <v>-4.1562089110036612E-3</v>
      </c>
      <c r="T1206" s="36">
        <f t="shared" si="276"/>
        <v>-3.9849194296623928E-4</v>
      </c>
      <c r="U1206" s="36">
        <f t="shared" si="277"/>
        <v>-2.2769491001776204E-3</v>
      </c>
      <c r="V1206" s="36">
        <f t="shared" si="278"/>
        <v>1.5237081745663015E-2</v>
      </c>
      <c r="W1206" s="36">
        <f t="shared" si="279"/>
        <v>1.3801369849115777E-2</v>
      </c>
      <c r="X1206" s="36">
        <f t="shared" si="280"/>
        <v>3.2341364211840025E-3</v>
      </c>
      <c r="Y1206" s="36">
        <f t="shared" si="281"/>
        <v>8.4157063059531623E-3</v>
      </c>
      <c r="Z1206" s="36">
        <f t="shared" si="282"/>
        <v>1.1556520008185424E-2</v>
      </c>
      <c r="AA1206" s="46">
        <f t="shared" si="283"/>
        <v>1.7275723500235714E-2</v>
      </c>
      <c r="AB1206" s="41">
        <f t="shared" si="270"/>
        <v>1017275.7235002357</v>
      </c>
      <c r="AC1206" s="41">
        <f t="shared" si="271"/>
        <v>17275.723500235705</v>
      </c>
      <c r="AD1206" s="98">
        <v>30368.012462796294</v>
      </c>
      <c r="AE1206">
        <f t="shared" si="284"/>
        <v>882385.80725148472</v>
      </c>
    </row>
    <row r="1207" spans="2:31">
      <c r="B1207" s="112">
        <v>45209</v>
      </c>
      <c r="C1207">
        <v>108.441338</v>
      </c>
      <c r="D1207">
        <v>321.49887100000001</v>
      </c>
      <c r="E1207">
        <v>52.161293000000001</v>
      </c>
      <c r="F1207">
        <v>47.614983000000002</v>
      </c>
      <c r="G1207">
        <v>75.430961999999994</v>
      </c>
      <c r="H1207">
        <v>144.75737000000001</v>
      </c>
      <c r="I1207">
        <v>157.31346099999999</v>
      </c>
      <c r="J1207">
        <v>86.502121000000002</v>
      </c>
      <c r="K1207">
        <v>520.40612799999997</v>
      </c>
      <c r="L1207">
        <v>177.92825300000001</v>
      </c>
      <c r="M1207">
        <v>387.97314499999999</v>
      </c>
      <c r="O1207" s="33">
        <v>1202</v>
      </c>
      <c r="P1207" s="36">
        <f t="shared" si="272"/>
        <v>-4.2463230006673609E-3</v>
      </c>
      <c r="Q1207" s="36">
        <f t="shared" si="273"/>
        <v>1.087173350284242E-2</v>
      </c>
      <c r="R1207" s="36">
        <f t="shared" si="274"/>
        <v>1.1230339438811025E-2</v>
      </c>
      <c r="S1207" s="36">
        <f t="shared" si="275"/>
        <v>9.9461420543970579E-3</v>
      </c>
      <c r="T1207" s="36">
        <f t="shared" si="276"/>
        <v>1.2673526356325376E-2</v>
      </c>
      <c r="U1207" s="36">
        <f t="shared" si="277"/>
        <v>6.060180581922597E-3</v>
      </c>
      <c r="V1207" s="36">
        <f t="shared" si="278"/>
        <v>-1.1537702688241223E-2</v>
      </c>
      <c r="W1207" s="36">
        <f t="shared" si="279"/>
        <v>6.4893488565610103E-3</v>
      </c>
      <c r="X1207" s="36">
        <f t="shared" si="280"/>
        <v>-4.3208830094344031E-3</v>
      </c>
      <c r="Y1207" s="36">
        <f t="shared" si="281"/>
        <v>-3.3577906672811663E-3</v>
      </c>
      <c r="Z1207" s="36">
        <f t="shared" si="282"/>
        <v>2.0420001116867439E-2</v>
      </c>
      <c r="AA1207" s="46">
        <f t="shared" si="283"/>
        <v>-2.2201798223303135E-2</v>
      </c>
      <c r="AB1207" s="41">
        <f t="shared" si="270"/>
        <v>977798.20177669683</v>
      </c>
      <c r="AC1207" s="41">
        <f t="shared" si="271"/>
        <v>-22201.798223303165</v>
      </c>
      <c r="AD1207" s="98">
        <v>30393.811853448628</v>
      </c>
      <c r="AE1207">
        <f t="shared" si="284"/>
        <v>860184.00902818155</v>
      </c>
    </row>
    <row r="1208" spans="2:31">
      <c r="B1208" s="112">
        <v>45210</v>
      </c>
      <c r="C1208">
        <v>104.55336</v>
      </c>
      <c r="D1208">
        <v>327.47256499999997</v>
      </c>
      <c r="E1208">
        <v>52.369804000000002</v>
      </c>
      <c r="F1208">
        <v>47.457904999999997</v>
      </c>
      <c r="G1208">
        <v>75.618958000000006</v>
      </c>
      <c r="H1208">
        <v>145.25430299999999</v>
      </c>
      <c r="I1208">
        <v>164.317947</v>
      </c>
      <c r="J1208">
        <v>86.826065</v>
      </c>
      <c r="K1208">
        <v>520.29693599999996</v>
      </c>
      <c r="L1208">
        <v>179.33459500000001</v>
      </c>
      <c r="M1208">
        <v>386.50396699999999</v>
      </c>
      <c r="O1208" s="33">
        <v>1203</v>
      </c>
      <c r="P1208" s="36">
        <f t="shared" si="272"/>
        <v>-3.6511800083401137E-2</v>
      </c>
      <c r="Q1208" s="36">
        <f t="shared" si="273"/>
        <v>1.8410248566520959E-2</v>
      </c>
      <c r="R1208" s="36">
        <f t="shared" si="274"/>
        <v>3.989459262085172E-3</v>
      </c>
      <c r="S1208" s="36">
        <f t="shared" si="275"/>
        <v>-3.3043730180220116E-3</v>
      </c>
      <c r="T1208" s="36">
        <f t="shared" si="276"/>
        <v>2.4891916138687202E-3</v>
      </c>
      <c r="U1208" s="36">
        <f t="shared" si="277"/>
        <v>3.4269895497779177E-3</v>
      </c>
      <c r="V1208" s="36">
        <f t="shared" si="278"/>
        <v>4.3562870451255828E-2</v>
      </c>
      <c r="W1208" s="36">
        <f t="shared" si="279"/>
        <v>3.7379307388829795E-3</v>
      </c>
      <c r="X1208" s="36">
        <f t="shared" si="280"/>
        <v>-2.0984275760853549E-4</v>
      </c>
      <c r="Y1208" s="36">
        <f t="shared" si="281"/>
        <v>7.8729107823054846E-3</v>
      </c>
      <c r="Z1208" s="36">
        <f t="shared" si="282"/>
        <v>-3.7939914286943869E-3</v>
      </c>
      <c r="AA1208" s="46">
        <f t="shared" si="283"/>
        <v>3.0393811853448582E-2</v>
      </c>
      <c r="AB1208" s="41">
        <f t="shared" si="270"/>
        <v>1030393.8118534486</v>
      </c>
      <c r="AC1208" s="41">
        <f t="shared" si="271"/>
        <v>30393.811853448628</v>
      </c>
      <c r="AD1208" s="98">
        <v>30408.87210946565</v>
      </c>
      <c r="AE1208">
        <f t="shared" si="284"/>
        <v>890577.82088163018</v>
      </c>
    </row>
    <row r="1209" spans="2:31">
      <c r="B1209" s="112">
        <v>45211</v>
      </c>
      <c r="C1209">
        <v>104.533722</v>
      </c>
      <c r="D1209">
        <v>323.81643700000001</v>
      </c>
      <c r="E1209">
        <v>52.608105000000002</v>
      </c>
      <c r="F1209">
        <v>46.898304000000003</v>
      </c>
      <c r="G1209">
        <v>75.074737999999996</v>
      </c>
      <c r="H1209">
        <v>144.91639699999999</v>
      </c>
      <c r="I1209">
        <v>162.94880699999999</v>
      </c>
      <c r="J1209">
        <v>85.765900000000002</v>
      </c>
      <c r="K1209">
        <v>521.69665499999996</v>
      </c>
      <c r="L1209">
        <v>180.24224899999999</v>
      </c>
      <c r="M1209">
        <v>379.47592200000003</v>
      </c>
      <c r="O1209" s="33">
        <v>1204</v>
      </c>
      <c r="P1209" s="36">
        <f t="shared" si="272"/>
        <v>-1.8784517790290743E-4</v>
      </c>
      <c r="Q1209" s="36">
        <f t="shared" si="273"/>
        <v>-1.1227477802254528E-2</v>
      </c>
      <c r="R1209" s="36">
        <f t="shared" si="274"/>
        <v>4.5400296422164468E-3</v>
      </c>
      <c r="S1209" s="36">
        <f t="shared" si="275"/>
        <v>-1.1861594846113235E-2</v>
      </c>
      <c r="T1209" s="36">
        <f t="shared" si="276"/>
        <v>-7.2228949246021835E-3</v>
      </c>
      <c r="U1209" s="36">
        <f t="shared" si="277"/>
        <v>-2.3290163530806439E-3</v>
      </c>
      <c r="V1209" s="36">
        <f t="shared" si="278"/>
        <v>-8.367168195306517E-3</v>
      </c>
      <c r="W1209" s="36">
        <f t="shared" si="279"/>
        <v>-1.2285373009412109E-2</v>
      </c>
      <c r="X1209" s="36">
        <f t="shared" si="280"/>
        <v>2.6866189082379592E-3</v>
      </c>
      <c r="Y1209" s="36">
        <f t="shared" si="281"/>
        <v>5.0484670685976172E-3</v>
      </c>
      <c r="Z1209" s="36">
        <f t="shared" si="282"/>
        <v>-1.8350983699114212E-2</v>
      </c>
      <c r="AA1209" s="46">
        <f t="shared" si="283"/>
        <v>8.6524156260609948E-3</v>
      </c>
      <c r="AB1209" s="41">
        <f t="shared" si="270"/>
        <v>1008652.415626061</v>
      </c>
      <c r="AC1209" s="41">
        <f t="shared" si="271"/>
        <v>8652.4156260610325</v>
      </c>
      <c r="AD1209" s="98">
        <v>30469.229027295834</v>
      </c>
      <c r="AE1209">
        <f t="shared" si="284"/>
        <v>899230.23650769121</v>
      </c>
    </row>
    <row r="1210" spans="2:31">
      <c r="B1210" s="112">
        <v>45212</v>
      </c>
      <c r="C1210">
        <v>107.87189499999999</v>
      </c>
      <c r="D1210">
        <v>314.35647599999999</v>
      </c>
      <c r="E1210">
        <v>52.899360999999999</v>
      </c>
      <c r="F1210">
        <v>46.927757</v>
      </c>
      <c r="G1210">
        <v>74.599761999999998</v>
      </c>
      <c r="H1210">
        <v>147.092972</v>
      </c>
      <c r="I1210">
        <v>165.64743000000001</v>
      </c>
      <c r="J1210">
        <v>86.403953999999999</v>
      </c>
      <c r="K1210">
        <v>535.45532200000002</v>
      </c>
      <c r="L1210">
        <v>178.38706999999999</v>
      </c>
      <c r="M1210">
        <v>377.86779799999999</v>
      </c>
      <c r="O1210" s="33">
        <v>1205</v>
      </c>
      <c r="P1210" s="36">
        <f t="shared" si="272"/>
        <v>3.1434647761847678E-2</v>
      </c>
      <c r="Q1210" s="36">
        <f t="shared" si="273"/>
        <v>-2.9649186914177332E-2</v>
      </c>
      <c r="R1210" s="36">
        <f t="shared" si="274"/>
        <v>5.5210640703286596E-3</v>
      </c>
      <c r="S1210" s="36">
        <f t="shared" si="275"/>
        <v>6.2782132498194108E-4</v>
      </c>
      <c r="T1210" s="36">
        <f t="shared" si="276"/>
        <v>-6.3468071637140834E-3</v>
      </c>
      <c r="U1210" s="36">
        <f t="shared" si="277"/>
        <v>1.4907845718611583E-2</v>
      </c>
      <c r="V1210" s="36">
        <f t="shared" si="278"/>
        <v>1.6425529993673558E-2</v>
      </c>
      <c r="W1210" s="36">
        <f t="shared" si="279"/>
        <v>7.4119470538614295E-3</v>
      </c>
      <c r="X1210" s="36">
        <f t="shared" si="280"/>
        <v>2.6031155823967197E-2</v>
      </c>
      <c r="Y1210" s="36">
        <f t="shared" si="281"/>
        <v>-1.0346033912702607E-2</v>
      </c>
      <c r="Z1210" s="36">
        <f t="shared" si="282"/>
        <v>-4.2467544772548365E-3</v>
      </c>
      <c r="AA1210" s="46">
        <f t="shared" si="283"/>
        <v>3.1385512920858658E-2</v>
      </c>
      <c r="AB1210" s="41">
        <f t="shared" si="270"/>
        <v>1031385.5129208587</v>
      </c>
      <c r="AC1210" s="41">
        <f t="shared" si="271"/>
        <v>31385.512920858688</v>
      </c>
      <c r="AD1210" s="98">
        <v>30917.678567944909</v>
      </c>
      <c r="AE1210">
        <f t="shared" si="284"/>
        <v>930615.7494285499</v>
      </c>
    </row>
    <row r="1211" spans="2:31">
      <c r="B1211" s="112">
        <v>45215</v>
      </c>
      <c r="C1211">
        <v>107.95043200000001</v>
      </c>
      <c r="D1211">
        <v>320.80960099999999</v>
      </c>
      <c r="E1211">
        <v>53.356105999999997</v>
      </c>
      <c r="F1211">
        <v>47.133923000000003</v>
      </c>
      <c r="G1211">
        <v>74.500809000000004</v>
      </c>
      <c r="H1211">
        <v>146.943893</v>
      </c>
      <c r="I1211">
        <v>167.84996000000001</v>
      </c>
      <c r="J1211">
        <v>87.032218999999998</v>
      </c>
      <c r="K1211">
        <v>534.09533699999997</v>
      </c>
      <c r="L1211">
        <v>178.257385</v>
      </c>
      <c r="M1211">
        <v>387.67535400000003</v>
      </c>
      <c r="O1211" s="33">
        <v>1206</v>
      </c>
      <c r="P1211" s="36">
        <f t="shared" si="272"/>
        <v>7.2779313019503944E-4</v>
      </c>
      <c r="Q1211" s="36">
        <f t="shared" si="273"/>
        <v>2.03201879912333E-2</v>
      </c>
      <c r="R1211" s="36">
        <f t="shared" si="274"/>
        <v>8.5971635362833403E-3</v>
      </c>
      <c r="S1211" s="36">
        <f t="shared" si="275"/>
        <v>4.3836412478646296E-3</v>
      </c>
      <c r="T1211" s="36">
        <f t="shared" si="276"/>
        <v>-1.327332469143132E-3</v>
      </c>
      <c r="U1211" s="36">
        <f t="shared" si="277"/>
        <v>-1.0140157954270845E-3</v>
      </c>
      <c r="V1211" s="36">
        <f t="shared" si="278"/>
        <v>1.3208871131750542E-2</v>
      </c>
      <c r="W1211" s="36">
        <f t="shared" si="279"/>
        <v>7.2449447796894056E-3</v>
      </c>
      <c r="X1211" s="36">
        <f t="shared" si="280"/>
        <v>-2.5430973680649945E-3</v>
      </c>
      <c r="Y1211" s="36">
        <f t="shared" si="281"/>
        <v>-7.2725092958927603E-4</v>
      </c>
      <c r="Z1211" s="36">
        <f t="shared" si="282"/>
        <v>2.5623879180508576E-2</v>
      </c>
      <c r="AA1211" s="46">
        <f t="shared" si="283"/>
        <v>-1.243520017445897E-2</v>
      </c>
      <c r="AB1211" s="41">
        <f t="shared" si="270"/>
        <v>987564.79982554098</v>
      </c>
      <c r="AC1211" s="41">
        <f t="shared" si="271"/>
        <v>-12435.200174459023</v>
      </c>
      <c r="AD1211" s="98">
        <v>31373.429773578187</v>
      </c>
      <c r="AE1211">
        <f t="shared" si="284"/>
        <v>918180.54925409087</v>
      </c>
    </row>
    <row r="1212" spans="2:31">
      <c r="B1212" s="112">
        <v>45216</v>
      </c>
      <c r="C1212">
        <v>109.36425</v>
      </c>
      <c r="D1212">
        <v>323.656586</v>
      </c>
      <c r="E1212">
        <v>53.425609999999999</v>
      </c>
      <c r="F1212">
        <v>47.497177000000001</v>
      </c>
      <c r="G1212">
        <v>74.876823000000002</v>
      </c>
      <c r="H1212">
        <v>146.625854</v>
      </c>
      <c r="I1212">
        <v>165.597824</v>
      </c>
      <c r="J1212">
        <v>87.267807000000005</v>
      </c>
      <c r="K1212">
        <v>532.72546399999999</v>
      </c>
      <c r="L1212">
        <v>176.691452</v>
      </c>
      <c r="M1212">
        <v>388.25106799999998</v>
      </c>
      <c r="O1212" s="33">
        <v>1207</v>
      </c>
      <c r="P1212" s="36">
        <f t="shared" si="272"/>
        <v>1.3011895327616849E-2</v>
      </c>
      <c r="Q1212" s="36">
        <f t="shared" si="273"/>
        <v>8.8352300783145436E-3</v>
      </c>
      <c r="R1212" s="36">
        <f t="shared" si="274"/>
        <v>1.3017960830588992E-3</v>
      </c>
      <c r="S1212" s="36">
        <f t="shared" si="275"/>
        <v>7.6773023712125386E-3</v>
      </c>
      <c r="T1212" s="36">
        <f t="shared" si="276"/>
        <v>5.034418997675782E-3</v>
      </c>
      <c r="U1212" s="36">
        <f t="shared" si="277"/>
        <v>-2.1667023095681055E-3</v>
      </c>
      <c r="V1212" s="36">
        <f t="shared" si="278"/>
        <v>-1.3508383349793323E-2</v>
      </c>
      <c r="W1212" s="36">
        <f t="shared" si="279"/>
        <v>2.7032485177518532E-3</v>
      </c>
      <c r="X1212" s="36">
        <f t="shared" si="280"/>
        <v>-2.5681421877332363E-3</v>
      </c>
      <c r="Y1212" s="36">
        <f t="shared" si="281"/>
        <v>-8.8234866338678143E-3</v>
      </c>
      <c r="Z1212" s="36">
        <f t="shared" si="282"/>
        <v>1.4839399441076552E-3</v>
      </c>
      <c r="AA1212" s="46">
        <f t="shared" si="283"/>
        <v>-9.8017206153914252E-3</v>
      </c>
      <c r="AB1212" s="41">
        <f t="shared" si="270"/>
        <v>990198.27938460861</v>
      </c>
      <c r="AC1212" s="41">
        <f t="shared" si="271"/>
        <v>-9801.7206153913867</v>
      </c>
      <c r="AD1212" s="98">
        <v>31385.512920858688</v>
      </c>
      <c r="AE1212">
        <f t="shared" si="284"/>
        <v>908378.82863869949</v>
      </c>
    </row>
    <row r="1213" spans="2:31">
      <c r="B1213" s="112">
        <v>45217</v>
      </c>
      <c r="C1213">
        <v>110.89587400000001</v>
      </c>
      <c r="D1213">
        <v>316.63403299999999</v>
      </c>
      <c r="E1213">
        <v>53.465324000000003</v>
      </c>
      <c r="F1213">
        <v>47.477539</v>
      </c>
      <c r="G1213">
        <v>73.442024000000004</v>
      </c>
      <c r="H1213">
        <v>145.015793</v>
      </c>
      <c r="I1213">
        <v>161.50029000000001</v>
      </c>
      <c r="J1213">
        <v>86.659187000000003</v>
      </c>
      <c r="K1213">
        <v>532.13970900000004</v>
      </c>
      <c r="L1213">
        <v>175.38484199999999</v>
      </c>
      <c r="M1213">
        <v>379.42630000000003</v>
      </c>
      <c r="O1213" s="33">
        <v>1208</v>
      </c>
      <c r="P1213" s="36">
        <f t="shared" si="272"/>
        <v>1.3907634842165334E-2</v>
      </c>
      <c r="Q1213" s="36">
        <f t="shared" si="273"/>
        <v>-2.1936396995199958E-2</v>
      </c>
      <c r="R1213" s="36">
        <f t="shared" si="274"/>
        <v>7.4307521398180205E-4</v>
      </c>
      <c r="S1213" s="36">
        <f t="shared" si="275"/>
        <v>-4.1354164786067371E-4</v>
      </c>
      <c r="T1213" s="36">
        <f t="shared" si="276"/>
        <v>-1.9348097539311399E-2</v>
      </c>
      <c r="U1213" s="36">
        <f t="shared" si="277"/>
        <v>-1.1041477607702967E-2</v>
      </c>
      <c r="V1213" s="36">
        <f t="shared" si="278"/>
        <v>-2.5055163441475445E-2</v>
      </c>
      <c r="W1213" s="36">
        <f t="shared" si="279"/>
        <v>-6.9985971723322497E-3</v>
      </c>
      <c r="X1213" s="36">
        <f t="shared" si="280"/>
        <v>-1.1001487773880556E-3</v>
      </c>
      <c r="Y1213" s="36">
        <f t="shared" si="281"/>
        <v>-7.4223457859718608E-3</v>
      </c>
      <c r="Z1213" s="36">
        <f t="shared" si="282"/>
        <v>-2.2991837752597451E-2</v>
      </c>
      <c r="AA1213" s="46">
        <f t="shared" si="283"/>
        <v>-1.5306458156265142E-2</v>
      </c>
      <c r="AB1213" s="41">
        <f t="shared" si="270"/>
        <v>984693.54184373491</v>
      </c>
      <c r="AC1213" s="41">
        <f t="shared" si="271"/>
        <v>-15306.458156265086</v>
      </c>
      <c r="AD1213" s="98">
        <v>31756.62732001394</v>
      </c>
      <c r="AE1213">
        <f t="shared" si="284"/>
        <v>893072.3704824344</v>
      </c>
    </row>
    <row r="1214" spans="2:31">
      <c r="B1214" s="112">
        <v>45218</v>
      </c>
      <c r="C1214">
        <v>110.964607</v>
      </c>
      <c r="D1214">
        <v>312.478455</v>
      </c>
      <c r="E1214">
        <v>53.210476</v>
      </c>
      <c r="F1214">
        <v>47.506991999999997</v>
      </c>
      <c r="G1214">
        <v>73.204543999999999</v>
      </c>
      <c r="H1214">
        <v>144.39958200000001</v>
      </c>
      <c r="I1214">
        <v>158.17662000000001</v>
      </c>
      <c r="J1214">
        <v>86.060387000000006</v>
      </c>
      <c r="K1214">
        <v>527.74212599999998</v>
      </c>
      <c r="L1214">
        <v>175.005844</v>
      </c>
      <c r="M1214">
        <v>378.57257099999998</v>
      </c>
      <c r="O1214" s="33">
        <v>1209</v>
      </c>
      <c r="P1214" s="36">
        <f t="shared" si="272"/>
        <v>6.1960563584052462E-4</v>
      </c>
      <c r="Q1214" s="36">
        <f t="shared" si="273"/>
        <v>-1.3211114132161099E-2</v>
      </c>
      <c r="R1214" s="36">
        <f t="shared" si="274"/>
        <v>-4.7779999743695527E-3</v>
      </c>
      <c r="S1214" s="36">
        <f t="shared" si="275"/>
        <v>6.2016416007716971E-4</v>
      </c>
      <c r="T1214" s="36">
        <f t="shared" si="276"/>
        <v>-3.2388103019899053E-3</v>
      </c>
      <c r="U1214" s="36">
        <f t="shared" si="277"/>
        <v>-4.2583220132076062E-3</v>
      </c>
      <c r="V1214" s="36">
        <f t="shared" si="278"/>
        <v>-2.0794681525464615E-2</v>
      </c>
      <c r="W1214" s="36">
        <f t="shared" si="279"/>
        <v>-6.9338105138762127E-3</v>
      </c>
      <c r="X1214" s="36">
        <f t="shared" si="280"/>
        <v>-8.2982990937213123E-3</v>
      </c>
      <c r="Y1214" s="36">
        <f t="shared" si="281"/>
        <v>-2.1632889397265455E-3</v>
      </c>
      <c r="Z1214" s="36">
        <f t="shared" si="282"/>
        <v>-2.2525874210589727E-3</v>
      </c>
      <c r="AA1214" s="46">
        <f t="shared" si="283"/>
        <v>-1.9658542973677525E-2</v>
      </c>
      <c r="AB1214" s="41">
        <f t="shared" si="270"/>
        <v>980341.45702632249</v>
      </c>
      <c r="AC1214" s="41">
        <f t="shared" si="271"/>
        <v>-19658.542973677511</v>
      </c>
      <c r="AD1214" s="98">
        <v>32013.884683218785</v>
      </c>
      <c r="AE1214">
        <f t="shared" si="284"/>
        <v>873413.82750875689</v>
      </c>
    </row>
    <row r="1215" spans="2:31">
      <c r="B1215" s="112">
        <v>45219</v>
      </c>
      <c r="C1215">
        <v>109.05989099999999</v>
      </c>
      <c r="D1215">
        <v>308.32284499999997</v>
      </c>
      <c r="E1215">
        <v>52.545219000000003</v>
      </c>
      <c r="F1215">
        <v>47.320461000000002</v>
      </c>
      <c r="G1215">
        <v>72.244704999999996</v>
      </c>
      <c r="H1215">
        <v>142.073914</v>
      </c>
      <c r="I1215">
        <v>158.831436</v>
      </c>
      <c r="J1215">
        <v>85.461585999999997</v>
      </c>
      <c r="K1215">
        <v>523.17578100000003</v>
      </c>
      <c r="L1215">
        <v>172.43251000000001</v>
      </c>
      <c r="M1215">
        <v>372.39822400000003</v>
      </c>
      <c r="O1215" s="33">
        <v>1210</v>
      </c>
      <c r="P1215" s="36">
        <f t="shared" si="272"/>
        <v>-1.7314104563569521E-2</v>
      </c>
      <c r="Q1215" s="36">
        <f t="shared" si="273"/>
        <v>-1.3388090750174813E-2</v>
      </c>
      <c r="R1215" s="36">
        <f t="shared" si="274"/>
        <v>-1.2581181090168736E-2</v>
      </c>
      <c r="S1215" s="36">
        <f t="shared" si="275"/>
        <v>-3.9341189641111307E-3</v>
      </c>
      <c r="T1215" s="36">
        <f t="shared" si="276"/>
        <v>-1.3198458433659903E-2</v>
      </c>
      <c r="U1215" s="36">
        <f t="shared" si="277"/>
        <v>-1.6236888413802362E-2</v>
      </c>
      <c r="V1215" s="36">
        <f t="shared" si="278"/>
        <v>4.1312321180636729E-3</v>
      </c>
      <c r="W1215" s="36">
        <f t="shared" si="279"/>
        <v>-6.9822358294327142E-3</v>
      </c>
      <c r="X1215" s="36">
        <f t="shared" si="280"/>
        <v>-8.6902577400187388E-3</v>
      </c>
      <c r="Y1215" s="36">
        <f t="shared" si="281"/>
        <v>-1.4813454113881408E-2</v>
      </c>
      <c r="Z1215" s="36">
        <f t="shared" si="282"/>
        <v>-1.6444011330231118E-2</v>
      </c>
      <c r="AA1215" s="46">
        <f t="shared" si="283"/>
        <v>-3.8692360414952463E-3</v>
      </c>
      <c r="AB1215" s="41">
        <f t="shared" si="270"/>
        <v>996130.76395850477</v>
      </c>
      <c r="AC1215" s="41">
        <f t="shared" si="271"/>
        <v>-3869.2360414952273</v>
      </c>
      <c r="AD1215" s="98">
        <v>32100.745916961576</v>
      </c>
      <c r="AE1215">
        <f t="shared" si="284"/>
        <v>869544.59146726166</v>
      </c>
    </row>
    <row r="1216" spans="2:31">
      <c r="B1216" s="112">
        <v>45222</v>
      </c>
      <c r="C1216">
        <v>107.459526</v>
      </c>
      <c r="D1216">
        <v>313.67718500000001</v>
      </c>
      <c r="E1216">
        <v>53.289906000000002</v>
      </c>
      <c r="F1216">
        <v>47.673893</v>
      </c>
      <c r="G1216">
        <v>71.522362000000001</v>
      </c>
      <c r="H1216">
        <v>140.13587999999999</v>
      </c>
      <c r="I1216">
        <v>158.03772000000001</v>
      </c>
      <c r="J1216">
        <v>85.000214</v>
      </c>
      <c r="K1216">
        <v>517.75567599999999</v>
      </c>
      <c r="L1216">
        <v>172.5522</v>
      </c>
      <c r="M1216">
        <v>370.53198200000003</v>
      </c>
      <c r="O1216" s="33">
        <v>1211</v>
      </c>
      <c r="P1216" s="36">
        <f t="shared" si="272"/>
        <v>-1.4782915700231632E-2</v>
      </c>
      <c r="Q1216" s="36">
        <f t="shared" si="273"/>
        <v>1.7216951780527446E-2</v>
      </c>
      <c r="R1216" s="36">
        <f t="shared" si="274"/>
        <v>1.4072819208941654E-2</v>
      </c>
      <c r="S1216" s="36">
        <f t="shared" si="275"/>
        <v>7.4411502564409827E-3</v>
      </c>
      <c r="T1216" s="36">
        <f t="shared" si="276"/>
        <v>-1.0048881062681E-2</v>
      </c>
      <c r="U1216" s="36">
        <f t="shared" si="277"/>
        <v>-1.3734919965924391E-2</v>
      </c>
      <c r="V1216" s="36">
        <f t="shared" si="278"/>
        <v>-5.0097502076198921E-3</v>
      </c>
      <c r="W1216" s="36">
        <f t="shared" si="279"/>
        <v>-5.4132142993580908E-3</v>
      </c>
      <c r="X1216" s="36">
        <f t="shared" si="280"/>
        <v>-1.0414045898456761E-2</v>
      </c>
      <c r="Y1216" s="36">
        <f t="shared" si="281"/>
        <v>6.9388585251973416E-4</v>
      </c>
      <c r="Z1216" s="36">
        <f t="shared" si="282"/>
        <v>-5.0240141277523836E-3</v>
      </c>
      <c r="AA1216" s="46">
        <f t="shared" si="283"/>
        <v>-2.2399007794179509E-2</v>
      </c>
      <c r="AB1216" s="41">
        <f t="shared" si="270"/>
        <v>977600.99220582051</v>
      </c>
      <c r="AC1216" s="41">
        <f t="shared" si="271"/>
        <v>-22399.007794179488</v>
      </c>
      <c r="AD1216" s="98">
        <v>32115.528557078331</v>
      </c>
      <c r="AE1216">
        <f t="shared" si="284"/>
        <v>847145.58367308218</v>
      </c>
    </row>
    <row r="1217" spans="2:31">
      <c r="B1217" s="112">
        <v>45223</v>
      </c>
      <c r="C1217">
        <v>106.418808</v>
      </c>
      <c r="D1217">
        <v>312.21871900000002</v>
      </c>
      <c r="E1217">
        <v>54.031288000000004</v>
      </c>
      <c r="F1217">
        <v>47.654254999999999</v>
      </c>
      <c r="G1217">
        <v>72.036902999999995</v>
      </c>
      <c r="H1217">
        <v>140.30482499999999</v>
      </c>
      <c r="I1217">
        <v>161.94674699999999</v>
      </c>
      <c r="J1217">
        <v>86.354881000000006</v>
      </c>
      <c r="K1217">
        <v>521.16058299999997</v>
      </c>
      <c r="L1217">
        <v>172.99105800000001</v>
      </c>
      <c r="M1217">
        <v>370.82980300000003</v>
      </c>
      <c r="O1217" s="33">
        <v>1212</v>
      </c>
      <c r="P1217" s="36">
        <f t="shared" si="272"/>
        <v>-9.731946143933648E-3</v>
      </c>
      <c r="Q1217" s="36">
        <f t="shared" si="273"/>
        <v>-4.660419186135422E-3</v>
      </c>
      <c r="R1217" s="36">
        <f t="shared" si="274"/>
        <v>1.3816353806080586E-2</v>
      </c>
      <c r="S1217" s="36">
        <f t="shared" si="275"/>
        <v>-4.1200842961510153E-4</v>
      </c>
      <c r="T1217" s="36">
        <f t="shared" si="276"/>
        <v>7.1683733311153214E-3</v>
      </c>
      <c r="U1217" s="36">
        <f t="shared" si="277"/>
        <v>1.2048537706946345E-3</v>
      </c>
      <c r="V1217" s="36">
        <f t="shared" si="278"/>
        <v>2.4433820257455819E-2</v>
      </c>
      <c r="W1217" s="36">
        <f t="shared" si="279"/>
        <v>1.5811554628187091E-2</v>
      </c>
      <c r="X1217" s="36">
        <f t="shared" si="280"/>
        <v>6.5547519569864711E-3</v>
      </c>
      <c r="Y1217" s="36">
        <f t="shared" si="281"/>
        <v>2.5401059103538751E-3</v>
      </c>
      <c r="Z1217" s="36">
        <f t="shared" si="282"/>
        <v>8.0344312870350731E-4</v>
      </c>
      <c r="AA1217" s="46">
        <f t="shared" si="283"/>
        <v>2.0905764679997052E-2</v>
      </c>
      <c r="AB1217" s="41">
        <f t="shared" si="270"/>
        <v>1020905.764679997</v>
      </c>
      <c r="AC1217" s="41">
        <f t="shared" si="271"/>
        <v>20905.764679996995</v>
      </c>
      <c r="AD1217" s="98">
        <v>32178.156677404186</v>
      </c>
      <c r="AE1217">
        <f t="shared" si="284"/>
        <v>868051.34835307917</v>
      </c>
    </row>
    <row r="1218" spans="2:31">
      <c r="B1218" s="112">
        <v>45224</v>
      </c>
      <c r="C1218">
        <v>106.615166</v>
      </c>
      <c r="D1218">
        <v>299.21252399999997</v>
      </c>
      <c r="E1218">
        <v>53.869109999999999</v>
      </c>
      <c r="F1218">
        <v>47.644435999999999</v>
      </c>
      <c r="G1218">
        <v>70.889069000000006</v>
      </c>
      <c r="H1218">
        <v>139.53955099999999</v>
      </c>
      <c r="I1218">
        <v>160.65696700000001</v>
      </c>
      <c r="J1218">
        <v>86.688629000000006</v>
      </c>
      <c r="K1218">
        <v>526.33252000000005</v>
      </c>
      <c r="L1218">
        <v>170.65711999999999</v>
      </c>
      <c r="M1218">
        <v>369.182007</v>
      </c>
      <c r="O1218" s="33">
        <v>1213</v>
      </c>
      <c r="P1218" s="36">
        <f t="shared" si="272"/>
        <v>1.8434435777524882E-3</v>
      </c>
      <c r="Q1218" s="36">
        <f t="shared" si="273"/>
        <v>-4.2549861130868345E-2</v>
      </c>
      <c r="R1218" s="36">
        <f t="shared" si="274"/>
        <v>-3.0060708789279053E-3</v>
      </c>
      <c r="S1218" s="36">
        <f t="shared" si="275"/>
        <v>-2.0606788890195461E-4</v>
      </c>
      <c r="T1218" s="36">
        <f t="shared" si="276"/>
        <v>-1.6062282620412014E-2</v>
      </c>
      <c r="U1218" s="36">
        <f t="shared" si="277"/>
        <v>-5.4692963180986917E-3</v>
      </c>
      <c r="V1218" s="36">
        <f t="shared" si="278"/>
        <v>-7.9961067783971568E-3</v>
      </c>
      <c r="W1218" s="36">
        <f t="shared" si="279"/>
        <v>3.8573930202061321E-3</v>
      </c>
      <c r="X1218" s="36">
        <f t="shared" si="280"/>
        <v>9.8749653120320594E-3</v>
      </c>
      <c r="Y1218" s="36">
        <f t="shared" si="281"/>
        <v>-1.3583507993806067E-2</v>
      </c>
      <c r="Z1218" s="36">
        <f t="shared" si="282"/>
        <v>-4.4534389887920809E-3</v>
      </c>
      <c r="AA1218" s="46">
        <f t="shared" si="283"/>
        <v>-1.5417554167463789E-2</v>
      </c>
      <c r="AB1218" s="41">
        <f t="shared" si="270"/>
        <v>984582.44583253621</v>
      </c>
      <c r="AC1218" s="41">
        <f t="shared" si="271"/>
        <v>-15417.554167463793</v>
      </c>
      <c r="AD1218" s="98">
        <v>32243.398579656612</v>
      </c>
      <c r="AE1218">
        <f t="shared" si="284"/>
        <v>852633.79418561538</v>
      </c>
    </row>
    <row r="1219" spans="2:31">
      <c r="B1219" s="112">
        <v>45225</v>
      </c>
      <c r="C1219">
        <v>105.643173</v>
      </c>
      <c r="D1219">
        <v>288.04437300000001</v>
      </c>
      <c r="E1219">
        <v>53.541446999999998</v>
      </c>
      <c r="F1219">
        <v>46.397613999999997</v>
      </c>
      <c r="G1219">
        <v>71.462990000000005</v>
      </c>
      <c r="H1219">
        <v>139.89733899999999</v>
      </c>
      <c r="I1219">
        <v>173.68374600000001</v>
      </c>
      <c r="J1219">
        <v>87.660460999999998</v>
      </c>
      <c r="K1219">
        <v>524.49603300000001</v>
      </c>
      <c r="L1219">
        <v>166.45800800000001</v>
      </c>
      <c r="M1219">
        <v>366.82937600000002</v>
      </c>
      <c r="O1219" s="33">
        <v>1214</v>
      </c>
      <c r="P1219" s="36">
        <f t="shared" si="272"/>
        <v>-9.1586488320752699E-3</v>
      </c>
      <c r="Q1219" s="36">
        <f t="shared" si="273"/>
        <v>-3.8039562328458662E-2</v>
      </c>
      <c r="R1219" s="36">
        <f t="shared" si="274"/>
        <v>-6.1011510518691773E-3</v>
      </c>
      <c r="S1219" s="36">
        <f t="shared" si="275"/>
        <v>-2.6517819685312371E-2</v>
      </c>
      <c r="T1219" s="36">
        <f t="shared" si="276"/>
        <v>8.06344655193552E-3</v>
      </c>
      <c r="U1219" s="36">
        <f t="shared" si="277"/>
        <v>2.5607799708836625E-3</v>
      </c>
      <c r="V1219" s="36">
        <f t="shared" si="278"/>
        <v>7.796464154832855E-2</v>
      </c>
      <c r="W1219" s="36">
        <f t="shared" si="279"/>
        <v>1.1148232149289313E-2</v>
      </c>
      <c r="X1219" s="36">
        <f t="shared" si="280"/>
        <v>-3.4953158904735787E-3</v>
      </c>
      <c r="Y1219" s="36">
        <f t="shared" si="281"/>
        <v>-2.4913323899371991E-2</v>
      </c>
      <c r="Z1219" s="36">
        <f t="shared" si="282"/>
        <v>-6.3929419216769232E-3</v>
      </c>
      <c r="AA1219" s="46">
        <f t="shared" si="283"/>
        <v>8.7070913153284843E-2</v>
      </c>
      <c r="AB1219" s="41">
        <f t="shared" si="270"/>
        <v>1087070.9131532849</v>
      </c>
      <c r="AC1219" s="41">
        <f t="shared" si="271"/>
        <v>87070.913153284928</v>
      </c>
      <c r="AD1219" s="98">
        <v>32656.583334113006</v>
      </c>
      <c r="AE1219">
        <f t="shared" si="284"/>
        <v>939704.70733890031</v>
      </c>
    </row>
    <row r="1220" spans="2:31">
      <c r="B1220" s="112">
        <v>45226</v>
      </c>
      <c r="C1220">
        <v>103.63046300000001</v>
      </c>
      <c r="D1220">
        <v>296.41549700000002</v>
      </c>
      <c r="E1220">
        <v>53.342860999999999</v>
      </c>
      <c r="F1220">
        <v>45.415858999999998</v>
      </c>
      <c r="G1220">
        <v>71.393722999999994</v>
      </c>
      <c r="H1220">
        <v>134.85841400000001</v>
      </c>
      <c r="I1220">
        <v>170.63789399999999</v>
      </c>
      <c r="J1220">
        <v>85.864058999999997</v>
      </c>
      <c r="K1220">
        <v>520.82305899999994</v>
      </c>
      <c r="L1220">
        <v>167.784561</v>
      </c>
      <c r="M1220">
        <v>358.50088499999998</v>
      </c>
      <c r="O1220" s="33">
        <v>1215</v>
      </c>
      <c r="P1220" s="36">
        <f t="shared" si="272"/>
        <v>-1.9235791944739029E-2</v>
      </c>
      <c r="Q1220" s="36">
        <f t="shared" si="273"/>
        <v>2.8647634946140876E-2</v>
      </c>
      <c r="R1220" s="36">
        <f t="shared" si="274"/>
        <v>-3.7159098884002478E-3</v>
      </c>
      <c r="S1220" s="36">
        <f t="shared" si="275"/>
        <v>-2.1386674265361626E-2</v>
      </c>
      <c r="T1220" s="36">
        <f t="shared" si="276"/>
        <v>-9.6974099394569069E-4</v>
      </c>
      <c r="U1220" s="36">
        <f t="shared" si="277"/>
        <v>-3.668341786822478E-2</v>
      </c>
      <c r="V1220" s="36">
        <f t="shared" si="278"/>
        <v>-1.7692361424317227E-2</v>
      </c>
      <c r="W1220" s="36">
        <f t="shared" si="279"/>
        <v>-2.0705617619760454E-2</v>
      </c>
      <c r="X1220" s="36">
        <f t="shared" si="280"/>
        <v>-7.0274983861685035E-3</v>
      </c>
      <c r="Y1220" s="36">
        <f t="shared" si="281"/>
        <v>7.937708049347068E-3</v>
      </c>
      <c r="Z1220" s="36">
        <f t="shared" si="282"/>
        <v>-2.2965695760626383E-2</v>
      </c>
      <c r="AA1220" s="46">
        <f t="shared" si="283"/>
        <v>-7.3624678950394498E-3</v>
      </c>
      <c r="AB1220" s="41">
        <f t="shared" si="270"/>
        <v>992637.53210496053</v>
      </c>
      <c r="AC1220" s="41">
        <f t="shared" si="271"/>
        <v>-7362.4678950394737</v>
      </c>
      <c r="AD1220" s="98">
        <v>32857.677888215403</v>
      </c>
      <c r="AE1220">
        <f t="shared" si="284"/>
        <v>932342.23944386083</v>
      </c>
    </row>
    <row r="1221" spans="2:31">
      <c r="B1221" s="112">
        <v>45229</v>
      </c>
      <c r="C1221">
        <v>103.954453</v>
      </c>
      <c r="D1221">
        <v>302.339203</v>
      </c>
      <c r="E1221">
        <v>53.955162000000001</v>
      </c>
      <c r="F1221">
        <v>46.103085</v>
      </c>
      <c r="G1221">
        <v>72.125961000000004</v>
      </c>
      <c r="H1221">
        <v>136.57782</v>
      </c>
      <c r="I1221">
        <v>171.28277600000001</v>
      </c>
      <c r="J1221">
        <v>85.873878000000005</v>
      </c>
      <c r="K1221">
        <v>526.11413600000003</v>
      </c>
      <c r="L1221">
        <v>169.849197</v>
      </c>
      <c r="M1221">
        <v>365.10211199999998</v>
      </c>
      <c r="O1221" s="33">
        <v>1216</v>
      </c>
      <c r="P1221" s="36">
        <f t="shared" si="272"/>
        <v>3.1215202849982971E-3</v>
      </c>
      <c r="Q1221" s="36">
        <f t="shared" si="273"/>
        <v>1.9787399681299105E-2</v>
      </c>
      <c r="R1221" s="36">
        <f t="shared" si="274"/>
        <v>1.1413213952451918E-2</v>
      </c>
      <c r="S1221" s="36">
        <f t="shared" si="275"/>
        <v>1.5018506272396098E-2</v>
      </c>
      <c r="T1221" s="36">
        <f t="shared" si="276"/>
        <v>1.0204096513936377E-2</v>
      </c>
      <c r="U1221" s="36">
        <f t="shared" si="277"/>
        <v>1.2669119170999284E-2</v>
      </c>
      <c r="V1221" s="36">
        <f t="shared" si="278"/>
        <v>3.772119215035443E-3</v>
      </c>
      <c r="W1221" s="36">
        <f t="shared" si="279"/>
        <v>1.143486428475946E-4</v>
      </c>
      <c r="X1221" s="36">
        <f t="shared" si="280"/>
        <v>1.0107811764373619E-2</v>
      </c>
      <c r="Y1221" s="36">
        <f t="shared" si="281"/>
        <v>1.2230185437691945E-2</v>
      </c>
      <c r="Z1221" s="36">
        <f t="shared" si="282"/>
        <v>1.8245944705500804E-2</v>
      </c>
      <c r="AA1221" s="46">
        <f t="shared" si="283"/>
        <v>-4.5154322927996871E-3</v>
      </c>
      <c r="AB1221" s="41">
        <f t="shared" ref="AB1221:AB1262" si="285">(P1221*$AH$12+Q1221*$AI$12+R1221*$AJ$12+S1221*$AK$12+T1221*$AL$12+U1221*$AM$12+V1221*$AN$12+W1221*$AO$12+X1221*$AP$12+Y1221*$AQ$12+Z1221*$AR$12)+$AS$12</f>
        <v>995484.5677072003</v>
      </c>
      <c r="AC1221" s="41">
        <f t="shared" ref="AC1221:AC1262" si="286">AB1221-$AS$12</f>
        <v>-4515.4322927996982</v>
      </c>
      <c r="AD1221" s="98">
        <v>32983.371874000411</v>
      </c>
      <c r="AE1221">
        <f t="shared" si="284"/>
        <v>927826.80715106113</v>
      </c>
    </row>
    <row r="1222" spans="2:31">
      <c r="B1222" s="112">
        <v>45230</v>
      </c>
      <c r="C1222">
        <v>103.925003</v>
      </c>
      <c r="D1222">
        <v>300.95068400000002</v>
      </c>
      <c r="E1222">
        <v>54.084248000000002</v>
      </c>
      <c r="F1222">
        <v>46.485970000000002</v>
      </c>
      <c r="G1222">
        <v>72.116066000000004</v>
      </c>
      <c r="H1222">
        <v>138.207764</v>
      </c>
      <c r="I1222">
        <v>176.78913900000001</v>
      </c>
      <c r="J1222">
        <v>86.178184999999999</v>
      </c>
      <c r="K1222">
        <v>531.643372</v>
      </c>
      <c r="L1222">
        <v>170.32797199999999</v>
      </c>
      <c r="M1222">
        <v>362.67999300000002</v>
      </c>
      <c r="O1222" s="33">
        <v>1217</v>
      </c>
      <c r="P1222" s="36">
        <f t="shared" ref="P1222:P1262" si="287">LN(C1222/C1221)</f>
        <v>-2.8333728367093894E-4</v>
      </c>
      <c r="Q1222" s="36">
        <f t="shared" ref="Q1222:Q1262" si="288">LN(D1222/D1221)</f>
        <v>-4.6031650180516038E-3</v>
      </c>
      <c r="R1222" s="36">
        <f t="shared" ref="R1222:R1262" si="289">LN(E1222/E1221)</f>
        <v>2.3896106323792288E-3</v>
      </c>
      <c r="S1222" s="36">
        <f t="shared" ref="S1222:S1262" si="290">LN(F1222/F1221)</f>
        <v>8.2706791331631415E-3</v>
      </c>
      <c r="T1222" s="36">
        <f t="shared" ref="T1222:T1262" si="291">LN(G1222/G1221)</f>
        <v>-1.371999578947256E-4</v>
      </c>
      <c r="U1222" s="36">
        <f t="shared" ref="U1222:U1262" si="292">LN(H1222/H1221)</f>
        <v>1.1863527141414316E-2</v>
      </c>
      <c r="V1222" s="36">
        <f t="shared" ref="V1222:V1262" si="293">LN(I1222/I1221)</f>
        <v>3.1641865791288831E-2</v>
      </c>
      <c r="W1222" s="36">
        <f t="shared" ref="W1222:W1262" si="294">LN(J1222/J1221)</f>
        <v>3.5373864400412239E-3</v>
      </c>
      <c r="X1222" s="36">
        <f t="shared" ref="X1222:X1262" si="295">LN(K1222/K1221)</f>
        <v>1.0454733378646849E-2</v>
      </c>
      <c r="Y1222" s="36">
        <f t="shared" ref="Y1222:Y1262" si="296">LN(L1222/L1221)</f>
        <v>2.8148586075643703E-3</v>
      </c>
      <c r="Z1222" s="36">
        <f t="shared" ref="Z1222:Z1262" si="297">LN(M1222/M1221)</f>
        <v>-6.6561898842814821E-3</v>
      </c>
      <c r="AA1222" s="46">
        <f t="shared" ref="AA1222:AA1263" si="298">P1222*$AH$8+Q1222*$AI$8+R1222*$AJ$8+S1222*$AK$8+T1222*$AL$8+U1222*$AM$8+V1222*$AN$8+W1222*$AO$8+X1222*$AP$8+Y1222*$AQ$8+Z1222*$AR$8</f>
        <v>3.2656583334113004E-2</v>
      </c>
      <c r="AB1222" s="41">
        <f t="shared" si="285"/>
        <v>1032656.583334113</v>
      </c>
      <c r="AC1222" s="41">
        <f t="shared" si="286"/>
        <v>32656.583334113006</v>
      </c>
      <c r="AD1222" s="98">
        <v>33105.624595951522</v>
      </c>
      <c r="AE1222">
        <f t="shared" si="284"/>
        <v>960483.39048517414</v>
      </c>
    </row>
    <row r="1223" spans="2:31">
      <c r="B1223" s="112">
        <v>45231</v>
      </c>
      <c r="C1223">
        <v>103.718819</v>
      </c>
      <c r="D1223">
        <v>311.51947000000001</v>
      </c>
      <c r="E1223">
        <v>54.567467000000001</v>
      </c>
      <c r="F1223">
        <v>46.348526</v>
      </c>
      <c r="G1223">
        <v>66.218536</v>
      </c>
      <c r="H1223">
        <v>138.08850100000001</v>
      </c>
      <c r="I1223">
        <v>176.97764599999999</v>
      </c>
      <c r="J1223">
        <v>87.523041000000006</v>
      </c>
      <c r="K1223">
        <v>527.71227999999996</v>
      </c>
      <c r="L1223">
        <v>173.51968400000001</v>
      </c>
      <c r="M1223">
        <v>367.75256300000001</v>
      </c>
      <c r="O1223" s="33">
        <v>1218</v>
      </c>
      <c r="P1223" s="36">
        <f t="shared" si="287"/>
        <v>-1.9859398250246904E-3</v>
      </c>
      <c r="Q1223" s="36">
        <f t="shared" si="288"/>
        <v>3.4515429493066324E-2</v>
      </c>
      <c r="R1223" s="36">
        <f t="shared" si="289"/>
        <v>8.8948837296809156E-3</v>
      </c>
      <c r="S1223" s="36">
        <f t="shared" si="290"/>
        <v>-2.9610566404990302E-3</v>
      </c>
      <c r="T1223" s="36">
        <f t="shared" si="291"/>
        <v>-8.5316425121447048E-2</v>
      </c>
      <c r="U1223" s="36">
        <f t="shared" si="292"/>
        <v>-8.632980066310621E-4</v>
      </c>
      <c r="V1223" s="36">
        <f t="shared" si="293"/>
        <v>1.065713491679687E-3</v>
      </c>
      <c r="W1223" s="36">
        <f t="shared" si="294"/>
        <v>1.548501301870683E-2</v>
      </c>
      <c r="X1223" s="36">
        <f t="shared" si="295"/>
        <v>-7.4217002322296971E-3</v>
      </c>
      <c r="Y1223" s="36">
        <f t="shared" si="296"/>
        <v>1.8565219899170135E-2</v>
      </c>
      <c r="Z1223" s="36">
        <f t="shared" si="297"/>
        <v>1.388944538873214E-2</v>
      </c>
      <c r="AA1223" s="46">
        <f t="shared" si="298"/>
        <v>-7.0232924530067936E-2</v>
      </c>
      <c r="AB1223" s="41">
        <f t="shared" si="285"/>
        <v>929767.07546993205</v>
      </c>
      <c r="AC1223" s="41">
        <f t="shared" si="286"/>
        <v>-70232.924530067947</v>
      </c>
      <c r="AD1223" s="98">
        <v>33163.769639702747</v>
      </c>
      <c r="AE1223">
        <f t="shared" ref="AE1223:AE1263" si="299">AE1222+AC1223</f>
        <v>890250.46595510619</v>
      </c>
    </row>
    <row r="1224" spans="2:31">
      <c r="B1224" s="112">
        <v>45232</v>
      </c>
      <c r="C1224">
        <v>107.12571699999999</v>
      </c>
      <c r="D1224">
        <v>310.54049700000002</v>
      </c>
      <c r="E1224">
        <v>54.782597000000003</v>
      </c>
      <c r="F1224">
        <v>46.800128999999998</v>
      </c>
      <c r="G1224">
        <v>67.415854999999993</v>
      </c>
      <c r="H1224">
        <v>140.55329900000001</v>
      </c>
      <c r="I1224">
        <v>182.702271</v>
      </c>
      <c r="J1224">
        <v>88.504669000000007</v>
      </c>
      <c r="K1224">
        <v>532.20922900000005</v>
      </c>
      <c r="L1224">
        <v>177.110367</v>
      </c>
      <c r="M1224">
        <v>370.819885</v>
      </c>
      <c r="O1224" s="33">
        <v>1219</v>
      </c>
      <c r="P1224" s="36">
        <f t="shared" si="287"/>
        <v>3.2319495830416871E-2</v>
      </c>
      <c r="Q1224" s="36">
        <f t="shared" si="288"/>
        <v>-3.1475222973646531E-3</v>
      </c>
      <c r="R1224" s="36">
        <f t="shared" si="289"/>
        <v>3.9347078489530285E-3</v>
      </c>
      <c r="S1224" s="36">
        <f t="shared" si="290"/>
        <v>9.6964693341212091E-3</v>
      </c>
      <c r="T1224" s="36">
        <f t="shared" si="291"/>
        <v>1.7919803892730748E-2</v>
      </c>
      <c r="U1224" s="36">
        <f t="shared" si="292"/>
        <v>1.7691977952066465E-2</v>
      </c>
      <c r="V1224" s="36">
        <f t="shared" si="293"/>
        <v>3.1834462707384603E-2</v>
      </c>
      <c r="W1224" s="36">
        <f t="shared" si="294"/>
        <v>1.1153223270702214E-2</v>
      </c>
      <c r="X1224" s="36">
        <f t="shared" si="295"/>
        <v>8.4854886796719622E-3</v>
      </c>
      <c r="Y1224" s="36">
        <f t="shared" si="296"/>
        <v>2.0482035223700141E-2</v>
      </c>
      <c r="Z1224" s="36">
        <f t="shared" si="297"/>
        <v>8.3061306803228104E-3</v>
      </c>
      <c r="AA1224" s="46">
        <f t="shared" si="298"/>
        <v>4.7432364296208056E-2</v>
      </c>
      <c r="AB1224" s="41">
        <f t="shared" si="285"/>
        <v>1047432.364296208</v>
      </c>
      <c r="AC1224" s="41">
        <f t="shared" si="286"/>
        <v>47432.364296208019</v>
      </c>
      <c r="AD1224" s="98">
        <v>33167.333016223158</v>
      </c>
      <c r="AE1224">
        <f t="shared" si="299"/>
        <v>937682.83025131421</v>
      </c>
    </row>
    <row r="1225" spans="2:31">
      <c r="B1225" s="112">
        <v>45233</v>
      </c>
      <c r="C1225">
        <v>105.819901</v>
      </c>
      <c r="D1225">
        <v>314.266571</v>
      </c>
      <c r="E1225">
        <v>54.497959000000002</v>
      </c>
      <c r="F1225">
        <v>46.770676000000002</v>
      </c>
      <c r="G1225">
        <v>68.939712999999998</v>
      </c>
      <c r="H1225">
        <v>142.12361100000001</v>
      </c>
      <c r="I1225">
        <v>189.07182299999999</v>
      </c>
      <c r="J1225">
        <v>88.416320999999996</v>
      </c>
      <c r="K1225">
        <v>527.01745600000004</v>
      </c>
      <c r="L1225">
        <v>176.192734</v>
      </c>
      <c r="M1225">
        <v>379.39651500000002</v>
      </c>
      <c r="O1225" s="33">
        <v>1220</v>
      </c>
      <c r="P1225" s="36">
        <f t="shared" si="287"/>
        <v>-1.2264468086451707E-2</v>
      </c>
      <c r="Q1225" s="36">
        <f t="shared" si="288"/>
        <v>1.192725999174158E-2</v>
      </c>
      <c r="R1225" s="36">
        <f t="shared" si="289"/>
        <v>-5.2093190976253614E-3</v>
      </c>
      <c r="S1225" s="36">
        <f t="shared" si="290"/>
        <v>-6.2953398707455126E-4</v>
      </c>
      <c r="T1225" s="36">
        <f t="shared" si="291"/>
        <v>2.2352170396719811E-2</v>
      </c>
      <c r="U1225" s="36">
        <f t="shared" si="292"/>
        <v>1.1110409784800785E-2</v>
      </c>
      <c r="V1225" s="36">
        <f t="shared" si="293"/>
        <v>3.4269065224742913E-2</v>
      </c>
      <c r="W1225" s="36">
        <f t="shared" si="294"/>
        <v>-9.9872838540678846E-4</v>
      </c>
      <c r="X1225" s="36">
        <f t="shared" si="295"/>
        <v>-9.8030282858798043E-3</v>
      </c>
      <c r="Y1225" s="36">
        <f t="shared" si="296"/>
        <v>-5.1946052035583114E-3</v>
      </c>
      <c r="Z1225" s="36">
        <f t="shared" si="297"/>
        <v>2.2865412356435959E-2</v>
      </c>
      <c r="AA1225" s="46">
        <f t="shared" si="298"/>
        <v>2.6840734494241014E-2</v>
      </c>
      <c r="AB1225" s="41">
        <f t="shared" si="285"/>
        <v>1026840.734494241</v>
      </c>
      <c r="AC1225" s="41">
        <f t="shared" si="286"/>
        <v>26840.734494240955</v>
      </c>
      <c r="AD1225" s="98">
        <v>33226.763471076963</v>
      </c>
      <c r="AE1225">
        <f t="shared" si="299"/>
        <v>964523.56474555517</v>
      </c>
    </row>
    <row r="1226" spans="2:31">
      <c r="B1226" s="112">
        <v>45236</v>
      </c>
      <c r="C1226">
        <v>103.944641</v>
      </c>
      <c r="D1226">
        <v>315.46527099999997</v>
      </c>
      <c r="E1226">
        <v>54.570774</v>
      </c>
      <c r="F1226">
        <v>46.859034999999999</v>
      </c>
      <c r="G1226">
        <v>68.811072999999993</v>
      </c>
      <c r="H1226">
        <v>143.19700599999999</v>
      </c>
      <c r="I1226">
        <v>185.23223899999999</v>
      </c>
      <c r="J1226">
        <v>88.877692999999994</v>
      </c>
      <c r="K1226">
        <v>529.55877699999996</v>
      </c>
      <c r="L1226">
        <v>178.76606799999999</v>
      </c>
      <c r="M1226">
        <v>375.47546399999999</v>
      </c>
      <c r="O1226" s="33">
        <v>1221</v>
      </c>
      <c r="P1226" s="36">
        <f t="shared" si="287"/>
        <v>-1.7880142581078305E-2</v>
      </c>
      <c r="Q1226" s="36">
        <f t="shared" si="288"/>
        <v>3.807021871290589E-3</v>
      </c>
      <c r="R1226" s="36">
        <f t="shared" si="289"/>
        <v>1.3352132882636998E-3</v>
      </c>
      <c r="S1226" s="36">
        <f t="shared" si="290"/>
        <v>1.8874142681129323E-3</v>
      </c>
      <c r="T1226" s="36">
        <f t="shared" si="291"/>
        <v>-1.8677212832087283E-3</v>
      </c>
      <c r="U1226" s="36">
        <f t="shared" si="292"/>
        <v>7.5241675508725507E-3</v>
      </c>
      <c r="V1226" s="36">
        <f t="shared" si="293"/>
        <v>-2.0516575008555079E-2</v>
      </c>
      <c r="W1226" s="36">
        <f t="shared" si="294"/>
        <v>5.2046093498488528E-3</v>
      </c>
      <c r="X1226" s="36">
        <f t="shared" si="295"/>
        <v>4.8104922698730228E-3</v>
      </c>
      <c r="Y1226" s="36">
        <f t="shared" si="296"/>
        <v>1.4499593021881063E-2</v>
      </c>
      <c r="Z1226" s="36">
        <f t="shared" si="297"/>
        <v>-1.0388745043677143E-2</v>
      </c>
      <c r="AA1226" s="46">
        <f t="shared" si="298"/>
        <v>-1.6304051505190736E-2</v>
      </c>
      <c r="AB1226" s="41">
        <f t="shared" si="285"/>
        <v>983695.94849480921</v>
      </c>
      <c r="AC1226" s="41">
        <f t="shared" si="286"/>
        <v>-16304.051505190786</v>
      </c>
      <c r="AD1226" s="98">
        <v>33268.577916852199</v>
      </c>
      <c r="AE1226">
        <f t="shared" si="299"/>
        <v>948219.51324036438</v>
      </c>
    </row>
    <row r="1227" spans="2:31">
      <c r="B1227" s="112">
        <v>45237</v>
      </c>
      <c r="C1227">
        <v>102.314819</v>
      </c>
      <c r="D1227">
        <v>318.48208599999998</v>
      </c>
      <c r="E1227">
        <v>54.825623</v>
      </c>
      <c r="F1227">
        <v>46.927757</v>
      </c>
      <c r="G1227">
        <v>67.712715000000003</v>
      </c>
      <c r="H1227">
        <v>143.12742600000001</v>
      </c>
      <c r="I1227">
        <v>183.992065</v>
      </c>
      <c r="J1227">
        <v>87.837158000000002</v>
      </c>
      <c r="K1227">
        <v>533.89679000000001</v>
      </c>
      <c r="L1227">
        <v>181.34936500000001</v>
      </c>
      <c r="M1227">
        <v>366.53155500000003</v>
      </c>
      <c r="O1227" s="33">
        <v>1222</v>
      </c>
      <c r="P1227" s="36">
        <f t="shared" si="287"/>
        <v>-1.5803938616878465E-2</v>
      </c>
      <c r="Q1227" s="36">
        <f t="shared" si="288"/>
        <v>9.5176286797331745E-3</v>
      </c>
      <c r="R1227" s="36">
        <f t="shared" si="289"/>
        <v>4.6591929535550174E-3</v>
      </c>
      <c r="S1227" s="36">
        <f t="shared" si="290"/>
        <v>1.465494465347968E-3</v>
      </c>
      <c r="T1227" s="36">
        <f t="shared" si="291"/>
        <v>-1.6090700588324663E-2</v>
      </c>
      <c r="U1227" s="36">
        <f t="shared" si="292"/>
        <v>-4.8602210355307108E-4</v>
      </c>
      <c r="V1227" s="36">
        <f t="shared" si="293"/>
        <v>-6.7177520572828794E-3</v>
      </c>
      <c r="W1227" s="36">
        <f t="shared" si="294"/>
        <v>-1.1776565691568614E-2</v>
      </c>
      <c r="X1227" s="36">
        <f t="shared" si="295"/>
        <v>8.1583795238725134E-3</v>
      </c>
      <c r="Y1227" s="36">
        <f t="shared" si="296"/>
        <v>1.4347295763114181E-2</v>
      </c>
      <c r="Z1227" s="36">
        <f t="shared" si="297"/>
        <v>-2.4108511011974733E-2</v>
      </c>
      <c r="AA1227" s="46">
        <f t="shared" si="298"/>
        <v>-3.7652219486793807E-3</v>
      </c>
      <c r="AB1227" s="41">
        <f t="shared" si="285"/>
        <v>996234.77805132058</v>
      </c>
      <c r="AC1227" s="41">
        <f t="shared" si="286"/>
        <v>-3765.2219486794202</v>
      </c>
      <c r="AD1227" s="98">
        <v>33346.551649738802</v>
      </c>
      <c r="AE1227">
        <f t="shared" si="299"/>
        <v>944454.29129168496</v>
      </c>
    </row>
    <row r="1228" spans="2:31">
      <c r="B1228" s="112">
        <v>45238</v>
      </c>
      <c r="C1228">
        <v>101.058105</v>
      </c>
      <c r="D1228">
        <v>319.44107100000002</v>
      </c>
      <c r="E1228">
        <v>54.378810999999999</v>
      </c>
      <c r="F1228">
        <v>46.937576</v>
      </c>
      <c r="G1228">
        <v>67.692924000000005</v>
      </c>
      <c r="H1228">
        <v>143.83308400000001</v>
      </c>
      <c r="I1228">
        <v>182.97015400000001</v>
      </c>
      <c r="J1228">
        <v>87.051841999999994</v>
      </c>
      <c r="K1228">
        <v>532.80474900000002</v>
      </c>
      <c r="L1228">
        <v>182.416595</v>
      </c>
      <c r="M1228">
        <v>366.66061400000001</v>
      </c>
      <c r="O1228" s="33">
        <v>1223</v>
      </c>
      <c r="P1228" s="36">
        <f t="shared" si="287"/>
        <v>-1.2358872275588857E-2</v>
      </c>
      <c r="Q1228" s="36">
        <f t="shared" si="288"/>
        <v>3.0065869591892618E-3</v>
      </c>
      <c r="R1228" s="36">
        <f t="shared" si="289"/>
        <v>-8.1830833593151981E-3</v>
      </c>
      <c r="S1228" s="36">
        <f t="shared" si="290"/>
        <v>2.0921462103198465E-4</v>
      </c>
      <c r="T1228" s="36">
        <f t="shared" si="291"/>
        <v>-2.9232165347155644E-4</v>
      </c>
      <c r="U1228" s="36">
        <f t="shared" si="292"/>
        <v>4.918163982845958E-3</v>
      </c>
      <c r="V1228" s="36">
        <f t="shared" si="293"/>
        <v>-5.5695850349225945E-3</v>
      </c>
      <c r="W1228" s="36">
        <f t="shared" si="294"/>
        <v>-8.9807967142481512E-3</v>
      </c>
      <c r="X1228" s="36">
        <f t="shared" si="295"/>
        <v>-2.0475106514561956E-3</v>
      </c>
      <c r="Y1228" s="36">
        <f t="shared" si="296"/>
        <v>5.8676906549509668E-3</v>
      </c>
      <c r="Z1228" s="36">
        <f t="shared" si="297"/>
        <v>3.5204686244509186E-4</v>
      </c>
      <c r="AA1228" s="46">
        <f t="shared" si="298"/>
        <v>-7.2536616884699111E-3</v>
      </c>
      <c r="AB1228" s="41">
        <f t="shared" si="285"/>
        <v>992746.33831153007</v>
      </c>
      <c r="AC1228" s="41">
        <f t="shared" si="286"/>
        <v>-7253.6616884699324</v>
      </c>
      <c r="AD1228" s="98">
        <v>33358.337808650685</v>
      </c>
      <c r="AE1228">
        <f t="shared" si="299"/>
        <v>937200.62960321503</v>
      </c>
    </row>
    <row r="1229" spans="2:31">
      <c r="B1229" s="112">
        <v>45239</v>
      </c>
      <c r="C1229">
        <v>101.08755499999999</v>
      </c>
      <c r="D1229">
        <v>320.21023600000001</v>
      </c>
      <c r="E1229">
        <v>54.253036000000002</v>
      </c>
      <c r="F1229">
        <v>47.654254999999999</v>
      </c>
      <c r="G1229">
        <v>67.119003000000006</v>
      </c>
      <c r="H1229">
        <v>143.40570099999999</v>
      </c>
      <c r="I1229">
        <v>180.41044600000001</v>
      </c>
      <c r="J1229">
        <v>87.611373999999998</v>
      </c>
      <c r="K1229">
        <v>535.05822799999999</v>
      </c>
      <c r="L1229">
        <v>181.937836</v>
      </c>
      <c r="M1229">
        <v>366.90875199999999</v>
      </c>
      <c r="O1229" s="33">
        <v>1224</v>
      </c>
      <c r="P1229" s="36">
        <f t="shared" si="287"/>
        <v>2.9137405382183198E-4</v>
      </c>
      <c r="Q1229" s="36">
        <f t="shared" si="288"/>
        <v>2.4049520803193815E-3</v>
      </c>
      <c r="R1229" s="36">
        <f t="shared" si="289"/>
        <v>-2.3156203208341548E-3</v>
      </c>
      <c r="S1229" s="36">
        <f t="shared" si="290"/>
        <v>1.5153374372976487E-2</v>
      </c>
      <c r="T1229" s="36">
        <f t="shared" si="291"/>
        <v>-8.5144464589433609E-3</v>
      </c>
      <c r="U1229" s="36">
        <f t="shared" si="292"/>
        <v>-2.9758050632877893E-3</v>
      </c>
      <c r="V1229" s="36">
        <f t="shared" si="293"/>
        <v>-1.4088536035720828E-2</v>
      </c>
      <c r="W1229" s="36">
        <f t="shared" si="294"/>
        <v>6.4070034534358979E-3</v>
      </c>
      <c r="X1229" s="36">
        <f t="shared" si="295"/>
        <v>4.2205458820812917E-3</v>
      </c>
      <c r="Y1229" s="36">
        <f t="shared" si="296"/>
        <v>-2.6279865691451625E-3</v>
      </c>
      <c r="Z1229" s="36">
        <f t="shared" si="297"/>
        <v>6.765222785053834E-4</v>
      </c>
      <c r="AA1229" s="46">
        <f t="shared" si="298"/>
        <v>-2.794738369029235E-2</v>
      </c>
      <c r="AB1229" s="41">
        <f t="shared" si="285"/>
        <v>972052.61630970764</v>
      </c>
      <c r="AC1229" s="41">
        <f t="shared" si="286"/>
        <v>-27947.383690292365</v>
      </c>
      <c r="AD1229" s="98">
        <v>33379.247152304277</v>
      </c>
      <c r="AE1229">
        <f t="shared" si="299"/>
        <v>909253.24591292266</v>
      </c>
    </row>
    <row r="1230" spans="2:31">
      <c r="B1230" s="112">
        <v>45240</v>
      </c>
      <c r="C1230">
        <v>101.863197</v>
      </c>
      <c r="D1230">
        <v>328.421539</v>
      </c>
      <c r="E1230">
        <v>55.004348999999998</v>
      </c>
      <c r="F1230">
        <v>47.556080000000001</v>
      </c>
      <c r="G1230">
        <v>68.019463000000002</v>
      </c>
      <c r="H1230">
        <v>145.53259299999999</v>
      </c>
      <c r="I1230">
        <v>182.34510800000001</v>
      </c>
      <c r="J1230">
        <v>87.709541000000002</v>
      </c>
      <c r="K1230">
        <v>537.25207499999999</v>
      </c>
      <c r="L1230">
        <v>186.16244499999999</v>
      </c>
      <c r="M1230">
        <v>371.24670400000002</v>
      </c>
      <c r="O1230" s="33">
        <v>1225</v>
      </c>
      <c r="P1230" s="36">
        <f t="shared" si="287"/>
        <v>7.6436846754081534E-3</v>
      </c>
      <c r="Q1230" s="36">
        <f t="shared" si="288"/>
        <v>2.5320195553459698E-2</v>
      </c>
      <c r="R1230" s="36">
        <f t="shared" si="289"/>
        <v>1.3753300845328515E-2</v>
      </c>
      <c r="S1230" s="36">
        <f t="shared" si="290"/>
        <v>-2.062276848300871E-3</v>
      </c>
      <c r="T1230" s="36">
        <f t="shared" si="291"/>
        <v>1.3326676755263098E-2</v>
      </c>
      <c r="U1230" s="36">
        <f t="shared" si="292"/>
        <v>1.472238509585648E-2</v>
      </c>
      <c r="V1230" s="36">
        <f t="shared" si="293"/>
        <v>1.0666578756915679E-2</v>
      </c>
      <c r="W1230" s="36">
        <f t="shared" si="294"/>
        <v>1.1198550983957151E-3</v>
      </c>
      <c r="X1230" s="36">
        <f t="shared" si="295"/>
        <v>4.0918194198524887E-3</v>
      </c>
      <c r="Y1230" s="36">
        <f t="shared" si="296"/>
        <v>2.2954584478949148E-2</v>
      </c>
      <c r="Z1230" s="36">
        <f t="shared" si="297"/>
        <v>1.1753626975136915E-2</v>
      </c>
      <c r="AA1230" s="46">
        <f t="shared" si="298"/>
        <v>1.9417914530341487E-2</v>
      </c>
      <c r="AB1230" s="41">
        <f t="shared" si="285"/>
        <v>1019417.9145303415</v>
      </c>
      <c r="AC1230" s="41">
        <f t="shared" si="286"/>
        <v>19417.914530341513</v>
      </c>
      <c r="AD1230" s="98">
        <v>33611.86278317112</v>
      </c>
      <c r="AE1230">
        <f t="shared" si="299"/>
        <v>928671.16044326418</v>
      </c>
    </row>
    <row r="1231" spans="2:31">
      <c r="B1231" s="112">
        <v>45243</v>
      </c>
      <c r="C1231">
        <v>102.93336499999999</v>
      </c>
      <c r="D1231">
        <v>328.841095</v>
      </c>
      <c r="E1231">
        <v>55.497498</v>
      </c>
      <c r="F1231">
        <v>47.418635999999999</v>
      </c>
      <c r="G1231">
        <v>67.811661000000001</v>
      </c>
      <c r="H1231">
        <v>144.88658100000001</v>
      </c>
      <c r="I1231">
        <v>182.17645300000001</v>
      </c>
      <c r="J1231">
        <v>86.747535999999997</v>
      </c>
      <c r="K1231">
        <v>538.60211200000003</v>
      </c>
      <c r="L1231">
        <v>184.56449900000001</v>
      </c>
      <c r="M1231">
        <v>367.04775999999998</v>
      </c>
      <c r="O1231" s="33">
        <v>1226</v>
      </c>
      <c r="P1231" s="36">
        <f t="shared" si="287"/>
        <v>1.045112994465402E-2</v>
      </c>
      <c r="Q1231" s="36">
        <f t="shared" si="288"/>
        <v>1.2766770398402103E-3</v>
      </c>
      <c r="R1231" s="36">
        <f t="shared" si="289"/>
        <v>8.9256838214650091E-3</v>
      </c>
      <c r="S1231" s="36">
        <f t="shared" si="290"/>
        <v>-2.8943302330915947E-3</v>
      </c>
      <c r="T1231" s="36">
        <f t="shared" si="291"/>
        <v>-3.0597135030335986E-3</v>
      </c>
      <c r="U1231" s="36">
        <f t="shared" si="292"/>
        <v>-4.4488320560714389E-3</v>
      </c>
      <c r="V1231" s="36">
        <f t="shared" si="293"/>
        <v>-9.2534999340990816E-4</v>
      </c>
      <c r="W1231" s="36">
        <f t="shared" si="294"/>
        <v>-1.102866982951343E-2</v>
      </c>
      <c r="X1231" s="36">
        <f t="shared" si="295"/>
        <v>2.5097038705178417E-3</v>
      </c>
      <c r="Y1231" s="36">
        <f t="shared" si="296"/>
        <v>-8.6206623063423502E-3</v>
      </c>
      <c r="Z1231" s="36">
        <f t="shared" si="297"/>
        <v>-1.1374836135654324E-2</v>
      </c>
      <c r="AA1231" s="46">
        <f t="shared" si="298"/>
        <v>1.0794302457801731E-2</v>
      </c>
      <c r="AB1231" s="41">
        <f t="shared" si="285"/>
        <v>1010794.3024578018</v>
      </c>
      <c r="AC1231" s="41">
        <f t="shared" si="286"/>
        <v>10794.302457801765</v>
      </c>
      <c r="AD1231" s="98">
        <v>33730.951415595599</v>
      </c>
      <c r="AE1231">
        <f t="shared" si="299"/>
        <v>939465.46290106594</v>
      </c>
    </row>
    <row r="1232" spans="2:31">
      <c r="B1232" s="112">
        <v>45244</v>
      </c>
      <c r="C1232">
        <v>103.329689</v>
      </c>
      <c r="D1232">
        <v>335.953552</v>
      </c>
      <c r="E1232">
        <v>55.487563999999999</v>
      </c>
      <c r="F1232">
        <v>47.909511999999999</v>
      </c>
      <c r="G1232">
        <v>69.642264999999995</v>
      </c>
      <c r="H1232">
        <v>147.53027299999999</v>
      </c>
      <c r="I1232">
        <v>192.67327900000001</v>
      </c>
      <c r="J1232">
        <v>89.660255000000006</v>
      </c>
      <c r="K1232">
        <v>536.50756799999999</v>
      </c>
      <c r="L1232">
        <v>187.20112599999999</v>
      </c>
      <c r="M1232">
        <v>372.20959499999998</v>
      </c>
      <c r="O1232" s="33">
        <v>1227</v>
      </c>
      <c r="P1232" s="36">
        <f t="shared" si="287"/>
        <v>3.842903322274255E-3</v>
      </c>
      <c r="Q1232" s="36">
        <f t="shared" si="288"/>
        <v>2.1398272146936383E-2</v>
      </c>
      <c r="R1232" s="36">
        <f t="shared" si="289"/>
        <v>-1.7901508270597773E-4</v>
      </c>
      <c r="S1232" s="36">
        <f t="shared" si="290"/>
        <v>1.0298749089118825E-2</v>
      </c>
      <c r="T1232" s="36">
        <f t="shared" si="291"/>
        <v>2.6637467474328706E-2</v>
      </c>
      <c r="U1232" s="36">
        <f t="shared" si="292"/>
        <v>1.8082159056319467E-2</v>
      </c>
      <c r="V1232" s="36">
        <f t="shared" si="293"/>
        <v>5.602016011261346E-2</v>
      </c>
      <c r="W1232" s="36">
        <f t="shared" si="294"/>
        <v>3.3025567835506371E-2</v>
      </c>
      <c r="X1232" s="36">
        <f t="shared" si="295"/>
        <v>-3.8964334317600478E-3</v>
      </c>
      <c r="Y1232" s="36">
        <f t="shared" si="296"/>
        <v>1.4184588517877851E-2</v>
      </c>
      <c r="Z1232" s="36">
        <f t="shared" si="297"/>
        <v>1.3965147199501506E-2</v>
      </c>
      <c r="AA1232" s="46">
        <f t="shared" si="298"/>
        <v>5.4950076735929387E-2</v>
      </c>
      <c r="AB1232" s="41">
        <f t="shared" si="285"/>
        <v>1054950.0767359294</v>
      </c>
      <c r="AC1232" s="41">
        <f t="shared" si="286"/>
        <v>54950.076735929353</v>
      </c>
      <c r="AD1232" s="98">
        <v>33834.870181152946</v>
      </c>
      <c r="AE1232">
        <f t="shared" si="299"/>
        <v>994415.53963699529</v>
      </c>
    </row>
    <row r="1233" spans="2:31">
      <c r="B1233" s="112">
        <v>45245</v>
      </c>
      <c r="C1233">
        <v>102.70549</v>
      </c>
      <c r="D1233">
        <v>332.35736100000003</v>
      </c>
      <c r="E1233">
        <v>56.192538999999996</v>
      </c>
      <c r="F1233">
        <v>47.46772</v>
      </c>
      <c r="G1233">
        <v>70.127144000000001</v>
      </c>
      <c r="H1233">
        <v>148.82231100000001</v>
      </c>
      <c r="I1233">
        <v>194.34007299999999</v>
      </c>
      <c r="J1233">
        <v>89.709793000000005</v>
      </c>
      <c r="K1233">
        <v>534.472534</v>
      </c>
      <c r="L1233">
        <v>187.770386</v>
      </c>
      <c r="M1233">
        <v>378.07626299999998</v>
      </c>
      <c r="O1233" s="33">
        <v>1228</v>
      </c>
      <c r="P1233" s="36">
        <f t="shared" si="287"/>
        <v>-6.059168271557341E-3</v>
      </c>
      <c r="Q1233" s="36">
        <f t="shared" si="288"/>
        <v>-1.0762133732283987E-2</v>
      </c>
      <c r="R1233" s="36">
        <f t="shared" si="289"/>
        <v>1.2625066506984299E-2</v>
      </c>
      <c r="S1233" s="36">
        <f t="shared" si="290"/>
        <v>-9.2641640033947412E-3</v>
      </c>
      <c r="T1233" s="36">
        <f t="shared" si="291"/>
        <v>6.938298568191616E-3</v>
      </c>
      <c r="U1233" s="36">
        <f t="shared" si="292"/>
        <v>8.7196552764608731E-3</v>
      </c>
      <c r="V1233" s="36">
        <f t="shared" si="293"/>
        <v>8.6136785570090496E-3</v>
      </c>
      <c r="W1233" s="36">
        <f t="shared" si="294"/>
        <v>5.5235533258574652E-4</v>
      </c>
      <c r="X1233" s="36">
        <f t="shared" si="295"/>
        <v>-3.800325413035674E-3</v>
      </c>
      <c r="Y1233" s="36">
        <f t="shared" si="296"/>
        <v>3.0362863263894376E-3</v>
      </c>
      <c r="Z1233" s="36">
        <f t="shared" si="297"/>
        <v>1.5638806211378999E-2</v>
      </c>
      <c r="AA1233" s="46">
        <f t="shared" si="298"/>
        <v>6.1916795353345669E-3</v>
      </c>
      <c r="AB1233" s="41">
        <f t="shared" si="285"/>
        <v>1006191.6795353346</v>
      </c>
      <c r="AC1233" s="41">
        <f t="shared" si="286"/>
        <v>6191.6795353345806</v>
      </c>
      <c r="AD1233" s="98">
        <v>33980.237981198123</v>
      </c>
      <c r="AE1233">
        <f t="shared" si="299"/>
        <v>1000607.2191723299</v>
      </c>
    </row>
    <row r="1234" spans="2:31">
      <c r="B1234" s="112">
        <v>45246</v>
      </c>
      <c r="C1234">
        <v>101.516541</v>
      </c>
      <c r="D1234">
        <v>333.83578499999999</v>
      </c>
      <c r="E1234">
        <v>51.644978000000002</v>
      </c>
      <c r="F1234">
        <v>47.283386</v>
      </c>
      <c r="G1234">
        <v>69.850066999999996</v>
      </c>
      <c r="H1234">
        <v>150.52183500000001</v>
      </c>
      <c r="I1234">
        <v>197.544678</v>
      </c>
      <c r="J1234">
        <v>90.284408999999997</v>
      </c>
      <c r="K1234">
        <v>535.87219200000004</v>
      </c>
      <c r="L1234">
        <v>189.46824599999999</v>
      </c>
      <c r="M1234">
        <v>375.78320300000001</v>
      </c>
      <c r="O1234" s="33">
        <v>1229</v>
      </c>
      <c r="P1234" s="36">
        <f t="shared" si="287"/>
        <v>-1.164382145402198E-2</v>
      </c>
      <c r="Q1234" s="36">
        <f t="shared" si="288"/>
        <v>4.4384318149041438E-3</v>
      </c>
      <c r="R1234" s="36">
        <f t="shared" si="289"/>
        <v>-8.4391030605988071E-2</v>
      </c>
      <c r="S1234" s="36">
        <f t="shared" si="290"/>
        <v>-3.8909146359932061E-3</v>
      </c>
      <c r="T1234" s="36">
        <f t="shared" si="291"/>
        <v>-3.9588924497377265E-3</v>
      </c>
      <c r="U1234" s="36">
        <f t="shared" si="292"/>
        <v>1.1355106046565294E-2</v>
      </c>
      <c r="V1234" s="36">
        <f t="shared" si="293"/>
        <v>1.6355198437764003E-2</v>
      </c>
      <c r="W1234" s="36">
        <f t="shared" si="294"/>
        <v>6.3848495750941535E-3</v>
      </c>
      <c r="X1234" s="36">
        <f t="shared" si="295"/>
        <v>2.6153420740201968E-3</v>
      </c>
      <c r="Y1234" s="36">
        <f t="shared" si="296"/>
        <v>9.0015778901373217E-3</v>
      </c>
      <c r="Z1234" s="36">
        <f t="shared" si="297"/>
        <v>-6.0835399049594856E-3</v>
      </c>
      <c r="AA1234" s="46">
        <f t="shared" si="298"/>
        <v>1.6951683688545154E-2</v>
      </c>
      <c r="AB1234" s="41">
        <f t="shared" si="285"/>
        <v>1016951.6836885451</v>
      </c>
      <c r="AC1234" s="41">
        <f t="shared" si="286"/>
        <v>16951.683688545134</v>
      </c>
      <c r="AD1234" s="98">
        <v>34326.45162133174</v>
      </c>
      <c r="AE1234">
        <f t="shared" si="299"/>
        <v>1017558.902860875</v>
      </c>
    </row>
    <row r="1235" spans="2:31">
      <c r="B1235" s="112">
        <v>45247</v>
      </c>
      <c r="C1235">
        <v>103.993515</v>
      </c>
      <c r="D1235">
        <v>334.68490600000001</v>
      </c>
      <c r="E1235">
        <v>51.416603000000002</v>
      </c>
      <c r="F1235">
        <v>46.916694999999997</v>
      </c>
      <c r="G1235">
        <v>70.473472999999998</v>
      </c>
      <c r="H1235">
        <v>151.88343800000001</v>
      </c>
      <c r="I1235">
        <v>196.18545499999999</v>
      </c>
      <c r="J1235">
        <v>90.512276</v>
      </c>
      <c r="K1235">
        <v>532.36804199999995</v>
      </c>
      <c r="L1235">
        <v>189.44825700000001</v>
      </c>
      <c r="M1235">
        <v>381.33218399999998</v>
      </c>
      <c r="O1235" s="33">
        <v>1230</v>
      </c>
      <c r="P1235" s="36">
        <f t="shared" si="287"/>
        <v>2.4106790706294179E-2</v>
      </c>
      <c r="Q1235" s="36">
        <f t="shared" si="288"/>
        <v>2.5402997036735515E-3</v>
      </c>
      <c r="R1235" s="36">
        <f t="shared" si="289"/>
        <v>-4.4318236063894956E-3</v>
      </c>
      <c r="S1235" s="36">
        <f t="shared" si="290"/>
        <v>-7.7854041796462849E-3</v>
      </c>
      <c r="T1235" s="36">
        <f t="shared" si="291"/>
        <v>8.8853246067522769E-3</v>
      </c>
      <c r="U1235" s="36">
        <f t="shared" si="292"/>
        <v>9.0052146773338688E-3</v>
      </c>
      <c r="V1235" s="36">
        <f t="shared" si="293"/>
        <v>-6.9043656332957708E-3</v>
      </c>
      <c r="W1235" s="36">
        <f t="shared" si="294"/>
        <v>2.5207002070223848E-3</v>
      </c>
      <c r="X1235" s="36">
        <f t="shared" si="295"/>
        <v>-6.5606264531324473E-3</v>
      </c>
      <c r="Y1235" s="36">
        <f t="shared" si="296"/>
        <v>-1.0550609361308402E-4</v>
      </c>
      <c r="Z1235" s="36">
        <f t="shared" si="297"/>
        <v>1.4658479947790145E-2</v>
      </c>
      <c r="AA1235" s="46">
        <f t="shared" si="298"/>
        <v>5.2028840460402459E-3</v>
      </c>
      <c r="AB1235" s="41">
        <f t="shared" si="285"/>
        <v>1005202.8840460402</v>
      </c>
      <c r="AC1235" s="41">
        <f t="shared" si="286"/>
        <v>5202.8840460402425</v>
      </c>
      <c r="AD1235" s="98">
        <v>34353.606676108669</v>
      </c>
      <c r="AE1235">
        <f t="shared" si="299"/>
        <v>1022761.7869069153</v>
      </c>
    </row>
    <row r="1236" spans="2:31">
      <c r="B1236" s="112">
        <v>45250</v>
      </c>
      <c r="C1236">
        <v>103.537758</v>
      </c>
      <c r="D1236">
        <v>339.60968000000003</v>
      </c>
      <c r="E1236">
        <v>51.400055000000002</v>
      </c>
      <c r="F1236">
        <v>46.559913999999999</v>
      </c>
      <c r="G1236">
        <v>70.611999999999995</v>
      </c>
      <c r="H1236">
        <v>152.35055500000001</v>
      </c>
      <c r="I1236">
        <v>198.07051100000001</v>
      </c>
      <c r="J1236">
        <v>90.096176</v>
      </c>
      <c r="K1236">
        <v>531.18670699999996</v>
      </c>
      <c r="L1236">
        <v>191.20600899999999</v>
      </c>
      <c r="M1236">
        <v>377.54022200000003</v>
      </c>
      <c r="O1236" s="33">
        <v>1231</v>
      </c>
      <c r="P1236" s="36">
        <f t="shared" si="287"/>
        <v>-4.3921836558835879E-3</v>
      </c>
      <c r="Q1236" s="36">
        <f t="shared" si="288"/>
        <v>1.4607448054960902E-2</v>
      </c>
      <c r="R1236" s="36">
        <f t="shared" si="289"/>
        <v>-3.2189336756864513E-4</v>
      </c>
      <c r="S1236" s="36">
        <f t="shared" si="290"/>
        <v>-7.6336259167066062E-3</v>
      </c>
      <c r="T1236" s="36">
        <f t="shared" si="291"/>
        <v>1.9637322194915761E-3</v>
      </c>
      <c r="U1236" s="36">
        <f t="shared" si="292"/>
        <v>3.0707769533384402E-3</v>
      </c>
      <c r="V1236" s="36">
        <f t="shared" si="293"/>
        <v>9.562672615812038E-3</v>
      </c>
      <c r="W1236" s="36">
        <f t="shared" si="294"/>
        <v>-4.607765933371033E-3</v>
      </c>
      <c r="X1236" s="36">
        <f t="shared" si="295"/>
        <v>-2.2214850470731306E-3</v>
      </c>
      <c r="Y1236" s="36">
        <f t="shared" si="296"/>
        <v>9.2354908421443897E-3</v>
      </c>
      <c r="Z1236" s="36">
        <f t="shared" si="297"/>
        <v>-9.9937579234987573E-3</v>
      </c>
      <c r="AA1236" s="46">
        <f t="shared" si="298"/>
        <v>2.087981905298153E-2</v>
      </c>
      <c r="AB1236" s="41">
        <f t="shared" si="285"/>
        <v>1020879.8190529816</v>
      </c>
      <c r="AC1236" s="41">
        <f t="shared" si="286"/>
        <v>20879.819052981562</v>
      </c>
      <c r="AD1236" s="98">
        <v>34362.333466430893</v>
      </c>
      <c r="AE1236">
        <f t="shared" si="299"/>
        <v>1043641.6059598968</v>
      </c>
    </row>
    <row r="1237" spans="2:31">
      <c r="B1237" s="112">
        <v>45251</v>
      </c>
      <c r="C1237">
        <v>103.49812300000001</v>
      </c>
      <c r="D1237">
        <v>336.62286399999999</v>
      </c>
      <c r="E1237">
        <v>51.585402999999999</v>
      </c>
      <c r="F1237">
        <v>47.233832999999997</v>
      </c>
      <c r="G1237">
        <v>70.107346000000007</v>
      </c>
      <c r="H1237">
        <v>152.03251599999999</v>
      </c>
      <c r="I1237">
        <v>195.98701500000001</v>
      </c>
      <c r="J1237">
        <v>89.650345000000002</v>
      </c>
      <c r="K1237">
        <v>535.64392099999998</v>
      </c>
      <c r="L1237">
        <v>190.39704900000001</v>
      </c>
      <c r="M1237">
        <v>379.84316999999999</v>
      </c>
      <c r="O1237" s="33">
        <v>1232</v>
      </c>
      <c r="P1237" s="36">
        <f t="shared" si="287"/>
        <v>-3.8288049677911339E-4</v>
      </c>
      <c r="Q1237" s="36">
        <f t="shared" si="288"/>
        <v>-8.8337523815932087E-3</v>
      </c>
      <c r="R1237" s="36">
        <f t="shared" si="289"/>
        <v>3.5995023709163914E-3</v>
      </c>
      <c r="S1237" s="36">
        <f t="shared" si="290"/>
        <v>1.4370480317499976E-2</v>
      </c>
      <c r="T1237" s="36">
        <f t="shared" si="291"/>
        <v>-7.1725200242717495E-3</v>
      </c>
      <c r="U1237" s="36">
        <f t="shared" si="292"/>
        <v>-2.0897293314901546E-3</v>
      </c>
      <c r="V1237" s="36">
        <f t="shared" si="293"/>
        <v>-1.057467642595215E-2</v>
      </c>
      <c r="W1237" s="36">
        <f t="shared" si="294"/>
        <v>-4.9606736395294143E-3</v>
      </c>
      <c r="X1237" s="36">
        <f t="shared" si="295"/>
        <v>8.3560404394274826E-3</v>
      </c>
      <c r="Y1237" s="36">
        <f t="shared" si="296"/>
        <v>-4.2398046601497567E-3</v>
      </c>
      <c r="Z1237" s="36">
        <f t="shared" si="297"/>
        <v>6.0813456481081081E-3</v>
      </c>
      <c r="AA1237" s="46">
        <f t="shared" si="298"/>
        <v>-2.5787207515567259E-2</v>
      </c>
      <c r="AB1237" s="41">
        <f t="shared" si="285"/>
        <v>974212.79248443269</v>
      </c>
      <c r="AC1237" s="41">
        <f t="shared" si="286"/>
        <v>-25787.207515567308</v>
      </c>
      <c r="AD1237" s="98">
        <v>34614.492862542975</v>
      </c>
      <c r="AE1237">
        <f t="shared" si="299"/>
        <v>1017854.3984443295</v>
      </c>
    </row>
    <row r="1238" spans="2:31">
      <c r="B1238" s="112">
        <v>45252</v>
      </c>
      <c r="C1238">
        <v>103.052269</v>
      </c>
      <c r="D1238">
        <v>341.12805200000003</v>
      </c>
      <c r="E1238">
        <v>51.191544</v>
      </c>
      <c r="F1238">
        <v>47.352756999999997</v>
      </c>
      <c r="G1238">
        <v>70.562522999999999</v>
      </c>
      <c r="H1238">
        <v>152.39030500000001</v>
      </c>
      <c r="I1238">
        <v>197.22718800000001</v>
      </c>
      <c r="J1238">
        <v>89.680069000000003</v>
      </c>
      <c r="K1238">
        <v>539.78344700000002</v>
      </c>
      <c r="L1238">
        <v>191.066193</v>
      </c>
      <c r="M1238">
        <v>368.040436</v>
      </c>
      <c r="O1238" s="33">
        <v>1233</v>
      </c>
      <c r="P1238" s="36">
        <f t="shared" si="287"/>
        <v>-4.3171517435600971E-3</v>
      </c>
      <c r="Q1238" s="36">
        <f t="shared" si="288"/>
        <v>1.3294720083602414E-2</v>
      </c>
      <c r="R1238" s="36">
        <f t="shared" si="289"/>
        <v>-7.6643827147070452E-3</v>
      </c>
      <c r="S1238" s="36">
        <f t="shared" si="290"/>
        <v>2.5146072538507094E-3</v>
      </c>
      <c r="T1238" s="36">
        <f t="shared" si="291"/>
        <v>6.47158615923305E-3</v>
      </c>
      <c r="U1238" s="36">
        <f t="shared" si="292"/>
        <v>2.3506067223686448E-3</v>
      </c>
      <c r="V1238" s="36">
        <f t="shared" si="293"/>
        <v>6.3078958119816243E-3</v>
      </c>
      <c r="W1238" s="36">
        <f t="shared" si="294"/>
        <v>3.3149982325037257E-4</v>
      </c>
      <c r="X1238" s="36">
        <f t="shared" si="295"/>
        <v>7.6984212369453821E-3</v>
      </c>
      <c r="Y1238" s="36">
        <f t="shared" si="296"/>
        <v>3.50830493036026E-3</v>
      </c>
      <c r="Z1238" s="36">
        <f t="shared" si="297"/>
        <v>-3.1565644438386088E-2</v>
      </c>
      <c r="AA1238" s="46">
        <f t="shared" si="298"/>
        <v>3.1756627320013942E-2</v>
      </c>
      <c r="AB1238" s="41">
        <f t="shared" si="285"/>
        <v>1031756.6273200139</v>
      </c>
      <c r="AC1238" s="41">
        <f t="shared" si="286"/>
        <v>31756.62732001394</v>
      </c>
      <c r="AD1238" s="98">
        <v>34627.146112406394</v>
      </c>
      <c r="AE1238">
        <f t="shared" si="299"/>
        <v>1049611.0257643433</v>
      </c>
    </row>
    <row r="1239" spans="2:31">
      <c r="B1239" s="112">
        <v>45254</v>
      </c>
      <c r="C1239">
        <v>103.60710899999999</v>
      </c>
      <c r="D1239">
        <v>337.87152099999997</v>
      </c>
      <c r="E1239">
        <v>51.651595999999998</v>
      </c>
      <c r="F1239">
        <v>47.501418999999999</v>
      </c>
      <c r="G1239">
        <v>70.770325</v>
      </c>
      <c r="H1239">
        <v>152.59901400000001</v>
      </c>
      <c r="I1239">
        <v>197.75303600000001</v>
      </c>
      <c r="J1239">
        <v>90.115982000000002</v>
      </c>
      <c r="K1239">
        <v>543.09899900000005</v>
      </c>
      <c r="L1239">
        <v>189.72790499999999</v>
      </c>
      <c r="M1239">
        <v>367.47457900000001</v>
      </c>
      <c r="O1239" s="33">
        <v>1234</v>
      </c>
      <c r="P1239" s="36">
        <f t="shared" si="287"/>
        <v>5.3696216305615515E-3</v>
      </c>
      <c r="Q1239" s="36">
        <f t="shared" si="288"/>
        <v>-9.5922180192258913E-3</v>
      </c>
      <c r="R1239" s="36">
        <f t="shared" si="289"/>
        <v>8.9467332229927112E-3</v>
      </c>
      <c r="S1239" s="36">
        <f t="shared" si="290"/>
        <v>3.1345403648068678E-3</v>
      </c>
      <c r="T1239" s="36">
        <f t="shared" si="291"/>
        <v>2.9406065565385732E-3</v>
      </c>
      <c r="U1239" s="36">
        <f t="shared" si="292"/>
        <v>1.368631749223114E-3</v>
      </c>
      <c r="V1239" s="36">
        <f t="shared" si="293"/>
        <v>2.662656400119129E-3</v>
      </c>
      <c r="W1239" s="36">
        <f t="shared" si="294"/>
        <v>4.8489814063945895E-3</v>
      </c>
      <c r="X1239" s="36">
        <f t="shared" si="295"/>
        <v>6.1235868636997466E-3</v>
      </c>
      <c r="Y1239" s="36">
        <f t="shared" si="296"/>
        <v>-7.0289614099192689E-3</v>
      </c>
      <c r="Z1239" s="36">
        <f t="shared" si="297"/>
        <v>-1.5386690960726955E-3</v>
      </c>
      <c r="AA1239" s="46">
        <f t="shared" si="298"/>
        <v>6.2648864218772197E-3</v>
      </c>
      <c r="AB1239" s="41">
        <f t="shared" si="285"/>
        <v>1006264.8864218772</v>
      </c>
      <c r="AC1239" s="41">
        <f t="shared" si="286"/>
        <v>6264.8864218771923</v>
      </c>
      <c r="AD1239" s="98">
        <v>34752.092257675598</v>
      </c>
      <c r="AE1239">
        <f t="shared" si="299"/>
        <v>1055875.9121862205</v>
      </c>
    </row>
    <row r="1240" spans="2:31">
      <c r="B1240" s="112">
        <v>45257</v>
      </c>
      <c r="C1240">
        <v>103.002724</v>
      </c>
      <c r="D1240">
        <v>334.34527600000001</v>
      </c>
      <c r="E1240">
        <v>51.886584999999997</v>
      </c>
      <c r="F1240">
        <v>47.402312999999999</v>
      </c>
      <c r="G1240">
        <v>70.473472999999998</v>
      </c>
      <c r="H1240">
        <v>152.25117499999999</v>
      </c>
      <c r="I1240">
        <v>199.628174</v>
      </c>
      <c r="J1240">
        <v>89.828674000000007</v>
      </c>
      <c r="K1240">
        <v>539.61468500000001</v>
      </c>
      <c r="L1240">
        <v>189.548126</v>
      </c>
      <c r="M1240">
        <v>359.55313100000001</v>
      </c>
      <c r="O1240" s="33">
        <v>1235</v>
      </c>
      <c r="P1240" s="36">
        <f t="shared" si="287"/>
        <v>-5.8505126804067444E-3</v>
      </c>
      <c r="Q1240" s="36">
        <f t="shared" si="288"/>
        <v>-1.0491488342898484E-2</v>
      </c>
      <c r="R1240" s="36">
        <f t="shared" si="289"/>
        <v>4.5391835400245689E-3</v>
      </c>
      <c r="S1240" s="36">
        <f t="shared" si="290"/>
        <v>-2.0885592997689269E-3</v>
      </c>
      <c r="T1240" s="36">
        <f t="shared" si="291"/>
        <v>-4.2034049109912642E-3</v>
      </c>
      <c r="U1240" s="36">
        <f t="shared" si="292"/>
        <v>-2.2820333626412679E-3</v>
      </c>
      <c r="V1240" s="36">
        <f t="shared" si="293"/>
        <v>9.4375469729337247E-3</v>
      </c>
      <c r="W1240" s="36">
        <f t="shared" si="294"/>
        <v>-3.1932956557844607E-3</v>
      </c>
      <c r="X1240" s="36">
        <f t="shared" si="295"/>
        <v>-6.4362833495874607E-3</v>
      </c>
      <c r="Y1240" s="36">
        <f t="shared" si="296"/>
        <v>-9.4801146800824014E-4</v>
      </c>
      <c r="Z1240" s="36">
        <f t="shared" si="297"/>
        <v>-2.1792185853283845E-2</v>
      </c>
      <c r="AA1240" s="46">
        <f t="shared" si="298"/>
        <v>1.9698878306128886E-2</v>
      </c>
      <c r="AB1240" s="41">
        <f t="shared" si="285"/>
        <v>1019698.8783061289</v>
      </c>
      <c r="AC1240" s="41">
        <f t="shared" si="286"/>
        <v>19698.8783061289</v>
      </c>
      <c r="AD1240" s="98">
        <v>34787.310269766254</v>
      </c>
      <c r="AE1240">
        <f t="shared" si="299"/>
        <v>1075574.7904923493</v>
      </c>
    </row>
    <row r="1241" spans="2:31">
      <c r="B1241" s="112">
        <v>45258</v>
      </c>
      <c r="C1241">
        <v>102.94328299999999</v>
      </c>
      <c r="D1241">
        <v>338.63070699999997</v>
      </c>
      <c r="E1241">
        <v>52.505504999999999</v>
      </c>
      <c r="F1241">
        <v>47.471687000000003</v>
      </c>
      <c r="G1241">
        <v>70.542732000000001</v>
      </c>
      <c r="H1241">
        <v>152.59901400000001</v>
      </c>
      <c r="I1241">
        <v>201.62235999999999</v>
      </c>
      <c r="J1241">
        <v>89.957474000000005</v>
      </c>
      <c r="K1241">
        <v>536.57708700000001</v>
      </c>
      <c r="L1241">
        <v>190.15734900000001</v>
      </c>
      <c r="M1241">
        <v>357.37918100000002</v>
      </c>
      <c r="O1241" s="33">
        <v>1236</v>
      </c>
      <c r="P1241" s="36">
        <f t="shared" si="287"/>
        <v>-5.7724840133041024E-4</v>
      </c>
      <c r="Q1241" s="36">
        <f t="shared" si="288"/>
        <v>1.2735934221359789E-2</v>
      </c>
      <c r="R1241" s="36">
        <f t="shared" si="289"/>
        <v>1.1857742324625137E-2</v>
      </c>
      <c r="S1241" s="36">
        <f t="shared" si="290"/>
        <v>1.4624451876056356E-3</v>
      </c>
      <c r="T1241" s="36">
        <f t="shared" si="291"/>
        <v>9.8228434907756323E-4</v>
      </c>
      <c r="U1241" s="36">
        <f t="shared" si="292"/>
        <v>2.2820333626412535E-3</v>
      </c>
      <c r="V1241" s="36">
        <f t="shared" si="293"/>
        <v>9.9399365243439952E-3</v>
      </c>
      <c r="W1241" s="36">
        <f t="shared" si="294"/>
        <v>1.4328136340631338E-3</v>
      </c>
      <c r="X1241" s="36">
        <f t="shared" si="295"/>
        <v>-5.6451018223071074E-3</v>
      </c>
      <c r="Y1241" s="36">
        <f t="shared" si="296"/>
        <v>3.2089267228749795E-3</v>
      </c>
      <c r="Z1241" s="36">
        <f t="shared" si="297"/>
        <v>-6.0646078483804003E-3</v>
      </c>
      <c r="AA1241" s="46">
        <f t="shared" si="298"/>
        <v>1.3105396248184381E-2</v>
      </c>
      <c r="AB1241" s="41">
        <f t="shared" si="285"/>
        <v>1013105.3962481844</v>
      </c>
      <c r="AC1241" s="41">
        <f t="shared" si="286"/>
        <v>13105.396248184377</v>
      </c>
      <c r="AD1241" s="98">
        <v>34811.148791072075</v>
      </c>
      <c r="AE1241">
        <f t="shared" si="299"/>
        <v>1088680.1867405337</v>
      </c>
    </row>
    <row r="1242" spans="2:31">
      <c r="B1242" s="112">
        <v>45259</v>
      </c>
      <c r="C1242">
        <v>101.397644</v>
      </c>
      <c r="D1242">
        <v>331.84793100000002</v>
      </c>
      <c r="E1242">
        <v>51.658217999999998</v>
      </c>
      <c r="F1242">
        <v>47.104992000000003</v>
      </c>
      <c r="G1242">
        <v>71.049957000000006</v>
      </c>
      <c r="H1242">
        <v>153.37425200000001</v>
      </c>
      <c r="I1242">
        <v>204.55908199999999</v>
      </c>
      <c r="J1242">
        <v>89.105452999999997</v>
      </c>
      <c r="K1242">
        <v>531.06762700000002</v>
      </c>
      <c r="L1242">
        <v>189.12866199999999</v>
      </c>
      <c r="M1242">
        <v>361.27044699999999</v>
      </c>
      <c r="O1242" s="33">
        <v>1237</v>
      </c>
      <c r="P1242" s="36">
        <f t="shared" si="287"/>
        <v>-1.5128329907393229E-2</v>
      </c>
      <c r="Q1242" s="36">
        <f t="shared" si="288"/>
        <v>-2.0233328886814957E-2</v>
      </c>
      <c r="R1242" s="36">
        <f t="shared" si="289"/>
        <v>-1.6268728944092415E-2</v>
      </c>
      <c r="S1242" s="36">
        <f t="shared" si="290"/>
        <v>-7.754487499167519E-3</v>
      </c>
      <c r="T1242" s="36">
        <f t="shared" si="291"/>
        <v>7.1645954787038484E-3</v>
      </c>
      <c r="U1242" s="36">
        <f t="shared" si="292"/>
        <v>5.0673685909141258E-3</v>
      </c>
      <c r="V1242" s="36">
        <f t="shared" si="293"/>
        <v>1.4460400546717836E-2</v>
      </c>
      <c r="W1242" s="36">
        <f t="shared" si="294"/>
        <v>-9.5165140486684965E-3</v>
      </c>
      <c r="X1242" s="36">
        <f t="shared" si="295"/>
        <v>-1.0320865796329747E-2</v>
      </c>
      <c r="Y1242" s="36">
        <f t="shared" si="296"/>
        <v>-5.4243472865661878E-3</v>
      </c>
      <c r="Z1242" s="36">
        <f t="shared" si="297"/>
        <v>1.0829488747360982E-2</v>
      </c>
      <c r="AA1242" s="46">
        <f t="shared" si="298"/>
        <v>1.0035669063434028E-2</v>
      </c>
      <c r="AB1242" s="41">
        <f t="shared" si="285"/>
        <v>1010035.669063434</v>
      </c>
      <c r="AC1242" s="41">
        <f t="shared" si="286"/>
        <v>10035.669063434005</v>
      </c>
      <c r="AD1242" s="98">
        <v>34874.963516873308</v>
      </c>
      <c r="AE1242">
        <f t="shared" si="299"/>
        <v>1098715.8558039677</v>
      </c>
    </row>
    <row r="1243" spans="2:31">
      <c r="B1243" s="112">
        <v>45260</v>
      </c>
      <c r="C1243">
        <v>101.793961</v>
      </c>
      <c r="D1243">
        <v>326.80325299999998</v>
      </c>
      <c r="E1243">
        <v>51.529133000000002</v>
      </c>
      <c r="F1243">
        <v>47.273476000000002</v>
      </c>
      <c r="G1243">
        <v>71.149405999999999</v>
      </c>
      <c r="H1243">
        <v>155.123459</v>
      </c>
      <c r="I1243">
        <v>207.13865699999999</v>
      </c>
      <c r="J1243">
        <v>89.273871999999997</v>
      </c>
      <c r="K1243">
        <v>548.92602499999998</v>
      </c>
      <c r="L1243">
        <v>189.70791600000001</v>
      </c>
      <c r="M1243">
        <v>361.73700000000002</v>
      </c>
      <c r="O1243" s="33">
        <v>1238</v>
      </c>
      <c r="P1243" s="36">
        <f t="shared" si="287"/>
        <v>3.9009239832494057E-3</v>
      </c>
      <c r="Q1243" s="36">
        <f t="shared" si="288"/>
        <v>-1.5318507791211144E-2</v>
      </c>
      <c r="R1243" s="36">
        <f t="shared" si="289"/>
        <v>-2.5019552510262E-3</v>
      </c>
      <c r="S1243" s="36">
        <f t="shared" si="290"/>
        <v>3.570394445948311E-3</v>
      </c>
      <c r="T1243" s="36">
        <f t="shared" si="291"/>
        <v>1.3987266063039568E-3</v>
      </c>
      <c r="U1243" s="36">
        <f t="shared" si="292"/>
        <v>1.1340283467606885E-2</v>
      </c>
      <c r="V1243" s="36">
        <f t="shared" si="293"/>
        <v>1.2531566310025093E-2</v>
      </c>
      <c r="W1243" s="36">
        <f t="shared" si="294"/>
        <v>1.8883247825417925E-3</v>
      </c>
      <c r="X1243" s="36">
        <f t="shared" si="295"/>
        <v>3.3074316491652753E-2</v>
      </c>
      <c r="Y1243" s="36">
        <f t="shared" si="296"/>
        <v>3.0580703398812034E-3</v>
      </c>
      <c r="Z1243" s="36">
        <f t="shared" si="297"/>
        <v>1.2905899287602152E-3</v>
      </c>
      <c r="AA1243" s="46">
        <f t="shared" si="298"/>
        <v>1.6768223024506992E-2</v>
      </c>
      <c r="AB1243" s="41">
        <f t="shared" si="285"/>
        <v>1016768.2230245071</v>
      </c>
      <c r="AC1243" s="41">
        <f t="shared" si="286"/>
        <v>16768.223024507053</v>
      </c>
      <c r="AD1243" s="98">
        <v>35415.101377885556</v>
      </c>
      <c r="AE1243">
        <f t="shared" si="299"/>
        <v>1115484.0788284747</v>
      </c>
    </row>
    <row r="1244" spans="2:31">
      <c r="B1244" s="112">
        <v>45261</v>
      </c>
      <c r="C1244">
        <v>102.041656</v>
      </c>
      <c r="D1244">
        <v>324.47573899999998</v>
      </c>
      <c r="E1244">
        <v>51.082321</v>
      </c>
      <c r="F1244">
        <v>47.481597999999998</v>
      </c>
      <c r="G1244">
        <v>72.014663999999996</v>
      </c>
      <c r="H1244">
        <v>155.87879899999999</v>
      </c>
      <c r="I1244">
        <v>208.815369</v>
      </c>
      <c r="J1244">
        <v>90.829307999999997</v>
      </c>
      <c r="K1244">
        <v>545.01147500000002</v>
      </c>
      <c r="L1244">
        <v>190.99629200000001</v>
      </c>
      <c r="M1244">
        <v>366.10470600000002</v>
      </c>
      <c r="O1244" s="33">
        <v>1239</v>
      </c>
      <c r="P1244" s="36">
        <f t="shared" si="287"/>
        <v>2.4303419153564581E-3</v>
      </c>
      <c r="Q1244" s="36">
        <f t="shared" si="288"/>
        <v>-7.147547940211104E-3</v>
      </c>
      <c r="R1244" s="36">
        <f t="shared" si="289"/>
        <v>-8.7088683883512017E-3</v>
      </c>
      <c r="S1244" s="36">
        <f t="shared" si="290"/>
        <v>4.3928483382203861E-3</v>
      </c>
      <c r="T1244" s="36">
        <f t="shared" si="291"/>
        <v>1.2087789003851723E-2</v>
      </c>
      <c r="U1244" s="36">
        <f t="shared" si="292"/>
        <v>4.8574662450540772E-3</v>
      </c>
      <c r="V1244" s="36">
        <f t="shared" si="293"/>
        <v>8.0620500194997884E-3</v>
      </c>
      <c r="W1244" s="36">
        <f t="shared" si="294"/>
        <v>1.7273150572419248E-2</v>
      </c>
      <c r="X1244" s="36">
        <f t="shared" si="295"/>
        <v>-7.1568379522549399E-3</v>
      </c>
      <c r="Y1244" s="36">
        <f t="shared" si="296"/>
        <v>6.7684091294197861E-3</v>
      </c>
      <c r="Z1244" s="36">
        <f t="shared" si="297"/>
        <v>1.2001946009251379E-2</v>
      </c>
      <c r="AA1244" s="46">
        <f t="shared" si="298"/>
        <v>4.4944388161661311E-3</v>
      </c>
      <c r="AB1244" s="41">
        <f t="shared" si="285"/>
        <v>1004494.4388161661</v>
      </c>
      <c r="AC1244" s="41">
        <f t="shared" si="286"/>
        <v>4494.4388161661336</v>
      </c>
      <c r="AD1244" s="98">
        <v>35459.478193689836</v>
      </c>
      <c r="AE1244">
        <f t="shared" si="299"/>
        <v>1119978.517644641</v>
      </c>
    </row>
    <row r="1245" spans="2:31">
      <c r="B1245" s="112">
        <v>45264</v>
      </c>
      <c r="C1245">
        <v>101.486816</v>
      </c>
      <c r="D1245">
        <v>319.68081699999999</v>
      </c>
      <c r="E1245">
        <v>51.069083999999997</v>
      </c>
      <c r="F1245">
        <v>47.669894999999997</v>
      </c>
      <c r="G1245">
        <v>71.368210000000005</v>
      </c>
      <c r="H1245">
        <v>157.021759</v>
      </c>
      <c r="I1245">
        <v>207.089035</v>
      </c>
      <c r="J1245">
        <v>91.136429000000007</v>
      </c>
      <c r="K1245">
        <v>546.12713599999995</v>
      </c>
      <c r="L1245">
        <v>189.18858299999999</v>
      </c>
      <c r="M1245">
        <v>366.22384599999998</v>
      </c>
      <c r="O1245" s="33">
        <v>1240</v>
      </c>
      <c r="P1245" s="36">
        <f t="shared" si="287"/>
        <v>-5.452223652175946E-3</v>
      </c>
      <c r="Q1245" s="36">
        <f t="shared" si="288"/>
        <v>-1.4887717958858486E-2</v>
      </c>
      <c r="R1245" s="36">
        <f t="shared" si="289"/>
        <v>-2.5916432718847698E-4</v>
      </c>
      <c r="S1245" s="36">
        <f t="shared" si="290"/>
        <v>3.9578411197022613E-3</v>
      </c>
      <c r="T1245" s="36">
        <f t="shared" si="291"/>
        <v>-9.0172328430927016E-3</v>
      </c>
      <c r="U1245" s="36">
        <f t="shared" si="292"/>
        <v>7.3056123057335231E-3</v>
      </c>
      <c r="V1245" s="36">
        <f t="shared" si="293"/>
        <v>-8.301638058617963E-3</v>
      </c>
      <c r="W1245" s="36">
        <f t="shared" si="294"/>
        <v>3.3755947321853063E-3</v>
      </c>
      <c r="X1245" s="36">
        <f t="shared" si="295"/>
        <v>2.0449489689824199E-3</v>
      </c>
      <c r="Y1245" s="36">
        <f t="shared" si="296"/>
        <v>-9.5097030003823586E-3</v>
      </c>
      <c r="Z1245" s="36">
        <f t="shared" si="297"/>
        <v>3.253730876003952E-4</v>
      </c>
      <c r="AA1245" s="46">
        <f t="shared" si="298"/>
        <v>-1.520599732568584E-2</v>
      </c>
      <c r="AB1245" s="41">
        <f t="shared" si="285"/>
        <v>984794.00267431419</v>
      </c>
      <c r="AC1245" s="41">
        <f t="shared" si="286"/>
        <v>-15205.997325685807</v>
      </c>
      <c r="AD1245" s="98">
        <v>35610.692331569735</v>
      </c>
      <c r="AE1245">
        <f t="shared" si="299"/>
        <v>1104772.5203189552</v>
      </c>
    </row>
    <row r="1246" spans="2:31">
      <c r="B1246" s="112">
        <v>45265</v>
      </c>
      <c r="C1246">
        <v>99.515144000000006</v>
      </c>
      <c r="D1246">
        <v>317.95266700000002</v>
      </c>
      <c r="E1246">
        <v>51.542369999999998</v>
      </c>
      <c r="F1246">
        <v>47.313118000000003</v>
      </c>
      <c r="G1246">
        <v>70.493010999999996</v>
      </c>
      <c r="H1246">
        <v>157.00187700000001</v>
      </c>
      <c r="I1246">
        <v>208.755844</v>
      </c>
      <c r="J1246">
        <v>90.343857</v>
      </c>
      <c r="K1246">
        <v>548.09936500000003</v>
      </c>
      <c r="L1246">
        <v>193.173508</v>
      </c>
      <c r="M1246">
        <v>358.49099699999999</v>
      </c>
      <c r="O1246" s="33">
        <v>1241</v>
      </c>
      <c r="P1246" s="36">
        <f t="shared" si="287"/>
        <v>-1.961906483140408E-2</v>
      </c>
      <c r="Q1246" s="36">
        <f t="shared" si="288"/>
        <v>-5.4205253480285381E-3</v>
      </c>
      <c r="R1246" s="36">
        <f t="shared" si="289"/>
        <v>9.2248835363291561E-3</v>
      </c>
      <c r="S1246" s="36">
        <f t="shared" si="290"/>
        <v>-7.5124733715910517E-3</v>
      </c>
      <c r="T1246" s="36">
        <f t="shared" si="291"/>
        <v>-1.2338961950113655E-2</v>
      </c>
      <c r="U1246" s="36">
        <f t="shared" si="292"/>
        <v>-1.2662741110712475E-4</v>
      </c>
      <c r="V1246" s="36">
        <f t="shared" si="293"/>
        <v>8.0165369857947994E-3</v>
      </c>
      <c r="W1246" s="36">
        <f t="shared" si="294"/>
        <v>-8.7345800078894743E-3</v>
      </c>
      <c r="X1246" s="36">
        <f t="shared" si="295"/>
        <v>3.6047950472456935E-3</v>
      </c>
      <c r="Y1246" s="36">
        <f t="shared" si="296"/>
        <v>2.0844478977871075E-2</v>
      </c>
      <c r="Z1246" s="36">
        <f t="shared" si="297"/>
        <v>-2.1341200788908818E-2</v>
      </c>
      <c r="AA1246" s="46">
        <f t="shared" si="298"/>
        <v>1.2440672312835976E-2</v>
      </c>
      <c r="AB1246" s="41">
        <f t="shared" si="285"/>
        <v>1012440.6723128359</v>
      </c>
      <c r="AC1246" s="41">
        <f t="shared" si="286"/>
        <v>12440.67231283593</v>
      </c>
      <c r="AD1246" s="98">
        <v>35630.479856346035</v>
      </c>
      <c r="AE1246">
        <f t="shared" si="299"/>
        <v>1117213.1926317911</v>
      </c>
    </row>
    <row r="1247" spans="2:31">
      <c r="B1247" s="112">
        <v>45266</v>
      </c>
      <c r="C1247">
        <v>98.197388000000004</v>
      </c>
      <c r="D1247">
        <v>317.11355600000002</v>
      </c>
      <c r="E1247">
        <v>50.983032000000001</v>
      </c>
      <c r="F1247">
        <v>47.342849999999999</v>
      </c>
      <c r="G1247">
        <v>70.244370000000004</v>
      </c>
      <c r="H1247">
        <v>155.35205099999999</v>
      </c>
      <c r="I1247">
        <v>209.10307299999999</v>
      </c>
      <c r="J1247">
        <v>90.799582999999998</v>
      </c>
      <c r="K1247">
        <v>547.372253</v>
      </c>
      <c r="L1247">
        <v>192.07492099999999</v>
      </c>
      <c r="M1247">
        <v>362.85870399999999</v>
      </c>
      <c r="O1247" s="33">
        <v>1242</v>
      </c>
      <c r="P1247" s="36">
        <f t="shared" si="287"/>
        <v>-1.3330217359512019E-2</v>
      </c>
      <c r="Q1247" s="36">
        <f t="shared" si="288"/>
        <v>-2.6425952378647567E-3</v>
      </c>
      <c r="R1247" s="36">
        <f t="shared" si="289"/>
        <v>-1.0911316385888352E-2</v>
      </c>
      <c r="S1247" s="36">
        <f t="shared" si="290"/>
        <v>6.2821186251691601E-4</v>
      </c>
      <c r="T1247" s="36">
        <f t="shared" si="291"/>
        <v>-3.5334074987444842E-3</v>
      </c>
      <c r="U1247" s="36">
        <f t="shared" si="292"/>
        <v>-1.0563922492861201E-2</v>
      </c>
      <c r="V1247" s="36">
        <f t="shared" si="293"/>
        <v>1.6619440954624295E-3</v>
      </c>
      <c r="W1247" s="36">
        <f t="shared" si="294"/>
        <v>5.0316695044991602E-3</v>
      </c>
      <c r="X1247" s="36">
        <f t="shared" si="295"/>
        <v>-1.3274868920935062E-3</v>
      </c>
      <c r="Y1247" s="36">
        <f t="shared" si="296"/>
        <v>-5.7032807671627004E-3</v>
      </c>
      <c r="Z1247" s="36">
        <f t="shared" si="297"/>
        <v>1.2109966556590631E-2</v>
      </c>
      <c r="AA1247" s="46">
        <f t="shared" si="298"/>
        <v>-2.0417386112805976E-2</v>
      </c>
      <c r="AB1247" s="41">
        <f t="shared" si="285"/>
        <v>979582.61388719408</v>
      </c>
      <c r="AC1247" s="41">
        <f t="shared" si="286"/>
        <v>-20417.386112805922</v>
      </c>
      <c r="AD1247" s="98">
        <v>35711.080324850744</v>
      </c>
      <c r="AE1247">
        <f t="shared" si="299"/>
        <v>1096795.8065189852</v>
      </c>
    </row>
    <row r="1248" spans="2:31">
      <c r="B1248" s="112">
        <v>45267</v>
      </c>
      <c r="C1248">
        <v>97.513740999999996</v>
      </c>
      <c r="D1248">
        <v>326.24383499999999</v>
      </c>
      <c r="E1248">
        <v>50.647503</v>
      </c>
      <c r="F1248">
        <v>47.511325999999997</v>
      </c>
      <c r="G1248">
        <v>70.333884999999995</v>
      </c>
      <c r="H1248">
        <v>155.82910200000001</v>
      </c>
      <c r="I1248">
        <v>209.0634</v>
      </c>
      <c r="J1248">
        <v>91.582252999999994</v>
      </c>
      <c r="K1248">
        <v>546.11718800000006</v>
      </c>
      <c r="L1248">
        <v>194.02243000000001</v>
      </c>
      <c r="M1248">
        <v>358.570404</v>
      </c>
      <c r="O1248" s="33">
        <v>1243</v>
      </c>
      <c r="P1248" s="36">
        <f t="shared" si="287"/>
        <v>-6.9863148216968056E-3</v>
      </c>
      <c r="Q1248" s="36">
        <f t="shared" si="288"/>
        <v>2.8385131354926468E-2</v>
      </c>
      <c r="R1248" s="36">
        <f t="shared" si="289"/>
        <v>-6.6029411151902698E-3</v>
      </c>
      <c r="S1248" s="36">
        <f t="shared" si="290"/>
        <v>3.5523196609955976E-3</v>
      </c>
      <c r="T1248" s="36">
        <f t="shared" si="291"/>
        <v>1.2735257255604524E-3</v>
      </c>
      <c r="U1248" s="36">
        <f t="shared" si="292"/>
        <v>3.0660685528133866E-3</v>
      </c>
      <c r="V1248" s="36">
        <f t="shared" si="293"/>
        <v>-1.8974739813259651E-4</v>
      </c>
      <c r="W1248" s="36">
        <f t="shared" si="294"/>
        <v>8.5828152820127557E-3</v>
      </c>
      <c r="X1248" s="36">
        <f t="shared" si="295"/>
        <v>-2.29552385979184E-3</v>
      </c>
      <c r="Y1248" s="36">
        <f t="shared" si="296"/>
        <v>1.0088261480775155E-2</v>
      </c>
      <c r="Z1248" s="36">
        <f t="shared" si="297"/>
        <v>-1.1888487614302459E-2</v>
      </c>
      <c r="AA1248" s="46">
        <f t="shared" si="298"/>
        <v>4.8475980438387987E-3</v>
      </c>
      <c r="AB1248" s="41">
        <f t="shared" si="285"/>
        <v>1004847.5980438387</v>
      </c>
      <c r="AC1248" s="41">
        <f t="shared" si="286"/>
        <v>4847.5980438387487</v>
      </c>
      <c r="AD1248" s="98">
        <v>36286.666366405785</v>
      </c>
      <c r="AE1248">
        <f t="shared" si="299"/>
        <v>1101643.4045628239</v>
      </c>
    </row>
    <row r="1249" spans="2:31">
      <c r="B1249" s="112">
        <v>45268</v>
      </c>
      <c r="C1249">
        <v>98.633339000000007</v>
      </c>
      <c r="D1249">
        <v>332.39730800000001</v>
      </c>
      <c r="E1249">
        <v>50.115982000000002</v>
      </c>
      <c r="F1249">
        <v>47.025711000000001</v>
      </c>
      <c r="G1249">
        <v>70.502953000000005</v>
      </c>
      <c r="H1249">
        <v>157.548508</v>
      </c>
      <c r="I1249">
        <v>204.826965</v>
      </c>
      <c r="J1249">
        <v>90.700515999999993</v>
      </c>
      <c r="K1249">
        <v>547.611267</v>
      </c>
      <c r="L1249">
        <v>195.460587</v>
      </c>
      <c r="M1249">
        <v>361.00244099999998</v>
      </c>
      <c r="O1249" s="33">
        <v>1244</v>
      </c>
      <c r="P1249" s="36">
        <f t="shared" si="287"/>
        <v>1.1416026782929044E-2</v>
      </c>
      <c r="Q1249" s="36">
        <f t="shared" si="288"/>
        <v>1.8685902365568215E-2</v>
      </c>
      <c r="R1249" s="36">
        <f t="shared" si="289"/>
        <v>-1.0549971151392794E-2</v>
      </c>
      <c r="S1249" s="36">
        <f t="shared" si="290"/>
        <v>-1.0273630033039154E-2</v>
      </c>
      <c r="T1249" s="36">
        <f t="shared" si="291"/>
        <v>2.4009070867380719E-3</v>
      </c>
      <c r="U1249" s="36">
        <f t="shared" si="292"/>
        <v>1.097349139811421E-2</v>
      </c>
      <c r="V1249" s="36">
        <f t="shared" si="293"/>
        <v>-2.0472005708682094E-2</v>
      </c>
      <c r="W1249" s="36">
        <f t="shared" si="294"/>
        <v>-9.6744621778983002E-3</v>
      </c>
      <c r="X1249" s="36">
        <f t="shared" si="295"/>
        <v>2.732085688222126E-3</v>
      </c>
      <c r="Y1249" s="36">
        <f t="shared" si="296"/>
        <v>7.3849871414656343E-3</v>
      </c>
      <c r="Z1249" s="36">
        <f t="shared" si="297"/>
        <v>6.7596943869572892E-3</v>
      </c>
      <c r="AA1249" s="46">
        <f t="shared" si="298"/>
        <v>-5.9989972876598888E-3</v>
      </c>
      <c r="AB1249" s="41">
        <f t="shared" si="285"/>
        <v>994001.00271234009</v>
      </c>
      <c r="AC1249" s="41">
        <f t="shared" si="286"/>
        <v>-5998.9972876599059</v>
      </c>
      <c r="AD1249" s="98">
        <v>36367.548595018336</v>
      </c>
      <c r="AE1249">
        <f t="shared" si="299"/>
        <v>1095644.407275164</v>
      </c>
    </row>
    <row r="1250" spans="2:31">
      <c r="B1250" s="112">
        <v>45271</v>
      </c>
      <c r="C1250">
        <v>98.702690000000004</v>
      </c>
      <c r="D1250">
        <v>324.93524200000002</v>
      </c>
      <c r="E1250">
        <v>50.242218000000001</v>
      </c>
      <c r="F1250">
        <v>46.936515999999997</v>
      </c>
      <c r="G1250">
        <v>70.990279999999998</v>
      </c>
      <c r="H1250">
        <v>158.124954</v>
      </c>
      <c r="I1250">
        <v>203.98365799999999</v>
      </c>
      <c r="J1250">
        <v>91.017548000000005</v>
      </c>
      <c r="K1250">
        <v>541.54516599999999</v>
      </c>
      <c r="L1250">
        <v>192.933807</v>
      </c>
      <c r="M1250">
        <v>358.38180499999999</v>
      </c>
      <c r="O1250" s="33">
        <v>1245</v>
      </c>
      <c r="P1250" s="36">
        <f t="shared" si="287"/>
        <v>7.0287218412719602E-4</v>
      </c>
      <c r="Q1250" s="36">
        <f t="shared" si="288"/>
        <v>-2.2705057181074413E-2</v>
      </c>
      <c r="R1250" s="36">
        <f t="shared" si="289"/>
        <v>2.5157100581085158E-3</v>
      </c>
      <c r="S1250" s="36">
        <f t="shared" si="290"/>
        <v>-1.898529433350132E-3</v>
      </c>
      <c r="T1250" s="36">
        <f t="shared" si="291"/>
        <v>6.8883707951818444E-3</v>
      </c>
      <c r="U1250" s="36">
        <f t="shared" si="292"/>
        <v>3.6521704237294028E-3</v>
      </c>
      <c r="V1250" s="36">
        <f t="shared" si="293"/>
        <v>-4.1256667450602835E-3</v>
      </c>
      <c r="W1250" s="36">
        <f t="shared" si="294"/>
        <v>3.4892769015714936E-3</v>
      </c>
      <c r="X1250" s="36">
        <f t="shared" si="295"/>
        <v>-1.1139196428383914E-2</v>
      </c>
      <c r="Y1250" s="36">
        <f t="shared" si="296"/>
        <v>-1.3011596912504491E-2</v>
      </c>
      <c r="Z1250" s="36">
        <f t="shared" si="297"/>
        <v>-7.2858075699080878E-3</v>
      </c>
      <c r="AA1250" s="46">
        <f t="shared" si="298"/>
        <v>8.3243361745091206E-3</v>
      </c>
      <c r="AB1250" s="41">
        <f t="shared" si="285"/>
        <v>1008324.3361745091</v>
      </c>
      <c r="AC1250" s="41">
        <f t="shared" si="286"/>
        <v>8324.3361745091388</v>
      </c>
      <c r="AD1250" s="98">
        <v>36881.220312779769</v>
      </c>
      <c r="AE1250">
        <f t="shared" si="299"/>
        <v>1103968.7434496731</v>
      </c>
    </row>
    <row r="1251" spans="2:31">
      <c r="B1251" s="112">
        <v>45272</v>
      </c>
      <c r="C1251">
        <v>97.147148000000001</v>
      </c>
      <c r="D1251">
        <v>333.86575299999998</v>
      </c>
      <c r="E1251">
        <v>50.282085000000002</v>
      </c>
      <c r="F1251">
        <v>47.114905999999998</v>
      </c>
      <c r="G1251">
        <v>70.522850000000005</v>
      </c>
      <c r="H1251">
        <v>159.53625500000001</v>
      </c>
      <c r="I1251">
        <v>203.437973</v>
      </c>
      <c r="J1251">
        <v>90.878844999999998</v>
      </c>
      <c r="K1251">
        <v>543.57714799999997</v>
      </c>
      <c r="L1251">
        <v>194.46186800000001</v>
      </c>
      <c r="M1251">
        <v>356.75384500000001</v>
      </c>
      <c r="O1251" s="33">
        <v>1246</v>
      </c>
      <c r="P1251" s="36">
        <f t="shared" si="287"/>
        <v>-1.5885381646439174E-2</v>
      </c>
      <c r="Q1251" s="36">
        <f t="shared" si="288"/>
        <v>2.7113067961443391E-2</v>
      </c>
      <c r="R1251" s="36">
        <f t="shared" si="289"/>
        <v>7.9318136809455159E-4</v>
      </c>
      <c r="S1251" s="36">
        <f t="shared" si="290"/>
        <v>3.7934612817331521E-3</v>
      </c>
      <c r="T1251" s="36">
        <f t="shared" si="291"/>
        <v>-6.606195481036959E-3</v>
      </c>
      <c r="U1251" s="36">
        <f t="shared" si="292"/>
        <v>8.8856318978256105E-3</v>
      </c>
      <c r="V1251" s="36">
        <f t="shared" si="293"/>
        <v>-2.6787253536864888E-3</v>
      </c>
      <c r="W1251" s="36">
        <f t="shared" si="294"/>
        <v>-1.5250772661958617E-3</v>
      </c>
      <c r="X1251" s="36">
        <f t="shared" si="295"/>
        <v>3.7451711182849125E-3</v>
      </c>
      <c r="Y1251" s="36">
        <f t="shared" si="296"/>
        <v>7.8889312583485145E-3</v>
      </c>
      <c r="Z1251" s="36">
        <f t="shared" si="297"/>
        <v>-4.5528783584589073E-3</v>
      </c>
      <c r="AA1251" s="46">
        <f t="shared" si="298"/>
        <v>-7.9801278573778372E-3</v>
      </c>
      <c r="AB1251" s="41">
        <f t="shared" si="285"/>
        <v>992019.87214262213</v>
      </c>
      <c r="AC1251" s="41">
        <f t="shared" si="286"/>
        <v>-7980.1278573778691</v>
      </c>
      <c r="AD1251" s="98">
        <v>36964.285441586166</v>
      </c>
      <c r="AE1251">
        <f t="shared" si="299"/>
        <v>1095988.6155922953</v>
      </c>
    </row>
    <row r="1252" spans="2:31">
      <c r="B1252" s="112">
        <v>45273</v>
      </c>
      <c r="C1252">
        <v>98.009131999999994</v>
      </c>
      <c r="D1252">
        <v>334.38519300000002</v>
      </c>
      <c r="E1252">
        <v>51.175705000000001</v>
      </c>
      <c r="F1252">
        <v>47.679810000000003</v>
      </c>
      <c r="G1252">
        <v>71.497497999999993</v>
      </c>
      <c r="H1252">
        <v>160.072937</v>
      </c>
      <c r="I1252">
        <v>209.380875</v>
      </c>
      <c r="J1252">
        <v>93.137687999999997</v>
      </c>
      <c r="K1252">
        <v>546.85424799999998</v>
      </c>
      <c r="L1252">
        <v>197.707718</v>
      </c>
      <c r="M1252">
        <v>374.24456800000002</v>
      </c>
      <c r="O1252" s="33">
        <v>1247</v>
      </c>
      <c r="P1252" s="36">
        <f t="shared" si="287"/>
        <v>8.8338392751297918E-3</v>
      </c>
      <c r="Q1252" s="36">
        <f t="shared" si="288"/>
        <v>1.554625871395013E-3</v>
      </c>
      <c r="R1252" s="36">
        <f t="shared" si="289"/>
        <v>1.7616057067688276E-2</v>
      </c>
      <c r="S1252" s="36">
        <f t="shared" si="290"/>
        <v>1.1918611311424031E-2</v>
      </c>
      <c r="T1252" s="36">
        <f t="shared" si="291"/>
        <v>1.3725685300724899E-2</v>
      </c>
      <c r="U1252" s="36">
        <f t="shared" si="292"/>
        <v>3.3583671424550535E-3</v>
      </c>
      <c r="V1252" s="36">
        <f t="shared" si="293"/>
        <v>2.8793804448569413E-2</v>
      </c>
      <c r="W1252" s="36">
        <f t="shared" si="294"/>
        <v>2.4551668573633709E-2</v>
      </c>
      <c r="X1252" s="36">
        <f t="shared" si="295"/>
        <v>6.0106667476788854E-3</v>
      </c>
      <c r="Y1252" s="36">
        <f t="shared" si="296"/>
        <v>1.6553675938443445E-2</v>
      </c>
      <c r="Z1252" s="36">
        <f t="shared" si="297"/>
        <v>4.7863474677839545E-2</v>
      </c>
      <c r="AA1252" s="46">
        <f t="shared" si="298"/>
        <v>-5.3557281104971433E-3</v>
      </c>
      <c r="AB1252" s="41">
        <f t="shared" si="285"/>
        <v>994644.27188950288</v>
      </c>
      <c r="AC1252" s="41">
        <f t="shared" si="286"/>
        <v>-5355.7281104971189</v>
      </c>
      <c r="AD1252" s="98">
        <v>37406.840578015312</v>
      </c>
      <c r="AE1252">
        <f t="shared" si="299"/>
        <v>1090632.8874817982</v>
      </c>
    </row>
    <row r="1253" spans="2:31">
      <c r="B1253" s="112">
        <v>45274</v>
      </c>
      <c r="C1253">
        <v>100.64464599999999</v>
      </c>
      <c r="D1253">
        <v>332.81689499999999</v>
      </c>
      <c r="E1253">
        <v>50.551163000000003</v>
      </c>
      <c r="F1253">
        <v>47.372580999999997</v>
      </c>
      <c r="G1253">
        <v>73.019142000000002</v>
      </c>
      <c r="H1253">
        <v>162.98498499999999</v>
      </c>
      <c r="I1253">
        <v>210.50199900000001</v>
      </c>
      <c r="J1253">
        <v>91.057175000000001</v>
      </c>
      <c r="K1253">
        <v>532.14221199999997</v>
      </c>
      <c r="L1253">
        <v>197.857529</v>
      </c>
      <c r="M1253">
        <v>385.57089200000001</v>
      </c>
      <c r="O1253" s="33">
        <v>1248</v>
      </c>
      <c r="P1253" s="36">
        <f t="shared" si="287"/>
        <v>2.6535298430767802E-2</v>
      </c>
      <c r="Q1253" s="36">
        <f t="shared" si="288"/>
        <v>-4.7011270395153158E-3</v>
      </c>
      <c r="R1253" s="36">
        <f t="shared" si="289"/>
        <v>-1.2278955584736902E-2</v>
      </c>
      <c r="S1253" s="36">
        <f t="shared" si="290"/>
        <v>-6.4644364368925174E-3</v>
      </c>
      <c r="T1253" s="36">
        <f t="shared" si="291"/>
        <v>2.1059169872334121E-2</v>
      </c>
      <c r="U1253" s="36">
        <f t="shared" si="292"/>
        <v>1.8028512386421745E-2</v>
      </c>
      <c r="V1253" s="36">
        <f t="shared" si="293"/>
        <v>5.3401876272426308E-3</v>
      </c>
      <c r="W1253" s="36">
        <f t="shared" si="294"/>
        <v>-2.2591308474403615E-2</v>
      </c>
      <c r="X1253" s="36">
        <f t="shared" si="295"/>
        <v>-2.727154046898762E-2</v>
      </c>
      <c r="Y1253" s="36">
        <f t="shared" si="296"/>
        <v>7.5745282629765805E-4</v>
      </c>
      <c r="Z1253" s="36">
        <f t="shared" si="297"/>
        <v>2.9815563502848745E-2</v>
      </c>
      <c r="AA1253" s="46">
        <f t="shared" si="298"/>
        <v>1.844689420599667E-2</v>
      </c>
      <c r="AB1253" s="41">
        <f t="shared" si="285"/>
        <v>1018446.8942059967</v>
      </c>
      <c r="AC1253" s="41">
        <f t="shared" si="286"/>
        <v>18446.89420599665</v>
      </c>
      <c r="AD1253" s="98">
        <v>38027.854646887281</v>
      </c>
      <c r="AE1253">
        <f t="shared" si="299"/>
        <v>1109079.7816877947</v>
      </c>
    </row>
    <row r="1254" spans="2:31">
      <c r="B1254" s="112">
        <v>45275</v>
      </c>
      <c r="C1254">
        <v>99.970909000000006</v>
      </c>
      <c r="D1254">
        <v>334.56503300000003</v>
      </c>
      <c r="E1254">
        <v>50.740519999999997</v>
      </c>
      <c r="F1254">
        <v>46.946426000000002</v>
      </c>
      <c r="G1254">
        <v>72.830185</v>
      </c>
      <c r="H1254">
        <v>164.217377</v>
      </c>
      <c r="I1254">
        <v>210.482147</v>
      </c>
      <c r="J1254">
        <v>89.016281000000006</v>
      </c>
      <c r="K1254">
        <v>529.03448500000002</v>
      </c>
      <c r="L1254">
        <v>197.31822199999999</v>
      </c>
      <c r="M1254">
        <v>383.23812900000001</v>
      </c>
      <c r="O1254" s="33">
        <v>1249</v>
      </c>
      <c r="P1254" s="36">
        <f t="shared" si="287"/>
        <v>-6.7167227679111752E-3</v>
      </c>
      <c r="Q1254" s="36">
        <f t="shared" si="288"/>
        <v>5.2388053221222126E-3</v>
      </c>
      <c r="R1254" s="36">
        <f t="shared" si="289"/>
        <v>3.7388503177519859E-3</v>
      </c>
      <c r="S1254" s="36">
        <f t="shared" si="290"/>
        <v>-9.0365221918809798E-3</v>
      </c>
      <c r="T1254" s="36">
        <f t="shared" si="291"/>
        <v>-2.5911275644147857E-3</v>
      </c>
      <c r="U1254" s="36">
        <f t="shared" si="292"/>
        <v>7.5329396777806951E-3</v>
      </c>
      <c r="V1254" s="36">
        <f t="shared" si="293"/>
        <v>-9.431234027863444E-5</v>
      </c>
      <c r="W1254" s="36">
        <f t="shared" si="294"/>
        <v>-2.2668320338124218E-2</v>
      </c>
      <c r="X1254" s="36">
        <f t="shared" si="295"/>
        <v>-5.8571506391150189E-3</v>
      </c>
      <c r="Y1254" s="36">
        <f t="shared" si="296"/>
        <v>-2.7294556077985957E-3</v>
      </c>
      <c r="Z1254" s="36">
        <f t="shared" si="297"/>
        <v>-6.0685296226796418E-3</v>
      </c>
      <c r="AA1254" s="46">
        <f t="shared" si="298"/>
        <v>9.9233288217915067E-3</v>
      </c>
      <c r="AB1254" s="41">
        <f t="shared" si="285"/>
        <v>1009923.3288217915</v>
      </c>
      <c r="AC1254" s="41">
        <f t="shared" si="286"/>
        <v>9923.3288217914524</v>
      </c>
      <c r="AD1254" s="98">
        <v>38993.995517757721</v>
      </c>
      <c r="AE1254">
        <f t="shared" si="299"/>
        <v>1119003.1105095861</v>
      </c>
    </row>
    <row r="1255" spans="2:31">
      <c r="B1255" s="112">
        <v>45278</v>
      </c>
      <c r="C1255">
        <v>100.71399700000001</v>
      </c>
      <c r="D1255">
        <v>344.25473</v>
      </c>
      <c r="E1255">
        <v>51.481330999999997</v>
      </c>
      <c r="F1255">
        <v>47.243740000000003</v>
      </c>
      <c r="G1255">
        <v>73.188209999999998</v>
      </c>
      <c r="H1255">
        <v>165.211243</v>
      </c>
      <c r="I1255">
        <v>209.033646</v>
      </c>
      <c r="J1255">
        <v>89.164894000000004</v>
      </c>
      <c r="K1255">
        <v>524.48242200000004</v>
      </c>
      <c r="L1255">
        <v>195.64035000000001</v>
      </c>
      <c r="M1255">
        <v>379.95239299999997</v>
      </c>
      <c r="O1255" s="33">
        <v>1250</v>
      </c>
      <c r="P1255" s="36">
        <f t="shared" si="287"/>
        <v>7.4055534206106145E-3</v>
      </c>
      <c r="Q1255" s="36">
        <f t="shared" si="288"/>
        <v>2.8550598322319362E-2</v>
      </c>
      <c r="R1255" s="36">
        <f t="shared" si="289"/>
        <v>1.4494434651138557E-2</v>
      </c>
      <c r="S1255" s="36">
        <f t="shared" si="290"/>
        <v>6.3130791690649236E-3</v>
      </c>
      <c r="T1255" s="36">
        <f t="shared" si="291"/>
        <v>4.9038440324241537E-3</v>
      </c>
      <c r="U1255" s="36">
        <f t="shared" si="292"/>
        <v>6.0338959947038055E-3</v>
      </c>
      <c r="V1255" s="36">
        <f t="shared" si="293"/>
        <v>-6.9056125201758219E-3</v>
      </c>
      <c r="W1255" s="36">
        <f t="shared" si="294"/>
        <v>1.6681115102178342E-3</v>
      </c>
      <c r="X1255" s="36">
        <f t="shared" si="295"/>
        <v>-8.641705317440445E-3</v>
      </c>
      <c r="Y1255" s="36">
        <f t="shared" si="296"/>
        <v>-8.5397409112105624E-3</v>
      </c>
      <c r="Z1255" s="36">
        <f t="shared" si="297"/>
        <v>-8.6105794194235898E-3</v>
      </c>
      <c r="AA1255" s="46">
        <f t="shared" si="298"/>
        <v>4.5756360079537593E-3</v>
      </c>
      <c r="AB1255" s="41">
        <f t="shared" si="285"/>
        <v>1004575.6360079538</v>
      </c>
      <c r="AC1255" s="41">
        <f t="shared" si="286"/>
        <v>4575.6360079537844</v>
      </c>
      <c r="AD1255" s="98">
        <v>39422.199815754662</v>
      </c>
      <c r="AE1255">
        <f t="shared" si="299"/>
        <v>1123578.74651754</v>
      </c>
    </row>
    <row r="1256" spans="2:31">
      <c r="B1256" s="112">
        <v>45279</v>
      </c>
      <c r="C1256">
        <v>102.041656</v>
      </c>
      <c r="D1256">
        <v>349.98864700000001</v>
      </c>
      <c r="E1256">
        <v>51.667366000000001</v>
      </c>
      <c r="F1256">
        <v>47.501418999999999</v>
      </c>
      <c r="G1256">
        <v>73.715323999999995</v>
      </c>
      <c r="H1256">
        <v>167.41764800000001</v>
      </c>
      <c r="I1256">
        <v>209.34120200000001</v>
      </c>
      <c r="J1256">
        <v>89.472014999999999</v>
      </c>
      <c r="K1256">
        <v>521.98223900000005</v>
      </c>
      <c r="L1256">
        <v>196.68902600000001</v>
      </c>
      <c r="M1256">
        <v>391.05038500000001</v>
      </c>
      <c r="O1256" s="33">
        <v>1251</v>
      </c>
      <c r="P1256" s="36">
        <f t="shared" si="287"/>
        <v>1.3096334985574712E-2</v>
      </c>
      <c r="Q1256" s="36">
        <f t="shared" si="288"/>
        <v>1.6518839285611462E-2</v>
      </c>
      <c r="R1256" s="36">
        <f t="shared" si="289"/>
        <v>3.6071265488505809E-3</v>
      </c>
      <c r="S1256" s="36">
        <f t="shared" si="290"/>
        <v>5.4394258884790225E-3</v>
      </c>
      <c r="T1256" s="36">
        <f t="shared" si="291"/>
        <v>7.1763591773279043E-3</v>
      </c>
      <c r="U1256" s="36">
        <f t="shared" si="292"/>
        <v>1.3266660960614582E-2</v>
      </c>
      <c r="V1256" s="36">
        <f t="shared" si="293"/>
        <v>1.4702416116629024E-3</v>
      </c>
      <c r="W1256" s="36">
        <f t="shared" si="294"/>
        <v>3.4384977249884248E-3</v>
      </c>
      <c r="X1256" s="36">
        <f t="shared" si="295"/>
        <v>-4.7783510524989177E-3</v>
      </c>
      <c r="Y1256" s="36">
        <f t="shared" si="296"/>
        <v>5.3459086249267821E-3</v>
      </c>
      <c r="Z1256" s="36">
        <f t="shared" si="297"/>
        <v>2.8790450282877036E-2</v>
      </c>
      <c r="AA1256" s="46">
        <f t="shared" si="298"/>
        <v>-8.8637923618546024E-3</v>
      </c>
      <c r="AB1256" s="41">
        <f t="shared" si="285"/>
        <v>991136.20763814542</v>
      </c>
      <c r="AC1256" s="41">
        <f t="shared" si="286"/>
        <v>-8863.7923618545756</v>
      </c>
      <c r="AD1256" s="98">
        <v>39512.192691443604</v>
      </c>
      <c r="AE1256">
        <f t="shared" si="299"/>
        <v>1114714.9541556854</v>
      </c>
    </row>
    <row r="1257" spans="2:31">
      <c r="B1257" s="112">
        <v>45280</v>
      </c>
      <c r="C1257">
        <v>100.33749400000001</v>
      </c>
      <c r="D1257">
        <v>348.90978999999999</v>
      </c>
      <c r="E1257">
        <v>51.062759</v>
      </c>
      <c r="F1257">
        <v>47.164459000000001</v>
      </c>
      <c r="G1257">
        <v>72.869956999999999</v>
      </c>
      <c r="H1257">
        <v>165.52929700000001</v>
      </c>
      <c r="I1257">
        <v>209.450333</v>
      </c>
      <c r="J1257">
        <v>88.520927</v>
      </c>
      <c r="K1257">
        <v>513.90411400000005</v>
      </c>
      <c r="L1257">
        <v>194.58171100000001</v>
      </c>
      <c r="M1257">
        <v>384.41940299999999</v>
      </c>
      <c r="O1257" s="33">
        <v>1252</v>
      </c>
      <c r="P1257" s="36">
        <f t="shared" si="287"/>
        <v>-1.6841678412242087E-2</v>
      </c>
      <c r="Q1257" s="36">
        <f t="shared" si="288"/>
        <v>-3.0873093995062856E-3</v>
      </c>
      <c r="R1257" s="36">
        <f t="shared" si="289"/>
        <v>-1.177091882062385E-2</v>
      </c>
      <c r="S1257" s="36">
        <f t="shared" si="290"/>
        <v>-7.1189626125427946E-3</v>
      </c>
      <c r="T1257" s="36">
        <f t="shared" si="291"/>
        <v>-1.1534260008298542E-2</v>
      </c>
      <c r="U1257" s="36">
        <f t="shared" si="292"/>
        <v>-1.1343376333693443E-2</v>
      </c>
      <c r="V1257" s="36">
        <f t="shared" si="293"/>
        <v>5.2117100442428837E-4</v>
      </c>
      <c r="W1257" s="36">
        <f t="shared" si="294"/>
        <v>-1.0686907483805089E-2</v>
      </c>
      <c r="X1257" s="36">
        <f t="shared" si="295"/>
        <v>-1.5596862984892695E-2</v>
      </c>
      <c r="Y1257" s="36">
        <f t="shared" si="296"/>
        <v>-1.0771750487680479E-2</v>
      </c>
      <c r="Z1257" s="36">
        <f t="shared" si="297"/>
        <v>-1.7102261687107524E-2</v>
      </c>
      <c r="AA1257" s="46">
        <f t="shared" si="298"/>
        <v>-1.6667820033663371E-3</v>
      </c>
      <c r="AB1257" s="41">
        <f t="shared" si="285"/>
        <v>998333.21799663361</v>
      </c>
      <c r="AC1257" s="41">
        <f t="shared" si="286"/>
        <v>-1666.7820033663884</v>
      </c>
      <c r="AD1257" s="98">
        <v>39757.760898421635</v>
      </c>
      <c r="AE1257">
        <f t="shared" si="299"/>
        <v>1113048.172152319</v>
      </c>
    </row>
    <row r="1258" spans="2:31">
      <c r="B1258" s="112">
        <v>45281</v>
      </c>
      <c r="C1258">
        <v>100.793266</v>
      </c>
      <c r="D1258">
        <v>353.71469100000002</v>
      </c>
      <c r="E1258">
        <v>51.424854000000003</v>
      </c>
      <c r="F1258">
        <v>47.412224000000002</v>
      </c>
      <c r="G1258">
        <v>73.954009999999997</v>
      </c>
      <c r="H1258">
        <v>166.473465</v>
      </c>
      <c r="I1258">
        <v>212.59541300000001</v>
      </c>
      <c r="J1258">
        <v>88.382225000000005</v>
      </c>
      <c r="K1258">
        <v>517.83862299999998</v>
      </c>
      <c r="L1258">
        <v>194.43188499999999</v>
      </c>
      <c r="M1258">
        <v>390.45477299999999</v>
      </c>
      <c r="O1258" s="33">
        <v>1253</v>
      </c>
      <c r="P1258" s="36">
        <f t="shared" si="287"/>
        <v>4.5321041906097063E-3</v>
      </c>
      <c r="Q1258" s="36">
        <f t="shared" si="288"/>
        <v>1.3677223133193358E-2</v>
      </c>
      <c r="R1258" s="36">
        <f t="shared" si="289"/>
        <v>7.0661516261627654E-3</v>
      </c>
      <c r="S1258" s="36">
        <f t="shared" si="290"/>
        <v>5.2394640823497304E-3</v>
      </c>
      <c r="T1258" s="36">
        <f t="shared" si="291"/>
        <v>1.4766971924831788E-2</v>
      </c>
      <c r="U1258" s="36">
        <f t="shared" si="292"/>
        <v>5.687727051722556E-3</v>
      </c>
      <c r="V1258" s="36">
        <f t="shared" si="293"/>
        <v>1.4904252675986914E-2</v>
      </c>
      <c r="W1258" s="36">
        <f t="shared" si="294"/>
        <v>-1.5681125729413287E-3</v>
      </c>
      <c r="X1258" s="36">
        <f t="shared" si="295"/>
        <v>7.6269556965390135E-3</v>
      </c>
      <c r="Y1258" s="36">
        <f t="shared" si="296"/>
        <v>-7.7028674035433363E-4</v>
      </c>
      <c r="Z1258" s="36">
        <f t="shared" si="297"/>
        <v>1.5577992501618062E-2</v>
      </c>
      <c r="AA1258" s="46">
        <f t="shared" si="298"/>
        <v>1.2994021500173255E-2</v>
      </c>
      <c r="AB1258" s="41">
        <f t="shared" si="285"/>
        <v>1012994.0215001733</v>
      </c>
      <c r="AC1258" s="41">
        <f t="shared" si="286"/>
        <v>12994.021500173258</v>
      </c>
      <c r="AD1258" s="98">
        <v>39979.462771968683</v>
      </c>
      <c r="AE1258">
        <f t="shared" si="299"/>
        <v>1126042.1936524922</v>
      </c>
    </row>
    <row r="1259" spans="2:31">
      <c r="B1259" s="112">
        <v>45282</v>
      </c>
      <c r="C1259">
        <v>100.971611</v>
      </c>
      <c r="D1259">
        <v>353.01547199999999</v>
      </c>
      <c r="E1259">
        <v>52.039433000000002</v>
      </c>
      <c r="F1259">
        <v>47.669894999999997</v>
      </c>
      <c r="G1259">
        <v>75.117621999999997</v>
      </c>
      <c r="H1259">
        <v>166.37406899999999</v>
      </c>
      <c r="I1259">
        <v>213.49825999999999</v>
      </c>
      <c r="J1259">
        <v>88.847862000000006</v>
      </c>
      <c r="K1259">
        <v>518.26690699999995</v>
      </c>
      <c r="L1259">
        <v>193.35328699999999</v>
      </c>
      <c r="M1259">
        <v>393.90927099999999</v>
      </c>
      <c r="O1259" s="33">
        <v>1254</v>
      </c>
      <c r="P1259" s="36">
        <f t="shared" si="287"/>
        <v>1.7678502730521112E-3</v>
      </c>
      <c r="Q1259" s="36">
        <f t="shared" si="288"/>
        <v>-1.9787445470762569E-3</v>
      </c>
      <c r="R1259" s="36">
        <f t="shared" si="289"/>
        <v>1.1880161670978561E-2</v>
      </c>
      <c r="S1259" s="36">
        <f t="shared" si="290"/>
        <v>5.4199808227331546E-3</v>
      </c>
      <c r="T1259" s="36">
        <f t="shared" si="291"/>
        <v>1.5611764867001634E-2</v>
      </c>
      <c r="U1259" s="36">
        <f t="shared" si="292"/>
        <v>-5.9724644349975358E-4</v>
      </c>
      <c r="V1259" s="36">
        <f t="shared" si="293"/>
        <v>4.2377928065453103E-3</v>
      </c>
      <c r="W1259" s="36">
        <f t="shared" si="294"/>
        <v>5.2546165188221807E-3</v>
      </c>
      <c r="X1259" s="36">
        <f t="shared" si="295"/>
        <v>8.267189238783363E-4</v>
      </c>
      <c r="Y1259" s="36">
        <f t="shared" si="296"/>
        <v>-5.5628778992510251E-3</v>
      </c>
      <c r="Z1259" s="36">
        <f t="shared" si="297"/>
        <v>8.8084617399699795E-3</v>
      </c>
      <c r="AA1259" s="46">
        <f t="shared" si="298"/>
        <v>4.8276932636066045E-3</v>
      </c>
      <c r="AB1259" s="41">
        <f t="shared" si="285"/>
        <v>1004827.6932636066</v>
      </c>
      <c r="AC1259" s="41">
        <f t="shared" si="286"/>
        <v>4827.693263606634</v>
      </c>
      <c r="AD1259" s="98">
        <v>40143.538419517106</v>
      </c>
      <c r="AE1259">
        <f t="shared" si="299"/>
        <v>1130869.8869160989</v>
      </c>
    </row>
    <row r="1260" spans="2:31">
      <c r="B1260" s="112">
        <v>45286</v>
      </c>
      <c r="C1260">
        <v>101.19948599999999</v>
      </c>
      <c r="D1260">
        <v>354.45391799999999</v>
      </c>
      <c r="E1260">
        <v>51.959702</v>
      </c>
      <c r="F1260">
        <v>47.699630999999997</v>
      </c>
      <c r="G1260">
        <v>76.092277999999993</v>
      </c>
      <c r="H1260">
        <v>167.35801699999999</v>
      </c>
      <c r="I1260">
        <v>214.540009</v>
      </c>
      <c r="J1260">
        <v>89.432388000000003</v>
      </c>
      <c r="K1260">
        <v>517.98803699999996</v>
      </c>
      <c r="L1260">
        <v>192.80398600000001</v>
      </c>
      <c r="M1260">
        <v>398.32663000000002</v>
      </c>
      <c r="O1260" s="33">
        <v>1255</v>
      </c>
      <c r="P1260" s="36">
        <f t="shared" si="287"/>
        <v>2.2542796659090251E-3</v>
      </c>
      <c r="Q1260" s="36">
        <f t="shared" si="288"/>
        <v>4.0664599840557029E-3</v>
      </c>
      <c r="R1260" s="36">
        <f t="shared" si="289"/>
        <v>-1.5333015148775199E-3</v>
      </c>
      <c r="S1260" s="36">
        <f t="shared" si="290"/>
        <v>6.2359544418045013E-4</v>
      </c>
      <c r="T1260" s="36">
        <f t="shared" si="291"/>
        <v>1.28916095894278E-2</v>
      </c>
      <c r="U1260" s="36">
        <f t="shared" si="292"/>
        <v>5.8966511900103557E-3</v>
      </c>
      <c r="V1260" s="36">
        <f t="shared" si="293"/>
        <v>4.8675603669365349E-3</v>
      </c>
      <c r="W1260" s="36">
        <f t="shared" si="294"/>
        <v>6.5574071668617956E-3</v>
      </c>
      <c r="X1260" s="36">
        <f t="shared" si="295"/>
        <v>-5.3822663688465964E-4</v>
      </c>
      <c r="Y1260" s="36">
        <f t="shared" si="296"/>
        <v>-2.84496193080738E-3</v>
      </c>
      <c r="Z1260" s="36">
        <f t="shared" si="297"/>
        <v>1.1151740973569685E-2</v>
      </c>
      <c r="AA1260" s="46">
        <f t="shared" si="298"/>
        <v>6.5547210776879059E-3</v>
      </c>
      <c r="AB1260" s="41">
        <f t="shared" si="285"/>
        <v>1006554.7210776879</v>
      </c>
      <c r="AC1260" s="41">
        <f t="shared" si="286"/>
        <v>6554.7210776879219</v>
      </c>
      <c r="AD1260" s="98">
        <v>40215.045789230615</v>
      </c>
      <c r="AE1260">
        <f t="shared" si="299"/>
        <v>1137424.6079937867</v>
      </c>
    </row>
    <row r="1261" spans="2:31">
      <c r="B1261" s="112">
        <v>45287</v>
      </c>
      <c r="C1261">
        <v>100.723907</v>
      </c>
      <c r="D1261">
        <v>357.450714</v>
      </c>
      <c r="E1261">
        <v>52.448039999999999</v>
      </c>
      <c r="F1261">
        <v>47.957306000000003</v>
      </c>
      <c r="G1261">
        <v>76.509979000000001</v>
      </c>
      <c r="H1261">
        <v>168.361816</v>
      </c>
      <c r="I1261">
        <v>216.720001</v>
      </c>
      <c r="J1261">
        <v>88.966751000000002</v>
      </c>
      <c r="K1261">
        <v>520.73718299999996</v>
      </c>
      <c r="L1261">
        <v>192.903839</v>
      </c>
      <c r="M1261">
        <v>398.69390900000002</v>
      </c>
      <c r="O1261" s="33">
        <v>1256</v>
      </c>
      <c r="P1261" s="36">
        <f t="shared" si="287"/>
        <v>-4.710498098421328E-3</v>
      </c>
      <c r="Q1261" s="36">
        <f t="shared" si="288"/>
        <v>8.4191437078578318E-3</v>
      </c>
      <c r="R1261" s="36">
        <f t="shared" si="289"/>
        <v>9.3545086162427123E-3</v>
      </c>
      <c r="S1261" s="36">
        <f t="shared" si="290"/>
        <v>5.3874947564598267E-3</v>
      </c>
      <c r="T1261" s="36">
        <f t="shared" si="291"/>
        <v>5.4743887984643044E-3</v>
      </c>
      <c r="U1261" s="36">
        <f t="shared" si="292"/>
        <v>5.9799981572782072E-3</v>
      </c>
      <c r="V1261" s="36">
        <f t="shared" si="293"/>
        <v>1.0109959271587067E-2</v>
      </c>
      <c r="W1261" s="36">
        <f t="shared" si="294"/>
        <v>-5.2201827879394206E-3</v>
      </c>
      <c r="X1261" s="36">
        <f t="shared" si="295"/>
        <v>5.2933198619701319E-3</v>
      </c>
      <c r="Y1261" s="36">
        <f t="shared" si="296"/>
        <v>5.1776498042631651E-4</v>
      </c>
      <c r="Z1261" s="36">
        <f t="shared" si="297"/>
        <v>9.2163001585395053E-4</v>
      </c>
      <c r="AA1261" s="46">
        <f t="shared" si="298"/>
        <v>1.0347213578700781E-2</v>
      </c>
      <c r="AB1261" s="41">
        <f t="shared" si="285"/>
        <v>1010347.2135787008</v>
      </c>
      <c r="AC1261" s="41">
        <f t="shared" si="286"/>
        <v>10347.213578700786</v>
      </c>
      <c r="AD1261" s="98">
        <v>40385.953749284614</v>
      </c>
      <c r="AE1261">
        <f t="shared" si="299"/>
        <v>1147771.8215724875</v>
      </c>
    </row>
    <row r="1262" spans="2:31">
      <c r="B1262" s="112">
        <v>45288</v>
      </c>
      <c r="C1262">
        <v>99.267441000000005</v>
      </c>
      <c r="D1262">
        <v>357.94021600000002</v>
      </c>
      <c r="E1262">
        <v>52.345058000000002</v>
      </c>
      <c r="F1262">
        <v>48.046500999999999</v>
      </c>
      <c r="G1262">
        <v>76.619377</v>
      </c>
      <c r="H1262">
        <v>169.256317</v>
      </c>
      <c r="I1262">
        <v>217.16000399999999</v>
      </c>
      <c r="J1262">
        <v>89.808860999999993</v>
      </c>
      <c r="K1262">
        <v>522.83892800000001</v>
      </c>
      <c r="L1262">
        <v>193.33329800000001</v>
      </c>
      <c r="M1262">
        <v>397.78729199999998</v>
      </c>
      <c r="O1262" s="33">
        <v>1257</v>
      </c>
      <c r="P1262" s="36">
        <f t="shared" si="287"/>
        <v>-1.4565547602013699E-2</v>
      </c>
      <c r="Q1262" s="36">
        <f t="shared" si="288"/>
        <v>1.3684883491417053E-3</v>
      </c>
      <c r="R1262" s="36">
        <f t="shared" si="289"/>
        <v>-1.9654354173415816E-3</v>
      </c>
      <c r="S1262" s="36">
        <f t="shared" si="290"/>
        <v>1.8581560138328124E-3</v>
      </c>
      <c r="T1262" s="36">
        <f t="shared" si="291"/>
        <v>1.4288314333650483E-3</v>
      </c>
      <c r="U1262" s="36">
        <f t="shared" si="292"/>
        <v>5.2989043275772493E-3</v>
      </c>
      <c r="V1262" s="36">
        <f t="shared" si="293"/>
        <v>2.0282250657601944E-3</v>
      </c>
      <c r="W1262" s="36">
        <f t="shared" si="294"/>
        <v>9.4209296105859566E-3</v>
      </c>
      <c r="X1262" s="36">
        <f t="shared" si="295"/>
        <v>4.0279723146264563E-3</v>
      </c>
      <c r="Y1262" s="36">
        <f t="shared" si="296"/>
        <v>2.2238108966973502E-3</v>
      </c>
      <c r="Z1262" s="36">
        <f t="shared" si="297"/>
        <v>-2.2765569116331235E-3</v>
      </c>
      <c r="AA1262" s="46">
        <f t="shared" si="298"/>
        <v>-1.02654743297863E-3</v>
      </c>
      <c r="AB1262" s="41">
        <f t="shared" si="285"/>
        <v>998973.45256702136</v>
      </c>
      <c r="AC1262" s="41">
        <f t="shared" si="286"/>
        <v>-1026.5474329786375</v>
      </c>
      <c r="AD1262" s="98">
        <v>40406.24324679689</v>
      </c>
      <c r="AE1262">
        <f t="shared" si="299"/>
        <v>1146745.2741395088</v>
      </c>
    </row>
    <row r="1263" spans="2:31">
      <c r="B1263" s="112">
        <v>45289</v>
      </c>
      <c r="C1263">
        <v>99.059380000000004</v>
      </c>
      <c r="D1263">
        <v>353.58483899999999</v>
      </c>
      <c r="E1263">
        <v>52.371631999999998</v>
      </c>
      <c r="F1263">
        <v>48.046500999999999</v>
      </c>
      <c r="G1263">
        <v>76.509979000000001</v>
      </c>
      <c r="H1263">
        <v>169.05754099999999</v>
      </c>
      <c r="I1263">
        <v>215.88000500000001</v>
      </c>
      <c r="J1263">
        <v>90.125893000000005</v>
      </c>
      <c r="K1263">
        <v>524.40270999999996</v>
      </c>
      <c r="L1263">
        <v>192.284637</v>
      </c>
      <c r="M1263">
        <v>398.39501999999999</v>
      </c>
      <c r="O1263" s="33">
        <v>1258</v>
      </c>
      <c r="P1263" s="36">
        <f t="shared" ref="P1263:Z1278" si="300">LN(C1263/C1262)</f>
        <v>-2.0981637811736927E-3</v>
      </c>
      <c r="Q1263" s="36">
        <f t="shared" si="300"/>
        <v>-1.2242524329113987E-2</v>
      </c>
      <c r="R1263" s="36">
        <f t="shared" si="300"/>
        <v>5.0754088140968288E-4</v>
      </c>
      <c r="S1263" s="36">
        <f t="shared" si="300"/>
        <v>0</v>
      </c>
      <c r="T1263" s="36">
        <f t="shared" si="300"/>
        <v>-1.4288314333650973E-3</v>
      </c>
      <c r="U1263" s="36">
        <f t="shared" si="300"/>
        <v>-1.1750983187536874E-3</v>
      </c>
      <c r="V1263" s="36">
        <f t="shared" si="300"/>
        <v>-5.9117065453913849E-3</v>
      </c>
      <c r="W1263" s="36">
        <f t="shared" si="300"/>
        <v>3.5238587434213917E-3</v>
      </c>
      <c r="X1263" s="36">
        <f t="shared" si="300"/>
        <v>2.9864801122221319E-3</v>
      </c>
      <c r="Y1263" s="36">
        <f t="shared" si="300"/>
        <v>-5.4388735060553299E-3</v>
      </c>
      <c r="Z1263" s="36">
        <f t="shared" si="300"/>
        <v>1.5266054240778782E-3</v>
      </c>
      <c r="AA1263" s="46">
        <f t="shared" si="298"/>
        <v>-8.6645111707105999E-3</v>
      </c>
      <c r="AB1263" s="41">
        <f>(P1263*$AH$12+Q1263*$AI$12+R1263*$AJ$12+S1263*$AK$12+T1263*$AL$12+U1263*$AM$12+V1263*$AN$12+W1263*$AO$12+X1263*$AP$12+Y1263*$AQ$12+Z1263*$AR$12)+$AS$12</f>
        <v>991335.48882928945</v>
      </c>
      <c r="AC1263" s="41">
        <f>AB1263-$AS$12</f>
        <v>-8664.5111707105534</v>
      </c>
      <c r="AD1263" s="98">
        <v>40930.715248381137</v>
      </c>
      <c r="AE1263">
        <f t="shared" si="299"/>
        <v>1138080.7629687982</v>
      </c>
    </row>
    <row r="1264" spans="2:31">
      <c r="B1264" s="112">
        <v>45293</v>
      </c>
      <c r="C1264">
        <v>101.417458</v>
      </c>
      <c r="D1264">
        <v>345.92297400000001</v>
      </c>
      <c r="E1264">
        <v>52.916446999999998</v>
      </c>
      <c r="F1264">
        <v>48.056412000000002</v>
      </c>
      <c r="G1264">
        <v>77.086815000000001</v>
      </c>
      <c r="H1264">
        <v>171.025406</v>
      </c>
      <c r="I1264">
        <v>218.80999800000001</v>
      </c>
      <c r="J1264">
        <v>91.552536000000003</v>
      </c>
      <c r="K1264">
        <v>537.22222899999997</v>
      </c>
      <c r="L1264">
        <v>185.403412</v>
      </c>
      <c r="M1264">
        <v>399.43118299999998</v>
      </c>
      <c r="O1264" s="33">
        <v>1259</v>
      </c>
      <c r="P1264" s="36">
        <f t="shared" si="300"/>
        <v>2.3525777655365811E-2</v>
      </c>
      <c r="Q1264" s="36">
        <f t="shared" si="300"/>
        <v>-2.1907321935620443E-2</v>
      </c>
      <c r="R1264" s="36">
        <f t="shared" si="300"/>
        <v>1.0349127229617798E-2</v>
      </c>
      <c r="S1264" s="36">
        <f t="shared" si="300"/>
        <v>2.0625805661349082E-4</v>
      </c>
      <c r="T1264" s="36">
        <f t="shared" si="300"/>
        <v>7.5110775021708064E-3</v>
      </c>
      <c r="U1264" s="36">
        <f t="shared" si="300"/>
        <v>1.1572982303090992E-2</v>
      </c>
      <c r="V1264" s="36">
        <f t="shared" si="300"/>
        <v>1.3481043290752738E-2</v>
      </c>
      <c r="W1264" s="36">
        <f t="shared" si="300"/>
        <v>1.5705467430360411E-2</v>
      </c>
      <c r="X1264" s="36">
        <f t="shared" si="300"/>
        <v>2.4151923480491368E-2</v>
      </c>
      <c r="Y1264" s="36">
        <f t="shared" si="300"/>
        <v>-3.6442702193253559E-2</v>
      </c>
      <c r="Z1264" s="36">
        <f t="shared" si="300"/>
        <v>2.5974669136512685E-3</v>
      </c>
      <c r="AA1264" s="46">
        <f t="shared" ref="AA1264:AA1323" si="301">P1264*$AH$8+Q1264*$AI$8+R1264*$AJ$8+S1264*$AK$8+T1264*$AL$8+U1264*$AM$8+V1264*$AN$8+W1264*$AO$8+X1264*$AP$8+Y1264*$AQ$8+Z1264*$AR$8</f>
        <v>2.7392885213960706E-2</v>
      </c>
      <c r="AB1264" s="41">
        <f t="shared" ref="AB1264:AB1323" si="302">(P1264*$AH$12+Q1264*$AI$12+R1264*$AJ$12+S1264*$AK$12+T1264*$AL$12+U1264*$AM$12+V1264*$AN$12+W1264*$AO$12+X1264*$AP$12+Y1264*$AQ$12+Z1264*$AR$12)+$AS$12</f>
        <v>1027392.8852139607</v>
      </c>
      <c r="AC1264" s="41">
        <f t="shared" ref="AC1264:AC1322" si="303">AB1264-$AS$12</f>
        <v>27392.885213960661</v>
      </c>
      <c r="AD1264" s="98">
        <v>40972.262643356924</v>
      </c>
      <c r="AE1264">
        <f t="shared" ref="AE1264:AE1323" si="304">AE1263+AC1264</f>
        <v>1165473.6481827588</v>
      </c>
    </row>
    <row r="1265" spans="2:31">
      <c r="B1265" s="112">
        <v>45294</v>
      </c>
      <c r="C1265">
        <v>102.269547</v>
      </c>
      <c r="D1265">
        <v>344.10488900000001</v>
      </c>
      <c r="E1265">
        <v>52.919764999999998</v>
      </c>
      <c r="F1265">
        <v>48.205069999999999</v>
      </c>
      <c r="G1265">
        <v>76.599486999999996</v>
      </c>
      <c r="H1265">
        <v>170.279999</v>
      </c>
      <c r="I1265">
        <v>214.69000199999999</v>
      </c>
      <c r="J1265">
        <v>92.137054000000006</v>
      </c>
      <c r="K1265">
        <v>539.90167199999996</v>
      </c>
      <c r="L1265">
        <v>184.015198</v>
      </c>
      <c r="M1265">
        <v>391.89907799999997</v>
      </c>
      <c r="O1265" s="33">
        <v>1260</v>
      </c>
      <c r="P1265" s="36">
        <f t="shared" si="300"/>
        <v>8.3666993938190416E-3</v>
      </c>
      <c r="Q1265" s="36">
        <f t="shared" si="300"/>
        <v>-5.2696109958908846E-3</v>
      </c>
      <c r="R1265" s="36">
        <f t="shared" si="300"/>
        <v>6.2700656767373538E-5</v>
      </c>
      <c r="S1265" s="36">
        <f t="shared" si="300"/>
        <v>3.0886314045876452E-3</v>
      </c>
      <c r="T1265" s="36">
        <f t="shared" si="300"/>
        <v>-6.3418746757862455E-3</v>
      </c>
      <c r="U1265" s="36">
        <f t="shared" si="300"/>
        <v>-4.3679834789138519E-3</v>
      </c>
      <c r="V1265" s="36">
        <f t="shared" si="300"/>
        <v>-1.9008627704978943E-2</v>
      </c>
      <c r="W1265" s="36">
        <f t="shared" si="300"/>
        <v>6.3642144653275534E-3</v>
      </c>
      <c r="X1265" s="36">
        <f t="shared" si="300"/>
        <v>4.9751909217222254E-3</v>
      </c>
      <c r="Y1265" s="36">
        <f t="shared" si="300"/>
        <v>-7.5157043903491347E-3</v>
      </c>
      <c r="Z1265" s="36">
        <f t="shared" si="300"/>
        <v>-1.9037139984130404E-2</v>
      </c>
      <c r="AA1265" s="46">
        <f t="shared" si="301"/>
        <v>-7.0370192877554534E-3</v>
      </c>
      <c r="AB1265" s="41">
        <f t="shared" si="302"/>
        <v>992962.98071224452</v>
      </c>
      <c r="AC1265" s="41">
        <f t="shared" si="303"/>
        <v>-7037.01928775548</v>
      </c>
      <c r="AD1265" s="98">
        <v>41403.527235734626</v>
      </c>
      <c r="AE1265">
        <f t="shared" si="304"/>
        <v>1158436.6288950033</v>
      </c>
    </row>
    <row r="1266" spans="2:31">
      <c r="B1266" s="112">
        <v>45295</v>
      </c>
      <c r="C1266">
        <v>101.377831</v>
      </c>
      <c r="D1266">
        <v>346.75207499999999</v>
      </c>
      <c r="E1266">
        <v>52.408172999999998</v>
      </c>
      <c r="F1266">
        <v>48.423102999999998</v>
      </c>
      <c r="G1266">
        <v>76.141998000000001</v>
      </c>
      <c r="H1266">
        <v>171.41000399999999</v>
      </c>
      <c r="I1266">
        <v>215.46000699999999</v>
      </c>
      <c r="J1266">
        <v>92.384735000000006</v>
      </c>
      <c r="K1266">
        <v>543.27832000000001</v>
      </c>
      <c r="L1266">
        <v>181.67817700000001</v>
      </c>
      <c r="M1266">
        <v>390.94262700000002</v>
      </c>
      <c r="O1266" s="33">
        <v>1261</v>
      </c>
      <c r="P1266" s="36">
        <f t="shared" si="300"/>
        <v>-8.7575072937436816E-3</v>
      </c>
      <c r="Q1266" s="36">
        <f t="shared" si="300"/>
        <v>7.6635225339166868E-3</v>
      </c>
      <c r="R1266" s="36">
        <f t="shared" si="300"/>
        <v>-9.7143461248686887E-3</v>
      </c>
      <c r="S1266" s="36">
        <f t="shared" si="300"/>
        <v>4.5128322985460824E-3</v>
      </c>
      <c r="T1266" s="36">
        <f t="shared" si="300"/>
        <v>-5.9903878513718123E-3</v>
      </c>
      <c r="U1266" s="36">
        <f t="shared" si="300"/>
        <v>6.6142357675552845E-3</v>
      </c>
      <c r="V1266" s="36">
        <f t="shared" si="300"/>
        <v>3.5801734574438713E-3</v>
      </c>
      <c r="W1266" s="36">
        <f t="shared" si="300"/>
        <v>2.6845734597957375E-3</v>
      </c>
      <c r="X1266" s="36">
        <f t="shared" si="300"/>
        <v>6.2347143834368254E-3</v>
      </c>
      <c r="Y1266" s="36">
        <f t="shared" si="300"/>
        <v>-1.2781488403034844E-2</v>
      </c>
      <c r="Z1266" s="36">
        <f t="shared" si="300"/>
        <v>-2.4435373583066621E-3</v>
      </c>
      <c r="AA1266" s="46">
        <f t="shared" si="301"/>
        <v>-2.7479939827138363E-3</v>
      </c>
      <c r="AB1266" s="41">
        <f t="shared" si="302"/>
        <v>997252.00601728621</v>
      </c>
      <c r="AC1266" s="41">
        <f t="shared" si="303"/>
        <v>-2747.993982713786</v>
      </c>
      <c r="AD1266" s="98">
        <v>41593.885204500402</v>
      </c>
      <c r="AE1266">
        <f t="shared" si="304"/>
        <v>1155688.6349122897</v>
      </c>
    </row>
    <row r="1267" spans="2:31">
      <c r="B1267" s="112">
        <v>45296</v>
      </c>
      <c r="C1267">
        <v>101.68497499999999</v>
      </c>
      <c r="D1267">
        <v>351.57699600000001</v>
      </c>
      <c r="E1267">
        <v>52.059364000000002</v>
      </c>
      <c r="F1267">
        <v>48.323993999999999</v>
      </c>
      <c r="G1267">
        <v>76.271293999999997</v>
      </c>
      <c r="H1267">
        <v>172.270004</v>
      </c>
      <c r="I1267">
        <v>214.279999</v>
      </c>
      <c r="J1267">
        <v>92.652229000000005</v>
      </c>
      <c r="K1267">
        <v>535.26989700000001</v>
      </c>
      <c r="L1267">
        <v>180.94909699999999</v>
      </c>
      <c r="M1267">
        <v>394.49945100000002</v>
      </c>
      <c r="O1267" s="33">
        <v>1262</v>
      </c>
      <c r="P1267" s="36">
        <f t="shared" si="300"/>
        <v>3.0251156307881484E-3</v>
      </c>
      <c r="Q1267" s="36">
        <f t="shared" si="300"/>
        <v>1.3818693733982527E-2</v>
      </c>
      <c r="R1267" s="36">
        <f t="shared" si="300"/>
        <v>-6.6778696281458074E-3</v>
      </c>
      <c r="S1267" s="36">
        <f t="shared" si="300"/>
        <v>-2.0488270499545232E-3</v>
      </c>
      <c r="T1267" s="36">
        <f t="shared" si="300"/>
        <v>1.6966503291090456E-3</v>
      </c>
      <c r="U1267" s="36">
        <f t="shared" si="300"/>
        <v>5.0046658228158868E-3</v>
      </c>
      <c r="V1267" s="36">
        <f t="shared" si="300"/>
        <v>-5.4917436087064311E-3</v>
      </c>
      <c r="W1267" s="36">
        <f t="shared" si="300"/>
        <v>2.8912513538569521E-3</v>
      </c>
      <c r="X1267" s="36">
        <f t="shared" si="300"/>
        <v>-1.4850648410278245E-2</v>
      </c>
      <c r="Y1267" s="36">
        <f t="shared" si="300"/>
        <v>-4.021103952545577E-3</v>
      </c>
      <c r="Z1267" s="36">
        <f t="shared" si="300"/>
        <v>9.0569334464479494E-3</v>
      </c>
      <c r="AA1267" s="46">
        <f t="shared" si="301"/>
        <v>-7.7396099781286646E-3</v>
      </c>
      <c r="AB1267" s="41">
        <f t="shared" si="302"/>
        <v>992260.39002187131</v>
      </c>
      <c r="AC1267" s="41">
        <f t="shared" si="303"/>
        <v>-7739.6099781286903</v>
      </c>
      <c r="AD1267" s="98">
        <v>41706.986280091805</v>
      </c>
      <c r="AE1267">
        <f t="shared" si="304"/>
        <v>1147949.024934161</v>
      </c>
    </row>
    <row r="1268" spans="2:31">
      <c r="B1268" s="112">
        <v>45299</v>
      </c>
      <c r="C1268">
        <v>99.990714999999994</v>
      </c>
      <c r="D1268">
        <v>358.279877</v>
      </c>
      <c r="E1268">
        <v>52.570953000000003</v>
      </c>
      <c r="F1268">
        <v>48.799706</v>
      </c>
      <c r="G1268">
        <v>76.251396</v>
      </c>
      <c r="H1268">
        <v>172.020004</v>
      </c>
      <c r="I1268">
        <v>216.08000200000001</v>
      </c>
      <c r="J1268">
        <v>92.939537000000001</v>
      </c>
      <c r="K1268">
        <v>534.41332999999997</v>
      </c>
      <c r="L1268">
        <v>185.32351700000001</v>
      </c>
      <c r="M1268">
        <v>396.51199300000002</v>
      </c>
      <c r="O1268" s="33">
        <v>1263</v>
      </c>
      <c r="P1268" s="36">
        <f t="shared" si="300"/>
        <v>-1.6802222016440754E-2</v>
      </c>
      <c r="Q1268" s="36">
        <f t="shared" si="300"/>
        <v>1.8885723250578038E-2</v>
      </c>
      <c r="R1268" s="36">
        <f t="shared" si="300"/>
        <v>9.779060058322811E-3</v>
      </c>
      <c r="S1268" s="36">
        <f t="shared" si="300"/>
        <v>9.7960807553870953E-3</v>
      </c>
      <c r="T1268" s="36">
        <f t="shared" si="300"/>
        <v>-2.6091855727018411E-4</v>
      </c>
      <c r="U1268" s="36">
        <f t="shared" si="300"/>
        <v>-1.4522643011991544E-3</v>
      </c>
      <c r="V1268" s="36">
        <f t="shared" si="300"/>
        <v>8.3651523942228252E-3</v>
      </c>
      <c r="W1268" s="36">
        <f t="shared" si="300"/>
        <v>3.096131209957408E-3</v>
      </c>
      <c r="X1268" s="36">
        <f t="shared" si="300"/>
        <v>-1.6015342887768195E-3</v>
      </c>
      <c r="Y1268" s="36">
        <f t="shared" si="300"/>
        <v>2.3887278683916102E-2</v>
      </c>
      <c r="Z1268" s="36">
        <f t="shared" si="300"/>
        <v>5.0885391301602806E-3</v>
      </c>
      <c r="AA1268" s="46">
        <f t="shared" si="301"/>
        <v>-9.1285960702397854E-3</v>
      </c>
      <c r="AB1268" s="41">
        <f t="shared" si="302"/>
        <v>990871.40392976021</v>
      </c>
      <c r="AC1268" s="41">
        <f t="shared" si="303"/>
        <v>-9128.5960702397861</v>
      </c>
      <c r="AD1268" s="98">
        <v>41889.348217037506</v>
      </c>
      <c r="AE1268">
        <f t="shared" si="304"/>
        <v>1138820.4288639212</v>
      </c>
    </row>
    <row r="1269" spans="2:31">
      <c r="B1269" s="112">
        <v>45300</v>
      </c>
      <c r="C1269">
        <v>98.752228000000002</v>
      </c>
      <c r="D1269">
        <v>357.05114700000001</v>
      </c>
      <c r="E1269">
        <v>52.923088</v>
      </c>
      <c r="F1269">
        <v>48.760063000000002</v>
      </c>
      <c r="G1269">
        <v>75.893364000000005</v>
      </c>
      <c r="H1269">
        <v>170.66000399999999</v>
      </c>
      <c r="I1269">
        <v>211.86000100000001</v>
      </c>
      <c r="J1269">
        <v>92.830558999999994</v>
      </c>
      <c r="K1269">
        <v>536.25604199999998</v>
      </c>
      <c r="L1269">
        <v>184.904053</v>
      </c>
      <c r="M1269">
        <v>391.76956200000001</v>
      </c>
      <c r="O1269" s="33">
        <v>1264</v>
      </c>
      <c r="P1269" s="36">
        <f t="shared" si="300"/>
        <v>-1.2463366125234103E-2</v>
      </c>
      <c r="Q1269" s="36">
        <f t="shared" si="300"/>
        <v>-3.4354198748325197E-3</v>
      </c>
      <c r="R1269" s="36">
        <f t="shared" si="300"/>
        <v>6.6759468970622425E-3</v>
      </c>
      <c r="S1269" s="36">
        <f t="shared" si="300"/>
        <v>-8.1269159589563626E-4</v>
      </c>
      <c r="T1269" s="36">
        <f t="shared" si="300"/>
        <v>-4.7064737674023154E-3</v>
      </c>
      <c r="U1269" s="36">
        <f t="shared" si="300"/>
        <v>-7.9374758295893428E-3</v>
      </c>
      <c r="V1269" s="36">
        <f t="shared" si="300"/>
        <v>-1.9723034851743079E-2</v>
      </c>
      <c r="W1269" s="36">
        <f t="shared" si="300"/>
        <v>-1.1732567818770936E-3</v>
      </c>
      <c r="X1269" s="36">
        <f t="shared" si="300"/>
        <v>3.4421715380017841E-3</v>
      </c>
      <c r="Y1269" s="36">
        <f t="shared" si="300"/>
        <v>-2.2659802428217938E-3</v>
      </c>
      <c r="Z1269" s="36">
        <f t="shared" si="300"/>
        <v>-1.2032472883249202E-2</v>
      </c>
      <c r="AA1269" s="46">
        <f t="shared" si="301"/>
        <v>-1.828077957517199E-2</v>
      </c>
      <c r="AB1269" s="41">
        <f t="shared" si="302"/>
        <v>981719.220424828</v>
      </c>
      <c r="AC1269" s="41">
        <f t="shared" si="303"/>
        <v>-18280.779575171997</v>
      </c>
      <c r="AD1269" s="98">
        <v>43273.814397410955</v>
      </c>
      <c r="AE1269">
        <f t="shared" si="304"/>
        <v>1120539.6492887493</v>
      </c>
    </row>
    <row r="1270" spans="2:31">
      <c r="B1270" s="112">
        <v>45301</v>
      </c>
      <c r="C1270">
        <v>97.781257999999994</v>
      </c>
      <c r="D1270">
        <v>370.07733200000001</v>
      </c>
      <c r="E1270">
        <v>53.580844999999997</v>
      </c>
      <c r="F1270">
        <v>48.442923999999998</v>
      </c>
      <c r="G1270">
        <v>75.764076000000003</v>
      </c>
      <c r="H1270">
        <v>171.020004</v>
      </c>
      <c r="I1270">
        <v>208.970001</v>
      </c>
      <c r="J1270">
        <v>93.444809000000006</v>
      </c>
      <c r="K1270">
        <v>535.52886999999998</v>
      </c>
      <c r="L1270">
        <v>185.95271299999999</v>
      </c>
      <c r="M1270">
        <v>392.25775099999998</v>
      </c>
      <c r="O1270" s="33">
        <v>1265</v>
      </c>
      <c r="P1270" s="36">
        <f t="shared" si="300"/>
        <v>-9.8810428676004407E-3</v>
      </c>
      <c r="Q1270" s="36">
        <f t="shared" si="300"/>
        <v>3.5832948779896248E-2</v>
      </c>
      <c r="R1270" s="36">
        <f t="shared" si="300"/>
        <v>1.2351945027997739E-2</v>
      </c>
      <c r="S1270" s="36">
        <f t="shared" si="300"/>
        <v>-6.5253164557096052E-3</v>
      </c>
      <c r="T1270" s="36">
        <f t="shared" si="300"/>
        <v>-1.7050008403190688E-3</v>
      </c>
      <c r="U1270" s="36">
        <f t="shared" si="300"/>
        <v>2.1072355700322842E-3</v>
      </c>
      <c r="V1270" s="36">
        <f t="shared" si="300"/>
        <v>-1.3734978111065737E-2</v>
      </c>
      <c r="W1270" s="36">
        <f t="shared" si="300"/>
        <v>6.5950987831681577E-3</v>
      </c>
      <c r="X1270" s="36">
        <f t="shared" si="300"/>
        <v>-1.3569366454695593E-3</v>
      </c>
      <c r="Y1270" s="36">
        <f t="shared" si="300"/>
        <v>5.6553520986062037E-3</v>
      </c>
      <c r="Z1270" s="36">
        <f t="shared" si="300"/>
        <v>1.2453368779332043E-3</v>
      </c>
      <c r="AA1270" s="46">
        <f t="shared" si="301"/>
        <v>-1.4878281452007534E-2</v>
      </c>
      <c r="AB1270" s="41">
        <f t="shared" si="302"/>
        <v>985121.71854799241</v>
      </c>
      <c r="AC1270" s="41">
        <f t="shared" si="303"/>
        <v>-14878.281452007592</v>
      </c>
      <c r="AD1270" s="98">
        <v>43343.920038206037</v>
      </c>
      <c r="AE1270">
        <f t="shared" si="304"/>
        <v>1105661.3678367417</v>
      </c>
    </row>
    <row r="1271" spans="2:31">
      <c r="B1271" s="112">
        <v>45302</v>
      </c>
      <c r="C1271">
        <v>97.761436000000003</v>
      </c>
      <c r="D1271">
        <v>369.27819799999997</v>
      </c>
      <c r="E1271">
        <v>53.521053000000002</v>
      </c>
      <c r="F1271">
        <v>48.353729000000001</v>
      </c>
      <c r="G1271">
        <v>75.346367000000001</v>
      </c>
      <c r="H1271">
        <v>170.300003</v>
      </c>
      <c r="I1271">
        <v>207.64999399999999</v>
      </c>
      <c r="J1271">
        <v>90.403296999999995</v>
      </c>
      <c r="K1271">
        <v>537.56085199999995</v>
      </c>
      <c r="L1271">
        <v>185.35348500000001</v>
      </c>
      <c r="M1271">
        <v>388.78060900000003</v>
      </c>
      <c r="O1271" s="33">
        <v>1266</v>
      </c>
      <c r="P1271" s="36">
        <f t="shared" si="300"/>
        <v>-2.0273833465637853E-4</v>
      </c>
      <c r="Q1271" s="36">
        <f t="shared" si="300"/>
        <v>-2.1617051033460174E-3</v>
      </c>
      <c r="R1271" s="36">
        <f t="shared" si="300"/>
        <v>-1.1165442877910578E-3</v>
      </c>
      <c r="S1271" s="36">
        <f t="shared" si="300"/>
        <v>-1.8429361446052311E-3</v>
      </c>
      <c r="T1271" s="36">
        <f t="shared" si="300"/>
        <v>-5.528539995485895E-3</v>
      </c>
      <c r="U1271" s="36">
        <f t="shared" si="300"/>
        <v>-4.2189268322719376E-3</v>
      </c>
      <c r="V1271" s="36">
        <f t="shared" si="300"/>
        <v>-6.3367645953952547E-3</v>
      </c>
      <c r="W1271" s="36">
        <f t="shared" si="300"/>
        <v>-3.3090245965076023E-2</v>
      </c>
      <c r="X1271" s="36">
        <f t="shared" si="300"/>
        <v>3.78716595081243E-3</v>
      </c>
      <c r="Y1271" s="36">
        <f t="shared" si="300"/>
        <v>-3.2276785222158473E-3</v>
      </c>
      <c r="Z1271" s="36">
        <f t="shared" si="300"/>
        <v>-8.903954403481058E-3</v>
      </c>
      <c r="AA1271" s="46">
        <f t="shared" si="301"/>
        <v>8.9089338422819117E-4</v>
      </c>
      <c r="AB1271" s="41">
        <f t="shared" si="302"/>
        <v>1000890.8933842282</v>
      </c>
      <c r="AC1271" s="41">
        <f t="shared" si="303"/>
        <v>890.89338422822766</v>
      </c>
      <c r="AD1271" s="98">
        <v>43404.94607660349</v>
      </c>
      <c r="AE1271">
        <f t="shared" si="304"/>
        <v>1106552.26122097</v>
      </c>
    </row>
    <row r="1272" spans="2:31">
      <c r="B1272" s="112">
        <v>45303</v>
      </c>
      <c r="C1272">
        <v>99.029647999999995</v>
      </c>
      <c r="D1272">
        <v>374.09307899999999</v>
      </c>
      <c r="E1272">
        <v>53.590812999999997</v>
      </c>
      <c r="F1272">
        <v>48.700600000000001</v>
      </c>
      <c r="G1272">
        <v>75.117621999999997</v>
      </c>
      <c r="H1272">
        <v>169.050003</v>
      </c>
      <c r="I1272">
        <v>209.429993</v>
      </c>
      <c r="J1272">
        <v>90.769867000000005</v>
      </c>
      <c r="K1272">
        <v>519.462219</v>
      </c>
      <c r="L1272">
        <v>185.68306000000001</v>
      </c>
      <c r="M1272">
        <v>385.08431999999999</v>
      </c>
      <c r="O1272" s="33">
        <v>1267</v>
      </c>
      <c r="P1272" s="36">
        <f t="shared" si="300"/>
        <v>1.2889095698680925E-2</v>
      </c>
      <c r="Q1272" s="36">
        <f t="shared" si="300"/>
        <v>1.2954356680260987E-2</v>
      </c>
      <c r="R1272" s="36">
        <f t="shared" si="300"/>
        <v>1.3025636181767794E-3</v>
      </c>
      <c r="S1272" s="36">
        <f t="shared" si="300"/>
        <v>7.1480062866123477E-3</v>
      </c>
      <c r="T1272" s="36">
        <f t="shared" si="300"/>
        <v>-3.0405305315362244E-3</v>
      </c>
      <c r="U1272" s="36">
        <f t="shared" si="300"/>
        <v>-7.3670583844904882E-3</v>
      </c>
      <c r="V1272" s="36">
        <f t="shared" si="300"/>
        <v>8.5355800443760836E-3</v>
      </c>
      <c r="W1272" s="36">
        <f t="shared" si="300"/>
        <v>4.046631323633215E-3</v>
      </c>
      <c r="X1272" s="36">
        <f t="shared" si="300"/>
        <v>-3.4247884420108919E-2</v>
      </c>
      <c r="Y1272" s="36">
        <f t="shared" si="300"/>
        <v>1.7765101099565051E-3</v>
      </c>
      <c r="Z1272" s="36">
        <f t="shared" si="300"/>
        <v>-9.5528740763886882E-3</v>
      </c>
      <c r="AA1272" s="46">
        <f t="shared" si="301"/>
        <v>8.3089558628745459E-3</v>
      </c>
      <c r="AB1272" s="41">
        <f t="shared" si="302"/>
        <v>1008308.9558628745</v>
      </c>
      <c r="AC1272" s="41">
        <f t="shared" si="303"/>
        <v>8308.9558628745144</v>
      </c>
      <c r="AD1272" s="98">
        <v>43468.671492715483</v>
      </c>
      <c r="AE1272">
        <f t="shared" si="304"/>
        <v>1114861.2170838444</v>
      </c>
    </row>
    <row r="1273" spans="2:31">
      <c r="B1273" s="112">
        <v>45307</v>
      </c>
      <c r="C1273">
        <v>96.790465999999995</v>
      </c>
      <c r="D1273">
        <v>367.07052599999997</v>
      </c>
      <c r="E1273">
        <v>53.760235000000002</v>
      </c>
      <c r="F1273">
        <v>47.75909</v>
      </c>
      <c r="G1273">
        <v>73.317504999999997</v>
      </c>
      <c r="H1273">
        <v>167.990005</v>
      </c>
      <c r="I1273">
        <v>208.050003</v>
      </c>
      <c r="J1273">
        <v>90.710419000000002</v>
      </c>
      <c r="K1273">
        <v>517.11151099999995</v>
      </c>
      <c r="L1273">
        <v>183.39598100000001</v>
      </c>
      <c r="M1273">
        <v>383.92858899999999</v>
      </c>
      <c r="O1273" s="33">
        <v>1268</v>
      </c>
      <c r="P1273" s="36">
        <f t="shared" si="300"/>
        <v>-2.2870782352088587E-2</v>
      </c>
      <c r="Q1273" s="36">
        <f t="shared" si="300"/>
        <v>-1.8950642252188697E-2</v>
      </c>
      <c r="R1273" s="36">
        <f t="shared" si="300"/>
        <v>3.1564133526079097E-3</v>
      </c>
      <c r="S1273" s="36">
        <f t="shared" si="300"/>
        <v>-1.9521935039707148E-2</v>
      </c>
      <c r="T1273" s="36">
        <f t="shared" si="300"/>
        <v>-2.4255784903746226E-2</v>
      </c>
      <c r="U1273" s="36">
        <f t="shared" si="300"/>
        <v>-6.2900633143249734E-3</v>
      </c>
      <c r="V1273" s="36">
        <f t="shared" si="300"/>
        <v>-6.6110713778025397E-3</v>
      </c>
      <c r="W1273" s="36">
        <f t="shared" si="300"/>
        <v>-6.551455635940204E-4</v>
      </c>
      <c r="X1273" s="36">
        <f t="shared" si="300"/>
        <v>-4.5355423578564823E-3</v>
      </c>
      <c r="Y1273" s="36">
        <f t="shared" si="300"/>
        <v>-1.2393596063177279E-2</v>
      </c>
      <c r="Z1273" s="36">
        <f t="shared" si="300"/>
        <v>-3.0057541469083828E-3</v>
      </c>
      <c r="AA1273" s="46">
        <f t="shared" si="301"/>
        <v>-2.1504186264819956E-2</v>
      </c>
      <c r="AB1273" s="41">
        <f t="shared" si="302"/>
        <v>978495.81373518007</v>
      </c>
      <c r="AC1273" s="41">
        <f t="shared" si="303"/>
        <v>-21504.186264819931</v>
      </c>
      <c r="AD1273" s="98">
        <v>43652.894928957801</v>
      </c>
      <c r="AE1273">
        <f t="shared" si="304"/>
        <v>1093357.0308190244</v>
      </c>
    </row>
    <row r="1274" spans="2:31">
      <c r="B1274" s="112">
        <v>45308</v>
      </c>
      <c r="C1274">
        <v>96.087006000000002</v>
      </c>
      <c r="D1274">
        <v>367.97955300000001</v>
      </c>
      <c r="E1274">
        <v>53.507762999999997</v>
      </c>
      <c r="F1274">
        <v>47.293297000000003</v>
      </c>
      <c r="G1274">
        <v>72.680999999999997</v>
      </c>
      <c r="H1274">
        <v>167.08999600000001</v>
      </c>
      <c r="I1274">
        <v>204.949997</v>
      </c>
      <c r="J1274">
        <v>89.709793000000005</v>
      </c>
      <c r="K1274">
        <v>522.878784</v>
      </c>
      <c r="L1274">
        <v>182.44718900000001</v>
      </c>
      <c r="M1274">
        <v>377.21343999999999</v>
      </c>
      <c r="O1274" s="33">
        <v>1269</v>
      </c>
      <c r="P1274" s="36">
        <f t="shared" si="300"/>
        <v>-7.2944041817216499E-3</v>
      </c>
      <c r="Q1274" s="36">
        <f t="shared" si="300"/>
        <v>2.4733755954632372E-3</v>
      </c>
      <c r="R1274" s="36">
        <f t="shared" si="300"/>
        <v>-4.707321305796465E-3</v>
      </c>
      <c r="S1274" s="36">
        <f t="shared" si="300"/>
        <v>-9.8008423193313536E-3</v>
      </c>
      <c r="T1274" s="36">
        <f t="shared" si="300"/>
        <v>-8.7193911015293942E-3</v>
      </c>
      <c r="U1274" s="36">
        <f t="shared" si="300"/>
        <v>-5.3719181189413965E-3</v>
      </c>
      <c r="V1274" s="36">
        <f t="shared" si="300"/>
        <v>-1.5012417535930982E-2</v>
      </c>
      <c r="W1274" s="36">
        <f t="shared" si="300"/>
        <v>-1.1092285598586915E-2</v>
      </c>
      <c r="X1274" s="36">
        <f t="shared" si="300"/>
        <v>1.109112680848639E-2</v>
      </c>
      <c r="Y1274" s="36">
        <f t="shared" si="300"/>
        <v>-5.1868899297862646E-3</v>
      </c>
      <c r="Z1274" s="36">
        <f t="shared" si="300"/>
        <v>-1.7645388058505709E-2</v>
      </c>
      <c r="AA1274" s="46">
        <f t="shared" si="301"/>
        <v>-3.7095837904582898E-3</v>
      </c>
      <c r="AB1274" s="41">
        <f t="shared" si="302"/>
        <v>996290.41620954173</v>
      </c>
      <c r="AC1274" s="41">
        <f t="shared" si="303"/>
        <v>-3709.5837904582731</v>
      </c>
      <c r="AD1274" s="98">
        <v>43852.016879135161</v>
      </c>
      <c r="AE1274">
        <f t="shared" si="304"/>
        <v>1089647.4470285662</v>
      </c>
    </row>
    <row r="1275" spans="2:31">
      <c r="B1275" s="112">
        <v>45309</v>
      </c>
      <c r="C1275">
        <v>95.908660999999995</v>
      </c>
      <c r="D1275">
        <v>375.73135400000001</v>
      </c>
      <c r="E1275">
        <v>54.228642000000001</v>
      </c>
      <c r="F1275">
        <v>46.758125</v>
      </c>
      <c r="G1275">
        <v>72.939575000000005</v>
      </c>
      <c r="H1275">
        <v>167.41999799999999</v>
      </c>
      <c r="I1275">
        <v>203.91000399999999</v>
      </c>
      <c r="J1275">
        <v>88.570464999999999</v>
      </c>
      <c r="K1275">
        <v>514.31256099999996</v>
      </c>
      <c r="L1275">
        <v>188.38961800000001</v>
      </c>
      <c r="M1275">
        <v>379.98321499999997</v>
      </c>
      <c r="O1275" s="33">
        <v>1270</v>
      </c>
      <c r="P1275" s="36">
        <f t="shared" si="300"/>
        <v>-1.8578028773478792E-3</v>
      </c>
      <c r="Q1275" s="36">
        <f t="shared" si="300"/>
        <v>2.0847029856696158E-2</v>
      </c>
      <c r="R1275" s="36">
        <f t="shared" si="300"/>
        <v>1.3382472870170201E-2</v>
      </c>
      <c r="S1275" s="36">
        <f t="shared" si="300"/>
        <v>-1.1380535556925961E-2</v>
      </c>
      <c r="T1275" s="36">
        <f t="shared" si="300"/>
        <v>3.5513562800462799E-3</v>
      </c>
      <c r="U1275" s="36">
        <f t="shared" si="300"/>
        <v>1.9730478190487931E-3</v>
      </c>
      <c r="V1275" s="36">
        <f t="shared" si="300"/>
        <v>-5.0872926694762177E-3</v>
      </c>
      <c r="W1275" s="36">
        <f t="shared" si="300"/>
        <v>-1.2781488241072812E-2</v>
      </c>
      <c r="X1275" s="36">
        <f t="shared" si="300"/>
        <v>-1.6518490676625506E-2</v>
      </c>
      <c r="Y1275" s="36">
        <f t="shared" si="300"/>
        <v>3.2051498663792991E-2</v>
      </c>
      <c r="Z1275" s="36">
        <f t="shared" si="300"/>
        <v>7.3158996026900947E-3</v>
      </c>
      <c r="AA1275" s="46">
        <f t="shared" si="301"/>
        <v>-5.7650452217563371E-4</v>
      </c>
      <c r="AB1275" s="41">
        <f t="shared" si="302"/>
        <v>999423.49547782436</v>
      </c>
      <c r="AC1275" s="41">
        <f t="shared" si="303"/>
        <v>-576.50452217564452</v>
      </c>
      <c r="AD1275" s="98">
        <v>43923.50714477268</v>
      </c>
      <c r="AE1275">
        <f t="shared" si="304"/>
        <v>1089070.9425063906</v>
      </c>
    </row>
    <row r="1276" spans="2:31">
      <c r="B1276" s="112">
        <v>45310</v>
      </c>
      <c r="C1276">
        <v>96.057274000000007</v>
      </c>
      <c r="D1276">
        <v>383.04361</v>
      </c>
      <c r="E1276">
        <v>53.942946999999997</v>
      </c>
      <c r="F1276">
        <v>46.748210999999998</v>
      </c>
      <c r="G1276">
        <v>73.277725000000004</v>
      </c>
      <c r="H1276">
        <v>170.30999800000001</v>
      </c>
      <c r="I1276">
        <v>203.86999499999999</v>
      </c>
      <c r="J1276">
        <v>89.026191999999995</v>
      </c>
      <c r="K1276">
        <v>501.58270299999998</v>
      </c>
      <c r="L1276">
        <v>191.31587200000001</v>
      </c>
      <c r="M1276">
        <v>381.308289</v>
      </c>
      <c r="O1276" s="33">
        <v>1271</v>
      </c>
      <c r="P1276" s="36">
        <f t="shared" si="300"/>
        <v>1.5483270996949027E-3</v>
      </c>
      <c r="Q1276" s="36">
        <f t="shared" si="300"/>
        <v>1.9274442946397467E-2</v>
      </c>
      <c r="R1276" s="36">
        <f t="shared" si="300"/>
        <v>-5.2822680509326484E-3</v>
      </c>
      <c r="S1276" s="36">
        <f t="shared" si="300"/>
        <v>-2.1204980242516401E-4</v>
      </c>
      <c r="T1276" s="36">
        <f t="shared" si="300"/>
        <v>4.6253159216059362E-3</v>
      </c>
      <c r="U1276" s="36">
        <f t="shared" si="300"/>
        <v>1.7114680821546675E-2</v>
      </c>
      <c r="V1276" s="36">
        <f t="shared" si="300"/>
        <v>-1.9622835953939184E-4</v>
      </c>
      <c r="W1276" s="36">
        <f t="shared" si="300"/>
        <v>5.1321686791462326E-3</v>
      </c>
      <c r="X1276" s="36">
        <f t="shared" si="300"/>
        <v>-2.5062670899034873E-2</v>
      </c>
      <c r="Y1276" s="36">
        <f t="shared" si="300"/>
        <v>1.5413587696096888E-2</v>
      </c>
      <c r="Z1276" s="36">
        <f t="shared" si="300"/>
        <v>3.4811247233594443E-3</v>
      </c>
      <c r="AA1276" s="46">
        <f t="shared" si="301"/>
        <v>5.5896440990247289E-3</v>
      </c>
      <c r="AB1276" s="41">
        <f t="shared" si="302"/>
        <v>1005589.6440990247</v>
      </c>
      <c r="AC1276" s="41">
        <f t="shared" si="303"/>
        <v>5589.6440990247065</v>
      </c>
      <c r="AD1276" s="98">
        <v>44299.556443577865</v>
      </c>
      <c r="AE1276">
        <f t="shared" si="304"/>
        <v>1094660.5866054152</v>
      </c>
    </row>
    <row r="1277" spans="2:31">
      <c r="B1277" s="112">
        <v>45313</v>
      </c>
      <c r="C1277">
        <v>95.928473999999994</v>
      </c>
      <c r="D1277">
        <v>381.37536599999999</v>
      </c>
      <c r="E1277">
        <v>53.946269999999998</v>
      </c>
      <c r="F1277">
        <v>46.569823999999997</v>
      </c>
      <c r="G1277">
        <v>73.983849000000006</v>
      </c>
      <c r="H1277">
        <v>170.11000100000001</v>
      </c>
      <c r="I1277">
        <v>204.020004</v>
      </c>
      <c r="J1277">
        <v>88.372314000000003</v>
      </c>
      <c r="K1277">
        <v>510.97567700000002</v>
      </c>
      <c r="L1277">
        <v>193.642899</v>
      </c>
      <c r="M1277">
        <v>383.17138699999998</v>
      </c>
      <c r="O1277" s="33">
        <v>1272</v>
      </c>
      <c r="P1277" s="36">
        <f t="shared" si="300"/>
        <v>-1.3417664661611733E-3</v>
      </c>
      <c r="Q1277" s="36">
        <f t="shared" si="300"/>
        <v>-4.3647442066493654E-3</v>
      </c>
      <c r="R1277" s="36">
        <f t="shared" si="300"/>
        <v>6.1600224627584579E-5</v>
      </c>
      <c r="S1277" s="36">
        <f t="shared" si="300"/>
        <v>-3.8232098926900206E-3</v>
      </c>
      <c r="T1277" s="36">
        <f t="shared" si="300"/>
        <v>9.5901380476583805E-3</v>
      </c>
      <c r="U1277" s="36">
        <f t="shared" si="300"/>
        <v>-1.1750016074122071E-3</v>
      </c>
      <c r="V1277" s="36">
        <f t="shared" si="300"/>
        <v>7.3553657667922668E-4</v>
      </c>
      <c r="W1277" s="36">
        <f t="shared" si="300"/>
        <v>-7.3718880274308346E-3</v>
      </c>
      <c r="X1277" s="36">
        <f t="shared" si="300"/>
        <v>1.8553485173189211E-2</v>
      </c>
      <c r="Y1277" s="36">
        <f t="shared" si="300"/>
        <v>1.2089893876936408E-2</v>
      </c>
      <c r="Z1277" s="36">
        <f t="shared" si="300"/>
        <v>4.8741693129028289E-3</v>
      </c>
      <c r="AA1277" s="46">
        <f t="shared" si="301"/>
        <v>6.8410095170301083E-3</v>
      </c>
      <c r="AB1277" s="41">
        <f t="shared" si="302"/>
        <v>1006841.0095170301</v>
      </c>
      <c r="AC1277" s="41">
        <f t="shared" si="303"/>
        <v>6841.009517030092</v>
      </c>
      <c r="AD1277" s="98">
        <v>45633.396263913251</v>
      </c>
      <c r="AE1277">
        <f t="shared" si="304"/>
        <v>1101501.5961224453</v>
      </c>
    </row>
    <row r="1278" spans="2:31">
      <c r="B1278" s="112">
        <v>45314</v>
      </c>
      <c r="C1278">
        <v>97.008437999999998</v>
      </c>
      <c r="D1278">
        <v>384.79174799999998</v>
      </c>
      <c r="E1278">
        <v>54.082473999999998</v>
      </c>
      <c r="F1278">
        <v>47.045532000000001</v>
      </c>
      <c r="G1278">
        <v>74.282211000000004</v>
      </c>
      <c r="H1278">
        <v>168.990005</v>
      </c>
      <c r="I1278">
        <v>202.259995</v>
      </c>
      <c r="J1278">
        <v>88.293059999999997</v>
      </c>
      <c r="K1278">
        <v>513.49578899999995</v>
      </c>
      <c r="L1278">
        <v>194.93125900000001</v>
      </c>
      <c r="M1278">
        <v>386.03079200000002</v>
      </c>
      <c r="O1278" s="33">
        <v>1273</v>
      </c>
      <c r="P1278" s="36">
        <f t="shared" si="300"/>
        <v>1.1195113139891872E-2</v>
      </c>
      <c r="Q1278" s="36">
        <f t="shared" si="300"/>
        <v>8.9181709334388674E-3</v>
      </c>
      <c r="R1278" s="36">
        <f t="shared" si="300"/>
        <v>2.5216265065938484E-3</v>
      </c>
      <c r="S1278" s="36">
        <f t="shared" si="300"/>
        <v>1.0163120986498025E-2</v>
      </c>
      <c r="T1278" s="36">
        <f t="shared" si="300"/>
        <v>4.0246891667845971E-3</v>
      </c>
      <c r="U1278" s="36">
        <f t="shared" si="300"/>
        <v>-6.6057213377593007E-3</v>
      </c>
      <c r="V1278" s="36">
        <f t="shared" si="300"/>
        <v>-8.6640741069261562E-3</v>
      </c>
      <c r="W1278" s="36">
        <f t="shared" si="300"/>
        <v>-8.972217194827322E-4</v>
      </c>
      <c r="X1278" s="36">
        <f t="shared" si="300"/>
        <v>4.9198385057492456E-3</v>
      </c>
      <c r="Y1278" s="36">
        <f t="shared" si="300"/>
        <v>6.631242426187193E-3</v>
      </c>
      <c r="Z1278" s="36">
        <f t="shared" si="300"/>
        <v>7.4347635754453741E-3</v>
      </c>
      <c r="AA1278" s="46">
        <f t="shared" si="301"/>
        <v>-1.3288998221169183E-2</v>
      </c>
      <c r="AB1278" s="41">
        <f t="shared" si="302"/>
        <v>986711.00177883077</v>
      </c>
      <c r="AC1278" s="41">
        <f t="shared" si="303"/>
        <v>-13288.998221169226</v>
      </c>
      <c r="AD1278" s="98">
        <v>45767.018903612276</v>
      </c>
      <c r="AE1278">
        <f t="shared" si="304"/>
        <v>1088212.5979012761</v>
      </c>
    </row>
    <row r="1279" spans="2:31">
      <c r="B1279" s="112">
        <v>45315</v>
      </c>
      <c r="C1279">
        <v>98.682877000000005</v>
      </c>
      <c r="D1279">
        <v>390.28591899999998</v>
      </c>
      <c r="E1279">
        <v>53.318409000000003</v>
      </c>
      <c r="F1279">
        <v>46.688751000000003</v>
      </c>
      <c r="G1279">
        <v>63.84948</v>
      </c>
      <c r="H1279">
        <v>170.5</v>
      </c>
      <c r="I1279">
        <v>196.759995</v>
      </c>
      <c r="J1279">
        <v>87.500480999999994</v>
      </c>
      <c r="K1279">
        <v>511.21472199999999</v>
      </c>
      <c r="L1279">
        <v>194.25212099999999</v>
      </c>
      <c r="M1279">
        <v>386.97729500000003</v>
      </c>
      <c r="O1279" s="33">
        <v>1274</v>
      </c>
      <c r="P1279" s="36">
        <f t="shared" ref="P1279:P1323" si="305">LN(C1279/C1278)</f>
        <v>1.7113481669381196E-2</v>
      </c>
      <c r="Q1279" s="36">
        <f t="shared" ref="Q1279:Q1323" si="306">LN(D1279/D1278)</f>
        <v>1.4177322504226739E-2</v>
      </c>
      <c r="R1279" s="36">
        <f t="shared" ref="R1279:R1323" si="307">LN(E1279/E1278)</f>
        <v>-1.4228521574117383E-2</v>
      </c>
      <c r="S1279" s="36">
        <f t="shared" ref="S1279:S1323" si="308">LN(F1279/F1278)</f>
        <v>-7.6126410018353633E-3</v>
      </c>
      <c r="T1279" s="36">
        <f t="shared" ref="T1279:T1323" si="309">LN(G1279/G1278)</f>
        <v>-0.15134306343504614</v>
      </c>
      <c r="U1279" s="36">
        <f t="shared" ref="U1279:U1323" si="310">LN(H1279/H1278)</f>
        <v>8.8957255612900545E-3</v>
      </c>
      <c r="V1279" s="36">
        <f t="shared" ref="V1279:V1323" si="311">LN(I1279/I1278)</f>
        <v>-2.7569287237897821E-2</v>
      </c>
      <c r="W1279" s="36">
        <f t="shared" ref="W1279:W1323" si="312">LN(J1279/J1278)</f>
        <v>-9.0172183333049067E-3</v>
      </c>
      <c r="X1279" s="36">
        <f t="shared" ref="X1279:X1323" si="313">LN(K1279/K1278)</f>
        <v>-4.452127197579008E-3</v>
      </c>
      <c r="Y1279" s="36">
        <f t="shared" ref="Y1279:Y1323" si="314">LN(L1279/L1278)</f>
        <v>-3.4900703589058973E-3</v>
      </c>
      <c r="Z1279" s="36">
        <f t="shared" ref="Z1279:Z1323" si="315">LN(M1279/M1278)</f>
        <v>2.4488837540901976E-3</v>
      </c>
      <c r="AA1279" s="46">
        <f t="shared" si="301"/>
        <v>-0.11528771862436001</v>
      </c>
      <c r="AB1279" s="41">
        <f t="shared" si="302"/>
        <v>884712.28137564007</v>
      </c>
      <c r="AC1279" s="41">
        <f t="shared" si="303"/>
        <v>-115287.71862435993</v>
      </c>
      <c r="AD1279" s="98">
        <v>47432.364296208019</v>
      </c>
      <c r="AE1279">
        <f t="shared" si="304"/>
        <v>972924.87927691615</v>
      </c>
    </row>
    <row r="1280" spans="2:31">
      <c r="B1280" s="112">
        <v>45316</v>
      </c>
      <c r="C1280">
        <v>101.189575</v>
      </c>
      <c r="D1280">
        <v>392.76327500000002</v>
      </c>
      <c r="E1280">
        <v>54.095759999999999</v>
      </c>
      <c r="F1280">
        <v>47.194186999999999</v>
      </c>
      <c r="G1280">
        <v>63.759974999999997</v>
      </c>
      <c r="H1280">
        <v>172.94000199999999</v>
      </c>
      <c r="I1280">
        <v>200.21000699999999</v>
      </c>
      <c r="J1280">
        <v>88.837952000000001</v>
      </c>
      <c r="K1280">
        <v>491.46258499999999</v>
      </c>
      <c r="L1280">
        <v>193.92254600000001</v>
      </c>
      <c r="M1280">
        <v>391.56033300000001</v>
      </c>
      <c r="O1280" s="33">
        <v>1275</v>
      </c>
      <c r="P1280" s="36">
        <f t="shared" si="305"/>
        <v>2.5084291632981932E-2</v>
      </c>
      <c r="Q1280" s="36">
        <f t="shared" si="306"/>
        <v>6.3274805324387302E-3</v>
      </c>
      <c r="R1280" s="36">
        <f t="shared" si="307"/>
        <v>1.4474153242809554E-2</v>
      </c>
      <c r="S1280" s="36">
        <f t="shared" si="308"/>
        <v>1.0767470512655144E-2</v>
      </c>
      <c r="T1280" s="36">
        <f t="shared" si="309"/>
        <v>-1.4027959711543662E-3</v>
      </c>
      <c r="U1280" s="36">
        <f t="shared" si="310"/>
        <v>1.42094283734172E-2</v>
      </c>
      <c r="V1280" s="36">
        <f t="shared" si="311"/>
        <v>1.7382164131426157E-2</v>
      </c>
      <c r="W1280" s="36">
        <f t="shared" si="312"/>
        <v>1.5169655590219574E-2</v>
      </c>
      <c r="X1280" s="36">
        <f t="shared" si="313"/>
        <v>-3.9403888973416575E-2</v>
      </c>
      <c r="Y1280" s="36">
        <f t="shared" si="314"/>
        <v>-1.6980761868887471E-3</v>
      </c>
      <c r="Z1280" s="36">
        <f t="shared" si="315"/>
        <v>1.1773588779216171E-2</v>
      </c>
      <c r="AA1280" s="46">
        <f t="shared" si="301"/>
        <v>1.060679144849873E-2</v>
      </c>
      <c r="AB1280" s="41">
        <f t="shared" si="302"/>
        <v>1010606.7914484987</v>
      </c>
      <c r="AC1280" s="41">
        <f t="shared" si="303"/>
        <v>10606.791448498727</v>
      </c>
      <c r="AD1280" s="98">
        <v>47566.335049075889</v>
      </c>
      <c r="AE1280">
        <f t="shared" si="304"/>
        <v>983531.67072541488</v>
      </c>
    </row>
    <row r="1281" spans="2:31">
      <c r="B1281" s="112">
        <v>45317</v>
      </c>
      <c r="C1281">
        <v>102.05156700000001</v>
      </c>
      <c r="D1281">
        <v>393.72226000000001</v>
      </c>
      <c r="E1281">
        <v>54.570811999999997</v>
      </c>
      <c r="F1281">
        <v>47.937480999999998</v>
      </c>
      <c r="G1281">
        <v>64.316917000000004</v>
      </c>
      <c r="H1281">
        <v>172.279999</v>
      </c>
      <c r="I1281">
        <v>197.28999300000001</v>
      </c>
      <c r="J1281">
        <v>89.184708000000001</v>
      </c>
      <c r="K1281">
        <v>501.22412100000003</v>
      </c>
      <c r="L1281">
        <v>192.17477400000001</v>
      </c>
      <c r="M1281">
        <v>392.16806000000003</v>
      </c>
      <c r="O1281" s="33">
        <v>1276</v>
      </c>
      <c r="P1281" s="36">
        <f t="shared" si="305"/>
        <v>8.4825066429104583E-3</v>
      </c>
      <c r="Q1281" s="36">
        <f t="shared" si="306"/>
        <v>2.4386601725916181E-3</v>
      </c>
      <c r="R1281" s="36">
        <f t="shared" si="307"/>
        <v>8.7433516596576687E-3</v>
      </c>
      <c r="S1281" s="36">
        <f t="shared" si="308"/>
        <v>1.5626954550553216E-2</v>
      </c>
      <c r="T1281" s="36">
        <f t="shared" si="309"/>
        <v>8.6970491214702923E-3</v>
      </c>
      <c r="U1281" s="36">
        <f t="shared" si="310"/>
        <v>-3.8236707155830342E-3</v>
      </c>
      <c r="V1281" s="36">
        <f t="shared" si="311"/>
        <v>-1.4692158620782785E-2</v>
      </c>
      <c r="W1281" s="36">
        <f t="shared" si="312"/>
        <v>3.8956438301935396E-3</v>
      </c>
      <c r="X1281" s="36">
        <f t="shared" si="313"/>
        <v>1.966753578051289E-2</v>
      </c>
      <c r="Y1281" s="36">
        <f t="shared" si="314"/>
        <v>-9.0535926971196841E-3</v>
      </c>
      <c r="Z1281" s="36">
        <f t="shared" si="315"/>
        <v>1.5508615669288315E-3</v>
      </c>
      <c r="AA1281" s="46">
        <f t="shared" si="301"/>
        <v>-1.3567533804394641E-2</v>
      </c>
      <c r="AB1281" s="41">
        <f t="shared" si="302"/>
        <v>986432.46619560535</v>
      </c>
      <c r="AC1281" s="41">
        <f t="shared" si="303"/>
        <v>-13567.533804394654</v>
      </c>
      <c r="AD1281" s="98">
        <v>47888.484705514042</v>
      </c>
      <c r="AE1281">
        <f t="shared" si="304"/>
        <v>969964.13692102022</v>
      </c>
    </row>
    <row r="1282" spans="2:31">
      <c r="B1282" s="112">
        <v>45320</v>
      </c>
      <c r="C1282">
        <v>102.180367</v>
      </c>
      <c r="D1282">
        <v>400.59494000000001</v>
      </c>
      <c r="E1282">
        <v>54.826602999999999</v>
      </c>
      <c r="F1282">
        <v>48.323993999999999</v>
      </c>
      <c r="G1282">
        <v>63.163246000000001</v>
      </c>
      <c r="H1282">
        <v>172.729996</v>
      </c>
      <c r="I1282">
        <v>199.11000100000001</v>
      </c>
      <c r="J1282">
        <v>89.749413000000004</v>
      </c>
      <c r="K1282">
        <v>502.55886800000002</v>
      </c>
      <c r="L1282">
        <v>191.485657</v>
      </c>
      <c r="M1282">
        <v>396.21310399999999</v>
      </c>
      <c r="O1282" s="33">
        <v>1277</v>
      </c>
      <c r="P1282" s="36">
        <f t="shared" si="305"/>
        <v>1.2613112411277415E-3</v>
      </c>
      <c r="Q1282" s="36">
        <f t="shared" si="306"/>
        <v>1.7305055234107261E-2</v>
      </c>
      <c r="R1282" s="36">
        <f t="shared" si="307"/>
        <v>4.6763713044931142E-3</v>
      </c>
      <c r="S1282" s="36">
        <f t="shared" si="308"/>
        <v>8.0305247174195429E-3</v>
      </c>
      <c r="T1282" s="36">
        <f t="shared" si="309"/>
        <v>-1.8100110154253349E-2</v>
      </c>
      <c r="U1282" s="36">
        <f t="shared" si="310"/>
        <v>2.6086041662582667E-3</v>
      </c>
      <c r="V1282" s="36">
        <f t="shared" si="311"/>
        <v>9.1827488221796743E-3</v>
      </c>
      <c r="W1282" s="36">
        <f t="shared" si="312"/>
        <v>6.3118970452980009E-3</v>
      </c>
      <c r="X1282" s="36">
        <f t="shared" si="313"/>
        <v>2.6594349601532672E-3</v>
      </c>
      <c r="Y1282" s="36">
        <f t="shared" si="314"/>
        <v>-3.592331579687638E-3</v>
      </c>
      <c r="Z1282" s="36">
        <f t="shared" si="315"/>
        <v>1.0261735518284814E-2</v>
      </c>
      <c r="AA1282" s="46">
        <f t="shared" si="301"/>
        <v>-1.5809338060819963E-2</v>
      </c>
      <c r="AB1282" s="41">
        <f t="shared" si="302"/>
        <v>984190.66193917999</v>
      </c>
      <c r="AC1282" s="41">
        <f t="shared" si="303"/>
        <v>-15809.33806082001</v>
      </c>
      <c r="AD1282" s="98">
        <v>48526.225693504675</v>
      </c>
      <c r="AE1282">
        <f t="shared" si="304"/>
        <v>954154.79886020022</v>
      </c>
    </row>
    <row r="1283" spans="2:31">
      <c r="B1283" s="112">
        <v>45321</v>
      </c>
      <c r="C1283">
        <v>103.884529</v>
      </c>
      <c r="D1283">
        <v>399.635986</v>
      </c>
      <c r="E1283">
        <v>55.009315000000001</v>
      </c>
      <c r="F1283">
        <v>48.601494000000002</v>
      </c>
      <c r="G1283">
        <v>62.606307999999999</v>
      </c>
      <c r="H1283">
        <v>176.270004</v>
      </c>
      <c r="I1283">
        <v>195.55999800000001</v>
      </c>
      <c r="J1283">
        <v>89.838584999999995</v>
      </c>
      <c r="K1283">
        <v>501.63250699999998</v>
      </c>
      <c r="L1283">
        <v>187.800354</v>
      </c>
      <c r="M1283">
        <v>395.46585099999999</v>
      </c>
      <c r="O1283" s="33">
        <v>1278</v>
      </c>
      <c r="P1283" s="36">
        <f t="shared" si="305"/>
        <v>1.6540428629793397E-2</v>
      </c>
      <c r="Q1283" s="36">
        <f t="shared" si="306"/>
        <v>-2.3966943237850855E-3</v>
      </c>
      <c r="R1283" s="36">
        <f t="shared" si="307"/>
        <v>3.3270021658252566E-3</v>
      </c>
      <c r="S1283" s="36">
        <f t="shared" si="308"/>
        <v>5.7260636792993416E-3</v>
      </c>
      <c r="T1283" s="36">
        <f t="shared" si="309"/>
        <v>-8.8565415511565292E-3</v>
      </c>
      <c r="U1283" s="36">
        <f t="shared" si="310"/>
        <v>2.0287274576658607E-2</v>
      </c>
      <c r="V1283" s="36">
        <f t="shared" si="311"/>
        <v>-1.7990213364888291E-2</v>
      </c>
      <c r="W1283" s="36">
        <f t="shared" si="312"/>
        <v>9.9307312650597336E-4</v>
      </c>
      <c r="X1283" s="36">
        <f t="shared" si="313"/>
        <v>-1.8449894827601231E-3</v>
      </c>
      <c r="Y1283" s="36">
        <f t="shared" si="314"/>
        <v>-1.9433455886957249E-2</v>
      </c>
      <c r="Z1283" s="36">
        <f t="shared" si="315"/>
        <v>-1.8877683111168057E-3</v>
      </c>
      <c r="AA1283" s="46">
        <f t="shared" si="301"/>
        <v>-9.5080308458517573E-3</v>
      </c>
      <c r="AB1283" s="41">
        <f t="shared" si="302"/>
        <v>990491.96915414825</v>
      </c>
      <c r="AC1283" s="41">
        <f t="shared" si="303"/>
        <v>-9508.0308458517538</v>
      </c>
      <c r="AD1283" s="98">
        <v>48632.935586842941</v>
      </c>
      <c r="AE1283">
        <f t="shared" si="304"/>
        <v>944646.76801434846</v>
      </c>
    </row>
    <row r="1284" spans="2:31">
      <c r="B1284" s="112">
        <v>45322</v>
      </c>
      <c r="C1284">
        <v>101.86331199999999</v>
      </c>
      <c r="D1284">
        <v>389.72650099999998</v>
      </c>
      <c r="E1284">
        <v>54.896366</v>
      </c>
      <c r="F1284">
        <v>48.254620000000003</v>
      </c>
      <c r="G1284">
        <v>61.462584999999997</v>
      </c>
      <c r="H1284">
        <v>174.36000100000001</v>
      </c>
      <c r="I1284">
        <v>195.64999399999999</v>
      </c>
      <c r="J1284">
        <v>90.056540999999996</v>
      </c>
      <c r="K1284">
        <v>509.73056000000003</v>
      </c>
      <c r="L1284">
        <v>184.16499300000001</v>
      </c>
      <c r="M1284">
        <v>392.12820399999998</v>
      </c>
      <c r="O1284" s="33">
        <v>1279</v>
      </c>
      <c r="P1284" s="36">
        <f t="shared" si="305"/>
        <v>-1.9648148082100362E-2</v>
      </c>
      <c r="Q1284" s="36">
        <f t="shared" si="306"/>
        <v>-2.5108884149709337E-2</v>
      </c>
      <c r="R1284" s="36">
        <f t="shared" si="307"/>
        <v>-2.0553812821307769E-3</v>
      </c>
      <c r="S1284" s="36">
        <f t="shared" si="308"/>
        <v>-7.1626966782328367E-3</v>
      </c>
      <c r="T1284" s="36">
        <f t="shared" si="309"/>
        <v>-1.8437424108396369E-2</v>
      </c>
      <c r="U1284" s="36">
        <f t="shared" si="310"/>
        <v>-1.0894800018869966E-2</v>
      </c>
      <c r="V1284" s="36">
        <f t="shared" si="311"/>
        <v>4.6009050600897888E-4</v>
      </c>
      <c r="W1284" s="36">
        <f t="shared" si="312"/>
        <v>2.4231463241149091E-3</v>
      </c>
      <c r="X1284" s="36">
        <f t="shared" si="313"/>
        <v>1.6014478548339556E-2</v>
      </c>
      <c r="Y1284" s="36">
        <f t="shared" si="314"/>
        <v>-1.954739485671279E-2</v>
      </c>
      <c r="Z1284" s="36">
        <f t="shared" si="315"/>
        <v>-8.4756022699977243E-3</v>
      </c>
      <c r="AA1284" s="46">
        <f t="shared" si="301"/>
        <v>-1.3422444675353447E-2</v>
      </c>
      <c r="AB1284" s="41">
        <f t="shared" si="302"/>
        <v>986577.55532464653</v>
      </c>
      <c r="AC1284" s="41">
        <f t="shared" si="303"/>
        <v>-13422.444675353472</v>
      </c>
      <c r="AD1284" s="98">
        <v>49468.738730637357</v>
      </c>
      <c r="AE1284">
        <f t="shared" si="304"/>
        <v>931224.32333899499</v>
      </c>
    </row>
    <row r="1285" spans="2:31">
      <c r="B1285" s="112">
        <v>45323</v>
      </c>
      <c r="C1285">
        <v>101.447182</v>
      </c>
      <c r="D1285">
        <v>394.36157200000002</v>
      </c>
      <c r="E1285">
        <v>55.912903</v>
      </c>
      <c r="F1285">
        <v>49.067287</v>
      </c>
      <c r="G1285">
        <v>61.621712000000002</v>
      </c>
      <c r="H1285">
        <v>173.729996</v>
      </c>
      <c r="I1285">
        <v>198.38999899999999</v>
      </c>
      <c r="J1285">
        <v>91.919098000000005</v>
      </c>
      <c r="K1285">
        <v>505.14865099999997</v>
      </c>
      <c r="L1285">
        <v>186.621872</v>
      </c>
      <c r="M1285">
        <v>392.227844</v>
      </c>
      <c r="O1285" s="33">
        <v>1280</v>
      </c>
      <c r="P1285" s="36">
        <f t="shared" si="305"/>
        <v>-4.0935474889480751E-3</v>
      </c>
      <c r="Q1285" s="36">
        <f t="shared" si="306"/>
        <v>1.1822970279362102E-2</v>
      </c>
      <c r="R1285" s="36">
        <f t="shared" si="307"/>
        <v>1.8348023177277014E-2</v>
      </c>
      <c r="S1285" s="36">
        <f t="shared" si="308"/>
        <v>1.6700985713322659E-2</v>
      </c>
      <c r="T1285" s="36">
        <f t="shared" si="309"/>
        <v>2.5856602756640619E-3</v>
      </c>
      <c r="U1285" s="36">
        <f t="shared" si="310"/>
        <v>-3.6197862238773839E-3</v>
      </c>
      <c r="V1285" s="36">
        <f t="shared" si="311"/>
        <v>1.390746732469034E-2</v>
      </c>
      <c r="W1285" s="36">
        <f t="shared" si="312"/>
        <v>2.0471114203939069E-2</v>
      </c>
      <c r="X1285" s="36">
        <f t="shared" si="313"/>
        <v>-9.0295280097493682E-3</v>
      </c>
      <c r="Y1285" s="36">
        <f t="shared" si="314"/>
        <v>1.3252437935064594E-2</v>
      </c>
      <c r="Z1285" s="36">
        <f t="shared" si="315"/>
        <v>2.540682915368947E-4</v>
      </c>
      <c r="AA1285" s="46">
        <f t="shared" si="301"/>
        <v>-8.4218814502768908E-4</v>
      </c>
      <c r="AB1285" s="41">
        <f t="shared" si="302"/>
        <v>999157.81185497227</v>
      </c>
      <c r="AC1285" s="41">
        <f t="shared" si="303"/>
        <v>-842.18814502772875</v>
      </c>
      <c r="AD1285" s="98">
        <v>49714.906926503405</v>
      </c>
      <c r="AE1285">
        <f t="shared" si="304"/>
        <v>930382.13519396726</v>
      </c>
    </row>
    <row r="1286" spans="2:31">
      <c r="B1286" s="112">
        <v>45324</v>
      </c>
      <c r="C1286">
        <v>101.031052</v>
      </c>
      <c r="D1286">
        <v>474.48654199999999</v>
      </c>
      <c r="E1286">
        <v>56.331482000000001</v>
      </c>
      <c r="F1286">
        <v>48.651046999999998</v>
      </c>
      <c r="G1286">
        <v>62.019526999999997</v>
      </c>
      <c r="H1286">
        <v>174.729996</v>
      </c>
      <c r="I1286">
        <v>193.509995</v>
      </c>
      <c r="J1286">
        <v>90.254683999999997</v>
      </c>
      <c r="K1286">
        <v>508.22653200000002</v>
      </c>
      <c r="L1286">
        <v>185.613159</v>
      </c>
      <c r="M1286">
        <v>391.15185500000001</v>
      </c>
      <c r="O1286" s="33">
        <v>1281</v>
      </c>
      <c r="P1286" s="36">
        <f t="shared" si="305"/>
        <v>-4.1103735217495408E-3</v>
      </c>
      <c r="Q1286" s="36">
        <f t="shared" si="306"/>
        <v>0.18496507125653802</v>
      </c>
      <c r="R1286" s="36">
        <f t="shared" si="307"/>
        <v>7.458385386029184E-3</v>
      </c>
      <c r="S1286" s="36">
        <f t="shared" si="308"/>
        <v>-8.5192307404934591E-3</v>
      </c>
      <c r="T1286" s="36">
        <f t="shared" si="309"/>
        <v>6.4350111012937512E-3</v>
      </c>
      <c r="U1286" s="36">
        <f t="shared" si="310"/>
        <v>5.7395555769092291E-3</v>
      </c>
      <c r="V1286" s="36">
        <f t="shared" si="311"/>
        <v>-2.490562043150624E-2</v>
      </c>
      <c r="W1286" s="36">
        <f t="shared" si="312"/>
        <v>-1.8273324468361996E-2</v>
      </c>
      <c r="X1286" s="36">
        <f t="shared" si="313"/>
        <v>6.0745329392294968E-3</v>
      </c>
      <c r="Y1286" s="36">
        <f t="shared" si="314"/>
        <v>-5.4197772114513102E-3</v>
      </c>
      <c r="Z1286" s="36">
        <f t="shared" si="315"/>
        <v>-2.7470450868568985E-3</v>
      </c>
      <c r="AA1286" s="46">
        <f t="shared" si="301"/>
        <v>-1.0271135310808699E-2</v>
      </c>
      <c r="AB1286" s="41">
        <f t="shared" si="302"/>
        <v>989728.86468919134</v>
      </c>
      <c r="AC1286" s="41">
        <f t="shared" si="303"/>
        <v>-10271.135310808662</v>
      </c>
      <c r="AD1286" s="98">
        <v>49965.123085459229</v>
      </c>
      <c r="AE1286">
        <f t="shared" si="304"/>
        <v>920110.9998831586</v>
      </c>
    </row>
    <row r="1287" spans="2:31">
      <c r="B1287" s="112">
        <v>45327</v>
      </c>
      <c r="C1287">
        <v>100.61492200000001</v>
      </c>
      <c r="D1287">
        <v>458.92306500000001</v>
      </c>
      <c r="E1287">
        <v>56.029175000000002</v>
      </c>
      <c r="F1287">
        <v>48.809615999999998</v>
      </c>
      <c r="G1287">
        <v>60.875805</v>
      </c>
      <c r="H1287">
        <v>174.5</v>
      </c>
      <c r="I1287">
        <v>189.470001</v>
      </c>
      <c r="J1287">
        <v>88.837952000000001</v>
      </c>
      <c r="K1287">
        <v>500.98504600000001</v>
      </c>
      <c r="L1287">
        <v>187.440811</v>
      </c>
      <c r="M1287">
        <v>384.60607900000002</v>
      </c>
      <c r="O1287" s="33">
        <v>1282</v>
      </c>
      <c r="P1287" s="36">
        <f t="shared" si="305"/>
        <v>-4.1273384484072475E-3</v>
      </c>
      <c r="Q1287" s="36">
        <f t="shared" si="306"/>
        <v>-3.335067352833105E-2</v>
      </c>
      <c r="R1287" s="36">
        <f t="shared" si="307"/>
        <v>-5.3810245956815717E-3</v>
      </c>
      <c r="S1287" s="36">
        <f t="shared" si="308"/>
        <v>3.2540131584912848E-3</v>
      </c>
      <c r="T1287" s="36">
        <f t="shared" si="309"/>
        <v>-1.8613481936525077E-2</v>
      </c>
      <c r="U1287" s="36">
        <f t="shared" si="310"/>
        <v>-1.3171608160022423E-3</v>
      </c>
      <c r="V1287" s="36">
        <f t="shared" si="311"/>
        <v>-2.1098458960446483E-2</v>
      </c>
      <c r="W1287" s="36">
        <f t="shared" si="312"/>
        <v>-1.5821550061689598E-2</v>
      </c>
      <c r="X1287" s="36">
        <f t="shared" si="313"/>
        <v>-1.4351024979490052E-2</v>
      </c>
      <c r="Y1287" s="36">
        <f t="shared" si="314"/>
        <v>9.7984032847510099E-3</v>
      </c>
      <c r="Z1287" s="36">
        <f t="shared" si="315"/>
        <v>-1.6876221484016938E-2</v>
      </c>
      <c r="AA1287" s="46">
        <f t="shared" si="301"/>
        <v>-2.0318486405833995E-2</v>
      </c>
      <c r="AB1287" s="41">
        <f t="shared" si="302"/>
        <v>979681.51359416603</v>
      </c>
      <c r="AC1287" s="41">
        <f t="shared" si="303"/>
        <v>-20318.486405833974</v>
      </c>
      <c r="AD1287" s="98">
        <v>50011.631738776574</v>
      </c>
      <c r="AE1287">
        <f t="shared" si="304"/>
        <v>899792.51347732462</v>
      </c>
    </row>
    <row r="1288" spans="2:31">
      <c r="B1288" s="112">
        <v>45328</v>
      </c>
      <c r="C1288">
        <v>101.30847199999999</v>
      </c>
      <c r="D1288">
        <v>454.23803700000002</v>
      </c>
      <c r="E1288">
        <v>56.411205000000002</v>
      </c>
      <c r="F1288">
        <v>49.424067999999998</v>
      </c>
      <c r="G1288">
        <v>65.381073000000001</v>
      </c>
      <c r="H1288">
        <v>175.10000600000001</v>
      </c>
      <c r="I1288">
        <v>191.66999799999999</v>
      </c>
      <c r="J1288">
        <v>88.937027</v>
      </c>
      <c r="K1288">
        <v>508.66479500000003</v>
      </c>
      <c r="L1288">
        <v>189.058762</v>
      </c>
      <c r="M1288">
        <v>387.465485</v>
      </c>
      <c r="O1288" s="33">
        <v>1283</v>
      </c>
      <c r="P1288" s="36">
        <f t="shared" si="305"/>
        <v>6.8694638458409651E-3</v>
      </c>
      <c r="Q1288" s="36">
        <f t="shared" si="306"/>
        <v>-1.026121042132758E-2</v>
      </c>
      <c r="R1288" s="36">
        <f t="shared" si="307"/>
        <v>6.7952717705392135E-3</v>
      </c>
      <c r="S1288" s="36">
        <f t="shared" si="308"/>
        <v>1.2510169397279461E-2</v>
      </c>
      <c r="T1288" s="36">
        <f t="shared" si="309"/>
        <v>7.1397007773482998E-2</v>
      </c>
      <c r="U1288" s="36">
        <f t="shared" si="310"/>
        <v>3.4325319154574195E-3</v>
      </c>
      <c r="V1288" s="36">
        <f t="shared" si="311"/>
        <v>1.1544426925609206E-2</v>
      </c>
      <c r="W1288" s="36">
        <f t="shared" si="312"/>
        <v>1.1146114128604992E-3</v>
      </c>
      <c r="X1288" s="36">
        <f t="shared" si="313"/>
        <v>1.5212991279130322E-2</v>
      </c>
      <c r="Y1288" s="36">
        <f t="shared" si="314"/>
        <v>8.594755881974659E-3</v>
      </c>
      <c r="Z1288" s="36">
        <f t="shared" si="315"/>
        <v>7.4071347965988339E-3</v>
      </c>
      <c r="AA1288" s="46">
        <f t="shared" si="301"/>
        <v>5.2161235666638252E-2</v>
      </c>
      <c r="AB1288" s="41">
        <f t="shared" si="302"/>
        <v>1052161.2356666382</v>
      </c>
      <c r="AC1288" s="41">
        <f t="shared" si="303"/>
        <v>52161.23566663824</v>
      </c>
      <c r="AD1288" s="98">
        <v>51777.278650277993</v>
      </c>
      <c r="AE1288">
        <f t="shared" si="304"/>
        <v>951953.74914396286</v>
      </c>
    </row>
    <row r="1289" spans="2:31">
      <c r="B1289" s="112">
        <v>45329</v>
      </c>
      <c r="C1289">
        <v>101.27874799999999</v>
      </c>
      <c r="D1289">
        <v>469.092285</v>
      </c>
      <c r="E1289">
        <v>56.268360000000001</v>
      </c>
      <c r="F1289">
        <v>48.462746000000003</v>
      </c>
      <c r="G1289">
        <v>66.117035000000001</v>
      </c>
      <c r="H1289">
        <v>175.429993</v>
      </c>
      <c r="I1289">
        <v>193.61999499999999</v>
      </c>
      <c r="J1289">
        <v>88.639815999999996</v>
      </c>
      <c r="K1289">
        <v>517.35058600000002</v>
      </c>
      <c r="L1289">
        <v>189.16862499999999</v>
      </c>
      <c r="M1289">
        <v>384.52639799999997</v>
      </c>
      <c r="O1289" s="33">
        <v>1284</v>
      </c>
      <c r="P1289" s="36">
        <f t="shared" si="305"/>
        <v>-2.9344398144457465E-4</v>
      </c>
      <c r="Q1289" s="36">
        <f t="shared" si="306"/>
        <v>3.2178147601198387E-2</v>
      </c>
      <c r="R1289" s="36">
        <f t="shared" si="307"/>
        <v>-2.5354211568279737E-3</v>
      </c>
      <c r="S1289" s="36">
        <f t="shared" si="308"/>
        <v>-1.9642132951144593E-2</v>
      </c>
      <c r="T1289" s="36">
        <f t="shared" si="309"/>
        <v>1.1193616329030397E-2</v>
      </c>
      <c r="U1289" s="36">
        <f t="shared" si="310"/>
        <v>1.8827894811980193E-3</v>
      </c>
      <c r="V1289" s="36">
        <f t="shared" si="311"/>
        <v>1.012231662038615E-2</v>
      </c>
      <c r="W1289" s="36">
        <f t="shared" si="312"/>
        <v>-3.3474103098519647E-3</v>
      </c>
      <c r="X1289" s="36">
        <f t="shared" si="313"/>
        <v>1.6931517130652902E-2</v>
      </c>
      <c r="Y1289" s="36">
        <f t="shared" si="314"/>
        <v>5.8093626673196019E-4</v>
      </c>
      <c r="Z1289" s="36">
        <f t="shared" si="315"/>
        <v>-7.614331872961861E-3</v>
      </c>
      <c r="AA1289" s="46">
        <f t="shared" si="301"/>
        <v>3.3730951415595588E-2</v>
      </c>
      <c r="AB1289" s="41">
        <f t="shared" si="302"/>
        <v>1033730.9514155956</v>
      </c>
      <c r="AC1289" s="41">
        <f t="shared" si="303"/>
        <v>33730.951415595599</v>
      </c>
      <c r="AD1289" s="98">
        <v>51941.158249038272</v>
      </c>
      <c r="AE1289">
        <f t="shared" si="304"/>
        <v>985684.70055955846</v>
      </c>
    </row>
    <row r="1290" spans="2:31">
      <c r="B1290" s="112">
        <v>45330</v>
      </c>
      <c r="C1290">
        <v>103.01263400000001</v>
      </c>
      <c r="D1290">
        <v>469.50186200000002</v>
      </c>
      <c r="E1290">
        <v>56.265040999999997</v>
      </c>
      <c r="F1290">
        <v>50.22683</v>
      </c>
      <c r="G1290">
        <v>66.733649999999997</v>
      </c>
      <c r="H1290">
        <v>174.800003</v>
      </c>
      <c r="I1290">
        <v>193.63999899999999</v>
      </c>
      <c r="J1290">
        <v>87.847237000000007</v>
      </c>
      <c r="K1290">
        <v>518.04785200000003</v>
      </c>
      <c r="L1290">
        <v>188.080017</v>
      </c>
      <c r="M1290">
        <v>384.40679899999998</v>
      </c>
      <c r="O1290" s="33">
        <v>1285</v>
      </c>
      <c r="P1290" s="36">
        <f t="shared" si="305"/>
        <v>1.6975044351557646E-2</v>
      </c>
      <c r="Q1290" s="36">
        <f t="shared" si="306"/>
        <v>8.7274574917501268E-4</v>
      </c>
      <c r="R1290" s="36">
        <f t="shared" si="307"/>
        <v>-5.8986931372847994E-5</v>
      </c>
      <c r="S1290" s="36">
        <f t="shared" si="308"/>
        <v>3.5753967001127179E-2</v>
      </c>
      <c r="T1290" s="36">
        <f t="shared" si="309"/>
        <v>9.2828942193617335E-3</v>
      </c>
      <c r="U1290" s="36">
        <f t="shared" si="310"/>
        <v>-3.597582655231022E-3</v>
      </c>
      <c r="V1290" s="36">
        <f t="shared" si="311"/>
        <v>1.0331043912469777E-4</v>
      </c>
      <c r="W1290" s="36">
        <f t="shared" si="312"/>
        <v>-8.9817843835492371E-3</v>
      </c>
      <c r="X1290" s="36">
        <f t="shared" si="313"/>
        <v>1.3468556254564309E-3</v>
      </c>
      <c r="Y1290" s="36">
        <f t="shared" si="314"/>
        <v>-5.7713184378902762E-3</v>
      </c>
      <c r="Z1290" s="36">
        <f t="shared" si="315"/>
        <v>-3.1107774103413753E-4</v>
      </c>
      <c r="AA1290" s="46">
        <f t="shared" si="301"/>
        <v>-5.4016050029307445E-3</v>
      </c>
      <c r="AB1290" s="41">
        <f t="shared" si="302"/>
        <v>994598.39499706926</v>
      </c>
      <c r="AC1290" s="41">
        <f t="shared" si="303"/>
        <v>-5401.6050029307371</v>
      </c>
      <c r="AD1290" s="98">
        <v>52161.23566663824</v>
      </c>
      <c r="AE1290">
        <f t="shared" si="304"/>
        <v>980283.09555662773</v>
      </c>
    </row>
    <row r="1291" spans="2:31">
      <c r="B1291" s="112">
        <v>45331</v>
      </c>
      <c r="C1291">
        <v>100.832893</v>
      </c>
      <c r="D1291">
        <v>467.613831</v>
      </c>
      <c r="E1291">
        <v>56.235142000000003</v>
      </c>
      <c r="F1291">
        <v>50.157454999999999</v>
      </c>
      <c r="G1291">
        <v>67.310478000000003</v>
      </c>
      <c r="H1291">
        <v>175.009995</v>
      </c>
      <c r="I1291">
        <v>194.44000199999999</v>
      </c>
      <c r="J1291">
        <v>88.233611999999994</v>
      </c>
      <c r="K1291">
        <v>516.18511999999998</v>
      </c>
      <c r="L1291">
        <v>188.85000600000001</v>
      </c>
      <c r="M1291">
        <v>379.88357500000001</v>
      </c>
      <c r="O1291" s="33">
        <v>1286</v>
      </c>
      <c r="P1291" s="36">
        <f t="shared" si="305"/>
        <v>-2.1387019050561538E-2</v>
      </c>
      <c r="Q1291" s="36">
        <f t="shared" si="306"/>
        <v>-4.0294567014304899E-3</v>
      </c>
      <c r="R1291" s="36">
        <f t="shared" si="307"/>
        <v>-5.3153692565888525E-4</v>
      </c>
      <c r="S1291" s="36">
        <f t="shared" si="308"/>
        <v>-1.3821886771373747E-3</v>
      </c>
      <c r="T1291" s="36">
        <f t="shared" si="309"/>
        <v>8.6065920117160775E-3</v>
      </c>
      <c r="U1291" s="36">
        <f t="shared" si="310"/>
        <v>1.2006061943633411E-3</v>
      </c>
      <c r="V1291" s="36">
        <f t="shared" si="311"/>
        <v>4.1228825559328115E-3</v>
      </c>
      <c r="W1291" s="36">
        <f t="shared" si="312"/>
        <v>4.388616051369529E-3</v>
      </c>
      <c r="X1291" s="36">
        <f t="shared" si="313"/>
        <v>-3.6021555386265905E-3</v>
      </c>
      <c r="Y1291" s="36">
        <f t="shared" si="314"/>
        <v>4.0855863108331097E-3</v>
      </c>
      <c r="Z1291" s="36">
        <f t="shared" si="315"/>
        <v>-1.1836540047550314E-2</v>
      </c>
      <c r="AA1291" s="46">
        <f t="shared" si="301"/>
        <v>1.064179456355081E-2</v>
      </c>
      <c r="AB1291" s="41">
        <f t="shared" si="302"/>
        <v>1010641.7945635509</v>
      </c>
      <c r="AC1291" s="41">
        <f t="shared" si="303"/>
        <v>10641.794563550851</v>
      </c>
      <c r="AD1291" s="98">
        <v>53544.42780604586</v>
      </c>
      <c r="AE1291">
        <f t="shared" si="304"/>
        <v>990924.89012017858</v>
      </c>
    </row>
    <row r="1292" spans="2:31">
      <c r="B1292" s="112">
        <v>45334</v>
      </c>
      <c r="C1292">
        <v>102.220001</v>
      </c>
      <c r="D1292">
        <v>468.40301499999998</v>
      </c>
      <c r="E1292">
        <v>56.573985999999998</v>
      </c>
      <c r="F1292">
        <v>50.137633999999998</v>
      </c>
      <c r="G1292">
        <v>68.096169000000003</v>
      </c>
      <c r="H1292">
        <v>175.78999300000001</v>
      </c>
      <c r="I1292">
        <v>191.770004</v>
      </c>
      <c r="J1292">
        <v>88.619995000000003</v>
      </c>
      <c r="K1292">
        <v>515.60742200000004</v>
      </c>
      <c r="L1292">
        <v>187.14999399999999</v>
      </c>
      <c r="M1292">
        <v>387.95370500000001</v>
      </c>
      <c r="O1292" s="33">
        <v>1287</v>
      </c>
      <c r="P1292" s="36">
        <f t="shared" si="305"/>
        <v>1.3662741271852267E-2</v>
      </c>
      <c r="Q1292" s="36">
        <f t="shared" si="306"/>
        <v>1.6862606487791645E-3</v>
      </c>
      <c r="R1292" s="36">
        <f t="shared" si="307"/>
        <v>6.0074042774591902E-3</v>
      </c>
      <c r="S1292" s="36">
        <f t="shared" si="308"/>
        <v>-3.9525365510261016E-4</v>
      </c>
      <c r="T1292" s="36">
        <f t="shared" si="309"/>
        <v>1.1605040598245287E-2</v>
      </c>
      <c r="U1292" s="36">
        <f t="shared" si="310"/>
        <v>4.4469744132892728E-3</v>
      </c>
      <c r="V1292" s="36">
        <f t="shared" si="311"/>
        <v>-1.3826884319460192E-2</v>
      </c>
      <c r="W1292" s="36">
        <f t="shared" si="312"/>
        <v>4.369530498304474E-3</v>
      </c>
      <c r="X1292" s="36">
        <f t="shared" si="313"/>
        <v>-1.1197949914364068E-3</v>
      </c>
      <c r="Y1292" s="36">
        <f t="shared" si="314"/>
        <v>-9.0426786391200019E-3</v>
      </c>
      <c r="Z1292" s="36">
        <f t="shared" si="315"/>
        <v>2.1021191297064222E-2</v>
      </c>
      <c r="AA1292" s="46">
        <f t="shared" si="301"/>
        <v>-1.3285729209203997E-2</v>
      </c>
      <c r="AB1292" s="41">
        <f t="shared" si="302"/>
        <v>986714.27079079603</v>
      </c>
      <c r="AC1292" s="41">
        <f t="shared" si="303"/>
        <v>-13285.729209203972</v>
      </c>
      <c r="AD1292" s="98">
        <v>54950.076735929353</v>
      </c>
      <c r="AE1292">
        <f t="shared" si="304"/>
        <v>977639.16091097461</v>
      </c>
    </row>
    <row r="1293" spans="2:31">
      <c r="B1293" s="112">
        <v>45335</v>
      </c>
      <c r="C1293">
        <v>101.339996</v>
      </c>
      <c r="D1293">
        <v>459.63232399999998</v>
      </c>
      <c r="E1293">
        <v>56.188633000000003</v>
      </c>
      <c r="F1293">
        <v>49.652011999999999</v>
      </c>
      <c r="G1293">
        <v>66.475066999999996</v>
      </c>
      <c r="H1293">
        <v>174.259995</v>
      </c>
      <c r="I1293">
        <v>188.41999799999999</v>
      </c>
      <c r="J1293">
        <v>86.669998000000007</v>
      </c>
      <c r="K1293">
        <v>514.82049600000005</v>
      </c>
      <c r="L1293">
        <v>185.03999300000001</v>
      </c>
      <c r="M1293">
        <v>377.87100199999998</v>
      </c>
      <c r="O1293" s="33">
        <v>1288</v>
      </c>
      <c r="P1293" s="36">
        <f t="shared" si="305"/>
        <v>-8.6462025462792878E-3</v>
      </c>
      <c r="Q1293" s="36">
        <f t="shared" si="306"/>
        <v>-1.8902194285116112E-2</v>
      </c>
      <c r="R1293" s="36">
        <f t="shared" si="307"/>
        <v>-6.8347915921659914E-3</v>
      </c>
      <c r="S1293" s="36">
        <f t="shared" si="308"/>
        <v>-9.7329904070319346E-3</v>
      </c>
      <c r="T1293" s="36">
        <f t="shared" si="309"/>
        <v>-2.4094011040177023E-2</v>
      </c>
      <c r="U1293" s="36">
        <f t="shared" si="310"/>
        <v>-8.7416528811764642E-3</v>
      </c>
      <c r="V1293" s="36">
        <f t="shared" si="311"/>
        <v>-1.7623255137806753E-2</v>
      </c>
      <c r="W1293" s="36">
        <f t="shared" si="312"/>
        <v>-2.2249729280451463E-2</v>
      </c>
      <c r="X1293" s="36">
        <f t="shared" si="313"/>
        <v>-1.5273773919308043E-3</v>
      </c>
      <c r="Y1293" s="36">
        <f t="shared" si="314"/>
        <v>-1.133842219706779E-2</v>
      </c>
      <c r="Z1293" s="36">
        <f t="shared" si="315"/>
        <v>-2.6333142668798493E-2</v>
      </c>
      <c r="AA1293" s="46">
        <f t="shared" si="301"/>
        <v>-1.1040958151405079E-2</v>
      </c>
      <c r="AB1293" s="41">
        <f t="shared" si="302"/>
        <v>988959.0418485949</v>
      </c>
      <c r="AC1293" s="41">
        <f t="shared" si="303"/>
        <v>-11040.958151405095</v>
      </c>
      <c r="AD1293" s="98">
        <v>55038.266672491096</v>
      </c>
      <c r="AE1293">
        <f t="shared" si="304"/>
        <v>966598.20275956951</v>
      </c>
    </row>
    <row r="1294" spans="2:31">
      <c r="B1294" s="112">
        <v>45336</v>
      </c>
      <c r="C1294">
        <v>100.839996</v>
      </c>
      <c r="D1294">
        <v>472.77838100000002</v>
      </c>
      <c r="E1294">
        <v>56.009242999999998</v>
      </c>
      <c r="F1294">
        <v>49.592551999999998</v>
      </c>
      <c r="G1294">
        <v>67.280647000000002</v>
      </c>
      <c r="H1294">
        <v>176.029999</v>
      </c>
      <c r="I1294">
        <v>188.490005</v>
      </c>
      <c r="J1294">
        <v>86.839995999999999</v>
      </c>
      <c r="K1294">
        <v>514.91015600000003</v>
      </c>
      <c r="L1294">
        <v>184.14999399999999</v>
      </c>
      <c r="M1294">
        <v>383.36068699999998</v>
      </c>
      <c r="O1294" s="33">
        <v>1289</v>
      </c>
      <c r="P1294" s="36">
        <f t="shared" si="305"/>
        <v>-4.9460979237560604E-3</v>
      </c>
      <c r="Q1294" s="36">
        <f t="shared" si="306"/>
        <v>2.81998653572559E-2</v>
      </c>
      <c r="R1294" s="36">
        <f t="shared" si="307"/>
        <v>-3.1977459691638049E-3</v>
      </c>
      <c r="S1294" s="36">
        <f t="shared" si="308"/>
        <v>-1.1982521705557396E-3</v>
      </c>
      <c r="T1294" s="36">
        <f t="shared" si="309"/>
        <v>1.2045687120115587E-2</v>
      </c>
      <c r="U1294" s="36">
        <f t="shared" si="310"/>
        <v>1.0106021266648587E-2</v>
      </c>
      <c r="V1294" s="36">
        <f t="shared" si="311"/>
        <v>3.7147860363390638E-4</v>
      </c>
      <c r="W1294" s="36">
        <f t="shared" si="312"/>
        <v>1.9595188781495266E-3</v>
      </c>
      <c r="X1294" s="36">
        <f t="shared" si="313"/>
        <v>1.7414262662262509E-4</v>
      </c>
      <c r="Y1294" s="36">
        <f t="shared" si="314"/>
        <v>-4.8213697845849923E-3</v>
      </c>
      <c r="Z1294" s="36">
        <f t="shared" si="315"/>
        <v>1.4423414709347732E-2</v>
      </c>
      <c r="AA1294" s="46">
        <f t="shared" si="301"/>
        <v>-4.021576243922239E-4</v>
      </c>
      <c r="AB1294" s="41">
        <f t="shared" si="302"/>
        <v>999597.84237560781</v>
      </c>
      <c r="AC1294" s="41">
        <f t="shared" si="303"/>
        <v>-402.15762439218815</v>
      </c>
      <c r="AD1294" s="98">
        <v>55243.276280347258</v>
      </c>
      <c r="AE1294">
        <f t="shared" si="304"/>
        <v>966196.04513517732</v>
      </c>
    </row>
    <row r="1295" spans="2:31">
      <c r="B1295" s="112">
        <v>45337</v>
      </c>
      <c r="C1295">
        <v>103.730003</v>
      </c>
      <c r="D1295">
        <v>483.51696800000002</v>
      </c>
      <c r="E1295">
        <v>56.238464</v>
      </c>
      <c r="F1295">
        <v>49.642105000000001</v>
      </c>
      <c r="G1295">
        <v>68.076271000000006</v>
      </c>
      <c r="H1295">
        <v>179.86999499999999</v>
      </c>
      <c r="I1295">
        <v>189.46000699999999</v>
      </c>
      <c r="J1295">
        <v>88.220000999999996</v>
      </c>
      <c r="K1295">
        <v>518.83471699999996</v>
      </c>
      <c r="L1295">
        <v>183.86000100000001</v>
      </c>
      <c r="M1295">
        <v>363.314911</v>
      </c>
      <c r="O1295" s="33">
        <v>1290</v>
      </c>
      <c r="P1295" s="36">
        <f t="shared" si="305"/>
        <v>2.8256335712054732E-2</v>
      </c>
      <c r="Q1295" s="36">
        <f t="shared" si="306"/>
        <v>2.2459668801911602E-2</v>
      </c>
      <c r="R1295" s="36">
        <f t="shared" si="307"/>
        <v>4.0842049206590188E-3</v>
      </c>
      <c r="S1295" s="36">
        <f t="shared" si="308"/>
        <v>9.9870359039431187E-4</v>
      </c>
      <c r="T1295" s="36">
        <f t="shared" si="309"/>
        <v>1.1756076823048002E-2</v>
      </c>
      <c r="U1295" s="36">
        <f t="shared" si="310"/>
        <v>2.1579910564993848E-2</v>
      </c>
      <c r="V1295" s="36">
        <f t="shared" si="311"/>
        <v>5.1329757849292749E-3</v>
      </c>
      <c r="W1295" s="36">
        <f t="shared" si="312"/>
        <v>1.5766407063724296E-2</v>
      </c>
      <c r="X1295" s="36">
        <f t="shared" si="313"/>
        <v>7.5929370149486171E-3</v>
      </c>
      <c r="Y1295" s="36">
        <f t="shared" si="314"/>
        <v>-1.5760064344100546E-3</v>
      </c>
      <c r="Z1295" s="36">
        <f t="shared" si="315"/>
        <v>-5.3706305934792475E-2</v>
      </c>
      <c r="AA1295" s="46">
        <f t="shared" si="301"/>
        <v>6.9661212474885326E-2</v>
      </c>
      <c r="AB1295" s="41">
        <f t="shared" si="302"/>
        <v>1069661.2124748854</v>
      </c>
      <c r="AC1295" s="41">
        <f t="shared" si="303"/>
        <v>69661.212474885397</v>
      </c>
      <c r="AD1295" s="98">
        <v>55900.766382566886</v>
      </c>
      <c r="AE1295">
        <f t="shared" si="304"/>
        <v>1035857.2576100627</v>
      </c>
    </row>
    <row r="1296" spans="2:31">
      <c r="B1296" s="112">
        <v>45338</v>
      </c>
      <c r="C1296">
        <v>103.730003</v>
      </c>
      <c r="D1296">
        <v>472.81832900000001</v>
      </c>
      <c r="E1296">
        <v>56.593918000000002</v>
      </c>
      <c r="F1296">
        <v>50.246651</v>
      </c>
      <c r="G1296">
        <v>68.076271000000006</v>
      </c>
      <c r="H1296">
        <v>179.029999</v>
      </c>
      <c r="I1296">
        <v>187.13000500000001</v>
      </c>
      <c r="J1296">
        <v>87.32</v>
      </c>
      <c r="K1296">
        <v>519.50207499999999</v>
      </c>
      <c r="L1296">
        <v>182.30999800000001</v>
      </c>
      <c r="M1296">
        <v>359.34957900000001</v>
      </c>
      <c r="O1296" s="33">
        <v>1291</v>
      </c>
      <c r="P1296" s="36">
        <f t="shared" si="305"/>
        <v>0</v>
      </c>
      <c r="Q1296" s="36">
        <f t="shared" si="306"/>
        <v>-2.2375176122101628E-2</v>
      </c>
      <c r="R1296" s="36">
        <f t="shared" si="307"/>
        <v>6.300587997562627E-3</v>
      </c>
      <c r="S1296" s="36">
        <f t="shared" si="308"/>
        <v>1.2104533196403523E-2</v>
      </c>
      <c r="T1296" s="36">
        <f t="shared" si="309"/>
        <v>0</v>
      </c>
      <c r="U1296" s="36">
        <f t="shared" si="310"/>
        <v>-4.6809559644993594E-3</v>
      </c>
      <c r="V1296" s="36">
        <f t="shared" si="311"/>
        <v>-1.2374368185410748E-2</v>
      </c>
      <c r="W1296" s="36">
        <f t="shared" si="312"/>
        <v>-1.0254174330348625E-2</v>
      </c>
      <c r="X1296" s="36">
        <f t="shared" si="313"/>
        <v>1.2854366657023234E-3</v>
      </c>
      <c r="Y1296" s="36">
        <f t="shared" si="314"/>
        <v>-8.466080029481236E-3</v>
      </c>
      <c r="Z1296" s="36">
        <f t="shared" si="315"/>
        <v>-1.0974309245875714E-2</v>
      </c>
      <c r="AA1296" s="46">
        <f t="shared" si="301"/>
        <v>-8.9163552599451409E-3</v>
      </c>
      <c r="AB1296" s="41">
        <f t="shared" si="302"/>
        <v>991083.64474005485</v>
      </c>
      <c r="AC1296" s="41">
        <f t="shared" si="303"/>
        <v>-8916.3552599451505</v>
      </c>
      <c r="AD1296" s="98">
        <v>57460.336305612465</v>
      </c>
      <c r="AE1296">
        <f t="shared" si="304"/>
        <v>1026940.9023501176</v>
      </c>
    </row>
    <row r="1297" spans="2:31">
      <c r="B1297" s="112">
        <v>45342</v>
      </c>
      <c r="C1297">
        <v>102.75</v>
      </c>
      <c r="D1297">
        <v>471.25</v>
      </c>
      <c r="E1297">
        <v>58.421028</v>
      </c>
      <c r="F1297">
        <v>50.583610999999998</v>
      </c>
      <c r="G1297">
        <v>67.5989</v>
      </c>
      <c r="H1297">
        <v>179.729996</v>
      </c>
      <c r="I1297">
        <v>188.39999399999999</v>
      </c>
      <c r="J1297">
        <v>87.580001999999993</v>
      </c>
      <c r="K1297">
        <v>519.01397699999995</v>
      </c>
      <c r="L1297">
        <v>181.55999800000001</v>
      </c>
      <c r="M1297">
        <v>356.06176799999997</v>
      </c>
      <c r="O1297" s="33">
        <v>1292</v>
      </c>
      <c r="P1297" s="36">
        <f t="shared" si="305"/>
        <v>-9.4925449886300323E-3</v>
      </c>
      <c r="Q1297" s="36">
        <f t="shared" si="306"/>
        <v>-3.3224934987240847E-3</v>
      </c>
      <c r="R1297" s="36">
        <f t="shared" si="307"/>
        <v>3.1774369913271518E-2</v>
      </c>
      <c r="S1297" s="36">
        <f t="shared" si="308"/>
        <v>6.6837325960081902E-3</v>
      </c>
      <c r="T1297" s="36">
        <f t="shared" si="309"/>
        <v>-7.0369982422692186E-3</v>
      </c>
      <c r="U1297" s="36">
        <f t="shared" si="310"/>
        <v>3.9023185308116235E-3</v>
      </c>
      <c r="V1297" s="36">
        <f t="shared" si="311"/>
        <v>6.7637410860385229E-3</v>
      </c>
      <c r="W1297" s="36">
        <f t="shared" si="312"/>
        <v>2.9731525277729137E-3</v>
      </c>
      <c r="X1297" s="36">
        <f t="shared" si="313"/>
        <v>-9.3999131741813024E-4</v>
      </c>
      <c r="Y1297" s="36">
        <f t="shared" si="314"/>
        <v>-4.1223572724256655E-3</v>
      </c>
      <c r="Z1297" s="36">
        <f t="shared" si="315"/>
        <v>-9.1914509343556036E-3</v>
      </c>
      <c r="AA1297" s="46">
        <f t="shared" si="301"/>
        <v>1.9360594358945613E-3</v>
      </c>
      <c r="AB1297" s="41">
        <f t="shared" si="302"/>
        <v>1001936.0594358946</v>
      </c>
      <c r="AC1297" s="41">
        <f t="shared" si="303"/>
        <v>1936.0594358945964</v>
      </c>
      <c r="AD1297" s="98">
        <v>58153.282193682855</v>
      </c>
      <c r="AE1297">
        <f t="shared" si="304"/>
        <v>1028876.9617860122</v>
      </c>
    </row>
    <row r="1298" spans="2:31">
      <c r="B1298" s="112">
        <v>45343</v>
      </c>
      <c r="C1298">
        <v>104.849998</v>
      </c>
      <c r="D1298">
        <v>468.02999899999998</v>
      </c>
      <c r="E1298">
        <v>57.703476000000002</v>
      </c>
      <c r="F1298">
        <v>50.762000999999998</v>
      </c>
      <c r="G1298">
        <v>68.682945000000004</v>
      </c>
      <c r="H1298">
        <v>180.89999399999999</v>
      </c>
      <c r="I1298">
        <v>188.220001</v>
      </c>
      <c r="J1298">
        <v>88.610000999999997</v>
      </c>
      <c r="K1298">
        <v>519.92040999999995</v>
      </c>
      <c r="L1298">
        <v>182.320007</v>
      </c>
      <c r="M1298">
        <v>355.97210699999999</v>
      </c>
      <c r="O1298" s="33">
        <v>1293</v>
      </c>
      <c r="P1298" s="36">
        <f t="shared" si="305"/>
        <v>2.0231884896715992E-2</v>
      </c>
      <c r="Q1298" s="36">
        <f t="shared" si="306"/>
        <v>-6.8563444715679924E-3</v>
      </c>
      <c r="R1298" s="36">
        <f t="shared" si="307"/>
        <v>-1.235847918437419E-2</v>
      </c>
      <c r="S1298" s="36">
        <f t="shared" si="308"/>
        <v>3.5204323249600411E-3</v>
      </c>
      <c r="T1298" s="36">
        <f t="shared" si="309"/>
        <v>1.5909204406073563E-2</v>
      </c>
      <c r="U1298" s="36">
        <f t="shared" si="310"/>
        <v>6.4886567254157012E-3</v>
      </c>
      <c r="V1298" s="36">
        <f t="shared" si="311"/>
        <v>-9.5583355155497596E-4</v>
      </c>
      <c r="W1298" s="36">
        <f t="shared" si="312"/>
        <v>1.169204513510304E-2</v>
      </c>
      <c r="X1298" s="36">
        <f t="shared" si="313"/>
        <v>1.7449287295376902E-3</v>
      </c>
      <c r="Y1298" s="36">
        <f t="shared" si="314"/>
        <v>4.1772567588380148E-3</v>
      </c>
      <c r="Z1298" s="36">
        <f t="shared" si="315"/>
        <v>-2.5184476082366599E-4</v>
      </c>
      <c r="AA1298" s="46">
        <f t="shared" si="301"/>
        <v>1.763827159025971E-2</v>
      </c>
      <c r="AB1298" s="41">
        <f t="shared" si="302"/>
        <v>1017638.2715902597</v>
      </c>
      <c r="AC1298" s="41">
        <f t="shared" si="303"/>
        <v>17638.271590259741</v>
      </c>
      <c r="AD1298" s="98">
        <v>58421.040938024875</v>
      </c>
      <c r="AE1298">
        <f t="shared" si="304"/>
        <v>1046515.2333762719</v>
      </c>
    </row>
    <row r="1299" spans="2:31">
      <c r="B1299" s="112">
        <v>45344</v>
      </c>
      <c r="C1299">
        <v>104.760002</v>
      </c>
      <c r="D1299">
        <v>486.13000499999998</v>
      </c>
      <c r="E1299">
        <v>58.271538</v>
      </c>
      <c r="F1299">
        <v>50.720001000000003</v>
      </c>
      <c r="G1299">
        <v>69.548195000000007</v>
      </c>
      <c r="H1299">
        <v>183.070007</v>
      </c>
      <c r="I1299">
        <v>188.009995</v>
      </c>
      <c r="J1299">
        <v>87.910004000000001</v>
      </c>
      <c r="K1299">
        <v>524.43261700000005</v>
      </c>
      <c r="L1299">
        <v>184.36999499999999</v>
      </c>
      <c r="M1299">
        <v>355.46395899999999</v>
      </c>
      <c r="O1299" s="33">
        <v>1294</v>
      </c>
      <c r="P1299" s="36">
        <f t="shared" si="305"/>
        <v>-8.5869954229273132E-4</v>
      </c>
      <c r="Q1299" s="36">
        <f t="shared" si="306"/>
        <v>3.7943693838095323E-2</v>
      </c>
      <c r="R1299" s="36">
        <f t="shared" si="307"/>
        <v>9.7963608438341853E-3</v>
      </c>
      <c r="S1299" s="36">
        <f t="shared" si="308"/>
        <v>-8.2773302793119619E-4</v>
      </c>
      <c r="T1299" s="36">
        <f t="shared" si="309"/>
        <v>1.251905034730862E-2</v>
      </c>
      <c r="U1299" s="36">
        <f t="shared" si="310"/>
        <v>1.1924272365909731E-2</v>
      </c>
      <c r="V1299" s="36">
        <f t="shared" si="311"/>
        <v>-1.1163704332100119E-3</v>
      </c>
      <c r="W1299" s="36">
        <f t="shared" si="312"/>
        <v>-7.9311199804520394E-3</v>
      </c>
      <c r="X1299" s="36">
        <f t="shared" si="313"/>
        <v>8.6412064899244589E-3</v>
      </c>
      <c r="Y1299" s="36">
        <f t="shared" si="314"/>
        <v>1.1181157631458844E-2</v>
      </c>
      <c r="Z1299" s="36">
        <f t="shared" si="315"/>
        <v>-1.4285137082514254E-3</v>
      </c>
      <c r="AA1299" s="46">
        <f t="shared" si="301"/>
        <v>1.4534447422973462E-2</v>
      </c>
      <c r="AB1299" s="41">
        <f t="shared" si="302"/>
        <v>1014534.4474229735</v>
      </c>
      <c r="AC1299" s="41">
        <f t="shared" si="303"/>
        <v>14534.447422973462</v>
      </c>
      <c r="AD1299" s="98">
        <v>58953.522096764529</v>
      </c>
      <c r="AE1299">
        <f t="shared" si="304"/>
        <v>1061049.6807992454</v>
      </c>
    </row>
    <row r="1300" spans="2:31">
      <c r="B1300" s="112">
        <v>45345</v>
      </c>
      <c r="C1300">
        <v>103.839996</v>
      </c>
      <c r="D1300">
        <v>484.02999899999998</v>
      </c>
      <c r="E1300">
        <v>58.321368999999997</v>
      </c>
      <c r="F1300">
        <v>50.66</v>
      </c>
      <c r="G1300">
        <v>69.578033000000005</v>
      </c>
      <c r="H1300">
        <v>183.990005</v>
      </c>
      <c r="I1300">
        <v>189.929993</v>
      </c>
      <c r="J1300">
        <v>87.93</v>
      </c>
      <c r="K1300">
        <v>525.16973900000005</v>
      </c>
      <c r="L1300">
        <v>182.520004</v>
      </c>
      <c r="M1300">
        <v>363.314911</v>
      </c>
      <c r="O1300" s="33">
        <v>1295</v>
      </c>
      <c r="P1300" s="36">
        <f t="shared" si="305"/>
        <v>-8.8208242957892591E-3</v>
      </c>
      <c r="Q1300" s="36">
        <f t="shared" si="306"/>
        <v>-4.3292019279255094E-3</v>
      </c>
      <c r="R1300" s="36">
        <f t="shared" si="307"/>
        <v>8.5478618410503684E-4</v>
      </c>
      <c r="S1300" s="36">
        <f t="shared" si="308"/>
        <v>-1.1836852715295975E-3</v>
      </c>
      <c r="T1300" s="36">
        <f t="shared" si="309"/>
        <v>4.289342259388121E-4</v>
      </c>
      <c r="U1300" s="36">
        <f t="shared" si="310"/>
        <v>5.0128038817290055E-3</v>
      </c>
      <c r="V1300" s="36">
        <f t="shared" si="311"/>
        <v>1.0160420058097175E-2</v>
      </c>
      <c r="W1300" s="36">
        <f t="shared" si="312"/>
        <v>2.2743402674395559E-4</v>
      </c>
      <c r="X1300" s="36">
        <f t="shared" si="313"/>
        <v>1.4045740598253359E-3</v>
      </c>
      <c r="Y1300" s="36">
        <f t="shared" si="314"/>
        <v>-1.0084802988311416E-2</v>
      </c>
      <c r="Z1300" s="36">
        <f t="shared" si="315"/>
        <v>2.1846118649306648E-2</v>
      </c>
      <c r="AA1300" s="46">
        <f t="shared" si="301"/>
        <v>-8.3069005137164451E-3</v>
      </c>
      <c r="AB1300" s="41">
        <f t="shared" si="302"/>
        <v>991693.09948628361</v>
      </c>
      <c r="AC1300" s="41">
        <f t="shared" si="303"/>
        <v>-8306.9005137163913</v>
      </c>
      <c r="AD1300" s="98">
        <v>61331.291045428952</v>
      </c>
      <c r="AE1300">
        <f t="shared" si="304"/>
        <v>1052742.7802855289</v>
      </c>
    </row>
    <row r="1301" spans="2:31">
      <c r="B1301" s="112">
        <v>45348</v>
      </c>
      <c r="C1301">
        <v>104.25</v>
      </c>
      <c r="D1301">
        <v>481.73998999999998</v>
      </c>
      <c r="E1301">
        <v>59.397700999999998</v>
      </c>
      <c r="F1301">
        <v>50.470001000000003</v>
      </c>
      <c r="G1301">
        <v>69.528312999999997</v>
      </c>
      <c r="H1301">
        <v>183.36000100000001</v>
      </c>
      <c r="I1301">
        <v>187.720001</v>
      </c>
      <c r="J1301">
        <v>86.209998999999996</v>
      </c>
      <c r="K1301">
        <v>523.25726299999997</v>
      </c>
      <c r="L1301">
        <v>181.16000399999999</v>
      </c>
      <c r="M1301">
        <v>361.87023900000003</v>
      </c>
      <c r="O1301" s="33">
        <v>1296</v>
      </c>
      <c r="P1301" s="36">
        <f t="shared" si="305"/>
        <v>3.9406462439328799E-3</v>
      </c>
      <c r="Q1301" s="36">
        <f t="shared" si="306"/>
        <v>-4.742357534260287E-3</v>
      </c>
      <c r="R1301" s="36">
        <f t="shared" si="307"/>
        <v>1.8286960554093869E-2</v>
      </c>
      <c r="S1301" s="36">
        <f t="shared" si="308"/>
        <v>-3.7575244076074729E-3</v>
      </c>
      <c r="T1301" s="36">
        <f t="shared" si="309"/>
        <v>-7.1484879801653515E-4</v>
      </c>
      <c r="U1301" s="36">
        <f t="shared" si="310"/>
        <v>-3.429996501264613E-3</v>
      </c>
      <c r="V1301" s="36">
        <f t="shared" si="311"/>
        <v>-1.1704050115160756E-2</v>
      </c>
      <c r="W1301" s="36">
        <f t="shared" si="312"/>
        <v>-1.9754874768659669E-2</v>
      </c>
      <c r="X1301" s="36">
        <f t="shared" si="313"/>
        <v>-3.6482809343875832E-3</v>
      </c>
      <c r="Y1301" s="36">
        <f t="shared" si="314"/>
        <v>-7.4791372066659719E-3</v>
      </c>
      <c r="Z1301" s="36">
        <f t="shared" si="315"/>
        <v>-3.9842898358517535E-3</v>
      </c>
      <c r="AA1301" s="46">
        <f t="shared" si="301"/>
        <v>-3.2555477714805623E-3</v>
      </c>
      <c r="AB1301" s="41">
        <f t="shared" si="302"/>
        <v>996744.45222851948</v>
      </c>
      <c r="AC1301" s="41">
        <f t="shared" si="303"/>
        <v>-3255.5477714805165</v>
      </c>
      <c r="AD1301" s="98">
        <v>61589.682587207993</v>
      </c>
      <c r="AE1301">
        <f t="shared" si="304"/>
        <v>1049487.2325140485</v>
      </c>
    </row>
    <row r="1302" spans="2:31">
      <c r="B1302" s="112">
        <v>45349</v>
      </c>
      <c r="C1302">
        <v>104.029999</v>
      </c>
      <c r="D1302">
        <v>487.04998799999998</v>
      </c>
      <c r="E1302">
        <v>59.387737000000001</v>
      </c>
      <c r="F1302">
        <v>49.610000999999997</v>
      </c>
      <c r="G1302">
        <v>69.220000999999996</v>
      </c>
      <c r="H1302">
        <v>183.449997</v>
      </c>
      <c r="I1302">
        <v>186.679993</v>
      </c>
      <c r="J1302">
        <v>86.879997000000003</v>
      </c>
      <c r="K1302">
        <v>511.40396099999998</v>
      </c>
      <c r="L1302">
        <v>182.63000500000001</v>
      </c>
      <c r="M1302">
        <v>359.32965100000001</v>
      </c>
      <c r="O1302" s="33">
        <v>1297</v>
      </c>
      <c r="P1302" s="36">
        <f t="shared" si="305"/>
        <v>-2.1125512087187678E-3</v>
      </c>
      <c r="Q1302" s="36">
        <f t="shared" si="306"/>
        <v>1.0962233912274775E-2</v>
      </c>
      <c r="R1302" s="36">
        <f t="shared" si="307"/>
        <v>-1.6776467201926485E-4</v>
      </c>
      <c r="S1302" s="36">
        <f t="shared" si="308"/>
        <v>-1.7186673695737981E-2</v>
      </c>
      <c r="T1302" s="36">
        <f t="shared" si="309"/>
        <v>-4.4441982545902836E-3</v>
      </c>
      <c r="U1302" s="36">
        <f t="shared" si="310"/>
        <v>4.9069546793409119E-4</v>
      </c>
      <c r="V1302" s="36">
        <f t="shared" si="311"/>
        <v>-5.5556126690072573E-3</v>
      </c>
      <c r="W1302" s="36">
        <f t="shared" si="312"/>
        <v>7.7416530329868375E-3</v>
      </c>
      <c r="X1302" s="36">
        <f t="shared" si="313"/>
        <v>-2.2913433552141545E-2</v>
      </c>
      <c r="Y1302" s="36">
        <f t="shared" si="314"/>
        <v>8.081634813766201E-3</v>
      </c>
      <c r="Z1302" s="36">
        <f t="shared" si="315"/>
        <v>-7.0454766965942521E-3</v>
      </c>
      <c r="AA1302" s="46">
        <f t="shared" si="301"/>
        <v>3.362758933600852E-3</v>
      </c>
      <c r="AB1302" s="41">
        <f t="shared" si="302"/>
        <v>1003362.7589336009</v>
      </c>
      <c r="AC1302" s="41">
        <f t="shared" si="303"/>
        <v>3362.7589336008532</v>
      </c>
      <c r="AD1302" s="98">
        <v>61732.602347177919</v>
      </c>
      <c r="AE1302">
        <f t="shared" si="304"/>
        <v>1052849.9914476494</v>
      </c>
    </row>
    <row r="1303" spans="2:31">
      <c r="B1303" s="112">
        <v>45350</v>
      </c>
      <c r="C1303">
        <v>104.32</v>
      </c>
      <c r="D1303">
        <v>484.01998900000001</v>
      </c>
      <c r="E1303">
        <v>59.417633000000002</v>
      </c>
      <c r="F1303">
        <v>49.07</v>
      </c>
      <c r="G1303">
        <v>69.629997000000003</v>
      </c>
      <c r="H1303">
        <v>184.38000500000001</v>
      </c>
      <c r="I1303">
        <v>193.759995</v>
      </c>
      <c r="J1303">
        <v>86.650002000000001</v>
      </c>
      <c r="K1303">
        <v>496.32342499999999</v>
      </c>
      <c r="L1303">
        <v>181.41999799999999</v>
      </c>
      <c r="M1303">
        <v>363.46435500000001</v>
      </c>
      <c r="O1303" s="33">
        <v>1298</v>
      </c>
      <c r="P1303" s="36">
        <f t="shared" si="305"/>
        <v>2.7837887081506051E-3</v>
      </c>
      <c r="Q1303" s="36">
        <f t="shared" si="306"/>
        <v>-6.2405571282326648E-3</v>
      </c>
      <c r="R1303" s="36">
        <f t="shared" si="307"/>
        <v>5.0327692478917502E-4</v>
      </c>
      <c r="S1303" s="36">
        <f t="shared" si="308"/>
        <v>-1.0944596368371603E-2</v>
      </c>
      <c r="T1303" s="36">
        <f t="shared" si="309"/>
        <v>5.9056132156875656E-3</v>
      </c>
      <c r="U1303" s="36">
        <f t="shared" si="310"/>
        <v>5.056738040295548E-3</v>
      </c>
      <c r="V1303" s="36">
        <f t="shared" si="311"/>
        <v>3.7224370415369586E-2</v>
      </c>
      <c r="W1303" s="36">
        <f t="shared" si="312"/>
        <v>-2.6507824122614229E-3</v>
      </c>
      <c r="X1303" s="36">
        <f t="shared" si="313"/>
        <v>-2.9932027477685291E-2</v>
      </c>
      <c r="Y1303" s="36">
        <f t="shared" si="314"/>
        <v>-6.6475014190533069E-3</v>
      </c>
      <c r="Z1303" s="36">
        <f t="shared" si="315"/>
        <v>1.1441016575196283E-2</v>
      </c>
      <c r="AA1303" s="46">
        <f t="shared" si="301"/>
        <v>3.4752092257675608E-2</v>
      </c>
      <c r="AB1303" s="41">
        <f t="shared" si="302"/>
        <v>1034752.0922576756</v>
      </c>
      <c r="AC1303" s="41">
        <f t="shared" si="303"/>
        <v>34752.092257675598</v>
      </c>
      <c r="AD1303" s="98">
        <v>62551.527470012661</v>
      </c>
      <c r="AE1303">
        <f t="shared" si="304"/>
        <v>1087602.0837053251</v>
      </c>
    </row>
    <row r="1304" spans="2:31">
      <c r="B1304" s="112">
        <v>45351</v>
      </c>
      <c r="C1304">
        <v>104.519997</v>
      </c>
      <c r="D1304">
        <v>490.13000499999998</v>
      </c>
      <c r="E1304">
        <v>58.411064000000003</v>
      </c>
      <c r="F1304">
        <v>48.970001000000003</v>
      </c>
      <c r="G1304">
        <v>69.190002000000007</v>
      </c>
      <c r="H1304">
        <v>186.05999800000001</v>
      </c>
      <c r="I1304">
        <v>198.86000100000001</v>
      </c>
      <c r="J1304">
        <v>87.209998999999996</v>
      </c>
      <c r="K1304">
        <v>491.66180400000002</v>
      </c>
      <c r="L1304">
        <v>180.75</v>
      </c>
      <c r="M1304">
        <v>363.703461</v>
      </c>
      <c r="O1304" s="33">
        <v>1299</v>
      </c>
      <c r="P1304" s="36">
        <f t="shared" si="305"/>
        <v>1.9153137714279533E-3</v>
      </c>
      <c r="Q1304" s="36">
        <f t="shared" si="306"/>
        <v>1.2544466790446298E-2</v>
      </c>
      <c r="R1304" s="36">
        <f t="shared" si="307"/>
        <v>-1.7085710223456167E-2</v>
      </c>
      <c r="S1304" s="36">
        <f t="shared" si="308"/>
        <v>-2.0399639669204145E-3</v>
      </c>
      <c r="T1304" s="36">
        <f t="shared" si="309"/>
        <v>-6.3390934529466841E-3</v>
      </c>
      <c r="U1304" s="36">
        <f t="shared" si="310"/>
        <v>9.0703191028351296E-3</v>
      </c>
      <c r="V1304" s="36">
        <f t="shared" si="311"/>
        <v>2.5980810580928861E-2</v>
      </c>
      <c r="W1304" s="36">
        <f t="shared" si="312"/>
        <v>6.4419525293426313E-3</v>
      </c>
      <c r="X1304" s="36">
        <f t="shared" si="313"/>
        <v>-9.4366908667656985E-3</v>
      </c>
      <c r="Y1304" s="36">
        <f t="shared" si="314"/>
        <v>-3.6999131237810349E-3</v>
      </c>
      <c r="Z1304" s="36">
        <f t="shared" si="315"/>
        <v>6.576363897202891E-4</v>
      </c>
      <c r="AA1304" s="46">
        <f t="shared" si="301"/>
        <v>2.1141637228804053E-2</v>
      </c>
      <c r="AB1304" s="41">
        <f t="shared" si="302"/>
        <v>1021141.6372288041</v>
      </c>
      <c r="AC1304" s="41">
        <f t="shared" si="303"/>
        <v>21141.637228804058</v>
      </c>
      <c r="AD1304" s="98">
        <v>63439.603637681808</v>
      </c>
      <c r="AE1304">
        <f t="shared" si="304"/>
        <v>1108743.7209341293</v>
      </c>
    </row>
    <row r="1305" spans="2:31">
      <c r="B1305" s="112">
        <v>45352</v>
      </c>
      <c r="C1305">
        <v>105.839996</v>
      </c>
      <c r="D1305">
        <v>502.29998799999998</v>
      </c>
      <c r="E1305">
        <v>58.560550999999997</v>
      </c>
      <c r="F1305">
        <v>49.150002000000001</v>
      </c>
      <c r="G1305">
        <v>69.559997999999993</v>
      </c>
      <c r="H1305">
        <v>185.28999300000001</v>
      </c>
      <c r="I1305">
        <v>201.759995</v>
      </c>
      <c r="J1305">
        <v>87.010002</v>
      </c>
      <c r="K1305">
        <v>487.60778800000003</v>
      </c>
      <c r="L1305">
        <v>179.66000399999999</v>
      </c>
      <c r="M1305">
        <v>366.493134</v>
      </c>
      <c r="O1305" s="33">
        <v>1300</v>
      </c>
      <c r="P1305" s="36">
        <f t="shared" si="305"/>
        <v>1.255007006403391E-2</v>
      </c>
      <c r="Q1305" s="36">
        <f t="shared" si="306"/>
        <v>2.4526854624842599E-2</v>
      </c>
      <c r="R1305" s="36">
        <f t="shared" si="307"/>
        <v>2.5559548165941183E-3</v>
      </c>
      <c r="S1305" s="36">
        <f t="shared" si="308"/>
        <v>3.6690011500430963E-3</v>
      </c>
      <c r="T1305" s="36">
        <f t="shared" si="309"/>
        <v>5.3332883172947194E-3</v>
      </c>
      <c r="U1305" s="36">
        <f t="shared" si="310"/>
        <v>-4.1470640754866801E-3</v>
      </c>
      <c r="V1305" s="36">
        <f t="shared" si="311"/>
        <v>1.4477782854098996E-2</v>
      </c>
      <c r="W1305" s="36">
        <f t="shared" si="312"/>
        <v>-2.2959142085226861E-3</v>
      </c>
      <c r="X1305" s="36">
        <f t="shared" si="313"/>
        <v>-8.2797202995617721E-3</v>
      </c>
      <c r="Y1305" s="36">
        <f t="shared" si="314"/>
        <v>-6.0486629735368516E-3</v>
      </c>
      <c r="Z1305" s="36">
        <f t="shared" si="315"/>
        <v>7.6409191488858883E-3</v>
      </c>
      <c r="AA1305" s="46">
        <f t="shared" si="301"/>
        <v>1.1124146390719116E-2</v>
      </c>
      <c r="AB1305" s="41">
        <f t="shared" si="302"/>
        <v>1011124.1463907191</v>
      </c>
      <c r="AC1305" s="41">
        <f t="shared" si="303"/>
        <v>11124.146390719106</v>
      </c>
      <c r="AD1305" s="98">
        <v>63987.935117421206</v>
      </c>
      <c r="AE1305">
        <f t="shared" si="304"/>
        <v>1119867.8673248484</v>
      </c>
    </row>
    <row r="1306" spans="2:31">
      <c r="B1306" s="112">
        <v>45355</v>
      </c>
      <c r="C1306">
        <v>104.360001</v>
      </c>
      <c r="D1306">
        <v>498.19000199999999</v>
      </c>
      <c r="E1306">
        <v>59.098720999999998</v>
      </c>
      <c r="F1306">
        <v>49.139999000000003</v>
      </c>
      <c r="G1306">
        <v>69.639999000000003</v>
      </c>
      <c r="H1306">
        <v>186.679993</v>
      </c>
      <c r="I1306">
        <v>206.14999399999999</v>
      </c>
      <c r="J1306">
        <v>89.129997000000003</v>
      </c>
      <c r="K1306">
        <v>479.97787499999998</v>
      </c>
      <c r="L1306">
        <v>175.10000600000001</v>
      </c>
      <c r="M1306">
        <v>363.075806</v>
      </c>
      <c r="O1306" s="33">
        <v>1301</v>
      </c>
      <c r="P1306" s="36">
        <f t="shared" si="305"/>
        <v>-1.4082012163061607E-2</v>
      </c>
      <c r="Q1306" s="36">
        <f t="shared" si="306"/>
        <v>-8.2159924848675212E-3</v>
      </c>
      <c r="R1306" s="36">
        <f t="shared" si="307"/>
        <v>9.1480041301246987E-3</v>
      </c>
      <c r="S1306" s="36">
        <f t="shared" si="308"/>
        <v>-2.035405419220512E-4</v>
      </c>
      <c r="T1306" s="36">
        <f t="shared" si="309"/>
        <v>1.1494398064993314E-3</v>
      </c>
      <c r="U1306" s="36">
        <f t="shared" si="310"/>
        <v>7.4737560685872451E-3</v>
      </c>
      <c r="V1306" s="36">
        <f t="shared" si="311"/>
        <v>2.1525182613197854E-2</v>
      </c>
      <c r="W1306" s="36">
        <f t="shared" si="312"/>
        <v>2.4072866920128163E-2</v>
      </c>
      <c r="X1306" s="36">
        <f t="shared" si="313"/>
        <v>-1.5771360498262239E-2</v>
      </c>
      <c r="Y1306" s="36">
        <f t="shared" si="314"/>
        <v>-2.5708924507397989E-2</v>
      </c>
      <c r="Z1306" s="36">
        <f t="shared" si="315"/>
        <v>-9.3681427628207817E-3</v>
      </c>
      <c r="AA1306" s="46">
        <f t="shared" si="301"/>
        <v>1.9686186195634676E-2</v>
      </c>
      <c r="AB1306" s="41">
        <f t="shared" si="302"/>
        <v>1019686.1861956347</v>
      </c>
      <c r="AC1306" s="41">
        <f t="shared" si="303"/>
        <v>19686.186195634655</v>
      </c>
      <c r="AD1306" s="98">
        <v>65206.537716233172</v>
      </c>
      <c r="AE1306">
        <f t="shared" si="304"/>
        <v>1139554.053520483</v>
      </c>
    </row>
    <row r="1307" spans="2:31">
      <c r="B1307" s="112">
        <v>45356</v>
      </c>
      <c r="C1307">
        <v>105.639999</v>
      </c>
      <c r="D1307">
        <v>490.22000100000002</v>
      </c>
      <c r="E1307">
        <v>59.836212000000003</v>
      </c>
      <c r="F1307">
        <v>49.040000999999997</v>
      </c>
      <c r="G1307">
        <v>69</v>
      </c>
      <c r="H1307">
        <v>188.550003</v>
      </c>
      <c r="I1307">
        <v>205.41999799999999</v>
      </c>
      <c r="J1307">
        <v>88.989998</v>
      </c>
      <c r="K1307">
        <v>471.29211400000003</v>
      </c>
      <c r="L1307">
        <v>170.11999499999999</v>
      </c>
      <c r="M1307">
        <v>365.37728900000002</v>
      </c>
      <c r="O1307" s="33">
        <v>1302</v>
      </c>
      <c r="P1307" s="36">
        <f t="shared" si="305"/>
        <v>1.2190608112077126E-2</v>
      </c>
      <c r="Q1307" s="36">
        <f t="shared" si="306"/>
        <v>-1.6127262405794342E-2</v>
      </c>
      <c r="R1307" s="36">
        <f t="shared" si="307"/>
        <v>1.2401746631598943E-2</v>
      </c>
      <c r="S1307" s="36">
        <f t="shared" si="308"/>
        <v>-2.0370347235397135E-3</v>
      </c>
      <c r="T1307" s="36">
        <f t="shared" si="309"/>
        <v>-9.2325959431654031E-3</v>
      </c>
      <c r="U1307" s="36">
        <f t="shared" si="310"/>
        <v>9.9673560309725094E-3</v>
      </c>
      <c r="V1307" s="36">
        <f t="shared" si="311"/>
        <v>-3.54737604638006E-3</v>
      </c>
      <c r="W1307" s="36">
        <f t="shared" si="312"/>
        <v>-1.5719630895894186E-3</v>
      </c>
      <c r="X1307" s="36">
        <f t="shared" si="313"/>
        <v>-1.8261907742071839E-2</v>
      </c>
      <c r="Y1307" s="36">
        <f t="shared" si="314"/>
        <v>-2.8853232563525084E-2</v>
      </c>
      <c r="Z1307" s="36">
        <f t="shared" si="315"/>
        <v>6.3188437898122063E-3</v>
      </c>
      <c r="AA1307" s="46">
        <f t="shared" si="301"/>
        <v>-5.7095690269952344E-3</v>
      </c>
      <c r="AB1307" s="41">
        <f t="shared" si="302"/>
        <v>994290.43097300478</v>
      </c>
      <c r="AC1307" s="41">
        <f t="shared" si="303"/>
        <v>-5709.5690269952174</v>
      </c>
      <c r="AD1307" s="98">
        <v>67952.172420050483</v>
      </c>
      <c r="AE1307">
        <f t="shared" si="304"/>
        <v>1133844.4844934877</v>
      </c>
    </row>
    <row r="1308" spans="2:31">
      <c r="B1308" s="112">
        <v>45357</v>
      </c>
      <c r="C1308">
        <v>106.769997</v>
      </c>
      <c r="D1308">
        <v>496.08999599999999</v>
      </c>
      <c r="E1308">
        <v>60.364409999999999</v>
      </c>
      <c r="F1308">
        <v>49.02</v>
      </c>
      <c r="G1308">
        <v>70.279999000000004</v>
      </c>
      <c r="H1308">
        <v>189.529999</v>
      </c>
      <c r="I1308">
        <v>206.009995</v>
      </c>
      <c r="J1308">
        <v>89.849997999999999</v>
      </c>
      <c r="K1308">
        <v>470.74429300000003</v>
      </c>
      <c r="L1308">
        <v>169.11999499999999</v>
      </c>
      <c r="M1308">
        <v>365.277649</v>
      </c>
      <c r="O1308" s="33">
        <v>1303</v>
      </c>
      <c r="P1308" s="36">
        <f t="shared" si="305"/>
        <v>1.0639882129610244E-2</v>
      </c>
      <c r="Q1308" s="36">
        <f t="shared" si="306"/>
        <v>1.1903081839193431E-2</v>
      </c>
      <c r="R1308" s="36">
        <f t="shared" si="307"/>
        <v>8.7886633374764361E-3</v>
      </c>
      <c r="S1308" s="36">
        <f t="shared" si="308"/>
        <v>-4.0793391950620135E-4</v>
      </c>
      <c r="T1308" s="36">
        <f t="shared" si="309"/>
        <v>1.8380744492837928E-2</v>
      </c>
      <c r="U1308" s="36">
        <f t="shared" si="310"/>
        <v>5.18407844673418E-3</v>
      </c>
      <c r="V1308" s="36">
        <f t="shared" si="311"/>
        <v>2.8680330285200907E-3</v>
      </c>
      <c r="W1308" s="36">
        <f t="shared" si="312"/>
        <v>9.6176095759114202E-3</v>
      </c>
      <c r="X1308" s="36">
        <f t="shared" si="313"/>
        <v>-1.1630570913873477E-3</v>
      </c>
      <c r="Y1308" s="36">
        <f t="shared" si="314"/>
        <v>-5.8955484372932359E-3</v>
      </c>
      <c r="Z1308" s="36">
        <f t="shared" si="315"/>
        <v>-2.727416060183283E-4</v>
      </c>
      <c r="AA1308" s="46">
        <f t="shared" si="301"/>
        <v>2.0134057109273719E-2</v>
      </c>
      <c r="AB1308" s="41">
        <f t="shared" si="302"/>
        <v>1020134.0571092737</v>
      </c>
      <c r="AC1308" s="41">
        <f t="shared" si="303"/>
        <v>20134.057109273737</v>
      </c>
      <c r="AD1308" s="98">
        <v>69661.212474885397</v>
      </c>
      <c r="AE1308">
        <f t="shared" si="304"/>
        <v>1153978.5416027615</v>
      </c>
    </row>
    <row r="1309" spans="2:31">
      <c r="B1309" s="112">
        <v>45358</v>
      </c>
      <c r="C1309">
        <v>107.370003</v>
      </c>
      <c r="D1309">
        <v>512.19000200000005</v>
      </c>
      <c r="E1309">
        <v>60.155124999999998</v>
      </c>
      <c r="F1309">
        <v>48.98</v>
      </c>
      <c r="G1309">
        <v>71.190002000000007</v>
      </c>
      <c r="H1309">
        <v>187.86999499999999</v>
      </c>
      <c r="I1309">
        <v>204.729996</v>
      </c>
      <c r="J1309">
        <v>89.940002000000007</v>
      </c>
      <c r="K1309">
        <v>476.89999399999999</v>
      </c>
      <c r="L1309">
        <v>169</v>
      </c>
      <c r="M1309">
        <v>373.93557700000002</v>
      </c>
      <c r="O1309" s="33">
        <v>1304</v>
      </c>
      <c r="P1309" s="36">
        <f t="shared" si="305"/>
        <v>5.6038812943789672E-3</v>
      </c>
      <c r="Q1309" s="36">
        <f t="shared" si="306"/>
        <v>3.1938300041628231E-2</v>
      </c>
      <c r="R1309" s="36">
        <f t="shared" si="307"/>
        <v>-3.4730504124106808E-3</v>
      </c>
      <c r="S1309" s="36">
        <f t="shared" si="308"/>
        <v>-8.1632657594491224E-4</v>
      </c>
      <c r="T1309" s="36">
        <f t="shared" si="309"/>
        <v>1.2865138119517583E-2</v>
      </c>
      <c r="U1309" s="36">
        <f t="shared" si="310"/>
        <v>-8.7971103969401773E-3</v>
      </c>
      <c r="V1309" s="36">
        <f t="shared" si="311"/>
        <v>-6.2326687034689127E-3</v>
      </c>
      <c r="W1309" s="36">
        <f t="shared" si="312"/>
        <v>1.0012126093614233E-3</v>
      </c>
      <c r="X1309" s="36">
        <f t="shared" si="313"/>
        <v>1.2991768466796814E-2</v>
      </c>
      <c r="Y1309" s="36">
        <f t="shared" si="314"/>
        <v>-7.0977763404742056E-4</v>
      </c>
      <c r="Z1309" s="36">
        <f t="shared" si="315"/>
        <v>2.3425781964200972E-2</v>
      </c>
      <c r="AA1309" s="46">
        <f t="shared" si="301"/>
        <v>-1.4755995684345448E-2</v>
      </c>
      <c r="AB1309" s="41">
        <f t="shared" si="302"/>
        <v>985244.00431565451</v>
      </c>
      <c r="AC1309" s="41">
        <f t="shared" si="303"/>
        <v>-14755.995684345486</v>
      </c>
      <c r="AD1309" s="98">
        <v>69803.263594151475</v>
      </c>
      <c r="AE1309">
        <f t="shared" si="304"/>
        <v>1139222.545918416</v>
      </c>
    </row>
    <row r="1310" spans="2:31">
      <c r="B1310" s="112">
        <v>45359</v>
      </c>
      <c r="C1310">
        <v>108.379997</v>
      </c>
      <c r="D1310">
        <v>505.95001200000002</v>
      </c>
      <c r="E1310">
        <v>59.915936000000002</v>
      </c>
      <c r="F1310">
        <v>49.18</v>
      </c>
      <c r="G1310">
        <v>71.400002000000001</v>
      </c>
      <c r="H1310">
        <v>188.220001</v>
      </c>
      <c r="I1310">
        <v>207.30999800000001</v>
      </c>
      <c r="J1310">
        <v>90.120002999999997</v>
      </c>
      <c r="K1310">
        <v>476.57000699999998</v>
      </c>
      <c r="L1310">
        <v>170.729996</v>
      </c>
      <c r="M1310">
        <v>372.72009300000002</v>
      </c>
      <c r="O1310" s="33">
        <v>1305</v>
      </c>
      <c r="P1310" s="36">
        <f t="shared" si="305"/>
        <v>9.3627010707747638E-3</v>
      </c>
      <c r="Q1310" s="36">
        <f t="shared" si="306"/>
        <v>-1.2257779962525622E-2</v>
      </c>
      <c r="R1310" s="36">
        <f t="shared" si="307"/>
        <v>-3.9841293047767129E-3</v>
      </c>
      <c r="S1310" s="36">
        <f t="shared" si="308"/>
        <v>4.07498526402499E-3</v>
      </c>
      <c r="T1310" s="36">
        <f t="shared" si="309"/>
        <v>2.9455101471278899E-3</v>
      </c>
      <c r="U1310" s="36">
        <f t="shared" si="310"/>
        <v>1.861289078514333E-3</v>
      </c>
      <c r="V1310" s="36">
        <f t="shared" si="311"/>
        <v>1.2523229571073914E-2</v>
      </c>
      <c r="W1310" s="36">
        <f t="shared" si="312"/>
        <v>1.9993452733831313E-3</v>
      </c>
      <c r="X1310" s="36">
        <f t="shared" si="313"/>
        <v>-6.9218121771856783E-4</v>
      </c>
      <c r="Y1310" s="36">
        <f t="shared" si="314"/>
        <v>1.0184622931262762E-2</v>
      </c>
      <c r="Z1310" s="36">
        <f t="shared" si="315"/>
        <v>-3.2558115408368167E-3</v>
      </c>
      <c r="AA1310" s="46">
        <f t="shared" si="301"/>
        <v>1.7593346539537959E-2</v>
      </c>
      <c r="AB1310" s="41">
        <f t="shared" si="302"/>
        <v>1017593.346539538</v>
      </c>
      <c r="AC1310" s="41">
        <f t="shared" si="303"/>
        <v>17593.346539538004</v>
      </c>
      <c r="AD1310" s="98">
        <v>70053.69458252145</v>
      </c>
      <c r="AE1310">
        <f t="shared" si="304"/>
        <v>1156815.8924579541</v>
      </c>
    </row>
    <row r="1311" spans="2:31">
      <c r="B1311" s="112">
        <v>45362</v>
      </c>
      <c r="C1311">
        <v>109.019997</v>
      </c>
      <c r="D1311">
        <v>483.58999599999999</v>
      </c>
      <c r="E1311">
        <v>60.454104999999998</v>
      </c>
      <c r="F1311">
        <v>49.360000999999997</v>
      </c>
      <c r="G1311">
        <v>72.150002000000001</v>
      </c>
      <c r="H1311">
        <v>188.28999300000001</v>
      </c>
      <c r="I1311">
        <v>206.75</v>
      </c>
      <c r="J1311">
        <v>90.800003000000004</v>
      </c>
      <c r="K1311">
        <v>489.14999399999999</v>
      </c>
      <c r="L1311">
        <v>172.75</v>
      </c>
      <c r="M1311">
        <v>373.66656499999999</v>
      </c>
      <c r="O1311" s="33">
        <v>1306</v>
      </c>
      <c r="P1311" s="36">
        <f t="shared" si="305"/>
        <v>5.8877816606638916E-3</v>
      </c>
      <c r="Q1311" s="36">
        <f t="shared" si="306"/>
        <v>-4.5200441884641993E-2</v>
      </c>
      <c r="R1311" s="36">
        <f t="shared" si="307"/>
        <v>8.9419689728483728E-3</v>
      </c>
      <c r="S1311" s="36">
        <f t="shared" si="308"/>
        <v>3.653363068404854E-3</v>
      </c>
      <c r="T1311" s="36">
        <f t="shared" si="309"/>
        <v>1.0449415583164416E-2</v>
      </c>
      <c r="U1311" s="36">
        <f t="shared" si="310"/>
        <v>3.7179358806744731E-4</v>
      </c>
      <c r="V1311" s="36">
        <f t="shared" si="311"/>
        <v>-2.7049139938323226E-3</v>
      </c>
      <c r="W1311" s="36">
        <f t="shared" si="312"/>
        <v>7.5171697939034297E-3</v>
      </c>
      <c r="X1311" s="36">
        <f t="shared" si="313"/>
        <v>2.6054547132055666E-2</v>
      </c>
      <c r="Y1311" s="36">
        <f t="shared" si="314"/>
        <v>1.1762124793442954E-2</v>
      </c>
      <c r="Z1311" s="36">
        <f t="shared" si="315"/>
        <v>2.5361452999377787E-3</v>
      </c>
      <c r="AA1311" s="46">
        <f t="shared" si="301"/>
        <v>5.0288533747296213E-3</v>
      </c>
      <c r="AB1311" s="41">
        <f t="shared" si="302"/>
        <v>1005028.8533747296</v>
      </c>
      <c r="AC1311" s="41">
        <f t="shared" si="303"/>
        <v>5028.8533747296315</v>
      </c>
      <c r="AD1311" s="98">
        <v>76938.600905754138</v>
      </c>
      <c r="AE1311">
        <f t="shared" si="304"/>
        <v>1161844.7458326838</v>
      </c>
    </row>
    <row r="1312" spans="2:31">
      <c r="B1312" s="112">
        <v>45363</v>
      </c>
      <c r="C1312">
        <v>108.32</v>
      </c>
      <c r="D1312">
        <v>499.75</v>
      </c>
      <c r="E1312">
        <v>61.201560999999998</v>
      </c>
      <c r="F1312">
        <v>49.650002000000001</v>
      </c>
      <c r="G1312">
        <v>72.040001000000004</v>
      </c>
      <c r="H1312">
        <v>189.83999600000001</v>
      </c>
      <c r="I1312">
        <v>204.179993</v>
      </c>
      <c r="J1312">
        <v>89.93</v>
      </c>
      <c r="K1312">
        <v>489.35000600000001</v>
      </c>
      <c r="L1312">
        <v>173.229996</v>
      </c>
      <c r="M1312">
        <v>371.27542099999999</v>
      </c>
      <c r="O1312" s="33">
        <v>1307</v>
      </c>
      <c r="P1312" s="36">
        <f t="shared" si="305"/>
        <v>-6.4415149542830612E-3</v>
      </c>
      <c r="Q1312" s="36">
        <f t="shared" si="306"/>
        <v>3.2870541371624047E-2</v>
      </c>
      <c r="R1312" s="36">
        <f t="shared" si="307"/>
        <v>1.2288213612285083E-2</v>
      </c>
      <c r="S1312" s="36">
        <f t="shared" si="308"/>
        <v>5.8580309167031814E-3</v>
      </c>
      <c r="T1312" s="36">
        <f t="shared" si="309"/>
        <v>-1.525778750974783E-3</v>
      </c>
      <c r="U1312" s="36">
        <f t="shared" si="310"/>
        <v>8.1983007254920331E-3</v>
      </c>
      <c r="V1312" s="36">
        <f t="shared" si="311"/>
        <v>-1.2508410446407263E-2</v>
      </c>
      <c r="W1312" s="36">
        <f t="shared" si="312"/>
        <v>-9.6277287204705117E-3</v>
      </c>
      <c r="X1312" s="36">
        <f t="shared" si="313"/>
        <v>4.0881349572945803E-4</v>
      </c>
      <c r="Y1312" s="36">
        <f t="shared" si="314"/>
        <v>2.774705552381376E-3</v>
      </c>
      <c r="Z1312" s="36">
        <f t="shared" si="315"/>
        <v>-6.4197004787708454E-3</v>
      </c>
      <c r="AA1312" s="46">
        <f t="shared" si="301"/>
        <v>-8.569155615242012E-3</v>
      </c>
      <c r="AB1312" s="41">
        <f t="shared" si="302"/>
        <v>991430.84438475803</v>
      </c>
      <c r="AC1312" s="41">
        <f t="shared" si="303"/>
        <v>-8569.1556152419653</v>
      </c>
      <c r="AD1312" s="98">
        <v>87070.913153284928</v>
      </c>
      <c r="AE1312">
        <f t="shared" si="304"/>
        <v>1153275.5902174418</v>
      </c>
    </row>
    <row r="1313" spans="2:31">
      <c r="B1313" s="112">
        <v>45364</v>
      </c>
      <c r="C1313">
        <v>109.529999</v>
      </c>
      <c r="D1313">
        <v>495.57000699999998</v>
      </c>
      <c r="E1313">
        <v>61.071998999999998</v>
      </c>
      <c r="F1313">
        <v>49.759998000000003</v>
      </c>
      <c r="G1313">
        <v>73.779999000000004</v>
      </c>
      <c r="H1313">
        <v>191.38000500000001</v>
      </c>
      <c r="I1313">
        <v>202.35000600000001</v>
      </c>
      <c r="J1313">
        <v>89.57</v>
      </c>
      <c r="K1313">
        <v>488</v>
      </c>
      <c r="L1313">
        <v>171.13000500000001</v>
      </c>
      <c r="M1313">
        <v>377.45257600000002</v>
      </c>
      <c r="O1313" s="33">
        <v>1308</v>
      </c>
      <c r="P1313" s="36">
        <f t="shared" si="305"/>
        <v>1.110866604177156E-2</v>
      </c>
      <c r="Q1313" s="36">
        <f t="shared" si="306"/>
        <v>-8.399344020201786E-3</v>
      </c>
      <c r="R1313" s="36">
        <f t="shared" si="307"/>
        <v>-2.1192161001839498E-3</v>
      </c>
      <c r="S1313" s="36">
        <f t="shared" si="308"/>
        <v>2.2129774648426805E-3</v>
      </c>
      <c r="T1313" s="36">
        <f t="shared" si="309"/>
        <v>2.3866144425788521E-2</v>
      </c>
      <c r="U1313" s="36">
        <f t="shared" si="310"/>
        <v>8.0794154200156277E-3</v>
      </c>
      <c r="V1313" s="36">
        <f t="shared" si="311"/>
        <v>-9.0030224839254755E-3</v>
      </c>
      <c r="W1313" s="36">
        <f t="shared" si="312"/>
        <v>-4.0111474393203124E-3</v>
      </c>
      <c r="X1313" s="36">
        <f t="shared" si="313"/>
        <v>-2.7625862798440299E-3</v>
      </c>
      <c r="Y1313" s="36">
        <f t="shared" si="314"/>
        <v>-1.2196637393246642E-2</v>
      </c>
      <c r="Z1313" s="36">
        <f t="shared" si="315"/>
        <v>1.6500772460603691E-2</v>
      </c>
      <c r="AA1313" s="46">
        <f t="shared" si="301"/>
        <v>2.7527119971214944E-3</v>
      </c>
      <c r="AB1313" s="41">
        <f t="shared" si="302"/>
        <v>1002752.7119971215</v>
      </c>
      <c r="AC1313" s="41">
        <f t="shared" si="303"/>
        <v>2752.7119971214561</v>
      </c>
      <c r="AD1313" s="98">
        <v>88703.736472502351</v>
      </c>
      <c r="AE1313">
        <f t="shared" si="304"/>
        <v>1156028.3022145634</v>
      </c>
    </row>
    <row r="1314" spans="2:31">
      <c r="B1314" s="112">
        <v>45365</v>
      </c>
      <c r="C1314">
        <v>111.470001</v>
      </c>
      <c r="D1314">
        <v>491.82998700000002</v>
      </c>
      <c r="E1314">
        <v>61.02</v>
      </c>
      <c r="F1314">
        <v>49.279998999999997</v>
      </c>
      <c r="G1314">
        <v>73.809997999999993</v>
      </c>
      <c r="H1314">
        <v>187.970001</v>
      </c>
      <c r="I1314">
        <v>199.19000199999999</v>
      </c>
      <c r="J1314">
        <v>88.669998000000007</v>
      </c>
      <c r="K1314">
        <v>489</v>
      </c>
      <c r="L1314">
        <v>173</v>
      </c>
      <c r="M1314">
        <v>378.82748400000003</v>
      </c>
      <c r="O1314" s="33">
        <v>1309</v>
      </c>
      <c r="P1314" s="36">
        <f t="shared" si="305"/>
        <v>1.7557030166819282E-2</v>
      </c>
      <c r="Q1314" s="36">
        <f t="shared" si="306"/>
        <v>-7.5755274638927604E-3</v>
      </c>
      <c r="R1314" s="36">
        <f t="shared" si="307"/>
        <v>-8.5180034023428779E-4</v>
      </c>
      <c r="S1314" s="36">
        <f t="shared" si="308"/>
        <v>-9.6931093049408973E-3</v>
      </c>
      <c r="T1314" s="36">
        <f t="shared" si="309"/>
        <v>4.0651807064028542E-4</v>
      </c>
      <c r="U1314" s="36">
        <f t="shared" si="310"/>
        <v>-1.7978625528646638E-2</v>
      </c>
      <c r="V1314" s="36">
        <f t="shared" si="311"/>
        <v>-1.5739747845620791E-2</v>
      </c>
      <c r="W1314" s="36">
        <f t="shared" si="312"/>
        <v>-1.009885165073145E-2</v>
      </c>
      <c r="X1314" s="36">
        <f t="shared" si="313"/>
        <v>2.047083621724823E-3</v>
      </c>
      <c r="Y1314" s="36">
        <f t="shared" si="314"/>
        <v>1.0868063690865093E-2</v>
      </c>
      <c r="Z1314" s="36">
        <f t="shared" si="315"/>
        <v>3.6359798107859654E-3</v>
      </c>
      <c r="AA1314" s="46">
        <f t="shared" si="301"/>
        <v>-9.4479093765571474E-3</v>
      </c>
      <c r="AB1314" s="41">
        <f t="shared" si="302"/>
        <v>990552.0906234429</v>
      </c>
      <c r="AC1314" s="41">
        <f t="shared" si="303"/>
        <v>-9447.9093765571015</v>
      </c>
      <c r="AD1314" s="98">
        <v>90085.609625512734</v>
      </c>
      <c r="AE1314">
        <f t="shared" si="304"/>
        <v>1146580.3928380064</v>
      </c>
    </row>
    <row r="1315" spans="2:31">
      <c r="B1315" s="112">
        <v>45366</v>
      </c>
      <c r="C1315">
        <v>111.269997</v>
      </c>
      <c r="D1315">
        <v>484.10000600000001</v>
      </c>
      <c r="E1315">
        <v>60.68</v>
      </c>
      <c r="F1315">
        <v>48.939999</v>
      </c>
      <c r="G1315">
        <v>73.430000000000007</v>
      </c>
      <c r="H1315">
        <v>190.300003</v>
      </c>
      <c r="I1315">
        <v>197.33999600000001</v>
      </c>
      <c r="J1315">
        <v>88.940002000000007</v>
      </c>
      <c r="K1315">
        <v>490.82000699999998</v>
      </c>
      <c r="L1315">
        <v>172.61999499999999</v>
      </c>
      <c r="M1315">
        <v>381.97582999999997</v>
      </c>
      <c r="O1315" s="33">
        <v>1310</v>
      </c>
      <c r="P1315" s="36">
        <f t="shared" si="305"/>
        <v>-1.795852164392014E-3</v>
      </c>
      <c r="Q1315" s="36">
        <f t="shared" si="306"/>
        <v>-1.5841592556632894E-2</v>
      </c>
      <c r="R1315" s="36">
        <f t="shared" si="307"/>
        <v>-5.5875248081921017E-3</v>
      </c>
      <c r="S1315" s="36">
        <f t="shared" si="308"/>
        <v>-6.9232613517143894E-3</v>
      </c>
      <c r="T1315" s="36">
        <f t="shared" si="309"/>
        <v>-5.1616252218418847E-3</v>
      </c>
      <c r="U1315" s="36">
        <f t="shared" si="310"/>
        <v>1.2319409118184105E-2</v>
      </c>
      <c r="V1315" s="36">
        <f t="shared" si="311"/>
        <v>-9.3310439684121393E-3</v>
      </c>
      <c r="W1315" s="36">
        <f t="shared" si="312"/>
        <v>3.040416733247633E-3</v>
      </c>
      <c r="X1315" s="36">
        <f t="shared" si="313"/>
        <v>3.7149865897323137E-3</v>
      </c>
      <c r="Y1315" s="36">
        <f t="shared" si="314"/>
        <v>-2.1989766716253496E-3</v>
      </c>
      <c r="Z1315" s="36">
        <f t="shared" si="315"/>
        <v>8.2764202353622415E-3</v>
      </c>
      <c r="AA1315" s="46">
        <f t="shared" si="301"/>
        <v>-1.0208273894507196E-2</v>
      </c>
      <c r="AB1315" s="41">
        <f t="shared" si="302"/>
        <v>989791.72610549279</v>
      </c>
      <c r="AC1315" s="41">
        <f t="shared" si="303"/>
        <v>-10208.273894507205</v>
      </c>
      <c r="AD1315" s="98">
        <v>97586.595500438707</v>
      </c>
      <c r="AE1315">
        <f t="shared" si="304"/>
        <v>1136372.1189434992</v>
      </c>
    </row>
    <row r="1316" spans="2:31">
      <c r="B1316" s="112">
        <v>45369</v>
      </c>
      <c r="C1316">
        <v>112.300003</v>
      </c>
      <c r="D1316">
        <v>496.98001099999999</v>
      </c>
      <c r="E1316">
        <v>60.860000999999997</v>
      </c>
      <c r="F1316">
        <v>48.52</v>
      </c>
      <c r="G1316">
        <v>73.519997000000004</v>
      </c>
      <c r="H1316">
        <v>192.66000399999999</v>
      </c>
      <c r="I1316">
        <v>195.91000399999999</v>
      </c>
      <c r="J1316">
        <v>88.989998</v>
      </c>
      <c r="K1316">
        <v>487.04998799999998</v>
      </c>
      <c r="L1316">
        <v>173.720001</v>
      </c>
      <c r="M1316">
        <v>383.888733</v>
      </c>
      <c r="O1316" s="33">
        <v>1311</v>
      </c>
      <c r="P1316" s="36">
        <f t="shared" si="305"/>
        <v>9.2142352503921162E-3</v>
      </c>
      <c r="Q1316" s="36">
        <f t="shared" si="306"/>
        <v>2.6258296632132857E-2</v>
      </c>
      <c r="R1316" s="36">
        <f t="shared" si="307"/>
        <v>2.9620064196468248E-3</v>
      </c>
      <c r="S1316" s="36">
        <f t="shared" si="308"/>
        <v>-8.6189535054924417E-3</v>
      </c>
      <c r="T1316" s="36">
        <f t="shared" si="309"/>
        <v>1.2248657786885903E-3</v>
      </c>
      <c r="U1316" s="36">
        <f t="shared" si="310"/>
        <v>1.2325208024755414E-2</v>
      </c>
      <c r="V1316" s="36">
        <f t="shared" si="311"/>
        <v>-7.2727186419557751E-3</v>
      </c>
      <c r="W1316" s="36">
        <f t="shared" si="312"/>
        <v>5.6197382471523632E-4</v>
      </c>
      <c r="X1316" s="36">
        <f t="shared" si="313"/>
        <v>-7.7107134857676077E-3</v>
      </c>
      <c r="Y1316" s="36">
        <f t="shared" si="314"/>
        <v>6.3521955968571459E-3</v>
      </c>
      <c r="Z1316" s="36">
        <f t="shared" si="315"/>
        <v>4.9954184338279741E-3</v>
      </c>
      <c r="AA1316" s="46">
        <f t="shared" si="301"/>
        <v>2.768046848299603E-3</v>
      </c>
      <c r="AB1316" s="41">
        <f t="shared" si="302"/>
        <v>1002768.0468482996</v>
      </c>
      <c r="AC1316" s="41">
        <f t="shared" si="303"/>
        <v>2768.0468482995639</v>
      </c>
      <c r="AD1316" s="98">
        <v>99357.355835233582</v>
      </c>
      <c r="AE1316">
        <f t="shared" si="304"/>
        <v>1139140.1657917988</v>
      </c>
    </row>
    <row r="1317" spans="2:31">
      <c r="B1317" s="112">
        <v>45370</v>
      </c>
      <c r="C1317">
        <v>113.089996</v>
      </c>
      <c r="D1317">
        <v>496.23998999999998</v>
      </c>
      <c r="E1317">
        <v>60.869999</v>
      </c>
      <c r="F1317">
        <v>49.860000999999997</v>
      </c>
      <c r="G1317">
        <v>73.720000999999996</v>
      </c>
      <c r="H1317">
        <v>193.78999300000001</v>
      </c>
      <c r="I1317">
        <v>196.63000500000001</v>
      </c>
      <c r="J1317">
        <v>89.709998999999996</v>
      </c>
      <c r="K1317">
        <v>493.32000699999998</v>
      </c>
      <c r="L1317">
        <v>176.08000200000001</v>
      </c>
      <c r="M1317">
        <v>390.06588699999998</v>
      </c>
      <c r="O1317" s="33">
        <v>1312</v>
      </c>
      <c r="P1317" s="36">
        <f t="shared" si="305"/>
        <v>7.010038054620066E-3</v>
      </c>
      <c r="Q1317" s="36">
        <f t="shared" si="306"/>
        <v>-1.4901454585927061E-3</v>
      </c>
      <c r="R1317" s="36">
        <f t="shared" si="307"/>
        <v>1.6426517740060725E-4</v>
      </c>
      <c r="S1317" s="36">
        <f t="shared" si="308"/>
        <v>2.7243014075719298E-2</v>
      </c>
      <c r="T1317" s="36">
        <f t="shared" si="309"/>
        <v>2.7167091242546776E-3</v>
      </c>
      <c r="U1317" s="36">
        <f t="shared" si="310"/>
        <v>5.848064325141177E-3</v>
      </c>
      <c r="V1317" s="36">
        <f t="shared" si="311"/>
        <v>3.6684250824558164E-3</v>
      </c>
      <c r="W1317" s="36">
        <f t="shared" si="312"/>
        <v>8.0582530298274543E-3</v>
      </c>
      <c r="X1317" s="36">
        <f t="shared" si="313"/>
        <v>1.2791302308523109E-2</v>
      </c>
      <c r="Y1317" s="36">
        <f t="shared" si="314"/>
        <v>1.3493635153668982E-2</v>
      </c>
      <c r="Z1317" s="36">
        <f t="shared" si="315"/>
        <v>1.596291309308414E-2</v>
      </c>
      <c r="AA1317" s="46">
        <f t="shared" si="301"/>
        <v>-1.5936849657467063E-2</v>
      </c>
      <c r="AB1317" s="41">
        <f t="shared" si="302"/>
        <v>984063.1503425329</v>
      </c>
      <c r="AC1317" s="41">
        <f t="shared" si="303"/>
        <v>-15936.849657467101</v>
      </c>
      <c r="AD1317" s="98">
        <v>99383.677625167416</v>
      </c>
      <c r="AE1317">
        <f t="shared" si="304"/>
        <v>1123203.3161343317</v>
      </c>
    </row>
    <row r="1318" spans="2:31">
      <c r="B1318" s="112">
        <v>45371</v>
      </c>
      <c r="C1318">
        <v>112.989998</v>
      </c>
      <c r="D1318">
        <v>505.51998900000001</v>
      </c>
      <c r="E1318">
        <v>61.25</v>
      </c>
      <c r="F1318">
        <v>49.439999</v>
      </c>
      <c r="G1318">
        <v>74.510002</v>
      </c>
      <c r="H1318">
        <v>196.33000200000001</v>
      </c>
      <c r="I1318">
        <v>194.63000500000001</v>
      </c>
      <c r="J1318">
        <v>89.040001000000004</v>
      </c>
      <c r="K1318">
        <v>494.23001099999999</v>
      </c>
      <c r="L1318">
        <v>178.66999799999999</v>
      </c>
      <c r="M1318">
        <v>392.596497</v>
      </c>
      <c r="O1318" s="33">
        <v>1313</v>
      </c>
      <c r="P1318" s="36">
        <f t="shared" si="305"/>
        <v>-8.8462499270249733E-4</v>
      </c>
      <c r="Q1318" s="36">
        <f t="shared" si="306"/>
        <v>1.8527920192105279E-2</v>
      </c>
      <c r="R1318" s="36">
        <f t="shared" si="307"/>
        <v>6.2234233474575589E-3</v>
      </c>
      <c r="S1318" s="36">
        <f t="shared" si="308"/>
        <v>-8.4593052286708447E-3</v>
      </c>
      <c r="T1318" s="36">
        <f t="shared" si="309"/>
        <v>1.0659225041208033E-2</v>
      </c>
      <c r="U1318" s="36">
        <f t="shared" si="310"/>
        <v>1.3021864681005265E-2</v>
      </c>
      <c r="V1318" s="36">
        <f t="shared" si="311"/>
        <v>-1.0223469655681373E-2</v>
      </c>
      <c r="W1318" s="36">
        <f t="shared" si="312"/>
        <v>-7.4965162259659031E-3</v>
      </c>
      <c r="X1318" s="36">
        <f t="shared" si="313"/>
        <v>1.8429532499228856E-3</v>
      </c>
      <c r="Y1318" s="36">
        <f t="shared" si="314"/>
        <v>1.4602069174575188E-2</v>
      </c>
      <c r="Z1318" s="36">
        <f t="shared" si="315"/>
        <v>6.4666933546506222E-3</v>
      </c>
      <c r="AA1318" s="46">
        <f t="shared" si="301"/>
        <v>3.7127913632483654E-3</v>
      </c>
      <c r="AB1318" s="41">
        <f t="shared" si="302"/>
        <v>1003712.7913632484</v>
      </c>
      <c r="AC1318" s="41">
        <f t="shared" si="303"/>
        <v>3712.7913632483687</v>
      </c>
      <c r="AD1318" s="98">
        <v>103384.29279485811</v>
      </c>
      <c r="AE1318">
        <f t="shared" si="304"/>
        <v>1126916.1074975801</v>
      </c>
    </row>
    <row r="1319" spans="2:31">
      <c r="B1319" s="112">
        <v>45372</v>
      </c>
      <c r="C1319">
        <v>113.489998</v>
      </c>
      <c r="D1319">
        <v>507.76001000000002</v>
      </c>
      <c r="E1319">
        <v>61.450001</v>
      </c>
      <c r="F1319">
        <v>49.459999000000003</v>
      </c>
      <c r="G1319">
        <v>75.059997999999993</v>
      </c>
      <c r="H1319">
        <v>199.05999800000001</v>
      </c>
      <c r="I1319">
        <v>193.94000199999999</v>
      </c>
      <c r="J1319">
        <v>88.650002000000001</v>
      </c>
      <c r="K1319">
        <v>491.69000199999999</v>
      </c>
      <c r="L1319">
        <v>171.36999499999999</v>
      </c>
      <c r="M1319">
        <v>396.17327899999998</v>
      </c>
      <c r="O1319" s="33">
        <v>1314</v>
      </c>
      <c r="P1319" s="36">
        <f t="shared" si="305"/>
        <v>4.4154081698760542E-3</v>
      </c>
      <c r="Q1319" s="36">
        <f t="shared" si="306"/>
        <v>4.4213339871309208E-3</v>
      </c>
      <c r="R1319" s="36">
        <f t="shared" si="307"/>
        <v>3.2600028606003307E-3</v>
      </c>
      <c r="S1319" s="36">
        <f t="shared" si="308"/>
        <v>4.044489520138309E-4</v>
      </c>
      <c r="T1319" s="36">
        <f t="shared" si="309"/>
        <v>7.3543956538534528E-3</v>
      </c>
      <c r="U1319" s="36">
        <f t="shared" si="310"/>
        <v>1.3809349673107794E-2</v>
      </c>
      <c r="V1319" s="36">
        <f t="shared" si="311"/>
        <v>-3.5515027553858708E-3</v>
      </c>
      <c r="W1319" s="36">
        <f t="shared" si="312"/>
        <v>-4.3896631173484923E-3</v>
      </c>
      <c r="X1319" s="36">
        <f t="shared" si="313"/>
        <v>-5.1525774628276852E-3</v>
      </c>
      <c r="Y1319" s="36">
        <f t="shared" si="314"/>
        <v>-4.1715585255132762E-2</v>
      </c>
      <c r="Z1319" s="36">
        <f t="shared" si="315"/>
        <v>9.069329544499509E-3</v>
      </c>
      <c r="AA1319" s="46">
        <f t="shared" si="301"/>
        <v>1.3493867436378633E-3</v>
      </c>
      <c r="AB1319" s="41">
        <f t="shared" si="302"/>
        <v>1001349.3867436378</v>
      </c>
      <c r="AC1319" s="41">
        <f t="shared" si="303"/>
        <v>1349.3867436378496</v>
      </c>
      <c r="AD1319" s="98">
        <v>104066.57641444262</v>
      </c>
      <c r="AE1319">
        <f t="shared" si="304"/>
        <v>1128265.4942412181</v>
      </c>
    </row>
    <row r="1320" spans="2:31">
      <c r="B1320" s="112">
        <v>45373</v>
      </c>
      <c r="C1320">
        <v>113.489998</v>
      </c>
      <c r="D1320">
        <v>509.57998700000002</v>
      </c>
      <c r="E1320">
        <v>60.869999</v>
      </c>
      <c r="F1320">
        <v>49.990001999999997</v>
      </c>
      <c r="G1320">
        <v>75.739998</v>
      </c>
      <c r="H1320">
        <v>196.61999499999999</v>
      </c>
      <c r="I1320">
        <v>192.78999300000001</v>
      </c>
      <c r="J1320">
        <v>88.599997999999999</v>
      </c>
      <c r="K1320">
        <v>490.07000699999998</v>
      </c>
      <c r="L1320">
        <v>172.279999</v>
      </c>
      <c r="M1320">
        <v>397.388733</v>
      </c>
      <c r="O1320" s="33">
        <v>1315</v>
      </c>
      <c r="P1320" s="36">
        <f t="shared" si="305"/>
        <v>0</v>
      </c>
      <c r="Q1320" s="36">
        <f t="shared" si="306"/>
        <v>3.5779168162089225E-3</v>
      </c>
      <c r="R1320" s="36">
        <f t="shared" si="307"/>
        <v>-9.483426208057864E-3</v>
      </c>
      <c r="S1320" s="36">
        <f t="shared" si="308"/>
        <v>1.0658783558568032E-2</v>
      </c>
      <c r="T1320" s="36">
        <f t="shared" si="309"/>
        <v>9.0186290059983045E-3</v>
      </c>
      <c r="U1320" s="36">
        <f t="shared" si="310"/>
        <v>-1.233337026168066E-2</v>
      </c>
      <c r="V1320" s="36">
        <f t="shared" si="311"/>
        <v>-5.9473658864282394E-3</v>
      </c>
      <c r="W1320" s="36">
        <f t="shared" si="312"/>
        <v>-5.64220043176794E-4</v>
      </c>
      <c r="X1320" s="36">
        <f t="shared" si="313"/>
        <v>-3.3001883463620396E-3</v>
      </c>
      <c r="Y1320" s="36">
        <f t="shared" si="314"/>
        <v>5.296121885283501E-3</v>
      </c>
      <c r="Z1320" s="36">
        <f t="shared" si="315"/>
        <v>3.0632891496287368E-3</v>
      </c>
      <c r="AA1320" s="46">
        <f t="shared" si="301"/>
        <v>-1.1516432597635375E-2</v>
      </c>
      <c r="AB1320" s="41">
        <f t="shared" si="302"/>
        <v>988483.56740236457</v>
      </c>
      <c r="AC1320" s="41">
        <f>AB1320-$AS$12</f>
        <v>-11516.43259763543</v>
      </c>
      <c r="AD1320" s="98">
        <v>108478.10492397356</v>
      </c>
      <c r="AE1320">
        <f t="shared" si="304"/>
        <v>1116749.0616435828</v>
      </c>
    </row>
    <row r="1321" spans="2:31">
      <c r="B1321" s="112">
        <v>45376</v>
      </c>
      <c r="C1321">
        <v>114.650002</v>
      </c>
      <c r="D1321">
        <v>503.01998900000001</v>
      </c>
      <c r="E1321">
        <v>60.57</v>
      </c>
      <c r="F1321">
        <v>49.639999000000003</v>
      </c>
      <c r="G1321">
        <v>75.940002000000007</v>
      </c>
      <c r="H1321">
        <v>194.820007</v>
      </c>
      <c r="I1321">
        <v>195.55999800000001</v>
      </c>
      <c r="J1321">
        <v>88.5</v>
      </c>
      <c r="K1321">
        <v>485.88000499999998</v>
      </c>
      <c r="L1321">
        <v>170.85000600000001</v>
      </c>
      <c r="M1321">
        <v>396.56179800000001</v>
      </c>
      <c r="O1321" s="33">
        <v>1316</v>
      </c>
      <c r="P1321" s="36">
        <f t="shared" si="305"/>
        <v>1.0169317057959851E-2</v>
      </c>
      <c r="Q1321" s="36">
        <f t="shared" si="306"/>
        <v>-1.2956922635999291E-2</v>
      </c>
      <c r="R1321" s="36">
        <f t="shared" si="307"/>
        <v>-4.9407050845230753E-3</v>
      </c>
      <c r="S1321" s="36">
        <f t="shared" si="308"/>
        <v>-7.0260852421177699E-3</v>
      </c>
      <c r="T1321" s="36">
        <f t="shared" si="309"/>
        <v>2.6371850727153938E-3</v>
      </c>
      <c r="U1321" s="36">
        <f t="shared" si="310"/>
        <v>-9.1968152356032683E-3</v>
      </c>
      <c r="V1321" s="36">
        <f t="shared" si="311"/>
        <v>1.4265750180964761E-2</v>
      </c>
      <c r="W1321" s="36">
        <f t="shared" si="312"/>
        <v>-1.1292830237877177E-3</v>
      </c>
      <c r="X1321" s="36">
        <f t="shared" si="313"/>
        <v>-8.5865622054164016E-3</v>
      </c>
      <c r="Y1321" s="36">
        <f t="shared" si="314"/>
        <v>-8.3350407015802593E-3</v>
      </c>
      <c r="Z1321" s="36">
        <f t="shared" si="315"/>
        <v>-2.0830902348099832E-3</v>
      </c>
      <c r="AA1321" s="46">
        <f t="shared" si="301"/>
        <v>1.9348541218914817E-2</v>
      </c>
      <c r="AB1321" s="41">
        <f t="shared" si="302"/>
        <v>1019348.5412189148</v>
      </c>
      <c r="AC1321" s="41">
        <f t="shared" si="303"/>
        <v>19348.54121891479</v>
      </c>
      <c r="AD1321" s="98">
        <v>116073.71665785345</v>
      </c>
      <c r="AE1321">
        <f t="shared" si="304"/>
        <v>1136097.6028624976</v>
      </c>
    </row>
    <row r="1322" spans="2:31">
      <c r="B1322" s="112">
        <v>45377</v>
      </c>
      <c r="C1322">
        <v>113.790001</v>
      </c>
      <c r="D1322">
        <v>495.89001500000001</v>
      </c>
      <c r="E1322">
        <v>60.509998000000003</v>
      </c>
      <c r="F1322">
        <v>49.630001</v>
      </c>
      <c r="G1322">
        <v>75.540001000000004</v>
      </c>
      <c r="H1322">
        <v>195.729996</v>
      </c>
      <c r="I1322">
        <v>194.10000600000001</v>
      </c>
      <c r="J1322">
        <v>87.449996999999996</v>
      </c>
      <c r="K1322">
        <v>492.30999800000001</v>
      </c>
      <c r="L1322">
        <v>169.71000699999999</v>
      </c>
      <c r="M1322">
        <v>397.04998799999998</v>
      </c>
      <c r="O1322" s="33">
        <v>1317</v>
      </c>
      <c r="P1322" s="36">
        <f t="shared" si="305"/>
        <v>-7.5293735912735733E-3</v>
      </c>
      <c r="Q1322" s="36">
        <f t="shared" si="306"/>
        <v>-1.4275750688278402E-2</v>
      </c>
      <c r="R1322" s="36">
        <f t="shared" si="307"/>
        <v>-9.9111341101429514E-4</v>
      </c>
      <c r="S1322" s="36">
        <f t="shared" si="308"/>
        <v>-2.0143044290938479E-4</v>
      </c>
      <c r="T1322" s="36">
        <f t="shared" si="309"/>
        <v>-5.2812506179071832E-3</v>
      </c>
      <c r="U1322" s="36">
        <f t="shared" si="310"/>
        <v>4.6600468047053893E-3</v>
      </c>
      <c r="V1322" s="36">
        <f t="shared" si="311"/>
        <v>-7.4937063965392825E-3</v>
      </c>
      <c r="W1322" s="36">
        <f t="shared" si="312"/>
        <v>-1.1935384854590671E-2</v>
      </c>
      <c r="X1322" s="36">
        <f t="shared" si="313"/>
        <v>1.3146905190082585E-2</v>
      </c>
      <c r="Y1322" s="36">
        <f t="shared" si="314"/>
        <v>-6.6948744098192878E-3</v>
      </c>
      <c r="Z1322" s="36">
        <f t="shared" si="315"/>
        <v>1.2302994239516334E-3</v>
      </c>
      <c r="AA1322" s="46">
        <f t="shared" si="301"/>
        <v>-9.7482207753566957E-3</v>
      </c>
      <c r="AB1322" s="41">
        <f t="shared" si="302"/>
        <v>990251.77922464325</v>
      </c>
      <c r="AC1322" s="41">
        <f t="shared" si="303"/>
        <v>-9748.2207753567491</v>
      </c>
      <c r="AD1322" s="98">
        <v>136823.70196662936</v>
      </c>
      <c r="AE1322">
        <f t="shared" si="304"/>
        <v>1126349.3820871408</v>
      </c>
    </row>
    <row r="1323" spans="2:31">
      <c r="B1323" s="112">
        <v>45378</v>
      </c>
      <c r="C1323">
        <v>114.970001</v>
      </c>
      <c r="D1323">
        <v>493.85998499999999</v>
      </c>
      <c r="E1323">
        <v>60.720001000000003</v>
      </c>
      <c r="F1323">
        <v>50.139999000000003</v>
      </c>
      <c r="G1323">
        <v>76.5</v>
      </c>
      <c r="H1323">
        <v>199.520004</v>
      </c>
      <c r="I1323">
        <v>197.38000500000001</v>
      </c>
      <c r="J1323">
        <v>90.050003000000004</v>
      </c>
      <c r="K1323">
        <v>493.10000600000001</v>
      </c>
      <c r="L1323">
        <v>173.30999800000001</v>
      </c>
      <c r="M1323">
        <v>409.14001500000001</v>
      </c>
      <c r="O1323" s="33">
        <v>1318</v>
      </c>
      <c r="P1323" s="36">
        <f t="shared" si="305"/>
        <v>1.03165803065343E-2</v>
      </c>
      <c r="Q1323" s="36">
        <f t="shared" si="306"/>
        <v>-4.102112344862548E-3</v>
      </c>
      <c r="R1323" s="36">
        <f t="shared" si="307"/>
        <v>3.4645419745710357E-3</v>
      </c>
      <c r="S1323" s="36">
        <f t="shared" si="308"/>
        <v>1.022356303753813E-2</v>
      </c>
      <c r="T1323" s="36">
        <f t="shared" si="309"/>
        <v>1.2628410310159774E-2</v>
      </c>
      <c r="U1323" s="36">
        <f t="shared" si="310"/>
        <v>1.9178363901724588E-2</v>
      </c>
      <c r="V1323" s="36">
        <f t="shared" si="311"/>
        <v>1.6757308988842777E-2</v>
      </c>
      <c r="W1323" s="36">
        <f t="shared" si="312"/>
        <v>2.9297937777496643E-2</v>
      </c>
      <c r="X1323" s="36">
        <f t="shared" si="313"/>
        <v>1.6034100852384448E-3</v>
      </c>
      <c r="Y1323" s="36">
        <f t="shared" si="314"/>
        <v>2.0990747651262909E-2</v>
      </c>
      <c r="Z1323" s="36">
        <f t="shared" si="315"/>
        <v>2.9995245304557484E-2</v>
      </c>
      <c r="AA1323" s="46">
        <f t="shared" si="301"/>
        <v>3.7164161524512879E-3</v>
      </c>
      <c r="AB1323" s="41">
        <f t="shared" si="302"/>
        <v>1003716.4161524513</v>
      </c>
      <c r="AC1323" s="41">
        <f>AB1323-$AS$12</f>
        <v>3716.4161524513038</v>
      </c>
      <c r="AD1323" s="98">
        <v>166380.07219980308</v>
      </c>
      <c r="AE1323">
        <f t="shared" si="304"/>
        <v>1130065.798239592</v>
      </c>
    </row>
    <row r="1325" spans="2:31">
      <c r="AC1325" s="66">
        <f>MAX(AC6:AC1323)</f>
        <v>166380.07219980308</v>
      </c>
    </row>
  </sheetData>
  <sortState xmlns:xlrd2="http://schemas.microsoft.com/office/spreadsheetml/2017/richdata2" ref="AD6:AD1323">
    <sortCondition ref="AD6:AD1323"/>
  </sortState>
  <mergeCells count="5">
    <mergeCell ref="B2:M2"/>
    <mergeCell ref="O2:AD2"/>
    <mergeCell ref="AG17:AH17"/>
    <mergeCell ref="AJ17:AK17"/>
    <mergeCell ref="AG10:AS10"/>
  </mergeCells>
  <phoneticPr fontId="5" type="noConversion"/>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68FD-4F31-45CF-A98D-7822D887754B}">
  <dimension ref="B1:S1321"/>
  <sheetViews>
    <sheetView showGridLines="0" zoomScaleNormal="100" workbookViewId="0">
      <pane xSplit="9" ySplit="2" topLeftCell="K8" activePane="bottomRight" state="frozen"/>
      <selection pane="topRight" activeCell="J1" sqref="J1"/>
      <selection pane="bottomLeft" activeCell="A3" sqref="A3"/>
      <selection pane="bottomRight" activeCell="M15" sqref="M15:O18"/>
    </sheetView>
  </sheetViews>
  <sheetFormatPr defaultRowHeight="14.5"/>
  <cols>
    <col min="1" max="1" width="2.54296875" customWidth="1"/>
    <col min="2" max="2" width="14.90625" style="4" bestFit="1" customWidth="1"/>
    <col min="3" max="3" width="7.81640625" style="4" bestFit="1" customWidth="1"/>
    <col min="4" max="4" width="2.54296875" style="4" customWidth="1"/>
    <col min="5" max="5" width="10.08984375" style="4" bestFit="1" customWidth="1"/>
    <col min="6" max="6" width="7.6328125" style="4" bestFit="1" customWidth="1"/>
    <col min="7" max="7" width="8.36328125" style="4" bestFit="1" customWidth="1"/>
    <col min="8" max="8" width="7.36328125" style="4" bestFit="1" customWidth="1"/>
    <col min="9" max="9" width="9.36328125" style="4" bestFit="1" customWidth="1"/>
    <col min="10" max="10" width="4.36328125" style="4" bestFit="1" customWidth="1"/>
    <col min="11" max="12" width="12.08984375" style="4" bestFit="1" customWidth="1"/>
    <col min="13" max="13" width="16" style="4" bestFit="1" customWidth="1"/>
    <col min="14" max="15" width="11.81640625" style="4" bestFit="1" customWidth="1"/>
    <col min="16" max="16" width="8.7265625" style="4" bestFit="1" customWidth="1"/>
    <col min="17" max="17" width="11.81640625" bestFit="1" customWidth="1"/>
    <col min="18" max="18" width="12.36328125" bestFit="1" customWidth="1"/>
    <col min="19" max="19" width="8.36328125" bestFit="1" customWidth="1"/>
  </cols>
  <sheetData>
    <row r="1" spans="2:19">
      <c r="B1"/>
      <c r="C1"/>
      <c r="D1"/>
      <c r="E1"/>
      <c r="F1"/>
      <c r="G1"/>
      <c r="H1"/>
      <c r="I1"/>
      <c r="J1"/>
      <c r="K1"/>
      <c r="L1"/>
      <c r="M1"/>
      <c r="N1"/>
      <c r="O1"/>
      <c r="P1"/>
    </row>
    <row r="2" spans="2:19" ht="29.15" customHeight="1">
      <c r="B2" s="151" t="s">
        <v>44</v>
      </c>
      <c r="C2" s="151"/>
      <c r="E2" s="17" t="s">
        <v>3</v>
      </c>
      <c r="F2" s="17" t="s">
        <v>45</v>
      </c>
      <c r="G2" s="17" t="s">
        <v>46</v>
      </c>
      <c r="H2" s="17" t="s">
        <v>47</v>
      </c>
      <c r="I2" s="17" t="s">
        <v>48</v>
      </c>
      <c r="J2" s="17" t="s">
        <v>49</v>
      </c>
      <c r="K2" s="49" t="s">
        <v>50</v>
      </c>
      <c r="L2" s="49" t="s">
        <v>51</v>
      </c>
      <c r="M2" s="49" t="s">
        <v>52</v>
      </c>
      <c r="O2" s="17" t="s">
        <v>35</v>
      </c>
      <c r="P2" s="17" t="s">
        <v>94</v>
      </c>
      <c r="Q2" s="17" t="s">
        <v>104</v>
      </c>
    </row>
    <row r="3" spans="2:19" ht="15" thickBot="1">
      <c r="B3" s="28" t="s">
        <v>53</v>
      </c>
      <c r="C3" s="4">
        <v>0.85</v>
      </c>
      <c r="E3" s="15"/>
      <c r="F3" s="4">
        <v>500</v>
      </c>
      <c r="G3" s="36">
        <f>$C$3^(F3-1)</f>
        <v>6.026205415907937E-36</v>
      </c>
      <c r="H3" s="38"/>
      <c r="I3" s="39"/>
      <c r="O3" s="29">
        <f>LARGE(M504:M1321,(1-C6)*COUNT(M504:M1321)+1)</f>
        <v>33720.322585337381</v>
      </c>
      <c r="P3" s="29">
        <f>LARGE(M504:M1321,(1-C6)*COUNT(M504:M1321))</f>
        <v>34195.96794030309</v>
      </c>
      <c r="Q3" s="4" cm="1">
        <f t="array" ref="Q3">-AVERAGE(IF(M504:M1321&lt;(-1*$S$8),M504:M1321))</f>
        <v>53279.880287304673</v>
      </c>
    </row>
    <row r="4" spans="2:19">
      <c r="B4" s="28" t="s">
        <v>54</v>
      </c>
      <c r="C4" s="4">
        <v>500</v>
      </c>
      <c r="E4" s="15">
        <v>43467</v>
      </c>
      <c r="F4" s="4">
        <v>499</v>
      </c>
      <c r="G4" s="36">
        <f t="shared" ref="G4:G66" si="0">$C$3^(F4-1)</f>
        <v>7.0896534304799259E-36</v>
      </c>
      <c r="H4" s="38">
        <f>Equity_Historical!AA6</f>
        <v>2.7417811326666153E-2</v>
      </c>
      <c r="I4" s="39">
        <f t="shared" ref="I4:I66" si="1">H4^2</f>
        <v>7.5173637794466279E-4</v>
      </c>
      <c r="R4" s="154" t="s">
        <v>32</v>
      </c>
      <c r="S4" s="155"/>
    </row>
    <row r="5" spans="2:19">
      <c r="B5" s="28" t="s">
        <v>55</v>
      </c>
      <c r="C5" s="4">
        <v>1000000</v>
      </c>
      <c r="E5" s="15">
        <v>43468</v>
      </c>
      <c r="F5" s="4">
        <v>498</v>
      </c>
      <c r="G5" s="36">
        <f t="shared" si="0"/>
        <v>8.3407687417410884E-36</v>
      </c>
      <c r="H5" s="38">
        <f>Equity_Historical!AA7</f>
        <v>-1.2535464478697061E-2</v>
      </c>
      <c r="I5" s="39">
        <f t="shared" si="1"/>
        <v>1.5713786969667577E-4</v>
      </c>
      <c r="R5" s="69" t="s">
        <v>34</v>
      </c>
      <c r="S5" s="8">
        <f>(C6)*COUNT(M504:M1321)</f>
        <v>809.81999999999994</v>
      </c>
    </row>
    <row r="6" spans="2:19" ht="15" thickBot="1">
      <c r="B6" s="28" t="s">
        <v>56</v>
      </c>
      <c r="C6" s="26">
        <v>0.99</v>
      </c>
      <c r="E6" s="15">
        <v>43469</v>
      </c>
      <c r="F6" s="4">
        <v>497</v>
      </c>
      <c r="G6" s="36">
        <f t="shared" si="0"/>
        <v>9.8126691079306942E-36</v>
      </c>
      <c r="H6" s="38">
        <f>Equity_Historical!AA8</f>
        <v>1.1602273468450712E-2</v>
      </c>
      <c r="I6" s="39">
        <f t="shared" si="1"/>
        <v>1.3461274963671532E-4</v>
      </c>
      <c r="R6" s="69" t="s">
        <v>36</v>
      </c>
      <c r="S6" s="67">
        <f>LARGE(M504:M1321,COUNT(M504:M1321)-ROUNDUP(S5,0)+1)</f>
        <v>34195.96794030309</v>
      </c>
    </row>
    <row r="7" spans="2:19">
      <c r="E7" s="15">
        <v>43472</v>
      </c>
      <c r="F7" s="4">
        <v>496</v>
      </c>
      <c r="G7" s="36">
        <f t="shared" si="0"/>
        <v>1.1544316597565522E-35</v>
      </c>
      <c r="H7" s="38">
        <f>Equity_Historical!AA9</f>
        <v>1.4922201470105138E-3</v>
      </c>
      <c r="I7" s="39">
        <f t="shared" si="1"/>
        <v>2.2267209671440796E-6</v>
      </c>
      <c r="M7" s="159" t="s">
        <v>133</v>
      </c>
      <c r="N7" s="160"/>
      <c r="O7" s="161"/>
      <c r="R7" s="69" t="s">
        <v>38</v>
      </c>
      <c r="S7" s="67">
        <f>LARGE(M504:M1321,COUNT(M504:M1321)-ROUNDDOWN(S5,0)+1)</f>
        <v>33720.322585337381</v>
      </c>
    </row>
    <row r="8" spans="2:19" ht="15" thickBot="1">
      <c r="E8" s="15">
        <v>43473</v>
      </c>
      <c r="F8" s="4">
        <v>495</v>
      </c>
      <c r="G8" s="36">
        <f t="shared" si="0"/>
        <v>1.3581548938312376E-35</v>
      </c>
      <c r="H8" s="38">
        <f>Equity_Historical!AA10</f>
        <v>6.1622204166199256E-3</v>
      </c>
      <c r="I8" s="39">
        <f t="shared" si="1"/>
        <v>3.7972960463007448E-5</v>
      </c>
      <c r="M8" s="136" t="s">
        <v>53</v>
      </c>
      <c r="N8" s="21" t="s">
        <v>134</v>
      </c>
      <c r="O8" s="137" t="s">
        <v>135</v>
      </c>
      <c r="R8" s="10" t="s">
        <v>40</v>
      </c>
      <c r="S8" s="68">
        <f>S7*(ROUNDUP(S5,0)-S5)/(ROUNDUP(S5,0)-ROUNDDOWN(S5,0))+S6*(1-(ROUNDUP(S5,0)-S5)/(ROUNDUP(S5,0)-ROUNDDOWN(S5,0)))</f>
        <v>34110.351776409232</v>
      </c>
    </row>
    <row r="9" spans="2:19">
      <c r="E9" s="15">
        <v>43474</v>
      </c>
      <c r="F9" s="4">
        <v>494</v>
      </c>
      <c r="G9" s="36">
        <f t="shared" si="0"/>
        <v>1.5978292868602799E-35</v>
      </c>
      <c r="H9" s="38">
        <f>Equity_Historical!AA11</f>
        <v>1.467989837887989E-2</v>
      </c>
      <c r="I9" s="39">
        <f t="shared" si="1"/>
        <v>2.154994164142404E-4</v>
      </c>
      <c r="M9" s="115">
        <v>0.94</v>
      </c>
      <c r="N9" s="115">
        <v>42687.751390077436</v>
      </c>
      <c r="O9" s="119">
        <v>46665.147580670149</v>
      </c>
    </row>
    <row r="10" spans="2:19">
      <c r="E10" s="15">
        <v>43475</v>
      </c>
      <c r="F10" s="4">
        <v>493</v>
      </c>
      <c r="G10" s="36">
        <f t="shared" si="0"/>
        <v>1.8797991610120941E-35</v>
      </c>
      <c r="H10" s="38">
        <f>Equity_Historical!AA12</f>
        <v>-1.6648035721758814E-2</v>
      </c>
      <c r="I10" s="39">
        <f t="shared" si="1"/>
        <v>2.7715709339295753E-4</v>
      </c>
      <c r="M10" s="125">
        <v>0.9</v>
      </c>
      <c r="N10" s="126">
        <v>36672.587403254147</v>
      </c>
      <c r="O10" s="120">
        <v>38952.69037270722</v>
      </c>
    </row>
    <row r="11" spans="2:19" ht="15" thickBot="1">
      <c r="E11" s="15">
        <v>43476</v>
      </c>
      <c r="F11" s="4">
        <v>492</v>
      </c>
      <c r="G11" s="36">
        <f t="shared" si="0"/>
        <v>2.2115284247201107E-35</v>
      </c>
      <c r="H11" s="38">
        <f>Equity_Historical!AA13</f>
        <v>-8.0195331699498829E-3</v>
      </c>
      <c r="I11" s="39">
        <f t="shared" si="1"/>
        <v>6.4312912263926418E-5</v>
      </c>
      <c r="M11" s="117">
        <v>0.85</v>
      </c>
      <c r="N11" s="117">
        <v>33720.322585337381</v>
      </c>
      <c r="O11" s="121">
        <v>34195.96794030309</v>
      </c>
    </row>
    <row r="12" spans="2:19">
      <c r="E12" s="15">
        <v>43479</v>
      </c>
      <c r="F12" s="4">
        <v>491</v>
      </c>
      <c r="G12" s="36">
        <f t="shared" si="0"/>
        <v>2.6017981467295425E-35</v>
      </c>
      <c r="H12" s="38">
        <f>Equity_Historical!AA14</f>
        <v>1.7262549970400054E-2</v>
      </c>
      <c r="I12" s="39">
        <f t="shared" si="1"/>
        <v>2.9799563148055888E-4</v>
      </c>
      <c r="Q12" s="4"/>
    </row>
    <row r="13" spans="2:19">
      <c r="E13" s="15">
        <v>43480</v>
      </c>
      <c r="F13" s="4">
        <v>490</v>
      </c>
      <c r="G13" s="36">
        <f t="shared" si="0"/>
        <v>3.0609389961524032E-35</v>
      </c>
      <c r="H13" s="38">
        <f>Equity_Historical!AA15</f>
        <v>3.9608176262187263E-3</v>
      </c>
      <c r="I13" s="39">
        <f t="shared" si="1"/>
        <v>1.5688076268164947E-5</v>
      </c>
      <c r="Q13" s="4"/>
    </row>
    <row r="14" spans="2:19">
      <c r="E14" s="15">
        <v>43481</v>
      </c>
      <c r="F14" s="4">
        <v>489</v>
      </c>
      <c r="G14" s="36">
        <f t="shared" si="0"/>
        <v>3.6011047013557686E-35</v>
      </c>
      <c r="H14" s="38">
        <f>Equity_Historical!AA16</f>
        <v>1.6693015287552695E-2</v>
      </c>
      <c r="I14" s="39">
        <f t="shared" si="1"/>
        <v>2.78656759390468E-4</v>
      </c>
      <c r="Q14" s="4"/>
    </row>
    <row r="15" spans="2:19">
      <c r="E15" s="15">
        <v>43482</v>
      </c>
      <c r="F15" s="4">
        <v>488</v>
      </c>
      <c r="G15" s="36">
        <f t="shared" si="0"/>
        <v>4.2365937663009035E-35</v>
      </c>
      <c r="H15" s="38">
        <f>Equity_Historical!AA17</f>
        <v>8.9477645793316248E-3</v>
      </c>
      <c r="I15" s="39">
        <f t="shared" si="1"/>
        <v>8.0062490967141651E-5</v>
      </c>
      <c r="L15" s="206"/>
      <c r="M15" s="202" t="s">
        <v>53</v>
      </c>
      <c r="N15" s="202" t="s">
        <v>134</v>
      </c>
      <c r="O15" s="202" t="s">
        <v>135</v>
      </c>
      <c r="P15" s="206"/>
      <c r="Q15" s="4"/>
    </row>
    <row r="16" spans="2:19">
      <c r="E16" s="15">
        <v>43483</v>
      </c>
      <c r="F16" s="4">
        <v>487</v>
      </c>
      <c r="G16" s="36">
        <f t="shared" si="0"/>
        <v>4.9842279603540042E-35</v>
      </c>
      <c r="H16" s="38">
        <f>Equity_Historical!AA18</f>
        <v>2.8926292747986117E-3</v>
      </c>
      <c r="I16" s="39">
        <f t="shared" si="1"/>
        <v>8.3673041214219422E-6</v>
      </c>
      <c r="L16" s="203"/>
      <c r="M16" s="203">
        <v>0.94</v>
      </c>
      <c r="N16" s="205">
        <v>42687.751390077436</v>
      </c>
      <c r="O16" s="205">
        <v>46665.147580670149</v>
      </c>
      <c r="P16" s="203"/>
      <c r="Q16" s="4"/>
    </row>
    <row r="17" spans="5:17">
      <c r="E17" s="15">
        <v>43487</v>
      </c>
      <c r="F17" s="4">
        <v>486</v>
      </c>
      <c r="G17" s="36">
        <f t="shared" si="0"/>
        <v>5.8637976004164776E-35</v>
      </c>
      <c r="H17" s="38">
        <f>Equity_Historical!AA19</f>
        <v>-6.2156493448925453E-3</v>
      </c>
      <c r="I17" s="39">
        <f t="shared" si="1"/>
        <v>3.8634296778663124E-5</v>
      </c>
      <c r="L17" s="203"/>
      <c r="M17" s="205">
        <v>0.9</v>
      </c>
      <c r="N17" s="205">
        <v>36672.587403254147</v>
      </c>
      <c r="O17" s="205">
        <v>38952.69037270722</v>
      </c>
      <c r="P17" s="203"/>
      <c r="Q17" s="4"/>
    </row>
    <row r="18" spans="5:17">
      <c r="E18" s="15">
        <v>43488</v>
      </c>
      <c r="F18" s="4">
        <v>485</v>
      </c>
      <c r="G18" s="36">
        <f t="shared" si="0"/>
        <v>6.8985854122546801E-35</v>
      </c>
      <c r="H18" s="38">
        <f>Equity_Historical!AA20</f>
        <v>3.7967919002319709E-3</v>
      </c>
      <c r="I18" s="39">
        <f t="shared" si="1"/>
        <v>1.4415628733667101E-5</v>
      </c>
      <c r="L18" s="204"/>
      <c r="M18" s="204">
        <v>0.85</v>
      </c>
      <c r="N18" s="207">
        <v>33720.322585337381</v>
      </c>
      <c r="O18" s="207">
        <v>34195.96794030309</v>
      </c>
      <c r="P18" s="204"/>
    </row>
    <row r="19" spans="5:17">
      <c r="E19" s="15">
        <v>43489</v>
      </c>
      <c r="F19" s="4">
        <v>484</v>
      </c>
      <c r="G19" s="36">
        <f t="shared" si="0"/>
        <v>8.1159828379466813E-35</v>
      </c>
      <c r="H19" s="38">
        <f>Equity_Historical!AA21</f>
        <v>-9.0588059455624882E-4</v>
      </c>
      <c r="I19" s="39">
        <f t="shared" si="1"/>
        <v>8.2061965159358285E-7</v>
      </c>
    </row>
    <row r="20" spans="5:17">
      <c r="E20" s="15">
        <v>43490</v>
      </c>
      <c r="F20" s="4">
        <v>483</v>
      </c>
      <c r="G20" s="36">
        <f t="shared" si="0"/>
        <v>9.5482151034666853E-35</v>
      </c>
      <c r="H20" s="38">
        <f>Equity_Historical!AA22</f>
        <v>2.0091354851973234E-2</v>
      </c>
      <c r="I20" s="39">
        <f t="shared" si="1"/>
        <v>4.0366253978790838E-4</v>
      </c>
    </row>
    <row r="21" spans="5:17">
      <c r="E21" s="15">
        <v>43493</v>
      </c>
      <c r="F21" s="4">
        <v>482</v>
      </c>
      <c r="G21" s="36">
        <f t="shared" si="0"/>
        <v>1.123319423937257E-34</v>
      </c>
      <c r="H21" s="38">
        <f>Equity_Historical!AA23</f>
        <v>3.2100745916961548E-2</v>
      </c>
      <c r="I21" s="39">
        <f t="shared" si="1"/>
        <v>1.0304578884253236E-3</v>
      </c>
    </row>
    <row r="22" spans="5:17">
      <c r="E22" s="15">
        <v>43494</v>
      </c>
      <c r="F22" s="4">
        <v>481</v>
      </c>
      <c r="G22" s="36">
        <f t="shared" si="0"/>
        <v>1.3215522634555967E-34</v>
      </c>
      <c r="H22" s="38">
        <f>Equity_Historical!AA24</f>
        <v>-1.3505009799999475E-2</v>
      </c>
      <c r="I22" s="39">
        <f t="shared" si="1"/>
        <v>1.8238528969808184E-4</v>
      </c>
    </row>
    <row r="23" spans="5:17">
      <c r="E23" s="15">
        <v>43495</v>
      </c>
      <c r="F23" s="4">
        <v>480</v>
      </c>
      <c r="G23" s="36">
        <f t="shared" si="0"/>
        <v>1.55476736877129E-34</v>
      </c>
      <c r="H23" s="38">
        <f>Equity_Historical!AA25</f>
        <v>8.086024766231565E-3</v>
      </c>
      <c r="I23" s="39">
        <f t="shared" si="1"/>
        <v>6.5383796520110239E-5</v>
      </c>
    </row>
    <row r="24" spans="5:17">
      <c r="E24" s="15">
        <v>43496</v>
      </c>
      <c r="F24" s="4">
        <v>479</v>
      </c>
      <c r="G24" s="36">
        <f t="shared" si="0"/>
        <v>1.8291380809074004E-34</v>
      </c>
      <c r="H24" s="38">
        <f>Equity_Historical!AA26</f>
        <v>-5.7643032595060352E-2</v>
      </c>
      <c r="I24" s="39">
        <f t="shared" si="1"/>
        <v>3.3227192067551902E-3</v>
      </c>
    </row>
    <row r="25" spans="5:17">
      <c r="E25" s="15">
        <v>43497</v>
      </c>
      <c r="F25" s="4">
        <v>478</v>
      </c>
      <c r="G25" s="36">
        <f t="shared" si="0"/>
        <v>2.1519271540087059E-34</v>
      </c>
      <c r="H25" s="38">
        <f>Equity_Historical!AA27</f>
        <v>-5.2895743411669081E-3</v>
      </c>
      <c r="I25" s="39">
        <f t="shared" si="1"/>
        <v>2.7979596710731331E-5</v>
      </c>
    </row>
    <row r="26" spans="5:17">
      <c r="E26" s="15">
        <v>43500</v>
      </c>
      <c r="F26" s="4">
        <v>477</v>
      </c>
      <c r="G26" s="36">
        <f t="shared" si="0"/>
        <v>2.5316790047161247E-34</v>
      </c>
      <c r="H26" s="38">
        <f>Equity_Historical!AA28</f>
        <v>-1.54182401275967E-2</v>
      </c>
      <c r="I26" s="39">
        <f t="shared" si="1"/>
        <v>2.3772212863223312E-4</v>
      </c>
    </row>
    <row r="27" spans="5:17">
      <c r="E27" s="15">
        <v>43501</v>
      </c>
      <c r="F27" s="4">
        <v>476</v>
      </c>
      <c r="G27" s="36">
        <f t="shared" si="0"/>
        <v>2.9784458879013236E-34</v>
      </c>
      <c r="H27" s="38">
        <f>Equity_Historical!AA29</f>
        <v>1.5608882314616579E-2</v>
      </c>
      <c r="I27" s="39">
        <f t="shared" si="1"/>
        <v>2.4363720711155021E-4</v>
      </c>
    </row>
    <row r="28" spans="5:17">
      <c r="E28" s="15">
        <v>43502</v>
      </c>
      <c r="F28" s="4">
        <v>475</v>
      </c>
      <c r="G28" s="36">
        <f t="shared" si="0"/>
        <v>3.5040539857662636E-34</v>
      </c>
      <c r="H28" s="38">
        <f>Equity_Historical!AA30</f>
        <v>-1.588485248631058E-2</v>
      </c>
      <c r="I28" s="39">
        <f t="shared" si="1"/>
        <v>2.5232853851184743E-4</v>
      </c>
    </row>
    <row r="29" spans="5:17">
      <c r="E29" s="15">
        <v>43503</v>
      </c>
      <c r="F29" s="4">
        <v>474</v>
      </c>
      <c r="G29" s="36">
        <f t="shared" si="0"/>
        <v>4.1224164538426628E-34</v>
      </c>
      <c r="H29" s="38">
        <f>Equity_Historical!AA31</f>
        <v>-7.7567038983039523E-3</v>
      </c>
      <c r="I29" s="39">
        <f t="shared" si="1"/>
        <v>6.0166455365963727E-5</v>
      </c>
    </row>
    <row r="30" spans="5:17">
      <c r="E30" s="15">
        <v>43504</v>
      </c>
      <c r="F30" s="4">
        <v>473</v>
      </c>
      <c r="G30" s="36">
        <f t="shared" si="0"/>
        <v>4.8499017104031336E-34</v>
      </c>
      <c r="H30" s="38">
        <f>Equity_Historical!AA32</f>
        <v>-1.5021985680859842E-2</v>
      </c>
      <c r="I30" s="39">
        <f t="shared" si="1"/>
        <v>2.2566005379595814E-4</v>
      </c>
    </row>
    <row r="31" spans="5:17">
      <c r="E31" s="15">
        <v>43507</v>
      </c>
      <c r="F31" s="4">
        <v>472</v>
      </c>
      <c r="G31" s="36">
        <f t="shared" si="0"/>
        <v>5.7057667181213326E-34</v>
      </c>
      <c r="H31" s="38">
        <f>Equity_Historical!AA33</f>
        <v>1.1347943821289681E-2</v>
      </c>
      <c r="I31" s="39">
        <f t="shared" si="1"/>
        <v>1.2877582897114666E-4</v>
      </c>
    </row>
    <row r="32" spans="5:17">
      <c r="E32" s="15">
        <v>43508</v>
      </c>
      <c r="F32" s="4">
        <v>471</v>
      </c>
      <c r="G32" s="36">
        <f t="shared" si="0"/>
        <v>6.7126667272015688E-34</v>
      </c>
      <c r="H32" s="38">
        <f>Equity_Historical!AA34</f>
        <v>6.9149461084988609E-3</v>
      </c>
      <c r="I32" s="39">
        <f t="shared" si="1"/>
        <v>4.7816479683443537E-5</v>
      </c>
    </row>
    <row r="33" spans="5:9">
      <c r="E33" s="15">
        <v>43509</v>
      </c>
      <c r="F33" s="4">
        <v>470</v>
      </c>
      <c r="G33" s="36">
        <f t="shared" si="0"/>
        <v>7.8972549731783162E-34</v>
      </c>
      <c r="H33" s="38">
        <f>Equity_Historical!AA35</f>
        <v>2.2535269425750428E-2</v>
      </c>
      <c r="I33" s="39">
        <f t="shared" si="1"/>
        <v>5.0783836809116208E-4</v>
      </c>
    </row>
    <row r="34" spans="5:9">
      <c r="E34" s="15">
        <v>43510</v>
      </c>
      <c r="F34" s="4">
        <v>469</v>
      </c>
      <c r="G34" s="36">
        <f t="shared" si="0"/>
        <v>9.2908882037391967E-34</v>
      </c>
      <c r="H34" s="38">
        <f>Equity_Historical!AA36</f>
        <v>1.6322905105141724E-3</v>
      </c>
      <c r="I34" s="39">
        <f t="shared" si="1"/>
        <v>2.6643723107146175E-6</v>
      </c>
    </row>
    <row r="35" spans="5:9">
      <c r="E35" s="15">
        <v>43511</v>
      </c>
      <c r="F35" s="4">
        <v>468</v>
      </c>
      <c r="G35" s="36">
        <f t="shared" si="0"/>
        <v>1.0930456710281408E-33</v>
      </c>
      <c r="H35" s="38">
        <f>Equity_Historical!AA37</f>
        <v>6.5206537716233151E-2</v>
      </c>
      <c r="I35" s="39">
        <f t="shared" si="1"/>
        <v>4.2518925609385362E-3</v>
      </c>
    </row>
    <row r="36" spans="5:9">
      <c r="E36" s="15">
        <v>43515</v>
      </c>
      <c r="F36" s="4">
        <v>467</v>
      </c>
      <c r="G36" s="36">
        <f t="shared" si="0"/>
        <v>1.2859360835625188E-33</v>
      </c>
      <c r="H36" s="38">
        <f>Equity_Historical!AA38</f>
        <v>8.1247986043376606E-3</v>
      </c>
      <c r="I36" s="39">
        <f t="shared" si="1"/>
        <v>6.6012352361047191E-5</v>
      </c>
    </row>
    <row r="37" spans="5:9">
      <c r="E37" s="15">
        <v>43516</v>
      </c>
      <c r="F37" s="4">
        <v>466</v>
      </c>
      <c r="G37" s="36">
        <f t="shared" si="0"/>
        <v>1.5128659806617864E-33</v>
      </c>
      <c r="H37" s="38">
        <f>Equity_Historical!AA39</f>
        <v>2.8906530094514934E-3</v>
      </c>
      <c r="I37" s="39">
        <f t="shared" si="1"/>
        <v>8.3558748210509752E-6</v>
      </c>
    </row>
    <row r="38" spans="5:9">
      <c r="E38" s="15">
        <v>43517</v>
      </c>
      <c r="F38" s="4">
        <v>465</v>
      </c>
      <c r="G38" s="36">
        <f t="shared" si="0"/>
        <v>1.7798423301903373E-33</v>
      </c>
      <c r="H38" s="38">
        <f>Equity_Historical!AA40</f>
        <v>-3.4479267176439683E-2</v>
      </c>
      <c r="I38" s="39">
        <f t="shared" si="1"/>
        <v>1.1888198650243109E-3</v>
      </c>
    </row>
    <row r="39" spans="5:9">
      <c r="E39" s="15">
        <v>43518</v>
      </c>
      <c r="F39" s="4">
        <v>464</v>
      </c>
      <c r="G39" s="36">
        <f t="shared" si="0"/>
        <v>2.0939321531651023E-33</v>
      </c>
      <c r="H39" s="38">
        <f>Equity_Historical!AA41</f>
        <v>-1.3765225618225017E-2</v>
      </c>
      <c r="I39" s="39">
        <f t="shared" si="1"/>
        <v>1.8948143632063831E-4</v>
      </c>
    </row>
    <row r="40" spans="5:9">
      <c r="E40" s="15">
        <v>43521</v>
      </c>
      <c r="F40" s="4">
        <v>463</v>
      </c>
      <c r="G40" s="36">
        <f t="shared" si="0"/>
        <v>2.4634495919589444E-33</v>
      </c>
      <c r="H40" s="38">
        <f>Equity_Historical!AA42</f>
        <v>1.6601445844272696E-2</v>
      </c>
      <c r="I40" s="39">
        <f t="shared" si="1"/>
        <v>2.7560800412031915E-4</v>
      </c>
    </row>
    <row r="41" spans="5:9">
      <c r="E41" s="15">
        <v>43522</v>
      </c>
      <c r="F41" s="4">
        <v>462</v>
      </c>
      <c r="G41" s="36">
        <f t="shared" si="0"/>
        <v>2.8981759905399351E-33</v>
      </c>
      <c r="H41" s="38">
        <f>Equity_Historical!AA43</f>
        <v>-3.9258575849530943E-3</v>
      </c>
      <c r="I41" s="39">
        <f t="shared" si="1"/>
        <v>1.5412357777333741E-5</v>
      </c>
    </row>
    <row r="42" spans="5:9">
      <c r="E42" s="15">
        <v>43523</v>
      </c>
      <c r="F42" s="4">
        <v>461</v>
      </c>
      <c r="G42" s="36">
        <f t="shared" si="0"/>
        <v>3.4096188123999242E-33</v>
      </c>
      <c r="H42" s="38">
        <f>Equity_Historical!AA44</f>
        <v>2.4003068179438737E-3</v>
      </c>
      <c r="I42" s="39">
        <f t="shared" si="1"/>
        <v>5.7614728202678444E-6</v>
      </c>
    </row>
    <row r="43" spans="5:9">
      <c r="E43" s="15">
        <v>43524</v>
      </c>
      <c r="F43" s="4">
        <v>460</v>
      </c>
      <c r="G43" s="36">
        <f t="shared" si="0"/>
        <v>4.0113162498822625E-33</v>
      </c>
      <c r="H43" s="38">
        <f>Equity_Historical!AA45</f>
        <v>-1.5210392320172577E-2</v>
      </c>
      <c r="I43" s="39">
        <f t="shared" si="1"/>
        <v>2.3135603453356492E-4</v>
      </c>
    </row>
    <row r="44" spans="5:9">
      <c r="E44" s="15">
        <v>43525</v>
      </c>
      <c r="F44" s="4">
        <v>459</v>
      </c>
      <c r="G44" s="36">
        <f t="shared" si="0"/>
        <v>4.7191955880967805E-33</v>
      </c>
      <c r="H44" s="38">
        <f>Equity_Historical!AA46</f>
        <v>2.4302752237323283E-2</v>
      </c>
      <c r="I44" s="39">
        <f t="shared" si="1"/>
        <v>5.9062376630872185E-4</v>
      </c>
    </row>
    <row r="45" spans="5:9">
      <c r="E45" s="15">
        <v>43528</v>
      </c>
      <c r="F45" s="4">
        <v>458</v>
      </c>
      <c r="G45" s="36">
        <f t="shared" si="0"/>
        <v>5.5519948095256247E-33</v>
      </c>
      <c r="H45" s="38">
        <f>Equity_Historical!AA47</f>
        <v>1.8770140026342121E-3</v>
      </c>
      <c r="I45" s="39">
        <f t="shared" si="1"/>
        <v>3.523181566084906E-6</v>
      </c>
    </row>
    <row r="46" spans="5:9">
      <c r="E46" s="15">
        <v>43529</v>
      </c>
      <c r="F46" s="4">
        <v>457</v>
      </c>
      <c r="G46" s="36">
        <f t="shared" si="0"/>
        <v>6.5317585994419122E-33</v>
      </c>
      <c r="H46" s="38">
        <f>Equity_Historical!AA48</f>
        <v>1.3629938117057079E-2</v>
      </c>
      <c r="I46" s="39">
        <f t="shared" si="1"/>
        <v>1.8577521307480547E-4</v>
      </c>
    </row>
    <row r="47" spans="5:9">
      <c r="E47" s="15">
        <v>43530</v>
      </c>
      <c r="F47" s="4">
        <v>456</v>
      </c>
      <c r="G47" s="36">
        <f t="shared" si="0"/>
        <v>7.6844218816963654E-33</v>
      </c>
      <c r="H47" s="38">
        <f>Equity_Historical!AA49</f>
        <v>2.3277046217582344E-2</v>
      </c>
      <c r="I47" s="39">
        <f t="shared" si="1"/>
        <v>5.4182088061546449E-4</v>
      </c>
    </row>
    <row r="48" spans="5:9">
      <c r="E48" s="15">
        <v>43531</v>
      </c>
      <c r="F48" s="4">
        <v>455</v>
      </c>
      <c r="G48" s="36">
        <f t="shared" si="0"/>
        <v>9.0404963314074902E-33</v>
      </c>
      <c r="H48" s="38">
        <f>Equity_Historical!AA50</f>
        <v>-1.7792822639360387E-3</v>
      </c>
      <c r="I48" s="39">
        <f t="shared" si="1"/>
        <v>3.1658453747573553E-6</v>
      </c>
    </row>
    <row r="49" spans="5:9">
      <c r="E49" s="15">
        <v>43532</v>
      </c>
      <c r="F49" s="4">
        <v>454</v>
      </c>
      <c r="G49" s="36">
        <f t="shared" si="0"/>
        <v>1.0635878036949989E-32</v>
      </c>
      <c r="H49" s="38">
        <f>Equity_Historical!AA51</f>
        <v>-1.5910639870668257E-2</v>
      </c>
      <c r="I49" s="39">
        <f t="shared" si="1"/>
        <v>2.5314846109409842E-4</v>
      </c>
    </row>
    <row r="50" spans="5:9">
      <c r="E50" s="15">
        <v>43535</v>
      </c>
      <c r="F50" s="4">
        <v>453</v>
      </c>
      <c r="G50" s="36">
        <f t="shared" si="0"/>
        <v>1.2512797690529398E-32</v>
      </c>
      <c r="H50" s="38">
        <f>Equity_Historical!AA52</f>
        <v>3.4811148791072076E-2</v>
      </c>
      <c r="I50" s="39">
        <f t="shared" si="1"/>
        <v>1.2118160801541588E-3</v>
      </c>
    </row>
    <row r="51" spans="5:9">
      <c r="E51" s="15">
        <v>43536</v>
      </c>
      <c r="F51" s="4">
        <v>452</v>
      </c>
      <c r="G51" s="36">
        <f t="shared" si="0"/>
        <v>1.4720938459446353E-32</v>
      </c>
      <c r="H51" s="38">
        <f>Equity_Historical!AA53</f>
        <v>7.9078670048004854E-3</v>
      </c>
      <c r="I51" s="39">
        <f t="shared" si="1"/>
        <v>6.2534360565612206E-5</v>
      </c>
    </row>
    <row r="52" spans="5:9">
      <c r="E52" s="15">
        <v>43537</v>
      </c>
      <c r="F52" s="4">
        <v>451</v>
      </c>
      <c r="G52" s="36">
        <f t="shared" si="0"/>
        <v>1.7318751128760417E-32</v>
      </c>
      <c r="H52" s="38">
        <f>Equity_Historical!AA54</f>
        <v>8.8229124339058718E-3</v>
      </c>
      <c r="I52" s="39">
        <f t="shared" si="1"/>
        <v>7.7843783816370838E-5</v>
      </c>
    </row>
    <row r="53" spans="5:9">
      <c r="E53" s="15">
        <v>43538</v>
      </c>
      <c r="F53" s="4">
        <v>450</v>
      </c>
      <c r="G53" s="36">
        <f t="shared" si="0"/>
        <v>2.0375001327953431E-32</v>
      </c>
      <c r="H53" s="38">
        <f>Equity_Historical!AA55</f>
        <v>-4.1234642213599983E-3</v>
      </c>
      <c r="I53" s="39">
        <f t="shared" si="1"/>
        <v>1.7002957184836018E-5</v>
      </c>
    </row>
    <row r="54" spans="5:9">
      <c r="E54" s="15">
        <v>43539</v>
      </c>
      <c r="F54" s="4">
        <v>449</v>
      </c>
      <c r="G54" s="36">
        <f t="shared" si="0"/>
        <v>2.3970589797592273E-32</v>
      </c>
      <c r="H54" s="38">
        <f>Equity_Historical!AA56</f>
        <v>1.02777516930039E-3</v>
      </c>
      <c r="I54" s="39">
        <f t="shared" si="1"/>
        <v>1.0563217986304454E-6</v>
      </c>
    </row>
    <row r="55" spans="5:9">
      <c r="E55" s="15">
        <v>43542</v>
      </c>
      <c r="F55" s="4">
        <v>448</v>
      </c>
      <c r="G55" s="36">
        <f t="shared" si="0"/>
        <v>2.8200693879520314E-32</v>
      </c>
      <c r="H55" s="38">
        <f>Equity_Historical!AA57</f>
        <v>-1.8419122095421243E-3</v>
      </c>
      <c r="I55" s="39">
        <f t="shared" si="1"/>
        <v>3.3926405876603506E-6</v>
      </c>
    </row>
    <row r="56" spans="5:9">
      <c r="E56" s="15">
        <v>43543</v>
      </c>
      <c r="F56" s="4">
        <v>447</v>
      </c>
      <c r="G56" s="36">
        <f t="shared" si="0"/>
        <v>3.3177286917082739E-32</v>
      </c>
      <c r="H56" s="38">
        <f>Equity_Historical!AA58</f>
        <v>-1.3569060873948764E-3</v>
      </c>
      <c r="I56" s="39">
        <f t="shared" si="1"/>
        <v>1.841194130009272E-6</v>
      </c>
    </row>
    <row r="57" spans="5:9">
      <c r="E57" s="15">
        <v>43544</v>
      </c>
      <c r="F57" s="4">
        <v>446</v>
      </c>
      <c r="G57" s="36">
        <f t="shared" si="0"/>
        <v>3.9032102255391455E-32</v>
      </c>
      <c r="H57" s="38">
        <f>Equity_Historical!AA59</f>
        <v>1.2121960134818107E-3</v>
      </c>
      <c r="I57" s="39">
        <f t="shared" si="1"/>
        <v>1.4694191751011942E-6</v>
      </c>
    </row>
    <row r="58" spans="5:9">
      <c r="E58" s="15">
        <v>43545</v>
      </c>
      <c r="F58" s="4">
        <v>445</v>
      </c>
      <c r="G58" s="36">
        <f t="shared" si="0"/>
        <v>4.5920120300460534E-32</v>
      </c>
      <c r="H58" s="38">
        <f>Equity_Historical!AA60</f>
        <v>1.6632946962204301E-2</v>
      </c>
      <c r="I58" s="39">
        <f t="shared" si="1"/>
        <v>2.7665492464750129E-4</v>
      </c>
    </row>
    <row r="59" spans="5:9">
      <c r="E59" s="15">
        <v>43546</v>
      </c>
      <c r="F59" s="4">
        <v>444</v>
      </c>
      <c r="G59" s="36">
        <f t="shared" si="0"/>
        <v>5.4023670941718288E-32</v>
      </c>
      <c r="H59" s="38">
        <f>Equity_Historical!AA61</f>
        <v>-2.6466909512836326E-2</v>
      </c>
      <c r="I59" s="39">
        <f t="shared" si="1"/>
        <v>7.0049729916066598E-4</v>
      </c>
    </row>
    <row r="60" spans="5:9">
      <c r="E60" s="15">
        <v>43549</v>
      </c>
      <c r="F60" s="4">
        <v>443</v>
      </c>
      <c r="G60" s="36">
        <f t="shared" si="0"/>
        <v>6.3557259931433274E-32</v>
      </c>
      <c r="H60" s="38">
        <f>Equity_Historical!AA62</f>
        <v>-1.4600316127989867E-2</v>
      </c>
      <c r="I60" s="39">
        <f t="shared" si="1"/>
        <v>2.1316923103724102E-4</v>
      </c>
    </row>
    <row r="61" spans="5:9">
      <c r="E61" s="15">
        <v>43550</v>
      </c>
      <c r="F61" s="4">
        <v>442</v>
      </c>
      <c r="G61" s="36">
        <f t="shared" si="0"/>
        <v>7.4773246978156794E-32</v>
      </c>
      <c r="H61" s="38">
        <f>Equity_Historical!AA63</f>
        <v>-3.3277503967779464E-3</v>
      </c>
      <c r="I61" s="39">
        <f t="shared" si="1"/>
        <v>1.107392270325578E-5</v>
      </c>
    </row>
    <row r="62" spans="5:9">
      <c r="E62" s="15">
        <v>43551</v>
      </c>
      <c r="F62" s="4">
        <v>441</v>
      </c>
      <c r="G62" s="36">
        <f t="shared" si="0"/>
        <v>8.7968525856655055E-32</v>
      </c>
      <c r="H62" s="38">
        <f>Equity_Historical!AA64</f>
        <v>-1.6591187233727333E-2</v>
      </c>
      <c r="I62" s="39">
        <f t="shared" si="1"/>
        <v>2.7526749382459682E-4</v>
      </c>
    </row>
    <row r="63" spans="5:9">
      <c r="E63" s="15">
        <v>43552</v>
      </c>
      <c r="F63" s="4">
        <v>440</v>
      </c>
      <c r="G63" s="36">
        <f t="shared" si="0"/>
        <v>1.0349238336077063E-31</v>
      </c>
      <c r="H63" s="38">
        <f>Equity_Historical!AA65</f>
        <v>9.0525806056479738E-3</v>
      </c>
      <c r="I63" s="39">
        <f t="shared" si="1"/>
        <v>8.1949215621753834E-5</v>
      </c>
    </row>
    <row r="64" spans="5:9">
      <c r="E64" s="15">
        <v>43553</v>
      </c>
      <c r="F64" s="4">
        <v>439</v>
      </c>
      <c r="G64" s="36">
        <f t="shared" si="0"/>
        <v>1.2175574513031842E-31</v>
      </c>
      <c r="H64" s="38">
        <f>Equity_Historical!AA66</f>
        <v>1.1595796754302574E-2</v>
      </c>
      <c r="I64" s="39">
        <f t="shared" si="1"/>
        <v>1.3446250236709409E-4</v>
      </c>
    </row>
    <row r="65" spans="5:9">
      <c r="E65" s="15">
        <v>43556</v>
      </c>
      <c r="F65" s="4">
        <v>438</v>
      </c>
      <c r="G65" s="36">
        <f t="shared" si="0"/>
        <v>1.4324205309449229E-31</v>
      </c>
      <c r="H65" s="38">
        <f>Equity_Historical!AA67</f>
        <v>3.4775990585684691E-3</v>
      </c>
      <c r="I65" s="39">
        <f t="shared" si="1"/>
        <v>1.2093695212156302E-5</v>
      </c>
    </row>
    <row r="66" spans="5:9">
      <c r="E66" s="15">
        <v>43557</v>
      </c>
      <c r="F66" s="4">
        <v>437</v>
      </c>
      <c r="G66" s="36">
        <f t="shared" si="0"/>
        <v>1.6852006246410857E-31</v>
      </c>
      <c r="H66" s="38">
        <f>Equity_Historical!AA68</f>
        <v>7.5565175571211569E-3</v>
      </c>
      <c r="I66" s="39">
        <f t="shared" si="1"/>
        <v>5.7100957591080295E-5</v>
      </c>
    </row>
    <row r="67" spans="5:9">
      <c r="E67" s="15">
        <v>43558</v>
      </c>
      <c r="F67" s="4">
        <v>436</v>
      </c>
      <c r="G67" s="36">
        <f t="shared" ref="G67:G130" si="2">$C$3^(F67-1)</f>
        <v>1.9825889701659834E-31</v>
      </c>
      <c r="H67" s="38">
        <f>Equity_Historical!AA69</f>
        <v>4.7271150268525155E-3</v>
      </c>
      <c r="I67" s="39">
        <f t="shared" ref="I67:I130" si="3">H67^2</f>
        <v>2.2345616477094857E-5</v>
      </c>
    </row>
    <row r="68" spans="5:9">
      <c r="E68" s="15">
        <v>43559</v>
      </c>
      <c r="F68" s="4">
        <v>435</v>
      </c>
      <c r="G68" s="36">
        <f t="shared" si="2"/>
        <v>2.3324576119599803E-31</v>
      </c>
      <c r="H68" s="38">
        <f>Equity_Historical!AA70</f>
        <v>8.3037933732143729E-3</v>
      </c>
      <c r="I68" s="39">
        <f t="shared" si="3"/>
        <v>6.8952984385038936E-5</v>
      </c>
    </row>
    <row r="69" spans="5:9">
      <c r="E69" s="15">
        <v>43560</v>
      </c>
      <c r="F69" s="4">
        <v>434</v>
      </c>
      <c r="G69" s="36">
        <f t="shared" si="2"/>
        <v>2.744067778776448E-31</v>
      </c>
      <c r="H69" s="38">
        <f>Equity_Historical!AA71</f>
        <v>1.2679672853353492E-2</v>
      </c>
      <c r="I69" s="39">
        <f t="shared" si="3"/>
        <v>1.6077410366806947E-4</v>
      </c>
    </row>
    <row r="70" spans="5:9">
      <c r="E70" s="15">
        <v>43563</v>
      </c>
      <c r="F70" s="4">
        <v>433</v>
      </c>
      <c r="G70" s="36">
        <f t="shared" si="2"/>
        <v>3.2283150338546442E-31</v>
      </c>
      <c r="H70" s="38">
        <f>Equity_Historical!AA72</f>
        <v>9.579326854803439E-3</v>
      </c>
      <c r="I70" s="39">
        <f t="shared" si="3"/>
        <v>9.176350299115835E-5</v>
      </c>
    </row>
    <row r="71" spans="5:9">
      <c r="E71" s="15">
        <v>43564</v>
      </c>
      <c r="F71" s="4">
        <v>432</v>
      </c>
      <c r="G71" s="36">
        <f t="shared" si="2"/>
        <v>3.7980176868878167E-31</v>
      </c>
      <c r="H71" s="38">
        <f>Equity_Historical!AA73</f>
        <v>2.5672789649488877E-2</v>
      </c>
      <c r="I71" s="39">
        <f t="shared" si="3"/>
        <v>6.5909212838690322E-4</v>
      </c>
    </row>
    <row r="72" spans="5:9">
      <c r="E72" s="15">
        <v>43565</v>
      </c>
      <c r="F72" s="4">
        <v>431</v>
      </c>
      <c r="G72" s="36">
        <f t="shared" si="2"/>
        <v>4.4682561022209603E-31</v>
      </c>
      <c r="H72" s="38">
        <f>Equity_Historical!AA74</f>
        <v>9.6109799078827815E-3</v>
      </c>
      <c r="I72" s="39">
        <f t="shared" si="3"/>
        <v>9.2370934789726513E-5</v>
      </c>
    </row>
    <row r="73" spans="5:9">
      <c r="E73" s="15">
        <v>43566</v>
      </c>
      <c r="F73" s="4">
        <v>430</v>
      </c>
      <c r="G73" s="36">
        <f t="shared" si="2"/>
        <v>5.2567718849658367E-31</v>
      </c>
      <c r="H73" s="38">
        <f>Equity_Historical!AA75</f>
        <v>1.2511501748552365E-3</v>
      </c>
      <c r="I73" s="39">
        <f t="shared" si="3"/>
        <v>1.565376760040289E-6</v>
      </c>
    </row>
    <row r="74" spans="5:9">
      <c r="E74" s="15">
        <v>43567</v>
      </c>
      <c r="F74" s="4">
        <v>429</v>
      </c>
      <c r="G74" s="36">
        <f t="shared" si="2"/>
        <v>6.1844375117245147E-31</v>
      </c>
      <c r="H74" s="38">
        <f>Equity_Historical!AA76</f>
        <v>2.1700723844562113E-2</v>
      </c>
      <c r="I74" s="39">
        <f t="shared" si="3"/>
        <v>4.7092141537794662E-4</v>
      </c>
    </row>
    <row r="75" spans="5:9">
      <c r="E75" s="15">
        <v>43570</v>
      </c>
      <c r="F75" s="4">
        <v>428</v>
      </c>
      <c r="G75" s="36">
        <f t="shared" si="2"/>
        <v>7.2758088373229584E-31</v>
      </c>
      <c r="H75" s="38">
        <f>Equity_Historical!AA77</f>
        <v>-2.6946622564409519E-2</v>
      </c>
      <c r="I75" s="39">
        <f t="shared" si="3"/>
        <v>7.2612046762874423E-4</v>
      </c>
    </row>
    <row r="76" spans="5:9">
      <c r="E76" s="15">
        <v>43571</v>
      </c>
      <c r="F76" s="4">
        <v>427</v>
      </c>
      <c r="G76" s="36">
        <f t="shared" si="2"/>
        <v>8.5597751027328932E-31</v>
      </c>
      <c r="H76" s="38">
        <f>Equity_Historical!AA78</f>
        <v>-1.6900335197038586E-2</v>
      </c>
      <c r="I76" s="39">
        <f t="shared" si="3"/>
        <v>2.8562132977226126E-4</v>
      </c>
    </row>
    <row r="77" spans="5:9">
      <c r="E77" s="15">
        <v>43572</v>
      </c>
      <c r="F77" s="4">
        <v>426</v>
      </c>
      <c r="G77" s="36">
        <f t="shared" si="2"/>
        <v>1.0070323650273992E-30</v>
      </c>
      <c r="H77" s="38">
        <f>Equity_Historical!AA79</f>
        <v>1.8214985756134843E-3</v>
      </c>
      <c r="I77" s="39">
        <f t="shared" si="3"/>
        <v>3.3178570609619526E-6</v>
      </c>
    </row>
    <row r="78" spans="5:9">
      <c r="E78" s="15">
        <v>43573</v>
      </c>
      <c r="F78" s="4">
        <v>425</v>
      </c>
      <c r="G78" s="36">
        <f t="shared" si="2"/>
        <v>1.1847439588557639E-30</v>
      </c>
      <c r="H78" s="38">
        <f>Equity_Historical!AA80</f>
        <v>-2.6392505434625346E-2</v>
      </c>
      <c r="I78" s="39">
        <f t="shared" si="3"/>
        <v>6.9656434311672849E-4</v>
      </c>
    </row>
    <row r="79" spans="5:9">
      <c r="E79" s="15">
        <v>43577</v>
      </c>
      <c r="F79" s="4">
        <v>424</v>
      </c>
      <c r="G79" s="36">
        <f t="shared" si="2"/>
        <v>1.3938164221832513E-30</v>
      </c>
      <c r="H79" s="38">
        <f>Equity_Historical!AA81</f>
        <v>-4.4406484320362724E-3</v>
      </c>
      <c r="I79" s="39">
        <f t="shared" si="3"/>
        <v>1.9719358496946205E-5</v>
      </c>
    </row>
    <row r="80" spans="5:9">
      <c r="E80" s="15">
        <v>43578</v>
      </c>
      <c r="F80" s="4">
        <v>423</v>
      </c>
      <c r="G80" s="36">
        <f t="shared" si="2"/>
        <v>1.6397840260979432E-30</v>
      </c>
      <c r="H80" s="38">
        <f>Equity_Historical!AA82</f>
        <v>1.2987496870940134E-2</v>
      </c>
      <c r="I80" s="39">
        <f t="shared" si="3"/>
        <v>1.6867507497267975E-4</v>
      </c>
    </row>
    <row r="81" spans="5:9">
      <c r="E81" s="15">
        <v>43579</v>
      </c>
      <c r="F81" s="4">
        <v>422</v>
      </c>
      <c r="G81" s="36">
        <f t="shared" si="2"/>
        <v>1.9291576777622861E-30</v>
      </c>
      <c r="H81" s="38">
        <f>Equity_Historical!AA83</f>
        <v>2.5000073021420825E-3</v>
      </c>
      <c r="I81" s="39">
        <f t="shared" si="3"/>
        <v>6.2500365107637332E-6</v>
      </c>
    </row>
    <row r="82" spans="5:9">
      <c r="E82" s="15">
        <v>43580</v>
      </c>
      <c r="F82" s="4">
        <v>421</v>
      </c>
      <c r="G82" s="36">
        <f t="shared" si="2"/>
        <v>2.269597267955631E-30</v>
      </c>
      <c r="H82" s="38">
        <f>Equity_Historical!AA84</f>
        <v>-1.0974389275934804E-4</v>
      </c>
      <c r="I82" s="39">
        <f t="shared" si="3"/>
        <v>1.2043721997975283E-8</v>
      </c>
    </row>
    <row r="83" spans="5:9">
      <c r="E83" s="15">
        <v>43581</v>
      </c>
      <c r="F83" s="4">
        <v>420</v>
      </c>
      <c r="G83" s="36">
        <f t="shared" si="2"/>
        <v>2.6701144328889777E-30</v>
      </c>
      <c r="H83" s="38">
        <f>Equity_Historical!AA85</f>
        <v>-1.3522172695990296E-2</v>
      </c>
      <c r="I83" s="39">
        <f t="shared" si="3"/>
        <v>1.8284915442018547E-4</v>
      </c>
    </row>
    <row r="84" spans="5:9">
      <c r="E84" s="15">
        <v>43584</v>
      </c>
      <c r="F84" s="4">
        <v>419</v>
      </c>
      <c r="G84" s="36">
        <f t="shared" si="2"/>
        <v>3.1413110975164438E-30</v>
      </c>
      <c r="H84" s="38">
        <f>Equity_Historical!AA86</f>
        <v>-8.7296483607919688E-3</v>
      </c>
      <c r="I84" s="39">
        <f t="shared" si="3"/>
        <v>7.6206760503077906E-5</v>
      </c>
    </row>
    <row r="85" spans="5:9">
      <c r="E85" s="15">
        <v>43585</v>
      </c>
      <c r="F85" s="4">
        <v>418</v>
      </c>
      <c r="G85" s="36">
        <f t="shared" si="2"/>
        <v>3.6956601147252282E-30</v>
      </c>
      <c r="H85" s="38">
        <f>Equity_Historical!AA87</f>
        <v>1.2623662315045834E-2</v>
      </c>
      <c r="I85" s="39">
        <f t="shared" si="3"/>
        <v>1.5935685024430835E-4</v>
      </c>
    </row>
    <row r="86" spans="5:9">
      <c r="E86" s="15">
        <v>43586</v>
      </c>
      <c r="F86" s="4">
        <v>417</v>
      </c>
      <c r="G86" s="36">
        <f t="shared" si="2"/>
        <v>4.3478354290885044E-30</v>
      </c>
      <c r="H86" s="38">
        <f>Equity_Historical!AA88</f>
        <v>-3.052640726763118E-2</v>
      </c>
      <c r="I86" s="39">
        <f t="shared" si="3"/>
        <v>9.3186154066928568E-4</v>
      </c>
    </row>
    <row r="87" spans="5:9">
      <c r="E87" s="15">
        <v>43587</v>
      </c>
      <c r="F87" s="4">
        <v>416</v>
      </c>
      <c r="G87" s="36">
        <f t="shared" si="2"/>
        <v>5.1151005048100041E-30</v>
      </c>
      <c r="H87" s="38">
        <f>Equity_Historical!AA89</f>
        <v>-5.2501052545862931E-2</v>
      </c>
      <c r="I87" s="39">
        <f t="shared" si="3"/>
        <v>2.7563605184234606E-3</v>
      </c>
    </row>
    <row r="88" spans="5:9">
      <c r="E88" s="15">
        <v>43588</v>
      </c>
      <c r="F88" s="4">
        <v>415</v>
      </c>
      <c r="G88" s="36">
        <f t="shared" si="2"/>
        <v>6.0177652997764771E-30</v>
      </c>
      <c r="H88" s="38">
        <f>Equity_Historical!AA90</f>
        <v>-1.18370525733364E-2</v>
      </c>
      <c r="I88" s="39">
        <f t="shared" si="3"/>
        <v>1.4011581362392988E-4</v>
      </c>
    </row>
    <row r="89" spans="5:9">
      <c r="E89" s="15">
        <v>43591</v>
      </c>
      <c r="F89" s="4">
        <v>414</v>
      </c>
      <c r="G89" s="36">
        <f t="shared" si="2"/>
        <v>7.0797238820899736E-30</v>
      </c>
      <c r="H89" s="38">
        <f>Equity_Historical!AA91</f>
        <v>2.6711543033428042E-4</v>
      </c>
      <c r="I89" s="39">
        <f t="shared" si="3"/>
        <v>7.1350653122667814E-8</v>
      </c>
    </row>
    <row r="90" spans="5:9">
      <c r="E90" s="15">
        <v>43592</v>
      </c>
      <c r="F90" s="4">
        <v>413</v>
      </c>
      <c r="G90" s="36">
        <f t="shared" si="2"/>
        <v>8.3290869201058514E-30</v>
      </c>
      <c r="H90" s="38">
        <f>Equity_Historical!AA92</f>
        <v>-3.2919140806010758E-2</v>
      </c>
      <c r="I90" s="39">
        <f t="shared" si="3"/>
        <v>1.0836698314059625E-3</v>
      </c>
    </row>
    <row r="91" spans="5:9">
      <c r="E91" s="15">
        <v>43593</v>
      </c>
      <c r="F91" s="4">
        <v>412</v>
      </c>
      <c r="G91" s="36">
        <f t="shared" si="2"/>
        <v>9.798925788359827E-30</v>
      </c>
      <c r="H91" s="38">
        <f>Equity_Historical!AA93</f>
        <v>5.1198722839307124E-3</v>
      </c>
      <c r="I91" s="39">
        <f t="shared" si="3"/>
        <v>2.621309220376189E-5</v>
      </c>
    </row>
    <row r="92" spans="5:9">
      <c r="E92" s="15">
        <v>43594</v>
      </c>
      <c r="F92" s="4">
        <v>411</v>
      </c>
      <c r="G92" s="36">
        <f t="shared" si="2"/>
        <v>1.1528147986305678E-29</v>
      </c>
      <c r="H92" s="38">
        <f>Equity_Historical!AA94</f>
        <v>-1.0847036438552045E-2</v>
      </c>
      <c r="I92" s="39">
        <f t="shared" si="3"/>
        <v>1.1765819949927583E-4</v>
      </c>
    </row>
    <row r="93" spans="5:9">
      <c r="E93" s="15">
        <v>43595</v>
      </c>
      <c r="F93" s="4">
        <v>410</v>
      </c>
      <c r="G93" s="36">
        <f t="shared" si="2"/>
        <v>1.3562527042712564E-29</v>
      </c>
      <c r="H93" s="38">
        <f>Equity_Historical!AA95</f>
        <v>1.9559935659886469E-2</v>
      </c>
      <c r="I93" s="39">
        <f t="shared" si="3"/>
        <v>3.8259108301889834E-4</v>
      </c>
    </row>
    <row r="94" spans="5:9">
      <c r="E94" s="15">
        <v>43598</v>
      </c>
      <c r="F94" s="4">
        <v>409</v>
      </c>
      <c r="G94" s="36">
        <f t="shared" si="2"/>
        <v>1.5955914167897134E-29</v>
      </c>
      <c r="H94" s="38">
        <f>Equity_Historical!AA96</f>
        <v>1.1453234558686673E-2</v>
      </c>
      <c r="I94" s="39">
        <f t="shared" si="3"/>
        <v>1.3117658185629472E-4</v>
      </c>
    </row>
    <row r="95" spans="5:9">
      <c r="E95" s="15">
        <v>43599</v>
      </c>
      <c r="F95" s="4">
        <v>408</v>
      </c>
      <c r="G95" s="36">
        <f t="shared" si="2"/>
        <v>1.8771663726937801E-29</v>
      </c>
      <c r="H95" s="38">
        <f>Equity_Historical!AA97</f>
        <v>2.1561608408688232E-2</v>
      </c>
      <c r="I95" s="39">
        <f t="shared" si="3"/>
        <v>4.6490295716961505E-4</v>
      </c>
    </row>
    <row r="96" spans="5:9">
      <c r="E96" s="15">
        <v>43600</v>
      </c>
      <c r="F96" s="4">
        <v>407</v>
      </c>
      <c r="G96" s="36">
        <f t="shared" si="2"/>
        <v>2.2084310266985652E-29</v>
      </c>
      <c r="H96" s="38">
        <f>Equity_Historical!AA98</f>
        <v>2.1865240489556993E-3</v>
      </c>
      <c r="I96" s="39">
        <f t="shared" si="3"/>
        <v>4.7808874166616254E-6</v>
      </c>
    </row>
    <row r="97" spans="5:9">
      <c r="E97" s="15">
        <v>43601</v>
      </c>
      <c r="F97" s="4">
        <v>406</v>
      </c>
      <c r="G97" s="36">
        <f t="shared" si="2"/>
        <v>2.5981541490571358E-29</v>
      </c>
      <c r="H97" s="38">
        <f>Equity_Historical!AA99</f>
        <v>1.5807641196586057E-2</v>
      </c>
      <c r="I97" s="39">
        <f t="shared" si="3"/>
        <v>2.4988152020000468E-4</v>
      </c>
    </row>
    <row r="98" spans="5:9">
      <c r="E98" s="15">
        <v>43602</v>
      </c>
      <c r="F98" s="4">
        <v>405</v>
      </c>
      <c r="G98" s="36">
        <f t="shared" si="2"/>
        <v>3.0566519400672191E-29</v>
      </c>
      <c r="H98" s="38">
        <f>Equity_Historical!AA100</f>
        <v>6.1589682587208018E-2</v>
      </c>
      <c r="I98" s="39">
        <f t="shared" si="3"/>
        <v>3.7932890011930344E-3</v>
      </c>
    </row>
    <row r="99" spans="5:9">
      <c r="E99" s="15">
        <v>43605</v>
      </c>
      <c r="F99" s="4">
        <v>404</v>
      </c>
      <c r="G99" s="36">
        <f t="shared" si="2"/>
        <v>3.5960611059614341E-29</v>
      </c>
      <c r="H99" s="38">
        <f>Equity_Historical!AA101</f>
        <v>-1.5548107008082991E-2</v>
      </c>
      <c r="I99" s="39">
        <f t="shared" si="3"/>
        <v>2.4174363153479941E-4</v>
      </c>
    </row>
    <row r="100" spans="5:9">
      <c r="E100" s="15">
        <v>43606</v>
      </c>
      <c r="F100" s="4">
        <v>403</v>
      </c>
      <c r="G100" s="36">
        <f t="shared" si="2"/>
        <v>4.2306601246605106E-29</v>
      </c>
      <c r="H100" s="38">
        <f>Equity_Historical!AA102</f>
        <v>7.1847652148842381E-3</v>
      </c>
      <c r="I100" s="39">
        <f t="shared" si="3"/>
        <v>5.162085119301055E-5</v>
      </c>
    </row>
    <row r="101" spans="5:9">
      <c r="E101" s="15">
        <v>43607</v>
      </c>
      <c r="F101" s="4">
        <v>402</v>
      </c>
      <c r="G101" s="36">
        <f t="shared" si="2"/>
        <v>4.9772472054829541E-29</v>
      </c>
      <c r="H101" s="38">
        <f>Equity_Historical!AA103</f>
        <v>-9.2041081766095281E-3</v>
      </c>
      <c r="I101" s="39">
        <f t="shared" si="3"/>
        <v>8.4715607326730374E-5</v>
      </c>
    </row>
    <row r="102" spans="5:9">
      <c r="E102" s="15">
        <v>43608</v>
      </c>
      <c r="F102" s="4">
        <v>401</v>
      </c>
      <c r="G102" s="36">
        <f t="shared" si="2"/>
        <v>5.8555849476270051E-29</v>
      </c>
      <c r="H102" s="38">
        <f>Equity_Historical!AA104</f>
        <v>-1.2801441896671172E-2</v>
      </c>
      <c r="I102" s="39">
        <f t="shared" si="3"/>
        <v>1.6387691463384799E-4</v>
      </c>
    </row>
    <row r="103" spans="5:9">
      <c r="E103" s="15">
        <v>43609</v>
      </c>
      <c r="F103" s="4">
        <v>400</v>
      </c>
      <c r="G103" s="36">
        <f t="shared" si="2"/>
        <v>6.8889234677964764E-29</v>
      </c>
      <c r="H103" s="38">
        <f>Equity_Historical!AA105</f>
        <v>-1.0412073358581556E-2</v>
      </c>
      <c r="I103" s="39">
        <f t="shared" si="3"/>
        <v>1.084112716244838E-4</v>
      </c>
    </row>
    <row r="104" spans="5:9">
      <c r="E104" s="15">
        <v>43613</v>
      </c>
      <c r="F104" s="4">
        <v>399</v>
      </c>
      <c r="G104" s="36">
        <f t="shared" si="2"/>
        <v>8.1046158444664434E-29</v>
      </c>
      <c r="H104" s="38">
        <f>Equity_Historical!AA106</f>
        <v>-7.338772105443498E-3</v>
      </c>
      <c r="I104" s="39">
        <f t="shared" si="3"/>
        <v>5.385757601563559E-5</v>
      </c>
    </row>
    <row r="105" spans="5:9">
      <c r="E105" s="15">
        <v>43614</v>
      </c>
      <c r="F105" s="4">
        <v>398</v>
      </c>
      <c r="G105" s="36">
        <f t="shared" si="2"/>
        <v>9.5348421699605223E-29</v>
      </c>
      <c r="H105" s="38">
        <f>Equity_Historical!AA107</f>
        <v>-1.9227574588842285E-2</v>
      </c>
      <c r="I105" s="39">
        <f t="shared" si="3"/>
        <v>3.6969962456949353E-4</v>
      </c>
    </row>
    <row r="106" spans="5:9">
      <c r="E106" s="15">
        <v>43615</v>
      </c>
      <c r="F106" s="4">
        <v>397</v>
      </c>
      <c r="G106" s="36">
        <f t="shared" si="2"/>
        <v>1.1217461376424144E-28</v>
      </c>
      <c r="H106" s="38">
        <f>Equity_Historical!AA108</f>
        <v>5.3709651530801815E-3</v>
      </c>
      <c r="I106" s="39">
        <f t="shared" si="3"/>
        <v>2.8847266675601618E-5</v>
      </c>
    </row>
    <row r="107" spans="5:9">
      <c r="E107" s="15">
        <v>43616</v>
      </c>
      <c r="F107" s="4">
        <v>396</v>
      </c>
      <c r="G107" s="36">
        <f t="shared" si="2"/>
        <v>1.3197013384028406E-28</v>
      </c>
      <c r="H107" s="38">
        <f>Equity_Historical!AA109</f>
        <v>4.7894630274269313E-3</v>
      </c>
      <c r="I107" s="39">
        <f t="shared" si="3"/>
        <v>2.2938956091089545E-5</v>
      </c>
    </row>
    <row r="108" spans="5:9">
      <c r="E108" s="15">
        <v>43619</v>
      </c>
      <c r="F108" s="4">
        <v>395</v>
      </c>
      <c r="G108" s="36">
        <f t="shared" si="2"/>
        <v>1.5525898098856947E-28</v>
      </c>
      <c r="H108" s="38">
        <f>Equity_Historical!AA110</f>
        <v>9.9383677625167394E-2</v>
      </c>
      <c r="I108" s="39">
        <f t="shared" si="3"/>
        <v>9.8771153783031983E-3</v>
      </c>
    </row>
    <row r="109" spans="5:9">
      <c r="E109" s="15">
        <v>43620</v>
      </c>
      <c r="F109" s="4">
        <v>394</v>
      </c>
      <c r="G109" s="36">
        <f t="shared" si="2"/>
        <v>1.8265762469243471E-28</v>
      </c>
      <c r="H109" s="38">
        <f>Equity_Historical!AA111</f>
        <v>-1.2516066988572796E-2</v>
      </c>
      <c r="I109" s="39">
        <f t="shared" si="3"/>
        <v>1.566519328624417E-4</v>
      </c>
    </row>
    <row r="110" spans="5:9">
      <c r="E110" s="15">
        <v>43621</v>
      </c>
      <c r="F110" s="4">
        <v>393</v>
      </c>
      <c r="G110" s="36">
        <f t="shared" si="2"/>
        <v>2.1489132316757022E-28</v>
      </c>
      <c r="H110" s="38">
        <f>Equity_Historical!AA112</f>
        <v>1.7133440084978815E-2</v>
      </c>
      <c r="I110" s="39">
        <f t="shared" si="3"/>
        <v>2.9355476914555889E-4</v>
      </c>
    </row>
    <row r="111" spans="5:9">
      <c r="E111" s="15">
        <v>43622</v>
      </c>
      <c r="F111" s="4">
        <v>392</v>
      </c>
      <c r="G111" s="36">
        <f t="shared" si="2"/>
        <v>2.5281332137361204E-28</v>
      </c>
      <c r="H111" s="38">
        <f>Equity_Historical!AA113</f>
        <v>-1.7695802101384293E-2</v>
      </c>
      <c r="I111" s="39">
        <f t="shared" si="3"/>
        <v>3.131414120113568E-4</v>
      </c>
    </row>
    <row r="112" spans="5:9">
      <c r="E112" s="15">
        <v>43623</v>
      </c>
      <c r="F112" s="4">
        <v>391</v>
      </c>
      <c r="G112" s="36">
        <f t="shared" si="2"/>
        <v>2.9742743691013182E-28</v>
      </c>
      <c r="H112" s="38">
        <f>Equity_Historical!AA114</f>
        <v>-6.6564403138052409E-3</v>
      </c>
      <c r="I112" s="39">
        <f t="shared" si="3"/>
        <v>4.4308197651251618E-5</v>
      </c>
    </row>
    <row r="113" spans="5:9">
      <c r="E113" s="15">
        <v>43626</v>
      </c>
      <c r="F113" s="4">
        <v>390</v>
      </c>
      <c r="G113" s="36">
        <f t="shared" si="2"/>
        <v>3.4991463165897866E-28</v>
      </c>
      <c r="H113" s="38">
        <f>Equity_Historical!AA115</f>
        <v>-5.1950744754433245E-3</v>
      </c>
      <c r="I113" s="39">
        <f t="shared" si="3"/>
        <v>2.6988798805402734E-5</v>
      </c>
    </row>
    <row r="114" spans="5:9">
      <c r="E114" s="15">
        <v>43627</v>
      </c>
      <c r="F114" s="4">
        <v>389</v>
      </c>
      <c r="G114" s="36">
        <f t="shared" si="2"/>
        <v>4.1166427253997485E-28</v>
      </c>
      <c r="H114" s="38">
        <f>Equity_Historical!AA116</f>
        <v>-6.9175375590758807E-3</v>
      </c>
      <c r="I114" s="39">
        <f t="shared" si="3"/>
        <v>4.7852325881225497E-5</v>
      </c>
    </row>
    <row r="115" spans="5:9">
      <c r="E115" s="15">
        <v>43628</v>
      </c>
      <c r="F115" s="4">
        <v>388</v>
      </c>
      <c r="G115" s="36">
        <f t="shared" si="2"/>
        <v>4.843109088705587E-28</v>
      </c>
      <c r="H115" s="38">
        <f>Equity_Historical!AA117</f>
        <v>-8.5745808060528651E-4</v>
      </c>
      <c r="I115" s="39">
        <f t="shared" si="3"/>
        <v>7.3523435999530202E-7</v>
      </c>
    </row>
    <row r="116" spans="5:9">
      <c r="E116" s="15">
        <v>43629</v>
      </c>
      <c r="F116" s="4">
        <v>387</v>
      </c>
      <c r="G116" s="36">
        <f t="shared" si="2"/>
        <v>5.6977753984771621E-28</v>
      </c>
      <c r="H116" s="38">
        <f>Equity_Historical!AA118</f>
        <v>-3.2099987436334868E-3</v>
      </c>
      <c r="I116" s="39">
        <f t="shared" si="3"/>
        <v>1.0304091934128563E-5</v>
      </c>
    </row>
    <row r="117" spans="5:9">
      <c r="E117" s="15">
        <v>43630</v>
      </c>
      <c r="F117" s="4">
        <v>386</v>
      </c>
      <c r="G117" s="36">
        <f t="shared" si="2"/>
        <v>6.703265174679014E-28</v>
      </c>
      <c r="H117" s="38">
        <f>Equity_Historical!AA119</f>
        <v>1.0262556105541693E-2</v>
      </c>
      <c r="I117" s="39">
        <f t="shared" si="3"/>
        <v>1.0532005781939107E-4</v>
      </c>
    </row>
    <row r="118" spans="5:9">
      <c r="E118" s="15">
        <v>43633</v>
      </c>
      <c r="F118" s="4">
        <v>385</v>
      </c>
      <c r="G118" s="36">
        <f t="shared" si="2"/>
        <v>7.886194323151782E-28</v>
      </c>
      <c r="H118" s="38">
        <f>Equity_Historical!AA120</f>
        <v>-2.3856237667081986E-3</v>
      </c>
      <c r="I118" s="39">
        <f t="shared" si="3"/>
        <v>5.6912007562830136E-6</v>
      </c>
    </row>
    <row r="119" spans="5:9">
      <c r="E119" s="15">
        <v>43634</v>
      </c>
      <c r="F119" s="4">
        <v>384</v>
      </c>
      <c r="G119" s="36">
        <f t="shared" si="2"/>
        <v>9.2778756742962121E-28</v>
      </c>
      <c r="H119" s="38">
        <f>Equity_Historical!AA121</f>
        <v>-1.3534525398305469E-2</v>
      </c>
      <c r="I119" s="39">
        <f t="shared" si="3"/>
        <v>1.8318337775737582E-4</v>
      </c>
    </row>
    <row r="120" spans="5:9">
      <c r="E120" s="15">
        <v>43635</v>
      </c>
      <c r="F120" s="4">
        <v>383</v>
      </c>
      <c r="G120" s="36">
        <f t="shared" si="2"/>
        <v>1.0915147852113194E-27</v>
      </c>
      <c r="H120" s="38">
        <f>Equity_Historical!AA122</f>
        <v>-1.3692175737327162E-2</v>
      </c>
      <c r="I120" s="39">
        <f t="shared" si="3"/>
        <v>1.8747567642185062E-4</v>
      </c>
    </row>
    <row r="121" spans="5:9">
      <c r="E121" s="15">
        <v>43636</v>
      </c>
      <c r="F121" s="4">
        <v>382</v>
      </c>
      <c r="G121" s="36">
        <f t="shared" si="2"/>
        <v>1.2841350414250818E-27</v>
      </c>
      <c r="H121" s="38">
        <f>Equity_Historical!AA123</f>
        <v>2.0093658813897148E-2</v>
      </c>
      <c r="I121" s="39">
        <f t="shared" si="3"/>
        <v>4.0375512452930652E-4</v>
      </c>
    </row>
    <row r="122" spans="5:9">
      <c r="E122" s="15">
        <v>43637</v>
      </c>
      <c r="F122" s="4">
        <v>381</v>
      </c>
      <c r="G122" s="36">
        <f t="shared" si="2"/>
        <v>1.5107471075589195E-27</v>
      </c>
      <c r="H122" s="38">
        <f>Equity_Historical!AA124</f>
        <v>-1.7022397540979225E-2</v>
      </c>
      <c r="I122" s="39">
        <f t="shared" si="3"/>
        <v>2.8976201804313556E-4</v>
      </c>
    </row>
    <row r="123" spans="5:9">
      <c r="E123" s="15">
        <v>43640</v>
      </c>
      <c r="F123" s="4">
        <v>380</v>
      </c>
      <c r="G123" s="36">
        <f t="shared" si="2"/>
        <v>1.7773495383046115E-27</v>
      </c>
      <c r="H123" s="38">
        <f>Equity_Historical!AA125</f>
        <v>-2.6455261874374573E-2</v>
      </c>
      <c r="I123" s="39">
        <f t="shared" si="3"/>
        <v>6.9988088084173684E-4</v>
      </c>
    </row>
    <row r="124" spans="5:9">
      <c r="E124" s="15">
        <v>43641</v>
      </c>
      <c r="F124" s="4">
        <v>379</v>
      </c>
      <c r="G124" s="36">
        <f t="shared" si="2"/>
        <v>2.0909994568289549E-27</v>
      </c>
      <c r="H124" s="38">
        <f>Equity_Historical!AA126</f>
        <v>-2.0303717184906946E-2</v>
      </c>
      <c r="I124" s="39">
        <f t="shared" si="3"/>
        <v>4.1224093152468565E-4</v>
      </c>
    </row>
    <row r="125" spans="5:9">
      <c r="E125" s="15">
        <v>43642</v>
      </c>
      <c r="F125" s="4">
        <v>378</v>
      </c>
      <c r="G125" s="36">
        <f t="shared" si="2"/>
        <v>2.459999360975241E-27</v>
      </c>
      <c r="H125" s="38">
        <f>Equity_Historical!AA127</f>
        <v>-1.0620650097364587E-2</v>
      </c>
      <c r="I125" s="39">
        <f t="shared" si="3"/>
        <v>1.1279820849065042E-4</v>
      </c>
    </row>
    <row r="126" spans="5:9">
      <c r="E126" s="15">
        <v>43643</v>
      </c>
      <c r="F126" s="4">
        <v>377</v>
      </c>
      <c r="G126" s="36">
        <f t="shared" si="2"/>
        <v>2.8941168952649893E-27</v>
      </c>
      <c r="H126" s="38">
        <f>Equity_Historical!AA128</f>
        <v>1.215399605037676E-3</v>
      </c>
      <c r="I126" s="39">
        <f t="shared" si="3"/>
        <v>1.4771961999257389E-6</v>
      </c>
    </row>
    <row r="127" spans="5:9">
      <c r="E127" s="15">
        <v>43644</v>
      </c>
      <c r="F127" s="4">
        <v>376</v>
      </c>
      <c r="G127" s="36">
        <f t="shared" si="2"/>
        <v>3.404843406194105E-27</v>
      </c>
      <c r="H127" s="38">
        <f>Equity_Historical!AA129</f>
        <v>1.1863420691374018E-2</v>
      </c>
      <c r="I127" s="39">
        <f t="shared" si="3"/>
        <v>1.407407505005212E-4</v>
      </c>
    </row>
    <row r="128" spans="5:9">
      <c r="E128" s="15">
        <v>43647</v>
      </c>
      <c r="F128" s="4">
        <v>375</v>
      </c>
      <c r="G128" s="36">
        <f t="shared" si="2"/>
        <v>4.0056981249342419E-27</v>
      </c>
      <c r="H128" s="38">
        <f>Equity_Historical!AA130</f>
        <v>6.0893049371858639E-3</v>
      </c>
      <c r="I128" s="39">
        <f t="shared" si="3"/>
        <v>3.7079634618036136E-5</v>
      </c>
    </row>
    <row r="129" spans="5:9">
      <c r="E129" s="15">
        <v>43648</v>
      </c>
      <c r="F129" s="4">
        <v>374</v>
      </c>
      <c r="G129" s="36">
        <f t="shared" si="2"/>
        <v>4.7125860293344029E-27</v>
      </c>
      <c r="H129" s="38">
        <f>Equity_Historical!AA131</f>
        <v>-7.9963109774601748E-3</v>
      </c>
      <c r="I129" s="39">
        <f t="shared" si="3"/>
        <v>6.3940989248250103E-5</v>
      </c>
    </row>
    <row r="130" spans="5:9">
      <c r="E130" s="15">
        <v>43649</v>
      </c>
      <c r="F130" s="4">
        <v>373</v>
      </c>
      <c r="G130" s="36">
        <f t="shared" si="2"/>
        <v>5.5442188580404742E-27</v>
      </c>
      <c r="H130" s="38">
        <f>Equity_Historical!AA132</f>
        <v>8.1738383422235647E-3</v>
      </c>
      <c r="I130" s="39">
        <f t="shared" si="3"/>
        <v>6.6811633244804068E-5</v>
      </c>
    </row>
    <row r="131" spans="5:9">
      <c r="E131" s="15">
        <v>43651</v>
      </c>
      <c r="F131" s="4">
        <v>372</v>
      </c>
      <c r="G131" s="36">
        <f t="shared" ref="G131:G194" si="4">$C$3^(F131-1)</f>
        <v>6.5226104212240877E-27</v>
      </c>
      <c r="H131" s="38">
        <f>Equity_Historical!AA133</f>
        <v>5.7999961212236439E-3</v>
      </c>
      <c r="I131" s="39">
        <f t="shared" ref="I131:I194" si="5">H131^2</f>
        <v>3.3639955006209314E-5</v>
      </c>
    </row>
    <row r="132" spans="5:9">
      <c r="E132" s="15">
        <v>43654</v>
      </c>
      <c r="F132" s="4">
        <v>371</v>
      </c>
      <c r="G132" s="36">
        <f t="shared" si="4"/>
        <v>7.673659319087162E-27</v>
      </c>
      <c r="H132" s="38">
        <f>Equity_Historical!AA134</f>
        <v>-2.0300991558139393E-2</v>
      </c>
      <c r="I132" s="39">
        <f t="shared" si="5"/>
        <v>4.1213025824364693E-4</v>
      </c>
    </row>
    <row r="133" spans="5:9">
      <c r="E133" s="15">
        <v>43655</v>
      </c>
      <c r="F133" s="4">
        <v>370</v>
      </c>
      <c r="G133" s="36">
        <f t="shared" si="4"/>
        <v>9.0278344930437189E-27</v>
      </c>
      <c r="H133" s="38">
        <f>Equity_Historical!AA135</f>
        <v>-2.4111638161712508E-3</v>
      </c>
      <c r="I133" s="39">
        <f t="shared" si="5"/>
        <v>5.8137109484135099E-6</v>
      </c>
    </row>
    <row r="134" spans="5:9">
      <c r="E134" s="15">
        <v>43656</v>
      </c>
      <c r="F134" s="4">
        <v>369</v>
      </c>
      <c r="G134" s="36">
        <f t="shared" si="4"/>
        <v>1.0620981756522025E-26</v>
      </c>
      <c r="H134" s="38">
        <f>Equity_Historical!AA136</f>
        <v>1.5064179937557411E-2</v>
      </c>
      <c r="I134" s="39">
        <f t="shared" si="5"/>
        <v>2.269295171911072E-4</v>
      </c>
    </row>
    <row r="135" spans="5:9">
      <c r="E135" s="15">
        <v>43657</v>
      </c>
      <c r="F135" s="4">
        <v>368</v>
      </c>
      <c r="G135" s="36">
        <f t="shared" si="4"/>
        <v>1.2495272654731791E-26</v>
      </c>
      <c r="H135" s="38">
        <f>Equity_Historical!AA137</f>
        <v>-6.5090925709175339E-3</v>
      </c>
      <c r="I135" s="39">
        <f t="shared" si="5"/>
        <v>4.2368286096773833E-5</v>
      </c>
    </row>
    <row r="136" spans="5:9">
      <c r="E136" s="15">
        <v>43658</v>
      </c>
      <c r="F136" s="4">
        <v>367</v>
      </c>
      <c r="G136" s="36">
        <f t="shared" si="4"/>
        <v>1.4700320770272697E-26</v>
      </c>
      <c r="H136" s="38">
        <f>Equity_Historical!AA138</f>
        <v>5.7963119551987727E-3</v>
      </c>
      <c r="I136" s="39">
        <f t="shared" si="5"/>
        <v>3.3597232281980221E-5</v>
      </c>
    </row>
    <row r="137" spans="5:9">
      <c r="E137" s="15">
        <v>43661</v>
      </c>
      <c r="F137" s="4">
        <v>366</v>
      </c>
      <c r="G137" s="36">
        <f t="shared" si="4"/>
        <v>1.7294495023850233E-26</v>
      </c>
      <c r="H137" s="38">
        <f>Equity_Historical!AA139</f>
        <v>3.4269107106218435E-4</v>
      </c>
      <c r="I137" s="39">
        <f t="shared" si="5"/>
        <v>1.1743717018574709E-7</v>
      </c>
    </row>
    <row r="138" spans="5:9">
      <c r="E138" s="15">
        <v>43662</v>
      </c>
      <c r="F138" s="4">
        <v>365</v>
      </c>
      <c r="G138" s="36">
        <f t="shared" si="4"/>
        <v>2.0346464733941453E-26</v>
      </c>
      <c r="H138" s="38">
        <f>Equity_Historical!AA140</f>
        <v>-6.3625243550966826E-3</v>
      </c>
      <c r="I138" s="39">
        <f t="shared" si="5"/>
        <v>4.0481716169198456E-5</v>
      </c>
    </row>
    <row r="139" spans="5:9">
      <c r="E139" s="15">
        <v>43663</v>
      </c>
      <c r="F139" s="4">
        <v>364</v>
      </c>
      <c r="G139" s="36">
        <f t="shared" si="4"/>
        <v>2.3937017334048766E-26</v>
      </c>
      <c r="H139" s="38">
        <f>Equity_Historical!AA141</f>
        <v>-3.0163403095641861E-3</v>
      </c>
      <c r="I139" s="39">
        <f t="shared" si="5"/>
        <v>9.0983088631017696E-6</v>
      </c>
    </row>
    <row r="140" spans="5:9">
      <c r="E140" s="15">
        <v>43664</v>
      </c>
      <c r="F140" s="4">
        <v>363</v>
      </c>
      <c r="G140" s="36">
        <f t="shared" si="4"/>
        <v>2.8161196863586786E-26</v>
      </c>
      <c r="H140" s="38">
        <f>Equity_Historical!AA142</f>
        <v>-3.1676678271622583E-3</v>
      </c>
      <c r="I140" s="39">
        <f t="shared" si="5"/>
        <v>1.0034119463238863E-5</v>
      </c>
    </row>
    <row r="141" spans="5:9">
      <c r="E141" s="15">
        <v>43665</v>
      </c>
      <c r="F141" s="4">
        <v>362</v>
      </c>
      <c r="G141" s="36">
        <f t="shared" si="4"/>
        <v>3.3130819839513871E-26</v>
      </c>
      <c r="H141" s="38">
        <f>Equity_Historical!AA143</f>
        <v>-1.8540874118120828E-2</v>
      </c>
      <c r="I141" s="39">
        <f t="shared" si="5"/>
        <v>3.4376401306400277E-4</v>
      </c>
    </row>
    <row r="142" spans="5:9">
      <c r="E142" s="15">
        <v>43668</v>
      </c>
      <c r="F142" s="4">
        <v>361</v>
      </c>
      <c r="G142" s="36">
        <f t="shared" si="4"/>
        <v>3.8977435105310439E-26</v>
      </c>
      <c r="H142" s="38">
        <f>Equity_Historical!AA144</f>
        <v>1.0394723547349709E-2</v>
      </c>
      <c r="I142" s="39">
        <f t="shared" si="5"/>
        <v>1.0805027762582651E-4</v>
      </c>
    </row>
    <row r="143" spans="5:9">
      <c r="E143" s="15">
        <v>43669</v>
      </c>
      <c r="F143" s="4">
        <v>360</v>
      </c>
      <c r="G143" s="36">
        <f t="shared" si="4"/>
        <v>4.5855806006247568E-26</v>
      </c>
      <c r="H143" s="38">
        <f>Equity_Historical!AA145</f>
        <v>8.2972990953160929E-3</v>
      </c>
      <c r="I143" s="39">
        <f t="shared" si="5"/>
        <v>6.8845172277133256E-5</v>
      </c>
    </row>
    <row r="144" spans="5:9">
      <c r="E144" s="15">
        <v>43670</v>
      </c>
      <c r="F144" s="4">
        <v>359</v>
      </c>
      <c r="G144" s="36">
        <f t="shared" si="4"/>
        <v>5.3948007066173613E-26</v>
      </c>
      <c r="H144" s="38">
        <f>Equity_Historical!AA146</f>
        <v>9.8203131764292191E-3</v>
      </c>
      <c r="I144" s="39">
        <f t="shared" si="5"/>
        <v>9.6438550883149333E-5</v>
      </c>
    </row>
    <row r="145" spans="5:9">
      <c r="E145" s="15">
        <v>43671</v>
      </c>
      <c r="F145" s="4">
        <v>358</v>
      </c>
      <c r="G145" s="36">
        <f t="shared" si="4"/>
        <v>6.3468243607263082E-26</v>
      </c>
      <c r="H145" s="38">
        <f>Equity_Historical!AA147</f>
        <v>-7.5032516485370776E-4</v>
      </c>
      <c r="I145" s="39">
        <f t="shared" si="5"/>
        <v>5.6298785301274375E-7</v>
      </c>
    </row>
    <row r="146" spans="5:9">
      <c r="E146" s="15">
        <v>43672</v>
      </c>
      <c r="F146" s="4">
        <v>357</v>
      </c>
      <c r="G146" s="36">
        <f t="shared" si="4"/>
        <v>7.4668521890897761E-26</v>
      </c>
      <c r="H146" s="38">
        <f>Equity_Historical!AA148</f>
        <v>-1.7064479948514427E-2</v>
      </c>
      <c r="I146" s="39">
        <f t="shared" si="5"/>
        <v>2.9119647591325094E-4</v>
      </c>
    </row>
    <row r="147" spans="5:9">
      <c r="E147" s="15">
        <v>43675</v>
      </c>
      <c r="F147" s="4">
        <v>356</v>
      </c>
      <c r="G147" s="36">
        <f t="shared" si="4"/>
        <v>8.7845319871644419E-26</v>
      </c>
      <c r="H147" s="38">
        <f>Equity_Historical!AA149</f>
        <v>9.926580382857539E-4</v>
      </c>
      <c r="I147" s="39">
        <f t="shared" si="5"/>
        <v>9.8536998097332119E-7</v>
      </c>
    </row>
    <row r="148" spans="5:9">
      <c r="E148" s="15">
        <v>43676</v>
      </c>
      <c r="F148" s="4">
        <v>355</v>
      </c>
      <c r="G148" s="36">
        <f t="shared" si="4"/>
        <v>1.0334743514311109E-25</v>
      </c>
      <c r="H148" s="38">
        <f>Equity_Historical!AA150</f>
        <v>2.3894124975223949E-2</v>
      </c>
      <c r="I148" s="39">
        <f t="shared" si="5"/>
        <v>5.7092920833162091E-4</v>
      </c>
    </row>
    <row r="149" spans="5:9">
      <c r="E149" s="15">
        <v>43677</v>
      </c>
      <c r="F149" s="4">
        <v>354</v>
      </c>
      <c r="G149" s="36">
        <f t="shared" si="4"/>
        <v>1.2158521781542481E-25</v>
      </c>
      <c r="H149" s="38">
        <f>Equity_Historical!AA151</f>
        <v>2.4157750178795241E-2</v>
      </c>
      <c r="I149" s="39">
        <f t="shared" si="5"/>
        <v>5.8359689370108148E-4</v>
      </c>
    </row>
    <row r="150" spans="5:9">
      <c r="E150" s="15">
        <v>43678</v>
      </c>
      <c r="F150" s="4">
        <v>353</v>
      </c>
      <c r="G150" s="36">
        <f t="shared" si="4"/>
        <v>1.4304143272402919E-25</v>
      </c>
      <c r="H150" s="38">
        <f>Equity_Historical!AA152</f>
        <v>-9.3721967547870724E-3</v>
      </c>
      <c r="I150" s="39">
        <f t="shared" si="5"/>
        <v>8.7838072010441333E-5</v>
      </c>
    </row>
    <row r="151" spans="5:9">
      <c r="E151" s="15">
        <v>43679</v>
      </c>
      <c r="F151" s="4">
        <v>352</v>
      </c>
      <c r="G151" s="36">
        <f t="shared" si="4"/>
        <v>1.6828403849885785E-25</v>
      </c>
      <c r="H151" s="38">
        <f>Equity_Historical!AA153</f>
        <v>2.8816969078326888E-3</v>
      </c>
      <c r="I151" s="39">
        <f t="shared" si="5"/>
        <v>8.3041770686124805E-6</v>
      </c>
    </row>
    <row r="152" spans="5:9">
      <c r="E152" s="15">
        <v>43682</v>
      </c>
      <c r="F152" s="4">
        <v>351</v>
      </c>
      <c r="G152" s="36">
        <f t="shared" si="4"/>
        <v>1.9798122176336222E-25</v>
      </c>
      <c r="H152" s="38">
        <f>Equity_Historical!AA154</f>
        <v>-9.9280738656896406E-3</v>
      </c>
      <c r="I152" s="39">
        <f t="shared" si="5"/>
        <v>9.8566650682589642E-5</v>
      </c>
    </row>
    <row r="153" spans="5:9">
      <c r="E153" s="15">
        <v>43683</v>
      </c>
      <c r="F153" s="4">
        <v>350</v>
      </c>
      <c r="G153" s="36">
        <f t="shared" si="4"/>
        <v>2.3291908442748492E-25</v>
      </c>
      <c r="H153" s="38">
        <f>Equity_Historical!AA155</f>
        <v>3.3163769639702773E-2</v>
      </c>
      <c r="I153" s="39">
        <f t="shared" si="5"/>
        <v>1.0998356167152713E-3</v>
      </c>
    </row>
    <row r="154" spans="5:9">
      <c r="E154" s="15">
        <v>43684</v>
      </c>
      <c r="F154" s="4">
        <v>349</v>
      </c>
      <c r="G154" s="36">
        <f t="shared" si="4"/>
        <v>2.7402245226762935E-25</v>
      </c>
      <c r="H154" s="38">
        <f>Equity_Historical!AA156</f>
        <v>5.8113313668096047E-3</v>
      </c>
      <c r="I154" s="39">
        <f t="shared" si="5"/>
        <v>3.3771572254865191E-5</v>
      </c>
    </row>
    <row r="155" spans="5:9">
      <c r="E155" s="15">
        <v>43685</v>
      </c>
      <c r="F155" s="4">
        <v>348</v>
      </c>
      <c r="G155" s="36">
        <f t="shared" si="4"/>
        <v>3.2237935560897575E-25</v>
      </c>
      <c r="H155" s="38">
        <f>Equity_Historical!AA157</f>
        <v>2.0000602666231306E-2</v>
      </c>
      <c r="I155" s="39">
        <f t="shared" si="5"/>
        <v>4.0002410701245881E-4</v>
      </c>
    </row>
    <row r="156" spans="5:9">
      <c r="E156" s="15">
        <v>43686</v>
      </c>
      <c r="F156" s="4">
        <v>347</v>
      </c>
      <c r="G156" s="36">
        <f t="shared" si="4"/>
        <v>3.792698301282068E-25</v>
      </c>
      <c r="H156" s="38">
        <f>Equity_Historical!AA158</f>
        <v>-1.7315394495829577E-2</v>
      </c>
      <c r="I156" s="39">
        <f t="shared" si="5"/>
        <v>2.998228865462052E-4</v>
      </c>
    </row>
    <row r="157" spans="5:9">
      <c r="E157" s="15">
        <v>43689</v>
      </c>
      <c r="F157" s="4">
        <v>346</v>
      </c>
      <c r="G157" s="36">
        <f t="shared" si="4"/>
        <v>4.4619980015083149E-25</v>
      </c>
      <c r="H157" s="38">
        <f>Equity_Historical!AA159</f>
        <v>1.1476809343469112E-2</v>
      </c>
      <c r="I157" s="39">
        <f t="shared" si="5"/>
        <v>1.317171527063399E-4</v>
      </c>
    </row>
    <row r="158" spans="5:9">
      <c r="E158" s="15">
        <v>43690</v>
      </c>
      <c r="F158" s="4">
        <v>345</v>
      </c>
      <c r="G158" s="36">
        <f t="shared" si="4"/>
        <v>5.2494094135391952E-25</v>
      </c>
      <c r="H158" s="38">
        <f>Equity_Historical!AA160</f>
        <v>1.3187054660631041E-2</v>
      </c>
      <c r="I158" s="39">
        <f t="shared" si="5"/>
        <v>1.7389841062247086E-4</v>
      </c>
    </row>
    <row r="159" spans="5:9">
      <c r="E159" s="15">
        <v>43691</v>
      </c>
      <c r="F159" s="4">
        <v>344</v>
      </c>
      <c r="G159" s="36">
        <f t="shared" si="4"/>
        <v>6.1757757806343465E-25</v>
      </c>
      <c r="H159" s="38">
        <f>Equity_Historical!AA161</f>
        <v>-4.7830723717099295E-2</v>
      </c>
      <c r="I159" s="39">
        <f t="shared" si="5"/>
        <v>2.2877781313014852E-3</v>
      </c>
    </row>
    <row r="160" spans="5:9">
      <c r="E160" s="15">
        <v>43692</v>
      </c>
      <c r="F160" s="4">
        <v>343</v>
      </c>
      <c r="G160" s="36">
        <f t="shared" si="4"/>
        <v>7.2656185654521735E-25</v>
      </c>
      <c r="H160" s="38">
        <f>Equity_Historical!AA162</f>
        <v>4.4331263591084608E-3</v>
      </c>
      <c r="I160" s="39">
        <f t="shared" si="5"/>
        <v>1.9652609315822238E-5</v>
      </c>
    </row>
    <row r="161" spans="5:9">
      <c r="E161" s="15">
        <v>43693</v>
      </c>
      <c r="F161" s="4">
        <v>342</v>
      </c>
      <c r="G161" s="36">
        <f t="shared" si="4"/>
        <v>8.5477865475907943E-25</v>
      </c>
      <c r="H161" s="38">
        <f>Equity_Historical!AA163</f>
        <v>-1.6493364430562509E-2</v>
      </c>
      <c r="I161" s="39">
        <f t="shared" si="5"/>
        <v>2.7203107023934456E-4</v>
      </c>
    </row>
    <row r="162" spans="5:9">
      <c r="E162" s="15">
        <v>43696</v>
      </c>
      <c r="F162" s="4">
        <v>341</v>
      </c>
      <c r="G162" s="36">
        <f t="shared" si="4"/>
        <v>1.0056219467753875E-24</v>
      </c>
      <c r="H162" s="38">
        <f>Equity_Historical!AA164</f>
        <v>8.6666787805714449E-3</v>
      </c>
      <c r="I162" s="39">
        <f t="shared" si="5"/>
        <v>7.5111321085607341E-5</v>
      </c>
    </row>
    <row r="163" spans="5:9">
      <c r="E163" s="15">
        <v>43697</v>
      </c>
      <c r="F163" s="4">
        <v>340</v>
      </c>
      <c r="G163" s="36">
        <f t="shared" si="4"/>
        <v>1.1830846432651618E-24</v>
      </c>
      <c r="H163" s="38">
        <f>Equity_Historical!AA165</f>
        <v>-6.1105267437279349E-3</v>
      </c>
      <c r="I163" s="39">
        <f t="shared" si="5"/>
        <v>3.733853708581432E-5</v>
      </c>
    </row>
    <row r="164" spans="5:9">
      <c r="E164" s="15">
        <v>43698</v>
      </c>
      <c r="F164" s="4">
        <v>339</v>
      </c>
      <c r="G164" s="36">
        <f t="shared" si="4"/>
        <v>1.391864286194308E-24</v>
      </c>
      <c r="H164" s="38">
        <f>Equity_Historical!AA166</f>
        <v>2.3143197870731831E-3</v>
      </c>
      <c r="I164" s="39">
        <f t="shared" si="5"/>
        <v>5.3560760768384638E-6</v>
      </c>
    </row>
    <row r="165" spans="5:9">
      <c r="E165" s="15">
        <v>43699</v>
      </c>
      <c r="F165" s="4">
        <v>338</v>
      </c>
      <c r="G165" s="36">
        <f t="shared" si="4"/>
        <v>1.6374873955227151E-24</v>
      </c>
      <c r="H165" s="38">
        <f>Equity_Historical!AA167</f>
        <v>3.5058246794521584E-3</v>
      </c>
      <c r="I165" s="39">
        <f t="shared" si="5"/>
        <v>1.229080668305583E-5</v>
      </c>
    </row>
    <row r="166" spans="5:9">
      <c r="E166" s="15">
        <v>43700</v>
      </c>
      <c r="F166" s="4">
        <v>337</v>
      </c>
      <c r="G166" s="36">
        <f t="shared" si="4"/>
        <v>1.9264557594384888E-24</v>
      </c>
      <c r="H166" s="38">
        <f>Equity_Historical!AA168</f>
        <v>1.3882787357119147E-3</v>
      </c>
      <c r="I166" s="39">
        <f t="shared" si="5"/>
        <v>1.9273178480298724E-6</v>
      </c>
    </row>
    <row r="167" spans="5:9">
      <c r="E167" s="15">
        <v>43703</v>
      </c>
      <c r="F167" s="4">
        <v>336</v>
      </c>
      <c r="G167" s="36">
        <f t="shared" si="4"/>
        <v>2.2664185405158686E-24</v>
      </c>
      <c r="H167" s="38">
        <f>Equity_Historical!AA169</f>
        <v>-2.3498754229019151E-2</v>
      </c>
      <c r="I167" s="39">
        <f t="shared" si="5"/>
        <v>5.5219145031584543E-4</v>
      </c>
    </row>
    <row r="168" spans="5:9">
      <c r="E168" s="15">
        <v>43704</v>
      </c>
      <c r="F168" s="4">
        <v>335</v>
      </c>
      <c r="G168" s="36">
        <f t="shared" si="4"/>
        <v>2.6663747535480811E-24</v>
      </c>
      <c r="H168" s="38">
        <f>Equity_Historical!AA170</f>
        <v>-1.844265775409646E-2</v>
      </c>
      <c r="I168" s="39">
        <f t="shared" si="5"/>
        <v>3.4013162503473428E-4</v>
      </c>
    </row>
    <row r="169" spans="5:9">
      <c r="E169" s="15">
        <v>43705</v>
      </c>
      <c r="F169" s="4">
        <v>334</v>
      </c>
      <c r="G169" s="36">
        <f t="shared" si="4"/>
        <v>3.1369114747624487E-24</v>
      </c>
      <c r="H169" s="38">
        <f>Equity_Historical!AA171</f>
        <v>-4.5738470389590311E-3</v>
      </c>
      <c r="I169" s="39">
        <f t="shared" si="5"/>
        <v>2.0920076735794296E-5</v>
      </c>
    </row>
    <row r="170" spans="5:9">
      <c r="E170" s="15">
        <v>43706</v>
      </c>
      <c r="F170" s="4">
        <v>333</v>
      </c>
      <c r="G170" s="36">
        <f t="shared" si="4"/>
        <v>3.6904840879558229E-24</v>
      </c>
      <c r="H170" s="38">
        <f>Equity_Historical!AA172</f>
        <v>1.1394915314713018E-2</v>
      </c>
      <c r="I170" s="39">
        <f t="shared" si="5"/>
        <v>1.2984409502948127E-4</v>
      </c>
    </row>
    <row r="171" spans="5:9">
      <c r="E171" s="15">
        <v>43707</v>
      </c>
      <c r="F171" s="4">
        <v>332</v>
      </c>
      <c r="G171" s="36">
        <f t="shared" si="4"/>
        <v>4.3417459858303791E-24</v>
      </c>
      <c r="H171" s="38">
        <f>Equity_Historical!AA173</f>
        <v>2.9485466352014829E-2</v>
      </c>
      <c r="I171" s="39">
        <f t="shared" si="5"/>
        <v>8.6939272599579861E-4</v>
      </c>
    </row>
    <row r="172" spans="5:9">
      <c r="E172" s="15">
        <v>43711</v>
      </c>
      <c r="F172" s="4">
        <v>331</v>
      </c>
      <c r="G172" s="36">
        <f t="shared" si="4"/>
        <v>5.1079364539180936E-24</v>
      </c>
      <c r="H172" s="38">
        <f>Equity_Historical!AA174</f>
        <v>2.6948459708782492E-2</v>
      </c>
      <c r="I172" s="39">
        <f t="shared" si="5"/>
        <v>7.2621948067587341E-4</v>
      </c>
    </row>
    <row r="173" spans="5:9">
      <c r="E173" s="15">
        <v>43712</v>
      </c>
      <c r="F173" s="4">
        <v>330</v>
      </c>
      <c r="G173" s="36">
        <f t="shared" si="4"/>
        <v>6.0093370046095223E-24</v>
      </c>
      <c r="H173" s="38">
        <f>Equity_Historical!AA175</f>
        <v>2.0870362599345462E-2</v>
      </c>
      <c r="I173" s="39">
        <f t="shared" si="5"/>
        <v>4.3557203502815785E-4</v>
      </c>
    </row>
    <row r="174" spans="5:9">
      <c r="E174" s="15">
        <v>43713</v>
      </c>
      <c r="F174" s="4">
        <v>329</v>
      </c>
      <c r="G174" s="36">
        <f t="shared" si="4"/>
        <v>7.0698082407170848E-24</v>
      </c>
      <c r="H174" s="38">
        <f>Equity_Historical!AA176</f>
        <v>-1.3430722268193076E-2</v>
      </c>
      <c r="I174" s="39">
        <f t="shared" si="5"/>
        <v>1.8038430064533736E-4</v>
      </c>
    </row>
    <row r="175" spans="5:9">
      <c r="E175" s="15">
        <v>43714</v>
      </c>
      <c r="F175" s="4">
        <v>328</v>
      </c>
      <c r="G175" s="36">
        <f t="shared" si="4"/>
        <v>8.3174214596671582E-24</v>
      </c>
      <c r="H175" s="38">
        <f>Equity_Historical!AA177</f>
        <v>-6.7531464063688845E-3</v>
      </c>
      <c r="I175" s="39">
        <f t="shared" si="5"/>
        <v>4.560498638585298E-5</v>
      </c>
    </row>
    <row r="176" spans="5:9">
      <c r="E176" s="15">
        <v>43717</v>
      </c>
      <c r="F176" s="4">
        <v>327</v>
      </c>
      <c r="G176" s="36">
        <f t="shared" si="4"/>
        <v>9.7852017172554803E-24</v>
      </c>
      <c r="H176" s="38">
        <f>Equity_Historical!AA178</f>
        <v>-5.2834712588683422E-3</v>
      </c>
      <c r="I176" s="39">
        <f t="shared" si="5"/>
        <v>2.7915068543287826E-5</v>
      </c>
    </row>
    <row r="177" spans="5:9">
      <c r="E177" s="15">
        <v>43718</v>
      </c>
      <c r="F177" s="4">
        <v>326</v>
      </c>
      <c r="G177" s="36">
        <f t="shared" si="4"/>
        <v>1.1512002020300567E-23</v>
      </c>
      <c r="H177" s="38">
        <f>Equity_Historical!AA179</f>
        <v>-2.8187979048625657E-2</v>
      </c>
      <c r="I177" s="39">
        <f t="shared" si="5"/>
        <v>7.9456216284575897E-4</v>
      </c>
    </row>
    <row r="178" spans="5:9">
      <c r="E178" s="15">
        <v>43719</v>
      </c>
      <c r="F178" s="4">
        <v>325</v>
      </c>
      <c r="G178" s="36">
        <f t="shared" si="4"/>
        <v>1.3543531788588903E-23</v>
      </c>
      <c r="H178" s="38">
        <f>Equity_Historical!AA180</f>
        <v>-1.74652477172514E-2</v>
      </c>
      <c r="I178" s="39">
        <f t="shared" si="5"/>
        <v>3.0503487782495523E-4</v>
      </c>
    </row>
    <row r="179" spans="5:9">
      <c r="E179" s="15">
        <v>43720</v>
      </c>
      <c r="F179" s="4">
        <v>324</v>
      </c>
      <c r="G179" s="36">
        <f t="shared" si="4"/>
        <v>1.5933566810104593E-23</v>
      </c>
      <c r="H179" s="38">
        <f>Equity_Historical!AA181</f>
        <v>3.0917678567944876E-2</v>
      </c>
      <c r="I179" s="39">
        <f t="shared" si="5"/>
        <v>9.5590284803075793E-4</v>
      </c>
    </row>
    <row r="180" spans="5:9">
      <c r="E180" s="15">
        <v>43721</v>
      </c>
      <c r="F180" s="4">
        <v>323</v>
      </c>
      <c r="G180" s="36">
        <f t="shared" si="4"/>
        <v>1.874537271777011E-23</v>
      </c>
      <c r="H180" s="38">
        <f>Equity_Historical!AA182</f>
        <v>1.4444691175735012E-2</v>
      </c>
      <c r="I180" s="39">
        <f t="shared" si="5"/>
        <v>2.0864910316235693E-4</v>
      </c>
    </row>
    <row r="181" spans="5:9">
      <c r="E181" s="15">
        <v>43724</v>
      </c>
      <c r="F181" s="4">
        <v>322</v>
      </c>
      <c r="G181" s="36">
        <f t="shared" si="4"/>
        <v>2.2053379667964838E-23</v>
      </c>
      <c r="H181" s="38">
        <f>Equity_Historical!AA183</f>
        <v>4.4629999577819228E-3</v>
      </c>
      <c r="I181" s="39">
        <f t="shared" si="5"/>
        <v>1.9918368623161446E-5</v>
      </c>
    </row>
    <row r="182" spans="5:9">
      <c r="E182" s="15">
        <v>43725</v>
      </c>
      <c r="F182" s="4">
        <v>321</v>
      </c>
      <c r="G182" s="36">
        <f t="shared" si="4"/>
        <v>2.5945152550546869E-23</v>
      </c>
      <c r="H182" s="38">
        <f>Equity_Historical!AA184</f>
        <v>-3.0426675034341231E-3</v>
      </c>
      <c r="I182" s="39">
        <f t="shared" si="5"/>
        <v>9.2578255364540393E-6</v>
      </c>
    </row>
    <row r="183" spans="5:9">
      <c r="E183" s="15">
        <v>43726</v>
      </c>
      <c r="F183" s="4">
        <v>320</v>
      </c>
      <c r="G183" s="36">
        <f t="shared" si="4"/>
        <v>3.0523708882996307E-23</v>
      </c>
      <c r="H183" s="38">
        <f>Equity_Historical!AA185</f>
        <v>2.4376701966159079E-3</v>
      </c>
      <c r="I183" s="39">
        <f t="shared" si="5"/>
        <v>5.942235987469439E-6</v>
      </c>
    </row>
    <row r="184" spans="5:9">
      <c r="E184" s="15">
        <v>43727</v>
      </c>
      <c r="F184" s="4">
        <v>319</v>
      </c>
      <c r="G184" s="36">
        <f t="shared" si="4"/>
        <v>3.591024574470155E-23</v>
      </c>
      <c r="H184" s="38">
        <f>Equity_Historical!AA186</f>
        <v>1.2508248975662646E-2</v>
      </c>
      <c r="I184" s="39">
        <f t="shared" si="5"/>
        <v>1.5645629243716562E-4</v>
      </c>
    </row>
    <row r="185" spans="5:9">
      <c r="E185" s="15">
        <v>43728</v>
      </c>
      <c r="F185" s="4">
        <v>318</v>
      </c>
      <c r="G185" s="36">
        <f t="shared" si="4"/>
        <v>4.2247347934943001E-23</v>
      </c>
      <c r="H185" s="38">
        <f>Equity_Historical!AA187</f>
        <v>9.9088754314251466E-3</v>
      </c>
      <c r="I185" s="39">
        <f t="shared" si="5"/>
        <v>9.8185812315500885E-5</v>
      </c>
    </row>
    <row r="186" spans="5:9">
      <c r="E186" s="15">
        <v>43731</v>
      </c>
      <c r="F186" s="4">
        <v>317</v>
      </c>
      <c r="G186" s="36">
        <f t="shared" si="4"/>
        <v>4.9702762276403528E-23</v>
      </c>
      <c r="H186" s="38">
        <f>Equity_Historical!AA188</f>
        <v>-1.6620870114937424E-2</v>
      </c>
      <c r="I186" s="39">
        <f t="shared" si="5"/>
        <v>2.7625332337761994E-4</v>
      </c>
    </row>
    <row r="187" spans="5:9">
      <c r="E187" s="15">
        <v>43732</v>
      </c>
      <c r="F187" s="4">
        <v>316</v>
      </c>
      <c r="G187" s="36">
        <f t="shared" si="4"/>
        <v>5.8473837972239459E-23</v>
      </c>
      <c r="H187" s="38">
        <f>Equity_Historical!AA189</f>
        <v>-2.778308927253902E-2</v>
      </c>
      <c r="I187" s="39">
        <f t="shared" si="5"/>
        <v>7.7190004952587272E-4</v>
      </c>
    </row>
    <row r="188" spans="5:9">
      <c r="E188" s="15">
        <v>43733</v>
      </c>
      <c r="F188" s="4">
        <v>315</v>
      </c>
      <c r="G188" s="36">
        <f t="shared" si="4"/>
        <v>6.879275055557583E-23</v>
      </c>
      <c r="H188" s="38">
        <f>Equity_Historical!AA190</f>
        <v>6.3867872219041397E-3</v>
      </c>
      <c r="I188" s="39">
        <f t="shared" si="5"/>
        <v>4.0791051017878002E-5</v>
      </c>
    </row>
    <row r="189" spans="5:9">
      <c r="E189" s="15">
        <v>43734</v>
      </c>
      <c r="F189" s="4">
        <v>314</v>
      </c>
      <c r="G189" s="36">
        <f t="shared" si="4"/>
        <v>8.0932647712442154E-23</v>
      </c>
      <c r="H189" s="38">
        <f>Equity_Historical!AA191</f>
        <v>-1.7904029635055885E-2</v>
      </c>
      <c r="I189" s="39">
        <f t="shared" si="5"/>
        <v>3.2055427717295936E-4</v>
      </c>
    </row>
    <row r="190" spans="5:9">
      <c r="E190" s="15">
        <v>43735</v>
      </c>
      <c r="F190" s="4">
        <v>313</v>
      </c>
      <c r="G190" s="36">
        <f t="shared" si="4"/>
        <v>9.521487966169666E-23</v>
      </c>
      <c r="H190" s="38">
        <f>Equity_Historical!AA192</f>
        <v>-9.6780202241884411E-3</v>
      </c>
      <c r="I190" s="39">
        <f t="shared" si="5"/>
        <v>9.366407545980048E-5</v>
      </c>
    </row>
    <row r="191" spans="5:9">
      <c r="E191" s="15">
        <v>43738</v>
      </c>
      <c r="F191" s="4">
        <v>312</v>
      </c>
      <c r="G191" s="36">
        <f t="shared" si="4"/>
        <v>1.1201750548434901E-22</v>
      </c>
      <c r="H191" s="38">
        <f>Equity_Historical!AA193</f>
        <v>7.0626492377351188E-3</v>
      </c>
      <c r="I191" s="39">
        <f t="shared" si="5"/>
        <v>4.9881014255280454E-5</v>
      </c>
    </row>
    <row r="192" spans="5:9">
      <c r="E192" s="15">
        <v>43739</v>
      </c>
      <c r="F192" s="4">
        <v>311</v>
      </c>
      <c r="G192" s="36">
        <f t="shared" si="4"/>
        <v>1.3178530056982237E-22</v>
      </c>
      <c r="H192" s="38">
        <f>Equity_Historical!AA194</f>
        <v>-3.654316580824165E-2</v>
      </c>
      <c r="I192" s="39">
        <f t="shared" si="5"/>
        <v>1.3354029672886416E-3</v>
      </c>
    </row>
    <row r="193" spans="5:9">
      <c r="E193" s="15">
        <v>43740</v>
      </c>
      <c r="F193" s="4">
        <v>310</v>
      </c>
      <c r="G193" s="36">
        <f t="shared" si="4"/>
        <v>1.5504153008214399E-22</v>
      </c>
      <c r="H193" s="38">
        <f>Equity_Historical!AA195</f>
        <v>-7.3953554438187779E-3</v>
      </c>
      <c r="I193" s="39">
        <f t="shared" si="5"/>
        <v>5.4691282140420031E-5</v>
      </c>
    </row>
    <row r="194" spans="5:9">
      <c r="E194" s="15">
        <v>43741</v>
      </c>
      <c r="F194" s="4">
        <v>309</v>
      </c>
      <c r="G194" s="36">
        <f t="shared" si="4"/>
        <v>1.8240180009664E-22</v>
      </c>
      <c r="H194" s="38">
        <f>Equity_Historical!AA196</f>
        <v>1.7361255517987131E-2</v>
      </c>
      <c r="I194" s="39">
        <f t="shared" si="5"/>
        <v>3.0141319316083861E-4</v>
      </c>
    </row>
    <row r="195" spans="5:9">
      <c r="E195" s="15">
        <v>43742</v>
      </c>
      <c r="F195" s="4">
        <v>308</v>
      </c>
      <c r="G195" s="36">
        <f t="shared" ref="G195:G258" si="6">$C$3^(F195-1)</f>
        <v>2.1459035305487058E-22</v>
      </c>
      <c r="H195" s="38">
        <f>Equity_Historical!AA197</f>
        <v>6.8739478713886453E-3</v>
      </c>
      <c r="I195" s="39">
        <f t="shared" ref="I195:I258" si="7">H195^2</f>
        <v>4.7251159338568488E-5</v>
      </c>
    </row>
    <row r="196" spans="5:9">
      <c r="E196" s="15">
        <v>43745</v>
      </c>
      <c r="F196" s="4">
        <v>307</v>
      </c>
      <c r="G196" s="36">
        <f t="shared" si="6"/>
        <v>2.5245923888808306E-22</v>
      </c>
      <c r="H196" s="38">
        <f>Equity_Historical!AA198</f>
        <v>-1.7675729974920146E-2</v>
      </c>
      <c r="I196" s="39">
        <f t="shared" si="7"/>
        <v>3.1243143014629055E-4</v>
      </c>
    </row>
    <row r="197" spans="5:9">
      <c r="E197" s="15">
        <v>43746</v>
      </c>
      <c r="F197" s="4">
        <v>306</v>
      </c>
      <c r="G197" s="36">
        <f t="shared" si="6"/>
        <v>2.9701086928009772E-22</v>
      </c>
      <c r="H197" s="38">
        <f>Equity_Historical!AA199</f>
        <v>-1.8770982060387697E-2</v>
      </c>
      <c r="I197" s="39">
        <f t="shared" si="7"/>
        <v>3.5234976751139673E-4</v>
      </c>
    </row>
    <row r="198" spans="5:9">
      <c r="E198" s="15">
        <v>43747</v>
      </c>
      <c r="F198" s="4">
        <v>305</v>
      </c>
      <c r="G198" s="36">
        <f t="shared" si="6"/>
        <v>3.4942455209423262E-22</v>
      </c>
      <c r="H198" s="38">
        <f>Equity_Historical!AA200</f>
        <v>-2.36676239016048E-3</v>
      </c>
      <c r="I198" s="39">
        <f t="shared" si="7"/>
        <v>5.6015642114781481E-6</v>
      </c>
    </row>
    <row r="199" spans="5:9">
      <c r="E199" s="15">
        <v>43748</v>
      </c>
      <c r="F199" s="4">
        <v>304</v>
      </c>
      <c r="G199" s="36">
        <f t="shared" si="6"/>
        <v>4.1108770834615597E-22</v>
      </c>
      <c r="H199" s="38">
        <f>Equity_Historical!AA201</f>
        <v>-1.217316284720751E-2</v>
      </c>
      <c r="I199" s="39">
        <f t="shared" si="7"/>
        <v>1.4818589370463325E-4</v>
      </c>
    </row>
    <row r="200" spans="5:9">
      <c r="E200" s="15">
        <v>43749</v>
      </c>
      <c r="F200" s="4">
        <v>303</v>
      </c>
      <c r="G200" s="36">
        <f t="shared" si="6"/>
        <v>4.8363259805430113E-22</v>
      </c>
      <c r="H200" s="38">
        <f>Equity_Historical!AA202</f>
        <v>1.332594861987862E-2</v>
      </c>
      <c r="I200" s="39">
        <f t="shared" si="7"/>
        <v>1.7758090661964488E-4</v>
      </c>
    </row>
    <row r="201" spans="5:9">
      <c r="E201" s="15">
        <v>43752</v>
      </c>
      <c r="F201" s="4">
        <v>302</v>
      </c>
      <c r="G201" s="36">
        <f t="shared" si="6"/>
        <v>5.6897952712270737E-22</v>
      </c>
      <c r="H201" s="38">
        <f>Equity_Historical!AA203</f>
        <v>1.6470027938857424E-2</v>
      </c>
      <c r="I201" s="39">
        <f t="shared" si="7"/>
        <v>2.7126182030674415E-4</v>
      </c>
    </row>
    <row r="202" spans="5:9">
      <c r="E202" s="15">
        <v>43753</v>
      </c>
      <c r="F202" s="4">
        <v>301</v>
      </c>
      <c r="G202" s="36">
        <f t="shared" si="6"/>
        <v>6.6938767896789105E-22</v>
      </c>
      <c r="H202" s="38">
        <f>Equity_Historical!AA204</f>
        <v>6.7400175635945053E-3</v>
      </c>
      <c r="I202" s="39">
        <f t="shared" si="7"/>
        <v>4.5427836757562413E-5</v>
      </c>
    </row>
    <row r="203" spans="5:9">
      <c r="E203" s="15">
        <v>43754</v>
      </c>
      <c r="F203" s="4">
        <v>300</v>
      </c>
      <c r="G203" s="36">
        <f t="shared" si="6"/>
        <v>7.8751491643281297E-22</v>
      </c>
      <c r="H203" s="38">
        <f>Equity_Historical!AA205</f>
        <v>-7.9583215444461106E-3</v>
      </c>
      <c r="I203" s="39">
        <f t="shared" si="7"/>
        <v>6.3334881804795131E-5</v>
      </c>
    </row>
    <row r="204" spans="5:9">
      <c r="E204" s="15">
        <v>43755</v>
      </c>
      <c r="F204" s="4">
        <v>299</v>
      </c>
      <c r="G204" s="36">
        <f t="shared" si="6"/>
        <v>9.2648813697977995E-22</v>
      </c>
      <c r="H204" s="38">
        <f>Equity_Historical!AA206</f>
        <v>4.0597987763541258E-3</v>
      </c>
      <c r="I204" s="39">
        <f t="shared" si="7"/>
        <v>1.6481966104486457E-5</v>
      </c>
    </row>
    <row r="205" spans="5:9">
      <c r="E205" s="15">
        <v>43756</v>
      </c>
      <c r="F205" s="4">
        <v>298</v>
      </c>
      <c r="G205" s="36">
        <f t="shared" si="6"/>
        <v>1.0899860435056237E-21</v>
      </c>
      <c r="H205" s="38">
        <f>Equity_Historical!AA207</f>
        <v>-5.621193779120048E-3</v>
      </c>
      <c r="I205" s="39">
        <f t="shared" si="7"/>
        <v>3.1597819502417928E-5</v>
      </c>
    </row>
    <row r="206" spans="5:9">
      <c r="E206" s="15">
        <v>43759</v>
      </c>
      <c r="F206" s="4">
        <v>297</v>
      </c>
      <c r="G206" s="36">
        <f t="shared" si="6"/>
        <v>1.282336521771322E-21</v>
      </c>
      <c r="H206" s="38">
        <f>Equity_Historical!AA208</f>
        <v>2.6228240796395574E-2</v>
      </c>
      <c r="I206" s="39">
        <f t="shared" si="7"/>
        <v>6.8792061527370911E-4</v>
      </c>
    </row>
    <row r="207" spans="5:9">
      <c r="E207" s="15">
        <v>43760</v>
      </c>
      <c r="F207" s="4">
        <v>296</v>
      </c>
      <c r="G207" s="36">
        <f t="shared" si="6"/>
        <v>1.5086312020839081E-21</v>
      </c>
      <c r="H207" s="38">
        <f>Equity_Historical!AA209</f>
        <v>-8.2234931998618338E-3</v>
      </c>
      <c r="I207" s="39">
        <f t="shared" si="7"/>
        <v>6.7625840408173829E-5</v>
      </c>
    </row>
    <row r="208" spans="5:9">
      <c r="E208" s="15">
        <v>43761</v>
      </c>
      <c r="F208" s="4">
        <v>295</v>
      </c>
      <c r="G208" s="36">
        <f t="shared" si="6"/>
        <v>1.7748602377457744E-21</v>
      </c>
      <c r="H208" s="38">
        <f>Equity_Historical!AA210</f>
        <v>1.0206893082685556E-2</v>
      </c>
      <c r="I208" s="39">
        <f t="shared" si="7"/>
        <v>1.0418066640137425E-4</v>
      </c>
    </row>
    <row r="209" spans="5:9">
      <c r="E209" s="15">
        <v>43762</v>
      </c>
      <c r="F209" s="4">
        <v>294</v>
      </c>
      <c r="G209" s="36">
        <f t="shared" si="6"/>
        <v>2.0880708679362054E-21</v>
      </c>
      <c r="H209" s="38">
        <f>Equity_Historical!AA211</f>
        <v>-1.2318175335135522E-2</v>
      </c>
      <c r="I209" s="39">
        <f t="shared" si="7"/>
        <v>1.5173744358714113E-4</v>
      </c>
    </row>
    <row r="210" spans="5:9">
      <c r="E210" s="15">
        <v>43763</v>
      </c>
      <c r="F210" s="4">
        <v>293</v>
      </c>
      <c r="G210" s="36">
        <f t="shared" si="6"/>
        <v>2.4565539622778888E-21</v>
      </c>
      <c r="H210" s="38">
        <f>Equity_Historical!AA212</f>
        <v>-1.5745735627900631E-2</v>
      </c>
      <c r="I210" s="39">
        <f t="shared" si="7"/>
        <v>2.4792819046373931E-4</v>
      </c>
    </row>
    <row r="211" spans="5:9">
      <c r="E211" s="15">
        <v>43766</v>
      </c>
      <c r="F211" s="4">
        <v>292</v>
      </c>
      <c r="G211" s="36">
        <f t="shared" si="6"/>
        <v>2.8900634850328106E-21</v>
      </c>
      <c r="H211" s="38">
        <f>Equity_Historical!AA213</f>
        <v>-1.2383831754489276E-2</v>
      </c>
      <c r="I211" s="39">
        <f t="shared" si="7"/>
        <v>1.5335928892349694E-4</v>
      </c>
    </row>
    <row r="212" spans="5:9">
      <c r="E212" s="15">
        <v>43767</v>
      </c>
      <c r="F212" s="4">
        <v>291</v>
      </c>
      <c r="G212" s="36">
        <f t="shared" si="6"/>
        <v>3.400074688273895E-21</v>
      </c>
      <c r="H212" s="38">
        <f>Equity_Historical!AA214</f>
        <v>1.2020559854129106E-2</v>
      </c>
      <c r="I212" s="39">
        <f t="shared" si="7"/>
        <v>1.4449385920670035E-4</v>
      </c>
    </row>
    <row r="213" spans="5:9">
      <c r="E213" s="15">
        <v>43768</v>
      </c>
      <c r="F213" s="4">
        <v>290</v>
      </c>
      <c r="G213" s="36">
        <f t="shared" si="6"/>
        <v>4.0000878685575235E-21</v>
      </c>
      <c r="H213" s="38">
        <f>Equity_Historical!AA215</f>
        <v>-2.6171958419475592E-2</v>
      </c>
      <c r="I213" s="39">
        <f t="shared" si="7"/>
        <v>6.8497140751075933E-4</v>
      </c>
    </row>
    <row r="214" spans="5:9">
      <c r="E214" s="15">
        <v>43769</v>
      </c>
      <c r="F214" s="4">
        <v>289</v>
      </c>
      <c r="G214" s="36">
        <f t="shared" si="6"/>
        <v>4.7059857277147335E-21</v>
      </c>
      <c r="H214" s="38">
        <f>Equity_Historical!AA216</f>
        <v>-2.5582516312835672E-3</v>
      </c>
      <c r="I214" s="39">
        <f t="shared" si="7"/>
        <v>6.5446514089650324E-6</v>
      </c>
    </row>
    <row r="215" spans="5:9">
      <c r="E215" s="15">
        <v>43770</v>
      </c>
      <c r="F215" s="4">
        <v>288</v>
      </c>
      <c r="G215" s="36">
        <f t="shared" si="6"/>
        <v>5.5364537973114503E-21</v>
      </c>
      <c r="H215" s="38">
        <f>Equity_Historical!AA217</f>
        <v>4.4299556443577887E-2</v>
      </c>
      <c r="I215" s="39">
        <f t="shared" si="7"/>
        <v>1.9624507010977429E-3</v>
      </c>
    </row>
    <row r="216" spans="5:9">
      <c r="E216" s="15">
        <v>43773</v>
      </c>
      <c r="F216" s="4">
        <v>287</v>
      </c>
      <c r="G216" s="36">
        <f t="shared" si="6"/>
        <v>6.5134750556605318E-21</v>
      </c>
      <c r="H216" s="38">
        <f>Equity_Historical!AA218</f>
        <v>8.0909426258730689E-3</v>
      </c>
      <c r="I216" s="39">
        <f t="shared" si="7"/>
        <v>6.5463352575169791E-5</v>
      </c>
    </row>
    <row r="217" spans="5:9">
      <c r="E217" s="15">
        <v>43774</v>
      </c>
      <c r="F217" s="4">
        <v>286</v>
      </c>
      <c r="G217" s="36">
        <f t="shared" si="6"/>
        <v>7.66291183018886E-21</v>
      </c>
      <c r="H217" s="38">
        <f>Equity_Historical!AA219</f>
        <v>-3.3538932612377148E-3</v>
      </c>
      <c r="I217" s="39">
        <f t="shared" si="7"/>
        <v>1.1248600007775753E-5</v>
      </c>
    </row>
    <row r="218" spans="5:9">
      <c r="E218" s="15">
        <v>43775</v>
      </c>
      <c r="F218" s="4">
        <v>285</v>
      </c>
      <c r="G218" s="36">
        <f t="shared" si="6"/>
        <v>9.0151903884574835E-21</v>
      </c>
      <c r="H218" s="38">
        <f>Equity_Historical!AA220</f>
        <v>-1.5332513981019379E-2</v>
      </c>
      <c r="I218" s="39">
        <f t="shared" si="7"/>
        <v>2.3508598497815473E-4</v>
      </c>
    </row>
    <row r="219" spans="5:9">
      <c r="E219" s="15">
        <v>43776</v>
      </c>
      <c r="F219" s="4">
        <v>284</v>
      </c>
      <c r="G219" s="36">
        <f t="shared" si="6"/>
        <v>1.0606106339361747E-20</v>
      </c>
      <c r="H219" s="38">
        <f>Equity_Historical!AA221</f>
        <v>1.4728935747776216E-2</v>
      </c>
      <c r="I219" s="39">
        <f t="shared" si="7"/>
        <v>2.1694154826212012E-4</v>
      </c>
    </row>
    <row r="220" spans="5:9">
      <c r="E220" s="15">
        <v>43777</v>
      </c>
      <c r="F220" s="4">
        <v>283</v>
      </c>
      <c r="G220" s="36">
        <f t="shared" si="6"/>
        <v>1.2477772163954996E-20</v>
      </c>
      <c r="H220" s="38">
        <f>Equity_Historical!AA222</f>
        <v>-1.5513059244162008E-2</v>
      </c>
      <c r="I220" s="39">
        <f t="shared" si="7"/>
        <v>2.4065500711288032E-4</v>
      </c>
    </row>
    <row r="221" spans="5:9">
      <c r="E221" s="15">
        <v>43780</v>
      </c>
      <c r="F221" s="4">
        <v>282</v>
      </c>
      <c r="G221" s="36">
        <f t="shared" si="6"/>
        <v>1.4679731957594114E-20</v>
      </c>
      <c r="H221" s="38">
        <f>Equity_Historical!AA223</f>
        <v>1.0294133432070574E-2</v>
      </c>
      <c r="I221" s="39">
        <f t="shared" si="7"/>
        <v>1.059691831172731E-4</v>
      </c>
    </row>
    <row r="222" spans="5:9">
      <c r="E222" s="15">
        <v>43781</v>
      </c>
      <c r="F222" s="4">
        <v>281</v>
      </c>
      <c r="G222" s="36">
        <f t="shared" si="6"/>
        <v>1.7270272891287193E-20</v>
      </c>
      <c r="H222" s="38">
        <f>Equity_Historical!AA224</f>
        <v>1.2219401217465056E-2</v>
      </c>
      <c r="I222" s="39">
        <f t="shared" si="7"/>
        <v>1.493137661133865E-4</v>
      </c>
    </row>
    <row r="223" spans="5:9">
      <c r="E223" s="15">
        <v>43782</v>
      </c>
      <c r="F223" s="4">
        <v>280</v>
      </c>
      <c r="G223" s="36">
        <f t="shared" si="6"/>
        <v>2.0317968107396697E-20</v>
      </c>
      <c r="H223" s="38">
        <f>Equity_Historical!AA225</f>
        <v>-1.9548883594874965E-2</v>
      </c>
      <c r="I223" s="39">
        <f t="shared" si="7"/>
        <v>3.8215884980597153E-4</v>
      </c>
    </row>
    <row r="224" spans="5:9">
      <c r="E224" s="15">
        <v>43783</v>
      </c>
      <c r="F224" s="4">
        <v>279</v>
      </c>
      <c r="G224" s="36">
        <f t="shared" si="6"/>
        <v>2.3903491891054938E-20</v>
      </c>
      <c r="H224" s="38">
        <f>Equity_Historical!AA226</f>
        <v>1.491196076044686E-2</v>
      </c>
      <c r="I224" s="39">
        <f t="shared" si="7"/>
        <v>2.2236657372110691E-4</v>
      </c>
    </row>
    <row r="225" spans="5:9">
      <c r="E225" s="15">
        <v>43784</v>
      </c>
      <c r="F225" s="4">
        <v>278</v>
      </c>
      <c r="G225" s="36">
        <f t="shared" si="6"/>
        <v>2.8121755165946992E-20</v>
      </c>
      <c r="H225" s="38">
        <f>Equity_Historical!AA227</f>
        <v>-6.3640270746039423E-3</v>
      </c>
      <c r="I225" s="39">
        <f t="shared" si="7"/>
        <v>4.0500840606292014E-5</v>
      </c>
    </row>
    <row r="226" spans="5:9">
      <c r="E226" s="15">
        <v>43787</v>
      </c>
      <c r="F226" s="4">
        <v>277</v>
      </c>
      <c r="G226" s="36">
        <f t="shared" si="6"/>
        <v>3.3084417842290578E-20</v>
      </c>
      <c r="H226" s="38">
        <f>Equity_Historical!AA228</f>
        <v>-6.5876620763957181E-3</v>
      </c>
      <c r="I226" s="39">
        <f t="shared" si="7"/>
        <v>4.339729163278234E-5</v>
      </c>
    </row>
    <row r="227" spans="5:9">
      <c r="E227" s="15">
        <v>43788</v>
      </c>
      <c r="F227" s="4">
        <v>276</v>
      </c>
      <c r="G227" s="36">
        <f t="shared" si="6"/>
        <v>3.8922844520341859E-20</v>
      </c>
      <c r="H227" s="38">
        <f>Equity_Historical!AA229</f>
        <v>-3.8582356766522774E-4</v>
      </c>
      <c r="I227" s="39">
        <f t="shared" si="7"/>
        <v>1.4885982536592456E-7</v>
      </c>
    </row>
    <row r="228" spans="5:9">
      <c r="E228" s="15">
        <v>43789</v>
      </c>
      <c r="F228" s="4">
        <v>275</v>
      </c>
      <c r="G228" s="36">
        <f t="shared" si="6"/>
        <v>4.5791581788637484E-20</v>
      </c>
      <c r="H228" s="38">
        <f>Equity_Historical!AA230</f>
        <v>6.0056327976331482E-3</v>
      </c>
      <c r="I228" s="39">
        <f t="shared" si="7"/>
        <v>3.6067625300006956E-5</v>
      </c>
    </row>
    <row r="229" spans="5:9">
      <c r="E229" s="15">
        <v>43790</v>
      </c>
      <c r="F229" s="4">
        <v>274</v>
      </c>
      <c r="G229" s="36">
        <f t="shared" si="6"/>
        <v>5.3872449163102921E-20</v>
      </c>
      <c r="H229" s="38">
        <f>Equity_Historical!AA231</f>
        <v>-1.1583313981003025E-2</v>
      </c>
      <c r="I229" s="39">
        <f t="shared" si="7"/>
        <v>1.3417316278250014E-4</v>
      </c>
    </row>
    <row r="230" spans="5:9">
      <c r="E230" s="15">
        <v>43791</v>
      </c>
      <c r="F230" s="4">
        <v>273</v>
      </c>
      <c r="G230" s="36">
        <f t="shared" si="6"/>
        <v>6.3379351956591673E-20</v>
      </c>
      <c r="H230" s="38">
        <f>Equity_Historical!AA232</f>
        <v>-8.1829749519946281E-3</v>
      </c>
      <c r="I230" s="39">
        <f t="shared" si="7"/>
        <v>6.6961079064971487E-5</v>
      </c>
    </row>
    <row r="231" spans="5:9">
      <c r="E231" s="15">
        <v>43794</v>
      </c>
      <c r="F231" s="4">
        <v>272</v>
      </c>
      <c r="G231" s="36">
        <f t="shared" si="6"/>
        <v>7.4563943478343133E-20</v>
      </c>
      <c r="H231" s="38">
        <f>Equity_Historical!AA233</f>
        <v>-1.5619125420304664E-2</v>
      </c>
      <c r="I231" s="39">
        <f t="shared" si="7"/>
        <v>2.4395707889520734E-4</v>
      </c>
    </row>
    <row r="232" spans="5:9">
      <c r="E232" s="15">
        <v>43795</v>
      </c>
      <c r="F232" s="4">
        <v>271</v>
      </c>
      <c r="G232" s="36">
        <f t="shared" si="6"/>
        <v>8.7722286445109589E-20</v>
      </c>
      <c r="H232" s="38">
        <f>Equity_Historical!AA234</f>
        <v>1.4506690887802804E-2</v>
      </c>
      <c r="I232" s="39">
        <f t="shared" si="7"/>
        <v>2.1044408051426093E-4</v>
      </c>
    </row>
    <row r="233" spans="5:9">
      <c r="E233" s="15">
        <v>43796</v>
      </c>
      <c r="F233" s="4">
        <v>270</v>
      </c>
      <c r="G233" s="36">
        <f t="shared" si="6"/>
        <v>1.0320268993542305E-19</v>
      </c>
      <c r="H233" s="38">
        <f>Equity_Historical!AA235</f>
        <v>4.1889348217037534E-2</v>
      </c>
      <c r="I233" s="39">
        <f t="shared" si="7"/>
        <v>1.7547174940482255E-3</v>
      </c>
    </row>
    <row r="234" spans="5:9">
      <c r="E234" s="15">
        <v>43798</v>
      </c>
      <c r="F234" s="4">
        <v>269</v>
      </c>
      <c r="G234" s="36">
        <f t="shared" si="6"/>
        <v>1.2141492933579183E-19</v>
      </c>
      <c r="H234" s="38">
        <f>Equity_Historical!AA236</f>
        <v>-1.5872320910162864E-2</v>
      </c>
      <c r="I234" s="39">
        <f t="shared" si="7"/>
        <v>2.519305710751933E-4</v>
      </c>
    </row>
    <row r="235" spans="5:9">
      <c r="E235" s="15">
        <v>43801</v>
      </c>
      <c r="F235" s="4">
        <v>268</v>
      </c>
      <c r="G235" s="36">
        <f t="shared" si="6"/>
        <v>1.4284109333622569E-19</v>
      </c>
      <c r="H235" s="38">
        <f>Equity_Historical!AA237</f>
        <v>-7.9641312738753904E-4</v>
      </c>
      <c r="I235" s="39">
        <f t="shared" si="7"/>
        <v>6.342738694752005E-7</v>
      </c>
    </row>
    <row r="236" spans="5:9">
      <c r="E236" s="15">
        <v>43802</v>
      </c>
      <c r="F236" s="4">
        <v>267</v>
      </c>
      <c r="G236" s="36">
        <f t="shared" si="6"/>
        <v>1.68048345101442E-19</v>
      </c>
      <c r="H236" s="38">
        <f>Equity_Historical!AA238</f>
        <v>-1.9019680128241002E-2</v>
      </c>
      <c r="I236" s="39">
        <f t="shared" si="7"/>
        <v>3.6174823218060564E-4</v>
      </c>
    </row>
    <row r="237" spans="5:9">
      <c r="E237" s="15">
        <v>43803</v>
      </c>
      <c r="F237" s="4">
        <v>266</v>
      </c>
      <c r="G237" s="36">
        <f t="shared" si="6"/>
        <v>1.9770393541346119E-19</v>
      </c>
      <c r="H237" s="38">
        <f>Equity_Historical!AA239</f>
        <v>1.1829226341385096E-2</v>
      </c>
      <c r="I237" s="39">
        <f t="shared" si="7"/>
        <v>1.39930595835719E-4</v>
      </c>
    </row>
    <row r="238" spans="5:9">
      <c r="E238" s="15">
        <v>43804</v>
      </c>
      <c r="F238" s="4">
        <v>265</v>
      </c>
      <c r="G238" s="36">
        <f t="shared" si="6"/>
        <v>2.3259286519230728E-19</v>
      </c>
      <c r="H238" s="38">
        <f>Equity_Historical!AA240</f>
        <v>-1.7465465255787588E-3</v>
      </c>
      <c r="I238" s="39">
        <f t="shared" si="7"/>
        <v>3.0504247660112337E-6</v>
      </c>
    </row>
    <row r="239" spans="5:9">
      <c r="E239" s="15">
        <v>43805</v>
      </c>
      <c r="F239" s="4">
        <v>264</v>
      </c>
      <c r="G239" s="36">
        <f t="shared" si="6"/>
        <v>2.7363866493212622E-19</v>
      </c>
      <c r="H239" s="38">
        <f>Equity_Historical!AA241</f>
        <v>1.7234335067289934E-2</v>
      </c>
      <c r="I239" s="39">
        <f t="shared" si="7"/>
        <v>2.9702230521161952E-4</v>
      </c>
    </row>
    <row r="240" spans="5:9">
      <c r="E240" s="15">
        <v>43808</v>
      </c>
      <c r="F240" s="4">
        <v>263</v>
      </c>
      <c r="G240" s="36">
        <f t="shared" si="6"/>
        <v>3.2192784109661909E-19</v>
      </c>
      <c r="H240" s="38">
        <f>Equity_Historical!AA242</f>
        <v>-1.2591566108913205E-2</v>
      </c>
      <c r="I240" s="39">
        <f t="shared" si="7"/>
        <v>1.5854753707513164E-4</v>
      </c>
    </row>
    <row r="241" spans="5:9">
      <c r="E241" s="15">
        <v>43809</v>
      </c>
      <c r="F241" s="4">
        <v>262</v>
      </c>
      <c r="G241" s="36">
        <f t="shared" si="6"/>
        <v>3.787386365842578E-19</v>
      </c>
      <c r="H241" s="38">
        <f>Equity_Historical!AA243</f>
        <v>-1.8195688734662856E-2</v>
      </c>
      <c r="I241" s="39">
        <f t="shared" si="7"/>
        <v>3.3108308852873678E-4</v>
      </c>
    </row>
    <row r="242" spans="5:9">
      <c r="E242" s="15">
        <v>43810</v>
      </c>
      <c r="F242" s="4">
        <v>261</v>
      </c>
      <c r="G242" s="36">
        <f t="shared" si="6"/>
        <v>4.4557486656971506E-19</v>
      </c>
      <c r="H242" s="38">
        <f>Equity_Historical!AA244</f>
        <v>1.0884783573140447E-2</v>
      </c>
      <c r="I242" s="39">
        <f t="shared" si="7"/>
        <v>1.1847851343410811E-4</v>
      </c>
    </row>
    <row r="243" spans="5:9">
      <c r="E243" s="15">
        <v>43811</v>
      </c>
      <c r="F243" s="4">
        <v>260</v>
      </c>
      <c r="G243" s="36">
        <f t="shared" si="6"/>
        <v>5.2420572537613542E-19</v>
      </c>
      <c r="H243" s="38">
        <f>Equity_Historical!AA245</f>
        <v>1.4869157849205884E-2</v>
      </c>
      <c r="I243" s="39">
        <f t="shared" si="7"/>
        <v>2.2109185514460094E-4</v>
      </c>
    </row>
    <row r="244" spans="5:9">
      <c r="E244" s="15">
        <v>43812</v>
      </c>
      <c r="F244" s="4">
        <v>259</v>
      </c>
      <c r="G244" s="36">
        <f t="shared" si="6"/>
        <v>6.1671261808957111E-19</v>
      </c>
      <c r="H244" s="38">
        <f>Equity_Historical!AA246</f>
        <v>-1.8794641830429198E-2</v>
      </c>
      <c r="I244" s="39">
        <f t="shared" si="7"/>
        <v>3.5323856153411903E-4</v>
      </c>
    </row>
    <row r="245" spans="5:9">
      <c r="E245" s="15">
        <v>43815</v>
      </c>
      <c r="F245" s="4">
        <v>258</v>
      </c>
      <c r="G245" s="36">
        <f t="shared" si="6"/>
        <v>7.2554425657596606E-19</v>
      </c>
      <c r="H245" s="38">
        <f>Equity_Historical!AA247</f>
        <v>1.0290099068693692E-2</v>
      </c>
      <c r="I245" s="39">
        <f t="shared" si="7"/>
        <v>1.0588613884353078E-4</v>
      </c>
    </row>
    <row r="246" spans="5:9">
      <c r="E246" s="15">
        <v>43816</v>
      </c>
      <c r="F246" s="4">
        <v>257</v>
      </c>
      <c r="G246" s="36">
        <f t="shared" si="6"/>
        <v>8.5358147832466594E-19</v>
      </c>
      <c r="H246" s="38">
        <f>Equity_Historical!AA248</f>
        <v>2.2583679152721824E-2</v>
      </c>
      <c r="I246" s="39">
        <f t="shared" si="7"/>
        <v>5.1002256407308235E-4</v>
      </c>
    </row>
    <row r="247" spans="5:9">
      <c r="E247" s="15">
        <v>43817</v>
      </c>
      <c r="F247" s="4">
        <v>256</v>
      </c>
      <c r="G247" s="36">
        <f t="shared" si="6"/>
        <v>1.0042135039113715E-18</v>
      </c>
      <c r="H247" s="38">
        <f>Equity_Historical!AA249</f>
        <v>2.9713084534206964E-2</v>
      </c>
      <c r="I247" s="39">
        <f t="shared" si="7"/>
        <v>8.8286739253692903E-4</v>
      </c>
    </row>
    <row r="248" spans="5:9">
      <c r="E248" s="15">
        <v>43818</v>
      </c>
      <c r="F248" s="4">
        <v>255</v>
      </c>
      <c r="G248" s="36">
        <f t="shared" si="6"/>
        <v>1.1814276516604374E-18</v>
      </c>
      <c r="H248" s="38">
        <f>Equity_Historical!AA250</f>
        <v>1.2491175307459391E-2</v>
      </c>
      <c r="I248" s="39">
        <f t="shared" si="7"/>
        <v>1.5602946056168321E-4</v>
      </c>
    </row>
    <row r="249" spans="5:9">
      <c r="E249" s="15">
        <v>43819</v>
      </c>
      <c r="F249" s="4">
        <v>254</v>
      </c>
      <c r="G249" s="36">
        <f t="shared" si="6"/>
        <v>1.3899148843063971E-18</v>
      </c>
      <c r="H249" s="38">
        <f>Equity_Historical!AA251</f>
        <v>5.174598983458973E-4</v>
      </c>
      <c r="I249" s="39">
        <f t="shared" si="7"/>
        <v>2.6776474639614637E-7</v>
      </c>
    </row>
    <row r="250" spans="5:9">
      <c r="E250" s="15">
        <v>43822</v>
      </c>
      <c r="F250" s="4">
        <v>253</v>
      </c>
      <c r="G250" s="36">
        <f t="shared" si="6"/>
        <v>1.6351939815369374E-18</v>
      </c>
      <c r="H250" s="38">
        <f>Equity_Historical!AA252</f>
        <v>2.2070075745028537E-3</v>
      </c>
      <c r="I250" s="39">
        <f t="shared" si="7"/>
        <v>4.8708824339129689E-6</v>
      </c>
    </row>
    <row r="251" spans="5:9">
      <c r="E251" s="15">
        <v>43823</v>
      </c>
      <c r="F251" s="4">
        <v>252</v>
      </c>
      <c r="G251" s="36">
        <f t="shared" si="6"/>
        <v>1.9237576253375741E-18</v>
      </c>
      <c r="H251" s="38">
        <f>Equity_Historical!AA253</f>
        <v>2.4388219449947707E-3</v>
      </c>
      <c r="I251" s="39">
        <f t="shared" si="7"/>
        <v>5.9478524793880761E-6</v>
      </c>
    </row>
    <row r="252" spans="5:9">
      <c r="E252" s="15">
        <v>43825</v>
      </c>
      <c r="F252" s="4">
        <v>251</v>
      </c>
      <c r="G252" s="36">
        <f t="shared" si="6"/>
        <v>2.2632442651030282E-18</v>
      </c>
      <c r="H252" s="38">
        <f>Equity_Historical!AA254</f>
        <v>9.096355927961125E-3</v>
      </c>
      <c r="I252" s="39">
        <f t="shared" si="7"/>
        <v>8.2743691168153503E-5</v>
      </c>
    </row>
    <row r="253" spans="5:9">
      <c r="E253" s="15">
        <v>43826</v>
      </c>
      <c r="F253" s="4">
        <v>250</v>
      </c>
      <c r="G253" s="36">
        <f t="shared" si="6"/>
        <v>2.6626403118859157E-18</v>
      </c>
      <c r="H253" s="38">
        <f>Equity_Historical!AA255</f>
        <v>-9.1517643764453989E-3</v>
      </c>
      <c r="I253" s="39">
        <f t="shared" si="7"/>
        <v>8.3754791201975042E-5</v>
      </c>
    </row>
    <row r="254" spans="5:9">
      <c r="E254" s="15">
        <v>43829</v>
      </c>
      <c r="F254" s="4">
        <v>249</v>
      </c>
      <c r="G254" s="36">
        <f t="shared" si="6"/>
        <v>3.1325180139834298E-18</v>
      </c>
      <c r="H254" s="38">
        <f>Equity_Historical!AA256</f>
        <v>-1.3343561864657816E-2</v>
      </c>
      <c r="I254" s="39">
        <f t="shared" si="7"/>
        <v>1.7805064323595036E-4</v>
      </c>
    </row>
    <row r="255" spans="5:9">
      <c r="E255" s="15">
        <v>43830</v>
      </c>
      <c r="F255" s="4">
        <v>248</v>
      </c>
      <c r="G255" s="36">
        <f t="shared" si="6"/>
        <v>3.6853153105687409E-18</v>
      </c>
      <c r="H255" s="38">
        <f>Equity_Historical!AA257</f>
        <v>3.298337187400039E-2</v>
      </c>
      <c r="I255" s="39">
        <f t="shared" si="7"/>
        <v>1.0879028201785999E-3</v>
      </c>
    </row>
    <row r="256" spans="5:9">
      <c r="E256" s="15">
        <v>43832</v>
      </c>
      <c r="F256" s="4">
        <v>247</v>
      </c>
      <c r="G256" s="36">
        <f t="shared" si="6"/>
        <v>4.3356650712573427E-18</v>
      </c>
      <c r="H256" s="38">
        <f>Equity_Historical!AA258</f>
        <v>-1.3790424053022214E-2</v>
      </c>
      <c r="I256" s="39">
        <f t="shared" si="7"/>
        <v>1.9017579556217362E-4</v>
      </c>
    </row>
    <row r="257" spans="5:9">
      <c r="E257" s="15">
        <v>43833</v>
      </c>
      <c r="F257" s="4">
        <v>246</v>
      </c>
      <c r="G257" s="36">
        <f t="shared" si="6"/>
        <v>5.1007824367733453E-18</v>
      </c>
      <c r="H257" s="38">
        <f>Equity_Historical!AA259</f>
        <v>-1.6588942441434586E-2</v>
      </c>
      <c r="I257" s="39">
        <f t="shared" si="7"/>
        <v>2.7519301132522967E-4</v>
      </c>
    </row>
    <row r="258" spans="5:9">
      <c r="E258" s="15">
        <v>43836</v>
      </c>
      <c r="F258" s="4">
        <v>245</v>
      </c>
      <c r="G258" s="36">
        <f t="shared" si="6"/>
        <v>6.0009205138509948E-18</v>
      </c>
      <c r="H258" s="38">
        <f>Equity_Historical!AA260</f>
        <v>-7.6980981048048614E-3</v>
      </c>
      <c r="I258" s="39">
        <f t="shared" si="7"/>
        <v>5.9260714431200199E-5</v>
      </c>
    </row>
    <row r="259" spans="5:9">
      <c r="E259" s="15">
        <v>43837</v>
      </c>
      <c r="F259" s="4">
        <v>244</v>
      </c>
      <c r="G259" s="36">
        <f t="shared" ref="G259:G322" si="8">$C$3^(F259-1)</f>
        <v>7.0599064868835231E-18</v>
      </c>
      <c r="H259" s="38">
        <f>Equity_Historical!AA261</f>
        <v>-1.7064151973408534E-2</v>
      </c>
      <c r="I259" s="39">
        <f t="shared" ref="I259:I322" si="9">H259^2</f>
        <v>2.9118528257158236E-4</v>
      </c>
    </row>
    <row r="260" spans="5:9">
      <c r="E260" s="15">
        <v>43838</v>
      </c>
      <c r="F260" s="4">
        <v>243</v>
      </c>
      <c r="G260" s="36">
        <f t="shared" si="8"/>
        <v>8.3057723375100283E-18</v>
      </c>
      <c r="H260" s="38">
        <f>Equity_Historical!AA262</f>
        <v>8.0120123751853834E-3</v>
      </c>
      <c r="I260" s="39">
        <f t="shared" si="9"/>
        <v>6.4192342300123723E-5</v>
      </c>
    </row>
    <row r="261" spans="5:9">
      <c r="E261" s="15">
        <v>43839</v>
      </c>
      <c r="F261" s="4">
        <v>242</v>
      </c>
      <c r="G261" s="36">
        <f t="shared" si="8"/>
        <v>9.7714968676588556E-18</v>
      </c>
      <c r="H261" s="38">
        <f>Equity_Historical!AA263</f>
        <v>-9.0734238856106427E-3</v>
      </c>
      <c r="I261" s="39">
        <f t="shared" si="9"/>
        <v>8.2327021007969737E-5</v>
      </c>
    </row>
    <row r="262" spans="5:9">
      <c r="E262" s="15">
        <v>43840</v>
      </c>
      <c r="F262" s="4">
        <v>241</v>
      </c>
      <c r="G262" s="36">
        <f t="shared" si="8"/>
        <v>1.149587866783395E-17</v>
      </c>
      <c r="H262" s="38">
        <f>Equity_Historical!AA264</f>
        <v>1.169956168589396E-2</v>
      </c>
      <c r="I262" s="39">
        <f t="shared" si="9"/>
        <v>1.3687974364203794E-4</v>
      </c>
    </row>
    <row r="263" spans="5:9">
      <c r="E263" s="15">
        <v>43843</v>
      </c>
      <c r="F263" s="4">
        <v>240</v>
      </c>
      <c r="G263" s="36">
        <f t="shared" si="8"/>
        <v>1.3524563138628175E-17</v>
      </c>
      <c r="H263" s="38">
        <f>Equity_Historical!AA265</f>
        <v>2.1659509592456737E-2</v>
      </c>
      <c r="I263" s="39">
        <f t="shared" si="9"/>
        <v>4.6913435578572538E-4</v>
      </c>
    </row>
    <row r="264" spans="5:9">
      <c r="E264" s="15">
        <v>43844</v>
      </c>
      <c r="F264" s="4">
        <v>239</v>
      </c>
      <c r="G264" s="36">
        <f t="shared" si="8"/>
        <v>1.5911250751327263E-17</v>
      </c>
      <c r="H264" s="38">
        <f>Equity_Historical!AA266</f>
        <v>-3.0312216746417563E-4</v>
      </c>
      <c r="I264" s="39">
        <f t="shared" si="9"/>
        <v>9.188304840817973E-8</v>
      </c>
    </row>
    <row r="265" spans="5:9">
      <c r="E265" s="15">
        <v>43845</v>
      </c>
      <c r="F265" s="4">
        <v>238</v>
      </c>
      <c r="G265" s="36">
        <f t="shared" si="8"/>
        <v>1.8719118530973254E-17</v>
      </c>
      <c r="H265" s="38">
        <f>Equity_Historical!AA267</f>
        <v>8.5638605580250528E-3</v>
      </c>
      <c r="I265" s="39">
        <f t="shared" si="9"/>
        <v>7.3339707657297165E-5</v>
      </c>
    </row>
    <row r="266" spans="5:9">
      <c r="E266" s="15">
        <v>43846</v>
      </c>
      <c r="F266" s="4">
        <v>237</v>
      </c>
      <c r="G266" s="36">
        <f t="shared" si="8"/>
        <v>2.20224923893803E-17</v>
      </c>
      <c r="H266" s="38">
        <f>Equity_Historical!AA268</f>
        <v>-1.690109480377272E-2</v>
      </c>
      <c r="I266" s="39">
        <f t="shared" si="9"/>
        <v>2.8564700556611326E-4</v>
      </c>
    </row>
    <row r="267" spans="5:9">
      <c r="E267" s="15">
        <v>43847</v>
      </c>
      <c r="F267" s="4">
        <v>236</v>
      </c>
      <c r="G267" s="36">
        <f t="shared" si="8"/>
        <v>2.5908814575741529E-17</v>
      </c>
      <c r="H267" s="38">
        <f>Equity_Historical!AA269</f>
        <v>-4.3687658135866279E-3</v>
      </c>
      <c r="I267" s="39">
        <f t="shared" si="9"/>
        <v>1.9086114733963232E-5</v>
      </c>
    </row>
    <row r="268" spans="5:9">
      <c r="E268" s="15">
        <v>43851</v>
      </c>
      <c r="F268" s="4">
        <v>235</v>
      </c>
      <c r="G268" s="36">
        <f t="shared" si="8"/>
        <v>3.0480958324401805E-17</v>
      </c>
      <c r="H268" s="38">
        <f>Equity_Historical!AA270</f>
        <v>1.5789771579188837E-2</v>
      </c>
      <c r="I268" s="39">
        <f t="shared" si="9"/>
        <v>2.4931688652295956E-4</v>
      </c>
    </row>
    <row r="269" spans="5:9">
      <c r="E269" s="15">
        <v>43852</v>
      </c>
      <c r="F269" s="4">
        <v>234</v>
      </c>
      <c r="G269" s="36">
        <f t="shared" si="8"/>
        <v>3.5859950969884479E-17</v>
      </c>
      <c r="H269" s="38">
        <f>Equity_Historical!AA271</f>
        <v>-1.2544524074397035E-2</v>
      </c>
      <c r="I269" s="39">
        <f t="shared" si="9"/>
        <v>1.573650842531268E-4</v>
      </c>
    </row>
    <row r="270" spans="5:9">
      <c r="E270" s="15">
        <v>43853</v>
      </c>
      <c r="F270" s="4">
        <v>233</v>
      </c>
      <c r="G270" s="36">
        <f t="shared" si="8"/>
        <v>4.21881776116288E-17</v>
      </c>
      <c r="H270" s="38">
        <f>Equity_Historical!AA272</f>
        <v>-1.9120092754001655E-3</v>
      </c>
      <c r="I270" s="39">
        <f t="shared" si="9"/>
        <v>3.6557794692162659E-6</v>
      </c>
    </row>
    <row r="271" spans="5:9">
      <c r="E271" s="15">
        <v>43854</v>
      </c>
      <c r="F271" s="4">
        <v>232</v>
      </c>
      <c r="G271" s="36">
        <f t="shared" si="8"/>
        <v>4.963315013132799E-17</v>
      </c>
      <c r="H271" s="38">
        <f>Equity_Historical!AA273</f>
        <v>-3.3688195063739976E-2</v>
      </c>
      <c r="I271" s="39">
        <f t="shared" si="9"/>
        <v>1.1348944866525945E-3</v>
      </c>
    </row>
    <row r="272" spans="5:9">
      <c r="E272" s="15">
        <v>43857</v>
      </c>
      <c r="F272" s="4">
        <v>231</v>
      </c>
      <c r="G272" s="36">
        <f t="shared" si="8"/>
        <v>5.8391941330974113E-17</v>
      </c>
      <c r="H272" s="38">
        <f>Equity_Historical!AA274</f>
        <v>3.4529857832545433E-4</v>
      </c>
      <c r="I272" s="39">
        <f t="shared" si="9"/>
        <v>1.1923110819357992E-7</v>
      </c>
    </row>
    <row r="273" spans="5:9">
      <c r="E273" s="15">
        <v>43858</v>
      </c>
      <c r="F273" s="4">
        <v>230</v>
      </c>
      <c r="G273" s="36">
        <f t="shared" si="8"/>
        <v>6.8696401565851913E-17</v>
      </c>
      <c r="H273" s="38">
        <f>Equity_Historical!AA275</f>
        <v>7.5504777226446679E-3</v>
      </c>
      <c r="I273" s="39">
        <f t="shared" si="9"/>
        <v>5.7009713840153413E-5</v>
      </c>
    </row>
    <row r="274" spans="5:9">
      <c r="E274" s="15">
        <v>43859</v>
      </c>
      <c r="F274" s="4">
        <v>229</v>
      </c>
      <c r="G274" s="36">
        <f t="shared" si="8"/>
        <v>8.081929595982579E-17</v>
      </c>
      <c r="H274" s="38">
        <f>Equity_Historical!AA276</f>
        <v>2.7737409587118463E-3</v>
      </c>
      <c r="I274" s="39">
        <f t="shared" si="9"/>
        <v>7.6936389060357116E-6</v>
      </c>
    </row>
    <row r="275" spans="5:9">
      <c r="E275" s="15">
        <v>43860</v>
      </c>
      <c r="F275" s="4">
        <v>228</v>
      </c>
      <c r="G275" s="36">
        <f t="shared" si="8"/>
        <v>9.5081524658618563E-17</v>
      </c>
      <c r="H275" s="38">
        <f>Equity_Historical!AA277</f>
        <v>-6.9782074358460552E-2</v>
      </c>
      <c r="I275" s="39">
        <f t="shared" si="9"/>
        <v>4.8695379017697181E-3</v>
      </c>
    </row>
    <row r="276" spans="5:9">
      <c r="E276" s="15">
        <v>43861</v>
      </c>
      <c r="F276" s="4">
        <v>227</v>
      </c>
      <c r="G276" s="36">
        <f t="shared" si="8"/>
        <v>1.1186061724543362E-16</v>
      </c>
      <c r="H276" s="38">
        <f>Equity_Historical!AA278</f>
        <v>-4.8198484966604213E-2</v>
      </c>
      <c r="I276" s="39">
        <f t="shared" si="9"/>
        <v>2.3230939530759723E-3</v>
      </c>
    </row>
    <row r="277" spans="5:9">
      <c r="E277" s="15">
        <v>43864</v>
      </c>
      <c r="F277" s="4">
        <v>226</v>
      </c>
      <c r="G277" s="36">
        <f t="shared" si="8"/>
        <v>1.3160072617109838E-16</v>
      </c>
      <c r="H277" s="38">
        <f>Equity_Historical!AA279</f>
        <v>1.2086385402311569E-2</v>
      </c>
      <c r="I277" s="39">
        <f t="shared" si="9"/>
        <v>1.460807120932102E-4</v>
      </c>
    </row>
    <row r="278" spans="5:9">
      <c r="E278" s="15">
        <v>43865</v>
      </c>
      <c r="F278" s="4">
        <v>225</v>
      </c>
      <c r="G278" s="36">
        <f t="shared" si="8"/>
        <v>1.5482438373070399E-16</v>
      </c>
      <c r="H278" s="38">
        <f>Equity_Historical!AA280</f>
        <v>7.1157932135027663E-4</v>
      </c>
      <c r="I278" s="39">
        <f t="shared" si="9"/>
        <v>5.0634513057332023E-7</v>
      </c>
    </row>
    <row r="279" spans="5:9">
      <c r="E279" s="15">
        <v>43866</v>
      </c>
      <c r="F279" s="4">
        <v>224</v>
      </c>
      <c r="G279" s="36">
        <f t="shared" si="8"/>
        <v>1.8214633380082819E-16</v>
      </c>
      <c r="H279" s="38">
        <f>Equity_Historical!AA281</f>
        <v>1.7676358706158198E-2</v>
      </c>
      <c r="I279" s="39">
        <f t="shared" si="9"/>
        <v>3.124536571087747E-4</v>
      </c>
    </row>
    <row r="280" spans="5:9">
      <c r="E280" s="15">
        <v>43867</v>
      </c>
      <c r="F280" s="4">
        <v>223</v>
      </c>
      <c r="G280" s="36">
        <f t="shared" si="8"/>
        <v>2.1428980447156263E-16</v>
      </c>
      <c r="H280" s="38">
        <f>Equity_Historical!AA282</f>
        <v>-1.2413012514292811E-2</v>
      </c>
      <c r="I280" s="39">
        <f t="shared" si="9"/>
        <v>1.5408287967998992E-4</v>
      </c>
    </row>
    <row r="281" spans="5:9">
      <c r="E281" s="15">
        <v>43868</v>
      </c>
      <c r="F281" s="4">
        <v>222</v>
      </c>
      <c r="G281" s="36">
        <f t="shared" si="8"/>
        <v>2.5210565231948541E-16</v>
      </c>
      <c r="H281" s="38">
        <f>Equity_Historical!AA283</f>
        <v>-7.8197729651395646E-3</v>
      </c>
      <c r="I281" s="39">
        <f t="shared" si="9"/>
        <v>6.1148849226327624E-5</v>
      </c>
    </row>
    <row r="282" spans="5:9">
      <c r="E282" s="15">
        <v>43871</v>
      </c>
      <c r="F282" s="4">
        <v>221</v>
      </c>
      <c r="G282" s="36">
        <f t="shared" si="8"/>
        <v>2.9659488508174755E-16</v>
      </c>
      <c r="H282" s="38">
        <f>Equity_Historical!AA284</f>
        <v>4.3900425629656015E-4</v>
      </c>
      <c r="I282" s="39">
        <f t="shared" si="9"/>
        <v>1.9272473704649586E-7</v>
      </c>
    </row>
    <row r="283" spans="5:9">
      <c r="E283" s="15">
        <v>43872</v>
      </c>
      <c r="F283" s="4">
        <v>220</v>
      </c>
      <c r="G283" s="36">
        <f t="shared" si="8"/>
        <v>3.4893515891970305E-16</v>
      </c>
      <c r="H283" s="38">
        <f>Equity_Historical!AA285</f>
        <v>4.3273814397410959E-2</v>
      </c>
      <c r="I283" s="39">
        <f t="shared" si="9"/>
        <v>1.872623012501572E-3</v>
      </c>
    </row>
    <row r="284" spans="5:9">
      <c r="E284" s="15">
        <v>43873</v>
      </c>
      <c r="F284" s="4">
        <v>219</v>
      </c>
      <c r="G284" s="36">
        <f t="shared" si="8"/>
        <v>4.1051195167023891E-16</v>
      </c>
      <c r="H284" s="38">
        <f>Equity_Historical!AA286</f>
        <v>2.0435278972168843E-2</v>
      </c>
      <c r="I284" s="39">
        <f t="shared" si="9"/>
        <v>4.1760062667036611E-4</v>
      </c>
    </row>
    <row r="285" spans="5:9">
      <c r="E285" s="15">
        <v>43874</v>
      </c>
      <c r="F285" s="4">
        <v>218</v>
      </c>
      <c r="G285" s="36">
        <f t="shared" si="8"/>
        <v>4.8295523725910459E-16</v>
      </c>
      <c r="H285" s="38">
        <f>Equity_Historical!AA287</f>
        <v>3.4572226258371575E-4</v>
      </c>
      <c r="I285" s="39">
        <f t="shared" si="9"/>
        <v>1.195238828460037E-7</v>
      </c>
    </row>
    <row r="286" spans="5:9">
      <c r="E286" s="15">
        <v>43875</v>
      </c>
      <c r="F286" s="4">
        <v>217</v>
      </c>
      <c r="G286" s="36">
        <f t="shared" si="8"/>
        <v>5.6818263206953489E-16</v>
      </c>
      <c r="H286" s="38">
        <f>Equity_Historical!AA288</f>
        <v>4.2864809813440525E-3</v>
      </c>
      <c r="I286" s="39">
        <f t="shared" si="9"/>
        <v>1.8373919203424272E-5</v>
      </c>
    </row>
    <row r="287" spans="5:9">
      <c r="E287" s="15">
        <v>43879</v>
      </c>
      <c r="F287" s="4">
        <v>216</v>
      </c>
      <c r="G287" s="36">
        <f t="shared" si="8"/>
        <v>6.684501553759233E-16</v>
      </c>
      <c r="H287" s="38">
        <f>Equity_Historical!AA289</f>
        <v>-1.1458578739127886E-2</v>
      </c>
      <c r="I287" s="39">
        <f t="shared" si="9"/>
        <v>1.3129902672079361E-4</v>
      </c>
    </row>
    <row r="288" spans="5:9">
      <c r="E288" s="15">
        <v>43880</v>
      </c>
      <c r="F288" s="4">
        <v>215</v>
      </c>
      <c r="G288" s="36">
        <f t="shared" si="8"/>
        <v>7.864119475010864E-16</v>
      </c>
      <c r="H288" s="38">
        <f>Equity_Historical!AA290</f>
        <v>5.1691610758709938E-3</v>
      </c>
      <c r="I288" s="39">
        <f t="shared" si="9"/>
        <v>2.672022622829977E-5</v>
      </c>
    </row>
    <row r="289" spans="5:9">
      <c r="E289" s="15">
        <v>43881</v>
      </c>
      <c r="F289" s="4">
        <v>214</v>
      </c>
      <c r="G289" s="36">
        <f t="shared" si="8"/>
        <v>9.251905264718664E-16</v>
      </c>
      <c r="H289" s="38">
        <f>Equity_Historical!AA291</f>
        <v>-2.4099407639500196E-2</v>
      </c>
      <c r="I289" s="39">
        <f t="shared" si="9"/>
        <v>5.807814485748004E-4</v>
      </c>
    </row>
    <row r="290" spans="5:9">
      <c r="E290" s="15">
        <v>43882</v>
      </c>
      <c r="F290" s="4">
        <v>213</v>
      </c>
      <c r="G290" s="36">
        <f t="shared" si="8"/>
        <v>1.0884594429080782E-15</v>
      </c>
      <c r="H290" s="38">
        <f>Equity_Historical!AA292</f>
        <v>-5.8644448147145742E-2</v>
      </c>
      <c r="I290" s="39">
        <f t="shared" si="9"/>
        <v>3.4391712984832654E-3</v>
      </c>
    </row>
    <row r="291" spans="5:9">
      <c r="E291" s="15">
        <v>43885</v>
      </c>
      <c r="F291" s="4">
        <v>212</v>
      </c>
      <c r="G291" s="36">
        <f t="shared" si="8"/>
        <v>1.2805405210683273E-15</v>
      </c>
      <c r="H291" s="38">
        <f>Equity_Historical!AA293</f>
        <v>-2.4718029808115667E-2</v>
      </c>
      <c r="I291" s="39">
        <f t="shared" si="9"/>
        <v>6.1098099759489461E-4</v>
      </c>
    </row>
    <row r="292" spans="5:9">
      <c r="E292" s="15">
        <v>43886</v>
      </c>
      <c r="F292" s="4">
        <v>211</v>
      </c>
      <c r="G292" s="36">
        <f t="shared" si="8"/>
        <v>1.5065182600803853E-15</v>
      </c>
      <c r="H292" s="38">
        <f>Equity_Historical!AA294</f>
        <v>-4.1465481097491139E-2</v>
      </c>
      <c r="I292" s="39">
        <f t="shared" si="9"/>
        <v>1.7193861226463948E-3</v>
      </c>
    </row>
    <row r="293" spans="5:9">
      <c r="E293" s="15">
        <v>43887</v>
      </c>
      <c r="F293" s="4">
        <v>210</v>
      </c>
      <c r="G293" s="36">
        <f t="shared" si="8"/>
        <v>1.7723744236239823E-15</v>
      </c>
      <c r="H293" s="38">
        <f>Equity_Historical!AA295</f>
        <v>-1.6901276694119585E-2</v>
      </c>
      <c r="I293" s="39">
        <f t="shared" si="9"/>
        <v>2.8565315389118985E-4</v>
      </c>
    </row>
    <row r="294" spans="5:9">
      <c r="E294" s="15">
        <v>43888</v>
      </c>
      <c r="F294" s="4">
        <v>209</v>
      </c>
      <c r="G294" s="36">
        <f t="shared" si="8"/>
        <v>2.0851463807340972E-15</v>
      </c>
      <c r="H294" s="38">
        <f>Equity_Historical!AA296</f>
        <v>-5.5911970691478761E-2</v>
      </c>
      <c r="I294" s="39">
        <f t="shared" si="9"/>
        <v>3.12614846660478E-3</v>
      </c>
    </row>
    <row r="295" spans="5:9">
      <c r="E295" s="15">
        <v>43889</v>
      </c>
      <c r="F295" s="4">
        <v>208</v>
      </c>
      <c r="G295" s="36">
        <f t="shared" si="8"/>
        <v>2.4531133890989374E-15</v>
      </c>
      <c r="H295" s="38">
        <f>Equity_Historical!AA297</f>
        <v>-3.0616050361054123E-2</v>
      </c>
      <c r="I295" s="39">
        <f t="shared" si="9"/>
        <v>9.3734253971060224E-4</v>
      </c>
    </row>
    <row r="296" spans="5:9">
      <c r="E296" s="15">
        <v>43892</v>
      </c>
      <c r="F296" s="4">
        <v>207</v>
      </c>
      <c r="G296" s="36">
        <f t="shared" si="8"/>
        <v>2.8860157518811034E-15</v>
      </c>
      <c r="H296" s="38">
        <f>Equity_Historical!AA298</f>
        <v>6.3439603637681918E-2</v>
      </c>
      <c r="I296" s="39">
        <f t="shared" si="9"/>
        <v>4.0245833097061852E-3</v>
      </c>
    </row>
    <row r="297" spans="5:9">
      <c r="E297" s="15">
        <v>43893</v>
      </c>
      <c r="F297" s="4">
        <v>206</v>
      </c>
      <c r="G297" s="36">
        <f t="shared" si="8"/>
        <v>3.3953126492718868E-15</v>
      </c>
      <c r="H297" s="38">
        <f>Equity_Historical!AA299</f>
        <v>-2.1009514215222493E-2</v>
      </c>
      <c r="I297" s="39">
        <f t="shared" si="9"/>
        <v>4.41399687559636E-4</v>
      </c>
    </row>
    <row r="298" spans="5:9">
      <c r="E298" s="15">
        <v>43894</v>
      </c>
      <c r="F298" s="4">
        <v>205</v>
      </c>
      <c r="G298" s="36">
        <f t="shared" si="8"/>
        <v>3.9944854697316319E-15</v>
      </c>
      <c r="H298" s="38">
        <f>Equity_Historical!AA300</f>
        <v>1.1098428658279282E-2</v>
      </c>
      <c r="I298" s="39">
        <f t="shared" si="9"/>
        <v>1.2317511868291487E-4</v>
      </c>
    </row>
    <row r="299" spans="5:9">
      <c r="E299" s="15">
        <v>43895</v>
      </c>
      <c r="F299" s="4">
        <v>204</v>
      </c>
      <c r="G299" s="36">
        <f t="shared" si="8"/>
        <v>4.6993946702725072E-15</v>
      </c>
      <c r="H299" s="38">
        <f>Equity_Historical!AA301</f>
        <v>-5.7693664394084417E-2</v>
      </c>
      <c r="I299" s="39">
        <f t="shared" si="9"/>
        <v>3.3285589112172441E-3</v>
      </c>
    </row>
    <row r="300" spans="5:9">
      <c r="E300" s="15">
        <v>43896</v>
      </c>
      <c r="F300" s="4">
        <v>203</v>
      </c>
      <c r="G300" s="36">
        <f t="shared" si="8"/>
        <v>5.5286996120853035E-15</v>
      </c>
      <c r="H300" s="38">
        <f>Equity_Historical!AA302</f>
        <v>-9.1401872682218915E-2</v>
      </c>
      <c r="I300" s="39">
        <f t="shared" si="9"/>
        <v>8.354302329816557E-3</v>
      </c>
    </row>
    <row r="301" spans="5:9">
      <c r="E301" s="15">
        <v>43899</v>
      </c>
      <c r="F301" s="4">
        <v>202</v>
      </c>
      <c r="G301" s="36">
        <f t="shared" si="8"/>
        <v>6.5043524848062404E-15</v>
      </c>
      <c r="H301" s="38">
        <f>Equity_Historical!AA303</f>
        <v>-0.16260984074442975</v>
      </c>
      <c r="I301" s="39">
        <f t="shared" si="9"/>
        <v>2.6441960306928806E-2</v>
      </c>
    </row>
    <row r="302" spans="5:9">
      <c r="E302" s="15">
        <v>43900</v>
      </c>
      <c r="F302" s="4">
        <v>201</v>
      </c>
      <c r="G302" s="36">
        <f t="shared" si="8"/>
        <v>7.6521793938896946E-15</v>
      </c>
      <c r="H302" s="38">
        <f>Equity_Historical!AA304</f>
        <v>0.10847810492397357</v>
      </c>
      <c r="I302" s="39">
        <f t="shared" si="9"/>
        <v>1.1767499247896619E-2</v>
      </c>
    </row>
    <row r="303" spans="5:9">
      <c r="E303" s="15">
        <v>43901</v>
      </c>
      <c r="F303" s="4">
        <v>200</v>
      </c>
      <c r="G303" s="36">
        <f t="shared" si="8"/>
        <v>9.0025639928114042E-15</v>
      </c>
      <c r="H303" s="38">
        <f>Equity_Historical!AA305</f>
        <v>-2.4758951208579613E-2</v>
      </c>
      <c r="I303" s="39">
        <f t="shared" si="9"/>
        <v>6.1300566494882584E-4</v>
      </c>
    </row>
    <row r="304" spans="5:9">
      <c r="E304" s="15">
        <v>43902</v>
      </c>
      <c r="F304" s="4">
        <v>199</v>
      </c>
      <c r="G304" s="36">
        <f t="shared" si="8"/>
        <v>1.0591251756248712E-14</v>
      </c>
      <c r="H304" s="38">
        <f>Equity_Historical!AA306</f>
        <v>-8.4245972818549744E-2</v>
      </c>
      <c r="I304" s="39">
        <f t="shared" si="9"/>
        <v>7.0973839361438227E-3</v>
      </c>
    </row>
    <row r="305" spans="5:9">
      <c r="E305" s="15">
        <v>43903</v>
      </c>
      <c r="F305" s="4">
        <v>198</v>
      </c>
      <c r="G305" s="36">
        <f t="shared" si="8"/>
        <v>1.2460296183822015E-14</v>
      </c>
      <c r="H305" s="38">
        <f>Equity_Historical!AA307</f>
        <v>0.16638007219980297</v>
      </c>
      <c r="I305" s="39">
        <f t="shared" si="9"/>
        <v>2.768232842521165E-2</v>
      </c>
    </row>
    <row r="306" spans="5:9">
      <c r="E306" s="15">
        <v>43906</v>
      </c>
      <c r="F306" s="4">
        <v>197</v>
      </c>
      <c r="G306" s="36">
        <f t="shared" si="8"/>
        <v>1.4659171980967076E-14</v>
      </c>
      <c r="H306" s="38">
        <f>Equity_Historical!AA308</f>
        <v>-0.13427001022684185</v>
      </c>
      <c r="I306" s="39">
        <f t="shared" si="9"/>
        <v>1.8028435646316215E-2</v>
      </c>
    </row>
    <row r="307" spans="5:9">
      <c r="E307" s="15">
        <v>43907</v>
      </c>
      <c r="F307" s="4">
        <v>196</v>
      </c>
      <c r="G307" s="36">
        <f t="shared" si="8"/>
        <v>1.7246084683490678E-14</v>
      </c>
      <c r="H307" s="38">
        <f>Equity_Historical!AA309</f>
        <v>6.9803263594151566E-2</v>
      </c>
      <c r="I307" s="39">
        <f t="shared" si="9"/>
        <v>4.8724956083946057E-3</v>
      </c>
    </row>
    <row r="308" spans="5:9">
      <c r="E308" s="15">
        <v>43908</v>
      </c>
      <c r="F308" s="4">
        <v>195</v>
      </c>
      <c r="G308" s="36">
        <f t="shared" si="8"/>
        <v>2.0289511392341979E-14</v>
      </c>
      <c r="H308" s="38">
        <f>Equity_Historical!AA310</f>
        <v>-0.11499971052894541</v>
      </c>
      <c r="I308" s="39">
        <f t="shared" si="9"/>
        <v>1.3224933421741237E-2</v>
      </c>
    </row>
    <row r="309" spans="5:9">
      <c r="E309" s="15">
        <v>43909</v>
      </c>
      <c r="F309" s="4">
        <v>194</v>
      </c>
      <c r="G309" s="36">
        <f t="shared" si="8"/>
        <v>2.3870013402755268E-14</v>
      </c>
      <c r="H309" s="38">
        <f>Equity_Historical!AA311</f>
        <v>-5.6433951105523961E-2</v>
      </c>
      <c r="I309" s="39">
        <f t="shared" si="9"/>
        <v>3.184790837380669E-3</v>
      </c>
    </row>
    <row r="310" spans="5:9">
      <c r="E310" s="15">
        <v>43910</v>
      </c>
      <c r="F310" s="4">
        <v>193</v>
      </c>
      <c r="G310" s="36">
        <f t="shared" si="8"/>
        <v>2.8082368709123847E-14</v>
      </c>
      <c r="H310" s="38">
        <f>Equity_Historical!AA312</f>
        <v>6.2581625591150714E-3</v>
      </c>
      <c r="I310" s="39">
        <f t="shared" si="9"/>
        <v>3.9164598616309699E-5</v>
      </c>
    </row>
    <row r="311" spans="5:9">
      <c r="E311" s="15">
        <v>43913</v>
      </c>
      <c r="F311" s="4">
        <v>192</v>
      </c>
      <c r="G311" s="36">
        <f t="shared" si="8"/>
        <v>3.3038080834263342E-14</v>
      </c>
      <c r="H311" s="38">
        <f>Equity_Historical!AA313</f>
        <v>-0.13990248046055717</v>
      </c>
      <c r="I311" s="39">
        <f t="shared" si="9"/>
        <v>1.9572704039016581E-2</v>
      </c>
    </row>
    <row r="312" spans="5:9">
      <c r="E312" s="15">
        <v>43914</v>
      </c>
      <c r="F312" s="4">
        <v>191</v>
      </c>
      <c r="G312" s="36">
        <f t="shared" si="8"/>
        <v>3.8868330393251005E-14</v>
      </c>
      <c r="H312" s="38">
        <f>Equity_Historical!AA314</f>
        <v>0.1040665764144426</v>
      </c>
      <c r="I312" s="39">
        <f t="shared" si="9"/>
        <v>1.0829852326623021E-2</v>
      </c>
    </row>
    <row r="313" spans="5:9">
      <c r="E313" s="15">
        <v>43915</v>
      </c>
      <c r="F313" s="4">
        <v>190</v>
      </c>
      <c r="G313" s="36">
        <f t="shared" si="8"/>
        <v>4.5727447521471771E-14</v>
      </c>
      <c r="H313" s="38">
        <f>Equity_Historical!AA315</f>
        <v>7.6938600905754204E-2</v>
      </c>
      <c r="I313" s="39">
        <f t="shared" si="9"/>
        <v>5.9195483093349216E-3</v>
      </c>
    </row>
    <row r="314" spans="5:9">
      <c r="E314" s="15">
        <v>43916</v>
      </c>
      <c r="F314" s="4">
        <v>189</v>
      </c>
      <c r="G314" s="36">
        <f t="shared" si="8"/>
        <v>5.3796997084084431E-14</v>
      </c>
      <c r="H314" s="38">
        <f>Equity_Historical!AA316</f>
        <v>0.10338429279485808</v>
      </c>
      <c r="I314" s="39">
        <f t="shared" si="9"/>
        <v>1.0688311996692946E-2</v>
      </c>
    </row>
    <row r="315" spans="5:9">
      <c r="E315" s="15">
        <v>43917</v>
      </c>
      <c r="F315" s="4">
        <v>188</v>
      </c>
      <c r="G315" s="36">
        <f t="shared" si="8"/>
        <v>6.3290584804805232E-14</v>
      </c>
      <c r="H315" s="38">
        <f>Equity_Historical!AA317</f>
        <v>-8.2256708362652864E-2</v>
      </c>
      <c r="I315" s="39">
        <f t="shared" si="9"/>
        <v>6.7661660706585256E-3</v>
      </c>
    </row>
    <row r="316" spans="5:9">
      <c r="E316" s="15">
        <v>43920</v>
      </c>
      <c r="F316" s="4">
        <v>187</v>
      </c>
      <c r="G316" s="36">
        <f t="shared" si="8"/>
        <v>7.4459511535064976E-14</v>
      </c>
      <c r="H316" s="38">
        <f>Equity_Historical!AA318</f>
        <v>4.1456164450269506E-3</v>
      </c>
      <c r="I316" s="39">
        <f t="shared" si="9"/>
        <v>1.7186135709277892E-5</v>
      </c>
    </row>
    <row r="317" spans="5:9">
      <c r="E317" s="15">
        <v>43921</v>
      </c>
      <c r="F317" s="4">
        <v>186</v>
      </c>
      <c r="G317" s="36">
        <f t="shared" si="8"/>
        <v>8.7599425335370554E-14</v>
      </c>
      <c r="H317" s="38">
        <f>Equity_Historical!AA319</f>
        <v>-2.9048668705689243E-2</v>
      </c>
      <c r="I317" s="39">
        <f t="shared" si="9"/>
        <v>8.4382515357288952E-4</v>
      </c>
    </row>
    <row r="318" spans="5:9">
      <c r="E318" s="15">
        <v>43922</v>
      </c>
      <c r="F318" s="4">
        <v>185</v>
      </c>
      <c r="G318" s="36">
        <f t="shared" si="8"/>
        <v>1.0305814745337712E-13</v>
      </c>
      <c r="H318" s="38">
        <f>Equity_Historical!AA320</f>
        <v>-6.9351394234098029E-2</v>
      </c>
      <c r="I318" s="39">
        <f t="shared" si="9"/>
        <v>4.8096158822132857E-3</v>
      </c>
    </row>
    <row r="319" spans="5:9">
      <c r="E319" s="15">
        <v>43923</v>
      </c>
      <c r="F319" s="4">
        <v>184</v>
      </c>
      <c r="G319" s="36">
        <f t="shared" si="8"/>
        <v>1.2124487935691426E-13</v>
      </c>
      <c r="H319" s="38">
        <f>Equity_Historical!AA321</f>
        <v>4.9468738730637452E-2</v>
      </c>
      <c r="I319" s="39">
        <f t="shared" si="9"/>
        <v>2.4471561116000697E-3</v>
      </c>
    </row>
    <row r="320" spans="5:9">
      <c r="E320" s="15">
        <v>43924</v>
      </c>
      <c r="F320" s="4">
        <v>183</v>
      </c>
      <c r="G320" s="36">
        <f t="shared" si="8"/>
        <v>1.4264103453754619E-13</v>
      </c>
      <c r="H320" s="38">
        <f>Equity_Historical!AA322</f>
        <v>1.2385230392671295E-3</v>
      </c>
      <c r="I320" s="39">
        <f t="shared" si="9"/>
        <v>1.5339393187954878E-6</v>
      </c>
    </row>
    <row r="321" spans="5:9">
      <c r="E321" s="15">
        <v>43927</v>
      </c>
      <c r="F321" s="4">
        <v>182</v>
      </c>
      <c r="G321" s="36">
        <f t="shared" si="8"/>
        <v>1.6781298180887791E-13</v>
      </c>
      <c r="H321" s="38">
        <f>Equity_Historical!AA323</f>
        <v>9.7586595500438689E-2</v>
      </c>
      <c r="I321" s="39">
        <f t="shared" si="9"/>
        <v>9.523143621366241E-3</v>
      </c>
    </row>
    <row r="322" spans="5:9">
      <c r="E322" s="15">
        <v>43928</v>
      </c>
      <c r="F322" s="4">
        <v>181</v>
      </c>
      <c r="G322" s="36">
        <f t="shared" si="8"/>
        <v>1.9742703742220931E-13</v>
      </c>
      <c r="H322" s="38">
        <f>Equity_Historical!AA324</f>
        <v>3.2243398579656593E-2</v>
      </c>
      <c r="I322" s="39">
        <f t="shared" si="9"/>
        <v>1.0396367519666008E-3</v>
      </c>
    </row>
    <row r="323" spans="5:9">
      <c r="E323" s="15">
        <v>43929</v>
      </c>
      <c r="F323" s="4">
        <v>180</v>
      </c>
      <c r="G323" s="36">
        <f t="shared" ref="G323:G386" si="10">$C$3^(F323-1)</f>
        <v>2.3226710284965803E-13</v>
      </c>
      <c r="H323" s="38">
        <f>Equity_Historical!AA325</f>
        <v>0.11607371665785349</v>
      </c>
      <c r="I323" s="39">
        <f t="shared" ref="I323:I386" si="11">H323^2</f>
        <v>1.3473107698767655E-2</v>
      </c>
    </row>
    <row r="324" spans="5:9">
      <c r="E324" s="15">
        <v>43930</v>
      </c>
      <c r="F324" s="4">
        <v>179</v>
      </c>
      <c r="G324" s="36">
        <f t="shared" si="10"/>
        <v>2.7325541511724476E-13</v>
      </c>
      <c r="H324" s="38">
        <f>Equity_Historical!AA326</f>
        <v>8.8703736472502376E-2</v>
      </c>
      <c r="I324" s="39">
        <f t="shared" si="11"/>
        <v>7.868352864183149E-3</v>
      </c>
    </row>
    <row r="325" spans="5:9">
      <c r="E325" s="15">
        <v>43934</v>
      </c>
      <c r="F325" s="4">
        <v>178</v>
      </c>
      <c r="G325" s="36">
        <f t="shared" si="10"/>
        <v>3.2147695896146444E-13</v>
      </c>
      <c r="H325" s="38">
        <f>Equity_Historical!AA327</f>
        <v>-5.6446050988349476E-2</v>
      </c>
      <c r="I325" s="39">
        <f t="shared" si="11"/>
        <v>3.186156672179349E-3</v>
      </c>
    </row>
    <row r="326" spans="5:9">
      <c r="E326" s="15">
        <v>43935</v>
      </c>
      <c r="F326" s="4">
        <v>177</v>
      </c>
      <c r="G326" s="36">
        <f t="shared" si="10"/>
        <v>3.7820818701348757E-13</v>
      </c>
      <c r="H326" s="38">
        <f>Equity_Historical!AA328</f>
        <v>-4.4259143080812597E-3</v>
      </c>
      <c r="I326" s="39">
        <f t="shared" si="11"/>
        <v>1.9588717462478415E-5</v>
      </c>
    </row>
    <row r="327" spans="5:9">
      <c r="E327" s="15">
        <v>43936</v>
      </c>
      <c r="F327" s="4">
        <v>176</v>
      </c>
      <c r="G327" s="36">
        <f t="shared" si="10"/>
        <v>4.4495080825116179E-13</v>
      </c>
      <c r="H327" s="38">
        <f>Equity_Historical!AA329</f>
        <v>-8.3467707126747517E-2</v>
      </c>
      <c r="I327" s="39">
        <f t="shared" si="11"/>
        <v>6.9668581329964986E-3</v>
      </c>
    </row>
    <row r="328" spans="5:9">
      <c r="E328" s="15">
        <v>43937</v>
      </c>
      <c r="F328" s="4">
        <v>175</v>
      </c>
      <c r="G328" s="36">
        <f t="shared" si="10"/>
        <v>5.2347153911901386E-13</v>
      </c>
      <c r="H328" s="38">
        <f>Equity_Historical!AA330</f>
        <v>2.8761248414689362E-2</v>
      </c>
      <c r="I328" s="39">
        <f t="shared" si="11"/>
        <v>8.2720941037147137E-4</v>
      </c>
    </row>
    <row r="329" spans="5:9">
      <c r="E329" s="15">
        <v>43938</v>
      </c>
      <c r="F329" s="4">
        <v>174</v>
      </c>
      <c r="G329" s="36">
        <f t="shared" si="10"/>
        <v>6.1584886955178116E-13</v>
      </c>
      <c r="H329" s="38">
        <f>Equity_Historical!AA331</f>
        <v>6.1331291045428969E-2</v>
      </c>
      <c r="I329" s="39">
        <f t="shared" si="11"/>
        <v>3.7615272612991158E-3</v>
      </c>
    </row>
    <row r="330" spans="5:9">
      <c r="E330" s="15">
        <v>43941</v>
      </c>
      <c r="F330" s="4">
        <v>173</v>
      </c>
      <c r="G330" s="36">
        <f t="shared" si="10"/>
        <v>7.2452808182562496E-13</v>
      </c>
      <c r="H330" s="38">
        <f>Equity_Historical!AA332</f>
        <v>-2.4224471148932288E-2</v>
      </c>
      <c r="I330" s="39">
        <f t="shared" si="11"/>
        <v>5.8682500244545282E-4</v>
      </c>
    </row>
    <row r="331" spans="5:9">
      <c r="E331" s="15">
        <v>43942</v>
      </c>
      <c r="F331" s="4">
        <v>172</v>
      </c>
      <c r="G331" s="36">
        <f t="shared" si="10"/>
        <v>8.523859786183823E-13</v>
      </c>
      <c r="H331" s="38">
        <f>Equity_Historical!AA333</f>
        <v>-2.101042074136375E-2</v>
      </c>
      <c r="I331" s="39">
        <f t="shared" si="11"/>
        <v>4.4143777972912809E-4</v>
      </c>
    </row>
    <row r="332" spans="5:9">
      <c r="E332" s="15">
        <v>43943</v>
      </c>
      <c r="F332" s="4">
        <v>171</v>
      </c>
      <c r="G332" s="36">
        <f t="shared" si="10"/>
        <v>1.0028070336686851E-12</v>
      </c>
      <c r="H332" s="38">
        <f>Equity_Historical!AA334</f>
        <v>4.9965123085459195E-2</v>
      </c>
      <c r="I332" s="39">
        <f t="shared" si="11"/>
        <v>2.4965135249450875E-3</v>
      </c>
    </row>
    <row r="333" spans="5:9">
      <c r="E333" s="15">
        <v>43944</v>
      </c>
      <c r="F333" s="4">
        <v>170</v>
      </c>
      <c r="G333" s="36">
        <f t="shared" si="10"/>
        <v>1.1797729807866884E-12</v>
      </c>
      <c r="H333" s="38">
        <f>Equity_Historical!AA335</f>
        <v>3.3358337808650683E-2</v>
      </c>
      <c r="I333" s="39">
        <f t="shared" si="11"/>
        <v>1.1127787013560536E-3</v>
      </c>
    </row>
    <row r="334" spans="5:9">
      <c r="E334" s="15">
        <v>43945</v>
      </c>
      <c r="F334" s="4">
        <v>169</v>
      </c>
      <c r="G334" s="36">
        <f t="shared" si="10"/>
        <v>1.3879682126902218E-12</v>
      </c>
      <c r="H334" s="38">
        <f>Equity_Historical!AA336</f>
        <v>-2.9158076793065427E-3</v>
      </c>
      <c r="I334" s="39">
        <f t="shared" si="11"/>
        <v>8.5019344227030056E-6</v>
      </c>
    </row>
    <row r="335" spans="5:9">
      <c r="E335" s="15">
        <v>43948</v>
      </c>
      <c r="F335" s="4">
        <v>168</v>
      </c>
      <c r="G335" s="36">
        <f t="shared" si="10"/>
        <v>1.6329037796355547E-12</v>
      </c>
      <c r="H335" s="38">
        <f>Equity_Historical!AA337</f>
        <v>6.3987935117421305E-2</v>
      </c>
      <c r="I335" s="39">
        <f t="shared" si="11"/>
        <v>4.0944558405913182E-3</v>
      </c>
    </row>
    <row r="336" spans="5:9">
      <c r="E336" s="15">
        <v>43949</v>
      </c>
      <c r="F336" s="4">
        <v>167</v>
      </c>
      <c r="G336" s="36">
        <f t="shared" si="10"/>
        <v>1.9210632701594765E-12</v>
      </c>
      <c r="H336" s="38">
        <f>Equity_Historical!AA338</f>
        <v>2.1621096752510914E-2</v>
      </c>
      <c r="I336" s="39">
        <f t="shared" si="11"/>
        <v>4.6747182478143798E-4</v>
      </c>
    </row>
    <row r="337" spans="5:9">
      <c r="E337" s="15">
        <v>43950</v>
      </c>
      <c r="F337" s="4">
        <v>166</v>
      </c>
      <c r="G337" s="36">
        <f t="shared" si="10"/>
        <v>2.2600744354817373E-12</v>
      </c>
      <c r="H337" s="38">
        <f>Equity_Historical!AA339</f>
        <v>-6.7753919245788427E-4</v>
      </c>
      <c r="I337" s="39">
        <f t="shared" si="11"/>
        <v>4.5905935731648193E-7</v>
      </c>
    </row>
    <row r="338" spans="5:9">
      <c r="E338" s="15">
        <v>43951</v>
      </c>
      <c r="F338" s="4">
        <v>165</v>
      </c>
      <c r="G338" s="36">
        <f t="shared" si="10"/>
        <v>2.6589111005667498E-12</v>
      </c>
      <c r="H338" s="38">
        <f>Equity_Historical!AA340</f>
        <v>-1.6381875290225049E-2</v>
      </c>
      <c r="I338" s="39">
        <f t="shared" si="11"/>
        <v>2.6836583802448602E-4</v>
      </c>
    </row>
    <row r="339" spans="5:9">
      <c r="E339" s="15">
        <v>43952</v>
      </c>
      <c r="F339" s="4">
        <v>164</v>
      </c>
      <c r="G339" s="36">
        <f t="shared" si="10"/>
        <v>3.1281307065491176E-12</v>
      </c>
      <c r="H339" s="38">
        <f>Equity_Historical!AA341</f>
        <v>-4.1158653964000931E-2</v>
      </c>
      <c r="I339" s="39">
        <f t="shared" si="11"/>
        <v>1.6940347961283695E-3</v>
      </c>
    </row>
    <row r="340" spans="5:9">
      <c r="E340" s="15">
        <v>43955</v>
      </c>
      <c r="F340" s="4">
        <v>163</v>
      </c>
      <c r="G340" s="36">
        <f t="shared" si="10"/>
        <v>3.6801537724107264E-12</v>
      </c>
      <c r="H340" s="38">
        <f>Equity_Historical!AA342</f>
        <v>4.9714906926503502E-2</v>
      </c>
      <c r="I340" s="39">
        <f t="shared" si="11"/>
        <v>2.4715719707109059E-3</v>
      </c>
    </row>
    <row r="341" spans="5:9">
      <c r="E341" s="15">
        <v>43956</v>
      </c>
      <c r="F341" s="4">
        <v>162</v>
      </c>
      <c r="G341" s="36">
        <f t="shared" si="10"/>
        <v>4.3295926734243844E-12</v>
      </c>
      <c r="H341" s="38">
        <f>Equity_Historical!AA343</f>
        <v>3.3322564666511505E-3</v>
      </c>
      <c r="I341" s="39">
        <f t="shared" si="11"/>
        <v>1.1103933159538409E-5</v>
      </c>
    </row>
    <row r="342" spans="5:9">
      <c r="E342" s="15">
        <v>43957</v>
      </c>
      <c r="F342" s="4">
        <v>161</v>
      </c>
      <c r="G342" s="36">
        <f t="shared" si="10"/>
        <v>5.0936384393228056E-12</v>
      </c>
      <c r="H342" s="38">
        <f>Equity_Historical!AA344</f>
        <v>-5.7636593813029449E-3</v>
      </c>
      <c r="I342" s="39">
        <f t="shared" si="11"/>
        <v>3.3219769463681446E-5</v>
      </c>
    </row>
    <row r="343" spans="5:9">
      <c r="E343" s="15">
        <v>43958</v>
      </c>
      <c r="F343" s="4">
        <v>160</v>
      </c>
      <c r="G343" s="36">
        <f t="shared" si="10"/>
        <v>5.9925158109680054E-12</v>
      </c>
      <c r="H343" s="38">
        <f>Equity_Historical!AA345</f>
        <v>-1.9820622553939078E-2</v>
      </c>
      <c r="I343" s="39">
        <f t="shared" si="11"/>
        <v>3.9285707842571848E-4</v>
      </c>
    </row>
    <row r="344" spans="5:9">
      <c r="E344" s="15">
        <v>43959</v>
      </c>
      <c r="F344" s="4">
        <v>159</v>
      </c>
      <c r="G344" s="36">
        <f t="shared" si="10"/>
        <v>7.0500186011388317E-12</v>
      </c>
      <c r="H344" s="38">
        <f>Equity_Historical!AA346</f>
        <v>4.8526225693504663E-2</v>
      </c>
      <c r="I344" s="39">
        <f t="shared" si="11"/>
        <v>2.354794580056952E-3</v>
      </c>
    </row>
    <row r="345" spans="5:9">
      <c r="E345" s="15">
        <v>43962</v>
      </c>
      <c r="F345" s="4">
        <v>158</v>
      </c>
      <c r="G345" s="36">
        <f t="shared" si="10"/>
        <v>8.2941395307515667E-12</v>
      </c>
      <c r="H345" s="38">
        <f>Equity_Historical!AA347</f>
        <v>-1.4753977641561824E-2</v>
      </c>
      <c r="I345" s="39">
        <f t="shared" si="11"/>
        <v>2.176798562477062E-4</v>
      </c>
    </row>
    <row r="346" spans="5:9">
      <c r="E346" s="15">
        <v>43963</v>
      </c>
      <c r="F346" s="4">
        <v>157</v>
      </c>
      <c r="G346" s="36">
        <f t="shared" si="10"/>
        <v>9.7578112126489021E-12</v>
      </c>
      <c r="H346" s="38">
        <f>Equity_Historical!AA348</f>
        <v>-2.016725555366735E-2</v>
      </c>
      <c r="I346" s="39">
        <f t="shared" si="11"/>
        <v>4.0671819656692656E-4</v>
      </c>
    </row>
    <row r="347" spans="5:9">
      <c r="E347" s="15">
        <v>43964</v>
      </c>
      <c r="F347" s="4">
        <v>156</v>
      </c>
      <c r="G347" s="36">
        <f t="shared" si="10"/>
        <v>1.1479777897234005E-11</v>
      </c>
      <c r="H347" s="38">
        <f>Equity_Historical!AA349</f>
        <v>-3.8337207677034989E-2</v>
      </c>
      <c r="I347" s="39">
        <f t="shared" si="11"/>
        <v>1.4697414924721105E-3</v>
      </c>
    </row>
    <row r="348" spans="5:9">
      <c r="E348" s="15">
        <v>43965</v>
      </c>
      <c r="F348" s="4">
        <v>155</v>
      </c>
      <c r="G348" s="36">
        <f t="shared" si="10"/>
        <v>1.3505621055569416E-11</v>
      </c>
      <c r="H348" s="38">
        <f>Equity_Historical!AA350</f>
        <v>3.3980237981198098E-2</v>
      </c>
      <c r="I348" s="39">
        <f t="shared" si="11"/>
        <v>1.1546565732588579E-3</v>
      </c>
    </row>
    <row r="349" spans="5:9">
      <c r="E349" s="15">
        <v>43966</v>
      </c>
      <c r="F349" s="4">
        <v>154</v>
      </c>
      <c r="G349" s="36">
        <f t="shared" si="10"/>
        <v>1.5888965947728729E-11</v>
      </c>
      <c r="H349" s="38">
        <f>Equity_Historical!AA351</f>
        <v>-2.6136139309110139E-3</v>
      </c>
      <c r="I349" s="39">
        <f t="shared" si="11"/>
        <v>6.8309777798521222E-6</v>
      </c>
    </row>
    <row r="350" spans="5:9">
      <c r="E350" s="15">
        <v>43969</v>
      </c>
      <c r="F350" s="4">
        <v>153</v>
      </c>
      <c r="G350" s="36">
        <f t="shared" si="10"/>
        <v>1.8692901114974974E-11</v>
      </c>
      <c r="H350" s="38">
        <f>Equity_Historical!AA352</f>
        <v>2.8460476495708362E-2</v>
      </c>
      <c r="I350" s="39">
        <f t="shared" si="11"/>
        <v>8.0999872236276816E-4</v>
      </c>
    </row>
    <row r="351" spans="5:9">
      <c r="E351" s="15">
        <v>43970</v>
      </c>
      <c r="F351" s="4">
        <v>152</v>
      </c>
      <c r="G351" s="36">
        <f t="shared" si="10"/>
        <v>2.1991648370558789E-11</v>
      </c>
      <c r="H351" s="38">
        <f>Equity_Historical!AA353</f>
        <v>-1.6973365525483113E-2</v>
      </c>
      <c r="I351" s="39">
        <f t="shared" si="11"/>
        <v>2.8809513726165862E-4</v>
      </c>
    </row>
    <row r="352" spans="5:9">
      <c r="E352" s="15">
        <v>43971</v>
      </c>
      <c r="F352" s="4">
        <v>151</v>
      </c>
      <c r="G352" s="36">
        <f t="shared" si="10"/>
        <v>2.5872527494775048E-11</v>
      </c>
      <c r="H352" s="38">
        <f>Equity_Historical!AA354</f>
        <v>-1.4254488568164192E-3</v>
      </c>
      <c r="I352" s="39">
        <f t="shared" si="11"/>
        <v>2.0319044433992364E-6</v>
      </c>
    </row>
    <row r="353" spans="5:9">
      <c r="E353" s="15">
        <v>43972</v>
      </c>
      <c r="F353" s="4">
        <v>150</v>
      </c>
      <c r="G353" s="36">
        <f t="shared" si="10"/>
        <v>3.0438267640911825E-11</v>
      </c>
      <c r="H353" s="38">
        <f>Equity_Historical!AA355</f>
        <v>-1.5070343685676658E-2</v>
      </c>
      <c r="I353" s="39">
        <f t="shared" si="11"/>
        <v>2.271152588044143E-4</v>
      </c>
    </row>
    <row r="354" spans="5:9">
      <c r="E354" s="15">
        <v>43973</v>
      </c>
      <c r="F354" s="4">
        <v>149</v>
      </c>
      <c r="G354" s="36">
        <f t="shared" si="10"/>
        <v>3.5809726636366861E-11</v>
      </c>
      <c r="H354" s="38">
        <f>Equity_Historical!AA356</f>
        <v>5.8953522096764514E-2</v>
      </c>
      <c r="I354" s="39">
        <f t="shared" si="11"/>
        <v>3.4755177676137018E-3</v>
      </c>
    </row>
    <row r="355" spans="5:9">
      <c r="E355" s="15">
        <v>43977</v>
      </c>
      <c r="F355" s="4">
        <v>148</v>
      </c>
      <c r="G355" s="36">
        <f t="shared" si="10"/>
        <v>4.2129090160431601E-11</v>
      </c>
      <c r="H355" s="38">
        <f>Equity_Historical!AA357</f>
        <v>2.4205599280037425E-2</v>
      </c>
      <c r="I355" s="39">
        <f t="shared" si="11"/>
        <v>5.8591103650574834E-4</v>
      </c>
    </row>
    <row r="356" spans="5:9">
      <c r="E356" s="15">
        <v>43978</v>
      </c>
      <c r="F356" s="4">
        <v>147</v>
      </c>
      <c r="G356" s="36">
        <f t="shared" si="10"/>
        <v>4.9563635482860704E-11</v>
      </c>
      <c r="H356" s="38">
        <f>Equity_Historical!AA358</f>
        <v>3.6514315833206419E-3</v>
      </c>
      <c r="I356" s="39">
        <f t="shared" si="11"/>
        <v>1.333295260767149E-5</v>
      </c>
    </row>
    <row r="357" spans="5:9">
      <c r="E357" s="15">
        <v>43979</v>
      </c>
      <c r="F357" s="4">
        <v>146</v>
      </c>
      <c r="G357" s="36">
        <f t="shared" si="10"/>
        <v>5.8310159391600832E-11</v>
      </c>
      <c r="H357" s="38">
        <f>Equity_Historical!AA359</f>
        <v>8.0239279195391706E-3</v>
      </c>
      <c r="I357" s="39">
        <f t="shared" si="11"/>
        <v>6.4383419257960201E-5</v>
      </c>
    </row>
    <row r="358" spans="5:9">
      <c r="E358" s="15">
        <v>43980</v>
      </c>
      <c r="F358" s="4">
        <v>145</v>
      </c>
      <c r="G358" s="36">
        <f t="shared" si="10"/>
        <v>6.8600187519530389E-11</v>
      </c>
      <c r="H358" s="38">
        <f>Equity_Historical!AA360</f>
        <v>-4.9812823549157358E-3</v>
      </c>
      <c r="I358" s="39">
        <f t="shared" si="11"/>
        <v>2.4813173899394858E-5</v>
      </c>
    </row>
    <row r="359" spans="5:9">
      <c r="E359" s="15">
        <v>43983</v>
      </c>
      <c r="F359" s="4">
        <v>144</v>
      </c>
      <c r="G359" s="36">
        <f t="shared" si="10"/>
        <v>8.0706102964153396E-11</v>
      </c>
      <c r="H359" s="38">
        <f>Equity_Historical!AA361</f>
        <v>4.5767018903612289E-2</v>
      </c>
      <c r="I359" s="39">
        <f t="shared" si="11"/>
        <v>2.0946200193236045E-3</v>
      </c>
    </row>
    <row r="360" spans="5:9">
      <c r="E360" s="15">
        <v>43984</v>
      </c>
      <c r="F360" s="4">
        <v>143</v>
      </c>
      <c r="G360" s="36">
        <f t="shared" si="10"/>
        <v>9.4948356428415774E-11</v>
      </c>
      <c r="H360" s="38">
        <f>Equity_Historical!AA362</f>
        <v>1.0123823220335011E-2</v>
      </c>
      <c r="I360" s="39">
        <f t="shared" si="11"/>
        <v>1.0249179659659436E-4</v>
      </c>
    </row>
    <row r="361" spans="5:9">
      <c r="E361" s="15">
        <v>43985</v>
      </c>
      <c r="F361" s="4">
        <v>142</v>
      </c>
      <c r="G361" s="36">
        <f t="shared" si="10"/>
        <v>1.1170394873931268E-10</v>
      </c>
      <c r="H361" s="38">
        <f>Equity_Historical!AA363</f>
        <v>3.5711080324850791E-2</v>
      </c>
      <c r="I361" s="39">
        <f t="shared" si="11"/>
        <v>1.2752812579679453E-3</v>
      </c>
    </row>
    <row r="362" spans="5:9">
      <c r="E362" s="15">
        <v>43986</v>
      </c>
      <c r="F362" s="4">
        <v>141</v>
      </c>
      <c r="G362" s="36">
        <f t="shared" si="10"/>
        <v>1.3141641028154434E-10</v>
      </c>
      <c r="H362" s="38">
        <f>Equity_Historical!AA364</f>
        <v>-2.6629111843645109E-2</v>
      </c>
      <c r="I362" s="39">
        <f t="shared" si="11"/>
        <v>7.0910959758136024E-4</v>
      </c>
    </row>
    <row r="363" spans="5:9">
      <c r="E363" s="15">
        <v>43987</v>
      </c>
      <c r="F363" s="4">
        <v>140</v>
      </c>
      <c r="G363" s="36">
        <f t="shared" si="10"/>
        <v>1.5460754150769923E-10</v>
      </c>
      <c r="H363" s="38">
        <f>Equity_Historical!AA365</f>
        <v>5.001163173877668E-2</v>
      </c>
      <c r="I363" s="39">
        <f t="shared" si="11"/>
        <v>2.5011633091750148E-3</v>
      </c>
    </row>
    <row r="364" spans="5:9">
      <c r="E364" s="15">
        <v>43990</v>
      </c>
      <c r="F364" s="4">
        <v>139</v>
      </c>
      <c r="G364" s="36">
        <f t="shared" si="10"/>
        <v>1.8189122530317556E-10</v>
      </c>
      <c r="H364" s="38">
        <f>Equity_Historical!AA366</f>
        <v>2.0816813319293703E-2</v>
      </c>
      <c r="I364" s="39">
        <f t="shared" si="11"/>
        <v>4.3333971677032368E-4</v>
      </c>
    </row>
    <row r="365" spans="5:9">
      <c r="E365" s="15">
        <v>43991</v>
      </c>
      <c r="F365" s="4">
        <v>138</v>
      </c>
      <c r="G365" s="36">
        <f t="shared" si="10"/>
        <v>2.1398967682726539E-10</v>
      </c>
      <c r="H365" s="38">
        <f>Equity_Historical!AA367</f>
        <v>-7.6192560505004038E-3</v>
      </c>
      <c r="I365" s="39">
        <f t="shared" si="11"/>
        <v>5.8053062763087013E-5</v>
      </c>
    </row>
    <row r="366" spans="5:9">
      <c r="E366" s="15">
        <v>43992</v>
      </c>
      <c r="F366" s="4">
        <v>137</v>
      </c>
      <c r="G366" s="36">
        <f t="shared" si="10"/>
        <v>2.5175256097325338E-10</v>
      </c>
      <c r="H366" s="38">
        <f>Equity_Historical!AA368</f>
        <v>-5.6649127262066959E-2</v>
      </c>
      <c r="I366" s="39">
        <f t="shared" si="11"/>
        <v>3.2091236195538578E-3</v>
      </c>
    </row>
    <row r="367" spans="5:9">
      <c r="E367" s="15">
        <v>43993</v>
      </c>
      <c r="F367" s="4">
        <v>136</v>
      </c>
      <c r="G367" s="36">
        <f t="shared" si="10"/>
        <v>2.9617948349794515E-10</v>
      </c>
      <c r="H367" s="38">
        <f>Equity_Historical!AA369</f>
        <v>-0.10231876234611628</v>
      </c>
      <c r="I367" s="39">
        <f t="shared" si="11"/>
        <v>1.0469129128041023E-2</v>
      </c>
    </row>
    <row r="368" spans="5:9">
      <c r="E368" s="15">
        <v>43994</v>
      </c>
      <c r="F368" s="4">
        <v>135</v>
      </c>
      <c r="G368" s="36">
        <f t="shared" si="10"/>
        <v>3.4844645117405314E-10</v>
      </c>
      <c r="H368" s="38">
        <f>Equity_Historical!AA370</f>
        <v>3.4362333466430819E-2</v>
      </c>
      <c r="I368" s="39">
        <f t="shared" si="11"/>
        <v>1.1807699612581915E-3</v>
      </c>
    </row>
    <row r="369" spans="5:9">
      <c r="E369" s="15">
        <v>43997</v>
      </c>
      <c r="F369" s="4">
        <v>134</v>
      </c>
      <c r="G369" s="36">
        <f t="shared" si="10"/>
        <v>4.0993700138123907E-10</v>
      </c>
      <c r="H369" s="38">
        <f>Equity_Historical!AA371</f>
        <v>2.7630380529854306E-2</v>
      </c>
      <c r="I369" s="39">
        <f t="shared" si="11"/>
        <v>7.6343792822455186E-4</v>
      </c>
    </row>
    <row r="370" spans="5:9">
      <c r="E370" s="15">
        <v>43998</v>
      </c>
      <c r="F370" s="4">
        <v>133</v>
      </c>
      <c r="G370" s="36">
        <f t="shared" si="10"/>
        <v>4.822788251543989E-10</v>
      </c>
      <c r="H370" s="38">
        <f>Equity_Historical!AA372</f>
        <v>9.2809144811536876E-3</v>
      </c>
      <c r="I370" s="39">
        <f t="shared" si="11"/>
        <v>8.6135373606488223E-5</v>
      </c>
    </row>
    <row r="371" spans="5:9">
      <c r="E371" s="15">
        <v>43999</v>
      </c>
      <c r="F371" s="4">
        <v>132</v>
      </c>
      <c r="G371" s="36">
        <f t="shared" si="10"/>
        <v>5.6738685312282226E-10</v>
      </c>
      <c r="H371" s="38">
        <f>Equity_Historical!AA373</f>
        <v>-2.1685176982532833E-2</v>
      </c>
      <c r="I371" s="39">
        <f t="shared" si="11"/>
        <v>4.702469007637718E-4</v>
      </c>
    </row>
    <row r="372" spans="5:9">
      <c r="E372" s="15">
        <v>44000</v>
      </c>
      <c r="F372" s="4">
        <v>131</v>
      </c>
      <c r="G372" s="36">
        <f t="shared" si="10"/>
        <v>6.6751394485037916E-10</v>
      </c>
      <c r="H372" s="38">
        <f>Equity_Historical!AA374</f>
        <v>-1.4487019472437189E-2</v>
      </c>
      <c r="I372" s="39">
        <f t="shared" si="11"/>
        <v>2.0987373319477428E-4</v>
      </c>
    </row>
    <row r="373" spans="5:9">
      <c r="E373" s="15">
        <v>44001</v>
      </c>
      <c r="F373" s="4">
        <v>130</v>
      </c>
      <c r="G373" s="36">
        <f t="shared" si="10"/>
        <v>7.853105233533873E-10</v>
      </c>
      <c r="H373" s="38">
        <f>Equity_Historical!AA375</f>
        <v>1.5394156153102098E-2</v>
      </c>
      <c r="I373" s="39">
        <f t="shared" si="11"/>
        <v>2.3698004366609117E-4</v>
      </c>
    </row>
    <row r="374" spans="5:9">
      <c r="E374" s="15">
        <v>44004</v>
      </c>
      <c r="F374" s="4">
        <v>129</v>
      </c>
      <c r="G374" s="36">
        <f t="shared" si="10"/>
        <v>9.2389473335692628E-10</v>
      </c>
      <c r="H374" s="38">
        <f>Equity_Historical!AA376</f>
        <v>5.0956199668070927E-3</v>
      </c>
      <c r="I374" s="39">
        <f t="shared" si="11"/>
        <v>2.5965342846123117E-5</v>
      </c>
    </row>
    <row r="375" spans="5:9">
      <c r="E375" s="15">
        <v>44005</v>
      </c>
      <c r="F375" s="4">
        <v>128</v>
      </c>
      <c r="G375" s="36">
        <f t="shared" si="10"/>
        <v>1.086934980419913E-9</v>
      </c>
      <c r="H375" s="38">
        <f>Equity_Historical!AA377</f>
        <v>1.0558327613732179E-2</v>
      </c>
      <c r="I375" s="39">
        <f t="shared" si="11"/>
        <v>1.1147828199889944E-4</v>
      </c>
    </row>
    <row r="376" spans="5:9">
      <c r="E376" s="15">
        <v>44006</v>
      </c>
      <c r="F376" s="4">
        <v>127</v>
      </c>
      <c r="G376" s="36">
        <f t="shared" si="10"/>
        <v>1.2787470357881334E-9</v>
      </c>
      <c r="H376" s="38">
        <f>Equity_Historical!AA378</f>
        <v>-6.1217234732124336E-2</v>
      </c>
      <c r="I376" s="39">
        <f t="shared" si="11"/>
        <v>3.7475498282480103E-3</v>
      </c>
    </row>
    <row r="377" spans="5:9">
      <c r="E377" s="15">
        <v>44007</v>
      </c>
      <c r="F377" s="4">
        <v>126</v>
      </c>
      <c r="G377" s="36">
        <f t="shared" si="10"/>
        <v>1.5044082773978041E-9</v>
      </c>
      <c r="H377" s="38">
        <f>Equity_Historical!AA379</f>
        <v>2.1501709094897268E-2</v>
      </c>
      <c r="I377" s="39">
        <f t="shared" si="11"/>
        <v>4.623234940015879E-4</v>
      </c>
    </row>
    <row r="378" spans="5:9">
      <c r="E378" s="15">
        <v>44008</v>
      </c>
      <c r="F378" s="4">
        <v>125</v>
      </c>
      <c r="G378" s="36">
        <f t="shared" si="10"/>
        <v>1.7698920910562399E-9</v>
      </c>
      <c r="H378" s="38">
        <f>Equity_Historical!AA380</f>
        <v>-5.6335127793977133E-2</v>
      </c>
      <c r="I378" s="39">
        <f t="shared" si="11"/>
        <v>3.173646623563735E-3</v>
      </c>
    </row>
    <row r="379" spans="5:9">
      <c r="E379" s="15">
        <v>44011</v>
      </c>
      <c r="F379" s="4">
        <v>124</v>
      </c>
      <c r="G379" s="36">
        <f t="shared" si="10"/>
        <v>2.0822259894779298E-9</v>
      </c>
      <c r="H379" s="38">
        <f>Equity_Historical!AA381</f>
        <v>2.6338743831594735E-2</v>
      </c>
      <c r="I379" s="39">
        <f t="shared" si="11"/>
        <v>6.9372942662636967E-4</v>
      </c>
    </row>
    <row r="380" spans="5:9">
      <c r="E380" s="15">
        <v>44012</v>
      </c>
      <c r="F380" s="4">
        <v>123</v>
      </c>
      <c r="G380" s="36">
        <f t="shared" si="10"/>
        <v>2.4496776346799176E-9</v>
      </c>
      <c r="H380" s="38">
        <f>Equity_Historical!AA382</f>
        <v>2.1468201728307254E-2</v>
      </c>
      <c r="I380" s="39">
        <f t="shared" si="11"/>
        <v>4.6088368544729456E-4</v>
      </c>
    </row>
    <row r="381" spans="5:9">
      <c r="E381" s="15">
        <v>44013</v>
      </c>
      <c r="F381" s="4">
        <v>122</v>
      </c>
      <c r="G381" s="36">
        <f t="shared" si="10"/>
        <v>2.8819736878587266E-9</v>
      </c>
      <c r="H381" s="38">
        <f>Equity_Historical!AA383</f>
        <v>-2.6425625889731352E-3</v>
      </c>
      <c r="I381" s="39">
        <f t="shared" si="11"/>
        <v>6.9831370366403995E-6</v>
      </c>
    </row>
    <row r="382" spans="5:9">
      <c r="E382" s="15">
        <v>44014</v>
      </c>
      <c r="F382" s="4">
        <v>121</v>
      </c>
      <c r="G382" s="36">
        <f t="shared" si="10"/>
        <v>3.3905572798337956E-9</v>
      </c>
      <c r="H382" s="38">
        <f>Equity_Historical!AA384</f>
        <v>7.4401764540543164E-3</v>
      </c>
      <c r="I382" s="39">
        <f t="shared" si="11"/>
        <v>5.5356225667464265E-5</v>
      </c>
    </row>
    <row r="383" spans="5:9">
      <c r="E383" s="15">
        <v>44018</v>
      </c>
      <c r="F383" s="4">
        <v>120</v>
      </c>
      <c r="G383" s="36">
        <f t="shared" si="10"/>
        <v>3.9888909174515242E-9</v>
      </c>
      <c r="H383" s="38">
        <f>Equity_Historical!AA385</f>
        <v>2.6316482396468534E-2</v>
      </c>
      <c r="I383" s="39">
        <f t="shared" si="11"/>
        <v>6.9255724572363827E-4</v>
      </c>
    </row>
    <row r="384" spans="5:9">
      <c r="E384" s="15">
        <v>44019</v>
      </c>
      <c r="F384" s="4">
        <v>119</v>
      </c>
      <c r="G384" s="36">
        <f t="shared" si="10"/>
        <v>4.6928128440606175E-9</v>
      </c>
      <c r="H384" s="38">
        <f>Equity_Historical!AA386</f>
        <v>-2.2513058553125038E-2</v>
      </c>
      <c r="I384" s="39">
        <f t="shared" si="11"/>
        <v>5.0683780541643645E-4</v>
      </c>
    </row>
    <row r="385" spans="5:9">
      <c r="E385" s="15">
        <v>44020</v>
      </c>
      <c r="F385" s="4">
        <v>118</v>
      </c>
      <c r="G385" s="36">
        <f t="shared" si="10"/>
        <v>5.5209562871301388E-9</v>
      </c>
      <c r="H385" s="38">
        <f>Equity_Historical!AA387</f>
        <v>-1.6482768668090252E-2</v>
      </c>
      <c r="I385" s="39">
        <f t="shared" si="11"/>
        <v>2.7168166296577767E-4</v>
      </c>
    </row>
    <row r="386" spans="5:9">
      <c r="E386" s="15">
        <v>44021</v>
      </c>
      <c r="F386" s="4">
        <v>117</v>
      </c>
      <c r="G386" s="36">
        <f t="shared" si="10"/>
        <v>6.4952426907413401E-9</v>
      </c>
      <c r="H386" s="38">
        <f>Equity_Historical!AA388</f>
        <v>-2.7906265219734175E-2</v>
      </c>
      <c r="I386" s="39">
        <f t="shared" si="11"/>
        <v>7.7875963851414527E-4</v>
      </c>
    </row>
    <row r="387" spans="5:9">
      <c r="E387" s="15">
        <v>44022</v>
      </c>
      <c r="F387" s="4">
        <v>116</v>
      </c>
      <c r="G387" s="36">
        <f t="shared" ref="G387:G450" si="12">$C$3^(F387-1)</f>
        <v>7.6414619891074595E-9</v>
      </c>
      <c r="H387" s="38">
        <f>Equity_Historical!AA389</f>
        <v>3.3167333016223141E-2</v>
      </c>
      <c r="I387" s="39">
        <f t="shared" ref="I387:I450" si="13">H387^2</f>
        <v>1.1000719794090456E-3</v>
      </c>
    </row>
    <row r="388" spans="5:9">
      <c r="E388" s="15">
        <v>44025</v>
      </c>
      <c r="F388" s="4">
        <v>115</v>
      </c>
      <c r="G388" s="36">
        <f t="shared" si="12"/>
        <v>8.9899552813028946E-9</v>
      </c>
      <c r="H388" s="38">
        <f>Equity_Historical!AA390</f>
        <v>-4.3436876077758438E-2</v>
      </c>
      <c r="I388" s="39">
        <f t="shared" si="13"/>
        <v>1.8867622033945433E-3</v>
      </c>
    </row>
    <row r="389" spans="5:9">
      <c r="E389" s="15">
        <v>44026</v>
      </c>
      <c r="F389" s="4">
        <v>114</v>
      </c>
      <c r="G389" s="36">
        <f t="shared" si="12"/>
        <v>1.0576417978003404E-8</v>
      </c>
      <c r="H389" s="38">
        <f>Equity_Historical!AA391</f>
        <v>1.3459749589865056E-2</v>
      </c>
      <c r="I389" s="39">
        <f t="shared" si="13"/>
        <v>1.8116485902187256E-4</v>
      </c>
    </row>
    <row r="390" spans="5:9">
      <c r="E390" s="15">
        <v>44027</v>
      </c>
      <c r="F390" s="4">
        <v>113</v>
      </c>
      <c r="G390" s="36">
        <f t="shared" si="12"/>
        <v>1.2442844680004007E-8</v>
      </c>
      <c r="H390" s="38">
        <f>Equity_Historical!AA392</f>
        <v>6.4587188891043323E-3</v>
      </c>
      <c r="I390" s="39">
        <f t="shared" si="13"/>
        <v>4.1715049688473099E-5</v>
      </c>
    </row>
    <row r="391" spans="5:9">
      <c r="E391" s="15">
        <v>44028</v>
      </c>
      <c r="F391" s="4">
        <v>112</v>
      </c>
      <c r="G391" s="36">
        <f t="shared" si="12"/>
        <v>1.4638640800004711E-8</v>
      </c>
      <c r="H391" s="38">
        <f>Equity_Historical!AA393</f>
        <v>-6.4482212575232289E-3</v>
      </c>
      <c r="I391" s="39">
        <f t="shared" si="13"/>
        <v>4.1579557385974455E-5</v>
      </c>
    </row>
    <row r="392" spans="5:9">
      <c r="E392" s="15">
        <v>44029</v>
      </c>
      <c r="F392" s="4">
        <v>111</v>
      </c>
      <c r="G392" s="36">
        <f t="shared" si="12"/>
        <v>1.7221930352946719E-8</v>
      </c>
      <c r="H392" s="38">
        <f>Equity_Historical!AA394</f>
        <v>-3.3911074512058645E-2</v>
      </c>
      <c r="I392" s="39">
        <f t="shared" si="13"/>
        <v>1.1499609745623935E-3</v>
      </c>
    </row>
    <row r="393" spans="5:9">
      <c r="E393" s="15">
        <v>44032</v>
      </c>
      <c r="F393" s="4">
        <v>110</v>
      </c>
      <c r="G393" s="36">
        <f t="shared" si="12"/>
        <v>2.0261094532878494E-8</v>
      </c>
      <c r="H393" s="38">
        <f>Equity_Historical!AA395</f>
        <v>-8.8541197964198161E-3</v>
      </c>
      <c r="I393" s="39">
        <f t="shared" si="13"/>
        <v>7.8395437369353283E-5</v>
      </c>
    </row>
    <row r="394" spans="5:9">
      <c r="E394" s="15">
        <v>44033</v>
      </c>
      <c r="F394" s="4">
        <v>109</v>
      </c>
      <c r="G394" s="36">
        <f t="shared" si="12"/>
        <v>2.3836581803386467E-8</v>
      </c>
      <c r="H394" s="38">
        <f>Equity_Historical!AA396</f>
        <v>2.0983526661773576E-2</v>
      </c>
      <c r="I394" s="39">
        <f t="shared" si="13"/>
        <v>4.4030839116536251E-4</v>
      </c>
    </row>
    <row r="395" spans="5:9">
      <c r="E395" s="15">
        <v>44034</v>
      </c>
      <c r="F395" s="4">
        <v>108</v>
      </c>
      <c r="G395" s="36">
        <f t="shared" si="12"/>
        <v>2.8043037415748785E-8</v>
      </c>
      <c r="H395" s="38">
        <f>Equity_Historical!AA397</f>
        <v>-1.0037666450654114E-2</v>
      </c>
      <c r="I395" s="39">
        <f t="shared" si="13"/>
        <v>1.0075474777458716E-4</v>
      </c>
    </row>
    <row r="396" spans="5:9">
      <c r="E396" s="15">
        <v>44035</v>
      </c>
      <c r="F396" s="4">
        <v>107</v>
      </c>
      <c r="G396" s="36">
        <f t="shared" si="12"/>
        <v>3.2991808724410337E-8</v>
      </c>
      <c r="H396" s="38">
        <f>Equity_Historical!AA398</f>
        <v>-3.1564361043621446E-2</v>
      </c>
      <c r="I396" s="39">
        <f t="shared" si="13"/>
        <v>9.9630888809208707E-4</v>
      </c>
    </row>
    <row r="397" spans="5:9">
      <c r="E397" s="15">
        <v>44036</v>
      </c>
      <c r="F397" s="4">
        <v>106</v>
      </c>
      <c r="G397" s="36">
        <f t="shared" si="12"/>
        <v>3.8813892616953346E-8</v>
      </c>
      <c r="H397" s="38">
        <f>Equity_Historical!AA399</f>
        <v>-1.7904123549791946E-2</v>
      </c>
      <c r="I397" s="39">
        <f t="shared" si="13"/>
        <v>3.2055764008621451E-4</v>
      </c>
    </row>
    <row r="398" spans="5:9">
      <c r="E398" s="15">
        <v>44039</v>
      </c>
      <c r="F398" s="4">
        <v>105</v>
      </c>
      <c r="G398" s="36">
        <f t="shared" si="12"/>
        <v>4.5663403078768641E-8</v>
      </c>
      <c r="H398" s="38">
        <f>Equity_Historical!AA400</f>
        <v>1.4417805736037057E-2</v>
      </c>
      <c r="I398" s="39">
        <f t="shared" si="13"/>
        <v>2.0787312224210304E-4</v>
      </c>
    </row>
    <row r="399" spans="5:9">
      <c r="E399" s="15">
        <v>44040</v>
      </c>
      <c r="F399" s="4">
        <v>104</v>
      </c>
      <c r="G399" s="36">
        <f t="shared" si="12"/>
        <v>5.3721650680904273E-8</v>
      </c>
      <c r="H399" s="38">
        <f>Equity_Historical!AA401</f>
        <v>-1.5776287326856016E-3</v>
      </c>
      <c r="I399" s="39">
        <f t="shared" si="13"/>
        <v>2.4889124181951775E-6</v>
      </c>
    </row>
    <row r="400" spans="5:9">
      <c r="E400" s="15">
        <v>44041</v>
      </c>
      <c r="F400" s="4">
        <v>103</v>
      </c>
      <c r="G400" s="36">
        <f t="shared" si="12"/>
        <v>6.320194197753445E-8</v>
      </c>
      <c r="H400" s="38">
        <f>Equity_Historical!AA402</f>
        <v>2.0163326373700344E-2</v>
      </c>
      <c r="I400" s="39">
        <f t="shared" si="13"/>
        <v>4.0655973045235986E-4</v>
      </c>
    </row>
    <row r="401" spans="5:9">
      <c r="E401" s="15">
        <v>44042</v>
      </c>
      <c r="F401" s="4">
        <v>102</v>
      </c>
      <c r="G401" s="36">
        <f t="shared" si="12"/>
        <v>7.4355225855922891E-8</v>
      </c>
      <c r="H401" s="38">
        <f>Equity_Historical!AA403</f>
        <v>-6.1135096124953242E-2</v>
      </c>
      <c r="I401" s="39">
        <f t="shared" si="13"/>
        <v>3.737499978207273E-3</v>
      </c>
    </row>
    <row r="402" spans="5:9">
      <c r="E402" s="15">
        <v>44043</v>
      </c>
      <c r="F402" s="4">
        <v>101</v>
      </c>
      <c r="G402" s="36">
        <f t="shared" si="12"/>
        <v>8.7476736301085767E-8</v>
      </c>
      <c r="H402" s="38">
        <f>Equity_Historical!AA404</f>
        <v>9.101848502612489E-3</v>
      </c>
      <c r="I402" s="39">
        <f t="shared" si="13"/>
        <v>8.2843646164509208E-5</v>
      </c>
    </row>
    <row r="403" spans="5:9">
      <c r="E403" s="15">
        <v>44046</v>
      </c>
      <c r="F403" s="4">
        <v>100</v>
      </c>
      <c r="G403" s="36">
        <f t="shared" si="12"/>
        <v>1.0291380741304207E-7</v>
      </c>
      <c r="H403" s="38">
        <f>Equity_Historical!AA405</f>
        <v>-3.9672278518473943E-2</v>
      </c>
      <c r="I403" s="39">
        <f t="shared" si="13"/>
        <v>1.5738896828473691E-3</v>
      </c>
    </row>
    <row r="404" spans="5:9">
      <c r="E404" s="15">
        <v>44047</v>
      </c>
      <c r="F404" s="4">
        <v>99</v>
      </c>
      <c r="G404" s="36">
        <f t="shared" si="12"/>
        <v>1.2107506754475539E-7</v>
      </c>
      <c r="H404" s="38">
        <f>Equity_Historical!AA406</f>
        <v>2.4184216429436668E-2</v>
      </c>
      <c r="I404" s="39">
        <f t="shared" si="13"/>
        <v>5.8487632430583448E-4</v>
      </c>
    </row>
    <row r="405" spans="5:9">
      <c r="E405" s="15">
        <v>44048</v>
      </c>
      <c r="F405" s="4">
        <v>98</v>
      </c>
      <c r="G405" s="36">
        <f t="shared" si="12"/>
        <v>1.4244125593500634E-7</v>
      </c>
      <c r="H405" s="38">
        <f>Equity_Historical!AA407</f>
        <v>4.0636350261173612E-3</v>
      </c>
      <c r="I405" s="39">
        <f t="shared" si="13"/>
        <v>1.6513129625487847E-5</v>
      </c>
    </row>
    <row r="406" spans="5:9">
      <c r="E406" s="15">
        <v>44049</v>
      </c>
      <c r="F406" s="4">
        <v>97</v>
      </c>
      <c r="G406" s="36">
        <f t="shared" si="12"/>
        <v>1.67577948158831E-7</v>
      </c>
      <c r="H406" s="38">
        <f>Equity_Historical!AA408</f>
        <v>7.2264160886900269E-3</v>
      </c>
      <c r="I406" s="39">
        <f t="shared" si="13"/>
        <v>5.2221089486878066E-5</v>
      </c>
    </row>
    <row r="407" spans="5:9">
      <c r="E407" s="15">
        <v>44050</v>
      </c>
      <c r="F407" s="4">
        <v>96</v>
      </c>
      <c r="G407" s="36">
        <f t="shared" si="12"/>
        <v>1.9715052724568349E-7</v>
      </c>
      <c r="H407" s="38">
        <f>Equity_Historical!AA409</f>
        <v>2.305228044449251E-2</v>
      </c>
      <c r="I407" s="39">
        <f t="shared" si="13"/>
        <v>5.3140763369153177E-4</v>
      </c>
    </row>
    <row r="408" spans="5:9">
      <c r="E408" s="15">
        <v>44053</v>
      </c>
      <c r="F408" s="4">
        <v>95</v>
      </c>
      <c r="G408" s="36">
        <f t="shared" si="12"/>
        <v>2.319417967596277E-7</v>
      </c>
      <c r="H408" s="38">
        <f>Equity_Historical!AA410</f>
        <v>-2.247741748325767E-3</v>
      </c>
      <c r="I408" s="39">
        <f t="shared" si="13"/>
        <v>5.0523429671665754E-6</v>
      </c>
    </row>
    <row r="409" spans="5:9">
      <c r="E409" s="15">
        <v>44054</v>
      </c>
      <c r="F409" s="4">
        <v>94</v>
      </c>
      <c r="G409" s="36">
        <f t="shared" si="12"/>
        <v>2.728727020701502E-7</v>
      </c>
      <c r="H409" s="38">
        <f>Equity_Historical!AA411</f>
        <v>-1.692273403802989E-2</v>
      </c>
      <c r="I409" s="39">
        <f t="shared" si="13"/>
        <v>2.8637892732189543E-4</v>
      </c>
    </row>
    <row r="410" spans="5:9">
      <c r="E410" s="15">
        <v>44055</v>
      </c>
      <c r="F410" s="4">
        <v>93</v>
      </c>
      <c r="G410" s="36">
        <f t="shared" si="12"/>
        <v>3.2102670831782379E-7</v>
      </c>
      <c r="H410" s="38">
        <f>Equity_Historical!AA412</f>
        <v>1.8303458115350744E-2</v>
      </c>
      <c r="I410" s="39">
        <f t="shared" si="13"/>
        <v>3.3501657898039904E-4</v>
      </c>
    </row>
    <row r="411" spans="5:9">
      <c r="E411" s="15">
        <v>44056</v>
      </c>
      <c r="F411" s="4">
        <v>92</v>
      </c>
      <c r="G411" s="36">
        <f t="shared" si="12"/>
        <v>3.7767848037391038E-7</v>
      </c>
      <c r="H411" s="38">
        <f>Equity_Historical!AA413</f>
        <v>-3.2831877733085872E-3</v>
      </c>
      <c r="I411" s="39">
        <f t="shared" si="13"/>
        <v>1.0779321954802998E-5</v>
      </c>
    </row>
    <row r="412" spans="5:9">
      <c r="E412" s="15">
        <v>44057</v>
      </c>
      <c r="F412" s="4">
        <v>91</v>
      </c>
      <c r="G412" s="36">
        <f t="shared" si="12"/>
        <v>4.4432762396930635E-7</v>
      </c>
      <c r="H412" s="38">
        <f>Equity_Historical!AA414</f>
        <v>-1.750668642701101E-4</v>
      </c>
      <c r="I412" s="39">
        <f t="shared" si="13"/>
        <v>3.0648406965369155E-8</v>
      </c>
    </row>
    <row r="413" spans="5:9">
      <c r="E413" s="15">
        <v>44060</v>
      </c>
      <c r="F413" s="4">
        <v>90</v>
      </c>
      <c r="G413" s="36">
        <f t="shared" si="12"/>
        <v>5.2273838114036044E-7</v>
      </c>
      <c r="H413" s="38">
        <f>Equity_Historical!AA415</f>
        <v>-3.2825848696263565E-2</v>
      </c>
      <c r="I413" s="39">
        <f t="shared" si="13"/>
        <v>1.0775363426299884E-3</v>
      </c>
    </row>
    <row r="414" spans="5:9">
      <c r="E414" s="15">
        <v>44061</v>
      </c>
      <c r="F414" s="4">
        <v>89</v>
      </c>
      <c r="G414" s="36">
        <f t="shared" si="12"/>
        <v>6.149863307533653E-7</v>
      </c>
      <c r="H414" s="38">
        <f>Equity_Historical!AA416</f>
        <v>-6.5311639994078798E-3</v>
      </c>
      <c r="I414" s="39">
        <f t="shared" si="13"/>
        <v>4.2656103187161533E-5</v>
      </c>
    </row>
    <row r="415" spans="5:9">
      <c r="E415" s="15">
        <v>44062</v>
      </c>
      <c r="F415" s="4">
        <v>88</v>
      </c>
      <c r="G415" s="36">
        <f t="shared" si="12"/>
        <v>7.2351333029807673E-7</v>
      </c>
      <c r="H415" s="38">
        <f>Equity_Historical!AA417</f>
        <v>-3.7542866414400973E-2</v>
      </c>
      <c r="I415" s="39">
        <f t="shared" si="13"/>
        <v>1.4094668186095565E-3</v>
      </c>
    </row>
    <row r="416" spans="5:9">
      <c r="E416" s="15">
        <v>44063</v>
      </c>
      <c r="F416" s="4">
        <v>87</v>
      </c>
      <c r="G416" s="36">
        <f t="shared" si="12"/>
        <v>8.5119215329185506E-7</v>
      </c>
      <c r="H416" s="38">
        <f>Equity_Historical!AA418</f>
        <v>7.3902868162930169E-4</v>
      </c>
      <c r="I416" s="39">
        <f t="shared" si="13"/>
        <v>5.4616339227074374E-7</v>
      </c>
    </row>
    <row r="417" spans="5:9">
      <c r="E417" s="15">
        <v>44064</v>
      </c>
      <c r="F417" s="4">
        <v>86</v>
      </c>
      <c r="G417" s="36">
        <f t="shared" si="12"/>
        <v>1.0014025332845356E-6</v>
      </c>
      <c r="H417" s="38">
        <f>Equity_Historical!AA419</f>
        <v>-3.5641726804977722E-2</v>
      </c>
      <c r="I417" s="39">
        <f t="shared" si="13"/>
        <v>1.2703326896406674E-3</v>
      </c>
    </row>
    <row r="418" spans="5:9">
      <c r="E418" s="15">
        <v>44067</v>
      </c>
      <c r="F418" s="4">
        <v>85</v>
      </c>
      <c r="G418" s="36">
        <f t="shared" si="12"/>
        <v>1.1781206273935713E-6</v>
      </c>
      <c r="H418" s="38">
        <f>Equity_Historical!AA420</f>
        <v>-2.7612023720948349E-3</v>
      </c>
      <c r="I418" s="39">
        <f t="shared" si="13"/>
        <v>7.6242385396621434E-6</v>
      </c>
    </row>
    <row r="419" spans="5:9">
      <c r="E419" s="15">
        <v>44068</v>
      </c>
      <c r="F419" s="4">
        <v>84</v>
      </c>
      <c r="G419" s="36">
        <f t="shared" si="12"/>
        <v>1.3860242675218485E-6</v>
      </c>
      <c r="H419" s="38">
        <f>Equity_Historical!AA421</f>
        <v>-1.3580121294732904E-2</v>
      </c>
      <c r="I419" s="39">
        <f t="shared" si="13"/>
        <v>1.8441969437965809E-4</v>
      </c>
    </row>
    <row r="420" spans="5:9">
      <c r="E420" s="15">
        <v>44069</v>
      </c>
      <c r="F420" s="4">
        <v>83</v>
      </c>
      <c r="G420" s="36">
        <f t="shared" si="12"/>
        <v>1.630616785319822E-6</v>
      </c>
      <c r="H420" s="38">
        <f>Equity_Historical!AA422</f>
        <v>-2.1419177963709776E-2</v>
      </c>
      <c r="I420" s="39">
        <f t="shared" si="13"/>
        <v>4.5878118464107046E-4</v>
      </c>
    </row>
    <row r="421" spans="5:9">
      <c r="E421" s="15">
        <v>44070</v>
      </c>
      <c r="F421" s="4">
        <v>82</v>
      </c>
      <c r="G421" s="36">
        <f t="shared" si="12"/>
        <v>1.918372688611555E-6</v>
      </c>
      <c r="H421" s="38">
        <f>Equity_Historical!AA423</f>
        <v>1.3102584780822253E-2</v>
      </c>
      <c r="I421" s="39">
        <f t="shared" si="13"/>
        <v>1.7167772793863492E-4</v>
      </c>
    </row>
    <row r="422" spans="5:9">
      <c r="E422" s="15">
        <v>44071</v>
      </c>
      <c r="F422" s="4">
        <v>81</v>
      </c>
      <c r="G422" s="36">
        <f t="shared" si="12"/>
        <v>2.2569090454253592E-6</v>
      </c>
      <c r="H422" s="38">
        <f>Equity_Historical!AA424</f>
        <v>2.6258092576721733E-2</v>
      </c>
      <c r="I422" s="39">
        <f t="shared" si="13"/>
        <v>6.8948742576768903E-4</v>
      </c>
    </row>
    <row r="423" spans="5:9">
      <c r="E423" s="15">
        <v>44074</v>
      </c>
      <c r="F423" s="4">
        <v>80</v>
      </c>
      <c r="G423" s="36">
        <f t="shared" si="12"/>
        <v>2.6551871122651279E-6</v>
      </c>
      <c r="H423" s="38">
        <f>Equity_Historical!AA425</f>
        <v>-3.1861717809736366E-2</v>
      </c>
      <c r="I423" s="39">
        <f t="shared" si="13"/>
        <v>1.0151690617872715E-3</v>
      </c>
    </row>
    <row r="424" spans="5:9">
      <c r="E424" s="15">
        <v>44075</v>
      </c>
      <c r="F424" s="4">
        <v>79</v>
      </c>
      <c r="G424" s="36">
        <f t="shared" si="12"/>
        <v>3.1237495438413274E-6</v>
      </c>
      <c r="H424" s="38">
        <f>Equity_Historical!AA426</f>
        <v>-1.4219352018839327E-2</v>
      </c>
      <c r="I424" s="39">
        <f t="shared" si="13"/>
        <v>2.0218997183567004E-4</v>
      </c>
    </row>
    <row r="425" spans="5:9">
      <c r="E425" s="15">
        <v>44076</v>
      </c>
      <c r="F425" s="4">
        <v>78</v>
      </c>
      <c r="G425" s="36">
        <f t="shared" si="12"/>
        <v>3.6749994633427386E-6</v>
      </c>
      <c r="H425" s="38">
        <f>Equity_Historical!AA427</f>
        <v>5.3544427806045979E-2</v>
      </c>
      <c r="I425" s="39">
        <f t="shared" si="13"/>
        <v>2.8670057490768697E-3</v>
      </c>
    </row>
    <row r="426" spans="5:9">
      <c r="E426" s="15">
        <v>44077</v>
      </c>
      <c r="F426" s="4">
        <v>77</v>
      </c>
      <c r="G426" s="36">
        <f t="shared" si="12"/>
        <v>4.3235287804032224E-6</v>
      </c>
      <c r="H426" s="38">
        <f>Equity_Historical!AA428</f>
        <v>-1.0463078888459671E-2</v>
      </c>
      <c r="I426" s="39">
        <f t="shared" si="13"/>
        <v>1.0947601982613046E-4</v>
      </c>
    </row>
    <row r="427" spans="5:9">
      <c r="E427" s="15">
        <v>44078</v>
      </c>
      <c r="F427" s="4">
        <v>76</v>
      </c>
      <c r="G427" s="36">
        <f t="shared" si="12"/>
        <v>5.0865044475332022E-6</v>
      </c>
      <c r="H427" s="38">
        <f>Equity_Historical!AA429</f>
        <v>1.0100153857545199E-2</v>
      </c>
      <c r="I427" s="39">
        <f t="shared" si="13"/>
        <v>1.0201310794608516E-4</v>
      </c>
    </row>
    <row r="428" spans="5:9">
      <c r="E428" s="15">
        <v>44082</v>
      </c>
      <c r="F428" s="4">
        <v>75</v>
      </c>
      <c r="G428" s="36">
        <f t="shared" si="12"/>
        <v>5.984122879450827E-6</v>
      </c>
      <c r="H428" s="38">
        <f>Equity_Historical!AA430</f>
        <v>-5.8970275990936835E-2</v>
      </c>
      <c r="I428" s="39">
        <f t="shared" si="13"/>
        <v>3.4774934504472614E-3</v>
      </c>
    </row>
    <row r="429" spans="5:9">
      <c r="E429" s="15">
        <v>44083</v>
      </c>
      <c r="F429" s="4">
        <v>74</v>
      </c>
      <c r="G429" s="36">
        <f t="shared" si="12"/>
        <v>7.0401445640597972E-6</v>
      </c>
      <c r="H429" s="38">
        <f>Equity_Historical!AA431</f>
        <v>-3.8516878387934144E-3</v>
      </c>
      <c r="I429" s="39">
        <f t="shared" si="13"/>
        <v>1.4835499207509084E-5</v>
      </c>
    </row>
    <row r="430" spans="5:9">
      <c r="E430" s="15">
        <v>44084</v>
      </c>
      <c r="F430" s="4">
        <v>73</v>
      </c>
      <c r="G430" s="36">
        <f t="shared" si="12"/>
        <v>8.2825230165409376E-6</v>
      </c>
      <c r="H430" s="38">
        <f>Equity_Historical!AA432</f>
        <v>-2.1709234995145373E-2</v>
      </c>
      <c r="I430" s="39">
        <f t="shared" si="13"/>
        <v>4.7129088407444453E-4</v>
      </c>
    </row>
    <row r="431" spans="5:9">
      <c r="E431" s="15">
        <v>44085</v>
      </c>
      <c r="F431" s="4">
        <v>72</v>
      </c>
      <c r="G431" s="36">
        <f t="shared" si="12"/>
        <v>9.7441447253422792E-6</v>
      </c>
      <c r="H431" s="38">
        <f>Equity_Historical!AA433</f>
        <v>7.6291712014278767E-3</v>
      </c>
      <c r="I431" s="39">
        <f t="shared" si="13"/>
        <v>5.8204253220696473E-5</v>
      </c>
    </row>
    <row r="432" spans="5:9">
      <c r="E432" s="15">
        <v>44088</v>
      </c>
      <c r="F432" s="4">
        <v>71</v>
      </c>
      <c r="G432" s="36">
        <f t="shared" si="12"/>
        <v>1.146369967687327E-5</v>
      </c>
      <c r="H432" s="38">
        <f>Equity_Historical!AA434</f>
        <v>1.9974653030713149E-2</v>
      </c>
      <c r="I432" s="39">
        <f t="shared" si="13"/>
        <v>3.9898676369737801E-4</v>
      </c>
    </row>
    <row r="433" spans="5:9">
      <c r="E433" s="15">
        <v>44089</v>
      </c>
      <c r="F433" s="4">
        <v>70</v>
      </c>
      <c r="G433" s="36">
        <f t="shared" si="12"/>
        <v>1.3486705502203848E-5</v>
      </c>
      <c r="H433" s="38">
        <f>Equity_Historical!AA435</f>
        <v>1.9934893621131204E-2</v>
      </c>
      <c r="I433" s="39">
        <f t="shared" si="13"/>
        <v>3.9739998368581758E-4</v>
      </c>
    </row>
    <row r="434" spans="5:9">
      <c r="E434" s="15">
        <v>44090</v>
      </c>
      <c r="F434" s="4">
        <v>69</v>
      </c>
      <c r="G434" s="36">
        <f t="shared" si="12"/>
        <v>1.5866712355533939E-5</v>
      </c>
      <c r="H434" s="38">
        <f>Equity_Historical!AA436</f>
        <v>2.4465757268266584E-2</v>
      </c>
      <c r="I434" s="39">
        <f t="shared" si="13"/>
        <v>5.9857327870973913E-4</v>
      </c>
    </row>
    <row r="435" spans="5:9">
      <c r="E435" s="15">
        <v>44091</v>
      </c>
      <c r="F435" s="4">
        <v>68</v>
      </c>
      <c r="G435" s="36">
        <f t="shared" si="12"/>
        <v>1.8666720418275224E-5</v>
      </c>
      <c r="H435" s="38">
        <f>Equity_Historical!AA437</f>
        <v>-5.7999800502286189E-2</v>
      </c>
      <c r="I435" s="39">
        <f t="shared" si="13"/>
        <v>3.3639768583049972E-3</v>
      </c>
    </row>
    <row r="436" spans="5:9">
      <c r="E436" s="15">
        <v>44092</v>
      </c>
      <c r="F436" s="4">
        <v>67</v>
      </c>
      <c r="G436" s="36">
        <f t="shared" si="12"/>
        <v>2.1960847550912031E-5</v>
      </c>
      <c r="H436" s="38">
        <f>Equity_Historical!AA438</f>
        <v>-3.2697098624669185E-2</v>
      </c>
      <c r="I436" s="39">
        <f t="shared" si="13"/>
        <v>1.0691002584713436E-3</v>
      </c>
    </row>
    <row r="437" spans="5:9">
      <c r="E437" s="15">
        <v>44095</v>
      </c>
      <c r="F437" s="4">
        <v>66</v>
      </c>
      <c r="G437" s="36">
        <f t="shared" si="12"/>
        <v>2.5836291236367096E-5</v>
      </c>
      <c r="H437" s="38">
        <f>Equity_Historical!AA439</f>
        <v>-3.6990259621154598E-2</v>
      </c>
      <c r="I437" s="39">
        <f t="shared" si="13"/>
        <v>1.3682793068404203E-3</v>
      </c>
    </row>
    <row r="438" spans="5:9">
      <c r="E438" s="15">
        <v>44096</v>
      </c>
      <c r="F438" s="4">
        <v>65</v>
      </c>
      <c r="G438" s="36">
        <f t="shared" si="12"/>
        <v>3.0395636748667173E-5</v>
      </c>
      <c r="H438" s="38">
        <f>Equity_Historical!AA440</f>
        <v>-3.4947616305670316E-2</v>
      </c>
      <c r="I438" s="39">
        <f t="shared" si="13"/>
        <v>1.2213358854483538E-3</v>
      </c>
    </row>
    <row r="439" spans="5:9">
      <c r="E439" s="15">
        <v>44097</v>
      </c>
      <c r="F439" s="4">
        <v>64</v>
      </c>
      <c r="G439" s="36">
        <f t="shared" si="12"/>
        <v>3.5759572645490781E-5</v>
      </c>
      <c r="H439" s="38">
        <f>Equity_Historical!AA441</f>
        <v>-4.8058461352368145E-2</v>
      </c>
      <c r="I439" s="39">
        <f t="shared" si="13"/>
        <v>2.3096157075570625E-3</v>
      </c>
    </row>
    <row r="440" spans="5:9">
      <c r="E440" s="15">
        <v>44098</v>
      </c>
      <c r="F440" s="4">
        <v>63</v>
      </c>
      <c r="G440" s="36">
        <f t="shared" si="12"/>
        <v>4.207008546528329E-5</v>
      </c>
      <c r="H440" s="38">
        <f>Equity_Historical!AA442</f>
        <v>-9.055382632473E-3</v>
      </c>
      <c r="I440" s="39">
        <f t="shared" si="13"/>
        <v>8.1999954620493642E-5</v>
      </c>
    </row>
    <row r="441" spans="5:9">
      <c r="E441" s="15">
        <v>44099</v>
      </c>
      <c r="F441" s="4">
        <v>62</v>
      </c>
      <c r="G441" s="36">
        <f t="shared" si="12"/>
        <v>4.9494218194450928E-5</v>
      </c>
      <c r="H441" s="38">
        <f>Equity_Historical!AA443</f>
        <v>2.1534193308902119E-2</v>
      </c>
      <c r="I441" s="39">
        <f t="shared" si="13"/>
        <v>4.6372148146516483E-4</v>
      </c>
    </row>
    <row r="442" spans="5:9">
      <c r="E442" s="15">
        <v>44102</v>
      </c>
      <c r="F442" s="4">
        <v>61</v>
      </c>
      <c r="G442" s="36">
        <f t="shared" si="12"/>
        <v>5.8228491993471678E-5</v>
      </c>
      <c r="H442" s="38">
        <f>Equity_Historical!AA444</f>
        <v>2.0553682908660789E-2</v>
      </c>
      <c r="I442" s="39">
        <f t="shared" si="13"/>
        <v>4.2245388110977465E-4</v>
      </c>
    </row>
    <row r="443" spans="5:9">
      <c r="E443" s="15">
        <v>44103</v>
      </c>
      <c r="F443" s="4">
        <v>60</v>
      </c>
      <c r="G443" s="36">
        <f t="shared" si="12"/>
        <v>6.8504108227613754E-5</v>
      </c>
      <c r="H443" s="38">
        <f>Equity_Historical!AA445</f>
        <v>-3.0569691149396307E-2</v>
      </c>
      <c r="I443" s="39">
        <f t="shared" si="13"/>
        <v>9.3450601696947898E-4</v>
      </c>
    </row>
    <row r="444" spans="5:9">
      <c r="E444" s="15">
        <v>44104</v>
      </c>
      <c r="F444" s="4">
        <v>59</v>
      </c>
      <c r="G444" s="36">
        <f t="shared" si="12"/>
        <v>8.0593068503075004E-5</v>
      </c>
      <c r="H444" s="38">
        <f>Equity_Historical!AA446</f>
        <v>1.1082536665585729E-2</v>
      </c>
      <c r="I444" s="39">
        <f t="shared" si="13"/>
        <v>1.2282261894405207E-4</v>
      </c>
    </row>
    <row r="445" spans="5:9">
      <c r="E445" s="15">
        <v>44105</v>
      </c>
      <c r="F445" s="4">
        <v>58</v>
      </c>
      <c r="G445" s="36">
        <f t="shared" si="12"/>
        <v>9.4815374709500007E-5</v>
      </c>
      <c r="H445" s="38">
        <f>Equity_Historical!AA447</f>
        <v>-1.6277444368914581E-2</v>
      </c>
      <c r="I445" s="39">
        <f t="shared" si="13"/>
        <v>2.6495519518310903E-4</v>
      </c>
    </row>
    <row r="446" spans="5:9">
      <c r="E446" s="15">
        <v>44106</v>
      </c>
      <c r="F446" s="4">
        <v>57</v>
      </c>
      <c r="G446" s="36">
        <f t="shared" si="12"/>
        <v>1.115474996582353E-4</v>
      </c>
      <c r="H446" s="38">
        <f>Equity_Historical!AA448</f>
        <v>-1.8475157219510877E-2</v>
      </c>
      <c r="I446" s="39">
        <f t="shared" si="13"/>
        <v>3.4133143428564488E-4</v>
      </c>
    </row>
    <row r="447" spans="5:9">
      <c r="E447" s="15">
        <v>44109</v>
      </c>
      <c r="F447" s="4">
        <v>56</v>
      </c>
      <c r="G447" s="36">
        <f t="shared" si="12"/>
        <v>1.3123235253910035E-4</v>
      </c>
      <c r="H447" s="38">
        <f>Equity_Historical!AA449</f>
        <v>2.5193738210813645E-2</v>
      </c>
      <c r="I447" s="39">
        <f t="shared" si="13"/>
        <v>6.3472444503501148E-4</v>
      </c>
    </row>
    <row r="448" spans="5:9">
      <c r="E448" s="15">
        <v>44110</v>
      </c>
      <c r="F448" s="4">
        <v>55</v>
      </c>
      <c r="G448" s="36">
        <f t="shared" si="12"/>
        <v>1.5439100298717689E-4</v>
      </c>
      <c r="H448" s="38">
        <f>Equity_Historical!AA450</f>
        <v>-4.9669472113668383E-3</v>
      </c>
      <c r="I448" s="39">
        <f t="shared" si="13"/>
        <v>2.4670564600504813E-5</v>
      </c>
    </row>
    <row r="449" spans="5:9">
      <c r="E449" s="15">
        <v>44111</v>
      </c>
      <c r="F449" s="4">
        <v>54</v>
      </c>
      <c r="G449" s="36">
        <f t="shared" si="12"/>
        <v>1.8163647410256108E-4</v>
      </c>
      <c r="H449" s="38">
        <f>Equity_Historical!AA451</f>
        <v>1.3637507685261714E-2</v>
      </c>
      <c r="I449" s="39">
        <f t="shared" si="13"/>
        <v>1.8598161586557232E-4</v>
      </c>
    </row>
    <row r="450" spans="5:9">
      <c r="E450" s="15">
        <v>44112</v>
      </c>
      <c r="F450" s="4">
        <v>53</v>
      </c>
      <c r="G450" s="36">
        <f t="shared" si="12"/>
        <v>2.1368996953242481E-4</v>
      </c>
      <c r="H450" s="38">
        <f>Equity_Historical!AA452</f>
        <v>3.6964285441586142E-2</v>
      </c>
      <c r="I450" s="39">
        <f t="shared" si="13"/>
        <v>1.3663583982070572E-3</v>
      </c>
    </row>
    <row r="451" spans="5:9">
      <c r="E451" s="15">
        <v>44113</v>
      </c>
      <c r="F451" s="4">
        <v>52</v>
      </c>
      <c r="G451" s="36">
        <f t="shared" ref="G451:G502" si="14">$C$3^(F451-1)</f>
        <v>2.5139996415579391E-4</v>
      </c>
      <c r="H451" s="38">
        <f>Equity_Historical!AA453</f>
        <v>-1.1836259047402176E-2</v>
      </c>
      <c r="I451" s="39">
        <f t="shared" ref="I451:I514" si="15">H451^2</f>
        <v>1.4009702823720988E-4</v>
      </c>
    </row>
    <row r="452" spans="5:9">
      <c r="E452" s="15">
        <v>44116</v>
      </c>
      <c r="F452" s="4">
        <v>51</v>
      </c>
      <c r="G452" s="36">
        <f t="shared" si="14"/>
        <v>2.9576466371269874E-4</v>
      </c>
      <c r="H452" s="38">
        <f>Equity_Historical!AA454</f>
        <v>-5.5943645528734546E-3</v>
      </c>
      <c r="I452" s="39">
        <f t="shared" si="15"/>
        <v>3.1296914750447007E-5</v>
      </c>
    </row>
    <row r="453" spans="5:9">
      <c r="E453" s="15">
        <v>44117</v>
      </c>
      <c r="F453" s="4">
        <v>50</v>
      </c>
      <c r="G453" s="36">
        <f t="shared" si="14"/>
        <v>3.4795842789729262E-4</v>
      </c>
      <c r="H453" s="38">
        <f>Equity_Historical!AA455</f>
        <v>-2.8599585145407447E-2</v>
      </c>
      <c r="I453" s="39">
        <f t="shared" si="15"/>
        <v>8.1793627048941029E-4</v>
      </c>
    </row>
    <row r="454" spans="5:9">
      <c r="E454" s="15">
        <v>44118</v>
      </c>
      <c r="F454" s="4">
        <v>49</v>
      </c>
      <c r="G454" s="36">
        <f t="shared" si="14"/>
        <v>4.0936285634975606E-4</v>
      </c>
      <c r="H454" s="38">
        <f>Equity_Historical!AA456</f>
        <v>-1.899244647422231E-2</v>
      </c>
      <c r="I454" s="39">
        <f t="shared" si="15"/>
        <v>3.6071302307619945E-4</v>
      </c>
    </row>
    <row r="455" spans="5:9">
      <c r="E455" s="15">
        <v>44119</v>
      </c>
      <c r="F455" s="4">
        <v>48</v>
      </c>
      <c r="G455" s="36">
        <f t="shared" si="14"/>
        <v>4.8160336041147762E-4</v>
      </c>
      <c r="H455" s="38">
        <f>Equity_Historical!AA457</f>
        <v>3.0469229027295791E-2</v>
      </c>
      <c r="I455" s="39">
        <f t="shared" si="15"/>
        <v>9.2837391751780438E-4</v>
      </c>
    </row>
    <row r="456" spans="5:9">
      <c r="E456" s="15">
        <v>44120</v>
      </c>
      <c r="F456" s="4">
        <v>47</v>
      </c>
      <c r="G456" s="36">
        <f t="shared" si="14"/>
        <v>5.6659218871938548E-4</v>
      </c>
      <c r="H456" s="38">
        <f>Equity_Historical!AA458</f>
        <v>-3.592684817014905E-3</v>
      </c>
      <c r="I456" s="39">
        <f t="shared" si="15"/>
        <v>1.2907384194409422E-5</v>
      </c>
    </row>
    <row r="457" spans="5:9">
      <c r="E457" s="15">
        <v>44123</v>
      </c>
      <c r="F457" s="4">
        <v>46</v>
      </c>
      <c r="G457" s="36">
        <f t="shared" si="14"/>
        <v>6.6657904555221829E-4</v>
      </c>
      <c r="H457" s="38">
        <f>Equity_Historical!AA459</f>
        <v>-2.007913525271637E-2</v>
      </c>
      <c r="I457" s="39">
        <f t="shared" si="15"/>
        <v>4.0317167249687727E-4</v>
      </c>
    </row>
    <row r="458" spans="5:9">
      <c r="E458" s="15">
        <v>44124</v>
      </c>
      <c r="F458" s="4">
        <v>45</v>
      </c>
      <c r="G458" s="36">
        <f t="shared" si="14"/>
        <v>7.8421064182613925E-4</v>
      </c>
      <c r="H458" s="38">
        <f>Equity_Historical!AA460</f>
        <v>2.4943381290442847E-2</v>
      </c>
      <c r="I458" s="39">
        <f t="shared" si="15"/>
        <v>6.2217227020041428E-4</v>
      </c>
    </row>
    <row r="459" spans="5:9">
      <c r="E459" s="15">
        <v>44125</v>
      </c>
      <c r="F459" s="4">
        <v>44</v>
      </c>
      <c r="G459" s="36">
        <f t="shared" si="14"/>
        <v>9.2260075508957559E-4</v>
      </c>
      <c r="H459" s="38">
        <f>Equity_Historical!AA461</f>
        <v>-1.228120190610117E-2</v>
      </c>
      <c r="I459" s="39">
        <f t="shared" si="15"/>
        <v>1.5082792025842301E-4</v>
      </c>
    </row>
    <row r="460" spans="5:9">
      <c r="E460" s="15">
        <v>44126</v>
      </c>
      <c r="F460" s="4">
        <v>43</v>
      </c>
      <c r="G460" s="36">
        <f t="shared" si="14"/>
        <v>1.0854126530465595E-3</v>
      </c>
      <c r="H460" s="38">
        <f>Equity_Historical!AA462</f>
        <v>1.7886417213808275E-2</v>
      </c>
      <c r="I460" s="39">
        <f t="shared" si="15"/>
        <v>3.19923920746417E-4</v>
      </c>
    </row>
    <row r="461" spans="5:9">
      <c r="E461" s="15">
        <v>44127</v>
      </c>
      <c r="F461" s="4">
        <v>42</v>
      </c>
      <c r="G461" s="36">
        <f t="shared" si="14"/>
        <v>1.2769560624077173E-3</v>
      </c>
      <c r="H461" s="38">
        <f>Equity_Historical!AA463</f>
        <v>4.9903112020534442E-4</v>
      </c>
      <c r="I461" s="39">
        <f t="shared" si="15"/>
        <v>2.4903205893340093E-7</v>
      </c>
    </row>
    <row r="462" spans="5:9">
      <c r="E462" s="15">
        <v>44130</v>
      </c>
      <c r="F462" s="4">
        <v>41</v>
      </c>
      <c r="G462" s="36">
        <f t="shared" si="14"/>
        <v>1.5023012498914321E-3</v>
      </c>
      <c r="H462" s="38">
        <f>Equity_Historical!AA464</f>
        <v>-1.7641249554063852E-2</v>
      </c>
      <c r="I462" s="39">
        <f t="shared" si="15"/>
        <v>3.1121368582875806E-4</v>
      </c>
    </row>
    <row r="463" spans="5:9">
      <c r="E463" s="15">
        <v>44131</v>
      </c>
      <c r="F463" s="4">
        <v>40</v>
      </c>
      <c r="G463" s="36">
        <f t="shared" si="14"/>
        <v>1.7674132351663905E-3</v>
      </c>
      <c r="H463" s="38">
        <f>Equity_Historical!AA465</f>
        <v>-1.4941724692765449E-2</v>
      </c>
      <c r="I463" s="39">
        <f t="shared" si="15"/>
        <v>2.2325513679439675E-4</v>
      </c>
    </row>
    <row r="464" spans="5:9">
      <c r="E464" s="15">
        <v>44132</v>
      </c>
      <c r="F464" s="4">
        <v>39</v>
      </c>
      <c r="G464" s="36">
        <f t="shared" si="14"/>
        <v>2.079309688431048E-3</v>
      </c>
      <c r="H464" s="38">
        <f>Equity_Historical!AA466</f>
        <v>-2.4154148520245462E-2</v>
      </c>
      <c r="I464" s="39">
        <f t="shared" si="15"/>
        <v>5.8342289073807607E-4</v>
      </c>
    </row>
    <row r="465" spans="5:9">
      <c r="E465" s="15">
        <v>44133</v>
      </c>
      <c r="F465" s="4">
        <v>38</v>
      </c>
      <c r="G465" s="36">
        <f t="shared" si="14"/>
        <v>2.4462466922718215E-3</v>
      </c>
      <c r="H465" s="38">
        <f>Equity_Historical!AA467</f>
        <v>3.5610692331569757E-2</v>
      </c>
      <c r="I465" s="39">
        <f t="shared" si="15"/>
        <v>1.2681214083337211E-3</v>
      </c>
    </row>
    <row r="466" spans="5:9">
      <c r="E466" s="15">
        <v>44134</v>
      </c>
      <c r="F466" s="4">
        <v>37</v>
      </c>
      <c r="G466" s="36">
        <f t="shared" si="14"/>
        <v>2.8779372850256725E-3</v>
      </c>
      <c r="H466" s="38">
        <f>Equity_Historical!AA468</f>
        <v>-4.2926811337999048E-3</v>
      </c>
      <c r="I466" s="39">
        <f t="shared" si="15"/>
        <v>1.8427111316481635E-5</v>
      </c>
    </row>
    <row r="467" spans="5:9">
      <c r="E467" s="15">
        <v>44137</v>
      </c>
      <c r="F467" s="4">
        <v>36</v>
      </c>
      <c r="G467" s="36">
        <f t="shared" si="14"/>
        <v>3.3858085706184381E-3</v>
      </c>
      <c r="H467" s="38">
        <f>Equity_Historical!AA469</f>
        <v>3.3268577916852213E-2</v>
      </c>
      <c r="I467" s="39">
        <f t="shared" si="15"/>
        <v>1.1067982766096668E-3</v>
      </c>
    </row>
    <row r="468" spans="5:9">
      <c r="E468" s="15">
        <v>44138</v>
      </c>
      <c r="F468" s="4">
        <v>35</v>
      </c>
      <c r="G468" s="36">
        <f t="shared" si="14"/>
        <v>3.9833042007275743E-3</v>
      </c>
      <c r="H468" s="38">
        <f>Equity_Historical!AA470</f>
        <v>-1.9548985976992915E-2</v>
      </c>
      <c r="I468" s="39">
        <f t="shared" si="15"/>
        <v>3.8216285272866564E-4</v>
      </c>
    </row>
    <row r="469" spans="5:9">
      <c r="E469" s="15">
        <v>44139</v>
      </c>
      <c r="F469" s="4">
        <v>34</v>
      </c>
      <c r="G469" s="36">
        <f t="shared" si="14"/>
        <v>4.6862402361500877E-3</v>
      </c>
      <c r="H469" s="38">
        <f>Equity_Historical!AA471</f>
        <v>-2.0321439378729877E-3</v>
      </c>
      <c r="I469" s="39">
        <f t="shared" si="15"/>
        <v>4.1296089842339334E-6</v>
      </c>
    </row>
    <row r="470" spans="5:9">
      <c r="E470" s="15">
        <v>44140</v>
      </c>
      <c r="F470" s="4">
        <v>33</v>
      </c>
      <c r="G470" s="36">
        <f t="shared" si="14"/>
        <v>5.5132238072353977E-3</v>
      </c>
      <c r="H470" s="38">
        <f>Equity_Historical!AA472</f>
        <v>3.0162976545248313E-3</v>
      </c>
      <c r="I470" s="39">
        <f t="shared" si="15"/>
        <v>9.098051540691999E-6</v>
      </c>
    </row>
    <row r="471" spans="5:9">
      <c r="E471" s="15">
        <v>44141</v>
      </c>
      <c r="F471" s="4">
        <v>32</v>
      </c>
      <c r="G471" s="36">
        <f t="shared" si="14"/>
        <v>6.4861456555710545E-3</v>
      </c>
      <c r="H471" s="38">
        <f>Equity_Historical!AA473</f>
        <v>-1.6048140966265161E-2</v>
      </c>
      <c r="I471" s="39">
        <f t="shared" si="15"/>
        <v>2.5754282847311811E-4</v>
      </c>
    </row>
    <row r="472" spans="5:9">
      <c r="E472" s="15">
        <v>44144</v>
      </c>
      <c r="F472" s="4">
        <v>31</v>
      </c>
      <c r="G472" s="36">
        <f t="shared" si="14"/>
        <v>7.6307595947894781E-3</v>
      </c>
      <c r="H472" s="38">
        <f>Equity_Historical!AA474</f>
        <v>9.9357355835233641E-2</v>
      </c>
      <c r="I472" s="39">
        <f t="shared" si="15"/>
        <v>9.8718841585692368E-3</v>
      </c>
    </row>
    <row r="473" spans="5:9">
      <c r="E473" s="15">
        <v>44145</v>
      </c>
      <c r="F473" s="4">
        <v>30</v>
      </c>
      <c r="G473" s="36">
        <f t="shared" si="14"/>
        <v>8.977364229164092E-3</v>
      </c>
      <c r="H473" s="38">
        <f>Equity_Historical!AA475</f>
        <v>-3.6425963644571797E-2</v>
      </c>
      <c r="I473" s="39">
        <f t="shared" si="15"/>
        <v>1.3268508274356663E-3</v>
      </c>
    </row>
    <row r="474" spans="5:9">
      <c r="E474" s="15">
        <v>44146</v>
      </c>
      <c r="F474" s="4">
        <v>29</v>
      </c>
      <c r="G474" s="36">
        <f t="shared" si="14"/>
        <v>1.0561604975487167E-2</v>
      </c>
      <c r="H474" s="38">
        <f>Equity_Historical!AA476</f>
        <v>2.0397460686390097E-3</v>
      </c>
      <c r="I474" s="39">
        <f t="shared" si="15"/>
        <v>4.1605640245282957E-6</v>
      </c>
    </row>
    <row r="475" spans="5:9">
      <c r="E475" s="15">
        <v>44147</v>
      </c>
      <c r="F475" s="4">
        <v>28</v>
      </c>
      <c r="G475" s="36">
        <f t="shared" si="14"/>
        <v>1.2425417618220198E-2</v>
      </c>
      <c r="H475" s="38">
        <f>Equity_Historical!AA477</f>
        <v>-1.5296085887187533E-2</v>
      </c>
      <c r="I475" s="39">
        <f t="shared" si="15"/>
        <v>2.339702434682176E-4</v>
      </c>
    </row>
    <row r="476" spans="5:9">
      <c r="E476" s="15">
        <v>44148</v>
      </c>
      <c r="F476" s="4">
        <v>27</v>
      </c>
      <c r="G476" s="36">
        <f t="shared" si="14"/>
        <v>1.4618138374376704E-2</v>
      </c>
      <c r="H476" s="38">
        <f>Equity_Historical!AA478</f>
        <v>3.5459478193689789E-2</v>
      </c>
      <c r="I476" s="39">
        <f t="shared" si="15"/>
        <v>1.2573745937687617E-3</v>
      </c>
    </row>
    <row r="477" spans="5:9">
      <c r="E477" s="15">
        <v>44151</v>
      </c>
      <c r="F477" s="4">
        <v>26</v>
      </c>
      <c r="G477" s="36">
        <f t="shared" si="14"/>
        <v>1.7197809852207889E-2</v>
      </c>
      <c r="H477" s="38">
        <f>Equity_Historical!AA479</f>
        <v>2.9418960893628533E-2</v>
      </c>
      <c r="I477" s="39">
        <f t="shared" si="15"/>
        <v>8.6547526006084492E-4</v>
      </c>
    </row>
    <row r="478" spans="5:9">
      <c r="E478" s="15">
        <v>44152</v>
      </c>
      <c r="F478" s="4">
        <v>25</v>
      </c>
      <c r="G478" s="36">
        <f t="shared" si="14"/>
        <v>2.0232717473185752E-2</v>
      </c>
      <c r="H478" s="38">
        <f>Equity_Historical!AA480</f>
        <v>1.0633597571655079E-2</v>
      </c>
      <c r="I478" s="39">
        <f t="shared" si="15"/>
        <v>1.1307339731590879E-4</v>
      </c>
    </row>
    <row r="479" spans="5:9">
      <c r="E479" s="15">
        <v>44153</v>
      </c>
      <c r="F479" s="4">
        <v>24</v>
      </c>
      <c r="G479" s="36">
        <f t="shared" si="14"/>
        <v>2.3803197027277352E-2</v>
      </c>
      <c r="H479" s="38">
        <f>Equity_Historical!AA481</f>
        <v>-2.357628710695258E-2</v>
      </c>
      <c r="I479" s="39">
        <f t="shared" si="15"/>
        <v>5.5584131374945844E-4</v>
      </c>
    </row>
    <row r="480" spans="5:9">
      <c r="E480" s="15">
        <v>44154</v>
      </c>
      <c r="F480" s="4">
        <v>23</v>
      </c>
      <c r="G480" s="36">
        <f t="shared" si="14"/>
        <v>2.8003761208561594E-2</v>
      </c>
      <c r="H480" s="38">
        <f>Equity_Historical!AA482</f>
        <v>1.1916061761352729E-2</v>
      </c>
      <c r="I480" s="39">
        <f t="shared" si="15"/>
        <v>1.4199252790037271E-4</v>
      </c>
    </row>
    <row r="481" spans="5:9">
      <c r="E481" s="15">
        <v>44155</v>
      </c>
      <c r="F481" s="4">
        <v>22</v>
      </c>
      <c r="G481" s="36">
        <f t="shared" si="14"/>
        <v>3.2945601421837174E-2</v>
      </c>
      <c r="H481" s="38">
        <f>Equity_Historical!AA483</f>
        <v>-3.3795918895730623E-2</v>
      </c>
      <c r="I481" s="39">
        <f t="shared" si="15"/>
        <v>1.1421641340068022E-3</v>
      </c>
    </row>
    <row r="482" spans="5:9">
      <c r="E482" s="15">
        <v>44158</v>
      </c>
      <c r="F482" s="4">
        <v>21</v>
      </c>
      <c r="G482" s="36">
        <f t="shared" si="14"/>
        <v>3.8759531084514326E-2</v>
      </c>
      <c r="H482" s="38">
        <f>Equity_Historical!AA484</f>
        <v>3.3346551649738834E-2</v>
      </c>
      <c r="I482" s="39">
        <f t="shared" si="15"/>
        <v>1.1119925069286998E-3</v>
      </c>
    </row>
    <row r="483" spans="5:9">
      <c r="E483" s="15">
        <v>44159</v>
      </c>
      <c r="F483" s="4">
        <v>20</v>
      </c>
      <c r="G483" s="36">
        <f t="shared" si="14"/>
        <v>4.5599448334722736E-2</v>
      </c>
      <c r="H483" s="38">
        <f>Equity_Historical!AA485</f>
        <v>6.1732602347177971E-2</v>
      </c>
      <c r="I483" s="39">
        <f t="shared" si="15"/>
        <v>3.8109141925548031E-3</v>
      </c>
    </row>
    <row r="484" spans="5:9">
      <c r="E484" s="15">
        <v>44160</v>
      </c>
      <c r="F484" s="4">
        <v>19</v>
      </c>
      <c r="G484" s="36">
        <f t="shared" si="14"/>
        <v>5.3646409805556163E-2</v>
      </c>
      <c r="H484" s="38">
        <f>Equity_Historical!AA486</f>
        <v>-1.974336767910825E-2</v>
      </c>
      <c r="I484" s="39">
        <f t="shared" si="15"/>
        <v>3.8980056731245628E-4</v>
      </c>
    </row>
    <row r="485" spans="5:9">
      <c r="E485" s="15">
        <v>44162</v>
      </c>
      <c r="F485" s="4">
        <v>18</v>
      </c>
      <c r="G485" s="36">
        <f t="shared" si="14"/>
        <v>6.3113423300654309E-2</v>
      </c>
      <c r="H485" s="38">
        <f>Equity_Historical!AA487</f>
        <v>-1.2305993971759424E-2</v>
      </c>
      <c r="I485" s="39">
        <f t="shared" si="15"/>
        <v>1.5143748763297928E-4</v>
      </c>
    </row>
    <row r="486" spans="5:9">
      <c r="E486" s="15">
        <v>44165</v>
      </c>
      <c r="F486" s="4">
        <v>17</v>
      </c>
      <c r="G486" s="36">
        <f t="shared" si="14"/>
        <v>7.4251086236063898E-2</v>
      </c>
      <c r="H486" s="38">
        <f>Equity_Historical!AA488</f>
        <v>-5.4683423030848215E-2</v>
      </c>
      <c r="I486" s="39">
        <f t="shared" si="15"/>
        <v>2.9902767543707009E-3</v>
      </c>
    </row>
    <row r="487" spans="5:9">
      <c r="E487" s="15">
        <v>44166</v>
      </c>
      <c r="F487" s="4">
        <v>16</v>
      </c>
      <c r="G487" s="36">
        <f t="shared" si="14"/>
        <v>8.7354219101251629E-2</v>
      </c>
      <c r="H487" s="38">
        <f>Equity_Historical!AA489</f>
        <v>5.7460336305612356E-2</v>
      </c>
      <c r="I487" s="39">
        <f t="shared" si="15"/>
        <v>3.3016902483540733E-3</v>
      </c>
    </row>
    <row r="488" spans="5:9">
      <c r="E488" s="15">
        <v>44167</v>
      </c>
      <c r="F488" s="4">
        <v>15</v>
      </c>
      <c r="G488" s="36">
        <f t="shared" si="14"/>
        <v>0.10276966953088429</v>
      </c>
      <c r="H488" s="38">
        <f>Equity_Historical!AA490</f>
        <v>-4.3201561765219615E-3</v>
      </c>
      <c r="I488" s="39">
        <f t="shared" si="15"/>
        <v>1.8663749389540853E-5</v>
      </c>
    </row>
    <row r="489" spans="5:9">
      <c r="E489" s="15">
        <v>44168</v>
      </c>
      <c r="F489" s="4">
        <v>14</v>
      </c>
      <c r="G489" s="36">
        <f t="shared" si="14"/>
        <v>0.12090549356574623</v>
      </c>
      <c r="H489" s="38">
        <f>Equity_Historical!AA491</f>
        <v>2.3077939808594232E-2</v>
      </c>
      <c r="I489" s="39">
        <f t="shared" si="15"/>
        <v>5.3259130580909832E-4</v>
      </c>
    </row>
    <row r="490" spans="5:9">
      <c r="E490" s="15">
        <v>44169</v>
      </c>
      <c r="F490" s="4">
        <v>13</v>
      </c>
      <c r="G490" s="36">
        <f t="shared" si="14"/>
        <v>0.14224175713617204</v>
      </c>
      <c r="H490" s="38">
        <f>Equity_Historical!AA492</f>
        <v>4.0930715248381162E-2</v>
      </c>
      <c r="I490" s="39">
        <f t="shared" si="15"/>
        <v>1.6753234507440621E-3</v>
      </c>
    </row>
    <row r="491" spans="5:9">
      <c r="E491" s="15">
        <v>44172</v>
      </c>
      <c r="F491" s="4">
        <v>12</v>
      </c>
      <c r="G491" s="36">
        <f t="shared" si="14"/>
        <v>0.16734324368961417</v>
      </c>
      <c r="H491" s="38">
        <f>Equity_Historical!AA493</f>
        <v>-2.3097716135497208E-2</v>
      </c>
      <c r="I491" s="39">
        <f t="shared" si="15"/>
        <v>5.3350449067600804E-4</v>
      </c>
    </row>
    <row r="492" spans="5:9">
      <c r="E492" s="15">
        <v>44173</v>
      </c>
      <c r="F492" s="4">
        <v>11</v>
      </c>
      <c r="G492" s="36">
        <f t="shared" si="14"/>
        <v>0.19687440434072256</v>
      </c>
      <c r="H492" s="38">
        <f>Equity_Historical!AA494</f>
        <v>1.8611073791470839E-2</v>
      </c>
      <c r="I492" s="39">
        <f t="shared" si="15"/>
        <v>3.4637206767157273E-4</v>
      </c>
    </row>
    <row r="493" spans="5:9">
      <c r="E493" s="15">
        <v>44174</v>
      </c>
      <c r="F493" s="4">
        <v>10</v>
      </c>
      <c r="G493" s="36">
        <f t="shared" si="14"/>
        <v>0.23161694628320303</v>
      </c>
      <c r="H493" s="38">
        <f>Equity_Historical!AA495</f>
        <v>-1.4526336911087893E-2</v>
      </c>
      <c r="I493" s="39">
        <f t="shared" si="15"/>
        <v>2.1101446405443456E-4</v>
      </c>
    </row>
    <row r="494" spans="5:9">
      <c r="E494" s="15">
        <v>44175</v>
      </c>
      <c r="F494" s="4">
        <v>9</v>
      </c>
      <c r="G494" s="36">
        <f t="shared" si="14"/>
        <v>0.2724905250390624</v>
      </c>
      <c r="H494" s="38">
        <f>Equity_Historical!AA496</f>
        <v>3.9959723270491026E-3</v>
      </c>
      <c r="I494" s="39">
        <f t="shared" si="15"/>
        <v>1.5967794838542221E-5</v>
      </c>
    </row>
    <row r="495" spans="5:9">
      <c r="E495" s="15">
        <v>44176</v>
      </c>
      <c r="F495" s="4">
        <v>8</v>
      </c>
      <c r="G495" s="36">
        <f t="shared" si="14"/>
        <v>0.32057708828124987</v>
      </c>
      <c r="H495" s="38">
        <f>Equity_Historical!AA497</f>
        <v>-1.4485953650185571E-2</v>
      </c>
      <c r="I495" s="39">
        <f t="shared" si="15"/>
        <v>2.0984285315532467E-4</v>
      </c>
    </row>
    <row r="496" spans="5:9">
      <c r="E496" s="15">
        <v>44179</v>
      </c>
      <c r="F496" s="4">
        <v>7</v>
      </c>
      <c r="G496" s="36">
        <f t="shared" si="14"/>
        <v>0.37714951562499988</v>
      </c>
      <c r="H496" s="38">
        <f>Equity_Historical!AA498</f>
        <v>-1.9981931106024926E-2</v>
      </c>
      <c r="I496" s="39">
        <f t="shared" si="15"/>
        <v>3.9927757072592655E-4</v>
      </c>
    </row>
    <row r="497" spans="5:13">
      <c r="E497" s="15">
        <v>44180</v>
      </c>
      <c r="F497" s="4">
        <v>6</v>
      </c>
      <c r="G497" s="36">
        <f t="shared" si="14"/>
        <v>0.44370531249999989</v>
      </c>
      <c r="H497" s="38">
        <f>Equity_Historical!AA499</f>
        <v>1.1447449093124673E-2</v>
      </c>
      <c r="I497" s="39">
        <f t="shared" si="15"/>
        <v>1.3104409073968091E-4</v>
      </c>
    </row>
    <row r="498" spans="5:13">
      <c r="E498" s="15">
        <v>44181</v>
      </c>
      <c r="F498" s="4">
        <v>5</v>
      </c>
      <c r="G498" s="36">
        <f t="shared" si="14"/>
        <v>0.52200624999999989</v>
      </c>
      <c r="H498" s="38">
        <f>Equity_Historical!AA500</f>
        <v>1.5165787242091604E-2</v>
      </c>
      <c r="I498" s="39">
        <f t="shared" si="15"/>
        <v>2.3000110267238846E-4</v>
      </c>
    </row>
    <row r="499" spans="5:13">
      <c r="E499" s="15">
        <v>44182</v>
      </c>
      <c r="F499" s="4">
        <v>4</v>
      </c>
      <c r="G499" s="36">
        <f t="shared" si="14"/>
        <v>0.61412499999999992</v>
      </c>
      <c r="H499" s="38">
        <f>Equity_Historical!AA501</f>
        <v>1.0115111698313396E-2</v>
      </c>
      <c r="I499" s="39">
        <f t="shared" si="15"/>
        <v>1.0231548466935651E-4</v>
      </c>
    </row>
    <row r="500" spans="5:13">
      <c r="E500" s="15">
        <v>44183</v>
      </c>
      <c r="F500" s="4">
        <v>3</v>
      </c>
      <c r="G500" s="36">
        <f t="shared" si="14"/>
        <v>0.72249999999999992</v>
      </c>
      <c r="H500" s="38">
        <f>Equity_Historical!AA502</f>
        <v>-8.6505292592717505E-3</v>
      </c>
      <c r="I500" s="39">
        <f t="shared" si="15"/>
        <v>7.483165646551666E-5</v>
      </c>
    </row>
    <row r="501" spans="5:13">
      <c r="E501" s="15">
        <v>44186</v>
      </c>
      <c r="F501" s="4">
        <v>2</v>
      </c>
      <c r="G501" s="36">
        <f t="shared" si="14"/>
        <v>0.85</v>
      </c>
      <c r="H501" s="38">
        <f>Equity_Historical!AA503</f>
        <v>8.3142697005348428E-3</v>
      </c>
      <c r="I501" s="39">
        <f t="shared" si="15"/>
        <v>6.9127080653231751E-5</v>
      </c>
    </row>
    <row r="502" spans="5:13">
      <c r="E502" s="15">
        <v>44187</v>
      </c>
      <c r="F502" s="4">
        <v>1</v>
      </c>
      <c r="G502" s="36">
        <f t="shared" si="14"/>
        <v>1</v>
      </c>
      <c r="H502" s="38">
        <f>Equity_Historical!AA504</f>
        <v>-1.2605085253734398E-2</v>
      </c>
      <c r="I502" s="39">
        <f t="shared" si="15"/>
        <v>1.5888817425391239E-4</v>
      </c>
    </row>
    <row r="503" spans="5:13">
      <c r="E503" s="15">
        <v>44188</v>
      </c>
      <c r="G503" s="25"/>
      <c r="H503" s="27">
        <f>Equity_Historical!AA505</f>
        <v>-8.9747332505197598E-3</v>
      </c>
      <c r="I503" s="39">
        <f t="shared" si="15"/>
        <v>8.0545836917984969E-5</v>
      </c>
      <c r="J503" s="25">
        <f>SQRT((1-$C$3)*SUMPRODUCT(I4:I503,$G$3:$G$502))</f>
        <v>1.7103599707392156E-2</v>
      </c>
      <c r="K503" s="25"/>
      <c r="L503" s="25"/>
      <c r="M503" s="25"/>
    </row>
    <row r="504" spans="5:13">
      <c r="E504" s="15">
        <v>44189</v>
      </c>
      <c r="G504" s="25"/>
      <c r="H504" s="27">
        <f>Equity_Historical!AA506</f>
        <v>4.1603712465312307E-3</v>
      </c>
      <c r="I504" s="39">
        <f t="shared" si="15"/>
        <v>1.7308688908963825E-5</v>
      </c>
      <c r="J504" s="25">
        <f t="shared" ref="J504:J566" si="16">SQRT((1-$C$3)*SUMPRODUCT(I5:I504,$G$3:$G$502))</f>
        <v>1.5850850382375194E-2</v>
      </c>
      <c r="K504" s="25">
        <f>H504*$J$1321/J503</f>
        <v>2.8395343285328579E-3</v>
      </c>
      <c r="L504" s="25">
        <f t="shared" ref="L504:L567" si="17">K504*$C$5</f>
        <v>2839.5343285328581</v>
      </c>
      <c r="M504" s="25">
        <v>-124655.32121293069</v>
      </c>
    </row>
    <row r="505" spans="5:13">
      <c r="E505" s="15">
        <v>44193</v>
      </c>
      <c r="G505" s="25"/>
      <c r="H505" s="27">
        <f>Equity_Historical!AA507</f>
        <v>5.1998067502580583E-3</v>
      </c>
      <c r="I505" s="39">
        <f t="shared" si="15"/>
        <v>2.703799024002927E-5</v>
      </c>
      <c r="J505" s="25">
        <f t="shared" si="16"/>
        <v>1.4751872345698414E-2</v>
      </c>
      <c r="K505" s="25">
        <f t="shared" ref="K505:K568" si="18">H505*$J$1321/J504</f>
        <v>3.8294570047738364E-3</v>
      </c>
      <c r="L505" s="25">
        <f t="shared" si="17"/>
        <v>3829.4570047738362</v>
      </c>
      <c r="M505" s="25">
        <v>-53444.852486100572</v>
      </c>
    </row>
    <row r="506" spans="5:13">
      <c r="E506" s="15">
        <v>44194</v>
      </c>
      <c r="G506" s="25"/>
      <c r="H506" s="27">
        <f>Equity_Historical!AA508</f>
        <v>-3.1675906489191368E-3</v>
      </c>
      <c r="I506" s="39">
        <f t="shared" si="15"/>
        <v>1.0033630519119958E-5</v>
      </c>
      <c r="J506" s="25">
        <f t="shared" si="16"/>
        <v>1.3655772465374574E-2</v>
      </c>
      <c r="K506" s="25">
        <f t="shared" si="18"/>
        <v>-2.5065967234890857E-3</v>
      </c>
      <c r="L506" s="25">
        <f t="shared" si="17"/>
        <v>-2506.5967234890859</v>
      </c>
      <c r="M506" s="25">
        <v>-45373.652103984336</v>
      </c>
    </row>
    <row r="507" spans="5:13">
      <c r="E507" s="15">
        <v>44195</v>
      </c>
      <c r="G507" s="25"/>
      <c r="H507" s="27">
        <f>Equity_Historical!AA509</f>
        <v>1.652874093061813E-3</v>
      </c>
      <c r="I507" s="39">
        <f t="shared" si="15"/>
        <v>2.7319927675149109E-6</v>
      </c>
      <c r="J507" s="25">
        <f t="shared" si="16"/>
        <v>1.2606264406924726E-2</v>
      </c>
      <c r="K507" s="25">
        <f t="shared" si="18"/>
        <v>1.4129476185601899E-3</v>
      </c>
      <c r="L507" s="25">
        <f t="shared" si="17"/>
        <v>1412.94761856019</v>
      </c>
      <c r="M507" s="25">
        <v>-44530.769446570281</v>
      </c>
    </row>
    <row r="508" spans="5:13">
      <c r="E508" s="15">
        <v>44196</v>
      </c>
      <c r="G508" s="25"/>
      <c r="H508" s="27">
        <f>Equity_Historical!AA510</f>
        <v>2.0510895339453369E-2</v>
      </c>
      <c r="I508" s="39">
        <f t="shared" si="15"/>
        <v>4.2069682762600996E-4</v>
      </c>
      <c r="J508" s="25">
        <f t="shared" si="16"/>
        <v>1.4077810237981053E-2</v>
      </c>
      <c r="K508" s="25">
        <f t="shared" si="18"/>
        <v>1.8993314856366038E-2</v>
      </c>
      <c r="L508" s="25">
        <f t="shared" si="17"/>
        <v>18993.314856366036</v>
      </c>
      <c r="M508" s="25">
        <v>-42044.60470046087</v>
      </c>
    </row>
    <row r="509" spans="5:13">
      <c r="E509" s="15">
        <v>44200</v>
      </c>
      <c r="G509" s="25"/>
      <c r="H509" s="27">
        <f>Equity_Historical!AA511</f>
        <v>-2.2707503538622775E-2</v>
      </c>
      <c r="I509" s="39">
        <f t="shared" si="15"/>
        <v>5.1563071695656583E-4</v>
      </c>
      <c r="J509" s="25">
        <f t="shared" si="16"/>
        <v>1.5678062299774115E-2</v>
      </c>
      <c r="K509" s="25">
        <f t="shared" si="18"/>
        <v>-1.882941575203215E-2</v>
      </c>
      <c r="L509" s="25">
        <f t="shared" si="17"/>
        <v>-18829.41575203215</v>
      </c>
      <c r="M509" s="25">
        <v>-40525.351736235018</v>
      </c>
    </row>
    <row r="510" spans="5:13">
      <c r="E510" s="15">
        <v>44201</v>
      </c>
      <c r="G510" s="25"/>
      <c r="H510" s="27">
        <f>Equity_Historical!AA512</f>
        <v>3.975776089842159E-2</v>
      </c>
      <c r="I510" s="39">
        <f t="shared" si="15"/>
        <v>1.5806795516560607E-3</v>
      </c>
      <c r="J510" s="25">
        <f t="shared" si="16"/>
        <v>2.1119501050040641E-2</v>
      </c>
      <c r="K510" s="25">
        <f t="shared" si="18"/>
        <v>2.9602752400795324E-2</v>
      </c>
      <c r="L510" s="25">
        <f t="shared" si="17"/>
        <v>29602.752400795325</v>
      </c>
      <c r="M510" s="25">
        <v>-39249.358610286552</v>
      </c>
    </row>
    <row r="511" spans="5:13">
      <c r="E511" s="15">
        <v>44202</v>
      </c>
      <c r="G511" s="25"/>
      <c r="H511" s="27">
        <f>Equity_Historical!AA513</f>
        <v>-3.5721724846347336E-3</v>
      </c>
      <c r="I511" s="39">
        <f t="shared" si="15"/>
        <v>1.2760416259981486E-5</v>
      </c>
      <c r="J511" s="25">
        <f t="shared" si="16"/>
        <v>1.9520307076254326E-2</v>
      </c>
      <c r="K511" s="25">
        <f t="shared" si="18"/>
        <v>-1.9744735858217713E-3</v>
      </c>
      <c r="L511" s="25">
        <f t="shared" si="17"/>
        <v>-1974.4735858217714</v>
      </c>
      <c r="M511" s="25">
        <v>-36415.132001869053</v>
      </c>
    </row>
    <row r="512" spans="5:13">
      <c r="E512" s="15">
        <v>44203</v>
      </c>
      <c r="G512" s="25"/>
      <c r="H512" s="27">
        <f>Equity_Historical!AA514</f>
        <v>3.9979462771968725E-2</v>
      </c>
      <c r="I512" s="39">
        <f t="shared" si="15"/>
        <v>1.5983574435352332E-3</v>
      </c>
      <c r="J512" s="25">
        <f t="shared" si="16"/>
        <v>2.3741096154745258E-2</v>
      </c>
      <c r="K512" s="25">
        <f t="shared" si="18"/>
        <v>2.3908529725597875E-2</v>
      </c>
      <c r="L512" s="25">
        <f t="shared" si="17"/>
        <v>23908.529725597873</v>
      </c>
      <c r="M512" s="25">
        <v>-31928.828121481227</v>
      </c>
    </row>
    <row r="513" spans="5:13">
      <c r="E513" s="15">
        <v>44204</v>
      </c>
      <c r="G513" s="25"/>
      <c r="H513" s="27">
        <f>Equity_Historical!AA515</f>
        <v>3.9422199815754684E-2</v>
      </c>
      <c r="I513" s="39">
        <f t="shared" si="15"/>
        <v>1.5541098383132887E-3</v>
      </c>
      <c r="J513" s="25">
        <f t="shared" si="16"/>
        <v>2.668726616537416E-2</v>
      </c>
      <c r="K513" s="25">
        <f t="shared" si="18"/>
        <v>1.9383966426699793E-2</v>
      </c>
      <c r="L513" s="25">
        <f t="shared" si="17"/>
        <v>19383.966426699793</v>
      </c>
      <c r="M513" s="25">
        <v>-30715.641564436377</v>
      </c>
    </row>
    <row r="514" spans="5:13">
      <c r="E514" s="15">
        <v>44207</v>
      </c>
      <c r="G514" s="25"/>
      <c r="H514" s="27">
        <f>Equity_Historical!AA516</f>
        <v>1.4655263462319643E-2</v>
      </c>
      <c r="I514" s="39">
        <f t="shared" si="15"/>
        <v>2.1477674715000112E-4</v>
      </c>
      <c r="J514" s="25">
        <f t="shared" si="16"/>
        <v>2.525064674709929E-2</v>
      </c>
      <c r="K514" s="25">
        <f t="shared" si="18"/>
        <v>6.410502947862432E-3</v>
      </c>
      <c r="L514" s="25">
        <f t="shared" si="17"/>
        <v>6410.5029478624319</v>
      </c>
      <c r="M514" s="25">
        <v>-30389.735645140889</v>
      </c>
    </row>
    <row r="515" spans="5:13">
      <c r="E515" s="15">
        <v>44208</v>
      </c>
      <c r="G515" s="25"/>
      <c r="H515" s="27">
        <f>Equity_Historical!AA517</f>
        <v>2.0622696479022956E-2</v>
      </c>
      <c r="I515" s="39">
        <f t="shared" ref="I515:I578" si="19">H515^2</f>
        <v>4.2529561006590585E-4</v>
      </c>
      <c r="J515" s="25">
        <f t="shared" si="16"/>
        <v>2.4611993590212523E-2</v>
      </c>
      <c r="K515" s="25">
        <f t="shared" si="18"/>
        <v>9.53400784086577E-3</v>
      </c>
      <c r="L515" s="25">
        <f t="shared" si="17"/>
        <v>9534.00784086577</v>
      </c>
      <c r="M515" s="25">
        <v>-30005.951727210875</v>
      </c>
    </row>
    <row r="516" spans="5:13">
      <c r="E516" s="15">
        <v>44209</v>
      </c>
      <c r="G516" s="25"/>
      <c r="H516" s="27">
        <f>Equity_Historical!AA518</f>
        <v>-1.4028699383347665E-2</v>
      </c>
      <c r="I516" s="39">
        <f t="shared" si="19"/>
        <v>1.9680440638833915E-4</v>
      </c>
      <c r="J516" s="25">
        <f t="shared" si="16"/>
        <v>2.3332559978926741E-2</v>
      </c>
      <c r="K516" s="25">
        <f t="shared" si="18"/>
        <v>-6.6538526118740992E-3</v>
      </c>
      <c r="L516" s="25">
        <f t="shared" si="17"/>
        <v>-6653.8526118740992</v>
      </c>
      <c r="M516" s="25">
        <v>-28014.139218705899</v>
      </c>
    </row>
    <row r="517" spans="5:13">
      <c r="E517" s="15">
        <v>44210</v>
      </c>
      <c r="G517" s="25"/>
      <c r="H517" s="27">
        <f>Equity_Historical!AA519</f>
        <v>-4.5883664414900771E-3</v>
      </c>
      <c r="I517" s="39">
        <f t="shared" si="19"/>
        <v>2.1053106601392312E-5</v>
      </c>
      <c r="J517" s="25">
        <f t="shared" si="16"/>
        <v>2.1584834210271124E-2</v>
      </c>
      <c r="K517" s="25">
        <f t="shared" si="18"/>
        <v>-2.2956108295598683E-3</v>
      </c>
      <c r="L517" s="25">
        <f t="shared" si="17"/>
        <v>-2295.6108295598683</v>
      </c>
      <c r="M517" s="25">
        <v>-27964.533782158043</v>
      </c>
    </row>
    <row r="518" spans="5:13">
      <c r="E518" s="15">
        <v>44211</v>
      </c>
      <c r="G518" s="25"/>
      <c r="H518" s="27">
        <f>Equity_Historical!AA520</f>
        <v>8.6527801262409384E-3</v>
      </c>
      <c r="I518" s="39">
        <f t="shared" si="19"/>
        <v>7.4870603913070152E-5</v>
      </c>
      <c r="J518" s="25">
        <f t="shared" si="16"/>
        <v>2.0180433550573623E-2</v>
      </c>
      <c r="K518" s="25">
        <f t="shared" si="18"/>
        <v>4.6796083999507496E-3</v>
      </c>
      <c r="L518" s="25">
        <f t="shared" si="17"/>
        <v>4679.60839995075</v>
      </c>
      <c r="M518" s="25">
        <v>-27902.152778224714</v>
      </c>
    </row>
    <row r="519" spans="5:13">
      <c r="E519" s="15">
        <v>44215</v>
      </c>
      <c r="G519" s="25"/>
      <c r="H519" s="27">
        <f>Equity_Historical!AA521</f>
        <v>1.5050131791184886E-2</v>
      </c>
      <c r="I519" s="39">
        <f t="shared" si="19"/>
        <v>2.2650646693203399E-4</v>
      </c>
      <c r="J519" s="25">
        <f t="shared" si="16"/>
        <v>1.9497137830603622E-2</v>
      </c>
      <c r="K519" s="25">
        <f t="shared" si="18"/>
        <v>8.7058738881061332E-3</v>
      </c>
      <c r="L519" s="25">
        <f t="shared" si="17"/>
        <v>8705.8738881061327</v>
      </c>
      <c r="M519" s="25">
        <v>-26802.268236074451</v>
      </c>
    </row>
    <row r="520" spans="5:13">
      <c r="E520" s="15">
        <v>44216</v>
      </c>
      <c r="G520" s="25"/>
      <c r="H520" s="27">
        <f>Equity_Historical!AA522</f>
        <v>4.2341184738811169E-3</v>
      </c>
      <c r="I520" s="39">
        <f t="shared" si="19"/>
        <v>1.792775925086136E-5</v>
      </c>
      <c r="J520" s="25">
        <f t="shared" si="16"/>
        <v>1.8050118834383084E-2</v>
      </c>
      <c r="K520" s="25">
        <f t="shared" si="18"/>
        <v>2.5350977214789205E-3</v>
      </c>
      <c r="L520" s="25">
        <f t="shared" si="17"/>
        <v>2535.0977214789204</v>
      </c>
      <c r="M520" s="25">
        <v>-26593.840264020502</v>
      </c>
    </row>
    <row r="521" spans="5:13">
      <c r="E521" s="15">
        <v>44217</v>
      </c>
      <c r="G521" s="25"/>
      <c r="H521" s="27">
        <f>Equity_Historical!AA523</f>
        <v>-5.6306611562804823E-2</v>
      </c>
      <c r="I521" s="39">
        <f t="shared" si="19"/>
        <v>3.170434505684586E-3</v>
      </c>
      <c r="J521" s="25">
        <f t="shared" si="16"/>
        <v>2.7431750715142776E-2</v>
      </c>
      <c r="K521" s="25">
        <f t="shared" si="18"/>
        <v>-3.6415132001869056E-2</v>
      </c>
      <c r="L521" s="25">
        <f t="shared" si="17"/>
        <v>-36415.132001869053</v>
      </c>
      <c r="M521" s="25">
        <v>-26315.672610832324</v>
      </c>
    </row>
    <row r="522" spans="5:13">
      <c r="E522" s="15">
        <v>44218</v>
      </c>
      <c r="G522" s="25"/>
      <c r="H522" s="27">
        <f>Equity_Historical!AA524</f>
        <v>1.7504486438775252E-3</v>
      </c>
      <c r="I522" s="39">
        <f t="shared" si="19"/>
        <v>3.0640704548526672E-6</v>
      </c>
      <c r="J522" s="25">
        <f t="shared" si="16"/>
        <v>2.5299909402432725E-2</v>
      </c>
      <c r="K522" s="25">
        <f t="shared" si="18"/>
        <v>7.4490074585316065E-4</v>
      </c>
      <c r="L522" s="25">
        <f t="shared" si="17"/>
        <v>744.90074585316063</v>
      </c>
      <c r="M522" s="25">
        <v>-26064.834151296021</v>
      </c>
    </row>
    <row r="523" spans="5:13">
      <c r="E523" s="15">
        <v>44221</v>
      </c>
      <c r="G523" s="25"/>
      <c r="H523" s="27">
        <f>Equity_Historical!AA525</f>
        <v>1.0151516840493688E-2</v>
      </c>
      <c r="I523" s="39">
        <f t="shared" si="19"/>
        <v>1.0305329416282694E-4</v>
      </c>
      <c r="J523" s="25">
        <f t="shared" si="16"/>
        <v>2.3654399115809983E-2</v>
      </c>
      <c r="K523" s="25">
        <f t="shared" si="18"/>
        <v>4.6839746334908054E-3</v>
      </c>
      <c r="L523" s="25">
        <f t="shared" si="17"/>
        <v>4683.974633490805</v>
      </c>
      <c r="M523" s="25">
        <v>-25843.101308876878</v>
      </c>
    </row>
    <row r="524" spans="5:13">
      <c r="E524" s="15">
        <v>44222</v>
      </c>
      <c r="G524" s="25"/>
      <c r="H524" s="27">
        <f>Equity_Historical!AA526</f>
        <v>5.802032443812952E-4</v>
      </c>
      <c r="I524" s="39">
        <f t="shared" si="19"/>
        <v>3.3663580479058096E-7</v>
      </c>
      <c r="J524" s="25">
        <f t="shared" si="16"/>
        <v>2.1809436106218928E-2</v>
      </c>
      <c r="K524" s="25">
        <f t="shared" si="18"/>
        <v>2.8633259792657423E-4</v>
      </c>
      <c r="L524" s="25">
        <f t="shared" si="17"/>
        <v>286.33259792657424</v>
      </c>
      <c r="M524" s="25">
        <v>-25810.37366240926</v>
      </c>
    </row>
    <row r="525" spans="5:13">
      <c r="E525" s="15">
        <v>44223</v>
      </c>
      <c r="G525" s="25"/>
      <c r="H525" s="27">
        <f>Equity_Historical!AA527</f>
        <v>5.1873901739445671E-3</v>
      </c>
      <c r="I525" s="39">
        <f t="shared" si="19"/>
        <v>2.6909016816736645E-5</v>
      </c>
      <c r="J525" s="25">
        <f t="shared" si="16"/>
        <v>2.0207427602321616E-2</v>
      </c>
      <c r="K525" s="25">
        <f t="shared" si="18"/>
        <v>2.7765598495143634E-3</v>
      </c>
      <c r="L525" s="25">
        <f t="shared" si="17"/>
        <v>2776.5598495143636</v>
      </c>
      <c r="M525" s="25">
        <v>-25446.869931772075</v>
      </c>
    </row>
    <row r="526" spans="5:13">
      <c r="E526" s="15">
        <v>44224</v>
      </c>
      <c r="G526" s="25"/>
      <c r="H526" s="27">
        <f>Equity_Historical!AA528</f>
        <v>1.0871299823872721E-2</v>
      </c>
      <c r="I526" s="39">
        <f t="shared" si="19"/>
        <v>1.1818515986053505E-4</v>
      </c>
      <c r="J526" s="25">
        <f t="shared" si="16"/>
        <v>1.910018022785883E-2</v>
      </c>
      <c r="K526" s="25">
        <f t="shared" si="18"/>
        <v>6.2801931809595693E-3</v>
      </c>
      <c r="L526" s="25">
        <f t="shared" si="17"/>
        <v>6280.193180959569</v>
      </c>
      <c r="M526" s="25">
        <v>-25380.866340633103</v>
      </c>
    </row>
    <row r="527" spans="5:13">
      <c r="E527" s="15">
        <v>44225</v>
      </c>
      <c r="G527" s="25"/>
      <c r="H527" s="27">
        <f>Equity_Historical!AA529</f>
        <v>-1.7581163501586394E-2</v>
      </c>
      <c r="I527" s="39">
        <f t="shared" si="19"/>
        <v>3.0909731006951356E-4</v>
      </c>
      <c r="J527" s="25">
        <f t="shared" si="16"/>
        <v>1.8880120458742124E-2</v>
      </c>
      <c r="K527" s="25">
        <f t="shared" si="18"/>
        <v>-1.0745155593229321E-2</v>
      </c>
      <c r="L527" s="25">
        <f t="shared" si="17"/>
        <v>-10745.155593229321</v>
      </c>
      <c r="M527" s="25">
        <v>-24581.810827376132</v>
      </c>
    </row>
    <row r="528" spans="5:13">
      <c r="E528" s="15">
        <v>44228</v>
      </c>
      <c r="G528" s="25"/>
      <c r="H528" s="27">
        <f>Equity_Historical!AA530</f>
        <v>-3.182836435518259E-2</v>
      </c>
      <c r="I528" s="39">
        <f t="shared" si="19"/>
        <v>1.0130447775262576E-3</v>
      </c>
      <c r="J528" s="25">
        <f t="shared" si="16"/>
        <v>2.1329482480478976E-2</v>
      </c>
      <c r="K528" s="25">
        <f t="shared" si="18"/>
        <v>-1.9679412142468898E-2</v>
      </c>
      <c r="L528" s="25">
        <f t="shared" si="17"/>
        <v>-19679.412142468896</v>
      </c>
      <c r="M528" s="25">
        <v>-24424.036772538133</v>
      </c>
    </row>
    <row r="529" spans="5:13">
      <c r="E529" s="15">
        <v>44229</v>
      </c>
      <c r="G529" s="25"/>
      <c r="H529" s="27">
        <f>Equity_Historical!AA531</f>
        <v>2.2917051548926651E-2</v>
      </c>
      <c r="I529" s="39">
        <f t="shared" si="19"/>
        <v>5.2519125169616146E-4</v>
      </c>
      <c r="J529" s="25">
        <f t="shared" si="16"/>
        <v>2.1575066331455971E-2</v>
      </c>
      <c r="K529" s="25">
        <f t="shared" si="18"/>
        <v>1.2542409741589657E-2</v>
      </c>
      <c r="L529" s="25">
        <f t="shared" si="17"/>
        <v>12542.409741589658</v>
      </c>
      <c r="M529" s="25">
        <v>-24052.178363171337</v>
      </c>
    </row>
    <row r="530" spans="5:13">
      <c r="E530" s="15">
        <v>44230</v>
      </c>
      <c r="G530" s="25"/>
      <c r="H530" s="27">
        <f>Equity_Historical!AA532</f>
        <v>-1.1030217083007538E-2</v>
      </c>
      <c r="I530" s="39">
        <f t="shared" si="19"/>
        <v>1.2166568889827134E-4</v>
      </c>
      <c r="J530" s="25">
        <f t="shared" si="16"/>
        <v>2.0344798289991889E-2</v>
      </c>
      <c r="K530" s="25">
        <f t="shared" si="18"/>
        <v>-5.9680778715963285E-3</v>
      </c>
      <c r="L530" s="25">
        <f t="shared" si="17"/>
        <v>-5968.0778715963288</v>
      </c>
      <c r="M530" s="25">
        <v>-23591.192920538069</v>
      </c>
    </row>
    <row r="531" spans="5:13">
      <c r="E531" s="15">
        <v>44231</v>
      </c>
      <c r="G531" s="25"/>
      <c r="H531" s="27">
        <f>Equity_Historical!AA533</f>
        <v>4.3852016879135203E-2</v>
      </c>
      <c r="I531" s="39">
        <f t="shared" si="19"/>
        <v>1.9229993843679588E-3</v>
      </c>
      <c r="J531" s="25">
        <f t="shared" si="16"/>
        <v>2.5303638127680023E-2</v>
      </c>
      <c r="K531" s="25">
        <f t="shared" si="18"/>
        <v>2.5161628462691623E-2</v>
      </c>
      <c r="L531" s="25">
        <f t="shared" si="17"/>
        <v>25161.628462691624</v>
      </c>
      <c r="M531" s="25">
        <v>-23162.323065472021</v>
      </c>
    </row>
    <row r="532" spans="5:13">
      <c r="E532" s="15">
        <v>44232</v>
      </c>
      <c r="G532" s="25"/>
      <c r="H532" s="27">
        <f>Equity_Historical!AA534</f>
        <v>9.9172559590173324E-3</v>
      </c>
      <c r="I532" s="39">
        <f t="shared" si="19"/>
        <v>9.8351965756664792E-5</v>
      </c>
      <c r="J532" s="25">
        <f t="shared" si="16"/>
        <v>2.3642880154194294E-2</v>
      </c>
      <c r="K532" s="25">
        <f t="shared" si="18"/>
        <v>4.5752108692449596E-3</v>
      </c>
      <c r="L532" s="25">
        <f t="shared" si="17"/>
        <v>4575.2108692449592</v>
      </c>
      <c r="M532" s="25">
        <v>-22617.984208098485</v>
      </c>
    </row>
    <row r="533" spans="5:13">
      <c r="E533" s="15">
        <v>44235</v>
      </c>
      <c r="G533" s="25"/>
      <c r="H533" s="27">
        <f>Equity_Historical!AA535</f>
        <v>2.576255313367512E-3</v>
      </c>
      <c r="I533" s="39">
        <f t="shared" si="19"/>
        <v>6.6370914396543375E-6</v>
      </c>
      <c r="J533" s="25">
        <f t="shared" si="16"/>
        <v>2.1820483001155213E-2</v>
      </c>
      <c r="K533" s="25">
        <f t="shared" si="18"/>
        <v>1.2720116260182407E-3</v>
      </c>
      <c r="L533" s="25">
        <f t="shared" si="17"/>
        <v>1272.0116260182408</v>
      </c>
      <c r="M533" s="25">
        <v>-22490.569577291408</v>
      </c>
    </row>
    <row r="534" spans="5:13">
      <c r="E534" s="15">
        <v>44236</v>
      </c>
      <c r="G534" s="25"/>
      <c r="H534" s="27">
        <f>Equity_Historical!AA536</f>
        <v>-2.1747379099033882E-2</v>
      </c>
      <c r="I534" s="39">
        <f t="shared" si="19"/>
        <v>4.7294849767709577E-4</v>
      </c>
      <c r="J534" s="25">
        <f t="shared" si="16"/>
        <v>2.1809533037062311E-2</v>
      </c>
      <c r="K534" s="25">
        <f t="shared" si="18"/>
        <v>-1.1634430418709154E-2</v>
      </c>
      <c r="L534" s="25">
        <f t="shared" si="17"/>
        <v>-11634.430418709153</v>
      </c>
      <c r="M534" s="25">
        <v>-22365.211640658395</v>
      </c>
    </row>
    <row r="535" spans="5:13">
      <c r="E535" s="15">
        <v>44237</v>
      </c>
      <c r="G535" s="25"/>
      <c r="H535" s="27">
        <f>Equity_Historical!AA537</f>
        <v>-2.1245736888202651E-2</v>
      </c>
      <c r="I535" s="39">
        <f t="shared" si="19"/>
        <v>4.5138133592273488E-4</v>
      </c>
      <c r="J535" s="25">
        <f t="shared" si="16"/>
        <v>2.1725896344890253E-2</v>
      </c>
      <c r="K535" s="25">
        <f t="shared" si="18"/>
        <v>-1.1371768049471742E-2</v>
      </c>
      <c r="L535" s="25">
        <f t="shared" si="17"/>
        <v>-11371.768049471742</v>
      </c>
      <c r="M535" s="25">
        <v>-22061.279473627321</v>
      </c>
    </row>
    <row r="536" spans="5:13">
      <c r="E536" s="15">
        <v>44238</v>
      </c>
      <c r="G536" s="25"/>
      <c r="H536" s="27">
        <f>Equity_Historical!AA538</f>
        <v>-2.1146715202671775E-2</v>
      </c>
      <c r="I536" s="39">
        <f t="shared" si="19"/>
        <v>4.4718356386290957E-4</v>
      </c>
      <c r="J536" s="25">
        <f t="shared" si="16"/>
        <v>2.1640007411505541E-2</v>
      </c>
      <c r="K536" s="25">
        <f t="shared" si="18"/>
        <v>-1.1362339830696861E-2</v>
      </c>
      <c r="L536" s="25">
        <f t="shared" si="17"/>
        <v>-11362.339830696861</v>
      </c>
      <c r="M536" s="25">
        <v>-21388.899395166063</v>
      </c>
    </row>
    <row r="537" spans="5:13">
      <c r="E537" s="15">
        <v>44239</v>
      </c>
      <c r="G537" s="25"/>
      <c r="H537" s="27">
        <f>Equity_Historical!AA539</f>
        <v>1.061547877944871E-2</v>
      </c>
      <c r="I537" s="39">
        <f t="shared" si="19"/>
        <v>1.1268838971692587E-4</v>
      </c>
      <c r="J537" s="25">
        <f t="shared" si="16"/>
        <v>2.0370313966948359E-2</v>
      </c>
      <c r="K537" s="25">
        <f t="shared" si="18"/>
        <v>5.7264403649658138E-3</v>
      </c>
      <c r="L537" s="25">
        <f t="shared" si="17"/>
        <v>5726.4403649658134</v>
      </c>
      <c r="M537" s="25">
        <v>-21275.809980413891</v>
      </c>
    </row>
    <row r="538" spans="5:13">
      <c r="E538" s="15">
        <v>44243</v>
      </c>
      <c r="G538" s="25"/>
      <c r="H538" s="27">
        <f>Equity_Historical!AA540</f>
        <v>-9.3214665331124401E-3</v>
      </c>
      <c r="I538" s="39">
        <f t="shared" si="19"/>
        <v>8.688973832793525E-5</v>
      </c>
      <c r="J538" s="25">
        <f t="shared" si="16"/>
        <v>1.9124348307705388E-2</v>
      </c>
      <c r="K538" s="25">
        <f t="shared" si="18"/>
        <v>-5.3418179470015774E-3</v>
      </c>
      <c r="L538" s="25">
        <f t="shared" si="17"/>
        <v>-5341.8179470015775</v>
      </c>
      <c r="M538" s="25">
        <v>-20447.597115503428</v>
      </c>
    </row>
    <row r="539" spans="5:13">
      <c r="E539" s="15">
        <v>44244</v>
      </c>
      <c r="G539" s="25"/>
      <c r="H539" s="27">
        <f>Equity_Historical!AA541</f>
        <v>2.0650163434091959E-2</v>
      </c>
      <c r="I539" s="39">
        <f t="shared" si="19"/>
        <v>4.2642924985470862E-4</v>
      </c>
      <c r="J539" s="25">
        <f t="shared" si="16"/>
        <v>1.9360887917228259E-2</v>
      </c>
      <c r="K539" s="25">
        <f t="shared" si="18"/>
        <v>1.2604900140018343E-2</v>
      </c>
      <c r="L539" s="25">
        <f t="shared" si="17"/>
        <v>12604.900140018342</v>
      </c>
      <c r="M539" s="25">
        <v>-20415.082267871472</v>
      </c>
    </row>
    <row r="540" spans="5:13">
      <c r="E540" s="15">
        <v>44245</v>
      </c>
      <c r="G540" s="25"/>
      <c r="H540" s="27">
        <f>Equity_Historical!AA542</f>
        <v>1.5294103514307525E-2</v>
      </c>
      <c r="I540" s="39">
        <f t="shared" si="19"/>
        <v>2.339096023063538E-4</v>
      </c>
      <c r="J540" s="25">
        <f t="shared" si="16"/>
        <v>1.880701529078729E-2</v>
      </c>
      <c r="K540" s="25">
        <f t="shared" si="18"/>
        <v>9.221494584020393E-3</v>
      </c>
      <c r="L540" s="25">
        <f t="shared" si="17"/>
        <v>9221.4945840203927</v>
      </c>
      <c r="M540" s="25">
        <v>-20250.959852511864</v>
      </c>
    </row>
    <row r="541" spans="5:13">
      <c r="E541" s="15">
        <v>44246</v>
      </c>
      <c r="G541" s="25"/>
      <c r="H541" s="27">
        <f>Equity_Historical!AA543</f>
        <v>-4.505312290148468E-2</v>
      </c>
      <c r="I541" s="39">
        <f t="shared" si="19"/>
        <v>2.0297838831762833E-3</v>
      </c>
      <c r="J541" s="25">
        <f t="shared" si="16"/>
        <v>2.4599102280411851E-2</v>
      </c>
      <c r="K541" s="25">
        <f t="shared" si="18"/>
        <v>-2.7964533782158043E-2</v>
      </c>
      <c r="L541" s="25">
        <f t="shared" si="17"/>
        <v>-27964.533782158043</v>
      </c>
      <c r="M541" s="25">
        <v>-20054.279690299689</v>
      </c>
    </row>
    <row r="542" spans="5:13">
      <c r="E542" s="15">
        <v>44249</v>
      </c>
      <c r="G542" s="25"/>
      <c r="H542" s="27">
        <f>Equity_Historical!AA544</f>
        <v>-7.0761620383005194E-3</v>
      </c>
      <c r="I542" s="39">
        <f t="shared" si="19"/>
        <v>5.0072069192285362E-5</v>
      </c>
      <c r="J542" s="25">
        <f t="shared" si="16"/>
        <v>2.2844239283256549E-2</v>
      </c>
      <c r="K542" s="25">
        <f t="shared" si="18"/>
        <v>-3.3580029405758391E-3</v>
      </c>
      <c r="L542" s="25">
        <f t="shared" si="17"/>
        <v>-3358.0029405758391</v>
      </c>
      <c r="M542" s="25">
        <v>-20049.602648513366</v>
      </c>
    </row>
    <row r="543" spans="5:13">
      <c r="E543" s="15">
        <v>44250</v>
      </c>
      <c r="G543" s="25"/>
      <c r="H543" s="27">
        <f>Equity_Historical!AA545</f>
        <v>-1.5698657322846057E-2</v>
      </c>
      <c r="I543" s="39">
        <f t="shared" si="19"/>
        <v>2.4644784174014813E-4</v>
      </c>
      <c r="J543" s="25">
        <f t="shared" si="16"/>
        <v>2.1921394901490681E-2</v>
      </c>
      <c r="K543" s="25">
        <f t="shared" si="18"/>
        <v>-8.0221055165748539E-3</v>
      </c>
      <c r="L543" s="25">
        <f t="shared" si="17"/>
        <v>-8022.1055165748539</v>
      </c>
      <c r="M543" s="25">
        <v>-20028.387420092786</v>
      </c>
    </row>
    <row r="544" spans="5:13">
      <c r="E544" s="15">
        <v>44251</v>
      </c>
      <c r="G544" s="25"/>
      <c r="H544" s="27">
        <f>Equity_Historical!AA546</f>
        <v>4.8632935586842868E-2</v>
      </c>
      <c r="I544" s="39">
        <f t="shared" si="19"/>
        <v>2.3651624237940073E-3</v>
      </c>
      <c r="J544" s="25">
        <f t="shared" si="16"/>
        <v>2.7626794689795946E-2</v>
      </c>
      <c r="K544" s="25">
        <f t="shared" si="18"/>
        <v>2.5897918547005468E-2</v>
      </c>
      <c r="L544" s="25">
        <f t="shared" si="17"/>
        <v>25897.918547005469</v>
      </c>
      <c r="M544" s="25">
        <v>-19802.201458457894</v>
      </c>
    </row>
    <row r="545" spans="5:13">
      <c r="E545" s="15">
        <v>44252</v>
      </c>
      <c r="G545" s="25"/>
      <c r="H545" s="27">
        <f>Equity_Historical!AA547</f>
        <v>-3.8008815646722614E-2</v>
      </c>
      <c r="I545" s="39">
        <f t="shared" si="19"/>
        <v>1.4446700668665458E-3</v>
      </c>
      <c r="J545" s="25">
        <f t="shared" si="16"/>
        <v>2.9418605118824021E-2</v>
      </c>
      <c r="K545" s="25">
        <f t="shared" si="18"/>
        <v>-1.6060401494521034E-2</v>
      </c>
      <c r="L545" s="25">
        <f t="shared" si="17"/>
        <v>-16060.401494521033</v>
      </c>
      <c r="M545" s="25">
        <v>-19751.751271494744</v>
      </c>
    </row>
    <row r="546" spans="5:13">
      <c r="E546" s="15">
        <v>44253</v>
      </c>
      <c r="G546" s="25"/>
      <c r="H546" s="27">
        <f>Equity_Historical!AA548</f>
        <v>-2.741743656465815E-2</v>
      </c>
      <c r="I546" s="39">
        <f t="shared" si="19"/>
        <v>7.5171582777705374E-4</v>
      </c>
      <c r="J546" s="25">
        <f t="shared" si="16"/>
        <v>2.9127196092883056E-2</v>
      </c>
      <c r="K546" s="25">
        <f t="shared" si="18"/>
        <v>-1.0879459793029619E-2</v>
      </c>
      <c r="L546" s="25">
        <f t="shared" si="17"/>
        <v>-10879.459793029619</v>
      </c>
      <c r="M546" s="25">
        <v>-19741.247701906334</v>
      </c>
    </row>
    <row r="547" spans="5:13">
      <c r="E547" s="15">
        <v>44256</v>
      </c>
      <c r="G547" s="25"/>
      <c r="H547" s="27">
        <f>Equity_Historical!AA549</f>
        <v>1.4839005974758148E-2</v>
      </c>
      <c r="I547" s="39">
        <f t="shared" si="19"/>
        <v>2.20196098318908E-4</v>
      </c>
      <c r="J547" s="25">
        <f t="shared" si="16"/>
        <v>2.7462045337995289E-2</v>
      </c>
      <c r="K547" s="25">
        <f t="shared" si="18"/>
        <v>5.9471472422846202E-3</v>
      </c>
      <c r="L547" s="25">
        <f t="shared" si="17"/>
        <v>5947.14724228462</v>
      </c>
      <c r="M547" s="25">
        <v>-19717.649859552006</v>
      </c>
    </row>
    <row r="548" spans="5:13">
      <c r="E548" s="15">
        <v>44257</v>
      </c>
      <c r="G548" s="25"/>
      <c r="H548" s="27">
        <f>Equity_Historical!AA550</f>
        <v>-1.8077049444464394E-2</v>
      </c>
      <c r="I548" s="39">
        <f t="shared" si="19"/>
        <v>3.2677971661761044E-4</v>
      </c>
      <c r="J548" s="25">
        <f t="shared" si="16"/>
        <v>2.6268922732324486E-2</v>
      </c>
      <c r="K548" s="25">
        <f t="shared" si="18"/>
        <v>-7.6841746491470029E-3</v>
      </c>
      <c r="L548" s="25">
        <f t="shared" si="17"/>
        <v>-7684.174649147003</v>
      </c>
      <c r="M548" s="25">
        <v>-19699.945256128856</v>
      </c>
    </row>
    <row r="549" spans="5:13">
      <c r="E549" s="15">
        <v>44258</v>
      </c>
      <c r="G549" s="25"/>
      <c r="H549" s="27">
        <f>Equity_Historical!AA551</f>
        <v>1.574245612966501E-2</v>
      </c>
      <c r="I549" s="39">
        <f t="shared" si="19"/>
        <v>2.4782492499442747E-4</v>
      </c>
      <c r="J549" s="25">
        <f t="shared" si="16"/>
        <v>2.4974418812826717E-2</v>
      </c>
      <c r="K549" s="25">
        <f t="shared" si="18"/>
        <v>6.9957259745566745E-3</v>
      </c>
      <c r="L549" s="25">
        <f t="shared" si="17"/>
        <v>6995.7259745566744</v>
      </c>
      <c r="M549" s="25">
        <v>-19679.412142468896</v>
      </c>
    </row>
    <row r="550" spans="5:13">
      <c r="E550" s="15">
        <v>44259</v>
      </c>
      <c r="G550" s="25"/>
      <c r="H550" s="27">
        <f>Equity_Historical!AA552</f>
        <v>-5.0493639657877721E-3</v>
      </c>
      <c r="I550" s="39">
        <f t="shared" si="19"/>
        <v>2.5496076458996016E-5</v>
      </c>
      <c r="J550" s="25">
        <f t="shared" si="16"/>
        <v>2.3108175333668199E-2</v>
      </c>
      <c r="K550" s="25">
        <f t="shared" si="18"/>
        <v>-2.3601730501771538E-3</v>
      </c>
      <c r="L550" s="25">
        <f t="shared" si="17"/>
        <v>-2360.173050177154</v>
      </c>
      <c r="M550" s="25">
        <v>-19236.178294073583</v>
      </c>
    </row>
    <row r="551" spans="5:13">
      <c r="E551" s="15">
        <v>44260</v>
      </c>
      <c r="G551" s="25"/>
      <c r="H551" s="27">
        <f>Equity_Historical!AA553</f>
        <v>-8.3791249757982078E-3</v>
      </c>
      <c r="I551" s="39">
        <f t="shared" si="19"/>
        <v>7.0209735360045322E-5</v>
      </c>
      <c r="J551" s="25">
        <f t="shared" si="16"/>
        <v>2.155043067940466E-2</v>
      </c>
      <c r="K551" s="25">
        <f t="shared" si="18"/>
        <v>-4.2328762800707982E-3</v>
      </c>
      <c r="L551" s="25">
        <f t="shared" si="17"/>
        <v>-4232.8762800707982</v>
      </c>
      <c r="M551" s="25">
        <v>-19236.112411558057</v>
      </c>
    </row>
    <row r="552" spans="5:13">
      <c r="E552" s="15">
        <v>44263</v>
      </c>
      <c r="G552" s="25"/>
      <c r="H552" s="27">
        <f>Equity_Historical!AA554</f>
        <v>-1.8866886532599957E-4</v>
      </c>
      <c r="I552" s="39">
        <f t="shared" si="19"/>
        <v>3.5595940743400164E-8</v>
      </c>
      <c r="J552" s="25">
        <f t="shared" si="16"/>
        <v>1.9868649739948691E-2</v>
      </c>
      <c r="K552" s="25">
        <f t="shared" si="18"/>
        <v>-1.0219904669418108E-4</v>
      </c>
      <c r="L552" s="25">
        <f t="shared" si="17"/>
        <v>-102.19904669418108</v>
      </c>
      <c r="M552" s="25">
        <v>-19166.337583973167</v>
      </c>
    </row>
    <row r="553" spans="5:13">
      <c r="E553" s="15">
        <v>44264</v>
      </c>
      <c r="G553" s="25"/>
      <c r="H553" s="27">
        <f>Equity_Historical!AA555</f>
        <v>1.3707132925714766E-2</v>
      </c>
      <c r="I553" s="39">
        <f t="shared" si="19"/>
        <v>1.8788549304321384E-4</v>
      </c>
      <c r="J553" s="25">
        <f t="shared" si="16"/>
        <v>1.9071748217505673E-2</v>
      </c>
      <c r="K553" s="25">
        <f t="shared" si="18"/>
        <v>8.0534289521287539E-3</v>
      </c>
      <c r="L553" s="25">
        <f t="shared" si="17"/>
        <v>8053.4289521287537</v>
      </c>
      <c r="M553" s="25">
        <v>-18995.382672141368</v>
      </c>
    </row>
    <row r="554" spans="5:13">
      <c r="E554" s="15">
        <v>44265</v>
      </c>
      <c r="G554" s="25"/>
      <c r="H554" s="27">
        <f>Equity_Historical!AA556</f>
        <v>1.0373779840382982E-2</v>
      </c>
      <c r="I554" s="39">
        <f t="shared" si="19"/>
        <v>1.0761530817673636E-4</v>
      </c>
      <c r="J554" s="25">
        <f t="shared" si="16"/>
        <v>1.8036466929186867E-2</v>
      </c>
      <c r="K554" s="25">
        <f t="shared" si="18"/>
        <v>6.3496397090121795E-3</v>
      </c>
      <c r="L554" s="25">
        <f t="shared" si="17"/>
        <v>6349.6397090121791</v>
      </c>
      <c r="M554" s="25">
        <v>-18829.41575203215</v>
      </c>
    </row>
    <row r="555" spans="5:13">
      <c r="E555" s="15">
        <v>44266</v>
      </c>
      <c r="G555" s="25"/>
      <c r="H555" s="27">
        <f>Equity_Historical!AA557</f>
        <v>3.2857677888215371E-2</v>
      </c>
      <c r="I555" s="39">
        <f t="shared" si="19"/>
        <v>1.0796269962057173E-3</v>
      </c>
      <c r="J555" s="25">
        <f t="shared" si="16"/>
        <v>2.0939461975546587E-2</v>
      </c>
      <c r="K555" s="25">
        <f t="shared" si="18"/>
        <v>2.1266105252485918E-2</v>
      </c>
      <c r="L555" s="25">
        <f t="shared" si="17"/>
        <v>21266.105252485919</v>
      </c>
      <c r="M555" s="25">
        <v>-18692.667102054664</v>
      </c>
    </row>
    <row r="556" spans="5:13">
      <c r="E556" s="15">
        <v>44267</v>
      </c>
      <c r="G556" s="25"/>
      <c r="H556" s="27">
        <f>Equity_Historical!AA558</f>
        <v>-9.9429974507295356E-4</v>
      </c>
      <c r="I556" s="39">
        <f t="shared" si="19"/>
        <v>9.8863198305214041E-7</v>
      </c>
      <c r="J556" s="25">
        <f t="shared" si="16"/>
        <v>1.9309070470869775E-2</v>
      </c>
      <c r="K556" s="25">
        <f t="shared" si="18"/>
        <v>-5.5431211485615199E-4</v>
      </c>
      <c r="L556" s="25">
        <f t="shared" si="17"/>
        <v>-554.31211485615199</v>
      </c>
      <c r="M556" s="25">
        <v>-18572.310087718015</v>
      </c>
    </row>
    <row r="557" spans="5:13">
      <c r="E557" s="15">
        <v>44270</v>
      </c>
      <c r="G557" s="25"/>
      <c r="H557" s="27">
        <f>Equity_Historical!AA559</f>
        <v>-1.3699223840869459E-2</v>
      </c>
      <c r="I557" s="39">
        <f t="shared" si="19"/>
        <v>1.8766873384224619E-4</v>
      </c>
      <c r="J557" s="25">
        <f t="shared" si="16"/>
        <v>1.8575911341250521E-2</v>
      </c>
      <c r="K557" s="25">
        <f t="shared" si="18"/>
        <v>-8.2820367910251616E-3</v>
      </c>
      <c r="L557" s="25">
        <f t="shared" si="17"/>
        <v>-8282.0367910251607</v>
      </c>
      <c r="M557" s="25">
        <v>-18536.326158590695</v>
      </c>
    </row>
    <row r="558" spans="5:13">
      <c r="E558" s="15">
        <v>44271</v>
      </c>
      <c r="G558" s="25"/>
      <c r="H558" s="27">
        <f>Equity_Historical!AA560</f>
        <v>-3.6286910443308362E-3</v>
      </c>
      <c r="I558" s="39">
        <f t="shared" si="19"/>
        <v>1.3167398695206814E-5</v>
      </c>
      <c r="J558" s="25">
        <f t="shared" si="16"/>
        <v>1.7183710880906391E-2</v>
      </c>
      <c r="K558" s="25">
        <f t="shared" si="18"/>
        <v>-2.2803548012153762E-3</v>
      </c>
      <c r="L558" s="25">
        <f t="shared" si="17"/>
        <v>-2280.354801215376</v>
      </c>
      <c r="M558" s="25">
        <v>-18512.591859365588</v>
      </c>
    </row>
    <row r="559" spans="5:13">
      <c r="E559" s="15">
        <v>44272</v>
      </c>
      <c r="G559" s="25"/>
      <c r="H559" s="27">
        <f>Equity_Historical!AA561</f>
        <v>1.3444921465424245E-2</v>
      </c>
      <c r="I559" s="39">
        <f t="shared" si="19"/>
        <v>1.8076591321142561E-4</v>
      </c>
      <c r="J559" s="25">
        <f t="shared" si="16"/>
        <v>1.6676415042643531E-2</v>
      </c>
      <c r="K559" s="25">
        <f t="shared" si="18"/>
        <v>9.1336396589210365E-3</v>
      </c>
      <c r="L559" s="25">
        <f t="shared" si="17"/>
        <v>9133.6396589210362</v>
      </c>
      <c r="M559" s="25">
        <v>-18260.923503743852</v>
      </c>
    </row>
    <row r="560" spans="5:13">
      <c r="E560" s="15">
        <v>44273</v>
      </c>
      <c r="G560" s="25"/>
      <c r="H560" s="27">
        <f>Equity_Historical!AA562</f>
        <v>-1.6844599072615214E-2</v>
      </c>
      <c r="I560" s="39">
        <f t="shared" si="19"/>
        <v>2.8374051791714932E-4</v>
      </c>
      <c r="J560" s="25">
        <f t="shared" si="16"/>
        <v>1.6701750613660346E-2</v>
      </c>
      <c r="K560" s="25">
        <f t="shared" si="18"/>
        <v>-1.1791268919147209E-2</v>
      </c>
      <c r="L560" s="25">
        <f t="shared" si="17"/>
        <v>-11791.268919147209</v>
      </c>
      <c r="M560" s="25">
        <v>-18206.917421785372</v>
      </c>
    </row>
    <row r="561" spans="5:13">
      <c r="E561" s="15">
        <v>44274</v>
      </c>
      <c r="G561" s="25"/>
      <c r="H561" s="27">
        <f>Equity_Historical!AA563</f>
        <v>2.2994505143630536E-4</v>
      </c>
      <c r="I561" s="39">
        <f t="shared" si="19"/>
        <v>5.2874726680045121E-8</v>
      </c>
      <c r="J561" s="25">
        <f t="shared" si="16"/>
        <v>1.5398510763569644E-2</v>
      </c>
      <c r="K561" s="25">
        <f t="shared" si="18"/>
        <v>1.6071804247386456E-4</v>
      </c>
      <c r="L561" s="25">
        <f t="shared" si="17"/>
        <v>160.71804247386456</v>
      </c>
      <c r="M561" s="25">
        <v>-17772.462783158266</v>
      </c>
    </row>
    <row r="562" spans="5:13">
      <c r="E562" s="15">
        <v>44277</v>
      </c>
      <c r="G562" s="25"/>
      <c r="H562" s="27">
        <f>Equity_Historical!AA564</f>
        <v>3.3100218082973013E-3</v>
      </c>
      <c r="I562" s="39">
        <f t="shared" si="19"/>
        <v>1.0956244371403736E-5</v>
      </c>
      <c r="J562" s="25">
        <f t="shared" si="16"/>
        <v>1.4254488778315243E-2</v>
      </c>
      <c r="K562" s="25">
        <f t="shared" si="18"/>
        <v>2.5093121835009216E-3</v>
      </c>
      <c r="L562" s="25">
        <f t="shared" si="17"/>
        <v>2509.3121835009215</v>
      </c>
      <c r="M562" s="25">
        <v>-17739.648753483285</v>
      </c>
    </row>
    <row r="563" spans="5:13">
      <c r="E563" s="15">
        <v>44278</v>
      </c>
      <c r="G563" s="25"/>
      <c r="H563" s="27">
        <f>Equity_Historical!AA565</f>
        <v>1.050107556661525E-2</v>
      </c>
      <c r="I563" s="39">
        <f t="shared" si="19"/>
        <v>1.102725880557638E-4</v>
      </c>
      <c r="J563" s="25">
        <f t="shared" si="16"/>
        <v>1.3756917205166735E-2</v>
      </c>
      <c r="K563" s="25">
        <f t="shared" si="18"/>
        <v>8.5997276654450599E-3</v>
      </c>
      <c r="L563" s="25">
        <f t="shared" si="17"/>
        <v>8599.7276654450598</v>
      </c>
      <c r="M563" s="25">
        <v>-17469.6388845578</v>
      </c>
    </row>
    <row r="564" spans="5:13">
      <c r="E564" s="15">
        <v>44279</v>
      </c>
      <c r="G564" s="25"/>
      <c r="H564" s="27">
        <f>Equity_Historical!AA566</f>
        <v>8.5005133543681402E-3</v>
      </c>
      <c r="I564" s="39">
        <f t="shared" si="19"/>
        <v>7.2258727287791093E-5</v>
      </c>
      <c r="J564" s="25">
        <f t="shared" si="16"/>
        <v>1.3103574490745236E-2</v>
      </c>
      <c r="K564" s="25">
        <f t="shared" si="18"/>
        <v>7.2131770374356564E-3</v>
      </c>
      <c r="L564" s="25">
        <f t="shared" si="17"/>
        <v>7213.1770374356565</v>
      </c>
      <c r="M564" s="25">
        <v>-17463.874336446206</v>
      </c>
    </row>
    <row r="565" spans="5:13">
      <c r="E565" s="15">
        <v>44280</v>
      </c>
      <c r="G565" s="25"/>
      <c r="H565" s="27">
        <f>Equity_Historical!AA567</f>
        <v>-7.031729775540712E-3</v>
      </c>
      <c r="I565" s="39">
        <f t="shared" si="19"/>
        <v>4.9445223636225829E-5</v>
      </c>
      <c r="J565" s="25">
        <f t="shared" si="16"/>
        <v>1.2384058232855931E-2</v>
      </c>
      <c r="K565" s="25">
        <f t="shared" si="18"/>
        <v>-6.2643346723548557E-3</v>
      </c>
      <c r="L565" s="25">
        <f t="shared" si="17"/>
        <v>-6264.3346723548557</v>
      </c>
      <c r="M565" s="25">
        <v>-17373.050912752929</v>
      </c>
    </row>
    <row r="566" spans="5:13">
      <c r="E566" s="15">
        <v>44281</v>
      </c>
      <c r="G566" s="25"/>
      <c r="H566" s="27">
        <f>Equity_Historical!AA568</f>
        <v>5.8421040938024783E-2</v>
      </c>
      <c r="I566" s="39">
        <f t="shared" si="19"/>
        <v>3.4130180242823677E-3</v>
      </c>
      <c r="J566" s="25">
        <f t="shared" si="16"/>
        <v>2.5343892108551657E-2</v>
      </c>
      <c r="K566" s="25">
        <f t="shared" si="18"/>
        <v>5.5069212549731718E-2</v>
      </c>
      <c r="L566" s="25">
        <f t="shared" si="17"/>
        <v>55069.212549731717</v>
      </c>
      <c r="M566" s="25">
        <v>-17095.528040478363</v>
      </c>
    </row>
    <row r="567" spans="5:13">
      <c r="E567" s="15">
        <v>44284</v>
      </c>
      <c r="G567" s="25"/>
      <c r="H567" s="27">
        <f>Equity_Historical!AA569</f>
        <v>2.2574743455058529E-3</v>
      </c>
      <c r="I567" s="39">
        <f t="shared" si="19"/>
        <v>5.0961904206170787E-6</v>
      </c>
      <c r="J567" s="25">
        <f t="shared" ref="J567:J630" si="20">SQRT((1-$C$3)*SUMPRODUCT(I68:I567,$G$3:$G$502))</f>
        <v>2.3382266051251609E-2</v>
      </c>
      <c r="K567" s="25">
        <f t="shared" si="18"/>
        <v>1.0398054119991329E-3</v>
      </c>
      <c r="L567" s="25">
        <f t="shared" si="17"/>
        <v>1039.805411999133</v>
      </c>
      <c r="M567" s="25">
        <v>-16887.544950252082</v>
      </c>
    </row>
    <row r="568" spans="5:13">
      <c r="E568" s="15">
        <v>44285</v>
      </c>
      <c r="G568" s="25"/>
      <c r="H568" s="27">
        <f>Equity_Historical!AA570</f>
        <v>-2.1486859343162336E-2</v>
      </c>
      <c r="I568" s="39">
        <f t="shared" si="19"/>
        <v>4.6168512443284259E-4</v>
      </c>
      <c r="J568" s="25">
        <f t="shared" si="20"/>
        <v>2.310786834614376E-2</v>
      </c>
      <c r="K568" s="25">
        <f t="shared" si="18"/>
        <v>-1.0727262402291549E-2</v>
      </c>
      <c r="L568" s="25">
        <f t="shared" ref="L568:L631" si="21">K568*$C$5</f>
        <v>-10727.262402291548</v>
      </c>
      <c r="M568" s="25">
        <v>-16878.111625083133</v>
      </c>
    </row>
    <row r="569" spans="5:13">
      <c r="E569" s="15">
        <v>44286</v>
      </c>
      <c r="G569" s="25"/>
      <c r="H569" s="27">
        <f>Equity_Historical!AA571</f>
        <v>-1.4325198164251636E-2</v>
      </c>
      <c r="I569" s="39">
        <f t="shared" si="19"/>
        <v>2.0521130244507843E-4</v>
      </c>
      <c r="J569" s="25">
        <f t="shared" si="20"/>
        <v>2.2014977582184084E-2</v>
      </c>
      <c r="K569" s="25">
        <f t="shared" ref="K569:K632" si="22">H569*$J$1321/J568</f>
        <v>-7.2367457521355519E-3</v>
      </c>
      <c r="L569" s="25">
        <f t="shared" si="21"/>
        <v>-7236.7457521355518</v>
      </c>
      <c r="M569" s="25">
        <v>-16686.213902056592</v>
      </c>
    </row>
    <row r="570" spans="5:13">
      <c r="E570" s="15">
        <v>44287</v>
      </c>
      <c r="G570" s="25"/>
      <c r="H570" s="27">
        <f>Equity_Historical!AA572</f>
        <v>2.9263887855842222E-2</v>
      </c>
      <c r="I570" s="39">
        <f t="shared" si="19"/>
        <v>8.5637513243930988E-4</v>
      </c>
      <c r="J570" s="25">
        <f t="shared" si="20"/>
        <v>2.3246862629575499E-2</v>
      </c>
      <c r="K570" s="25">
        <f t="shared" si="22"/>
        <v>1.551730645898247E-2</v>
      </c>
      <c r="L570" s="25">
        <f t="shared" si="21"/>
        <v>15517.30645898247</v>
      </c>
      <c r="M570" s="25">
        <v>-16157.121364517683</v>
      </c>
    </row>
    <row r="571" spans="5:13">
      <c r="E571" s="15">
        <v>44291</v>
      </c>
      <c r="G571" s="25"/>
      <c r="H571" s="27">
        <f>Equity_Historical!AA573</f>
        <v>-2.2847368872321375E-3</v>
      </c>
      <c r="I571" s="39">
        <f t="shared" si="19"/>
        <v>5.2200226438791966E-6</v>
      </c>
      <c r="J571" s="25">
        <f t="shared" si="20"/>
        <v>2.1450807262133116E-2</v>
      </c>
      <c r="K571" s="25">
        <f t="shared" si="22"/>
        <v>-1.1472931621400613E-3</v>
      </c>
      <c r="L571" s="25">
        <f t="shared" si="21"/>
        <v>-1147.2931621400614</v>
      </c>
      <c r="M571" s="25">
        <v>-16154.022401904187</v>
      </c>
    </row>
    <row r="572" spans="5:13">
      <c r="E572" s="15">
        <v>44292</v>
      </c>
      <c r="G572" s="25"/>
      <c r="H572" s="27">
        <f>Equity_Historical!AA574</f>
        <v>-1.7706712115125468E-2</v>
      </c>
      <c r="I572" s="39">
        <f t="shared" si="19"/>
        <v>3.1352765392793103E-4</v>
      </c>
      <c r="J572" s="25">
        <f t="shared" si="20"/>
        <v>2.0931930404451352E-2</v>
      </c>
      <c r="K572" s="25">
        <f t="shared" si="22"/>
        <v>-9.6360012279926091E-3</v>
      </c>
      <c r="L572" s="25">
        <f t="shared" si="21"/>
        <v>-9636.0012279926086</v>
      </c>
      <c r="M572" s="25">
        <v>-16107.001871196853</v>
      </c>
    </row>
    <row r="573" spans="5:13">
      <c r="E573" s="15">
        <v>44293</v>
      </c>
      <c r="G573" s="25"/>
      <c r="H573" s="27">
        <f>Equity_Historical!AA575</f>
        <v>-9.453416986472125E-4</v>
      </c>
      <c r="I573" s="39">
        <f t="shared" si="19"/>
        <v>8.9367092720119712E-7</v>
      </c>
      <c r="J573" s="25">
        <f t="shared" si="20"/>
        <v>1.9301759104479465E-2</v>
      </c>
      <c r="K573" s="25">
        <f t="shared" si="22"/>
        <v>-5.2720812388233173E-4</v>
      </c>
      <c r="L573" s="25">
        <f t="shared" si="21"/>
        <v>-527.20812388233173</v>
      </c>
      <c r="M573" s="25">
        <v>-16060.401494521033</v>
      </c>
    </row>
    <row r="574" spans="5:13">
      <c r="E574" s="15">
        <v>44294</v>
      </c>
      <c r="G574" s="25"/>
      <c r="H574" s="27">
        <f>Equity_Historical!AA576</f>
        <v>-1.9517248335011204E-2</v>
      </c>
      <c r="I574" s="39">
        <f t="shared" si="19"/>
        <v>3.8092298257049763E-4</v>
      </c>
      <c r="J574" s="25">
        <f t="shared" si="20"/>
        <v>1.9334235599935863E-2</v>
      </c>
      <c r="K574" s="25">
        <f t="shared" si="22"/>
        <v>-1.1803865655562748E-2</v>
      </c>
      <c r="L574" s="25">
        <f t="shared" si="21"/>
        <v>-11803.865655562748</v>
      </c>
      <c r="M574" s="25">
        <v>-15981.359860301132</v>
      </c>
    </row>
    <row r="575" spans="5:13">
      <c r="E575" s="15">
        <v>44295</v>
      </c>
      <c r="G575" s="25"/>
      <c r="H575" s="27">
        <f>Equity_Historical!AA577</f>
        <v>2.6237810329372288E-3</v>
      </c>
      <c r="I575" s="39">
        <f t="shared" si="19"/>
        <v>6.8842269088011516E-6</v>
      </c>
      <c r="J575" s="25">
        <f t="shared" si="20"/>
        <v>1.785422639979322E-2</v>
      </c>
      <c r="K575" s="25">
        <f t="shared" si="22"/>
        <v>1.5841749543159054E-3</v>
      </c>
      <c r="L575" s="25">
        <f t="shared" si="21"/>
        <v>1584.1749543159053</v>
      </c>
      <c r="M575" s="25">
        <v>-15715.939784446724</v>
      </c>
    </row>
    <row r="576" spans="5:13">
      <c r="E576" s="15">
        <v>44298</v>
      </c>
      <c r="G576" s="25"/>
      <c r="H576" s="27">
        <f>Equity_Historical!AA578</f>
        <v>4.160072150500493E-3</v>
      </c>
      <c r="I576" s="39">
        <f t="shared" si="19"/>
        <v>1.7306200297369795E-5</v>
      </c>
      <c r="J576" s="25">
        <f t="shared" si="20"/>
        <v>1.6539447400968924E-2</v>
      </c>
      <c r="K576" s="25">
        <f t="shared" si="22"/>
        <v>2.7199591801875559E-3</v>
      </c>
      <c r="L576" s="25">
        <f t="shared" si="21"/>
        <v>2719.9591801875558</v>
      </c>
      <c r="M576" s="25">
        <v>-15525.8219094292</v>
      </c>
    </row>
    <row r="577" spans="5:13">
      <c r="E577" s="15">
        <v>44299</v>
      </c>
      <c r="G577" s="25"/>
      <c r="H577" s="27">
        <f>Equity_Historical!AA579</f>
        <v>9.0167845344080687E-4</v>
      </c>
      <c r="I577" s="39">
        <f t="shared" si="19"/>
        <v>8.1302403339940529E-7</v>
      </c>
      <c r="J577" s="25">
        <f t="shared" si="20"/>
        <v>1.5252615378518363E-2</v>
      </c>
      <c r="K577" s="25">
        <f t="shared" si="22"/>
        <v>6.3640452310553667E-4</v>
      </c>
      <c r="L577" s="25">
        <f t="shared" si="21"/>
        <v>636.40452310553667</v>
      </c>
      <c r="M577" s="25">
        <v>-15511.138961032935</v>
      </c>
    </row>
    <row r="578" spans="5:13">
      <c r="E578" s="15">
        <v>44300</v>
      </c>
      <c r="G578" s="25"/>
      <c r="H578" s="27">
        <f>Equity_Historical!AA580</f>
        <v>-1.7668876210256328E-3</v>
      </c>
      <c r="I578" s="39">
        <f t="shared" si="19"/>
        <v>3.1218918653336202E-6</v>
      </c>
      <c r="J578" s="25">
        <f t="shared" si="20"/>
        <v>1.4078857136929215E-2</v>
      </c>
      <c r="K578" s="25">
        <f t="shared" si="22"/>
        <v>-1.3522816977075607E-3</v>
      </c>
      <c r="L578" s="25">
        <f t="shared" si="21"/>
        <v>-1352.2816977075606</v>
      </c>
      <c r="M578" s="25">
        <v>-15491.002088650621</v>
      </c>
    </row>
    <row r="579" spans="5:13">
      <c r="E579" s="15">
        <v>44301</v>
      </c>
      <c r="G579" s="25"/>
      <c r="H579" s="27">
        <f>Equity_Historical!AA581</f>
        <v>1.6753276821596434E-2</v>
      </c>
      <c r="I579" s="39">
        <f t="shared" ref="I579:I642" si="23">H579^2</f>
        <v>2.8067228426104031E-4</v>
      </c>
      <c r="J579" s="25">
        <f t="shared" si="20"/>
        <v>1.4511475740906207E-2</v>
      </c>
      <c r="K579" s="25">
        <f t="shared" si="22"/>
        <v>1.3891045172140437E-2</v>
      </c>
      <c r="L579" s="25">
        <f t="shared" si="21"/>
        <v>13891.045172140437</v>
      </c>
      <c r="M579" s="25">
        <v>-15365.149186691739</v>
      </c>
    </row>
    <row r="580" spans="5:13">
      <c r="E580" s="15">
        <v>44302</v>
      </c>
      <c r="G580" s="25"/>
      <c r="H580" s="27">
        <f>Equity_Historical!AA582</f>
        <v>4.3721981321330158E-4</v>
      </c>
      <c r="I580" s="39">
        <f t="shared" si="23"/>
        <v>1.9116116506627431E-7</v>
      </c>
      <c r="J580" s="25">
        <f t="shared" si="20"/>
        <v>1.3379991148234472E-2</v>
      </c>
      <c r="K580" s="25">
        <f t="shared" si="22"/>
        <v>3.5171493899037351E-4</v>
      </c>
      <c r="L580" s="25">
        <f t="shared" si="21"/>
        <v>351.71493899037353</v>
      </c>
      <c r="M580" s="25">
        <v>-15178.102457245534</v>
      </c>
    </row>
    <row r="581" spans="5:13">
      <c r="E581" s="15">
        <v>44305</v>
      </c>
      <c r="G581" s="25"/>
      <c r="H581" s="27">
        <f>Equity_Historical!AA583</f>
        <v>-6.5781528096061671E-5</v>
      </c>
      <c r="I581" s="39">
        <f t="shared" si="23"/>
        <v>4.3272094386529508E-9</v>
      </c>
      <c r="J581" s="25">
        <f t="shared" si="20"/>
        <v>1.2335768631877939E-2</v>
      </c>
      <c r="K581" s="25">
        <f t="shared" si="22"/>
        <v>-5.7391911914180656E-5</v>
      </c>
      <c r="L581" s="25">
        <f t="shared" si="21"/>
        <v>-57.391911914180653</v>
      </c>
      <c r="M581" s="25">
        <v>-15070.000029933361</v>
      </c>
    </row>
    <row r="582" spans="5:13">
      <c r="E582" s="15">
        <v>44306</v>
      </c>
      <c r="G582" s="25"/>
      <c r="H582" s="27">
        <f>Equity_Historical!AA584</f>
        <v>-3.5627833557987446E-4</v>
      </c>
      <c r="I582" s="39">
        <f t="shared" si="23"/>
        <v>1.2693425240356565E-7</v>
      </c>
      <c r="J582" s="25">
        <f t="shared" si="20"/>
        <v>1.1373853775928401E-2</v>
      </c>
      <c r="K582" s="25">
        <f t="shared" si="22"/>
        <v>-3.3715201575892337E-4</v>
      </c>
      <c r="L582" s="25">
        <f t="shared" si="21"/>
        <v>-337.15201575892337</v>
      </c>
      <c r="M582" s="25">
        <v>-15063.029115432402</v>
      </c>
    </row>
    <row r="583" spans="5:13">
      <c r="E583" s="15">
        <v>44307</v>
      </c>
      <c r="G583" s="25"/>
      <c r="H583" s="27">
        <f>Equity_Historical!AA585</f>
        <v>1.9949633316368742E-2</v>
      </c>
      <c r="I583" s="39">
        <f t="shared" si="23"/>
        <v>3.9798786945756967E-4</v>
      </c>
      <c r="J583" s="25">
        <f t="shared" si="20"/>
        <v>1.3025284936515058E-2</v>
      </c>
      <c r="K583" s="25">
        <f t="shared" si="22"/>
        <v>2.0475279459097075E-2</v>
      </c>
      <c r="L583" s="25">
        <f t="shared" si="21"/>
        <v>20475.279459097077</v>
      </c>
      <c r="M583" s="25">
        <v>-14874.475095758893</v>
      </c>
    </row>
    <row r="584" spans="5:13">
      <c r="E584" s="15">
        <v>44308</v>
      </c>
      <c r="G584" s="25"/>
      <c r="H584" s="27">
        <f>Equity_Historical!AA586</f>
        <v>-1.3307099863064843E-2</v>
      </c>
      <c r="I584" s="39">
        <f t="shared" si="23"/>
        <v>1.7707890676558035E-4</v>
      </c>
      <c r="J584" s="25">
        <f t="shared" si="20"/>
        <v>1.3067944618058045E-2</v>
      </c>
      <c r="K584" s="25">
        <f t="shared" si="22"/>
        <v>-1.1926108182130473E-2</v>
      </c>
      <c r="L584" s="25">
        <f t="shared" si="21"/>
        <v>-11926.108182130474</v>
      </c>
      <c r="M584" s="25">
        <v>-14864.564889599613</v>
      </c>
    </row>
    <row r="585" spans="5:13">
      <c r="E585" s="15">
        <v>44309</v>
      </c>
      <c r="G585" s="25"/>
      <c r="H585" s="27">
        <f>Equity_Historical!AA587</f>
        <v>1.7543852577527712E-2</v>
      </c>
      <c r="I585" s="39">
        <f t="shared" si="23"/>
        <v>3.0778676326202574E-4</v>
      </c>
      <c r="J585" s="25">
        <f t="shared" si="20"/>
        <v>1.3831974354691424E-2</v>
      </c>
      <c r="K585" s="25">
        <f t="shared" si="22"/>
        <v>1.5671849234379934E-2</v>
      </c>
      <c r="L585" s="25">
        <f t="shared" si="21"/>
        <v>15671.849234379933</v>
      </c>
      <c r="M585" s="25">
        <v>-14802.984170871037</v>
      </c>
    </row>
    <row r="586" spans="5:13">
      <c r="E586" s="15">
        <v>44312</v>
      </c>
      <c r="G586" s="25"/>
      <c r="H586" s="27">
        <f>Equity_Historical!AA588</f>
        <v>-9.0705686265065682E-3</v>
      </c>
      <c r="I586" s="39">
        <f t="shared" si="23"/>
        <v>8.2275215208165247E-5</v>
      </c>
      <c r="J586" s="25">
        <f t="shared" si="20"/>
        <v>1.3227481606403383E-2</v>
      </c>
      <c r="K586" s="25">
        <f t="shared" si="22"/>
        <v>-7.6551358013218695E-3</v>
      </c>
      <c r="L586" s="25">
        <f t="shared" si="21"/>
        <v>-7655.1358013218696</v>
      </c>
      <c r="M586" s="25">
        <v>-14403.144556176956</v>
      </c>
    </row>
    <row r="587" spans="5:13">
      <c r="E587" s="15">
        <v>44313</v>
      </c>
      <c r="G587" s="25"/>
      <c r="H587" s="27">
        <f>Equity_Historical!AA589</f>
        <v>7.2086849778900206E-3</v>
      </c>
      <c r="I587" s="39">
        <f t="shared" si="23"/>
        <v>5.1965139110457245E-5</v>
      </c>
      <c r="J587" s="25">
        <f t="shared" si="20"/>
        <v>1.251063947474898E-2</v>
      </c>
      <c r="K587" s="25">
        <f t="shared" si="22"/>
        <v>6.3618209482936968E-3</v>
      </c>
      <c r="L587" s="25">
        <f t="shared" si="21"/>
        <v>6361.8209482936973</v>
      </c>
      <c r="M587" s="25">
        <v>-14352.079210769516</v>
      </c>
    </row>
    <row r="588" spans="5:13">
      <c r="E588" s="15">
        <v>44314</v>
      </c>
      <c r="G588" s="25"/>
      <c r="H588" s="27">
        <f>Equity_Historical!AA590</f>
        <v>1.3853152591377427E-2</v>
      </c>
      <c r="I588" s="39">
        <f t="shared" si="23"/>
        <v>1.9190983671998711E-4</v>
      </c>
      <c r="J588" s="25">
        <f t="shared" si="20"/>
        <v>1.2721051865513065E-2</v>
      </c>
      <c r="K588" s="25">
        <f t="shared" si="22"/>
        <v>1.2926223773914645E-2</v>
      </c>
      <c r="L588" s="25">
        <f t="shared" si="21"/>
        <v>12926.223773914644</v>
      </c>
      <c r="M588" s="25">
        <v>-14316.857290748479</v>
      </c>
    </row>
    <row r="589" spans="5:13">
      <c r="E589" s="15">
        <v>44315</v>
      </c>
      <c r="G589" s="25"/>
      <c r="H589" s="27">
        <f>Equity_Historical!AA591</f>
        <v>2.3557285411775347E-3</v>
      </c>
      <c r="I589" s="39">
        <f t="shared" si="23"/>
        <v>5.5494569597184358E-6</v>
      </c>
      <c r="J589" s="25">
        <f t="shared" si="20"/>
        <v>1.1763664608627284E-2</v>
      </c>
      <c r="K589" s="25">
        <f t="shared" si="22"/>
        <v>2.161746584376836E-3</v>
      </c>
      <c r="L589" s="25">
        <f t="shared" si="21"/>
        <v>2161.7465843768359</v>
      </c>
      <c r="M589" s="25">
        <v>-14285.186629893087</v>
      </c>
    </row>
    <row r="590" spans="5:13">
      <c r="E590" s="15">
        <v>44316</v>
      </c>
      <c r="G590" s="25"/>
      <c r="H590" s="27">
        <f>Equity_Historical!AA592</f>
        <v>4.2089308685248246E-3</v>
      </c>
      <c r="I590" s="39">
        <f t="shared" si="23"/>
        <v>1.7715099056021133E-5</v>
      </c>
      <c r="J590" s="25">
        <f t="shared" si="20"/>
        <v>1.0967383422176539E-2</v>
      </c>
      <c r="K590" s="25">
        <f t="shared" si="22"/>
        <v>4.1766849715396022E-3</v>
      </c>
      <c r="L590" s="25">
        <f t="shared" si="21"/>
        <v>4176.684971539602</v>
      </c>
      <c r="M590" s="25">
        <v>-14144.046992416081</v>
      </c>
    </row>
    <row r="591" spans="5:13">
      <c r="E591" s="15">
        <v>44319</v>
      </c>
      <c r="G591" s="25"/>
      <c r="H591" s="27">
        <f>Equity_Historical!AA593</f>
        <v>2.4611362691439823E-3</v>
      </c>
      <c r="I591" s="39">
        <f t="shared" si="23"/>
        <v>6.0571917352959605E-6</v>
      </c>
      <c r="J591" s="25">
        <f t="shared" si="20"/>
        <v>1.0156256840980945E-2</v>
      </c>
      <c r="K591" s="25">
        <f t="shared" si="22"/>
        <v>2.6196012850945999E-3</v>
      </c>
      <c r="L591" s="25">
        <f t="shared" si="21"/>
        <v>2619.6012850945999</v>
      </c>
      <c r="M591" s="25">
        <v>-14122.394545138557</v>
      </c>
    </row>
    <row r="592" spans="5:13">
      <c r="E592" s="15">
        <v>44320</v>
      </c>
      <c r="G592" s="25"/>
      <c r="H592" s="27">
        <f>Equity_Historical!AA594</f>
        <v>2.0868011704436463E-3</v>
      </c>
      <c r="I592" s="39">
        <f t="shared" si="23"/>
        <v>4.3547391249649722E-6</v>
      </c>
      <c r="J592" s="25">
        <f t="shared" si="20"/>
        <v>9.3984217257857255E-3</v>
      </c>
      <c r="K592" s="25">
        <f t="shared" si="22"/>
        <v>2.3985565241907941E-3</v>
      </c>
      <c r="L592" s="25">
        <f t="shared" si="21"/>
        <v>2398.5565241907943</v>
      </c>
      <c r="M592" s="25">
        <v>-14010.468705598569</v>
      </c>
    </row>
    <row r="593" spans="5:13">
      <c r="E593" s="15">
        <v>44321</v>
      </c>
      <c r="G593" s="25"/>
      <c r="H593" s="27">
        <f>Equity_Historical!AA595</f>
        <v>2.5878156113468331E-2</v>
      </c>
      <c r="I593" s="39">
        <f t="shared" si="23"/>
        <v>6.6967896383303839E-4</v>
      </c>
      <c r="J593" s="25">
        <f t="shared" si="20"/>
        <v>1.3248872626390473E-2</v>
      </c>
      <c r="K593" s="25">
        <f t="shared" si="22"/>
        <v>3.2142596817182713E-2</v>
      </c>
      <c r="L593" s="25">
        <f t="shared" si="21"/>
        <v>32142.596817182712</v>
      </c>
      <c r="M593" s="25">
        <v>-13962.265277903429</v>
      </c>
    </row>
    <row r="594" spans="5:13">
      <c r="E594" s="15">
        <v>44322</v>
      </c>
      <c r="G594" s="25"/>
      <c r="H594" s="27">
        <f>Equity_Historical!AA596</f>
        <v>-2.9866947502495383E-2</v>
      </c>
      <c r="I594" s="39">
        <f t="shared" si="23"/>
        <v>8.9203455311681525E-4</v>
      </c>
      <c r="J594" s="25">
        <f t="shared" si="20"/>
        <v>1.6822839087303108E-2</v>
      </c>
      <c r="K594" s="25">
        <f t="shared" si="22"/>
        <v>-2.6315672610832324E-2</v>
      </c>
      <c r="L594" s="25">
        <f t="shared" si="21"/>
        <v>-26315.672610832324</v>
      </c>
      <c r="M594" s="25">
        <v>-13810.790131188047</v>
      </c>
    </row>
    <row r="595" spans="5:13">
      <c r="E595" s="15">
        <v>44323</v>
      </c>
      <c r="G595" s="25"/>
      <c r="H595" s="27">
        <f>Equity_Historical!AA597</f>
        <v>2.2580920375591059E-2</v>
      </c>
      <c r="I595" s="39">
        <f t="shared" si="23"/>
        <v>5.0989796500878343E-4</v>
      </c>
      <c r="J595" s="25">
        <f t="shared" si="20"/>
        <v>1.7805657035476586E-2</v>
      </c>
      <c r="K595" s="25">
        <f t="shared" si="22"/>
        <v>1.5669130930542705E-2</v>
      </c>
      <c r="L595" s="25">
        <f t="shared" si="21"/>
        <v>15669.130930542706</v>
      </c>
      <c r="M595" s="25">
        <v>-13806.411424117126</v>
      </c>
    </row>
    <row r="596" spans="5:13">
      <c r="E596" s="15">
        <v>44326</v>
      </c>
      <c r="G596" s="25"/>
      <c r="H596" s="27">
        <f>Equity_Historical!AA598</f>
        <v>-7.8023143023951396E-3</v>
      </c>
      <c r="I596" s="39">
        <f t="shared" si="23"/>
        <v>6.0876108473359755E-5</v>
      </c>
      <c r="J596" s="25">
        <f t="shared" si="20"/>
        <v>1.66918131239919E-2</v>
      </c>
      <c r="K596" s="25">
        <f t="shared" si="22"/>
        <v>-5.1152633584134743E-3</v>
      </c>
      <c r="L596" s="25">
        <f t="shared" si="21"/>
        <v>-5115.2633584134746</v>
      </c>
      <c r="M596" s="25">
        <v>-13674.023495574587</v>
      </c>
    </row>
    <row r="597" spans="5:13">
      <c r="E597" s="15">
        <v>44327</v>
      </c>
      <c r="G597" s="25"/>
      <c r="H597" s="27">
        <f>Equity_Historical!AA599</f>
        <v>4.9435206011783951E-3</v>
      </c>
      <c r="I597" s="39">
        <f t="shared" si="23"/>
        <v>2.4438395934275202E-5</v>
      </c>
      <c r="J597" s="25">
        <f t="shared" si="20"/>
        <v>1.550773648703992E-2</v>
      </c>
      <c r="K597" s="25">
        <f t="shared" si="22"/>
        <v>3.4572867002934963E-3</v>
      </c>
      <c r="L597" s="25">
        <f t="shared" si="21"/>
        <v>3457.2867002934963</v>
      </c>
      <c r="M597" s="25">
        <v>-13592.64481204732</v>
      </c>
    </row>
    <row r="598" spans="5:13">
      <c r="E598" s="15">
        <v>44328</v>
      </c>
      <c r="G598" s="25"/>
      <c r="H598" s="27">
        <f>Equity_Historical!AA600</f>
        <v>-1.976002549421713E-2</v>
      </c>
      <c r="I598" s="39">
        <f t="shared" si="23"/>
        <v>3.9045860753211093E-4</v>
      </c>
      <c r="J598" s="25">
        <f t="shared" si="20"/>
        <v>1.6216818382116926E-2</v>
      </c>
      <c r="K598" s="25">
        <f t="shared" si="22"/>
        <v>-1.4874475095758894E-2</v>
      </c>
      <c r="L598" s="25">
        <f t="shared" si="21"/>
        <v>-14874.475095758893</v>
      </c>
      <c r="M598" s="25">
        <v>-13282.204941850188</v>
      </c>
    </row>
    <row r="599" spans="5:13">
      <c r="E599" s="15">
        <v>44329</v>
      </c>
      <c r="G599" s="25"/>
      <c r="H599" s="27">
        <f>Equity_Historical!AA601</f>
        <v>1.0028367854795165E-2</v>
      </c>
      <c r="I599" s="39">
        <f t="shared" si="23"/>
        <v>1.0056816183108898E-4</v>
      </c>
      <c r="J599" s="25">
        <f t="shared" si="20"/>
        <v>1.5447415413183009E-2</v>
      </c>
      <c r="K599" s="25">
        <f t="shared" si="22"/>
        <v>7.2188358129516347E-3</v>
      </c>
      <c r="L599" s="25">
        <f t="shared" si="21"/>
        <v>7218.8358129516346</v>
      </c>
      <c r="M599" s="25">
        <v>-13250.334469458525</v>
      </c>
    </row>
    <row r="600" spans="5:13">
      <c r="E600" s="15">
        <v>44330</v>
      </c>
      <c r="G600" s="25"/>
      <c r="H600" s="27">
        <f>Equity_Historical!AA602</f>
        <v>2.4671830281828275E-2</v>
      </c>
      <c r="I600" s="39">
        <f t="shared" si="23"/>
        <v>6.0869920945533869E-4</v>
      </c>
      <c r="J600" s="25">
        <f t="shared" si="20"/>
        <v>1.7150339003169243E-2</v>
      </c>
      <c r="K600" s="25">
        <f t="shared" si="22"/>
        <v>1.8644386790680371E-2</v>
      </c>
      <c r="L600" s="25">
        <f t="shared" si="21"/>
        <v>18644.386790680372</v>
      </c>
      <c r="M600" s="25">
        <v>-13240.361768893032</v>
      </c>
    </row>
    <row r="601" spans="5:13">
      <c r="E601" s="15">
        <v>44333</v>
      </c>
      <c r="G601" s="25"/>
      <c r="H601" s="27">
        <f>Equity_Historical!AA603</f>
        <v>2.1287819189602403E-2</v>
      </c>
      <c r="I601" s="39">
        <f t="shared" si="23"/>
        <v>4.5317124584920432E-4</v>
      </c>
      <c r="J601" s="25">
        <f t="shared" si="20"/>
        <v>1.7832265577106703E-2</v>
      </c>
      <c r="K601" s="25">
        <f t="shared" si="22"/>
        <v>1.4489754420062957E-2</v>
      </c>
      <c r="L601" s="25">
        <f t="shared" si="21"/>
        <v>14489.754420062956</v>
      </c>
      <c r="M601" s="25">
        <v>-13211.438956247297</v>
      </c>
    </row>
    <row r="602" spans="5:13">
      <c r="E602" s="15">
        <v>44334</v>
      </c>
      <c r="G602" s="25"/>
      <c r="H602" s="27">
        <f>Equity_Historical!AA604</f>
        <v>1.3783513052221481E-2</v>
      </c>
      <c r="I602" s="39">
        <f t="shared" si="23"/>
        <v>1.8998523206075995E-4</v>
      </c>
      <c r="J602" s="25">
        <f t="shared" si="20"/>
        <v>1.7285514920872588E-2</v>
      </c>
      <c r="K602" s="25">
        <f t="shared" si="22"/>
        <v>9.0231039231299104E-3</v>
      </c>
      <c r="L602" s="25">
        <f t="shared" si="21"/>
        <v>9023.103923129911</v>
      </c>
      <c r="M602" s="25">
        <v>-13206.812496822458</v>
      </c>
    </row>
    <row r="603" spans="5:13">
      <c r="E603" s="15">
        <v>44335</v>
      </c>
      <c r="G603" s="25"/>
      <c r="H603" s="27">
        <f>Equity_Historical!AA605</f>
        <v>4.2347227566485908E-3</v>
      </c>
      <c r="I603" s="39">
        <f t="shared" si="23"/>
        <v>1.7932876825677441E-5</v>
      </c>
      <c r="J603" s="25">
        <f t="shared" si="20"/>
        <v>1.6020630564731346E-2</v>
      </c>
      <c r="K603" s="25">
        <f t="shared" si="22"/>
        <v>2.8598629566336281E-3</v>
      </c>
      <c r="L603" s="25">
        <f t="shared" si="21"/>
        <v>2859.8629566336281</v>
      </c>
      <c r="M603" s="25">
        <v>-13109.650326164608</v>
      </c>
    </row>
    <row r="604" spans="5:13">
      <c r="E604" s="15">
        <v>44336</v>
      </c>
      <c r="G604" s="25"/>
      <c r="H604" s="27">
        <f>Equity_Historical!AA606</f>
        <v>1.3535725304105344E-2</v>
      </c>
      <c r="I604" s="39">
        <f t="shared" si="23"/>
        <v>1.8321585950819769E-4</v>
      </c>
      <c r="J604" s="25">
        <f t="shared" si="20"/>
        <v>1.5673030723637762E-2</v>
      </c>
      <c r="K604" s="25">
        <f t="shared" si="22"/>
        <v>9.8628967666292734E-3</v>
      </c>
      <c r="L604" s="25">
        <f t="shared" si="21"/>
        <v>9862.8967666292738</v>
      </c>
      <c r="M604" s="25">
        <v>-12973.337262442845</v>
      </c>
    </row>
    <row r="605" spans="5:13">
      <c r="E605" s="15">
        <v>44337</v>
      </c>
      <c r="G605" s="25"/>
      <c r="H605" s="27">
        <f>Equity_Historical!AA607</f>
        <v>-5.5608415312797697E-3</v>
      </c>
      <c r="I605" s="39">
        <f t="shared" si="23"/>
        <v>3.0922958536005932E-5</v>
      </c>
      <c r="J605" s="25">
        <f t="shared" si="20"/>
        <v>1.4609440510672545E-2</v>
      </c>
      <c r="K605" s="25">
        <f t="shared" si="22"/>
        <v>-4.1418092637893564E-3</v>
      </c>
      <c r="L605" s="25">
        <f t="shared" si="21"/>
        <v>-4141.809263789356</v>
      </c>
      <c r="M605" s="25">
        <v>-12716.40507767527</v>
      </c>
    </row>
    <row r="606" spans="5:13">
      <c r="E606" s="15">
        <v>44340</v>
      </c>
      <c r="G606" s="25"/>
      <c r="H606" s="27">
        <f>Equity_Historical!AA608</f>
        <v>2.6769344080729618E-2</v>
      </c>
      <c r="I606" s="39">
        <f t="shared" si="23"/>
        <v>7.1659778251249385E-4</v>
      </c>
      <c r="J606" s="25">
        <f t="shared" si="20"/>
        <v>1.6997354400215409E-2</v>
      </c>
      <c r="K606" s="25">
        <f t="shared" si="22"/>
        <v>2.1389799154270566E-2</v>
      </c>
      <c r="L606" s="25">
        <f t="shared" si="21"/>
        <v>21389.799154270568</v>
      </c>
      <c r="M606" s="25">
        <v>-12661.76068284243</v>
      </c>
    </row>
    <row r="607" spans="5:13">
      <c r="E607" s="15">
        <v>44341</v>
      </c>
      <c r="G607" s="25"/>
      <c r="H607" s="27">
        <f>Equity_Historical!AA609</f>
        <v>-3.0978820021984359E-2</v>
      </c>
      <c r="I607" s="39">
        <f t="shared" si="23"/>
        <v>9.5968728995449908E-4</v>
      </c>
      <c r="J607" s="25">
        <f t="shared" si="20"/>
        <v>1.9736429302402162E-2</v>
      </c>
      <c r="K607" s="25">
        <f t="shared" si="22"/>
        <v>-2.1275809980413892E-2</v>
      </c>
      <c r="L607" s="25">
        <f t="shared" si="21"/>
        <v>-21275.809980413891</v>
      </c>
      <c r="M607" s="25">
        <v>-12659.084404446228</v>
      </c>
    </row>
    <row r="608" spans="5:13">
      <c r="E608" s="15">
        <v>44342</v>
      </c>
      <c r="G608" s="25"/>
      <c r="H608" s="27">
        <f>Equity_Historical!AA610</f>
        <v>1.6780784541852986E-2</v>
      </c>
      <c r="I608" s="39">
        <f t="shared" si="23"/>
        <v>2.8159472984009214E-4</v>
      </c>
      <c r="J608" s="25">
        <f t="shared" si="20"/>
        <v>1.9321926789102186E-2</v>
      </c>
      <c r="K608" s="25">
        <f t="shared" si="22"/>
        <v>9.9253593404133797E-3</v>
      </c>
      <c r="L608" s="25">
        <f t="shared" si="21"/>
        <v>9925.359340413379</v>
      </c>
      <c r="M608" s="25">
        <v>-12596.585715016166</v>
      </c>
    </row>
    <row r="609" spans="5:13">
      <c r="E609" s="15">
        <v>44343</v>
      </c>
      <c r="G609" s="25"/>
      <c r="H609" s="27">
        <f>Equity_Historical!AA611</f>
        <v>1.6334823296178736E-2</v>
      </c>
      <c r="I609" s="39">
        <f t="shared" si="23"/>
        <v>2.6682645211738353E-4</v>
      </c>
      <c r="J609" s="25">
        <f t="shared" si="20"/>
        <v>1.8903975625103799E-2</v>
      </c>
      <c r="K609" s="25">
        <f t="shared" si="22"/>
        <v>9.8688504899862965E-3</v>
      </c>
      <c r="L609" s="25">
        <f t="shared" si="21"/>
        <v>9868.8504899862965</v>
      </c>
      <c r="M609" s="25">
        <v>-12592.259987834776</v>
      </c>
    </row>
    <row r="610" spans="5:13">
      <c r="E610" s="15">
        <v>44344</v>
      </c>
      <c r="G610" s="25"/>
      <c r="H610" s="27">
        <f>Equity_Historical!AA612</f>
        <v>-6.1965637886173333E-6</v>
      </c>
      <c r="I610" s="39">
        <f t="shared" si="23"/>
        <v>3.8397402786403598E-11</v>
      </c>
      <c r="J610" s="25">
        <f t="shared" si="20"/>
        <v>1.7428604534756968E-2</v>
      </c>
      <c r="K610" s="25">
        <f t="shared" si="22"/>
        <v>-3.8264878364770659E-6</v>
      </c>
      <c r="L610" s="25">
        <f t="shared" si="21"/>
        <v>-3.826487836477066</v>
      </c>
      <c r="M610" s="25">
        <v>-12460.703319708624</v>
      </c>
    </row>
    <row r="611" spans="5:13">
      <c r="E611" s="15">
        <v>44348</v>
      </c>
      <c r="G611" s="25"/>
      <c r="H611" s="27">
        <f>Equity_Historical!AA613</f>
        <v>2.8176290189171869E-2</v>
      </c>
      <c r="I611" s="39">
        <f t="shared" si="23"/>
        <v>7.9390332882442287E-4</v>
      </c>
      <c r="J611" s="25">
        <f t="shared" si="20"/>
        <v>1.9423653542736802E-2</v>
      </c>
      <c r="K611" s="25">
        <f t="shared" si="22"/>
        <v>1.8872253297167497E-2</v>
      </c>
      <c r="L611" s="25">
        <f t="shared" si="21"/>
        <v>18872.253297167499</v>
      </c>
      <c r="M611" s="25">
        <v>-12455.547375166558</v>
      </c>
    </row>
    <row r="612" spans="5:13">
      <c r="E612" s="15">
        <v>44349</v>
      </c>
      <c r="G612" s="25"/>
      <c r="H612" s="27">
        <f>Equity_Historical!AA614</f>
        <v>2.3035722240956742E-2</v>
      </c>
      <c r="I612" s="39">
        <f t="shared" si="23"/>
        <v>5.3064449916250911E-4</v>
      </c>
      <c r="J612" s="25">
        <f t="shared" si="20"/>
        <v>2.0007079853901905E-2</v>
      </c>
      <c r="K612" s="25">
        <f t="shared" si="22"/>
        <v>1.3844378725028217E-2</v>
      </c>
      <c r="L612" s="25">
        <f t="shared" si="21"/>
        <v>13844.378725028217</v>
      </c>
      <c r="M612" s="25">
        <v>-12431.575901281652</v>
      </c>
    </row>
    <row r="613" spans="5:13">
      <c r="E613" s="15">
        <v>44350</v>
      </c>
      <c r="G613" s="25"/>
      <c r="H613" s="27">
        <f>Equity_Historical!AA615</f>
        <v>3.3107779426026591E-3</v>
      </c>
      <c r="I613" s="39">
        <f t="shared" si="23"/>
        <v>1.0961250585224297E-5</v>
      </c>
      <c r="J613" s="25">
        <f t="shared" si="20"/>
        <v>1.8490131022416527E-2</v>
      </c>
      <c r="K613" s="25">
        <f t="shared" si="22"/>
        <v>1.9317410493074477E-3</v>
      </c>
      <c r="L613" s="25">
        <f t="shared" si="21"/>
        <v>1931.7410493074476</v>
      </c>
      <c r="M613" s="25">
        <v>-12383.995752683439</v>
      </c>
    </row>
    <row r="614" spans="5:13">
      <c r="E614" s="15">
        <v>44351</v>
      </c>
      <c r="G614" s="25"/>
      <c r="H614" s="27">
        <f>Equity_Historical!AA616</f>
        <v>1.4025082572064664E-2</v>
      </c>
      <c r="I614" s="39">
        <f t="shared" si="23"/>
        <v>1.9670294115323197E-4</v>
      </c>
      <c r="J614" s="25">
        <f t="shared" si="20"/>
        <v>1.7891552325474593E-2</v>
      </c>
      <c r="K614" s="25">
        <f t="shared" si="22"/>
        <v>8.8545806757900011E-3</v>
      </c>
      <c r="L614" s="25">
        <f t="shared" si="21"/>
        <v>8854.5806757900009</v>
      </c>
      <c r="M614" s="25">
        <v>-12087.830570815526</v>
      </c>
    </row>
    <row r="615" spans="5:13">
      <c r="E615" s="15">
        <v>44354</v>
      </c>
      <c r="G615" s="25"/>
      <c r="H615" s="27">
        <f>Equity_Historical!AA617</f>
        <v>2.502137039464575E-3</v>
      </c>
      <c r="I615" s="39">
        <f t="shared" si="23"/>
        <v>6.2606897642605479E-6</v>
      </c>
      <c r="J615" s="25">
        <f t="shared" si="20"/>
        <v>1.6523637656023417E-2</v>
      </c>
      <c r="K615" s="25">
        <f t="shared" si="22"/>
        <v>1.6325467623830379E-3</v>
      </c>
      <c r="L615" s="25">
        <f t="shared" si="21"/>
        <v>1632.546762383038</v>
      </c>
      <c r="M615" s="25">
        <v>-11926.108182130474</v>
      </c>
    </row>
    <row r="616" spans="5:13">
      <c r="E616" s="15">
        <v>44355</v>
      </c>
      <c r="G616" s="25"/>
      <c r="H616" s="27">
        <f>Equity_Historical!AA618</f>
        <v>-2.1905737319677897E-3</v>
      </c>
      <c r="I616" s="39">
        <f t="shared" si="23"/>
        <v>4.7986132751872892E-6</v>
      </c>
      <c r="J616" s="25">
        <f t="shared" si="20"/>
        <v>1.5257647366835421E-2</v>
      </c>
      <c r="K616" s="25">
        <f t="shared" si="22"/>
        <v>-1.5475859339395372E-3</v>
      </c>
      <c r="L616" s="25">
        <f t="shared" si="21"/>
        <v>-1547.5859339395372</v>
      </c>
      <c r="M616" s="25">
        <v>-11907.22719247902</v>
      </c>
    </row>
    <row r="617" spans="5:13">
      <c r="E617" s="15">
        <v>44356</v>
      </c>
      <c r="G617" s="25"/>
      <c r="H617" s="27">
        <f>Equity_Historical!AA619</f>
        <v>1.4151483695561608E-2</v>
      </c>
      <c r="I617" s="39">
        <f t="shared" si="23"/>
        <v>2.0026449078574602E-4</v>
      </c>
      <c r="J617" s="25">
        <f t="shared" si="20"/>
        <v>1.5096890617374055E-2</v>
      </c>
      <c r="K617" s="25">
        <f t="shared" si="22"/>
        <v>1.082722004206443E-2</v>
      </c>
      <c r="L617" s="25">
        <f t="shared" si="21"/>
        <v>10827.220042064429</v>
      </c>
      <c r="M617" s="25">
        <v>-11803.865655562748</v>
      </c>
    </row>
    <row r="618" spans="5:13">
      <c r="E618" s="15">
        <v>44357</v>
      </c>
      <c r="G618" s="25"/>
      <c r="H618" s="27">
        <f>Equity_Historical!AA620</f>
        <v>7.8757951205218994E-3</v>
      </c>
      <c r="I618" s="39">
        <f t="shared" si="23"/>
        <v>6.2028148780436562E-5</v>
      </c>
      <c r="J618" s="25">
        <f t="shared" si="20"/>
        <v>1.4248961810710238E-2</v>
      </c>
      <c r="K618" s="25">
        <f t="shared" si="22"/>
        <v>6.089890201676806E-3</v>
      </c>
      <c r="L618" s="25">
        <f t="shared" si="21"/>
        <v>6089.8902016768061</v>
      </c>
      <c r="M618" s="25">
        <v>-11791.268919147209</v>
      </c>
    </row>
    <row r="619" spans="5:13">
      <c r="E619" s="15">
        <v>44358</v>
      </c>
      <c r="G619" s="25"/>
      <c r="H619" s="27">
        <f>Equity_Historical!AA621</f>
        <v>-1.3730423871859411E-2</v>
      </c>
      <c r="I619" s="39">
        <f t="shared" si="23"/>
        <v>1.885245397009268E-4</v>
      </c>
      <c r="J619" s="25">
        <f t="shared" si="20"/>
        <v>1.4172390649984072E-2</v>
      </c>
      <c r="K619" s="25">
        <f t="shared" si="22"/>
        <v>-1.1248724571438495E-2</v>
      </c>
      <c r="L619" s="25">
        <f t="shared" si="21"/>
        <v>-11248.724571438495</v>
      </c>
      <c r="M619" s="25">
        <v>-11765.010047730475</v>
      </c>
    </row>
    <row r="620" spans="5:13">
      <c r="E620" s="15">
        <v>44361</v>
      </c>
      <c r="G620" s="25"/>
      <c r="H620" s="27">
        <f>Equity_Historical!AA622</f>
        <v>1.8518177662819133E-3</v>
      </c>
      <c r="I620" s="39">
        <f t="shared" si="23"/>
        <v>3.4292290395173348E-6</v>
      </c>
      <c r="J620" s="25">
        <f t="shared" si="20"/>
        <v>1.3085967391878988E-2</v>
      </c>
      <c r="K620" s="25">
        <f t="shared" si="22"/>
        <v>1.5253085076882863E-3</v>
      </c>
      <c r="L620" s="25">
        <f t="shared" si="21"/>
        <v>1525.3085076882862</v>
      </c>
      <c r="M620" s="25">
        <v>-11755.347621496307</v>
      </c>
    </row>
    <row r="621" spans="5:13">
      <c r="E621" s="15">
        <v>44362</v>
      </c>
      <c r="G621" s="25"/>
      <c r="H621" s="27">
        <f>Equity_Historical!AA623</f>
        <v>8.9873143618526743E-4</v>
      </c>
      <c r="I621" s="39">
        <f t="shared" si="23"/>
        <v>8.0771819438763345E-7</v>
      </c>
      <c r="J621" s="25">
        <f t="shared" si="20"/>
        <v>1.2069685949654211E-2</v>
      </c>
      <c r="K621" s="25">
        <f t="shared" si="22"/>
        <v>8.0172727768751417E-4</v>
      </c>
      <c r="L621" s="25">
        <f t="shared" si="21"/>
        <v>801.72727768751417</v>
      </c>
      <c r="M621" s="25">
        <v>-11738.125026001813</v>
      </c>
    </row>
    <row r="622" spans="5:13">
      <c r="E622" s="15">
        <v>44363</v>
      </c>
      <c r="G622" s="25"/>
      <c r="H622" s="27">
        <f>Equity_Historical!AA624</f>
        <v>-1.5305329500085915E-2</v>
      </c>
      <c r="I622" s="39">
        <f t="shared" si="23"/>
        <v>2.3425311110620016E-4</v>
      </c>
      <c r="J622" s="25">
        <f t="shared" si="20"/>
        <v>1.260808025635617E-2</v>
      </c>
      <c r="K622" s="25">
        <f t="shared" si="22"/>
        <v>-1.4802984170871038E-2</v>
      </c>
      <c r="L622" s="25">
        <f t="shared" si="21"/>
        <v>-14802.984170871037</v>
      </c>
      <c r="M622" s="25">
        <v>-11675.232395371006</v>
      </c>
    </row>
    <row r="623" spans="5:13">
      <c r="E623" s="15">
        <v>44364</v>
      </c>
      <c r="G623" s="25"/>
      <c r="H623" s="27">
        <f>Equity_Historical!AA625</f>
        <v>-1.5276367382206387E-2</v>
      </c>
      <c r="I623" s="39">
        <f t="shared" si="23"/>
        <v>2.3336740039613923E-4</v>
      </c>
      <c r="J623" s="25">
        <f t="shared" si="20"/>
        <v>1.3043168504912118E-2</v>
      </c>
      <c r="K623" s="25">
        <f t="shared" si="22"/>
        <v>-1.414404699241608E-2</v>
      </c>
      <c r="L623" s="25">
        <f t="shared" si="21"/>
        <v>-14144.046992416081</v>
      </c>
      <c r="M623" s="25">
        <v>-11668.358786687815</v>
      </c>
    </row>
    <row r="624" spans="5:13">
      <c r="E624" s="15">
        <v>44365</v>
      </c>
      <c r="G624" s="25"/>
      <c r="H624" s="27">
        <f>Equity_Historical!AA626</f>
        <v>-3.1175846633074149E-2</v>
      </c>
      <c r="I624" s="39">
        <f t="shared" si="23"/>
        <v>9.7193341328896069E-4</v>
      </c>
      <c r="J624" s="25">
        <f t="shared" si="20"/>
        <v>1.7040998208548284E-2</v>
      </c>
      <c r="K624" s="25">
        <f t="shared" si="22"/>
        <v>-2.7902152778224713E-2</v>
      </c>
      <c r="L624" s="25">
        <f t="shared" si="21"/>
        <v>-27902.152778224714</v>
      </c>
      <c r="M624" s="25">
        <v>-11634.430418709153</v>
      </c>
    </row>
    <row r="625" spans="5:13">
      <c r="E625" s="15">
        <v>44368</v>
      </c>
      <c r="G625" s="25"/>
      <c r="H625" s="27">
        <f>Equity_Historical!AA627</f>
        <v>1.0154502708332843E-2</v>
      </c>
      <c r="I625" s="39">
        <f t="shared" si="23"/>
        <v>1.0311392525353904E-4</v>
      </c>
      <c r="J625" s="25">
        <f t="shared" si="20"/>
        <v>1.6195782344185009E-2</v>
      </c>
      <c r="K625" s="25">
        <f t="shared" si="22"/>
        <v>6.9561059784407527E-3</v>
      </c>
      <c r="L625" s="25">
        <f t="shared" si="21"/>
        <v>6956.1059784407526</v>
      </c>
      <c r="M625" s="25">
        <v>-11549.73221959659</v>
      </c>
    </row>
    <row r="626" spans="5:13">
      <c r="E626" s="15">
        <v>44369</v>
      </c>
      <c r="G626" s="25"/>
      <c r="H626" s="27">
        <f>Equity_Historical!AA628</f>
        <v>-9.2076988736635272E-3</v>
      </c>
      <c r="I626" s="39">
        <f t="shared" si="23"/>
        <v>8.4781718548064582E-5</v>
      </c>
      <c r="J626" s="25">
        <f t="shared" si="20"/>
        <v>1.5351713867232943E-2</v>
      </c>
      <c r="K626" s="25">
        <f t="shared" si="22"/>
        <v>-6.6366931323417954E-3</v>
      </c>
      <c r="L626" s="25">
        <f t="shared" si="21"/>
        <v>-6636.6931323417957</v>
      </c>
      <c r="M626" s="25">
        <v>-11483.235641483381</v>
      </c>
    </row>
    <row r="627" spans="5:13">
      <c r="E627" s="15">
        <v>44370</v>
      </c>
      <c r="G627" s="25"/>
      <c r="H627" s="27">
        <f>Equity_Historical!AA629</f>
        <v>-1.5472005410211796E-2</v>
      </c>
      <c r="I627" s="39">
        <f t="shared" si="23"/>
        <v>2.3938295141362308E-4</v>
      </c>
      <c r="J627" s="25">
        <f t="shared" si="20"/>
        <v>1.536981761681728E-2</v>
      </c>
      <c r="K627" s="25">
        <f t="shared" si="22"/>
        <v>-1.1765010047730475E-2</v>
      </c>
      <c r="L627" s="25">
        <f t="shared" si="21"/>
        <v>-11765.010047730475</v>
      </c>
      <c r="M627" s="25">
        <v>-11462.263271165568</v>
      </c>
    </row>
    <row r="628" spans="5:13">
      <c r="E628" s="15">
        <v>44371</v>
      </c>
      <c r="G628" s="25"/>
      <c r="H628" s="27">
        <f>Equity_Historical!AA630</f>
        <v>3.2149222506573927E-3</v>
      </c>
      <c r="I628" s="39">
        <f t="shared" si="23"/>
        <v>1.0335725077771995E-5</v>
      </c>
      <c r="J628" s="25">
        <f t="shared" si="20"/>
        <v>1.4224871117158096E-2</v>
      </c>
      <c r="K628" s="25">
        <f t="shared" si="22"/>
        <v>2.4417675700569158E-3</v>
      </c>
      <c r="L628" s="25">
        <f t="shared" si="21"/>
        <v>2441.7675700569157</v>
      </c>
      <c r="M628" s="25">
        <v>-11421.058309386977</v>
      </c>
    </row>
    <row r="629" spans="5:13">
      <c r="E629" s="15">
        <v>44372</v>
      </c>
      <c r="G629" s="25"/>
      <c r="H629" s="27">
        <f>Equity_Historical!AA631</f>
        <v>1.2252552503033786E-2</v>
      </c>
      <c r="I629" s="39">
        <f t="shared" si="23"/>
        <v>1.5012504283959949E-4</v>
      </c>
      <c r="J629" s="25">
        <f t="shared" si="20"/>
        <v>1.3946815800774554E-2</v>
      </c>
      <c r="K629" s="25">
        <f t="shared" si="22"/>
        <v>1.0054970319737986E-2</v>
      </c>
      <c r="L629" s="25">
        <f t="shared" si="21"/>
        <v>10054.970319737986</v>
      </c>
      <c r="M629" s="25">
        <v>-11371.768049471742</v>
      </c>
    </row>
    <row r="630" spans="5:13">
      <c r="E630" s="15">
        <v>44375</v>
      </c>
      <c r="G630" s="25"/>
      <c r="H630" s="27">
        <f>Equity_Historical!AA632</f>
        <v>1.2710334583763781E-2</v>
      </c>
      <c r="I630" s="39">
        <f t="shared" si="23"/>
        <v>1.6155260523122159E-4</v>
      </c>
      <c r="J630" s="25">
        <f t="shared" si="20"/>
        <v>1.3768424423960346E-2</v>
      </c>
      <c r="K630" s="25">
        <f t="shared" si="22"/>
        <v>1.0638599968169404E-2</v>
      </c>
      <c r="L630" s="25">
        <f t="shared" si="21"/>
        <v>10638.599968169405</v>
      </c>
      <c r="M630" s="25">
        <v>-11363.633066184373</v>
      </c>
    </row>
    <row r="631" spans="5:13">
      <c r="E631" s="15">
        <v>44376</v>
      </c>
      <c r="G631" s="25"/>
      <c r="H631" s="27">
        <f>Equity_Historical!AA633</f>
        <v>5.5108079119563346E-3</v>
      </c>
      <c r="I631" s="39">
        <f t="shared" si="23"/>
        <v>3.0369003842480536E-5</v>
      </c>
      <c r="J631" s="25">
        <f t="shared" ref="J631:J694" si="24">SQRT((1-$C$3)*SUMPRODUCT(I132:I631,$G$3:$G$502))</f>
        <v>1.2872040826028082E-2</v>
      </c>
      <c r="K631" s="25">
        <f t="shared" si="22"/>
        <v>4.6723308655564916E-3</v>
      </c>
      <c r="L631" s="25">
        <f t="shared" si="21"/>
        <v>4672.3308655564915</v>
      </c>
      <c r="M631" s="25">
        <v>-11362.339830696861</v>
      </c>
    </row>
    <row r="632" spans="5:13">
      <c r="E632" s="15">
        <v>44377</v>
      </c>
      <c r="G632" s="25"/>
      <c r="H632" s="27">
        <f>Equity_Historical!AA634</f>
        <v>1.8309885581064937E-4</v>
      </c>
      <c r="I632" s="39">
        <f t="shared" si="23"/>
        <v>3.352519099916897E-8</v>
      </c>
      <c r="J632" s="25">
        <f t="shared" si="24"/>
        <v>1.1867647136292162E-2</v>
      </c>
      <c r="K632" s="25">
        <f t="shared" si="22"/>
        <v>1.6605072758115101E-4</v>
      </c>
      <c r="L632" s="25">
        <f t="shared" ref="L632:L695" si="25">K632*$C$5</f>
        <v>166.05072758115099</v>
      </c>
      <c r="M632" s="25">
        <v>-11248.724571438495</v>
      </c>
    </row>
    <row r="633" spans="5:13">
      <c r="E633" s="15">
        <v>44378</v>
      </c>
      <c r="G633" s="25"/>
      <c r="H633" s="27">
        <f>Equity_Historical!AA635</f>
        <v>9.1389921431446891E-3</v>
      </c>
      <c r="I633" s="39">
        <f t="shared" si="23"/>
        <v>8.3521177392460356E-5</v>
      </c>
      <c r="J633" s="25">
        <f t="shared" si="24"/>
        <v>1.149969859942777E-2</v>
      </c>
      <c r="K633" s="25">
        <f t="shared" ref="K633:K696" si="26">H633*$J$1321/J632</f>
        <v>8.9895145593421322E-3</v>
      </c>
      <c r="L633" s="25">
        <f t="shared" si="25"/>
        <v>8989.514559342133</v>
      </c>
      <c r="M633" s="25">
        <v>-11199.862544888907</v>
      </c>
    </row>
    <row r="634" spans="5:13">
      <c r="E634" s="15">
        <v>44379</v>
      </c>
      <c r="G634" s="25"/>
      <c r="H634" s="27">
        <f>Equity_Historical!AA636</f>
        <v>1.2258001731357698E-2</v>
      </c>
      <c r="I634" s="39">
        <f t="shared" si="23"/>
        <v>1.5025860644596832E-4</v>
      </c>
      <c r="J634" s="25">
        <f t="shared" si="24"/>
        <v>1.1616600133555607E-2</v>
      </c>
      <c r="K634" s="25">
        <f t="shared" si="26"/>
        <v>1.2443306007593066E-2</v>
      </c>
      <c r="L634" s="25">
        <f t="shared" si="25"/>
        <v>12443.306007593066</v>
      </c>
      <c r="M634" s="25">
        <v>-10879.459793029619</v>
      </c>
    </row>
    <row r="635" spans="5:13">
      <c r="E635" s="15">
        <v>44383</v>
      </c>
      <c r="G635" s="25"/>
      <c r="H635" s="27">
        <f>Equity_Historical!AA637</f>
        <v>-1.9655409092408434E-2</v>
      </c>
      <c r="I635" s="39">
        <f t="shared" si="23"/>
        <v>3.8633510658993211E-4</v>
      </c>
      <c r="J635" s="25">
        <f t="shared" si="24"/>
        <v>1.3139781385242881E-2</v>
      </c>
      <c r="K635" s="25">
        <f t="shared" si="26"/>
        <v>-1.9751751271494745E-2</v>
      </c>
      <c r="L635" s="25">
        <f t="shared" si="25"/>
        <v>-19751.751271494744</v>
      </c>
      <c r="M635" s="25">
        <v>-10793.357655282327</v>
      </c>
    </row>
    <row r="636" spans="5:13">
      <c r="E636" s="15">
        <v>44384</v>
      </c>
      <c r="G636" s="25"/>
      <c r="H636" s="27">
        <f>Equity_Historical!AA638</f>
        <v>-3.6293630789185662E-3</v>
      </c>
      <c r="I636" s="39">
        <f t="shared" si="23"/>
        <v>1.3172276358617255E-5</v>
      </c>
      <c r="J636" s="25">
        <f t="shared" si="24"/>
        <v>1.2195557309035598E-2</v>
      </c>
      <c r="K636" s="25">
        <f t="shared" si="26"/>
        <v>-3.2243697512295616E-3</v>
      </c>
      <c r="L636" s="25">
        <f t="shared" si="25"/>
        <v>-3224.3697512295616</v>
      </c>
      <c r="M636" s="25">
        <v>-10745.155593229321</v>
      </c>
    </row>
    <row r="637" spans="5:13">
      <c r="E637" s="15">
        <v>44385</v>
      </c>
      <c r="G637" s="25"/>
      <c r="H637" s="27">
        <f>Equity_Historical!AA639</f>
        <v>4.7060076395313358E-3</v>
      </c>
      <c r="I637" s="39">
        <f t="shared" si="23"/>
        <v>2.2146507903327294E-5</v>
      </c>
      <c r="J637" s="25">
        <f t="shared" si="24"/>
        <v>1.1390515859774525E-2</v>
      </c>
      <c r="K637" s="25">
        <f t="shared" si="26"/>
        <v>4.504572047116441E-3</v>
      </c>
      <c r="L637" s="25">
        <f t="shared" si="25"/>
        <v>4504.5720471164414</v>
      </c>
      <c r="M637" s="25">
        <v>-10727.262402291548</v>
      </c>
    </row>
    <row r="638" spans="5:13">
      <c r="E638" s="15">
        <v>44386</v>
      </c>
      <c r="G638" s="25"/>
      <c r="H638" s="27">
        <f>Equity_Historical!AA640</f>
        <v>2.2263283648222429E-2</v>
      </c>
      <c r="I638" s="39">
        <f t="shared" si="23"/>
        <v>4.9565379880120821E-4</v>
      </c>
      <c r="J638" s="25">
        <f t="shared" si="24"/>
        <v>1.3587874875755589E-2</v>
      </c>
      <c r="K638" s="25">
        <f t="shared" si="26"/>
        <v>2.2816466485404863E-2</v>
      </c>
      <c r="L638" s="25">
        <f t="shared" si="25"/>
        <v>22816.466485404864</v>
      </c>
      <c r="M638" s="25">
        <v>-10703.581530780344</v>
      </c>
    </row>
    <row r="639" spans="5:13">
      <c r="E639" s="15">
        <v>44389</v>
      </c>
      <c r="G639" s="25"/>
      <c r="H639" s="27">
        <f>Equity_Historical!AA641</f>
        <v>5.8615129618656316E-3</v>
      </c>
      <c r="I639" s="39">
        <f t="shared" si="23"/>
        <v>3.4357334202118809E-5</v>
      </c>
      <c r="J639" s="25">
        <f t="shared" si="24"/>
        <v>1.2731433235250039E-2</v>
      </c>
      <c r="K639" s="25">
        <f t="shared" si="26"/>
        <v>5.0357104639973697E-3</v>
      </c>
      <c r="L639" s="25">
        <f t="shared" si="25"/>
        <v>5035.7104639973695</v>
      </c>
      <c r="M639" s="25">
        <v>-10702.887865017594</v>
      </c>
    </row>
    <row r="640" spans="5:13">
      <c r="E640" s="15">
        <v>44390</v>
      </c>
      <c r="G640" s="25"/>
      <c r="H640" s="27">
        <f>Equity_Historical!AA642</f>
        <v>-6.3001726709977978E-3</v>
      </c>
      <c r="I640" s="39">
        <f t="shared" si="23"/>
        <v>3.9692175684387528E-5</v>
      </c>
      <c r="J640" s="25">
        <f t="shared" si="24"/>
        <v>1.1988736786782125E-2</v>
      </c>
      <c r="K640" s="25">
        <f t="shared" si="26"/>
        <v>-5.7766721015044889E-3</v>
      </c>
      <c r="L640" s="25">
        <f t="shared" si="25"/>
        <v>-5776.6721015044886</v>
      </c>
      <c r="M640" s="25">
        <v>-10683.824395587364</v>
      </c>
    </row>
    <row r="641" spans="5:13">
      <c r="E641" s="15">
        <v>44391</v>
      </c>
      <c r="G641" s="25"/>
      <c r="H641" s="27">
        <f>Equity_Historical!AA643</f>
        <v>1.3171187766453804E-2</v>
      </c>
      <c r="I641" s="39">
        <f t="shared" si="23"/>
        <v>1.7348018717918234E-4</v>
      </c>
      <c r="J641" s="25">
        <f t="shared" si="24"/>
        <v>1.2173428701816463E-2</v>
      </c>
      <c r="K641" s="25">
        <f t="shared" si="26"/>
        <v>1.2824902635540439E-2</v>
      </c>
      <c r="L641" s="25">
        <f t="shared" si="25"/>
        <v>12824.902635540438</v>
      </c>
      <c r="M641" s="25">
        <v>-10625.721640801898</v>
      </c>
    </row>
    <row r="642" spans="5:13">
      <c r="E642" s="15">
        <v>44392</v>
      </c>
      <c r="G642" s="25"/>
      <c r="H642" s="27">
        <f>Equity_Historical!AA644</f>
        <v>-4.0654250585861621E-3</v>
      </c>
      <c r="I642" s="39">
        <f t="shared" si="23"/>
        <v>1.6527680906980301E-5</v>
      </c>
      <c r="J642" s="25">
        <f t="shared" si="24"/>
        <v>1.1333254763770405E-2</v>
      </c>
      <c r="K642" s="25">
        <f t="shared" si="26"/>
        <v>-3.8984826368916345E-3</v>
      </c>
      <c r="L642" s="25">
        <f t="shared" si="25"/>
        <v>-3898.4826368916347</v>
      </c>
      <c r="M642" s="25">
        <v>-10624.33854274899</v>
      </c>
    </row>
    <row r="643" spans="5:13">
      <c r="E643" s="15">
        <v>44393</v>
      </c>
      <c r="G643" s="25"/>
      <c r="H643" s="27">
        <f>Equity_Historical!AA645</f>
        <v>-4.3232693091990147E-2</v>
      </c>
      <c r="I643" s="39">
        <f t="shared" ref="I643:I706" si="27">H643^2</f>
        <v>1.8690657519862125E-3</v>
      </c>
      <c r="J643" s="25">
        <f t="shared" si="24"/>
        <v>1.9736669597664593E-2</v>
      </c>
      <c r="K643" s="25">
        <f t="shared" si="26"/>
        <v>-4.4530769446570279E-2</v>
      </c>
      <c r="L643" s="25">
        <f t="shared" si="25"/>
        <v>-44530.769446570281</v>
      </c>
      <c r="M643" s="25">
        <v>-10588.992677338672</v>
      </c>
    </row>
    <row r="644" spans="5:13">
      <c r="E644" s="15">
        <v>44396</v>
      </c>
      <c r="G644" s="25"/>
      <c r="H644" s="27">
        <f>Equity_Historical!AA646</f>
        <v>-4.0665463397721695E-2</v>
      </c>
      <c r="I644" s="39">
        <f t="shared" si="27"/>
        <v>1.6536799133514428E-3</v>
      </c>
      <c r="J644" s="25">
        <f t="shared" si="24"/>
        <v>2.4065695393837835E-2</v>
      </c>
      <c r="K644" s="25">
        <f t="shared" si="26"/>
        <v>-2.4052178363171337E-2</v>
      </c>
      <c r="L644" s="25">
        <f t="shared" si="25"/>
        <v>-24052.178363171337</v>
      </c>
      <c r="M644" s="25">
        <v>-10580.559480504871</v>
      </c>
    </row>
    <row r="645" spans="5:13">
      <c r="E645" s="15">
        <v>44397</v>
      </c>
      <c r="G645" s="25"/>
      <c r="H645" s="27">
        <f>Equity_Historical!AA647</f>
        <v>5.1712446563679688E-3</v>
      </c>
      <c r="I645" s="39">
        <f t="shared" si="27"/>
        <v>2.6741771296014274E-5</v>
      </c>
      <c r="J645" s="25">
        <f t="shared" si="24"/>
        <v>2.2277686286170779E-2</v>
      </c>
      <c r="K645" s="25">
        <f t="shared" si="26"/>
        <v>2.5084140851250095E-3</v>
      </c>
      <c r="L645" s="25">
        <f t="shared" si="25"/>
        <v>2508.4140851250095</v>
      </c>
      <c r="M645" s="25">
        <v>-10549.417069628505</v>
      </c>
    </row>
    <row r="646" spans="5:13">
      <c r="E646" s="15">
        <v>44398</v>
      </c>
      <c r="G646" s="25"/>
      <c r="H646" s="27">
        <f>Equity_Historical!AA648</f>
        <v>1.414692445000377E-2</v>
      </c>
      <c r="I646" s="39">
        <f t="shared" si="27"/>
        <v>2.0013547139411449E-4</v>
      </c>
      <c r="J646" s="25">
        <f t="shared" si="24"/>
        <v>2.1257265370559841E-2</v>
      </c>
      <c r="K646" s="25">
        <f t="shared" si="26"/>
        <v>7.4130087258607192E-3</v>
      </c>
      <c r="L646" s="25">
        <f t="shared" si="25"/>
        <v>7413.0087258607191</v>
      </c>
      <c r="M646" s="25">
        <v>-10421.771129887022</v>
      </c>
    </row>
    <row r="647" spans="5:13">
      <c r="E647" s="15">
        <v>44399</v>
      </c>
      <c r="G647" s="25"/>
      <c r="H647" s="27">
        <f>Equity_Historical!AA649</f>
        <v>2.2833742022886638E-2</v>
      </c>
      <c r="I647" s="39">
        <f t="shared" si="27"/>
        <v>5.2137977476773921E-4</v>
      </c>
      <c r="J647" s="25">
        <f t="shared" si="24"/>
        <v>2.15011068923068E-2</v>
      </c>
      <c r="K647" s="25">
        <f t="shared" si="26"/>
        <v>1.253927008710288E-2</v>
      </c>
      <c r="L647" s="25">
        <f t="shared" si="25"/>
        <v>12539.270087102881</v>
      </c>
      <c r="M647" s="25">
        <v>-10312.470793368857</v>
      </c>
    </row>
    <row r="648" spans="5:13">
      <c r="E648" s="15">
        <v>44400</v>
      </c>
      <c r="G648" s="25"/>
      <c r="H648" s="27">
        <f>Equity_Historical!AA650</f>
        <v>-1.4924928700067754E-2</v>
      </c>
      <c r="I648" s="39">
        <f t="shared" si="27"/>
        <v>2.2275349670210614E-4</v>
      </c>
      <c r="J648" s="25">
        <f t="shared" si="24"/>
        <v>2.0648631491228624E-2</v>
      </c>
      <c r="K648" s="25">
        <f t="shared" si="26"/>
        <v>-8.1031524157639187E-3</v>
      </c>
      <c r="L648" s="25">
        <f t="shared" si="25"/>
        <v>-8103.1524157639187</v>
      </c>
      <c r="M648" s="25">
        <v>-10273.998149601772</v>
      </c>
    </row>
    <row r="649" spans="5:13">
      <c r="E649" s="15">
        <v>44403</v>
      </c>
      <c r="G649" s="25"/>
      <c r="H649" s="27">
        <f>Equity_Historical!AA651</f>
        <v>2.3829857932721757E-2</v>
      </c>
      <c r="I649" s="39">
        <f t="shared" si="27"/>
        <v>5.6786212909370202E-4</v>
      </c>
      <c r="J649" s="25">
        <f t="shared" si="24"/>
        <v>2.1156332490664113E-2</v>
      </c>
      <c r="K649" s="25">
        <f t="shared" si="26"/>
        <v>1.3472020672930771E-2</v>
      </c>
      <c r="L649" s="25">
        <f t="shared" si="25"/>
        <v>13472.020672930772</v>
      </c>
      <c r="M649" s="25">
        <v>-10259.149775438764</v>
      </c>
    </row>
    <row r="650" spans="5:13">
      <c r="E650" s="15">
        <v>44404</v>
      </c>
      <c r="G650" s="25"/>
      <c r="H650" s="27">
        <f>Equity_Historical!AA652</f>
        <v>-8.9411519131032263E-3</v>
      </c>
      <c r="I650" s="39">
        <f t="shared" si="27"/>
        <v>7.9944197533189478E-5</v>
      </c>
      <c r="J650" s="25">
        <f t="shared" si="24"/>
        <v>1.9810186102537725E-2</v>
      </c>
      <c r="K650" s="25">
        <f t="shared" si="26"/>
        <v>-4.9335058901341221E-3</v>
      </c>
      <c r="L650" s="25">
        <f t="shared" si="25"/>
        <v>-4933.5058901341217</v>
      </c>
      <c r="M650" s="25">
        <v>-10226.056843725566</v>
      </c>
    </row>
    <row r="651" spans="5:13">
      <c r="E651" s="15">
        <v>44405</v>
      </c>
      <c r="G651" s="25"/>
      <c r="H651" s="27">
        <f>Equity_Historical!AA653</f>
        <v>-1.3047026780936605E-3</v>
      </c>
      <c r="I651" s="39">
        <f t="shared" si="27"/>
        <v>1.7022490782247699E-6</v>
      </c>
      <c r="J651" s="25">
        <f t="shared" si="24"/>
        <v>1.8271077958520558E-2</v>
      </c>
      <c r="K651" s="25">
        <f t="shared" si="26"/>
        <v>-7.6882157009356897E-4</v>
      </c>
      <c r="L651" s="25">
        <f t="shared" si="25"/>
        <v>-768.82157009356899</v>
      </c>
      <c r="M651" s="25">
        <v>-10053.879302292953</v>
      </c>
    </row>
    <row r="652" spans="5:13">
      <c r="E652" s="15">
        <v>44406</v>
      </c>
      <c r="G652" s="25"/>
      <c r="H652" s="27">
        <f>Equity_Historical!AA654</f>
        <v>-7.692646013929277E-3</v>
      </c>
      <c r="I652" s="39">
        <f t="shared" si="27"/>
        <v>5.9176802695621997E-5</v>
      </c>
      <c r="J652" s="25">
        <f t="shared" si="24"/>
        <v>1.7106547480591421E-2</v>
      </c>
      <c r="K652" s="25">
        <f t="shared" si="26"/>
        <v>-4.914893806555372E-3</v>
      </c>
      <c r="L652" s="25">
        <f t="shared" si="25"/>
        <v>-4914.8938065553721</v>
      </c>
      <c r="M652" s="25">
        <v>-9897.5240390921572</v>
      </c>
    </row>
    <row r="653" spans="5:13">
      <c r="E653" s="15">
        <v>44407</v>
      </c>
      <c r="G653" s="25"/>
      <c r="H653" s="27">
        <f>Equity_Historical!AA655</f>
        <v>-1.5517239171915295E-2</v>
      </c>
      <c r="I653" s="39">
        <f t="shared" si="27"/>
        <v>2.4078471151842246E-4</v>
      </c>
      <c r="J653" s="25">
        <f t="shared" si="24"/>
        <v>1.6877694701221274E-2</v>
      </c>
      <c r="K653" s="25">
        <f t="shared" si="26"/>
        <v>-1.0588992677338671E-2</v>
      </c>
      <c r="L653" s="25">
        <f t="shared" si="25"/>
        <v>-10588.992677338672</v>
      </c>
      <c r="M653" s="25">
        <v>-9836.5150426492928</v>
      </c>
    </row>
    <row r="654" spans="5:13">
      <c r="E654" s="15">
        <v>44410</v>
      </c>
      <c r="G654" s="25"/>
      <c r="H654" s="27">
        <f>Equity_Historical!AA656</f>
        <v>1.0857777902607228E-2</v>
      </c>
      <c r="I654" s="39">
        <f t="shared" si="27"/>
        <v>1.1789134098234581E-4</v>
      </c>
      <c r="J654" s="25">
        <f t="shared" si="24"/>
        <v>1.6118678382883618E-2</v>
      </c>
      <c r="K654" s="25">
        <f t="shared" si="26"/>
        <v>7.5098348793012585E-3</v>
      </c>
      <c r="L654" s="25">
        <f t="shared" si="25"/>
        <v>7509.8348793012583</v>
      </c>
      <c r="M654" s="25">
        <v>-9758.9053751813826</v>
      </c>
    </row>
    <row r="655" spans="5:13">
      <c r="E655" s="15">
        <v>44411</v>
      </c>
      <c r="G655" s="25"/>
      <c r="H655" s="27">
        <f>Equity_Historical!AA657</f>
        <v>-1.6690726201283469E-2</v>
      </c>
      <c r="I655" s="39">
        <f t="shared" si="27"/>
        <v>2.7858034112621051E-4</v>
      </c>
      <c r="J655" s="25">
        <f t="shared" si="24"/>
        <v>1.6205772892958402E-2</v>
      </c>
      <c r="K655" s="25">
        <f t="shared" si="26"/>
        <v>-1.2087830570815526E-2</v>
      </c>
      <c r="L655" s="25">
        <f t="shared" si="25"/>
        <v>-12087.830570815526</v>
      </c>
      <c r="M655" s="25">
        <v>-9720.6171122231881</v>
      </c>
    </row>
    <row r="656" spans="5:13">
      <c r="E656" s="15">
        <v>44412</v>
      </c>
      <c r="G656" s="25"/>
      <c r="H656" s="27">
        <f>Equity_Historical!AA658</f>
        <v>1.2158099161453731E-3</v>
      </c>
      <c r="I656" s="39">
        <f t="shared" si="27"/>
        <v>1.4781937521974191E-6</v>
      </c>
      <c r="J656" s="25">
        <f t="shared" si="24"/>
        <v>1.4948402685981309E-2</v>
      </c>
      <c r="K656" s="25">
        <f t="shared" si="26"/>
        <v>8.7578699886136052E-4</v>
      </c>
      <c r="L656" s="25">
        <f t="shared" si="25"/>
        <v>875.78699886136053</v>
      </c>
      <c r="M656" s="25">
        <v>-9704.4870053119284</v>
      </c>
    </row>
    <row r="657" spans="5:13">
      <c r="E657" s="15">
        <v>44413</v>
      </c>
      <c r="G657" s="25"/>
      <c r="H657" s="27">
        <f>Equity_Historical!AA659</f>
        <v>-1.2242042391144193E-2</v>
      </c>
      <c r="I657" s="39">
        <f t="shared" si="27"/>
        <v>1.4986760190657144E-4</v>
      </c>
      <c r="J657" s="25">
        <f t="shared" si="24"/>
        <v>1.457452132040366E-2</v>
      </c>
      <c r="K657" s="25">
        <f t="shared" si="26"/>
        <v>-9.5600827513005679E-3</v>
      </c>
      <c r="L657" s="25">
        <f t="shared" si="25"/>
        <v>-9560.0827513005679</v>
      </c>
      <c r="M657" s="25">
        <v>-9674.3226736059878</v>
      </c>
    </row>
    <row r="658" spans="5:13">
      <c r="E658" s="15">
        <v>44414</v>
      </c>
      <c r="G658" s="25"/>
      <c r="H658" s="27">
        <f>Equity_Historical!AA660</f>
        <v>2.87898413649368E-2</v>
      </c>
      <c r="I658" s="39">
        <f t="shared" si="27"/>
        <v>8.2885496581822603E-4</v>
      </c>
      <c r="J658" s="25">
        <f t="shared" si="24"/>
        <v>1.7460882447167429E-2</v>
      </c>
      <c r="K658" s="25">
        <f t="shared" si="26"/>
        <v>2.3059375052991642E-2</v>
      </c>
      <c r="L658" s="25">
        <f t="shared" si="25"/>
        <v>23059.375052991643</v>
      </c>
      <c r="M658" s="25">
        <v>-9636.0012279926086</v>
      </c>
    </row>
    <row r="659" spans="5:13">
      <c r="E659" s="15">
        <v>44417</v>
      </c>
      <c r="G659" s="25"/>
      <c r="H659" s="27">
        <f>Equity_Historical!AA661</f>
        <v>-2.6583443754014648E-2</v>
      </c>
      <c r="I659" s="39">
        <f t="shared" si="27"/>
        <v>7.0667948182286035E-4</v>
      </c>
      <c r="J659" s="25">
        <f t="shared" si="24"/>
        <v>1.9108950147304241E-2</v>
      </c>
      <c r="K659" s="25">
        <f t="shared" si="26"/>
        <v>-1.7772462783158267E-2</v>
      </c>
      <c r="L659" s="25">
        <f t="shared" si="25"/>
        <v>-17772.462783158266</v>
      </c>
      <c r="M659" s="25">
        <v>-9608.4844732941783</v>
      </c>
    </row>
    <row r="660" spans="5:13">
      <c r="E660" s="15">
        <v>44418</v>
      </c>
      <c r="G660" s="25"/>
      <c r="H660" s="27">
        <f>Equity_Historical!AA662</f>
        <v>-1.8321622481501914E-3</v>
      </c>
      <c r="I660" s="39">
        <f t="shared" si="27"/>
        <v>3.3568185035467637E-6</v>
      </c>
      <c r="J660" s="25">
        <f t="shared" si="24"/>
        <v>1.7631866099419736E-2</v>
      </c>
      <c r="K660" s="25">
        <f t="shared" si="26"/>
        <v>-1.1192565995775925E-3</v>
      </c>
      <c r="L660" s="25">
        <f t="shared" si="25"/>
        <v>-1119.2565995775926</v>
      </c>
      <c r="M660" s="25">
        <v>-9603.5751136141571</v>
      </c>
    </row>
    <row r="661" spans="5:13">
      <c r="E661" s="15">
        <v>44419</v>
      </c>
      <c r="G661" s="25"/>
      <c r="H661" s="27">
        <f>Equity_Historical!AA663</f>
        <v>-1.3256497845696366E-3</v>
      </c>
      <c r="I661" s="39">
        <f t="shared" si="27"/>
        <v>1.757347351329524E-6</v>
      </c>
      <c r="J661" s="25">
        <f t="shared" si="24"/>
        <v>1.6263883267177811E-2</v>
      </c>
      <c r="K661" s="25">
        <f t="shared" si="26"/>
        <v>-8.7767370583247779E-4</v>
      </c>
      <c r="L661" s="25">
        <f t="shared" si="25"/>
        <v>-877.67370583247782</v>
      </c>
      <c r="M661" s="25">
        <v>-9560.0827513005679</v>
      </c>
    </row>
    <row r="662" spans="5:13">
      <c r="E662" s="15">
        <v>44420</v>
      </c>
      <c r="G662" s="25"/>
      <c r="H662" s="27">
        <f>Equity_Historical!AA664</f>
        <v>1.0230556341234006E-2</v>
      </c>
      <c r="I662" s="39">
        <f t="shared" si="27"/>
        <v>1.0466428305116334E-4</v>
      </c>
      <c r="J662" s="25">
        <f t="shared" si="24"/>
        <v>1.5509237780974374E-2</v>
      </c>
      <c r="K662" s="25">
        <f t="shared" si="26"/>
        <v>7.3430682359691777E-3</v>
      </c>
      <c r="L662" s="25">
        <f t="shared" si="25"/>
        <v>7343.0682359691773</v>
      </c>
      <c r="M662" s="25">
        <v>-9478.3532769234989</v>
      </c>
    </row>
    <row r="663" spans="5:13">
      <c r="E663" s="15">
        <v>44421</v>
      </c>
      <c r="G663" s="25"/>
      <c r="H663" s="27">
        <f>Equity_Historical!AA665</f>
        <v>-1.1313199530335168E-2</v>
      </c>
      <c r="I663" s="39">
        <f t="shared" si="27"/>
        <v>1.2798848361317587E-4</v>
      </c>
      <c r="J663" s="25">
        <f t="shared" si="24"/>
        <v>1.4955074744271886E-2</v>
      </c>
      <c r="K663" s="25">
        <f t="shared" si="26"/>
        <v>-8.5152529493679185E-3</v>
      </c>
      <c r="L663" s="25">
        <f t="shared" si="25"/>
        <v>-8515.2529493679194</v>
      </c>
      <c r="M663" s="25">
        <v>-9463.9553346590328</v>
      </c>
    </row>
    <row r="664" spans="5:13">
      <c r="E664" s="15">
        <v>44424</v>
      </c>
      <c r="G664" s="25"/>
      <c r="H664" s="27">
        <f>Equity_Historical!AA666</f>
        <v>-3.1988434299095418E-3</v>
      </c>
      <c r="I664" s="39">
        <f t="shared" si="27"/>
        <v>1.0232599289075441E-5</v>
      </c>
      <c r="J664" s="25">
        <f t="shared" si="24"/>
        <v>1.3843446514835326E-2</v>
      </c>
      <c r="K664" s="25">
        <f t="shared" si="26"/>
        <v>-2.4969333889797479E-3</v>
      </c>
      <c r="L664" s="25">
        <f t="shared" si="25"/>
        <v>-2496.9333889797481</v>
      </c>
      <c r="M664" s="25">
        <v>-9443.3772514568227</v>
      </c>
    </row>
    <row r="665" spans="5:13">
      <c r="E665" s="15">
        <v>44425</v>
      </c>
      <c r="G665" s="25"/>
      <c r="H665" s="27">
        <f>Equity_Historical!AA667</f>
        <v>5.1831175090476488E-3</v>
      </c>
      <c r="I665" s="39">
        <f t="shared" si="27"/>
        <v>2.6864707112596303E-5</v>
      </c>
      <c r="J665" s="25">
        <f t="shared" si="24"/>
        <v>1.2919929015464047E-2</v>
      </c>
      <c r="K665" s="25">
        <f t="shared" si="26"/>
        <v>4.3706838066192707E-3</v>
      </c>
      <c r="L665" s="25">
        <f t="shared" si="25"/>
        <v>4370.6838066192704</v>
      </c>
      <c r="M665" s="25">
        <v>-9379.9378566981268</v>
      </c>
    </row>
    <row r="666" spans="5:13">
      <c r="E666" s="15">
        <v>44426</v>
      </c>
      <c r="G666" s="25"/>
      <c r="H666" s="27">
        <f>Equity_Historical!AA668</f>
        <v>-1.7393938199322716E-2</v>
      </c>
      <c r="I666" s="39">
        <f t="shared" si="27"/>
        <v>3.0254908608185794E-4</v>
      </c>
      <c r="J666" s="25">
        <f t="shared" si="24"/>
        <v>1.3684598781557828E-2</v>
      </c>
      <c r="K666" s="25">
        <f t="shared" si="26"/>
        <v>-1.5715939784446725E-2</v>
      </c>
      <c r="L666" s="25">
        <f t="shared" si="25"/>
        <v>-15715.939784446724</v>
      </c>
      <c r="M666" s="25">
        <v>-9363.1768746524012</v>
      </c>
    </row>
    <row r="667" spans="5:13">
      <c r="E667" s="15">
        <v>44427</v>
      </c>
      <c r="G667" s="25"/>
      <c r="H667" s="27">
        <f>Equity_Historical!AA669</f>
        <v>2.346392847227606E-2</v>
      </c>
      <c r="I667" s="39">
        <f t="shared" si="27"/>
        <v>5.5055593935208721E-4</v>
      </c>
      <c r="J667" s="25">
        <f t="shared" si="24"/>
        <v>1.5548678340720636E-2</v>
      </c>
      <c r="K667" s="25">
        <f t="shared" si="26"/>
        <v>2.0015720054444287E-2</v>
      </c>
      <c r="L667" s="25">
        <f t="shared" si="25"/>
        <v>20015.720054444286</v>
      </c>
      <c r="M667" s="25">
        <v>-9343.1668092319469</v>
      </c>
    </row>
    <row r="668" spans="5:13">
      <c r="E668" s="15">
        <v>44428</v>
      </c>
      <c r="G668" s="25"/>
      <c r="H668" s="27">
        <f>Equity_Historical!AA670</f>
        <v>1.7488703957086828E-2</v>
      </c>
      <c r="I668" s="39">
        <f t="shared" si="27"/>
        <v>3.0585476609862447E-4</v>
      </c>
      <c r="J668" s="25">
        <f t="shared" si="24"/>
        <v>1.5854822715391976E-2</v>
      </c>
      <c r="K668" s="25">
        <f t="shared" si="26"/>
        <v>1.3130059917567811E-2</v>
      </c>
      <c r="L668" s="25">
        <f t="shared" si="25"/>
        <v>13130.059917567811</v>
      </c>
      <c r="M668" s="25">
        <v>-9280.444340236716</v>
      </c>
    </row>
    <row r="669" spans="5:13">
      <c r="E669" s="15">
        <v>44431</v>
      </c>
      <c r="G669" s="25"/>
      <c r="H669" s="27">
        <f>Equity_Historical!AA671</f>
        <v>-9.2432308858042891E-4</v>
      </c>
      <c r="I669" s="39">
        <f t="shared" si="27"/>
        <v>8.5437317208286345E-7</v>
      </c>
      <c r="J669" s="25">
        <f t="shared" si="24"/>
        <v>1.4621807303197693E-2</v>
      </c>
      <c r="K669" s="25">
        <f t="shared" si="26"/>
        <v>-6.8055773151416189E-4</v>
      </c>
      <c r="L669" s="25">
        <f t="shared" si="25"/>
        <v>-680.5577315141619</v>
      </c>
      <c r="M669" s="25">
        <v>-9194.1128155056667</v>
      </c>
    </row>
    <row r="670" spans="5:13">
      <c r="E670" s="15">
        <v>44432</v>
      </c>
      <c r="G670" s="25"/>
      <c r="H670" s="27">
        <f>Equity_Historical!AA672</f>
        <v>-2.4578854245082479E-3</v>
      </c>
      <c r="I670" s="39">
        <f t="shared" si="27"/>
        <v>6.0412007600100899E-6</v>
      </c>
      <c r="J670" s="25">
        <f t="shared" si="24"/>
        <v>1.3514208878216664E-2</v>
      </c>
      <c r="K670" s="25">
        <f t="shared" si="26"/>
        <v>-1.9622897668050104E-3</v>
      </c>
      <c r="L670" s="25">
        <f t="shared" si="25"/>
        <v>-1962.2897668050105</v>
      </c>
      <c r="M670" s="25">
        <v>-9131.2836102661477</v>
      </c>
    </row>
    <row r="671" spans="5:13">
      <c r="E671" s="15">
        <v>44433</v>
      </c>
      <c r="G671" s="25"/>
      <c r="H671" s="27">
        <f>Equity_Historical!AA673</f>
        <v>-8.7770385689844577E-3</v>
      </c>
      <c r="I671" s="39">
        <f t="shared" si="27"/>
        <v>7.7036406041440731E-5</v>
      </c>
      <c r="J671" s="25">
        <f t="shared" si="24"/>
        <v>1.2914883904614696E-2</v>
      </c>
      <c r="K671" s="25">
        <f t="shared" si="26"/>
        <v>-7.5815838172729804E-3</v>
      </c>
      <c r="L671" s="25">
        <f t="shared" si="25"/>
        <v>-7581.58381727298</v>
      </c>
      <c r="M671" s="25">
        <v>-9061.3531372677044</v>
      </c>
    </row>
    <row r="672" spans="5:13">
      <c r="E672" s="15">
        <v>44434</v>
      </c>
      <c r="G672" s="25"/>
      <c r="H672" s="27">
        <f>Equity_Historical!AA674</f>
        <v>-1.7871813606129341E-2</v>
      </c>
      <c r="I672" s="39">
        <f t="shared" si="27"/>
        <v>3.1940172157222984E-4</v>
      </c>
      <c r="J672" s="25">
        <f t="shared" si="24"/>
        <v>1.3772630488220427E-2</v>
      </c>
      <c r="K672" s="25">
        <f t="shared" si="26"/>
        <v>-1.6154022401904188E-2</v>
      </c>
      <c r="L672" s="25">
        <f t="shared" si="25"/>
        <v>-16154.022401904187</v>
      </c>
      <c r="M672" s="25">
        <v>-8872.0637696797439</v>
      </c>
    </row>
    <row r="673" spans="5:13">
      <c r="E673" s="15">
        <v>44435</v>
      </c>
      <c r="G673" s="25"/>
      <c r="H673" s="27">
        <f>Equity_Historical!AA675</f>
        <v>2.7476371317941575E-2</v>
      </c>
      <c r="I673" s="39">
        <f t="shared" si="27"/>
        <v>7.5495098080140244E-4</v>
      </c>
      <c r="J673" s="25">
        <f t="shared" si="24"/>
        <v>1.6567292932175442E-2</v>
      </c>
      <c r="K673" s="25">
        <f t="shared" si="26"/>
        <v>2.328868904223156E-2</v>
      </c>
      <c r="L673" s="25">
        <f t="shared" si="25"/>
        <v>23288.689042231559</v>
      </c>
      <c r="M673" s="25">
        <v>-8841.4952768436342</v>
      </c>
    </row>
    <row r="674" spans="5:13">
      <c r="E674" s="15">
        <v>44438</v>
      </c>
      <c r="G674" s="25"/>
      <c r="H674" s="27">
        <f>Equity_Historical!AA676</f>
        <v>-8.951371007226934E-3</v>
      </c>
      <c r="I674" s="39">
        <f t="shared" si="27"/>
        <v>8.0127042909022934E-5</v>
      </c>
      <c r="J674" s="25">
        <f t="shared" si="24"/>
        <v>1.5662789415419823E-2</v>
      </c>
      <c r="K674" s="25">
        <f t="shared" si="26"/>
        <v>-6.3072575817954548E-3</v>
      </c>
      <c r="L674" s="25">
        <f t="shared" si="25"/>
        <v>-6307.2575817954548</v>
      </c>
      <c r="M674" s="25">
        <v>-8754.2303079993908</v>
      </c>
    </row>
    <row r="675" spans="5:13">
      <c r="E675" s="15">
        <v>44439</v>
      </c>
      <c r="G675" s="25"/>
      <c r="H675" s="27">
        <f>Equity_Historical!AA677</f>
        <v>3.7749761004345454E-3</v>
      </c>
      <c r="I675" s="39">
        <f t="shared" si="27"/>
        <v>1.4250444558852007E-5</v>
      </c>
      <c r="J675" s="25">
        <f t="shared" si="24"/>
        <v>1.4514203151218704E-2</v>
      </c>
      <c r="K675" s="25">
        <f t="shared" si="26"/>
        <v>2.8135047877473874E-3</v>
      </c>
      <c r="L675" s="25">
        <f t="shared" si="25"/>
        <v>2813.5047877473876</v>
      </c>
      <c r="M675" s="25">
        <v>-8660.1524939954033</v>
      </c>
    </row>
    <row r="676" spans="5:13">
      <c r="E676" s="15">
        <v>44440</v>
      </c>
      <c r="G676" s="25"/>
      <c r="H676" s="27">
        <f>Equity_Historical!AA678</f>
        <v>3.614011971078245E-3</v>
      </c>
      <c r="I676" s="39">
        <f t="shared" si="27"/>
        <v>1.3061082527096862E-5</v>
      </c>
      <c r="J676" s="25">
        <f t="shared" si="24"/>
        <v>1.3454439472779403E-2</v>
      </c>
      <c r="K676" s="25">
        <f t="shared" si="26"/>
        <v>2.9066915649086935E-3</v>
      </c>
      <c r="L676" s="25">
        <f t="shared" si="25"/>
        <v>2906.6915649086936</v>
      </c>
      <c r="M676" s="25">
        <v>-8644.517048148804</v>
      </c>
    </row>
    <row r="677" spans="5:13">
      <c r="E677" s="15">
        <v>44441</v>
      </c>
      <c r="G677" s="25"/>
      <c r="H677" s="27">
        <f>Equity_Historical!AA679</f>
        <v>1.8624489362955098E-2</v>
      </c>
      <c r="I677" s="39">
        <f t="shared" si="27"/>
        <v>3.4687160403082759E-4</v>
      </c>
      <c r="J677" s="25">
        <f t="shared" si="24"/>
        <v>1.4349194782366915E-2</v>
      </c>
      <c r="K677" s="25">
        <f t="shared" si="26"/>
        <v>1.6159254691265092E-2</v>
      </c>
      <c r="L677" s="25">
        <f t="shared" si="25"/>
        <v>16159.254691265092</v>
      </c>
      <c r="M677" s="25">
        <v>-8529.3711491386748</v>
      </c>
    </row>
    <row r="678" spans="5:13">
      <c r="E678" s="15">
        <v>44442</v>
      </c>
      <c r="G678" s="25"/>
      <c r="H678" s="27">
        <f>Equity_Historical!AA680</f>
        <v>-2.7802181002239919E-2</v>
      </c>
      <c r="I678" s="39">
        <f t="shared" si="27"/>
        <v>7.7296126848131028E-4</v>
      </c>
      <c r="J678" s="25">
        <f t="shared" si="24"/>
        <v>1.7057510736891143E-2</v>
      </c>
      <c r="K678" s="25">
        <f t="shared" si="26"/>
        <v>-2.2617984208098484E-2</v>
      </c>
      <c r="L678" s="25">
        <f t="shared" si="25"/>
        <v>-22617.984208098485</v>
      </c>
      <c r="M678" s="25">
        <v>-8515.2529493679194</v>
      </c>
    </row>
    <row r="679" spans="5:13">
      <c r="E679" s="15">
        <v>44446</v>
      </c>
      <c r="G679" s="25"/>
      <c r="H679" s="27">
        <f>Equity_Historical!AA681</f>
        <v>2.0562795047251302E-2</v>
      </c>
      <c r="I679" s="39">
        <f t="shared" si="27"/>
        <v>4.2282854015526268E-4</v>
      </c>
      <c r="J679" s="25">
        <f t="shared" si="24"/>
        <v>1.7627794889933695E-2</v>
      </c>
      <c r="K679" s="25">
        <f t="shared" si="26"/>
        <v>1.4072428623395226E-2</v>
      </c>
      <c r="L679" s="25">
        <f t="shared" si="25"/>
        <v>14072.428623395226</v>
      </c>
      <c r="M679" s="25">
        <v>-8485.072444235504</v>
      </c>
    </row>
    <row r="680" spans="5:13">
      <c r="E680" s="15">
        <v>44447</v>
      </c>
      <c r="G680" s="25"/>
      <c r="H680" s="27">
        <f>Equity_Historical!AA682</f>
        <v>-5.0265645688054843E-3</v>
      </c>
      <c r="I680" s="39">
        <f t="shared" si="27"/>
        <v>2.5266351364370665E-5</v>
      </c>
      <c r="J680" s="25">
        <f t="shared" si="24"/>
        <v>1.6368207980227773E-2</v>
      </c>
      <c r="K680" s="25">
        <f t="shared" si="26"/>
        <v>-3.3287090602452866E-3</v>
      </c>
      <c r="L680" s="25">
        <f t="shared" si="25"/>
        <v>-3328.7090602452868</v>
      </c>
      <c r="M680" s="25">
        <v>-8401.5153301780301</v>
      </c>
    </row>
    <row r="681" spans="5:13">
      <c r="E681" s="15">
        <v>44448</v>
      </c>
      <c r="G681" s="25"/>
      <c r="H681" s="27">
        <f>Equity_Historical!AA683</f>
        <v>-3.8133721380924808E-3</v>
      </c>
      <c r="I681" s="39">
        <f t="shared" si="27"/>
        <v>1.4541807063580019E-5</v>
      </c>
      <c r="J681" s="25">
        <f t="shared" si="24"/>
        <v>1.5162841708298954E-2</v>
      </c>
      <c r="K681" s="25">
        <f t="shared" si="26"/>
        <v>-2.719634961245848E-3</v>
      </c>
      <c r="L681" s="25">
        <f t="shared" si="25"/>
        <v>-2719.634961245848</v>
      </c>
      <c r="M681" s="25">
        <v>-8392.4500448269246</v>
      </c>
    </row>
    <row r="682" spans="5:13">
      <c r="E682" s="15">
        <v>44449</v>
      </c>
      <c r="G682" s="25"/>
      <c r="H682" s="27">
        <f>Equity_Historical!AA684</f>
        <v>-6.4294760710829919E-3</v>
      </c>
      <c r="I682" s="39">
        <f t="shared" si="27"/>
        <v>4.1338162548628782E-5</v>
      </c>
      <c r="J682" s="25">
        <f t="shared" si="24"/>
        <v>1.4199497447184007E-2</v>
      </c>
      <c r="K682" s="25">
        <f t="shared" si="26"/>
        <v>-4.9499127530222009E-3</v>
      </c>
      <c r="L682" s="25">
        <f t="shared" si="25"/>
        <v>-4949.9127530222013</v>
      </c>
      <c r="M682" s="25">
        <v>-8378.8548757034168</v>
      </c>
    </row>
    <row r="683" spans="5:13">
      <c r="E683" s="15">
        <v>44452</v>
      </c>
      <c r="G683" s="25"/>
      <c r="H683" s="27">
        <f>Equity_Historical!AA685</f>
        <v>2.0501397958402424E-2</v>
      </c>
      <c r="I683" s="39">
        <f t="shared" si="27"/>
        <v>4.203073182487871E-4</v>
      </c>
      <c r="J683" s="25">
        <f t="shared" si="24"/>
        <v>1.5311040667669047E-2</v>
      </c>
      <c r="K683" s="25">
        <f t="shared" si="26"/>
        <v>1.6854390930360584E-2</v>
      </c>
      <c r="L683" s="25">
        <f t="shared" si="25"/>
        <v>16854.390930360583</v>
      </c>
      <c r="M683" s="25">
        <v>-8370.5374351845967</v>
      </c>
    </row>
    <row r="684" spans="5:13">
      <c r="E684" s="15">
        <v>44453</v>
      </c>
      <c r="G684" s="25"/>
      <c r="H684" s="27">
        <f>Equity_Historical!AA686</f>
        <v>-1.8778022062027069E-2</v>
      </c>
      <c r="I684" s="39">
        <f t="shared" si="27"/>
        <v>3.5261411256197537E-4</v>
      </c>
      <c r="J684" s="25">
        <f t="shared" si="24"/>
        <v>1.5879417126023844E-2</v>
      </c>
      <c r="K684" s="25">
        <f t="shared" si="26"/>
        <v>-1.431685729074848E-2</v>
      </c>
      <c r="L684" s="25">
        <f t="shared" si="25"/>
        <v>-14316.857290748479</v>
      </c>
      <c r="M684" s="25">
        <v>-8323.2445187748581</v>
      </c>
    </row>
    <row r="685" spans="5:13">
      <c r="E685" s="15">
        <v>44454</v>
      </c>
      <c r="G685" s="25"/>
      <c r="H685" s="27">
        <f>Equity_Historical!AA687</f>
        <v>3.0408872109465628E-2</v>
      </c>
      <c r="I685" s="39">
        <f t="shared" si="27"/>
        <v>9.2469950296983653E-4</v>
      </c>
      <c r="J685" s="25">
        <f t="shared" si="24"/>
        <v>1.8789290313058551E-2</v>
      </c>
      <c r="K685" s="25">
        <f t="shared" si="26"/>
        <v>2.2354672721481741E-2</v>
      </c>
      <c r="L685" s="25">
        <f t="shared" si="25"/>
        <v>22354.67272148174</v>
      </c>
      <c r="M685" s="25">
        <v>-8282.0367910251607</v>
      </c>
    </row>
    <row r="686" spans="5:13">
      <c r="E686" s="15">
        <v>44455</v>
      </c>
      <c r="G686" s="25"/>
      <c r="H686" s="27">
        <f>Equity_Historical!AA688</f>
        <v>1.5230000184540349E-2</v>
      </c>
      <c r="I686" s="39">
        <f t="shared" si="27"/>
        <v>2.3195290562109906E-4</v>
      </c>
      <c r="J686" s="25">
        <f t="shared" si="24"/>
        <v>1.829958337616738E-2</v>
      </c>
      <c r="K686" s="25">
        <f t="shared" si="26"/>
        <v>9.4621993353440296E-3</v>
      </c>
      <c r="L686" s="25">
        <f t="shared" si="25"/>
        <v>9462.1993353440303</v>
      </c>
      <c r="M686" s="25">
        <v>-8190.3548469918605</v>
      </c>
    </row>
    <row r="687" spans="5:13">
      <c r="E687" s="15">
        <v>44456</v>
      </c>
      <c r="G687" s="25"/>
      <c r="H687" s="27">
        <f>Equity_Historical!AA689</f>
        <v>-1.2265530773434849E-2</v>
      </c>
      <c r="I687" s="39">
        <f t="shared" si="27"/>
        <v>1.5044324515407729E-4</v>
      </c>
      <c r="J687" s="25">
        <f t="shared" si="24"/>
        <v>1.7527407844664819E-2</v>
      </c>
      <c r="K687" s="25">
        <f t="shared" si="26"/>
        <v>-7.8243398385291034E-3</v>
      </c>
      <c r="L687" s="25">
        <f t="shared" si="25"/>
        <v>-7824.339838529103</v>
      </c>
      <c r="M687" s="25">
        <v>-8173.1617362329407</v>
      </c>
    </row>
    <row r="688" spans="5:13">
      <c r="E688" s="15">
        <v>44459</v>
      </c>
      <c r="G688" s="25"/>
      <c r="H688" s="27">
        <f>Equity_Historical!AA690</f>
        <v>-2.3289427880939722E-2</v>
      </c>
      <c r="I688" s="39">
        <f t="shared" si="27"/>
        <v>5.4239745102149242E-4</v>
      </c>
      <c r="J688" s="25">
        <f t="shared" si="24"/>
        <v>1.8506435084679574E-2</v>
      </c>
      <c r="K688" s="25">
        <f t="shared" si="26"/>
        <v>-1.5511138961032934E-2</v>
      </c>
      <c r="L688" s="25">
        <f t="shared" si="25"/>
        <v>-15511.138961032935</v>
      </c>
      <c r="M688" s="25">
        <v>-8167.3546586338052</v>
      </c>
    </row>
    <row r="689" spans="5:13">
      <c r="E689" s="15">
        <v>44460</v>
      </c>
      <c r="G689" s="25"/>
      <c r="H689" s="27">
        <f>Equity_Historical!AA691</f>
        <v>7.9764402646938758E-5</v>
      </c>
      <c r="I689" s="39">
        <f t="shared" si="27"/>
        <v>6.3623599296229705E-9</v>
      </c>
      <c r="J689" s="25">
        <f t="shared" si="24"/>
        <v>1.7062118067987034E-2</v>
      </c>
      <c r="K689" s="25">
        <f t="shared" si="26"/>
        <v>5.0314007477314103E-5</v>
      </c>
      <c r="L689" s="25">
        <f t="shared" si="25"/>
        <v>50.314007477314107</v>
      </c>
      <c r="M689" s="25">
        <v>-8162.2554860696773</v>
      </c>
    </row>
    <row r="690" spans="5:13">
      <c r="E690" s="15">
        <v>44461</v>
      </c>
      <c r="G690" s="25"/>
      <c r="H690" s="27">
        <f>Equity_Historical!AA692</f>
        <v>2.2969194897044638E-2</v>
      </c>
      <c r="I690" s="39">
        <f t="shared" si="27"/>
        <v>5.2758391421842143E-4</v>
      </c>
      <c r="J690" s="25">
        <f t="shared" si="24"/>
        <v>1.8071692758394365E-2</v>
      </c>
      <c r="K690" s="25">
        <f t="shared" si="26"/>
        <v>1.5715036387458366E-2</v>
      </c>
      <c r="L690" s="25">
        <f t="shared" si="25"/>
        <v>15715.036387458365</v>
      </c>
      <c r="M690" s="25">
        <v>-8103.1524157639187</v>
      </c>
    </row>
    <row r="691" spans="5:13">
      <c r="E691" s="15">
        <v>44462</v>
      </c>
      <c r="G691" s="25"/>
      <c r="H691" s="27">
        <f>Equity_Historical!AA693</f>
        <v>-9.8925250440916029E-3</v>
      </c>
      <c r="I691" s="39">
        <f t="shared" si="27"/>
        <v>9.7862051747979565E-5</v>
      </c>
      <c r="J691" s="25">
        <f t="shared" si="24"/>
        <v>1.7096124562102657E-2</v>
      </c>
      <c r="K691" s="25">
        <f t="shared" si="26"/>
        <v>-6.3901475319599679E-3</v>
      </c>
      <c r="L691" s="25">
        <f t="shared" si="25"/>
        <v>-6390.1475319599676</v>
      </c>
      <c r="M691" s="25">
        <v>-8075.2197998049633</v>
      </c>
    </row>
    <row r="692" spans="5:13">
      <c r="E692" s="15">
        <v>44463</v>
      </c>
      <c r="G692" s="25"/>
      <c r="H692" s="27">
        <f>Equity_Historical!AA694</f>
        <v>-8.9665178962451686E-3</v>
      </c>
      <c r="I692" s="39">
        <f t="shared" si="27"/>
        <v>8.0398443183684885E-5</v>
      </c>
      <c r="J692" s="25">
        <f t="shared" si="24"/>
        <v>1.6139876711550278E-2</v>
      </c>
      <c r="K692" s="25">
        <f t="shared" si="26"/>
        <v>-6.1224987794682257E-3</v>
      </c>
      <c r="L692" s="25">
        <f t="shared" si="25"/>
        <v>-6122.4987794682256</v>
      </c>
      <c r="M692" s="25">
        <v>-8064.7424837529734</v>
      </c>
    </row>
    <row r="693" spans="5:13">
      <c r="E693" s="15">
        <v>44466</v>
      </c>
      <c r="G693" s="25"/>
      <c r="H693" s="27">
        <f>Equity_Historical!AA695</f>
        <v>1.4465041470293016E-2</v>
      </c>
      <c r="I693" s="39">
        <f t="shared" si="27"/>
        <v>2.0923742473729674E-4</v>
      </c>
      <c r="J693" s="25">
        <f t="shared" si="24"/>
        <v>1.5899902230360759E-2</v>
      </c>
      <c r="K693" s="25">
        <f t="shared" si="26"/>
        <v>1.0462176228728347E-2</v>
      </c>
      <c r="L693" s="25">
        <f t="shared" si="25"/>
        <v>10462.176228728347</v>
      </c>
      <c r="M693" s="25">
        <v>-8022.1055165748539</v>
      </c>
    </row>
    <row r="694" spans="5:13">
      <c r="E694" s="15">
        <v>44467</v>
      </c>
      <c r="G694" s="25"/>
      <c r="H694" s="27">
        <f>Equity_Historical!AA696</f>
        <v>-3.0633198630204386E-2</v>
      </c>
      <c r="I694" s="39">
        <f t="shared" si="27"/>
        <v>9.3839285831755583E-4</v>
      </c>
      <c r="J694" s="25">
        <f t="shared" si="24"/>
        <v>1.8858546763799427E-2</v>
      </c>
      <c r="K694" s="25">
        <f t="shared" si="26"/>
        <v>-2.2490569577291408E-2</v>
      </c>
      <c r="L694" s="25">
        <f t="shared" si="25"/>
        <v>-22490.569577291408</v>
      </c>
      <c r="M694" s="25">
        <v>-7871.7689225521817</v>
      </c>
    </row>
    <row r="695" spans="5:13">
      <c r="E695" s="15">
        <v>44468</v>
      </c>
      <c r="G695" s="25"/>
      <c r="H695" s="27">
        <f>Equity_Historical!AA697</f>
        <v>3.0950863523147472E-3</v>
      </c>
      <c r="I695" s="39">
        <f t="shared" si="27"/>
        <v>9.5795595282850066E-6</v>
      </c>
      <c r="J695" s="25">
        <f t="shared" ref="J695:J758" si="28">SQRT((1-$C$3)*SUMPRODUCT(I196:I695,$G$3:$G$502))</f>
        <v>1.7427994780389713E-2</v>
      </c>
      <c r="K695" s="25">
        <f t="shared" si="26"/>
        <v>1.9158747257553899E-3</v>
      </c>
      <c r="L695" s="25">
        <f t="shared" si="25"/>
        <v>1915.87472575539</v>
      </c>
      <c r="M695" s="25">
        <v>-7824.339838529103</v>
      </c>
    </row>
    <row r="696" spans="5:13">
      <c r="E696" s="15">
        <v>44469</v>
      </c>
      <c r="G696" s="25"/>
      <c r="H696" s="27">
        <f>Equity_Historical!AA698</f>
        <v>1.6241369425751204E-3</v>
      </c>
      <c r="I696" s="39">
        <f t="shared" si="27"/>
        <v>2.6378208082372599E-6</v>
      </c>
      <c r="J696" s="25">
        <f t="shared" si="28"/>
        <v>1.6080125151152681E-2</v>
      </c>
      <c r="K696" s="25">
        <f t="shared" si="26"/>
        <v>1.0878719645700838E-3</v>
      </c>
      <c r="L696" s="25">
        <f t="shared" ref="L696:L759" si="29">K696*$C$5</f>
        <v>1087.8719645700837</v>
      </c>
      <c r="M696" s="25">
        <v>-7789.7599372957584</v>
      </c>
    </row>
    <row r="697" spans="5:13">
      <c r="E697" s="15">
        <v>44470</v>
      </c>
      <c r="G697" s="25"/>
      <c r="H697" s="27">
        <f>Equity_Historical!AA699</f>
        <v>2.3099579331560427E-2</v>
      </c>
      <c r="I697" s="39">
        <f t="shared" si="27"/>
        <v>5.3359056529505362E-4</v>
      </c>
      <c r="J697" s="25">
        <f t="shared" si="28"/>
        <v>1.7315410648883874E-2</v>
      </c>
      <c r="K697" s="25">
        <f t="shared" ref="K697:K760" si="30">H697*$J$1321/J696</f>
        <v>1.6769387775950568E-2</v>
      </c>
      <c r="L697" s="25">
        <f t="shared" si="29"/>
        <v>16769.387775950567</v>
      </c>
      <c r="M697" s="25">
        <v>-7689.6459236882629</v>
      </c>
    </row>
    <row r="698" spans="5:13">
      <c r="E698" s="15">
        <v>44473</v>
      </c>
      <c r="G698" s="25"/>
      <c r="H698" s="27">
        <f>Equity_Historical!AA700</f>
        <v>1.9265630178817501E-2</v>
      </c>
      <c r="I698" s="39">
        <f t="shared" si="27"/>
        <v>3.7116450618696365E-4</v>
      </c>
      <c r="J698" s="25">
        <f t="shared" si="28"/>
        <v>1.7621708344442755E-2</v>
      </c>
      <c r="K698" s="25">
        <f t="shared" si="30"/>
        <v>1.2988320140624688E-2</v>
      </c>
      <c r="L698" s="25">
        <f t="shared" si="29"/>
        <v>12988.320140624688</v>
      </c>
      <c r="M698" s="25">
        <v>-7684.174649147003</v>
      </c>
    </row>
    <row r="699" spans="5:13">
      <c r="E699" s="15">
        <v>44474</v>
      </c>
      <c r="G699" s="25"/>
      <c r="H699" s="27">
        <f>Equity_Historical!AA701</f>
        <v>1.6182436444746914E-2</v>
      </c>
      <c r="I699" s="39">
        <f t="shared" si="27"/>
        <v>2.6187124928827313E-4</v>
      </c>
      <c r="J699" s="25">
        <f t="shared" si="28"/>
        <v>1.7413402930597854E-2</v>
      </c>
      <c r="K699" s="25">
        <f t="shared" si="30"/>
        <v>1.0720090755246211E-2</v>
      </c>
      <c r="L699" s="25">
        <f t="shared" si="29"/>
        <v>10720.09075524621</v>
      </c>
      <c r="M699" s="25">
        <v>-7661.4616101320553</v>
      </c>
    </row>
    <row r="700" spans="5:13">
      <c r="E700" s="15">
        <v>44475</v>
      </c>
      <c r="G700" s="25"/>
      <c r="H700" s="27">
        <f>Equity_Historical!AA702</f>
        <v>-5.5940668661396903E-3</v>
      </c>
      <c r="I700" s="39">
        <f t="shared" si="27"/>
        <v>3.1293584102841934E-5</v>
      </c>
      <c r="J700" s="25">
        <f t="shared" si="28"/>
        <v>1.619989657359815E-2</v>
      </c>
      <c r="K700" s="25">
        <f t="shared" si="30"/>
        <v>-3.7501320887941298E-3</v>
      </c>
      <c r="L700" s="25">
        <f t="shared" si="29"/>
        <v>-3750.1320887941297</v>
      </c>
      <c r="M700" s="25">
        <v>-7655.1358013218696</v>
      </c>
    </row>
    <row r="701" spans="5:13">
      <c r="E701" s="15">
        <v>44476</v>
      </c>
      <c r="G701" s="25"/>
      <c r="H701" s="27">
        <f>Equity_Historical!AA703</f>
        <v>-4.2550158410390518E-3</v>
      </c>
      <c r="I701" s="39">
        <f t="shared" si="27"/>
        <v>1.8105159807493268E-5</v>
      </c>
      <c r="J701" s="25">
        <f t="shared" si="28"/>
        <v>1.5026207958667067E-2</v>
      </c>
      <c r="K701" s="25">
        <f t="shared" si="30"/>
        <v>-3.0661366081680603E-3</v>
      </c>
      <c r="L701" s="25">
        <f t="shared" si="29"/>
        <v>-3066.1366081680603</v>
      </c>
      <c r="M701" s="25">
        <v>-7581.58381727298</v>
      </c>
    </row>
    <row r="702" spans="5:13">
      <c r="E702" s="15">
        <v>44477</v>
      </c>
      <c r="G702" s="25"/>
      <c r="H702" s="27">
        <f>Equity_Historical!AA704</f>
        <v>2.336956478317265E-3</v>
      </c>
      <c r="I702" s="39">
        <f t="shared" si="27"/>
        <v>5.4613655815490335E-6</v>
      </c>
      <c r="J702" s="25">
        <f t="shared" si="28"/>
        <v>1.3883014500164414E-2</v>
      </c>
      <c r="K702" s="25">
        <f t="shared" si="30"/>
        <v>1.8155315083992277E-3</v>
      </c>
      <c r="L702" s="25">
        <f t="shared" si="29"/>
        <v>1815.5315083992277</v>
      </c>
      <c r="M702" s="25">
        <v>-7569.3867640437729</v>
      </c>
    </row>
    <row r="703" spans="5:13">
      <c r="E703" s="15">
        <v>44480</v>
      </c>
      <c r="G703" s="25"/>
      <c r="H703" s="27">
        <f>Equity_Historical!AA705</f>
        <v>3.7435696228476402E-3</v>
      </c>
      <c r="I703" s="39">
        <f t="shared" si="27"/>
        <v>1.4014313521107623E-5</v>
      </c>
      <c r="J703" s="25">
        <f t="shared" si="28"/>
        <v>1.2881363472015503E-2</v>
      </c>
      <c r="K703" s="25">
        <f t="shared" si="30"/>
        <v>3.147782367391157E-3</v>
      </c>
      <c r="L703" s="25">
        <f t="shared" si="29"/>
        <v>3147.7823673911571</v>
      </c>
      <c r="M703" s="25">
        <v>-7453.5027676889731</v>
      </c>
    </row>
    <row r="704" spans="5:13">
      <c r="E704" s="15">
        <v>44481</v>
      </c>
      <c r="G704" s="25"/>
      <c r="H704" s="27">
        <f>Equity_Historical!AA706</f>
        <v>2.758559793453139E-3</v>
      </c>
      <c r="I704" s="39">
        <f t="shared" si="27"/>
        <v>7.6096521340562247E-6</v>
      </c>
      <c r="J704" s="25">
        <f t="shared" si="28"/>
        <v>1.1923990271027455E-2</v>
      </c>
      <c r="K704" s="25">
        <f t="shared" si="30"/>
        <v>2.4999028299123715E-3</v>
      </c>
      <c r="L704" s="25">
        <f t="shared" si="29"/>
        <v>2499.9028299123715</v>
      </c>
      <c r="M704" s="25">
        <v>-7448.8398395655977</v>
      </c>
    </row>
    <row r="705" spans="5:13">
      <c r="E705" s="15">
        <v>44482</v>
      </c>
      <c r="G705" s="25"/>
      <c r="H705" s="27">
        <f>Equity_Historical!AA707</f>
        <v>-1.1925719381255487E-2</v>
      </c>
      <c r="I705" s="39">
        <f t="shared" si="27"/>
        <v>1.4222278276045276E-4</v>
      </c>
      <c r="J705" s="25">
        <f t="shared" si="28"/>
        <v>1.1924249653545991E-2</v>
      </c>
      <c r="K705" s="25">
        <f t="shared" si="30"/>
        <v>-1.1675232395371006E-2</v>
      </c>
      <c r="L705" s="25">
        <f t="shared" si="29"/>
        <v>-11675.232395371006</v>
      </c>
      <c r="M705" s="25">
        <v>-7345.3998286055512</v>
      </c>
    </row>
    <row r="706" spans="5:13">
      <c r="E706" s="15">
        <v>44483</v>
      </c>
      <c r="G706" s="25"/>
      <c r="H706" s="27">
        <f>Equity_Historical!AA708</f>
        <v>4.3404946076603459E-2</v>
      </c>
      <c r="I706" s="39">
        <f t="shared" si="27"/>
        <v>1.8839893439128541E-3</v>
      </c>
      <c r="J706" s="25">
        <f t="shared" si="28"/>
        <v>2.0086263264156579E-2</v>
      </c>
      <c r="K706" s="25">
        <f t="shared" si="30"/>
        <v>4.2492347252364768E-2</v>
      </c>
      <c r="L706" s="25">
        <f t="shared" si="29"/>
        <v>42492.347252364765</v>
      </c>
      <c r="M706" s="25">
        <v>-7236.7457521355518</v>
      </c>
    </row>
    <row r="707" spans="5:13">
      <c r="E707" s="15">
        <v>44484</v>
      </c>
      <c r="G707" s="25"/>
      <c r="H707" s="27">
        <f>Equity_Historical!AA709</f>
        <v>1.738830423847107E-2</v>
      </c>
      <c r="I707" s="39">
        <f t="shared" ref="I707:I770" si="31">H707^2</f>
        <v>3.0235312428963094E-4</v>
      </c>
      <c r="J707" s="25">
        <f t="shared" si="28"/>
        <v>1.9705132447484331E-2</v>
      </c>
      <c r="K707" s="25">
        <f t="shared" si="30"/>
        <v>1.0105565952799801E-2</v>
      </c>
      <c r="L707" s="25">
        <f t="shared" si="29"/>
        <v>10105.565952799801</v>
      </c>
      <c r="M707" s="25">
        <v>-7204.5947102802038</v>
      </c>
    </row>
    <row r="708" spans="5:13">
      <c r="E708" s="15">
        <v>44487</v>
      </c>
      <c r="G708" s="25"/>
      <c r="H708" s="27">
        <f>Equity_Historical!AA710</f>
        <v>-3.5420149910761695E-4</v>
      </c>
      <c r="I708" s="39">
        <f t="shared" si="31"/>
        <v>1.2545870197008318E-7</v>
      </c>
      <c r="J708" s="25">
        <f t="shared" si="28"/>
        <v>1.8167752388841617E-2</v>
      </c>
      <c r="K708" s="25">
        <f t="shared" si="30"/>
        <v>-2.0983290715677639E-4</v>
      </c>
      <c r="L708" s="25">
        <f t="shared" si="29"/>
        <v>-209.8329071567764</v>
      </c>
      <c r="M708" s="25">
        <v>-7133.972770591221</v>
      </c>
    </row>
    <row r="709" spans="5:13">
      <c r="E709" s="15">
        <v>44488</v>
      </c>
      <c r="G709" s="25"/>
      <c r="H709" s="27">
        <f>Equity_Historical!AA711</f>
        <v>5.4917297261768035E-3</v>
      </c>
      <c r="I709" s="39">
        <f t="shared" si="31"/>
        <v>3.015909538537395E-5</v>
      </c>
      <c r="J709" s="25">
        <f t="shared" si="28"/>
        <v>1.6884342070117138E-2</v>
      </c>
      <c r="K709" s="25">
        <f t="shared" si="30"/>
        <v>3.5286656861456553E-3</v>
      </c>
      <c r="L709" s="25">
        <f t="shared" si="29"/>
        <v>3528.6656861456554</v>
      </c>
      <c r="M709" s="25">
        <v>-7095.4433254587502</v>
      </c>
    </row>
    <row r="710" spans="5:13">
      <c r="E710" s="15">
        <v>44489</v>
      </c>
      <c r="G710" s="25"/>
      <c r="H710" s="27">
        <f>Equity_Historical!AA712</f>
        <v>2.0419833446200603E-2</v>
      </c>
      <c r="I710" s="39">
        <f t="shared" si="31"/>
        <v>4.169695979705728E-4</v>
      </c>
      <c r="J710" s="25">
        <f t="shared" si="28"/>
        <v>1.7460363563374166E-2</v>
      </c>
      <c r="K710" s="25">
        <f t="shared" si="30"/>
        <v>1.4117916673103421E-2</v>
      </c>
      <c r="L710" s="25">
        <f t="shared" si="29"/>
        <v>14117.916673103422</v>
      </c>
      <c r="M710" s="25">
        <v>-7030.7268000382128</v>
      </c>
    </row>
    <row r="711" spans="5:13">
      <c r="E711" s="15">
        <v>44490</v>
      </c>
      <c r="G711" s="25"/>
      <c r="H711" s="27">
        <f>Equity_Historical!AA713</f>
        <v>-1.2552767536701382E-2</v>
      </c>
      <c r="I711" s="39">
        <f t="shared" si="31"/>
        <v>1.5757197283046409E-4</v>
      </c>
      <c r="J711" s="25">
        <f t="shared" si="28"/>
        <v>1.6815779712073813E-2</v>
      </c>
      <c r="K711" s="25">
        <f t="shared" si="30"/>
        <v>-8.3924500448269244E-3</v>
      </c>
      <c r="L711" s="25">
        <f t="shared" si="29"/>
        <v>-8392.4500448269246</v>
      </c>
      <c r="M711" s="25">
        <v>-6986.5340157822575</v>
      </c>
    </row>
    <row r="712" spans="5:13">
      <c r="E712" s="15">
        <v>44491</v>
      </c>
      <c r="G712" s="25"/>
      <c r="H712" s="27">
        <f>Equity_Historical!AA714</f>
        <v>2.5333490896819764E-2</v>
      </c>
      <c r="I712" s="39">
        <f t="shared" si="31"/>
        <v>6.4178576101924986E-4</v>
      </c>
      <c r="J712" s="25">
        <f t="shared" si="28"/>
        <v>1.8347281661846574E-2</v>
      </c>
      <c r="K712" s="25">
        <f t="shared" si="30"/>
        <v>1.7586547536679615E-2</v>
      </c>
      <c r="L712" s="25">
        <f t="shared" si="29"/>
        <v>17586.547536679616</v>
      </c>
      <c r="M712" s="25">
        <v>-6978.1353264734598</v>
      </c>
    </row>
    <row r="713" spans="5:13">
      <c r="E713" s="15">
        <v>44494</v>
      </c>
      <c r="G713" s="25"/>
      <c r="H713" s="27">
        <f>Equity_Historical!AA715</f>
        <v>-1.9584465490454891E-2</v>
      </c>
      <c r="I713" s="39">
        <f t="shared" si="31"/>
        <v>3.8355128854681853E-4</v>
      </c>
      <c r="J713" s="25">
        <f t="shared" si="28"/>
        <v>1.8538123583693271E-2</v>
      </c>
      <c r="K713" s="25">
        <f t="shared" si="30"/>
        <v>-1.2460703319708624E-2</v>
      </c>
      <c r="L713" s="25">
        <f t="shared" si="29"/>
        <v>-12460.703319708624</v>
      </c>
      <c r="M713" s="25">
        <v>-6937.8327786771106</v>
      </c>
    </row>
    <row r="714" spans="5:13">
      <c r="E714" s="15">
        <v>44495</v>
      </c>
      <c r="G714" s="25"/>
      <c r="H714" s="27">
        <f>Equity_Historical!AA716</f>
        <v>3.8027854646887252E-2</v>
      </c>
      <c r="I714" s="39">
        <f t="shared" si="31"/>
        <v>1.4461177290447844E-3</v>
      </c>
      <c r="J714" s="25">
        <f t="shared" si="28"/>
        <v>2.2561701652587283E-2</v>
      </c>
      <c r="K714" s="25">
        <f t="shared" si="30"/>
        <v>2.3946310706318672E-2</v>
      </c>
      <c r="L714" s="25">
        <f t="shared" si="29"/>
        <v>23946.310706318673</v>
      </c>
      <c r="M714" s="25">
        <v>-6888.4474590480186</v>
      </c>
    </row>
    <row r="715" spans="5:13">
      <c r="E715" s="15">
        <v>44496</v>
      </c>
      <c r="G715" s="25"/>
      <c r="H715" s="27">
        <f>Equity_Historical!AA717</f>
        <v>-3.8709296144296919E-2</v>
      </c>
      <c r="I715" s="39">
        <f t="shared" si="31"/>
        <v>1.4984096079868803E-3</v>
      </c>
      <c r="J715" s="25">
        <f t="shared" si="28"/>
        <v>2.5640539491971259E-2</v>
      </c>
      <c r="K715" s="25">
        <f t="shared" si="30"/>
        <v>-2.0028387420092785E-2</v>
      </c>
      <c r="L715" s="25">
        <f t="shared" si="29"/>
        <v>-20028.387420092786</v>
      </c>
      <c r="M715" s="25">
        <v>-6856.1062316883626</v>
      </c>
    </row>
    <row r="716" spans="5:13">
      <c r="E716" s="15">
        <v>44497</v>
      </c>
      <c r="G716" s="25"/>
      <c r="H716" s="27">
        <f>Equity_Historical!AA718</f>
        <v>-1.3584319204109395E-2</v>
      </c>
      <c r="I716" s="39">
        <f t="shared" si="31"/>
        <v>1.8453372823913533E-4</v>
      </c>
      <c r="J716" s="25">
        <f t="shared" si="28"/>
        <v>2.4217797894509473E-2</v>
      </c>
      <c r="K716" s="25">
        <f t="shared" si="30"/>
        <v>-6.1846236995941346E-3</v>
      </c>
      <c r="L716" s="25">
        <f t="shared" si="29"/>
        <v>-6184.6236995941345</v>
      </c>
      <c r="M716" s="25">
        <v>-6832.1704089874593</v>
      </c>
    </row>
    <row r="717" spans="5:13">
      <c r="E717" s="15">
        <v>44498</v>
      </c>
      <c r="G717" s="25"/>
      <c r="H717" s="27">
        <f>Equity_Historical!AA719</f>
        <v>6.3740598635317249E-3</v>
      </c>
      <c r="I717" s="39">
        <f t="shared" si="31"/>
        <v>4.0628639143886069E-5</v>
      </c>
      <c r="J717" s="25">
        <f t="shared" si="28"/>
        <v>2.2463765723983016E-2</v>
      </c>
      <c r="K717" s="25">
        <f t="shared" si="30"/>
        <v>3.0724445126913613E-3</v>
      </c>
      <c r="L717" s="25">
        <f t="shared" si="29"/>
        <v>3072.4445126913611</v>
      </c>
      <c r="M717" s="25">
        <v>-6820.2118944551603</v>
      </c>
    </row>
    <row r="718" spans="5:13">
      <c r="E718" s="15">
        <v>44501</v>
      </c>
      <c r="G718" s="25"/>
      <c r="H718" s="27">
        <f>Equity_Historical!AA720</f>
        <v>-1.6328096362922068E-2</v>
      </c>
      <c r="I718" s="39">
        <f t="shared" si="31"/>
        <v>2.6660673083686885E-4</v>
      </c>
      <c r="J718" s="25">
        <f t="shared" si="28"/>
        <v>2.1654529885274013E-2</v>
      </c>
      <c r="K718" s="25">
        <f t="shared" si="30"/>
        <v>-8.485072444235504E-3</v>
      </c>
      <c r="L718" s="25">
        <f t="shared" si="29"/>
        <v>-8485.072444235504</v>
      </c>
      <c r="M718" s="25">
        <v>-6683.8461111622746</v>
      </c>
    </row>
    <row r="719" spans="5:13">
      <c r="E719" s="15">
        <v>44502</v>
      </c>
      <c r="G719" s="25"/>
      <c r="H719" s="27">
        <f>Equity_Historical!AA721</f>
        <v>6.2551527470012622E-2</v>
      </c>
      <c r="I719" s="39">
        <f t="shared" si="31"/>
        <v>3.9126935888317439E-3</v>
      </c>
      <c r="J719" s="25">
        <f t="shared" si="28"/>
        <v>3.1392433852668274E-2</v>
      </c>
      <c r="K719" s="25">
        <f t="shared" si="30"/>
        <v>3.372032258533738E-2</v>
      </c>
      <c r="L719" s="25">
        <f t="shared" si="29"/>
        <v>33720.322585337381</v>
      </c>
      <c r="M719" s="25">
        <v>-6675.6979475411481</v>
      </c>
    </row>
    <row r="720" spans="5:13">
      <c r="E720" s="15">
        <v>44503</v>
      </c>
      <c r="G720" s="25"/>
      <c r="H720" s="27">
        <f>Equity_Historical!AA722</f>
        <v>3.5630479856346028E-2</v>
      </c>
      <c r="I720" s="39">
        <f t="shared" si="31"/>
        <v>1.2695310947934801E-3</v>
      </c>
      <c r="J720" s="25">
        <f t="shared" si="28"/>
        <v>3.2063871131447187E-2</v>
      </c>
      <c r="K720" s="25">
        <f t="shared" si="30"/>
        <v>1.3249492525431315E-2</v>
      </c>
      <c r="L720" s="25">
        <f t="shared" si="29"/>
        <v>13249.492525431315</v>
      </c>
      <c r="M720" s="25">
        <v>-6653.8526118740992</v>
      </c>
    </row>
    <row r="721" spans="5:13">
      <c r="E721" s="15">
        <v>44504</v>
      </c>
      <c r="G721" s="25"/>
      <c r="H721" s="27">
        <f>Equity_Historical!AA723</f>
        <v>-2.2151538650304944E-2</v>
      </c>
      <c r="I721" s="39">
        <f t="shared" si="31"/>
        <v>4.9069066457595374E-4</v>
      </c>
      <c r="J721" s="25">
        <f t="shared" si="28"/>
        <v>3.0781189983987579E-2</v>
      </c>
      <c r="K721" s="25">
        <f t="shared" si="30"/>
        <v>-8.0647424837529732E-3</v>
      </c>
      <c r="L721" s="25">
        <f t="shared" si="29"/>
        <v>-8064.7424837529734</v>
      </c>
      <c r="M721" s="25">
        <v>-6643.8707706907571</v>
      </c>
    </row>
    <row r="722" spans="5:13">
      <c r="E722" s="15">
        <v>44505</v>
      </c>
      <c r="G722" s="25"/>
      <c r="H722" s="27">
        <f>Equity_Historical!AA724</f>
        <v>-5.2117173730109106E-3</v>
      </c>
      <c r="I722" s="39">
        <f t="shared" si="31"/>
        <v>2.7161997976143747E-5</v>
      </c>
      <c r="J722" s="25">
        <f t="shared" si="28"/>
        <v>2.8450548465753841E-2</v>
      </c>
      <c r="K722" s="25">
        <f t="shared" si="30"/>
        <v>-1.9765054303118954E-3</v>
      </c>
      <c r="L722" s="25">
        <f t="shared" si="29"/>
        <v>-1976.5054303118955</v>
      </c>
      <c r="M722" s="25">
        <v>-6636.6931323417957</v>
      </c>
    </row>
    <row r="723" spans="5:13">
      <c r="E723" s="15">
        <v>44508</v>
      </c>
      <c r="G723" s="25"/>
      <c r="H723" s="27">
        <f>Equity_Historical!AA725</f>
        <v>-6.9731354942852552E-3</v>
      </c>
      <c r="I723" s="39">
        <f t="shared" si="31"/>
        <v>4.8624618621660869E-5</v>
      </c>
      <c r="J723" s="25">
        <f t="shared" si="28"/>
        <v>2.6368775940402055E-2</v>
      </c>
      <c r="K723" s="25">
        <f t="shared" si="30"/>
        <v>-2.8611460144391749E-3</v>
      </c>
      <c r="L723" s="25">
        <f t="shared" si="29"/>
        <v>-2861.1460144391749</v>
      </c>
      <c r="M723" s="25">
        <v>-6599.5876350276103</v>
      </c>
    </row>
    <row r="724" spans="5:13">
      <c r="E724" s="15">
        <v>44509</v>
      </c>
      <c r="G724" s="25"/>
      <c r="H724" s="27">
        <f>Equity_Historical!AA726</f>
        <v>2.568640413232999E-2</v>
      </c>
      <c r="I724" s="39">
        <f t="shared" si="31"/>
        <v>6.5979135724937923E-4</v>
      </c>
      <c r="J724" s="25">
        <f t="shared" si="28"/>
        <v>2.6267550256795249E-2</v>
      </c>
      <c r="K724" s="25">
        <f t="shared" si="30"/>
        <v>1.1371451469028187E-2</v>
      </c>
      <c r="L724" s="25">
        <f t="shared" si="29"/>
        <v>11371.451469028187</v>
      </c>
      <c r="M724" s="25">
        <v>-6492.348751171302</v>
      </c>
    </row>
    <row r="725" spans="5:13">
      <c r="E725" s="15">
        <v>44510</v>
      </c>
      <c r="G725" s="25"/>
      <c r="H725" s="27">
        <f>Equity_Historical!AA727</f>
        <v>-2.3808149656825942E-2</v>
      </c>
      <c r="I725" s="39">
        <f t="shared" si="31"/>
        <v>5.6682799008182122E-4</v>
      </c>
      <c r="J725" s="25">
        <f t="shared" si="28"/>
        <v>2.5913524760856975E-2</v>
      </c>
      <c r="K725" s="25">
        <f t="shared" si="30"/>
        <v>-1.0580559480504872E-2</v>
      </c>
      <c r="L725" s="25">
        <f t="shared" si="29"/>
        <v>-10580.559480504871</v>
      </c>
      <c r="M725" s="25">
        <v>-6390.1475319599676</v>
      </c>
    </row>
    <row r="726" spans="5:13">
      <c r="E726" s="15">
        <v>44511</v>
      </c>
      <c r="G726" s="25"/>
      <c r="H726" s="27">
        <f>Equity_Historical!AA728</f>
        <v>-3.3112649209611086E-3</v>
      </c>
      <c r="I726" s="39">
        <f t="shared" si="31"/>
        <v>1.0964475376787577E-5</v>
      </c>
      <c r="J726" s="25">
        <f t="shared" si="28"/>
        <v>2.392548478105164E-2</v>
      </c>
      <c r="K726" s="25">
        <f t="shared" si="30"/>
        <v>-1.4916605343513808E-3</v>
      </c>
      <c r="L726" s="25">
        <f t="shared" si="29"/>
        <v>-1491.6605343513806</v>
      </c>
      <c r="M726" s="25">
        <v>-6307.2575817954548</v>
      </c>
    </row>
    <row r="727" spans="5:13">
      <c r="E727" s="15">
        <v>44512</v>
      </c>
      <c r="G727" s="25"/>
      <c r="H727" s="27">
        <f>Equity_Historical!AA729</f>
        <v>-1.3526174484305138E-2</v>
      </c>
      <c r="I727" s="39">
        <f t="shared" si="31"/>
        <v>1.8295739617986737E-4</v>
      </c>
      <c r="J727" s="25">
        <f t="shared" si="28"/>
        <v>2.267174691403518E-2</v>
      </c>
      <c r="K727" s="25">
        <f t="shared" si="30"/>
        <v>-6.59958763502761E-3</v>
      </c>
      <c r="L727" s="25">
        <f t="shared" si="29"/>
        <v>-6599.5876350276103</v>
      </c>
      <c r="M727" s="25">
        <v>-6264.3346723548557</v>
      </c>
    </row>
    <row r="728" spans="5:13">
      <c r="E728" s="15">
        <v>44515</v>
      </c>
      <c r="G728" s="25"/>
      <c r="H728" s="27">
        <f>Equity_Historical!AA730</f>
        <v>-5.9021378155000144E-2</v>
      </c>
      <c r="I728" s="39">
        <f t="shared" si="31"/>
        <v>3.4835230793155282E-3</v>
      </c>
      <c r="J728" s="25">
        <f t="shared" si="28"/>
        <v>3.0974753490726661E-2</v>
      </c>
      <c r="K728" s="25">
        <f t="shared" si="30"/>
        <v>-3.038973564514089E-2</v>
      </c>
      <c r="L728" s="25">
        <f t="shared" si="29"/>
        <v>-30389.735645140889</v>
      </c>
      <c r="M728" s="25">
        <v>-6223.9855076790445</v>
      </c>
    </row>
    <row r="729" spans="5:13">
      <c r="E729" s="15">
        <v>44516</v>
      </c>
      <c r="G729" s="25"/>
      <c r="H729" s="27">
        <f>Equity_Historical!AA731</f>
        <v>-1.2009361519893274E-2</v>
      </c>
      <c r="I729" s="39">
        <f t="shared" si="31"/>
        <v>1.442247641154933E-4</v>
      </c>
      <c r="J729" s="25">
        <f t="shared" si="28"/>
        <v>2.8933609615063843E-2</v>
      </c>
      <c r="K729" s="25">
        <f t="shared" si="30"/>
        <v>-4.5260007429679368E-3</v>
      </c>
      <c r="L729" s="25">
        <f t="shared" si="29"/>
        <v>-4526.0007429679372</v>
      </c>
      <c r="M729" s="25">
        <v>-6202.2083361621071</v>
      </c>
    </row>
    <row r="730" spans="5:13">
      <c r="E730" s="15">
        <v>44517</v>
      </c>
      <c r="G730" s="25"/>
      <c r="H730" s="27">
        <f>Equity_Historical!AA732</f>
        <v>2.4073563669177577E-2</v>
      </c>
      <c r="I730" s="39">
        <f t="shared" si="31"/>
        <v>5.7953646773394659E-4</v>
      </c>
      <c r="J730" s="25">
        <f t="shared" si="28"/>
        <v>2.8257939958770344E-2</v>
      </c>
      <c r="K730" s="25">
        <f t="shared" si="30"/>
        <v>9.7127079069079577E-3</v>
      </c>
      <c r="L730" s="25">
        <f t="shared" si="29"/>
        <v>9712.7079069079573</v>
      </c>
      <c r="M730" s="25">
        <v>-6184.6236995941345</v>
      </c>
    </row>
    <row r="731" spans="5:13">
      <c r="E731" s="15">
        <v>44518</v>
      </c>
      <c r="G731" s="25"/>
      <c r="H731" s="27">
        <f>Equity_Historical!AA733</f>
        <v>-3.4019784068167044E-3</v>
      </c>
      <c r="I731" s="39">
        <f t="shared" si="31"/>
        <v>1.1573457080447123E-5</v>
      </c>
      <c r="J731" s="25">
        <f t="shared" si="28"/>
        <v>2.6085829748515116E-2</v>
      </c>
      <c r="K731" s="25">
        <f t="shared" si="30"/>
        <v>-1.4053795046396005E-3</v>
      </c>
      <c r="L731" s="25">
        <f t="shared" si="29"/>
        <v>-1405.3795046396006</v>
      </c>
      <c r="M731" s="25">
        <v>-6122.4987794682256</v>
      </c>
    </row>
    <row r="732" spans="5:13">
      <c r="E732" s="15">
        <v>44519</v>
      </c>
      <c r="G732" s="25"/>
      <c r="H732" s="27">
        <f>Equity_Historical!AA734</f>
        <v>7.8582393131165287E-3</v>
      </c>
      <c r="I732" s="39">
        <f t="shared" si="31"/>
        <v>6.1751925102210127E-5</v>
      </c>
      <c r="J732" s="25">
        <f t="shared" si="28"/>
        <v>2.4241755823033326E-2</v>
      </c>
      <c r="K732" s="25">
        <f t="shared" si="30"/>
        <v>3.5166014927602903E-3</v>
      </c>
      <c r="L732" s="25">
        <f t="shared" si="29"/>
        <v>3516.6014927602905</v>
      </c>
      <c r="M732" s="25">
        <v>-6111.0885180499336</v>
      </c>
    </row>
    <row r="733" spans="5:13">
      <c r="E733" s="15">
        <v>44522</v>
      </c>
      <c r="G733" s="25"/>
      <c r="H733" s="27">
        <f>Equity_Historical!AA735</f>
        <v>-1.0103571581217143E-2</v>
      </c>
      <c r="I733" s="39">
        <f t="shared" si="31"/>
        <v>1.0208215869677868E-4</v>
      </c>
      <c r="J733" s="25">
        <f t="shared" si="28"/>
        <v>2.2689769509198446E-2</v>
      </c>
      <c r="K733" s="25">
        <f t="shared" si="30"/>
        <v>-4.8653424219211186E-3</v>
      </c>
      <c r="L733" s="25">
        <f t="shared" si="29"/>
        <v>-4865.3424219211183</v>
      </c>
      <c r="M733" s="25">
        <v>-6102.0078406518915</v>
      </c>
    </row>
    <row r="734" spans="5:13">
      <c r="E734" s="15">
        <v>44523</v>
      </c>
      <c r="G734" s="25"/>
      <c r="H734" s="27">
        <f>Equity_Historical!AA736</f>
        <v>2.6704716935438421E-2</v>
      </c>
      <c r="I734" s="39">
        <f t="shared" si="31"/>
        <v>7.1314190660189158E-4</v>
      </c>
      <c r="J734" s="25">
        <f t="shared" si="28"/>
        <v>2.3336089653447779E-2</v>
      </c>
      <c r="K734" s="25">
        <f t="shared" si="30"/>
        <v>1.373916868627373E-2</v>
      </c>
      <c r="L734" s="25">
        <f t="shared" si="29"/>
        <v>13739.16868627373</v>
      </c>
      <c r="M734" s="25">
        <v>-6100.4563702605892</v>
      </c>
    </row>
    <row r="735" spans="5:13">
      <c r="E735" s="15">
        <v>44524</v>
      </c>
      <c r="G735" s="25"/>
      <c r="H735" s="27">
        <f>Equity_Historical!AA737</f>
        <v>-3.3740334076052092E-2</v>
      </c>
      <c r="I735" s="39">
        <f t="shared" si="31"/>
        <v>1.1384101435636021E-3</v>
      </c>
      <c r="J735" s="25">
        <f t="shared" si="28"/>
        <v>2.5172378509017178E-2</v>
      </c>
      <c r="K735" s="25">
        <f t="shared" si="30"/>
        <v>-1.6878111625083132E-2</v>
      </c>
      <c r="L735" s="25">
        <f t="shared" si="29"/>
        <v>-16878.111625083133</v>
      </c>
      <c r="M735" s="25">
        <v>-6009.0569667152886</v>
      </c>
    </row>
    <row r="736" spans="5:13">
      <c r="E736" s="15">
        <v>44526</v>
      </c>
      <c r="G736" s="25"/>
      <c r="H736" s="27">
        <f>Equity_Historical!AA738</f>
        <v>-3.6415662089094546E-2</v>
      </c>
      <c r="I736" s="39">
        <f t="shared" si="31"/>
        <v>1.3261004453871178E-3</v>
      </c>
      <c r="J736" s="25">
        <f t="shared" si="28"/>
        <v>2.7157253370676374E-2</v>
      </c>
      <c r="K736" s="25">
        <f t="shared" si="30"/>
        <v>-1.6887544950252083E-2</v>
      </c>
      <c r="L736" s="25">
        <f t="shared" si="29"/>
        <v>-16887.544950252082</v>
      </c>
      <c r="M736" s="25">
        <v>-5968.0778715963288</v>
      </c>
    </row>
    <row r="737" spans="5:13">
      <c r="E737" s="15">
        <v>44529</v>
      </c>
      <c r="G737" s="25"/>
      <c r="H737" s="27">
        <f>Equity_Historical!AA739</f>
        <v>3.7406840578015285E-2</v>
      </c>
      <c r="I737" s="39">
        <f t="shared" si="31"/>
        <v>1.3992717220290508E-3</v>
      </c>
      <c r="J737" s="25">
        <f t="shared" si="28"/>
        <v>2.8927144818450434E-2</v>
      </c>
      <c r="K737" s="25">
        <f t="shared" si="30"/>
        <v>1.607932249111766E-2</v>
      </c>
      <c r="L737" s="25">
        <f t="shared" si="29"/>
        <v>16079.32249111766</v>
      </c>
      <c r="M737" s="25">
        <v>-5952.5391481812358</v>
      </c>
    </row>
    <row r="738" spans="5:13">
      <c r="E738" s="15">
        <v>44530</v>
      </c>
      <c r="G738" s="25"/>
      <c r="H738" s="27">
        <f>Equity_Historical!AA740</f>
        <v>-3.0687662075440155E-2</v>
      </c>
      <c r="I738" s="39">
        <f t="shared" si="31"/>
        <v>9.4173260365640798E-4</v>
      </c>
      <c r="J738" s="25">
        <f t="shared" si="28"/>
        <v>2.9197990372522634E-2</v>
      </c>
      <c r="K738" s="25">
        <f t="shared" si="30"/>
        <v>-1.2383995752683438E-2</v>
      </c>
      <c r="L738" s="25">
        <f t="shared" si="29"/>
        <v>-12383.995752683439</v>
      </c>
      <c r="M738" s="25">
        <v>-5776.6721015044886</v>
      </c>
    </row>
    <row r="739" spans="5:13">
      <c r="E739" s="15">
        <v>44531</v>
      </c>
      <c r="G739" s="25"/>
      <c r="H739" s="27">
        <f>Equity_Historical!AA741</f>
        <v>-4.6559233971597818E-3</v>
      </c>
      <c r="I739" s="39">
        <f t="shared" si="31"/>
        <v>2.1677622680219882E-5</v>
      </c>
      <c r="J739" s="25">
        <f t="shared" si="28"/>
        <v>2.6979545750936369E-2</v>
      </c>
      <c r="K739" s="25">
        <f t="shared" si="30"/>
        <v>-1.8614673637817635E-3</v>
      </c>
      <c r="L739" s="25">
        <f t="shared" si="29"/>
        <v>-1861.4673637817634</v>
      </c>
      <c r="M739" s="25">
        <v>-5775.7460425435866</v>
      </c>
    </row>
    <row r="740" spans="5:13">
      <c r="E740" s="15">
        <v>44532</v>
      </c>
      <c r="G740" s="25"/>
      <c r="H740" s="27">
        <f>Equity_Historical!AA742</f>
        <v>2.6056590979463258E-2</v>
      </c>
      <c r="I740" s="39">
        <f t="shared" si="31"/>
        <v>6.7894593347104604E-4</v>
      </c>
      <c r="J740" s="25">
        <f t="shared" si="28"/>
        <v>2.6843125667635939E-2</v>
      </c>
      <c r="K740" s="25">
        <f t="shared" si="30"/>
        <v>1.1274194515080651E-2</v>
      </c>
      <c r="L740" s="25">
        <f t="shared" si="29"/>
        <v>11274.194515080651</v>
      </c>
      <c r="M740" s="25">
        <v>-5690.9659234434057</v>
      </c>
    </row>
    <row r="741" spans="5:13">
      <c r="E741" s="15">
        <v>44533</v>
      </c>
      <c r="G741" s="25"/>
      <c r="H741" s="27">
        <f>Equity_Historical!AA743</f>
        <v>-3.076708870896277E-3</v>
      </c>
      <c r="I741" s="39">
        <f t="shared" si="31"/>
        <v>9.4661374762518439E-6</v>
      </c>
      <c r="J741" s="25">
        <f t="shared" si="28"/>
        <v>2.4776809861010333E-2</v>
      </c>
      <c r="K741" s="25">
        <f t="shared" si="30"/>
        <v>-1.3379992813354045E-3</v>
      </c>
      <c r="L741" s="25">
        <f t="shared" si="29"/>
        <v>-1337.9992813354045</v>
      </c>
      <c r="M741" s="25">
        <v>-5684.518827038175</v>
      </c>
    </row>
    <row r="742" spans="5:13">
      <c r="E742" s="15">
        <v>44536</v>
      </c>
      <c r="G742" s="25"/>
      <c r="H742" s="27">
        <f>Equity_Historical!AA744</f>
        <v>1.1668225128535024E-3</v>
      </c>
      <c r="I742" s="39">
        <f t="shared" si="31"/>
        <v>1.3614747765017618E-6</v>
      </c>
      <c r="J742" s="25">
        <f t="shared" si="28"/>
        <v>2.2847559652440674E-2</v>
      </c>
      <c r="K742" s="25">
        <f t="shared" si="30"/>
        <v>5.4974586680745256E-4</v>
      </c>
      <c r="L742" s="25">
        <f t="shared" si="29"/>
        <v>549.74586680745256</v>
      </c>
      <c r="M742" s="25">
        <v>-5683.0819707399469</v>
      </c>
    </row>
    <row r="743" spans="5:13">
      <c r="E743" s="15">
        <v>44537</v>
      </c>
      <c r="G743" s="25"/>
      <c r="H743" s="27">
        <f>Equity_Historical!AA745</f>
        <v>3.2178156677404153E-2</v>
      </c>
      <c r="I743" s="39">
        <f t="shared" si="31"/>
        <v>1.0354337671555694E-3</v>
      </c>
      <c r="J743" s="25">
        <f t="shared" si="28"/>
        <v>2.4474974971067799E-2</v>
      </c>
      <c r="K743" s="25">
        <f t="shared" si="30"/>
        <v>1.6440836222667933E-2</v>
      </c>
      <c r="L743" s="25">
        <f t="shared" si="29"/>
        <v>16440.836222667935</v>
      </c>
      <c r="M743" s="25">
        <v>-5621.9961569450015</v>
      </c>
    </row>
    <row r="744" spans="5:13">
      <c r="E744" s="15">
        <v>44538</v>
      </c>
      <c r="G744" s="25"/>
      <c r="H744" s="27">
        <f>Equity_Historical!AA746</f>
        <v>-4.8765349762571204E-3</v>
      </c>
      <c r="I744" s="39">
        <f t="shared" si="31"/>
        <v>2.3780593374659032E-5</v>
      </c>
      <c r="J744" s="25">
        <f t="shared" si="28"/>
        <v>2.2643714997001591E-2</v>
      </c>
      <c r="K744" s="25">
        <f t="shared" si="30"/>
        <v>-2.3259032640191813E-3</v>
      </c>
      <c r="L744" s="25">
        <f t="shared" si="29"/>
        <v>-2325.9032640191813</v>
      </c>
      <c r="M744" s="25">
        <v>-5554.0327111838751</v>
      </c>
    </row>
    <row r="745" spans="5:13">
      <c r="E745" s="15">
        <v>44539</v>
      </c>
      <c r="G745" s="25"/>
      <c r="H745" s="27">
        <f>Equity_Historical!AA747</f>
        <v>-1.2030715848766679E-2</v>
      </c>
      <c r="I745" s="39">
        <f t="shared" si="31"/>
        <v>1.4473812383376577E-4</v>
      </c>
      <c r="J745" s="25">
        <f t="shared" si="28"/>
        <v>2.1390134948398164E-2</v>
      </c>
      <c r="K745" s="25">
        <f t="shared" si="30"/>
        <v>-6.2022083361621067E-3</v>
      </c>
      <c r="L745" s="25">
        <f t="shared" si="29"/>
        <v>-6202.2083361621071</v>
      </c>
      <c r="M745" s="25">
        <v>-5475.8386100179769</v>
      </c>
    </row>
    <row r="746" spans="5:13">
      <c r="E746" s="15">
        <v>44540</v>
      </c>
      <c r="G746" s="25"/>
      <c r="H746" s="27">
        <f>Equity_Historical!AA748</f>
        <v>2.1720847203056982E-2</v>
      </c>
      <c r="I746" s="39">
        <f t="shared" si="31"/>
        <v>4.7179520321854833E-4</v>
      </c>
      <c r="J746" s="25">
        <f t="shared" si="28"/>
        <v>2.1440066992126309E-2</v>
      </c>
      <c r="K746" s="25">
        <f t="shared" si="30"/>
        <v>1.1854023859728786E-2</v>
      </c>
      <c r="L746" s="25">
        <f t="shared" si="29"/>
        <v>11854.023859728786</v>
      </c>
      <c r="M746" s="25">
        <v>-5414.1024904744436</v>
      </c>
    </row>
    <row r="747" spans="5:13">
      <c r="E747" s="15">
        <v>44543</v>
      </c>
      <c r="G747" s="25"/>
      <c r="H747" s="27">
        <f>Equity_Historical!AA749</f>
        <v>-8.9729218033775121E-3</v>
      </c>
      <c r="I747" s="39">
        <f t="shared" si="31"/>
        <v>8.0513325689527546E-5</v>
      </c>
      <c r="J747" s="25">
        <f t="shared" si="28"/>
        <v>2.0069927767340456E-2</v>
      </c>
      <c r="K747" s="25">
        <f t="shared" si="30"/>
        <v>-4.8855144933596653E-3</v>
      </c>
      <c r="L747" s="25">
        <f t="shared" si="29"/>
        <v>-4885.5144933596657</v>
      </c>
      <c r="M747" s="25">
        <v>-5341.8179470015775</v>
      </c>
    </row>
    <row r="748" spans="5:13">
      <c r="E748" s="15">
        <v>44544</v>
      </c>
      <c r="G748" s="25"/>
      <c r="H748" s="27">
        <f>Equity_Historical!AA750</f>
        <v>1.5008340520957933E-3</v>
      </c>
      <c r="I748" s="39">
        <f t="shared" si="31"/>
        <v>2.2525028519302784E-6</v>
      </c>
      <c r="J748" s="25">
        <f t="shared" si="28"/>
        <v>1.8512686891051594E-2</v>
      </c>
      <c r="K748" s="25">
        <f t="shared" si="30"/>
        <v>8.7295011462690318E-4</v>
      </c>
      <c r="L748" s="25">
        <f t="shared" si="29"/>
        <v>872.9501146269032</v>
      </c>
      <c r="M748" s="25">
        <v>-5295.2807638547329</v>
      </c>
    </row>
    <row r="749" spans="5:13">
      <c r="E749" s="15">
        <v>44545</v>
      </c>
      <c r="G749" s="25"/>
      <c r="H749" s="27">
        <f>Equity_Historical!AA751</f>
        <v>1.7771225306263377E-2</v>
      </c>
      <c r="I749" s="39">
        <f t="shared" si="31"/>
        <v>3.1581644888597588E-4</v>
      </c>
      <c r="J749" s="25">
        <f t="shared" si="28"/>
        <v>1.8403372160288801E-2</v>
      </c>
      <c r="K749" s="25">
        <f t="shared" si="30"/>
        <v>1.1205996386796993E-2</v>
      </c>
      <c r="L749" s="25">
        <f t="shared" si="29"/>
        <v>11205.996386796993</v>
      </c>
      <c r="M749" s="25">
        <v>-5119.8447287874069</v>
      </c>
    </row>
    <row r="750" spans="5:13">
      <c r="E750" s="15">
        <v>44546</v>
      </c>
      <c r="G750" s="25"/>
      <c r="H750" s="27">
        <f>Equity_Historical!AA752</f>
        <v>9.5371002410069433E-3</v>
      </c>
      <c r="I750" s="39">
        <f t="shared" si="31"/>
        <v>9.0956281007014696E-5</v>
      </c>
      <c r="J750" s="25">
        <f t="shared" si="28"/>
        <v>1.7364473300121464E-2</v>
      </c>
      <c r="K750" s="25">
        <f t="shared" si="30"/>
        <v>6.0495281187563444E-3</v>
      </c>
      <c r="L750" s="25">
        <f t="shared" si="29"/>
        <v>6049.5281187563442</v>
      </c>
      <c r="M750" s="25">
        <v>-5115.2633584134746</v>
      </c>
    </row>
    <row r="751" spans="5:13">
      <c r="E751" s="15">
        <v>44547</v>
      </c>
      <c r="G751" s="25"/>
      <c r="H751" s="27">
        <f>Equity_Historical!AA753</f>
        <v>-2.9830883868187295E-2</v>
      </c>
      <c r="I751" s="39">
        <f t="shared" si="31"/>
        <v>8.8988163235727703E-4</v>
      </c>
      <c r="J751" s="25">
        <f t="shared" si="28"/>
        <v>1.9742807244554357E-2</v>
      </c>
      <c r="K751" s="25">
        <f t="shared" si="30"/>
        <v>-2.005427969029969E-2</v>
      </c>
      <c r="L751" s="25">
        <f t="shared" si="29"/>
        <v>-20054.279690299689</v>
      </c>
      <c r="M751" s="25">
        <v>-5019.3715795368353</v>
      </c>
    </row>
    <row r="752" spans="5:13">
      <c r="E752" s="15">
        <v>44550</v>
      </c>
      <c r="G752" s="25"/>
      <c r="H752" s="27">
        <f>Equity_Historical!AA754</f>
        <v>-6.1466650005797228E-3</v>
      </c>
      <c r="I752" s="39">
        <f t="shared" si="31"/>
        <v>3.7781490629351724E-5</v>
      </c>
      <c r="J752" s="25">
        <f t="shared" si="28"/>
        <v>1.8356984932327163E-2</v>
      </c>
      <c r="K752" s="25">
        <f t="shared" si="30"/>
        <v>-3.6344039843674621E-3</v>
      </c>
      <c r="L752" s="25">
        <f t="shared" si="29"/>
        <v>-3634.4039843674623</v>
      </c>
      <c r="M752" s="25">
        <v>-4966.9702347946386</v>
      </c>
    </row>
    <row r="753" spans="5:13">
      <c r="E753" s="15">
        <v>44551</v>
      </c>
      <c r="G753" s="25"/>
      <c r="H753" s="27">
        <f>Equity_Historical!AA755</f>
        <v>3.1248784270939828E-3</v>
      </c>
      <c r="I753" s="39">
        <f t="shared" si="31"/>
        <v>9.7648651841173643E-6</v>
      </c>
      <c r="J753" s="25">
        <f t="shared" si="28"/>
        <v>1.6967521657933759E-2</v>
      </c>
      <c r="K753" s="25">
        <f t="shared" si="30"/>
        <v>1.9871668582022144E-3</v>
      </c>
      <c r="L753" s="25">
        <f t="shared" si="29"/>
        <v>1987.1668582022144</v>
      </c>
      <c r="M753" s="25">
        <v>-4955.9751810970556</v>
      </c>
    </row>
    <row r="754" spans="5:13">
      <c r="E754" s="15">
        <v>44552</v>
      </c>
      <c r="G754" s="25"/>
      <c r="H754" s="27">
        <f>Equity_Historical!AA756</f>
        <v>2.4640471632263055E-2</v>
      </c>
      <c r="I754" s="39">
        <f t="shared" si="31"/>
        <v>6.0715284226036032E-4</v>
      </c>
      <c r="J754" s="25">
        <f t="shared" si="28"/>
        <v>1.832444266191028E-2</v>
      </c>
      <c r="K754" s="25">
        <f t="shared" si="30"/>
        <v>1.6952477046499048E-2</v>
      </c>
      <c r="L754" s="25">
        <f t="shared" si="29"/>
        <v>16952.477046499047</v>
      </c>
      <c r="M754" s="25">
        <v>-4949.9127530222013</v>
      </c>
    </row>
    <row r="755" spans="5:13">
      <c r="E755" s="15">
        <v>44553</v>
      </c>
      <c r="G755" s="25"/>
      <c r="H755" s="27">
        <f>Equity_Historical!AA757</f>
        <v>3.5416489601940611E-3</v>
      </c>
      <c r="I755" s="39">
        <f t="shared" si="31"/>
        <v>1.2543277357243673E-5</v>
      </c>
      <c r="J755" s="25">
        <f t="shared" si="28"/>
        <v>1.69498941189253E-2</v>
      </c>
      <c r="K755" s="25">
        <f t="shared" si="30"/>
        <v>2.2561984645562659E-3</v>
      </c>
      <c r="L755" s="25">
        <f t="shared" si="29"/>
        <v>2256.1984645562661</v>
      </c>
      <c r="M755" s="25">
        <v>-4933.5058901341217</v>
      </c>
    </row>
    <row r="756" spans="5:13">
      <c r="E756" s="15">
        <v>44557</v>
      </c>
      <c r="G756" s="25"/>
      <c r="H756" s="27">
        <f>Equity_Historical!AA758</f>
        <v>3.3226763471077017E-2</v>
      </c>
      <c r="I756" s="39">
        <f t="shared" si="31"/>
        <v>1.1040178107628981E-3</v>
      </c>
      <c r="J756" s="25">
        <f t="shared" si="28"/>
        <v>2.0243684093089291E-2</v>
      </c>
      <c r="K756" s="25">
        <f t="shared" si="30"/>
        <v>2.2883561191955584E-2</v>
      </c>
      <c r="L756" s="25">
        <f t="shared" si="29"/>
        <v>22883.561191955585</v>
      </c>
      <c r="M756" s="25">
        <v>-4914.8938065553721</v>
      </c>
    </row>
    <row r="757" spans="5:13">
      <c r="E757" s="15">
        <v>44558</v>
      </c>
      <c r="G757" s="25"/>
      <c r="H757" s="27">
        <f>Equity_Historical!AA759</f>
        <v>1.2361649055434848E-2</v>
      </c>
      <c r="I757" s="39">
        <f t="shared" si="31"/>
        <v>1.5281036736973329E-4</v>
      </c>
      <c r="J757" s="25">
        <f t="shared" si="28"/>
        <v>1.9268038014212473E-2</v>
      </c>
      <c r="K757" s="25">
        <f t="shared" si="30"/>
        <v>7.1283566344239263E-3</v>
      </c>
      <c r="L757" s="25">
        <f t="shared" si="29"/>
        <v>7128.3566344239262</v>
      </c>
      <c r="M757" s="25">
        <v>-4885.5144933596657</v>
      </c>
    </row>
    <row r="758" spans="5:13">
      <c r="E758" s="15">
        <v>44559</v>
      </c>
      <c r="G758" s="25"/>
      <c r="H758" s="27">
        <f>Equity_Historical!AA760</f>
        <v>6.1061598424069115E-3</v>
      </c>
      <c r="I758" s="39">
        <f t="shared" si="31"/>
        <v>3.7285188021022796E-5</v>
      </c>
      <c r="J758" s="25">
        <f t="shared" si="28"/>
        <v>1.792097859444957E-2</v>
      </c>
      <c r="K758" s="25">
        <f t="shared" si="30"/>
        <v>3.6994165514705178E-3</v>
      </c>
      <c r="L758" s="25">
        <f t="shared" si="29"/>
        <v>3699.4165514705178</v>
      </c>
      <c r="M758" s="25">
        <v>-4865.3424219211183</v>
      </c>
    </row>
    <row r="759" spans="5:13">
      <c r="E759" s="15">
        <v>44560</v>
      </c>
      <c r="G759" s="25"/>
      <c r="H759" s="27">
        <f>Equity_Historical!AA761</f>
        <v>6.0007838209018491E-3</v>
      </c>
      <c r="I759" s="39">
        <f t="shared" si="31"/>
        <v>3.6009406465197397E-5</v>
      </c>
      <c r="J759" s="25">
        <f t="shared" ref="J759:J822" si="32">SQRT((1-$C$3)*SUMPRODUCT(I260:I759,$G$3:$G$502))</f>
        <v>1.6684983179047302E-2</v>
      </c>
      <c r="K759" s="25">
        <f t="shared" si="30"/>
        <v>3.9088483485809067E-3</v>
      </c>
      <c r="L759" s="25">
        <f t="shared" si="29"/>
        <v>3908.8483485809065</v>
      </c>
      <c r="M759" s="25">
        <v>-4809.9982675896717</v>
      </c>
    </row>
    <row r="760" spans="5:13">
      <c r="E760" s="15">
        <v>44561</v>
      </c>
      <c r="G760" s="25"/>
      <c r="H760" s="27">
        <f>Equity_Historical!AA762</f>
        <v>7.7670637773096423E-3</v>
      </c>
      <c r="I760" s="39">
        <f t="shared" si="31"/>
        <v>6.0327279720795531E-5</v>
      </c>
      <c r="J760" s="25">
        <f t="shared" si="32"/>
        <v>1.5674165243815919E-2</v>
      </c>
      <c r="K760" s="25">
        <f t="shared" si="30"/>
        <v>5.4341754877697468E-3</v>
      </c>
      <c r="L760" s="25">
        <f t="shared" ref="L760:L823" si="33">K760*$C$5</f>
        <v>5434.1754877697467</v>
      </c>
      <c r="M760" s="25">
        <v>-4808.0115331301176</v>
      </c>
    </row>
    <row r="761" spans="5:13">
      <c r="E761" s="15">
        <v>44564</v>
      </c>
      <c r="G761" s="25"/>
      <c r="H761" s="27">
        <f>Equity_Historical!AA763</f>
        <v>-1.4164795939801061E-2</v>
      </c>
      <c r="I761" s="39">
        <f t="shared" si="31"/>
        <v>2.0064144401620463E-4</v>
      </c>
      <c r="J761" s="25">
        <f t="shared" si="32"/>
        <v>1.545715867419723E-2</v>
      </c>
      <c r="K761" s="25">
        <f t="shared" ref="K761:K824" si="34">H761*$J$1321/J760</f>
        <v>-1.0549417069628506E-2</v>
      </c>
      <c r="L761" s="25">
        <f t="shared" si="33"/>
        <v>-10549.417069628505</v>
      </c>
      <c r="M761" s="25">
        <v>-4807.9490116515144</v>
      </c>
    </row>
    <row r="762" spans="5:13">
      <c r="E762" s="15">
        <v>44565</v>
      </c>
      <c r="G762" s="25"/>
      <c r="H762" s="27">
        <f>Equity_Historical!AA764</f>
        <v>-9.4462307783395871E-3</v>
      </c>
      <c r="I762" s="39">
        <f t="shared" si="31"/>
        <v>8.9231275917650124E-5</v>
      </c>
      <c r="J762" s="25">
        <f t="shared" si="32"/>
        <v>1.4712915500507082E-2</v>
      </c>
      <c r="K762" s="25">
        <f t="shared" si="34"/>
        <v>-7.1339727705912208E-3</v>
      </c>
      <c r="L762" s="25">
        <f t="shared" si="33"/>
        <v>-7133.972770591221</v>
      </c>
      <c r="M762" s="25">
        <v>-4681.5940131474317</v>
      </c>
    </row>
    <row r="763" spans="5:13">
      <c r="E763" s="15">
        <v>44566</v>
      </c>
      <c r="G763" s="25"/>
      <c r="H763" s="27">
        <f>Equity_Historical!AA765</f>
        <v>-6.7359997506311178E-2</v>
      </c>
      <c r="I763" s="39">
        <f t="shared" si="31"/>
        <v>4.5373692640502481E-3</v>
      </c>
      <c r="J763" s="25">
        <f t="shared" si="32"/>
        <v>2.9404162796342965E-2</v>
      </c>
      <c r="K763" s="25">
        <f t="shared" si="34"/>
        <v>-5.3444852486100571E-2</v>
      </c>
      <c r="L763" s="25">
        <f t="shared" si="33"/>
        <v>-53444.852486100572</v>
      </c>
      <c r="M763" s="25">
        <v>-4584.3729057820119</v>
      </c>
    </row>
    <row r="764" spans="5:13">
      <c r="E764" s="15">
        <v>44567</v>
      </c>
      <c r="G764" s="25"/>
      <c r="H764" s="27">
        <f>Equity_Historical!AA766</f>
        <v>9.3498110084448607E-3</v>
      </c>
      <c r="I764" s="39">
        <f t="shared" si="31"/>
        <v>8.7418965893636702E-5</v>
      </c>
      <c r="J764" s="25">
        <f t="shared" si="32"/>
        <v>2.7350080734338048E-2</v>
      </c>
      <c r="K764" s="25">
        <f t="shared" si="34"/>
        <v>3.7119026256922606E-3</v>
      </c>
      <c r="L764" s="25">
        <f t="shared" si="33"/>
        <v>3711.9026256922607</v>
      </c>
      <c r="M764" s="25">
        <v>-4526.0007429679372</v>
      </c>
    </row>
    <row r="765" spans="5:13">
      <c r="E765" s="15">
        <v>44568</v>
      </c>
      <c r="G765" s="25"/>
      <c r="H765" s="27">
        <f>Equity_Historical!AA767</f>
        <v>1.0101089979466699E-2</v>
      </c>
      <c r="I765" s="39">
        <f t="shared" si="31"/>
        <v>1.0203201877328256E-4</v>
      </c>
      <c r="J765" s="25">
        <f t="shared" si="32"/>
        <v>2.5517203639203494E-2</v>
      </c>
      <c r="K765" s="25">
        <f t="shared" si="34"/>
        <v>4.3113391531346031E-3</v>
      </c>
      <c r="L765" s="25">
        <f t="shared" si="33"/>
        <v>4311.3391531346033</v>
      </c>
      <c r="M765" s="25">
        <v>-4421.1874354764586</v>
      </c>
    </row>
    <row r="766" spans="5:13">
      <c r="E766" s="15">
        <v>44571</v>
      </c>
      <c r="G766" s="25"/>
      <c r="H766" s="27">
        <f>Equity_Historical!AA768</f>
        <v>-2.3396971173472409E-2</v>
      </c>
      <c r="I766" s="39">
        <f t="shared" si="31"/>
        <v>5.4741826009229886E-4</v>
      </c>
      <c r="J766" s="25">
        <f t="shared" si="32"/>
        <v>2.5210538834855117E-2</v>
      </c>
      <c r="K766" s="25">
        <f t="shared" si="34"/>
        <v>-1.0703581530780343E-2</v>
      </c>
      <c r="L766" s="25">
        <f t="shared" si="33"/>
        <v>-10703.581530780344</v>
      </c>
      <c r="M766" s="25">
        <v>-4355.1849273403486</v>
      </c>
    </row>
    <row r="767" spans="5:13">
      <c r="E767" s="15">
        <v>44572</v>
      </c>
      <c r="G767" s="25"/>
      <c r="H767" s="27">
        <f>Equity_Historical!AA769</f>
        <v>1.6619412128353796E-2</v>
      </c>
      <c r="I767" s="39">
        <f t="shared" si="31"/>
        <v>2.7620485949207327E-4</v>
      </c>
      <c r="J767" s="25">
        <f t="shared" si="32"/>
        <v>2.4117759162409515E-2</v>
      </c>
      <c r="K767" s="25">
        <f t="shared" si="34"/>
        <v>7.6954866746014551E-3</v>
      </c>
      <c r="L767" s="25">
        <f t="shared" si="33"/>
        <v>7695.486674601455</v>
      </c>
      <c r="M767" s="25">
        <v>-4280.0855211213993</v>
      </c>
    </row>
    <row r="768" spans="5:13">
      <c r="E768" s="15">
        <v>44573</v>
      </c>
      <c r="G768" s="25"/>
      <c r="H768" s="27">
        <f>Equity_Historical!AA770</f>
        <v>1.5423674325566244E-2</v>
      </c>
      <c r="I768" s="39">
        <f t="shared" si="31"/>
        <v>2.3788972970113133E-4</v>
      </c>
      <c r="J768" s="25">
        <f t="shared" si="32"/>
        <v>2.3023896725332133E-2</v>
      </c>
      <c r="K768" s="25">
        <f t="shared" si="34"/>
        <v>7.465406377713109E-3</v>
      </c>
      <c r="L768" s="25">
        <f t="shared" si="33"/>
        <v>7465.4063777131087</v>
      </c>
      <c r="M768" s="25">
        <v>-4232.8762800707982</v>
      </c>
    </row>
    <row r="769" spans="5:13">
      <c r="E769" s="15">
        <v>44574</v>
      </c>
      <c r="G769" s="25"/>
      <c r="H769" s="27">
        <f>Equity_Historical!AA771</f>
        <v>-2.4967701474535572E-2</v>
      </c>
      <c r="I769" s="39">
        <f t="shared" si="31"/>
        <v>6.2338611692152582E-4</v>
      </c>
      <c r="J769" s="25">
        <f t="shared" si="32"/>
        <v>2.3325796125623979E-2</v>
      </c>
      <c r="K769" s="25">
        <f t="shared" si="34"/>
        <v>-1.2659084404446228E-2</v>
      </c>
      <c r="L769" s="25">
        <f t="shared" si="33"/>
        <v>-12659.084404446228</v>
      </c>
      <c r="M769" s="25">
        <v>-4223.1819248900365</v>
      </c>
    </row>
    <row r="770" spans="5:13">
      <c r="E770" s="15">
        <v>44575</v>
      </c>
      <c r="G770" s="25"/>
      <c r="H770" s="27">
        <f>Equity_Historical!AA772</f>
        <v>-2.9702028852862824E-2</v>
      </c>
      <c r="I770" s="39">
        <f t="shared" si="31"/>
        <v>8.8221051797629567E-4</v>
      </c>
      <c r="J770" s="25">
        <f t="shared" si="32"/>
        <v>2.4388735675645278E-2</v>
      </c>
      <c r="K770" s="25">
        <f t="shared" si="34"/>
        <v>-1.4864564889599613E-2</v>
      </c>
      <c r="L770" s="25">
        <f t="shared" si="33"/>
        <v>-14864.564889599613</v>
      </c>
      <c r="M770" s="25">
        <v>-4141.809263789356</v>
      </c>
    </row>
    <row r="771" spans="5:13">
      <c r="E771" s="15">
        <v>44579</v>
      </c>
      <c r="G771" s="25"/>
      <c r="H771" s="27">
        <f>Equity_Historical!AA773</f>
        <v>5.1941158249038312E-2</v>
      </c>
      <c r="I771" s="39">
        <f t="shared" ref="I771:I834" si="35">H771^2</f>
        <v>2.6978839202516408E-3</v>
      </c>
      <c r="J771" s="25">
        <f t="shared" si="32"/>
        <v>3.017070519089279E-2</v>
      </c>
      <c r="K771" s="25">
        <f t="shared" si="34"/>
        <v>2.4861361241639169E-2</v>
      </c>
      <c r="L771" s="25">
        <f t="shared" si="33"/>
        <v>24861.36124163917</v>
      </c>
      <c r="M771" s="25">
        <v>-4117.0651128981754</v>
      </c>
    </row>
    <row r="772" spans="5:13">
      <c r="E772" s="15">
        <v>44580</v>
      </c>
      <c r="G772" s="25"/>
      <c r="H772" s="27">
        <f>Equity_Historical!AA774</f>
        <v>-5.1179539594590893E-2</v>
      </c>
      <c r="I772" s="39">
        <f t="shared" si="35"/>
        <v>2.6193452731142972E-3</v>
      </c>
      <c r="J772" s="25">
        <f t="shared" si="32"/>
        <v>3.4156002765627379E-2</v>
      </c>
      <c r="K772" s="25">
        <f t="shared" si="34"/>
        <v>-1.9802201458457895E-2</v>
      </c>
      <c r="L772" s="25">
        <f t="shared" si="33"/>
        <v>-19802.201458457894</v>
      </c>
      <c r="M772" s="25">
        <v>-4071.8359180217567</v>
      </c>
    </row>
    <row r="773" spans="5:13">
      <c r="E773" s="15">
        <v>44581</v>
      </c>
      <c r="G773" s="25"/>
      <c r="H773" s="27">
        <f>Equity_Historical!AA775</f>
        <v>-8.9150352742938914E-3</v>
      </c>
      <c r="I773" s="39">
        <f t="shared" si="35"/>
        <v>7.9477853941904356E-5</v>
      </c>
      <c r="J773" s="25">
        <f t="shared" si="32"/>
        <v>3.1679004471068826E-2</v>
      </c>
      <c r="K773" s="25">
        <f t="shared" si="34"/>
        <v>-3.0469027085222242E-3</v>
      </c>
      <c r="L773" s="25">
        <f t="shared" si="33"/>
        <v>-3046.9027085222242</v>
      </c>
      <c r="M773" s="25">
        <v>-4050.4376135649145</v>
      </c>
    </row>
    <row r="774" spans="5:13">
      <c r="E774" s="15">
        <v>44582</v>
      </c>
      <c r="G774" s="25"/>
      <c r="H774" s="27">
        <f>Equity_Historical!AA776</f>
        <v>-2.607497236783389E-2</v>
      </c>
      <c r="I774" s="39">
        <f t="shared" si="35"/>
        <v>6.7990418398330087E-4</v>
      </c>
      <c r="J774" s="25">
        <f t="shared" si="32"/>
        <v>3.0903253117330449E-2</v>
      </c>
      <c r="K774" s="25">
        <f t="shared" si="34"/>
        <v>-9.6084844732941786E-3</v>
      </c>
      <c r="L774" s="25">
        <f t="shared" si="33"/>
        <v>-9608.4844732941783</v>
      </c>
      <c r="M774" s="25">
        <v>-4002.0831764494583</v>
      </c>
    </row>
    <row r="775" spans="5:13">
      <c r="E775" s="15">
        <v>44585</v>
      </c>
      <c r="G775" s="25"/>
      <c r="H775" s="27">
        <f>Equity_Historical!AA777</f>
        <v>-2.8129374344045853E-2</v>
      </c>
      <c r="I775" s="39">
        <f t="shared" si="35"/>
        <v>7.9126170098746504E-4</v>
      </c>
      <c r="J775" s="25">
        <f t="shared" si="32"/>
        <v>3.0503256390045384E-2</v>
      </c>
      <c r="K775" s="25">
        <f t="shared" si="34"/>
        <v>-1.0625721640801897E-2</v>
      </c>
      <c r="L775" s="25">
        <f t="shared" si="33"/>
        <v>-10625.721640801898</v>
      </c>
      <c r="M775" s="25">
        <v>-3898.4826368916347</v>
      </c>
    </row>
    <row r="776" spans="5:13">
      <c r="E776" s="15">
        <v>44586</v>
      </c>
      <c r="G776" s="25"/>
      <c r="H776" s="27">
        <f>Equity_Historical!AA778</f>
        <v>1.8909579631431805E-2</v>
      </c>
      <c r="I776" s="39">
        <f t="shared" si="35"/>
        <v>3.575722018374606E-4</v>
      </c>
      <c r="J776" s="25">
        <f t="shared" si="32"/>
        <v>2.9060577817946721E-2</v>
      </c>
      <c r="K776" s="25">
        <f t="shared" si="34"/>
        <v>7.2366610268029073E-3</v>
      </c>
      <c r="L776" s="25">
        <f t="shared" si="33"/>
        <v>7236.6610268029071</v>
      </c>
      <c r="M776" s="25">
        <v>-3832.3556117542316</v>
      </c>
    </row>
    <row r="777" spans="5:13">
      <c r="E777" s="15">
        <v>44587</v>
      </c>
      <c r="G777" s="25"/>
      <c r="H777" s="27">
        <f>Equity_Historical!AA779</f>
        <v>-2.2010373053266981E-2</v>
      </c>
      <c r="I777" s="39">
        <f t="shared" si="35"/>
        <v>4.8445652194398122E-4</v>
      </c>
      <c r="J777" s="25">
        <f t="shared" si="32"/>
        <v>2.8115975599960846E-2</v>
      </c>
      <c r="K777" s="25">
        <f t="shared" si="34"/>
        <v>-8.8414952768436344E-3</v>
      </c>
      <c r="L777" s="25">
        <f t="shared" si="33"/>
        <v>-8841.4952768436342</v>
      </c>
      <c r="M777" s="25">
        <v>-3786.5518847603234</v>
      </c>
    </row>
    <row r="778" spans="5:13">
      <c r="E778" s="15">
        <v>44588</v>
      </c>
      <c r="G778" s="25"/>
      <c r="H778" s="27">
        <f>Equity_Historical!AA780</f>
        <v>-3.4406184617301341E-2</v>
      </c>
      <c r="I778" s="39">
        <f t="shared" si="35"/>
        <v>1.1837855399198234E-3</v>
      </c>
      <c r="J778" s="25">
        <f t="shared" si="32"/>
        <v>2.9146178177162922E-2</v>
      </c>
      <c r="K778" s="25">
        <f t="shared" si="34"/>
        <v>-1.4285186629893087E-2</v>
      </c>
      <c r="L778" s="25">
        <f t="shared" si="33"/>
        <v>-14285.186629893087</v>
      </c>
      <c r="M778" s="25">
        <v>-3763.5025625768649</v>
      </c>
    </row>
    <row r="779" spans="5:13">
      <c r="E779" s="15">
        <v>44589</v>
      </c>
      <c r="G779" s="25"/>
      <c r="H779" s="27">
        <f>Equity_Historical!AA781</f>
        <v>3.9512192691443571E-2</v>
      </c>
      <c r="I779" s="39">
        <f t="shared" si="35"/>
        <v>1.5612133712857668E-3</v>
      </c>
      <c r="J779" s="25">
        <f t="shared" si="32"/>
        <v>3.0923401376264446E-2</v>
      </c>
      <c r="K779" s="25">
        <f t="shared" si="34"/>
        <v>1.5825304552498837E-2</v>
      </c>
      <c r="L779" s="25">
        <f t="shared" si="33"/>
        <v>15825.304552498837</v>
      </c>
      <c r="M779" s="25">
        <v>-3750.1320887941297</v>
      </c>
    </row>
    <row r="780" spans="5:13">
      <c r="E780" s="15">
        <v>44592</v>
      </c>
      <c r="G780" s="25"/>
      <c r="H780" s="27">
        <f>Equity_Historical!AA782</f>
        <v>2.186474583668345E-2</v>
      </c>
      <c r="I780" s="39">
        <f t="shared" si="35"/>
        <v>4.7806711050276627E-4</v>
      </c>
      <c r="J780" s="25">
        <f t="shared" si="32"/>
        <v>2.9741020600365008E-2</v>
      </c>
      <c r="K780" s="25">
        <f t="shared" si="34"/>
        <v>8.2539101483038793E-3</v>
      </c>
      <c r="L780" s="25">
        <f t="shared" si="33"/>
        <v>8253.9101483038794</v>
      </c>
      <c r="M780" s="25">
        <v>-3740.2535411538693</v>
      </c>
    </row>
    <row r="781" spans="5:13">
      <c r="E781" s="15">
        <v>44593</v>
      </c>
      <c r="G781" s="25"/>
      <c r="H781" s="27">
        <f>Equity_Historical!AA783</f>
        <v>3.6881220312779822E-2</v>
      </c>
      <c r="I781" s="39">
        <f t="shared" si="35"/>
        <v>1.3602244117598031E-3</v>
      </c>
      <c r="J781" s="25">
        <f t="shared" si="32"/>
        <v>3.0917353091146172E-2</v>
      </c>
      <c r="K781" s="25">
        <f t="shared" si="34"/>
        <v>1.4476113369569913E-2</v>
      </c>
      <c r="L781" s="25">
        <f t="shared" si="33"/>
        <v>14476.113369569914</v>
      </c>
      <c r="M781" s="25">
        <v>-3737.5196512529383</v>
      </c>
    </row>
    <row r="782" spans="5:13">
      <c r="E782" s="15">
        <v>44594</v>
      </c>
      <c r="G782" s="25"/>
      <c r="H782" s="27">
        <f>Equity_Historical!AA784</f>
        <v>2.0327538181251336E-2</v>
      </c>
      <c r="I782" s="39">
        <f t="shared" si="35"/>
        <v>4.1320880851023086E-4</v>
      </c>
      <c r="J782" s="25">
        <f t="shared" si="32"/>
        <v>2.9571635651663736E-2</v>
      </c>
      <c r="K782" s="25">
        <f t="shared" si="34"/>
        <v>7.6751176368802512E-3</v>
      </c>
      <c r="L782" s="25">
        <f t="shared" si="33"/>
        <v>7675.1176368802508</v>
      </c>
      <c r="M782" s="25">
        <v>-3713.7032399325558</v>
      </c>
    </row>
    <row r="783" spans="5:13">
      <c r="E783" s="15">
        <v>44595</v>
      </c>
      <c r="G783" s="25"/>
      <c r="H783" s="27">
        <f>Equity_Historical!AA785</f>
        <v>-1.8869544735327398E-2</v>
      </c>
      <c r="I783" s="39">
        <f t="shared" si="35"/>
        <v>3.560597185185219E-4</v>
      </c>
      <c r="J783" s="25">
        <f t="shared" si="32"/>
        <v>2.8226199666715947E-2</v>
      </c>
      <c r="K783" s="25">
        <f t="shared" si="34"/>
        <v>-7.4488398395655972E-3</v>
      </c>
      <c r="L783" s="25">
        <f t="shared" si="33"/>
        <v>-7448.8398395655977</v>
      </c>
      <c r="M783" s="25">
        <v>-3654.2069745369195</v>
      </c>
    </row>
    <row r="784" spans="5:13">
      <c r="E784" s="15">
        <v>44596</v>
      </c>
      <c r="G784" s="25"/>
      <c r="H784" s="27">
        <f>Equity_Historical!AA786</f>
        <v>-4.3374323375074235E-3</v>
      </c>
      <c r="I784" s="39">
        <f t="shared" si="35"/>
        <v>1.881331928245511E-5</v>
      </c>
      <c r="J784" s="25">
        <f t="shared" si="32"/>
        <v>2.6077434562738075E-2</v>
      </c>
      <c r="K784" s="25">
        <f t="shared" si="34"/>
        <v>-1.7938365336526972E-3</v>
      </c>
      <c r="L784" s="25">
        <f t="shared" si="33"/>
        <v>-1793.8365336526972</v>
      </c>
      <c r="M784" s="25">
        <v>-3634.4039843674623</v>
      </c>
    </row>
    <row r="785" spans="5:13">
      <c r="E785" s="15">
        <v>44599</v>
      </c>
      <c r="G785" s="25"/>
      <c r="H785" s="27">
        <f>Equity_Historical!AA787</f>
        <v>-1.484169422080606E-2</v>
      </c>
      <c r="I785" s="39">
        <f t="shared" si="35"/>
        <v>2.2027588734390799E-4</v>
      </c>
      <c r="J785" s="25">
        <f t="shared" si="32"/>
        <v>2.4719811639035388E-2</v>
      </c>
      <c r="K785" s="25">
        <f t="shared" si="34"/>
        <v>-6.6438707706907574E-3</v>
      </c>
      <c r="L785" s="25">
        <f t="shared" si="33"/>
        <v>-6643.8707706907571</v>
      </c>
      <c r="M785" s="25">
        <v>-3616.3021417774808</v>
      </c>
    </row>
    <row r="786" spans="5:13">
      <c r="E786" s="15">
        <v>44600</v>
      </c>
      <c r="G786" s="25"/>
      <c r="H786" s="27">
        <f>Equity_Historical!AA788</f>
        <v>2.6112810046958063E-3</v>
      </c>
      <c r="I786" s="39">
        <f t="shared" si="35"/>
        <v>6.8187884854851393E-6</v>
      </c>
      <c r="J786" s="25">
        <f t="shared" si="32"/>
        <v>2.2812968737580028E-2</v>
      </c>
      <c r="K786" s="25">
        <f t="shared" si="34"/>
        <v>1.233136104298115E-3</v>
      </c>
      <c r="L786" s="25">
        <f t="shared" si="33"/>
        <v>1233.136104298115</v>
      </c>
      <c r="M786" s="25">
        <v>-3572.7709106614006</v>
      </c>
    </row>
    <row r="787" spans="5:13">
      <c r="E787" s="15">
        <v>44601</v>
      </c>
      <c r="G787" s="25"/>
      <c r="H787" s="27">
        <f>Equity_Historical!AA789</f>
        <v>1.8214592837645312E-2</v>
      </c>
      <c r="I787" s="39">
        <f t="shared" si="35"/>
        <v>3.3177139224119993E-4</v>
      </c>
      <c r="J787" s="25">
        <f t="shared" si="32"/>
        <v>2.2184060044651725E-2</v>
      </c>
      <c r="K787" s="25">
        <f t="shared" si="34"/>
        <v>9.3205217301309436E-3</v>
      </c>
      <c r="L787" s="25">
        <f t="shared" si="33"/>
        <v>9320.521730130944</v>
      </c>
      <c r="M787" s="25">
        <v>-3567.688778340832</v>
      </c>
    </row>
    <row r="788" spans="5:13">
      <c r="E788" s="15">
        <v>44602</v>
      </c>
      <c r="G788" s="25"/>
      <c r="H788" s="27">
        <f>Equity_Historical!AA790</f>
        <v>-2.5831072573053018E-2</v>
      </c>
      <c r="I788" s="39">
        <f t="shared" si="35"/>
        <v>6.6724431027433183E-4</v>
      </c>
      <c r="J788" s="25">
        <f t="shared" si="32"/>
        <v>2.2768383530592507E-2</v>
      </c>
      <c r="K788" s="25">
        <f t="shared" si="34"/>
        <v>-1.3592644812047319E-2</v>
      </c>
      <c r="L788" s="25">
        <f t="shared" si="33"/>
        <v>-13592.64481204732</v>
      </c>
      <c r="M788" s="25">
        <v>-3525.6712225442011</v>
      </c>
    </row>
    <row r="789" spans="5:13">
      <c r="E789" s="15">
        <v>44603</v>
      </c>
      <c r="G789" s="25"/>
      <c r="H789" s="27">
        <f>Equity_Historical!AA791</f>
        <v>-3.9818121896284031E-2</v>
      </c>
      <c r="I789" s="39">
        <f t="shared" si="35"/>
        <v>1.5854828313473339E-3</v>
      </c>
      <c r="J789" s="25">
        <f t="shared" si="32"/>
        <v>2.6047299668273346E-2</v>
      </c>
      <c r="K789" s="25">
        <f t="shared" si="34"/>
        <v>-2.0415082267871473E-2</v>
      </c>
      <c r="L789" s="25">
        <f t="shared" si="33"/>
        <v>-20415.082267871472</v>
      </c>
      <c r="M789" s="25">
        <v>-3509.3415158060652</v>
      </c>
    </row>
    <row r="790" spans="5:13">
      <c r="E790" s="15">
        <v>44606</v>
      </c>
      <c r="G790" s="25"/>
      <c r="H790" s="27">
        <f>Equity_Historical!AA792</f>
        <v>4.2510698614998338E-3</v>
      </c>
      <c r="I790" s="39">
        <f t="shared" si="35"/>
        <v>1.8071594967352217E-5</v>
      </c>
      <c r="J790" s="25">
        <f t="shared" si="32"/>
        <v>2.4070797374673953E-2</v>
      </c>
      <c r="K790" s="25">
        <f t="shared" si="34"/>
        <v>1.9051891373164564E-3</v>
      </c>
      <c r="L790" s="25">
        <f t="shared" si="33"/>
        <v>1905.1891373164565</v>
      </c>
      <c r="M790" s="25">
        <v>-3378.422453923547</v>
      </c>
    </row>
    <row r="791" spans="5:13">
      <c r="E791" s="15">
        <v>44607</v>
      </c>
      <c r="G791" s="25"/>
      <c r="H791" s="27">
        <f>Equity_Historical!AA793</f>
        <v>8.7403990602060531E-3</v>
      </c>
      <c r="I791" s="39">
        <f t="shared" si="35"/>
        <v>7.6394575731650858E-5</v>
      </c>
      <c r="J791" s="25">
        <f t="shared" si="32"/>
        <v>2.2448874797514166E-2</v>
      </c>
      <c r="K791" s="25">
        <f t="shared" si="34"/>
        <v>4.2388040989833576E-3</v>
      </c>
      <c r="L791" s="25">
        <f t="shared" si="33"/>
        <v>4238.804098983358</v>
      </c>
      <c r="M791" s="25">
        <v>-3358.0029405758391</v>
      </c>
    </row>
    <row r="792" spans="5:13">
      <c r="E792" s="15">
        <v>44608</v>
      </c>
      <c r="G792" s="25"/>
      <c r="H792" s="27">
        <f>Equity_Historical!AA794</f>
        <v>4.7935736193403548E-3</v>
      </c>
      <c r="I792" s="39">
        <f t="shared" si="35"/>
        <v>2.2978348044035787E-5</v>
      </c>
      <c r="J792" s="25">
        <f t="shared" si="32"/>
        <v>2.0779940686390372E-2</v>
      </c>
      <c r="K792" s="25">
        <f t="shared" si="34"/>
        <v>2.4926849114363251E-3</v>
      </c>
      <c r="L792" s="25">
        <f t="shared" si="33"/>
        <v>2492.6849114363249</v>
      </c>
      <c r="M792" s="25">
        <v>-3351.4640634850052</v>
      </c>
    </row>
    <row r="793" spans="5:13">
      <c r="E793" s="15">
        <v>44609</v>
      </c>
      <c r="G793" s="25"/>
      <c r="H793" s="27">
        <f>Equity_Historical!AA795</f>
        <v>-2.3509303062092098E-2</v>
      </c>
      <c r="I793" s="39">
        <f t="shared" si="35"/>
        <v>5.5268733046529288E-4</v>
      </c>
      <c r="J793" s="25">
        <f t="shared" si="32"/>
        <v>2.1211745431722741E-2</v>
      </c>
      <c r="K793" s="25">
        <f t="shared" si="34"/>
        <v>-1.3206812496822458E-2</v>
      </c>
      <c r="L793" s="25">
        <f t="shared" si="33"/>
        <v>-13206.812496822458</v>
      </c>
      <c r="M793" s="25">
        <v>-3328.7090602452868</v>
      </c>
    </row>
    <row r="794" spans="5:13">
      <c r="E794" s="15">
        <v>44610</v>
      </c>
      <c r="G794" s="25"/>
      <c r="H794" s="27">
        <f>Equity_Historical!AA796</f>
        <v>6.7169426056338383E-5</v>
      </c>
      <c r="I794" s="39">
        <f t="shared" si="35"/>
        <v>4.5117317967379097E-9</v>
      </c>
      <c r="J794" s="25">
        <f t="shared" si="32"/>
        <v>1.9556280305337938E-2</v>
      </c>
      <c r="K794" s="25">
        <f t="shared" si="34"/>
        <v>3.6965602746858639E-5</v>
      </c>
      <c r="L794" s="25">
        <f t="shared" si="33"/>
        <v>36.965602746858636</v>
      </c>
      <c r="M794" s="25">
        <v>-3265.7043474527409</v>
      </c>
    </row>
    <row r="795" spans="5:13">
      <c r="E795" s="15">
        <v>44614</v>
      </c>
      <c r="G795" s="25"/>
      <c r="H795" s="27">
        <f>Equity_Historical!AA797</f>
        <v>2.7680073904641979E-2</v>
      </c>
      <c r="I795" s="39">
        <f t="shared" si="35"/>
        <v>7.6618649136644186E-4</v>
      </c>
      <c r="J795" s="25">
        <f t="shared" si="32"/>
        <v>2.097638811089203E-2</v>
      </c>
      <c r="K795" s="25">
        <f t="shared" si="34"/>
        <v>1.652279645729246E-2</v>
      </c>
      <c r="L795" s="25">
        <f t="shared" si="33"/>
        <v>16522.796457292461</v>
      </c>
      <c r="M795" s="25">
        <v>-3232.9073354512589</v>
      </c>
    </row>
    <row r="796" spans="5:13">
      <c r="E796" s="15">
        <v>44615</v>
      </c>
      <c r="G796" s="25"/>
      <c r="H796" s="27">
        <f>Equity_Historical!AA798</f>
        <v>-3.5187370923226088E-3</v>
      </c>
      <c r="I796" s="39">
        <f t="shared" si="35"/>
        <v>1.2381510724886968E-5</v>
      </c>
      <c r="J796" s="25">
        <f t="shared" si="32"/>
        <v>1.9387231779206895E-2</v>
      </c>
      <c r="K796" s="25">
        <f t="shared" si="34"/>
        <v>-1.9582073226105364E-3</v>
      </c>
      <c r="L796" s="25">
        <f t="shared" si="33"/>
        <v>-1958.2073226105363</v>
      </c>
      <c r="M796" s="25">
        <v>-3227.8532404918597</v>
      </c>
    </row>
    <row r="797" spans="5:13">
      <c r="E797" s="15">
        <v>44616</v>
      </c>
      <c r="G797" s="25"/>
      <c r="H797" s="27">
        <f>Equity_Historical!AA799</f>
        <v>1.5388395820776115E-2</v>
      </c>
      <c r="I797" s="39">
        <f t="shared" si="35"/>
        <v>2.368027259368798E-4</v>
      </c>
      <c r="J797" s="25">
        <f t="shared" si="32"/>
        <v>1.8841588349768131E-2</v>
      </c>
      <c r="K797" s="25">
        <f t="shared" si="34"/>
        <v>9.2657399514381959E-3</v>
      </c>
      <c r="L797" s="25">
        <f t="shared" si="33"/>
        <v>9265.7399514381959</v>
      </c>
      <c r="M797" s="25">
        <v>-3224.3697512295616</v>
      </c>
    </row>
    <row r="798" spans="5:13">
      <c r="E798" s="15">
        <v>44617</v>
      </c>
      <c r="G798" s="25"/>
      <c r="H798" s="27">
        <f>Equity_Historical!AA800</f>
        <v>2.5934248133723019E-2</v>
      </c>
      <c r="I798" s="39">
        <f t="shared" si="35"/>
        <v>6.7258522626151588E-4</v>
      </c>
      <c r="J798" s="25">
        <f t="shared" si="32"/>
        <v>2.0065951703072245E-2</v>
      </c>
      <c r="K798" s="25">
        <f t="shared" si="34"/>
        <v>1.6067884885797135E-2</v>
      </c>
      <c r="L798" s="25">
        <f t="shared" si="33"/>
        <v>16067.884885797135</v>
      </c>
      <c r="M798" s="25">
        <v>-3142.99408389781</v>
      </c>
    </row>
    <row r="799" spans="5:13">
      <c r="E799" s="15">
        <v>44620</v>
      </c>
      <c r="G799" s="25"/>
      <c r="H799" s="27">
        <f>Equity_Historical!AA801</f>
        <v>-6.9660084115582388E-2</v>
      </c>
      <c r="I799" s="39">
        <f t="shared" si="35"/>
        <v>4.8525273189900138E-3</v>
      </c>
      <c r="J799" s="25">
        <f t="shared" si="32"/>
        <v>3.2712767430103276E-2</v>
      </c>
      <c r="K799" s="25">
        <f t="shared" si="34"/>
        <v>-4.0525351736235019E-2</v>
      </c>
      <c r="L799" s="25">
        <f t="shared" si="33"/>
        <v>-40525.351736235018</v>
      </c>
      <c r="M799" s="25">
        <v>-3115.5057366736978</v>
      </c>
    </row>
    <row r="800" spans="5:13">
      <c r="E800" s="15">
        <v>44621</v>
      </c>
      <c r="G800" s="25"/>
      <c r="H800" s="27">
        <f>Equity_Historical!AA802</f>
        <v>-7.623759152396584E-4</v>
      </c>
      <c r="I800" s="39">
        <f t="shared" si="35"/>
        <v>5.8121703613750681E-7</v>
      </c>
      <c r="J800" s="25">
        <f t="shared" si="32"/>
        <v>3.0161126679072225E-2</v>
      </c>
      <c r="K800" s="25">
        <f t="shared" si="34"/>
        <v>-2.7205357841195729E-4</v>
      </c>
      <c r="L800" s="25">
        <f t="shared" si="33"/>
        <v>-272.05357841195729</v>
      </c>
      <c r="M800" s="25">
        <v>-3101.8352116677511</v>
      </c>
    </row>
    <row r="801" spans="5:13">
      <c r="E801" s="15">
        <v>44622</v>
      </c>
      <c r="G801" s="25"/>
      <c r="H801" s="27">
        <f>Equity_Historical!AA803</f>
        <v>1.3045012421493835E-3</v>
      </c>
      <c r="I801" s="39">
        <f t="shared" si="35"/>
        <v>1.7017234907692845E-6</v>
      </c>
      <c r="J801" s="25">
        <f t="shared" si="32"/>
        <v>2.7811774245667994E-2</v>
      </c>
      <c r="K801" s="25">
        <f t="shared" si="34"/>
        <v>5.0489317175581863E-4</v>
      </c>
      <c r="L801" s="25">
        <f t="shared" si="33"/>
        <v>504.89317175581863</v>
      </c>
      <c r="M801" s="25">
        <v>-3066.1366081680603</v>
      </c>
    </row>
    <row r="802" spans="5:13">
      <c r="E802" s="15">
        <v>44623</v>
      </c>
      <c r="G802" s="25"/>
      <c r="H802" s="27">
        <f>Equity_Historical!AA804</f>
        <v>1.0698979079534461E-2</v>
      </c>
      <c r="I802" s="39">
        <f t="shared" si="35"/>
        <v>1.1446815334431608E-4</v>
      </c>
      <c r="J802" s="25">
        <f t="shared" si="32"/>
        <v>2.5973848226434382E-2</v>
      </c>
      <c r="K802" s="25">
        <f t="shared" si="34"/>
        <v>4.4907223428506445E-3</v>
      </c>
      <c r="L802" s="25">
        <f t="shared" si="33"/>
        <v>4490.722342850645</v>
      </c>
      <c r="M802" s="25">
        <v>-3063.1245088958563</v>
      </c>
    </row>
    <row r="803" spans="5:13">
      <c r="E803" s="15">
        <v>44624</v>
      </c>
      <c r="G803" s="25"/>
      <c r="H803" s="27">
        <f>Equity_Historical!AA805</f>
        <v>-2.7463278034157088E-3</v>
      </c>
      <c r="I803" s="39">
        <f t="shared" si="35"/>
        <v>7.5423164038141521E-6</v>
      </c>
      <c r="J803" s="25">
        <f t="shared" si="32"/>
        <v>2.3970315400447771E-2</v>
      </c>
      <c r="K803" s="25">
        <f t="shared" si="34"/>
        <v>-1.2342940521252854E-3</v>
      </c>
      <c r="L803" s="25">
        <f t="shared" si="33"/>
        <v>-1234.2940521252854</v>
      </c>
      <c r="M803" s="25">
        <v>-3046.9027085222242</v>
      </c>
    </row>
    <row r="804" spans="5:13">
      <c r="E804" s="15">
        <v>44627</v>
      </c>
      <c r="G804" s="25"/>
      <c r="H804" s="27">
        <f>Equity_Historical!AA806</f>
        <v>-1.4328824878097723E-2</v>
      </c>
      <c r="I804" s="39">
        <f t="shared" si="35"/>
        <v>2.0531522238719223E-4</v>
      </c>
      <c r="J804" s="25">
        <f t="shared" si="32"/>
        <v>2.2785673145542154E-2</v>
      </c>
      <c r="K804" s="25">
        <f t="shared" si="34"/>
        <v>-6.9781353264734601E-3</v>
      </c>
      <c r="L804" s="25">
        <f t="shared" si="33"/>
        <v>-6978.1353264734598</v>
      </c>
      <c r="M804" s="25">
        <v>-3026.7420747035344</v>
      </c>
    </row>
    <row r="805" spans="5:13">
      <c r="E805" s="15">
        <v>44628</v>
      </c>
      <c r="G805" s="25"/>
      <c r="H805" s="27">
        <f>Equity_Historical!AA807</f>
        <v>-7.4804048570297783E-3</v>
      </c>
      <c r="I805" s="39">
        <f t="shared" si="35"/>
        <v>5.5956456825074701E-5</v>
      </c>
      <c r="J805" s="25">
        <f t="shared" si="32"/>
        <v>2.1206186222772823E-2</v>
      </c>
      <c r="K805" s="25">
        <f t="shared" si="34"/>
        <v>-3.8323556117542314E-3</v>
      </c>
      <c r="L805" s="25">
        <f t="shared" si="33"/>
        <v>-3832.3556117542316</v>
      </c>
      <c r="M805" s="25">
        <v>-3011.5063758058668</v>
      </c>
    </row>
    <row r="806" spans="5:13">
      <c r="E806" s="15">
        <v>44629</v>
      </c>
      <c r="G806" s="25"/>
      <c r="H806" s="27">
        <f>Equity_Historical!AA808</f>
        <v>2.1737009112387295E-2</v>
      </c>
      <c r="I806" s="39">
        <f t="shared" si="35"/>
        <v>4.7249756515200831E-4</v>
      </c>
      <c r="J806" s="25">
        <f t="shared" si="32"/>
        <v>2.1286653536206273E-2</v>
      </c>
      <c r="K806" s="25">
        <f t="shared" si="34"/>
        <v>1.1965745941496461E-2</v>
      </c>
      <c r="L806" s="25">
        <f t="shared" si="33"/>
        <v>11965.74594149646</v>
      </c>
      <c r="M806" s="25">
        <v>-2940.779442956471</v>
      </c>
    </row>
    <row r="807" spans="5:13">
      <c r="E807" s="15">
        <v>44630</v>
      </c>
      <c r="G807" s="25"/>
      <c r="H807" s="27">
        <f>Equity_Historical!AA809</f>
        <v>-5.217719350831004E-3</v>
      </c>
      <c r="I807" s="39">
        <f t="shared" si="35"/>
        <v>2.7224595224036315E-5</v>
      </c>
      <c r="J807" s="25">
        <f t="shared" si="32"/>
        <v>1.9729091850323878E-2</v>
      </c>
      <c r="K807" s="25">
        <f t="shared" si="34"/>
        <v>-2.861382291819346E-3</v>
      </c>
      <c r="L807" s="25">
        <f t="shared" si="33"/>
        <v>-2861.3822918193459</v>
      </c>
      <c r="M807" s="25">
        <v>-2868.1785730754596</v>
      </c>
    </row>
    <row r="808" spans="5:13">
      <c r="E808" s="15">
        <v>44631</v>
      </c>
      <c r="G808" s="25"/>
      <c r="H808" s="27">
        <f>Equity_Historical!AA810</f>
        <v>-1.7363769692188009E-2</v>
      </c>
      <c r="I808" s="39">
        <f t="shared" si="35"/>
        <v>3.0150049792334688E-4</v>
      </c>
      <c r="J808" s="25">
        <f t="shared" si="32"/>
        <v>1.9392693988748461E-2</v>
      </c>
      <c r="K808" s="25">
        <f t="shared" si="34"/>
        <v>-1.0273998149601771E-2</v>
      </c>
      <c r="L808" s="25">
        <f t="shared" si="33"/>
        <v>-10273.998149601772</v>
      </c>
      <c r="M808" s="25">
        <v>-2861.3822918193459</v>
      </c>
    </row>
    <row r="809" spans="5:13">
      <c r="E809" s="15">
        <v>44634</v>
      </c>
      <c r="G809" s="25"/>
      <c r="H809" s="27">
        <f>Equity_Historical!AA811</f>
        <v>-3.0246282621995246E-2</v>
      </c>
      <c r="I809" s="39">
        <f t="shared" si="35"/>
        <v>9.1483761244961158E-4</v>
      </c>
      <c r="J809" s="25">
        <f t="shared" si="32"/>
        <v>2.1375002572806778E-2</v>
      </c>
      <c r="K809" s="25">
        <f t="shared" si="34"/>
        <v>-1.8206917421785374E-2</v>
      </c>
      <c r="L809" s="25">
        <f t="shared" si="33"/>
        <v>-18206.917421785372</v>
      </c>
      <c r="M809" s="25">
        <v>-2861.1460144391749</v>
      </c>
    </row>
    <row r="810" spans="5:13">
      <c r="E810" s="15">
        <v>44635</v>
      </c>
      <c r="G810" s="25"/>
      <c r="H810" s="27">
        <f>Equity_Historical!AA812</f>
        <v>1.7533986412325217E-5</v>
      </c>
      <c r="I810" s="39">
        <f t="shared" si="35"/>
        <v>3.0744067950760534E-10</v>
      </c>
      <c r="J810" s="25">
        <f t="shared" si="32"/>
        <v>1.9706779819530989E-2</v>
      </c>
      <c r="K810" s="25">
        <f t="shared" si="34"/>
        <v>9.5758437497269271E-6</v>
      </c>
      <c r="L810" s="25">
        <f t="shared" si="33"/>
        <v>9.5758437497269266</v>
      </c>
      <c r="M810" s="25">
        <v>-2846.7658232344879</v>
      </c>
    </row>
    <row r="811" spans="5:13">
      <c r="E811" s="15">
        <v>44636</v>
      </c>
      <c r="G811" s="25"/>
      <c r="H811" s="27">
        <f>Equity_Historical!AA813</f>
        <v>4.3343920038206044E-2</v>
      </c>
      <c r="I811" s="39">
        <f t="shared" si="35"/>
        <v>1.8786954042783995E-3</v>
      </c>
      <c r="J811" s="25">
        <f t="shared" si="32"/>
        <v>2.4736772341372927E-2</v>
      </c>
      <c r="K811" s="25">
        <f t="shared" si="34"/>
        <v>2.5675273776836999E-2</v>
      </c>
      <c r="L811" s="25">
        <f t="shared" si="33"/>
        <v>25675.273776836999</v>
      </c>
      <c r="M811" s="25">
        <v>-2841.34039368497</v>
      </c>
    </row>
    <row r="812" spans="5:13">
      <c r="E812" s="15">
        <v>44637</v>
      </c>
      <c r="G812" s="25"/>
      <c r="H812" s="27">
        <f>Equity_Historical!AA814</f>
        <v>1.2666122076993261E-2</v>
      </c>
      <c r="I812" s="39">
        <f t="shared" si="35"/>
        <v>1.6043064846929609E-4</v>
      </c>
      <c r="J812" s="25">
        <f t="shared" si="32"/>
        <v>2.3327801380733895E-2</v>
      </c>
      <c r="K812" s="25">
        <f t="shared" si="34"/>
        <v>5.9772744659230487E-3</v>
      </c>
      <c r="L812" s="25">
        <f t="shared" si="33"/>
        <v>5977.2744659230484</v>
      </c>
      <c r="M812" s="25">
        <v>-2719.634961245848</v>
      </c>
    </row>
    <row r="813" spans="5:13">
      <c r="E813" s="15">
        <v>44638</v>
      </c>
      <c r="G813" s="25"/>
      <c r="H813" s="27">
        <f>Equity_Historical!AA815</f>
        <v>-1.3864208335627739E-2</v>
      </c>
      <c r="I813" s="39">
        <f t="shared" si="35"/>
        <v>1.9221627277368967E-4</v>
      </c>
      <c r="J813" s="25">
        <f t="shared" si="32"/>
        <v>2.2167336569515472E-2</v>
      </c>
      <c r="K813" s="25">
        <f t="shared" si="34"/>
        <v>-6.9378327786771103E-3</v>
      </c>
      <c r="L813" s="25">
        <f t="shared" si="33"/>
        <v>-6937.8327786771106</v>
      </c>
      <c r="M813" s="25">
        <v>-2597.503353285359</v>
      </c>
    </row>
    <row r="814" spans="5:13">
      <c r="E814" s="15">
        <v>44641</v>
      </c>
      <c r="G814" s="25"/>
      <c r="H814" s="27">
        <f>Equity_Historical!AA816</f>
        <v>-1.49509298280864E-3</v>
      </c>
      <c r="I814" s="39">
        <f t="shared" si="35"/>
        <v>2.2353030272436364E-6</v>
      </c>
      <c r="J814" s="25">
        <f t="shared" si="32"/>
        <v>2.0445475892048537E-2</v>
      </c>
      <c r="K814" s="25">
        <f t="shared" si="34"/>
        <v>-7.8733081399442052E-4</v>
      </c>
      <c r="L814" s="25">
        <f t="shared" si="33"/>
        <v>-787.33081399442051</v>
      </c>
      <c r="M814" s="25">
        <v>-2512.052475866657</v>
      </c>
    </row>
    <row r="815" spans="5:13">
      <c r="E815" s="15">
        <v>44642</v>
      </c>
      <c r="G815" s="25"/>
      <c r="H815" s="27">
        <f>Equity_Historical!AA817</f>
        <v>-1.2313879095735664E-2</v>
      </c>
      <c r="I815" s="39">
        <f t="shared" si="35"/>
        <v>1.5163161838439577E-4</v>
      </c>
      <c r="J815" s="25">
        <f t="shared" si="32"/>
        <v>1.9443754898222376E-2</v>
      </c>
      <c r="K815" s="25">
        <f t="shared" si="34"/>
        <v>-7.0307268000382129E-3</v>
      </c>
      <c r="L815" s="25">
        <f t="shared" si="33"/>
        <v>-7030.7268000382128</v>
      </c>
      <c r="M815" s="25">
        <v>-2506.5967234890859</v>
      </c>
    </row>
    <row r="816" spans="5:13">
      <c r="E816" s="15">
        <v>44643</v>
      </c>
      <c r="G816" s="25"/>
      <c r="H816" s="27">
        <f>Equity_Historical!AA818</f>
        <v>-3.093452864448144E-2</v>
      </c>
      <c r="I816" s="39">
        <f t="shared" si="35"/>
        <v>9.5694506245624271E-4</v>
      </c>
      <c r="J816" s="25">
        <f t="shared" si="32"/>
        <v>2.1561364131920342E-2</v>
      </c>
      <c r="K816" s="25">
        <f t="shared" si="34"/>
        <v>-1.8572310087718015E-2</v>
      </c>
      <c r="L816" s="25">
        <f t="shared" si="33"/>
        <v>-18572.310087718015</v>
      </c>
      <c r="M816" s="25">
        <v>-2496.9333889797481</v>
      </c>
    </row>
    <row r="817" spans="5:13">
      <c r="E817" s="15">
        <v>44644</v>
      </c>
      <c r="G817" s="25"/>
      <c r="H817" s="27">
        <f>Equity_Historical!AA819</f>
        <v>1.186816111058029E-2</v>
      </c>
      <c r="I817" s="39">
        <f t="shared" si="35"/>
        <v>1.4085324814669037E-4</v>
      </c>
      <c r="J817" s="25">
        <f t="shared" si="32"/>
        <v>2.0403101405592126E-2</v>
      </c>
      <c r="K817" s="25">
        <f t="shared" si="34"/>
        <v>6.4255419042369942E-3</v>
      </c>
      <c r="L817" s="25">
        <f t="shared" si="33"/>
        <v>6425.541904236994</v>
      </c>
      <c r="M817" s="25">
        <v>-2487.71265594648</v>
      </c>
    </row>
    <row r="818" spans="5:13">
      <c r="E818" s="15">
        <v>44645</v>
      </c>
      <c r="G818" s="25"/>
      <c r="H818" s="27">
        <f>Equity_Historical!AA820</f>
        <v>2.5170779948374404E-2</v>
      </c>
      <c r="I818" s="39">
        <f t="shared" si="35"/>
        <v>6.3356816320948698E-4</v>
      </c>
      <c r="J818" s="25">
        <f t="shared" si="32"/>
        <v>2.1186759766497261E-2</v>
      </c>
      <c r="K818" s="25">
        <f t="shared" si="34"/>
        <v>1.4401344713780845E-2</v>
      </c>
      <c r="L818" s="25">
        <f t="shared" si="33"/>
        <v>14401.344713780845</v>
      </c>
      <c r="M818" s="25">
        <v>-2477.4648009428356</v>
      </c>
    </row>
    <row r="819" spans="5:13">
      <c r="E819" s="15">
        <v>44648</v>
      </c>
      <c r="G819" s="25"/>
      <c r="H819" s="27">
        <f>Equity_Historical!AA821</f>
        <v>-2.4006118218131527E-3</v>
      </c>
      <c r="I819" s="39">
        <f t="shared" si="35"/>
        <v>5.7629371190290642E-6</v>
      </c>
      <c r="J819" s="25">
        <f t="shared" si="32"/>
        <v>1.9555342276744516E-2</v>
      </c>
      <c r="K819" s="25">
        <f t="shared" si="34"/>
        <v>-1.3226957535191982E-3</v>
      </c>
      <c r="L819" s="25">
        <f t="shared" si="33"/>
        <v>-1322.6957535191982</v>
      </c>
      <c r="M819" s="25">
        <v>-2426.4578470167962</v>
      </c>
    </row>
    <row r="820" spans="5:13">
      <c r="E820" s="15">
        <v>44649</v>
      </c>
      <c r="G820" s="25"/>
      <c r="H820" s="27">
        <f>Equity_Historical!AA822</f>
        <v>5.5038266672491211E-2</v>
      </c>
      <c r="I820" s="39">
        <f t="shared" si="35"/>
        <v>3.0292107983122566E-3</v>
      </c>
      <c r="J820" s="25">
        <f t="shared" si="32"/>
        <v>2.7918297218372315E-2</v>
      </c>
      <c r="K820" s="25">
        <f t="shared" si="34"/>
        <v>3.2855031459095491E-2</v>
      </c>
      <c r="L820" s="25">
        <f t="shared" si="33"/>
        <v>32855.031459095488</v>
      </c>
      <c r="M820" s="25">
        <v>-2396.1680174111748</v>
      </c>
    </row>
    <row r="821" spans="5:13">
      <c r="E821" s="15">
        <v>44650</v>
      </c>
      <c r="G821" s="25"/>
      <c r="H821" s="27">
        <f>Equity_Historical!AA823</f>
        <v>-1.4236021189030454E-2</v>
      </c>
      <c r="I821" s="39">
        <f t="shared" si="35"/>
        <v>2.0266429929452406E-4</v>
      </c>
      <c r="J821" s="25">
        <f t="shared" si="32"/>
        <v>2.6323302728410571E-2</v>
      </c>
      <c r="K821" s="25">
        <f t="shared" si="34"/>
        <v>-5.9525391481812361E-3</v>
      </c>
      <c r="L821" s="25">
        <f t="shared" si="33"/>
        <v>-5952.5391481812358</v>
      </c>
      <c r="M821" s="25">
        <v>-2360.173050177154</v>
      </c>
    </row>
    <row r="822" spans="5:13">
      <c r="E822" s="15">
        <v>44651</v>
      </c>
      <c r="G822" s="25"/>
      <c r="H822" s="27">
        <f>Equity_Historical!AA824</f>
        <v>-3.6433576391798728E-2</v>
      </c>
      <c r="I822" s="39">
        <f t="shared" si="35"/>
        <v>1.3274054886970336E-3</v>
      </c>
      <c r="J822" s="25">
        <f t="shared" si="32"/>
        <v>2.807293447177139E-2</v>
      </c>
      <c r="K822" s="25">
        <f t="shared" si="34"/>
        <v>-1.6157121364517683E-2</v>
      </c>
      <c r="L822" s="25">
        <f t="shared" si="33"/>
        <v>-16157.121364517683</v>
      </c>
      <c r="M822" s="25">
        <v>-2325.9320429415225</v>
      </c>
    </row>
    <row r="823" spans="5:13">
      <c r="E823" s="15">
        <v>44652</v>
      </c>
      <c r="G823" s="25"/>
      <c r="H823" s="27">
        <f>Equity_Historical!AA825</f>
        <v>1.4341822853948225E-2</v>
      </c>
      <c r="I823" s="39">
        <f t="shared" si="35"/>
        <v>2.0568788277403161E-4</v>
      </c>
      <c r="J823" s="25">
        <f t="shared" ref="J823:J886" si="36">SQRT((1-$C$3)*SUMPRODUCT(I324:I823,$G$3:$G$502))</f>
        <v>2.6471293598802827E-2</v>
      </c>
      <c r="K823" s="25">
        <f t="shared" si="34"/>
        <v>5.9637455156950781E-3</v>
      </c>
      <c r="L823" s="25">
        <f t="shared" si="33"/>
        <v>5963.7455156950782</v>
      </c>
      <c r="M823" s="25">
        <v>-2325.9032640191813</v>
      </c>
    </row>
    <row r="824" spans="5:13">
      <c r="E824" s="15">
        <v>44655</v>
      </c>
      <c r="G824" s="25"/>
      <c r="H824" s="27">
        <f>Equity_Historical!AA826</f>
        <v>5.8249931528393589E-3</v>
      </c>
      <c r="I824" s="39">
        <f t="shared" si="35"/>
        <v>3.3930545230625414E-5</v>
      </c>
      <c r="J824" s="25">
        <f t="shared" si="36"/>
        <v>2.4509376957799443E-2</v>
      </c>
      <c r="K824" s="25">
        <f t="shared" si="34"/>
        <v>2.5687557732891881E-3</v>
      </c>
      <c r="L824" s="25">
        <f t="shared" ref="L824:L887" si="37">K824*$C$5</f>
        <v>2568.7557732891883</v>
      </c>
      <c r="M824" s="25">
        <v>-2295.6108295598683</v>
      </c>
    </row>
    <row r="825" spans="5:13">
      <c r="E825" s="15">
        <v>44656</v>
      </c>
      <c r="G825" s="25"/>
      <c r="H825" s="27">
        <f>Equity_Historical!AA827</f>
        <v>3.670389409209128E-3</v>
      </c>
      <c r="I825" s="39">
        <f t="shared" si="35"/>
        <v>1.3471758415234532E-5</v>
      </c>
      <c r="J825" s="25">
        <f t="shared" si="36"/>
        <v>2.2641198925694481E-2</v>
      </c>
      <c r="K825" s="25">
        <f t="shared" ref="K825:K888" si="38">H825*$J$1321/J824</f>
        <v>1.7481650472610146E-3</v>
      </c>
      <c r="L825" s="25">
        <f t="shared" si="37"/>
        <v>1748.1650472610147</v>
      </c>
      <c r="M825" s="25">
        <v>-2283.9828669672356</v>
      </c>
    </row>
    <row r="826" spans="5:13">
      <c r="E826" s="15">
        <v>44657</v>
      </c>
      <c r="G826" s="25"/>
      <c r="H826" s="27">
        <f>Equity_Historical!AA828</f>
        <v>-3.444783378855688E-3</v>
      </c>
      <c r="I826" s="39">
        <f t="shared" si="35"/>
        <v>1.1866532527240411E-5</v>
      </c>
      <c r="J826" s="25">
        <f t="shared" si="36"/>
        <v>2.0916746528870704E-2</v>
      </c>
      <c r="K826" s="25">
        <f t="shared" si="38"/>
        <v>-1.776090362073088E-3</v>
      </c>
      <c r="L826" s="25">
        <f t="shared" si="37"/>
        <v>-1776.090362073088</v>
      </c>
      <c r="M826" s="25">
        <v>-2280.354801215376</v>
      </c>
    </row>
    <row r="827" spans="5:13">
      <c r="E827" s="15">
        <v>44658</v>
      </c>
      <c r="G827" s="25"/>
      <c r="H827" s="27">
        <f>Equity_Historical!AA829</f>
        <v>-6.0534857924722102E-3</v>
      </c>
      <c r="I827" s="39">
        <f t="shared" si="35"/>
        <v>3.6644690239662901E-5</v>
      </c>
      <c r="J827" s="25">
        <f t="shared" si="36"/>
        <v>1.9426282353708867E-2</v>
      </c>
      <c r="K827" s="25">
        <f t="shared" si="38"/>
        <v>-3.378422453923547E-3</v>
      </c>
      <c r="L827" s="25">
        <f t="shared" si="37"/>
        <v>-3378.422453923547</v>
      </c>
      <c r="M827" s="25">
        <v>-2260.9653044587262</v>
      </c>
    </row>
    <row r="828" spans="5:13">
      <c r="E828" s="15">
        <v>44659</v>
      </c>
      <c r="G828" s="25"/>
      <c r="H828" s="27">
        <f>Equity_Historical!AA830</f>
        <v>-3.8706522732079463E-3</v>
      </c>
      <c r="I828" s="39">
        <f t="shared" si="35"/>
        <v>1.4981949020089843E-5</v>
      </c>
      <c r="J828" s="25">
        <f t="shared" si="36"/>
        <v>1.7972775843651163E-2</v>
      </c>
      <c r="K828" s="25">
        <f t="shared" si="38"/>
        <v>-2.3259320429415225E-3</v>
      </c>
      <c r="L828" s="25">
        <f t="shared" si="37"/>
        <v>-2325.9320429415225</v>
      </c>
      <c r="M828" s="25">
        <v>-2256.5516276071457</v>
      </c>
    </row>
    <row r="829" spans="5:13">
      <c r="E829" s="15">
        <v>44662</v>
      </c>
      <c r="G829" s="25"/>
      <c r="H829" s="27">
        <f>Equity_Historical!AA831</f>
        <v>-2.3191290304320055E-2</v>
      </c>
      <c r="I829" s="39">
        <f t="shared" si="35"/>
        <v>5.3783594597924943E-4</v>
      </c>
      <c r="J829" s="25">
        <f t="shared" si="36"/>
        <v>1.8847890139060623E-2</v>
      </c>
      <c r="K829" s="25">
        <f t="shared" si="38"/>
        <v>-1.5063029115432402E-2</v>
      </c>
      <c r="L829" s="25">
        <f t="shared" si="37"/>
        <v>-15063.029115432402</v>
      </c>
      <c r="M829" s="25">
        <v>-2194.4675404559584</v>
      </c>
    </row>
    <row r="830" spans="5:13">
      <c r="E830" s="15">
        <v>44663</v>
      </c>
      <c r="G830" s="25"/>
      <c r="H830" s="27">
        <f>Equity_Historical!AA832</f>
        <v>-6.0389470744799155E-3</v>
      </c>
      <c r="I830" s="39">
        <f t="shared" si="35"/>
        <v>3.6468881768369533E-5</v>
      </c>
      <c r="J830" s="25">
        <f t="shared" si="36"/>
        <v>1.753359206081969E-2</v>
      </c>
      <c r="K830" s="25">
        <f t="shared" si="38"/>
        <v>-3.7402535411538694E-3</v>
      </c>
      <c r="L830" s="25">
        <f t="shared" si="37"/>
        <v>-3740.2535411538693</v>
      </c>
      <c r="M830" s="25">
        <v>-2183.6089933646504</v>
      </c>
    </row>
    <row r="831" spans="5:13">
      <c r="E831" s="15">
        <v>44664</v>
      </c>
      <c r="G831" s="25"/>
      <c r="H831" s="27">
        <f>Equity_Historical!AA833</f>
        <v>-2.0737153764982856E-2</v>
      </c>
      <c r="I831" s="39">
        <f t="shared" si="35"/>
        <v>4.3002954627254262E-4</v>
      </c>
      <c r="J831" s="25">
        <f t="shared" si="36"/>
        <v>1.8050408718719775E-2</v>
      </c>
      <c r="K831" s="25">
        <f t="shared" si="38"/>
        <v>-1.3806411424117126E-2</v>
      </c>
      <c r="L831" s="25">
        <f t="shared" si="37"/>
        <v>-13806.411424117126</v>
      </c>
      <c r="M831" s="25">
        <v>-1976.5054303118955</v>
      </c>
    </row>
    <row r="832" spans="5:13">
      <c r="E832" s="15">
        <v>44665</v>
      </c>
      <c r="G832" s="25"/>
      <c r="H832" s="27">
        <f>Equity_Historical!AA834</f>
        <v>-2.0271019295706374E-2</v>
      </c>
      <c r="I832" s="39">
        <f t="shared" si="35"/>
        <v>4.1091422328690011E-4</v>
      </c>
      <c r="J832" s="25">
        <f t="shared" si="36"/>
        <v>1.840059238635932E-2</v>
      </c>
      <c r="K832" s="25">
        <f t="shared" si="38"/>
        <v>-1.3109650326164608E-2</v>
      </c>
      <c r="L832" s="25">
        <f t="shared" si="37"/>
        <v>-13109.650326164608</v>
      </c>
      <c r="M832" s="25">
        <v>-1974.4735858217714</v>
      </c>
    </row>
    <row r="833" spans="5:13">
      <c r="E833" s="15">
        <v>44669</v>
      </c>
      <c r="G833" s="25"/>
      <c r="H833" s="27">
        <f>Equity_Historical!AA835</f>
        <v>7.0422071934938182E-3</v>
      </c>
      <c r="I833" s="39">
        <f t="shared" si="35"/>
        <v>4.9592682156096078E-5</v>
      </c>
      <c r="J833" s="25">
        <f t="shared" si="36"/>
        <v>1.7182358175379109E-2</v>
      </c>
      <c r="K833" s="25">
        <f t="shared" si="38"/>
        <v>4.46765423859491E-3</v>
      </c>
      <c r="L833" s="25">
        <f t="shared" si="37"/>
        <v>4467.6542385949097</v>
      </c>
      <c r="M833" s="25">
        <v>-1969.868988645024</v>
      </c>
    </row>
    <row r="834" spans="5:13">
      <c r="E834" s="15">
        <v>44670</v>
      </c>
      <c r="G834" s="25"/>
      <c r="H834" s="27">
        <f>Equity_Historical!AA836</f>
        <v>2.0815412064282928E-2</v>
      </c>
      <c r="I834" s="39">
        <f t="shared" si="35"/>
        <v>4.3328137940589525E-4</v>
      </c>
      <c r="J834" s="25">
        <f t="shared" si="36"/>
        <v>1.7774718689977879E-2</v>
      </c>
      <c r="K834" s="25">
        <f t="shared" si="38"/>
        <v>1.4141803739061667E-2</v>
      </c>
      <c r="L834" s="25">
        <f t="shared" si="37"/>
        <v>14141.803739061668</v>
      </c>
      <c r="M834" s="25">
        <v>-1962.2897668050105</v>
      </c>
    </row>
    <row r="835" spans="5:13">
      <c r="E835" s="15">
        <v>44671</v>
      </c>
      <c r="G835" s="25"/>
      <c r="H835" s="27">
        <f>Equity_Historical!AA837</f>
        <v>3.8993995517757764E-2</v>
      </c>
      <c r="I835" s="39">
        <f t="shared" ref="I835:I898" si="39">H835^2</f>
        <v>1.5205316864389125E-3</v>
      </c>
      <c r="J835" s="25">
        <f t="shared" si="36"/>
        <v>2.2285180811416103E-2</v>
      </c>
      <c r="K835" s="25">
        <f t="shared" si="38"/>
        <v>2.5609291427061635E-2</v>
      </c>
      <c r="L835" s="25">
        <f t="shared" si="37"/>
        <v>25609.291427061635</v>
      </c>
      <c r="M835" s="25">
        <v>-1958.2073226105363</v>
      </c>
    </row>
    <row r="836" spans="5:13">
      <c r="E836" s="15">
        <v>44672</v>
      </c>
      <c r="G836" s="25"/>
      <c r="H836" s="27">
        <f>Equity_Historical!AA838</f>
        <v>3.0267385497629654E-3</v>
      </c>
      <c r="I836" s="39">
        <f t="shared" si="39"/>
        <v>9.1611462486212194E-6</v>
      </c>
      <c r="J836" s="25">
        <f t="shared" si="36"/>
        <v>2.0579335829058607E-2</v>
      </c>
      <c r="K836" s="25">
        <f t="shared" si="38"/>
        <v>1.585481967965714E-3</v>
      </c>
      <c r="L836" s="25">
        <f t="shared" si="37"/>
        <v>1585.4819679657139</v>
      </c>
      <c r="M836" s="25">
        <v>-1954.3951760382997</v>
      </c>
    </row>
    <row r="837" spans="5:13">
      <c r="E837" s="15">
        <v>44673</v>
      </c>
      <c r="G837" s="25"/>
      <c r="H837" s="27">
        <f>Equity_Historical!AA839</f>
        <v>-2.0243848113079041E-2</v>
      </c>
      <c r="I837" s="39">
        <f t="shared" si="39"/>
        <v>4.0981338642541383E-4</v>
      </c>
      <c r="J837" s="25">
        <f t="shared" si="36"/>
        <v>2.0529362183326866E-2</v>
      </c>
      <c r="K837" s="25">
        <f t="shared" si="38"/>
        <v>-1.1483235641483382E-2</v>
      </c>
      <c r="L837" s="25">
        <f t="shared" si="37"/>
        <v>-11483.235641483381</v>
      </c>
      <c r="M837" s="25">
        <v>-1861.4673637817634</v>
      </c>
    </row>
    <row r="838" spans="5:13">
      <c r="E838" s="15">
        <v>44676</v>
      </c>
      <c r="G838" s="25"/>
      <c r="H838" s="27">
        <f>Equity_Historical!AA840</f>
        <v>8.1495465789911334E-3</v>
      </c>
      <c r="I838" s="39">
        <f t="shared" si="39"/>
        <v>6.6415109443146081E-5</v>
      </c>
      <c r="J838" s="25">
        <f t="shared" si="36"/>
        <v>1.9188506229577938E-2</v>
      </c>
      <c r="K838" s="25">
        <f t="shared" si="38"/>
        <v>4.6340482421653711E-3</v>
      </c>
      <c r="L838" s="25">
        <f t="shared" si="37"/>
        <v>4634.0482421653714</v>
      </c>
      <c r="M838" s="25">
        <v>-1822.9352385198827</v>
      </c>
    </row>
    <row r="839" spans="5:13">
      <c r="E839" s="15">
        <v>44677</v>
      </c>
      <c r="G839" s="25"/>
      <c r="H839" s="27">
        <f>Equity_Historical!AA841</f>
        <v>-2.871590673931939E-2</v>
      </c>
      <c r="I839" s="39">
        <f t="shared" si="39"/>
        <v>8.2460329986128872E-4</v>
      </c>
      <c r="J839" s="25">
        <f t="shared" si="36"/>
        <v>2.0896398029405978E-2</v>
      </c>
      <c r="K839" s="25">
        <f t="shared" si="38"/>
        <v>-1.7469638884557801E-2</v>
      </c>
      <c r="L839" s="25">
        <f t="shared" si="37"/>
        <v>-17469.6388845578</v>
      </c>
      <c r="M839" s="25">
        <v>-1793.8365336526972</v>
      </c>
    </row>
    <row r="840" spans="5:13">
      <c r="E840" s="15">
        <v>44678</v>
      </c>
      <c r="G840" s="25"/>
      <c r="H840" s="27">
        <f>Equity_Historical!AA842</f>
        <v>2.3666699632849909E-3</v>
      </c>
      <c r="I840" s="39">
        <f t="shared" si="39"/>
        <v>5.6011267151153804E-6</v>
      </c>
      <c r="J840" s="25">
        <f t="shared" si="36"/>
        <v>1.9287319721001284E-2</v>
      </c>
      <c r="K840" s="25">
        <f t="shared" si="38"/>
        <v>1.32211376838069E-3</v>
      </c>
      <c r="L840" s="25">
        <f t="shared" si="37"/>
        <v>1322.1137683806901</v>
      </c>
      <c r="M840" s="25">
        <v>-1776.090362073088</v>
      </c>
    </row>
    <row r="841" spans="5:13">
      <c r="E841" s="15">
        <v>44679</v>
      </c>
      <c r="G841" s="25"/>
      <c r="H841" s="27">
        <f>Equity_Historical!AA843</f>
        <v>1.4793396193017895E-2</v>
      </c>
      <c r="I841" s="39">
        <f t="shared" si="39"/>
        <v>2.1884457092359637E-4</v>
      </c>
      <c r="J841" s="25">
        <f t="shared" si="36"/>
        <v>1.8682271873507402E-2</v>
      </c>
      <c r="K841" s="25">
        <f t="shared" si="38"/>
        <v>8.9536181711030952E-3</v>
      </c>
      <c r="L841" s="25">
        <f t="shared" si="37"/>
        <v>8953.6181711030949</v>
      </c>
      <c r="M841" s="25">
        <v>-1750.4754441059633</v>
      </c>
    </row>
    <row r="842" spans="5:13">
      <c r="E842" s="15">
        <v>44680</v>
      </c>
      <c r="G842" s="25"/>
      <c r="H842" s="27">
        <f>Equity_Historical!AA844</f>
        <v>-6.2814468733520867E-2</v>
      </c>
      <c r="I842" s="39">
        <f t="shared" si="39"/>
        <v>3.9456574822744703E-3</v>
      </c>
      <c r="J842" s="25">
        <f t="shared" si="36"/>
        <v>2.9808083003498725E-2</v>
      </c>
      <c r="K842" s="25">
        <f t="shared" si="38"/>
        <v>-3.9249358610286549E-2</v>
      </c>
      <c r="L842" s="25">
        <f t="shared" si="37"/>
        <v>-39249.358610286552</v>
      </c>
      <c r="M842" s="25">
        <v>-1707.4494135862103</v>
      </c>
    </row>
    <row r="843" spans="5:13">
      <c r="E843" s="15">
        <v>44683</v>
      </c>
      <c r="G843" s="25"/>
      <c r="H843" s="27">
        <f>Equity_Historical!AA845</f>
        <v>-7.2691432791162922E-3</v>
      </c>
      <c r="I843" s="39">
        <f t="shared" si="39"/>
        <v>5.2840444012321561E-5</v>
      </c>
      <c r="J843" s="25">
        <f t="shared" si="36"/>
        <v>2.7625524557803375E-2</v>
      </c>
      <c r="K843" s="25">
        <f t="shared" si="38"/>
        <v>-2.8467658232344878E-3</v>
      </c>
      <c r="L843" s="25">
        <f t="shared" si="37"/>
        <v>-2846.7658232344879</v>
      </c>
      <c r="M843" s="25">
        <v>-1602.3728216070813</v>
      </c>
    </row>
    <row r="844" spans="5:13">
      <c r="E844" s="15">
        <v>44684</v>
      </c>
      <c r="G844" s="25"/>
      <c r="H844" s="27">
        <f>Equity_Historical!AA846</f>
        <v>1.9146941488018817E-2</v>
      </c>
      <c r="I844" s="39">
        <f t="shared" si="39"/>
        <v>3.6660536834561621E-4</v>
      </c>
      <c r="J844" s="25">
        <f t="shared" si="36"/>
        <v>2.6527061112787638E-2</v>
      </c>
      <c r="K844" s="25">
        <f t="shared" si="38"/>
        <v>8.0907994805279881E-3</v>
      </c>
      <c r="L844" s="25">
        <f t="shared" si="37"/>
        <v>8090.7994805279877</v>
      </c>
      <c r="M844" s="25">
        <v>-1587.6668654915779</v>
      </c>
    </row>
    <row r="845" spans="5:13">
      <c r="E845" s="15">
        <v>44685</v>
      </c>
      <c r="G845" s="25"/>
      <c r="H845" s="27">
        <f>Equity_Historical!AA847</f>
        <v>5.1777278650278008E-2</v>
      </c>
      <c r="I845" s="39">
        <f t="shared" si="39"/>
        <v>2.680886584428535E-3</v>
      </c>
      <c r="J845" s="25">
        <f t="shared" si="36"/>
        <v>3.1626969713420459E-2</v>
      </c>
      <c r="K845" s="25">
        <f t="shared" si="38"/>
        <v>2.278518944495541E-2</v>
      </c>
      <c r="L845" s="25">
        <f t="shared" si="37"/>
        <v>22785.189444955409</v>
      </c>
      <c r="M845" s="25">
        <v>-1564.7277033757603</v>
      </c>
    </row>
    <row r="846" spans="5:13">
      <c r="E846" s="15">
        <v>44686</v>
      </c>
      <c r="G846" s="25"/>
      <c r="H846" s="27">
        <f>Equity_Historical!AA848</f>
        <v>-1.990079665703964E-2</v>
      </c>
      <c r="I846" s="39">
        <f t="shared" si="39"/>
        <v>3.9604170758484008E-4</v>
      </c>
      <c r="J846" s="25">
        <f t="shared" si="36"/>
        <v>3.0160100918320859E-2</v>
      </c>
      <c r="K846" s="25">
        <f t="shared" si="38"/>
        <v>-7.3453998286055512E-3</v>
      </c>
      <c r="L846" s="25">
        <f t="shared" si="37"/>
        <v>-7345.3998286055512</v>
      </c>
      <c r="M846" s="25">
        <v>-1547.5859339395372</v>
      </c>
    </row>
    <row r="847" spans="5:13">
      <c r="E847" s="15">
        <v>44687</v>
      </c>
      <c r="G847" s="25"/>
      <c r="H847" s="27">
        <f>Equity_Historical!AA849</f>
        <v>2.102074129509194E-2</v>
      </c>
      <c r="I847" s="39">
        <f t="shared" si="39"/>
        <v>4.4187156459518352E-4</v>
      </c>
      <c r="J847" s="25">
        <f t="shared" si="36"/>
        <v>2.8973568454404807E-2</v>
      </c>
      <c r="K847" s="25">
        <f t="shared" si="38"/>
        <v>8.1361284785677578E-3</v>
      </c>
      <c r="L847" s="25">
        <f t="shared" si="37"/>
        <v>8136.1284785677581</v>
      </c>
      <c r="M847" s="25">
        <v>-1524.5650283264215</v>
      </c>
    </row>
    <row r="848" spans="5:13">
      <c r="E848" s="15">
        <v>44690</v>
      </c>
      <c r="G848" s="25"/>
      <c r="H848" s="27">
        <f>Equity_Historical!AA850</f>
        <v>-7.6235809680213179E-2</v>
      </c>
      <c r="I848" s="39">
        <f t="shared" si="39"/>
        <v>5.8118986775976857E-3</v>
      </c>
      <c r="J848" s="25">
        <f t="shared" si="36"/>
        <v>3.9816231869357274E-2</v>
      </c>
      <c r="K848" s="25">
        <f t="shared" si="38"/>
        <v>-3.0715641564436378E-2</v>
      </c>
      <c r="L848" s="25">
        <f t="shared" si="37"/>
        <v>-30715.641564436377</v>
      </c>
      <c r="M848" s="25">
        <v>-1514.2490487161415</v>
      </c>
    </row>
    <row r="849" spans="5:13">
      <c r="E849" s="15">
        <v>44691</v>
      </c>
      <c r="G849" s="25"/>
      <c r="H849" s="27">
        <f>Equity_Historical!AA851</f>
        <v>-4.7105988487767418E-2</v>
      </c>
      <c r="I849" s="39">
        <f t="shared" si="39"/>
        <v>2.2189741514096763E-3</v>
      </c>
      <c r="J849" s="25">
        <f t="shared" si="36"/>
        <v>4.0992421189101652E-2</v>
      </c>
      <c r="K849" s="25">
        <f t="shared" si="38"/>
        <v>-1.3810790131188046E-2</v>
      </c>
      <c r="L849" s="25">
        <f t="shared" si="37"/>
        <v>-13810.790131188047</v>
      </c>
      <c r="M849" s="25">
        <v>-1491.6605343513806</v>
      </c>
    </row>
    <row r="850" spans="5:13">
      <c r="E850" s="15">
        <v>44692</v>
      </c>
      <c r="G850" s="25"/>
      <c r="H850" s="27">
        <f>Equity_Historical!AA852</f>
        <v>1.3595743985919197E-2</v>
      </c>
      <c r="I850" s="39">
        <f t="shared" si="39"/>
        <v>1.8484425453065803E-4</v>
      </c>
      <c r="J850" s="25">
        <f t="shared" si="36"/>
        <v>3.8158202838742321E-2</v>
      </c>
      <c r="K850" s="25">
        <f t="shared" si="38"/>
        <v>3.8717024086768323E-3</v>
      </c>
      <c r="L850" s="25">
        <f t="shared" si="37"/>
        <v>3871.7024086768324</v>
      </c>
      <c r="M850" s="25">
        <v>-1491.4124564975516</v>
      </c>
    </row>
    <row r="851" spans="5:13">
      <c r="E851" s="15">
        <v>44693</v>
      </c>
      <c r="G851" s="25"/>
      <c r="H851" s="27">
        <f>Equity_Historical!AA853</f>
        <v>-1.9027295720164049E-3</v>
      </c>
      <c r="I851" s="39">
        <f t="shared" si="39"/>
        <v>3.6203798242257311E-6</v>
      </c>
      <c r="J851" s="25">
        <f t="shared" si="36"/>
        <v>3.5187842137219011E-2</v>
      </c>
      <c r="K851" s="25">
        <f t="shared" si="38"/>
        <v>-5.8209211547735227E-4</v>
      </c>
      <c r="L851" s="25">
        <f t="shared" si="37"/>
        <v>-582.09211547735231</v>
      </c>
      <c r="M851" s="25">
        <v>-1405.3795046396006</v>
      </c>
    </row>
    <row r="852" spans="5:13">
      <c r="E852" s="15">
        <v>44694</v>
      </c>
      <c r="G852" s="25"/>
      <c r="H852" s="27">
        <f>Equity_Historical!AA854</f>
        <v>3.2115528557078298E-2</v>
      </c>
      <c r="I852" s="39">
        <f t="shared" si="39"/>
        <v>1.0314071745005117E-3</v>
      </c>
      <c r="J852" s="25">
        <f t="shared" si="36"/>
        <v>3.474431860474235E-2</v>
      </c>
      <c r="K852" s="25">
        <f t="shared" si="38"/>
        <v>1.0654301932711276E-2</v>
      </c>
      <c r="L852" s="25">
        <f t="shared" si="37"/>
        <v>10654.301932711276</v>
      </c>
      <c r="M852" s="25">
        <v>-1403.3075997911142</v>
      </c>
    </row>
    <row r="853" spans="5:13">
      <c r="E853" s="15">
        <v>44697</v>
      </c>
      <c r="G853" s="25"/>
      <c r="H853" s="27">
        <f>Equity_Historical!AA855</f>
        <v>-1.1270032018465026E-2</v>
      </c>
      <c r="I853" s="39">
        <f t="shared" si="39"/>
        <v>1.2701362169722686E-4</v>
      </c>
      <c r="J853" s="25">
        <f t="shared" si="36"/>
        <v>3.2328695724793063E-2</v>
      </c>
      <c r="K853" s="25">
        <f t="shared" si="38"/>
        <v>-3.7865518847603236E-3</v>
      </c>
      <c r="L853" s="25">
        <f t="shared" si="37"/>
        <v>-3786.5518847603234</v>
      </c>
      <c r="M853" s="25">
        <v>-1352.2816977075606</v>
      </c>
    </row>
    <row r="854" spans="5:13">
      <c r="E854" s="15">
        <v>44698</v>
      </c>
      <c r="G854" s="25"/>
      <c r="H854" s="27">
        <f>Equity_Historical!AA856</f>
        <v>2.7767857097293482E-2</v>
      </c>
      <c r="I854" s="39">
        <f t="shared" si="39"/>
        <v>7.7105388777571205E-4</v>
      </c>
      <c r="J854" s="25">
        <f t="shared" si="36"/>
        <v>3.1686447660516821E-2</v>
      </c>
      <c r="K854" s="25">
        <f t="shared" si="38"/>
        <v>1.0026670493674804E-2</v>
      </c>
      <c r="L854" s="25">
        <f t="shared" si="37"/>
        <v>10026.670493674805</v>
      </c>
      <c r="M854" s="25">
        <v>-1337.9992813354045</v>
      </c>
    </row>
    <row r="855" spans="5:13">
      <c r="E855" s="15">
        <v>44699</v>
      </c>
      <c r="G855" s="25"/>
      <c r="H855" s="27">
        <f>Equity_Historical!AA857</f>
        <v>3.1945607890499737E-3</v>
      </c>
      <c r="I855" s="39">
        <f t="shared" si="39"/>
        <v>1.020521863493559E-5</v>
      </c>
      <c r="J855" s="25">
        <f t="shared" si="36"/>
        <v>2.9239649507757638E-2</v>
      </c>
      <c r="K855" s="25">
        <f t="shared" si="38"/>
        <v>1.1769016295394754E-3</v>
      </c>
      <c r="L855" s="25">
        <f t="shared" si="37"/>
        <v>1176.9016295394754</v>
      </c>
      <c r="M855" s="25">
        <v>-1322.6957535191982</v>
      </c>
    </row>
    <row r="856" spans="5:13">
      <c r="E856" s="15">
        <v>44700</v>
      </c>
      <c r="G856" s="25"/>
      <c r="H856" s="27">
        <f>Equity_Historical!AA858</f>
        <v>2.3894815128966032E-2</v>
      </c>
      <c r="I856" s="39">
        <f t="shared" si="39"/>
        <v>5.7096219004746393E-4</v>
      </c>
      <c r="J856" s="25">
        <f t="shared" si="36"/>
        <v>2.8501892329162181E-2</v>
      </c>
      <c r="K856" s="25">
        <f t="shared" si="38"/>
        <v>9.5396858517893621E-3</v>
      </c>
      <c r="L856" s="25">
        <f t="shared" si="37"/>
        <v>9539.6858517893615</v>
      </c>
      <c r="M856" s="25">
        <v>-1248.628510702863</v>
      </c>
    </row>
    <row r="857" spans="5:13">
      <c r="E857" s="15">
        <v>44701</v>
      </c>
      <c r="G857" s="25"/>
      <c r="H857" s="27">
        <f>Equity_Historical!AA859</f>
        <v>0.13682370196662941</v>
      </c>
      <c r="I857" s="39">
        <f t="shared" si="39"/>
        <v>1.8720725419853028E-2</v>
      </c>
      <c r="J857" s="25">
        <f t="shared" si="36"/>
        <v>5.9149074374580328E-2</v>
      </c>
      <c r="K857" s="25">
        <f t="shared" si="38"/>
        <v>5.6038977522104794E-2</v>
      </c>
      <c r="L857" s="25">
        <f t="shared" si="37"/>
        <v>56038.977522104797</v>
      </c>
      <c r="M857" s="25">
        <v>-1234.2940521252854</v>
      </c>
    </row>
    <row r="858" spans="5:13">
      <c r="E858" s="15">
        <v>44704</v>
      </c>
      <c r="G858" s="25"/>
      <c r="H858" s="27">
        <f>Equity_Historical!AA860</f>
        <v>9.4369523726952551E-3</v>
      </c>
      <c r="I858" s="39">
        <f t="shared" si="39"/>
        <v>8.9056070084518602E-5</v>
      </c>
      <c r="J858" s="25">
        <f t="shared" si="36"/>
        <v>5.4655095462151262E-2</v>
      </c>
      <c r="K858" s="25">
        <f t="shared" si="38"/>
        <v>1.8624575011782403E-3</v>
      </c>
      <c r="L858" s="25">
        <f t="shared" si="37"/>
        <v>1862.4575011782404</v>
      </c>
      <c r="M858" s="25">
        <v>-1186.7135387408241</v>
      </c>
    </row>
    <row r="859" spans="5:13">
      <c r="E859" s="15">
        <v>44705</v>
      </c>
      <c r="G859" s="25"/>
      <c r="H859" s="27">
        <f>Equity_Historical!AA861</f>
        <v>2.099573887124067E-2</v>
      </c>
      <c r="I859" s="39">
        <f t="shared" si="39"/>
        <v>4.4082105074932644E-4</v>
      </c>
      <c r="J859" s="25">
        <f t="shared" si="36"/>
        <v>5.1041411604624894E-2</v>
      </c>
      <c r="K859" s="25">
        <f t="shared" si="38"/>
        <v>4.484386810425592E-3</v>
      </c>
      <c r="L859" s="25">
        <f t="shared" si="37"/>
        <v>4484.3868104255916</v>
      </c>
      <c r="M859" s="25">
        <v>-1168.031261887533</v>
      </c>
    </row>
    <row r="860" spans="5:13">
      <c r="E860" s="15">
        <v>44706</v>
      </c>
      <c r="G860" s="25"/>
      <c r="H860" s="27">
        <f>Equity_Historical!AA862</f>
        <v>2.0967145860763547E-2</v>
      </c>
      <c r="I860" s="39">
        <f t="shared" si="39"/>
        <v>4.3962120554653391E-4</v>
      </c>
      <c r="J860" s="25">
        <f t="shared" si="36"/>
        <v>4.7753377101895172E-2</v>
      </c>
      <c r="K860" s="25">
        <f t="shared" si="38"/>
        <v>4.7953377439636452E-3</v>
      </c>
      <c r="L860" s="25">
        <f t="shared" si="37"/>
        <v>4795.3377439636452</v>
      </c>
      <c r="M860" s="25">
        <v>-1147.2931621400614</v>
      </c>
    </row>
    <row r="861" spans="5:13">
      <c r="E861" s="15">
        <v>44707</v>
      </c>
      <c r="G861" s="25"/>
      <c r="H861" s="27">
        <f>Equity_Historical!AA863</f>
        <v>1.0343596010159179E-3</v>
      </c>
      <c r="I861" s="39">
        <f t="shared" si="39"/>
        <v>1.0698997842138089E-6</v>
      </c>
      <c r="J861" s="25">
        <f t="shared" si="36"/>
        <v>4.4028260877623446E-2</v>
      </c>
      <c r="K861" s="25">
        <f t="shared" si="38"/>
        <v>2.5285411209141222E-4</v>
      </c>
      <c r="L861" s="25">
        <f t="shared" si="37"/>
        <v>252.85411209141222</v>
      </c>
      <c r="M861" s="25">
        <v>-1119.2565995775926</v>
      </c>
    </row>
    <row r="862" spans="5:13">
      <c r="E862" s="15">
        <v>44708</v>
      </c>
      <c r="G862" s="25"/>
      <c r="H862" s="27">
        <f>Equity_Historical!AA864</f>
        <v>1.3926956564333924E-2</v>
      </c>
      <c r="I862" s="39">
        <f t="shared" si="39"/>
        <v>1.9396011914484378E-4</v>
      </c>
      <c r="J862" s="25">
        <f t="shared" si="36"/>
        <v>4.0948853590712209E-2</v>
      </c>
      <c r="K862" s="25">
        <f t="shared" si="38"/>
        <v>3.6925573657892816E-3</v>
      </c>
      <c r="L862" s="25">
        <f t="shared" si="37"/>
        <v>3692.5573657892814</v>
      </c>
      <c r="M862" s="25">
        <v>-1089.0611558787266</v>
      </c>
    </row>
    <row r="863" spans="5:13">
      <c r="E863" s="15">
        <v>44712</v>
      </c>
      <c r="G863" s="25"/>
      <c r="H863" s="27">
        <f>Equity_Historical!AA865</f>
        <v>-6.663267272629092E-2</v>
      </c>
      <c r="I863" s="39">
        <f t="shared" si="39"/>
        <v>4.4399130746489938E-3</v>
      </c>
      <c r="J863" s="25">
        <f t="shared" si="36"/>
        <v>4.5730452436334973E-2</v>
      </c>
      <c r="K863" s="25">
        <f t="shared" si="38"/>
        <v>-1.8995382672141368E-2</v>
      </c>
      <c r="L863" s="25">
        <f t="shared" si="37"/>
        <v>-18995.382672141368</v>
      </c>
      <c r="M863" s="25">
        <v>-1087.3394193287643</v>
      </c>
    </row>
    <row r="864" spans="5:13">
      <c r="E864" s="15">
        <v>44713</v>
      </c>
      <c r="G864" s="25"/>
      <c r="H864" s="27">
        <f>Equity_Historical!AA866</f>
        <v>1.9267213374917901E-2</v>
      </c>
      <c r="I864" s="39">
        <f t="shared" si="39"/>
        <v>3.7122551123461523E-4</v>
      </c>
      <c r="J864" s="25">
        <f t="shared" si="36"/>
        <v>4.2816666903348552E-2</v>
      </c>
      <c r="K864" s="25">
        <f t="shared" si="38"/>
        <v>4.9183108059030851E-3</v>
      </c>
      <c r="L864" s="25">
        <f t="shared" si="37"/>
        <v>4918.3108059030847</v>
      </c>
      <c r="M864" s="25">
        <v>-962.94837085183394</v>
      </c>
    </row>
    <row r="865" spans="5:13">
      <c r="E865" s="15">
        <v>44714</v>
      </c>
      <c r="G865" s="25"/>
      <c r="H865" s="27">
        <f>Equity_Historical!AA867</f>
        <v>2.86844726241452E-2</v>
      </c>
      <c r="I865" s="39">
        <f t="shared" si="39"/>
        <v>8.2279896972533542E-4</v>
      </c>
      <c r="J865" s="25">
        <f t="shared" si="36"/>
        <v>4.1008496259485772E-2</v>
      </c>
      <c r="K865" s="25">
        <f t="shared" si="38"/>
        <v>7.8205369869705499E-3</v>
      </c>
      <c r="L865" s="25">
        <f t="shared" si="37"/>
        <v>7820.5369869705501</v>
      </c>
      <c r="M865" s="25">
        <v>-946.61611593746727</v>
      </c>
    </row>
    <row r="866" spans="5:13">
      <c r="E866" s="15">
        <v>44715</v>
      </c>
      <c r="G866" s="25"/>
      <c r="H866" s="27">
        <f>Equity_Historical!AA868</f>
        <v>-3.382784143135583E-3</v>
      </c>
      <c r="I866" s="39">
        <f t="shared" si="39"/>
        <v>1.144322855904954E-5</v>
      </c>
      <c r="J866" s="25">
        <f t="shared" si="36"/>
        <v>3.7830658663688059E-2</v>
      </c>
      <c r="K866" s="25">
        <f t="shared" si="38"/>
        <v>-9.6294837085183398E-4</v>
      </c>
      <c r="L866" s="25">
        <f t="shared" si="37"/>
        <v>-962.94837085183394</v>
      </c>
      <c r="M866" s="25">
        <v>-936.65678797282999</v>
      </c>
    </row>
    <row r="867" spans="5:13">
      <c r="E867" s="15">
        <v>44718</v>
      </c>
      <c r="G867" s="25"/>
      <c r="H867" s="27">
        <f>Equity_Historical!AA869</f>
        <v>1.5265040165338721E-3</v>
      </c>
      <c r="I867" s="39">
        <f t="shared" si="39"/>
        <v>2.3302145124940441E-6</v>
      </c>
      <c r="J867" s="25">
        <f t="shared" si="36"/>
        <v>3.48831543422621E-2</v>
      </c>
      <c r="K867" s="25">
        <f t="shared" si="38"/>
        <v>4.7103872152878741E-4</v>
      </c>
      <c r="L867" s="25">
        <f t="shared" si="37"/>
        <v>471.03872152878739</v>
      </c>
      <c r="M867" s="25">
        <v>-877.67370583247782</v>
      </c>
    </row>
    <row r="868" spans="5:13">
      <c r="E868" s="15">
        <v>44719</v>
      </c>
      <c r="G868" s="25"/>
      <c r="H868" s="27">
        <f>Equity_Historical!AA870</f>
        <v>7.4505443815339467E-3</v>
      </c>
      <c r="I868" s="39">
        <f t="shared" si="39"/>
        <v>5.5510611581207059E-5</v>
      </c>
      <c r="J868" s="25">
        <f t="shared" si="36"/>
        <v>3.2289872716896061E-2</v>
      </c>
      <c r="K868" s="25">
        <f t="shared" si="38"/>
        <v>2.4933016105791613E-3</v>
      </c>
      <c r="L868" s="25">
        <f t="shared" si="37"/>
        <v>2493.3016105791612</v>
      </c>
      <c r="M868" s="25">
        <v>-787.33081399442051</v>
      </c>
    </row>
    <row r="869" spans="5:13">
      <c r="E869" s="15">
        <v>44720</v>
      </c>
      <c r="G869" s="25"/>
      <c r="H869" s="27">
        <f>Equity_Historical!AA871</f>
        <v>2.5211095006580763E-2</v>
      </c>
      <c r="I869" s="39">
        <f t="shared" si="39"/>
        <v>6.3559931143084144E-4</v>
      </c>
      <c r="J869" s="25">
        <f t="shared" si="36"/>
        <v>3.1330183446270664E-2</v>
      </c>
      <c r="K869" s="25">
        <f t="shared" si="38"/>
        <v>9.1143969064560824E-3</v>
      </c>
      <c r="L869" s="25">
        <f t="shared" si="37"/>
        <v>9114.3969064560824</v>
      </c>
      <c r="M869" s="25">
        <v>-779.70741173149361</v>
      </c>
    </row>
    <row r="870" spans="5:13">
      <c r="E870" s="15">
        <v>44721</v>
      </c>
      <c r="G870" s="25"/>
      <c r="H870" s="27">
        <f>Equity_Historical!AA872</f>
        <v>-1.2909377380088894E-2</v>
      </c>
      <c r="I870" s="39">
        <f t="shared" si="39"/>
        <v>1.6665202434155079E-4</v>
      </c>
      <c r="J870" s="25">
        <f t="shared" si="36"/>
        <v>2.9314520961660945E-2</v>
      </c>
      <c r="K870" s="25">
        <f t="shared" si="38"/>
        <v>-4.809998267589672E-3</v>
      </c>
      <c r="L870" s="25">
        <f t="shared" si="37"/>
        <v>-4809.9982675896717</v>
      </c>
      <c r="M870" s="25">
        <v>-768.82157009356899</v>
      </c>
    </row>
    <row r="871" spans="5:13">
      <c r="E871" s="15">
        <v>44722</v>
      </c>
      <c r="G871" s="25"/>
      <c r="H871" s="27">
        <f>Equity_Historical!AA873</f>
        <v>-6.1333491149275998E-2</v>
      </c>
      <c r="I871" s="39">
        <f t="shared" si="39"/>
        <v>3.7617971365583171E-3</v>
      </c>
      <c r="J871" s="25">
        <f t="shared" si="36"/>
        <v>3.5982072464126595E-2</v>
      </c>
      <c r="K871" s="25">
        <f t="shared" si="38"/>
        <v>-2.4424036772538134E-2</v>
      </c>
      <c r="L871" s="25">
        <f t="shared" si="37"/>
        <v>-24424.036772538133</v>
      </c>
      <c r="M871" s="25">
        <v>-680.5577315141619</v>
      </c>
    </row>
    <row r="872" spans="5:13">
      <c r="E872" s="15">
        <v>44725</v>
      </c>
      <c r="G872" s="25"/>
      <c r="H872" s="27">
        <f>Equity_Historical!AA874</f>
        <v>-6.1800129172013066E-2</v>
      </c>
      <c r="I872" s="39">
        <f t="shared" si="39"/>
        <v>3.8192559656775003E-3</v>
      </c>
      <c r="J872" s="25">
        <f t="shared" si="36"/>
        <v>4.0907108219027585E-2</v>
      </c>
      <c r="K872" s="25">
        <f t="shared" si="38"/>
        <v>-2.0049602648513368E-2</v>
      </c>
      <c r="L872" s="25">
        <f t="shared" si="37"/>
        <v>-20049.602648513366</v>
      </c>
      <c r="M872" s="25">
        <v>-590.76922415247816</v>
      </c>
    </row>
    <row r="873" spans="5:13">
      <c r="E873" s="15">
        <v>44726</v>
      </c>
      <c r="G873" s="25"/>
      <c r="H873" s="27">
        <f>Equity_Historical!AA875</f>
        <v>-2.4138905186032629E-2</v>
      </c>
      <c r="I873" s="39">
        <f t="shared" si="39"/>
        <v>5.82686743580273E-4</v>
      </c>
      <c r="J873" s="25">
        <f t="shared" si="36"/>
        <v>3.8855962077315627E-2</v>
      </c>
      <c r="K873" s="25">
        <f t="shared" si="38"/>
        <v>-6.8884474590480181E-3</v>
      </c>
      <c r="L873" s="25">
        <f t="shared" si="37"/>
        <v>-6888.4474590480186</v>
      </c>
      <c r="M873" s="25">
        <v>-582.09211547735231</v>
      </c>
    </row>
    <row r="874" spans="5:13">
      <c r="E874" s="15">
        <v>44727</v>
      </c>
      <c r="G874" s="25"/>
      <c r="H874" s="27">
        <f>Equity_Historical!AA876</f>
        <v>1.0338413107624154E-2</v>
      </c>
      <c r="I874" s="39">
        <f t="shared" si="39"/>
        <v>1.0688278558389492E-4</v>
      </c>
      <c r="J874" s="25">
        <f t="shared" si="36"/>
        <v>3.6046502444041721E-2</v>
      </c>
      <c r="K874" s="25">
        <f t="shared" si="38"/>
        <v>3.1059808686892763E-3</v>
      </c>
      <c r="L874" s="25">
        <f t="shared" si="37"/>
        <v>3105.9808686892761</v>
      </c>
      <c r="M874" s="25">
        <v>-581.32924076288009</v>
      </c>
    </row>
    <row r="875" spans="5:13">
      <c r="E875" s="15">
        <v>44728</v>
      </c>
      <c r="G875" s="25"/>
      <c r="H875" s="27">
        <f>Equity_Historical!AA877</f>
        <v>-4.9736506839314021E-2</v>
      </c>
      <c r="I875" s="39">
        <f t="shared" si="39"/>
        <v>2.4737201125771303E-3</v>
      </c>
      <c r="J875" s="25">
        <f t="shared" si="36"/>
        <v>3.8412313189492106E-2</v>
      </c>
      <c r="K875" s="25">
        <f t="shared" si="38"/>
        <v>-1.6107001871196854E-2</v>
      </c>
      <c r="L875" s="25">
        <f t="shared" si="37"/>
        <v>-16107.001871196853</v>
      </c>
      <c r="M875" s="25">
        <v>-554.31211485615199</v>
      </c>
    </row>
    <row r="876" spans="5:13">
      <c r="E876" s="15">
        <v>44729</v>
      </c>
      <c r="G876" s="25"/>
      <c r="H876" s="27">
        <f>Equity_Historical!AA878</f>
        <v>-3.4959869363143416E-2</v>
      </c>
      <c r="I876" s="39">
        <f t="shared" si="39"/>
        <v>1.2221924658880536E-3</v>
      </c>
      <c r="J876" s="25">
        <f t="shared" si="36"/>
        <v>3.7914493320703804E-2</v>
      </c>
      <c r="K876" s="25">
        <f t="shared" si="38"/>
        <v>-1.062433854274899E-2</v>
      </c>
      <c r="L876" s="25">
        <f t="shared" si="37"/>
        <v>-10624.33854274899</v>
      </c>
      <c r="M876" s="25">
        <v>-547.05453657490352</v>
      </c>
    </row>
    <row r="877" spans="5:13">
      <c r="E877" s="15">
        <v>44733</v>
      </c>
      <c r="G877" s="25"/>
      <c r="H877" s="27">
        <f>Equity_Historical!AA879</f>
        <v>5.8153282193682779E-2</v>
      </c>
      <c r="I877" s="39">
        <f t="shared" si="39"/>
        <v>3.3818042298981027E-3</v>
      </c>
      <c r="J877" s="25">
        <f t="shared" si="36"/>
        <v>4.1583086918668681E-2</v>
      </c>
      <c r="K877" s="25">
        <f t="shared" si="38"/>
        <v>1.7904885000177621E-2</v>
      </c>
      <c r="L877" s="25">
        <f t="shared" si="37"/>
        <v>17904.885000177619</v>
      </c>
      <c r="M877" s="25">
        <v>-541.30492924401688</v>
      </c>
    </row>
    <row r="878" spans="5:13">
      <c r="E878" s="15">
        <v>44734</v>
      </c>
      <c r="G878" s="25"/>
      <c r="H878" s="27">
        <f>Equity_Historical!AA880</f>
        <v>1.4898340687584921E-2</v>
      </c>
      <c r="I878" s="39">
        <f t="shared" si="39"/>
        <v>2.2196055524334834E-4</v>
      </c>
      <c r="J878" s="25">
        <f t="shared" si="36"/>
        <v>3.8769501329256523E-2</v>
      </c>
      <c r="K878" s="25">
        <f t="shared" si="38"/>
        <v>4.1823823801119568E-3</v>
      </c>
      <c r="L878" s="25">
        <f t="shared" si="37"/>
        <v>4182.382380111957</v>
      </c>
      <c r="M878" s="25">
        <v>-527.20812388233173</v>
      </c>
    </row>
    <row r="879" spans="5:13">
      <c r="E879" s="15">
        <v>44735</v>
      </c>
      <c r="G879" s="25"/>
      <c r="H879" s="27">
        <f>Equity_Historical!AA881</f>
        <v>4.3923507144772708E-2</v>
      </c>
      <c r="I879" s="39">
        <f t="shared" si="39"/>
        <v>1.929274479896899E-3</v>
      </c>
      <c r="J879" s="25">
        <f t="shared" si="36"/>
        <v>3.9585404763698893E-2</v>
      </c>
      <c r="K879" s="25">
        <f t="shared" si="38"/>
        <v>1.3225416437879655E-2</v>
      </c>
      <c r="L879" s="25">
        <f t="shared" si="37"/>
        <v>13225.416437879654</v>
      </c>
      <c r="M879" s="25">
        <v>-476.76897704794402</v>
      </c>
    </row>
    <row r="880" spans="5:13">
      <c r="E880" s="15">
        <v>44736</v>
      </c>
      <c r="G880" s="25"/>
      <c r="H880" s="27">
        <f>Equity_Historical!AA882</f>
        <v>1.3466749342339233E-2</v>
      </c>
      <c r="I880" s="39">
        <f t="shared" si="39"/>
        <v>1.8135333784939417E-4</v>
      </c>
      <c r="J880" s="25">
        <f t="shared" si="36"/>
        <v>3.6866741521829713E-2</v>
      </c>
      <c r="K880" s="25">
        <f t="shared" si="38"/>
        <v>3.9712776138912543E-3</v>
      </c>
      <c r="L880" s="25">
        <f t="shared" si="37"/>
        <v>3971.2776138912541</v>
      </c>
      <c r="M880" s="25">
        <v>-439.03499756609551</v>
      </c>
    </row>
    <row r="881" spans="5:13">
      <c r="E881" s="15">
        <v>44739</v>
      </c>
      <c r="G881" s="25"/>
      <c r="H881" s="27">
        <f>Equity_Historical!AA883</f>
        <v>-2.0503784748566921E-2</v>
      </c>
      <c r="I881" s="39">
        <f t="shared" si="39"/>
        <v>4.2040518901556546E-4</v>
      </c>
      <c r="J881" s="25">
        <f t="shared" si="36"/>
        <v>3.4904783543579343E-2</v>
      </c>
      <c r="K881" s="25">
        <f t="shared" si="38"/>
        <v>-6.4923487511713016E-3</v>
      </c>
      <c r="L881" s="25">
        <f t="shared" si="37"/>
        <v>-6492.348751171302</v>
      </c>
      <c r="M881" s="25">
        <v>-360.10740854837547</v>
      </c>
    </row>
    <row r="882" spans="5:13">
      <c r="E882" s="15">
        <v>44740</v>
      </c>
      <c r="G882" s="25"/>
      <c r="H882" s="27">
        <f>Equity_Historical!AA884</f>
        <v>6.4433945107563347E-3</v>
      </c>
      <c r="I882" s="39">
        <f t="shared" si="39"/>
        <v>4.1517332821244864E-5</v>
      </c>
      <c r="J882" s="25">
        <f t="shared" si="36"/>
        <v>3.2277235430155642E-2</v>
      </c>
      <c r="K882" s="25">
        <f t="shared" si="38"/>
        <v>2.1549258687365291E-3</v>
      </c>
      <c r="L882" s="25">
        <f t="shared" si="37"/>
        <v>2154.9258687365291</v>
      </c>
      <c r="M882" s="25">
        <v>-360.06228163018329</v>
      </c>
    </row>
    <row r="883" spans="5:13">
      <c r="E883" s="15">
        <v>44741</v>
      </c>
      <c r="G883" s="25"/>
      <c r="H883" s="27">
        <f>Equity_Historical!AA885</f>
        <v>-1.2042048429118799E-2</v>
      </c>
      <c r="I883" s="39">
        <f t="shared" si="39"/>
        <v>1.4501093036924253E-4</v>
      </c>
      <c r="J883" s="25">
        <f t="shared" si="36"/>
        <v>3.0121397336727702E-2</v>
      </c>
      <c r="K883" s="25">
        <f t="shared" si="38"/>
        <v>-4.3551849273403484E-3</v>
      </c>
      <c r="L883" s="25">
        <f t="shared" si="37"/>
        <v>-4355.1849273403486</v>
      </c>
      <c r="M883" s="25">
        <v>-337.15201575892337</v>
      </c>
    </row>
    <row r="884" spans="5:13">
      <c r="E884" s="15">
        <v>44742</v>
      </c>
      <c r="G884" s="25"/>
      <c r="H884" s="27">
        <f>Equity_Historical!AA886</f>
        <v>-2.2008455545393976E-2</v>
      </c>
      <c r="I884" s="39">
        <f t="shared" si="39"/>
        <v>4.8437211549358285E-4</v>
      </c>
      <c r="J884" s="25">
        <f t="shared" si="36"/>
        <v>2.9049261749888072E-2</v>
      </c>
      <c r="K884" s="25">
        <f t="shared" si="38"/>
        <v>-8.5293711491386745E-3</v>
      </c>
      <c r="L884" s="25">
        <f t="shared" si="37"/>
        <v>-8529.3711491386748</v>
      </c>
      <c r="M884" s="25">
        <v>-307.83432980986737</v>
      </c>
    </row>
    <row r="885" spans="5:13">
      <c r="E885" s="15">
        <v>44743</v>
      </c>
      <c r="G885" s="25"/>
      <c r="H885" s="27">
        <f>Equity_Historical!AA887</f>
        <v>1.1945033503444821E-4</v>
      </c>
      <c r="I885" s="39">
        <f t="shared" si="39"/>
        <v>1.4268382539841925E-8</v>
      </c>
      <c r="J885" s="25">
        <f t="shared" si="36"/>
        <v>2.6782135972301845E-2</v>
      </c>
      <c r="K885" s="25">
        <f t="shared" si="38"/>
        <v>4.8001502711236717E-5</v>
      </c>
      <c r="L885" s="25">
        <f t="shared" si="37"/>
        <v>48.001502711236718</v>
      </c>
      <c r="M885" s="25">
        <v>-288.40224581063961</v>
      </c>
    </row>
    <row r="886" spans="5:13">
      <c r="E886" s="15">
        <v>44747</v>
      </c>
      <c r="G886" s="25"/>
      <c r="H886" s="27">
        <f>Equity_Historical!AA888</f>
        <v>3.9623893686035541E-3</v>
      </c>
      <c r="I886" s="39">
        <f t="shared" si="39"/>
        <v>1.5700529508422473E-5</v>
      </c>
      <c r="J886" s="25">
        <f t="shared" si="36"/>
        <v>2.4739552655197675E-2</v>
      </c>
      <c r="K886" s="25">
        <f t="shared" si="38"/>
        <v>1.7270881331401743E-3</v>
      </c>
      <c r="L886" s="25">
        <f t="shared" si="37"/>
        <v>1727.0881331401743</v>
      </c>
      <c r="M886" s="25">
        <v>-272.05357841195729</v>
      </c>
    </row>
    <row r="887" spans="5:13">
      <c r="E887" s="15">
        <v>44748</v>
      </c>
      <c r="G887" s="25"/>
      <c r="H887" s="27">
        <f>Equity_Historical!AA889</f>
        <v>1.2817541762235759E-2</v>
      </c>
      <c r="I887" s="39">
        <f t="shared" si="39"/>
        <v>1.6428937682665777E-4</v>
      </c>
      <c r="J887" s="25">
        <f t="shared" ref="J887:J950" si="40">SQRT((1-$C$3)*SUMPRODUCT(I388:I887,$G$3:$G$502))</f>
        <v>2.3342708760261781E-2</v>
      </c>
      <c r="K887" s="25">
        <f t="shared" si="38"/>
        <v>6.0480512102709652E-3</v>
      </c>
      <c r="L887" s="25">
        <f t="shared" si="37"/>
        <v>6048.0512102709654</v>
      </c>
      <c r="M887" s="25">
        <v>-258.49233972287874</v>
      </c>
    </row>
    <row r="888" spans="5:13">
      <c r="E888" s="15">
        <v>44749</v>
      </c>
      <c r="G888" s="25"/>
      <c r="H888" s="27">
        <f>Equity_Historical!AA890</f>
        <v>-4.7645162294671778E-4</v>
      </c>
      <c r="I888" s="39">
        <f t="shared" si="39"/>
        <v>2.2700614900856133E-7</v>
      </c>
      <c r="J888" s="25">
        <f t="shared" si="40"/>
        <v>2.1521705214708083E-2</v>
      </c>
      <c r="K888" s="25">
        <f t="shared" si="38"/>
        <v>-2.3827041439903248E-4</v>
      </c>
      <c r="L888" s="25">
        <f t="shared" ref="L888:L951" si="41">K888*$C$5</f>
        <v>-238.27041439903249</v>
      </c>
      <c r="M888" s="25">
        <v>-255.30644935803022</v>
      </c>
    </row>
    <row r="889" spans="5:13">
      <c r="E889" s="15">
        <v>44750</v>
      </c>
      <c r="G889" s="25"/>
      <c r="H889" s="27">
        <f>Equity_Historical!AA891</f>
        <v>-1.9732181104072502E-2</v>
      </c>
      <c r="I889" s="39">
        <f t="shared" si="39"/>
        <v>3.893589711239159E-4</v>
      </c>
      <c r="J889" s="25">
        <f t="shared" si="40"/>
        <v>2.1262880136873778E-2</v>
      </c>
      <c r="K889" s="25">
        <f t="shared" ref="K889:K952" si="42">H889*$J$1321/J888</f>
        <v>-1.0702887865017593E-2</v>
      </c>
      <c r="L889" s="25">
        <f t="shared" si="41"/>
        <v>-10702.887865017594</v>
      </c>
      <c r="M889" s="25">
        <v>-238.27041439903249</v>
      </c>
    </row>
    <row r="890" spans="5:13">
      <c r="E890" s="15">
        <v>44753</v>
      </c>
      <c r="G890" s="25"/>
      <c r="H890" s="27">
        <f>Equity_Historical!AA892</f>
        <v>1.449824272876481E-2</v>
      </c>
      <c r="I890" s="39">
        <f t="shared" si="39"/>
        <v>2.1019904222218169E-4</v>
      </c>
      <c r="J890" s="25">
        <f t="shared" si="40"/>
        <v>2.0391748755100175E-2</v>
      </c>
      <c r="K890" s="25">
        <f t="shared" si="42"/>
        <v>7.9596841811816598E-3</v>
      </c>
      <c r="L890" s="25">
        <f t="shared" si="41"/>
        <v>7959.6841811816594</v>
      </c>
      <c r="M890" s="25">
        <v>-209.8329071567764</v>
      </c>
    </row>
    <row r="891" spans="5:13">
      <c r="E891" s="15">
        <v>44754</v>
      </c>
      <c r="G891" s="25"/>
      <c r="H891" s="27">
        <f>Equity_Historical!AA893</f>
        <v>-1.6535822603748777E-3</v>
      </c>
      <c r="I891" s="39">
        <f t="shared" si="39"/>
        <v>2.7343342918264896E-6</v>
      </c>
      <c r="J891" s="25">
        <f t="shared" si="40"/>
        <v>1.8811168353965527E-2</v>
      </c>
      <c r="K891" s="25">
        <f t="shared" si="42"/>
        <v>-9.4661611593746726E-4</v>
      </c>
      <c r="L891" s="25">
        <f t="shared" si="41"/>
        <v>-946.61611593746727</v>
      </c>
      <c r="M891" s="25">
        <v>-193.17131124138865</v>
      </c>
    </row>
    <row r="892" spans="5:13">
      <c r="E892" s="15">
        <v>44755</v>
      </c>
      <c r="G892" s="25"/>
      <c r="H892" s="27">
        <f>Equity_Historical!AA894</f>
        <v>-1.5115174674430985E-2</v>
      </c>
      <c r="I892" s="39">
        <f t="shared" si="39"/>
        <v>2.2846850543855986E-4</v>
      </c>
      <c r="J892" s="25">
        <f t="shared" si="40"/>
        <v>1.8304407185998482E-2</v>
      </c>
      <c r="K892" s="25">
        <f t="shared" si="42"/>
        <v>-9.379937856698127E-3</v>
      </c>
      <c r="L892" s="25">
        <f t="shared" si="41"/>
        <v>-9379.9378566981268</v>
      </c>
      <c r="M892" s="25">
        <v>-128.11956945600048</v>
      </c>
    </row>
    <row r="893" spans="5:13">
      <c r="E893" s="15">
        <v>44756</v>
      </c>
      <c r="G893" s="25"/>
      <c r="H893" s="27">
        <f>Equity_Historical!AA895</f>
        <v>-2.6164408057583011E-2</v>
      </c>
      <c r="I893" s="39">
        <f t="shared" si="39"/>
        <v>6.8457624900371478E-4</v>
      </c>
      <c r="J893" s="25">
        <f t="shared" si="40"/>
        <v>1.9684513237994108E-2</v>
      </c>
      <c r="K893" s="25">
        <f t="shared" si="42"/>
        <v>-1.6686213902056591E-2</v>
      </c>
      <c r="L893" s="25">
        <f t="shared" si="41"/>
        <v>-16686.213902056592</v>
      </c>
      <c r="M893" s="25">
        <v>-102.48656173983781</v>
      </c>
    </row>
    <row r="894" spans="5:13">
      <c r="E894" s="15">
        <v>44757</v>
      </c>
      <c r="G894" s="25"/>
      <c r="H894" s="27">
        <f>Equity_Historical!AA896</f>
        <v>3.0368012462796298E-2</v>
      </c>
      <c r="I894" s="39">
        <f t="shared" si="39"/>
        <v>9.2221618094055129E-4</v>
      </c>
      <c r="J894" s="25">
        <f t="shared" si="40"/>
        <v>2.1626152670905965E-2</v>
      </c>
      <c r="K894" s="25">
        <f t="shared" si="42"/>
        <v>1.8009192905636223E-2</v>
      </c>
      <c r="L894" s="25">
        <f t="shared" si="41"/>
        <v>18009.192905636224</v>
      </c>
      <c r="M894" s="25">
        <v>-102.19904669418108</v>
      </c>
    </row>
    <row r="895" spans="5:13">
      <c r="E895" s="15">
        <v>44760</v>
      </c>
      <c r="G895" s="25"/>
      <c r="H895" s="27">
        <f>Equity_Historical!AA897</f>
        <v>-2.4034130334428947E-2</v>
      </c>
      <c r="I895" s="39">
        <f t="shared" si="39"/>
        <v>5.7763942093231766E-4</v>
      </c>
      <c r="J895" s="25">
        <f t="shared" si="40"/>
        <v>2.2004154620966034E-2</v>
      </c>
      <c r="K895" s="25">
        <f t="shared" si="42"/>
        <v>-1.2973337262442845E-2</v>
      </c>
      <c r="L895" s="25">
        <f t="shared" si="41"/>
        <v>-12973.337262442845</v>
      </c>
      <c r="M895" s="25">
        <v>-57.391911914180653</v>
      </c>
    </row>
    <row r="896" spans="5:13">
      <c r="E896" s="15">
        <v>44761</v>
      </c>
      <c r="G896" s="25"/>
      <c r="H896" s="27">
        <f>Equity_Historical!AA898</f>
        <v>2.5216969639886067E-2</v>
      </c>
      <c r="I896" s="39">
        <f t="shared" si="39"/>
        <v>6.3589555781893561E-4</v>
      </c>
      <c r="J896" s="25">
        <f t="shared" si="40"/>
        <v>2.251532214223714E-2</v>
      </c>
      <c r="K896" s="25">
        <f t="shared" si="42"/>
        <v>1.337798696818822E-2</v>
      </c>
      <c r="L896" s="25">
        <f t="shared" si="41"/>
        <v>13377.986968188221</v>
      </c>
      <c r="M896" s="25">
        <v>-11.862210437100563</v>
      </c>
    </row>
    <row r="897" spans="5:13">
      <c r="E897" s="15">
        <v>44762</v>
      </c>
      <c r="G897" s="25"/>
      <c r="H897" s="27">
        <f>Equity_Historical!AA899</f>
        <v>-1.5182662597991944E-2</v>
      </c>
      <c r="I897" s="39">
        <f t="shared" si="39"/>
        <v>2.3051324356446347E-4</v>
      </c>
      <c r="J897" s="25">
        <f t="shared" si="40"/>
        <v>2.1574887207771828E-2</v>
      </c>
      <c r="K897" s="25">
        <f t="shared" si="42"/>
        <v>-7.8717689225521817E-3</v>
      </c>
      <c r="L897" s="25">
        <f t="shared" si="41"/>
        <v>-7871.7689225521817</v>
      </c>
      <c r="M897" s="25">
        <v>-3.826487836477066</v>
      </c>
    </row>
    <row r="898" spans="5:13">
      <c r="E898" s="15">
        <v>44763</v>
      </c>
      <c r="G898" s="25"/>
      <c r="H898" s="27">
        <f>Equity_Historical!AA900</f>
        <v>1.9575721105339498E-2</v>
      </c>
      <c r="I898" s="39">
        <f t="shared" si="39"/>
        <v>3.8320885679403427E-4</v>
      </c>
      <c r="J898" s="25">
        <f t="shared" si="40"/>
        <v>2.128698482272607E-2</v>
      </c>
      <c r="K898" s="25">
        <f t="shared" si="42"/>
        <v>1.0591849374912704E-2</v>
      </c>
      <c r="L898" s="25">
        <f t="shared" si="41"/>
        <v>10591.849374912703</v>
      </c>
      <c r="M898" s="25">
        <v>9.5758437497269266</v>
      </c>
    </row>
    <row r="899" spans="5:13">
      <c r="E899" s="15">
        <v>44764</v>
      </c>
      <c r="G899" s="25"/>
      <c r="H899" s="27">
        <f>Equity_Historical!AA901</f>
        <v>8.4905722668749926E-3</v>
      </c>
      <c r="I899" s="39">
        <f t="shared" ref="I899:I962" si="43">H899^2</f>
        <v>7.2089817419026747E-5</v>
      </c>
      <c r="J899" s="25">
        <f t="shared" si="40"/>
        <v>1.9899216995383977E-2</v>
      </c>
      <c r="K899" s="25">
        <f t="shared" si="42"/>
        <v>4.6561329580996329E-3</v>
      </c>
      <c r="L899" s="25">
        <f t="shared" si="41"/>
        <v>4656.1329580996326</v>
      </c>
      <c r="M899" s="25">
        <v>36.965602746858636</v>
      </c>
    </row>
    <row r="900" spans="5:13">
      <c r="E900" s="15">
        <v>44767</v>
      </c>
      <c r="G900" s="25"/>
      <c r="H900" s="27">
        <f>Equity_Historical!AA902</f>
        <v>-1.1909545960414629E-2</v>
      </c>
      <c r="I900" s="39">
        <f t="shared" si="43"/>
        <v>1.4183728498322839E-4</v>
      </c>
      <c r="J900" s="25">
        <f t="shared" si="40"/>
        <v>1.8917124628823907E-2</v>
      </c>
      <c r="K900" s="25">
        <f t="shared" si="42"/>
        <v>-6.9865340157822574E-3</v>
      </c>
      <c r="L900" s="25">
        <f t="shared" si="41"/>
        <v>-6986.5340157822575</v>
      </c>
      <c r="M900" s="25">
        <v>48.001502711236718</v>
      </c>
    </row>
    <row r="901" spans="5:13">
      <c r="E901" s="15">
        <v>44768</v>
      </c>
      <c r="G901" s="25"/>
      <c r="H901" s="27">
        <f>Equity_Historical!AA903</f>
        <v>-1.7490778193061388E-2</v>
      </c>
      <c r="I901" s="39">
        <f t="shared" si="43"/>
        <v>3.0592732179887178E-4</v>
      </c>
      <c r="J901" s="25">
        <f t="shared" si="40"/>
        <v>1.8710105875139198E-2</v>
      </c>
      <c r="K901" s="25">
        <f t="shared" si="42"/>
        <v>-1.0793357655282327E-2</v>
      </c>
      <c r="L901" s="25">
        <f t="shared" si="41"/>
        <v>-10793.357655282327</v>
      </c>
      <c r="M901" s="25">
        <v>50.314007477314107</v>
      </c>
    </row>
    <row r="902" spans="5:13">
      <c r="E902" s="15">
        <v>44769</v>
      </c>
      <c r="G902" s="25"/>
      <c r="H902" s="27">
        <f>Equity_Historical!AA904</f>
        <v>2.2132536245357631E-2</v>
      </c>
      <c r="I902" s="39">
        <f t="shared" si="43"/>
        <v>4.8984916065206922E-4</v>
      </c>
      <c r="J902" s="25">
        <f t="shared" si="40"/>
        <v>1.9262274701547868E-2</v>
      </c>
      <c r="K902" s="25">
        <f t="shared" si="42"/>
        <v>1.3808849618748131E-2</v>
      </c>
      <c r="L902" s="25">
        <f t="shared" si="41"/>
        <v>13808.849618748131</v>
      </c>
      <c r="M902" s="25">
        <v>132.85305321549438</v>
      </c>
    </row>
    <row r="903" spans="5:13">
      <c r="E903" s="15">
        <v>44770</v>
      </c>
      <c r="G903" s="25"/>
      <c r="H903" s="27">
        <f>Equity_Historical!AA905</f>
        <v>3.5415101377885588E-2</v>
      </c>
      <c r="I903" s="39">
        <f t="shared" si="43"/>
        <v>1.2542294056059136E-3</v>
      </c>
      <c r="J903" s="25">
        <f t="shared" si="40"/>
        <v>2.2439125506959808E-2</v>
      </c>
      <c r="K903" s="25">
        <f t="shared" si="42"/>
        <v>2.14626566640547E-2</v>
      </c>
      <c r="L903" s="25">
        <f t="shared" si="41"/>
        <v>21462.656664054699</v>
      </c>
      <c r="M903" s="25">
        <v>137.25917036789551</v>
      </c>
    </row>
    <row r="904" spans="5:13">
      <c r="E904" s="15">
        <v>44771</v>
      </c>
      <c r="G904" s="25"/>
      <c r="H904" s="27">
        <f>Equity_Historical!AA906</f>
        <v>8.8834339637331554E-3</v>
      </c>
      <c r="I904" s="39">
        <f t="shared" si="43"/>
        <v>7.8915398988007766E-5</v>
      </c>
      <c r="J904" s="25">
        <f t="shared" si="40"/>
        <v>2.0971993475531393E-2</v>
      </c>
      <c r="K904" s="25">
        <f t="shared" si="42"/>
        <v>4.6214420502426797E-3</v>
      </c>
      <c r="L904" s="25">
        <f t="shared" si="41"/>
        <v>4621.4420502426801</v>
      </c>
      <c r="M904" s="25">
        <v>160.71804247386456</v>
      </c>
    </row>
    <row r="905" spans="5:13">
      <c r="E905" s="15">
        <v>44774</v>
      </c>
      <c r="G905" s="25"/>
      <c r="H905" s="27">
        <f>Equity_Historical!AA907</f>
        <v>-2.3786853865084771E-2</v>
      </c>
      <c r="I905" s="39">
        <f t="shared" si="43"/>
        <v>5.6581441679889833E-4</v>
      </c>
      <c r="J905" s="25">
        <f t="shared" si="40"/>
        <v>2.1417819597403149E-2</v>
      </c>
      <c r="K905" s="25">
        <f t="shared" si="42"/>
        <v>-1.3240361768893032E-2</v>
      </c>
      <c r="L905" s="25">
        <f t="shared" si="41"/>
        <v>-13240.361768893032</v>
      </c>
      <c r="M905" s="25">
        <v>166.05072758115099</v>
      </c>
    </row>
    <row r="906" spans="5:13">
      <c r="E906" s="15">
        <v>44775</v>
      </c>
      <c r="G906" s="25"/>
      <c r="H906" s="27">
        <f>Equity_Historical!AA908</f>
        <v>-1.7390240446779476E-2</v>
      </c>
      <c r="I906" s="39">
        <f t="shared" si="43"/>
        <v>3.0242046279680481E-4</v>
      </c>
      <c r="J906" s="25">
        <f t="shared" si="40"/>
        <v>2.0863307894013142E-2</v>
      </c>
      <c r="K906" s="25">
        <f t="shared" si="42"/>
        <v>-9.4783532769234981E-3</v>
      </c>
      <c r="L906" s="25">
        <f t="shared" si="41"/>
        <v>-9478.3532769234989</v>
      </c>
      <c r="M906" s="25">
        <v>252.85411209141222</v>
      </c>
    </row>
    <row r="907" spans="5:13">
      <c r="E907" s="15">
        <v>44776</v>
      </c>
      <c r="G907" s="25"/>
      <c r="H907" s="27">
        <f>Equity_Historical!AA909</f>
        <v>-1.6914271142501474E-2</v>
      </c>
      <c r="I907" s="39">
        <f t="shared" si="43"/>
        <v>2.8609256828205813E-4</v>
      </c>
      <c r="J907" s="25">
        <f t="shared" si="40"/>
        <v>2.0319937477281794E-2</v>
      </c>
      <c r="K907" s="25">
        <f t="shared" si="42"/>
        <v>-9.4639553346590327E-3</v>
      </c>
      <c r="L907" s="25">
        <f t="shared" si="41"/>
        <v>-9463.9553346590328</v>
      </c>
      <c r="M907" s="25">
        <v>286.33259792657424</v>
      </c>
    </row>
    <row r="908" spans="5:13">
      <c r="E908" s="15">
        <v>44777</v>
      </c>
      <c r="G908" s="25"/>
      <c r="H908" s="27">
        <f>Equity_Historical!AA910</f>
        <v>-2.19266685903035E-2</v>
      </c>
      <c r="I908" s="39">
        <f t="shared" si="43"/>
        <v>4.8077879546900209E-4</v>
      </c>
      <c r="J908" s="25">
        <f t="shared" si="40"/>
        <v>2.0568949889065689E-2</v>
      </c>
      <c r="K908" s="25">
        <f t="shared" si="42"/>
        <v>-1.2596585715016166E-2</v>
      </c>
      <c r="L908" s="25">
        <f t="shared" si="41"/>
        <v>-12596.585715016166</v>
      </c>
      <c r="M908" s="25">
        <v>351.71493899037353</v>
      </c>
    </row>
    <row r="909" spans="5:13">
      <c r="E909" s="15">
        <v>44778</v>
      </c>
      <c r="G909" s="25"/>
      <c r="H909" s="27">
        <f>Equity_Historical!AA911</f>
        <v>2.5962024476316143E-2</v>
      </c>
      <c r="I909" s="39">
        <f t="shared" si="43"/>
        <v>6.740267149088385E-4</v>
      </c>
      <c r="J909" s="25">
        <f t="shared" si="40"/>
        <v>2.1464469521616108E-2</v>
      </c>
      <c r="K909" s="25">
        <f t="shared" si="42"/>
        <v>1.4734282622082442E-2</v>
      </c>
      <c r="L909" s="25">
        <f t="shared" si="41"/>
        <v>14734.282622082443</v>
      </c>
      <c r="M909" s="25">
        <v>392.61521971421035</v>
      </c>
    </row>
    <row r="910" spans="5:13">
      <c r="E910" s="15">
        <v>44781</v>
      </c>
      <c r="G910" s="25"/>
      <c r="H910" s="27">
        <f>Equity_Historical!AA912</f>
        <v>-1.0862641869646944E-3</v>
      </c>
      <c r="I910" s="39">
        <f t="shared" si="43"/>
        <v>1.1799698838820684E-6</v>
      </c>
      <c r="J910" s="25">
        <f t="shared" si="40"/>
        <v>1.9793734603412036E-2</v>
      </c>
      <c r="K910" s="25">
        <f t="shared" si="42"/>
        <v>-5.9076922415247815E-4</v>
      </c>
      <c r="L910" s="25">
        <f t="shared" si="41"/>
        <v>-590.76922415247816</v>
      </c>
      <c r="M910" s="25">
        <v>397.15534734678891</v>
      </c>
    </row>
    <row r="911" spans="5:13">
      <c r="E911" s="15">
        <v>44782</v>
      </c>
      <c r="G911" s="25"/>
      <c r="H911" s="27">
        <f>Equity_Historical!AA913</f>
        <v>1.8338064494511641E-2</v>
      </c>
      <c r="I911" s="39">
        <f t="shared" si="43"/>
        <v>3.3628460940486848E-4</v>
      </c>
      <c r="J911" s="25">
        <f t="shared" si="40"/>
        <v>1.9582283613728373E-2</v>
      </c>
      <c r="K911" s="25">
        <f t="shared" si="42"/>
        <v>1.0815044579147776E-2</v>
      </c>
      <c r="L911" s="25">
        <f t="shared" si="41"/>
        <v>10815.044579147776</v>
      </c>
      <c r="M911" s="25">
        <v>471.03872152878739</v>
      </c>
    </row>
    <row r="912" spans="5:13">
      <c r="E912" s="15">
        <v>44783</v>
      </c>
      <c r="G912" s="25"/>
      <c r="H912" s="27">
        <f>Equity_Historical!AA914</f>
        <v>1.7988556016872648E-2</v>
      </c>
      <c r="I912" s="39">
        <f t="shared" si="43"/>
        <v>3.2358814757216519E-4</v>
      </c>
      <c r="J912" s="25">
        <f t="shared" si="40"/>
        <v>1.9351593705300998E-2</v>
      </c>
      <c r="K912" s="25">
        <f t="shared" si="42"/>
        <v>1.0723474606460769E-2</v>
      </c>
      <c r="L912" s="25">
        <f t="shared" si="41"/>
        <v>10723.47460646077</v>
      </c>
      <c r="M912" s="25">
        <v>504.89317175581863</v>
      </c>
    </row>
    <row r="913" spans="5:13">
      <c r="E913" s="15">
        <v>44784</v>
      </c>
      <c r="G913" s="25"/>
      <c r="H913" s="27">
        <f>Equity_Historical!AA915</f>
        <v>8.6342533033221328E-3</v>
      </c>
      <c r="I913" s="39">
        <f t="shared" si="43"/>
        <v>7.455033010592916E-5</v>
      </c>
      <c r="J913" s="25">
        <f t="shared" si="40"/>
        <v>1.815197238899062E-2</v>
      </c>
      <c r="K913" s="25">
        <f t="shared" si="42"/>
        <v>5.2084753026441326E-3</v>
      </c>
      <c r="L913" s="25">
        <f t="shared" si="41"/>
        <v>5208.4753026441322</v>
      </c>
      <c r="M913" s="25">
        <v>549.74586680745256</v>
      </c>
    </row>
    <row r="914" spans="5:13">
      <c r="E914" s="15">
        <v>44785</v>
      </c>
      <c r="G914" s="25"/>
      <c r="H914" s="27">
        <f>Equity_Historical!AA916</f>
        <v>1.3536061046833444E-2</v>
      </c>
      <c r="I914" s="39">
        <f t="shared" si="43"/>
        <v>1.832249486636017E-4</v>
      </c>
      <c r="J914" s="25">
        <f t="shared" si="40"/>
        <v>1.753720983134479E-2</v>
      </c>
      <c r="K914" s="25">
        <f t="shared" si="42"/>
        <v>8.7050454526980802E-3</v>
      </c>
      <c r="L914" s="25">
        <f t="shared" si="41"/>
        <v>8705.0454526980793</v>
      </c>
      <c r="M914" s="25">
        <v>578.74854648027076</v>
      </c>
    </row>
    <row r="915" spans="5:13">
      <c r="E915" s="15">
        <v>44788</v>
      </c>
      <c r="G915" s="25"/>
      <c r="H915" s="27">
        <f>Equity_Historical!AA917</f>
        <v>8.5087528189887011E-3</v>
      </c>
      <c r="I915" s="39">
        <f t="shared" si="43"/>
        <v>7.239887453464817E-5</v>
      </c>
      <c r="J915" s="25">
        <f t="shared" si="40"/>
        <v>1.6500924233161036E-2</v>
      </c>
      <c r="K915" s="25">
        <f t="shared" si="42"/>
        <v>5.6638007962497711E-3</v>
      </c>
      <c r="L915" s="25">
        <f t="shared" si="41"/>
        <v>5663.8007962497713</v>
      </c>
      <c r="M915" s="25">
        <v>636.40452310553667</v>
      </c>
    </row>
    <row r="916" spans="5:13">
      <c r="E916" s="15">
        <v>44789</v>
      </c>
      <c r="G916" s="25"/>
      <c r="H916" s="27">
        <f>Equity_Historical!AA918</f>
        <v>-1.6144033791872715E-2</v>
      </c>
      <c r="I916" s="39">
        <f t="shared" si="43"/>
        <v>2.606298270731281E-4</v>
      </c>
      <c r="J916" s="25">
        <f t="shared" si="40"/>
        <v>1.6447884348061673E-2</v>
      </c>
      <c r="K916" s="25">
        <f t="shared" si="42"/>
        <v>-1.1421058309386977E-2</v>
      </c>
      <c r="L916" s="25">
        <f t="shared" si="41"/>
        <v>-11421.058309386977</v>
      </c>
      <c r="M916" s="25">
        <v>717.07395377763487</v>
      </c>
    </row>
    <row r="917" spans="5:13">
      <c r="E917" s="15">
        <v>44790</v>
      </c>
      <c r="G917" s="25"/>
      <c r="H917" s="27">
        <f>Equity_Historical!AA919</f>
        <v>-6.7176205861689542E-4</v>
      </c>
      <c r="I917" s="39">
        <f t="shared" si="43"/>
        <v>4.5126426339720926E-7</v>
      </c>
      <c r="J917" s="25">
        <f t="shared" si="40"/>
        <v>1.5166431822865915E-2</v>
      </c>
      <c r="K917" s="25">
        <f t="shared" si="42"/>
        <v>-4.7676897704794404E-4</v>
      </c>
      <c r="L917" s="25">
        <f t="shared" si="41"/>
        <v>-476.76897704794402</v>
      </c>
      <c r="M917" s="25">
        <v>728.36009624941187</v>
      </c>
    </row>
    <row r="918" spans="5:13">
      <c r="E918" s="15">
        <v>44791</v>
      </c>
      <c r="G918" s="25"/>
      <c r="H918" s="27">
        <f>Equity_Historical!AA920</f>
        <v>-4.0299492580988389E-3</v>
      </c>
      <c r="I918" s="39">
        <f t="shared" si="43"/>
        <v>1.624049102285138E-5</v>
      </c>
      <c r="J918" s="25">
        <f t="shared" si="40"/>
        <v>1.4069599488095658E-2</v>
      </c>
      <c r="K918" s="25">
        <f t="shared" si="42"/>
        <v>-3.1018352116677513E-3</v>
      </c>
      <c r="L918" s="25">
        <f t="shared" si="41"/>
        <v>-3101.8352116677511</v>
      </c>
      <c r="M918" s="25">
        <v>744.90074585316063</v>
      </c>
    </row>
    <row r="919" spans="5:13">
      <c r="E919" s="15">
        <v>44792</v>
      </c>
      <c r="G919" s="25"/>
      <c r="H919" s="27">
        <f>Equity_Historical!AA921</f>
        <v>-3.376419939510477E-2</v>
      </c>
      <c r="I919" s="39">
        <f t="shared" si="43"/>
        <v>1.1400211607923932E-3</v>
      </c>
      <c r="J919" s="25">
        <f t="shared" si="40"/>
        <v>1.8419113969215983E-2</v>
      </c>
      <c r="K919" s="25">
        <f t="shared" si="42"/>
        <v>-2.8014139218705898E-2</v>
      </c>
      <c r="L919" s="25">
        <f t="shared" si="41"/>
        <v>-28014.139218705899</v>
      </c>
      <c r="M919" s="25">
        <v>799.78658730530333</v>
      </c>
    </row>
    <row r="920" spans="5:13">
      <c r="E920" s="15">
        <v>44795</v>
      </c>
      <c r="G920" s="25"/>
      <c r="H920" s="27">
        <f>Equity_Historical!AA922</f>
        <v>-4.1961135298290014E-2</v>
      </c>
      <c r="I920" s="39">
        <f t="shared" si="43"/>
        <v>1.7607368755214001E-3</v>
      </c>
      <c r="J920" s="25">
        <f t="shared" si="40"/>
        <v>2.3504993657253611E-2</v>
      </c>
      <c r="K920" s="25">
        <f t="shared" si="42"/>
        <v>-2.65938402640205E-2</v>
      </c>
      <c r="L920" s="25">
        <f t="shared" si="41"/>
        <v>-26593.840264020502</v>
      </c>
      <c r="M920" s="25">
        <v>801.72727768751417</v>
      </c>
    </row>
    <row r="921" spans="5:13">
      <c r="E921" s="15">
        <v>44796</v>
      </c>
      <c r="G921" s="25"/>
      <c r="H921" s="27">
        <f>Equity_Historical!AA923</f>
        <v>4.8705867945072322E-3</v>
      </c>
      <c r="I921" s="39">
        <f t="shared" si="43"/>
        <v>2.3722615722828237E-5</v>
      </c>
      <c r="J921" s="25">
        <f t="shared" si="40"/>
        <v>2.1752480551923879E-2</v>
      </c>
      <c r="K921" s="25">
        <f t="shared" si="42"/>
        <v>2.4189322773641203E-3</v>
      </c>
      <c r="L921" s="25">
        <f t="shared" si="41"/>
        <v>2418.9322773641202</v>
      </c>
      <c r="M921" s="25">
        <v>810.28691215028459</v>
      </c>
    </row>
    <row r="922" spans="5:13">
      <c r="E922" s="15">
        <v>44797</v>
      </c>
      <c r="G922" s="25"/>
      <c r="H922" s="27">
        <f>Equity_Historical!AA924</f>
        <v>-1.6532208838489673E-2</v>
      </c>
      <c r="I922" s="39">
        <f t="shared" si="43"/>
        <v>2.7331392907943607E-4</v>
      </c>
      <c r="J922" s="25">
        <f t="shared" si="40"/>
        <v>2.1052124310849678E-2</v>
      </c>
      <c r="K922" s="25">
        <f t="shared" si="42"/>
        <v>-8.8720637696797448E-3</v>
      </c>
      <c r="L922" s="25">
        <f t="shared" si="41"/>
        <v>-8872.0637696797439</v>
      </c>
      <c r="M922" s="25">
        <v>824.54510294154875</v>
      </c>
    </row>
    <row r="923" spans="5:13">
      <c r="E923" s="15">
        <v>44798</v>
      </c>
      <c r="G923" s="25"/>
      <c r="H923" s="27">
        <f>Equity_Historical!AA925</f>
        <v>2.3174785481871962E-2</v>
      </c>
      <c r="I923" s="39">
        <f t="shared" si="43"/>
        <v>5.3707068213078345E-4</v>
      </c>
      <c r="J923" s="25">
        <f t="shared" si="40"/>
        <v>2.1383960101421001E-2</v>
      </c>
      <c r="K923" s="25">
        <f t="shared" si="42"/>
        <v>1.2850569003154736E-2</v>
      </c>
      <c r="L923" s="25">
        <f t="shared" si="41"/>
        <v>12850.569003154736</v>
      </c>
      <c r="M923" s="25">
        <v>872.86408424901276</v>
      </c>
    </row>
    <row r="924" spans="5:13">
      <c r="E924" s="15">
        <v>44799</v>
      </c>
      <c r="G924" s="25"/>
      <c r="H924" s="27">
        <f>Equity_Historical!AA926</f>
        <v>-4.5029740748618374E-2</v>
      </c>
      <c r="I924" s="39">
        <f t="shared" si="43"/>
        <v>2.0276775518877819E-3</v>
      </c>
      <c r="J924" s="25">
        <f t="shared" si="40"/>
        <v>2.6321746141915771E-2</v>
      </c>
      <c r="K924" s="25">
        <f t="shared" si="42"/>
        <v>-2.4581810827376132E-2</v>
      </c>
      <c r="L924" s="25">
        <f t="shared" si="41"/>
        <v>-24581.810827376132</v>
      </c>
      <c r="M924" s="25">
        <v>872.9501146269032</v>
      </c>
    </row>
    <row r="925" spans="5:13">
      <c r="E925" s="15">
        <v>44802</v>
      </c>
      <c r="G925" s="25"/>
      <c r="H925" s="27">
        <f>Equity_Historical!AA927</f>
        <v>2.0041569774312549E-3</v>
      </c>
      <c r="I925" s="39">
        <f t="shared" si="43"/>
        <v>4.0166451901863833E-6</v>
      </c>
      <c r="J925" s="25">
        <f t="shared" si="40"/>
        <v>2.4279861382307501E-2</v>
      </c>
      <c r="K925" s="25">
        <f t="shared" si="42"/>
        <v>8.8883183209213389E-4</v>
      </c>
      <c r="L925" s="25">
        <f t="shared" si="41"/>
        <v>888.83183209213394</v>
      </c>
      <c r="M925" s="25">
        <v>875.78699886136053</v>
      </c>
    </row>
    <row r="926" spans="5:13">
      <c r="E926" s="15">
        <v>44803</v>
      </c>
      <c r="G926" s="25"/>
      <c r="H926" s="27">
        <f>Equity_Historical!AA928</f>
        <v>-1.9974530473012491E-2</v>
      </c>
      <c r="I926" s="39">
        <f t="shared" si="43"/>
        <v>3.9898186761730463E-4</v>
      </c>
      <c r="J926" s="25">
        <f t="shared" si="40"/>
        <v>2.3684007232203184E-2</v>
      </c>
      <c r="K926" s="25">
        <f t="shared" si="42"/>
        <v>-9.6035751136141576E-3</v>
      </c>
      <c r="L926" s="25">
        <f t="shared" si="41"/>
        <v>-9603.5751136141571</v>
      </c>
      <c r="M926" s="25">
        <v>888.83183209213394</v>
      </c>
    </row>
    <row r="927" spans="5:13">
      <c r="E927" s="15">
        <v>44804</v>
      </c>
      <c r="G927" s="25"/>
      <c r="H927" s="27">
        <f>Equity_Historical!AA929</f>
        <v>-1.0054992403417713E-2</v>
      </c>
      <c r="I927" s="39">
        <f t="shared" si="43"/>
        <v>1.0110287223278792E-4</v>
      </c>
      <c r="J927" s="25">
        <f t="shared" si="40"/>
        <v>2.218012172247287E-2</v>
      </c>
      <c r="K927" s="25">
        <f t="shared" si="42"/>
        <v>-4.9559751810970554E-3</v>
      </c>
      <c r="L927" s="25">
        <f t="shared" si="41"/>
        <v>-4955.9751810970556</v>
      </c>
      <c r="M927" s="25">
        <v>978.38142753481134</v>
      </c>
    </row>
    <row r="928" spans="5:13">
      <c r="E928" s="15">
        <v>44805</v>
      </c>
      <c r="G928" s="25"/>
      <c r="H928" s="27">
        <f>Equity_Historical!AA930</f>
        <v>9.4254558885025937E-3</v>
      </c>
      <c r="I928" s="39">
        <f t="shared" si="43"/>
        <v>8.8839218706108217E-5</v>
      </c>
      <c r="J928" s="25">
        <f t="shared" si="40"/>
        <v>2.0772337675044477E-2</v>
      </c>
      <c r="K928" s="25">
        <f t="shared" si="42"/>
        <v>4.9606775819307104E-3</v>
      </c>
      <c r="L928" s="25">
        <f t="shared" si="41"/>
        <v>4960.6775819307104</v>
      </c>
      <c r="M928" s="25">
        <v>1039.805411999133</v>
      </c>
    </row>
    <row r="929" spans="5:13">
      <c r="E929" s="15">
        <v>44806</v>
      </c>
      <c r="G929" s="25"/>
      <c r="H929" s="27">
        <f>Equity_Historical!AA931</f>
        <v>-1.7297233566468385E-2</v>
      </c>
      <c r="I929" s="39">
        <f t="shared" si="43"/>
        <v>2.9919428905296057E-4</v>
      </c>
      <c r="J929" s="25">
        <f t="shared" si="40"/>
        <v>2.0289052564649378E-2</v>
      </c>
      <c r="K929" s="25">
        <f t="shared" si="42"/>
        <v>-9.7206171122231882E-3</v>
      </c>
      <c r="L929" s="25">
        <f t="shared" si="41"/>
        <v>-9720.6171122231881</v>
      </c>
      <c r="M929" s="25">
        <v>1059.382671061612</v>
      </c>
    </row>
    <row r="930" spans="5:13">
      <c r="E930" s="15">
        <v>44810</v>
      </c>
      <c r="G930" s="25"/>
      <c r="H930" s="27">
        <f>Equity_Historical!AA932</f>
        <v>3.5790206117121068E-3</v>
      </c>
      <c r="I930" s="39">
        <f t="shared" si="43"/>
        <v>1.2809388539060103E-5</v>
      </c>
      <c r="J930" s="25">
        <f t="shared" si="40"/>
        <v>1.8756871118507445E-2</v>
      </c>
      <c r="K930" s="25">
        <f t="shared" si="42"/>
        <v>2.0592306475897913E-3</v>
      </c>
      <c r="L930" s="25">
        <f t="shared" si="41"/>
        <v>2059.2306475897913</v>
      </c>
      <c r="M930" s="25">
        <v>1064.1012688797205</v>
      </c>
    </row>
    <row r="931" spans="5:13">
      <c r="E931" s="15">
        <v>44811</v>
      </c>
      <c r="G931" s="25"/>
      <c r="H931" s="27">
        <f>Equity_Historical!AA933</f>
        <v>2.7271024668190702E-2</v>
      </c>
      <c r="I931" s="39">
        <f t="shared" si="43"/>
        <v>7.437087864530658E-4</v>
      </c>
      <c r="J931" s="25">
        <f t="shared" si="40"/>
        <v>2.0263353621767885E-2</v>
      </c>
      <c r="K931" s="25">
        <f t="shared" si="42"/>
        <v>1.6972414240845578E-2</v>
      </c>
      <c r="L931" s="25">
        <f t="shared" si="41"/>
        <v>16972.414240845577</v>
      </c>
      <c r="M931" s="25">
        <v>1087.8719645700837</v>
      </c>
    </row>
    <row r="932" spans="5:13">
      <c r="E932" s="15">
        <v>44812</v>
      </c>
      <c r="G932" s="25"/>
      <c r="H932" s="27">
        <f>Equity_Historical!AA934</f>
        <v>3.3105624595951559E-2</v>
      </c>
      <c r="I932" s="39">
        <f t="shared" si="43"/>
        <v>1.0959823798880727E-3</v>
      </c>
      <c r="J932" s="25">
        <f t="shared" si="40"/>
        <v>2.2658559795006888E-2</v>
      </c>
      <c r="K932" s="25">
        <f t="shared" si="42"/>
        <v>1.9071858835655438E-2</v>
      </c>
      <c r="L932" s="25">
        <f t="shared" si="41"/>
        <v>19071.858835655439</v>
      </c>
      <c r="M932" s="25">
        <v>1176.9016295394754</v>
      </c>
    </row>
    <row r="933" spans="5:13">
      <c r="E933" s="15">
        <v>44813</v>
      </c>
      <c r="G933" s="25"/>
      <c r="H933" s="27">
        <f>Equity_Historical!AA935</f>
        <v>-8.5217518272508175E-4</v>
      </c>
      <c r="I933" s="39">
        <f t="shared" si="43"/>
        <v>7.2620254205252646E-7</v>
      </c>
      <c r="J933" s="25">
        <f t="shared" si="40"/>
        <v>2.0892766991655869E-2</v>
      </c>
      <c r="K933" s="25">
        <f t="shared" si="42"/>
        <v>-4.3903499756609552E-4</v>
      </c>
      <c r="L933" s="25">
        <f t="shared" si="41"/>
        <v>-439.03499756609551</v>
      </c>
      <c r="M933" s="25">
        <v>1233.136104298115</v>
      </c>
    </row>
    <row r="934" spans="5:13">
      <c r="E934" s="15">
        <v>44816</v>
      </c>
      <c r="G934" s="25"/>
      <c r="H934" s="27">
        <f>Equity_Historical!AA936</f>
        <v>2.1532654965779063E-2</v>
      </c>
      <c r="I934" s="39">
        <f t="shared" si="43"/>
        <v>4.6365522987528975E-4</v>
      </c>
      <c r="J934" s="25">
        <f t="shared" si="40"/>
        <v>2.0989993810474904E-2</v>
      </c>
      <c r="K934" s="25">
        <f t="shared" si="42"/>
        <v>1.2031068005814181E-2</v>
      </c>
      <c r="L934" s="25">
        <f t="shared" si="41"/>
        <v>12031.068005814181</v>
      </c>
      <c r="M934" s="25">
        <v>1261.7838088683543</v>
      </c>
    </row>
    <row r="935" spans="5:13">
      <c r="E935" s="15">
        <v>44817</v>
      </c>
      <c r="G935" s="25"/>
      <c r="H935" s="27">
        <f>Equity_Historical!AA937</f>
        <v>-5.7410684969857101E-2</v>
      </c>
      <c r="I935" s="39">
        <f t="shared" si="43"/>
        <v>3.2959867487081761E-3</v>
      </c>
      <c r="J935" s="25">
        <f t="shared" si="40"/>
        <v>2.9476955006333933E-2</v>
      </c>
      <c r="K935" s="25">
        <f t="shared" si="42"/>
        <v>-3.1928828121481227E-2</v>
      </c>
      <c r="L935" s="25">
        <f t="shared" si="41"/>
        <v>-31928.828121481227</v>
      </c>
      <c r="M935" s="25">
        <v>1272.0116260182408</v>
      </c>
    </row>
    <row r="936" spans="5:13">
      <c r="E936" s="15">
        <v>44818</v>
      </c>
      <c r="G936" s="25"/>
      <c r="H936" s="27">
        <f>Equity_Historical!AA938</f>
        <v>-8.2462580661493805E-3</v>
      </c>
      <c r="I936" s="39">
        <f t="shared" si="43"/>
        <v>6.800077209353372E-5</v>
      </c>
      <c r="J936" s="25">
        <f t="shared" si="40"/>
        <v>2.7363431085897283E-2</v>
      </c>
      <c r="K936" s="25">
        <f t="shared" si="42"/>
        <v>-3.265704347452741E-3</v>
      </c>
      <c r="L936" s="25">
        <f t="shared" si="41"/>
        <v>-3265.7043474527409</v>
      </c>
      <c r="M936" s="25">
        <v>1310.2125940517069</v>
      </c>
    </row>
    <row r="937" spans="5:13">
      <c r="E937" s="15">
        <v>44819</v>
      </c>
      <c r="G937" s="25"/>
      <c r="H937" s="27">
        <f>Equity_Historical!AA939</f>
        <v>-2.3057342557854552E-2</v>
      </c>
      <c r="I937" s="39">
        <f t="shared" si="43"/>
        <v>5.3164104583025074E-4</v>
      </c>
      <c r="J937" s="25">
        <f t="shared" si="40"/>
        <v>2.6761724786498534E-2</v>
      </c>
      <c r="K937" s="25">
        <f t="shared" si="42"/>
        <v>-9.8365150426492926E-3</v>
      </c>
      <c r="L937" s="25">
        <f t="shared" si="41"/>
        <v>-9836.5150426492928</v>
      </c>
      <c r="M937" s="25">
        <v>1322.1137683806901</v>
      </c>
    </row>
    <row r="938" spans="5:13">
      <c r="E938" s="15">
        <v>44820</v>
      </c>
      <c r="G938" s="25"/>
      <c r="H938" s="27">
        <f>Equity_Historical!AA940</f>
        <v>-9.1748220489143387E-3</v>
      </c>
      <c r="I938" s="39">
        <f t="shared" si="43"/>
        <v>8.4177359629244709E-5</v>
      </c>
      <c r="J938" s="25">
        <f t="shared" si="40"/>
        <v>2.4927655935936557E-2</v>
      </c>
      <c r="K938" s="25">
        <f t="shared" si="42"/>
        <v>-4.0020831764494584E-3</v>
      </c>
      <c r="L938" s="25">
        <f t="shared" si="41"/>
        <v>-4002.0831764494583</v>
      </c>
      <c r="M938" s="25">
        <v>1412.94761856019</v>
      </c>
    </row>
    <row r="939" spans="5:13">
      <c r="E939" s="15">
        <v>44823</v>
      </c>
      <c r="G939" s="25"/>
      <c r="H939" s="27">
        <f>Equity_Historical!AA941</f>
        <v>6.3295165241319291E-3</v>
      </c>
      <c r="I939" s="39">
        <f t="shared" si="43"/>
        <v>4.0062779429259135E-5</v>
      </c>
      <c r="J939" s="25">
        <f t="shared" si="40"/>
        <v>2.3112534322435454E-2</v>
      </c>
      <c r="K939" s="25">
        <f t="shared" si="42"/>
        <v>2.9640918505855198E-3</v>
      </c>
      <c r="L939" s="25">
        <f t="shared" si="41"/>
        <v>2964.0918505855198</v>
      </c>
      <c r="M939" s="25">
        <v>1423.0295419658289</v>
      </c>
    </row>
    <row r="940" spans="5:13">
      <c r="E940" s="15">
        <v>44824</v>
      </c>
      <c r="G940" s="25"/>
      <c r="H940" s="27">
        <f>Equity_Historical!AA942</f>
        <v>-4.0484360888418065E-2</v>
      </c>
      <c r="I940" s="39">
        <f t="shared" si="43"/>
        <v>1.6389834765436744E-3</v>
      </c>
      <c r="J940" s="25">
        <f t="shared" si="40"/>
        <v>2.6455781558412609E-2</v>
      </c>
      <c r="K940" s="25">
        <f t="shared" si="42"/>
        <v>-2.0447597115503428E-2</v>
      </c>
      <c r="L940" s="25">
        <f t="shared" si="41"/>
        <v>-20447.597115503428</v>
      </c>
      <c r="M940" s="25">
        <v>1520.659018364317</v>
      </c>
    </row>
    <row r="941" spans="5:13">
      <c r="E941" s="15">
        <v>44825</v>
      </c>
      <c r="G941" s="25"/>
      <c r="H941" s="27">
        <f>Equity_Historical!AA943</f>
        <v>-3.6218608908700524E-2</v>
      </c>
      <c r="I941" s="39">
        <f t="shared" si="43"/>
        <v>1.3117876312814009E-3</v>
      </c>
      <c r="J941" s="25">
        <f t="shared" si="40"/>
        <v>2.8136991059434339E-2</v>
      </c>
      <c r="K941" s="25">
        <f t="shared" si="42"/>
        <v>-1.5981359860301133E-2</v>
      </c>
      <c r="L941" s="25">
        <f t="shared" si="41"/>
        <v>-15981.359860301132</v>
      </c>
      <c r="M941" s="25">
        <v>1525.3085076882862</v>
      </c>
    </row>
    <row r="942" spans="5:13">
      <c r="E942" s="15">
        <v>44826</v>
      </c>
      <c r="G942" s="25"/>
      <c r="H942" s="27">
        <f>Equity_Historical!AA944</f>
        <v>-1.3049731148114429E-2</v>
      </c>
      <c r="I942" s="39">
        <f t="shared" si="43"/>
        <v>1.7029548303806793E-4</v>
      </c>
      <c r="J942" s="25">
        <f t="shared" si="40"/>
        <v>2.6428792035441101E-2</v>
      </c>
      <c r="K942" s="25">
        <f t="shared" si="42"/>
        <v>-5.4141024904744437E-3</v>
      </c>
      <c r="L942" s="25">
        <f t="shared" si="41"/>
        <v>-5414.1024904744436</v>
      </c>
      <c r="M942" s="25">
        <v>1525.9426304566823</v>
      </c>
    </row>
    <row r="943" spans="5:13">
      <c r="E943" s="15">
        <v>44827</v>
      </c>
      <c r="G943" s="25"/>
      <c r="H943" s="27">
        <f>Equity_Historical!AA945</f>
        <v>-1.8843753130840833E-2</v>
      </c>
      <c r="I943" s="39">
        <f t="shared" si="43"/>
        <v>3.5508703205607369E-4</v>
      </c>
      <c r="J943" s="25">
        <f t="shared" si="40"/>
        <v>2.5435643219567237E-2</v>
      </c>
      <c r="K943" s="25">
        <f t="shared" si="42"/>
        <v>-8.3232445187748586E-3</v>
      </c>
      <c r="L943" s="25">
        <f t="shared" si="41"/>
        <v>-8323.2445187748581</v>
      </c>
      <c r="M943" s="25">
        <v>1576.4464151023285</v>
      </c>
    </row>
    <row r="944" spans="5:13">
      <c r="E944" s="15">
        <v>44830</v>
      </c>
      <c r="G944" s="25"/>
      <c r="H944" s="27">
        <f>Equity_Historical!AA946</f>
        <v>-4.6604580304244317E-2</v>
      </c>
      <c r="I944" s="39">
        <f t="shared" si="43"/>
        <v>2.1719869053347571E-3</v>
      </c>
      <c r="J944" s="25">
        <f t="shared" si="40"/>
        <v>2.9592637427143308E-2</v>
      </c>
      <c r="K944" s="25">
        <f t="shared" si="42"/>
        <v>-2.1388899395166062E-2</v>
      </c>
      <c r="L944" s="25">
        <f t="shared" si="41"/>
        <v>-21388.899395166063</v>
      </c>
      <c r="M944" s="25">
        <v>1576.8356549010853</v>
      </c>
    </row>
    <row r="945" spans="5:13">
      <c r="E945" s="15">
        <v>44831</v>
      </c>
      <c r="G945" s="25"/>
      <c r="H945" s="27">
        <f>Equity_Historical!AA947</f>
        <v>3.9963206337550027E-3</v>
      </c>
      <c r="I945" s="39">
        <f t="shared" si="43"/>
        <v>1.5970578607775988E-5</v>
      </c>
      <c r="J945" s="25">
        <f t="shared" si="40"/>
        <v>2.7326930822933169E-2</v>
      </c>
      <c r="K945" s="25">
        <f t="shared" si="42"/>
        <v>1.5764464151023286E-3</v>
      </c>
      <c r="L945" s="25">
        <f t="shared" si="41"/>
        <v>1576.4464151023285</v>
      </c>
      <c r="M945" s="25">
        <v>1584.1749543159053</v>
      </c>
    </row>
    <row r="946" spans="5:13">
      <c r="E946" s="15">
        <v>44832</v>
      </c>
      <c r="G946" s="25"/>
      <c r="H946" s="27">
        <f>Equity_Historical!AA948</f>
        <v>5.2254984766825427E-3</v>
      </c>
      <c r="I946" s="39">
        <f t="shared" si="43"/>
        <v>2.7305834329811575E-5</v>
      </c>
      <c r="J946" s="25">
        <f t="shared" si="40"/>
        <v>2.5275340771602671E-2</v>
      </c>
      <c r="K946" s="25">
        <f t="shared" si="42"/>
        <v>2.2322325112013224E-3</v>
      </c>
      <c r="L946" s="25">
        <f t="shared" si="41"/>
        <v>2232.2325112013223</v>
      </c>
      <c r="M946" s="25">
        <v>1585.4819679657139</v>
      </c>
    </row>
    <row r="947" spans="5:13">
      <c r="E947" s="15">
        <v>44833</v>
      </c>
      <c r="G947" s="25"/>
      <c r="H947" s="27">
        <f>Equity_Historical!AA949</f>
        <v>-3.8409572644771239E-2</v>
      </c>
      <c r="I947" s="39">
        <f t="shared" si="43"/>
        <v>1.4752952707539591E-3</v>
      </c>
      <c r="J947" s="25">
        <f t="shared" si="40"/>
        <v>2.7646169971003907E-2</v>
      </c>
      <c r="K947" s="25">
        <f t="shared" si="42"/>
        <v>-1.7739648753483286E-2</v>
      </c>
      <c r="L947" s="25">
        <f t="shared" si="41"/>
        <v>-17739.648753483285</v>
      </c>
      <c r="M947" s="25">
        <v>1632.546762383038</v>
      </c>
    </row>
    <row r="948" spans="5:13">
      <c r="E948" s="15">
        <v>44834</v>
      </c>
      <c r="G948" s="25"/>
      <c r="H948" s="27">
        <f>Equity_Historical!AA950</f>
        <v>1.6026665750720915E-2</v>
      </c>
      <c r="I948" s="39">
        <f t="shared" si="43"/>
        <v>2.5685401508533076E-4</v>
      </c>
      <c r="J948" s="25">
        <f t="shared" si="40"/>
        <v>2.6233417795220509E-2</v>
      </c>
      <c r="K948" s="25">
        <f t="shared" si="42"/>
        <v>6.7672273427165485E-3</v>
      </c>
      <c r="L948" s="25">
        <f t="shared" si="41"/>
        <v>6767.2273427165483</v>
      </c>
      <c r="M948" s="25">
        <v>1727.0881331401743</v>
      </c>
    </row>
    <row r="949" spans="5:13">
      <c r="E949" s="15">
        <v>44837</v>
      </c>
      <c r="G949" s="25"/>
      <c r="H949" s="27">
        <f>Equity_Historical!AA951</f>
        <v>4.1706986280091785E-2</v>
      </c>
      <c r="I949" s="39">
        <f t="shared" si="43"/>
        <v>1.7394727045677643E-3</v>
      </c>
      <c r="J949" s="25">
        <f t="shared" si="40"/>
        <v>2.9084089869221761E-2</v>
      </c>
      <c r="K949" s="25">
        <f t="shared" si="42"/>
        <v>1.8559082155195045E-2</v>
      </c>
      <c r="L949" s="25">
        <f t="shared" si="41"/>
        <v>18559.082155195047</v>
      </c>
      <c r="M949" s="25">
        <v>1736.9364862874729</v>
      </c>
    </row>
    <row r="950" spans="5:13">
      <c r="E950" s="15">
        <v>44838</v>
      </c>
      <c r="G950" s="25"/>
      <c r="H950" s="27">
        <f>Equity_Historical!AA952</f>
        <v>2.3651244884866092E-2</v>
      </c>
      <c r="I950" s="39">
        <f t="shared" si="43"/>
        <v>5.5938138460390446E-4</v>
      </c>
      <c r="J950" s="25">
        <f t="shared" si="40"/>
        <v>2.8335646254910234E-2</v>
      </c>
      <c r="K950" s="25">
        <f t="shared" si="42"/>
        <v>9.4929476930937558E-3</v>
      </c>
      <c r="L950" s="25">
        <f t="shared" si="41"/>
        <v>9492.9476930937562</v>
      </c>
      <c r="M950" s="25">
        <v>1748.1650472610147</v>
      </c>
    </row>
    <row r="951" spans="5:13">
      <c r="E951" s="15">
        <v>44839</v>
      </c>
      <c r="G951" s="25"/>
      <c r="H951" s="27">
        <f>Equity_Historical!AA953</f>
        <v>5.1069919108234947E-3</v>
      </c>
      <c r="I951" s="39">
        <f t="shared" si="43"/>
        <v>2.608136637721661E-5</v>
      </c>
      <c r="J951" s="25">
        <f t="shared" ref="J951:J1014" si="44">SQRT((1-$C$3)*SUMPRODUCT(I452:I951,$G$3:$G$502))</f>
        <v>2.6198945137876822E-2</v>
      </c>
      <c r="K951" s="25">
        <f t="shared" si="42"/>
        <v>2.1039460963121234E-3</v>
      </c>
      <c r="L951" s="25">
        <f t="shared" si="41"/>
        <v>2103.9460963121232</v>
      </c>
      <c r="M951" s="25">
        <v>1750.3043351000488</v>
      </c>
    </row>
    <row r="952" spans="5:13">
      <c r="E952" s="15">
        <v>44840</v>
      </c>
      <c r="G952" s="25"/>
      <c r="H952" s="27">
        <f>Equity_Historical!AA954</f>
        <v>-4.544926425035465E-2</v>
      </c>
      <c r="I952" s="39">
        <f t="shared" si="43"/>
        <v>2.0656356208985653E-3</v>
      </c>
      <c r="J952" s="25">
        <f t="shared" si="44"/>
        <v>2.9887662346219764E-2</v>
      </c>
      <c r="K952" s="25">
        <f t="shared" si="42"/>
        <v>-2.0250959852511862E-2</v>
      </c>
      <c r="L952" s="25">
        <f t="shared" ref="L952:L1015" si="45">K952*$C$5</f>
        <v>-20250.959852511864</v>
      </c>
      <c r="M952" s="25">
        <v>1809.4597862819141</v>
      </c>
    </row>
    <row r="953" spans="5:13">
      <c r="E953" s="15">
        <v>44841</v>
      </c>
      <c r="G953" s="25"/>
      <c r="H953" s="27">
        <f>Equity_Historical!AA955</f>
        <v>-4.7858673691459699E-2</v>
      </c>
      <c r="I953" s="39">
        <f t="shared" si="43"/>
        <v>2.2904526475056169E-3</v>
      </c>
      <c r="J953" s="25">
        <f t="shared" si="44"/>
        <v>3.3209176496402898E-2</v>
      </c>
      <c r="K953" s="25">
        <f t="shared" ref="K953:K1016" si="46">H953*$J$1321/J952</f>
        <v>-1.8692667102054663E-2</v>
      </c>
      <c r="L953" s="25">
        <f t="shared" si="45"/>
        <v>-18692.667102054664</v>
      </c>
      <c r="M953" s="25">
        <v>1815.5315083992277</v>
      </c>
    </row>
    <row r="954" spans="5:13">
      <c r="E954" s="15">
        <v>44844</v>
      </c>
      <c r="G954" s="25"/>
      <c r="H954" s="27">
        <f>Equity_Historical!AA956</f>
        <v>-4.9681665104245036E-2</v>
      </c>
      <c r="I954" s="39">
        <f t="shared" si="43"/>
        <v>2.4682678475303589E-3</v>
      </c>
      <c r="J954" s="25">
        <f t="shared" si="44"/>
        <v>3.6161611830273915E-2</v>
      </c>
      <c r="K954" s="25">
        <f t="shared" si="46"/>
        <v>-1.7463874336446205E-2</v>
      </c>
      <c r="L954" s="25">
        <f t="shared" si="45"/>
        <v>-17463.874336446206</v>
      </c>
      <c r="M954" s="25">
        <v>1862.4575011782404</v>
      </c>
    </row>
    <row r="955" spans="5:13">
      <c r="E955" s="15">
        <v>44845</v>
      </c>
      <c r="G955" s="25"/>
      <c r="H955" s="27">
        <f>Equity_Historical!AA957</f>
        <v>-2.3089027237796184E-2</v>
      </c>
      <c r="I955" s="39">
        <f t="shared" si="43"/>
        <v>5.3310317878769412E-4</v>
      </c>
      <c r="J955" s="25">
        <f t="shared" si="44"/>
        <v>3.4517797169823131E-2</v>
      </c>
      <c r="K955" s="25">
        <f t="shared" si="46"/>
        <v>-7.453502767688973E-3</v>
      </c>
      <c r="L955" s="25">
        <f t="shared" si="45"/>
        <v>-7453.5027676889731</v>
      </c>
      <c r="M955" s="25">
        <v>1905.1891373164565</v>
      </c>
    </row>
    <row r="956" spans="5:13">
      <c r="E956" s="15">
        <v>44846</v>
      </c>
      <c r="G956" s="25"/>
      <c r="H956" s="27">
        <f>Equity_Historical!AA958</f>
        <v>-1.5139003926452475E-2</v>
      </c>
      <c r="I956" s="39">
        <f t="shared" si="43"/>
        <v>2.2918943988514348E-4</v>
      </c>
      <c r="J956" s="25">
        <f t="shared" si="44"/>
        <v>3.2359465218406561E-2</v>
      </c>
      <c r="K956" s="25">
        <f t="shared" si="46"/>
        <v>-5.1198447287874073E-3</v>
      </c>
      <c r="L956" s="25">
        <f t="shared" si="45"/>
        <v>-5119.8447287874069</v>
      </c>
      <c r="M956" s="25">
        <v>1915.87472575539</v>
      </c>
    </row>
    <row r="957" spans="5:13">
      <c r="E957" s="15">
        <v>44847</v>
      </c>
      <c r="G957" s="25"/>
      <c r="H957" s="27">
        <f>Equity_Historical!AA959</f>
        <v>6.7952172420050597E-2</v>
      </c>
      <c r="I957" s="39">
        <f t="shared" si="43"/>
        <v>4.6174977366042853E-3</v>
      </c>
      <c r="J957" s="25">
        <f t="shared" si="44"/>
        <v>3.9783029061758443E-2</v>
      </c>
      <c r="K957" s="25">
        <f t="shared" si="46"/>
        <v>2.451345751602366E-2</v>
      </c>
      <c r="L957" s="25">
        <f t="shared" si="45"/>
        <v>24513.45751602366</v>
      </c>
      <c r="M957" s="25">
        <v>1931.7410493074476</v>
      </c>
    </row>
    <row r="958" spans="5:13">
      <c r="E958" s="15">
        <v>44848</v>
      </c>
      <c r="G958" s="25"/>
      <c r="H958" s="27">
        <f>Equity_Historical!AA960</f>
        <v>-1.2175882705723503E-2</v>
      </c>
      <c r="I958" s="39">
        <f t="shared" si="43"/>
        <v>1.4825211966353668E-4</v>
      </c>
      <c r="J958" s="25">
        <f t="shared" si="44"/>
        <v>3.6980046093521034E-2</v>
      </c>
      <c r="K958" s="25">
        <f t="shared" si="46"/>
        <v>-3.5727709106614007E-3</v>
      </c>
      <c r="L958" s="25">
        <f t="shared" si="45"/>
        <v>-3572.7709106614006</v>
      </c>
      <c r="M958" s="25">
        <v>1939.9915308836578</v>
      </c>
    </row>
    <row r="959" spans="5:13">
      <c r="E959" s="15">
        <v>44851</v>
      </c>
      <c r="G959" s="25"/>
      <c r="H959" s="27">
        <f>Equity_Historical!AA961</f>
        <v>4.5633396263913273E-2</v>
      </c>
      <c r="I959" s="39">
        <f t="shared" si="43"/>
        <v>2.0824068545793337E-3</v>
      </c>
      <c r="J959" s="25">
        <f t="shared" si="44"/>
        <v>3.8402555460594012E-2</v>
      </c>
      <c r="K959" s="25">
        <f t="shared" si="46"/>
        <v>1.4405153989549477E-2</v>
      </c>
      <c r="L959" s="25">
        <f t="shared" si="45"/>
        <v>14405.153989549477</v>
      </c>
      <c r="M959" s="25">
        <v>1987.1668582022144</v>
      </c>
    </row>
    <row r="960" spans="5:13">
      <c r="E960" s="15">
        <v>44852</v>
      </c>
      <c r="G960" s="25"/>
      <c r="H960" s="27">
        <f>Equity_Historical!AA962</f>
        <v>3.3379247152304212E-2</v>
      </c>
      <c r="I960" s="39">
        <f t="shared" si="43"/>
        <v>1.1141741404546088E-3</v>
      </c>
      <c r="J960" s="25">
        <f t="shared" si="44"/>
        <v>3.7691762323969286E-2</v>
      </c>
      <c r="K960" s="25">
        <f t="shared" si="46"/>
        <v>1.0146563396258518E-2</v>
      </c>
      <c r="L960" s="25">
        <f t="shared" si="45"/>
        <v>10146.563396258518</v>
      </c>
      <c r="M960" s="25">
        <v>2059.2306475897913</v>
      </c>
    </row>
    <row r="961" spans="5:13">
      <c r="E961" s="15">
        <v>44853</v>
      </c>
      <c r="G961" s="25"/>
      <c r="H961" s="27">
        <f>Equity_Historical!AA963</f>
        <v>-3.2462170170754763E-2</v>
      </c>
      <c r="I961" s="39">
        <f t="shared" si="43"/>
        <v>1.0537924921950404E-3</v>
      </c>
      <c r="J961" s="25">
        <f t="shared" si="44"/>
        <v>3.6954532588748271E-2</v>
      </c>
      <c r="K961" s="25">
        <f t="shared" si="46"/>
        <v>-1.0053879302292953E-2</v>
      </c>
      <c r="L961" s="25">
        <f t="shared" si="45"/>
        <v>-10053.879302292953</v>
      </c>
      <c r="M961" s="25">
        <v>2089.4630745830664</v>
      </c>
    </row>
    <row r="962" spans="5:13">
      <c r="E962" s="15">
        <v>44854</v>
      </c>
      <c r="G962" s="25"/>
      <c r="H962" s="27">
        <f>Equity_Historical!AA964</f>
        <v>-1.7317921887242613E-3</v>
      </c>
      <c r="I962" s="39">
        <f t="shared" si="43"/>
        <v>2.9991041849263675E-6</v>
      </c>
      <c r="J962" s="25">
        <f t="shared" si="44"/>
        <v>3.4076996972337043E-2</v>
      </c>
      <c r="K962" s="25">
        <f t="shared" si="46"/>
        <v>-5.4705453657490348E-4</v>
      </c>
      <c r="L962" s="25">
        <f t="shared" si="45"/>
        <v>-547.05453657490352</v>
      </c>
      <c r="M962" s="25">
        <v>2103.9460963121232</v>
      </c>
    </row>
    <row r="963" spans="5:13">
      <c r="E963" s="15">
        <v>44855</v>
      </c>
      <c r="G963" s="25"/>
      <c r="H963" s="27">
        <f>Equity_Historical!AA965</f>
        <v>4.0068226879087787E-4</v>
      </c>
      <c r="I963" s="39">
        <f t="shared" ref="I963:I1026" si="47">H963^2</f>
        <v>1.6054628052340529E-7</v>
      </c>
      <c r="J963" s="25">
        <f t="shared" si="44"/>
        <v>3.141782211097463E-2</v>
      </c>
      <c r="K963" s="25">
        <f t="shared" si="46"/>
        <v>1.372591703678955E-4</v>
      </c>
      <c r="L963" s="25">
        <f t="shared" si="45"/>
        <v>137.25917036789551</v>
      </c>
      <c r="M963" s="25">
        <v>2154.9258687365291</v>
      </c>
    </row>
    <row r="964" spans="5:13">
      <c r="E964" s="15">
        <v>44858</v>
      </c>
      <c r="G964" s="25"/>
      <c r="H964" s="27">
        <f>Equity_Historical!AA966</f>
        <v>-4.2730000365609425E-3</v>
      </c>
      <c r="I964" s="39">
        <f t="shared" si="47"/>
        <v>1.8258529312449815E-5</v>
      </c>
      <c r="J964" s="25">
        <f t="shared" si="44"/>
        <v>2.9013038339067262E-2</v>
      </c>
      <c r="K964" s="25">
        <f t="shared" si="46"/>
        <v>-1.5876668654915779E-3</v>
      </c>
      <c r="L964" s="25">
        <f t="shared" si="45"/>
        <v>-1587.6668654915779</v>
      </c>
      <c r="M964" s="25">
        <v>2161.7465843768359</v>
      </c>
    </row>
    <row r="965" spans="5:13">
      <c r="E965" s="15">
        <v>44859</v>
      </c>
      <c r="G965" s="25"/>
      <c r="H965" s="27">
        <f>Equity_Historical!AA967</f>
        <v>3.4627146112406408E-2</v>
      </c>
      <c r="I965" s="39">
        <f t="shared" si="47"/>
        <v>1.1990392478899421E-3</v>
      </c>
      <c r="J965" s="25">
        <f t="shared" si="44"/>
        <v>2.9922379948761593E-2</v>
      </c>
      <c r="K965" s="25">
        <f t="shared" si="46"/>
        <v>1.3932403658205056E-2</v>
      </c>
      <c r="L965" s="25">
        <f t="shared" si="45"/>
        <v>13932.403658205056</v>
      </c>
      <c r="M965" s="25">
        <v>2176.2857502139473</v>
      </c>
    </row>
    <row r="966" spans="5:13">
      <c r="E966" s="15">
        <v>44860</v>
      </c>
      <c r="G966" s="25"/>
      <c r="H966" s="27">
        <f>Equity_Historical!AA968</f>
        <v>2.0172418095921543E-2</v>
      </c>
      <c r="I966" s="39">
        <f t="shared" si="47"/>
        <v>4.0692645183666292E-4</v>
      </c>
      <c r="J966" s="25">
        <f t="shared" si="44"/>
        <v>2.8672032824755243E-2</v>
      </c>
      <c r="K966" s="25">
        <f t="shared" si="46"/>
        <v>7.8698125596757072E-3</v>
      </c>
      <c r="L966" s="25">
        <f t="shared" si="45"/>
        <v>7869.8125596757072</v>
      </c>
      <c r="M966" s="25">
        <v>2232.2325112013223</v>
      </c>
    </row>
    <row r="967" spans="5:13">
      <c r="E967" s="15">
        <v>44861</v>
      </c>
      <c r="G967" s="25"/>
      <c r="H967" s="27">
        <f>Equity_Historical!AA969</f>
        <v>5.9865100151479155E-3</v>
      </c>
      <c r="I967" s="39">
        <f t="shared" si="47"/>
        <v>3.5838302161466297E-5</v>
      </c>
      <c r="J967" s="25">
        <f t="shared" si="44"/>
        <v>2.6535794536483841E-2</v>
      </c>
      <c r="K967" s="25">
        <f t="shared" si="46"/>
        <v>2.437349391103274E-3</v>
      </c>
      <c r="L967" s="25">
        <f t="shared" si="45"/>
        <v>2437.3493911032742</v>
      </c>
      <c r="M967" s="25">
        <v>2256.1984645562661</v>
      </c>
    </row>
    <row r="968" spans="5:13">
      <c r="E968" s="15">
        <v>44862</v>
      </c>
      <c r="G968" s="25"/>
      <c r="H968" s="27">
        <f>Equity_Historical!AA970</f>
        <v>3.4326451621331758E-2</v>
      </c>
      <c r="I968" s="39">
        <f t="shared" si="47"/>
        <v>1.1783052809116296E-3</v>
      </c>
      <c r="J968" s="25">
        <f t="shared" si="44"/>
        <v>2.7843705304195009E-2</v>
      </c>
      <c r="K968" s="25">
        <f t="shared" si="46"/>
        <v>1.5100779887705619E-2</v>
      </c>
      <c r="L968" s="25">
        <f t="shared" si="45"/>
        <v>15100.779887705619</v>
      </c>
      <c r="M968" s="25">
        <v>2276.0642222369243</v>
      </c>
    </row>
    <row r="969" spans="5:13">
      <c r="E969" s="15">
        <v>44865</v>
      </c>
      <c r="G969" s="25"/>
      <c r="H969" s="27">
        <f>Equity_Historical!AA971</f>
        <v>1.209237963370899E-2</v>
      </c>
      <c r="I969" s="39">
        <f t="shared" si="47"/>
        <v>1.4622564520573998E-4</v>
      </c>
      <c r="J969" s="25">
        <f t="shared" si="44"/>
        <v>2.6094347722978046E-2</v>
      </c>
      <c r="K969" s="25">
        <f t="shared" si="46"/>
        <v>5.0697588919828545E-3</v>
      </c>
      <c r="L969" s="25">
        <f t="shared" si="45"/>
        <v>5069.7588919828549</v>
      </c>
      <c r="M969" s="25">
        <v>2306.1398558890087</v>
      </c>
    </row>
    <row r="970" spans="5:13">
      <c r="E970" s="15">
        <v>44866</v>
      </c>
      <c r="G970" s="25"/>
      <c r="H970" s="27">
        <f>Equity_Historical!AA972</f>
        <v>4.3468671492715515E-2</v>
      </c>
      <c r="I970" s="39">
        <f t="shared" si="47"/>
        <v>1.8895254013416185E-3</v>
      </c>
      <c r="J970" s="25">
        <f t="shared" si="44"/>
        <v>2.9363353790495032E-2</v>
      </c>
      <c r="K970" s="25">
        <f t="shared" si="46"/>
        <v>1.944609857882177E-2</v>
      </c>
      <c r="L970" s="25">
        <f t="shared" si="45"/>
        <v>19446.098578821769</v>
      </c>
      <c r="M970" s="25">
        <v>2361.6014205238589</v>
      </c>
    </row>
    <row r="971" spans="5:13">
      <c r="E971" s="15">
        <v>44867</v>
      </c>
      <c r="G971" s="25"/>
      <c r="H971" s="27">
        <f>Equity_Historical!AA973</f>
        <v>9.6755054367956336E-3</v>
      </c>
      <c r="I971" s="39">
        <f t="shared" si="47"/>
        <v>9.3615405457461866E-5</v>
      </c>
      <c r="J971" s="25">
        <f t="shared" si="44"/>
        <v>2.7329798293630549E-2</v>
      </c>
      <c r="K971" s="25">
        <f t="shared" si="46"/>
        <v>3.8465427588350466E-3</v>
      </c>
      <c r="L971" s="25">
        <f t="shared" si="45"/>
        <v>3846.5427588350467</v>
      </c>
      <c r="M971" s="25">
        <v>2398.5565241907943</v>
      </c>
    </row>
    <row r="972" spans="5:13">
      <c r="E972" s="15">
        <v>44868</v>
      </c>
      <c r="G972" s="25"/>
      <c r="H972" s="27">
        <f>Equity_Historical!AA974</f>
        <v>-3.3720280985260774E-2</v>
      </c>
      <c r="I972" s="39">
        <f t="shared" si="47"/>
        <v>1.1370573497249392E-3</v>
      </c>
      <c r="J972" s="25">
        <f t="shared" si="44"/>
        <v>2.8380253628424331E-2</v>
      </c>
      <c r="K972" s="25">
        <f t="shared" si="46"/>
        <v>-1.4403144556176957E-2</v>
      </c>
      <c r="L972" s="25">
        <f t="shared" si="45"/>
        <v>-14403.144556176956</v>
      </c>
      <c r="M972" s="25">
        <v>2418.9322773641202</v>
      </c>
    </row>
    <row r="973" spans="5:13">
      <c r="E973" s="15">
        <v>44869</v>
      </c>
      <c r="G973" s="25"/>
      <c r="H973" s="27">
        <f>Equity_Historical!AA975</f>
        <v>2.7575674419862244E-2</v>
      </c>
      <c r="I973" s="39">
        <f t="shared" si="47"/>
        <v>7.6041781971024488E-4</v>
      </c>
      <c r="J973" s="25">
        <f t="shared" si="44"/>
        <v>2.8261027043760732E-2</v>
      </c>
      <c r="K973" s="25">
        <f t="shared" si="46"/>
        <v>1.1342595159343985E-2</v>
      </c>
      <c r="L973" s="25">
        <f t="shared" si="45"/>
        <v>11342.595159343984</v>
      </c>
      <c r="M973" s="25">
        <v>2435.0319543929891</v>
      </c>
    </row>
    <row r="974" spans="5:13">
      <c r="E974" s="15">
        <v>44872</v>
      </c>
      <c r="G974" s="25"/>
      <c r="H974" s="27">
        <f>Equity_Historical!AA976</f>
        <v>-7.6090238113083264E-3</v>
      </c>
      <c r="I974" s="39">
        <f t="shared" si="47"/>
        <v>5.7897243361057087E-5</v>
      </c>
      <c r="J974" s="25">
        <f t="shared" si="44"/>
        <v>2.6221506223653657E-2</v>
      </c>
      <c r="K974" s="25">
        <f t="shared" si="46"/>
        <v>-3.1429940838978102E-3</v>
      </c>
      <c r="L974" s="25">
        <f t="shared" si="45"/>
        <v>-3142.99408389781</v>
      </c>
      <c r="M974" s="25">
        <v>2435.6236233467516</v>
      </c>
    </row>
    <row r="975" spans="5:13">
      <c r="E975" s="15">
        <v>44873</v>
      </c>
      <c r="G975" s="25"/>
      <c r="H975" s="27">
        <f>Equity_Historical!AA977</f>
        <v>4.0143538419517122E-2</v>
      </c>
      <c r="I975" s="39">
        <f t="shared" si="47"/>
        <v>1.6115036768392472E-3</v>
      </c>
      <c r="J975" s="25">
        <f t="shared" si="44"/>
        <v>2.8742961431756271E-2</v>
      </c>
      <c r="K975" s="25">
        <f t="shared" si="46"/>
        <v>1.7871482345750415E-2</v>
      </c>
      <c r="L975" s="25">
        <f t="shared" si="45"/>
        <v>17871.482345750417</v>
      </c>
      <c r="M975" s="25">
        <v>2437.3493911032742</v>
      </c>
    </row>
    <row r="976" spans="5:13">
      <c r="E976" s="15">
        <v>44874</v>
      </c>
      <c r="G976" s="25"/>
      <c r="H976" s="27">
        <f>Equity_Historical!AA978</f>
        <v>-6.1852557049835877E-3</v>
      </c>
      <c r="I976" s="39">
        <f t="shared" si="47"/>
        <v>3.8257388136032019E-5</v>
      </c>
      <c r="J976" s="25">
        <f t="shared" si="44"/>
        <v>2.6607757615171541E-2</v>
      </c>
      <c r="K976" s="25">
        <f t="shared" si="46"/>
        <v>-2.5120524758666571E-3</v>
      </c>
      <c r="L976" s="25">
        <f t="shared" si="45"/>
        <v>-2512.052475866657</v>
      </c>
      <c r="M976" s="25">
        <v>2441.7675700569157</v>
      </c>
    </row>
    <row r="977" spans="5:13">
      <c r="E977" s="15">
        <v>44875</v>
      </c>
      <c r="G977" s="25"/>
      <c r="H977" s="27">
        <f>Equity_Historical!AA979</f>
        <v>9.0085609625512722E-2</v>
      </c>
      <c r="I977" s="39">
        <f t="shared" si="47"/>
        <v>8.1154170616002698E-3</v>
      </c>
      <c r="J977" s="25">
        <f t="shared" si="44"/>
        <v>4.2650784397846683E-2</v>
      </c>
      <c r="K977" s="25">
        <f t="shared" si="46"/>
        <v>3.9522982239102472E-2</v>
      </c>
      <c r="L977" s="25">
        <f t="shared" si="45"/>
        <v>39522.982239102472</v>
      </c>
      <c r="M977" s="25">
        <v>2471.5265926669372</v>
      </c>
    </row>
    <row r="978" spans="5:13">
      <c r="E978" s="15">
        <v>44876</v>
      </c>
      <c r="G978" s="25"/>
      <c r="H978" s="27">
        <f>Equity_Historical!AA980</f>
        <v>4.0406243246796925E-2</v>
      </c>
      <c r="I978" s="39">
        <f t="shared" si="47"/>
        <v>1.6326644933193221E-3</v>
      </c>
      <c r="J978" s="25">
        <f t="shared" si="44"/>
        <v>4.2321692691653527E-2</v>
      </c>
      <c r="K978" s="25">
        <f t="shared" si="46"/>
        <v>1.1059207642240734E-2</v>
      </c>
      <c r="L978" s="25">
        <f t="shared" si="45"/>
        <v>11059.207642240734</v>
      </c>
      <c r="M978" s="25">
        <v>2492.6849114363249</v>
      </c>
    </row>
    <row r="979" spans="5:13">
      <c r="E979" s="15">
        <v>44879</v>
      </c>
      <c r="G979" s="25"/>
      <c r="H979" s="27">
        <f>Equity_Historical!AA981</f>
        <v>-4.2618282580016764E-2</v>
      </c>
      <c r="I979" s="39">
        <f t="shared" si="47"/>
        <v>1.8163180100701603E-3</v>
      </c>
      <c r="J979" s="25">
        <f t="shared" si="44"/>
        <v>4.2366313539819227E-2</v>
      </c>
      <c r="K979" s="25">
        <f t="shared" si="46"/>
        <v>-1.1755347621496307E-2</v>
      </c>
      <c r="L979" s="25">
        <f t="shared" si="45"/>
        <v>-11755.347621496307</v>
      </c>
      <c r="M979" s="25">
        <v>2493.3016105791612</v>
      </c>
    </row>
    <row r="980" spans="5:13">
      <c r="E980" s="15">
        <v>44880</v>
      </c>
      <c r="G980" s="25"/>
      <c r="H980" s="27">
        <f>Equity_Historical!AA982</f>
        <v>9.5844898914230186E-3</v>
      </c>
      <c r="I980" s="39">
        <f t="shared" si="47"/>
        <v>9.1862446478790024E-5</v>
      </c>
      <c r="J980" s="25">
        <f t="shared" si="44"/>
        <v>3.9235802674125936E-2</v>
      </c>
      <c r="K980" s="25">
        <f t="shared" si="46"/>
        <v>2.6408935065677336E-3</v>
      </c>
      <c r="L980" s="25">
        <f t="shared" si="45"/>
        <v>2640.8935065677338</v>
      </c>
      <c r="M980" s="25">
        <v>2499.9028299123715</v>
      </c>
    </row>
    <row r="981" spans="5:13">
      <c r="E981" s="15">
        <v>44881</v>
      </c>
      <c r="G981" s="25"/>
      <c r="H981" s="27">
        <f>Equity_Historical!AA983</f>
        <v>-2.6182074517769438E-2</v>
      </c>
      <c r="I981" s="39">
        <f t="shared" si="47"/>
        <v>6.855010260540318E-4</v>
      </c>
      <c r="J981" s="25">
        <f t="shared" si="44"/>
        <v>3.756802009247507E-2</v>
      </c>
      <c r="K981" s="25">
        <f t="shared" si="46"/>
        <v>-7.7897599372957586E-3</v>
      </c>
      <c r="L981" s="25">
        <f t="shared" si="45"/>
        <v>-7789.7599372957584</v>
      </c>
      <c r="M981" s="25">
        <v>2508.4140851250095</v>
      </c>
    </row>
    <row r="982" spans="5:13">
      <c r="E982" s="15">
        <v>44882</v>
      </c>
      <c r="G982" s="25"/>
      <c r="H982" s="27">
        <f>Equity_Historical!AA984</f>
        <v>-2.1510088073813202E-2</v>
      </c>
      <c r="I982" s="39">
        <f t="shared" si="47"/>
        <v>4.6268388894320098E-4</v>
      </c>
      <c r="J982" s="25">
        <f t="shared" si="44"/>
        <v>3.562380239334087E-2</v>
      </c>
      <c r="K982" s="25">
        <f t="shared" si="46"/>
        <v>-6.6838461111622749E-3</v>
      </c>
      <c r="L982" s="25">
        <f t="shared" si="45"/>
        <v>-6683.8461111622746</v>
      </c>
      <c r="M982" s="25">
        <v>2509.3121835009215</v>
      </c>
    </row>
    <row r="983" spans="5:13">
      <c r="E983" s="15">
        <v>44883</v>
      </c>
      <c r="G983" s="25"/>
      <c r="H983" s="27">
        <f>Equity_Historical!AA985</f>
        <v>-5.9641711011350204E-3</v>
      </c>
      <c r="I983" s="39">
        <f t="shared" si="47"/>
        <v>3.5571336923614119E-5</v>
      </c>
      <c r="J983" s="25">
        <f t="shared" si="44"/>
        <v>3.292465190331359E-2</v>
      </c>
      <c r="K983" s="25">
        <f t="shared" si="46"/>
        <v>-1.9543951760382997E-3</v>
      </c>
      <c r="L983" s="25">
        <f t="shared" si="45"/>
        <v>-1954.3951760382997</v>
      </c>
      <c r="M983" s="25">
        <v>2515.6615734554089</v>
      </c>
    </row>
    <row r="984" spans="5:13">
      <c r="E984" s="15">
        <v>44886</v>
      </c>
      <c r="G984" s="25"/>
      <c r="H984" s="27">
        <f>Equity_Historical!AA986</f>
        <v>1.0712176141649602E-2</v>
      </c>
      <c r="I984" s="39">
        <f t="shared" si="47"/>
        <v>1.1475071768972695E-4</v>
      </c>
      <c r="J984" s="25">
        <f t="shared" si="44"/>
        <v>3.0637238863263683E-2</v>
      </c>
      <c r="K984" s="25">
        <f t="shared" si="46"/>
        <v>3.7980359760159516E-3</v>
      </c>
      <c r="L984" s="25">
        <f t="shared" si="45"/>
        <v>3798.0359760159517</v>
      </c>
      <c r="M984" s="25">
        <v>2535.0977214789204</v>
      </c>
    </row>
    <row r="985" spans="5:13">
      <c r="E985" s="15">
        <v>44887</v>
      </c>
      <c r="G985" s="25"/>
      <c r="H985" s="27">
        <f>Equity_Historical!AA987</f>
        <v>9.3520620312036711E-3</v>
      </c>
      <c r="I985" s="39">
        <f t="shared" si="47"/>
        <v>8.7461064235481336E-5</v>
      </c>
      <c r="J985" s="25">
        <f t="shared" si="44"/>
        <v>2.8477420951085009E-2</v>
      </c>
      <c r="K985" s="25">
        <f t="shared" si="46"/>
        <v>3.563365059775535E-3</v>
      </c>
      <c r="L985" s="25">
        <f t="shared" si="45"/>
        <v>3563.365059775535</v>
      </c>
      <c r="M985" s="25">
        <v>2568.7557732891883</v>
      </c>
    </row>
    <row r="986" spans="5:13">
      <c r="E986" s="15">
        <v>44888</v>
      </c>
      <c r="G986" s="25"/>
      <c r="H986" s="27">
        <f>Equity_Historical!AA988</f>
        <v>-3.3357570746574118E-2</v>
      </c>
      <c r="I986" s="39">
        <f t="shared" si="47"/>
        <v>1.1127275261126974E-3</v>
      </c>
      <c r="J986" s="25">
        <f t="shared" si="44"/>
        <v>2.9261375691146268E-2</v>
      </c>
      <c r="K986" s="25">
        <f t="shared" si="46"/>
        <v>-1.3674023495574587E-2</v>
      </c>
      <c r="L986" s="25">
        <f t="shared" si="45"/>
        <v>-13674.023495574587</v>
      </c>
      <c r="M986" s="25">
        <v>2619.6012850945999</v>
      </c>
    </row>
    <row r="987" spans="5:13">
      <c r="E987" s="15">
        <v>44890</v>
      </c>
      <c r="G987" s="25"/>
      <c r="H987" s="27">
        <f>Equity_Historical!AA989</f>
        <v>-7.3714790054900713E-3</v>
      </c>
      <c r="I987" s="39">
        <f t="shared" si="47"/>
        <v>5.4338702728380891E-5</v>
      </c>
      <c r="J987" s="25">
        <f t="shared" si="44"/>
        <v>2.7128300659033218E-2</v>
      </c>
      <c r="K987" s="25">
        <f t="shared" si="46"/>
        <v>-2.9407794429564711E-3</v>
      </c>
      <c r="L987" s="25">
        <f t="shared" si="45"/>
        <v>-2940.779442956471</v>
      </c>
      <c r="M987" s="25">
        <v>2640.8935065677338</v>
      </c>
    </row>
    <row r="988" spans="5:13">
      <c r="E988" s="15">
        <v>44893</v>
      </c>
      <c r="G988" s="25"/>
      <c r="H988" s="27">
        <f>Equity_Historical!AA990</f>
        <v>-6.005714171506276E-2</v>
      </c>
      <c r="I988" s="39">
        <f t="shared" si="47"/>
        <v>3.6068602709831317E-3</v>
      </c>
      <c r="J988" s="25">
        <f t="shared" si="44"/>
        <v>3.4155263617740336E-2</v>
      </c>
      <c r="K988" s="25">
        <f t="shared" si="46"/>
        <v>-2.5843101308876879E-2</v>
      </c>
      <c r="L988" s="25">
        <f t="shared" si="45"/>
        <v>-25843.101308876878</v>
      </c>
      <c r="M988" s="25">
        <v>2706.6144028338917</v>
      </c>
    </row>
    <row r="989" spans="5:13">
      <c r="E989" s="15">
        <v>44894</v>
      </c>
      <c r="G989" s="25"/>
      <c r="H989" s="27">
        <f>Equity_Historical!AA991</f>
        <v>2.7527230508714161E-2</v>
      </c>
      <c r="I989" s="39">
        <f t="shared" si="47"/>
        <v>7.577484194798837E-4</v>
      </c>
      <c r="J989" s="25">
        <f t="shared" si="44"/>
        <v>3.3245405559260643E-2</v>
      </c>
      <c r="K989" s="25">
        <f t="shared" si="46"/>
        <v>9.4082194506761654E-3</v>
      </c>
      <c r="L989" s="25">
        <f t="shared" si="45"/>
        <v>9408.2194506761662</v>
      </c>
      <c r="M989" s="25">
        <v>2712.6268007012059</v>
      </c>
    </row>
    <row r="990" spans="5:13">
      <c r="E990" s="15">
        <v>44895</v>
      </c>
      <c r="G990" s="25"/>
      <c r="H990" s="27">
        <f>Equity_Historical!AA992</f>
        <v>2.3669403333040691E-2</v>
      </c>
      <c r="I990" s="39">
        <f t="shared" si="47"/>
        <v>5.602406541421578E-4</v>
      </c>
      <c r="J990" s="25">
        <f t="shared" si="44"/>
        <v>3.1992257505544755E-2</v>
      </c>
      <c r="K990" s="25">
        <f t="shared" si="46"/>
        <v>8.3110947977800796E-3</v>
      </c>
      <c r="L990" s="25">
        <f t="shared" si="45"/>
        <v>8311.0947977800788</v>
      </c>
      <c r="M990" s="25">
        <v>2719.9591801875558</v>
      </c>
    </row>
    <row r="991" spans="5:13">
      <c r="E991" s="15">
        <v>44896</v>
      </c>
      <c r="G991" s="25"/>
      <c r="H991" s="27">
        <f>Equity_Historical!AA993</f>
        <v>-1.8295277612921004E-2</v>
      </c>
      <c r="I991" s="39">
        <f t="shared" si="47"/>
        <v>3.3471718293384846E-4</v>
      </c>
      <c r="J991" s="25">
        <f t="shared" si="44"/>
        <v>3.0334574938442754E-2</v>
      </c>
      <c r="K991" s="25">
        <f t="shared" si="46"/>
        <v>-6.6756979475411484E-3</v>
      </c>
      <c r="L991" s="25">
        <f t="shared" si="45"/>
        <v>-6675.6979475411481</v>
      </c>
      <c r="M991" s="25">
        <v>2776.5598495143636</v>
      </c>
    </row>
    <row r="992" spans="5:13">
      <c r="E992" s="15">
        <v>44897</v>
      </c>
      <c r="G992" s="25"/>
      <c r="H992" s="27">
        <f>Equity_Historical!AA994</f>
        <v>-1.249381888878765E-2</v>
      </c>
      <c r="I992" s="39">
        <f t="shared" si="47"/>
        <v>1.5609551042582707E-4</v>
      </c>
      <c r="J992" s="25">
        <f t="shared" si="44"/>
        <v>2.8382614357304596E-2</v>
      </c>
      <c r="K992" s="25">
        <f t="shared" si="46"/>
        <v>-4.8079490116515146E-3</v>
      </c>
      <c r="L992" s="25">
        <f t="shared" si="45"/>
        <v>-4807.9490116515144</v>
      </c>
      <c r="M992" s="25">
        <v>2813.5047877473876</v>
      </c>
    </row>
    <row r="993" spans="5:13">
      <c r="E993" s="15">
        <v>44900</v>
      </c>
      <c r="G993" s="25"/>
      <c r="H993" s="27">
        <f>Equity_Historical!AA995</f>
        <v>-2.7868924862916741E-2</v>
      </c>
      <c r="I993" s="39">
        <f t="shared" si="47"/>
        <v>7.7667697301489892E-4</v>
      </c>
      <c r="J993" s="25">
        <f t="shared" si="44"/>
        <v>2.8306155232464672E-2</v>
      </c>
      <c r="K993" s="25">
        <f t="shared" si="46"/>
        <v>-1.1462263271165568E-2</v>
      </c>
      <c r="L993" s="25">
        <f t="shared" si="45"/>
        <v>-11462.263271165568</v>
      </c>
      <c r="M993" s="25">
        <v>2839.5343285328581</v>
      </c>
    </row>
    <row r="994" spans="5:13">
      <c r="E994" s="15">
        <v>44901</v>
      </c>
      <c r="G994" s="25"/>
      <c r="H994" s="27">
        <f>Equity_Historical!AA996</f>
        <v>-3.0533880730042266E-2</v>
      </c>
      <c r="I994" s="39">
        <f t="shared" si="47"/>
        <v>9.3231787243644644E-4</v>
      </c>
      <c r="J994" s="25">
        <f t="shared" si="44"/>
        <v>2.8651358454760845E-2</v>
      </c>
      <c r="K994" s="25">
        <f t="shared" si="46"/>
        <v>-1.2592259987834776E-2</v>
      </c>
      <c r="L994" s="25">
        <f t="shared" si="45"/>
        <v>-12592.259987834776</v>
      </c>
      <c r="M994" s="25">
        <v>2853.5079851037508</v>
      </c>
    </row>
    <row r="995" spans="5:13">
      <c r="E995" s="15">
        <v>44902</v>
      </c>
      <c r="G995" s="25"/>
      <c r="H995" s="27">
        <f>Equity_Historical!AA997</f>
        <v>-8.7564811974228454E-3</v>
      </c>
      <c r="I995" s="39">
        <f t="shared" si="47"/>
        <v>7.6675962960819828E-5</v>
      </c>
      <c r="J995" s="25">
        <f t="shared" si="44"/>
        <v>2.6632061214856041E-2</v>
      </c>
      <c r="K995" s="25">
        <f t="shared" si="46"/>
        <v>-3.5676887783408322E-3</v>
      </c>
      <c r="L995" s="25">
        <f t="shared" si="45"/>
        <v>-3567.688778340832</v>
      </c>
      <c r="M995" s="25">
        <v>2856.1237764797634</v>
      </c>
    </row>
    <row r="996" spans="5:13">
      <c r="E996" s="15">
        <v>44903</v>
      </c>
      <c r="G996" s="25"/>
      <c r="H996" s="27">
        <f>Equity_Historical!AA998</f>
        <v>1.2701891914643078E-2</v>
      </c>
      <c r="I996" s="39">
        <f t="shared" si="47"/>
        <v>1.613380582112752E-4</v>
      </c>
      <c r="J996" s="25">
        <f t="shared" si="44"/>
        <v>2.5041513344859066E-2</v>
      </c>
      <c r="K996" s="25">
        <f t="shared" si="46"/>
        <v>5.5675765050860913E-3</v>
      </c>
      <c r="L996" s="25">
        <f t="shared" si="45"/>
        <v>5567.5765050860909</v>
      </c>
      <c r="M996" s="25">
        <v>2859.8629566336281</v>
      </c>
    </row>
    <row r="997" spans="5:13">
      <c r="E997" s="15">
        <v>44904</v>
      </c>
      <c r="G997" s="25"/>
      <c r="H997" s="27">
        <f>Equity_Historical!AA999</f>
        <v>6.1268187793997045E-3</v>
      </c>
      <c r="I997" s="39">
        <f t="shared" si="47"/>
        <v>3.7537908355604882E-5</v>
      </c>
      <c r="J997" s="25">
        <f t="shared" si="44"/>
        <v>2.3208758438658075E-2</v>
      </c>
      <c r="K997" s="25">
        <f t="shared" si="46"/>
        <v>2.8561237764797632E-3</v>
      </c>
      <c r="L997" s="25">
        <f t="shared" si="45"/>
        <v>2856.1237764797634</v>
      </c>
      <c r="M997" s="25">
        <v>2906.6915649086936</v>
      </c>
    </row>
    <row r="998" spans="5:13">
      <c r="E998" s="15">
        <v>44907</v>
      </c>
      <c r="G998" s="25"/>
      <c r="H998" s="27">
        <f>Equity_Historical!AA1000</f>
        <v>2.4934389591768052E-2</v>
      </c>
      <c r="I998" s="39">
        <f t="shared" si="47"/>
        <v>6.2172378431407096E-4</v>
      </c>
      <c r="J998" s="25">
        <f t="shared" si="44"/>
        <v>2.3475690951950606E-2</v>
      </c>
      <c r="K998" s="25">
        <f t="shared" si="46"/>
        <v>1.2541497433040484E-2</v>
      </c>
      <c r="L998" s="25">
        <f t="shared" si="45"/>
        <v>12541.497433040484</v>
      </c>
      <c r="M998" s="25">
        <v>2964.0918505855198</v>
      </c>
    </row>
    <row r="999" spans="5:13">
      <c r="E999" s="15">
        <v>44908</v>
      </c>
      <c r="G999" s="25"/>
      <c r="H999" s="27">
        <f>Equity_Historical!AA1001</f>
        <v>4.1403527235734636E-2</v>
      </c>
      <c r="I999" s="39">
        <f t="shared" si="47"/>
        <v>1.7142520675602197E-3</v>
      </c>
      <c r="J999" s="25">
        <f t="shared" si="44"/>
        <v>2.6936586011497527E-2</v>
      </c>
      <c r="K999" s="25">
        <f t="shared" si="46"/>
        <v>2.0588348853716035E-2</v>
      </c>
      <c r="L999" s="25">
        <f t="shared" si="45"/>
        <v>20588.348853716034</v>
      </c>
      <c r="M999" s="25">
        <v>3072.4445126913611</v>
      </c>
    </row>
    <row r="1000" spans="5:13">
      <c r="E1000" s="15">
        <v>44909</v>
      </c>
      <c r="G1000" s="25"/>
      <c r="H1000" s="27">
        <f>Equity_Historical!AA1002</f>
        <v>-4.0088156300340884E-2</v>
      </c>
      <c r="I1000" s="39">
        <f t="shared" si="47"/>
        <v>1.6070602755605605E-3</v>
      </c>
      <c r="J1000" s="25">
        <f t="shared" si="44"/>
        <v>2.928825289080364E-2</v>
      </c>
      <c r="K1000" s="25">
        <f t="shared" si="46"/>
        <v>-1.737305091275293E-2</v>
      </c>
      <c r="L1000" s="25">
        <f t="shared" si="45"/>
        <v>-17373.050912752929</v>
      </c>
      <c r="M1000" s="25">
        <v>3085.7099738439952</v>
      </c>
    </row>
    <row r="1001" spans="5:13">
      <c r="E1001" s="15">
        <v>44910</v>
      </c>
      <c r="G1001" s="25"/>
      <c r="H1001" s="27">
        <f>Equity_Historical!AA1003</f>
        <v>-1.4491021273437108E-2</v>
      </c>
      <c r="I1001" s="39">
        <f t="shared" si="47"/>
        <v>2.0998969754720682E-4</v>
      </c>
      <c r="J1001" s="25">
        <f t="shared" si="44"/>
        <v>2.757952045301728E-2</v>
      </c>
      <c r="K1001" s="25">
        <f t="shared" si="46"/>
        <v>-5.7757460425435867E-3</v>
      </c>
      <c r="L1001" s="25">
        <f t="shared" si="45"/>
        <v>-5775.7460425435866</v>
      </c>
      <c r="M1001" s="25">
        <v>3086.0780555258134</v>
      </c>
    </row>
    <row r="1002" spans="5:13">
      <c r="E1002" s="15">
        <v>44911</v>
      </c>
      <c r="G1002" s="25"/>
      <c r="H1002" s="27">
        <f>Equity_Historical!AA1004</f>
        <v>-2.157327011778171E-2</v>
      </c>
      <c r="I1002" s="39">
        <f t="shared" si="47"/>
        <v>4.6540598357477328E-4</v>
      </c>
      <c r="J1002" s="25">
        <f t="shared" si="44"/>
        <v>2.6764647460630873E-2</v>
      </c>
      <c r="K1002" s="25">
        <f t="shared" si="46"/>
        <v>-9.1312836102661471E-3</v>
      </c>
      <c r="L1002" s="25">
        <f t="shared" si="45"/>
        <v>-9131.2836102661477</v>
      </c>
      <c r="M1002" s="25">
        <v>3093.8513413089245</v>
      </c>
    </row>
    <row r="1003" spans="5:13">
      <c r="E1003" s="15">
        <v>44914</v>
      </c>
      <c r="G1003" s="25"/>
      <c r="H1003" s="27">
        <f>Equity_Historical!AA1005</f>
        <v>-1.9210719669761889E-2</v>
      </c>
      <c r="I1003" s="39">
        <f t="shared" si="47"/>
        <v>3.6905175023017634E-4</v>
      </c>
      <c r="J1003" s="25">
        <f t="shared" si="44"/>
        <v>2.5773089903474961E-2</v>
      </c>
      <c r="K1003" s="25">
        <f t="shared" si="46"/>
        <v>-8.3788548757034176E-3</v>
      </c>
      <c r="L1003" s="25">
        <f t="shared" si="45"/>
        <v>-8378.8548757034168</v>
      </c>
      <c r="M1003" s="25">
        <v>3105.9808686892761</v>
      </c>
    </row>
    <row r="1004" spans="5:13">
      <c r="E1004" s="15">
        <v>44915</v>
      </c>
      <c r="G1004" s="25"/>
      <c r="H1004" s="27">
        <f>Equity_Historical!AA1006</f>
        <v>-3.7697432601953487E-3</v>
      </c>
      <c r="I1004" s="39">
        <f t="shared" si="47"/>
        <v>1.4210964247788257E-5</v>
      </c>
      <c r="J1004" s="25">
        <f t="shared" si="44"/>
        <v>2.3806427353424555E-2</v>
      </c>
      <c r="K1004" s="25">
        <f t="shared" si="46"/>
        <v>-1.7074494135862104E-3</v>
      </c>
      <c r="L1004" s="25">
        <f t="shared" si="45"/>
        <v>-1707.4494135862103</v>
      </c>
      <c r="M1004" s="25">
        <v>3147.7823673911571</v>
      </c>
    </row>
    <row r="1005" spans="5:13">
      <c r="E1005" s="15">
        <v>44916</v>
      </c>
      <c r="G1005" s="25"/>
      <c r="H1005" s="27">
        <f>Equity_Historical!AA1007</f>
        <v>9.401933960669925E-3</v>
      </c>
      <c r="I1005" s="39">
        <f t="shared" si="47"/>
        <v>8.8396362200798459E-5</v>
      </c>
      <c r="J1005" s="25">
        <f t="shared" si="44"/>
        <v>2.2248450286793422E-2</v>
      </c>
      <c r="K1005" s="25">
        <f t="shared" si="46"/>
        <v>4.6102612041566118E-3</v>
      </c>
      <c r="L1005" s="25">
        <f t="shared" si="45"/>
        <v>4610.2612041566117</v>
      </c>
      <c r="M1005" s="25">
        <v>3222.2465691721736</v>
      </c>
    </row>
    <row r="1006" spans="5:13">
      <c r="E1006" s="15">
        <v>44917</v>
      </c>
      <c r="G1006" s="25"/>
      <c r="H1006" s="27">
        <f>Equity_Historical!AA1008</f>
        <v>-7.172811547610243E-3</v>
      </c>
      <c r="I1006" s="39">
        <f t="shared" si="47"/>
        <v>5.1449225497530847E-5</v>
      </c>
      <c r="J1006" s="25">
        <f t="shared" si="44"/>
        <v>2.0699321074952197E-2</v>
      </c>
      <c r="K1006" s="25">
        <f t="shared" si="46"/>
        <v>-3.763502562576865E-3</v>
      </c>
      <c r="L1006" s="25">
        <f t="shared" si="45"/>
        <v>-3763.5025625768649</v>
      </c>
      <c r="M1006" s="25">
        <v>3237.922170576916</v>
      </c>
    </row>
    <row r="1007" spans="5:13">
      <c r="E1007" s="15">
        <v>44918</v>
      </c>
      <c r="G1007" s="25"/>
      <c r="H1007" s="27">
        <f>Equity_Historical!AA1009</f>
        <v>2.6828365072882446E-2</v>
      </c>
      <c r="I1007" s="39">
        <f t="shared" si="47"/>
        <v>7.1976117248385876E-4</v>
      </c>
      <c r="J1007" s="25">
        <f t="shared" si="44"/>
        <v>2.1729168987606153E-2</v>
      </c>
      <c r="K1007" s="25">
        <f t="shared" si="46"/>
        <v>1.5130060596424296E-2</v>
      </c>
      <c r="L1007" s="25">
        <f t="shared" si="45"/>
        <v>15130.060596424297</v>
      </c>
      <c r="M1007" s="25">
        <v>3330.0818037176168</v>
      </c>
    </row>
    <row r="1008" spans="5:13">
      <c r="E1008" s="15">
        <v>44922</v>
      </c>
      <c r="G1008" s="25"/>
      <c r="H1008" s="27">
        <f>Equity_Historical!AA1010</f>
        <v>7.221396346875358E-3</v>
      </c>
      <c r="I1008" s="39">
        <f t="shared" si="47"/>
        <v>5.2148565198664769E-5</v>
      </c>
      <c r="J1008" s="25">
        <f t="shared" si="44"/>
        <v>2.0227593824722528E-2</v>
      </c>
      <c r="K1008" s="25">
        <f t="shared" si="46"/>
        <v>3.8795434972285874E-3</v>
      </c>
      <c r="L1008" s="25">
        <f t="shared" si="45"/>
        <v>3879.5434972285875</v>
      </c>
      <c r="M1008" s="25">
        <v>3412.7844069734633</v>
      </c>
    </row>
    <row r="1009" spans="5:13">
      <c r="E1009" s="15">
        <v>44923</v>
      </c>
      <c r="G1009" s="25"/>
      <c r="H1009" s="27">
        <f>Equity_Historical!AA1011</f>
        <v>-6.2390618715060103E-4</v>
      </c>
      <c r="I1009" s="39">
        <f t="shared" si="47"/>
        <v>3.892589303648008E-7</v>
      </c>
      <c r="J1009" s="25">
        <f t="shared" si="44"/>
        <v>1.8650485462497077E-2</v>
      </c>
      <c r="K1009" s="25">
        <f t="shared" si="46"/>
        <v>-3.6006228163018328E-4</v>
      </c>
      <c r="L1009" s="25">
        <f t="shared" si="45"/>
        <v>-360.06228163018329</v>
      </c>
      <c r="M1009" s="25">
        <v>3446.3507341026525</v>
      </c>
    </row>
    <row r="1010" spans="5:13">
      <c r="E1010" s="15">
        <v>44924</v>
      </c>
      <c r="G1010" s="25"/>
      <c r="H1010" s="27">
        <f>Equity_Historical!AA1012</f>
        <v>3.4353606676108685E-2</v>
      </c>
      <c r="I1010" s="39">
        <f t="shared" si="47"/>
        <v>1.1801702916567792E-3</v>
      </c>
      <c r="J1010" s="25">
        <f t="shared" si="44"/>
        <v>2.1741436487438207E-2</v>
      </c>
      <c r="K1010" s="25">
        <f t="shared" si="46"/>
        <v>2.1502292197947859E-2</v>
      </c>
      <c r="L1010" s="25">
        <f t="shared" si="45"/>
        <v>21502.29219794786</v>
      </c>
      <c r="M1010" s="25">
        <v>3452.7130475651479</v>
      </c>
    </row>
    <row r="1011" spans="5:13">
      <c r="E1011" s="15">
        <v>44925</v>
      </c>
      <c r="G1011" s="25"/>
      <c r="H1011" s="27">
        <f>Equity_Historical!AA1013</f>
        <v>-4.8377318363331621E-3</v>
      </c>
      <c r="I1011" s="39">
        <f t="shared" si="47"/>
        <v>2.3403649320271429E-5</v>
      </c>
      <c r="J1011" s="25">
        <f t="shared" si="44"/>
        <v>2.0131991924664427E-2</v>
      </c>
      <c r="K1011" s="25">
        <f t="shared" si="46"/>
        <v>-2.597503353285359E-3</v>
      </c>
      <c r="L1011" s="25">
        <f t="shared" si="45"/>
        <v>-2597.503353285359</v>
      </c>
      <c r="M1011" s="25">
        <v>3457.2867002934963</v>
      </c>
    </row>
    <row r="1012" spans="5:13">
      <c r="E1012" s="15">
        <v>44929</v>
      </c>
      <c r="G1012" s="25"/>
      <c r="H1012" s="27">
        <f>Equity_Historical!AA1014</f>
        <v>6.5756101605078665E-3</v>
      </c>
      <c r="I1012" s="39">
        <f t="shared" si="47"/>
        <v>4.3238648982974289E-5</v>
      </c>
      <c r="J1012" s="25">
        <f t="shared" si="44"/>
        <v>1.8734682580016846E-2</v>
      </c>
      <c r="K1012" s="25">
        <f t="shared" si="46"/>
        <v>3.8128688860743359E-3</v>
      </c>
      <c r="L1012" s="25">
        <f t="shared" si="45"/>
        <v>3812.8688860743359</v>
      </c>
      <c r="M1012" s="25">
        <v>3516.6014927602905</v>
      </c>
    </row>
    <row r="1013" spans="5:13">
      <c r="E1013" s="15">
        <v>44930</v>
      </c>
      <c r="G1013" s="25"/>
      <c r="H1013" s="27">
        <f>Equity_Historical!AA1015</f>
        <v>3.3611862783171166E-2</v>
      </c>
      <c r="I1013" s="39">
        <f t="shared" si="47"/>
        <v>1.1297573197547269E-3</v>
      </c>
      <c r="J1013" s="25">
        <f t="shared" si="44"/>
        <v>2.1628769720700661E-2</v>
      </c>
      <c r="K1013" s="25">
        <f t="shared" si="46"/>
        <v>2.0943477940588602E-2</v>
      </c>
      <c r="L1013" s="25">
        <f t="shared" si="45"/>
        <v>20943.477940588604</v>
      </c>
      <c r="M1013" s="25">
        <v>3528.6656861456554</v>
      </c>
    </row>
    <row r="1014" spans="5:13">
      <c r="E1014" s="15">
        <v>44931</v>
      </c>
      <c r="G1014" s="25"/>
      <c r="H1014" s="27">
        <f>Equity_Historical!AA1016</f>
        <v>7.2214813173091131E-3</v>
      </c>
      <c r="I1014" s="39">
        <f t="shared" si="47"/>
        <v>5.2149792416244565E-5</v>
      </c>
      <c r="J1014" s="25">
        <f t="shared" si="44"/>
        <v>2.0135928003170597E-2</v>
      </c>
      <c r="K1014" s="25">
        <f t="shared" si="46"/>
        <v>3.8975979327705002E-3</v>
      </c>
      <c r="L1014" s="25">
        <f t="shared" si="45"/>
        <v>3897.5979327705004</v>
      </c>
      <c r="M1014" s="25">
        <v>3563.365059775535</v>
      </c>
    </row>
    <row r="1015" spans="5:13">
      <c r="E1015" s="15">
        <v>44932</v>
      </c>
      <c r="G1015" s="25"/>
      <c r="H1015" s="27">
        <f>Equity_Historical!AA1017</f>
        <v>2.1725403045782125E-2</v>
      </c>
      <c r="I1015" s="39">
        <f t="shared" si="47"/>
        <v>4.7199313750167924E-4</v>
      </c>
      <c r="J1015" s="25">
        <f t="shared" ref="J1015:J1078" si="48">SQRT((1-$C$3)*SUMPRODUCT(I516:I1015,$G$3:$G$502))</f>
        <v>2.0382252762925671E-2</v>
      </c>
      <c r="K1015" s="25">
        <f t="shared" si="46"/>
        <v>1.2595016867942462E-2</v>
      </c>
      <c r="L1015" s="25">
        <f t="shared" si="45"/>
        <v>12595.016867942462</v>
      </c>
      <c r="M1015" s="25">
        <v>3569.9978443805785</v>
      </c>
    </row>
    <row r="1016" spans="5:13">
      <c r="E1016" s="15">
        <v>44935</v>
      </c>
      <c r="G1016" s="25"/>
      <c r="H1016" s="27">
        <f>Equity_Historical!AA1018</f>
        <v>-5.0355656221605111E-4</v>
      </c>
      <c r="I1016" s="39">
        <f t="shared" si="47"/>
        <v>2.5356921135084778E-7</v>
      </c>
      <c r="J1016" s="25">
        <f t="shared" si="48"/>
        <v>1.8792520557916786E-2</v>
      </c>
      <c r="K1016" s="25">
        <f t="shared" si="46"/>
        <v>-2.8840224581063963E-4</v>
      </c>
      <c r="L1016" s="25">
        <f t="shared" ref="L1016:L1079" si="49">K1016*$C$5</f>
        <v>-288.40224581063961</v>
      </c>
      <c r="M1016" s="25">
        <v>3614.3513368175786</v>
      </c>
    </row>
    <row r="1017" spans="5:13">
      <c r="E1017" s="15">
        <v>44936</v>
      </c>
      <c r="G1017" s="25"/>
      <c r="H1017" s="27">
        <f>Equity_Historical!AA1019</f>
        <v>5.7471221379619339E-3</v>
      </c>
      <c r="I1017" s="39">
        <f t="shared" si="47"/>
        <v>3.3029412868652147E-5</v>
      </c>
      <c r="J1017" s="25">
        <f t="shared" si="48"/>
        <v>1.7468240223676344E-2</v>
      </c>
      <c r="K1017" s="25">
        <f t="shared" ref="K1017:K1080" si="50">H1017*$J$1321/J1016</f>
        <v>3.5699978443805786E-3</v>
      </c>
      <c r="L1017" s="25">
        <f t="shared" si="49"/>
        <v>3569.9978443805785</v>
      </c>
      <c r="M1017" s="25">
        <v>3641.8658051594907</v>
      </c>
    </row>
    <row r="1018" spans="5:13">
      <c r="E1018" s="15">
        <v>44937</v>
      </c>
      <c r="G1018" s="25"/>
      <c r="H1018" s="27">
        <f>Equity_Historical!AA1020</f>
        <v>4.7888484705514087E-2</v>
      </c>
      <c r="I1018" s="39">
        <f t="shared" si="47"/>
        <v>2.2933069673902566E-3</v>
      </c>
      <c r="J1018" s="25">
        <f t="shared" si="48"/>
        <v>2.4563479988466478E-2</v>
      </c>
      <c r="K1018" s="25">
        <f t="shared" si="50"/>
        <v>3.200254379327655E-2</v>
      </c>
      <c r="L1018" s="25">
        <f t="shared" si="49"/>
        <v>32002.543793276549</v>
      </c>
      <c r="M1018" s="25">
        <v>3691.0494884657487</v>
      </c>
    </row>
    <row r="1019" spans="5:13">
      <c r="E1019" s="15">
        <v>44938</v>
      </c>
      <c r="G1019" s="25"/>
      <c r="H1019" s="27">
        <f>Equity_Historical!AA1021</f>
        <v>1.4049567260052319E-2</v>
      </c>
      <c r="I1019" s="39">
        <f t="shared" si="47"/>
        <v>1.9739034019473402E-4</v>
      </c>
      <c r="J1019" s="25">
        <f t="shared" si="48"/>
        <v>2.3290951414689658E-2</v>
      </c>
      <c r="K1019" s="25">
        <f t="shared" si="50"/>
        <v>6.6769114105908484E-3</v>
      </c>
      <c r="L1019" s="25">
        <f t="shared" si="49"/>
        <v>6676.9114105908484</v>
      </c>
      <c r="M1019" s="25">
        <v>3692.5573657892814</v>
      </c>
    </row>
    <row r="1020" spans="5:13">
      <c r="E1020" s="15">
        <v>44939</v>
      </c>
      <c r="G1020" s="25"/>
      <c r="H1020" s="27">
        <f>Equity_Historical!AA1022</f>
        <v>8.1683487798188369E-3</v>
      </c>
      <c r="I1020" s="39">
        <f t="shared" si="47"/>
        <v>6.6721921788767875E-5</v>
      </c>
      <c r="J1020" s="25">
        <f t="shared" si="48"/>
        <v>2.1704986602150533E-2</v>
      </c>
      <c r="K1020" s="25">
        <f t="shared" si="50"/>
        <v>4.0940166537925511E-3</v>
      </c>
      <c r="L1020" s="25">
        <f t="shared" si="49"/>
        <v>4094.0166537925511</v>
      </c>
      <c r="M1020" s="25">
        <v>3699.4165514705178</v>
      </c>
    </row>
    <row r="1021" spans="5:13">
      <c r="E1021" s="15">
        <v>44943</v>
      </c>
      <c r="G1021" s="25"/>
      <c r="H1021" s="27">
        <f>Equity_Historical!AA1023</f>
        <v>-1.4245201305904048E-2</v>
      </c>
      <c r="I1021" s="39">
        <f t="shared" si="47"/>
        <v>2.029257602457304E-4</v>
      </c>
      <c r="J1021" s="25">
        <f t="shared" si="48"/>
        <v>2.0757633317082747E-2</v>
      </c>
      <c r="K1021" s="25">
        <f t="shared" si="50"/>
        <v>-7.6614616101320556E-3</v>
      </c>
      <c r="L1021" s="25">
        <f t="shared" si="49"/>
        <v>-7661.4616101320553</v>
      </c>
      <c r="M1021" s="25">
        <v>3711.9026256922607</v>
      </c>
    </row>
    <row r="1022" spans="5:13">
      <c r="E1022" s="15">
        <v>44944</v>
      </c>
      <c r="G1022" s="25"/>
      <c r="H1022" s="27">
        <f>Equity_Historical!AA1024</f>
        <v>-2.2612033940440507E-2</v>
      </c>
      <c r="I1022" s="39">
        <f t="shared" si="47"/>
        <v>5.1130407892363344E-4</v>
      </c>
      <c r="J1022" s="25">
        <f t="shared" si="48"/>
        <v>2.1046212286918498E-2</v>
      </c>
      <c r="K1022" s="25">
        <f t="shared" si="50"/>
        <v>-1.2716405077675271E-2</v>
      </c>
      <c r="L1022" s="25">
        <f t="shared" si="49"/>
        <v>-12716.40507767527</v>
      </c>
      <c r="M1022" s="25">
        <v>3798.0359760159517</v>
      </c>
    </row>
    <row r="1023" spans="5:13">
      <c r="E1023" s="15">
        <v>44945</v>
      </c>
      <c r="G1023" s="25"/>
      <c r="H1023" s="27">
        <f>Equity_Historical!AA1025</f>
        <v>2.0079484278479144E-2</v>
      </c>
      <c r="I1023" s="39">
        <f t="shared" si="47"/>
        <v>4.0318568888969114E-4</v>
      </c>
      <c r="J1023" s="25">
        <f t="shared" si="48"/>
        <v>2.09040533680812E-2</v>
      </c>
      <c r="K1023" s="25">
        <f t="shared" si="50"/>
        <v>1.1137332064423302E-2</v>
      </c>
      <c r="L1023" s="25">
        <f t="shared" si="49"/>
        <v>11137.332064423301</v>
      </c>
      <c r="M1023" s="25">
        <v>3812.8688860743359</v>
      </c>
    </row>
    <row r="1024" spans="5:13">
      <c r="E1024" s="15">
        <v>44946</v>
      </c>
      <c r="G1024" s="25"/>
      <c r="H1024" s="27">
        <f>Equity_Historical!AA1026</f>
        <v>-2.2942641293280906E-4</v>
      </c>
      <c r="I1024" s="39">
        <f t="shared" si="47"/>
        <v>5.2636478951215818E-8</v>
      </c>
      <c r="J1024" s="25">
        <f t="shared" si="48"/>
        <v>1.9272789772243445E-2</v>
      </c>
      <c r="K1024" s="25">
        <f t="shared" si="50"/>
        <v>-1.2811956945600047E-4</v>
      </c>
      <c r="L1024" s="25">
        <f t="shared" si="49"/>
        <v>-128.11956945600048</v>
      </c>
      <c r="M1024" s="25">
        <v>3829.4570047738362</v>
      </c>
    </row>
    <row r="1025" spans="5:13">
      <c r="E1025" s="15">
        <v>44949</v>
      </c>
      <c r="G1025" s="25"/>
      <c r="H1025" s="27">
        <f>Equity_Historical!AA1027</f>
        <v>-2.5170275926298521E-3</v>
      </c>
      <c r="I1025" s="39">
        <f t="shared" si="47"/>
        <v>6.3354279020600285E-6</v>
      </c>
      <c r="J1025" s="25">
        <f t="shared" si="48"/>
        <v>1.779535546005296E-2</v>
      </c>
      <c r="K1025" s="25">
        <f t="shared" si="50"/>
        <v>-1.5245650283264216E-3</v>
      </c>
      <c r="L1025" s="25">
        <f t="shared" si="49"/>
        <v>-1524.5650283264215</v>
      </c>
      <c r="M1025" s="25">
        <v>3846.5427588350467</v>
      </c>
    </row>
    <row r="1026" spans="5:13">
      <c r="E1026" s="15">
        <v>44950</v>
      </c>
      <c r="G1026" s="25"/>
      <c r="H1026" s="27">
        <f>Equity_Historical!AA1028</f>
        <v>-8.665583583432012E-3</v>
      </c>
      <c r="I1026" s="39">
        <f t="shared" si="47"/>
        <v>7.5092338841446389E-5</v>
      </c>
      <c r="J1026" s="25">
        <f t="shared" si="48"/>
        <v>1.674626302741624E-2</v>
      </c>
      <c r="K1026" s="25">
        <f t="shared" si="50"/>
        <v>-5.6845188270381753E-3</v>
      </c>
      <c r="L1026" s="25">
        <f t="shared" si="49"/>
        <v>-5684.518827038175</v>
      </c>
      <c r="M1026" s="25">
        <v>3871.7024086768324</v>
      </c>
    </row>
    <row r="1027" spans="5:13">
      <c r="E1027" s="15">
        <v>44951</v>
      </c>
      <c r="G1027" s="25"/>
      <c r="H1027" s="27">
        <f>Equity_Historical!AA1029</f>
        <v>7.0426393024108991E-3</v>
      </c>
      <c r="I1027" s="39">
        <f t="shared" ref="I1027:I1090" si="51">H1027^2</f>
        <v>4.9598768343862677E-5</v>
      </c>
      <c r="J1027" s="25">
        <f t="shared" si="48"/>
        <v>1.5678378163173523E-2</v>
      </c>
      <c r="K1027" s="25">
        <f t="shared" si="50"/>
        <v>4.9093059552174235E-3</v>
      </c>
      <c r="L1027" s="25">
        <f t="shared" si="49"/>
        <v>4909.3059552174236</v>
      </c>
      <c r="M1027" s="25">
        <v>3879.5434972285875</v>
      </c>
    </row>
    <row r="1028" spans="5:13">
      <c r="E1028" s="15">
        <v>44952</v>
      </c>
      <c r="G1028" s="25"/>
      <c r="H1028" s="27">
        <f>Equity_Historical!AA1030</f>
        <v>1.808479859085755E-2</v>
      </c>
      <c r="I1028" s="39">
        <f t="shared" si="51"/>
        <v>3.2705994007188323E-4</v>
      </c>
      <c r="J1028" s="25">
        <f t="shared" si="48"/>
        <v>1.6062341098486775E-2</v>
      </c>
      <c r="K1028" s="25">
        <f t="shared" si="50"/>
        <v>1.3465271112234009E-2</v>
      </c>
      <c r="L1028" s="25">
        <f t="shared" si="49"/>
        <v>13465.27111223401</v>
      </c>
      <c r="M1028" s="25">
        <v>3897.5979327705004</v>
      </c>
    </row>
    <row r="1029" spans="5:13">
      <c r="E1029" s="15">
        <v>44953</v>
      </c>
      <c r="G1029" s="25"/>
      <c r="H1029" s="27">
        <f>Equity_Historical!AA1031</f>
        <v>-1.2888036818273947E-3</v>
      </c>
      <c r="I1029" s="39">
        <f t="shared" si="51"/>
        <v>1.6610149302918484E-6</v>
      </c>
      <c r="J1029" s="25">
        <f t="shared" si="48"/>
        <v>1.4817156730259034E-2</v>
      </c>
      <c r="K1029" s="25">
        <f t="shared" si="50"/>
        <v>-9.3665678797283001E-4</v>
      </c>
      <c r="L1029" s="25">
        <f t="shared" si="49"/>
        <v>-936.65678797282999</v>
      </c>
      <c r="M1029" s="25">
        <v>3908.8483485809065</v>
      </c>
    </row>
    <row r="1030" spans="5:13">
      <c r="E1030" s="15">
        <v>44956</v>
      </c>
      <c r="G1030" s="25"/>
      <c r="H1030" s="27">
        <f>Equity_Historical!AA1032</f>
        <v>-3.8086382082321402E-2</v>
      </c>
      <c r="I1030" s="39">
        <f t="shared" si="51"/>
        <v>1.4505725001205728E-3</v>
      </c>
      <c r="J1030" s="25">
        <f t="shared" si="48"/>
        <v>2.0104770293435024E-2</v>
      </c>
      <c r="K1030" s="25">
        <f t="shared" si="50"/>
        <v>-3.0005951727210874E-2</v>
      </c>
      <c r="L1030" s="25">
        <f t="shared" si="49"/>
        <v>-30005.951727210875</v>
      </c>
      <c r="M1030" s="25">
        <v>3936.9458780981236</v>
      </c>
    </row>
    <row r="1031" spans="5:13">
      <c r="E1031" s="15">
        <v>44957</v>
      </c>
      <c r="G1031" s="25"/>
      <c r="H1031" s="27">
        <f>Equity_Historical!AA1033</f>
        <v>3.2013884683218807E-2</v>
      </c>
      <c r="I1031" s="39">
        <f t="shared" si="51"/>
        <v>1.0248888125104318E-3</v>
      </c>
      <c r="J1031" s="25">
        <f t="shared" si="48"/>
        <v>2.2300332781050244E-2</v>
      </c>
      <c r="K1031" s="25">
        <f t="shared" si="50"/>
        <v>1.8588391971114292E-2</v>
      </c>
      <c r="L1031" s="25">
        <f t="shared" si="49"/>
        <v>18588.391971114292</v>
      </c>
      <c r="M1031" s="25">
        <v>3971.2776138912541</v>
      </c>
    </row>
    <row r="1032" spans="5:13">
      <c r="E1032" s="15">
        <v>44958</v>
      </c>
      <c r="G1032" s="25"/>
      <c r="H1032" s="27">
        <f>Equity_Historical!AA1034</f>
        <v>2.0327863882981488E-3</v>
      </c>
      <c r="I1032" s="39">
        <f t="shared" si="51"/>
        <v>4.1322205004502322E-6</v>
      </c>
      <c r="J1032" s="25">
        <f t="shared" si="48"/>
        <v>2.0574959268460629E-2</v>
      </c>
      <c r="K1032" s="25">
        <f t="shared" si="50"/>
        <v>1.0641012688797204E-3</v>
      </c>
      <c r="L1032" s="25">
        <f t="shared" si="49"/>
        <v>1064.1012688797205</v>
      </c>
      <c r="M1032" s="25">
        <v>4094.0166537925511</v>
      </c>
    </row>
    <row r="1033" spans="5:13">
      <c r="E1033" s="15">
        <v>44959</v>
      </c>
      <c r="G1033" s="25"/>
      <c r="H1033" s="27">
        <f>Equity_Historical!AA1035</f>
        <v>3.1373429773578154E-2</v>
      </c>
      <c r="I1033" s="39">
        <f t="shared" si="51"/>
        <v>9.8429209575764021E-4</v>
      </c>
      <c r="J1033" s="25">
        <f t="shared" si="48"/>
        <v>2.2527170726206119E-2</v>
      </c>
      <c r="K1033" s="25">
        <f t="shared" si="50"/>
        <v>1.7800228431713288E-2</v>
      </c>
      <c r="L1033" s="25">
        <f t="shared" si="49"/>
        <v>17800.228431713287</v>
      </c>
      <c r="M1033" s="25">
        <v>4176.684971539602</v>
      </c>
    </row>
    <row r="1034" spans="5:13">
      <c r="E1034" s="15">
        <v>44960</v>
      </c>
      <c r="G1034" s="25"/>
      <c r="H1034" s="27">
        <f>Equity_Historical!AA1036</f>
        <v>-2.44342037026395E-2</v>
      </c>
      <c r="I1034" s="39">
        <f t="shared" si="51"/>
        <v>5.9703031058208188E-4</v>
      </c>
      <c r="J1034" s="25">
        <f t="shared" si="48"/>
        <v>2.2823386128613881E-2</v>
      </c>
      <c r="K1034" s="25">
        <f t="shared" si="50"/>
        <v>-1.2661760682842431E-2</v>
      </c>
      <c r="L1034" s="25">
        <f t="shared" si="49"/>
        <v>-12661.76068284243</v>
      </c>
      <c r="M1034" s="25">
        <v>4182.382380111957</v>
      </c>
    </row>
    <row r="1035" spans="5:13">
      <c r="E1035" s="15">
        <v>44963</v>
      </c>
      <c r="G1035" s="25"/>
      <c r="H1035" s="27">
        <f>Equity_Historical!AA1037</f>
        <v>-1.5968309129765594E-2</v>
      </c>
      <c r="I1035" s="39">
        <f t="shared" si="51"/>
        <v>2.5498689646375524E-4</v>
      </c>
      <c r="J1035" s="25">
        <f t="shared" si="48"/>
        <v>2.193214411973889E-2</v>
      </c>
      <c r="K1035" s="25">
        <f t="shared" si="50"/>
        <v>-8.1673546586338054E-3</v>
      </c>
      <c r="L1035" s="25">
        <f t="shared" si="49"/>
        <v>-8167.3546586338052</v>
      </c>
      <c r="M1035" s="25">
        <v>4198.860838564864</v>
      </c>
    </row>
    <row r="1036" spans="5:13">
      <c r="E1036" s="15">
        <v>44964</v>
      </c>
      <c r="G1036" s="25"/>
      <c r="H1036" s="27">
        <f>Equity_Historical!AA1038</f>
        <v>7.0053694582521545E-2</v>
      </c>
      <c r="I1036" s="39">
        <f t="shared" si="51"/>
        <v>4.9075201246612087E-3</v>
      </c>
      <c r="J1036" s="25">
        <f t="shared" si="48"/>
        <v>3.3837761783765026E-2</v>
      </c>
      <c r="K1036" s="25">
        <f t="shared" si="50"/>
        <v>3.7286576889095903E-2</v>
      </c>
      <c r="L1036" s="25">
        <f t="shared" si="49"/>
        <v>37286.576889095901</v>
      </c>
      <c r="M1036" s="25">
        <v>4238.804098983358</v>
      </c>
    </row>
    <row r="1037" spans="5:13">
      <c r="E1037" s="15">
        <v>44965</v>
      </c>
      <c r="G1037" s="25"/>
      <c r="H1037" s="27">
        <f>Equity_Historical!AA1039</f>
        <v>-1.2406563835828138E-2</v>
      </c>
      <c r="I1037" s="39">
        <f t="shared" si="51"/>
        <v>1.5392282621247861E-4</v>
      </c>
      <c r="J1037" s="25">
        <f t="shared" si="48"/>
        <v>3.15647497706932E-2</v>
      </c>
      <c r="K1037" s="25">
        <f t="shared" si="50"/>
        <v>-4.280085521121399E-3</v>
      </c>
      <c r="L1037" s="25">
        <f t="shared" si="49"/>
        <v>-4280.0855211213993</v>
      </c>
      <c r="M1037" s="25">
        <v>4249.5416143025968</v>
      </c>
    </row>
    <row r="1038" spans="5:13">
      <c r="E1038" s="15">
        <v>44966</v>
      </c>
      <c r="G1038" s="25"/>
      <c r="H1038" s="27">
        <f>Equity_Historical!AA1040</f>
        <v>-2.774030041680766E-2</v>
      </c>
      <c r="I1038" s="39">
        <f t="shared" si="51"/>
        <v>7.6952426721473921E-4</v>
      </c>
      <c r="J1038" s="25">
        <f t="shared" si="48"/>
        <v>3.1021154942324693E-2</v>
      </c>
      <c r="K1038" s="25">
        <f t="shared" si="50"/>
        <v>-1.0259149775438764E-2</v>
      </c>
      <c r="L1038" s="25">
        <f t="shared" si="49"/>
        <v>-10259.149775438764</v>
      </c>
      <c r="M1038" s="25">
        <v>4311.3391531346033</v>
      </c>
    </row>
    <row r="1039" spans="5:13">
      <c r="E1039" s="15">
        <v>44967</v>
      </c>
      <c r="G1039" s="25"/>
      <c r="H1039" s="27">
        <f>Equity_Historical!AA1041</f>
        <v>4.0550256718448301E-3</v>
      </c>
      <c r="I1039" s="39">
        <f t="shared" si="51"/>
        <v>1.6443233199320614E-5</v>
      </c>
      <c r="J1039" s="25">
        <f t="shared" si="48"/>
        <v>2.8643179482073153E-2</v>
      </c>
      <c r="K1039" s="25">
        <f t="shared" si="50"/>
        <v>1.5259426304566823E-3</v>
      </c>
      <c r="L1039" s="25">
        <f t="shared" si="49"/>
        <v>1525.9426304566823</v>
      </c>
      <c r="M1039" s="25">
        <v>4317.2868713082489</v>
      </c>
    </row>
    <row r="1040" spans="5:13">
      <c r="E1040" s="15">
        <v>44970</v>
      </c>
      <c r="G1040" s="25"/>
      <c r="H1040" s="27">
        <f>Equity_Historical!AA1042</f>
        <v>-5.8794395637100224E-3</v>
      </c>
      <c r="I1040" s="39">
        <f t="shared" si="51"/>
        <v>3.4567809583318701E-5</v>
      </c>
      <c r="J1040" s="25">
        <f t="shared" si="48"/>
        <v>2.6505700191721323E-2</v>
      </c>
      <c r="K1040" s="25">
        <f t="shared" si="50"/>
        <v>-2.3961680174111747E-3</v>
      </c>
      <c r="L1040" s="25">
        <f t="shared" si="49"/>
        <v>-2396.1680174111748</v>
      </c>
      <c r="M1040" s="25">
        <v>4370.6838066192704</v>
      </c>
    </row>
    <row r="1041" spans="5:13">
      <c r="E1041" s="15">
        <v>44971</v>
      </c>
      <c r="G1041" s="25"/>
      <c r="H1041" s="27">
        <f>Equity_Historical!AA1043</f>
        <v>1.8721952411954977E-3</v>
      </c>
      <c r="I1041" s="39">
        <f t="shared" si="51"/>
        <v>3.5051150211550679E-6</v>
      </c>
      <c r="J1041" s="25">
        <f t="shared" si="48"/>
        <v>2.4447803347306615E-2</v>
      </c>
      <c r="K1041" s="25">
        <f t="shared" si="50"/>
        <v>8.2454510294154872E-4</v>
      </c>
      <c r="L1041" s="25">
        <f t="shared" si="49"/>
        <v>824.54510294154875</v>
      </c>
      <c r="M1041" s="25">
        <v>4467.6542385949097</v>
      </c>
    </row>
    <row r="1042" spans="5:13">
      <c r="E1042" s="15">
        <v>44972</v>
      </c>
      <c r="G1042" s="25"/>
      <c r="H1042" s="27">
        <f>Equity_Historical!AA1044</f>
        <v>6.4623784380126951E-3</v>
      </c>
      <c r="I1042" s="39">
        <f t="shared" si="51"/>
        <v>4.1762335076091403E-5</v>
      </c>
      <c r="J1042" s="25">
        <f t="shared" si="48"/>
        <v>2.2678297455799096E-2</v>
      </c>
      <c r="K1042" s="25">
        <f t="shared" si="50"/>
        <v>3.0857099738439953E-3</v>
      </c>
      <c r="L1042" s="25">
        <f t="shared" si="49"/>
        <v>3085.7099738439952</v>
      </c>
      <c r="M1042" s="25">
        <v>4484.3868104255916</v>
      </c>
    </row>
    <row r="1043" spans="5:13">
      <c r="E1043" s="15">
        <v>44973</v>
      </c>
      <c r="G1043" s="25"/>
      <c r="H1043" s="27">
        <f>Equity_Historical!AA1045</f>
        <v>-1.3272923043883484E-2</v>
      </c>
      <c r="I1043" s="39">
        <f t="shared" si="51"/>
        <v>1.7617048612885323E-4</v>
      </c>
      <c r="J1043" s="25">
        <f t="shared" si="48"/>
        <v>2.1531023479829662E-2</v>
      </c>
      <c r="K1043" s="25">
        <f t="shared" si="50"/>
        <v>-6.8321704089874596E-3</v>
      </c>
      <c r="L1043" s="25">
        <f t="shared" si="49"/>
        <v>-6832.1704089874593</v>
      </c>
      <c r="M1043" s="25">
        <v>4490.722342850645</v>
      </c>
    </row>
    <row r="1044" spans="5:13">
      <c r="E1044" s="15">
        <v>44974</v>
      </c>
      <c r="G1044" s="25"/>
      <c r="H1044" s="27">
        <f>Equity_Historical!AA1046</f>
        <v>-8.3688512826403189E-2</v>
      </c>
      <c r="I1044" s="39">
        <f t="shared" si="51"/>
        <v>7.0037671790950514E-3</v>
      </c>
      <c r="J1044" s="25">
        <f t="shared" si="48"/>
        <v>3.8008055766375205E-2</v>
      </c>
      <c r="K1044" s="25">
        <f t="shared" si="50"/>
        <v>-4.5373652103984335E-2</v>
      </c>
      <c r="L1044" s="25">
        <f t="shared" si="49"/>
        <v>-45373.652103984336</v>
      </c>
      <c r="M1044" s="25">
        <v>4504.5720471164414</v>
      </c>
    </row>
    <row r="1045" spans="5:13">
      <c r="E1045" s="15">
        <v>44978</v>
      </c>
      <c r="G1045" s="25"/>
      <c r="H1045" s="27">
        <f>Equity_Historical!AA1047</f>
        <v>-4.3141966237720028E-2</v>
      </c>
      <c r="I1045" s="39">
        <f t="shared" si="51"/>
        <v>1.8612292508565747E-3</v>
      </c>
      <c r="J1045" s="25">
        <f t="shared" si="48"/>
        <v>3.8821448263780561E-2</v>
      </c>
      <c r="K1045" s="25">
        <f t="shared" si="50"/>
        <v>-1.3250334469458525E-2</v>
      </c>
      <c r="L1045" s="25">
        <f t="shared" si="49"/>
        <v>-13250.334469458525</v>
      </c>
      <c r="M1045" s="25">
        <v>4575.2108692449592</v>
      </c>
    </row>
    <row r="1046" spans="5:13">
      <c r="E1046" s="15">
        <v>44979</v>
      </c>
      <c r="G1046" s="25"/>
      <c r="H1046" s="27">
        <f>Equity_Historical!AA1048</f>
        <v>-2.7940025374731108E-2</v>
      </c>
      <c r="I1046" s="39">
        <f t="shared" si="51"/>
        <v>7.8064501794061813E-4</v>
      </c>
      <c r="J1046" s="25">
        <f t="shared" si="48"/>
        <v>3.7391655101023206E-2</v>
      </c>
      <c r="K1046" s="25">
        <f t="shared" si="50"/>
        <v>-8.4015153301780308E-3</v>
      </c>
      <c r="L1046" s="25">
        <f t="shared" si="49"/>
        <v>-8401.5153301780301</v>
      </c>
      <c r="M1046" s="25">
        <v>4610.2612041566117</v>
      </c>
    </row>
    <row r="1047" spans="5:13">
      <c r="E1047" s="15">
        <v>44980</v>
      </c>
      <c r="G1047" s="25"/>
      <c r="H1047" s="27">
        <f>Equity_Historical!AA1049</f>
        <v>2.2454478655438086E-2</v>
      </c>
      <c r="I1047" s="39">
        <f t="shared" si="51"/>
        <v>5.0420361168752458E-4</v>
      </c>
      <c r="J1047" s="25">
        <f t="shared" si="48"/>
        <v>3.5553425042714554E-2</v>
      </c>
      <c r="K1047" s="25">
        <f t="shared" si="50"/>
        <v>7.0102070942433797E-3</v>
      </c>
      <c r="L1047" s="25">
        <f t="shared" si="49"/>
        <v>7010.2070942433793</v>
      </c>
      <c r="M1047" s="25">
        <v>4621.4420502426801</v>
      </c>
    </row>
    <row r="1048" spans="5:13">
      <c r="E1048" s="15">
        <v>44981</v>
      </c>
      <c r="G1048" s="25"/>
      <c r="H1048" s="27">
        <f>Equity_Historical!AA1050</f>
        <v>-5.552008522108352E-3</v>
      </c>
      <c r="I1048" s="39">
        <f t="shared" si="51"/>
        <v>3.0824798629563768E-5</v>
      </c>
      <c r="J1048" s="25">
        <f t="shared" si="48"/>
        <v>3.2849092030407305E-2</v>
      </c>
      <c r="K1048" s="25">
        <f t="shared" si="50"/>
        <v>-1.8229352385198826E-3</v>
      </c>
      <c r="L1048" s="25">
        <f t="shared" si="49"/>
        <v>-1822.9352385198827</v>
      </c>
      <c r="M1048" s="25">
        <v>4634.0482421653714</v>
      </c>
    </row>
    <row r="1049" spans="5:13">
      <c r="E1049" s="15">
        <v>44984</v>
      </c>
      <c r="G1049" s="25"/>
      <c r="H1049" s="27">
        <f>Equity_Historical!AA1051</f>
        <v>-4.9258006495624292E-3</v>
      </c>
      <c r="I1049" s="39">
        <f t="shared" si="51"/>
        <v>2.4263512039229648E-5</v>
      </c>
      <c r="J1049" s="25">
        <f t="shared" si="48"/>
        <v>3.0345394163607885E-2</v>
      </c>
      <c r="K1049" s="25">
        <f t="shared" si="50"/>
        <v>-1.7504754441059634E-3</v>
      </c>
      <c r="L1049" s="25">
        <f t="shared" si="49"/>
        <v>-1750.4754441059633</v>
      </c>
      <c r="M1049" s="25">
        <v>4656.1329580996326</v>
      </c>
    </row>
    <row r="1050" spans="5:13">
      <c r="E1050" s="15">
        <v>44985</v>
      </c>
      <c r="G1050" s="25"/>
      <c r="H1050" s="27">
        <f>Equity_Historical!AA1052</f>
        <v>2.4507394494875934E-2</v>
      </c>
      <c r="I1050" s="39">
        <f t="shared" si="51"/>
        <v>6.0061238492747525E-4</v>
      </c>
      <c r="J1050" s="25">
        <f t="shared" si="48"/>
        <v>2.9543330256457882E-2</v>
      </c>
      <c r="K1050" s="25">
        <f t="shared" si="50"/>
        <v>9.4277252971594633E-3</v>
      </c>
      <c r="L1050" s="25">
        <f t="shared" si="49"/>
        <v>9427.7252971594626</v>
      </c>
      <c r="M1050" s="25">
        <v>4672.3308655564915</v>
      </c>
    </row>
    <row r="1051" spans="5:13">
      <c r="E1051" s="15">
        <v>44986</v>
      </c>
      <c r="G1051" s="25"/>
      <c r="H1051" s="27">
        <f>Equity_Historical!AA1053</f>
        <v>-5.5262657115547793E-3</v>
      </c>
      <c r="I1051" s="39">
        <f t="shared" si="51"/>
        <v>3.0539612714706053E-5</v>
      </c>
      <c r="J1051" s="25">
        <f t="shared" si="48"/>
        <v>2.7321567490775942E-2</v>
      </c>
      <c r="K1051" s="25">
        <f t="shared" si="50"/>
        <v>-2.1836089933646502E-3</v>
      </c>
      <c r="L1051" s="25">
        <f t="shared" si="49"/>
        <v>-2183.6089933646504</v>
      </c>
      <c r="M1051" s="25">
        <v>4679.60839995075</v>
      </c>
    </row>
    <row r="1052" spans="5:13">
      <c r="E1052" s="15">
        <v>44987</v>
      </c>
      <c r="G1052" s="25"/>
      <c r="H1052" s="27">
        <f>Equity_Historical!AA1054</f>
        <v>1.1090677952558829E-2</v>
      </c>
      <c r="I1052" s="39">
        <f t="shared" si="51"/>
        <v>1.230031374473745E-4</v>
      </c>
      <c r="J1052" s="25">
        <f t="shared" si="48"/>
        <v>2.5552853328878501E-2</v>
      </c>
      <c r="K1052" s="25">
        <f t="shared" si="50"/>
        <v>4.7386544842220055E-3</v>
      </c>
      <c r="L1052" s="25">
        <f t="shared" si="49"/>
        <v>4738.6544842220055</v>
      </c>
      <c r="M1052" s="25">
        <v>4683.974633490805</v>
      </c>
    </row>
    <row r="1053" spans="5:13">
      <c r="E1053" s="15">
        <v>44988</v>
      </c>
      <c r="G1053" s="25"/>
      <c r="H1053" s="27">
        <f>Equity_Historical!AA1055</f>
        <v>1.9265882621039166E-2</v>
      </c>
      <c r="I1053" s="39">
        <f t="shared" si="51"/>
        <v>3.7117423316765895E-4</v>
      </c>
      <c r="J1053" s="25">
        <f t="shared" si="48"/>
        <v>2.4711984971572992E-2</v>
      </c>
      <c r="K1053" s="25">
        <f t="shared" si="50"/>
        <v>8.8014062802992867E-3</v>
      </c>
      <c r="L1053" s="25">
        <f t="shared" si="49"/>
        <v>8801.4062802992867</v>
      </c>
      <c r="M1053" s="25">
        <v>4704.3073846288289</v>
      </c>
    </row>
    <row r="1054" spans="5:13">
      <c r="E1054" s="15">
        <v>44991</v>
      </c>
      <c r="G1054" s="25"/>
      <c r="H1054" s="27">
        <f>Equity_Historical!AA1056</f>
        <v>-2.2062087446650301E-2</v>
      </c>
      <c r="I1054" s="39">
        <f t="shared" si="51"/>
        <v>4.867357025036448E-4</v>
      </c>
      <c r="J1054" s="25">
        <f t="shared" si="48"/>
        <v>2.4332904192173783E-2</v>
      </c>
      <c r="K1054" s="25">
        <f t="shared" si="50"/>
        <v>-1.0421771129887021E-2</v>
      </c>
      <c r="L1054" s="25">
        <f t="shared" si="49"/>
        <v>-10421.771129887022</v>
      </c>
      <c r="M1054" s="25">
        <v>4708.8899809657642</v>
      </c>
    </row>
    <row r="1055" spans="5:13">
      <c r="E1055" s="15">
        <v>44992</v>
      </c>
      <c r="G1055" s="25"/>
      <c r="H1055" s="27">
        <f>Equity_Historical!AA1057</f>
        <v>-4.0096705562194968E-2</v>
      </c>
      <c r="I1055" s="39">
        <f t="shared" si="51"/>
        <v>1.6077457969413569E-3</v>
      </c>
      <c r="J1055" s="25">
        <f t="shared" si="48"/>
        <v>2.7284401441169382E-2</v>
      </c>
      <c r="K1055" s="25">
        <f t="shared" si="50"/>
        <v>-1.9236112411558058E-2</v>
      </c>
      <c r="L1055" s="25">
        <f t="shared" si="49"/>
        <v>-19236.112411558057</v>
      </c>
      <c r="M1055" s="25">
        <v>4738.6544842220055</v>
      </c>
    </row>
    <row r="1056" spans="5:13">
      <c r="E1056" s="15">
        <v>44993</v>
      </c>
      <c r="G1056" s="25"/>
      <c r="H1056" s="27">
        <f>Equity_Historical!AA1058</f>
        <v>2.0401330605490618E-3</v>
      </c>
      <c r="I1056" s="39">
        <f t="shared" si="51"/>
        <v>4.1621429047452816E-6</v>
      </c>
      <c r="J1056" s="25">
        <f t="shared" si="48"/>
        <v>2.5167381650425313E-2</v>
      </c>
      <c r="K1056" s="25">
        <f t="shared" si="50"/>
        <v>8.7286408424901271E-4</v>
      </c>
      <c r="L1056" s="25">
        <f t="shared" si="49"/>
        <v>872.86408424901276</v>
      </c>
      <c r="M1056" s="25">
        <v>4795.3377439636452</v>
      </c>
    </row>
    <row r="1057" spans="5:13">
      <c r="E1057" s="15">
        <v>44994</v>
      </c>
      <c r="G1057" s="25"/>
      <c r="H1057" s="27">
        <f>Equity_Historical!AA1059</f>
        <v>-5.0861056371835522E-2</v>
      </c>
      <c r="I1057" s="39">
        <f t="shared" si="51"/>
        <v>2.5868470552590306E-3</v>
      </c>
      <c r="J1057" s="25">
        <f t="shared" si="48"/>
        <v>3.0437059525458346E-2</v>
      </c>
      <c r="K1057" s="25">
        <f t="shared" si="50"/>
        <v>-2.359119292053807E-2</v>
      </c>
      <c r="L1057" s="25">
        <f t="shared" si="49"/>
        <v>-23591.192920538069</v>
      </c>
      <c r="M1057" s="25">
        <v>4834.3630926015721</v>
      </c>
    </row>
    <row r="1058" spans="5:13">
      <c r="E1058" s="15">
        <v>44995</v>
      </c>
      <c r="G1058" s="25"/>
      <c r="H1058" s="27">
        <f>Equity_Historical!AA1060</f>
        <v>4.7566335049075856E-2</v>
      </c>
      <c r="I1058" s="39">
        <f t="shared" si="51"/>
        <v>2.2625562300009421E-3</v>
      </c>
      <c r="J1058" s="25">
        <f t="shared" si="48"/>
        <v>3.3568375566491025E-2</v>
      </c>
      <c r="K1058" s="25">
        <f t="shared" si="50"/>
        <v>1.8243138615694147E-2</v>
      </c>
      <c r="L1058" s="25">
        <f t="shared" si="49"/>
        <v>18243.138615694148</v>
      </c>
      <c r="M1058" s="25">
        <v>4901.2627135113635</v>
      </c>
    </row>
    <row r="1059" spans="5:13">
      <c r="E1059" s="15">
        <v>44998</v>
      </c>
      <c r="G1059" s="25"/>
      <c r="H1059" s="27">
        <f>Equity_Historical!AA1061</f>
        <v>-1.0508020385243344E-2</v>
      </c>
      <c r="I1059" s="39">
        <f t="shared" si="51"/>
        <v>1.1041849241668967E-4</v>
      </c>
      <c r="J1059" s="25">
        <f t="shared" si="48"/>
        <v>3.1214952127298648E-2</v>
      </c>
      <c r="K1059" s="25">
        <f t="shared" si="50"/>
        <v>-3.6542069745369196E-3</v>
      </c>
      <c r="L1059" s="25">
        <f t="shared" si="49"/>
        <v>-3654.2069745369195</v>
      </c>
      <c r="M1059" s="25">
        <v>4909.3059552174236</v>
      </c>
    </row>
    <row r="1060" spans="5:13">
      <c r="E1060" s="15">
        <v>44999</v>
      </c>
      <c r="G1060" s="25"/>
      <c r="H1060" s="27">
        <f>Equity_Historical!AA1062</f>
        <v>2.1065176393364013E-2</v>
      </c>
      <c r="I1060" s="39">
        <f t="shared" si="51"/>
        <v>4.4374165648354048E-4</v>
      </c>
      <c r="J1060" s="25">
        <f t="shared" si="48"/>
        <v>2.9912848398901189E-2</v>
      </c>
      <c r="K1060" s="25">
        <f t="shared" si="50"/>
        <v>7.8778006730443832E-3</v>
      </c>
      <c r="L1060" s="25">
        <f t="shared" si="49"/>
        <v>7877.8006730443831</v>
      </c>
      <c r="M1060" s="25">
        <v>4918.3108059030847</v>
      </c>
    </row>
    <row r="1061" spans="5:13">
      <c r="E1061" s="15">
        <v>45000</v>
      </c>
      <c r="G1061" s="25"/>
      <c r="H1061" s="27">
        <f>Equity_Historical!AA1063</f>
        <v>-2.5006696079193712E-2</v>
      </c>
      <c r="I1061" s="39">
        <f t="shared" si="51"/>
        <v>6.2533484879716218E-4</v>
      </c>
      <c r="J1061" s="25">
        <f t="shared" si="48"/>
        <v>2.9229470603397402E-2</v>
      </c>
      <c r="K1061" s="25">
        <f t="shared" si="50"/>
        <v>-9.7589053751813825E-3</v>
      </c>
      <c r="L1061" s="25">
        <f t="shared" si="49"/>
        <v>-9758.9053751813826</v>
      </c>
      <c r="M1061" s="25">
        <v>4927.5172110553331</v>
      </c>
    </row>
    <row r="1062" spans="5:13">
      <c r="E1062" s="15">
        <v>45001</v>
      </c>
      <c r="G1062" s="25"/>
      <c r="H1062" s="27">
        <f>Equity_Historical!AA1064</f>
        <v>2.1911290230905642E-2</v>
      </c>
      <c r="I1062" s="39">
        <f t="shared" si="51"/>
        <v>4.80104639582981E-4</v>
      </c>
      <c r="J1062" s="25">
        <f t="shared" si="48"/>
        <v>2.8252846846452288E-2</v>
      </c>
      <c r="K1062" s="25">
        <f t="shared" si="50"/>
        <v>8.7508363644176104E-3</v>
      </c>
      <c r="L1062" s="25">
        <f t="shared" si="49"/>
        <v>8750.8363644176097</v>
      </c>
      <c r="M1062" s="25">
        <v>4960.6775819307104</v>
      </c>
    </row>
    <row r="1063" spans="5:13">
      <c r="E1063" s="15">
        <v>45002</v>
      </c>
      <c r="G1063" s="25"/>
      <c r="H1063" s="27">
        <f>Equity_Historical!AA1065</f>
        <v>-3.3908792023622812E-2</v>
      </c>
      <c r="I1063" s="39">
        <f t="shared" si="51"/>
        <v>1.1498061765013062E-3</v>
      </c>
      <c r="J1063" s="25">
        <f t="shared" si="48"/>
        <v>2.9171232030288364E-2</v>
      </c>
      <c r="K1063" s="25">
        <f t="shared" si="50"/>
        <v>-1.4010468705598569E-2</v>
      </c>
      <c r="L1063" s="25">
        <f t="shared" si="49"/>
        <v>-14010.468705598569</v>
      </c>
      <c r="M1063" s="25">
        <v>5017.192247192349</v>
      </c>
    </row>
    <row r="1064" spans="5:13">
      <c r="E1064" s="15">
        <v>45005</v>
      </c>
      <c r="G1064" s="25"/>
      <c r="H1064" s="27">
        <f>Equity_Historical!AA1066</f>
        <v>3.9403848640669689E-3</v>
      </c>
      <c r="I1064" s="39">
        <f t="shared" si="51"/>
        <v>1.5526632876968066E-5</v>
      </c>
      <c r="J1064" s="25">
        <f t="shared" si="48"/>
        <v>2.6937810905337662E-2</v>
      </c>
      <c r="K1064" s="25">
        <f t="shared" si="50"/>
        <v>1.5768356549010854E-3</v>
      </c>
      <c r="L1064" s="25">
        <f t="shared" si="49"/>
        <v>1576.8356549010853</v>
      </c>
      <c r="M1064" s="25">
        <v>5032.9723059999023</v>
      </c>
    </row>
    <row r="1065" spans="5:13">
      <c r="E1065" s="15">
        <v>45006</v>
      </c>
      <c r="G1065" s="25"/>
      <c r="H1065" s="27">
        <f>Equity_Historical!AA1067</f>
        <v>2.2577088684291469E-3</v>
      </c>
      <c r="I1065" s="39">
        <f t="shared" si="51"/>
        <v>5.0972493345836189E-6</v>
      </c>
      <c r="J1065" s="25">
        <f t="shared" si="48"/>
        <v>2.4850822829760724E-2</v>
      </c>
      <c r="K1065" s="25">
        <f t="shared" si="50"/>
        <v>9.7838142753481133E-4</v>
      </c>
      <c r="L1065" s="25">
        <f t="shared" si="49"/>
        <v>978.38142753481134</v>
      </c>
      <c r="M1065" s="25">
        <v>5035.7104639973695</v>
      </c>
    </row>
    <row r="1066" spans="5:13">
      <c r="E1066" s="15">
        <v>45007</v>
      </c>
      <c r="G1066" s="25"/>
      <c r="H1066" s="27">
        <f>Equity_Historical!AA1068</f>
        <v>-4.9308333752107213E-2</v>
      </c>
      <c r="I1066" s="39">
        <f t="shared" si="51"/>
        <v>2.4313117774091954E-3</v>
      </c>
      <c r="J1066" s="25">
        <f t="shared" si="48"/>
        <v>2.982659304429711E-2</v>
      </c>
      <c r="K1066" s="25">
        <f t="shared" si="50"/>
        <v>-2.3162323065472022E-2</v>
      </c>
      <c r="L1066" s="25">
        <f t="shared" si="49"/>
        <v>-23162.323065472021</v>
      </c>
      <c r="M1066" s="25">
        <v>5069.7588919828549</v>
      </c>
    </row>
    <row r="1067" spans="5:13">
      <c r="E1067" s="15">
        <v>45008</v>
      </c>
      <c r="G1067" s="25"/>
      <c r="H1067" s="27">
        <f>Equity_Historical!AA1069</f>
        <v>-6.6046341418440641E-4</v>
      </c>
      <c r="I1067" s="39">
        <f t="shared" si="51"/>
        <v>4.3621192147612277E-7</v>
      </c>
      <c r="J1067" s="25">
        <f t="shared" si="48"/>
        <v>2.7499949754932591E-2</v>
      </c>
      <c r="K1067" s="25">
        <f t="shared" si="50"/>
        <v>-2.5849233972287871E-4</v>
      </c>
      <c r="L1067" s="25">
        <f t="shared" si="49"/>
        <v>-258.49233972287874</v>
      </c>
      <c r="M1067" s="25">
        <v>5108.6639349421193</v>
      </c>
    </row>
    <row r="1068" spans="5:13">
      <c r="E1068" s="15">
        <v>45009</v>
      </c>
      <c r="G1068" s="25"/>
      <c r="H1068" s="27">
        <f>Equity_Historical!AA1070</f>
        <v>3.4874963516873261E-2</v>
      </c>
      <c r="I1068" s="39">
        <f t="shared" si="51"/>
        <v>1.216263080303241E-3</v>
      </c>
      <c r="J1068" s="25">
        <f t="shared" si="48"/>
        <v>2.8727158110240049E-2</v>
      </c>
      <c r="K1068" s="25">
        <f t="shared" si="50"/>
        <v>1.4804182240487946E-2</v>
      </c>
      <c r="L1068" s="25">
        <f t="shared" si="49"/>
        <v>14804.182240487946</v>
      </c>
      <c r="M1068" s="25">
        <v>5208.4753026441322</v>
      </c>
    </row>
    <row r="1069" spans="5:13">
      <c r="E1069" s="15">
        <v>45012</v>
      </c>
      <c r="G1069" s="25"/>
      <c r="H1069" s="27">
        <f>Equity_Historical!AA1071</f>
        <v>-2.0086315877929802E-2</v>
      </c>
      <c r="I1069" s="39">
        <f t="shared" si="51"/>
        <v>4.0346008554797486E-4</v>
      </c>
      <c r="J1069" s="25">
        <f t="shared" si="48"/>
        <v>2.7604006664962918E-2</v>
      </c>
      <c r="K1069" s="25">
        <f t="shared" si="50"/>
        <v>-8.1622554860696778E-3</v>
      </c>
      <c r="L1069" s="25">
        <f t="shared" si="49"/>
        <v>-8162.2554860696773</v>
      </c>
      <c r="M1069" s="25">
        <v>5402.8531570818905</v>
      </c>
    </row>
    <row r="1070" spans="5:13">
      <c r="E1070" s="15">
        <v>45013</v>
      </c>
      <c r="G1070" s="25"/>
      <c r="H1070" s="27">
        <f>Equity_Historical!AA1072</f>
        <v>4.1072723418635257E-3</v>
      </c>
      <c r="I1070" s="39">
        <f t="shared" si="51"/>
        <v>1.686968609023709E-5</v>
      </c>
      <c r="J1070" s="25">
        <f t="shared" si="48"/>
        <v>2.5499303113594208E-2</v>
      </c>
      <c r="K1070" s="25">
        <f t="shared" si="50"/>
        <v>1.7369364862874729E-3</v>
      </c>
      <c r="L1070" s="25">
        <f t="shared" si="49"/>
        <v>1736.9364862874729</v>
      </c>
      <c r="M1070" s="25">
        <v>5434.1754877697467</v>
      </c>
    </row>
    <row r="1071" spans="5:13">
      <c r="E1071" s="15">
        <v>45014</v>
      </c>
      <c r="G1071" s="25"/>
      <c r="H1071" s="27">
        <f>Equity_Historical!AA1073</f>
        <v>3.4787310269766232E-2</v>
      </c>
      <c r="I1071" s="39">
        <f t="shared" si="51"/>
        <v>1.2101569558049831E-3</v>
      </c>
      <c r="J1071" s="25">
        <f t="shared" si="48"/>
        <v>2.7096232833326839E-2</v>
      </c>
      <c r="K1071" s="25">
        <f t="shared" si="50"/>
        <v>1.5925574213372543E-2</v>
      </c>
      <c r="L1071" s="25">
        <f t="shared" si="49"/>
        <v>15925.574213372543</v>
      </c>
      <c r="M1071" s="25">
        <v>5470.0333879964455</v>
      </c>
    </row>
    <row r="1072" spans="5:13">
      <c r="E1072" s="15">
        <v>45015</v>
      </c>
      <c r="G1072" s="25"/>
      <c r="H1072" s="27">
        <f>Equity_Historical!AA1074</f>
        <v>3.0837409944981225E-4</v>
      </c>
      <c r="I1072" s="39">
        <f t="shared" si="51"/>
        <v>9.5094585211482695E-8</v>
      </c>
      <c r="J1072" s="25">
        <f t="shared" si="48"/>
        <v>2.4981777816679946E-2</v>
      </c>
      <c r="K1072" s="25">
        <f t="shared" si="50"/>
        <v>1.3285305321549437E-4</v>
      </c>
      <c r="L1072" s="25">
        <f t="shared" si="49"/>
        <v>132.85305321549438</v>
      </c>
      <c r="M1072" s="25">
        <v>5567.5765050860909</v>
      </c>
    </row>
    <row r="1073" spans="5:13">
      <c r="E1073" s="15">
        <v>45016</v>
      </c>
      <c r="G1073" s="25"/>
      <c r="H1073" s="27">
        <f>Equity_Historical!AA1075</f>
        <v>1.2429539721076424E-2</v>
      </c>
      <c r="I1073" s="39">
        <f t="shared" si="51"/>
        <v>1.5449345767781658E-4</v>
      </c>
      <c r="J1073" s="25">
        <f t="shared" si="48"/>
        <v>2.3529765364349479E-2</v>
      </c>
      <c r="K1073" s="25">
        <f t="shared" si="50"/>
        <v>5.8081024196498365E-3</v>
      </c>
      <c r="L1073" s="25">
        <f t="shared" si="49"/>
        <v>5808.1024196498365</v>
      </c>
      <c r="M1073" s="25">
        <v>5634.5179890217714</v>
      </c>
    </row>
    <row r="1074" spans="5:13">
      <c r="E1074" s="15">
        <v>45019</v>
      </c>
      <c r="G1074" s="25"/>
      <c r="H1074" s="27">
        <f>Equity_Historical!AA1076</f>
        <v>1.1665542728652978E-3</v>
      </c>
      <c r="I1074" s="39">
        <f t="shared" si="51"/>
        <v>1.3608488715402837E-6</v>
      </c>
      <c r="J1074" s="25">
        <f t="shared" si="48"/>
        <v>2.1698076106348007E-2</v>
      </c>
      <c r="K1074" s="25">
        <f t="shared" si="50"/>
        <v>5.7874854648027078E-4</v>
      </c>
      <c r="L1074" s="25">
        <f t="shared" si="49"/>
        <v>578.74854648027076</v>
      </c>
      <c r="M1074" s="25">
        <v>5663.8007962497713</v>
      </c>
    </row>
    <row r="1075" spans="5:13">
      <c r="E1075" s="15">
        <v>45020</v>
      </c>
      <c r="G1075" s="25"/>
      <c r="H1075" s="27">
        <f>Equity_Historical!AA1077</f>
        <v>1.3126489398996667E-2</v>
      </c>
      <c r="I1075" s="39">
        <f t="shared" si="51"/>
        <v>1.7230472394197188E-4</v>
      </c>
      <c r="J1075" s="25">
        <f t="shared" si="48"/>
        <v>2.0640524201207575E-2</v>
      </c>
      <c r="K1075" s="25">
        <f t="shared" si="50"/>
        <v>7.0620359657629335E-3</v>
      </c>
      <c r="L1075" s="25">
        <f t="shared" si="49"/>
        <v>7062.0359657629333</v>
      </c>
      <c r="M1075" s="25">
        <v>5691.5633884774006</v>
      </c>
    </row>
    <row r="1076" spans="5:13">
      <c r="E1076" s="15">
        <v>45021</v>
      </c>
      <c r="G1076" s="25"/>
      <c r="H1076" s="27">
        <f>Equity_Historical!AA1078</f>
        <v>5.5243276280347295E-2</v>
      </c>
      <c r="I1076" s="39">
        <f t="shared" si="51"/>
        <v>3.0518195741867822E-3</v>
      </c>
      <c r="J1076" s="25">
        <f t="shared" si="48"/>
        <v>2.863388708390039E-2</v>
      </c>
      <c r="K1076" s="25">
        <f t="shared" si="50"/>
        <v>3.1243614124608708E-2</v>
      </c>
      <c r="L1076" s="25">
        <f t="shared" si="49"/>
        <v>31243.61412460871</v>
      </c>
      <c r="M1076" s="25">
        <v>5726.4403649658134</v>
      </c>
    </row>
    <row r="1077" spans="5:13">
      <c r="E1077" s="15">
        <v>45022</v>
      </c>
      <c r="G1077" s="25"/>
      <c r="H1077" s="27">
        <f>Equity_Historical!AA1079</f>
        <v>-2.9096675538471672E-5</v>
      </c>
      <c r="I1077" s="39">
        <f t="shared" si="51"/>
        <v>8.4661652739109579E-10</v>
      </c>
      <c r="J1077" s="25">
        <f t="shared" si="48"/>
        <v>2.6399141900751301E-2</v>
      </c>
      <c r="K1077" s="25">
        <f t="shared" si="50"/>
        <v>-1.1862210437100563E-5</v>
      </c>
      <c r="L1077" s="25">
        <f t="shared" si="49"/>
        <v>-11.862210437100563</v>
      </c>
      <c r="M1077" s="25">
        <v>5808.1024196498365</v>
      </c>
    </row>
    <row r="1078" spans="5:13">
      <c r="E1078" s="15">
        <v>45026</v>
      </c>
      <c r="G1078" s="25"/>
      <c r="H1078" s="27">
        <f>Equity_Historical!AA1080</f>
        <v>-7.5791729324789416E-3</v>
      </c>
      <c r="I1078" s="39">
        <f t="shared" si="51"/>
        <v>5.744386234042144E-5</v>
      </c>
      <c r="J1078" s="25">
        <f t="shared" si="48"/>
        <v>2.4515180368144669E-2</v>
      </c>
      <c r="K1078" s="25">
        <f t="shared" si="50"/>
        <v>-3.3514640634850052E-3</v>
      </c>
      <c r="L1078" s="25">
        <f t="shared" si="49"/>
        <v>-3351.4640634850052</v>
      </c>
      <c r="M1078" s="25">
        <v>5840.4689871626533</v>
      </c>
    </row>
    <row r="1079" spans="5:13">
      <c r="E1079" s="15">
        <v>45027</v>
      </c>
      <c r="G1079" s="25"/>
      <c r="H1079" s="27">
        <f>Equity_Historical!AA1081</f>
        <v>1.7726603801723969E-2</v>
      </c>
      <c r="I1079" s="39">
        <f t="shared" si="51"/>
        <v>3.1423248234329466E-4</v>
      </c>
      <c r="J1079" s="25">
        <f t="shared" ref="J1079:J1142" si="52">SQRT((1-$C$3)*SUMPRODUCT(I580:I1079,$G$3:$G$502))</f>
        <v>2.3621596697974506E-2</v>
      </c>
      <c r="K1079" s="25">
        <f t="shared" si="50"/>
        <v>8.4409826239549481E-3</v>
      </c>
      <c r="L1079" s="25">
        <f t="shared" si="49"/>
        <v>8440.9826239549475</v>
      </c>
      <c r="M1079" s="25">
        <v>5947.14724228462</v>
      </c>
    </row>
    <row r="1080" spans="5:13">
      <c r="E1080" s="15">
        <v>45028</v>
      </c>
      <c r="G1080" s="25"/>
      <c r="H1080" s="27">
        <f>Equity_Historical!AA1082</f>
        <v>-3.0178972920859555E-3</v>
      </c>
      <c r="I1080" s="39">
        <f t="shared" si="51"/>
        <v>9.107704065579744E-6</v>
      </c>
      <c r="J1080" s="25">
        <f t="shared" si="52"/>
        <v>2.1809378982156576E-2</v>
      </c>
      <c r="K1080" s="25">
        <f t="shared" si="50"/>
        <v>-1.4914124564975517E-3</v>
      </c>
      <c r="L1080" s="25">
        <f t="shared" ref="L1080:L1143" si="53">K1080*$C$5</f>
        <v>-1491.4124564975516</v>
      </c>
      <c r="M1080" s="25">
        <v>5963.7455156950782</v>
      </c>
    </row>
    <row r="1081" spans="5:13">
      <c r="E1081" s="15">
        <v>45029</v>
      </c>
      <c r="G1081" s="25"/>
      <c r="H1081" s="27">
        <f>Equity_Historical!AA1083</f>
        <v>6.4387299670891542E-3</v>
      </c>
      <c r="I1081" s="39">
        <f t="shared" si="51"/>
        <v>4.1457243589091904E-5</v>
      </c>
      <c r="J1081" s="25">
        <f t="shared" si="52"/>
        <v>2.0261299227532198E-2</v>
      </c>
      <c r="K1081" s="25">
        <f t="shared" ref="K1081:K1144" si="54">H1081*$J$1321/J1080</f>
        <v>3.4463507341026523E-3</v>
      </c>
      <c r="L1081" s="25">
        <f t="shared" si="53"/>
        <v>3446.3507341026525</v>
      </c>
      <c r="M1081" s="25">
        <v>5977.2744659230484</v>
      </c>
    </row>
    <row r="1082" spans="5:13">
      <c r="E1082" s="15">
        <v>45030</v>
      </c>
      <c r="G1082" s="25"/>
      <c r="H1082" s="27">
        <f>Equity_Historical!AA1084</f>
        <v>3.9504743064361497E-3</v>
      </c>
      <c r="I1082" s="39">
        <f t="shared" si="51"/>
        <v>1.5606247245812178E-5</v>
      </c>
      <c r="J1082" s="25">
        <f t="shared" si="52"/>
        <v>1.8742549093341842E-2</v>
      </c>
      <c r="K1082" s="25">
        <f t="shared" si="54"/>
        <v>2.2760642222369241E-3</v>
      </c>
      <c r="L1082" s="25">
        <f t="shared" si="53"/>
        <v>2276.0642222369243</v>
      </c>
      <c r="M1082" s="25">
        <v>6048.0512102709654</v>
      </c>
    </row>
    <row r="1083" spans="5:13">
      <c r="E1083" s="15">
        <v>45033</v>
      </c>
      <c r="G1083" s="25"/>
      <c r="H1083" s="27">
        <f>Equity_Historical!AA1085</f>
        <v>2.2847569767214422E-3</v>
      </c>
      <c r="I1083" s="39">
        <f t="shared" si="51"/>
        <v>5.2201144426773052E-6</v>
      </c>
      <c r="J1083" s="25">
        <f t="shared" si="52"/>
        <v>1.7302418666339147E-2</v>
      </c>
      <c r="K1083" s="25">
        <f t="shared" si="54"/>
        <v>1.4230295419658289E-3</v>
      </c>
      <c r="L1083" s="25">
        <f t="shared" si="53"/>
        <v>1423.0295419658289</v>
      </c>
      <c r="M1083" s="25">
        <v>6049.5281187563442</v>
      </c>
    </row>
    <row r="1084" spans="5:13">
      <c r="E1084" s="15">
        <v>45034</v>
      </c>
      <c r="G1084" s="25"/>
      <c r="H1084" s="27">
        <f>Equity_Historical!AA1086</f>
        <v>4.2294446675146622E-3</v>
      </c>
      <c r="I1084" s="39">
        <f t="shared" si="51"/>
        <v>1.7888202195568213E-5</v>
      </c>
      <c r="J1084" s="25">
        <f t="shared" si="52"/>
        <v>1.6035924303850538E-2</v>
      </c>
      <c r="K1084" s="25">
        <f t="shared" si="54"/>
        <v>2.8535079851037507E-3</v>
      </c>
      <c r="L1084" s="25">
        <f t="shared" si="53"/>
        <v>2853.5079851037508</v>
      </c>
      <c r="M1084" s="25">
        <v>6061.0269185298212</v>
      </c>
    </row>
    <row r="1085" spans="5:13">
      <c r="E1085" s="15">
        <v>45035</v>
      </c>
      <c r="G1085" s="25"/>
      <c r="H1085" s="27">
        <f>Equity_Historical!AA1087</f>
        <v>-1.9277216003100103E-3</v>
      </c>
      <c r="I1085" s="39">
        <f t="shared" si="51"/>
        <v>3.7161105683017873E-6</v>
      </c>
      <c r="J1085" s="25">
        <f t="shared" si="52"/>
        <v>1.4803231222346218E-2</v>
      </c>
      <c r="K1085" s="25">
        <f t="shared" si="54"/>
        <v>-1.4033075997911142E-3</v>
      </c>
      <c r="L1085" s="25">
        <f t="shared" si="53"/>
        <v>-1403.3075997911142</v>
      </c>
      <c r="M1085" s="25">
        <v>6089.8902016768061</v>
      </c>
    </row>
    <row r="1086" spans="5:13">
      <c r="E1086" s="15">
        <v>45036</v>
      </c>
      <c r="G1086" s="25"/>
      <c r="H1086" s="27">
        <f>Equity_Historical!AA1088</f>
        <v>-2.3475842557873834E-2</v>
      </c>
      <c r="I1086" s="39">
        <f t="shared" si="51"/>
        <v>5.5111518380208024E-4</v>
      </c>
      <c r="J1086" s="25">
        <f t="shared" si="52"/>
        <v>1.6399164125016286E-2</v>
      </c>
      <c r="K1086" s="25">
        <f t="shared" si="54"/>
        <v>-1.8512591859365587E-2</v>
      </c>
      <c r="L1086" s="25">
        <f t="shared" si="53"/>
        <v>-18512.591859365588</v>
      </c>
      <c r="M1086" s="25">
        <v>6129.6306495010631</v>
      </c>
    </row>
    <row r="1087" spans="5:13">
      <c r="E1087" s="15">
        <v>45037</v>
      </c>
      <c r="G1087" s="25"/>
      <c r="H1087" s="27">
        <f>Equity_Historical!AA1089</f>
        <v>-5.6901157198687652E-3</v>
      </c>
      <c r="I1087" s="39">
        <f t="shared" si="51"/>
        <v>3.2377416905497638E-5</v>
      </c>
      <c r="J1087" s="25">
        <f t="shared" si="52"/>
        <v>1.5279048037595885E-2</v>
      </c>
      <c r="K1087" s="25">
        <f t="shared" si="54"/>
        <v>-4.0504376135649146E-3</v>
      </c>
      <c r="L1087" s="25">
        <f t="shared" si="53"/>
        <v>-4050.4376135649145</v>
      </c>
      <c r="M1087" s="25">
        <v>6134.9374243843431</v>
      </c>
    </row>
    <row r="1088" spans="5:13">
      <c r="E1088" s="15">
        <v>45040</v>
      </c>
      <c r="G1088" s="25"/>
      <c r="H1088" s="27">
        <f>Equity_Historical!AA1090</f>
        <v>1.0101334873973002E-2</v>
      </c>
      <c r="I1088" s="39">
        <f t="shared" si="51"/>
        <v>1.0203696623614316E-4</v>
      </c>
      <c r="J1088" s="25">
        <f t="shared" si="52"/>
        <v>1.4619762567508052E-2</v>
      </c>
      <c r="K1088" s="25">
        <f t="shared" si="54"/>
        <v>7.7176491890666304E-3</v>
      </c>
      <c r="L1088" s="25">
        <f t="shared" si="53"/>
        <v>7717.6491890666302</v>
      </c>
      <c r="M1088" s="25">
        <v>6280.193180959569</v>
      </c>
    </row>
    <row r="1089" spans="5:13">
      <c r="E1089" s="15">
        <v>45041</v>
      </c>
      <c r="G1089" s="25"/>
      <c r="H1089" s="27">
        <f>Equity_Historical!AA1091</f>
        <v>-3.3566751062618624E-2</v>
      </c>
      <c r="I1089" s="39">
        <f t="shared" si="51"/>
        <v>1.1267267768998086E-3</v>
      </c>
      <c r="J1089" s="25">
        <f t="shared" si="52"/>
        <v>1.8726608220276691E-2</v>
      </c>
      <c r="K1089" s="25">
        <f t="shared" si="54"/>
        <v>-2.6802268236074452E-2</v>
      </c>
      <c r="L1089" s="25">
        <f t="shared" si="53"/>
        <v>-26802.268236074451</v>
      </c>
      <c r="M1089" s="25">
        <v>6307.0766136775474</v>
      </c>
    </row>
    <row r="1090" spans="5:13">
      <c r="E1090" s="15">
        <v>45042</v>
      </c>
      <c r="G1090" s="25"/>
      <c r="H1090" s="27">
        <f>Equity_Historical!AA1092</f>
        <v>-9.803364220826824E-3</v>
      </c>
      <c r="I1090" s="39">
        <f t="shared" si="51"/>
        <v>9.6105950046187529E-5</v>
      </c>
      <c r="J1090" s="25">
        <f t="shared" si="52"/>
        <v>1.7677637557866787E-2</v>
      </c>
      <c r="K1090" s="25">
        <f t="shared" si="54"/>
        <v>-6.1110885180499334E-3</v>
      </c>
      <c r="L1090" s="25">
        <f t="shared" si="53"/>
        <v>-6111.0885180499336</v>
      </c>
      <c r="M1090" s="25">
        <v>6349.6397090121791</v>
      </c>
    </row>
    <row r="1091" spans="5:13">
      <c r="E1091" s="15">
        <v>45043</v>
      </c>
      <c r="G1091" s="25"/>
      <c r="H1091" s="27">
        <f>Equity_Historical!AA1093</f>
        <v>4.0385953749284581E-2</v>
      </c>
      <c r="I1091" s="39">
        <f t="shared" ref="I1091:I1154" si="55">H1091^2</f>
        <v>1.6310252602393532E-3</v>
      </c>
      <c r="J1091" s="25">
        <f t="shared" si="52"/>
        <v>2.2589329963925667E-2</v>
      </c>
      <c r="K1091" s="25">
        <f t="shared" si="54"/>
        <v>2.6669119613083544E-2</v>
      </c>
      <c r="L1091" s="25">
        <f t="shared" si="53"/>
        <v>26669.119613083545</v>
      </c>
      <c r="M1091" s="25">
        <v>6361.8209482936973</v>
      </c>
    </row>
    <row r="1092" spans="5:13">
      <c r="E1092" s="15">
        <v>45044</v>
      </c>
      <c r="G1092" s="25"/>
      <c r="H1092" s="27">
        <f>Equity_Historical!AA1094</f>
        <v>1.5476576715706975E-3</v>
      </c>
      <c r="I1092" s="39">
        <f t="shared" si="55"/>
        <v>2.3952442683716332E-6</v>
      </c>
      <c r="J1092" s="25">
        <f t="shared" si="52"/>
        <v>2.0834957178417702E-2</v>
      </c>
      <c r="K1092" s="25">
        <f t="shared" si="54"/>
        <v>7.9978658730530338E-4</v>
      </c>
      <c r="L1092" s="25">
        <f t="shared" si="53"/>
        <v>799.78658730530333</v>
      </c>
      <c r="M1092" s="25">
        <v>6410.5029478624319</v>
      </c>
    </row>
    <row r="1093" spans="5:13">
      <c r="E1093" s="15">
        <v>45047</v>
      </c>
      <c r="G1093" s="25"/>
      <c r="H1093" s="27">
        <f>Equity_Historical!AA1095</f>
        <v>-3.519210149150126E-2</v>
      </c>
      <c r="I1093" s="39">
        <f t="shared" si="55"/>
        <v>1.2384840073881253E-3</v>
      </c>
      <c r="J1093" s="25">
        <f t="shared" si="52"/>
        <v>2.3553210516631128E-2</v>
      </c>
      <c r="K1093" s="25">
        <f t="shared" si="54"/>
        <v>-1.9717649859552006E-2</v>
      </c>
      <c r="L1093" s="25">
        <f t="shared" si="53"/>
        <v>-19717.649859552006</v>
      </c>
      <c r="M1093" s="25">
        <v>6425.541904236994</v>
      </c>
    </row>
    <row r="1094" spans="5:13">
      <c r="E1094" s="15">
        <v>45048</v>
      </c>
      <c r="G1094" s="25"/>
      <c r="H1094" s="27">
        <f>Equity_Historical!AA1096</f>
        <v>-8.4831632842740298E-2</v>
      </c>
      <c r="I1094" s="39">
        <f t="shared" si="55"/>
        <v>7.1964059307654945E-3</v>
      </c>
      <c r="J1094" s="25">
        <f t="shared" si="52"/>
        <v>3.9382757095072156E-2</v>
      </c>
      <c r="K1094" s="25">
        <f t="shared" si="54"/>
        <v>-4.2044604700460869E-2</v>
      </c>
      <c r="L1094" s="25">
        <f t="shared" si="53"/>
        <v>-42044.60470046087</v>
      </c>
      <c r="M1094" s="25">
        <v>6442.9246001049296</v>
      </c>
    </row>
    <row r="1095" spans="5:13">
      <c r="E1095" s="15">
        <v>45049</v>
      </c>
      <c r="G1095" s="25"/>
      <c r="H1095" s="27">
        <f>Equity_Historical!AA1097</f>
        <v>-3.8337232405353028E-2</v>
      </c>
      <c r="I1095" s="39">
        <f t="shared" si="55"/>
        <v>1.4697433885020503E-3</v>
      </c>
      <c r="J1095" s="25">
        <f t="shared" si="52"/>
        <v>3.9227704893650676E-2</v>
      </c>
      <c r="K1095" s="25">
        <f t="shared" si="54"/>
        <v>-1.1363633066184374E-2</v>
      </c>
      <c r="L1095" s="25">
        <f t="shared" si="53"/>
        <v>-11363.633066184373</v>
      </c>
      <c r="M1095" s="25">
        <v>6676.9114105908484</v>
      </c>
    </row>
    <row r="1096" spans="5:13">
      <c r="E1096" s="15">
        <v>45050</v>
      </c>
      <c r="G1096" s="25"/>
      <c r="H1096" s="27">
        <f>Equity_Historical!AA1098</f>
        <v>1.2145648401545747E-2</v>
      </c>
      <c r="I1096" s="39">
        <f t="shared" si="55"/>
        <v>1.4751677509397074E-4</v>
      </c>
      <c r="J1096" s="25">
        <f t="shared" si="52"/>
        <v>3.6470788623279571E-2</v>
      </c>
      <c r="K1096" s="25">
        <f t="shared" si="54"/>
        <v>3.6143513368175786E-3</v>
      </c>
      <c r="L1096" s="25">
        <f t="shared" si="53"/>
        <v>3614.3513368175786</v>
      </c>
      <c r="M1096" s="25">
        <v>6767.2273427165483</v>
      </c>
    </row>
    <row r="1097" spans="5:13">
      <c r="E1097" s="15">
        <v>45051</v>
      </c>
      <c r="G1097" s="25"/>
      <c r="H1097" s="27">
        <f>Equity_Historical!AA1099</f>
        <v>2.6990372897841911E-2</v>
      </c>
      <c r="I1097" s="39">
        <f t="shared" si="55"/>
        <v>7.2848022916455917E-4</v>
      </c>
      <c r="J1097" s="25">
        <f t="shared" si="52"/>
        <v>3.5211826049752544E-2</v>
      </c>
      <c r="K1097" s="25">
        <f t="shared" si="54"/>
        <v>8.6390560452114049E-3</v>
      </c>
      <c r="L1097" s="25">
        <f t="shared" si="53"/>
        <v>8639.0560452114041</v>
      </c>
      <c r="M1097" s="25">
        <v>6791.5346449662538</v>
      </c>
    </row>
    <row r="1098" spans="5:13">
      <c r="E1098" s="15">
        <v>45054</v>
      </c>
      <c r="G1098" s="25"/>
      <c r="H1098" s="27">
        <f>Equity_Historical!AA1100</f>
        <v>-1.6753070649309778E-2</v>
      </c>
      <c r="I1098" s="39">
        <f t="shared" si="55"/>
        <v>2.8066537618076474E-4</v>
      </c>
      <c r="J1098" s="25">
        <f t="shared" si="52"/>
        <v>3.3105763790032723E-2</v>
      </c>
      <c r="K1098" s="25">
        <f t="shared" si="54"/>
        <v>-5.5540327111838752E-3</v>
      </c>
      <c r="L1098" s="25">
        <f t="shared" si="53"/>
        <v>-5554.0327111838751</v>
      </c>
      <c r="M1098" s="25">
        <v>6956.1059784407526</v>
      </c>
    </row>
    <row r="1099" spans="5:13">
      <c r="E1099" s="15">
        <v>45055</v>
      </c>
      <c r="G1099" s="25"/>
      <c r="H1099" s="27">
        <f>Equity_Historical!AA1101</f>
        <v>-3.5410682570780928E-3</v>
      </c>
      <c r="I1099" s="39">
        <f t="shared" si="55"/>
        <v>1.2539164401286082E-5</v>
      </c>
      <c r="J1099" s="25">
        <f t="shared" si="52"/>
        <v>3.0552802348776754E-2</v>
      </c>
      <c r="K1099" s="25">
        <f t="shared" si="54"/>
        <v>-1.2486285107028629E-3</v>
      </c>
      <c r="L1099" s="25">
        <f t="shared" si="53"/>
        <v>-1248.628510702863</v>
      </c>
      <c r="M1099" s="25">
        <v>6995.7259745566744</v>
      </c>
    </row>
    <row r="1100" spans="5:13">
      <c r="E1100" s="15">
        <v>45056</v>
      </c>
      <c r="G1100" s="25"/>
      <c r="H1100" s="27">
        <f>Equity_Historical!AA1102</f>
        <v>1.431655304429417E-2</v>
      </c>
      <c r="I1100" s="39">
        <f t="shared" si="55"/>
        <v>2.0496369107008867E-4</v>
      </c>
      <c r="J1100" s="25">
        <f t="shared" si="52"/>
        <v>2.8708835318058776E-2</v>
      </c>
      <c r="K1100" s="25">
        <f t="shared" si="54"/>
        <v>5.4700333879964457E-3</v>
      </c>
      <c r="L1100" s="25">
        <f t="shared" si="53"/>
        <v>5470.0333879964455</v>
      </c>
      <c r="M1100" s="25">
        <v>7010.2070942433793</v>
      </c>
    </row>
    <row r="1101" spans="5:13">
      <c r="E1101" s="15">
        <v>45057</v>
      </c>
      <c r="G1101" s="25"/>
      <c r="H1101" s="27">
        <f>Equity_Historical!AA1103</f>
        <v>-2.5204607371038731E-4</v>
      </c>
      <c r="I1101" s="39">
        <f t="shared" si="55"/>
        <v>6.3527223272821992E-8</v>
      </c>
      <c r="J1101" s="25">
        <f t="shared" si="52"/>
        <v>2.6468418362361527E-2</v>
      </c>
      <c r="K1101" s="25">
        <f t="shared" si="54"/>
        <v>-1.0248656173983781E-4</v>
      </c>
      <c r="L1101" s="25">
        <f t="shared" si="53"/>
        <v>-102.48656173983781</v>
      </c>
      <c r="M1101" s="25">
        <v>7062.0359657629333</v>
      </c>
    </row>
    <row r="1102" spans="5:13">
      <c r="E1102" s="15">
        <v>45058</v>
      </c>
      <c r="G1102" s="25"/>
      <c r="H1102" s="27">
        <f>Equity_Historical!AA1104</f>
        <v>1.1375910642052248E-2</v>
      </c>
      <c r="I1102" s="39">
        <f t="shared" si="55"/>
        <v>1.2941134293595758E-4</v>
      </c>
      <c r="J1102" s="25">
        <f t="shared" si="52"/>
        <v>2.4797223563428245E-2</v>
      </c>
      <c r="K1102" s="25">
        <f t="shared" si="54"/>
        <v>5.0171922471923492E-3</v>
      </c>
      <c r="L1102" s="25">
        <f t="shared" si="53"/>
        <v>5017.192247192349</v>
      </c>
      <c r="M1102" s="25">
        <v>7083.4899034716482</v>
      </c>
    </row>
    <row r="1103" spans="5:13">
      <c r="E1103" s="15">
        <v>45061</v>
      </c>
      <c r="G1103" s="25"/>
      <c r="H1103" s="27">
        <f>Equity_Historical!AA1105</f>
        <v>9.99300691070624E-3</v>
      </c>
      <c r="I1103" s="39">
        <f t="shared" si="55"/>
        <v>9.9860187117422667E-5</v>
      </c>
      <c r="J1103" s="25">
        <f t="shared" si="52"/>
        <v>2.3187194311819148E-2</v>
      </c>
      <c r="K1103" s="25">
        <f t="shared" si="54"/>
        <v>4.7043073846288292E-3</v>
      </c>
      <c r="L1103" s="25">
        <f t="shared" si="53"/>
        <v>4704.3073846288289</v>
      </c>
      <c r="M1103" s="25">
        <v>7108.2193470661441</v>
      </c>
    </row>
    <row r="1104" spans="5:13">
      <c r="E1104" s="15">
        <v>45062</v>
      </c>
      <c r="G1104" s="25"/>
      <c r="H1104" s="27">
        <f>Equity_Historical!AA1106</f>
        <v>-1.9216142429122045E-2</v>
      </c>
      <c r="I1104" s="39">
        <f t="shared" si="55"/>
        <v>3.6926012985630453E-4</v>
      </c>
      <c r="J1104" s="25">
        <f t="shared" si="52"/>
        <v>2.2635991308630494E-2</v>
      </c>
      <c r="K1104" s="25">
        <f t="shared" si="54"/>
        <v>-9.6743226736059878E-3</v>
      </c>
      <c r="L1104" s="25">
        <f t="shared" si="53"/>
        <v>-9674.3226736059878</v>
      </c>
      <c r="M1104" s="25">
        <v>7128.3566344239262</v>
      </c>
    </row>
    <row r="1105" spans="5:13">
      <c r="E1105" s="15">
        <v>45063</v>
      </c>
      <c r="G1105" s="25"/>
      <c r="H1105" s="27">
        <f>Equity_Historical!AA1107</f>
        <v>3.3834870181152971E-2</v>
      </c>
      <c r="I1105" s="39">
        <f t="shared" si="55"/>
        <v>1.1447984401754745E-3</v>
      </c>
      <c r="J1105" s="25">
        <f t="shared" si="52"/>
        <v>2.4642436023495265E-2</v>
      </c>
      <c r="K1105" s="25">
        <f t="shared" si="54"/>
        <v>1.7448880044413136E-2</v>
      </c>
      <c r="L1105" s="25">
        <f t="shared" si="53"/>
        <v>17448.880044413138</v>
      </c>
      <c r="M1105" s="25">
        <v>7213.1770374356565</v>
      </c>
    </row>
    <row r="1106" spans="5:13">
      <c r="E1106" s="15">
        <v>45064</v>
      </c>
      <c r="G1106" s="25"/>
      <c r="H1106" s="27">
        <f>Equity_Historical!AA1108</f>
        <v>3.8197066644728196E-3</v>
      </c>
      <c r="I1106" s="39">
        <f t="shared" si="55"/>
        <v>1.4590159002618073E-5</v>
      </c>
      <c r="J1106" s="25">
        <f t="shared" si="52"/>
        <v>2.2767317124480019E-2</v>
      </c>
      <c r="K1106" s="25">
        <f t="shared" si="54"/>
        <v>1.8094597862819142E-3</v>
      </c>
      <c r="L1106" s="25">
        <f t="shared" si="53"/>
        <v>1809.4597862819141</v>
      </c>
      <c r="M1106" s="25">
        <v>7218.8358129516346</v>
      </c>
    </row>
    <row r="1107" spans="5:13">
      <c r="E1107" s="15">
        <v>45065</v>
      </c>
      <c r="G1107" s="25"/>
      <c r="H1107" s="27">
        <f>Equity_Historical!AA1109</f>
        <v>8.4201572665264027E-3</v>
      </c>
      <c r="I1107" s="39">
        <f t="shared" si="55"/>
        <v>7.089904839303738E-5</v>
      </c>
      <c r="J1107" s="25">
        <f t="shared" si="52"/>
        <v>2.1242245101415261E-2</v>
      </c>
      <c r="K1107" s="25">
        <f t="shared" si="54"/>
        <v>4.3172868713082487E-3</v>
      </c>
      <c r="L1107" s="25">
        <f t="shared" si="53"/>
        <v>4317.2868713082489</v>
      </c>
      <c r="M1107" s="25">
        <v>7236.6610268029071</v>
      </c>
    </row>
    <row r="1108" spans="5:13">
      <c r="E1108" s="15">
        <v>45068</v>
      </c>
      <c r="G1108" s="25"/>
      <c r="H1108" s="27">
        <f>Equity_Historical!AA1110</f>
        <v>2.3651744089353759E-2</v>
      </c>
      <c r="I1108" s="39">
        <f t="shared" si="55"/>
        <v>5.5940499846828049E-4</v>
      </c>
      <c r="J1108" s="25">
        <f t="shared" si="52"/>
        <v>2.162079508659551E-2</v>
      </c>
      <c r="K1108" s="25">
        <f t="shared" si="54"/>
        <v>1.2997664323848803E-2</v>
      </c>
      <c r="L1108" s="25">
        <f t="shared" si="53"/>
        <v>12997.664323848803</v>
      </c>
      <c r="M1108" s="25">
        <v>7286.1358232939465</v>
      </c>
    </row>
    <row r="1109" spans="5:13">
      <c r="E1109" s="15">
        <v>45069</v>
      </c>
      <c r="G1109" s="25"/>
      <c r="H1109" s="27">
        <f>Equity_Historical!AA1111</f>
        <v>-1.6782712531640459E-2</v>
      </c>
      <c r="I1109" s="39">
        <f t="shared" si="55"/>
        <v>2.8165943991968171E-4</v>
      </c>
      <c r="J1109" s="25">
        <f t="shared" si="52"/>
        <v>2.0966374964166357E-2</v>
      </c>
      <c r="K1109" s="25">
        <f t="shared" si="54"/>
        <v>-9.0613531372677036E-3</v>
      </c>
      <c r="L1109" s="25">
        <f t="shared" si="53"/>
        <v>-9061.3531372677044</v>
      </c>
      <c r="M1109" s="25">
        <v>7343.0682359691773</v>
      </c>
    </row>
    <row r="1110" spans="5:13">
      <c r="E1110" s="15">
        <v>45070</v>
      </c>
      <c r="G1110" s="25"/>
      <c r="H1110" s="27">
        <f>Equity_Historical!AA1112</f>
        <v>-1.3811063761052405E-2</v>
      </c>
      <c r="I1110" s="39">
        <f t="shared" si="55"/>
        <v>1.90745482211855E-4</v>
      </c>
      <c r="J1110" s="25">
        <f t="shared" si="52"/>
        <v>2.0056479491652988E-2</v>
      </c>
      <c r="K1110" s="25">
        <f t="shared" si="54"/>
        <v>-7.6896459236882632E-3</v>
      </c>
      <c r="L1110" s="25">
        <f t="shared" si="53"/>
        <v>-7689.6459236882629</v>
      </c>
      <c r="M1110" s="25">
        <v>7401.7556679651161</v>
      </c>
    </row>
    <row r="1111" spans="5:13">
      <c r="E1111" s="15">
        <v>45071</v>
      </c>
      <c r="G1111" s="25"/>
      <c r="H1111" s="27">
        <f>Equity_Historical!AA1113</f>
        <v>-6.2132217139999647E-3</v>
      </c>
      <c r="I1111" s="39">
        <f t="shared" si="55"/>
        <v>3.8604124067320658E-5</v>
      </c>
      <c r="J1111" s="25">
        <f t="shared" si="52"/>
        <v>1.8647081079067856E-2</v>
      </c>
      <c r="K1111" s="25">
        <f t="shared" si="54"/>
        <v>-3.6163021417774809E-3</v>
      </c>
      <c r="L1111" s="25">
        <f t="shared" si="53"/>
        <v>-3616.3021417774808</v>
      </c>
      <c r="M1111" s="25">
        <v>7413.0087258607191</v>
      </c>
    </row>
    <row r="1112" spans="5:13">
      <c r="E1112" s="15">
        <v>45072</v>
      </c>
      <c r="G1112" s="25"/>
      <c r="H1112" s="27">
        <f>Equity_Historical!AA1114</f>
        <v>5.8960093868258116E-3</v>
      </c>
      <c r="I1112" s="39">
        <f t="shared" si="55"/>
        <v>3.4762926689538084E-5</v>
      </c>
      <c r="J1112" s="25">
        <f t="shared" si="52"/>
        <v>1.7342751421195013E-2</v>
      </c>
      <c r="K1112" s="25">
        <f t="shared" si="54"/>
        <v>3.6910494884657488E-3</v>
      </c>
      <c r="L1112" s="25">
        <f t="shared" si="53"/>
        <v>3691.0494884657487</v>
      </c>
      <c r="M1112" s="25">
        <v>7465.4063777131087</v>
      </c>
    </row>
    <row r="1113" spans="5:13">
      <c r="E1113" s="15">
        <v>45076</v>
      </c>
      <c r="G1113" s="25"/>
      <c r="H1113" s="27">
        <f>Equity_Historical!AA1115</f>
        <v>4.0215045789230616E-2</v>
      </c>
      <c r="I1113" s="39">
        <f t="shared" si="55"/>
        <v>1.617249907829915E-3</v>
      </c>
      <c r="J1113" s="25">
        <f t="shared" si="52"/>
        <v>2.2321354327263492E-2</v>
      </c>
      <c r="K1113" s="25">
        <f t="shared" si="54"/>
        <v>2.7069057167800777E-2</v>
      </c>
      <c r="L1113" s="25">
        <f t="shared" si="53"/>
        <v>27069.057167800776</v>
      </c>
      <c r="M1113" s="25">
        <v>7509.8348793012583</v>
      </c>
    </row>
    <row r="1114" spans="5:13">
      <c r="E1114" s="15">
        <v>45077</v>
      </c>
      <c r="G1114" s="25"/>
      <c r="H1114" s="27">
        <f>Equity_Historical!AA1116</f>
        <v>-5.787531854336397E-3</v>
      </c>
      <c r="I1114" s="39">
        <f t="shared" si="55"/>
        <v>3.3495524964958497E-5</v>
      </c>
      <c r="J1114" s="25">
        <f t="shared" si="52"/>
        <v>2.0700984491021236E-2</v>
      </c>
      <c r="K1114" s="25">
        <f t="shared" si="54"/>
        <v>-3.0267420747035344E-3</v>
      </c>
      <c r="L1114" s="25">
        <f t="shared" si="53"/>
        <v>-3026.7420747035344</v>
      </c>
      <c r="M1114" s="25">
        <v>7562.9338704948332</v>
      </c>
    </row>
    <row r="1115" spans="5:13">
      <c r="E1115" s="15">
        <v>45078</v>
      </c>
      <c r="G1115" s="25"/>
      <c r="H1115" s="27">
        <f>Equity_Historical!AA1117</f>
        <v>1.0748173090976249E-2</v>
      </c>
      <c r="I1115" s="39">
        <f t="shared" si="55"/>
        <v>1.1552322479358592E-4</v>
      </c>
      <c r="J1115" s="25">
        <f t="shared" si="52"/>
        <v>1.9534063294202621E-2</v>
      </c>
      <c r="K1115" s="25">
        <f t="shared" si="54"/>
        <v>6.0610269185298214E-3</v>
      </c>
      <c r="L1115" s="25">
        <f t="shared" si="53"/>
        <v>6061.0269185298212</v>
      </c>
      <c r="M1115" s="25">
        <v>7675.1176368802508</v>
      </c>
    </row>
    <row r="1116" spans="5:13">
      <c r="E1116" s="15">
        <v>45079</v>
      </c>
      <c r="G1116" s="25"/>
      <c r="H1116" s="27">
        <f>Equity_Historical!AA1118</f>
        <v>4.1593885204500462E-2</v>
      </c>
      <c r="I1116" s="39">
        <f t="shared" si="55"/>
        <v>1.7300512864051624E-3</v>
      </c>
      <c r="J1116" s="25">
        <f t="shared" si="52"/>
        <v>2.4162996035785825E-2</v>
      </c>
      <c r="K1116" s="25">
        <f t="shared" si="54"/>
        <v>2.4856470406342417E-2</v>
      </c>
      <c r="L1116" s="25">
        <f t="shared" si="53"/>
        <v>24856.470406342418</v>
      </c>
      <c r="M1116" s="25">
        <v>7695.486674601455</v>
      </c>
    </row>
    <row r="1117" spans="5:13">
      <c r="E1117" s="15">
        <v>45082</v>
      </c>
      <c r="G1117" s="25"/>
      <c r="H1117" s="27">
        <f>Equity_Historical!AA1119</f>
        <v>-8.7415412614926958E-3</v>
      </c>
      <c r="I1117" s="39">
        <f t="shared" si="55"/>
        <v>7.6414543626379309E-5</v>
      </c>
      <c r="J1117" s="25">
        <f t="shared" si="52"/>
        <v>2.2532975887697305E-2</v>
      </c>
      <c r="K1117" s="25">
        <f t="shared" si="54"/>
        <v>-4.2231819248900364E-3</v>
      </c>
      <c r="L1117" s="25">
        <f t="shared" si="53"/>
        <v>-4223.1819248900365</v>
      </c>
      <c r="M1117" s="25">
        <v>7705.8756248997806</v>
      </c>
    </row>
    <row r="1118" spans="5:13">
      <c r="E1118" s="15">
        <v>45083</v>
      </c>
      <c r="G1118" s="25"/>
      <c r="H1118" s="27">
        <f>Equity_Historical!AA1120</f>
        <v>-1.9104802664873563E-2</v>
      </c>
      <c r="I1118" s="39">
        <f t="shared" si="55"/>
        <v>3.6499348486376002E-4</v>
      </c>
      <c r="J1118" s="25">
        <f t="shared" si="52"/>
        <v>2.2052749822454792E-2</v>
      </c>
      <c r="K1118" s="25">
        <f t="shared" si="54"/>
        <v>-9.8975240390921579E-3</v>
      </c>
      <c r="L1118" s="25">
        <f t="shared" si="53"/>
        <v>-9897.5240390921572</v>
      </c>
      <c r="M1118" s="25">
        <v>7717.6491890666302</v>
      </c>
    </row>
    <row r="1119" spans="5:13">
      <c r="E1119" s="15">
        <v>45084</v>
      </c>
      <c r="G1119" s="25"/>
      <c r="H1119" s="27">
        <f>Equity_Historical!AA1121</f>
        <v>6.1168325974072062E-3</v>
      </c>
      <c r="I1119" s="39">
        <f t="shared" si="55"/>
        <v>3.7415641024703391E-5</v>
      </c>
      <c r="J1119" s="25">
        <f t="shared" si="52"/>
        <v>2.0469185491262677E-2</v>
      </c>
      <c r="K1119" s="25">
        <f t="shared" si="54"/>
        <v>3.2379221705769162E-3</v>
      </c>
      <c r="L1119" s="25">
        <f t="shared" si="53"/>
        <v>3237.922170576916</v>
      </c>
      <c r="M1119" s="25">
        <v>7745.9008218498511</v>
      </c>
    </row>
    <row r="1120" spans="5:13">
      <c r="E1120" s="15">
        <v>45085</v>
      </c>
      <c r="G1120" s="25"/>
      <c r="H1120" s="27">
        <f>Equity_Historical!AA1122</f>
        <v>-1.069967932645024E-2</v>
      </c>
      <c r="I1120" s="39">
        <f t="shared" si="55"/>
        <v>1.1448313768886666E-4</v>
      </c>
      <c r="J1120" s="25">
        <f t="shared" si="52"/>
        <v>1.932128080971059E-2</v>
      </c>
      <c r="K1120" s="25">
        <f t="shared" si="54"/>
        <v>-6.1020078406518914E-3</v>
      </c>
      <c r="L1120" s="25">
        <f t="shared" si="53"/>
        <v>-6102.0078406518915</v>
      </c>
      <c r="M1120" s="25">
        <v>7820.5369869705501</v>
      </c>
    </row>
    <row r="1121" spans="5:13">
      <c r="E1121" s="15">
        <v>45086</v>
      </c>
      <c r="G1121" s="25"/>
      <c r="H1121" s="27">
        <f>Equity_Historical!AA1123</f>
        <v>-1.3854367210807596E-2</v>
      </c>
      <c r="I1121" s="39">
        <f t="shared" si="55"/>
        <v>1.9194349081190067E-4</v>
      </c>
      <c r="J1121" s="25">
        <f t="shared" si="52"/>
        <v>1.8603941300980344E-2</v>
      </c>
      <c r="K1121" s="25">
        <f t="shared" si="54"/>
        <v>-8.3705374351845975E-3</v>
      </c>
      <c r="L1121" s="25">
        <f t="shared" si="53"/>
        <v>-8370.5374351845967</v>
      </c>
      <c r="M1121" s="25">
        <v>7869.8125596757072</v>
      </c>
    </row>
    <row r="1122" spans="5:13">
      <c r="E1122" s="15">
        <v>45089</v>
      </c>
      <c r="G1122" s="25"/>
      <c r="H1122" s="27">
        <f>Equity_Historical!AA1124</f>
        <v>-1.2869354133702472E-2</v>
      </c>
      <c r="I1122" s="39">
        <f t="shared" si="55"/>
        <v>1.6562027581864492E-4</v>
      </c>
      <c r="J1122" s="25">
        <f t="shared" si="52"/>
        <v>1.7861513891984926E-2</v>
      </c>
      <c r="K1122" s="25">
        <f t="shared" si="54"/>
        <v>-8.0752197998049634E-3</v>
      </c>
      <c r="L1122" s="25">
        <f t="shared" si="53"/>
        <v>-8075.2197998049633</v>
      </c>
      <c r="M1122" s="25">
        <v>7877.8006730443831</v>
      </c>
    </row>
    <row r="1123" spans="5:13">
      <c r="E1123" s="15">
        <v>45090</v>
      </c>
      <c r="G1123" s="25"/>
      <c r="H1123" s="27">
        <f>Equity_Historical!AA1125</f>
        <v>2.3267383419775696E-3</v>
      </c>
      <c r="I1123" s="39">
        <f t="shared" si="55"/>
        <v>5.4137113120285297E-6</v>
      </c>
      <c r="J1123" s="25">
        <f t="shared" si="52"/>
        <v>1.6492140050137195E-2</v>
      </c>
      <c r="K1123" s="25">
        <f t="shared" si="54"/>
        <v>1.520659018364317E-3</v>
      </c>
      <c r="L1123" s="25">
        <f t="shared" si="53"/>
        <v>1520.659018364317</v>
      </c>
      <c r="M1123" s="25">
        <v>7959.6841811816594</v>
      </c>
    </row>
    <row r="1124" spans="5:13">
      <c r="E1124" s="15">
        <v>45091</v>
      </c>
      <c r="G1124" s="25"/>
      <c r="H1124" s="27">
        <f>Equity_Historical!AA1126</f>
        <v>-1.3228106433794885E-2</v>
      </c>
      <c r="I1124" s="39">
        <f t="shared" si="55"/>
        <v>1.7498279982380564E-4</v>
      </c>
      <c r="J1124" s="25">
        <f t="shared" si="52"/>
        <v>1.6044921342652611E-2</v>
      </c>
      <c r="K1124" s="25">
        <f t="shared" si="54"/>
        <v>-9.3631768746524017E-3</v>
      </c>
      <c r="L1124" s="25">
        <f t="shared" si="53"/>
        <v>-9363.1768746524012</v>
      </c>
      <c r="M1124" s="25">
        <v>7967.3451987996004</v>
      </c>
    </row>
    <row r="1125" spans="5:13">
      <c r="E1125" s="15">
        <v>45092</v>
      </c>
      <c r="G1125" s="25"/>
      <c r="H1125" s="27">
        <f>Equity_Historical!AA1127</f>
        <v>-8.3848897542459742E-3</v>
      </c>
      <c r="I1125" s="39">
        <f t="shared" si="55"/>
        <v>7.0306376190859118E-5</v>
      </c>
      <c r="J1125" s="25">
        <f t="shared" si="52"/>
        <v>1.5144950715890485E-2</v>
      </c>
      <c r="K1125" s="25">
        <f t="shared" si="54"/>
        <v>-6.1004563702605893E-3</v>
      </c>
      <c r="L1125" s="25">
        <f t="shared" si="53"/>
        <v>-6100.4563702605892</v>
      </c>
      <c r="M1125" s="25">
        <v>8053.4289521287537</v>
      </c>
    </row>
    <row r="1126" spans="5:13">
      <c r="E1126" s="15">
        <v>45093</v>
      </c>
      <c r="G1126" s="25"/>
      <c r="H1126" s="27">
        <f>Equity_Historical!AA1128</f>
        <v>-1.9934350255673111E-2</v>
      </c>
      <c r="I1126" s="39">
        <f t="shared" si="55"/>
        <v>3.9737832011585466E-4</v>
      </c>
      <c r="J1126" s="25">
        <f t="shared" si="52"/>
        <v>1.5955276568462143E-2</v>
      </c>
      <c r="K1126" s="25">
        <f t="shared" si="54"/>
        <v>-1.5365149186691738E-2</v>
      </c>
      <c r="L1126" s="25">
        <f t="shared" si="53"/>
        <v>-15365.149186691739</v>
      </c>
      <c r="M1126" s="25">
        <v>8063.3985790641327</v>
      </c>
    </row>
    <row r="1127" spans="5:13">
      <c r="E1127" s="15">
        <v>45097</v>
      </c>
      <c r="G1127" s="25"/>
      <c r="H1127" s="27">
        <f>Equity_Historical!AA1129</f>
        <v>-2.495884665663271E-2</v>
      </c>
      <c r="I1127" s="39">
        <f t="shared" si="55"/>
        <v>6.2294402642930585E-4</v>
      </c>
      <c r="J1127" s="25">
        <f t="shared" si="52"/>
        <v>1.7601898385801899E-2</v>
      </c>
      <c r="K1127" s="25">
        <f t="shared" si="54"/>
        <v>-1.8260923503743851E-2</v>
      </c>
      <c r="L1127" s="25">
        <f t="shared" si="53"/>
        <v>-18260.923503743852</v>
      </c>
      <c r="M1127" s="25">
        <v>8072.1126945124815</v>
      </c>
    </row>
    <row r="1128" spans="5:13">
      <c r="E1128" s="15">
        <v>45098</v>
      </c>
      <c r="G1128" s="25"/>
      <c r="H1128" s="27">
        <f>Equity_Historical!AA1130</f>
        <v>-2.1294394176589286E-2</v>
      </c>
      <c r="I1128" s="39">
        <f t="shared" si="55"/>
        <v>4.5345122334795971E-4</v>
      </c>
      <c r="J1128" s="25">
        <f t="shared" si="52"/>
        <v>1.8203584434629216E-2</v>
      </c>
      <c r="K1128" s="25">
        <f t="shared" si="54"/>
        <v>-1.4122394545138557E-2</v>
      </c>
      <c r="L1128" s="25">
        <f t="shared" si="53"/>
        <v>-14122.394545138557</v>
      </c>
      <c r="M1128" s="25">
        <v>8090.7994805279877</v>
      </c>
    </row>
    <row r="1129" spans="5:13">
      <c r="E1129" s="15">
        <v>45099</v>
      </c>
      <c r="G1129" s="25"/>
      <c r="H1129" s="27">
        <f>Equity_Historical!AA1131</f>
        <v>-2.4156491868083114E-2</v>
      </c>
      <c r="I1129" s="39">
        <f t="shared" si="55"/>
        <v>5.8353609937276561E-4</v>
      </c>
      <c r="J1129" s="25">
        <f t="shared" si="52"/>
        <v>1.9214456230512707E-2</v>
      </c>
      <c r="K1129" s="25">
        <f t="shared" si="54"/>
        <v>-1.549100208865062E-2</v>
      </c>
      <c r="L1129" s="25">
        <f t="shared" si="53"/>
        <v>-15491.002088650621</v>
      </c>
      <c r="M1129" s="25">
        <v>8136.1284785677581</v>
      </c>
    </row>
    <row r="1130" spans="5:13">
      <c r="E1130" s="15">
        <v>45100</v>
      </c>
      <c r="G1130" s="25"/>
      <c r="H1130" s="27">
        <f>Equity_Historical!AA1132</f>
        <v>1.3272222850334841E-2</v>
      </c>
      <c r="I1130" s="39">
        <f t="shared" si="55"/>
        <v>1.7615189938895029E-4</v>
      </c>
      <c r="J1130" s="25">
        <f t="shared" si="52"/>
        <v>1.8445563529138596E-2</v>
      </c>
      <c r="K1130" s="25">
        <f t="shared" si="54"/>
        <v>8.0633985790641328E-3</v>
      </c>
      <c r="L1130" s="25">
        <f t="shared" si="53"/>
        <v>8063.3985790641327</v>
      </c>
      <c r="M1130" s="25">
        <v>8178.8854039358275</v>
      </c>
    </row>
    <row r="1131" spans="5:13">
      <c r="E1131" s="15">
        <v>45103</v>
      </c>
      <c r="G1131" s="25"/>
      <c r="H1131" s="27">
        <f>Equity_Historical!AA1133</f>
        <v>7.7860558876335553E-3</v>
      </c>
      <c r="I1131" s="39">
        <f t="shared" si="55"/>
        <v>6.0622666285353147E-5</v>
      </c>
      <c r="J1131" s="25">
        <f t="shared" si="52"/>
        <v>1.7271259125036822E-2</v>
      </c>
      <c r="K1131" s="25">
        <f t="shared" si="54"/>
        <v>4.9275172110553331E-3</v>
      </c>
      <c r="L1131" s="25">
        <f t="shared" si="53"/>
        <v>4927.5172110553331</v>
      </c>
      <c r="M1131" s="25">
        <v>8193.4258781696444</v>
      </c>
    </row>
    <row r="1132" spans="5:13">
      <c r="E1132" s="15">
        <v>45104</v>
      </c>
      <c r="G1132" s="25"/>
      <c r="H1132" s="27">
        <f>Equity_Historical!AA1134</f>
        <v>1.1787862820007017E-2</v>
      </c>
      <c r="I1132" s="39">
        <f t="shared" si="55"/>
        <v>1.3895370986330378E-4</v>
      </c>
      <c r="J1132" s="25">
        <f t="shared" si="52"/>
        <v>1.6564872154020329E-2</v>
      </c>
      <c r="K1132" s="25">
        <f t="shared" si="54"/>
        <v>7.9673451987996007E-3</v>
      </c>
      <c r="L1132" s="25">
        <f t="shared" si="53"/>
        <v>7967.3451987996004</v>
      </c>
      <c r="M1132" s="25">
        <v>8208.025422281693</v>
      </c>
    </row>
    <row r="1133" spans="5:13">
      <c r="E1133" s="15">
        <v>45105</v>
      </c>
      <c r="G1133" s="25"/>
      <c r="H1133" s="27">
        <f>Equity_Historical!AA1135</f>
        <v>3.6367548595018298E-2</v>
      </c>
      <c r="I1133" s="39">
        <f t="shared" si="55"/>
        <v>1.3225985908110174E-3</v>
      </c>
      <c r="J1133" s="25">
        <f t="shared" si="52"/>
        <v>2.0775599381939264E-2</v>
      </c>
      <c r="K1133" s="25">
        <f t="shared" si="54"/>
        <v>2.5628813482523667E-2</v>
      </c>
      <c r="L1133" s="25">
        <f t="shared" si="53"/>
        <v>25628.813482523667</v>
      </c>
      <c r="M1133" s="25">
        <v>8234.3759621349618</v>
      </c>
    </row>
    <row r="1134" spans="5:13">
      <c r="E1134" s="15">
        <v>45106</v>
      </c>
      <c r="G1134" s="25"/>
      <c r="H1134" s="27">
        <f>Equity_Historical!AA1136</f>
        <v>4.0972262643356926E-2</v>
      </c>
      <c r="I1134" s="39">
        <f t="shared" si="55"/>
        <v>1.6787263061162215E-3</v>
      </c>
      <c r="J1134" s="25">
        <f t="shared" si="52"/>
        <v>2.4873492841666671E-2</v>
      </c>
      <c r="K1134" s="25">
        <f t="shared" si="54"/>
        <v>2.3021782515597205E-2</v>
      </c>
      <c r="L1134" s="25">
        <f t="shared" si="53"/>
        <v>23021.782515597206</v>
      </c>
      <c r="M1134" s="25">
        <v>8253.9101483038794</v>
      </c>
    </row>
    <row r="1135" spans="5:13">
      <c r="E1135" s="15">
        <v>45107</v>
      </c>
      <c r="G1135" s="25"/>
      <c r="H1135" s="27">
        <f>Equity_Historical!AA1137</f>
        <v>5.2662261062231489E-3</v>
      </c>
      <c r="I1135" s="39">
        <f t="shared" si="55"/>
        <v>2.7733137401866229E-5</v>
      </c>
      <c r="J1135" s="25">
        <f t="shared" si="52"/>
        <v>2.3022750049311147E-2</v>
      </c>
      <c r="K1135" s="25">
        <f t="shared" si="54"/>
        <v>2.4715265926669372E-3</v>
      </c>
      <c r="L1135" s="25">
        <f t="shared" si="53"/>
        <v>2471.5265926669372</v>
      </c>
      <c r="M1135" s="25">
        <v>8311.0947977800788</v>
      </c>
    </row>
    <row r="1136" spans="5:13">
      <c r="E1136" s="15">
        <v>45110</v>
      </c>
      <c r="G1136" s="25"/>
      <c r="H1136" s="27">
        <f>Equity_Historical!AA1138</f>
        <v>4.8035776465670671E-3</v>
      </c>
      <c r="I1136" s="39">
        <f t="shared" si="55"/>
        <v>2.3074358206598802E-5</v>
      </c>
      <c r="J1136" s="25">
        <f t="shared" si="52"/>
        <v>2.1307302048572171E-2</v>
      </c>
      <c r="K1136" s="25">
        <f t="shared" si="54"/>
        <v>2.4356236233467514E-3</v>
      </c>
      <c r="L1136" s="25">
        <f t="shared" si="53"/>
        <v>2435.6236233467516</v>
      </c>
      <c r="M1136" s="25">
        <v>8350.3033904111653</v>
      </c>
    </row>
    <row r="1137" spans="5:13">
      <c r="E1137" s="15">
        <v>45112</v>
      </c>
      <c r="G1137" s="25"/>
      <c r="H1137" s="27">
        <f>Equity_Historical!AA1139</f>
        <v>-1.9878250972999935E-3</v>
      </c>
      <c r="I1137" s="39">
        <f t="shared" si="55"/>
        <v>3.9514486174557288E-6</v>
      </c>
      <c r="J1137" s="25">
        <f t="shared" si="52"/>
        <v>1.9659442255398372E-2</v>
      </c>
      <c r="K1137" s="25">
        <f t="shared" si="54"/>
        <v>-1.0890611558787265E-3</v>
      </c>
      <c r="L1137" s="25">
        <f t="shared" si="53"/>
        <v>-1089.0611558787266</v>
      </c>
      <c r="M1137" s="25">
        <v>8440.9826239549475</v>
      </c>
    </row>
    <row r="1138" spans="5:13">
      <c r="E1138" s="15">
        <v>45113</v>
      </c>
      <c r="G1138" s="25"/>
      <c r="H1138" s="27">
        <f>Equity_Historical!AA1140</f>
        <v>-1.9768210755115694E-2</v>
      </c>
      <c r="I1138" s="39">
        <f t="shared" si="55"/>
        <v>3.9078215645867176E-4</v>
      </c>
      <c r="J1138" s="25">
        <f t="shared" si="52"/>
        <v>1.9675795861747045E-2</v>
      </c>
      <c r="K1138" s="25">
        <f t="shared" si="54"/>
        <v>-1.1738125026001814E-2</v>
      </c>
      <c r="L1138" s="25">
        <f t="shared" si="53"/>
        <v>-11738.125026001813</v>
      </c>
      <c r="M1138" s="25">
        <v>8599.7276654450598</v>
      </c>
    </row>
    <row r="1139" spans="5:13">
      <c r="E1139" s="15">
        <v>45114</v>
      </c>
      <c r="G1139" s="25"/>
      <c r="H1139" s="27">
        <f>Equity_Historical!AA1141</f>
        <v>4.1042557167587064E-3</v>
      </c>
      <c r="I1139" s="39">
        <f t="shared" si="55"/>
        <v>1.6844914988546522E-5</v>
      </c>
      <c r="J1139" s="25">
        <f t="shared" si="52"/>
        <v>1.820969902613585E-2</v>
      </c>
      <c r="K1139" s="25">
        <f t="shared" si="54"/>
        <v>2.4350319543929889E-3</v>
      </c>
      <c r="L1139" s="25">
        <f t="shared" si="53"/>
        <v>2435.0319543929891</v>
      </c>
      <c r="M1139" s="25">
        <v>8639.0560452114041</v>
      </c>
    </row>
    <row r="1140" spans="5:13">
      <c r="E1140" s="15">
        <v>45117</v>
      </c>
      <c r="G1140" s="25"/>
      <c r="H1140" s="27">
        <f>Equity_Historical!AA1142</f>
        <v>-5.4742653003836605E-3</v>
      </c>
      <c r="I1140" s="39">
        <f t="shared" si="55"/>
        <v>2.996758057898461E-5</v>
      </c>
      <c r="J1140" s="25">
        <f t="shared" si="52"/>
        <v>1.6921858790213698E-2</v>
      </c>
      <c r="K1140" s="25">
        <f t="shared" si="54"/>
        <v>-3.5093415158060654E-3</v>
      </c>
      <c r="L1140" s="25">
        <f t="shared" si="53"/>
        <v>-3509.3415158060652</v>
      </c>
      <c r="M1140" s="25">
        <v>8705.0454526980793</v>
      </c>
    </row>
    <row r="1141" spans="5:13">
      <c r="E1141" s="15">
        <v>45118</v>
      </c>
      <c r="G1141" s="25"/>
      <c r="H1141" s="27">
        <f>Equity_Historical!AA1143</f>
        <v>1.1936477880104839E-2</v>
      </c>
      <c r="I1141" s="39">
        <f t="shared" si="55"/>
        <v>1.4247950418223211E-4</v>
      </c>
      <c r="J1141" s="25">
        <f t="shared" si="52"/>
        <v>1.6271718864516973E-2</v>
      </c>
      <c r="K1141" s="25">
        <f t="shared" si="54"/>
        <v>8.2343759621349624E-3</v>
      </c>
      <c r="L1141" s="25">
        <f t="shared" si="53"/>
        <v>8234.3759621349618</v>
      </c>
      <c r="M1141" s="25">
        <v>8705.8738881061327</v>
      </c>
    </row>
    <row r="1142" spans="5:13">
      <c r="E1142" s="15">
        <v>45119</v>
      </c>
      <c r="G1142" s="25"/>
      <c r="H1142" s="27">
        <f>Equity_Historical!AA1144</f>
        <v>2.2395836004928501E-2</v>
      </c>
      <c r="I1142" s="39">
        <f t="shared" si="55"/>
        <v>5.0157347035965178E-4</v>
      </c>
      <c r="J1142" s="25">
        <f t="shared" si="52"/>
        <v>1.732886407526309E-2</v>
      </c>
      <c r="K1142" s="25">
        <f t="shared" si="54"/>
        <v>1.6067059708217979E-2</v>
      </c>
      <c r="L1142" s="25">
        <f t="shared" si="53"/>
        <v>16067.059708217979</v>
      </c>
      <c r="M1142" s="25">
        <v>8750.8363644176097</v>
      </c>
    </row>
    <row r="1143" spans="5:13">
      <c r="E1143" s="15">
        <v>45120</v>
      </c>
      <c r="G1143" s="25"/>
      <c r="H1143" s="27">
        <f>Equity_Historical!AA1145</f>
        <v>-3.2575920430796866E-3</v>
      </c>
      <c r="I1143" s="39">
        <f t="shared" si="55"/>
        <v>1.0611905919136088E-5</v>
      </c>
      <c r="J1143" s="25">
        <f t="shared" ref="J1143:J1206" si="56">SQRT((1-$C$3)*SUMPRODUCT(I644:I1143,$G$3:$G$502))</f>
        <v>1.6026162563320408E-2</v>
      </c>
      <c r="K1143" s="25">
        <f t="shared" si="54"/>
        <v>-2.1944675404559585E-3</v>
      </c>
      <c r="L1143" s="25">
        <f t="shared" si="53"/>
        <v>-2194.4675404559584</v>
      </c>
      <c r="M1143" s="25">
        <v>8801.4062802992867</v>
      </c>
    </row>
    <row r="1144" spans="5:13">
      <c r="E1144" s="15">
        <v>45121</v>
      </c>
      <c r="G1144" s="25"/>
      <c r="H1144" s="27">
        <f>Equity_Historical!AA1146</f>
        <v>-3.5783428462279783E-2</v>
      </c>
      <c r="I1144" s="39">
        <f t="shared" si="55"/>
        <v>1.2804537525150949E-3</v>
      </c>
      <c r="J1144" s="25">
        <f t="shared" si="56"/>
        <v>2.0257844564694955E-2</v>
      </c>
      <c r="K1144" s="25">
        <f t="shared" si="54"/>
        <v>-2.6064834151296023E-2</v>
      </c>
      <c r="L1144" s="25">
        <f t="shared" ref="L1144:L1207" si="57">K1144*$C$5</f>
        <v>-26064.834151296021</v>
      </c>
      <c r="M1144" s="25">
        <v>8854.5806757900009</v>
      </c>
    </row>
    <row r="1145" spans="5:13">
      <c r="E1145" s="15">
        <v>45124</v>
      </c>
      <c r="G1145" s="25"/>
      <c r="H1145" s="27">
        <f>Equity_Historical!AA1147</f>
        <v>-3.4186582861327683E-2</v>
      </c>
      <c r="I1145" s="39">
        <f t="shared" si="55"/>
        <v>1.1687224477344236E-3</v>
      </c>
      <c r="J1145" s="25">
        <f t="shared" si="56"/>
        <v>2.2893920450774773E-2</v>
      </c>
      <c r="K1145" s="25">
        <f t="shared" ref="K1145:K1208" si="58">H1145*$J$1321/J1144</f>
        <v>-1.9699945256128858E-2</v>
      </c>
      <c r="L1145" s="25">
        <f t="shared" si="57"/>
        <v>-19699.945256128856</v>
      </c>
      <c r="M1145" s="25">
        <v>8953.6181711030949</v>
      </c>
    </row>
    <row r="1146" spans="5:13">
      <c r="E1146" s="15">
        <v>45125</v>
      </c>
      <c r="G1146" s="25"/>
      <c r="H1146" s="27">
        <f>Equity_Historical!AA1148</f>
        <v>-7.0623569587604379E-4</v>
      </c>
      <c r="I1146" s="39">
        <f t="shared" si="55"/>
        <v>4.9876885812951981E-7</v>
      </c>
      <c r="J1146" s="25">
        <f t="shared" si="56"/>
        <v>2.1108923939750272E-2</v>
      </c>
      <c r="K1146" s="25">
        <f t="shared" si="58"/>
        <v>-3.601074085483755E-4</v>
      </c>
      <c r="L1146" s="25">
        <f t="shared" si="57"/>
        <v>-360.10740854837547</v>
      </c>
      <c r="M1146" s="25">
        <v>8989.514559342133</v>
      </c>
    </row>
    <row r="1147" spans="5:13">
      <c r="E1147" s="15">
        <v>45126</v>
      </c>
      <c r="G1147" s="25"/>
      <c r="H1147" s="27">
        <f>Equity_Historical!AA1149</f>
        <v>1.0561151100058208E-2</v>
      </c>
      <c r="I1147" s="39">
        <f t="shared" si="55"/>
        <v>1.1153791255826069E-4</v>
      </c>
      <c r="J1147" s="25">
        <f t="shared" si="56"/>
        <v>1.9886662774175484E-2</v>
      </c>
      <c r="K1147" s="25">
        <f t="shared" si="58"/>
        <v>5.8404689871626534E-3</v>
      </c>
      <c r="L1147" s="25">
        <f t="shared" si="57"/>
        <v>5840.4689871626533</v>
      </c>
      <c r="M1147" s="25">
        <v>9023.103923129911</v>
      </c>
    </row>
    <row r="1148" spans="5:13">
      <c r="E1148" s="15">
        <v>45127</v>
      </c>
      <c r="G1148" s="25"/>
      <c r="H1148" s="27">
        <f>Equity_Historical!AA1150</f>
        <v>-9.020868256273953E-3</v>
      </c>
      <c r="I1148" s="39">
        <f t="shared" si="55"/>
        <v>8.1376064097051073E-5</v>
      </c>
      <c r="J1148" s="25">
        <f t="shared" si="56"/>
        <v>1.8664508095962994E-2</v>
      </c>
      <c r="K1148" s="25">
        <f t="shared" si="58"/>
        <v>-5.2952807638547332E-3</v>
      </c>
      <c r="L1148" s="25">
        <f t="shared" si="57"/>
        <v>-5295.2807638547329</v>
      </c>
      <c r="M1148" s="25">
        <v>9069.5049591826428</v>
      </c>
    </row>
    <row r="1149" spans="5:13">
      <c r="E1149" s="15">
        <v>45128</v>
      </c>
      <c r="G1149" s="25"/>
      <c r="H1149" s="27">
        <f>Equity_Historical!AA1151</f>
        <v>-9.2947166749780125E-4</v>
      </c>
      <c r="I1149" s="39">
        <f t="shared" si="55"/>
        <v>8.6391758068114316E-7</v>
      </c>
      <c r="J1149" s="25">
        <f t="shared" si="56"/>
        <v>1.7211591173733182E-2</v>
      </c>
      <c r="K1149" s="25">
        <f t="shared" si="58"/>
        <v>-5.8132924076288012E-4</v>
      </c>
      <c r="L1149" s="25">
        <f t="shared" si="57"/>
        <v>-581.32924076288009</v>
      </c>
      <c r="M1149" s="25">
        <v>9105.8582787915657</v>
      </c>
    </row>
    <row r="1150" spans="5:13">
      <c r="E1150" s="15">
        <v>45131</v>
      </c>
      <c r="G1150" s="25"/>
      <c r="H1150" s="27">
        <f>Equity_Historical!AA1152</f>
        <v>4.3652894928957832E-2</v>
      </c>
      <c r="I1150" s="39">
        <f t="shared" si="55"/>
        <v>1.9055752356786325E-3</v>
      </c>
      <c r="J1150" s="25">
        <f t="shared" si="56"/>
        <v>2.3187050814490521E-2</v>
      </c>
      <c r="K1150" s="25">
        <f t="shared" si="58"/>
        <v>2.9607012658282805E-2</v>
      </c>
      <c r="L1150" s="25">
        <f t="shared" si="57"/>
        <v>29607.012658282805</v>
      </c>
      <c r="M1150" s="25">
        <v>9114.3969064560824</v>
      </c>
    </row>
    <row r="1151" spans="5:13">
      <c r="E1151" s="15">
        <v>45132</v>
      </c>
      <c r="G1151" s="25"/>
      <c r="H1151" s="27">
        <f>Equity_Historical!AA1153</f>
        <v>-3.9211869678149915E-2</v>
      </c>
      <c r="I1151" s="39">
        <f t="shared" si="55"/>
        <v>1.5375707236562127E-3</v>
      </c>
      <c r="J1151" s="25">
        <f t="shared" si="56"/>
        <v>2.6222681693547908E-2</v>
      </c>
      <c r="K1151" s="25">
        <f t="shared" si="58"/>
        <v>-1.9741247701906335E-2</v>
      </c>
      <c r="L1151" s="25">
        <f t="shared" si="57"/>
        <v>-19741.247701906334</v>
      </c>
      <c r="M1151" s="25">
        <v>9133.6396589210362</v>
      </c>
    </row>
    <row r="1152" spans="5:13">
      <c r="E1152" s="15">
        <v>45133</v>
      </c>
      <c r="G1152" s="25"/>
      <c r="H1152" s="27">
        <f>Equity_Historical!AA1154</f>
        <v>3.4614492862542957E-2</v>
      </c>
      <c r="I1152" s="39">
        <f t="shared" si="55"/>
        <v>1.1981631161310374E-3</v>
      </c>
      <c r="J1152" s="25">
        <f t="shared" si="56"/>
        <v>2.764433300589143E-2</v>
      </c>
      <c r="K1152" s="25">
        <f t="shared" si="58"/>
        <v>1.5409318467107648E-2</v>
      </c>
      <c r="L1152" s="25">
        <f t="shared" si="57"/>
        <v>15409.318467107647</v>
      </c>
      <c r="M1152" s="25">
        <v>9207.6643887163518</v>
      </c>
    </row>
    <row r="1153" spans="5:13">
      <c r="E1153" s="15">
        <v>45134</v>
      </c>
      <c r="G1153" s="25"/>
      <c r="H1153" s="27">
        <f>Equity_Historical!AA1155</f>
        <v>3.6286666366405838E-2</v>
      </c>
      <c r="I1153" s="39">
        <f t="shared" si="55"/>
        <v>1.3167221559868486E-3</v>
      </c>
      <c r="J1153" s="25">
        <f t="shared" si="56"/>
        <v>2.9104743576220577E-2</v>
      </c>
      <c r="K1153" s="25">
        <f t="shared" si="58"/>
        <v>1.5322989952698648E-2</v>
      </c>
      <c r="L1153" s="25">
        <f t="shared" si="57"/>
        <v>15322.989952698648</v>
      </c>
      <c r="M1153" s="25">
        <v>9221.4945840203927</v>
      </c>
    </row>
    <row r="1154" spans="5:13">
      <c r="E1154" s="15">
        <v>45135</v>
      </c>
      <c r="G1154" s="25"/>
      <c r="H1154" s="27">
        <f>Equity_Historical!AA1156</f>
        <v>-2.7923760790345413E-2</v>
      </c>
      <c r="I1154" s="39">
        <f t="shared" si="55"/>
        <v>7.7973641667643191E-4</v>
      </c>
      <c r="J1154" s="25">
        <f t="shared" si="56"/>
        <v>2.8930669649065932E-2</v>
      </c>
      <c r="K1154" s="25">
        <f t="shared" si="58"/>
        <v>-1.1199862544888906E-2</v>
      </c>
      <c r="L1154" s="25">
        <f t="shared" si="57"/>
        <v>-11199.862544888907</v>
      </c>
      <c r="M1154" s="25">
        <v>9265.7399514381959</v>
      </c>
    </row>
    <row r="1155" spans="5:13">
      <c r="E1155" s="15">
        <v>45138</v>
      </c>
      <c r="G1155" s="25"/>
      <c r="H1155" s="27">
        <f>Equity_Historical!AA1157</f>
        <v>2.4647528720708172E-2</v>
      </c>
      <c r="I1155" s="39">
        <f t="shared" ref="I1155:I1218" si="59">H1155^2</f>
        <v>6.075006720381342E-4</v>
      </c>
      <c r="J1155" s="25">
        <f t="shared" si="56"/>
        <v>2.8329511118224352E-2</v>
      </c>
      <c r="K1155" s="25">
        <f t="shared" si="58"/>
        <v>9.9452901067858569E-3</v>
      </c>
      <c r="L1155" s="25">
        <f t="shared" si="57"/>
        <v>9945.2901067858566</v>
      </c>
      <c r="M1155" s="25">
        <v>9320.521730130944</v>
      </c>
    </row>
    <row r="1156" spans="5:13">
      <c r="E1156" s="15">
        <v>45139</v>
      </c>
      <c r="G1156" s="25"/>
      <c r="H1156" s="27">
        <f>Equity_Historical!AA1158</f>
        <v>-8.5561488197137426E-3</v>
      </c>
      <c r="I1156" s="39">
        <f t="shared" si="59"/>
        <v>7.3207682625088866E-5</v>
      </c>
      <c r="J1156" s="25">
        <f t="shared" si="56"/>
        <v>2.6327897230157229E-2</v>
      </c>
      <c r="K1156" s="25">
        <f t="shared" si="58"/>
        <v>-3.5256712225442011E-3</v>
      </c>
      <c r="L1156" s="25">
        <f t="shared" si="57"/>
        <v>-3525.6712225442011</v>
      </c>
      <c r="M1156" s="25">
        <v>9408.2194506761662</v>
      </c>
    </row>
    <row r="1157" spans="5:13">
      <c r="E1157" s="15">
        <v>45140</v>
      </c>
      <c r="G1157" s="25"/>
      <c r="H1157" s="27">
        <f>Equity_Historical!AA1159</f>
        <v>-7.2799331889023136E-3</v>
      </c>
      <c r="I1157" s="39">
        <f t="shared" si="59"/>
        <v>5.2997427234881412E-5</v>
      </c>
      <c r="J1157" s="25">
        <f t="shared" si="56"/>
        <v>2.4436326662628627E-2</v>
      </c>
      <c r="K1157" s="25">
        <f t="shared" si="58"/>
        <v>-3.2278532404918596E-3</v>
      </c>
      <c r="L1157" s="25">
        <f t="shared" si="57"/>
        <v>-3227.8532404918597</v>
      </c>
      <c r="M1157" s="25">
        <v>9427.7252971594626</v>
      </c>
    </row>
    <row r="1158" spans="5:13">
      <c r="E1158" s="15">
        <v>45141</v>
      </c>
      <c r="G1158" s="25"/>
      <c r="H1158" s="27">
        <f>Equity_Historical!AA1160</f>
        <v>1.1309841671317667E-2</v>
      </c>
      <c r="I1158" s="39">
        <f t="shared" si="59"/>
        <v>1.2791251863027362E-4</v>
      </c>
      <c r="J1158" s="25">
        <f t="shared" si="56"/>
        <v>2.2951052904885031E-2</v>
      </c>
      <c r="K1158" s="25">
        <f t="shared" si="58"/>
        <v>5.4028531570818909E-3</v>
      </c>
      <c r="L1158" s="25">
        <f t="shared" si="57"/>
        <v>5402.8531570818905</v>
      </c>
      <c r="M1158" s="25">
        <v>9462.1993353440303</v>
      </c>
    </row>
    <row r="1159" spans="5:13">
      <c r="E1159" s="15">
        <v>45142</v>
      </c>
      <c r="G1159" s="25"/>
      <c r="H1159" s="27">
        <f>Equity_Historical!AA1161</f>
        <v>-1.5329631512956963E-3</v>
      </c>
      <c r="I1159" s="39">
        <f t="shared" si="59"/>
        <v>2.3499760232304318E-6</v>
      </c>
      <c r="J1159" s="25">
        <f t="shared" si="56"/>
        <v>2.1168152999964156E-2</v>
      </c>
      <c r="K1159" s="25">
        <f t="shared" si="58"/>
        <v>-7.7970741173149355E-4</v>
      </c>
      <c r="L1159" s="25">
        <f t="shared" si="57"/>
        <v>-779.70741173149361</v>
      </c>
      <c r="M1159" s="25">
        <v>9492.9476930937562</v>
      </c>
    </row>
    <row r="1160" spans="5:13">
      <c r="E1160" s="15">
        <v>45145</v>
      </c>
      <c r="G1160" s="25"/>
      <c r="H1160" s="27">
        <f>Equity_Historical!AA1162</f>
        <v>-1.2866485660785212E-2</v>
      </c>
      <c r="I1160" s="39">
        <f t="shared" si="59"/>
        <v>1.6554645325919147E-4</v>
      </c>
      <c r="J1160" s="25">
        <f t="shared" si="56"/>
        <v>2.0142220935246601E-2</v>
      </c>
      <c r="K1160" s="25">
        <f t="shared" si="58"/>
        <v>-7.0954433254587501E-3</v>
      </c>
      <c r="L1160" s="25">
        <f t="shared" si="57"/>
        <v>-7095.4433254587502</v>
      </c>
      <c r="M1160" s="25">
        <v>9534.00784086577</v>
      </c>
    </row>
    <row r="1161" spans="5:13">
      <c r="E1161" s="15">
        <v>45146</v>
      </c>
      <c r="G1161" s="25"/>
      <c r="H1161" s="27">
        <f>Equity_Historical!AA1163</f>
        <v>2.2607188940511253E-3</v>
      </c>
      <c r="I1161" s="39">
        <f t="shared" si="59"/>
        <v>5.1108499179197431E-6</v>
      </c>
      <c r="J1161" s="25">
        <f t="shared" si="56"/>
        <v>1.859084000418839E-2</v>
      </c>
      <c r="K1161" s="25">
        <f t="shared" si="58"/>
        <v>1.310212594051707E-3</v>
      </c>
      <c r="L1161" s="25">
        <f t="shared" si="57"/>
        <v>1310.2125940517069</v>
      </c>
      <c r="M1161" s="25">
        <v>9539.6858517893615</v>
      </c>
    </row>
    <row r="1162" spans="5:13">
      <c r="E1162" s="15">
        <v>45147</v>
      </c>
      <c r="G1162" s="25"/>
      <c r="H1162" s="27">
        <f>Equity_Historical!AA1164</f>
        <v>-7.9936623447717983E-3</v>
      </c>
      <c r="I1162" s="39">
        <f t="shared" si="59"/>
        <v>6.3898637682222568E-5</v>
      </c>
      <c r="J1162" s="25">
        <f t="shared" si="56"/>
        <v>1.7417268095326118E-2</v>
      </c>
      <c r="K1162" s="25">
        <f t="shared" si="58"/>
        <v>-5.0193715795368351E-3</v>
      </c>
      <c r="L1162" s="25">
        <f t="shared" si="57"/>
        <v>-5019.3715795368353</v>
      </c>
      <c r="M1162" s="25">
        <v>9563.3164707453379</v>
      </c>
    </row>
    <row r="1163" spans="5:13">
      <c r="E1163" s="15">
        <v>45148</v>
      </c>
      <c r="G1163" s="25"/>
      <c r="H1163" s="27">
        <f>Equity_Historical!AA1165</f>
        <v>5.857935786812399E-4</v>
      </c>
      <c r="I1163" s="39">
        <f t="shared" si="59"/>
        <v>3.4315411682417402E-7</v>
      </c>
      <c r="J1163" s="25">
        <f t="shared" si="56"/>
        <v>1.6059530405224152E-2</v>
      </c>
      <c r="K1163" s="25">
        <f t="shared" si="58"/>
        <v>3.9261521971421033E-4</v>
      </c>
      <c r="L1163" s="25">
        <f t="shared" si="57"/>
        <v>392.61521971421035</v>
      </c>
      <c r="M1163" s="25">
        <v>9712.7079069079573</v>
      </c>
    </row>
    <row r="1164" spans="5:13">
      <c r="E1164" s="15">
        <v>45149</v>
      </c>
      <c r="G1164" s="25"/>
      <c r="H1164" s="27">
        <f>Equity_Historical!AA1166</f>
        <v>1.31564527004213E-2</v>
      </c>
      <c r="I1164" s="39">
        <f t="shared" si="59"/>
        <v>1.7309224765842292E-4</v>
      </c>
      <c r="J1164" s="25">
        <f t="shared" si="56"/>
        <v>1.5658418708785208E-2</v>
      </c>
      <c r="K1164" s="25">
        <f t="shared" si="58"/>
        <v>9.5633164707453373E-3</v>
      </c>
      <c r="L1164" s="25">
        <f t="shared" si="57"/>
        <v>9563.3164707453379</v>
      </c>
      <c r="M1164" s="25">
        <v>9862.8967666292738</v>
      </c>
    </row>
    <row r="1165" spans="5:13">
      <c r="E1165" s="15">
        <v>45152</v>
      </c>
      <c r="G1165" s="25"/>
      <c r="H1165" s="27">
        <f>Equity_Historical!AA1167</f>
        <v>3.1677576058862485E-3</v>
      </c>
      <c r="I1165" s="39">
        <f t="shared" si="59"/>
        <v>1.0034688249650177E-5</v>
      </c>
      <c r="J1165" s="25">
        <f t="shared" si="56"/>
        <v>1.4488387357747476E-2</v>
      </c>
      <c r="K1165" s="25">
        <f t="shared" si="58"/>
        <v>2.3616014205238589E-3</v>
      </c>
      <c r="L1165" s="25">
        <f t="shared" si="57"/>
        <v>2361.6014205238589</v>
      </c>
      <c r="M1165" s="25">
        <v>9868.8504899862965</v>
      </c>
    </row>
    <row r="1166" spans="5:13">
      <c r="E1166" s="15">
        <v>45153</v>
      </c>
      <c r="G1166" s="25"/>
      <c r="H1166" s="27">
        <f>Equity_Historical!AA1168</f>
        <v>-2.3787928304841988E-2</v>
      </c>
      <c r="I1166" s="39">
        <f t="shared" si="59"/>
        <v>5.6586553303630263E-4</v>
      </c>
      <c r="J1166" s="25">
        <f t="shared" si="56"/>
        <v>1.622671232718944E-2</v>
      </c>
      <c r="K1166" s="25">
        <f t="shared" si="58"/>
        <v>-1.9166337583973167E-2</v>
      </c>
      <c r="L1166" s="25">
        <f t="shared" si="57"/>
        <v>-19166.337583973167</v>
      </c>
      <c r="M1166" s="25">
        <v>9925.359340413379</v>
      </c>
    </row>
    <row r="1167" spans="5:13">
      <c r="E1167" s="15">
        <v>45154</v>
      </c>
      <c r="G1167" s="25"/>
      <c r="H1167" s="27">
        <f>Equity_Historical!AA1169</f>
        <v>-3.5280474536572459E-2</v>
      </c>
      <c r="I1167" s="39">
        <f t="shared" si="59"/>
        <v>1.2447118835257377E-3</v>
      </c>
      <c r="J1167" s="25">
        <f t="shared" si="56"/>
        <v>2.0261220262753628E-2</v>
      </c>
      <c r="K1167" s="25">
        <f t="shared" si="58"/>
        <v>-2.5380866340633104E-2</v>
      </c>
      <c r="L1167" s="25">
        <f t="shared" si="57"/>
        <v>-25380.866340633103</v>
      </c>
      <c r="M1167" s="25">
        <v>9945.2901067858566</v>
      </c>
    </row>
    <row r="1168" spans="5:13">
      <c r="E1168" s="15">
        <v>45155</v>
      </c>
      <c r="G1168" s="25"/>
      <c r="H1168" s="27">
        <f>Equity_Historical!AA1170</f>
        <v>6.3210172538545051E-3</v>
      </c>
      <c r="I1168" s="39">
        <f t="shared" si="59"/>
        <v>3.9955259123526346E-5</v>
      </c>
      <c r="J1168" s="25">
        <f t="shared" si="56"/>
        <v>1.8839659721554804E-2</v>
      </c>
      <c r="K1168" s="25">
        <f t="shared" si="58"/>
        <v>3.6418658051594905E-3</v>
      </c>
      <c r="L1168" s="25">
        <f t="shared" si="57"/>
        <v>3641.8658051594907</v>
      </c>
      <c r="M1168" s="25">
        <v>10026.670493674805</v>
      </c>
    </row>
    <row r="1169" spans="5:13">
      <c r="E1169" s="15">
        <v>45156</v>
      </c>
      <c r="G1169" s="25"/>
      <c r="H1169" s="27">
        <f>Equity_Historical!AA1171</f>
        <v>5.5900766382566955E-2</v>
      </c>
      <c r="I1169" s="39">
        <f t="shared" si="59"/>
        <v>3.1248956821583276E-3</v>
      </c>
      <c r="J1169" s="25">
        <f t="shared" si="56"/>
        <v>2.7756570645238711E-2</v>
      </c>
      <c r="K1169" s="25">
        <f t="shared" si="58"/>
        <v>3.4637558207730276E-2</v>
      </c>
      <c r="L1169" s="25">
        <f t="shared" si="57"/>
        <v>34637.558207730275</v>
      </c>
      <c r="M1169" s="25">
        <v>10054.970319737986</v>
      </c>
    </row>
    <row r="1170" spans="5:13">
      <c r="E1170" s="15">
        <v>45159</v>
      </c>
      <c r="G1170" s="25"/>
      <c r="H1170" s="27">
        <f>Equity_Historical!AA1172</f>
        <v>-2.5854037792904638E-3</v>
      </c>
      <c r="I1170" s="39">
        <f t="shared" si="59"/>
        <v>6.684312701969413E-6</v>
      </c>
      <c r="J1170" s="25">
        <f t="shared" si="56"/>
        <v>2.5609876586813216E-2</v>
      </c>
      <c r="K1170" s="25">
        <f t="shared" si="58"/>
        <v>-1.0873394193287643E-3</v>
      </c>
      <c r="L1170" s="25">
        <f t="shared" si="57"/>
        <v>-1087.3394193287643</v>
      </c>
      <c r="M1170" s="25">
        <v>10105.565952799801</v>
      </c>
    </row>
    <row r="1171" spans="5:13">
      <c r="E1171" s="15">
        <v>45160</v>
      </c>
      <c r="G1171" s="25"/>
      <c r="H1171" s="27">
        <f>Equity_Historical!AA1173</f>
        <v>-6.2334458353241178E-3</v>
      </c>
      <c r="I1171" s="39">
        <f t="shared" si="59"/>
        <v>3.8855846981919591E-5</v>
      </c>
      <c r="J1171" s="25">
        <f t="shared" si="56"/>
        <v>2.3734242962865297E-2</v>
      </c>
      <c r="K1171" s="25">
        <f t="shared" si="58"/>
        <v>-2.84134039368497E-3</v>
      </c>
      <c r="L1171" s="25">
        <f t="shared" si="57"/>
        <v>-2841.34039368497</v>
      </c>
      <c r="M1171" s="25">
        <v>10146.563396258518</v>
      </c>
    </row>
    <row r="1172" spans="5:13">
      <c r="E1172" s="15">
        <v>45161</v>
      </c>
      <c r="G1172" s="25"/>
      <c r="H1172" s="27">
        <f>Equity_Historical!AA1174</f>
        <v>-5.8314829458647952E-3</v>
      </c>
      <c r="I1172" s="39">
        <f t="shared" si="59"/>
        <v>3.4006193347911946E-5</v>
      </c>
      <c r="J1172" s="25">
        <f t="shared" si="56"/>
        <v>2.1998137981871547E-2</v>
      </c>
      <c r="K1172" s="25">
        <f t="shared" si="58"/>
        <v>-2.8681785730754594E-3</v>
      </c>
      <c r="L1172" s="25">
        <f t="shared" si="57"/>
        <v>-2868.1785730754596</v>
      </c>
      <c r="M1172" s="25">
        <v>10462.176228728347</v>
      </c>
    </row>
    <row r="1173" spans="5:13">
      <c r="E1173" s="15">
        <v>45162</v>
      </c>
      <c r="G1173" s="25"/>
      <c r="H1173" s="27">
        <f>Equity_Historical!AA1175</f>
        <v>8.8736420197568916E-3</v>
      </c>
      <c r="I1173" s="39">
        <f t="shared" si="59"/>
        <v>7.8741522694795172E-5</v>
      </c>
      <c r="J1173" s="25">
        <f t="shared" si="56"/>
        <v>2.0570405729427407E-2</v>
      </c>
      <c r="K1173" s="25">
        <f t="shared" si="58"/>
        <v>4.7088899809657643E-3</v>
      </c>
      <c r="L1173" s="25">
        <f t="shared" si="57"/>
        <v>4708.8899809657642</v>
      </c>
      <c r="M1173" s="25">
        <v>10561.806627940576</v>
      </c>
    </row>
    <row r="1174" spans="5:13">
      <c r="E1174" s="15">
        <v>45163</v>
      </c>
      <c r="G1174" s="25"/>
      <c r="H1174" s="27">
        <f>Equity_Historical!AA1176</f>
        <v>1.2834721263804034E-3</v>
      </c>
      <c r="I1174" s="39">
        <f t="shared" si="59"/>
        <v>1.6473006991954344E-6</v>
      </c>
      <c r="J1174" s="25">
        <f t="shared" si="56"/>
        <v>1.8971490405267331E-2</v>
      </c>
      <c r="K1174" s="25">
        <f t="shared" si="58"/>
        <v>7.2836009624941192E-4</v>
      </c>
      <c r="L1174" s="25">
        <f t="shared" si="57"/>
        <v>728.36009624941187</v>
      </c>
      <c r="M1174" s="25">
        <v>10591.849374912703</v>
      </c>
    </row>
    <row r="1175" spans="5:13">
      <c r="E1175" s="15">
        <v>45166</v>
      </c>
      <c r="G1175" s="25"/>
      <c r="H1175" s="27">
        <f>Equity_Historical!AA1177</f>
        <v>5.4119501997808486E-3</v>
      </c>
      <c r="I1175" s="39">
        <f t="shared" si="59"/>
        <v>2.9289204964907968E-5</v>
      </c>
      <c r="J1175" s="25">
        <f t="shared" si="56"/>
        <v>1.7615993066310908E-2</v>
      </c>
      <c r="K1175" s="25">
        <f t="shared" si="58"/>
        <v>3.3300818037176167E-3</v>
      </c>
      <c r="L1175" s="25">
        <f t="shared" si="57"/>
        <v>3330.0818037176168</v>
      </c>
      <c r="M1175" s="25">
        <v>10599.691707600392</v>
      </c>
    </row>
    <row r="1176" spans="5:13">
      <c r="E1176" s="15">
        <v>45167</v>
      </c>
      <c r="G1176" s="25"/>
      <c r="H1176" s="27">
        <f>Equity_Historical!AA1178</f>
        <v>1.2342373732617821E-2</v>
      </c>
      <c r="I1176" s="39">
        <f t="shared" si="59"/>
        <v>1.5233418935561437E-4</v>
      </c>
      <c r="J1176" s="25">
        <f t="shared" si="56"/>
        <v>1.6929998770195142E-2</v>
      </c>
      <c r="K1176" s="25">
        <f t="shared" si="58"/>
        <v>8.1788854039358278E-3</v>
      </c>
      <c r="L1176" s="25">
        <f t="shared" si="57"/>
        <v>8178.8854039358275</v>
      </c>
      <c r="M1176" s="25">
        <v>10638.599968169405</v>
      </c>
    </row>
    <row r="1177" spans="5:13">
      <c r="E1177" s="15">
        <v>45168</v>
      </c>
      <c r="G1177" s="25"/>
      <c r="H1177" s="27">
        <f>Equity_Historical!AA1179</f>
        <v>-9.8912740188419543E-3</v>
      </c>
      <c r="I1177" s="39">
        <f t="shared" si="59"/>
        <v>9.7837301715817862E-5</v>
      </c>
      <c r="J1177" s="25">
        <f t="shared" si="56"/>
        <v>1.6071923496033706E-2</v>
      </c>
      <c r="K1177" s="25">
        <f t="shared" si="58"/>
        <v>-6.8202118944551606E-3</v>
      </c>
      <c r="L1177" s="25">
        <f t="shared" si="57"/>
        <v>-6820.2118944551603</v>
      </c>
      <c r="M1177" s="25">
        <v>10654.301932711276</v>
      </c>
    </row>
    <row r="1178" spans="5:13">
      <c r="E1178" s="15">
        <v>45169</v>
      </c>
      <c r="G1178" s="25"/>
      <c r="H1178" s="27">
        <f>Equity_Historical!AA1180</f>
        <v>-3.5150141787176729E-4</v>
      </c>
      <c r="I1178" s="39">
        <f t="shared" si="59"/>
        <v>1.2355324676586277E-7</v>
      </c>
      <c r="J1178" s="25">
        <f t="shared" si="56"/>
        <v>1.481820667692353E-2</v>
      </c>
      <c r="K1178" s="25">
        <f t="shared" si="58"/>
        <v>-2.5530644935803024E-4</v>
      </c>
      <c r="L1178" s="25">
        <f t="shared" si="57"/>
        <v>-255.30644935803022</v>
      </c>
      <c r="M1178" s="25">
        <v>10692.235668416337</v>
      </c>
    </row>
    <row r="1179" spans="5:13">
      <c r="E1179" s="15">
        <v>45170</v>
      </c>
      <c r="G1179" s="25"/>
      <c r="H1179" s="27">
        <f>Equity_Historical!AA1181</f>
        <v>6.1366641046463836E-3</v>
      </c>
      <c r="I1179" s="39">
        <f t="shared" si="59"/>
        <v>3.7658646333255401E-5</v>
      </c>
      <c r="J1179" s="25">
        <f t="shared" si="56"/>
        <v>1.3866908765186503E-2</v>
      </c>
      <c r="K1179" s="25">
        <f t="shared" si="58"/>
        <v>4.8343630926015718E-3</v>
      </c>
      <c r="L1179" s="25">
        <f t="shared" si="57"/>
        <v>4834.3630926015721</v>
      </c>
      <c r="M1179" s="25">
        <v>10720.09075524621</v>
      </c>
    </row>
    <row r="1180" spans="5:13">
      <c r="E1180" s="15">
        <v>45174</v>
      </c>
      <c r="G1180" s="25"/>
      <c r="H1180" s="27">
        <f>Equity_Historical!AA1182</f>
        <v>-1.1024169132948613E-2</v>
      </c>
      <c r="I1180" s="39">
        <f t="shared" si="59"/>
        <v>1.2153230507185696E-4</v>
      </c>
      <c r="J1180" s="25">
        <f t="shared" si="56"/>
        <v>1.3478773336527469E-2</v>
      </c>
      <c r="K1180" s="25">
        <f t="shared" si="58"/>
        <v>-9.2804443402367161E-3</v>
      </c>
      <c r="L1180" s="25">
        <f t="shared" si="57"/>
        <v>-9280.444340236716</v>
      </c>
      <c r="M1180" s="25">
        <v>10723.47460646077</v>
      </c>
    </row>
    <row r="1181" spans="5:13">
      <c r="E1181" s="15">
        <v>45175</v>
      </c>
      <c r="G1181" s="25"/>
      <c r="H1181" s="27">
        <f>Equity_Historical!AA1183</f>
        <v>-2.6055120335745138E-3</v>
      </c>
      <c r="I1181" s="39">
        <f t="shared" si="59"/>
        <v>6.7886929571015979E-6</v>
      </c>
      <c r="J1181" s="25">
        <f t="shared" si="56"/>
        <v>1.246771971943653E-2</v>
      </c>
      <c r="K1181" s="25">
        <f t="shared" si="58"/>
        <v>-2.2565516276071458E-3</v>
      </c>
      <c r="L1181" s="25">
        <f t="shared" si="57"/>
        <v>-2256.5516276071457</v>
      </c>
      <c r="M1181" s="25">
        <v>10736.383853687055</v>
      </c>
    </row>
    <row r="1182" spans="5:13">
      <c r="E1182" s="15">
        <v>45176</v>
      </c>
      <c r="G1182" s="25"/>
      <c r="H1182" s="27">
        <f>Equity_Historical!AA1184</f>
        <v>1.1466806918677236E-2</v>
      </c>
      <c r="I1182" s="39">
        <f t="shared" si="59"/>
        <v>1.3148766091022413E-4</v>
      </c>
      <c r="J1182" s="25">
        <f t="shared" si="56"/>
        <v>1.2322766689692543E-2</v>
      </c>
      <c r="K1182" s="25">
        <f t="shared" si="58"/>
        <v>1.0736383853687055E-2</v>
      </c>
      <c r="L1182" s="25">
        <f t="shared" si="57"/>
        <v>10736.383853687055</v>
      </c>
      <c r="M1182" s="25">
        <v>10815.044579147776</v>
      </c>
    </row>
    <row r="1183" spans="5:13">
      <c r="E1183" s="15">
        <v>45177</v>
      </c>
      <c r="G1183" s="25"/>
      <c r="H1183" s="27">
        <f>Equity_Historical!AA1185</f>
        <v>1.4962231257551542E-2</v>
      </c>
      <c r="I1183" s="39">
        <f t="shared" si="59"/>
        <v>2.2386836420445241E-4</v>
      </c>
      <c r="J1183" s="25">
        <f t="shared" si="56"/>
        <v>1.2753558197066988E-2</v>
      </c>
      <c r="K1183" s="25">
        <f t="shared" si="58"/>
        <v>1.4173943525538064E-2</v>
      </c>
      <c r="L1183" s="25">
        <f t="shared" si="57"/>
        <v>14173.943525538065</v>
      </c>
      <c r="M1183" s="25">
        <v>10827.220042064429</v>
      </c>
    </row>
    <row r="1184" spans="5:13">
      <c r="E1184" s="15">
        <v>45180</v>
      </c>
      <c r="G1184" s="25"/>
      <c r="H1184" s="27">
        <f>Equity_Historical!AA1186</f>
        <v>-1.1172156476567467E-2</v>
      </c>
      <c r="I1184" s="39">
        <f t="shared" si="59"/>
        <v>1.248170803369084E-4</v>
      </c>
      <c r="J1184" s="25">
        <f t="shared" si="56"/>
        <v>1.2529079045708612E-2</v>
      </c>
      <c r="K1184" s="25">
        <f t="shared" si="58"/>
        <v>-1.0226056843725566E-2</v>
      </c>
      <c r="L1184" s="25">
        <f t="shared" si="57"/>
        <v>-10226.056843725566</v>
      </c>
      <c r="M1184" s="25">
        <v>11059.207642240734</v>
      </c>
    </row>
    <row r="1185" spans="5:13">
      <c r="E1185" s="15">
        <v>45181</v>
      </c>
      <c r="G1185" s="25"/>
      <c r="H1185" s="27">
        <f>Equity_Historical!AA1187</f>
        <v>8.2706298262653702E-3</v>
      </c>
      <c r="I1185" s="39">
        <f t="shared" si="59"/>
        <v>6.8403317723110342E-5</v>
      </c>
      <c r="J1185" s="25">
        <f t="shared" si="56"/>
        <v>1.1987145036748283E-2</v>
      </c>
      <c r="K1185" s="25">
        <f t="shared" si="58"/>
        <v>7.7058756248997804E-3</v>
      </c>
      <c r="L1185" s="25">
        <f t="shared" si="57"/>
        <v>7705.8756248997806</v>
      </c>
      <c r="M1185" s="25">
        <v>11137.332064423301</v>
      </c>
    </row>
    <row r="1186" spans="5:13">
      <c r="E1186" s="15">
        <v>45182</v>
      </c>
      <c r="G1186" s="25"/>
      <c r="H1186" s="27">
        <f>Equity_Historical!AA1188</f>
        <v>-2.6503760047013089E-2</v>
      </c>
      <c r="I1186" s="39">
        <f t="shared" si="59"/>
        <v>7.0244929662964723E-4</v>
      </c>
      <c r="J1186" s="25">
        <f t="shared" si="56"/>
        <v>1.5083278612645206E-2</v>
      </c>
      <c r="K1186" s="25">
        <f t="shared" si="58"/>
        <v>-2.581037366240926E-2</v>
      </c>
      <c r="L1186" s="25">
        <f t="shared" si="57"/>
        <v>-25810.37366240926</v>
      </c>
      <c r="M1186" s="25">
        <v>11205.996386796993</v>
      </c>
    </row>
    <row r="1187" spans="5:13">
      <c r="E1187" s="15">
        <v>45183</v>
      </c>
      <c r="G1187" s="25"/>
      <c r="H1187" s="27">
        <f>Equity_Historical!AA1189</f>
        <v>2.2748725132066234E-2</v>
      </c>
      <c r="I1187" s="39">
        <f t="shared" si="59"/>
        <v>5.1750449513430184E-4</v>
      </c>
      <c r="J1187" s="25">
        <f t="shared" si="56"/>
        <v>1.6462234779057901E-2</v>
      </c>
      <c r="K1187" s="25">
        <f t="shared" si="58"/>
        <v>1.7606128652300983E-2</v>
      </c>
      <c r="L1187" s="25">
        <f t="shared" si="57"/>
        <v>17606.128652300984</v>
      </c>
      <c r="M1187" s="25">
        <v>11274.194515080651</v>
      </c>
    </row>
    <row r="1188" spans="5:13">
      <c r="E1188" s="15">
        <v>45184</v>
      </c>
      <c r="G1188" s="25"/>
      <c r="H1188" s="27">
        <f>Equity_Historical!AA1190</f>
        <v>-1.6791785205878717E-2</v>
      </c>
      <c r="I1188" s="39">
        <f t="shared" si="59"/>
        <v>2.8196405040036736E-4</v>
      </c>
      <c r="J1188" s="25">
        <f t="shared" si="56"/>
        <v>1.6512086645628865E-2</v>
      </c>
      <c r="K1188" s="25">
        <f t="shared" si="58"/>
        <v>-1.190722719247902E-2</v>
      </c>
      <c r="L1188" s="25">
        <f t="shared" si="57"/>
        <v>-11907.22719247902</v>
      </c>
      <c r="M1188" s="25">
        <v>11342.595159343984</v>
      </c>
    </row>
    <row r="1189" spans="5:13">
      <c r="E1189" s="15">
        <v>45187</v>
      </c>
      <c r="G1189" s="25"/>
      <c r="H1189" s="27">
        <f>Equity_Historical!AA1191</f>
        <v>4.8273440401131844E-3</v>
      </c>
      <c r="I1189" s="39">
        <f t="shared" si="59"/>
        <v>2.330325048161628E-5</v>
      </c>
      <c r="J1189" s="25">
        <f t="shared" si="56"/>
        <v>1.5337768486845935E-2</v>
      </c>
      <c r="K1189" s="25">
        <f t="shared" si="58"/>
        <v>3.4127844069734635E-3</v>
      </c>
      <c r="L1189" s="25">
        <f t="shared" si="57"/>
        <v>3412.7844069734633</v>
      </c>
      <c r="M1189" s="25">
        <v>11371.451469028187</v>
      </c>
    </row>
    <row r="1190" spans="5:13">
      <c r="E1190" s="15">
        <v>45188</v>
      </c>
      <c r="G1190" s="25"/>
      <c r="H1190" s="27">
        <f>Equity_Historical!AA1192</f>
        <v>1.0605883041133751E-2</v>
      </c>
      <c r="I1190" s="39">
        <f t="shared" si="59"/>
        <v>1.124847550822085E-4</v>
      </c>
      <c r="J1190" s="25">
        <f t="shared" si="56"/>
        <v>1.4725243091202361E-2</v>
      </c>
      <c r="K1190" s="25">
        <f t="shared" si="58"/>
        <v>8.0721126945124816E-3</v>
      </c>
      <c r="L1190" s="25">
        <f t="shared" si="57"/>
        <v>8072.1126945124815</v>
      </c>
      <c r="M1190" s="25">
        <v>11791.192471599956</v>
      </c>
    </row>
    <row r="1191" spans="5:13">
      <c r="E1191" s="15">
        <v>45189</v>
      </c>
      <c r="G1191" s="25"/>
      <c r="H1191" s="27">
        <f>Equity_Historical!AA1193</f>
        <v>-1.6665180984273317E-2</v>
      </c>
      <c r="I1191" s="39">
        <f t="shared" si="59"/>
        <v>2.7772825723858496E-4</v>
      </c>
      <c r="J1191" s="25">
        <f t="shared" si="56"/>
        <v>1.5032202269346304E-2</v>
      </c>
      <c r="K1191" s="25">
        <f t="shared" si="58"/>
        <v>-1.3211438956247297E-2</v>
      </c>
      <c r="L1191" s="25">
        <f t="shared" si="57"/>
        <v>-13211.438956247297</v>
      </c>
      <c r="M1191" s="25">
        <v>11842.26023879266</v>
      </c>
    </row>
    <row r="1192" spans="5:13">
      <c r="E1192" s="15">
        <v>45190</v>
      </c>
      <c r="G1192" s="25"/>
      <c r="H1192" s="27">
        <f>Equity_Historical!AA1194</f>
        <v>-2.8800038086595356E-2</v>
      </c>
      <c r="I1192" s="39">
        <f t="shared" si="59"/>
        <v>8.2944219378934308E-4</v>
      </c>
      <c r="J1192" s="25">
        <f t="shared" si="56"/>
        <v>1.7790119965164952E-2</v>
      </c>
      <c r="K1192" s="25">
        <f t="shared" si="58"/>
        <v>-2.2365211640658394E-2</v>
      </c>
      <c r="L1192" s="25">
        <f t="shared" si="57"/>
        <v>-22365.211640658395</v>
      </c>
      <c r="M1192" s="25">
        <v>11854.023859728786</v>
      </c>
    </row>
    <row r="1193" spans="5:13">
      <c r="E1193" s="15">
        <v>45191</v>
      </c>
      <c r="G1193" s="25"/>
      <c r="H1193" s="27">
        <f>Equity_Historical!AA1195</f>
        <v>-3.4456424846652164E-3</v>
      </c>
      <c r="I1193" s="39">
        <f t="shared" si="59"/>
        <v>1.1872452132129886E-5</v>
      </c>
      <c r="J1193" s="25">
        <f t="shared" si="56"/>
        <v>1.6455879828758353E-2</v>
      </c>
      <c r="K1193" s="25">
        <f t="shared" si="58"/>
        <v>-2.2609653044587262E-3</v>
      </c>
      <c r="L1193" s="25">
        <f t="shared" si="57"/>
        <v>-2260.9653044587262</v>
      </c>
      <c r="M1193" s="25">
        <v>11860.839408809832</v>
      </c>
    </row>
    <row r="1194" spans="5:13">
      <c r="E1194" s="15">
        <v>45194</v>
      </c>
      <c r="G1194" s="25"/>
      <c r="H1194" s="27">
        <f>Equity_Historical!AA1196</f>
        <v>9.5738466453870949E-3</v>
      </c>
      <c r="I1194" s="39">
        <f t="shared" si="59"/>
        <v>9.1658539589389726E-5</v>
      </c>
      <c r="J1194" s="25">
        <f t="shared" si="56"/>
        <v>1.5618110152517304E-2</v>
      </c>
      <c r="K1194" s="25">
        <f t="shared" si="58"/>
        <v>6.7915346449662541E-3</v>
      </c>
      <c r="L1194" s="25">
        <f t="shared" si="57"/>
        <v>6791.5346449662538</v>
      </c>
      <c r="M1194" s="25">
        <v>11965.74594149646</v>
      </c>
    </row>
    <row r="1195" spans="5:13">
      <c r="E1195" s="15">
        <v>45195</v>
      </c>
      <c r="G1195" s="25"/>
      <c r="H1195" s="27">
        <f>Equity_Historical!AA1197</f>
        <v>-7.3261627145911508E-3</v>
      </c>
      <c r="I1195" s="39">
        <f t="shared" si="59"/>
        <v>5.3672660120665579E-5</v>
      </c>
      <c r="J1195" s="25">
        <f t="shared" si="56"/>
        <v>1.4676084595144554E-2</v>
      </c>
      <c r="K1195" s="25">
        <f t="shared" si="58"/>
        <v>-5.4758386100179765E-3</v>
      </c>
      <c r="L1195" s="25">
        <f t="shared" si="57"/>
        <v>-5475.8386100179769</v>
      </c>
      <c r="M1195" s="25">
        <v>12031.068005814181</v>
      </c>
    </row>
    <row r="1196" spans="5:13">
      <c r="E1196" s="15">
        <v>45196</v>
      </c>
      <c r="G1196" s="25"/>
      <c r="H1196" s="27">
        <f>Equity_Historical!AA1198</f>
        <v>1.3318659316318721E-3</v>
      </c>
      <c r="I1196" s="39">
        <f t="shared" si="59"/>
        <v>1.7738668598416346E-6</v>
      </c>
      <c r="J1196" s="25">
        <f t="shared" si="56"/>
        <v>1.3540510338101722E-2</v>
      </c>
      <c r="K1196" s="25">
        <f t="shared" si="58"/>
        <v>1.0593826710616121E-3</v>
      </c>
      <c r="L1196" s="25">
        <f t="shared" si="57"/>
        <v>1059.382671061612</v>
      </c>
      <c r="M1196" s="25">
        <v>12157.426198296684</v>
      </c>
    </row>
    <row r="1197" spans="5:13">
      <c r="E1197" s="15">
        <v>45197</v>
      </c>
      <c r="G1197" s="25"/>
      <c r="H1197" s="27">
        <f>Equity_Historical!AA1199</f>
        <v>2.0918259163459487E-2</v>
      </c>
      <c r="I1197" s="39">
        <f t="shared" si="59"/>
        <v>4.3757356642965678E-4</v>
      </c>
      <c r="J1197" s="25">
        <f t="shared" si="56"/>
        <v>1.4882192115016261E-2</v>
      </c>
      <c r="K1197" s="25">
        <f t="shared" si="58"/>
        <v>1.8034041603931461E-2</v>
      </c>
      <c r="L1197" s="25">
        <f t="shared" si="57"/>
        <v>18034.041603931462</v>
      </c>
      <c r="M1197" s="25">
        <v>12422.687742477152</v>
      </c>
    </row>
    <row r="1198" spans="5:13">
      <c r="E1198" s="15">
        <v>45198</v>
      </c>
      <c r="G1198" s="25"/>
      <c r="H1198" s="27">
        <f>Equity_Historical!AA1200</f>
        <v>1.0645513143256249E-2</v>
      </c>
      <c r="I1198" s="39">
        <f t="shared" si="59"/>
        <v>1.1332695008324155E-4</v>
      </c>
      <c r="J1198" s="25">
        <f t="shared" si="56"/>
        <v>1.4326783949599456E-2</v>
      </c>
      <c r="K1198" s="25">
        <f t="shared" si="58"/>
        <v>8.3503033904111651E-3</v>
      </c>
      <c r="L1198" s="25">
        <f t="shared" si="57"/>
        <v>8350.3033904111653</v>
      </c>
      <c r="M1198" s="25">
        <v>12443.306007593066</v>
      </c>
    </row>
    <row r="1199" spans="5:13">
      <c r="E1199" s="15">
        <v>45201</v>
      </c>
      <c r="G1199" s="25"/>
      <c r="H1199" s="27">
        <f>Equity_Historical!AA1201</f>
        <v>-1.5257112079446029E-2</v>
      </c>
      <c r="I1199" s="39">
        <f t="shared" si="59"/>
        <v>2.3277946900477796E-4</v>
      </c>
      <c r="J1199" s="25">
        <f t="shared" si="56"/>
        <v>1.4470146783583163E-2</v>
      </c>
      <c r="K1199" s="25">
        <f t="shared" si="58"/>
        <v>-1.2431575901281652E-2</v>
      </c>
      <c r="L1199" s="25">
        <f t="shared" si="57"/>
        <v>-12431.575901281652</v>
      </c>
      <c r="M1199" s="25">
        <v>12539.270087102881</v>
      </c>
    </row>
    <row r="1200" spans="5:13">
      <c r="E1200" s="15">
        <v>45202</v>
      </c>
      <c r="G1200" s="25"/>
      <c r="H1200" s="27">
        <f>Equity_Historical!AA1202</f>
        <v>-2.1191070446157777E-2</v>
      </c>
      <c r="I1200" s="39">
        <f t="shared" si="59"/>
        <v>4.4906146665402158E-4</v>
      </c>
      <c r="J1200" s="25">
        <f t="shared" si="56"/>
        <v>1.5663224308736023E-2</v>
      </c>
      <c r="K1200" s="25">
        <f t="shared" si="58"/>
        <v>-1.7095528040478362E-2</v>
      </c>
      <c r="L1200" s="25">
        <f t="shared" si="57"/>
        <v>-17095.528040478363</v>
      </c>
      <c r="M1200" s="25">
        <v>12541.497433040484</v>
      </c>
    </row>
    <row r="1201" spans="5:13">
      <c r="E1201" s="15">
        <v>45203</v>
      </c>
      <c r="G1201" s="25"/>
      <c r="H1201" s="27">
        <f>Equity_Historical!AA1203</f>
        <v>-2.4871516639301684E-2</v>
      </c>
      <c r="I1201" s="39">
        <f t="shared" si="59"/>
        <v>6.1859233993906057E-4</v>
      </c>
      <c r="J1201" s="25">
        <f t="shared" si="56"/>
        <v>1.7358714162482521E-2</v>
      </c>
      <c r="K1201" s="25">
        <f t="shared" si="58"/>
        <v>-1.8536326158590695E-2</v>
      </c>
      <c r="L1201" s="25">
        <f t="shared" si="57"/>
        <v>-18536.326158590695</v>
      </c>
      <c r="M1201" s="25">
        <v>12542.409741589658</v>
      </c>
    </row>
    <row r="1202" spans="5:13">
      <c r="E1202" s="15">
        <v>45204</v>
      </c>
      <c r="G1202" s="25"/>
      <c r="H1202" s="27">
        <f>Equity_Historical!AA1204</f>
        <v>5.9057547127969699E-4</v>
      </c>
      <c r="I1202" s="39">
        <f t="shared" si="59"/>
        <v>3.4877938727723619E-7</v>
      </c>
      <c r="J1202" s="25">
        <f t="shared" si="56"/>
        <v>1.6005578111291299E-2</v>
      </c>
      <c r="K1202" s="25">
        <f t="shared" si="58"/>
        <v>3.9715534734678892E-4</v>
      </c>
      <c r="L1202" s="25">
        <f t="shared" si="57"/>
        <v>397.15534734678891</v>
      </c>
      <c r="M1202" s="25">
        <v>12595.016867942462</v>
      </c>
    </row>
    <row r="1203" spans="5:13">
      <c r="E1203" s="15">
        <v>45205</v>
      </c>
      <c r="G1203" s="25"/>
      <c r="H1203" s="27">
        <f>Equity_Historical!AA1205</f>
        <v>1.9564247667375495E-2</v>
      </c>
      <c r="I1203" s="39">
        <f t="shared" si="59"/>
        <v>3.827597867904075E-4</v>
      </c>
      <c r="J1203" s="25">
        <f t="shared" si="56"/>
        <v>1.6588119817921236E-2</v>
      </c>
      <c r="K1203" s="25">
        <f t="shared" si="58"/>
        <v>1.4269026608409476E-2</v>
      </c>
      <c r="L1203" s="25">
        <f t="shared" si="57"/>
        <v>14269.026608409476</v>
      </c>
      <c r="M1203" s="25">
        <v>12604.900140018342</v>
      </c>
    </row>
    <row r="1204" spans="5:13">
      <c r="E1204" s="15">
        <v>45208</v>
      </c>
      <c r="G1204" s="25"/>
      <c r="H1204" s="27">
        <f>Equity_Historical!AA1206</f>
        <v>1.7275723500235714E-2</v>
      </c>
      <c r="I1204" s="39">
        <f t="shared" si="59"/>
        <v>2.9845062245659648E-4</v>
      </c>
      <c r="J1204" s="25">
        <f t="shared" si="56"/>
        <v>1.6693066063433164E-2</v>
      </c>
      <c r="K1204" s="25">
        <f t="shared" si="58"/>
        <v>1.2157426198296684E-2</v>
      </c>
      <c r="L1204" s="25">
        <f t="shared" si="57"/>
        <v>12157.426198296684</v>
      </c>
      <c r="M1204" s="25">
        <v>12824.902635540438</v>
      </c>
    </row>
    <row r="1205" spans="5:13">
      <c r="E1205" s="15">
        <v>45209</v>
      </c>
      <c r="G1205" s="25"/>
      <c r="H1205" s="27">
        <f>Equity_Historical!AA1207</f>
        <v>-2.2201798223303135E-2</v>
      </c>
      <c r="I1205" s="39">
        <f t="shared" si="59"/>
        <v>4.9291984434826619E-4</v>
      </c>
      <c r="J1205" s="25">
        <f t="shared" si="56"/>
        <v>1.7629454417555365E-2</v>
      </c>
      <c r="K1205" s="25">
        <f t="shared" si="58"/>
        <v>-1.5525821909429199E-2</v>
      </c>
      <c r="L1205" s="25">
        <f t="shared" si="57"/>
        <v>-15525.8219094292</v>
      </c>
      <c r="M1205" s="25">
        <v>12850.569003154736</v>
      </c>
    </row>
    <row r="1206" spans="5:13">
      <c r="E1206" s="15">
        <v>45210</v>
      </c>
      <c r="G1206" s="25"/>
      <c r="H1206" s="27">
        <f>Equity_Historical!AA1208</f>
        <v>3.0393811853448582E-2</v>
      </c>
      <c r="I1206" s="39">
        <f t="shared" si="59"/>
        <v>9.2378379898283157E-4</v>
      </c>
      <c r="J1206" s="25">
        <f t="shared" si="56"/>
        <v>2.0068522203913964E-2</v>
      </c>
      <c r="K1206" s="25">
        <f t="shared" si="58"/>
        <v>2.0125601051601053E-2</v>
      </c>
      <c r="L1206" s="25">
        <f t="shared" si="57"/>
        <v>20125.601051601054</v>
      </c>
      <c r="M1206" s="25">
        <v>12926.223773914644</v>
      </c>
    </row>
    <row r="1207" spans="5:13">
      <c r="E1207" s="15">
        <v>45211</v>
      </c>
      <c r="G1207" s="25"/>
      <c r="H1207" s="27">
        <f>Equity_Historical!AA1209</f>
        <v>8.6524156260609948E-3</v>
      </c>
      <c r="I1207" s="39">
        <f t="shared" si="59"/>
        <v>7.4864296166104479E-5</v>
      </c>
      <c r="J1207" s="25">
        <f t="shared" ref="J1207:J1260" si="60">SQRT((1-$C$3)*SUMPRODUCT(I708:I1207,$G$3:$G$502))</f>
        <v>1.8803281372051932E-2</v>
      </c>
      <c r="K1207" s="25">
        <f t="shared" si="58"/>
        <v>5.0329723059999026E-3</v>
      </c>
      <c r="L1207" s="25">
        <f t="shared" si="57"/>
        <v>5032.9723059999023</v>
      </c>
      <c r="M1207" s="25">
        <v>12988.320140624688</v>
      </c>
    </row>
    <row r="1208" spans="5:13">
      <c r="E1208" s="15">
        <v>45212</v>
      </c>
      <c r="G1208" s="25"/>
      <c r="H1208" s="27">
        <f>Equity_Historical!AA1210</f>
        <v>3.1385512920858658E-2</v>
      </c>
      <c r="I1208" s="39">
        <f t="shared" si="59"/>
        <v>9.8505042130538566E-4</v>
      </c>
      <c r="J1208" s="25">
        <f t="shared" si="60"/>
        <v>2.1172776034305934E-2</v>
      </c>
      <c r="K1208" s="25">
        <f t="shared" si="58"/>
        <v>1.9484898449409573E-2</v>
      </c>
      <c r="L1208" s="25">
        <f t="shared" ref="L1208:L1260" si="61">K1208*$C$5</f>
        <v>19484.898449409571</v>
      </c>
      <c r="M1208" s="25">
        <v>12997.664323848803</v>
      </c>
    </row>
    <row r="1209" spans="5:13">
      <c r="E1209" s="15">
        <v>45215</v>
      </c>
      <c r="G1209" s="25"/>
      <c r="H1209" s="27">
        <f>Equity_Historical!AA1211</f>
        <v>-1.243520017445897E-2</v>
      </c>
      <c r="I1209" s="39">
        <f t="shared" si="59"/>
        <v>1.5463420337886441E-4</v>
      </c>
      <c r="J1209" s="25">
        <f t="shared" si="60"/>
        <v>2.0105685980733846E-2</v>
      </c>
      <c r="K1209" s="25">
        <f t="shared" ref="K1209:K1272" si="62">H1209*$J$1321/J1208</f>
        <v>-6.8561062316883628E-3</v>
      </c>
      <c r="L1209" s="25">
        <f t="shared" si="61"/>
        <v>-6856.1062316883626</v>
      </c>
      <c r="M1209" s="25">
        <v>13130.059917567811</v>
      </c>
    </row>
    <row r="1210" spans="5:13">
      <c r="E1210" s="15">
        <v>45216</v>
      </c>
      <c r="G1210" s="25"/>
      <c r="H1210" s="27">
        <f>Equity_Historical!AA1212</f>
        <v>-9.8017206153914252E-3</v>
      </c>
      <c r="I1210" s="39">
        <f t="shared" si="59"/>
        <v>9.6073727022189263E-5</v>
      </c>
      <c r="J1210" s="25">
        <f t="shared" si="60"/>
        <v>1.8921254622667711E-2</v>
      </c>
      <c r="K1210" s="25">
        <f t="shared" si="62"/>
        <v>-5.690965923443406E-3</v>
      </c>
      <c r="L1210" s="25">
        <f t="shared" si="61"/>
        <v>-5690.9659234434057</v>
      </c>
      <c r="M1210" s="25">
        <v>13225.416437879654</v>
      </c>
    </row>
    <row r="1211" spans="5:13">
      <c r="E1211" s="15">
        <v>45217</v>
      </c>
      <c r="G1211" s="25"/>
      <c r="H1211" s="27">
        <f>Equity_Historical!AA1213</f>
        <v>-1.5306458156265142E-2</v>
      </c>
      <c r="I1211" s="39">
        <f t="shared" si="59"/>
        <v>2.3428766128949567E-4</v>
      </c>
      <c r="J1211" s="25">
        <f t="shared" si="60"/>
        <v>1.842430308627371E-2</v>
      </c>
      <c r="K1211" s="25">
        <f t="shared" si="62"/>
        <v>-9.4433772514568234E-3</v>
      </c>
      <c r="L1211" s="25">
        <f t="shared" si="61"/>
        <v>-9443.3772514568227</v>
      </c>
      <c r="M1211" s="25">
        <v>13249.492525431315</v>
      </c>
    </row>
    <row r="1212" spans="5:13">
      <c r="E1212" s="15">
        <v>45218</v>
      </c>
      <c r="G1212" s="25"/>
      <c r="H1212" s="27">
        <f>Equity_Historical!AA1214</f>
        <v>-1.9658542973677525E-2</v>
      </c>
      <c r="I1212" s="39">
        <f t="shared" si="59"/>
        <v>3.8645831184792601E-4</v>
      </c>
      <c r="J1212" s="25">
        <f t="shared" si="60"/>
        <v>1.8614656842387202E-2</v>
      </c>
      <c r="K1212" s="25">
        <f t="shared" si="62"/>
        <v>-1.2455547375166558E-2</v>
      </c>
      <c r="L1212" s="25">
        <f t="shared" si="61"/>
        <v>-12455.547375166558</v>
      </c>
      <c r="M1212" s="25">
        <v>13377.986968188221</v>
      </c>
    </row>
    <row r="1213" spans="5:13">
      <c r="E1213" s="15">
        <v>45219</v>
      </c>
      <c r="G1213" s="25"/>
      <c r="H1213" s="27">
        <f>Equity_Historical!AA1215</f>
        <v>-3.8692360414952463E-3</v>
      </c>
      <c r="I1213" s="39">
        <f t="shared" si="59"/>
        <v>1.4970987544805804E-5</v>
      </c>
      <c r="J1213" s="25">
        <f t="shared" si="60"/>
        <v>1.7227166919943006E-2</v>
      </c>
      <c r="K1213" s="25">
        <f t="shared" si="62"/>
        <v>-2.426457847016796E-3</v>
      </c>
      <c r="L1213" s="25">
        <f t="shared" si="61"/>
        <v>-2426.4578470167962</v>
      </c>
      <c r="M1213" s="25">
        <v>13465.27111223401</v>
      </c>
    </row>
    <row r="1214" spans="5:13">
      <c r="E1214" s="15">
        <v>45222</v>
      </c>
      <c r="G1214" s="25"/>
      <c r="H1214" s="27">
        <f>Equity_Historical!AA1216</f>
        <v>-2.2399007794179509E-2</v>
      </c>
      <c r="I1214" s="39">
        <f t="shared" si="59"/>
        <v>5.0171555016371441E-4</v>
      </c>
      <c r="J1214" s="25">
        <f t="shared" si="60"/>
        <v>1.8097411986220543E-2</v>
      </c>
      <c r="K1214" s="25">
        <f t="shared" si="62"/>
        <v>-1.5178102457245534E-2</v>
      </c>
      <c r="L1214" s="25">
        <f t="shared" si="61"/>
        <v>-15178.102457245534</v>
      </c>
      <c r="M1214" s="25">
        <v>13472.020672930772</v>
      </c>
    </row>
    <row r="1215" spans="5:13">
      <c r="E1215" s="15">
        <v>45223</v>
      </c>
      <c r="G1215" s="25"/>
      <c r="H1215" s="27">
        <f>Equity_Historical!AA1217</f>
        <v>2.0905764679997052E-2</v>
      </c>
      <c r="I1215" s="39">
        <f t="shared" si="59"/>
        <v>4.3705099685541226E-4</v>
      </c>
      <c r="J1215" s="25">
        <f t="shared" si="60"/>
        <v>1.8545795265705402E-2</v>
      </c>
      <c r="K1215" s="25">
        <f t="shared" si="62"/>
        <v>1.3485037093374789E-2</v>
      </c>
      <c r="L1215" s="25">
        <f t="shared" si="61"/>
        <v>13485.037093374789</v>
      </c>
      <c r="M1215" s="25">
        <v>13485.037093374789</v>
      </c>
    </row>
    <row r="1216" spans="5:13">
      <c r="E1216" s="15">
        <v>45224</v>
      </c>
      <c r="G1216" s="25"/>
      <c r="H1216" s="27">
        <f>Equity_Historical!AA1218</f>
        <v>-1.5417554167463789E-2</v>
      </c>
      <c r="I1216" s="39">
        <f t="shared" si="59"/>
        <v>2.3770097650668005E-4</v>
      </c>
      <c r="J1216" s="25">
        <f t="shared" si="60"/>
        <v>1.8111037800409003E-2</v>
      </c>
      <c r="K1216" s="25">
        <f t="shared" si="62"/>
        <v>-9.7044870053119292E-3</v>
      </c>
      <c r="L1216" s="25">
        <f t="shared" si="61"/>
        <v>-9704.4870053119284</v>
      </c>
      <c r="M1216" s="25">
        <v>13526.893299284489</v>
      </c>
    </row>
    <row r="1217" spans="5:13">
      <c r="E1217" s="15">
        <v>45225</v>
      </c>
      <c r="G1217" s="25"/>
      <c r="H1217" s="27">
        <f>Equity_Historical!AA1219</f>
        <v>8.7070913153284843E-2</v>
      </c>
      <c r="I1217" s="39">
        <f t="shared" si="59"/>
        <v>7.5813439173468711E-3</v>
      </c>
      <c r="J1217" s="25">
        <f t="shared" si="60"/>
        <v>3.7629905982857551E-2</v>
      </c>
      <c r="K1217" s="25">
        <f t="shared" si="62"/>
        <v>5.6121894514706928E-2</v>
      </c>
      <c r="L1217" s="25">
        <f t="shared" si="61"/>
        <v>56121.894514706932</v>
      </c>
      <c r="M1217" s="25">
        <v>13739.16868627373</v>
      </c>
    </row>
    <row r="1218" spans="5:13">
      <c r="E1218" s="15">
        <v>45226</v>
      </c>
      <c r="G1218" s="25"/>
      <c r="H1218" s="27">
        <f>Equity_Historical!AA1220</f>
        <v>-7.3624678950394498E-3</v>
      </c>
      <c r="I1218" s="39">
        <f t="shared" si="59"/>
        <v>5.4205933505486629E-5</v>
      </c>
      <c r="J1218" s="25">
        <f t="shared" si="60"/>
        <v>3.481004511147201E-2</v>
      </c>
      <c r="K1218" s="25">
        <f t="shared" si="62"/>
        <v>-2.2839828669672358E-3</v>
      </c>
      <c r="L1218" s="25">
        <f t="shared" si="61"/>
        <v>-2283.9828669672356</v>
      </c>
      <c r="M1218" s="25">
        <v>13747.369660921915</v>
      </c>
    </row>
    <row r="1219" spans="5:13">
      <c r="E1219" s="15">
        <v>45229</v>
      </c>
      <c r="G1219" s="25"/>
      <c r="H1219" s="27">
        <f>Equity_Historical!AA1221</f>
        <v>-4.5154322927996871E-3</v>
      </c>
      <c r="I1219" s="39">
        <f t="shared" ref="I1219:I1260" si="63">H1219^2</f>
        <v>2.0389128790858238E-5</v>
      </c>
      <c r="J1219" s="25">
        <f t="shared" si="60"/>
        <v>3.2140888660426574E-2</v>
      </c>
      <c r="K1219" s="25">
        <f t="shared" si="62"/>
        <v>-1.5142490487161414E-3</v>
      </c>
      <c r="L1219" s="25">
        <f t="shared" si="61"/>
        <v>-1514.2490487161415</v>
      </c>
      <c r="M1219" s="25">
        <v>13808.849618748131</v>
      </c>
    </row>
    <row r="1220" spans="5:13">
      <c r="E1220" s="15">
        <v>45230</v>
      </c>
      <c r="G1220" s="25"/>
      <c r="H1220" s="27">
        <f>Equity_Historical!AA1222</f>
        <v>3.2656583334113004E-2</v>
      </c>
      <c r="I1220" s="39">
        <f t="shared" si="63"/>
        <v>1.0664524350578672E-3</v>
      </c>
      <c r="J1220" s="25">
        <f t="shared" si="60"/>
        <v>3.22187690726745E-2</v>
      </c>
      <c r="K1220" s="25">
        <f t="shared" si="62"/>
        <v>1.1860839408809833E-2</v>
      </c>
      <c r="L1220" s="25">
        <f t="shared" si="61"/>
        <v>11860.839408809832</v>
      </c>
      <c r="M1220" s="25">
        <v>13844.378725028217</v>
      </c>
    </row>
    <row r="1221" spans="5:13">
      <c r="E1221" s="15">
        <v>45231</v>
      </c>
      <c r="G1221" s="25"/>
      <c r="H1221" s="27">
        <f>Equity_Historical!AA1223</f>
        <v>-7.0232924530067936E-2</v>
      </c>
      <c r="I1221" s="39">
        <f t="shared" si="63"/>
        <v>4.9326636880462184E-3</v>
      </c>
      <c r="J1221" s="25">
        <f t="shared" si="60"/>
        <v>4.0277056392957894E-2</v>
      </c>
      <c r="K1221" s="25">
        <f t="shared" si="62"/>
        <v>-2.5446869931772073E-2</v>
      </c>
      <c r="L1221" s="25">
        <f t="shared" si="61"/>
        <v>-25446.869931772075</v>
      </c>
      <c r="M1221" s="25">
        <v>13891.045172140437</v>
      </c>
    </row>
    <row r="1222" spans="5:13">
      <c r="E1222" s="15">
        <v>45232</v>
      </c>
      <c r="G1222" s="25"/>
      <c r="H1222" s="27">
        <f>Equity_Historical!AA1224</f>
        <v>4.7432364296208056E-2</v>
      </c>
      <c r="I1222" s="39">
        <f t="shared" si="63"/>
        <v>2.2498291827281929E-3</v>
      </c>
      <c r="J1222" s="25">
        <f t="shared" si="60"/>
        <v>4.1429210206550077E-2</v>
      </c>
      <c r="K1222" s="25">
        <f t="shared" si="62"/>
        <v>1.3747369660921915E-2</v>
      </c>
      <c r="L1222" s="25">
        <f t="shared" si="61"/>
        <v>13747.369660921915</v>
      </c>
      <c r="M1222" s="25">
        <v>13932.403658205056</v>
      </c>
    </row>
    <row r="1223" spans="5:13">
      <c r="E1223" s="15">
        <v>45233</v>
      </c>
      <c r="G1223" s="25"/>
      <c r="H1223" s="27">
        <f>Equity_Historical!AA1225</f>
        <v>2.6840734494241014E-2</v>
      </c>
      <c r="I1223" s="39">
        <f t="shared" si="63"/>
        <v>7.204250281903394E-4</v>
      </c>
      <c r="J1223" s="25">
        <f t="shared" si="60"/>
        <v>3.9585177703482487E-2</v>
      </c>
      <c r="K1223" s="25">
        <f t="shared" si="62"/>
        <v>7.5629338704948333E-3</v>
      </c>
      <c r="L1223" s="25">
        <f t="shared" si="61"/>
        <v>7562.9338704948332</v>
      </c>
      <c r="M1223" s="25">
        <v>14072.428623395226</v>
      </c>
    </row>
    <row r="1224" spans="5:13">
      <c r="E1224" s="15">
        <v>45236</v>
      </c>
      <c r="G1224" s="25"/>
      <c r="H1224" s="27">
        <f>Equity_Historical!AA1226</f>
        <v>-1.6304051505190736E-2</v>
      </c>
      <c r="I1224" s="39">
        <f t="shared" si="63"/>
        <v>2.6582209548391231E-4</v>
      </c>
      <c r="J1224" s="25">
        <f t="shared" si="60"/>
        <v>3.7037975971513759E-2</v>
      </c>
      <c r="K1224" s="25">
        <f t="shared" si="62"/>
        <v>-4.8080115331301174E-3</v>
      </c>
      <c r="L1224" s="25">
        <f t="shared" si="61"/>
        <v>-4808.0115331301176</v>
      </c>
      <c r="M1224" s="25">
        <v>14117.916673103422</v>
      </c>
    </row>
    <row r="1225" spans="5:13">
      <c r="E1225" s="15">
        <v>45237</v>
      </c>
      <c r="G1225" s="25"/>
      <c r="H1225" s="27">
        <f>Equity_Historical!AA1227</f>
        <v>-3.7652219486793807E-3</v>
      </c>
      <c r="I1225" s="39">
        <f t="shared" si="63"/>
        <v>1.4176896322816954E-5</v>
      </c>
      <c r="J1225" s="25">
        <f t="shared" si="60"/>
        <v>3.4178450065865895E-2</v>
      </c>
      <c r="K1225" s="25">
        <f t="shared" si="62"/>
        <v>-1.1867135387408241E-3</v>
      </c>
      <c r="L1225" s="25">
        <f t="shared" si="61"/>
        <v>-1186.7135387408241</v>
      </c>
      <c r="M1225" s="25">
        <v>14141.803739061668</v>
      </c>
    </row>
    <row r="1226" spans="5:13">
      <c r="E1226" s="15">
        <v>45238</v>
      </c>
      <c r="G1226" s="25"/>
      <c r="H1226" s="27">
        <f>Equity_Historical!AA1228</f>
        <v>-7.2536616884699111E-3</v>
      </c>
      <c r="I1226" s="39">
        <f t="shared" si="63"/>
        <v>5.2615607890776159E-5</v>
      </c>
      <c r="J1226" s="25">
        <f t="shared" si="60"/>
        <v>3.1635957749889157E-2</v>
      </c>
      <c r="K1226" s="25">
        <f t="shared" si="62"/>
        <v>-2.4774648009428355E-3</v>
      </c>
      <c r="L1226" s="25">
        <f t="shared" si="61"/>
        <v>-2477.4648009428356</v>
      </c>
      <c r="M1226" s="25">
        <v>14173.943525538065</v>
      </c>
    </row>
    <row r="1227" spans="5:13">
      <c r="E1227" s="15">
        <v>45239</v>
      </c>
      <c r="G1227" s="25"/>
      <c r="H1227" s="27">
        <f>Equity_Historical!AA1229</f>
        <v>-2.794738369029235E-2</v>
      </c>
      <c r="I1227" s="39">
        <f t="shared" si="63"/>
        <v>7.8105625513241891E-4</v>
      </c>
      <c r="J1227" s="25">
        <f t="shared" si="60"/>
        <v>3.1110563923042584E-2</v>
      </c>
      <c r="K1227" s="25">
        <f t="shared" si="62"/>
        <v>-1.0312470793368857E-2</v>
      </c>
      <c r="L1227" s="25">
        <f t="shared" si="61"/>
        <v>-10312.470793368857</v>
      </c>
      <c r="M1227" s="25">
        <v>14245.913579474061</v>
      </c>
    </row>
    <row r="1228" spans="5:13">
      <c r="E1228" s="15">
        <v>45240</v>
      </c>
      <c r="G1228" s="25"/>
      <c r="H1228" s="27">
        <f>Equity_Historical!AA1230</f>
        <v>1.9417914530341487E-2</v>
      </c>
      <c r="I1228" s="39">
        <f t="shared" si="63"/>
        <v>3.7705540470764706E-4</v>
      </c>
      <c r="J1228" s="25">
        <f t="shared" si="60"/>
        <v>2.9652072780404541E-2</v>
      </c>
      <c r="K1228" s="25">
        <f t="shared" si="62"/>
        <v>7.2861358232939469E-3</v>
      </c>
      <c r="L1228" s="25">
        <f t="shared" si="61"/>
        <v>7286.1358232939465</v>
      </c>
      <c r="M1228" s="25">
        <v>14269.026608409476</v>
      </c>
    </row>
    <row r="1229" spans="5:13">
      <c r="E1229" s="15">
        <v>45243</v>
      </c>
      <c r="G1229" s="25"/>
      <c r="H1229" s="27">
        <f>Equity_Historical!AA1231</f>
        <v>1.0794302457801731E-2</v>
      </c>
      <c r="I1229" s="39">
        <f t="shared" si="63"/>
        <v>1.1651696555050449E-4</v>
      </c>
      <c r="J1229" s="25">
        <f t="shared" si="60"/>
        <v>2.7655671244445006E-2</v>
      </c>
      <c r="K1229" s="25">
        <f t="shared" si="62"/>
        <v>4.2495416143025965E-3</v>
      </c>
      <c r="L1229" s="25">
        <f t="shared" si="61"/>
        <v>4249.5416143025968</v>
      </c>
      <c r="M1229" s="25">
        <v>14401.344713780845</v>
      </c>
    </row>
    <row r="1230" spans="5:13">
      <c r="E1230" s="15">
        <v>45244</v>
      </c>
      <c r="G1230" s="25"/>
      <c r="H1230" s="27">
        <f>Equity_Historical!AA1232</f>
        <v>5.4950076735929387E-2</v>
      </c>
      <c r="I1230" s="39">
        <f t="shared" si="63"/>
        <v>3.0195109332845282E-3</v>
      </c>
      <c r="J1230" s="25">
        <f t="shared" si="60"/>
        <v>3.3212006400944495E-2</v>
      </c>
      <c r="K1230" s="25">
        <f t="shared" si="62"/>
        <v>2.319458787707436E-2</v>
      </c>
      <c r="L1230" s="25">
        <f t="shared" si="61"/>
        <v>23194.587877074358</v>
      </c>
      <c r="M1230" s="25">
        <v>14405.153989549477</v>
      </c>
    </row>
    <row r="1231" spans="5:13">
      <c r="E1231" s="15">
        <v>45245</v>
      </c>
      <c r="G1231" s="25"/>
      <c r="H1231" s="27">
        <f>Equity_Historical!AA1233</f>
        <v>6.1916795353345669E-3</v>
      </c>
      <c r="I1231" s="39">
        <f t="shared" si="63"/>
        <v>3.8336895468280879E-5</v>
      </c>
      <c r="J1231" s="25">
        <f t="shared" si="60"/>
        <v>3.0713715146822657E-2</v>
      </c>
      <c r="K1231" s="25">
        <f t="shared" si="62"/>
        <v>2.1762857502139474E-3</v>
      </c>
      <c r="L1231" s="25">
        <f t="shared" si="61"/>
        <v>2176.2857502139473</v>
      </c>
      <c r="M1231" s="25">
        <v>14476.113369569914</v>
      </c>
    </row>
    <row r="1232" spans="5:13">
      <c r="E1232" s="15">
        <v>45246</v>
      </c>
      <c r="G1232" s="25"/>
      <c r="H1232" s="27">
        <f>Equity_Historical!AA1234</f>
        <v>1.6951683688545154E-2</v>
      </c>
      <c r="I1232" s="39">
        <f t="shared" si="63"/>
        <v>2.8735957987648781E-4</v>
      </c>
      <c r="J1232" s="25">
        <f t="shared" si="60"/>
        <v>2.9067789568242242E-2</v>
      </c>
      <c r="K1232" s="25">
        <f t="shared" si="62"/>
        <v>6.4429246001049293E-3</v>
      </c>
      <c r="L1232" s="25">
        <f t="shared" si="61"/>
        <v>6442.9246001049296</v>
      </c>
      <c r="M1232" s="25">
        <v>14489.754420062956</v>
      </c>
    </row>
    <row r="1233" spans="5:13">
      <c r="E1233" s="15">
        <v>45247</v>
      </c>
      <c r="G1233" s="25"/>
      <c r="H1233" s="27">
        <f>Equity_Historical!AA1235</f>
        <v>5.2028840460402459E-3</v>
      </c>
      <c r="I1233" s="39">
        <f t="shared" si="63"/>
        <v>2.707000239654012E-5</v>
      </c>
      <c r="J1233" s="25">
        <f t="shared" si="60"/>
        <v>2.6874828970349773E-2</v>
      </c>
      <c r="K1233" s="25">
        <f t="shared" si="62"/>
        <v>2.0894630745830665E-3</v>
      </c>
      <c r="L1233" s="25">
        <f t="shared" si="61"/>
        <v>2089.4630745830664</v>
      </c>
      <c r="M1233" s="25">
        <v>14734.282622082443</v>
      </c>
    </row>
    <row r="1234" spans="5:13">
      <c r="E1234" s="15">
        <v>45250</v>
      </c>
      <c r="G1234" s="25"/>
      <c r="H1234" s="27">
        <f>Equity_Historical!AA1236</f>
        <v>2.087981905298153E-2</v>
      </c>
      <c r="I1234" s="39">
        <f t="shared" si="63"/>
        <v>4.3596684368525049E-4</v>
      </c>
      <c r="J1234" s="25">
        <f t="shared" si="60"/>
        <v>2.6063633551569629E-2</v>
      </c>
      <c r="K1234" s="25">
        <f t="shared" si="62"/>
        <v>9.0695049591826421E-3</v>
      </c>
      <c r="L1234" s="25">
        <f t="shared" si="61"/>
        <v>9069.5049591826428</v>
      </c>
      <c r="M1234" s="25">
        <v>14804.182240487946</v>
      </c>
    </row>
    <row r="1235" spans="5:13">
      <c r="E1235" s="15">
        <v>45251</v>
      </c>
      <c r="G1235" s="25"/>
      <c r="H1235" s="27">
        <f>Equity_Historical!AA1237</f>
        <v>-2.5787207515567259E-2</v>
      </c>
      <c r="I1235" s="39">
        <f t="shared" si="63"/>
        <v>6.6498007145092853E-4</v>
      </c>
      <c r="J1235" s="25">
        <f t="shared" si="60"/>
        <v>2.6022356840639353E-2</v>
      </c>
      <c r="K1235" s="25">
        <f t="shared" si="62"/>
        <v>-1.1549732219596589E-2</v>
      </c>
      <c r="L1235" s="25">
        <f t="shared" si="61"/>
        <v>-11549.73221959659</v>
      </c>
      <c r="M1235" s="25">
        <v>15100.779887705619</v>
      </c>
    </row>
    <row r="1236" spans="5:13">
      <c r="E1236" s="15">
        <v>45252</v>
      </c>
      <c r="G1236" s="25"/>
      <c r="H1236" s="27">
        <f>Equity_Historical!AA1238</f>
        <v>3.1756627320013942E-2</v>
      </c>
      <c r="I1236" s="39">
        <f t="shared" si="63"/>
        <v>1.0084833787422558E-3</v>
      </c>
      <c r="J1236" s="25">
        <f t="shared" si="60"/>
        <v>2.6960361719043618E-2</v>
      </c>
      <c r="K1236" s="25">
        <f t="shared" si="62"/>
        <v>1.4245913579474061E-2</v>
      </c>
      <c r="L1236" s="25">
        <f t="shared" si="61"/>
        <v>14245.913579474061</v>
      </c>
      <c r="M1236" s="25">
        <v>15130.060596424297</v>
      </c>
    </row>
    <row r="1237" spans="5:13">
      <c r="E1237" s="15">
        <v>45254</v>
      </c>
      <c r="G1237" s="25"/>
      <c r="H1237" s="27">
        <f>Equity_Historical!AA1239</f>
        <v>6.2648864218772197E-3</v>
      </c>
      <c r="I1237" s="39">
        <f t="shared" si="63"/>
        <v>3.9248801879021552E-5</v>
      </c>
      <c r="J1237" s="25">
        <f t="shared" si="60"/>
        <v>2.4974372038156934E-2</v>
      </c>
      <c r="K1237" s="25">
        <f t="shared" si="62"/>
        <v>2.712626800701206E-3</v>
      </c>
      <c r="L1237" s="25">
        <f t="shared" si="61"/>
        <v>2712.6268007012059</v>
      </c>
      <c r="M1237" s="25">
        <v>15322.989952698648</v>
      </c>
    </row>
    <row r="1238" spans="5:13">
      <c r="E1238" s="15">
        <v>45257</v>
      </c>
      <c r="G1238" s="25"/>
      <c r="H1238" s="27">
        <f>Equity_Historical!AA1240</f>
        <v>1.9698878306128886E-2</v>
      </c>
      <c r="I1238" s="39">
        <f t="shared" si="63"/>
        <v>3.8804580651967521E-4</v>
      </c>
      <c r="J1238" s="25">
        <f t="shared" si="60"/>
        <v>2.4256303116369258E-2</v>
      </c>
      <c r="K1238" s="25">
        <f t="shared" si="62"/>
        <v>9.2076643887163516E-3</v>
      </c>
      <c r="L1238" s="25">
        <f t="shared" si="61"/>
        <v>9207.6643887163518</v>
      </c>
      <c r="M1238" s="25">
        <v>15409.318467107647</v>
      </c>
    </row>
    <row r="1239" spans="5:13">
      <c r="E1239" s="15">
        <v>45258</v>
      </c>
      <c r="G1239" s="25"/>
      <c r="H1239" s="27">
        <f>Equity_Historical!AA1241</f>
        <v>1.3105396248184381E-2</v>
      </c>
      <c r="I1239" s="39">
        <f t="shared" si="63"/>
        <v>1.7175141082192524E-4</v>
      </c>
      <c r="J1239" s="25">
        <f t="shared" si="60"/>
        <v>2.2931980210297929E-2</v>
      </c>
      <c r="K1239" s="25">
        <f t="shared" si="62"/>
        <v>6.3070766136775471E-3</v>
      </c>
      <c r="L1239" s="25">
        <f t="shared" si="61"/>
        <v>6307.0766136775474</v>
      </c>
      <c r="M1239" s="25">
        <v>15517.30645898247</v>
      </c>
    </row>
    <row r="1240" spans="5:13">
      <c r="E1240" s="15">
        <v>45259</v>
      </c>
      <c r="G1240" s="25"/>
      <c r="H1240" s="27">
        <f>Equity_Historical!AA1242</f>
        <v>1.0035669063434028E-2</v>
      </c>
      <c r="I1240" s="39">
        <f t="shared" si="63"/>
        <v>1.0071465355076681E-4</v>
      </c>
      <c r="J1240" s="25">
        <f t="shared" si="60"/>
        <v>2.1496547558696177E-2</v>
      </c>
      <c r="K1240" s="25">
        <f t="shared" si="62"/>
        <v>5.1086639349421196E-3</v>
      </c>
      <c r="L1240" s="25">
        <f t="shared" si="61"/>
        <v>5108.6639349421193</v>
      </c>
      <c r="M1240" s="25">
        <v>15669.130930542706</v>
      </c>
    </row>
    <row r="1241" spans="5:13">
      <c r="E1241" s="15">
        <v>45260</v>
      </c>
      <c r="G1241" s="25"/>
      <c r="H1241" s="27">
        <f>Equity_Historical!AA1243</f>
        <v>1.6768223024506992E-2</v>
      </c>
      <c r="I1241" s="39">
        <f t="shared" si="63"/>
        <v>2.8117330339960645E-4</v>
      </c>
      <c r="J1241" s="25">
        <f t="shared" si="60"/>
        <v>2.0855750260101759E-2</v>
      </c>
      <c r="K1241" s="25">
        <f t="shared" si="62"/>
        <v>9.1058582787915659E-3</v>
      </c>
      <c r="L1241" s="25">
        <f t="shared" si="61"/>
        <v>9105.8582787915657</v>
      </c>
      <c r="M1241" s="25">
        <v>15671.849234379933</v>
      </c>
    </row>
    <row r="1242" spans="5:13">
      <c r="E1242" s="15">
        <v>45261</v>
      </c>
      <c r="G1242" s="25"/>
      <c r="H1242" s="27">
        <f>Equity_Historical!AA1244</f>
        <v>4.4944388161661311E-3</v>
      </c>
      <c r="I1242" s="39">
        <f t="shared" si="63"/>
        <v>2.0199980272260813E-5</v>
      </c>
      <c r="J1242" s="25">
        <f t="shared" si="60"/>
        <v>1.9306681955111121E-2</v>
      </c>
      <c r="K1242" s="25">
        <f t="shared" si="62"/>
        <v>2.5156615734554088E-3</v>
      </c>
      <c r="L1242" s="25">
        <f t="shared" si="61"/>
        <v>2515.6615734554089</v>
      </c>
      <c r="M1242" s="25">
        <v>15715.036387458365</v>
      </c>
    </row>
    <row r="1243" spans="5:13">
      <c r="E1243" s="15">
        <v>45264</v>
      </c>
      <c r="G1243" s="25"/>
      <c r="H1243" s="27">
        <f>Equity_Historical!AA1245</f>
        <v>-1.520599732568584E-2</v>
      </c>
      <c r="I1243" s="39">
        <f t="shared" si="63"/>
        <v>2.3122235466876493E-4</v>
      </c>
      <c r="J1243" s="25">
        <f t="shared" si="60"/>
        <v>1.8748843326956362E-2</v>
      </c>
      <c r="K1243" s="25">
        <f t="shared" si="62"/>
        <v>-9.1941128155056673E-3</v>
      </c>
      <c r="L1243" s="25">
        <f t="shared" si="61"/>
        <v>-9194.1128155056667</v>
      </c>
      <c r="M1243" s="25">
        <v>15825.304552498837</v>
      </c>
    </row>
    <row r="1244" spans="5:13">
      <c r="E1244" s="15">
        <v>45265</v>
      </c>
      <c r="G1244" s="25"/>
      <c r="H1244" s="27">
        <f>Equity_Historical!AA1246</f>
        <v>1.2440672312835976E-2</v>
      </c>
      <c r="I1244" s="39">
        <f t="shared" si="63"/>
        <v>1.5477032759536363E-4</v>
      </c>
      <c r="J1244" s="25">
        <f t="shared" si="60"/>
        <v>1.7944548094706851E-2</v>
      </c>
      <c r="K1244" s="25">
        <f t="shared" si="62"/>
        <v>7.7459008218498512E-3</v>
      </c>
      <c r="L1244" s="25">
        <f t="shared" si="61"/>
        <v>7745.9008218498511</v>
      </c>
      <c r="M1244" s="25">
        <v>15925.574213372543</v>
      </c>
    </row>
    <row r="1245" spans="5:13">
      <c r="E1245" s="15">
        <v>45266</v>
      </c>
      <c r="G1245" s="25"/>
      <c r="H1245" s="27">
        <f>Equity_Historical!AA1247</f>
        <v>-2.0417386112805976E-2</v>
      </c>
      <c r="I1245" s="39">
        <f t="shared" si="63"/>
        <v>4.1686965567940232E-4</v>
      </c>
      <c r="J1245" s="25">
        <f t="shared" si="60"/>
        <v>1.8336745450779169E-2</v>
      </c>
      <c r="K1245" s="25">
        <f t="shared" si="62"/>
        <v>-1.3282204941850189E-2</v>
      </c>
      <c r="L1245" s="25">
        <f t="shared" si="61"/>
        <v>-13282.204941850188</v>
      </c>
      <c r="M1245" s="25">
        <v>16067.059708217979</v>
      </c>
    </row>
    <row r="1246" spans="5:13">
      <c r="E1246" s="15">
        <v>45267</v>
      </c>
      <c r="G1246" s="25"/>
      <c r="H1246" s="27">
        <f>Equity_Historical!AA1248</f>
        <v>4.8475980438387987E-3</v>
      </c>
      <c r="I1246" s="39">
        <f t="shared" si="63"/>
        <v>2.349920679462975E-5</v>
      </c>
      <c r="J1246" s="25">
        <f t="shared" si="60"/>
        <v>1.7009576117201285E-2</v>
      </c>
      <c r="K1246" s="25">
        <f t="shared" si="62"/>
        <v>3.0860780555258135E-3</v>
      </c>
      <c r="L1246" s="25">
        <f t="shared" si="61"/>
        <v>3086.0780555258134</v>
      </c>
      <c r="M1246" s="25">
        <v>16067.884885797135</v>
      </c>
    </row>
    <row r="1247" spans="5:13">
      <c r="E1247" s="15">
        <v>45268</v>
      </c>
      <c r="G1247" s="25"/>
      <c r="H1247" s="27">
        <f>Equity_Historical!AA1249</f>
        <v>-5.9989972876598888E-3</v>
      </c>
      <c r="I1247" s="39">
        <f t="shared" si="63"/>
        <v>3.5987968457350704E-5</v>
      </c>
      <c r="J1247" s="25">
        <f t="shared" si="60"/>
        <v>1.5853233834219355E-2</v>
      </c>
      <c r="K1247" s="25">
        <f t="shared" si="62"/>
        <v>-4.1170651128981757E-3</v>
      </c>
      <c r="L1247" s="25">
        <f t="shared" si="61"/>
        <v>-4117.0651128981754</v>
      </c>
      <c r="M1247" s="25">
        <v>16079.32249111766</v>
      </c>
    </row>
    <row r="1248" spans="5:13">
      <c r="E1248" s="15">
        <v>45271</v>
      </c>
      <c r="G1248" s="25"/>
      <c r="H1248" s="27">
        <f>Equity_Historical!AA1250</f>
        <v>8.3243361745091206E-3</v>
      </c>
      <c r="I1248" s="39">
        <f t="shared" si="63"/>
        <v>6.9294572746241145E-5</v>
      </c>
      <c r="J1248" s="25">
        <f t="shared" si="60"/>
        <v>1.4967312900584657E-2</v>
      </c>
      <c r="K1248" s="25">
        <f t="shared" si="62"/>
        <v>6.1296306495010628E-3</v>
      </c>
      <c r="L1248" s="25">
        <f t="shared" si="61"/>
        <v>6129.6306495010631</v>
      </c>
      <c r="M1248" s="25">
        <v>16159.254691265092</v>
      </c>
    </row>
    <row r="1249" spans="5:13">
      <c r="E1249" s="15">
        <v>45272</v>
      </c>
      <c r="G1249" s="25"/>
      <c r="H1249" s="27">
        <f>Equity_Historical!AA1251</f>
        <v>-7.9801278573778372E-3</v>
      </c>
      <c r="I1249" s="39">
        <f t="shared" si="63"/>
        <v>6.3682440620097786E-5</v>
      </c>
      <c r="J1249" s="25">
        <f t="shared" si="60"/>
        <v>1.4141066198749701E-2</v>
      </c>
      <c r="K1249" s="25">
        <f t="shared" si="62"/>
        <v>-6.2239855076790442E-3</v>
      </c>
      <c r="L1249" s="25">
        <f t="shared" si="61"/>
        <v>-6223.9855076790445</v>
      </c>
      <c r="M1249" s="25">
        <v>16311.952574786868</v>
      </c>
    </row>
    <row r="1250" spans="5:13">
      <c r="E1250" s="15">
        <v>45273</v>
      </c>
      <c r="G1250" s="25"/>
      <c r="H1250" s="27">
        <f>Equity_Historical!AA1252</f>
        <v>-5.3557281104971433E-3</v>
      </c>
      <c r="I1250" s="39">
        <f t="shared" si="63"/>
        <v>2.8683823593569299E-5</v>
      </c>
      <c r="J1250" s="25">
        <f t="shared" si="60"/>
        <v>1.3201396281865169E-2</v>
      </c>
      <c r="K1250" s="25">
        <f t="shared" si="62"/>
        <v>-4.4211874354764587E-3</v>
      </c>
      <c r="L1250" s="25">
        <f t="shared" si="61"/>
        <v>-4421.1874354764586</v>
      </c>
      <c r="M1250" s="25">
        <v>16440.836222667935</v>
      </c>
    </row>
    <row r="1251" spans="5:13">
      <c r="E1251" s="15">
        <v>45274</v>
      </c>
      <c r="G1251" s="25"/>
      <c r="H1251" s="27">
        <f>Equity_Historical!AA1253</f>
        <v>1.844689420599667E-2</v>
      </c>
      <c r="I1251" s="39">
        <f t="shared" si="63"/>
        <v>3.4028790584723348E-4</v>
      </c>
      <c r="J1251" s="25">
        <f t="shared" si="60"/>
        <v>1.4113062038384938E-2</v>
      </c>
      <c r="K1251" s="25">
        <f t="shared" si="62"/>
        <v>1.6311952574786868E-2</v>
      </c>
      <c r="L1251" s="25">
        <f t="shared" si="61"/>
        <v>16311.952574786868</v>
      </c>
      <c r="M1251" s="25">
        <v>16522.796457292461</v>
      </c>
    </row>
    <row r="1252" spans="5:13">
      <c r="E1252" s="15">
        <v>45275</v>
      </c>
      <c r="G1252" s="25"/>
      <c r="H1252" s="27">
        <f>Equity_Historical!AA1254</f>
        <v>9.9233288217915067E-3</v>
      </c>
      <c r="I1252" s="39">
        <f t="shared" si="63"/>
        <v>9.8472454905398007E-5</v>
      </c>
      <c r="J1252" s="25">
        <f t="shared" si="60"/>
        <v>1.3567336154168821E-2</v>
      </c>
      <c r="K1252" s="25">
        <f t="shared" si="62"/>
        <v>8.208025422281693E-3</v>
      </c>
      <c r="L1252" s="25">
        <f t="shared" si="61"/>
        <v>8208.025422281693</v>
      </c>
      <c r="M1252" s="25">
        <v>16769.387775950567</v>
      </c>
    </row>
    <row r="1253" spans="5:13">
      <c r="E1253" s="15">
        <v>45278</v>
      </c>
      <c r="G1253" s="25"/>
      <c r="H1253" s="27">
        <f>Equity_Historical!AA1255</f>
        <v>4.5756360079537593E-3</v>
      </c>
      <c r="I1253" s="39">
        <f t="shared" si="63"/>
        <v>2.0936444877283013E-5</v>
      </c>
      <c r="J1253" s="25">
        <f t="shared" si="60"/>
        <v>1.2633375855398921E-2</v>
      </c>
      <c r="K1253" s="25">
        <f t="shared" si="62"/>
        <v>3.9369458780981236E-3</v>
      </c>
      <c r="L1253" s="25">
        <f t="shared" si="61"/>
        <v>3936.9458780981236</v>
      </c>
      <c r="M1253" s="25">
        <v>16854.390930360583</v>
      </c>
    </row>
    <row r="1254" spans="5:13">
      <c r="E1254" s="15">
        <v>45279</v>
      </c>
      <c r="G1254" s="25"/>
      <c r="H1254" s="27">
        <f>Equity_Historical!AA1256</f>
        <v>-8.8637923618546024E-3</v>
      </c>
      <c r="I1254" s="39">
        <f t="shared" si="63"/>
        <v>7.8566815034071991E-5</v>
      </c>
      <c r="J1254" s="25">
        <f t="shared" si="60"/>
        <v>1.2142770686022231E-2</v>
      </c>
      <c r="K1254" s="25">
        <f t="shared" si="62"/>
        <v>-8.1903548469918607E-3</v>
      </c>
      <c r="L1254" s="25">
        <f t="shared" si="61"/>
        <v>-8190.3548469918605</v>
      </c>
      <c r="M1254" s="25">
        <v>16952.477046499047</v>
      </c>
    </row>
    <row r="1255" spans="5:13">
      <c r="E1255" s="15">
        <v>45280</v>
      </c>
      <c r="G1255" s="25"/>
      <c r="H1255" s="27">
        <f>Equity_Historical!AA1257</f>
        <v>-1.6667820033663371E-3</v>
      </c>
      <c r="I1255" s="39">
        <f t="shared" si="63"/>
        <v>2.7781622467459002E-6</v>
      </c>
      <c r="J1255" s="25">
        <f t="shared" si="60"/>
        <v>1.1213677910495492E-2</v>
      </c>
      <c r="K1255" s="25">
        <f t="shared" si="62"/>
        <v>-1.6023728216070813E-3</v>
      </c>
      <c r="L1255" s="25">
        <f t="shared" si="61"/>
        <v>-1602.3728216070813</v>
      </c>
      <c r="M1255" s="25">
        <v>16972.414240845577</v>
      </c>
    </row>
    <row r="1256" spans="5:13">
      <c r="E1256" s="15">
        <v>45281</v>
      </c>
      <c r="G1256" s="25"/>
      <c r="H1256" s="27">
        <f>Equity_Historical!AA1258</f>
        <v>1.2994021500173255E-2</v>
      </c>
      <c r="I1256" s="39">
        <f t="shared" si="63"/>
        <v>1.6884459474696481E-4</v>
      </c>
      <c r="J1256" s="25">
        <f t="shared" si="60"/>
        <v>1.1498316209355571E-2</v>
      </c>
      <c r="K1256" s="25">
        <f t="shared" si="62"/>
        <v>1.3526893299284489E-2</v>
      </c>
      <c r="L1256" s="25">
        <f t="shared" si="61"/>
        <v>13526.893299284489</v>
      </c>
      <c r="M1256" s="25">
        <v>17448.880044413138</v>
      </c>
    </row>
    <row r="1257" spans="5:13">
      <c r="E1257" s="15">
        <v>45282</v>
      </c>
      <c r="G1257" s="25"/>
      <c r="H1257" s="27">
        <f>Equity_Historical!AA1259</f>
        <v>4.8276932636066045E-3</v>
      </c>
      <c r="I1257" s="39">
        <f t="shared" si="63"/>
        <v>2.330662224747259E-5</v>
      </c>
      <c r="J1257" s="25">
        <f t="shared" si="60"/>
        <v>1.0764551901491328E-2</v>
      </c>
      <c r="K1257" s="25">
        <f t="shared" si="62"/>
        <v>4.9012627135113637E-3</v>
      </c>
      <c r="L1257" s="25">
        <f t="shared" si="61"/>
        <v>4901.2627135113635</v>
      </c>
      <c r="M1257" s="25">
        <v>17586.547536679616</v>
      </c>
    </row>
    <row r="1258" spans="5:13">
      <c r="E1258" s="15">
        <v>45286</v>
      </c>
      <c r="G1258" s="25"/>
      <c r="H1258" s="27">
        <f>Equity_Historical!AA1260</f>
        <v>6.5547210776879059E-3</v>
      </c>
      <c r="I1258" s="39">
        <f t="shared" si="63"/>
        <v>4.29643684062861E-5</v>
      </c>
      <c r="J1258" s="25">
        <f t="shared" si="60"/>
        <v>1.0243968774594074E-2</v>
      </c>
      <c r="K1258" s="25">
        <f t="shared" si="62"/>
        <v>7.1082193470661439E-3</v>
      </c>
      <c r="L1258" s="25">
        <f t="shared" si="61"/>
        <v>7108.2193470661441</v>
      </c>
      <c r="M1258" s="25">
        <v>17606.128652300984</v>
      </c>
    </row>
    <row r="1259" spans="5:13">
      <c r="E1259" s="15">
        <v>45287</v>
      </c>
      <c r="G1259" s="25"/>
      <c r="H1259" s="27">
        <f>Equity_Historical!AA1261</f>
        <v>1.0347213578700781E-2</v>
      </c>
      <c r="I1259" s="39">
        <f t="shared" si="63"/>
        <v>1.0706482884324983E-4</v>
      </c>
      <c r="J1259" s="25">
        <f t="shared" si="60"/>
        <v>1.025952173072006E-2</v>
      </c>
      <c r="K1259" s="25">
        <f t="shared" si="62"/>
        <v>1.1791192471599956E-2</v>
      </c>
      <c r="L1259" s="25">
        <f t="shared" si="61"/>
        <v>11791.192471599956</v>
      </c>
      <c r="M1259" s="25">
        <v>17800.228431713287</v>
      </c>
    </row>
    <row r="1260" spans="5:13">
      <c r="E1260" s="15">
        <v>45288</v>
      </c>
      <c r="G1260" s="25"/>
      <c r="H1260" s="27">
        <f>Equity_Historical!AA1262</f>
        <v>-1.02654743297863E-3</v>
      </c>
      <c r="I1260" s="39">
        <f t="shared" si="63"/>
        <v>1.0537996321550148E-6</v>
      </c>
      <c r="J1260" s="25">
        <f t="shared" si="60"/>
        <v>9.4671636811915726E-3</v>
      </c>
      <c r="K1260" s="25">
        <f t="shared" si="62"/>
        <v>-1.1680312618875331E-3</v>
      </c>
      <c r="L1260" s="25">
        <f t="shared" si="61"/>
        <v>-1168.031261887533</v>
      </c>
      <c r="M1260" s="25">
        <v>17871.482345750417</v>
      </c>
    </row>
    <row r="1261" spans="5:13">
      <c r="E1261" s="15">
        <v>45289</v>
      </c>
      <c r="G1261" s="25"/>
      <c r="H1261" s="27">
        <f>Equity_Historical!AA1263</f>
        <v>-8.6645111707105999E-3</v>
      </c>
      <c r="I1261" s="39">
        <f t="shared" ref="I1261:I1268" si="64">H1261^2</f>
        <v>7.5073753827368777E-5</v>
      </c>
      <c r="J1261" s="25">
        <f t="shared" ref="J1261:J1268" si="65">SQRT((1-$C$3)*SUMPRODUCT(I762:I1261,$G$3:$G$502))</f>
        <v>9.351158912969405E-3</v>
      </c>
      <c r="K1261" s="25">
        <f t="shared" si="62"/>
        <v>-1.0683824395587365E-2</v>
      </c>
      <c r="L1261" s="25">
        <f t="shared" ref="L1261:L1268" si="66">K1261*$C$5</f>
        <v>-10683.824395587364</v>
      </c>
      <c r="M1261" s="25">
        <v>17904.885000177619</v>
      </c>
    </row>
    <row r="1262" spans="5:13">
      <c r="E1262" s="4">
        <v>45293</v>
      </c>
      <c r="H1262" s="27">
        <f>Equity_Historical!AA1264</f>
        <v>2.7392885213960706E-2</v>
      </c>
      <c r="I1262" s="39">
        <f t="shared" si="64"/>
        <v>7.503701603452271E-4</v>
      </c>
      <c r="J1262" s="25">
        <f t="shared" si="65"/>
        <v>1.367051831918052E-2</v>
      </c>
      <c r="K1262" s="25">
        <f t="shared" si="62"/>
        <v>3.4195967940303086E-2</v>
      </c>
      <c r="L1262" s="25">
        <f t="shared" si="66"/>
        <v>34195.96794030309</v>
      </c>
      <c r="M1262" s="25">
        <v>18009.192905636224</v>
      </c>
    </row>
    <row r="1263" spans="5:13">
      <c r="E1263" s="4">
        <v>45294</v>
      </c>
      <c r="H1263" s="27">
        <f>Equity_Historical!AA1265</f>
        <v>-7.0370192877554534E-3</v>
      </c>
      <c r="I1263" s="39">
        <f t="shared" si="64"/>
        <v>4.9519640456242271E-5</v>
      </c>
      <c r="J1263" s="25">
        <f t="shared" si="65"/>
        <v>1.2894904284880482E-2</v>
      </c>
      <c r="K1263" s="25">
        <f t="shared" si="62"/>
        <v>-6.009056966715289E-3</v>
      </c>
      <c r="L1263" s="25">
        <f t="shared" si="66"/>
        <v>-6009.0569667152886</v>
      </c>
      <c r="M1263" s="25">
        <v>18034.041603931462</v>
      </c>
    </row>
    <row r="1264" spans="5:13">
      <c r="E1264" s="4">
        <v>45295</v>
      </c>
      <c r="H1264" s="27">
        <f>Equity_Historical!AA1266</f>
        <v>-2.7479939827138363E-3</v>
      </c>
      <c r="I1264" s="39">
        <f t="shared" si="64"/>
        <v>7.5514709290314524E-6</v>
      </c>
      <c r="J1264" s="25">
        <f t="shared" si="65"/>
        <v>1.1936058548706493E-2</v>
      </c>
      <c r="K1264" s="25">
        <f t="shared" si="62"/>
        <v>-2.4877126559464799E-3</v>
      </c>
      <c r="L1264" s="25">
        <f t="shared" si="66"/>
        <v>-2487.71265594648</v>
      </c>
      <c r="M1264" s="25">
        <v>18243.138615694148</v>
      </c>
    </row>
    <row r="1265" spans="5:13">
      <c r="E1265" s="4">
        <v>45296</v>
      </c>
      <c r="H1265" s="27">
        <f>Equity_Historical!AA1267</f>
        <v>-7.7396099781286646E-3</v>
      </c>
      <c r="I1265" s="39">
        <f t="shared" si="64"/>
        <v>5.9901562613548788E-5</v>
      </c>
      <c r="J1265" s="25">
        <f t="shared" si="65"/>
        <v>1.1405450627592899E-2</v>
      </c>
      <c r="K1265" s="25">
        <f t="shared" si="62"/>
        <v>-7.5693867640437727E-3</v>
      </c>
      <c r="L1265" s="25">
        <f t="shared" si="66"/>
        <v>-7569.3867640437729</v>
      </c>
      <c r="M1265" s="25">
        <v>18559.082155195047</v>
      </c>
    </row>
    <row r="1266" spans="5:13">
      <c r="E1266" s="4">
        <v>45299</v>
      </c>
      <c r="H1266" s="27">
        <f>Equity_Historical!AA1268</f>
        <v>-9.1285960702397854E-3</v>
      </c>
      <c r="I1266" s="39">
        <f t="shared" si="64"/>
        <v>8.333126621359726E-5</v>
      </c>
      <c r="J1266" s="25">
        <f t="shared" si="65"/>
        <v>1.1093752672010043E-2</v>
      </c>
      <c r="K1266" s="25">
        <f t="shared" si="62"/>
        <v>-9.343166809231947E-3</v>
      </c>
      <c r="L1266" s="25">
        <f t="shared" si="66"/>
        <v>-9343.1668092319469</v>
      </c>
      <c r="M1266" s="25">
        <v>18588.391971114292</v>
      </c>
    </row>
    <row r="1267" spans="5:13">
      <c r="E1267" s="4">
        <v>45300</v>
      </c>
      <c r="H1267" s="27">
        <f>Equity_Historical!AA1269</f>
        <v>-1.828077957517199E-2</v>
      </c>
      <c r="I1267" s="39">
        <f t="shared" si="64"/>
        <v>3.341869018760254E-4</v>
      </c>
      <c r="J1267" s="25">
        <f t="shared" si="65"/>
        <v>1.2439400362436055E-2</v>
      </c>
      <c r="K1267" s="25">
        <f t="shared" si="62"/>
        <v>-1.9236178294073585E-2</v>
      </c>
      <c r="L1267" s="25">
        <f t="shared" si="66"/>
        <v>-19236.178294073583</v>
      </c>
      <c r="M1267" s="25">
        <v>18644.386790680372</v>
      </c>
    </row>
    <row r="1268" spans="5:13">
      <c r="E1268" s="4">
        <v>45301</v>
      </c>
      <c r="H1268" s="27">
        <f>Equity_Historical!AA1270</f>
        <v>-1.4878281452007534E-2</v>
      </c>
      <c r="I1268" s="39">
        <f t="shared" si="64"/>
        <v>2.2136325896515141E-4</v>
      </c>
      <c r="J1268" s="25">
        <f t="shared" si="65"/>
        <v>1.2834810790003912E-2</v>
      </c>
      <c r="K1268" s="25">
        <f t="shared" si="62"/>
        <v>-1.3962265277903429E-2</v>
      </c>
      <c r="L1268" s="25">
        <f t="shared" si="66"/>
        <v>-13962.265277903429</v>
      </c>
      <c r="M1268" s="25">
        <v>18872.253297167499</v>
      </c>
    </row>
    <row r="1269" spans="5:13">
      <c r="E1269" s="4">
        <v>45302</v>
      </c>
      <c r="H1269" s="27">
        <f>Equity_Historical!AA1271</f>
        <v>8.9089338422819117E-4</v>
      </c>
      <c r="I1269" s="39">
        <f t="shared" ref="I1269:I1321" si="67">H1269^2</f>
        <v>7.9369102206155945E-7</v>
      </c>
      <c r="J1269" s="25">
        <f t="shared" ref="J1269:J1321" si="68">SQRT((1-$C$3)*SUMPRODUCT(I770:I1269,$G$3:$G$502))</f>
        <v>1.1838140329723666E-2</v>
      </c>
      <c r="K1269" s="25">
        <f t="shared" si="62"/>
        <v>8.1028691215028457E-4</v>
      </c>
      <c r="L1269" s="25">
        <f t="shared" ref="L1269:L1321" si="69">K1269*$C$5</f>
        <v>810.28691215028459</v>
      </c>
      <c r="M1269" s="25">
        <v>18993.314856366036</v>
      </c>
    </row>
    <row r="1270" spans="5:13">
      <c r="E1270" s="4">
        <v>45303</v>
      </c>
      <c r="H1270" s="27">
        <f>Equity_Historical!AA1272</f>
        <v>8.3089558628745459E-3</v>
      </c>
      <c r="I1270" s="39">
        <f t="shared" si="67"/>
        <v>6.9038747531197287E-5</v>
      </c>
      <c r="J1270" s="25">
        <f t="shared" si="68"/>
        <v>1.1378758439565146E-2</v>
      </c>
      <c r="K1270" s="25">
        <f t="shared" si="62"/>
        <v>8.1934258781696436E-3</v>
      </c>
      <c r="L1270" s="25">
        <f t="shared" si="69"/>
        <v>8193.4258781696444</v>
      </c>
      <c r="M1270" s="25">
        <v>19071.858835655439</v>
      </c>
    </row>
    <row r="1271" spans="5:13">
      <c r="E1271" s="4">
        <v>45307</v>
      </c>
      <c r="H1271" s="27">
        <f>Equity_Historical!AA1273</f>
        <v>-2.1504186264819956E-2</v>
      </c>
      <c r="I1271" s="39">
        <f t="shared" si="67"/>
        <v>4.6243002691207126E-4</v>
      </c>
      <c r="J1271" s="25">
        <f t="shared" si="68"/>
        <v>1.3394746213306526E-2</v>
      </c>
      <c r="K1271" s="25">
        <f t="shared" si="62"/>
        <v>-2.2061279473627321E-2</v>
      </c>
      <c r="L1271" s="25">
        <f t="shared" si="69"/>
        <v>-22061.279473627321</v>
      </c>
      <c r="M1271" s="25">
        <v>19383.966426699793</v>
      </c>
    </row>
    <row r="1272" spans="5:13">
      <c r="E1272" s="4">
        <v>45308</v>
      </c>
      <c r="H1272" s="27">
        <f>Equity_Historical!AA1274</f>
        <v>-3.7095837904582898E-3</v>
      </c>
      <c r="I1272" s="39">
        <f t="shared" si="67"/>
        <v>1.3761011898430892E-5</v>
      </c>
      <c r="J1272" s="25">
        <f t="shared" si="68"/>
        <v>1.2432638255246578E-2</v>
      </c>
      <c r="K1272" s="25">
        <f t="shared" si="62"/>
        <v>-3.2329073354512589E-3</v>
      </c>
      <c r="L1272" s="25">
        <f t="shared" si="69"/>
        <v>-3232.9073354512589</v>
      </c>
      <c r="M1272" s="25">
        <v>19446.098578821769</v>
      </c>
    </row>
    <row r="1273" spans="5:13">
      <c r="E1273" s="4">
        <v>45309</v>
      </c>
      <c r="H1273" s="27">
        <f>Equity_Historical!AA1275</f>
        <v>-5.7650452217563371E-4</v>
      </c>
      <c r="I1273" s="39">
        <f t="shared" si="67"/>
        <v>3.3235746408895572E-7</v>
      </c>
      <c r="J1273" s="25">
        <f t="shared" si="68"/>
        <v>1.1464500578200558E-2</v>
      </c>
      <c r="K1273" s="25">
        <f t="shared" ref="K1273:K1321" si="70">H1273*$J$1321/J1272</f>
        <v>-5.4130492924401685E-4</v>
      </c>
      <c r="L1273" s="25">
        <f t="shared" si="69"/>
        <v>-541.30492924401688</v>
      </c>
      <c r="M1273" s="25">
        <v>19484.898449409571</v>
      </c>
    </row>
    <row r="1274" spans="5:13">
      <c r="E1274" s="4">
        <v>45310</v>
      </c>
      <c r="H1274" s="27">
        <f>Equity_Historical!AA1276</f>
        <v>5.5896440990247289E-3</v>
      </c>
      <c r="I1274" s="39">
        <f t="shared" si="67"/>
        <v>3.1244121153761971E-5</v>
      </c>
      <c r="J1274" s="25">
        <f t="shared" si="68"/>
        <v>1.0789169368143734E-2</v>
      </c>
      <c r="K1274" s="25">
        <f t="shared" si="70"/>
        <v>5.6915633884774006E-3</v>
      </c>
      <c r="L1274" s="25">
        <f t="shared" si="69"/>
        <v>5691.5633884774006</v>
      </c>
      <c r="M1274" s="25">
        <v>19580.760006500499</v>
      </c>
    </row>
    <row r="1275" spans="5:13">
      <c r="E1275" s="4">
        <v>45313</v>
      </c>
      <c r="H1275" s="27">
        <f>Equity_Historical!AA1277</f>
        <v>6.8410095170301083E-3</v>
      </c>
      <c r="I1275" s="39">
        <f t="shared" si="67"/>
        <v>4.6799411212096516E-5</v>
      </c>
      <c r="J1275" s="25">
        <f t="shared" si="68"/>
        <v>1.0293938069958061E-2</v>
      </c>
      <c r="K1275" s="25">
        <f t="shared" si="70"/>
        <v>7.4017556679651158E-3</v>
      </c>
      <c r="L1275" s="25">
        <f t="shared" si="69"/>
        <v>7401.7556679651161</v>
      </c>
      <c r="M1275" s="25">
        <v>19605.094434027156</v>
      </c>
    </row>
    <row r="1276" spans="5:13">
      <c r="E1276" s="4">
        <v>45314</v>
      </c>
      <c r="H1276" s="27">
        <f>Equity_Historical!AA1278</f>
        <v>-1.3288998221169183E-2</v>
      </c>
      <c r="I1276" s="39">
        <f t="shared" si="67"/>
        <v>1.7659747372223772E-4</v>
      </c>
      <c r="J1276" s="25">
        <f t="shared" si="68"/>
        <v>1.07962960267977E-2</v>
      </c>
      <c r="K1276" s="25">
        <f t="shared" si="70"/>
        <v>-1.5070000029933361E-2</v>
      </c>
      <c r="L1276" s="25">
        <f t="shared" si="69"/>
        <v>-15070.000029933361</v>
      </c>
      <c r="M1276" s="25">
        <v>20015.720054444286</v>
      </c>
    </row>
    <row r="1277" spans="5:13">
      <c r="E1277" s="4">
        <v>45315</v>
      </c>
      <c r="H1277" s="27">
        <f>Equity_Historical!AA1279</f>
        <v>-0.11528771862436001</v>
      </c>
      <c r="I1277" s="39">
        <f t="shared" si="67"/>
        <v>1.3291258065609605E-2</v>
      </c>
      <c r="J1277" s="25">
        <f t="shared" si="68"/>
        <v>4.574674542035697E-2</v>
      </c>
      <c r="K1277" s="25">
        <f t="shared" si="70"/>
        <v>-0.12465532121293069</v>
      </c>
      <c r="L1277" s="25">
        <f t="shared" si="69"/>
        <v>-124655.32121293069</v>
      </c>
      <c r="M1277" s="25">
        <v>20125.601051601054</v>
      </c>
    </row>
    <row r="1278" spans="5:13">
      <c r="E1278" s="4">
        <v>45316</v>
      </c>
      <c r="H1278" s="27">
        <f>Equity_Historical!AA1280</f>
        <v>1.060679144849873E-2</v>
      </c>
      <c r="I1278" s="39">
        <f t="shared" si="67"/>
        <v>1.1250402483194579E-4</v>
      </c>
      <c r="J1278" s="25">
        <f t="shared" si="68"/>
        <v>4.2376002793992978E-2</v>
      </c>
      <c r="K1278" s="25">
        <f t="shared" si="70"/>
        <v>2.7066144028338917E-3</v>
      </c>
      <c r="L1278" s="25">
        <f t="shared" si="69"/>
        <v>2706.6144028338917</v>
      </c>
      <c r="M1278" s="25">
        <v>20475.279459097077</v>
      </c>
    </row>
    <row r="1279" spans="5:13">
      <c r="E1279" s="4">
        <v>45317</v>
      </c>
      <c r="H1279" s="27">
        <f>Equity_Historical!AA1281</f>
        <v>-1.3567533804394641E-2</v>
      </c>
      <c r="I1279" s="39">
        <f t="shared" si="67"/>
        <v>1.8407797353339132E-4</v>
      </c>
      <c r="J1279" s="25">
        <f t="shared" si="68"/>
        <v>3.9420533569537515E-2</v>
      </c>
      <c r="K1279" s="25">
        <f t="shared" si="70"/>
        <v>-3.7375196512529382E-3</v>
      </c>
      <c r="L1279" s="25">
        <f t="shared" si="69"/>
        <v>-3737.5196512529383</v>
      </c>
      <c r="M1279" s="25">
        <v>20588.348853716034</v>
      </c>
    </row>
    <row r="1280" spans="5:13">
      <c r="E1280" s="4">
        <v>45320</v>
      </c>
      <c r="H1280" s="27">
        <f>Equity_Historical!AA1282</f>
        <v>-1.5809338060819963E-2</v>
      </c>
      <c r="I1280" s="39">
        <f t="shared" si="67"/>
        <v>2.499351699212907E-4</v>
      </c>
      <c r="J1280" s="25">
        <f t="shared" si="68"/>
        <v>3.6856098170576501E-2</v>
      </c>
      <c r="K1280" s="25">
        <f t="shared" si="70"/>
        <v>-4.6815940131474318E-3</v>
      </c>
      <c r="L1280" s="25">
        <f t="shared" si="69"/>
        <v>-4681.5940131474317</v>
      </c>
      <c r="M1280" s="25">
        <v>20943.477940588604</v>
      </c>
    </row>
    <row r="1281" spans="5:13">
      <c r="E1281" s="4">
        <v>45321</v>
      </c>
      <c r="H1281" s="27">
        <f>Equity_Historical!AA1283</f>
        <v>-9.5080308458517573E-3</v>
      </c>
      <c r="I1281" s="39">
        <f t="shared" si="67"/>
        <v>9.0402650565668481E-5</v>
      </c>
      <c r="J1281" s="25">
        <f t="shared" si="68"/>
        <v>3.4178598187903302E-2</v>
      </c>
      <c r="K1281" s="25">
        <f t="shared" si="70"/>
        <v>-3.0115063758058666E-3</v>
      </c>
      <c r="L1281" s="25">
        <f t="shared" si="69"/>
        <v>-3011.5063758058668</v>
      </c>
      <c r="M1281" s="25">
        <v>21266.105252485919</v>
      </c>
    </row>
    <row r="1282" spans="5:13">
      <c r="E1282" s="4">
        <v>45322</v>
      </c>
      <c r="H1282" s="27">
        <f>Equity_Historical!AA1284</f>
        <v>-1.3422444675353447E-2</v>
      </c>
      <c r="I1282" s="39">
        <f t="shared" si="67"/>
        <v>1.801620210629241E-4</v>
      </c>
      <c r="J1282" s="25">
        <f t="shared" si="68"/>
        <v>3.1937037920509524E-2</v>
      </c>
      <c r="K1282" s="25">
        <f t="shared" si="70"/>
        <v>-4.5843729057820116E-3</v>
      </c>
      <c r="L1282" s="25">
        <f t="shared" si="69"/>
        <v>-4584.3729057820119</v>
      </c>
      <c r="M1282" s="25">
        <v>21389.799154270568</v>
      </c>
    </row>
    <row r="1283" spans="5:13">
      <c r="E1283" s="4">
        <v>45323</v>
      </c>
      <c r="H1283" s="27">
        <f>Equity_Historical!AA1285</f>
        <v>-8.4218814502768908E-4</v>
      </c>
      <c r="I1283" s="39">
        <f t="shared" si="67"/>
        <v>7.0928087162517987E-7</v>
      </c>
      <c r="J1283" s="25">
        <f t="shared" si="68"/>
        <v>2.9446300694593159E-2</v>
      </c>
      <c r="K1283" s="25">
        <f t="shared" si="70"/>
        <v>-3.0783432980986734E-4</v>
      </c>
      <c r="L1283" s="25">
        <f t="shared" si="69"/>
        <v>-307.83432980986737</v>
      </c>
      <c r="M1283" s="25">
        <v>21462.656664054699</v>
      </c>
    </row>
    <row r="1284" spans="5:13">
      <c r="E1284" s="4">
        <v>45324</v>
      </c>
      <c r="H1284" s="27">
        <f>Equity_Historical!AA1286</f>
        <v>-1.0271135310808699E-2</v>
      </c>
      <c r="I1284" s="39">
        <f t="shared" si="67"/>
        <v>1.0549622057294131E-4</v>
      </c>
      <c r="J1284" s="25">
        <f t="shared" si="68"/>
        <v>2.7438045921546219E-2</v>
      </c>
      <c r="K1284" s="25">
        <f t="shared" si="70"/>
        <v>-4.0718359180217569E-3</v>
      </c>
      <c r="L1284" s="25">
        <f t="shared" si="69"/>
        <v>-4071.8359180217567</v>
      </c>
      <c r="M1284" s="25">
        <v>21502.29219794786</v>
      </c>
    </row>
    <row r="1285" spans="5:13">
      <c r="E1285" s="4">
        <v>45327</v>
      </c>
      <c r="H1285" s="27">
        <f>Equity_Historical!AA1287</f>
        <v>-2.0318486405833995E-2</v>
      </c>
      <c r="I1285" s="39">
        <f t="shared" si="67"/>
        <v>4.1284088982406088E-4</v>
      </c>
      <c r="J1285" s="25">
        <f t="shared" si="68"/>
        <v>2.649236763423678E-2</v>
      </c>
      <c r="K1285" s="25">
        <f t="shared" si="70"/>
        <v>-8.6445170481488035E-3</v>
      </c>
      <c r="L1285" s="25">
        <f t="shared" si="69"/>
        <v>-8644.517048148804</v>
      </c>
      <c r="M1285" s="25">
        <v>22354.67272148174</v>
      </c>
    </row>
    <row r="1286" spans="5:13">
      <c r="E1286" s="4">
        <v>45328</v>
      </c>
      <c r="H1286" s="27">
        <f>Equity_Historical!AA1288</f>
        <v>5.2161235666638252E-2</v>
      </c>
      <c r="I1286" s="39">
        <f t="shared" si="67"/>
        <v>2.7207945062705744E-3</v>
      </c>
      <c r="J1286" s="25">
        <f t="shared" si="68"/>
        <v>3.1696811943443287E-2</v>
      </c>
      <c r="K1286" s="25">
        <f t="shared" si="70"/>
        <v>2.2984214122194924E-2</v>
      </c>
      <c r="L1286" s="25">
        <f t="shared" si="69"/>
        <v>22984.214122194924</v>
      </c>
      <c r="M1286" s="25">
        <v>22785.189444955409</v>
      </c>
    </row>
    <row r="1287" spans="5:13">
      <c r="E1287" s="4">
        <v>45329</v>
      </c>
      <c r="H1287" s="27">
        <f>Equity_Historical!AA1289</f>
        <v>3.3730951415595588E-2</v>
      </c>
      <c r="I1287" s="39">
        <f t="shared" si="67"/>
        <v>1.13777708340127E-3</v>
      </c>
      <c r="J1287" s="25">
        <f t="shared" si="68"/>
        <v>3.2010174425977408E-2</v>
      </c>
      <c r="K1287" s="25">
        <f t="shared" si="70"/>
        <v>1.2422687742477153E-2</v>
      </c>
      <c r="L1287" s="25">
        <f t="shared" si="69"/>
        <v>12422.687742477152</v>
      </c>
      <c r="M1287" s="25">
        <v>22816.466485404864</v>
      </c>
    </row>
    <row r="1288" spans="5:13">
      <c r="E1288" s="4">
        <v>45330</v>
      </c>
      <c r="H1288" s="27">
        <f>Equity_Historical!AA1290</f>
        <v>-5.4016050029307445E-3</v>
      </c>
      <c r="I1288" s="39">
        <f t="shared" si="67"/>
        <v>2.9177336607686449E-5</v>
      </c>
      <c r="J1288" s="25">
        <f t="shared" si="68"/>
        <v>2.9585979403349595E-2</v>
      </c>
      <c r="K1288" s="25">
        <f t="shared" si="70"/>
        <v>-1.969868988645024E-3</v>
      </c>
      <c r="L1288" s="25">
        <f t="shared" si="69"/>
        <v>-1969.868988645024</v>
      </c>
      <c r="M1288" s="25">
        <v>22883.561191955585</v>
      </c>
    </row>
    <row r="1289" spans="5:13">
      <c r="E1289" s="4">
        <v>45331</v>
      </c>
      <c r="H1289" s="27">
        <f>Equity_Historical!AA1291</f>
        <v>1.064179456355081E-2</v>
      </c>
      <c r="I1289" s="39">
        <f t="shared" si="67"/>
        <v>1.1324779153281958E-4</v>
      </c>
      <c r="J1289" s="25">
        <f t="shared" si="68"/>
        <v>2.7586551422695723E-2</v>
      </c>
      <c r="K1289" s="25">
        <f t="shared" si="70"/>
        <v>4.1988608385648638E-3</v>
      </c>
      <c r="L1289" s="25">
        <f t="shared" si="69"/>
        <v>4198.860838564864</v>
      </c>
      <c r="M1289" s="25">
        <v>22984.214122194924</v>
      </c>
    </row>
    <row r="1290" spans="5:13">
      <c r="E1290" s="4">
        <v>45334</v>
      </c>
      <c r="H1290" s="27">
        <f>Equity_Historical!AA1292</f>
        <v>-1.3285729209203997E-2</v>
      </c>
      <c r="I1290" s="39">
        <f t="shared" si="67"/>
        <v>1.7651060062029628E-4</v>
      </c>
      <c r="J1290" s="25">
        <f t="shared" si="68"/>
        <v>2.5948829194792671E-2</v>
      </c>
      <c r="K1290" s="25">
        <f t="shared" si="70"/>
        <v>-5.6219961569450019E-3</v>
      </c>
      <c r="L1290" s="25">
        <f t="shared" si="69"/>
        <v>-5621.9961569450015</v>
      </c>
      <c r="M1290" s="25">
        <v>23021.782515597206</v>
      </c>
    </row>
    <row r="1291" spans="5:13">
      <c r="E1291" s="4">
        <v>45335</v>
      </c>
      <c r="H1291" s="27">
        <f>Equity_Historical!AA1293</f>
        <v>-1.1040958151405079E-2</v>
      </c>
      <c r="I1291" s="39">
        <f t="shared" si="67"/>
        <v>1.2190275690107827E-4</v>
      </c>
      <c r="J1291" s="25">
        <f t="shared" si="68"/>
        <v>2.4302795922045831E-2</v>
      </c>
      <c r="K1291" s="25">
        <f t="shared" si="70"/>
        <v>-4.9669702347946388E-3</v>
      </c>
      <c r="L1291" s="25">
        <f t="shared" si="69"/>
        <v>-4966.9702347946386</v>
      </c>
      <c r="M1291" s="25">
        <v>23059.375052991643</v>
      </c>
    </row>
    <row r="1292" spans="5:13">
      <c r="E1292" s="4">
        <v>45336</v>
      </c>
      <c r="H1292" s="27">
        <f>Equity_Historical!AA1294</f>
        <v>-4.021576243922239E-4</v>
      </c>
      <c r="I1292" s="39">
        <f t="shared" si="67"/>
        <v>1.6173075485679703E-7</v>
      </c>
      <c r="J1292" s="25">
        <f t="shared" si="68"/>
        <v>2.2406612099948195E-2</v>
      </c>
      <c r="K1292" s="25">
        <f t="shared" si="70"/>
        <v>-1.9317131124138866E-4</v>
      </c>
      <c r="L1292" s="25">
        <f t="shared" si="69"/>
        <v>-193.17131124138865</v>
      </c>
      <c r="M1292" s="25">
        <v>23194.587877074358</v>
      </c>
    </row>
    <row r="1293" spans="5:13">
      <c r="E1293" s="4">
        <v>45337</v>
      </c>
      <c r="H1293" s="27">
        <f>Equity_Historical!AA1295</f>
        <v>6.9661212474885326E-2</v>
      </c>
      <c r="I1293" s="39">
        <f t="shared" si="67"/>
        <v>4.8526845234711192E-3</v>
      </c>
      <c r="J1293" s="25">
        <f t="shared" si="68"/>
        <v>3.3980148681966964E-2</v>
      </c>
      <c r="K1293" s="25">
        <f t="shared" si="70"/>
        <v>3.6292542532041089E-2</v>
      </c>
      <c r="L1293" s="25">
        <f t="shared" si="69"/>
        <v>36292.542532041087</v>
      </c>
      <c r="M1293" s="25">
        <v>23288.689042231559</v>
      </c>
    </row>
    <row r="1294" spans="5:13">
      <c r="E1294" s="4">
        <v>45338</v>
      </c>
      <c r="H1294" s="27">
        <f>Equity_Historical!AA1296</f>
        <v>-8.9163552599451409E-3</v>
      </c>
      <c r="I1294" s="39">
        <f t="shared" si="67"/>
        <v>7.9501391121551376E-5</v>
      </c>
      <c r="J1294" s="25">
        <f t="shared" si="68"/>
        <v>3.1517901856715123E-2</v>
      </c>
      <c r="K1294" s="25">
        <f t="shared" si="70"/>
        <v>-3.0631245088958564E-3</v>
      </c>
      <c r="L1294" s="25">
        <f t="shared" si="69"/>
        <v>-3063.1245088958563</v>
      </c>
      <c r="M1294" s="25">
        <v>23908.529725597873</v>
      </c>
    </row>
    <row r="1295" spans="5:13">
      <c r="E1295" s="4">
        <v>45342</v>
      </c>
      <c r="H1295" s="27">
        <f>Equity_Historical!AA1297</f>
        <v>1.9360594358945613E-3</v>
      </c>
      <c r="I1295" s="39">
        <f t="shared" si="67"/>
        <v>3.748326139316367E-6</v>
      </c>
      <c r="J1295" s="25">
        <f t="shared" si="68"/>
        <v>2.9067742701369075E-2</v>
      </c>
      <c r="K1295" s="25">
        <f t="shared" si="70"/>
        <v>7.1707395377763493E-4</v>
      </c>
      <c r="L1295" s="25">
        <f t="shared" si="69"/>
        <v>717.07395377763487</v>
      </c>
      <c r="M1295" s="25">
        <v>23946.310706318673</v>
      </c>
    </row>
    <row r="1296" spans="5:13">
      <c r="E1296" s="4">
        <v>45343</v>
      </c>
      <c r="H1296" s="27">
        <f>Equity_Historical!AA1298</f>
        <v>1.763827159025971E-2</v>
      </c>
      <c r="I1296" s="39">
        <f t="shared" si="67"/>
        <v>3.1110862469176277E-4</v>
      </c>
      <c r="J1296" s="25">
        <f t="shared" si="68"/>
        <v>2.765610076626512E-2</v>
      </c>
      <c r="K1296" s="25">
        <f t="shared" si="70"/>
        <v>7.0834899034716483E-3</v>
      </c>
      <c r="L1296" s="25">
        <f t="shared" si="69"/>
        <v>7083.4899034716482</v>
      </c>
      <c r="M1296" s="25">
        <v>24513.45751602366</v>
      </c>
    </row>
    <row r="1297" spans="5:13">
      <c r="E1297" s="4">
        <v>45344</v>
      </c>
      <c r="H1297" s="27">
        <f>Equity_Historical!AA1299</f>
        <v>1.4534447422973462E-2</v>
      </c>
      <c r="I1297" s="39">
        <f t="shared" si="67"/>
        <v>2.1125016189117992E-4</v>
      </c>
      <c r="J1297" s="25">
        <f t="shared" si="68"/>
        <v>2.6111653479594422E-2</v>
      </c>
      <c r="K1297" s="25">
        <f t="shared" si="70"/>
        <v>6.1349374243843428E-3</v>
      </c>
      <c r="L1297" s="25">
        <f t="shared" si="69"/>
        <v>6134.9374243843431</v>
      </c>
      <c r="M1297" s="25">
        <v>24856.470406342418</v>
      </c>
    </row>
    <row r="1298" spans="5:13">
      <c r="E1298" s="4">
        <v>45345</v>
      </c>
      <c r="H1298" s="27">
        <f>Equity_Historical!AA1300</f>
        <v>-8.3069005137164451E-3</v>
      </c>
      <c r="I1298" s="39">
        <f t="shared" si="67"/>
        <v>6.9004596144782538E-5</v>
      </c>
      <c r="J1298" s="25">
        <f t="shared" si="68"/>
        <v>2.4287782314249499E-2</v>
      </c>
      <c r="K1298" s="25">
        <f t="shared" si="70"/>
        <v>-3.7137032399325557E-3</v>
      </c>
      <c r="L1298" s="25">
        <f t="shared" si="69"/>
        <v>-3713.7032399325558</v>
      </c>
      <c r="M1298" s="25">
        <v>24861.36124163917</v>
      </c>
    </row>
    <row r="1299" spans="5:13">
      <c r="E1299" s="4">
        <v>45348</v>
      </c>
      <c r="H1299" s="27">
        <f>Equity_Historical!AA1301</f>
        <v>-3.2555477714805623E-3</v>
      </c>
      <c r="I1299" s="39">
        <f t="shared" si="67"/>
        <v>1.0598591292392056E-5</v>
      </c>
      <c r="J1299" s="25">
        <f t="shared" si="68"/>
        <v>2.2427699457959881E-2</v>
      </c>
      <c r="K1299" s="25">
        <f t="shared" si="70"/>
        <v>-1.5647277033757603E-3</v>
      </c>
      <c r="L1299" s="25">
        <f t="shared" si="69"/>
        <v>-1564.7277033757603</v>
      </c>
      <c r="M1299" s="25">
        <v>25161.628462691624</v>
      </c>
    </row>
    <row r="1300" spans="5:13">
      <c r="E1300" s="4">
        <v>45349</v>
      </c>
      <c r="H1300" s="27">
        <f>Equity_Historical!AA1302</f>
        <v>3.362758933600852E-3</v>
      </c>
      <c r="I1300" s="39">
        <f t="shared" si="67"/>
        <v>1.130814764551234E-5</v>
      </c>
      <c r="J1300" s="25">
        <f t="shared" si="68"/>
        <v>2.0718293116878971E-2</v>
      </c>
      <c r="K1300" s="25">
        <f t="shared" si="70"/>
        <v>1.7503043351000487E-3</v>
      </c>
      <c r="L1300" s="25">
        <f t="shared" si="69"/>
        <v>1750.3043351000488</v>
      </c>
      <c r="M1300" s="25">
        <v>25609.291427061635</v>
      </c>
    </row>
    <row r="1301" spans="5:13">
      <c r="E1301" s="4">
        <v>45350</v>
      </c>
      <c r="H1301" s="27">
        <f>Equity_Historical!AA1303</f>
        <v>3.4752092257675608E-2</v>
      </c>
      <c r="I1301" s="39">
        <f t="shared" si="67"/>
        <v>1.2077079162859969E-3</v>
      </c>
      <c r="J1301" s="25">
        <f t="shared" si="68"/>
        <v>2.3367000378060443E-2</v>
      </c>
      <c r="K1301" s="25">
        <f t="shared" si="70"/>
        <v>1.9580760006500501E-2</v>
      </c>
      <c r="L1301" s="25">
        <f t="shared" si="69"/>
        <v>19580.760006500499</v>
      </c>
      <c r="M1301" s="25">
        <v>25628.813482523667</v>
      </c>
    </row>
    <row r="1302" spans="5:13">
      <c r="E1302" s="4">
        <v>45351</v>
      </c>
      <c r="H1302" s="27">
        <f>Equity_Historical!AA1304</f>
        <v>2.1141637228804053E-2</v>
      </c>
      <c r="I1302" s="39">
        <f t="shared" si="67"/>
        <v>4.4696882471435351E-4</v>
      </c>
      <c r="J1302" s="25">
        <f t="shared" si="68"/>
        <v>2.3046898367788851E-2</v>
      </c>
      <c r="K1302" s="25">
        <f t="shared" si="70"/>
        <v>1.0561806627940576E-2</v>
      </c>
      <c r="L1302" s="25">
        <f t="shared" si="69"/>
        <v>10561.806627940576</v>
      </c>
      <c r="M1302" s="25">
        <v>25675.273776836999</v>
      </c>
    </row>
    <row r="1303" spans="5:13">
      <c r="E1303" s="4">
        <v>45352</v>
      </c>
      <c r="H1303" s="27">
        <f>Equity_Historical!AA1305</f>
        <v>1.1124146390719116E-2</v>
      </c>
      <c r="I1303" s="39">
        <f t="shared" si="67"/>
        <v>1.2374663292214914E-4</v>
      </c>
      <c r="J1303" s="25">
        <f t="shared" si="68"/>
        <v>2.1680580957558138E-2</v>
      </c>
      <c r="K1303" s="25">
        <f t="shared" si="70"/>
        <v>5.6345179890217711E-3</v>
      </c>
      <c r="L1303" s="25">
        <f t="shared" si="69"/>
        <v>5634.5179890217714</v>
      </c>
      <c r="M1303" s="25">
        <v>25897.918547005469</v>
      </c>
    </row>
    <row r="1304" spans="5:13">
      <c r="E1304" s="4">
        <v>45355</v>
      </c>
      <c r="H1304" s="27">
        <f>Equity_Historical!AA1306</f>
        <v>1.9686186195634676E-2</v>
      </c>
      <c r="I1304" s="39">
        <f t="shared" si="67"/>
        <v>3.8754592692919729E-4</v>
      </c>
      <c r="J1304" s="25">
        <f t="shared" si="68"/>
        <v>2.1393277941868263E-2</v>
      </c>
      <c r="K1304" s="25">
        <f t="shared" si="70"/>
        <v>1.0599691707600393E-2</v>
      </c>
      <c r="L1304" s="25">
        <f t="shared" si="69"/>
        <v>10599.691707600392</v>
      </c>
      <c r="M1304" s="25">
        <v>26669.119613083545</v>
      </c>
    </row>
    <row r="1305" spans="5:13">
      <c r="E1305" s="4">
        <v>45356</v>
      </c>
      <c r="H1305" s="27">
        <f>Equity_Historical!AA1307</f>
        <v>-5.7095690269952344E-3</v>
      </c>
      <c r="I1305" s="39">
        <f t="shared" si="67"/>
        <v>3.2599178474023311E-5</v>
      </c>
      <c r="J1305" s="25">
        <f t="shared" si="68"/>
        <v>1.9847200475241505E-2</v>
      </c>
      <c r="K1305" s="25">
        <f t="shared" si="70"/>
        <v>-3.1155057366736979E-3</v>
      </c>
      <c r="L1305" s="25">
        <f t="shared" si="69"/>
        <v>-3115.5057366736978</v>
      </c>
      <c r="M1305" s="25">
        <v>27069.057167800776</v>
      </c>
    </row>
    <row r="1306" spans="5:13">
      <c r="E1306" s="4">
        <v>45357</v>
      </c>
      <c r="H1306" s="27">
        <f>Equity_Historical!AA1308</f>
        <v>2.0134057109273719E-2</v>
      </c>
      <c r="I1306" s="39">
        <f t="shared" si="67"/>
        <v>4.0538025567949559E-4</v>
      </c>
      <c r="J1306" s="25">
        <f t="shared" si="68"/>
        <v>1.9890492705076136E-2</v>
      </c>
      <c r="K1306" s="25">
        <f t="shared" si="70"/>
        <v>1.184226023879266E-2</v>
      </c>
      <c r="L1306" s="25">
        <f t="shared" si="69"/>
        <v>11842.26023879266</v>
      </c>
      <c r="M1306" s="25">
        <v>29602.752400795325</v>
      </c>
    </row>
    <row r="1307" spans="5:13">
      <c r="E1307" s="4">
        <v>45358</v>
      </c>
      <c r="H1307" s="27">
        <f>Equity_Historical!AA1309</f>
        <v>-1.4755995684345448E-2</v>
      </c>
      <c r="I1307" s="39">
        <f t="shared" si="67"/>
        <v>2.1773940863642146E-4</v>
      </c>
      <c r="J1307" s="25">
        <f t="shared" si="68"/>
        <v>1.9208015419052201E-2</v>
      </c>
      <c r="K1307" s="25">
        <f t="shared" si="70"/>
        <v>-8.6601524939954027E-3</v>
      </c>
      <c r="L1307" s="25">
        <f t="shared" si="69"/>
        <v>-8660.1524939954033</v>
      </c>
      <c r="M1307" s="25">
        <v>29607.012658282805</v>
      </c>
    </row>
    <row r="1308" spans="5:13">
      <c r="E1308" s="4">
        <v>45359</v>
      </c>
      <c r="H1308" s="27">
        <f>Equity_Historical!AA1310</f>
        <v>1.7593346539537959E-2</v>
      </c>
      <c r="I1308" s="39">
        <f t="shared" si="67"/>
        <v>3.0952584246027228E-4</v>
      </c>
      <c r="J1308" s="25">
        <f t="shared" si="68"/>
        <v>1.8974576523780599E-2</v>
      </c>
      <c r="K1308" s="25">
        <f t="shared" si="70"/>
        <v>1.0692235668416337E-2</v>
      </c>
      <c r="L1308" s="25">
        <f t="shared" si="69"/>
        <v>10692.235668416337</v>
      </c>
      <c r="M1308" s="25">
        <v>31243.61412460871</v>
      </c>
    </row>
    <row r="1309" spans="5:13">
      <c r="E1309" s="4">
        <v>45362</v>
      </c>
      <c r="H1309" s="27">
        <f>Equity_Historical!AA1311</f>
        <v>5.0288533747296213E-3</v>
      </c>
      <c r="I1309" s="39">
        <f t="shared" si="67"/>
        <v>2.52893662645295E-5</v>
      </c>
      <c r="J1309" s="25">
        <f t="shared" si="68"/>
        <v>1.7601783320390134E-2</v>
      </c>
      <c r="K1309" s="25">
        <f t="shared" si="70"/>
        <v>3.0938513413089246E-3</v>
      </c>
      <c r="L1309" s="25">
        <f t="shared" si="69"/>
        <v>3093.8513413089245</v>
      </c>
      <c r="M1309" s="25">
        <v>32002.543793276549</v>
      </c>
    </row>
    <row r="1310" spans="5:13">
      <c r="E1310" s="4">
        <v>45363</v>
      </c>
      <c r="H1310" s="27">
        <f>Equity_Historical!AA1312</f>
        <v>-8.569155615242012E-3</v>
      </c>
      <c r="I1310" s="39">
        <f t="shared" si="67"/>
        <v>7.3430427958233704E-5</v>
      </c>
      <c r="J1310" s="25">
        <f t="shared" si="68"/>
        <v>1.6563934431257716E-2</v>
      </c>
      <c r="K1310" s="25">
        <f t="shared" si="70"/>
        <v>-5.6830819707399472E-3</v>
      </c>
      <c r="L1310" s="25">
        <f t="shared" si="69"/>
        <v>-5683.0819707399469</v>
      </c>
      <c r="M1310" s="25">
        <v>32142.596817182712</v>
      </c>
    </row>
    <row r="1311" spans="5:13">
      <c r="E1311" s="4">
        <v>45364</v>
      </c>
      <c r="H1311" s="27">
        <f>Equity_Historical!AA1313</f>
        <v>2.7527119971214944E-3</v>
      </c>
      <c r="I1311" s="39">
        <f t="shared" si="67"/>
        <v>7.5774233390966064E-6</v>
      </c>
      <c r="J1311" s="25">
        <f t="shared" si="68"/>
        <v>1.5308362053708377E-2</v>
      </c>
      <c r="K1311" s="25">
        <f t="shared" si="70"/>
        <v>1.9399915308836578E-3</v>
      </c>
      <c r="L1311" s="25">
        <f t="shared" si="69"/>
        <v>1939.9915308836578</v>
      </c>
      <c r="M1311" s="25">
        <v>32855.031459095488</v>
      </c>
    </row>
    <row r="1312" spans="5:13">
      <c r="E1312" s="4">
        <v>45365</v>
      </c>
      <c r="H1312" s="27">
        <f>Equity_Historical!AA1314</f>
        <v>-9.4479093765571474E-3</v>
      </c>
      <c r="I1312" s="39">
        <f t="shared" si="67"/>
        <v>8.9262991587636464E-5</v>
      </c>
      <c r="J1312" s="25">
        <f t="shared" si="68"/>
        <v>1.4580243660187961E-2</v>
      </c>
      <c r="K1312" s="25">
        <f t="shared" si="70"/>
        <v>-7.2045947102802035E-3</v>
      </c>
      <c r="L1312" s="25">
        <f t="shared" si="69"/>
        <v>-7204.5947102802038</v>
      </c>
      <c r="M1312" s="25">
        <v>33720.322585337381</v>
      </c>
    </row>
    <row r="1313" spans="5:13">
      <c r="E1313" s="4">
        <v>45366</v>
      </c>
      <c r="H1313" s="27">
        <f>Equity_Historical!AA1315</f>
        <v>-1.0208273894507196E-2</v>
      </c>
      <c r="I1313" s="39">
        <f t="shared" si="67"/>
        <v>1.0420885590527712E-4</v>
      </c>
      <c r="J1313" s="25">
        <f t="shared" si="68"/>
        <v>1.4011684688062144E-2</v>
      </c>
      <c r="K1313" s="25">
        <f t="shared" si="70"/>
        <v>-8.1731617362329409E-3</v>
      </c>
      <c r="L1313" s="25">
        <f t="shared" si="69"/>
        <v>-8173.1617362329407</v>
      </c>
      <c r="M1313" s="25">
        <v>34195.96794030309</v>
      </c>
    </row>
    <row r="1314" spans="5:13">
      <c r="E1314" s="4">
        <v>45369</v>
      </c>
      <c r="H1314" s="27">
        <f>Equity_Historical!AA1316</f>
        <v>2.768046848299603E-3</v>
      </c>
      <c r="I1314" s="39">
        <f t="shared" si="67"/>
        <v>7.6620833543813658E-6</v>
      </c>
      <c r="J1314" s="25">
        <f t="shared" si="68"/>
        <v>1.2962543119742402E-2</v>
      </c>
      <c r="K1314" s="25">
        <f t="shared" si="70"/>
        <v>2.3061398558890086E-3</v>
      </c>
      <c r="L1314" s="25">
        <f t="shared" si="69"/>
        <v>2306.1398558890087</v>
      </c>
      <c r="M1314" s="25">
        <v>34637.558207730275</v>
      </c>
    </row>
    <row r="1315" spans="5:13">
      <c r="E1315" s="4">
        <v>45370</v>
      </c>
      <c r="H1315" s="27">
        <f>Equity_Historical!AA1317</f>
        <v>-1.5936849657467063E-2</v>
      </c>
      <c r="I1315" s="39">
        <f t="shared" si="67"/>
        <v>2.5398317700470803E-4</v>
      </c>
      <c r="J1315" s="25">
        <f t="shared" si="68"/>
        <v>1.3450682958950825E-2</v>
      </c>
      <c r="K1315" s="25">
        <f t="shared" si="70"/>
        <v>-1.4352079210769517E-2</v>
      </c>
      <c r="L1315" s="25">
        <f t="shared" si="69"/>
        <v>-14352.079210769516</v>
      </c>
      <c r="M1315" s="25">
        <v>36292.542532041087</v>
      </c>
    </row>
    <row r="1316" spans="5:13">
      <c r="E1316" s="4">
        <v>45371</v>
      </c>
      <c r="H1316" s="27">
        <f>Equity_Historical!AA1318</f>
        <v>3.7127913632483654E-3</v>
      </c>
      <c r="I1316" s="39">
        <f t="shared" si="67"/>
        <v>1.3784819707011656E-5</v>
      </c>
      <c r="J1316" s="25">
        <f t="shared" si="68"/>
        <v>1.2484008339028388E-2</v>
      </c>
      <c r="K1316" s="25">
        <f t="shared" si="70"/>
        <v>3.2222465691721736E-3</v>
      </c>
      <c r="L1316" s="25">
        <f t="shared" si="69"/>
        <v>3222.2465691721736</v>
      </c>
      <c r="M1316" s="25">
        <v>37286.576889095901</v>
      </c>
    </row>
    <row r="1317" spans="5:13">
      <c r="E1317" s="4">
        <v>45372</v>
      </c>
      <c r="H1317" s="27">
        <f>Equity_Historical!AA1319</f>
        <v>1.3493867436378633E-3</v>
      </c>
      <c r="I1317" s="39">
        <f t="shared" si="67"/>
        <v>1.8208445839055964E-6</v>
      </c>
      <c r="J1317" s="25">
        <f t="shared" si="68"/>
        <v>1.1521545958124569E-2</v>
      </c>
      <c r="K1317" s="25">
        <f t="shared" si="70"/>
        <v>1.2617838088683543E-3</v>
      </c>
      <c r="L1317" s="25">
        <f t="shared" si="69"/>
        <v>1261.7838088683543</v>
      </c>
      <c r="M1317" s="25">
        <v>39522.982239102472</v>
      </c>
    </row>
    <row r="1318" spans="5:13">
      <c r="E1318" s="4">
        <v>45373</v>
      </c>
      <c r="H1318" s="27">
        <f>Equity_Historical!AA1320</f>
        <v>-1.1516432597635375E-2</v>
      </c>
      <c r="I1318" s="39">
        <f t="shared" si="67"/>
        <v>1.3262821977587868E-4</v>
      </c>
      <c r="J1318" s="25">
        <f t="shared" si="68"/>
        <v>1.1520779098732078E-2</v>
      </c>
      <c r="K1318" s="25">
        <f t="shared" si="70"/>
        <v>-1.1668358786687816E-2</v>
      </c>
      <c r="L1318" s="25">
        <f t="shared" si="69"/>
        <v>-11668.358786687815</v>
      </c>
      <c r="M1318" s="25">
        <v>42492.347252364765</v>
      </c>
    </row>
    <row r="1319" spans="5:13">
      <c r="E1319" s="4">
        <v>45376</v>
      </c>
      <c r="H1319" s="27">
        <f>Equity_Historical!AA1321</f>
        <v>1.9348541218914817E-2</v>
      </c>
      <c r="I1319" s="39">
        <f t="shared" si="67"/>
        <v>3.7436604730004566E-4</v>
      </c>
      <c r="J1319" s="25">
        <f t="shared" si="68"/>
        <v>1.2999000172341004E-2</v>
      </c>
      <c r="K1319" s="25">
        <f t="shared" si="70"/>
        <v>1.9605094434027158E-2</v>
      </c>
      <c r="L1319" s="25">
        <f t="shared" si="69"/>
        <v>19605.094434027156</v>
      </c>
      <c r="M1319" s="25">
        <v>55069.212549731717</v>
      </c>
    </row>
    <row r="1320" spans="5:13">
      <c r="E1320" s="4">
        <v>45377</v>
      </c>
      <c r="H1320" s="27">
        <f>Equity_Historical!AA1322</f>
        <v>-9.7482207753566957E-3</v>
      </c>
      <c r="I1320" s="39">
        <f t="shared" si="67"/>
        <v>9.5027808285095901E-5</v>
      </c>
      <c r="J1320" s="25">
        <f t="shared" si="68"/>
        <v>1.2565113445616304E-2</v>
      </c>
      <c r="K1320" s="25">
        <f t="shared" si="70"/>
        <v>-8.7542303079993916E-3</v>
      </c>
      <c r="L1320" s="25">
        <f t="shared" si="69"/>
        <v>-8754.2303079993908</v>
      </c>
      <c r="M1320" s="25">
        <v>56038.977522104797</v>
      </c>
    </row>
    <row r="1321" spans="5:13">
      <c r="E1321" s="4">
        <v>45378</v>
      </c>
      <c r="H1321" s="27">
        <f>Equity_Historical!AA1323</f>
        <v>3.7164161524512879E-3</v>
      </c>
      <c r="I1321" s="39">
        <f t="shared" si="67"/>
        <v>1.3811749018200835E-5</v>
      </c>
      <c r="J1321" s="25">
        <f t="shared" si="68"/>
        <v>1.1673539603254731E-2</v>
      </c>
      <c r="K1321" s="25">
        <f t="shared" si="70"/>
        <v>3.4527130475651481E-3</v>
      </c>
      <c r="L1321" s="25">
        <f t="shared" si="69"/>
        <v>3452.7130475651479</v>
      </c>
      <c r="M1321" s="25">
        <v>56121.894514706932</v>
      </c>
    </row>
  </sheetData>
  <sortState xmlns:xlrd2="http://schemas.microsoft.com/office/spreadsheetml/2017/richdata2" ref="M504:M1321">
    <sortCondition ref="M504:M1321"/>
  </sortState>
  <mergeCells count="3">
    <mergeCell ref="B2:C2"/>
    <mergeCell ref="R4:S4"/>
    <mergeCell ref="M7:O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137C2-DDA2-478A-AB36-91EB94C679BA}">
  <sheetPr>
    <tabColor theme="4" tint="-0.499984740745262"/>
  </sheetPr>
  <dimension ref="C12"/>
  <sheetViews>
    <sheetView workbookViewId="0">
      <selection activeCell="J19" sqref="J19"/>
    </sheetView>
  </sheetViews>
  <sheetFormatPr defaultColWidth="8.81640625" defaultRowHeight="14.5"/>
  <cols>
    <col min="1" max="16384" width="8.81640625" style="6"/>
  </cols>
  <sheetData>
    <row r="12" spans="3:3" ht="51">
      <c r="C12" s="30" t="s">
        <v>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DC2C-AFA5-4085-A659-4B30B6716ABC}">
  <dimension ref="B1:AE1322"/>
  <sheetViews>
    <sheetView showGridLines="0" topLeftCell="O6" zoomScale="85" zoomScaleNormal="85" workbookViewId="0">
      <selection activeCell="AA22" sqref="AA22"/>
    </sheetView>
  </sheetViews>
  <sheetFormatPr defaultRowHeight="14.5"/>
  <cols>
    <col min="1" max="1" width="2.453125" customWidth="1"/>
    <col min="2" max="2" width="10.81640625" bestFit="1" customWidth="1"/>
    <col min="3" max="3" width="10.54296875" bestFit="1" customWidth="1"/>
    <col min="4" max="4" width="11.6328125" bestFit="1" customWidth="1"/>
    <col min="5" max="5" width="10.54296875" bestFit="1" customWidth="1"/>
    <col min="6" max="6" width="11.6328125" bestFit="1" customWidth="1"/>
    <col min="7" max="8" width="10.54296875" bestFit="1" customWidth="1"/>
    <col min="9" max="9" width="2.54296875" customWidth="1"/>
    <col min="10" max="10" width="8.1796875" bestFit="1" customWidth="1"/>
    <col min="11" max="16" width="7.453125" bestFit="1" customWidth="1"/>
    <col min="17" max="17" width="8" bestFit="1" customWidth="1"/>
    <col min="18" max="21" width="12.7265625" bestFit="1" customWidth="1"/>
    <col min="22" max="22" width="10.1796875" customWidth="1"/>
    <col min="23" max="23" width="2.54296875" customWidth="1"/>
    <col min="24" max="24" width="24.81640625" bestFit="1" customWidth="1"/>
    <col min="25" max="25" width="12.7265625" bestFit="1" customWidth="1"/>
    <col min="26" max="26" width="10.1796875" bestFit="1" customWidth="1"/>
    <col min="27" max="27" width="12.6328125" bestFit="1" customWidth="1"/>
    <col min="28" max="28" width="9" bestFit="1" customWidth="1"/>
    <col min="29" max="30" width="9.54296875" bestFit="1" customWidth="1"/>
    <col min="31" max="31" width="8.36328125" bestFit="1" customWidth="1"/>
  </cols>
  <sheetData>
    <row r="1" spans="2:29" ht="15" thickBot="1"/>
    <row r="2" spans="2:29">
      <c r="B2" s="153" t="s">
        <v>12</v>
      </c>
      <c r="C2" s="153"/>
      <c r="D2" s="100"/>
      <c r="E2" s="100"/>
      <c r="F2" s="100"/>
      <c r="G2" s="100"/>
      <c r="J2" s="153" t="s">
        <v>58</v>
      </c>
      <c r="K2" s="153"/>
      <c r="L2" s="153"/>
      <c r="M2" s="153"/>
      <c r="N2" s="153"/>
      <c r="O2" s="153"/>
      <c r="P2" s="153"/>
      <c r="Q2" s="153"/>
      <c r="R2" s="153"/>
      <c r="S2" s="153"/>
      <c r="T2" s="153"/>
      <c r="U2" s="100"/>
      <c r="V2" s="100"/>
      <c r="X2" s="154" t="s">
        <v>25</v>
      </c>
      <c r="Y2" s="162"/>
      <c r="Z2" s="59"/>
      <c r="AA2" s="59"/>
      <c r="AB2" s="59"/>
      <c r="AC2" s="60"/>
    </row>
    <row r="3" spans="2:29">
      <c r="B3" s="31" t="s">
        <v>3</v>
      </c>
      <c r="C3" s="50" t="s">
        <v>110</v>
      </c>
      <c r="D3" s="50" t="s">
        <v>111</v>
      </c>
      <c r="E3" s="50" t="s">
        <v>112</v>
      </c>
      <c r="F3" s="50" t="s">
        <v>113</v>
      </c>
      <c r="G3" s="50" t="s">
        <v>114</v>
      </c>
      <c r="H3" s="50" t="s">
        <v>115</v>
      </c>
      <c r="J3" s="50" t="s">
        <v>19</v>
      </c>
      <c r="K3" s="50" t="s">
        <v>110</v>
      </c>
      <c r="L3" s="50" t="s">
        <v>111</v>
      </c>
      <c r="M3" s="50" t="s">
        <v>112</v>
      </c>
      <c r="N3" s="50" t="s">
        <v>113</v>
      </c>
      <c r="O3" s="50" t="s">
        <v>114</v>
      </c>
      <c r="P3" s="50" t="s">
        <v>115</v>
      </c>
      <c r="Q3" s="50" t="s">
        <v>60</v>
      </c>
      <c r="R3" s="51" t="s">
        <v>61</v>
      </c>
      <c r="S3" s="51" t="s">
        <v>22</v>
      </c>
      <c r="T3" s="51" t="s">
        <v>23</v>
      </c>
      <c r="U3" s="51"/>
      <c r="V3" s="51"/>
      <c r="X3" s="69" t="s">
        <v>62</v>
      </c>
      <c r="Y3" s="14"/>
      <c r="AC3" s="8"/>
    </row>
    <row r="4" spans="2:29">
      <c r="B4" s="1"/>
      <c r="C4">
        <v>69.038123999999996</v>
      </c>
      <c r="D4">
        <v>93.762383</v>
      </c>
      <c r="E4">
        <v>22.259167000000001</v>
      </c>
      <c r="F4">
        <v>95.340407999999996</v>
      </c>
      <c r="G4">
        <v>44.761723000000003</v>
      </c>
      <c r="H4">
        <v>45.419525</v>
      </c>
      <c r="J4" s="35"/>
      <c r="K4" s="35"/>
      <c r="L4" s="35"/>
      <c r="M4" s="35"/>
      <c r="N4" s="35"/>
      <c r="O4" s="35"/>
      <c r="P4" s="35"/>
      <c r="Q4" s="4"/>
      <c r="R4" s="4"/>
      <c r="S4" s="4"/>
      <c r="T4" s="4"/>
      <c r="U4" s="4">
        <v>1000000</v>
      </c>
      <c r="V4" s="4"/>
      <c r="X4" s="7" t="s">
        <v>27</v>
      </c>
      <c r="Y4">
        <v>1000000</v>
      </c>
      <c r="AC4" s="8"/>
    </row>
    <row r="5" spans="2:29">
      <c r="B5" s="112">
        <v>43467</v>
      </c>
      <c r="C5">
        <v>69.177597000000006</v>
      </c>
      <c r="D5">
        <v>93.832802000000001</v>
      </c>
      <c r="E5">
        <v>22.439789000000001</v>
      </c>
      <c r="F5">
        <v>95.636191999999994</v>
      </c>
      <c r="G5">
        <v>44.845787000000001</v>
      </c>
      <c r="H5">
        <v>45.428421</v>
      </c>
      <c r="J5" s="33">
        <v>1</v>
      </c>
      <c r="K5" s="111">
        <f>LN(C5/C4)</f>
        <v>2.0181936805972762E-3</v>
      </c>
      <c r="L5" s="111">
        <f t="shared" ref="L5:P5" si="0">LN(D5/D4)</f>
        <v>7.5075491204671968E-4</v>
      </c>
      <c r="M5" s="111">
        <f t="shared" si="0"/>
        <v>8.081753994684953E-3</v>
      </c>
      <c r="N5" s="111">
        <f t="shared" si="0"/>
        <v>3.0975966323256686E-3</v>
      </c>
      <c r="O5" s="111">
        <f t="shared" si="0"/>
        <v>1.8762718584981364E-3</v>
      </c>
      <c r="P5" s="111">
        <f t="shared" si="0"/>
        <v>1.9584372393925269E-4</v>
      </c>
      <c r="Q5" s="36">
        <f>K5*$Y$19+$Z$19*L5+$AA$19*M5+N5*$AB$19+$AC$19*O5+P5*$AD$19</f>
        <v>3.0929971815425233E-3</v>
      </c>
      <c r="R5" s="41">
        <f t="shared" ref="R5:R36" si="1">Q5*$Y$4+$Y$4</f>
        <v>1003092.9971815426</v>
      </c>
      <c r="S5" s="41">
        <f t="shared" ref="S5:S68" si="2">R5-$Y$4</f>
        <v>3092.997181542567</v>
      </c>
      <c r="T5" s="41">
        <v>-29052.611874350579</v>
      </c>
      <c r="U5" s="41">
        <f>U4+S5</f>
        <v>1003092.9971815426</v>
      </c>
      <c r="V5" s="41"/>
      <c r="X5" s="7" t="s">
        <v>28</v>
      </c>
      <c r="Y5" s="52">
        <v>0.01</v>
      </c>
      <c r="AC5" s="8"/>
    </row>
    <row r="6" spans="2:29">
      <c r="B6" s="112">
        <v>43468</v>
      </c>
      <c r="C6">
        <v>69.447806999999997</v>
      </c>
      <c r="D6">
        <v>94.220222000000007</v>
      </c>
      <c r="E6">
        <v>22.566198</v>
      </c>
      <c r="F6">
        <v>95.678428999999994</v>
      </c>
      <c r="G6">
        <v>45.123173000000001</v>
      </c>
      <c r="H6">
        <v>45.544071000000002</v>
      </c>
      <c r="J6" s="33">
        <v>2</v>
      </c>
      <c r="K6" s="111">
        <f t="shared" ref="K6:K69" si="3">LN(C6/C5)</f>
        <v>3.8984245948807303E-3</v>
      </c>
      <c r="L6" s="111">
        <f t="shared" ref="L6:L69" si="4">LN(D6/D5)</f>
        <v>4.1203330833645335E-3</v>
      </c>
      <c r="M6" s="111">
        <f t="shared" ref="M6:M69" si="5">LN(E6/E5)</f>
        <v>5.6174451816863903E-3</v>
      </c>
      <c r="N6" s="111">
        <f t="shared" ref="N6:N69" si="6">LN(F6/F5)</f>
        <v>4.4154493227377433E-4</v>
      </c>
      <c r="O6" s="111">
        <f t="shared" ref="O6:O69" si="7">LN(G6/G5)</f>
        <v>6.1662795461941509E-3</v>
      </c>
      <c r="P6" s="111">
        <f t="shared" ref="P6:P69" si="8">LN(H6/H5)</f>
        <v>2.5425281809610865E-3</v>
      </c>
      <c r="Q6" s="36">
        <f>K6*$Y$19+$Z$19*L6+$AA$19*M6+N6*$AB$19+$AC$19*O6+P6*$AD$19</f>
        <v>3.1553387604627151E-3</v>
      </c>
      <c r="R6" s="41">
        <f t="shared" si="1"/>
        <v>1003155.3387604627</v>
      </c>
      <c r="S6" s="41">
        <f t="shared" si="2"/>
        <v>3155.338760462706</v>
      </c>
      <c r="T6" s="41">
        <v>-16660.40756976034</v>
      </c>
      <c r="U6" s="41">
        <f t="shared" ref="U6:U69" si="9">U5+S6</f>
        <v>1006248.3359420053</v>
      </c>
      <c r="V6" s="41"/>
      <c r="X6" s="7" t="s">
        <v>29</v>
      </c>
      <c r="Y6">
        <f>COUNT(J5:J1321)</f>
        <v>1317</v>
      </c>
      <c r="AC6" s="8"/>
    </row>
    <row r="7" spans="2:29" ht="15" thickBot="1">
      <c r="B7" s="112">
        <v>43469</v>
      </c>
      <c r="C7">
        <v>69.238624999999999</v>
      </c>
      <c r="D7">
        <v>93.938484000000003</v>
      </c>
      <c r="E7">
        <v>22.448805</v>
      </c>
      <c r="F7">
        <v>95.619308000000004</v>
      </c>
      <c r="G7">
        <v>45.005507999999999</v>
      </c>
      <c r="H7">
        <v>45.401718000000002</v>
      </c>
      <c r="J7" s="33">
        <v>3</v>
      </c>
      <c r="K7" s="111">
        <f t="shared" si="3"/>
        <v>-3.0166203804223987E-3</v>
      </c>
      <c r="L7" s="111">
        <f t="shared" si="4"/>
        <v>-2.9946869485347771E-3</v>
      </c>
      <c r="M7" s="111">
        <f t="shared" si="5"/>
        <v>-5.2157395670601511E-3</v>
      </c>
      <c r="N7" s="111">
        <f t="shared" si="6"/>
        <v>-6.1810456108295643E-4</v>
      </c>
      <c r="O7" s="111">
        <f t="shared" si="7"/>
        <v>-2.6110460187257433E-3</v>
      </c>
      <c r="P7" s="111">
        <f t="shared" si="8"/>
        <v>-3.1305048385615254E-3</v>
      </c>
      <c r="Q7" s="36">
        <f>K7*$Y$19+$Z$19*L7+$AA$19*M7+N7*$AB$19+$AC$19*O7+P7*$AD$19</f>
        <v>-2.6920826614663432E-3</v>
      </c>
      <c r="R7" s="41">
        <f t="shared" si="1"/>
        <v>997307.91733853368</v>
      </c>
      <c r="S7" s="41">
        <f t="shared" si="2"/>
        <v>-2692.0826614663238</v>
      </c>
      <c r="T7" s="41">
        <v>-15869.909122558194</v>
      </c>
      <c r="U7" s="41">
        <f t="shared" si="9"/>
        <v>1003556.2532805389</v>
      </c>
      <c r="V7" s="41"/>
      <c r="X7" s="73" t="s">
        <v>63</v>
      </c>
      <c r="Y7" s="65">
        <f>Y5*Y6</f>
        <v>13.17</v>
      </c>
      <c r="Z7" s="11"/>
      <c r="AA7" s="11"/>
      <c r="AB7" s="11"/>
      <c r="AC7" s="12"/>
    </row>
    <row r="8" spans="2:29" ht="15" thickBot="1">
      <c r="B8" s="112">
        <v>43472</v>
      </c>
      <c r="C8">
        <v>69.134017999999998</v>
      </c>
      <c r="D8">
        <v>93.779983999999999</v>
      </c>
      <c r="E8">
        <v>22.403654</v>
      </c>
      <c r="F8">
        <v>95.627762000000004</v>
      </c>
      <c r="G8">
        <v>44.997089000000003</v>
      </c>
      <c r="H8">
        <v>45.464019999999998</v>
      </c>
      <c r="J8" s="33">
        <v>4</v>
      </c>
      <c r="K8" s="111">
        <f t="shared" si="3"/>
        <v>-1.5119610012488309E-3</v>
      </c>
      <c r="L8" s="111">
        <f t="shared" si="4"/>
        <v>-1.6886994588756054E-3</v>
      </c>
      <c r="M8" s="111">
        <f t="shared" si="5"/>
        <v>-2.0133128153068044E-3</v>
      </c>
      <c r="N8" s="111">
        <f t="shared" si="6"/>
        <v>8.8409197646880091E-5</v>
      </c>
      <c r="O8" s="111">
        <f t="shared" si="7"/>
        <v>-1.8708349103638082E-4</v>
      </c>
      <c r="P8" s="111">
        <f t="shared" si="8"/>
        <v>1.3712981621967642E-3</v>
      </c>
      <c r="Q8" s="36">
        <f>K8*$Y$19+$Z$19*L8+$AA$19*M8+N8*$AB$19+$AC$19*O8+P8*$AD$19</f>
        <v>-7.4447280819772742E-4</v>
      </c>
      <c r="R8" s="41">
        <f t="shared" si="1"/>
        <v>999255.52719180228</v>
      </c>
      <c r="S8" s="41">
        <f t="shared" si="2"/>
        <v>-744.47280819772277</v>
      </c>
      <c r="T8" s="41">
        <v>-13425.124375493848</v>
      </c>
      <c r="U8" s="41">
        <f t="shared" si="9"/>
        <v>1002811.7804723412</v>
      </c>
      <c r="V8" s="41"/>
    </row>
    <row r="9" spans="2:29">
      <c r="B9" s="112">
        <v>43473</v>
      </c>
      <c r="C9">
        <v>69.046852000000001</v>
      </c>
      <c r="D9">
        <v>93.709548999999996</v>
      </c>
      <c r="E9">
        <v>22.358506999999999</v>
      </c>
      <c r="F9">
        <v>95.838997000000006</v>
      </c>
      <c r="G9">
        <v>45.022300999999999</v>
      </c>
      <c r="H9">
        <v>45.428421</v>
      </c>
      <c r="J9" s="33">
        <v>5</v>
      </c>
      <c r="K9" s="111">
        <f t="shared" si="3"/>
        <v>-1.261621982286991E-3</v>
      </c>
      <c r="L9" s="111">
        <f t="shared" si="4"/>
        <v>-7.5134864529776519E-4</v>
      </c>
      <c r="M9" s="111">
        <f t="shared" si="5"/>
        <v>-2.0171955196214295E-3</v>
      </c>
      <c r="N9" s="111">
        <f t="shared" si="6"/>
        <v>2.2064935637396308E-3</v>
      </c>
      <c r="O9" s="111">
        <f t="shared" si="7"/>
        <v>5.6014600097180844E-4</v>
      </c>
      <c r="P9" s="111">
        <f t="shared" si="8"/>
        <v>-7.8332150459624057E-4</v>
      </c>
      <c r="Q9" s="36">
        <f>K9*$Y$19+$Z$19*L9+$AA$19*M9+N9*$AB$19+$AC$19*O9+P9*$AD$19</f>
        <v>-7.3578053800681269E-5</v>
      </c>
      <c r="R9" s="41">
        <f t="shared" si="1"/>
        <v>999926.42194619926</v>
      </c>
      <c r="S9" s="41">
        <f t="shared" si="2"/>
        <v>-73.578053800738417</v>
      </c>
      <c r="T9" s="41">
        <v>-11914.529741924023</v>
      </c>
      <c r="U9" s="41">
        <f t="shared" si="9"/>
        <v>1002738.2024185405</v>
      </c>
      <c r="V9" s="41"/>
      <c r="X9" s="154" t="s">
        <v>31</v>
      </c>
      <c r="Y9" s="155"/>
      <c r="AA9" s="154" t="s">
        <v>32</v>
      </c>
      <c r="AB9" s="155"/>
    </row>
    <row r="10" spans="2:29">
      <c r="B10" s="112">
        <v>43474</v>
      </c>
      <c r="C10">
        <v>69.142714999999995</v>
      </c>
      <c r="D10">
        <v>93.788787999999997</v>
      </c>
      <c r="E10">
        <v>22.358506999999999</v>
      </c>
      <c r="F10">
        <v>96.202399999999997</v>
      </c>
      <c r="G10">
        <v>45.081153999999998</v>
      </c>
      <c r="H10">
        <v>45.366146000000001</v>
      </c>
      <c r="J10" s="33">
        <v>6</v>
      </c>
      <c r="K10" s="111">
        <f t="shared" si="3"/>
        <v>1.387413210106451E-3</v>
      </c>
      <c r="L10" s="111">
        <f t="shared" si="4"/>
        <v>8.4522354688806867E-4</v>
      </c>
      <c r="M10" s="111">
        <f t="shared" si="5"/>
        <v>0</v>
      </c>
      <c r="N10" s="111">
        <f t="shared" si="6"/>
        <v>3.7846364319665919E-3</v>
      </c>
      <c r="O10" s="111">
        <f t="shared" si="7"/>
        <v>1.3063429891682385E-3</v>
      </c>
      <c r="P10" s="111">
        <f t="shared" si="8"/>
        <v>-1.3717783304288166E-3</v>
      </c>
      <c r="Q10" s="36">
        <f>K10*$Y$19+$Z$19*L10+$AA$19*M10+N10*$AB$19+$AC$19*O10+P10*$AD$19</f>
        <v>1.4266411421128974E-3</v>
      </c>
      <c r="R10" s="41">
        <f t="shared" si="1"/>
        <v>1001426.6411421129</v>
      </c>
      <c r="S10" s="41">
        <f t="shared" si="2"/>
        <v>1426.6411421129014</v>
      </c>
      <c r="T10" s="41">
        <v>-11603.195245203678</v>
      </c>
      <c r="U10" s="41">
        <f t="shared" si="9"/>
        <v>1004164.8435606534</v>
      </c>
      <c r="V10" s="41"/>
      <c r="X10" s="9" t="s">
        <v>33</v>
      </c>
      <c r="Y10" s="67">
        <f>-_xlfn.PERCENTILE.INC(T5:T1321,Y5)</f>
        <v>8895.3090470306852</v>
      </c>
      <c r="AA10" s="69" t="s">
        <v>34</v>
      </c>
      <c r="AB10" s="8">
        <f>(1-Y5)*Y6</f>
        <v>1303.83</v>
      </c>
    </row>
    <row r="11" spans="2:29">
      <c r="B11" s="112">
        <v>43475</v>
      </c>
      <c r="C11">
        <v>69.003258000000002</v>
      </c>
      <c r="D11">
        <v>93.683127999999996</v>
      </c>
      <c r="E11">
        <v>22.331416999999998</v>
      </c>
      <c r="F11">
        <v>95.948845000000006</v>
      </c>
      <c r="G11">
        <v>44.980277999999998</v>
      </c>
      <c r="H11">
        <v>45.401718000000002</v>
      </c>
      <c r="J11" s="33">
        <v>7</v>
      </c>
      <c r="K11" s="111">
        <f t="shared" si="3"/>
        <v>-2.0189810002234606E-3</v>
      </c>
      <c r="L11" s="111">
        <f t="shared" si="4"/>
        <v>-1.1272089541948444E-3</v>
      </c>
      <c r="M11" s="111">
        <f t="shared" si="5"/>
        <v>-1.2123539667724603E-3</v>
      </c>
      <c r="N11" s="111">
        <f t="shared" si="6"/>
        <v>-2.639120523695982E-3</v>
      </c>
      <c r="O11" s="111">
        <f t="shared" si="7"/>
        <v>-2.2401607424067829E-3</v>
      </c>
      <c r="P11" s="111">
        <f t="shared" si="8"/>
        <v>7.8380167282829393E-4</v>
      </c>
      <c r="Q11" s="36">
        <f>K11*$Y$19+$Z$19*L11+$AA$19*M11+N11*$AB$19+$AC$19*O11+P11*$AD$19</f>
        <v>-1.5544860455076412E-3</v>
      </c>
      <c r="R11" s="41">
        <f t="shared" si="1"/>
        <v>998445.5139544924</v>
      </c>
      <c r="S11" s="41">
        <f t="shared" si="2"/>
        <v>-1554.4860455075977</v>
      </c>
      <c r="T11" s="41">
        <v>-11545.804843992693</v>
      </c>
      <c r="U11" s="41">
        <f t="shared" si="9"/>
        <v>1002610.3575151458</v>
      </c>
      <c r="V11" s="41"/>
      <c r="X11" s="9" t="s">
        <v>35</v>
      </c>
      <c r="Y11" s="67">
        <f>-LARGE(T5:T1321,(1-Y5)*Y6)</f>
        <v>8915.141676454572</v>
      </c>
      <c r="AA11" s="69" t="s">
        <v>36</v>
      </c>
      <c r="AB11" s="67">
        <f>LARGE(T5:T1321,Y6-ROUNDUP(AB10,0)+1)</f>
        <v>8131.2464807908982</v>
      </c>
    </row>
    <row r="12" spans="2:29">
      <c r="B12" s="112">
        <v>43476</v>
      </c>
      <c r="C12">
        <v>69.142714999999995</v>
      </c>
      <c r="D12">
        <v>93.815230999999997</v>
      </c>
      <c r="E12">
        <v>22.385598999999999</v>
      </c>
      <c r="F12">
        <v>96.126311999999999</v>
      </c>
      <c r="G12">
        <v>45.106372999999998</v>
      </c>
      <c r="H12">
        <v>45.464019999999998</v>
      </c>
      <c r="J12" s="33">
        <v>8</v>
      </c>
      <c r="K12" s="111">
        <f t="shared" si="3"/>
        <v>2.0189810002234233E-3</v>
      </c>
      <c r="L12" s="111">
        <f t="shared" si="4"/>
        <v>1.4091112323664308E-3</v>
      </c>
      <c r="M12" s="111">
        <f t="shared" si="5"/>
        <v>2.4233292541445289E-3</v>
      </c>
      <c r="N12" s="111">
        <f t="shared" si="6"/>
        <v>1.8478917656150307E-3</v>
      </c>
      <c r="O12" s="111">
        <f t="shared" si="7"/>
        <v>2.7994176928121204E-3</v>
      </c>
      <c r="P12" s="111">
        <f t="shared" si="8"/>
        <v>1.3712981621967642E-3</v>
      </c>
      <c r="Q12" s="36">
        <f>K12*$Y$19+$Z$19*L12+$AA$19*M12+N12*$AB$19+$AC$19*O12+P12*$AD$19</f>
        <v>1.8845136265372027E-3</v>
      </c>
      <c r="R12" s="41">
        <f t="shared" si="1"/>
        <v>1001884.5136265372</v>
      </c>
      <c r="S12" s="41">
        <f t="shared" si="2"/>
        <v>1884.5136265371693</v>
      </c>
      <c r="T12" s="41">
        <v>-11242.39176046045</v>
      </c>
      <c r="U12" s="41">
        <f t="shared" si="9"/>
        <v>1004494.871141683</v>
      </c>
      <c r="V12" s="41"/>
      <c r="X12" s="9" t="s">
        <v>37</v>
      </c>
      <c r="Y12" s="67">
        <f>-LARGE(T5:T1321,(1-Y5)*Y6+1)</f>
        <v>9353.9954685481498</v>
      </c>
      <c r="AA12" s="69" t="s">
        <v>38</v>
      </c>
      <c r="AB12" s="67">
        <f>LARGE(T5:T1321,Y6-ROUNDDOWN(AB10,0)+1)</f>
        <v>8059.4275896013714</v>
      </c>
    </row>
    <row r="13" spans="2:29" ht="15" thickBot="1">
      <c r="B13" s="112">
        <v>43479</v>
      </c>
      <c r="C13">
        <v>69.081695999999994</v>
      </c>
      <c r="D13">
        <v>93.683127999999996</v>
      </c>
      <c r="E13">
        <v>22.358506999999999</v>
      </c>
      <c r="F13">
        <v>95.872771999999998</v>
      </c>
      <c r="G13">
        <v>45.013905000000001</v>
      </c>
      <c r="H13">
        <v>45.481808000000001</v>
      </c>
      <c r="J13" s="33">
        <v>9</v>
      </c>
      <c r="K13" s="111">
        <f t="shared" si="3"/>
        <v>-8.8289765204690247E-4</v>
      </c>
      <c r="L13" s="111">
        <f t="shared" si="4"/>
        <v>-1.4091112323663532E-3</v>
      </c>
      <c r="M13" s="111">
        <f t="shared" si="5"/>
        <v>-1.2109752873721601E-3</v>
      </c>
      <c r="N13" s="111">
        <f t="shared" si="6"/>
        <v>-2.6410558018477082E-3</v>
      </c>
      <c r="O13" s="111">
        <f t="shared" si="7"/>
        <v>-2.0521026899078605E-3</v>
      </c>
      <c r="P13" s="111">
        <f t="shared" si="8"/>
        <v>3.9117792686055785E-4</v>
      </c>
      <c r="Q13" s="36">
        <f>K13*$Y$19+$Z$19*L13+$AA$19*M13+N13*$AB$19+$AC$19*O13+P13*$AD$19</f>
        <v>-1.5175839920061266E-3</v>
      </c>
      <c r="R13" s="41">
        <f t="shared" si="1"/>
        <v>998482.41600799386</v>
      </c>
      <c r="S13" s="41">
        <f t="shared" si="2"/>
        <v>-1517.5839920061408</v>
      </c>
      <c r="T13" s="41">
        <v>-10797.170626191888</v>
      </c>
      <c r="U13" s="41">
        <f t="shared" si="9"/>
        <v>1002977.2871496768</v>
      </c>
      <c r="V13" s="41"/>
      <c r="X13" s="9" t="s">
        <v>39</v>
      </c>
      <c r="Y13" s="67">
        <f>-AVERAGE(T5:T18)</f>
        <v>12899.196936105844</v>
      </c>
      <c r="AA13" s="10" t="s">
        <v>40</v>
      </c>
      <c r="AB13" s="68">
        <f>AB12*(ROUNDUP(AB10,0)-AB10)/(ROUNDUP(AB10,0)-ROUNDDOWN(AB10,0))+AB11*(1-(ROUNDUP(AB10,0)-AB10)/(ROUNDUP(AB10,0)-ROUNDDOWN(AB10,0)))</f>
        <v>8119.0372692886731</v>
      </c>
    </row>
    <row r="14" spans="2:29">
      <c r="B14" s="112">
        <v>43480</v>
      </c>
      <c r="C14">
        <v>69.090439000000003</v>
      </c>
      <c r="D14">
        <v>93.700728999999995</v>
      </c>
      <c r="E14">
        <v>22.358506999999999</v>
      </c>
      <c r="F14">
        <v>95.931961000000001</v>
      </c>
      <c r="G14">
        <v>44.963478000000002</v>
      </c>
      <c r="H14">
        <v>45.490710999999997</v>
      </c>
      <c r="J14" s="33">
        <v>10</v>
      </c>
      <c r="K14" s="111">
        <f t="shared" si="3"/>
        <v>1.2655228945653414E-4</v>
      </c>
      <c r="L14" s="111">
        <f t="shared" si="4"/>
        <v>1.8786036677399858E-4</v>
      </c>
      <c r="M14" s="111">
        <f t="shared" si="5"/>
        <v>0</v>
      </c>
      <c r="N14" s="111">
        <f t="shared" si="6"/>
        <v>6.1717978438838869E-4</v>
      </c>
      <c r="O14" s="111">
        <f t="shared" si="7"/>
        <v>-1.1208817949195729E-3</v>
      </c>
      <c r="P14" s="111">
        <f t="shared" si="8"/>
        <v>1.9572943843451871E-4</v>
      </c>
      <c r="Q14" s="36">
        <f>K14*$Y$19+$Z$19*L14+$AA$19*M14+N14*$AB$19+$AC$19*O14+P14*$AD$19</f>
        <v>2.1458310902840481E-4</v>
      </c>
      <c r="R14" s="41">
        <f t="shared" si="1"/>
        <v>1000214.5831090284</v>
      </c>
      <c r="S14" s="41">
        <f t="shared" si="2"/>
        <v>214.58310902840458</v>
      </c>
      <c r="T14" s="41">
        <v>-10305.598616585135</v>
      </c>
      <c r="U14" s="41">
        <f t="shared" si="9"/>
        <v>1003191.8702587052</v>
      </c>
      <c r="V14" s="41"/>
      <c r="X14" s="9" t="s">
        <v>41</v>
      </c>
      <c r="Y14" s="67">
        <f>-AVERAGE(T5:T17)</f>
        <v>13205.662725309787</v>
      </c>
    </row>
    <row r="15" spans="2:29">
      <c r="B15" s="112">
        <v>43481</v>
      </c>
      <c r="C15">
        <v>69.116607999999999</v>
      </c>
      <c r="D15">
        <v>93.779983999999999</v>
      </c>
      <c r="E15">
        <v>22.34948</v>
      </c>
      <c r="F15">
        <v>96.117874</v>
      </c>
      <c r="G15">
        <v>44.963478000000002</v>
      </c>
      <c r="H15">
        <v>45.499588000000003</v>
      </c>
      <c r="J15" s="33">
        <v>11</v>
      </c>
      <c r="K15" s="111">
        <f t="shared" si="3"/>
        <v>3.7869270606343328E-4</v>
      </c>
      <c r="L15" s="111">
        <f t="shared" si="4"/>
        <v>8.4547368583062169E-4</v>
      </c>
      <c r="M15" s="111">
        <f t="shared" si="5"/>
        <v>-4.0382046826084486E-4</v>
      </c>
      <c r="N15" s="111">
        <f t="shared" si="6"/>
        <v>1.9360918281843261E-3</v>
      </c>
      <c r="O15" s="111">
        <f t="shared" si="7"/>
        <v>0</v>
      </c>
      <c r="P15" s="111">
        <f t="shared" si="8"/>
        <v>1.9511970233595849E-4</v>
      </c>
      <c r="Q15" s="36">
        <f>K15*$Y$19+$Z$19*L15+$AA$19*M15+N15*$AB$19+$AC$19*O15+P15*$AD$19</f>
        <v>7.6672003916690586E-4</v>
      </c>
      <c r="R15" s="41">
        <f t="shared" si="1"/>
        <v>1000766.7200391669</v>
      </c>
      <c r="S15" s="41">
        <f t="shared" si="2"/>
        <v>766.72003916685935</v>
      </c>
      <c r="T15" s="41">
        <v>-10244.421936633647</v>
      </c>
      <c r="U15" s="41">
        <f t="shared" si="9"/>
        <v>1003958.5902978721</v>
      </c>
      <c r="V15" s="41"/>
      <c r="X15" s="9" t="s">
        <v>42</v>
      </c>
      <c r="Y15" s="67">
        <f>MIN(T5:T1321)</f>
        <v>-29052.611874350579</v>
      </c>
    </row>
    <row r="16" spans="2:29" ht="15" thickBot="1">
      <c r="B16" s="112">
        <v>43482</v>
      </c>
      <c r="C16">
        <v>69.038123999999996</v>
      </c>
      <c r="D16">
        <v>93.709548999999996</v>
      </c>
      <c r="E16">
        <v>22.340447999999999</v>
      </c>
      <c r="F16">
        <v>96.312256000000005</v>
      </c>
      <c r="G16">
        <v>44.946655</v>
      </c>
      <c r="H16">
        <v>45.472907999999997</v>
      </c>
      <c r="J16" s="33">
        <v>12</v>
      </c>
      <c r="K16" s="111">
        <f t="shared" si="3"/>
        <v>-1.1361754650993303E-3</v>
      </c>
      <c r="L16" s="111">
        <f t="shared" si="4"/>
        <v>-7.5134864529776519E-4</v>
      </c>
      <c r="M16" s="111">
        <f t="shared" si="5"/>
        <v>-4.0420741438540036E-4</v>
      </c>
      <c r="N16" s="111">
        <f t="shared" si="6"/>
        <v>2.0202872192120356E-3</v>
      </c>
      <c r="O16" s="111">
        <f t="shared" si="7"/>
        <v>-3.7421811390993005E-4</v>
      </c>
      <c r="P16" s="111">
        <f t="shared" si="8"/>
        <v>-5.8655092336753264E-4</v>
      </c>
      <c r="Q16" s="36">
        <f>K16*$Y$19+$Z$19*L16+$AA$19*M16+N16*$AB$19+$AC$19*O16+P16*$AD$19</f>
        <v>1.822811099060096E-4</v>
      </c>
      <c r="R16" s="41">
        <f t="shared" si="1"/>
        <v>1000182.281109906</v>
      </c>
      <c r="S16" s="41">
        <f t="shared" si="2"/>
        <v>182.28110990603454</v>
      </c>
      <c r="T16" s="41">
        <v>-9658.4542473246111</v>
      </c>
      <c r="U16" s="41">
        <f t="shared" si="9"/>
        <v>1004140.8714077781</v>
      </c>
      <c r="V16" s="41"/>
      <c r="X16" s="10" t="s">
        <v>43</v>
      </c>
      <c r="Y16" s="68">
        <f>MAX(T5:T1321)</f>
        <v>17518.373060258338</v>
      </c>
    </row>
    <row r="17" spans="2:31" ht="15" thickBot="1">
      <c r="B17" s="112">
        <v>43483</v>
      </c>
      <c r="C17">
        <v>68.985870000000006</v>
      </c>
      <c r="D17">
        <v>93.639076000000003</v>
      </c>
      <c r="E17">
        <v>22.295293999999998</v>
      </c>
      <c r="F17">
        <v>96.481246999999996</v>
      </c>
      <c r="G17">
        <v>44.887816999999998</v>
      </c>
      <c r="H17">
        <v>45.472907999999997</v>
      </c>
      <c r="J17" s="33">
        <v>13</v>
      </c>
      <c r="K17" s="111">
        <f t="shared" si="3"/>
        <v>-7.5717273471265386E-4</v>
      </c>
      <c r="L17" s="111">
        <f t="shared" si="4"/>
        <v>-7.5231940799006089E-4</v>
      </c>
      <c r="M17" s="111">
        <f t="shared" si="5"/>
        <v>-2.0232223496089333E-3</v>
      </c>
      <c r="N17" s="111">
        <f t="shared" si="6"/>
        <v>1.7530781966211921E-3</v>
      </c>
      <c r="O17" s="111">
        <f t="shared" si="7"/>
        <v>-1.3099205038641314E-3</v>
      </c>
      <c r="P17" s="111">
        <f t="shared" si="8"/>
        <v>0</v>
      </c>
      <c r="Q17" s="36">
        <f>K17*$Y$19+$Z$19*L17+$AA$19*M17+N17*$AB$19+$AC$19*O17+P17*$AD$19</f>
        <v>-1.5988371486617281E-4</v>
      </c>
      <c r="R17" s="41">
        <f t="shared" si="1"/>
        <v>999840.11628513387</v>
      </c>
      <c r="S17" s="41">
        <f t="shared" si="2"/>
        <v>-159.88371486612596</v>
      </c>
      <c r="T17" s="41">
        <v>-9353.9954685481498</v>
      </c>
      <c r="U17" s="41">
        <f t="shared" si="9"/>
        <v>1003980.987692912</v>
      </c>
      <c r="V17" s="41"/>
    </row>
    <row r="18" spans="2:31">
      <c r="B18" s="112">
        <v>43487</v>
      </c>
      <c r="C18">
        <v>69.107856999999996</v>
      </c>
      <c r="D18">
        <v>93.718329999999995</v>
      </c>
      <c r="E18">
        <v>22.340447999999999</v>
      </c>
      <c r="F18">
        <v>96.641814999999994</v>
      </c>
      <c r="G18">
        <v>44.913029000000002</v>
      </c>
      <c r="H18">
        <v>45.499588000000003</v>
      </c>
      <c r="J18" s="33">
        <v>14</v>
      </c>
      <c r="K18" s="111">
        <f t="shared" si="3"/>
        <v>1.7667280676711742E-3</v>
      </c>
      <c r="L18" s="111">
        <f t="shared" si="4"/>
        <v>8.4601944934232002E-4</v>
      </c>
      <c r="M18" s="111">
        <f t="shared" si="5"/>
        <v>2.0232223496089788E-3</v>
      </c>
      <c r="N18" s="111">
        <f t="shared" si="6"/>
        <v>1.6628571993002373E-3</v>
      </c>
      <c r="O18" s="111">
        <f t="shared" si="7"/>
        <v>5.6150920142640558E-4</v>
      </c>
      <c r="P18" s="111">
        <f t="shared" si="8"/>
        <v>5.8655092336752483E-4</v>
      </c>
      <c r="Q18" s="36">
        <f>K18*$Y$19+$Z$19*L18+$AA$19*M18+N18*$AB$19+$AC$19*O18+P18*$AD$19</f>
        <v>1.4005373907166609E-3</v>
      </c>
      <c r="R18" s="41">
        <f t="shared" si="1"/>
        <v>1001400.5373907166</v>
      </c>
      <c r="S18" s="41">
        <f t="shared" si="2"/>
        <v>1400.5373907166068</v>
      </c>
      <c r="T18" s="41">
        <v>-8915.141676454572</v>
      </c>
      <c r="U18" s="41">
        <f t="shared" si="9"/>
        <v>1005381.5250836286</v>
      </c>
      <c r="V18" s="41"/>
      <c r="X18" s="138"/>
      <c r="Y18" s="59" t="s">
        <v>110</v>
      </c>
      <c r="Z18" s="59" t="s">
        <v>111</v>
      </c>
      <c r="AA18" s="59" t="s">
        <v>112</v>
      </c>
      <c r="AB18" s="59" t="s">
        <v>113</v>
      </c>
      <c r="AC18" s="59" t="s">
        <v>114</v>
      </c>
      <c r="AD18" s="59" t="s">
        <v>115</v>
      </c>
      <c r="AE18" s="60"/>
    </row>
    <row r="19" spans="2:31" ht="15" thickBot="1">
      <c r="B19" s="112">
        <v>43488</v>
      </c>
      <c r="C19">
        <v>69.177597000000006</v>
      </c>
      <c r="D19">
        <v>93.815230999999997</v>
      </c>
      <c r="E19">
        <v>22.340447999999999</v>
      </c>
      <c r="F19">
        <v>96.886902000000006</v>
      </c>
      <c r="G19">
        <v>44.870998</v>
      </c>
      <c r="H19">
        <v>45.464019999999998</v>
      </c>
      <c r="J19" s="33">
        <v>15</v>
      </c>
      <c r="K19" s="111">
        <f t="shared" si="3"/>
        <v>1.0086383476388462E-3</v>
      </c>
      <c r="L19" s="111">
        <f t="shared" si="4"/>
        <v>1.033425783707568E-3</v>
      </c>
      <c r="M19" s="111">
        <f t="shared" si="5"/>
        <v>0</v>
      </c>
      <c r="N19" s="111">
        <f t="shared" si="6"/>
        <v>2.5328244285678795E-3</v>
      </c>
      <c r="O19" s="111">
        <f t="shared" si="7"/>
        <v>-9.3626905530461862E-4</v>
      </c>
      <c r="P19" s="111">
        <f t="shared" si="8"/>
        <v>-7.82027067631036E-4</v>
      </c>
      <c r="Q19" s="36">
        <f>K19*$Y$19+$Z$19*L19+$AA$19*M19+N19*$AB$19+$AC$19*O19+P19*$AD$19</f>
        <v>9.8635603771593224E-4</v>
      </c>
      <c r="R19" s="41">
        <f t="shared" si="1"/>
        <v>1000986.3560377159</v>
      </c>
      <c r="S19" s="41">
        <f t="shared" si="2"/>
        <v>986.35603771591559</v>
      </c>
      <c r="T19" s="41">
        <v>-8791.1877425552811</v>
      </c>
      <c r="U19" s="41">
        <f t="shared" si="9"/>
        <v>1006367.8811213445</v>
      </c>
      <c r="V19" s="41"/>
      <c r="X19" s="10" t="s">
        <v>24</v>
      </c>
      <c r="Y19" s="166">
        <v>0.115589</v>
      </c>
      <c r="Z19" s="166">
        <v>0.20429800000000001</v>
      </c>
      <c r="AA19" s="166">
        <v>0.20019500000000001</v>
      </c>
      <c r="AB19" s="166">
        <v>0.31420399999999998</v>
      </c>
      <c r="AC19" s="166">
        <v>4.9202000000000003E-2</v>
      </c>
      <c r="AD19" s="166">
        <v>0.116512</v>
      </c>
      <c r="AE19" s="139">
        <f>SUM(Y19:AD19)</f>
        <v>1</v>
      </c>
    </row>
    <row r="20" spans="2:31" ht="15" thickBot="1">
      <c r="B20" s="112">
        <v>43489</v>
      </c>
      <c r="C20">
        <v>69.325774999999993</v>
      </c>
      <c r="D20">
        <v>93.973693999999995</v>
      </c>
      <c r="E20">
        <v>22.394625000000001</v>
      </c>
      <c r="F20">
        <v>97.140381000000005</v>
      </c>
      <c r="G20">
        <v>44.904629</v>
      </c>
      <c r="H20">
        <v>45.508488</v>
      </c>
      <c r="J20" s="33">
        <v>16</v>
      </c>
      <c r="K20" s="111">
        <f t="shared" si="3"/>
        <v>2.1397032345749764E-3</v>
      </c>
      <c r="L20" s="111">
        <f t="shared" si="4"/>
        <v>1.6876718114411436E-3</v>
      </c>
      <c r="M20" s="111">
        <f t="shared" si="5"/>
        <v>2.4221275546680242E-3</v>
      </c>
      <c r="N20" s="111">
        <f t="shared" si="6"/>
        <v>2.6128196023313776E-3</v>
      </c>
      <c r="O20" s="111">
        <f t="shared" si="7"/>
        <v>7.4922342949921737E-4</v>
      </c>
      <c r="P20" s="111">
        <f t="shared" si="8"/>
        <v>9.7761410604660782E-4</v>
      </c>
      <c r="Q20" s="36">
        <f>K20*$Y$19+$Z$19*L20+$AA$19*M20+N20*$AB$19+$AC$19*O20+P20*$AD$19</f>
        <v>2.0487373949547058E-3</v>
      </c>
      <c r="R20" s="41">
        <f t="shared" si="1"/>
        <v>1002048.7373949547</v>
      </c>
      <c r="S20" s="41">
        <f t="shared" si="2"/>
        <v>2048.73739495466</v>
      </c>
      <c r="T20" s="41">
        <v>-8461.0062584131956</v>
      </c>
      <c r="U20" s="41">
        <f t="shared" si="9"/>
        <v>1008416.6185162992</v>
      </c>
      <c r="V20" s="41"/>
    </row>
    <row r="21" spans="2:31">
      <c r="B21" s="112">
        <v>43490</v>
      </c>
      <c r="C21">
        <v>69.247292000000002</v>
      </c>
      <c r="D21">
        <v>93.929648999999998</v>
      </c>
      <c r="E21">
        <v>22.358506999999999</v>
      </c>
      <c r="F21">
        <v>97.224907000000002</v>
      </c>
      <c r="G21">
        <v>44.854197999999997</v>
      </c>
      <c r="H21">
        <v>45.455089999999998</v>
      </c>
      <c r="J21" s="33">
        <v>17</v>
      </c>
      <c r="K21" s="111">
        <f t="shared" si="3"/>
        <v>-1.1327310579284807E-3</v>
      </c>
      <c r="L21" s="111">
        <f t="shared" si="4"/>
        <v>-4.6880486641125282E-4</v>
      </c>
      <c r="M21" s="111">
        <f t="shared" si="5"/>
        <v>-1.6140996720218196E-3</v>
      </c>
      <c r="N21" s="111">
        <f t="shared" si="6"/>
        <v>8.6976441316610428E-4</v>
      </c>
      <c r="O21" s="111">
        <f t="shared" si="7"/>
        <v>-1.123700186202564E-3</v>
      </c>
      <c r="P21" s="111">
        <f t="shared" si="8"/>
        <v>-1.1740524572076245E-3</v>
      </c>
      <c r="Q21" s="36">
        <f>K21*$Y$19+$Z$19*L21+$AA$19*M21+N21*$AB$19+$AC$19*O21+P21*$AD$19</f>
        <v>-4.6863786947466029E-4</v>
      </c>
      <c r="R21" s="41">
        <f t="shared" si="1"/>
        <v>999531.36213052529</v>
      </c>
      <c r="S21" s="41">
        <f t="shared" si="2"/>
        <v>-468.6378694747109</v>
      </c>
      <c r="T21" s="42">
        <v>-8400.2498276750557</v>
      </c>
      <c r="U21" s="41">
        <f t="shared" si="9"/>
        <v>1007947.9806468245</v>
      </c>
      <c r="V21" s="41"/>
      <c r="X21" s="140" t="s">
        <v>64</v>
      </c>
      <c r="Y21" s="141">
        <f>AVERAGE(Q5:Q1321)</f>
        <v>5.6608984389234234E-5</v>
      </c>
    </row>
    <row r="22" spans="2:31">
      <c r="B22" s="112">
        <v>43493</v>
      </c>
      <c r="C22">
        <v>69.273482999999999</v>
      </c>
      <c r="D22">
        <v>93.876816000000005</v>
      </c>
      <c r="E22">
        <v>22.358506999999999</v>
      </c>
      <c r="F22">
        <v>97.208008000000007</v>
      </c>
      <c r="G22">
        <v>44.820568000000002</v>
      </c>
      <c r="H22">
        <v>45.490710999999997</v>
      </c>
      <c r="J22" s="33">
        <v>18</v>
      </c>
      <c r="K22" s="111">
        <f t="shared" si="3"/>
        <v>3.7815266788835094E-4</v>
      </c>
      <c r="L22" s="111">
        <f t="shared" si="4"/>
        <v>-5.6263240345541901E-4</v>
      </c>
      <c r="M22" s="111">
        <f t="shared" si="5"/>
        <v>0</v>
      </c>
      <c r="N22" s="111">
        <f t="shared" si="6"/>
        <v>-1.7382859319416914E-4</v>
      </c>
      <c r="O22" s="111">
        <f t="shared" si="7"/>
        <v>-7.5004381001867306E-4</v>
      </c>
      <c r="P22" s="111">
        <f t="shared" si="8"/>
        <v>7.8334571645608095E-4</v>
      </c>
      <c r="Q22" s="36">
        <f>K22*$Y$19+$Z$19*L22+$AA$19*M22+N22*$AB$19+$AC$19*O22+P22*$AD$19</f>
        <v>-7.1486504753377143E-5</v>
      </c>
      <c r="R22" s="41">
        <f t="shared" si="1"/>
        <v>999928.51349524665</v>
      </c>
      <c r="S22" s="41">
        <f t="shared" si="2"/>
        <v>-71.486504753353074</v>
      </c>
      <c r="T22" s="41">
        <v>-8030.806967286393</v>
      </c>
      <c r="U22" s="41">
        <f t="shared" si="9"/>
        <v>1007876.4941420711</v>
      </c>
      <c r="V22" s="41"/>
      <c r="X22" s="142" t="s">
        <v>65</v>
      </c>
      <c r="Y22" s="8">
        <f>_xlfn.VAR.S(Q5:Q1321)</f>
        <v>1.9544048814800954E-5</v>
      </c>
    </row>
    <row r="23" spans="2:31">
      <c r="B23" s="112">
        <v>43494</v>
      </c>
      <c r="C23">
        <v>69.412948999999998</v>
      </c>
      <c r="D23">
        <v>94.123360000000005</v>
      </c>
      <c r="E23">
        <v>22.394625000000001</v>
      </c>
      <c r="F23">
        <v>97.419273000000004</v>
      </c>
      <c r="G23">
        <v>44.904629</v>
      </c>
      <c r="H23">
        <v>45.544071000000002</v>
      </c>
      <c r="J23" s="33">
        <v>19</v>
      </c>
      <c r="K23" s="111">
        <f t="shared" si="3"/>
        <v>2.0112428447621065E-3</v>
      </c>
      <c r="L23" s="111">
        <f t="shared" si="4"/>
        <v>2.6228075587948398E-3</v>
      </c>
      <c r="M23" s="111">
        <f t="shared" si="5"/>
        <v>1.6140996720218205E-3</v>
      </c>
      <c r="N23" s="111">
        <f t="shared" si="6"/>
        <v>2.1709709131305585E-3</v>
      </c>
      <c r="O23" s="111">
        <f t="shared" si="7"/>
        <v>1.8737439962212966E-3</v>
      </c>
      <c r="P23" s="111">
        <f t="shared" si="8"/>
        <v>1.1722993110698874E-3</v>
      </c>
      <c r="Q23" s="36">
        <f>K23*$Y$19+$Z$19*L23+$AA$19*M23+N23*$AB$19+$AC$19*O23+P23*$AD$19</f>
        <v>2.0023532058930128E-3</v>
      </c>
      <c r="R23" s="41">
        <f t="shared" si="1"/>
        <v>1002002.353205893</v>
      </c>
      <c r="S23" s="41">
        <f t="shared" si="2"/>
        <v>2002.3532058929559</v>
      </c>
      <c r="T23" s="41">
        <v>-7688.0744032479124</v>
      </c>
      <c r="U23" s="41">
        <f t="shared" si="9"/>
        <v>1009878.8473479641</v>
      </c>
      <c r="V23" s="41"/>
      <c r="X23" s="142" t="s">
        <v>66</v>
      </c>
      <c r="Y23" s="8">
        <f>SQRT(Y22)</f>
        <v>4.4208651658697931E-3</v>
      </c>
    </row>
    <row r="24" spans="2:31">
      <c r="B24" s="112">
        <v>43495</v>
      </c>
      <c r="C24">
        <v>69.482658000000001</v>
      </c>
      <c r="D24">
        <v>94.334671</v>
      </c>
      <c r="E24">
        <v>22.421721000000002</v>
      </c>
      <c r="F24">
        <v>97.867165</v>
      </c>
      <c r="G24">
        <v>45.156798999999999</v>
      </c>
      <c r="H24">
        <v>45.535172000000003</v>
      </c>
      <c r="J24" s="33">
        <v>20</v>
      </c>
      <c r="K24" s="111">
        <f t="shared" si="3"/>
        <v>1.0037611319537638E-3</v>
      </c>
      <c r="L24" s="111">
        <f t="shared" si="4"/>
        <v>2.2425267571177668E-3</v>
      </c>
      <c r="M24" s="111">
        <f t="shared" si="5"/>
        <v>1.2092018078215913E-3</v>
      </c>
      <c r="N24" s="111">
        <f t="shared" si="6"/>
        <v>4.5870342039485484E-3</v>
      </c>
      <c r="O24" s="111">
        <f t="shared" si="7"/>
        <v>5.5999702557885146E-3</v>
      </c>
      <c r="P24" s="111">
        <f t="shared" si="8"/>
        <v>-1.9541225278554288E-4</v>
      </c>
      <c r="Q24" s="36">
        <f>K24*$Y$19+$Z$19*L24+$AA$19*M24+N24*$AB$19+$AC$19*O24+P24*$AD$19</f>
        <v>2.5102699919700997E-3</v>
      </c>
      <c r="R24" s="41">
        <f t="shared" si="1"/>
        <v>1002510.2699919702</v>
      </c>
      <c r="S24" s="41">
        <f t="shared" si="2"/>
        <v>2510.2699919701554</v>
      </c>
      <c r="T24" s="41">
        <v>-7230.4496683764737</v>
      </c>
      <c r="U24" s="41">
        <f t="shared" si="9"/>
        <v>1012389.1173399342</v>
      </c>
      <c r="V24" s="41"/>
      <c r="X24" s="143" t="s">
        <v>107</v>
      </c>
      <c r="Y24" s="144">
        <f>Y23*SQRT(252)</f>
        <v>7.0179058851838713E-2</v>
      </c>
      <c r="Z24" s="16"/>
    </row>
    <row r="25" spans="2:31">
      <c r="B25" s="112">
        <v>43496</v>
      </c>
      <c r="C25">
        <v>69.805115000000001</v>
      </c>
      <c r="D25">
        <v>94.616432000000003</v>
      </c>
      <c r="E25">
        <v>22.484932000000001</v>
      </c>
      <c r="F25">
        <v>98.551659000000001</v>
      </c>
      <c r="G25">
        <v>45.442599999999999</v>
      </c>
      <c r="H25">
        <v>45.633052999999997</v>
      </c>
      <c r="J25" s="33">
        <v>21</v>
      </c>
      <c r="K25" s="111">
        <f t="shared" si="3"/>
        <v>4.6300916314092411E-3</v>
      </c>
      <c r="L25" s="111">
        <f t="shared" si="4"/>
        <v>2.9823716757507116E-3</v>
      </c>
      <c r="M25" s="111">
        <f t="shared" si="5"/>
        <v>2.815219461936544E-3</v>
      </c>
      <c r="N25" s="111">
        <f t="shared" si="6"/>
        <v>6.969767530266022E-3</v>
      </c>
      <c r="O25" s="111">
        <f t="shared" si="7"/>
        <v>6.3091356274820772E-3</v>
      </c>
      <c r="P25" s="111">
        <f t="shared" si="8"/>
        <v>2.1472621104250489E-3</v>
      </c>
      <c r="Q25" s="36">
        <f>K25*$Y$19+$Z$19*L25+$AA$19*M25+N25*$AB$19+$AC$19*O25+P25*$AD$19</f>
        <v>4.4586058216107899E-3</v>
      </c>
      <c r="R25" s="41">
        <f t="shared" si="1"/>
        <v>1004458.6058216108</v>
      </c>
      <c r="S25" s="41">
        <f t="shared" si="2"/>
        <v>4458.6058216107776</v>
      </c>
      <c r="T25" s="41">
        <v>-6925.5130531351315</v>
      </c>
      <c r="U25" s="41">
        <f t="shared" si="9"/>
        <v>1016847.723161545</v>
      </c>
      <c r="V25" s="41"/>
      <c r="X25" s="143" t="s">
        <v>108</v>
      </c>
      <c r="Y25" s="144">
        <f>(1+Y21)^250-1</f>
        <v>1.4252456958529169E-2</v>
      </c>
      <c r="Z25" s="16"/>
    </row>
    <row r="26" spans="2:31" ht="15" thickBot="1">
      <c r="B26" s="112">
        <v>43497</v>
      </c>
      <c r="C26">
        <v>69.611144999999993</v>
      </c>
      <c r="D26">
        <v>94.420479</v>
      </c>
      <c r="E26">
        <v>22.427032000000001</v>
      </c>
      <c r="F26">
        <v>98.316886999999994</v>
      </c>
      <c r="G26">
        <v>45.299697999999999</v>
      </c>
      <c r="H26">
        <v>45.585788999999998</v>
      </c>
      <c r="J26" s="33">
        <v>22</v>
      </c>
      <c r="K26" s="111">
        <f t="shared" si="3"/>
        <v>-2.7826040543230336E-3</v>
      </c>
      <c r="L26" s="111">
        <f t="shared" si="4"/>
        <v>-2.0731725793441407E-3</v>
      </c>
      <c r="M26" s="111">
        <f t="shared" si="5"/>
        <v>-2.5783789850196853E-3</v>
      </c>
      <c r="N26" s="111">
        <f t="shared" si="6"/>
        <v>-2.3850647151359636E-3</v>
      </c>
      <c r="O26" s="111">
        <f t="shared" si="7"/>
        <v>-3.1496252857506029E-3</v>
      </c>
      <c r="P26" s="111">
        <f t="shared" si="8"/>
        <v>-1.036277225041169E-3</v>
      </c>
      <c r="Q26" s="36">
        <f>K26*$Y$19+$Z$19*L26+$AA$19*M26+N26*$AB$19+$AC$19*O26+P26*$AD$19</f>
        <v>-2.2864654816640885E-3</v>
      </c>
      <c r="R26" s="41">
        <f t="shared" si="1"/>
        <v>997713.53451833595</v>
      </c>
      <c r="S26" s="41">
        <f t="shared" si="2"/>
        <v>-2286.4654816640541</v>
      </c>
      <c r="T26" s="41">
        <v>-6540.2318389307475</v>
      </c>
      <c r="U26" s="41">
        <f t="shared" si="9"/>
        <v>1014561.2576798809</v>
      </c>
      <c r="V26" s="41"/>
      <c r="X26" s="145" t="s">
        <v>10</v>
      </c>
      <c r="Y26" s="146">
        <f>(Y25-0.045)/Y24</f>
        <v>-0.43812988581657553</v>
      </c>
      <c r="Z26" s="16"/>
    </row>
    <row r="27" spans="2:31">
      <c r="B27" s="112">
        <v>43500</v>
      </c>
      <c r="C27">
        <v>69.549994999999996</v>
      </c>
      <c r="D27">
        <v>94.341048999999998</v>
      </c>
      <c r="E27">
        <v>22.390841999999999</v>
      </c>
      <c r="F27">
        <v>98.181252000000001</v>
      </c>
      <c r="G27">
        <v>45.198833</v>
      </c>
      <c r="H27">
        <v>45.639294</v>
      </c>
      <c r="J27" s="33">
        <v>23</v>
      </c>
      <c r="K27" s="111">
        <f t="shared" si="3"/>
        <v>-8.7883735266593448E-4</v>
      </c>
      <c r="L27" s="111">
        <f t="shared" si="4"/>
        <v>-8.4159103319187117E-4</v>
      </c>
      <c r="M27" s="111">
        <f t="shared" si="5"/>
        <v>-1.6149810169838442E-3</v>
      </c>
      <c r="N27" s="111">
        <f t="shared" si="6"/>
        <v>-1.380522199668933E-3</v>
      </c>
      <c r="O27" s="111">
        <f t="shared" si="7"/>
        <v>-2.2290978792899856E-3</v>
      </c>
      <c r="P27" s="111">
        <f t="shared" si="8"/>
        <v>1.1730327751034374E-3</v>
      </c>
      <c r="Q27" s="36">
        <f>K27*$Y$19+$Z$19*L27+$AA$19*M27+N27*$AB$19+$AC$19*O27+P27*$AD$19</f>
        <v>-1.0035996967401677E-3</v>
      </c>
      <c r="R27" s="41">
        <f t="shared" si="1"/>
        <v>998996.40030325984</v>
      </c>
      <c r="S27" s="41">
        <f t="shared" si="2"/>
        <v>-1003.5996967401588</v>
      </c>
      <c r="T27" s="41">
        <v>-6498.0681414403953</v>
      </c>
      <c r="U27" s="41">
        <f t="shared" si="9"/>
        <v>1013557.6579831408</v>
      </c>
      <c r="V27" s="41"/>
    </row>
    <row r="28" spans="2:31">
      <c r="B28" s="112">
        <v>43501</v>
      </c>
      <c r="C28">
        <v>69.698547000000005</v>
      </c>
      <c r="D28">
        <v>94.544028999999995</v>
      </c>
      <c r="E28">
        <v>22.427032000000001</v>
      </c>
      <c r="F28">
        <v>98.579620000000006</v>
      </c>
      <c r="G28">
        <v>45.257671000000002</v>
      </c>
      <c r="H28">
        <v>45.657131</v>
      </c>
      <c r="J28" s="33">
        <v>24</v>
      </c>
      <c r="K28" s="111">
        <f t="shared" si="3"/>
        <v>2.1336245855287806E-3</v>
      </c>
      <c r="L28" s="111">
        <f t="shared" si="4"/>
        <v>2.1492441889413207E-3</v>
      </c>
      <c r="M28" s="111">
        <f t="shared" si="5"/>
        <v>1.6149810169839873E-3</v>
      </c>
      <c r="N28" s="111">
        <f t="shared" si="6"/>
        <v>4.0492658959321061E-3</v>
      </c>
      <c r="O28" s="111">
        <f t="shared" si="7"/>
        <v>1.3009127192885794E-3</v>
      </c>
      <c r="P28" s="111">
        <f t="shared" si="8"/>
        <v>3.9074914985883392E-4</v>
      </c>
      <c r="Q28" s="36">
        <f>K28*$Y$19+$Z$19*L28+$AA$19*M28+N28*$AB$19+$AC$19*O28+P28*$AD$19</f>
        <v>2.39085096035237E-3</v>
      </c>
      <c r="R28" s="41">
        <f t="shared" si="1"/>
        <v>1002390.8509603523</v>
      </c>
      <c r="S28" s="41">
        <f t="shared" si="2"/>
        <v>2390.8509603523416</v>
      </c>
      <c r="T28" s="41">
        <v>-6489.3307680537691</v>
      </c>
      <c r="U28" s="41">
        <f t="shared" si="9"/>
        <v>1015948.5089434931</v>
      </c>
      <c r="V28" s="41"/>
    </row>
    <row r="29" spans="2:31">
      <c r="B29" s="112">
        <v>43502</v>
      </c>
      <c r="C29">
        <v>69.672318000000004</v>
      </c>
      <c r="D29">
        <v>94.491089000000002</v>
      </c>
      <c r="E29">
        <v>22.427032000000001</v>
      </c>
      <c r="F29">
        <v>98.393150000000006</v>
      </c>
      <c r="G29">
        <v>45.215645000000002</v>
      </c>
      <c r="H29">
        <v>45.674942000000001</v>
      </c>
      <c r="J29" s="33">
        <v>25</v>
      </c>
      <c r="K29" s="111">
        <f t="shared" si="3"/>
        <v>-3.7639144034383757E-4</v>
      </c>
      <c r="L29" s="111">
        <f t="shared" si="4"/>
        <v>-5.6010758153437145E-4</v>
      </c>
      <c r="M29" s="111">
        <f t="shared" si="5"/>
        <v>0</v>
      </c>
      <c r="N29" s="111">
        <f t="shared" si="6"/>
        <v>-1.893358718617898E-3</v>
      </c>
      <c r="O29" s="111">
        <f t="shared" si="7"/>
        <v>-9.2902537191579589E-4</v>
      </c>
      <c r="P29" s="111">
        <f t="shared" si="8"/>
        <v>3.9002728484625643E-4</v>
      </c>
      <c r="Q29" s="36">
        <f>K29*$Y$19+$Z$19*L29+$AA$19*M29+N29*$AB$19+$AC$19*O29+P29*$AD$19</f>
        <v>-7.531034990518248E-4</v>
      </c>
      <c r="R29" s="41">
        <f t="shared" si="1"/>
        <v>999246.89650094812</v>
      </c>
      <c r="S29" s="41">
        <f t="shared" si="2"/>
        <v>-753.10349905188195</v>
      </c>
      <c r="T29" s="41">
        <v>-6351.4086184290936</v>
      </c>
      <c r="U29" s="41">
        <f t="shared" si="9"/>
        <v>1015195.4054444412</v>
      </c>
      <c r="V29" s="41"/>
    </row>
    <row r="30" spans="2:31">
      <c r="B30" s="112">
        <v>43503</v>
      </c>
      <c r="C30">
        <v>69.724723999999995</v>
      </c>
      <c r="D30">
        <v>94.535210000000006</v>
      </c>
      <c r="E30">
        <v>22.481323</v>
      </c>
      <c r="F30">
        <v>98.376189999999994</v>
      </c>
      <c r="G30">
        <v>45.257671000000002</v>
      </c>
      <c r="H30">
        <v>45.781936999999999</v>
      </c>
      <c r="J30" s="33">
        <v>26</v>
      </c>
      <c r="K30" s="111">
        <f t="shared" si="3"/>
        <v>7.518954737783973E-4</v>
      </c>
      <c r="L30" s="111">
        <f t="shared" si="4"/>
        <v>4.6682393968102662E-4</v>
      </c>
      <c r="M30" s="111">
        <f t="shared" si="5"/>
        <v>2.4178586122313426E-3</v>
      </c>
      <c r="N30" s="111">
        <f t="shared" si="6"/>
        <v>-1.7238458026037909E-4</v>
      </c>
      <c r="O30" s="111">
        <f t="shared" si="7"/>
        <v>9.2902537191574006E-4</v>
      </c>
      <c r="P30" s="111">
        <f t="shared" si="8"/>
        <v>2.3397922602005059E-3</v>
      </c>
      <c r="Q30" s="36">
        <f>K30*$Y$19+$Z$19*L30+$AA$19*M30+N30*$AB$19+$AC$19*O30+P30*$AD$19</f>
        <v>9.3048510553652667E-4</v>
      </c>
      <c r="R30" s="41">
        <f t="shared" si="1"/>
        <v>1000930.4851055365</v>
      </c>
      <c r="S30" s="41">
        <f t="shared" si="2"/>
        <v>930.48510553652886</v>
      </c>
      <c r="T30" s="41">
        <v>-6256.5399748873897</v>
      </c>
      <c r="U30" s="41">
        <f t="shared" si="9"/>
        <v>1016125.8905499778</v>
      </c>
      <c r="V30" s="41"/>
    </row>
    <row r="31" spans="2:31">
      <c r="B31" s="112">
        <v>43504</v>
      </c>
      <c r="C31">
        <v>69.829575000000006</v>
      </c>
      <c r="D31">
        <v>94.747062999999997</v>
      </c>
      <c r="E31">
        <v>22.508452999999999</v>
      </c>
      <c r="F31">
        <v>98.622017</v>
      </c>
      <c r="G31">
        <v>45.308101999999998</v>
      </c>
      <c r="H31">
        <v>45.808678</v>
      </c>
      <c r="J31" s="33">
        <v>27</v>
      </c>
      <c r="K31" s="111">
        <f t="shared" si="3"/>
        <v>1.5026555323709298E-3</v>
      </c>
      <c r="L31" s="111">
        <f t="shared" si="4"/>
        <v>2.2384884237232764E-3</v>
      </c>
      <c r="M31" s="111">
        <f t="shared" si="5"/>
        <v>1.2060519389347764E-3</v>
      </c>
      <c r="N31" s="111">
        <f t="shared" si="6"/>
        <v>2.4957295941059406E-3</v>
      </c>
      <c r="O31" s="111">
        <f t="shared" si="7"/>
        <v>1.1136879538909002E-3</v>
      </c>
      <c r="P31" s="111">
        <f t="shared" si="8"/>
        <v>5.8392447217036399E-4</v>
      </c>
      <c r="Q31" s="36">
        <f>K31*$Y$19+$Z$19*L31+$AA$19*M31+N31*$AB$19+$AC$19*O31+P31*$AD$19</f>
        <v>1.7794528304314054E-3</v>
      </c>
      <c r="R31" s="41">
        <f t="shared" si="1"/>
        <v>1001779.4528304314</v>
      </c>
      <c r="S31" s="41">
        <f t="shared" si="2"/>
        <v>1779.4528304314008</v>
      </c>
      <c r="T31" s="41">
        <v>-6210.3411482914817</v>
      </c>
      <c r="U31" s="41">
        <f t="shared" si="9"/>
        <v>1017905.3433804092</v>
      </c>
      <c r="V31" s="41"/>
    </row>
    <row r="32" spans="2:31">
      <c r="B32" s="112">
        <v>43507</v>
      </c>
      <c r="C32">
        <v>69.803405999999995</v>
      </c>
      <c r="D32">
        <v>94.649979000000002</v>
      </c>
      <c r="E32">
        <v>22.490352999999999</v>
      </c>
      <c r="F32">
        <v>98.401634000000001</v>
      </c>
      <c r="G32">
        <v>45.224044999999997</v>
      </c>
      <c r="H32">
        <v>45.799773999999999</v>
      </c>
      <c r="J32" s="33">
        <v>28</v>
      </c>
      <c r="K32" s="111">
        <f t="shared" si="3"/>
        <v>-3.7482549063955987E-4</v>
      </c>
      <c r="L32" s="111">
        <f t="shared" si="4"/>
        <v>-1.0251903353702557E-3</v>
      </c>
      <c r="M32" s="111">
        <f t="shared" si="5"/>
        <v>-8.0446583298863193E-4</v>
      </c>
      <c r="N32" s="111">
        <f t="shared" si="6"/>
        <v>-2.2371232163688947E-3</v>
      </c>
      <c r="O32" s="111">
        <f t="shared" si="7"/>
        <v>-1.8569541746167029E-3</v>
      </c>
      <c r="P32" s="111">
        <f t="shared" si="8"/>
        <v>-1.9439254421716134E-4</v>
      </c>
      <c r="Q32" s="36">
        <f>K32*$Y$19+$Z$19*L32+$AA$19*M32+N32*$AB$19+$AC$19*O32+P32*$AD$19</f>
        <v>-1.2307480626954608E-3</v>
      </c>
      <c r="R32" s="41">
        <f t="shared" si="1"/>
        <v>998769.25193730451</v>
      </c>
      <c r="S32" s="41">
        <f t="shared" si="2"/>
        <v>-1230.748062695493</v>
      </c>
      <c r="T32" s="41">
        <v>-6198.1007789596915</v>
      </c>
      <c r="U32" s="41">
        <f t="shared" si="9"/>
        <v>1016674.5953177137</v>
      </c>
      <c r="V32" s="41"/>
    </row>
    <row r="33" spans="2:22">
      <c r="B33" s="112">
        <v>43508</v>
      </c>
      <c r="C33">
        <v>69.794640000000001</v>
      </c>
      <c r="D33">
        <v>94.667648</v>
      </c>
      <c r="E33">
        <v>22.454173999999998</v>
      </c>
      <c r="F33">
        <v>98.537254000000004</v>
      </c>
      <c r="G33">
        <v>45.215645000000002</v>
      </c>
      <c r="H33">
        <v>45.799773999999999</v>
      </c>
      <c r="J33" s="33">
        <v>29</v>
      </c>
      <c r="K33" s="111">
        <f t="shared" si="3"/>
        <v>-1.2558915060338776E-4</v>
      </c>
      <c r="L33" s="111">
        <f t="shared" si="4"/>
        <v>1.8665985129097452E-4</v>
      </c>
      <c r="M33" s="111">
        <f t="shared" si="5"/>
        <v>-1.6099405302179384E-3</v>
      </c>
      <c r="N33" s="111">
        <f t="shared" si="6"/>
        <v>1.3772802600382074E-3</v>
      </c>
      <c r="O33" s="111">
        <f t="shared" si="7"/>
        <v>-1.8575915119017395E-4</v>
      </c>
      <c r="P33" s="111">
        <f t="shared" si="8"/>
        <v>0</v>
      </c>
      <c r="Q33" s="36">
        <f>K33*$Y$19+$Z$19*L33+$AA$19*M33+N33*$AB$19+$AC$19*O33+P33*$AD$19</f>
        <v>1.249227105911543E-4</v>
      </c>
      <c r="R33" s="41">
        <f t="shared" si="1"/>
        <v>1000124.9227105911</v>
      </c>
      <c r="S33" s="41">
        <f t="shared" si="2"/>
        <v>124.92271059111226</v>
      </c>
      <c r="T33" s="41">
        <v>-6180.9341791149927</v>
      </c>
      <c r="U33" s="41">
        <f t="shared" si="9"/>
        <v>1016799.5180283048</v>
      </c>
      <c r="V33" s="41"/>
    </row>
    <row r="34" spans="2:22">
      <c r="B34" s="112">
        <v>43509</v>
      </c>
      <c r="C34">
        <v>69.689789000000005</v>
      </c>
      <c r="D34">
        <v>94.499931000000004</v>
      </c>
      <c r="E34">
        <v>22.436070999999998</v>
      </c>
      <c r="F34">
        <v>98.282944000000001</v>
      </c>
      <c r="G34">
        <v>45.198833</v>
      </c>
      <c r="H34">
        <v>45.773026000000002</v>
      </c>
      <c r="J34" s="33">
        <v>30</v>
      </c>
      <c r="K34" s="111">
        <f t="shared" si="3"/>
        <v>-1.5034082370441564E-3</v>
      </c>
      <c r="L34" s="111">
        <f t="shared" si="4"/>
        <v>-1.7732112958504559E-3</v>
      </c>
      <c r="M34" s="111">
        <f t="shared" si="5"/>
        <v>-8.0654498461106745E-4</v>
      </c>
      <c r="N34" s="111">
        <f t="shared" si="6"/>
        <v>-2.5841874371453012E-3</v>
      </c>
      <c r="O34" s="111">
        <f t="shared" si="7"/>
        <v>-3.7188734737288106E-4</v>
      </c>
      <c r="P34" s="111">
        <f t="shared" si="8"/>
        <v>-5.841909554083444E-4</v>
      </c>
      <c r="Q34" s="36">
        <f>K34*$Y$19+$Z$19*L34+$AA$19*M34+N34*$AB$19+$AC$19*O34+P34*$AD$19</f>
        <v>-1.5958321365883456E-3</v>
      </c>
      <c r="R34" s="41">
        <f t="shared" si="1"/>
        <v>998404.16786341171</v>
      </c>
      <c r="S34" s="41">
        <f t="shared" si="2"/>
        <v>-1595.8321365882875</v>
      </c>
      <c r="T34" s="41">
        <v>-6165.1617982860189</v>
      </c>
      <c r="U34" s="41">
        <f t="shared" si="9"/>
        <v>1015203.6858917165</v>
      </c>
      <c r="V34" s="41"/>
    </row>
    <row r="35" spans="2:22">
      <c r="B35" s="112">
        <v>43510</v>
      </c>
      <c r="C35">
        <v>69.812111000000002</v>
      </c>
      <c r="D35">
        <v>94.641143999999997</v>
      </c>
      <c r="E35">
        <v>22.490352999999999</v>
      </c>
      <c r="F35">
        <v>98.393150000000006</v>
      </c>
      <c r="G35">
        <v>45.308101999999998</v>
      </c>
      <c r="H35">
        <v>45.790863000000002</v>
      </c>
      <c r="J35" s="33">
        <v>31</v>
      </c>
      <c r="K35" s="111">
        <f t="shared" si="3"/>
        <v>1.7536969940857914E-3</v>
      </c>
      <c r="L35" s="111">
        <f t="shared" si="4"/>
        <v>1.4932031684606244E-3</v>
      </c>
      <c r="M35" s="111">
        <f t="shared" si="5"/>
        <v>2.4164855148291592E-3</v>
      </c>
      <c r="N35" s="111">
        <f t="shared" si="6"/>
        <v>1.1206853796304728E-3</v>
      </c>
      <c r="O35" s="111">
        <f t="shared" si="7"/>
        <v>2.414600673179636E-3</v>
      </c>
      <c r="P35" s="111">
        <f t="shared" si="8"/>
        <v>3.8960774646924117E-4</v>
      </c>
      <c r="Q35" s="36">
        <f>K35*$Y$19+$Z$19*L35+$AA$19*M35+N35*$AB$19+$AC$19*O35+P35*$AD$19</f>
        <v>1.5078558095005965E-3</v>
      </c>
      <c r="R35" s="41">
        <f t="shared" si="1"/>
        <v>1001507.8558095006</v>
      </c>
      <c r="S35" s="41">
        <f t="shared" si="2"/>
        <v>1507.8558095005574</v>
      </c>
      <c r="T35" s="41">
        <v>-6068.6283633308485</v>
      </c>
      <c r="U35" s="41">
        <f t="shared" si="9"/>
        <v>1016711.5417012171</v>
      </c>
      <c r="V35" s="41"/>
    </row>
    <row r="36" spans="2:22">
      <c r="B36" s="112">
        <v>43511</v>
      </c>
      <c r="C36">
        <v>69.838325999999995</v>
      </c>
      <c r="D36">
        <v>94.711776999999998</v>
      </c>
      <c r="E36">
        <v>22.490352999999999</v>
      </c>
      <c r="F36">
        <v>98.511825999999999</v>
      </c>
      <c r="G36">
        <v>45.358542999999997</v>
      </c>
      <c r="H36">
        <v>45.817608</v>
      </c>
      <c r="J36" s="33">
        <v>32</v>
      </c>
      <c r="K36" s="111">
        <f t="shared" si="3"/>
        <v>3.7543742606284544E-4</v>
      </c>
      <c r="L36" s="111">
        <f t="shared" si="4"/>
        <v>7.4604609110946534E-4</v>
      </c>
      <c r="M36" s="111">
        <f t="shared" si="5"/>
        <v>0</v>
      </c>
      <c r="N36" s="111">
        <f t="shared" si="6"/>
        <v>1.2054140710990747E-3</v>
      </c>
      <c r="O36" s="111">
        <f t="shared" si="7"/>
        <v>1.11266949833582E-3</v>
      </c>
      <c r="P36" s="111">
        <f t="shared" si="8"/>
        <v>5.8389798384166948E-4</v>
      </c>
      <c r="Q36" s="36">
        <f>K36*$Y$19+$Z$19*L36+$AA$19*M36+N36*$AB$19+$AC$19*O36+P36*$AD$19</f>
        <v>6.9733477030875307E-4</v>
      </c>
      <c r="R36" s="41">
        <f t="shared" si="1"/>
        <v>1000697.3347703088</v>
      </c>
      <c r="S36" s="41">
        <f t="shared" si="2"/>
        <v>697.33477030880749</v>
      </c>
      <c r="T36" s="41">
        <v>-6001.3448216612451</v>
      </c>
      <c r="U36" s="41">
        <f t="shared" si="9"/>
        <v>1017408.8764715259</v>
      </c>
      <c r="V36" s="41"/>
    </row>
    <row r="37" spans="2:22">
      <c r="B37" s="112">
        <v>43515</v>
      </c>
      <c r="C37">
        <v>69.899474999999995</v>
      </c>
      <c r="D37">
        <v>94.764717000000005</v>
      </c>
      <c r="E37">
        <v>22.517502</v>
      </c>
      <c r="F37">
        <v>98.571158999999994</v>
      </c>
      <c r="G37">
        <v>45.442599999999999</v>
      </c>
      <c r="H37">
        <v>45.853259999999999</v>
      </c>
      <c r="J37" s="33">
        <v>33</v>
      </c>
      <c r="K37" s="111">
        <f t="shared" si="3"/>
        <v>8.7519631002616583E-4</v>
      </c>
      <c r="L37" s="111">
        <f t="shared" si="4"/>
        <v>5.5880283891679341E-4</v>
      </c>
      <c r="M37" s="111">
        <f t="shared" si="5"/>
        <v>1.2064117826894821E-3</v>
      </c>
      <c r="N37" s="111">
        <f t="shared" si="6"/>
        <v>6.0211186462937093E-4</v>
      </c>
      <c r="O37" s="111">
        <f t="shared" si="7"/>
        <v>1.851452993525148E-3</v>
      </c>
      <c r="P37" s="111">
        <f t="shared" si="8"/>
        <v>7.7782620750337182E-4</v>
      </c>
      <c r="Q37" s="36">
        <f>K37*$Y$19+$Z$19*L37+$AA$19*M37+N37*$AB$19+$AC$19*O37+P37*$AD$19</f>
        <v>8.2775020909022249E-4</v>
      </c>
      <c r="R37" s="41">
        <f t="shared" ref="R37:R68" si="10">Q37*$Y$4+$Y$4</f>
        <v>1000827.7502090902</v>
      </c>
      <c r="S37" s="41">
        <f t="shared" si="2"/>
        <v>827.75020909018349</v>
      </c>
      <c r="T37" s="41">
        <v>-5927.1304527830798</v>
      </c>
      <c r="U37" s="41">
        <f t="shared" si="9"/>
        <v>1018236.6266806161</v>
      </c>
      <c r="V37" s="41"/>
    </row>
    <row r="38" spans="2:22">
      <c r="B38" s="112">
        <v>43516</v>
      </c>
      <c r="C38">
        <v>69.873267999999996</v>
      </c>
      <c r="D38">
        <v>94.773544000000001</v>
      </c>
      <c r="E38">
        <v>22.508452999999999</v>
      </c>
      <c r="F38">
        <v>98.486419999999995</v>
      </c>
      <c r="G38">
        <v>45.467815000000002</v>
      </c>
      <c r="H38">
        <v>45.897849999999998</v>
      </c>
      <c r="J38" s="33">
        <v>34</v>
      </c>
      <c r="K38" s="111">
        <f t="shared" si="3"/>
        <v>-3.7499443374452518E-4</v>
      </c>
      <c r="L38" s="111">
        <f t="shared" si="4"/>
        <v>9.3142144069635355E-5</v>
      </c>
      <c r="M38" s="111">
        <f t="shared" si="5"/>
        <v>-4.0194594970087655E-4</v>
      </c>
      <c r="N38" s="111">
        <f t="shared" si="6"/>
        <v>-8.600430965740181E-4</v>
      </c>
      <c r="O38" s="111">
        <f t="shared" si="7"/>
        <v>5.5472193469994601E-4</v>
      </c>
      <c r="P38" s="111">
        <f t="shared" si="8"/>
        <v>9.7197741826776272E-4</v>
      </c>
      <c r="Q38" s="36">
        <f>K38*$Y$19+$Z$19*L38+$AA$19*M38+N38*$AB$19+$AC$19*O38+P38*$AD$19</f>
        <v>-2.3447256678094699E-4</v>
      </c>
      <c r="R38" s="41">
        <f t="shared" si="10"/>
        <v>999765.52743321902</v>
      </c>
      <c r="S38" s="41">
        <f t="shared" si="2"/>
        <v>-234.47256678098347</v>
      </c>
      <c r="T38" s="41">
        <v>-5831.7268953090534</v>
      </c>
      <c r="U38" s="41">
        <f t="shared" si="9"/>
        <v>1018002.1541138351</v>
      </c>
      <c r="V38" s="41"/>
    </row>
    <row r="39" spans="2:22">
      <c r="B39" s="112">
        <v>43517</v>
      </c>
      <c r="C39">
        <v>69.733481999999995</v>
      </c>
      <c r="D39">
        <v>94.561690999999996</v>
      </c>
      <c r="E39">
        <v>22.454173999999998</v>
      </c>
      <c r="F39">
        <v>98.206688</v>
      </c>
      <c r="G39">
        <v>45.375362000000003</v>
      </c>
      <c r="H39">
        <v>45.844352999999998</v>
      </c>
      <c r="J39" s="33">
        <v>35</v>
      </c>
      <c r="K39" s="111">
        <f t="shared" si="3"/>
        <v>-2.0025685966486659E-3</v>
      </c>
      <c r="L39" s="111">
        <f t="shared" si="4"/>
        <v>-2.237862259645452E-3</v>
      </c>
      <c r="M39" s="111">
        <f t="shared" si="5"/>
        <v>-2.4144063632066271E-3</v>
      </c>
      <c r="N39" s="111">
        <f t="shared" si="6"/>
        <v>-2.8443517054375636E-3</v>
      </c>
      <c r="O39" s="111">
        <f t="shared" si="7"/>
        <v>-2.0354425059263665E-3</v>
      </c>
      <c r="P39" s="111">
        <f t="shared" si="8"/>
        <v>-1.1662463798384538E-3</v>
      </c>
      <c r="Q39" s="36">
        <f>K39*$Y$19+$Z$19*L39+$AA$19*M39+N39*$AB$19+$AC$19*O39+P39*$AD$19</f>
        <v>-2.3017539909608508E-3</v>
      </c>
      <c r="R39" s="41">
        <f t="shared" si="10"/>
        <v>997698.24600903911</v>
      </c>
      <c r="S39" s="41">
        <f t="shared" si="2"/>
        <v>-2301.7539909608895</v>
      </c>
      <c r="T39" s="41">
        <v>-5745.7192946205614</v>
      </c>
      <c r="U39" s="41">
        <f t="shared" si="9"/>
        <v>1015700.4001228742</v>
      </c>
      <c r="V39" s="41"/>
    </row>
    <row r="40" spans="2:22">
      <c r="B40" s="112">
        <v>43518</v>
      </c>
      <c r="C40">
        <v>69.890732</v>
      </c>
      <c r="D40">
        <v>94.800049000000001</v>
      </c>
      <c r="E40">
        <v>22.499403000000001</v>
      </c>
      <c r="F40">
        <v>98.647446000000002</v>
      </c>
      <c r="G40">
        <v>45.501441999999997</v>
      </c>
      <c r="H40">
        <v>45.906756999999999</v>
      </c>
      <c r="J40" s="33">
        <v>36</v>
      </c>
      <c r="K40" s="111">
        <f t="shared" si="3"/>
        <v>2.252475584011566E-3</v>
      </c>
      <c r="L40" s="111">
        <f t="shared" si="4"/>
        <v>2.5174898148684248E-3</v>
      </c>
      <c r="M40" s="111">
        <f t="shared" si="5"/>
        <v>2.0122543423697552E-3</v>
      </c>
      <c r="N40" s="111">
        <f t="shared" si="6"/>
        <v>4.4780236774904095E-3</v>
      </c>
      <c r="O40" s="111">
        <f t="shared" si="7"/>
        <v>2.774747247782735E-3</v>
      </c>
      <c r="P40" s="111">
        <f t="shared" si="8"/>
        <v>1.3602889299676121E-3</v>
      </c>
      <c r="Q40" s="36">
        <f>K40*$Y$19+$Z$19*L40+$AA$19*M40+N40*$AB$19+$AC$19*O40+P40*$AD$19</f>
        <v>2.8795488420050039E-3</v>
      </c>
      <c r="R40" s="41">
        <f t="shared" si="10"/>
        <v>1002879.548842005</v>
      </c>
      <c r="S40" s="41">
        <f t="shared" si="2"/>
        <v>2879.548842004966</v>
      </c>
      <c r="T40" s="41">
        <v>-5728.1575536013115</v>
      </c>
      <c r="U40" s="41">
        <f t="shared" si="9"/>
        <v>1018579.9489648791</v>
      </c>
      <c r="V40" s="41"/>
    </row>
    <row r="41" spans="2:22">
      <c r="B41" s="112">
        <v>43521</v>
      </c>
      <c r="C41">
        <v>69.864517000000006</v>
      </c>
      <c r="D41">
        <v>94.773544000000001</v>
      </c>
      <c r="E41">
        <v>22.481323</v>
      </c>
      <c r="F41">
        <v>98.613524999999996</v>
      </c>
      <c r="G41">
        <v>45.467815000000002</v>
      </c>
      <c r="H41">
        <v>45.880004999999997</v>
      </c>
      <c r="J41" s="33">
        <v>37</v>
      </c>
      <c r="K41" s="111">
        <f t="shared" si="3"/>
        <v>-3.751558599055302E-4</v>
      </c>
      <c r="L41" s="111">
        <f t="shared" si="4"/>
        <v>-2.7962755522294744E-4</v>
      </c>
      <c r="M41" s="111">
        <f t="shared" si="5"/>
        <v>-8.0389991809788825E-4</v>
      </c>
      <c r="N41" s="111">
        <f t="shared" si="6"/>
        <v>-3.4392003813421221E-4</v>
      </c>
      <c r="O41" s="111">
        <f t="shared" si="7"/>
        <v>-7.393047418564197E-4</v>
      </c>
      <c r="P41" s="111">
        <f t="shared" si="8"/>
        <v>-5.8291631983941803E-4</v>
      </c>
      <c r="Q41" s="36">
        <f>K41*$Y$19+$Z$19*L41+$AA$19*M41+N41*$AB$19+$AC$19*O41+P41*$AD$19</f>
        <v>-4.7378105489903665E-4</v>
      </c>
      <c r="R41" s="41">
        <f t="shared" si="10"/>
        <v>999526.21894510102</v>
      </c>
      <c r="S41" s="41">
        <f t="shared" si="2"/>
        <v>-473.78105489898007</v>
      </c>
      <c r="T41" s="41">
        <v>-5698.9772952651838</v>
      </c>
      <c r="U41" s="41">
        <f t="shared" si="9"/>
        <v>1018106.1679099802</v>
      </c>
      <c r="V41" s="41"/>
    </row>
    <row r="42" spans="2:22">
      <c r="B42" s="112">
        <v>43522</v>
      </c>
      <c r="C42">
        <v>69.960662999999997</v>
      </c>
      <c r="D42">
        <v>94.879478000000006</v>
      </c>
      <c r="E42">
        <v>22.517502</v>
      </c>
      <c r="F42">
        <v>98.766120999999998</v>
      </c>
      <c r="G42">
        <v>45.543464999999998</v>
      </c>
      <c r="H42">
        <v>45.960251</v>
      </c>
      <c r="J42" s="33">
        <v>38</v>
      </c>
      <c r="K42" s="111">
        <f t="shared" si="3"/>
        <v>1.3752317737492376E-3</v>
      </c>
      <c r="L42" s="111">
        <f t="shared" si="4"/>
        <v>1.1171349646835668E-3</v>
      </c>
      <c r="M42" s="111">
        <f t="shared" si="5"/>
        <v>1.6079978886355815E-3</v>
      </c>
      <c r="N42" s="111">
        <f t="shared" si="6"/>
        <v>1.5462185032199432E-3</v>
      </c>
      <c r="O42" s="111">
        <f t="shared" si="7"/>
        <v>1.6624316770995457E-3</v>
      </c>
      <c r="P42" s="111">
        <f t="shared" si="8"/>
        <v>1.7475129952007765E-3</v>
      </c>
      <c r="Q42" s="36">
        <f>K42*$Y$19+$Z$19*L42+$AA$19*M42+N42*$AB$19+$AC$19*O42+P42*$AD$19</f>
        <v>1.4803324778854281E-3</v>
      </c>
      <c r="R42" s="41">
        <f t="shared" si="10"/>
        <v>1001480.3324778854</v>
      </c>
      <c r="S42" s="41">
        <f t="shared" si="2"/>
        <v>1480.3324778854148</v>
      </c>
      <c r="T42" s="41">
        <v>-5629.040942430147</v>
      </c>
      <c r="U42" s="41">
        <f t="shared" si="9"/>
        <v>1019586.5003878656</v>
      </c>
      <c r="V42" s="41"/>
    </row>
    <row r="43" spans="2:22">
      <c r="B43" s="112">
        <v>43523</v>
      </c>
      <c r="C43">
        <v>69.820862000000005</v>
      </c>
      <c r="D43">
        <v>94.676475999999994</v>
      </c>
      <c r="E43">
        <v>22.463218999999999</v>
      </c>
      <c r="F43">
        <v>98.486419999999995</v>
      </c>
      <c r="G43">
        <v>45.425789000000002</v>
      </c>
      <c r="H43">
        <v>45.888934999999996</v>
      </c>
      <c r="J43" s="33">
        <v>39</v>
      </c>
      <c r="K43" s="111">
        <f t="shared" si="3"/>
        <v>-2.0002793160732975E-3</v>
      </c>
      <c r="L43" s="111">
        <f t="shared" si="4"/>
        <v>-2.1418697046864522E-3</v>
      </c>
      <c r="M43" s="111">
        <f t="shared" si="5"/>
        <v>-2.4136129944319147E-3</v>
      </c>
      <c r="N43" s="111">
        <f t="shared" si="6"/>
        <v>-2.8359704371386384E-3</v>
      </c>
      <c r="O43" s="111">
        <f t="shared" si="7"/>
        <v>-2.5871612762205444E-3</v>
      </c>
      <c r="P43" s="111">
        <f t="shared" si="8"/>
        <v>-1.5528937693889261E-3</v>
      </c>
      <c r="Q43" s="36">
        <f>K43*$Y$19+$Z$19*L43+$AA$19*M43+N43*$AB$19+$AC$19*O43+P43*$AD$19</f>
        <v>-2.351280759416281E-3</v>
      </c>
      <c r="R43" s="41">
        <f t="shared" si="10"/>
        <v>997648.71924058371</v>
      </c>
      <c r="S43" s="41">
        <f t="shared" si="2"/>
        <v>-2351.2807594162878</v>
      </c>
      <c r="T43" s="41">
        <v>-5462.2844731643563</v>
      </c>
      <c r="U43" s="41">
        <f t="shared" si="9"/>
        <v>1017235.2196284493</v>
      </c>
      <c r="V43" s="41"/>
    </row>
    <row r="44" spans="2:22">
      <c r="B44" s="112">
        <v>43524</v>
      </c>
      <c r="C44">
        <v>69.742226000000002</v>
      </c>
      <c r="D44">
        <v>94.508751000000004</v>
      </c>
      <c r="E44">
        <v>22.427032000000001</v>
      </c>
      <c r="F44">
        <v>98.350784000000004</v>
      </c>
      <c r="G44">
        <v>45.366954999999997</v>
      </c>
      <c r="H44">
        <v>45.897849999999998</v>
      </c>
      <c r="J44" s="33">
        <v>40</v>
      </c>
      <c r="K44" s="111">
        <f t="shared" si="3"/>
        <v>-1.1268883405833807E-3</v>
      </c>
      <c r="L44" s="111">
        <f t="shared" si="4"/>
        <v>-1.7731304563630211E-3</v>
      </c>
      <c r="M44" s="111">
        <f t="shared" si="5"/>
        <v>-1.6122435064349311E-3</v>
      </c>
      <c r="N44" s="111">
        <f t="shared" si="6"/>
        <v>-1.3781543195247573E-3</v>
      </c>
      <c r="O44" s="111">
        <f t="shared" si="7"/>
        <v>-1.2960068314482765E-3</v>
      </c>
      <c r="P44" s="111">
        <f t="shared" si="8"/>
        <v>1.9425454389830849E-4</v>
      </c>
      <c r="Q44" s="36">
        <f>K44*$Y$19+$Z$19*L44+$AA$19*M44+N44*$AB$19+$AC$19*O44+P44*$AD$19</f>
        <v>-1.289420733658681E-3</v>
      </c>
      <c r="R44" s="41">
        <f t="shared" si="10"/>
        <v>998710.57926634129</v>
      </c>
      <c r="S44" s="41">
        <f t="shared" si="2"/>
        <v>-1289.4207336587133</v>
      </c>
      <c r="T44" s="41">
        <v>-5439.8055354682729</v>
      </c>
      <c r="U44" s="41">
        <f t="shared" si="9"/>
        <v>1015945.7988947906</v>
      </c>
      <c r="V44" s="41"/>
    </row>
    <row r="45" spans="2:22">
      <c r="B45" s="112">
        <v>43525</v>
      </c>
      <c r="C45">
        <v>69.526786999999999</v>
      </c>
      <c r="D45">
        <v>94.355659000000003</v>
      </c>
      <c r="E45">
        <v>22.365411999999999</v>
      </c>
      <c r="F45">
        <v>98.179023999999998</v>
      </c>
      <c r="G45">
        <v>45.240879</v>
      </c>
      <c r="H45">
        <v>45.850501999999999</v>
      </c>
      <c r="J45" s="33">
        <v>41</v>
      </c>
      <c r="K45" s="111">
        <f t="shared" si="3"/>
        <v>-3.0938565184999382E-3</v>
      </c>
      <c r="L45" s="111">
        <f t="shared" si="4"/>
        <v>-1.6211845686564827E-3</v>
      </c>
      <c r="M45" s="111">
        <f t="shared" si="5"/>
        <v>-2.7513586386050145E-3</v>
      </c>
      <c r="N45" s="111">
        <f t="shared" si="6"/>
        <v>-1.7479286778816533E-3</v>
      </c>
      <c r="O45" s="111">
        <f t="shared" si="7"/>
        <v>-2.7828958225926416E-3</v>
      </c>
      <c r="P45" s="111">
        <f t="shared" si="8"/>
        <v>-1.0321276223745192E-3</v>
      </c>
      <c r="Q45" s="36">
        <f>K45*$Y$19+$Z$19*L45+$AA$19*M45+N45*$AB$19+$AC$19*O45+P45*$AD$19</f>
        <v>-2.0460142648862324E-3</v>
      </c>
      <c r="R45" s="41">
        <f t="shared" si="10"/>
        <v>997953.98573511373</v>
      </c>
      <c r="S45" s="41">
        <f t="shared" si="2"/>
        <v>-2046.0142648862675</v>
      </c>
      <c r="T45" s="41">
        <v>-5415.86618621042</v>
      </c>
      <c r="U45" s="41">
        <f t="shared" si="9"/>
        <v>1013899.7846299043</v>
      </c>
      <c r="V45" s="41"/>
    </row>
    <row r="46" spans="2:22">
      <c r="B46" s="112">
        <v>43528</v>
      </c>
      <c r="C46">
        <v>69.649405999999999</v>
      </c>
      <c r="D46">
        <v>94.470710999999994</v>
      </c>
      <c r="E46">
        <v>22.419778999999998</v>
      </c>
      <c r="F46">
        <v>98.400092999999998</v>
      </c>
      <c r="G46">
        <v>45.308101999999998</v>
      </c>
      <c r="H46">
        <v>45.921959000000001</v>
      </c>
      <c r="J46" s="33">
        <v>42</v>
      </c>
      <c r="K46" s="111">
        <f t="shared" si="3"/>
        <v>1.7620690591316195E-3</v>
      </c>
      <c r="L46" s="111">
        <f t="shared" si="4"/>
        <v>1.2186011332800156E-3</v>
      </c>
      <c r="M46" s="111">
        <f t="shared" si="5"/>
        <v>2.4279019690442946E-3</v>
      </c>
      <c r="N46" s="111">
        <f t="shared" si="6"/>
        <v>2.2491615240492432E-3</v>
      </c>
      <c r="O46" s="111">
        <f t="shared" si="7"/>
        <v>1.4847878266007865E-3</v>
      </c>
      <c r="P46" s="111">
        <f t="shared" si="8"/>
        <v>1.5572648627284586E-3</v>
      </c>
      <c r="Q46" s="36">
        <f>K46*$Y$19+$Z$19*L46+$AA$19*M46+N46*$AB$19+$AC$19*O46+P46*$AD$19</f>
        <v>1.8998775313286266E-3</v>
      </c>
      <c r="R46" s="41">
        <f t="shared" si="10"/>
        <v>1001899.8775313286</v>
      </c>
      <c r="S46" s="41">
        <f t="shared" si="2"/>
        <v>1899.8775313285878</v>
      </c>
      <c r="T46" s="41">
        <v>-5308.3968239659443</v>
      </c>
      <c r="U46" s="41">
        <f t="shared" si="9"/>
        <v>1015799.6621612329</v>
      </c>
      <c r="V46" s="41"/>
    </row>
    <row r="47" spans="2:22">
      <c r="B47" s="112">
        <v>43529</v>
      </c>
      <c r="C47">
        <v>69.701935000000006</v>
      </c>
      <c r="D47">
        <v>94.532630999999995</v>
      </c>
      <c r="E47">
        <v>22.428843000000001</v>
      </c>
      <c r="F47">
        <v>98.434073999999995</v>
      </c>
      <c r="G47">
        <v>45.308101999999998</v>
      </c>
      <c r="H47">
        <v>45.904099000000002</v>
      </c>
      <c r="J47" s="33">
        <v>43</v>
      </c>
      <c r="K47" s="111">
        <f t="shared" si="3"/>
        <v>7.5390738418547928E-4</v>
      </c>
      <c r="L47" s="111">
        <f t="shared" si="4"/>
        <v>6.5522653261135516E-4</v>
      </c>
      <c r="M47" s="111">
        <f t="shared" si="5"/>
        <v>4.0420417480866881E-4</v>
      </c>
      <c r="N47" s="111">
        <f t="shared" si="6"/>
        <v>3.4527542504947942E-4</v>
      </c>
      <c r="O47" s="111">
        <f t="shared" si="7"/>
        <v>0</v>
      </c>
      <c r="P47" s="111">
        <f t="shared" si="8"/>
        <v>-3.8899633969279778E-4</v>
      </c>
      <c r="Q47" s="36">
        <f>K47*$Y$19+$Z$19*L47+$AA$19*M47+N47*$AB$19+$AC$19*O47+P47*$AD$19</f>
        <v>3.6508870368783084E-4</v>
      </c>
      <c r="R47" s="41">
        <f t="shared" si="10"/>
        <v>1000365.0887036879</v>
      </c>
      <c r="S47" s="41">
        <f t="shared" si="2"/>
        <v>365.08870368788484</v>
      </c>
      <c r="T47" s="41">
        <v>-5185.7130751778604</v>
      </c>
      <c r="U47" s="41">
        <f t="shared" si="9"/>
        <v>1016164.7508649208</v>
      </c>
      <c r="V47" s="41"/>
    </row>
    <row r="48" spans="2:22">
      <c r="B48" s="112">
        <v>43530</v>
      </c>
      <c r="C48">
        <v>69.789512999999999</v>
      </c>
      <c r="D48">
        <v>94.674232000000003</v>
      </c>
      <c r="E48">
        <v>22.46509</v>
      </c>
      <c r="F48">
        <v>98.527596000000003</v>
      </c>
      <c r="G48">
        <v>45.350143000000003</v>
      </c>
      <c r="H48">
        <v>45.975552</v>
      </c>
      <c r="J48" s="33">
        <v>44</v>
      </c>
      <c r="K48" s="111">
        <f t="shared" si="3"/>
        <v>1.2556757100573924E-3</v>
      </c>
      <c r="L48" s="111">
        <f t="shared" si="4"/>
        <v>1.4967853088554217E-3</v>
      </c>
      <c r="M48" s="111">
        <f t="shared" si="5"/>
        <v>1.6147842460696798E-3</v>
      </c>
      <c r="N48" s="111">
        <f t="shared" si="6"/>
        <v>9.4964677166288513E-4</v>
      </c>
      <c r="O48" s="111">
        <f t="shared" si="7"/>
        <v>9.2746121466585701E-4</v>
      </c>
      <c r="P48" s="111">
        <f t="shared" si="8"/>
        <v>1.5553610321094626E-3</v>
      </c>
      <c r="Q48" s="36">
        <f>K48*$Y$19+$Z$19*L48+$AA$19*M48+N48*$AB$19+$AC$19*O48+P48*$AD$19</f>
        <v>1.2994382623209809E-3</v>
      </c>
      <c r="R48" s="41">
        <f t="shared" si="10"/>
        <v>1001299.4382623209</v>
      </c>
      <c r="S48" s="41">
        <f t="shared" si="2"/>
        <v>1299.4382623209385</v>
      </c>
      <c r="T48" s="41">
        <v>-5133.9295562352054</v>
      </c>
      <c r="U48" s="41">
        <f t="shared" si="9"/>
        <v>1017464.1891272417</v>
      </c>
      <c r="V48" s="41"/>
    </row>
    <row r="49" spans="2:22">
      <c r="B49" s="112">
        <v>43531</v>
      </c>
      <c r="C49">
        <v>69.990928999999994</v>
      </c>
      <c r="D49">
        <v>94.939682000000005</v>
      </c>
      <c r="E49">
        <v>22.519472</v>
      </c>
      <c r="F49">
        <v>98.850723000000002</v>
      </c>
      <c r="G49">
        <v>45.476233999999998</v>
      </c>
      <c r="H49">
        <v>46.029159999999997</v>
      </c>
      <c r="J49" s="33">
        <v>45</v>
      </c>
      <c r="K49" s="111">
        <f t="shared" si="3"/>
        <v>2.8818930104941944E-3</v>
      </c>
      <c r="L49" s="111">
        <f t="shared" si="4"/>
        <v>2.7999018406967236E-3</v>
      </c>
      <c r="M49" s="111">
        <f t="shared" si="5"/>
        <v>2.4178084246847986E-3</v>
      </c>
      <c r="N49" s="111">
        <f t="shared" si="6"/>
        <v>3.2741923257447406E-3</v>
      </c>
      <c r="O49" s="111">
        <f t="shared" si="7"/>
        <v>2.7765300162570514E-3</v>
      </c>
      <c r="P49" s="111">
        <f t="shared" si="8"/>
        <v>1.165331750978781E-3</v>
      </c>
      <c r="Q49" s="36">
        <f>K49*$Y$19+$Z$19*L49+$AA$19*M49+N49*$AB$19+$AC$19*O49+P49*$AD$19</f>
        <v>2.6903129233686656E-3</v>
      </c>
      <c r="R49" s="41">
        <f t="shared" si="10"/>
        <v>1002690.3129233686</v>
      </c>
      <c r="S49" s="41">
        <f t="shared" si="2"/>
        <v>2690.3129233686486</v>
      </c>
      <c r="T49" s="41">
        <v>-5127.4035072765546</v>
      </c>
      <c r="U49" s="41">
        <f t="shared" si="9"/>
        <v>1020154.5020506104</v>
      </c>
      <c r="V49" s="41"/>
    </row>
    <row r="50" spans="2:22">
      <c r="B50" s="112">
        <v>43532</v>
      </c>
      <c r="C50">
        <v>70.078506000000004</v>
      </c>
      <c r="D50">
        <v>95.063537999999994</v>
      </c>
      <c r="E50">
        <v>22.555716</v>
      </c>
      <c r="F50">
        <v>98.978271000000007</v>
      </c>
      <c r="G50">
        <v>45.518268999999997</v>
      </c>
      <c r="H50">
        <v>46.09169</v>
      </c>
      <c r="J50" s="33">
        <v>46</v>
      </c>
      <c r="K50" s="111">
        <f t="shared" si="3"/>
        <v>1.250479969623963E-3</v>
      </c>
      <c r="L50" s="111">
        <f t="shared" si="4"/>
        <v>1.3037254583702904E-3</v>
      </c>
      <c r="M50" s="111">
        <f t="shared" si="5"/>
        <v>1.6081578100617096E-3</v>
      </c>
      <c r="N50" s="111">
        <f t="shared" si="6"/>
        <v>1.2894774936113497E-3</v>
      </c>
      <c r="O50" s="111">
        <f t="shared" si="7"/>
        <v>9.2390202933613475E-4</v>
      </c>
      <c r="P50" s="111">
        <f t="shared" si="8"/>
        <v>1.3575647555027172E-3</v>
      </c>
      <c r="Q50" s="36">
        <f>K50*$Y$19+$Z$19*L50+$AA$19*M50+N50*$AB$19+$AC$19*O50+P50*$AD$19</f>
        <v>1.3416247845314914E-3</v>
      </c>
      <c r="R50" s="41">
        <f t="shared" si="10"/>
        <v>1001341.6247845315</v>
      </c>
      <c r="S50" s="41">
        <f t="shared" si="2"/>
        <v>1341.6247845315374</v>
      </c>
      <c r="T50" s="41">
        <v>-5093.9104111719644</v>
      </c>
      <c r="U50" s="41">
        <f t="shared" si="9"/>
        <v>1021496.1268351419</v>
      </c>
      <c r="V50" s="41"/>
    </row>
    <row r="51" spans="2:22">
      <c r="B51" s="112">
        <v>43535</v>
      </c>
      <c r="C51">
        <v>70.043494999999993</v>
      </c>
      <c r="D51">
        <v>95.072425999999993</v>
      </c>
      <c r="E51">
        <v>22.510404999999999</v>
      </c>
      <c r="F51">
        <v>99.088806000000005</v>
      </c>
      <c r="G51">
        <v>45.526660999999997</v>
      </c>
      <c r="H51">
        <v>46.073802999999998</v>
      </c>
      <c r="J51" s="33">
        <v>47</v>
      </c>
      <c r="K51" s="111">
        <f t="shared" si="3"/>
        <v>-4.9972167794823082E-4</v>
      </c>
      <c r="L51" s="111">
        <f t="shared" si="4"/>
        <v>9.349099265074482E-5</v>
      </c>
      <c r="M51" s="111">
        <f t="shared" si="5"/>
        <v>-2.0108682204205137E-3</v>
      </c>
      <c r="N51" s="111">
        <f t="shared" si="6"/>
        <v>1.1161371505979097E-3</v>
      </c>
      <c r="O51" s="111">
        <f t="shared" si="7"/>
        <v>1.8434854140195119E-4</v>
      </c>
      <c r="P51" s="111">
        <f t="shared" si="8"/>
        <v>-3.8814961310033289E-4</v>
      </c>
      <c r="Q51" s="36">
        <f>K51*$Y$19+$Z$19*L51+$AA$19*M51+N51*$AB$19+$AC$19*O51+P51*$AD$19</f>
        <v>-1.2668708312390257E-4</v>
      </c>
      <c r="R51" s="41">
        <f t="shared" si="10"/>
        <v>999873.31291687605</v>
      </c>
      <c r="S51" s="41">
        <f t="shared" si="2"/>
        <v>-126.68708312395029</v>
      </c>
      <c r="T51" s="41">
        <v>-5061.5016930921702</v>
      </c>
      <c r="U51" s="41">
        <f t="shared" si="9"/>
        <v>1021369.439752018</v>
      </c>
      <c r="V51" s="41"/>
    </row>
    <row r="52" spans="2:22">
      <c r="B52" s="112">
        <v>43536</v>
      </c>
      <c r="C52">
        <v>70.209854000000007</v>
      </c>
      <c r="D52">
        <v>95.249420000000001</v>
      </c>
      <c r="E52">
        <v>22.582905</v>
      </c>
      <c r="F52">
        <v>99.360870000000006</v>
      </c>
      <c r="G52">
        <v>45.619137000000002</v>
      </c>
      <c r="H52">
        <v>46.100619999999999</v>
      </c>
      <c r="J52" s="33">
        <v>48</v>
      </c>
      <c r="K52" s="111">
        <f t="shared" si="3"/>
        <v>2.3722653213424376E-3</v>
      </c>
      <c r="L52" s="111">
        <f t="shared" si="4"/>
        <v>1.8599446647268173E-3</v>
      </c>
      <c r="M52" s="111">
        <f t="shared" si="5"/>
        <v>3.2155573618202339E-3</v>
      </c>
      <c r="N52" s="111">
        <f t="shared" si="6"/>
        <v>2.7418958391034524E-3</v>
      </c>
      <c r="O52" s="111">
        <f t="shared" si="7"/>
        <v>2.0291891400560035E-3</v>
      </c>
      <c r="P52" s="111">
        <f t="shared" si="8"/>
        <v>5.8187509905304466E-4</v>
      </c>
      <c r="Q52" s="36">
        <f>K52*$Y$19+$Z$19*L52+$AA$19*M52+N52*$AB$19+$AC$19*O52+P52*$AD$19</f>
        <v>2.3270794932321774E-3</v>
      </c>
      <c r="R52" s="41">
        <f t="shared" si="10"/>
        <v>1002327.0794932322</v>
      </c>
      <c r="S52" s="41">
        <f t="shared" si="2"/>
        <v>2327.0794932321878</v>
      </c>
      <c r="T52" s="41">
        <v>-5044.2079482553527</v>
      </c>
      <c r="U52" s="41">
        <f t="shared" si="9"/>
        <v>1023696.5192452502</v>
      </c>
      <c r="V52" s="41"/>
    </row>
    <row r="53" spans="2:22">
      <c r="B53" s="112">
        <v>43537</v>
      </c>
      <c r="C53">
        <v>70.174850000000006</v>
      </c>
      <c r="D53">
        <v>95.205116000000004</v>
      </c>
      <c r="E53">
        <v>22.573831999999999</v>
      </c>
      <c r="F53">
        <v>99.199341000000004</v>
      </c>
      <c r="G53">
        <v>45.669575000000002</v>
      </c>
      <c r="H53">
        <v>46.118487999999999</v>
      </c>
      <c r="J53" s="33">
        <v>49</v>
      </c>
      <c r="K53" s="111">
        <f t="shared" si="3"/>
        <v>-4.9868681883499257E-4</v>
      </c>
      <c r="L53" s="111">
        <f t="shared" si="4"/>
        <v>-4.6524490022272836E-4</v>
      </c>
      <c r="M53" s="111">
        <f t="shared" si="5"/>
        <v>-4.0184480654982616E-4</v>
      </c>
      <c r="N53" s="111">
        <f t="shared" si="6"/>
        <v>-1.627003061882071E-3</v>
      </c>
      <c r="O53" s="111">
        <f t="shared" si="7"/>
        <v>1.1050217278205437E-3</v>
      </c>
      <c r="P53" s="111">
        <f t="shared" si="8"/>
        <v>3.8751188579259297E-4</v>
      </c>
      <c r="Q53" s="36">
        <f>K53*$Y$19+$Z$19*L53+$AA$19*M53+N53*$AB$19+$AC$19*O53+P53*$AD$19</f>
        <v>-6.4483044054116463E-4</v>
      </c>
      <c r="R53" s="41">
        <f t="shared" si="10"/>
        <v>999355.16955945885</v>
      </c>
      <c r="S53" s="41">
        <f t="shared" si="2"/>
        <v>-644.83044054114725</v>
      </c>
      <c r="T53" s="41">
        <v>-5004.4900759333977</v>
      </c>
      <c r="U53" s="41">
        <f t="shared" si="9"/>
        <v>1023051.688804709</v>
      </c>
      <c r="V53" s="41"/>
    </row>
    <row r="54" spans="2:22">
      <c r="B54" s="112">
        <v>43538</v>
      </c>
      <c r="C54">
        <v>70.113556000000003</v>
      </c>
      <c r="D54">
        <v>95.063537999999994</v>
      </c>
      <c r="E54">
        <v>22.537583999999999</v>
      </c>
      <c r="F54">
        <v>99.003760999999997</v>
      </c>
      <c r="G54">
        <v>45.677975000000004</v>
      </c>
      <c r="H54">
        <v>46.073802999999998</v>
      </c>
      <c r="J54" s="33">
        <v>50</v>
      </c>
      <c r="K54" s="111">
        <f t="shared" si="3"/>
        <v>-8.7382850298011307E-4</v>
      </c>
      <c r="L54" s="111">
        <f t="shared" si="4"/>
        <v>-1.4881907571548756E-3</v>
      </c>
      <c r="M54" s="111">
        <f t="shared" si="5"/>
        <v>-1.6070436716569547E-3</v>
      </c>
      <c r="N54" s="111">
        <f t="shared" si="6"/>
        <v>-1.9735318116182493E-3</v>
      </c>
      <c r="O54" s="111">
        <f t="shared" si="7"/>
        <v>1.8391297902753596E-4</v>
      </c>
      <c r="P54" s="111">
        <f t="shared" si="8"/>
        <v>-9.693869848456507E-4</v>
      </c>
      <c r="Q54" s="36">
        <f>K54*$Y$19+$Z$19*L54+$AA$19*M54+N54*$AB$19+$AC$19*O54+P54*$AD$19</f>
        <v>-1.4507493853054831E-3</v>
      </c>
      <c r="R54" s="41">
        <f t="shared" si="10"/>
        <v>998549.25061469455</v>
      </c>
      <c r="S54" s="41">
        <f t="shared" si="2"/>
        <v>-1450.7493853054475</v>
      </c>
      <c r="T54" s="41">
        <v>-4986.9035216770135</v>
      </c>
      <c r="U54" s="41">
        <f t="shared" si="9"/>
        <v>1021600.9394194036</v>
      </c>
      <c r="V54" s="41"/>
    </row>
    <row r="55" spans="2:22">
      <c r="B55" s="112">
        <v>43539</v>
      </c>
      <c r="C55">
        <v>70.244895999999997</v>
      </c>
      <c r="D55">
        <v>95.302498</v>
      </c>
      <c r="E55">
        <v>22.582905</v>
      </c>
      <c r="F55">
        <v>99.360870000000006</v>
      </c>
      <c r="G55">
        <v>45.770446999999997</v>
      </c>
      <c r="H55">
        <v>46.154204999999997</v>
      </c>
      <c r="J55" s="33">
        <v>51</v>
      </c>
      <c r="K55" s="111">
        <f t="shared" si="3"/>
        <v>1.8714945407742548E-3</v>
      </c>
      <c r="L55" s="111">
        <f t="shared" si="4"/>
        <v>2.5105331868054402E-3</v>
      </c>
      <c r="M55" s="111">
        <f t="shared" si="5"/>
        <v>2.0088884782067814E-3</v>
      </c>
      <c r="N55" s="111">
        <f t="shared" si="6"/>
        <v>3.6005348735003414E-3</v>
      </c>
      <c r="O55" s="111">
        <f t="shared" si="7"/>
        <v>2.0223865977239378E-3</v>
      </c>
      <c r="P55" s="111">
        <f t="shared" si="8"/>
        <v>1.7435488874106573E-3</v>
      </c>
      <c r="Q55" s="36">
        <f>K55*$Y$19+$Z$19*L55+$AA$19*M55+N55*$AB$19+$AC$19*O55+P55*$AD$19</f>
        <v>2.5653428131106452E-3</v>
      </c>
      <c r="R55" s="41">
        <f t="shared" si="10"/>
        <v>1002565.3428131107</v>
      </c>
      <c r="S55" s="41">
        <f t="shared" si="2"/>
        <v>2565.3428131106775</v>
      </c>
      <c r="T55" s="41">
        <v>-4909.7187669988489</v>
      </c>
      <c r="U55" s="41">
        <f t="shared" si="9"/>
        <v>1024166.2822325142</v>
      </c>
      <c r="V55" s="41"/>
    </row>
    <row r="56" spans="2:22">
      <c r="B56" s="112">
        <v>43542</v>
      </c>
      <c r="C56">
        <v>70.201110999999997</v>
      </c>
      <c r="D56">
        <v>95.284797999999995</v>
      </c>
      <c r="E56">
        <v>22.573831999999999</v>
      </c>
      <c r="F56">
        <v>99.309875000000005</v>
      </c>
      <c r="G56">
        <v>45.812472999999997</v>
      </c>
      <c r="H56">
        <v>46.136344999999999</v>
      </c>
      <c r="J56" s="33">
        <v>52</v>
      </c>
      <c r="K56" s="111">
        <f t="shared" si="3"/>
        <v>-6.2351365273806566E-4</v>
      </c>
      <c r="L56" s="111">
        <f t="shared" si="4"/>
        <v>-1.8574165668308848E-4</v>
      </c>
      <c r="M56" s="111">
        <f t="shared" si="5"/>
        <v>-4.0184480654982616E-4</v>
      </c>
      <c r="N56" s="111">
        <f t="shared" si="6"/>
        <v>-5.1336195593309141E-4</v>
      </c>
      <c r="O56" s="111">
        <f t="shared" si="7"/>
        <v>9.1776944761912051E-4</v>
      </c>
      <c r="P56" s="111">
        <f t="shared" si="8"/>
        <v>-3.8703854778083477E-4</v>
      </c>
      <c r="Q56" s="36">
        <f>K56*$Y$19+$Z$19*L56+$AA$19*M56+N56*$AB$19+$AC$19*O56+P56*$AD$19</f>
        <v>-3.5170421254991001E-4</v>
      </c>
      <c r="R56" s="41">
        <f t="shared" si="10"/>
        <v>999648.29578745004</v>
      </c>
      <c r="S56" s="41">
        <f t="shared" si="2"/>
        <v>-351.70421254995745</v>
      </c>
      <c r="T56" s="41">
        <v>-4908.2452819619793</v>
      </c>
      <c r="U56" s="41">
        <f t="shared" si="9"/>
        <v>1023814.5780199643</v>
      </c>
      <c r="V56" s="41"/>
    </row>
    <row r="57" spans="2:22">
      <c r="B57" s="112">
        <v>43543</v>
      </c>
      <c r="C57">
        <v>70.166083999999998</v>
      </c>
      <c r="D57">
        <v>95.231689000000003</v>
      </c>
      <c r="E57">
        <v>22.564774</v>
      </c>
      <c r="F57">
        <v>99.326888999999994</v>
      </c>
      <c r="G57">
        <v>45.76202</v>
      </c>
      <c r="H57">
        <v>46.163147000000002</v>
      </c>
      <c r="J57" s="33">
        <v>53</v>
      </c>
      <c r="K57" s="111">
        <f t="shared" si="3"/>
        <v>-4.9907673551553367E-4</v>
      </c>
      <c r="L57" s="111">
        <f t="shared" si="4"/>
        <v>-5.5752656593627357E-4</v>
      </c>
      <c r="M57" s="111">
        <f t="shared" si="5"/>
        <v>-4.0134159754888639E-4</v>
      </c>
      <c r="N57" s="111">
        <f t="shared" si="6"/>
        <v>1.7130766429126115E-4</v>
      </c>
      <c r="O57" s="111">
        <f t="shared" si="7"/>
        <v>-1.1019008340005176E-3</v>
      </c>
      <c r="P57" s="111">
        <f t="shared" si="8"/>
        <v>5.8076160924752109E-4</v>
      </c>
      <c r="Q57" s="36">
        <f>K57*$Y$19+$Z$19*L57+$AA$19*M57+N57*$AB$19+$AC$19*O57+P57*$AD$19</f>
        <v>-1.8466039913732802E-4</v>
      </c>
      <c r="R57" s="41">
        <f t="shared" si="10"/>
        <v>999815.3396008627</v>
      </c>
      <c r="S57" s="41">
        <f t="shared" si="2"/>
        <v>-184.66039913729765</v>
      </c>
      <c r="T57" s="41">
        <v>-4821.5690523744561</v>
      </c>
      <c r="U57" s="41">
        <f t="shared" si="9"/>
        <v>1023629.917620827</v>
      </c>
      <c r="V57" s="41"/>
    </row>
    <row r="58" spans="2:22">
      <c r="B58" s="112">
        <v>43544</v>
      </c>
      <c r="C58">
        <v>70.472588000000002</v>
      </c>
      <c r="D58">
        <v>95.621039999999994</v>
      </c>
      <c r="E58">
        <v>22.664463000000001</v>
      </c>
      <c r="F58">
        <v>99.998581000000001</v>
      </c>
      <c r="G58">
        <v>46.073067000000002</v>
      </c>
      <c r="H58">
        <v>46.225665999999997</v>
      </c>
      <c r="J58" s="33">
        <v>54</v>
      </c>
      <c r="K58" s="111">
        <f t="shared" si="3"/>
        <v>4.358751130200446E-3</v>
      </c>
      <c r="L58" s="111">
        <f t="shared" si="4"/>
        <v>4.0801254682690438E-3</v>
      </c>
      <c r="M58" s="111">
        <f t="shared" si="5"/>
        <v>4.4081734754719062E-3</v>
      </c>
      <c r="N58" s="111">
        <f t="shared" si="6"/>
        <v>6.7396759935721218E-3</v>
      </c>
      <c r="O58" s="111">
        <f t="shared" si="7"/>
        <v>6.7740598849741198E-3</v>
      </c>
      <c r="P58" s="111">
        <f t="shared" si="8"/>
        <v>1.3533891715397501E-3</v>
      </c>
      <c r="Q58" s="36">
        <f>K58*$Y$19+$Z$19*L58+$AA$19*M58+N58*$AB$19+$AC$19*O58+P58*$AD$19</f>
        <v>4.8284959757265381E-3</v>
      </c>
      <c r="R58" s="41">
        <f t="shared" si="10"/>
        <v>1004828.4959757265</v>
      </c>
      <c r="S58" s="41">
        <f t="shared" si="2"/>
        <v>4828.4959757265169</v>
      </c>
      <c r="T58" s="41">
        <v>-4763.6043436130276</v>
      </c>
      <c r="U58" s="41">
        <f t="shared" si="9"/>
        <v>1028458.4135965535</v>
      </c>
      <c r="V58" s="41"/>
    </row>
    <row r="59" spans="2:22">
      <c r="B59" s="112">
        <v>43545</v>
      </c>
      <c r="C59">
        <v>70.490134999999995</v>
      </c>
      <c r="D59">
        <v>95.638724999999994</v>
      </c>
      <c r="E59">
        <v>22.664463000000001</v>
      </c>
      <c r="F59">
        <v>100.185654</v>
      </c>
      <c r="G59">
        <v>46.064636</v>
      </c>
      <c r="H59">
        <v>46.288200000000003</v>
      </c>
      <c r="J59" s="33">
        <v>55</v>
      </c>
      <c r="K59" s="111">
        <f t="shared" si="3"/>
        <v>2.4895943717862797E-4</v>
      </c>
      <c r="L59" s="111">
        <f t="shared" si="4"/>
        <v>1.8493173460094824E-4</v>
      </c>
      <c r="M59" s="111">
        <f t="shared" si="5"/>
        <v>0</v>
      </c>
      <c r="N59" s="111">
        <f t="shared" si="6"/>
        <v>1.8690088603316628E-3</v>
      </c>
      <c r="O59" s="111">
        <f t="shared" si="7"/>
        <v>-1.8300868697653603E-4</v>
      </c>
      <c r="P59" s="111">
        <f t="shared" si="8"/>
        <v>1.3518840413368921E-3</v>
      </c>
      <c r="Q59" s="36">
        <f>K59*$Y$19+$Z$19*L59+$AA$19*M59+N59*$AB$19+$AC$19*O59+P59*$AD$19</f>
        <v>8.0231453585881917E-4</v>
      </c>
      <c r="R59" s="41">
        <f t="shared" si="10"/>
        <v>1000802.3145358588</v>
      </c>
      <c r="S59" s="41">
        <f t="shared" si="2"/>
        <v>802.31453585880809</v>
      </c>
      <c r="T59" s="41">
        <v>-4702.5648237591377</v>
      </c>
      <c r="U59" s="41">
        <f t="shared" si="9"/>
        <v>1029260.7281324123</v>
      </c>
      <c r="V59" s="41"/>
    </row>
    <row r="60" spans="2:22">
      <c r="B60" s="112">
        <v>43546</v>
      </c>
      <c r="C60">
        <v>70.875427000000002</v>
      </c>
      <c r="D60">
        <v>96.116577000000007</v>
      </c>
      <c r="E60">
        <v>22.791322999999998</v>
      </c>
      <c r="F60">
        <v>100.797813</v>
      </c>
      <c r="G60">
        <v>46.199139000000002</v>
      </c>
      <c r="H60">
        <v>46.466830999999999</v>
      </c>
      <c r="J60" s="33">
        <v>56</v>
      </c>
      <c r="K60" s="111">
        <f t="shared" si="3"/>
        <v>5.4510157719039895E-3</v>
      </c>
      <c r="L60" s="111">
        <f t="shared" si="4"/>
        <v>4.9839872397203925E-3</v>
      </c>
      <c r="M60" s="111">
        <f t="shared" si="5"/>
        <v>5.581702156214766E-3</v>
      </c>
      <c r="N60" s="111">
        <f t="shared" si="6"/>
        <v>6.0916542255818676E-3</v>
      </c>
      <c r="O60" s="111">
        <f t="shared" si="7"/>
        <v>2.9156208985036086E-3</v>
      </c>
      <c r="P60" s="111">
        <f t="shared" si="8"/>
        <v>3.851677238698403E-3</v>
      </c>
      <c r="Q60" s="36">
        <f>K60*$Y$19+$Z$19*L60+$AA$19*M60+N60*$AB$19+$AC$19*O60+P60*$AD$19</f>
        <v>5.27196807250055E-3</v>
      </c>
      <c r="R60" s="41">
        <f t="shared" si="10"/>
        <v>1005271.9680725005</v>
      </c>
      <c r="S60" s="41">
        <f t="shared" si="2"/>
        <v>5271.9680725005455</v>
      </c>
      <c r="T60" s="41">
        <v>-4652.8591743794968</v>
      </c>
      <c r="U60" s="41">
        <f t="shared" si="9"/>
        <v>1034532.6962049128</v>
      </c>
      <c r="V60" s="41"/>
    </row>
    <row r="61" spans="2:22">
      <c r="B61" s="112">
        <v>43549</v>
      </c>
      <c r="C61">
        <v>70.963027999999994</v>
      </c>
      <c r="D61">
        <v>96.293578999999994</v>
      </c>
      <c r="E61">
        <v>22.827583000000001</v>
      </c>
      <c r="F61">
        <v>101.00185399999999</v>
      </c>
      <c r="G61">
        <v>46.190734999999997</v>
      </c>
      <c r="H61">
        <v>46.511505</v>
      </c>
      <c r="J61" s="33">
        <v>57</v>
      </c>
      <c r="K61" s="111">
        <f t="shared" si="3"/>
        <v>1.2352222976240309E-3</v>
      </c>
      <c r="L61" s="111">
        <f t="shared" si="4"/>
        <v>1.8398410313592989E-3</v>
      </c>
      <c r="M61" s="111">
        <f t="shared" si="5"/>
        <v>1.5896921173918057E-3</v>
      </c>
      <c r="N61" s="111">
        <f t="shared" si="6"/>
        <v>2.0222141350995974E-3</v>
      </c>
      <c r="O61" s="111">
        <f t="shared" si="7"/>
        <v>-1.8192469930599606E-4</v>
      </c>
      <c r="P61" s="111">
        <f t="shared" si="8"/>
        <v>9.6095510760247781E-4</v>
      </c>
      <c r="Q61" s="36">
        <f>K61*$Y$19+$Z$19*L61+$AA$19*M61+N61*$AB$19+$AC$19*O61+P61*$AD$19</f>
        <v>1.5753018791725189E-3</v>
      </c>
      <c r="R61" s="41">
        <f t="shared" si="10"/>
        <v>1001575.3018791726</v>
      </c>
      <c r="S61" s="41">
        <f t="shared" si="2"/>
        <v>1575.3018791725626</v>
      </c>
      <c r="T61" s="41">
        <v>-4646.3591604836984</v>
      </c>
      <c r="U61" s="41">
        <f t="shared" si="9"/>
        <v>1036107.9980840854</v>
      </c>
      <c r="V61" s="41"/>
    </row>
    <row r="62" spans="2:22">
      <c r="B62" s="112">
        <v>43550</v>
      </c>
      <c r="C62">
        <v>70.980568000000005</v>
      </c>
      <c r="D62">
        <v>96.311263999999994</v>
      </c>
      <c r="E62">
        <v>22.827583000000001</v>
      </c>
      <c r="F62">
        <v>101.04437299999999</v>
      </c>
      <c r="G62">
        <v>46.123469999999998</v>
      </c>
      <c r="H62">
        <v>46.538288000000001</v>
      </c>
      <c r="J62" s="33">
        <v>58</v>
      </c>
      <c r="K62" s="111">
        <f t="shared" si="3"/>
        <v>2.471404217388323E-4</v>
      </c>
      <c r="L62" s="111">
        <f t="shared" si="4"/>
        <v>1.8364024262557054E-4</v>
      </c>
      <c r="M62" s="111">
        <f t="shared" si="5"/>
        <v>0</v>
      </c>
      <c r="N62" s="111">
        <f t="shared" si="6"/>
        <v>4.2088388641544424E-4</v>
      </c>
      <c r="O62" s="111">
        <f t="shared" si="7"/>
        <v>-1.4573057722686706E-3</v>
      </c>
      <c r="P62" s="111">
        <f t="shared" si="8"/>
        <v>5.7567029170400722E-4</v>
      </c>
      <c r="Q62" s="36">
        <f>K62*$Y$19+$Z$19*L62+$AA$19*M62+N62*$AB$19+$AC$19*O62+P62*$AD$19</f>
        <v>1.9369758756342109E-4</v>
      </c>
      <c r="R62" s="41">
        <f t="shared" si="10"/>
        <v>1000193.6975875634</v>
      </c>
      <c r="S62" s="41">
        <f t="shared" si="2"/>
        <v>193.69758756342344</v>
      </c>
      <c r="T62" s="41">
        <v>-4640.8741315135267</v>
      </c>
      <c r="U62" s="41">
        <f t="shared" si="9"/>
        <v>1036301.6956716488</v>
      </c>
      <c r="V62" s="41"/>
    </row>
    <row r="63" spans="2:22">
      <c r="B63" s="112">
        <v>43551</v>
      </c>
      <c r="C63">
        <v>71.111908</v>
      </c>
      <c r="D63">
        <v>96.514801000000006</v>
      </c>
      <c r="E63">
        <v>22.88195</v>
      </c>
      <c r="F63">
        <v>101.18040499999999</v>
      </c>
      <c r="G63">
        <v>46.148705</v>
      </c>
      <c r="H63">
        <v>46.609749000000001</v>
      </c>
      <c r="J63" s="33">
        <v>59</v>
      </c>
      <c r="K63" s="111">
        <f t="shared" si="3"/>
        <v>1.8486557642198179E-3</v>
      </c>
      <c r="L63" s="111">
        <f t="shared" si="4"/>
        <v>2.1110950492333647E-3</v>
      </c>
      <c r="M63" s="111">
        <f t="shared" si="5"/>
        <v>2.3788046855460548E-3</v>
      </c>
      <c r="N63" s="111">
        <f t="shared" si="6"/>
        <v>1.345354628283257E-3</v>
      </c>
      <c r="O63" s="111">
        <f t="shared" si="7"/>
        <v>5.4696880460753381E-4</v>
      </c>
      <c r="P63" s="111">
        <f t="shared" si="8"/>
        <v>1.534353622926012E-3</v>
      </c>
      <c r="Q63" s="36">
        <f>K63*$Y$19+$Z$19*L63+$AA$19*M63+N63*$AB$19+$AC$19*O63+P63*$AD$19</f>
        <v>1.7495999455853426E-3</v>
      </c>
      <c r="R63" s="41">
        <f t="shared" si="10"/>
        <v>1001749.5999455854</v>
      </c>
      <c r="S63" s="41">
        <f t="shared" si="2"/>
        <v>1749.5999455853598</v>
      </c>
      <c r="T63" s="41">
        <v>-4589.4627056641039</v>
      </c>
      <c r="U63" s="41">
        <f t="shared" si="9"/>
        <v>1038051.2956172342</v>
      </c>
      <c r="V63" s="41"/>
    </row>
    <row r="64" spans="2:22">
      <c r="B64" s="112">
        <v>43552</v>
      </c>
      <c r="C64">
        <v>71.146934999999999</v>
      </c>
      <c r="D64">
        <v>96.523666000000006</v>
      </c>
      <c r="E64">
        <v>22.88195</v>
      </c>
      <c r="F64">
        <v>101.307976</v>
      </c>
      <c r="G64">
        <v>46.182335000000002</v>
      </c>
      <c r="H64">
        <v>46.636550999999997</v>
      </c>
      <c r="J64" s="33">
        <v>60</v>
      </c>
      <c r="K64" s="111">
        <f t="shared" si="3"/>
        <v>4.9244039905234859E-4</v>
      </c>
      <c r="L64" s="111">
        <f t="shared" si="4"/>
        <v>9.1846978936485261E-5</v>
      </c>
      <c r="M64" s="111">
        <f t="shared" si="5"/>
        <v>0</v>
      </c>
      <c r="N64" s="111">
        <f t="shared" si="6"/>
        <v>1.260032958419712E-3</v>
      </c>
      <c r="O64" s="111">
        <f t="shared" si="7"/>
        <v>7.2846577894454133E-4</v>
      </c>
      <c r="P64" s="111">
        <f t="shared" si="8"/>
        <v>5.7486464852964721E-4</v>
      </c>
      <c r="Q64" s="36">
        <f>K64*$Y$19+$Z$19*L64+$AA$19*M64+N64*$AB$19+$AC$19*O64+P64*$AD$19</f>
        <v>5.7441284624125074E-4</v>
      </c>
      <c r="R64" s="41">
        <f t="shared" si="10"/>
        <v>1000574.4128462413</v>
      </c>
      <c r="S64" s="41">
        <f t="shared" si="2"/>
        <v>574.41284624126274</v>
      </c>
      <c r="T64" s="41">
        <v>-4536.1401531111915</v>
      </c>
      <c r="U64" s="41">
        <f t="shared" si="9"/>
        <v>1038625.7084634755</v>
      </c>
      <c r="V64" s="41"/>
    </row>
    <row r="65" spans="2:22">
      <c r="B65" s="112">
        <v>43553</v>
      </c>
      <c r="C65">
        <v>71.094397999999998</v>
      </c>
      <c r="D65">
        <v>96.514801000000006</v>
      </c>
      <c r="E65">
        <v>22.872893999999999</v>
      </c>
      <c r="F65">
        <v>101.23144499999999</v>
      </c>
      <c r="G65">
        <v>46.232761000000004</v>
      </c>
      <c r="H65">
        <v>46.582980999999997</v>
      </c>
      <c r="J65" s="33">
        <v>61</v>
      </c>
      <c r="K65" s="111">
        <f t="shared" si="3"/>
        <v>-7.3870233470094192E-4</v>
      </c>
      <c r="L65" s="111">
        <f t="shared" si="4"/>
        <v>-9.1846978936359859E-5</v>
      </c>
      <c r="M65" s="111">
        <f t="shared" si="5"/>
        <v>-3.9584880316737567E-4</v>
      </c>
      <c r="N65" s="111">
        <f t="shared" si="6"/>
        <v>-7.5571464818467444E-4</v>
      </c>
      <c r="O65" s="111">
        <f t="shared" si="7"/>
        <v>1.0912936779171902E-3</v>
      </c>
      <c r="P65" s="111">
        <f t="shared" si="8"/>
        <v>-1.1493300759541076E-3</v>
      </c>
      <c r="Q65" s="36">
        <f>K65*$Y$19+$Z$19*L65+$AA$19*M65+N65*$AB$19+$AC$19*O65+P65*$AD$19</f>
        <v>-5.0106244900548127E-4</v>
      </c>
      <c r="R65" s="41">
        <f t="shared" si="10"/>
        <v>999498.93755099457</v>
      </c>
      <c r="S65" s="41">
        <f t="shared" si="2"/>
        <v>-501.06244900543243</v>
      </c>
      <c r="T65" s="41">
        <v>-4521.4940084625268</v>
      </c>
      <c r="U65" s="41">
        <f t="shared" si="9"/>
        <v>1038124.64601447</v>
      </c>
      <c r="V65" s="41"/>
    </row>
    <row r="66" spans="2:22">
      <c r="B66" s="112">
        <v>43556</v>
      </c>
      <c r="C66">
        <v>70.813468999999998</v>
      </c>
      <c r="D66">
        <v>96.073051000000007</v>
      </c>
      <c r="E66">
        <v>22.742152999999998</v>
      </c>
      <c r="F66">
        <v>100.85453</v>
      </c>
      <c r="G66">
        <v>46.073067000000002</v>
      </c>
      <c r="H66">
        <v>46.552531999999999</v>
      </c>
      <c r="J66" s="33">
        <v>62</v>
      </c>
      <c r="K66" s="111">
        <f t="shared" si="3"/>
        <v>-3.9593205497473064E-3</v>
      </c>
      <c r="L66" s="111">
        <f t="shared" si="4"/>
        <v>-4.58752481161602E-3</v>
      </c>
      <c r="M66" s="111">
        <f t="shared" si="5"/>
        <v>-5.7323785291298491E-3</v>
      </c>
      <c r="N66" s="111">
        <f t="shared" si="6"/>
        <v>-3.7302483465909407E-3</v>
      </c>
      <c r="O66" s="111">
        <f t="shared" si="7"/>
        <v>-3.4601100014216911E-3</v>
      </c>
      <c r="P66" s="111">
        <f t="shared" si="8"/>
        <v>-6.53864462739192E-4</v>
      </c>
      <c r="Q66" s="36">
        <f>K66*$Y$19+$Z$19*L66+$AA$19*M66+N66*$AB$19+$AC$19*O66+P66*$AD$19</f>
        <v>-3.9609559066923006E-3</v>
      </c>
      <c r="R66" s="41">
        <f t="shared" si="10"/>
        <v>996039.04409330769</v>
      </c>
      <c r="S66" s="41">
        <f t="shared" si="2"/>
        <v>-3960.9559066923102</v>
      </c>
      <c r="T66" s="41">
        <v>-4500.1894755755784</v>
      </c>
      <c r="U66" s="41">
        <f t="shared" si="9"/>
        <v>1034163.6901077777</v>
      </c>
      <c r="V66" s="41"/>
    </row>
    <row r="67" spans="2:22">
      <c r="B67" s="112">
        <v>43557</v>
      </c>
      <c r="C67">
        <v>70.848586999999995</v>
      </c>
      <c r="D67">
        <v>96.179512000000003</v>
      </c>
      <c r="E67">
        <v>22.760321000000001</v>
      </c>
      <c r="F67">
        <v>100.990936</v>
      </c>
      <c r="G67">
        <v>46.089869999999998</v>
      </c>
      <c r="H67">
        <v>46.543574999999997</v>
      </c>
      <c r="J67" s="33">
        <v>63</v>
      </c>
      <c r="K67" s="111">
        <f t="shared" si="3"/>
        <v>4.9579967580556776E-4</v>
      </c>
      <c r="L67" s="111">
        <f t="shared" si="4"/>
        <v>1.1075120062969761E-3</v>
      </c>
      <c r="M67" s="111">
        <f t="shared" si="5"/>
        <v>7.9855002896990685E-4</v>
      </c>
      <c r="N67" s="111">
        <f t="shared" si="6"/>
        <v>1.3515886531277998E-3</v>
      </c>
      <c r="O67" s="111">
        <f t="shared" si="7"/>
        <v>3.6463682111549526E-4</v>
      </c>
      <c r="P67" s="111">
        <f t="shared" si="8"/>
        <v>-1.9242480306167015E-4</v>
      </c>
      <c r="Q67" s="36">
        <f>K67*$Y$19+$Z$19*L67+$AA$19*M67+N67*$AB$19+$AC$19*O67+P67*$AD$19</f>
        <v>8.636328230243502E-4</v>
      </c>
      <c r="R67" s="41">
        <f t="shared" si="10"/>
        <v>1000863.6328230243</v>
      </c>
      <c r="S67" s="41">
        <f t="shared" si="2"/>
        <v>863.63282302429434</v>
      </c>
      <c r="T67" s="41">
        <v>-4419.9387021167204</v>
      </c>
      <c r="U67" s="41">
        <f t="shared" si="9"/>
        <v>1035027.322930802</v>
      </c>
      <c r="V67" s="41"/>
    </row>
    <row r="68" spans="2:22">
      <c r="B68" s="112">
        <v>43558</v>
      </c>
      <c r="C68">
        <v>70.751998999999998</v>
      </c>
      <c r="D68">
        <v>96.002112999999994</v>
      </c>
      <c r="E68">
        <v>22.723997000000001</v>
      </c>
      <c r="F68">
        <v>100.77773999999999</v>
      </c>
      <c r="G68">
        <v>45.988990999999999</v>
      </c>
      <c r="H68">
        <v>46.480938000000002</v>
      </c>
      <c r="J68" s="33">
        <v>64</v>
      </c>
      <c r="K68" s="111">
        <f t="shared" si="3"/>
        <v>-1.3642318539588646E-3</v>
      </c>
      <c r="L68" s="111">
        <f t="shared" si="4"/>
        <v>-1.8461603744466299E-3</v>
      </c>
      <c r="M68" s="111">
        <f t="shared" si="5"/>
        <v>-1.5972101734985117E-3</v>
      </c>
      <c r="N68" s="111">
        <f t="shared" si="6"/>
        <v>-2.1132723232324038E-3</v>
      </c>
      <c r="O68" s="111">
        <f t="shared" si="7"/>
        <v>-2.1911444009056224E-3</v>
      </c>
      <c r="P68" s="111">
        <f t="shared" si="8"/>
        <v>-1.3466775035139301E-3</v>
      </c>
      <c r="Q68" s="36">
        <f>K68*$Y$19+$Z$19*L68+$AA$19*M68+N68*$AB$19+$AC$19*O68+P68*$AD$19</f>
        <v>-1.7833219517811711E-3</v>
      </c>
      <c r="R68" s="41">
        <f t="shared" si="10"/>
        <v>998216.67804821883</v>
      </c>
      <c r="S68" s="41">
        <f t="shared" si="2"/>
        <v>-1783.3219517811667</v>
      </c>
      <c r="T68" s="41">
        <v>-4404.6768498006277</v>
      </c>
      <c r="U68" s="41">
        <f t="shared" si="9"/>
        <v>1033244.0009790208</v>
      </c>
      <c r="V68" s="41"/>
    </row>
    <row r="69" spans="2:22">
      <c r="B69" s="112">
        <v>43559</v>
      </c>
      <c r="C69">
        <v>70.822211999999993</v>
      </c>
      <c r="D69">
        <v>96.073051000000007</v>
      </c>
      <c r="E69">
        <v>22.742152999999998</v>
      </c>
      <c r="F69">
        <v>100.939774</v>
      </c>
      <c r="G69">
        <v>46.022613999999997</v>
      </c>
      <c r="H69">
        <v>46.489868000000001</v>
      </c>
      <c r="J69" s="33">
        <v>65</v>
      </c>
      <c r="K69" s="111">
        <f t="shared" si="3"/>
        <v>9.9188976947999939E-4</v>
      </c>
      <c r="L69" s="111">
        <f t="shared" si="4"/>
        <v>7.3864836814958325E-4</v>
      </c>
      <c r="M69" s="111">
        <f t="shared" si="5"/>
        <v>7.9866014452845992E-4</v>
      </c>
      <c r="N69" s="111">
        <f t="shared" si="6"/>
        <v>1.606544039112072E-3</v>
      </c>
      <c r="O69" s="111">
        <f t="shared" si="7"/>
        <v>7.3084262570108133E-4</v>
      </c>
      <c r="P69" s="111">
        <f t="shared" si="8"/>
        <v>1.9210331525928341E-4</v>
      </c>
      <c r="Q69" s="36">
        <f>K69*$Y$19+$Z$19*L69+$AA$19*M69+N69*$AB$19+$AC$19*O69+P69*$AD$19</f>
        <v>9.8856752211692596E-4</v>
      </c>
      <c r="R69" s="41">
        <f t="shared" ref="R69:R132" si="11">Q69*$Y$4+$Y$4</f>
        <v>1000988.5675221169</v>
      </c>
      <c r="S69" s="41">
        <f t="shared" ref="S69:S132" si="12">R69-$Y$4</f>
        <v>988.56752211693674</v>
      </c>
      <c r="T69" s="41">
        <v>-4371.8267998981755</v>
      </c>
      <c r="U69" s="41">
        <f t="shared" si="9"/>
        <v>1034232.5685011378</v>
      </c>
      <c r="V69" s="41"/>
    </row>
    <row r="70" spans="2:22">
      <c r="B70" s="112">
        <v>43560</v>
      </c>
      <c r="C70">
        <v>70.874947000000006</v>
      </c>
      <c r="D70">
        <v>96.143996999999999</v>
      </c>
      <c r="E70">
        <v>22.751235999999999</v>
      </c>
      <c r="F70">
        <v>101.101822</v>
      </c>
      <c r="G70">
        <v>46.064636</v>
      </c>
      <c r="H70">
        <v>46.507773999999998</v>
      </c>
      <c r="J70" s="33">
        <v>66</v>
      </c>
      <c r="K70" s="111">
        <f t="shared" ref="K70:K133" si="13">LN(C70/C69)</f>
        <v>7.4433394158252345E-4</v>
      </c>
      <c r="L70" s="111">
        <f t="shared" ref="L70:L133" si="14">LN(D70/D69)</f>
        <v>7.38186377949602E-4</v>
      </c>
      <c r="M70" s="111">
        <f t="shared" ref="M70:M133" si="15">LN(E70/E69)</f>
        <v>3.993107710965088E-4</v>
      </c>
      <c r="N70" s="111">
        <f t="shared" ref="N70:N133" si="16">LN(F70/F69)</f>
        <v>1.6041056688928363E-3</v>
      </c>
      <c r="O70" s="111">
        <f t="shared" ref="O70:O133" si="17">LN(G70/G69)</f>
        <v>9.1265626711247035E-4</v>
      </c>
      <c r="P70" s="111">
        <f t="shared" ref="P70:P133" si="18">LN(H70/H69)</f>
        <v>3.8508503734470395E-4</v>
      </c>
      <c r="Q70" s="36">
        <f>K70*$Y$19+$Z$19*L70+$AA$19*M70+N70*$AB$19+$AC$19*O70+P70*$AD$19</f>
        <v>9.1057479554997435E-4</v>
      </c>
      <c r="R70" s="41">
        <f t="shared" si="11"/>
        <v>1000910.57479555</v>
      </c>
      <c r="S70" s="41">
        <f t="shared" si="12"/>
        <v>910.57479554996826</v>
      </c>
      <c r="T70" s="41">
        <v>-4347.5670817631762</v>
      </c>
      <c r="U70" s="41">
        <f t="shared" ref="U70:U133" si="19">U69+S70</f>
        <v>1035143.1432966877</v>
      </c>
      <c r="V70" s="41"/>
    </row>
    <row r="71" spans="2:22">
      <c r="B71" s="112">
        <v>43563</v>
      </c>
      <c r="C71">
        <v>70.804687999999999</v>
      </c>
      <c r="D71">
        <v>96.099670000000003</v>
      </c>
      <c r="E71">
        <v>22.733082</v>
      </c>
      <c r="F71">
        <v>100.956818</v>
      </c>
      <c r="G71">
        <v>46.031028999999997</v>
      </c>
      <c r="H71">
        <v>46.498832999999998</v>
      </c>
      <c r="J71" s="33">
        <v>67</v>
      </c>
      <c r="K71" s="111">
        <f t="shared" si="13"/>
        <v>-9.9180105537828534E-4</v>
      </c>
      <c r="L71" s="111">
        <f t="shared" si="14"/>
        <v>-4.6115434102236304E-4</v>
      </c>
      <c r="M71" s="111">
        <f t="shared" si="15"/>
        <v>-7.9825318976924759E-4</v>
      </c>
      <c r="N71" s="111">
        <f t="shared" si="16"/>
        <v>-1.4352667610970594E-3</v>
      </c>
      <c r="O71" s="111">
        <f t="shared" si="17"/>
        <v>-7.2982808673422632E-4</v>
      </c>
      <c r="P71" s="111">
        <f t="shared" si="18"/>
        <v>-1.9226591133563551E-4</v>
      </c>
      <c r="Q71" s="36">
        <f>K71*$Y$19+$Z$19*L71+$AA$19*M71+N71*$AB$19+$AC$19*O71+P71*$AD$19</f>
        <v>-8.7793734386693739E-4</v>
      </c>
      <c r="R71" s="41">
        <f t="shared" si="11"/>
        <v>999122.06265613309</v>
      </c>
      <c r="S71" s="41">
        <f t="shared" si="12"/>
        <v>-877.93734386691358</v>
      </c>
      <c r="T71" s="41">
        <v>-4328.2616119835293</v>
      </c>
      <c r="U71" s="41">
        <f t="shared" si="19"/>
        <v>1034265.2059528208</v>
      </c>
      <c r="V71" s="41"/>
    </row>
    <row r="72" spans="2:22">
      <c r="B72" s="112">
        <v>43564</v>
      </c>
      <c r="C72">
        <v>70.910026999999999</v>
      </c>
      <c r="D72">
        <v>96.152869999999993</v>
      </c>
      <c r="E72">
        <v>22.760321000000001</v>
      </c>
      <c r="F72">
        <v>101.170052</v>
      </c>
      <c r="G72">
        <v>46.073067000000002</v>
      </c>
      <c r="H72">
        <v>46.525672999999998</v>
      </c>
      <c r="J72" s="33">
        <v>68</v>
      </c>
      <c r="K72" s="111">
        <f t="shared" si="13"/>
        <v>1.486634883338202E-3</v>
      </c>
      <c r="L72" s="111">
        <f t="shared" si="14"/>
        <v>5.5343873592404529E-4</v>
      </c>
      <c r="M72" s="111">
        <f t="shared" si="15"/>
        <v>1.1974924476427682E-3</v>
      </c>
      <c r="N72" s="111">
        <f t="shared" si="16"/>
        <v>2.1099033404547141E-3</v>
      </c>
      <c r="O72" s="111">
        <f t="shared" si="17"/>
        <v>9.1283677371074845E-4</v>
      </c>
      <c r="P72" s="111">
        <f t="shared" si="18"/>
        <v>5.7705226071911588E-4</v>
      </c>
      <c r="Q72" s="36">
        <f>K72*$Y$19+$Z$19*L72+$AA$19*M72+N72*$AB$19+$AC$19*O72+P72*$AD$19</f>
        <v>1.2997240440830887E-3</v>
      </c>
      <c r="R72" s="41">
        <f t="shared" si="11"/>
        <v>1001299.724044083</v>
      </c>
      <c r="S72" s="41">
        <f t="shared" si="12"/>
        <v>1299.7240440830356</v>
      </c>
      <c r="T72" s="41">
        <v>-4281.7026194528444</v>
      </c>
      <c r="U72" s="41">
        <f t="shared" si="19"/>
        <v>1035564.9299969039</v>
      </c>
      <c r="V72" s="41"/>
    </row>
    <row r="73" spans="2:22">
      <c r="B73" s="112">
        <v>43565</v>
      </c>
      <c r="C73">
        <v>71.006598999999994</v>
      </c>
      <c r="D73">
        <v>96.339157</v>
      </c>
      <c r="E73">
        <v>22.787554</v>
      </c>
      <c r="F73">
        <v>101.66467299999999</v>
      </c>
      <c r="G73">
        <v>46.241183999999997</v>
      </c>
      <c r="H73">
        <v>46.534626000000003</v>
      </c>
      <c r="J73" s="33">
        <v>69</v>
      </c>
      <c r="K73" s="111">
        <f t="shared" si="13"/>
        <v>1.3609683041106858E-3</v>
      </c>
      <c r="L73" s="111">
        <f t="shared" si="14"/>
        <v>1.9355301210153412E-3</v>
      </c>
      <c r="M73" s="111">
        <f t="shared" si="15"/>
        <v>1.1957968728554156E-3</v>
      </c>
      <c r="N73" s="111">
        <f t="shared" si="16"/>
        <v>4.8770937069345342E-3</v>
      </c>
      <c r="O73" s="111">
        <f t="shared" si="17"/>
        <v>3.6422802337673769E-3</v>
      </c>
      <c r="P73" s="111">
        <f t="shared" si="18"/>
        <v>1.9241287904374476E-4</v>
      </c>
      <c r="Q73" s="36">
        <f>K73*$Y$19+$Z$19*L73+$AA$19*M73+N73*$AB$19+$AC$19*O73+P73*$AD$19</f>
        <v>2.5261586854469576E-3</v>
      </c>
      <c r="R73" s="41">
        <f t="shared" si="11"/>
        <v>1002526.1586854469</v>
      </c>
      <c r="S73" s="41">
        <f t="shared" si="12"/>
        <v>2526.1586854469497</v>
      </c>
      <c r="T73" s="41">
        <v>-4235.1006527879508</v>
      </c>
      <c r="U73" s="41">
        <f t="shared" si="19"/>
        <v>1038091.0886823508</v>
      </c>
      <c r="V73" s="41"/>
    </row>
    <row r="74" spans="2:22">
      <c r="B74" s="112">
        <v>43566</v>
      </c>
      <c r="C74">
        <v>70.883681999999993</v>
      </c>
      <c r="D74">
        <v>96.223868999999993</v>
      </c>
      <c r="E74">
        <v>22.742152999999998</v>
      </c>
      <c r="F74">
        <v>101.56231699999999</v>
      </c>
      <c r="G74">
        <v>46.123469999999998</v>
      </c>
      <c r="H74">
        <v>46.543574999999997</v>
      </c>
      <c r="J74" s="33">
        <v>70</v>
      </c>
      <c r="K74" s="111">
        <f t="shared" si="13"/>
        <v>-1.7325644840675335E-3</v>
      </c>
      <c r="L74" s="111">
        <f t="shared" si="14"/>
        <v>-1.1974055058192651E-3</v>
      </c>
      <c r="M74" s="111">
        <f t="shared" si="15"/>
        <v>-1.994346901825476E-3</v>
      </c>
      <c r="N74" s="111">
        <f t="shared" si="16"/>
        <v>-1.0073072346816121E-3</v>
      </c>
      <c r="O74" s="111">
        <f t="shared" si="17"/>
        <v>-2.5488984938150236E-3</v>
      </c>
      <c r="P74" s="111">
        <f t="shared" si="18"/>
        <v>1.9228992248287392E-4</v>
      </c>
      <c r="Q74" s="36">
        <f>K74*$Y$19+$Z$19*L74+$AA$19*M74+N74*$AB$19+$AC$19*O74+P74*$AD$19</f>
        <v>-1.2636580067979608E-3</v>
      </c>
      <c r="R74" s="41">
        <f t="shared" si="11"/>
        <v>998736.34199320199</v>
      </c>
      <c r="S74" s="41">
        <f t="shared" si="12"/>
        <v>-1263.6580067980103</v>
      </c>
      <c r="T74" s="41">
        <v>-4222.9192891082494</v>
      </c>
      <c r="U74" s="41">
        <f t="shared" si="19"/>
        <v>1036827.4306755528</v>
      </c>
      <c r="V74" s="41"/>
    </row>
    <row r="75" spans="2:22">
      <c r="B75" s="112">
        <v>43567</v>
      </c>
      <c r="C75">
        <v>70.751998999999998</v>
      </c>
      <c r="D75">
        <v>96.037575000000004</v>
      </c>
      <c r="E75">
        <v>22.678608000000001</v>
      </c>
      <c r="F75">
        <v>101.50264</v>
      </c>
      <c r="G75">
        <v>46.047829</v>
      </c>
      <c r="H75">
        <v>46.498832999999998</v>
      </c>
      <c r="J75" s="33">
        <v>71</v>
      </c>
      <c r="K75" s="111">
        <f t="shared" si="13"/>
        <v>-1.8594613590655034E-3</v>
      </c>
      <c r="L75" s="111">
        <f t="shared" si="14"/>
        <v>-1.9379242600822619E-3</v>
      </c>
      <c r="M75" s="111">
        <f t="shared" si="15"/>
        <v>-2.7980615057768498E-3</v>
      </c>
      <c r="N75" s="111">
        <f t="shared" si="16"/>
        <v>-5.8776268047096855E-4</v>
      </c>
      <c r="O75" s="111">
        <f t="shared" si="17"/>
        <v>-1.6413138970916249E-3</v>
      </c>
      <c r="P75" s="111">
        <f t="shared" si="18"/>
        <v>-9.6175506224560896E-4</v>
      </c>
      <c r="Q75" s="36">
        <f>K75*$Y$19+$Z$19*L75+$AA$19*M75+N75*$AB$19+$AC$19*O75+P75*$AD$19</f>
        <v>-1.5484945701000677E-3</v>
      </c>
      <c r="R75" s="41">
        <f t="shared" si="11"/>
        <v>998451.5054298999</v>
      </c>
      <c r="S75" s="41">
        <f t="shared" si="12"/>
        <v>-1548.4945701000979</v>
      </c>
      <c r="T75" s="41">
        <v>-4201.9053353169002</v>
      </c>
      <c r="U75" s="41">
        <f t="shared" si="19"/>
        <v>1035278.9361054527</v>
      </c>
      <c r="V75" s="41"/>
    </row>
    <row r="76" spans="2:22">
      <c r="B76" s="112">
        <v>43570</v>
      </c>
      <c r="C76">
        <v>70.769576999999998</v>
      </c>
      <c r="D76">
        <v>96.019844000000006</v>
      </c>
      <c r="E76">
        <v>22.696757999999999</v>
      </c>
      <c r="F76">
        <v>101.340614</v>
      </c>
      <c r="G76">
        <v>46.081462999999999</v>
      </c>
      <c r="H76">
        <v>46.534626000000003</v>
      </c>
      <c r="J76" s="33">
        <v>72</v>
      </c>
      <c r="K76" s="111">
        <f t="shared" si="13"/>
        <v>2.4841441972635184E-4</v>
      </c>
      <c r="L76" s="111">
        <f t="shared" si="14"/>
        <v>-1.8464269844604704E-4</v>
      </c>
      <c r="M76" s="111">
        <f t="shared" si="15"/>
        <v>7.999935898249515E-4</v>
      </c>
      <c r="N76" s="111">
        <f t="shared" si="16"/>
        <v>-1.5975491544790044E-3</v>
      </c>
      <c r="O76" s="111">
        <f t="shared" si="17"/>
        <v>7.301478338558277E-4</v>
      </c>
      <c r="P76" s="111">
        <f t="shared" si="18"/>
        <v>7.6946513976264654E-4</v>
      </c>
      <c r="Q76" s="36">
        <f>K76*$Y$19+$Z$19*L76+$AA$19*M76+N76*$AB$19+$AC$19*O76+P76*$AD$19</f>
        <v>-2.2523312137889622E-4</v>
      </c>
      <c r="R76" s="41">
        <f t="shared" si="11"/>
        <v>999774.76687862107</v>
      </c>
      <c r="S76" s="41">
        <f t="shared" si="12"/>
        <v>-225.23312137892935</v>
      </c>
      <c r="T76" s="41">
        <v>-4177.494815016631</v>
      </c>
      <c r="U76" s="41">
        <f t="shared" si="19"/>
        <v>1035053.7029840738</v>
      </c>
      <c r="V76" s="41"/>
    </row>
    <row r="77" spans="2:22">
      <c r="B77" s="112">
        <v>43571</v>
      </c>
      <c r="C77">
        <v>70.646636999999998</v>
      </c>
      <c r="D77">
        <v>95.851326</v>
      </c>
      <c r="E77">
        <v>22.633205</v>
      </c>
      <c r="F77">
        <v>101.059189</v>
      </c>
      <c r="G77">
        <v>45.972175999999997</v>
      </c>
      <c r="H77">
        <v>46.534626000000003</v>
      </c>
      <c r="J77" s="33">
        <v>73</v>
      </c>
      <c r="K77" s="111">
        <f t="shared" si="13"/>
        <v>-1.7386978125627521E-3</v>
      </c>
      <c r="L77" s="111">
        <f t="shared" si="14"/>
        <v>-1.7565749281767927E-3</v>
      </c>
      <c r="M77" s="111">
        <f t="shared" si="15"/>
        <v>-2.8040191270648799E-3</v>
      </c>
      <c r="N77" s="111">
        <f t="shared" si="16"/>
        <v>-2.7808839454486361E-3</v>
      </c>
      <c r="O77" s="111">
        <f t="shared" si="17"/>
        <v>-2.3744210991058757E-3</v>
      </c>
      <c r="P77" s="111">
        <f t="shared" si="18"/>
        <v>0</v>
      </c>
      <c r="Q77" s="36">
        <f>K77*$Y$19+$Z$19*L77+$AA$19*M77+N77*$AB$19+$AC$19*O77+P77*$AD$19</f>
        <v>-2.1117808213896821E-3</v>
      </c>
      <c r="R77" s="41">
        <f t="shared" si="11"/>
        <v>997888.21917861036</v>
      </c>
      <c r="S77" s="41">
        <f t="shared" si="12"/>
        <v>-2111.7808213896351</v>
      </c>
      <c r="T77" s="41">
        <v>-4143.0804320826428</v>
      </c>
      <c r="U77" s="41">
        <f t="shared" si="19"/>
        <v>1032941.9221626841</v>
      </c>
      <c r="V77" s="41"/>
    </row>
    <row r="78" spans="2:22">
      <c r="B78" s="112">
        <v>43572</v>
      </c>
      <c r="C78">
        <v>70.646636999999998</v>
      </c>
      <c r="D78">
        <v>95.842461</v>
      </c>
      <c r="E78">
        <v>22.660443999999998</v>
      </c>
      <c r="F78">
        <v>101.04213</v>
      </c>
      <c r="G78">
        <v>45.946956999999998</v>
      </c>
      <c r="H78">
        <v>46.507773999999998</v>
      </c>
      <c r="J78" s="33">
        <v>74</v>
      </c>
      <c r="K78" s="111">
        <f t="shared" si="13"/>
        <v>0</v>
      </c>
      <c r="L78" s="111">
        <f t="shared" si="14"/>
        <v>-9.2491260619890963E-5</v>
      </c>
      <c r="M78" s="111">
        <f t="shared" si="15"/>
        <v>1.2027736287622993E-3</v>
      </c>
      <c r="N78" s="111">
        <f t="shared" si="16"/>
        <v>-1.688163157462314E-4</v>
      </c>
      <c r="O78" s="111">
        <f t="shared" si="17"/>
        <v>-5.4872146439366659E-4</v>
      </c>
      <c r="P78" s="111">
        <f t="shared" si="18"/>
        <v>-5.7719922842716014E-4</v>
      </c>
      <c r="Q78" s="36">
        <f>K78*$Y$19+$Z$19*L78+$AA$19*M78+N78*$AB$19+$AC$19*O78+P78*$AD$19</f>
        <v>7.4601895381614676E-5</v>
      </c>
      <c r="R78" s="41">
        <f t="shared" si="11"/>
        <v>1000074.6018953816</v>
      </c>
      <c r="S78" s="41">
        <f t="shared" si="12"/>
        <v>74.601895381580107</v>
      </c>
      <c r="T78" s="41">
        <v>-4092.0658713594312</v>
      </c>
      <c r="U78" s="41">
        <f t="shared" si="19"/>
        <v>1033016.5240580657</v>
      </c>
      <c r="V78" s="41"/>
    </row>
    <row r="79" spans="2:22">
      <c r="B79" s="112">
        <v>43573</v>
      </c>
      <c r="C79">
        <v>70.743201999999997</v>
      </c>
      <c r="D79">
        <v>95.966660000000005</v>
      </c>
      <c r="E79">
        <v>22.696757999999999</v>
      </c>
      <c r="F79">
        <v>101.127411</v>
      </c>
      <c r="G79">
        <v>46.098269999999999</v>
      </c>
      <c r="H79">
        <v>46.543574999999997</v>
      </c>
      <c r="J79" s="33">
        <v>75</v>
      </c>
      <c r="K79" s="111">
        <f t="shared" si="13"/>
        <v>1.3659399529293527E-3</v>
      </c>
      <c r="L79" s="111">
        <f t="shared" si="14"/>
        <v>1.2950272303036243E-3</v>
      </c>
      <c r="M79" s="111">
        <f t="shared" si="15"/>
        <v>1.6012454983027526E-3</v>
      </c>
      <c r="N79" s="111">
        <f t="shared" si="16"/>
        <v>8.4365829428564442E-4</v>
      </c>
      <c r="O79" s="111">
        <f t="shared" si="17"/>
        <v>3.2877997313878146E-3</v>
      </c>
      <c r="P79" s="111">
        <f t="shared" si="18"/>
        <v>7.6948915091001478E-4</v>
      </c>
      <c r="Q79" s="36">
        <f>K79*$Y$19+$Z$19*L79+$AA$19*M79+N79*$AB$19+$AC$19*O79+P79*$AD$19</f>
        <v>1.259522301880738E-3</v>
      </c>
      <c r="R79" s="41">
        <f t="shared" si="11"/>
        <v>1001259.5223018808</v>
      </c>
      <c r="S79" s="41">
        <f t="shared" si="12"/>
        <v>1259.5223018807592</v>
      </c>
      <c r="T79" s="41">
        <v>-4067.0820752598811</v>
      </c>
      <c r="U79" s="41">
        <f t="shared" si="19"/>
        <v>1034276.0463599465</v>
      </c>
      <c r="V79" s="41"/>
    </row>
    <row r="80" spans="2:22">
      <c r="B80" s="112">
        <v>43577</v>
      </c>
      <c r="C80">
        <v>70.672996999999995</v>
      </c>
      <c r="D80">
        <v>95.851326</v>
      </c>
      <c r="E80">
        <v>22.669523000000002</v>
      </c>
      <c r="F80">
        <v>100.965355</v>
      </c>
      <c r="G80">
        <v>46.056240000000003</v>
      </c>
      <c r="H80">
        <v>46.561478000000001</v>
      </c>
      <c r="J80" s="33">
        <v>76</v>
      </c>
      <c r="K80" s="111">
        <f t="shared" si="13"/>
        <v>-9.9288492073616405E-4</v>
      </c>
      <c r="L80" s="111">
        <f t="shared" si="14"/>
        <v>-1.2025359696836752E-3</v>
      </c>
      <c r="M80" s="111">
        <f t="shared" si="15"/>
        <v>-1.2006716297444386E-3</v>
      </c>
      <c r="N80" s="111">
        <f t="shared" si="16"/>
        <v>-1.6037786798902426E-3</v>
      </c>
      <c r="O80" s="111">
        <f t="shared" si="17"/>
        <v>-9.1216377612393347E-4</v>
      </c>
      <c r="P80" s="111">
        <f t="shared" si="18"/>
        <v>3.8457633917363674E-4</v>
      </c>
      <c r="Q80" s="36">
        <f>K80*$Y$19+$Z$19*L80+$AA$19*M80+N80*$AB$19+$AC$19*O80+P80*$AD$19</f>
        <v>-1.1047969255733806E-3</v>
      </c>
      <c r="R80" s="41">
        <f t="shared" si="11"/>
        <v>998895.20307442662</v>
      </c>
      <c r="S80" s="41">
        <f t="shared" si="12"/>
        <v>-1104.7969255733769</v>
      </c>
      <c r="T80" s="41">
        <v>-4065.6260897387983</v>
      </c>
      <c r="U80" s="41">
        <f t="shared" si="19"/>
        <v>1033171.2494343731</v>
      </c>
      <c r="V80" s="41"/>
    </row>
    <row r="81" spans="2:22">
      <c r="B81" s="112">
        <v>43578</v>
      </c>
      <c r="C81">
        <v>70.795883000000003</v>
      </c>
      <c r="D81">
        <v>96.019844000000006</v>
      </c>
      <c r="E81">
        <v>22.696757999999999</v>
      </c>
      <c r="F81">
        <v>101.38323200000001</v>
      </c>
      <c r="G81">
        <v>46.140278000000002</v>
      </c>
      <c r="H81">
        <v>46.579391000000001</v>
      </c>
      <c r="J81" s="33">
        <v>77</v>
      </c>
      <c r="K81" s="111">
        <f t="shared" si="13"/>
        <v>1.7372871108831487E-3</v>
      </c>
      <c r="L81" s="111">
        <f t="shared" si="14"/>
        <v>1.7565749281767038E-3</v>
      </c>
      <c r="M81" s="111">
        <f t="shared" si="15"/>
        <v>1.2006716297443471E-3</v>
      </c>
      <c r="N81" s="111">
        <f t="shared" si="16"/>
        <v>4.1302743967528447E-3</v>
      </c>
      <c r="O81" s="111">
        <f t="shared" si="17"/>
        <v>1.82301946098052E-3</v>
      </c>
      <c r="P81" s="111">
        <f t="shared" si="18"/>
        <v>3.8464318431158845E-4</v>
      </c>
      <c r="Q81" s="36">
        <f>K81*$Y$19+$Z$19*L81+$AA$19*M81+N81*$AB$19+$AC$19*O81+P81*$AD$19</f>
        <v>2.2323049682201924E-3</v>
      </c>
      <c r="R81" s="41">
        <f t="shared" si="11"/>
        <v>1002232.3049682202</v>
      </c>
      <c r="S81" s="41">
        <f t="shared" si="12"/>
        <v>2232.3049682201818</v>
      </c>
      <c r="T81" s="41">
        <v>-4059.1101313972613</v>
      </c>
      <c r="U81" s="41">
        <f t="shared" si="19"/>
        <v>1035403.5544025933</v>
      </c>
      <c r="V81" s="41"/>
    </row>
    <row r="82" spans="2:22">
      <c r="B82" s="112">
        <v>43579</v>
      </c>
      <c r="C82">
        <v>70.980255</v>
      </c>
      <c r="D82">
        <v>96.241607999999999</v>
      </c>
      <c r="E82">
        <v>22.760321000000001</v>
      </c>
      <c r="F82">
        <v>101.724403</v>
      </c>
      <c r="G82">
        <v>46.325229999999998</v>
      </c>
      <c r="H82">
        <v>46.677852999999999</v>
      </c>
      <c r="J82" s="33">
        <v>78</v>
      </c>
      <c r="K82" s="111">
        <f t="shared" si="13"/>
        <v>2.60089048178234E-3</v>
      </c>
      <c r="L82" s="111">
        <f t="shared" si="14"/>
        <v>2.3069013163231865E-3</v>
      </c>
      <c r="M82" s="111">
        <f t="shared" si="15"/>
        <v>2.7966179449216886E-3</v>
      </c>
      <c r="N82" s="111">
        <f t="shared" si="16"/>
        <v>3.3595125154254231E-3</v>
      </c>
      <c r="O82" s="111">
        <f t="shared" si="17"/>
        <v>4.0004592125145091E-3</v>
      </c>
      <c r="P82" s="111">
        <f t="shared" si="18"/>
        <v>2.1116222689661845E-3</v>
      </c>
      <c r="Q82" s="36">
        <f>K82*$Y$19+$Z$19*L82+$AA$19*M82+N82*$AB$19+$AC$19*O82+P82*$AD$19</f>
        <v>2.8302307828771871E-3</v>
      </c>
      <c r="R82" s="41">
        <f t="shared" si="11"/>
        <v>1002830.2307828772</v>
      </c>
      <c r="S82" s="41">
        <f t="shared" si="12"/>
        <v>2830.2307828771882</v>
      </c>
      <c r="T82" s="41">
        <v>-4052.4288358751219</v>
      </c>
      <c r="U82" s="41">
        <f t="shared" si="19"/>
        <v>1038233.7851854705</v>
      </c>
      <c r="V82" s="41"/>
    </row>
    <row r="83" spans="2:22">
      <c r="B83" s="112">
        <v>43580</v>
      </c>
      <c r="C83">
        <v>70.962708000000006</v>
      </c>
      <c r="D83">
        <v>96.232735000000005</v>
      </c>
      <c r="E83">
        <v>22.751235999999999</v>
      </c>
      <c r="F83">
        <v>101.673233</v>
      </c>
      <c r="G83">
        <v>46.308425999999997</v>
      </c>
      <c r="H83">
        <v>46.686787000000002</v>
      </c>
      <c r="J83" s="33">
        <v>79</v>
      </c>
      <c r="K83" s="111">
        <f t="shared" si="13"/>
        <v>-2.4724015503857993E-4</v>
      </c>
      <c r="L83" s="111">
        <f t="shared" si="14"/>
        <v>-9.2199301662527968E-5</v>
      </c>
      <c r="M83" s="111">
        <f t="shared" si="15"/>
        <v>-3.9923925787357906E-4</v>
      </c>
      <c r="N83" s="111">
        <f t="shared" si="16"/>
        <v>-5.0315236780361361E-4</v>
      </c>
      <c r="O83" s="111">
        <f t="shared" si="17"/>
        <v>-3.6280550525439286E-4</v>
      </c>
      <c r="P83" s="111">
        <f t="shared" si="18"/>
        <v>1.913786638553661E-4</v>
      </c>
      <c r="Q83" s="36">
        <f>K83*$Y$19+$Z$19*L83+$AA$19*M83+N83*$AB$19+$AC$19*O83+P83*$AD$19</f>
        <v>-2.8098541060158353E-4</v>
      </c>
      <c r="R83" s="41">
        <f t="shared" si="11"/>
        <v>999719.0145893984</v>
      </c>
      <c r="S83" s="41">
        <f t="shared" si="12"/>
        <v>-280.98541060159914</v>
      </c>
      <c r="T83" s="41">
        <v>-4017.1516738897189</v>
      </c>
      <c r="U83" s="41">
        <f t="shared" si="19"/>
        <v>1037952.7997748689</v>
      </c>
      <c r="V83" s="41"/>
    </row>
    <row r="84" spans="2:22">
      <c r="B84" s="112">
        <v>43581</v>
      </c>
      <c r="C84">
        <v>71.120734999999996</v>
      </c>
      <c r="D84">
        <v>96.427902000000003</v>
      </c>
      <c r="E84">
        <v>22.787554</v>
      </c>
      <c r="F84">
        <v>102.031387</v>
      </c>
      <c r="G84">
        <v>46.392487000000003</v>
      </c>
      <c r="H84">
        <v>46.794204999999998</v>
      </c>
      <c r="J84" s="33">
        <v>80</v>
      </c>
      <c r="K84" s="111">
        <f t="shared" si="13"/>
        <v>2.2244261797727521E-3</v>
      </c>
      <c r="L84" s="111">
        <f t="shared" si="14"/>
        <v>2.0260191162905245E-3</v>
      </c>
      <c r="M84" s="111">
        <f t="shared" si="15"/>
        <v>1.5950361307290994E-3</v>
      </c>
      <c r="N84" s="111">
        <f t="shared" si="16"/>
        <v>3.5164088968792123E-3</v>
      </c>
      <c r="O84" s="111">
        <f t="shared" si="17"/>
        <v>1.8135964430177379E-3</v>
      </c>
      <c r="P84" s="111">
        <f t="shared" si="18"/>
        <v>2.2981794476142031E-3</v>
      </c>
      <c r="Q84" s="36">
        <f>K84*$Y$19+$Z$19*L84+$AA$19*M84+N84*$AB$19+$AC$19*O84+P84*$AD$19</f>
        <v>2.4522169063298069E-3</v>
      </c>
      <c r="R84" s="41">
        <f t="shared" si="11"/>
        <v>1002452.2169063298</v>
      </c>
      <c r="S84" s="41">
        <f t="shared" si="12"/>
        <v>2452.2169063298497</v>
      </c>
      <c r="T84" s="41">
        <v>-4004.153879071353</v>
      </c>
      <c r="U84" s="41">
        <f t="shared" si="19"/>
        <v>1040405.0166811987</v>
      </c>
      <c r="V84" s="41"/>
    </row>
    <row r="85" spans="2:22">
      <c r="B85" s="112">
        <v>43584</v>
      </c>
      <c r="C85">
        <v>70.971480999999997</v>
      </c>
      <c r="D85">
        <v>96.259354000000002</v>
      </c>
      <c r="E85">
        <v>22.751235999999999</v>
      </c>
      <c r="F85">
        <v>101.630554</v>
      </c>
      <c r="G85">
        <v>46.300026000000003</v>
      </c>
      <c r="H85">
        <v>46.776305999999998</v>
      </c>
      <c r="J85" s="33">
        <v>81</v>
      </c>
      <c r="K85" s="111">
        <f t="shared" si="13"/>
        <v>-2.1008055063751548E-3</v>
      </c>
      <c r="L85" s="111">
        <f t="shared" si="14"/>
        <v>-1.749446709518326E-3</v>
      </c>
      <c r="M85" s="111">
        <f t="shared" si="15"/>
        <v>-1.595036130729007E-3</v>
      </c>
      <c r="N85" s="111">
        <f t="shared" si="16"/>
        <v>-3.9362633546512361E-3</v>
      </c>
      <c r="O85" s="111">
        <f t="shared" si="17"/>
        <v>-1.9950053715036479E-3</v>
      </c>
      <c r="P85" s="111">
        <f t="shared" si="18"/>
        <v>-3.8257780206668688E-4</v>
      </c>
      <c r="Q85" s="36">
        <f>K85*$Y$19+$Z$19*L85+$AA$19*M85+N85*$AB$19+$AC$19*O85+P85*$AD$19</f>
        <v>-2.2990795799768195E-3</v>
      </c>
      <c r="R85" s="41">
        <f t="shared" si="11"/>
        <v>997700.92042002315</v>
      </c>
      <c r="S85" s="41">
        <f t="shared" si="12"/>
        <v>-2299.079579976853</v>
      </c>
      <c r="T85" s="41">
        <v>-3980.6256643049419</v>
      </c>
      <c r="U85" s="41">
        <f t="shared" si="19"/>
        <v>1038105.9371012219</v>
      </c>
      <c r="V85" s="41"/>
    </row>
    <row r="86" spans="2:22">
      <c r="B86" s="112">
        <v>43585</v>
      </c>
      <c r="C86">
        <v>71.076842999999997</v>
      </c>
      <c r="D86">
        <v>96.321449000000001</v>
      </c>
      <c r="E86">
        <v>22.778466999999999</v>
      </c>
      <c r="F86">
        <v>101.673233</v>
      </c>
      <c r="G86">
        <v>46.358851999999999</v>
      </c>
      <c r="H86">
        <v>46.803139000000002</v>
      </c>
      <c r="J86" s="33">
        <v>82</v>
      </c>
      <c r="K86" s="111">
        <f t="shared" si="13"/>
        <v>1.4834672645950293E-3</v>
      </c>
      <c r="L86" s="111">
        <f t="shared" si="14"/>
        <v>6.4487219062944019E-4</v>
      </c>
      <c r="M86" s="111">
        <f t="shared" si="15"/>
        <v>1.1961862895079054E-3</v>
      </c>
      <c r="N86" s="111">
        <f t="shared" si="16"/>
        <v>4.1985445777193483E-4</v>
      </c>
      <c r="O86" s="111">
        <f t="shared" si="17"/>
        <v>1.26973279135488E-3</v>
      </c>
      <c r="P86" s="111">
        <f t="shared" si="18"/>
        <v>5.7348065561627038E-4</v>
      </c>
      <c r="Q86" s="36">
        <f>K86*$Y$19+$Z$19*L86+$AA$19*M86+N86*$AB$19+$AC$19*O86+P86*$AD$19</f>
        <v>8.0389983167370208E-4</v>
      </c>
      <c r="R86" s="41">
        <f t="shared" si="11"/>
        <v>1000803.8998316737</v>
      </c>
      <c r="S86" s="41">
        <f t="shared" si="12"/>
        <v>803.89983167371247</v>
      </c>
      <c r="T86" s="41">
        <v>-3963.0593392256415</v>
      </c>
      <c r="U86" s="41">
        <f t="shared" si="19"/>
        <v>1038909.8369328956</v>
      </c>
      <c r="V86" s="41"/>
    </row>
    <row r="87" spans="2:22">
      <c r="B87" s="112">
        <v>43586</v>
      </c>
      <c r="C87">
        <v>71.081237999999999</v>
      </c>
      <c r="D87">
        <v>96.383667000000003</v>
      </c>
      <c r="E87">
        <v>22.792110000000001</v>
      </c>
      <c r="F87">
        <v>101.640694</v>
      </c>
      <c r="G87">
        <v>46.272224000000001</v>
      </c>
      <c r="H87">
        <v>46.813927</v>
      </c>
      <c r="J87" s="33">
        <v>83</v>
      </c>
      <c r="K87" s="111">
        <f t="shared" si="13"/>
        <v>6.1832573575567888E-5</v>
      </c>
      <c r="L87" s="111">
        <f t="shared" si="14"/>
        <v>6.4573274911826795E-4</v>
      </c>
      <c r="M87" s="111">
        <f t="shared" si="15"/>
        <v>5.9876355779320029E-4</v>
      </c>
      <c r="N87" s="111">
        <f t="shared" si="16"/>
        <v>-3.2008628978792122E-4</v>
      </c>
      <c r="O87" s="111">
        <f t="shared" si="17"/>
        <v>-1.8703879733534652E-3</v>
      </c>
      <c r="P87" s="111">
        <f t="shared" si="18"/>
        <v>2.3047080000885775E-4</v>
      </c>
      <c r="Q87" s="36">
        <f>K87*$Y$19+$Z$19*L87+$AA$19*M87+N87*$AB$19+$AC$19*O87+P87*$AD$19</f>
        <v>9.3191937167970773E-5</v>
      </c>
      <c r="R87" s="41">
        <f t="shared" si="11"/>
        <v>1000093.191937168</v>
      </c>
      <c r="S87" s="41">
        <f t="shared" si="12"/>
        <v>93.191937168012373</v>
      </c>
      <c r="T87" s="41">
        <v>-3915.541522290674</v>
      </c>
      <c r="U87" s="41">
        <f t="shared" si="19"/>
        <v>1039003.0288700636</v>
      </c>
      <c r="V87" s="41"/>
    </row>
    <row r="88" spans="2:22">
      <c r="B88" s="112">
        <v>43587</v>
      </c>
      <c r="C88">
        <v>70.922828999999993</v>
      </c>
      <c r="D88">
        <v>96.170287999999999</v>
      </c>
      <c r="E88">
        <v>22.755735000000001</v>
      </c>
      <c r="F88">
        <v>101.272865</v>
      </c>
      <c r="G88">
        <v>46.053519999999999</v>
      </c>
      <c r="H88">
        <v>46.822884000000002</v>
      </c>
      <c r="J88" s="33">
        <v>84</v>
      </c>
      <c r="K88" s="111">
        <f t="shared" si="13"/>
        <v>-2.231049702369853E-3</v>
      </c>
      <c r="L88" s="111">
        <f t="shared" si="14"/>
        <v>-2.2163043843292972E-3</v>
      </c>
      <c r="M88" s="111">
        <f t="shared" si="15"/>
        <v>-1.5972218985585759E-3</v>
      </c>
      <c r="N88" s="111">
        <f t="shared" si="16"/>
        <v>-3.6254787970894679E-3</v>
      </c>
      <c r="O88" s="111">
        <f t="shared" si="17"/>
        <v>-4.737669031439593E-3</v>
      </c>
      <c r="P88" s="111">
        <f t="shared" si="18"/>
        <v>1.9131364965692285E-4</v>
      </c>
      <c r="Q88" s="36">
        <f>K88*$Y$19+$Z$19*L88+$AA$19*M88+N88*$AB$19+$AC$19*O88+P88*$AD$19</f>
        <v>-2.3803795908356328E-3</v>
      </c>
      <c r="R88" s="41">
        <f t="shared" si="11"/>
        <v>997619.62040916434</v>
      </c>
      <c r="S88" s="41">
        <f t="shared" si="12"/>
        <v>-2380.3795908356551</v>
      </c>
      <c r="T88" s="41">
        <v>-3910.0900224036304</v>
      </c>
      <c r="U88" s="41">
        <f t="shared" si="19"/>
        <v>1036622.6492792279</v>
      </c>
      <c r="V88" s="41"/>
    </row>
    <row r="89" spans="2:22">
      <c r="B89" s="112">
        <v>43588</v>
      </c>
      <c r="C89">
        <v>71.054832000000005</v>
      </c>
      <c r="D89">
        <v>96.330307000000005</v>
      </c>
      <c r="E89">
        <v>22.773917999999998</v>
      </c>
      <c r="F89">
        <v>101.726242</v>
      </c>
      <c r="G89">
        <v>46.162872</v>
      </c>
      <c r="H89">
        <v>46.858749000000003</v>
      </c>
      <c r="J89" s="33">
        <v>85</v>
      </c>
      <c r="K89" s="111">
        <f t="shared" si="13"/>
        <v>1.8594902480556237E-3</v>
      </c>
      <c r="L89" s="111">
        <f t="shared" si="14"/>
        <v>1.6625303091431952E-3</v>
      </c>
      <c r="M89" s="111">
        <f t="shared" si="15"/>
        <v>7.9873224453023528E-4</v>
      </c>
      <c r="N89" s="111">
        <f t="shared" si="16"/>
        <v>4.4667955492482892E-3</v>
      </c>
      <c r="O89" s="111">
        <f t="shared" si="17"/>
        <v>2.3716402015773195E-3</v>
      </c>
      <c r="P89" s="111">
        <f t="shared" si="18"/>
        <v>7.6567840682690669E-4</v>
      </c>
      <c r="Q89" s="36">
        <f>K89*$Y$19+$Z$19*L89+$AA$19*M89+N89*$AB$19+$AC$19*O89+P89*$AD$19</f>
        <v>2.3238756295638017E-3</v>
      </c>
      <c r="R89" s="41">
        <f t="shared" si="11"/>
        <v>1002323.8756295638</v>
      </c>
      <c r="S89" s="41">
        <f t="shared" si="12"/>
        <v>2323.8756295638159</v>
      </c>
      <c r="T89" s="41">
        <v>-3909.6128747956827</v>
      </c>
      <c r="U89" s="41">
        <f t="shared" si="19"/>
        <v>1038946.5249087918</v>
      </c>
      <c r="V89" s="41"/>
    </row>
    <row r="90" spans="2:22">
      <c r="B90" s="112">
        <v>43591</v>
      </c>
      <c r="C90">
        <v>71.142853000000002</v>
      </c>
      <c r="D90">
        <v>96.454802999999998</v>
      </c>
      <c r="E90">
        <v>22.810303000000001</v>
      </c>
      <c r="F90">
        <v>101.863083</v>
      </c>
      <c r="G90">
        <v>46.272224000000001</v>
      </c>
      <c r="H90">
        <v>46.948441000000003</v>
      </c>
      <c r="J90" s="33">
        <v>86</v>
      </c>
      <c r="K90" s="111">
        <f t="shared" si="13"/>
        <v>1.2380090610087809E-3</v>
      </c>
      <c r="L90" s="111">
        <f t="shared" si="14"/>
        <v>1.2915522086332967E-3</v>
      </c>
      <c r="M90" s="111">
        <f t="shared" si="15"/>
        <v>1.5963860708340907E-3</v>
      </c>
      <c r="N90" s="111">
        <f t="shared" si="16"/>
        <v>1.3442848303282988E-3</v>
      </c>
      <c r="O90" s="111">
        <f t="shared" si="17"/>
        <v>2.3660288298624483E-3</v>
      </c>
      <c r="P90" s="111">
        <f t="shared" si="18"/>
        <v>1.9122633847527117E-3</v>
      </c>
      <c r="Q90" s="36">
        <f>K90*$Y$19+$Z$19*L90+$AA$19*M90+N90*$AB$19+$AC$19*O90+P90*$AD$19</f>
        <v>1.488144924722613E-3</v>
      </c>
      <c r="R90" s="41">
        <f t="shared" si="11"/>
        <v>1001488.1449247226</v>
      </c>
      <c r="S90" s="41">
        <f t="shared" si="12"/>
        <v>1488.1449247226119</v>
      </c>
      <c r="T90" s="41">
        <v>-3895.3569103485206</v>
      </c>
      <c r="U90" s="41">
        <f t="shared" si="19"/>
        <v>1040434.6698335144</v>
      </c>
      <c r="V90" s="41"/>
    </row>
    <row r="91" spans="2:22">
      <c r="B91" s="112">
        <v>43592</v>
      </c>
      <c r="C91">
        <v>71.248451000000003</v>
      </c>
      <c r="D91">
        <v>96.570374000000001</v>
      </c>
      <c r="E91">
        <v>22.864871999999998</v>
      </c>
      <c r="F91">
        <v>101.854546</v>
      </c>
      <c r="G91">
        <v>46.297459000000003</v>
      </c>
      <c r="H91">
        <v>46.975341999999998</v>
      </c>
      <c r="J91" s="33">
        <v>87</v>
      </c>
      <c r="K91" s="111">
        <f t="shared" si="13"/>
        <v>1.4832088251515822E-3</v>
      </c>
      <c r="L91" s="111">
        <f t="shared" si="14"/>
        <v>1.1974708751089833E-3</v>
      </c>
      <c r="M91" s="111">
        <f t="shared" si="15"/>
        <v>2.3894391630948663E-3</v>
      </c>
      <c r="N91" s="111">
        <f t="shared" si="16"/>
        <v>-8.3812088790790479E-5</v>
      </c>
      <c r="O91" s="111">
        <f t="shared" si="17"/>
        <v>5.4521091154869771E-4</v>
      </c>
      <c r="P91" s="111">
        <f t="shared" si="18"/>
        <v>5.7282617621104176E-4</v>
      </c>
      <c r="Q91" s="36">
        <f>K91*$Y$19+$Z$19*L91+$AA$19*M91+N91*$AB$19+$AC$19*O91+P91*$AD$19</f>
        <v>9.6166980015553651E-4</v>
      </c>
      <c r="R91" s="41">
        <f t="shared" si="11"/>
        <v>1000961.6698001556</v>
      </c>
      <c r="S91" s="41">
        <f t="shared" si="12"/>
        <v>961.66980015556328</v>
      </c>
      <c r="T91" s="41">
        <v>-3855.0784196024761</v>
      </c>
      <c r="U91" s="41">
        <f t="shared" si="19"/>
        <v>1041396.3396336699</v>
      </c>
      <c r="V91" s="41"/>
    </row>
    <row r="92" spans="2:22">
      <c r="B92" s="112">
        <v>43593</v>
      </c>
      <c r="C92">
        <v>71.195648000000006</v>
      </c>
      <c r="D92">
        <v>96.552634999999995</v>
      </c>
      <c r="E92">
        <v>22.837585000000001</v>
      </c>
      <c r="F92">
        <v>101.51237500000001</v>
      </c>
      <c r="G92">
        <v>46.179684000000002</v>
      </c>
      <c r="H92">
        <v>46.975341999999998</v>
      </c>
      <c r="J92" s="33">
        <v>88</v>
      </c>
      <c r="K92" s="111">
        <f t="shared" si="13"/>
        <v>-7.4138560725646452E-4</v>
      </c>
      <c r="L92" s="111">
        <f t="shared" si="14"/>
        <v>-1.8370674878921984E-4</v>
      </c>
      <c r="M92" s="111">
        <f t="shared" si="15"/>
        <v>-1.1941153729394752E-3</v>
      </c>
      <c r="N92" s="111">
        <f t="shared" si="16"/>
        <v>-3.3650637104883203E-3</v>
      </c>
      <c r="O92" s="111">
        <f t="shared" si="17"/>
        <v>-2.5471172628054209E-3</v>
      </c>
      <c r="P92" s="111">
        <f t="shared" si="18"/>
        <v>0</v>
      </c>
      <c r="Q92" s="36">
        <f>K92*$Y$19+$Z$19*L92+$AA$19*M92+N92*$AB$19+$AC$19*O92+P92*$AD$19</f>
        <v>-1.5449226110617505E-3</v>
      </c>
      <c r="R92" s="41">
        <f t="shared" si="11"/>
        <v>998455.07738893828</v>
      </c>
      <c r="S92" s="41">
        <f t="shared" si="12"/>
        <v>-1544.9226110617165</v>
      </c>
      <c r="T92" s="41">
        <v>-3806.2921962093096</v>
      </c>
      <c r="U92" s="41">
        <f t="shared" si="19"/>
        <v>1039851.4170226082</v>
      </c>
      <c r="V92" s="41"/>
    </row>
    <row r="93" spans="2:22">
      <c r="B93" s="112">
        <v>43594</v>
      </c>
      <c r="C93">
        <v>71.266045000000005</v>
      </c>
      <c r="D93">
        <v>96.605948999999995</v>
      </c>
      <c r="E93">
        <v>22.873968000000001</v>
      </c>
      <c r="F93">
        <v>101.606483</v>
      </c>
      <c r="G93">
        <v>46.255398</v>
      </c>
      <c r="H93">
        <v>47.082954000000001</v>
      </c>
      <c r="J93" s="33">
        <v>89</v>
      </c>
      <c r="K93" s="111">
        <f t="shared" si="13"/>
        <v>9.8829382478092249E-4</v>
      </c>
      <c r="L93" s="111">
        <f t="shared" si="14"/>
        <v>5.5202311230303147E-4</v>
      </c>
      <c r="M93" s="111">
        <f t="shared" si="15"/>
        <v>1.5918517440373912E-3</v>
      </c>
      <c r="N93" s="111">
        <f t="shared" si="16"/>
        <v>9.2662993146371258E-4</v>
      </c>
      <c r="O93" s="111">
        <f t="shared" si="17"/>
        <v>1.6382095476043096E-3</v>
      </c>
      <c r="P93" s="111">
        <f t="shared" si="18"/>
        <v>2.2881989474569679E-3</v>
      </c>
      <c r="Q93" s="36">
        <f>K93*$Y$19+$Z$19*L93+$AA$19*M93+N93*$AB$19+$AC$19*O93+P93*$AD$19</f>
        <v>1.18405052552041E-3</v>
      </c>
      <c r="R93" s="41">
        <f t="shared" si="11"/>
        <v>1001184.0505255205</v>
      </c>
      <c r="S93" s="41">
        <f t="shared" si="12"/>
        <v>1184.0505255204625</v>
      </c>
      <c r="T93" s="41">
        <v>-3794.4217332889093</v>
      </c>
      <c r="U93" s="41">
        <f t="shared" si="19"/>
        <v>1041035.4675481287</v>
      </c>
      <c r="V93" s="41"/>
    </row>
    <row r="94" spans="2:22">
      <c r="B94" s="112">
        <v>43595</v>
      </c>
      <c r="C94">
        <v>71.257232999999999</v>
      </c>
      <c r="D94">
        <v>96.623711</v>
      </c>
      <c r="E94">
        <v>22.864871999999998</v>
      </c>
      <c r="F94">
        <v>101.666374</v>
      </c>
      <c r="G94">
        <v>46.331111999999997</v>
      </c>
      <c r="H94">
        <v>47.100906000000002</v>
      </c>
      <c r="J94" s="33">
        <v>90</v>
      </c>
      <c r="K94" s="111">
        <f t="shared" si="13"/>
        <v>-1.2365699322797449E-4</v>
      </c>
      <c r="L94" s="111">
        <f t="shared" si="14"/>
        <v>1.8384341254879308E-4</v>
      </c>
      <c r="M94" s="111">
        <f t="shared" si="15"/>
        <v>-3.977363710979424E-4</v>
      </c>
      <c r="N94" s="111">
        <f t="shared" si="16"/>
        <v>5.8926708284546929E-4</v>
      </c>
      <c r="O94" s="111">
        <f t="shared" si="17"/>
        <v>1.6355302058075844E-3</v>
      </c>
      <c r="P94" s="111">
        <f t="shared" si="18"/>
        <v>3.8121181734112269E-4</v>
      </c>
      <c r="Q94" s="36">
        <f>K94*$Y$19+$Z$19*L94+$AA$19*M94+N94*$AB$19+$AC$19*O94+P94*$AD$19</f>
        <v>2.5367780344128388E-4</v>
      </c>
      <c r="R94" s="41">
        <f t="shared" si="11"/>
        <v>1000253.6778034413</v>
      </c>
      <c r="S94" s="41">
        <f t="shared" si="12"/>
        <v>253.67780344130006</v>
      </c>
      <c r="T94" s="41">
        <v>-3791.8844349556603</v>
      </c>
      <c r="U94" s="41">
        <f t="shared" si="19"/>
        <v>1041289.14535157</v>
      </c>
      <c r="V94" s="41"/>
    </row>
    <row r="95" spans="2:22">
      <c r="B95" s="112">
        <v>43598</v>
      </c>
      <c r="C95">
        <v>71.406891000000002</v>
      </c>
      <c r="D95">
        <v>96.783798000000004</v>
      </c>
      <c r="E95">
        <v>22.946732999999998</v>
      </c>
      <c r="F95">
        <v>101.726242</v>
      </c>
      <c r="G95">
        <v>46.448853</v>
      </c>
      <c r="H95">
        <v>47.172649</v>
      </c>
      <c r="J95" s="33">
        <v>91</v>
      </c>
      <c r="K95" s="111">
        <f t="shared" si="13"/>
        <v>2.0980475076843026E-3</v>
      </c>
      <c r="L95" s="111">
        <f t="shared" si="14"/>
        <v>1.6554376547966924E-3</v>
      </c>
      <c r="M95" s="111">
        <f t="shared" si="15"/>
        <v>3.5738144135484197E-3</v>
      </c>
      <c r="N95" s="111">
        <f t="shared" si="16"/>
        <v>5.8869395464167121E-4</v>
      </c>
      <c r="O95" s="111">
        <f t="shared" si="17"/>
        <v>2.5380708691874932E-3</v>
      </c>
      <c r="P95" s="111">
        <f t="shared" si="18"/>
        <v>1.522017788543488E-3</v>
      </c>
      <c r="Q95" s="36">
        <f>K95*$Y$19+$Z$19*L95+$AA$19*M95+N95*$AB$19+$AC$19*O95+P95*$AD$19</f>
        <v>1.7833550866944749E-3</v>
      </c>
      <c r="R95" s="41">
        <f t="shared" si="11"/>
        <v>1001783.3550866945</v>
      </c>
      <c r="S95" s="41">
        <f t="shared" si="12"/>
        <v>1783.3550866944715</v>
      </c>
      <c r="T95" s="41">
        <v>-3780.2185314348899</v>
      </c>
      <c r="U95" s="41">
        <f t="shared" si="19"/>
        <v>1043072.5004382645</v>
      </c>
      <c r="V95" s="41"/>
    </row>
    <row r="96" spans="2:22">
      <c r="B96" s="112">
        <v>43599</v>
      </c>
      <c r="C96">
        <v>71.450873999999999</v>
      </c>
      <c r="D96">
        <v>96.863815000000002</v>
      </c>
      <c r="E96">
        <v>22.928543000000001</v>
      </c>
      <c r="F96">
        <v>101.87164300000001</v>
      </c>
      <c r="G96">
        <v>46.448853</v>
      </c>
      <c r="H96">
        <v>47.172649</v>
      </c>
      <c r="J96" s="33">
        <v>92</v>
      </c>
      <c r="K96" s="111">
        <f t="shared" si="13"/>
        <v>6.1575933782405954E-4</v>
      </c>
      <c r="L96" s="111">
        <f t="shared" si="14"/>
        <v>8.2641870265734386E-4</v>
      </c>
      <c r="M96" s="111">
        <f t="shared" si="15"/>
        <v>-7.9301979363678818E-4</v>
      </c>
      <c r="N96" s="111">
        <f t="shared" si="16"/>
        <v>1.4283156695779993E-3</v>
      </c>
      <c r="O96" s="111">
        <f t="shared" si="17"/>
        <v>0</v>
      </c>
      <c r="P96" s="111">
        <f t="shared" si="18"/>
        <v>0</v>
      </c>
      <c r="Q96" s="36">
        <f>K96*$Y$19+$Z$19*L96+$AA$19*M96+N96*$AB$19+$AC$19*O96+P96*$AD$19</f>
        <v>5.3003459327220412E-4</v>
      </c>
      <c r="R96" s="41">
        <f t="shared" si="11"/>
        <v>1000530.0345932723</v>
      </c>
      <c r="S96" s="41">
        <f t="shared" si="12"/>
        <v>530.03459327225573</v>
      </c>
      <c r="T96" s="41">
        <v>-3766.5793559794547</v>
      </c>
      <c r="U96" s="41">
        <f t="shared" si="19"/>
        <v>1043602.5350315367</v>
      </c>
      <c r="V96" s="41"/>
    </row>
    <row r="97" spans="2:22">
      <c r="B97" s="112">
        <v>43600</v>
      </c>
      <c r="C97">
        <v>71.556465000000003</v>
      </c>
      <c r="D97">
        <v>97.032760999999994</v>
      </c>
      <c r="E97">
        <v>22.983108999999999</v>
      </c>
      <c r="F97">
        <v>102.15389999999999</v>
      </c>
      <c r="G97">
        <v>46.558188999999999</v>
      </c>
      <c r="H97">
        <v>47.253357000000001</v>
      </c>
      <c r="J97" s="33">
        <v>93</v>
      </c>
      <c r="K97" s="111">
        <f t="shared" si="13"/>
        <v>1.4767216833339581E-3</v>
      </c>
      <c r="L97" s="111">
        <f t="shared" si="14"/>
        <v>1.7426408061434291E-3</v>
      </c>
      <c r="M97" s="111">
        <f t="shared" si="15"/>
        <v>2.3770011888093151E-3</v>
      </c>
      <c r="N97" s="111">
        <f t="shared" si="16"/>
        <v>2.7668808122835176E-3</v>
      </c>
      <c r="O97" s="111">
        <f t="shared" si="17"/>
        <v>2.3511348821510509E-3</v>
      </c>
      <c r="P97" s="111">
        <f t="shared" si="18"/>
        <v>1.7094447403346092E-3</v>
      </c>
      <c r="Q97" s="36">
        <f>K97*$Y$19+$Z$19*L97+$AA$19*M97+N97*$AB$19+$AC$19*O97+P97*$AD$19</f>
        <v>2.1867909498622523E-3</v>
      </c>
      <c r="R97" s="41">
        <f t="shared" si="11"/>
        <v>1002186.7909498622</v>
      </c>
      <c r="S97" s="41">
        <f t="shared" si="12"/>
        <v>2186.7909498622175</v>
      </c>
      <c r="T97" s="41">
        <v>-3684.8716843192233</v>
      </c>
      <c r="U97" s="41">
        <f t="shared" si="19"/>
        <v>1045789.3259813989</v>
      </c>
      <c r="V97" s="41"/>
    </row>
    <row r="98" spans="2:22">
      <c r="B98" s="112">
        <v>43601</v>
      </c>
      <c r="C98">
        <v>71.450873999999999</v>
      </c>
      <c r="D98">
        <v>96.917175</v>
      </c>
      <c r="E98">
        <v>22.955814</v>
      </c>
      <c r="F98">
        <v>101.991356</v>
      </c>
      <c r="G98">
        <v>46.507750999999999</v>
      </c>
      <c r="H98">
        <v>47.262324999999997</v>
      </c>
      <c r="J98" s="33">
        <v>94</v>
      </c>
      <c r="K98" s="111">
        <f t="shared" si="13"/>
        <v>-1.4767216833338943E-3</v>
      </c>
      <c r="L98" s="111">
        <f t="shared" si="14"/>
        <v>-1.1919159765442157E-3</v>
      </c>
      <c r="M98" s="111">
        <f t="shared" si="15"/>
        <v>-1.1883170709914958E-3</v>
      </c>
      <c r="N98" s="111">
        <f t="shared" si="16"/>
        <v>-1.5924350879740587E-3</v>
      </c>
      <c r="O98" s="111">
        <f t="shared" si="17"/>
        <v>-1.0839197441776338E-3</v>
      </c>
      <c r="P98" s="111">
        <f t="shared" si="18"/>
        <v>1.897674510122138E-4</v>
      </c>
      <c r="Q98" s="36">
        <f>K98*$Y$19+$Z$19*L98+$AA$19*M98+N98*$AB$19+$AC$19*O98+P98*$AD$19</f>
        <v>-1.1836642772405483E-3</v>
      </c>
      <c r="R98" s="41">
        <f t="shared" si="11"/>
        <v>998816.33572275948</v>
      </c>
      <c r="S98" s="41">
        <f t="shared" si="12"/>
        <v>-1183.6642772405175</v>
      </c>
      <c r="T98" s="41">
        <v>-3643.6374545854051</v>
      </c>
      <c r="U98" s="41">
        <f t="shared" si="19"/>
        <v>1044605.6617041584</v>
      </c>
      <c r="V98" s="41"/>
    </row>
    <row r="99" spans="2:22">
      <c r="B99" s="112">
        <v>43602</v>
      </c>
      <c r="C99">
        <v>71.468445000000003</v>
      </c>
      <c r="D99">
        <v>96.943832</v>
      </c>
      <c r="E99">
        <v>22.964922000000001</v>
      </c>
      <c r="F99">
        <v>101.999962</v>
      </c>
      <c r="G99">
        <v>46.465679000000002</v>
      </c>
      <c r="H99">
        <v>47.280273000000001</v>
      </c>
      <c r="J99" s="33">
        <v>95</v>
      </c>
      <c r="K99" s="111">
        <f t="shared" si="13"/>
        <v>2.4588698311013563E-4</v>
      </c>
      <c r="L99" s="111">
        <f t="shared" si="14"/>
        <v>2.7501146909864521E-4</v>
      </c>
      <c r="M99" s="111">
        <f t="shared" si="15"/>
        <v>3.9668354267826766E-4</v>
      </c>
      <c r="N99" s="111">
        <f t="shared" si="16"/>
        <v>8.4376140018964786E-5</v>
      </c>
      <c r="O99" s="111">
        <f t="shared" si="17"/>
        <v>-9.0503282220969145E-4</v>
      </c>
      <c r="P99" s="111">
        <f t="shared" si="18"/>
        <v>3.7968070679869593E-4</v>
      </c>
      <c r="Q99" s="36">
        <f>K99*$Y$19+$Z$19*L99+$AA$19*M99+N99*$AB$19+$AC$19*O99+P99*$AD$19</f>
        <v>1.9023943972179555E-4</v>
      </c>
      <c r="R99" s="41">
        <f t="shared" si="11"/>
        <v>1000190.2394397218</v>
      </c>
      <c r="S99" s="41">
        <f t="shared" si="12"/>
        <v>190.23943972180132</v>
      </c>
      <c r="T99" s="41">
        <v>-3631.4454072416993</v>
      </c>
      <c r="U99" s="41">
        <f t="shared" si="19"/>
        <v>1044795.9011438802</v>
      </c>
      <c r="V99" s="41"/>
    </row>
    <row r="100" spans="2:22">
      <c r="B100" s="112">
        <v>43605</v>
      </c>
      <c r="C100">
        <v>71.380447000000004</v>
      </c>
      <c r="D100">
        <v>96.810462999999999</v>
      </c>
      <c r="E100">
        <v>22.928543000000001</v>
      </c>
      <c r="F100">
        <v>101.76045999999999</v>
      </c>
      <c r="G100">
        <v>46.373161000000003</v>
      </c>
      <c r="H100">
        <v>47.271296999999997</v>
      </c>
      <c r="J100" s="33">
        <v>96</v>
      </c>
      <c r="K100" s="111">
        <f t="shared" si="13"/>
        <v>-1.2320433137309509E-3</v>
      </c>
      <c r="L100" s="111">
        <f t="shared" si="14"/>
        <v>-1.3766819575690534E-3</v>
      </c>
      <c r="M100" s="111">
        <f t="shared" si="15"/>
        <v>-1.5853676604960622E-3</v>
      </c>
      <c r="N100" s="111">
        <f t="shared" si="16"/>
        <v>-2.3508207133356666E-3</v>
      </c>
      <c r="O100" s="111">
        <f t="shared" si="17"/>
        <v>-1.9930888974175475E-3</v>
      </c>
      <c r="P100" s="111">
        <f t="shared" si="18"/>
        <v>-1.8986464269118007E-4</v>
      </c>
      <c r="Q100" s="36">
        <f>K100*$Y$19+$Z$19*L100+$AA$19*M100+N100*$AB$19+$AC$19*O100+P100*$AD$19</f>
        <v>-1.599869444544191E-3</v>
      </c>
      <c r="R100" s="41">
        <f t="shared" si="11"/>
        <v>998400.13055545581</v>
      </c>
      <c r="S100" s="41">
        <f t="shared" si="12"/>
        <v>-1599.8694445441943</v>
      </c>
      <c r="T100" s="41">
        <v>-3622.0051805560943</v>
      </c>
      <c r="U100" s="41">
        <f t="shared" si="19"/>
        <v>1043196.031699336</v>
      </c>
      <c r="V100" s="41"/>
    </row>
    <row r="101" spans="2:22">
      <c r="B101" s="112">
        <v>43606</v>
      </c>
      <c r="C101">
        <v>71.345298999999997</v>
      </c>
      <c r="D101">
        <v>96.801558999999997</v>
      </c>
      <c r="E101">
        <v>22.919443000000001</v>
      </c>
      <c r="F101">
        <v>101.845985</v>
      </c>
      <c r="G101">
        <v>46.398392000000001</v>
      </c>
      <c r="H101">
        <v>47.208514999999998</v>
      </c>
      <c r="J101" s="33">
        <v>97</v>
      </c>
      <c r="K101" s="111">
        <f t="shared" si="13"/>
        <v>-4.925250236284956E-4</v>
      </c>
      <c r="L101" s="111">
        <f t="shared" si="14"/>
        <v>-9.1977759586424498E-5</v>
      </c>
      <c r="M101" s="111">
        <f t="shared" si="15"/>
        <v>-3.9696400707762134E-4</v>
      </c>
      <c r="N101" s="111">
        <f t="shared" si="16"/>
        <v>8.4010115721133217E-4</v>
      </c>
      <c r="O101" s="111">
        <f t="shared" si="17"/>
        <v>5.4393830449481391E-4</v>
      </c>
      <c r="P101" s="111">
        <f t="shared" si="18"/>
        <v>-1.3290036868558992E-3</v>
      </c>
      <c r="Q101" s="36">
        <f>K101*$Y$19+$Z$19*L101+$AA$19*M101+N101*$AB$19+$AC$19*O101+P101*$AD$19</f>
        <v>-1.9310437785857238E-5</v>
      </c>
      <c r="R101" s="41">
        <f t="shared" si="11"/>
        <v>999980.68956221419</v>
      </c>
      <c r="S101" s="41">
        <f t="shared" si="12"/>
        <v>-19.310437785810791</v>
      </c>
      <c r="T101" s="41">
        <v>-3610.058779584826</v>
      </c>
      <c r="U101" s="41">
        <f t="shared" si="19"/>
        <v>1043176.7212615502</v>
      </c>
      <c r="V101" s="41"/>
    </row>
    <row r="102" spans="2:22">
      <c r="B102" s="112">
        <v>43607</v>
      </c>
      <c r="C102">
        <v>71.477233999999996</v>
      </c>
      <c r="D102">
        <v>96.961608999999996</v>
      </c>
      <c r="E102">
        <v>22.964922000000001</v>
      </c>
      <c r="F102">
        <v>101.974281</v>
      </c>
      <c r="G102">
        <v>46.406798999999999</v>
      </c>
      <c r="H102">
        <v>47.244410999999999</v>
      </c>
      <c r="J102" s="33">
        <v>98</v>
      </c>
      <c r="K102" s="111">
        <f t="shared" si="13"/>
        <v>1.8475381266186588E-3</v>
      </c>
      <c r="L102" s="111">
        <f t="shared" si="14"/>
        <v>1.6520171305226229E-3</v>
      </c>
      <c r="M102" s="111">
        <f t="shared" si="15"/>
        <v>1.9823316675737172E-3</v>
      </c>
      <c r="N102" s="111">
        <f t="shared" si="16"/>
        <v>1.2589132519755394E-3</v>
      </c>
      <c r="O102" s="111">
        <f t="shared" si="17"/>
        <v>1.8117521083489235E-4</v>
      </c>
      <c r="P102" s="111">
        <f t="shared" si="18"/>
        <v>7.6008236585859063E-4</v>
      </c>
      <c r="Q102" s="36">
        <f>K102*$Y$19+$Z$19*L102+$AA$19*M102+N102*$AB$19+$AC$19*O102+P102*$AD$19</f>
        <v>1.4409402471972919E-3</v>
      </c>
      <c r="R102" s="41">
        <f t="shared" si="11"/>
        <v>1001440.9402471973</v>
      </c>
      <c r="S102" s="41">
        <f t="shared" si="12"/>
        <v>1440.9402471972862</v>
      </c>
      <c r="T102" s="41">
        <v>-3588.0118166452739</v>
      </c>
      <c r="U102" s="41">
        <f t="shared" si="19"/>
        <v>1044617.6615087475</v>
      </c>
      <c r="V102" s="41"/>
    </row>
    <row r="103" spans="2:22">
      <c r="B103" s="112">
        <v>43608</v>
      </c>
      <c r="C103">
        <v>71.732474999999994</v>
      </c>
      <c r="D103">
        <v>97.246155000000002</v>
      </c>
      <c r="E103">
        <v>23.074058999999998</v>
      </c>
      <c r="F103">
        <v>102.196686</v>
      </c>
      <c r="G103">
        <v>46.516151000000001</v>
      </c>
      <c r="H103">
        <v>47.298203000000001</v>
      </c>
      <c r="J103" s="33">
        <v>99</v>
      </c>
      <c r="K103" s="111">
        <f t="shared" si="13"/>
        <v>3.5645805308158218E-3</v>
      </c>
      <c r="L103" s="111">
        <f t="shared" si="14"/>
        <v>2.930327786607964E-3</v>
      </c>
      <c r="M103" s="111">
        <f t="shared" si="15"/>
        <v>4.7410781932855925E-3</v>
      </c>
      <c r="N103" s="111">
        <f t="shared" si="16"/>
        <v>2.1786161983353277E-3</v>
      </c>
      <c r="O103" s="111">
        <f t="shared" si="17"/>
        <v>2.3536069502593858E-3</v>
      </c>
      <c r="P103" s="111">
        <f t="shared" si="18"/>
        <v>1.1379420036906316E-3</v>
      </c>
      <c r="Q103" s="36">
        <f>K103*$Y$19+$Z$19*L103+$AA$19*M103+N103*$AB$19+$AC$19*O103+P103*$AD$19</f>
        <v>2.8927425459121317E-3</v>
      </c>
      <c r="R103" s="41">
        <f t="shared" si="11"/>
        <v>1002892.7425459122</v>
      </c>
      <c r="S103" s="41">
        <f t="shared" si="12"/>
        <v>2892.7425459121587</v>
      </c>
      <c r="T103" s="41">
        <v>-3544.2613338358933</v>
      </c>
      <c r="U103" s="41">
        <f t="shared" si="19"/>
        <v>1047510.4040546597</v>
      </c>
      <c r="V103" s="41"/>
    </row>
    <row r="104" spans="2:22">
      <c r="B104" s="112">
        <v>43609</v>
      </c>
      <c r="C104">
        <v>71.732474999999994</v>
      </c>
      <c r="D104">
        <v>97.281700000000001</v>
      </c>
      <c r="E104">
        <v>23.074058999999998</v>
      </c>
      <c r="F104">
        <v>102.41052999999999</v>
      </c>
      <c r="G104">
        <v>46.591853999999998</v>
      </c>
      <c r="H104">
        <v>47.307178</v>
      </c>
      <c r="J104" s="33">
        <v>100</v>
      </c>
      <c r="K104" s="111">
        <f t="shared" si="13"/>
        <v>0</v>
      </c>
      <c r="L104" s="111">
        <f t="shared" si="14"/>
        <v>3.6544895223962731E-4</v>
      </c>
      <c r="M104" s="111">
        <f t="shared" si="15"/>
        <v>0</v>
      </c>
      <c r="N104" s="111">
        <f t="shared" si="16"/>
        <v>2.0902887204377854E-3</v>
      </c>
      <c r="O104" s="111">
        <f t="shared" si="17"/>
        <v>1.62613336376062E-3</v>
      </c>
      <c r="P104" s="111">
        <f t="shared" si="18"/>
        <v>1.8973550832009726E-4</v>
      </c>
      <c r="Q104" s="36">
        <f>K104*$Y$19+$Z$19*L104+$AA$19*M104+N104*$AB$19+$AC$19*O104+P104*$AD$19</f>
        <v>8.3355304447022644E-4</v>
      </c>
      <c r="R104" s="41">
        <f t="shared" si="11"/>
        <v>1000833.5530444703</v>
      </c>
      <c r="S104" s="41">
        <f t="shared" si="12"/>
        <v>833.55304447025992</v>
      </c>
      <c r="T104" s="41">
        <v>-3508.1264952888014</v>
      </c>
      <c r="U104" s="41">
        <f t="shared" si="19"/>
        <v>1048343.9570991299</v>
      </c>
      <c r="V104" s="41"/>
    </row>
    <row r="105" spans="2:22">
      <c r="B105" s="112">
        <v>43613</v>
      </c>
      <c r="C105">
        <v>71.882087999999996</v>
      </c>
      <c r="D105">
        <v>97.423957999999999</v>
      </c>
      <c r="E105">
        <v>23.137727999999999</v>
      </c>
      <c r="F105">
        <v>102.478928</v>
      </c>
      <c r="G105">
        <v>46.642307000000002</v>
      </c>
      <c r="H105">
        <v>47.307178</v>
      </c>
      <c r="J105" s="33">
        <v>101</v>
      </c>
      <c r="K105" s="111">
        <f t="shared" si="13"/>
        <v>2.0835359729365296E-3</v>
      </c>
      <c r="L105" s="111">
        <f t="shared" si="14"/>
        <v>1.4612623667410464E-3</v>
      </c>
      <c r="M105" s="111">
        <f t="shared" si="15"/>
        <v>2.7555324915844682E-3</v>
      </c>
      <c r="N105" s="111">
        <f t="shared" si="16"/>
        <v>6.6765760628634859E-4</v>
      </c>
      <c r="O105" s="111">
        <f t="shared" si="17"/>
        <v>1.0822858142053851E-3</v>
      </c>
      <c r="P105" s="111">
        <f t="shared" si="18"/>
        <v>0</v>
      </c>
      <c r="Q105" s="36">
        <f>K105*$Y$19+$Z$19*L105+$AA$19*M105+N105*$AB$19+$AC$19*O105+P105*$AD$19</f>
        <v>1.3540419628851046E-3</v>
      </c>
      <c r="R105" s="41">
        <f t="shared" si="11"/>
        <v>1001354.0419628851</v>
      </c>
      <c r="S105" s="41">
        <f t="shared" si="12"/>
        <v>1354.041962885065</v>
      </c>
      <c r="T105" s="41">
        <v>-3497.048135214136</v>
      </c>
      <c r="U105" s="41">
        <f t="shared" si="19"/>
        <v>1049697.999062015</v>
      </c>
      <c r="V105" s="41"/>
    </row>
    <row r="106" spans="2:22">
      <c r="B106" s="112">
        <v>43614</v>
      </c>
      <c r="C106">
        <v>71.864479000000003</v>
      </c>
      <c r="D106">
        <v>97.450614999999999</v>
      </c>
      <c r="E106">
        <v>23.146812000000001</v>
      </c>
      <c r="F106">
        <v>102.52169000000001</v>
      </c>
      <c r="G106">
        <v>46.726439999999997</v>
      </c>
      <c r="H106">
        <v>47.378917999999999</v>
      </c>
      <c r="J106" s="33">
        <v>102</v>
      </c>
      <c r="K106" s="111">
        <f t="shared" si="13"/>
        <v>-2.4500063487531442E-4</v>
      </c>
      <c r="L106" s="111">
        <f t="shared" si="14"/>
        <v>2.7358110148385047E-4</v>
      </c>
      <c r="M106" s="111">
        <f t="shared" si="15"/>
        <v>3.9252848215140269E-4</v>
      </c>
      <c r="N106" s="111">
        <f t="shared" si="16"/>
        <v>4.1718899228128289E-4</v>
      </c>
      <c r="O106" s="111">
        <f t="shared" si="17"/>
        <v>1.8021666879736117E-3</v>
      </c>
      <c r="P106" s="111">
        <f t="shared" si="18"/>
        <v>1.5153230887768761E-3</v>
      </c>
      <c r="Q106" s="36">
        <f>K106*$Y$19+$Z$19*L106+$AA$19*M106+N106*$AB$19+$AC$19*O106+P106*$AD$19</f>
        <v>5.0246091220264224E-4</v>
      </c>
      <c r="R106" s="41">
        <f t="shared" si="11"/>
        <v>1000502.4609122026</v>
      </c>
      <c r="S106" s="41">
        <f t="shared" si="12"/>
        <v>502.46091220260132</v>
      </c>
      <c r="T106" s="41">
        <v>-3483.9724079222651</v>
      </c>
      <c r="U106" s="41">
        <f t="shared" si="19"/>
        <v>1050200.4599742177</v>
      </c>
      <c r="V106" s="41"/>
    </row>
    <row r="107" spans="2:22">
      <c r="B107" s="112">
        <v>43615</v>
      </c>
      <c r="C107">
        <v>72.058090000000007</v>
      </c>
      <c r="D107">
        <v>97.708495999999997</v>
      </c>
      <c r="E107">
        <v>23.21048</v>
      </c>
      <c r="F107">
        <v>103.111908</v>
      </c>
      <c r="G107">
        <v>46.869456999999997</v>
      </c>
      <c r="H107">
        <v>47.423758999999997</v>
      </c>
      <c r="J107" s="33">
        <v>103</v>
      </c>
      <c r="K107" s="111">
        <f t="shared" si="13"/>
        <v>2.6904900063530234E-3</v>
      </c>
      <c r="L107" s="111">
        <f t="shared" si="14"/>
        <v>2.6427784874741684E-3</v>
      </c>
      <c r="M107" s="111">
        <f t="shared" si="15"/>
        <v>2.746840347445113E-3</v>
      </c>
      <c r="N107" s="111">
        <f t="shared" si="16"/>
        <v>5.7404979200185594E-3</v>
      </c>
      <c r="O107" s="111">
        <f t="shared" si="17"/>
        <v>3.0560551454215292E-3</v>
      </c>
      <c r="P107" s="111">
        <f t="shared" si="18"/>
        <v>9.4598601564767663E-4</v>
      </c>
      <c r="Q107" s="36">
        <f>K107*$Y$19+$Z$19*L107+$AA$19*M107+N107*$AB$19+$AC$19*O107+P107*$AD$19</f>
        <v>3.4650792685167954E-3</v>
      </c>
      <c r="R107" s="41">
        <f t="shared" si="11"/>
        <v>1003465.0792685167</v>
      </c>
      <c r="S107" s="41">
        <f t="shared" si="12"/>
        <v>3465.0792685167398</v>
      </c>
      <c r="T107" s="41">
        <v>-3470.3745697333943</v>
      </c>
      <c r="U107" s="41">
        <f t="shared" si="19"/>
        <v>1053665.5392427344</v>
      </c>
      <c r="V107" s="41"/>
    </row>
    <row r="108" spans="2:22">
      <c r="B108" s="112">
        <v>43616</v>
      </c>
      <c r="C108">
        <v>72.374877999999995</v>
      </c>
      <c r="D108">
        <v>98.16198</v>
      </c>
      <c r="E108">
        <v>23.328717999999999</v>
      </c>
      <c r="F108">
        <v>103.35141</v>
      </c>
      <c r="G108">
        <v>47.121791999999999</v>
      </c>
      <c r="H108">
        <v>47.513435000000001</v>
      </c>
      <c r="J108" s="33">
        <v>104</v>
      </c>
      <c r="K108" s="111">
        <f t="shared" si="13"/>
        <v>4.3866509478367836E-3</v>
      </c>
      <c r="L108" s="111">
        <f t="shared" si="14"/>
        <v>4.6304559985538597E-3</v>
      </c>
      <c r="M108" s="111">
        <f t="shared" si="15"/>
        <v>5.0812330026871596E-3</v>
      </c>
      <c r="N108" s="111">
        <f t="shared" si="16"/>
        <v>2.320045127132889E-3</v>
      </c>
      <c r="O108" s="111">
        <f t="shared" si="17"/>
        <v>5.369342548712526E-3</v>
      </c>
      <c r="P108" s="111">
        <f t="shared" si="18"/>
        <v>1.8891653079768568E-3</v>
      </c>
      <c r="Q108" s="36">
        <f>K108*$Y$19+$Z$19*L108+$AA$19*M108+N108*$AB$19+$AC$19*O108+P108*$AD$19</f>
        <v>3.6835392165454335E-3</v>
      </c>
      <c r="R108" s="41">
        <f t="shared" si="11"/>
        <v>1003683.5392165454</v>
      </c>
      <c r="S108" s="41">
        <f t="shared" si="12"/>
        <v>3683.5392165454105</v>
      </c>
      <c r="T108" s="41">
        <v>-3463.9195867077215</v>
      </c>
      <c r="U108" s="41">
        <f t="shared" si="19"/>
        <v>1057349.0784592798</v>
      </c>
      <c r="V108" s="41"/>
    </row>
    <row r="109" spans="2:22">
      <c r="B109" s="112">
        <v>43619</v>
      </c>
      <c r="C109">
        <v>72.580414000000005</v>
      </c>
      <c r="D109">
        <v>98.393722999999994</v>
      </c>
      <c r="E109">
        <v>23.425301000000001</v>
      </c>
      <c r="F109">
        <v>103.669701</v>
      </c>
      <c r="G109">
        <v>47.280441000000003</v>
      </c>
      <c r="H109">
        <v>47.572735000000002</v>
      </c>
      <c r="J109" s="33">
        <v>105</v>
      </c>
      <c r="K109" s="111">
        <f t="shared" si="13"/>
        <v>2.8358555925599668E-3</v>
      </c>
      <c r="L109" s="111">
        <f t="shared" si="14"/>
        <v>2.3580400247257844E-3</v>
      </c>
      <c r="M109" s="111">
        <f t="shared" si="15"/>
        <v>4.1315437454262586E-3</v>
      </c>
      <c r="N109" s="111">
        <f t="shared" si="16"/>
        <v>3.074964183700863E-3</v>
      </c>
      <c r="O109" s="111">
        <f t="shared" si="17"/>
        <v>3.3611312850508005E-3</v>
      </c>
      <c r="P109" s="111">
        <f t="shared" si="18"/>
        <v>1.2472898569351346E-3</v>
      </c>
      <c r="Q109" s="36">
        <f>K109*$Y$19+$Z$19*L109+$AA$19*M109+N109*$AB$19+$AC$19*O109+P109*$AD$19</f>
        <v>2.9135156368492944E-3</v>
      </c>
      <c r="R109" s="41">
        <f t="shared" si="11"/>
        <v>1002913.5156368493</v>
      </c>
      <c r="S109" s="41">
        <f t="shared" si="12"/>
        <v>2913.5156368493335</v>
      </c>
      <c r="T109" s="41">
        <v>-3462.2799382660305</v>
      </c>
      <c r="U109" s="41">
        <f t="shared" si="19"/>
        <v>1060262.5940961293</v>
      </c>
      <c r="V109" s="41"/>
    </row>
    <row r="110" spans="2:22">
      <c r="B110" s="112">
        <v>43620</v>
      </c>
      <c r="C110">
        <v>72.456924000000001</v>
      </c>
      <c r="D110">
        <v>98.304564999999997</v>
      </c>
      <c r="E110">
        <v>23.343295999999999</v>
      </c>
      <c r="F110">
        <v>103.704048</v>
      </c>
      <c r="G110">
        <v>47.204487</v>
      </c>
      <c r="H110">
        <v>47.545772999999997</v>
      </c>
      <c r="J110" s="33">
        <v>106</v>
      </c>
      <c r="K110" s="111">
        <f t="shared" si="13"/>
        <v>-1.7028722609497306E-3</v>
      </c>
      <c r="L110" s="111">
        <f t="shared" si="14"/>
        <v>-9.0654582724203152E-4</v>
      </c>
      <c r="M110" s="111">
        <f t="shared" si="15"/>
        <v>-3.506843878217209E-3</v>
      </c>
      <c r="N110" s="111">
        <f t="shared" si="16"/>
        <v>3.3125697422834219E-4</v>
      </c>
      <c r="O110" s="111">
        <f t="shared" si="17"/>
        <v>-1.6077488329323917E-3</v>
      </c>
      <c r="P110" s="111">
        <f t="shared" si="18"/>
        <v>-5.6691386963553421E-4</v>
      </c>
      <c r="Q110" s="36">
        <f>K110*$Y$19+$Z$19*L110+$AA$19*M110+N110*$AB$19+$AC$19*O110+P110*$AD$19</f>
        <v>-1.1251658719109781E-3</v>
      </c>
      <c r="R110" s="41">
        <f t="shared" si="11"/>
        <v>998874.83412808902</v>
      </c>
      <c r="S110" s="41">
        <f t="shared" si="12"/>
        <v>-1125.1658719109837</v>
      </c>
      <c r="T110" s="41">
        <v>-3456.3484842774924</v>
      </c>
      <c r="U110" s="41">
        <f t="shared" si="19"/>
        <v>1059137.4282242183</v>
      </c>
      <c r="V110" s="41"/>
    </row>
    <row r="111" spans="2:22">
      <c r="B111" s="112">
        <v>43621</v>
      </c>
      <c r="C111">
        <v>72.456924000000001</v>
      </c>
      <c r="D111">
        <v>98.251114000000001</v>
      </c>
      <c r="E111">
        <v>23.315954000000001</v>
      </c>
      <c r="F111">
        <v>103.635384</v>
      </c>
      <c r="G111">
        <v>47.221359</v>
      </c>
      <c r="H111">
        <v>47.518825999999997</v>
      </c>
      <c r="J111" s="33">
        <v>107</v>
      </c>
      <c r="K111" s="111">
        <f t="shared" si="13"/>
        <v>0</v>
      </c>
      <c r="L111" s="111">
        <f t="shared" si="14"/>
        <v>-5.4387643836605797E-4</v>
      </c>
      <c r="M111" s="111">
        <f t="shared" si="15"/>
        <v>-1.1719863962509384E-3</v>
      </c>
      <c r="N111" s="111">
        <f t="shared" si="16"/>
        <v>-6.6233423953978123E-4</v>
      </c>
      <c r="O111" s="111">
        <f t="shared" si="17"/>
        <v>3.5735978853828715E-4</v>
      </c>
      <c r="P111" s="111">
        <f t="shared" si="18"/>
        <v>-5.6691977887007655E-4</v>
      </c>
      <c r="Q111" s="36">
        <f>K111*$Y$19+$Z$19*L111+$AA$19*M111+N111*$AB$19+$AC$19*O111+P111*$AD$19</f>
        <v>-6.0231689356317244E-4</v>
      </c>
      <c r="R111" s="41">
        <f t="shared" si="11"/>
        <v>999397.68310643686</v>
      </c>
      <c r="S111" s="41">
        <f t="shared" si="12"/>
        <v>-602.31689356314018</v>
      </c>
      <c r="T111" s="41">
        <v>-3440.8990619718097</v>
      </c>
      <c r="U111" s="41">
        <f t="shared" si="19"/>
        <v>1058535.1113306552</v>
      </c>
      <c r="V111" s="41"/>
    </row>
    <row r="112" spans="2:22">
      <c r="B112" s="112">
        <v>43622</v>
      </c>
      <c r="C112">
        <v>72.439301</v>
      </c>
      <c r="D112">
        <v>98.233238</v>
      </c>
      <c r="E112">
        <v>23.325077</v>
      </c>
      <c r="F112">
        <v>103.832756</v>
      </c>
      <c r="G112">
        <v>47.187610999999997</v>
      </c>
      <c r="H112">
        <v>47.518825999999997</v>
      </c>
      <c r="J112" s="33">
        <v>108</v>
      </c>
      <c r="K112" s="111">
        <f t="shared" si="13"/>
        <v>-2.4324995474381459E-4</v>
      </c>
      <c r="L112" s="111">
        <f t="shared" si="14"/>
        <v>-1.8195851086730408E-4</v>
      </c>
      <c r="M112" s="111">
        <f t="shared" si="15"/>
        <v>3.9120061974385657E-4</v>
      </c>
      <c r="N112" s="111">
        <f t="shared" si="16"/>
        <v>1.9026734374085713E-3</v>
      </c>
      <c r="O112" s="111">
        <f t="shared" si="17"/>
        <v>-7.1493209675869561E-4</v>
      </c>
      <c r="P112" s="111">
        <f t="shared" si="18"/>
        <v>0</v>
      </c>
      <c r="Q112" s="36">
        <f>K112*$Y$19+$Z$19*L112+$AA$19*M112+N112*$AB$19+$AC$19*O112+P112*$AD$19</f>
        <v>5.7567714490037146E-4</v>
      </c>
      <c r="R112" s="41">
        <f t="shared" si="11"/>
        <v>1000575.6771449003</v>
      </c>
      <c r="S112" s="41">
        <f t="shared" si="12"/>
        <v>575.67714490031358</v>
      </c>
      <c r="T112" s="41">
        <v>-3393.1660695897881</v>
      </c>
      <c r="U112" s="41">
        <f t="shared" si="19"/>
        <v>1059110.7884755554</v>
      </c>
      <c r="V112" s="41"/>
    </row>
    <row r="113" spans="2:22">
      <c r="B113" s="112">
        <v>43623</v>
      </c>
      <c r="C113">
        <v>72.633385000000004</v>
      </c>
      <c r="D113">
        <v>98.509567000000004</v>
      </c>
      <c r="E113">
        <v>23.388855</v>
      </c>
      <c r="F113">
        <v>104.296021</v>
      </c>
      <c r="G113">
        <v>47.356372999999998</v>
      </c>
      <c r="H113">
        <v>47.599701000000003</v>
      </c>
      <c r="J113" s="33">
        <v>109</v>
      </c>
      <c r="K113" s="111">
        <f t="shared" si="13"/>
        <v>2.6756810140210869E-3</v>
      </c>
      <c r="L113" s="111">
        <f t="shared" si="14"/>
        <v>2.8090397684684375E-3</v>
      </c>
      <c r="M113" s="111">
        <f t="shared" si="15"/>
        <v>2.7305789470995307E-3</v>
      </c>
      <c r="N113" s="111">
        <f t="shared" si="16"/>
        <v>4.4517223591373847E-3</v>
      </c>
      <c r="O113" s="111">
        <f t="shared" si="17"/>
        <v>3.5700247038529869E-3</v>
      </c>
      <c r="P113" s="111">
        <f t="shared" si="18"/>
        <v>1.7005103430397291E-3</v>
      </c>
      <c r="Q113" s="36">
        <f>K113*$Y$19+$Z$19*L113+$AA$19*M113+N113*$AB$19+$AC$19*O113+P113*$AD$19</f>
        <v>3.2023399403604612E-3</v>
      </c>
      <c r="R113" s="41">
        <f t="shared" si="11"/>
        <v>1003202.3399403605</v>
      </c>
      <c r="S113" s="41">
        <f t="shared" si="12"/>
        <v>3202.3399403605144</v>
      </c>
      <c r="T113" s="41">
        <v>-3391.1514096553437</v>
      </c>
      <c r="U113" s="41">
        <f t="shared" si="19"/>
        <v>1062313.1284159159</v>
      </c>
      <c r="V113" s="41"/>
    </row>
    <row r="114" spans="2:22">
      <c r="B114" s="112">
        <v>43626</v>
      </c>
      <c r="C114">
        <v>72.483390999999997</v>
      </c>
      <c r="D114">
        <v>98.251114000000001</v>
      </c>
      <c r="E114">
        <v>23.325077</v>
      </c>
      <c r="F114">
        <v>103.918549</v>
      </c>
      <c r="G114">
        <v>47.120094000000002</v>
      </c>
      <c r="H114">
        <v>47.527813000000002</v>
      </c>
      <c r="J114" s="33">
        <v>110</v>
      </c>
      <c r="K114" s="111">
        <f t="shared" si="13"/>
        <v>-2.0672186572733616E-3</v>
      </c>
      <c r="L114" s="111">
        <f t="shared" si="14"/>
        <v>-2.6270812576011681E-3</v>
      </c>
      <c r="M114" s="111">
        <f t="shared" si="15"/>
        <v>-2.7305789470994609E-3</v>
      </c>
      <c r="N114" s="111">
        <f t="shared" si="16"/>
        <v>-3.6258021091833902E-3</v>
      </c>
      <c r="O114" s="111">
        <f t="shared" si="17"/>
        <v>-5.0018697802476867E-3</v>
      </c>
      <c r="P114" s="111">
        <f t="shared" si="18"/>
        <v>-1.511403182148019E-3</v>
      </c>
      <c r="Q114" s="36">
        <f>K114*$Y$19+$Z$19*L114+$AA$19*M114+N114*$AB$19+$AC$19*O114+P114*$AD$19</f>
        <v>-2.8837435668555853E-3</v>
      </c>
      <c r="R114" s="41">
        <f t="shared" si="11"/>
        <v>997116.25643314444</v>
      </c>
      <c r="S114" s="41">
        <f t="shared" si="12"/>
        <v>-2883.7435668555554</v>
      </c>
      <c r="T114" s="41">
        <v>-3358.8234928168822</v>
      </c>
      <c r="U114" s="41">
        <f t="shared" si="19"/>
        <v>1059429.3848490603</v>
      </c>
      <c r="V114" s="41"/>
    </row>
    <row r="115" spans="2:22">
      <c r="B115" s="112">
        <v>43627</v>
      </c>
      <c r="C115">
        <v>72.430496000000005</v>
      </c>
      <c r="D115">
        <v>98.233238</v>
      </c>
      <c r="E115">
        <v>23.306854000000001</v>
      </c>
      <c r="F115">
        <v>104.012894</v>
      </c>
      <c r="G115">
        <v>47.061031</v>
      </c>
      <c r="H115">
        <v>47.536816000000002</v>
      </c>
      <c r="J115" s="33">
        <v>111</v>
      </c>
      <c r="K115" s="111">
        <f t="shared" si="13"/>
        <v>-7.3001978546199638E-4</v>
      </c>
      <c r="L115" s="111">
        <f t="shared" si="14"/>
        <v>-1.8195851086730408E-4</v>
      </c>
      <c r="M115" s="111">
        <f t="shared" si="15"/>
        <v>-7.815675026463211E-4</v>
      </c>
      <c r="N115" s="111">
        <f t="shared" si="16"/>
        <v>9.074626243453012E-4</v>
      </c>
      <c r="O115" s="111">
        <f t="shared" si="17"/>
        <v>-1.2542429864327036E-3</v>
      </c>
      <c r="P115" s="111">
        <f t="shared" si="18"/>
        <v>1.8940798742107207E-4</v>
      </c>
      <c r="Q115" s="36">
        <f>K115*$Y$19+$Z$19*L115+$AA$19*M115+N115*$AB$19+$AC$19*O115+P115*$AD$19</f>
        <v>-3.2536496595482375E-5</v>
      </c>
      <c r="R115" s="41">
        <f t="shared" si="11"/>
        <v>999967.46350340452</v>
      </c>
      <c r="S115" s="41">
        <f t="shared" si="12"/>
        <v>-32.536496595479548</v>
      </c>
      <c r="T115" s="41">
        <v>-3330.4221518045524</v>
      </c>
      <c r="U115" s="41">
        <f t="shared" si="19"/>
        <v>1059396.8483524648</v>
      </c>
      <c r="V115" s="41"/>
    </row>
    <row r="116" spans="2:22">
      <c r="B116" s="112">
        <v>43628</v>
      </c>
      <c r="C116">
        <v>72.553955000000002</v>
      </c>
      <c r="D116">
        <v>98.358017000000004</v>
      </c>
      <c r="E116">
        <v>23.343295999999999</v>
      </c>
      <c r="F116">
        <v>104.16733600000001</v>
      </c>
      <c r="G116">
        <v>47.086348999999998</v>
      </c>
      <c r="H116">
        <v>47.545772999999997</v>
      </c>
      <c r="J116" s="33">
        <v>112</v>
      </c>
      <c r="K116" s="111">
        <f t="shared" si="13"/>
        <v>1.7030657975918894E-3</v>
      </c>
      <c r="L116" s="111">
        <f t="shared" si="14"/>
        <v>1.269425913743642E-3</v>
      </c>
      <c r="M116" s="111">
        <f t="shared" si="15"/>
        <v>1.5623532791534183E-3</v>
      </c>
      <c r="N116" s="111">
        <f t="shared" si="16"/>
        <v>1.4837338620794398E-3</v>
      </c>
      <c r="O116" s="111">
        <f t="shared" si="17"/>
        <v>5.3783760334717289E-4</v>
      </c>
      <c r="P116" s="111">
        <f t="shared" si="18"/>
        <v>1.8840463055723298E-4</v>
      </c>
      <c r="Q116" s="36">
        <f>K116*$Y$19+$Z$19*L116+$AA$19*M116+N116*$AB$19+$AC$19*O116+P116*$AD$19</f>
        <v>1.2835813630001464E-3</v>
      </c>
      <c r="R116" s="41">
        <f t="shared" si="11"/>
        <v>1001283.5813630001</v>
      </c>
      <c r="S116" s="41">
        <f t="shared" si="12"/>
        <v>1283.5813630000921</v>
      </c>
      <c r="T116" s="41">
        <v>-3315.0730931863654</v>
      </c>
      <c r="U116" s="41">
        <f t="shared" si="19"/>
        <v>1060680.4297154648</v>
      </c>
      <c r="V116" s="41"/>
    </row>
    <row r="117" spans="2:22">
      <c r="B117" s="112">
        <v>43629</v>
      </c>
      <c r="C117">
        <v>72.677466999999993</v>
      </c>
      <c r="D117">
        <v>98.571922000000001</v>
      </c>
      <c r="E117">
        <v>23.379740000000002</v>
      </c>
      <c r="F117">
        <v>104.433319</v>
      </c>
      <c r="G117">
        <v>47.111671000000001</v>
      </c>
      <c r="H117">
        <v>47.536816000000002</v>
      </c>
      <c r="J117" s="33">
        <v>113</v>
      </c>
      <c r="K117" s="111">
        <f t="shared" si="13"/>
        <v>1.7008995446905757E-3</v>
      </c>
      <c r="L117" s="111">
        <f t="shared" si="14"/>
        <v>2.1723978102049942E-3</v>
      </c>
      <c r="M117" s="111">
        <f t="shared" si="15"/>
        <v>1.5600016827185812E-3</v>
      </c>
      <c r="N117" s="111">
        <f t="shared" si="16"/>
        <v>2.5501659536808791E-3</v>
      </c>
      <c r="O117" s="111">
        <f t="shared" si="17"/>
        <v>5.376333942039203E-4</v>
      </c>
      <c r="P117" s="111">
        <f t="shared" si="18"/>
        <v>-1.8840463055736902E-4</v>
      </c>
      <c r="Q117" s="36">
        <f>K117*$Y$19+$Z$19*L117+$AA$19*M117+N117*$AB$19+$AC$19*O117+P117*$AD$19</f>
        <v>1.7584999234288132E-3</v>
      </c>
      <c r="R117" s="41">
        <f t="shared" si="11"/>
        <v>1001758.4999234289</v>
      </c>
      <c r="S117" s="41">
        <f t="shared" si="12"/>
        <v>1758.4999234288698</v>
      </c>
      <c r="T117" s="41">
        <v>-3303.7238386800746</v>
      </c>
      <c r="U117" s="41">
        <f t="shared" si="19"/>
        <v>1062438.9296388938</v>
      </c>
      <c r="V117" s="41"/>
    </row>
    <row r="118" spans="2:22">
      <c r="B118" s="112">
        <v>43630</v>
      </c>
      <c r="C118">
        <v>72.686286999999993</v>
      </c>
      <c r="D118">
        <v>98.545219000000003</v>
      </c>
      <c r="E118">
        <v>23.407074000000001</v>
      </c>
      <c r="F118">
        <v>104.476204</v>
      </c>
      <c r="G118">
        <v>47.010406000000003</v>
      </c>
      <c r="H118">
        <v>47.536816000000002</v>
      </c>
      <c r="J118" s="33">
        <v>114</v>
      </c>
      <c r="K118" s="111">
        <f t="shared" si="13"/>
        <v>1.2135074622286931E-4</v>
      </c>
      <c r="L118" s="111">
        <f t="shared" si="14"/>
        <v>-2.7093534360208746E-4</v>
      </c>
      <c r="M118" s="111">
        <f t="shared" si="15"/>
        <v>1.1684490040233966E-3</v>
      </c>
      <c r="N118" s="111">
        <f t="shared" si="16"/>
        <v>4.1056051429874164E-4</v>
      </c>
      <c r="O118" s="111">
        <f t="shared" si="17"/>
        <v>-2.1517808000084946E-3</v>
      </c>
      <c r="P118" s="111">
        <f t="shared" si="18"/>
        <v>0</v>
      </c>
      <c r="Q118" s="36">
        <f>K118*$Y$19+$Z$19*L118+$AA$19*M118+N118*$AB$19+$AC$19*O118+P118*$AD$19</f>
        <v>2.1572074785110372E-4</v>
      </c>
      <c r="R118" s="41">
        <f t="shared" si="11"/>
        <v>1000215.7207478511</v>
      </c>
      <c r="S118" s="41">
        <f t="shared" si="12"/>
        <v>215.72074785106815</v>
      </c>
      <c r="T118" s="41">
        <v>-3282.7704428423895</v>
      </c>
      <c r="U118" s="41">
        <f t="shared" si="19"/>
        <v>1062654.6503867449</v>
      </c>
      <c r="V118" s="41"/>
    </row>
    <row r="119" spans="2:22">
      <c r="B119" s="112">
        <v>43633</v>
      </c>
      <c r="C119">
        <v>72.686286999999993</v>
      </c>
      <c r="D119">
        <v>98.518401999999995</v>
      </c>
      <c r="E119">
        <v>23.397963000000001</v>
      </c>
      <c r="F119">
        <v>104.527687</v>
      </c>
      <c r="G119">
        <v>46.926014000000002</v>
      </c>
      <c r="H119">
        <v>47.545772999999997</v>
      </c>
      <c r="J119" s="33">
        <v>115</v>
      </c>
      <c r="K119" s="111">
        <f t="shared" si="13"/>
        <v>0</v>
      </c>
      <c r="L119" s="111">
        <f t="shared" si="14"/>
        <v>-2.7216591301292004E-4</v>
      </c>
      <c r="M119" s="111">
        <f t="shared" si="15"/>
        <v>-3.8931707777858449E-4</v>
      </c>
      <c r="N119" s="111">
        <f t="shared" si="16"/>
        <v>4.9265112524882367E-4</v>
      </c>
      <c r="O119" s="111">
        <f t="shared" si="17"/>
        <v>-1.7967902695174333E-3</v>
      </c>
      <c r="P119" s="111">
        <f t="shared" si="18"/>
        <v>1.8840463055723298E-4</v>
      </c>
      <c r="Q119" s="36">
        <f>K119*$Y$19+$Z$19*L119+$AA$19*M119+N119*$AB$19+$AC$19*O119+P119*$AD$19</f>
        <v>-4.5203604450228308E-5</v>
      </c>
      <c r="R119" s="41">
        <f t="shared" si="11"/>
        <v>999954.79639554978</v>
      </c>
      <c r="S119" s="41">
        <f t="shared" si="12"/>
        <v>-45.203604450216517</v>
      </c>
      <c r="T119" s="41">
        <v>-3280.7427498657489</v>
      </c>
      <c r="U119" s="41">
        <f t="shared" si="19"/>
        <v>1062609.4467822947</v>
      </c>
      <c r="V119" s="41"/>
    </row>
    <row r="120" spans="2:22">
      <c r="B120" s="112">
        <v>43634</v>
      </c>
      <c r="C120">
        <v>72.853935000000007</v>
      </c>
      <c r="D120">
        <v>98.785804999999996</v>
      </c>
      <c r="E120">
        <v>23.425301000000001</v>
      </c>
      <c r="F120">
        <v>105.222633</v>
      </c>
      <c r="G120">
        <v>47.128548000000002</v>
      </c>
      <c r="H120">
        <v>47.572735000000002</v>
      </c>
      <c r="J120" s="33">
        <v>116</v>
      </c>
      <c r="K120" s="111">
        <f t="shared" si="13"/>
        <v>2.3038040185138706E-3</v>
      </c>
      <c r="L120" s="111">
        <f t="shared" si="14"/>
        <v>2.7105672786934235E-3</v>
      </c>
      <c r="M120" s="111">
        <f t="shared" si="15"/>
        <v>1.1677102692536771E-3</v>
      </c>
      <c r="N120" s="111">
        <f t="shared" si="16"/>
        <v>6.6264360683826471E-3</v>
      </c>
      <c r="O120" s="111">
        <f t="shared" si="17"/>
        <v>4.30674086920397E-3</v>
      </c>
      <c r="P120" s="111">
        <f t="shared" si="18"/>
        <v>5.6691386963554592E-4</v>
      </c>
      <c r="Q120" s="36">
        <f>K120*$Y$19+$Z$19*L120+$AA$19*M120+N120*$AB$19+$AC$19*O120+P120*$AD$19</f>
        <v>3.4138328854074001E-3</v>
      </c>
      <c r="R120" s="41">
        <f t="shared" si="11"/>
        <v>1003413.8328854074</v>
      </c>
      <c r="S120" s="41">
        <f t="shared" si="12"/>
        <v>3413.832885407377</v>
      </c>
      <c r="T120" s="41">
        <v>-3278.7728522021789</v>
      </c>
      <c r="U120" s="41">
        <f t="shared" si="19"/>
        <v>1066023.279667702</v>
      </c>
      <c r="V120" s="41"/>
    </row>
    <row r="121" spans="2:22">
      <c r="B121" s="112">
        <v>43635</v>
      </c>
      <c r="C121">
        <v>73.100868000000006</v>
      </c>
      <c r="D121">
        <v>99.124495999999994</v>
      </c>
      <c r="E121">
        <v>23.489075</v>
      </c>
      <c r="F121">
        <v>105.891869</v>
      </c>
      <c r="G121">
        <v>47.398570999999997</v>
      </c>
      <c r="H121">
        <v>47.563758999999997</v>
      </c>
      <c r="J121" s="33">
        <v>117</v>
      </c>
      <c r="K121" s="111">
        <f t="shared" si="13"/>
        <v>3.3836945482720892E-3</v>
      </c>
      <c r="L121" s="111">
        <f t="shared" si="14"/>
        <v>3.4226751101621824E-3</v>
      </c>
      <c r="M121" s="111">
        <f t="shared" si="15"/>
        <v>2.7187418748754041E-3</v>
      </c>
      <c r="N121" s="111">
        <f t="shared" si="16"/>
        <v>6.3400499291993428E-3</v>
      </c>
      <c r="O121" s="111">
        <f t="shared" si="17"/>
        <v>5.713148508495954E-3</v>
      </c>
      <c r="P121" s="111">
        <f t="shared" si="18"/>
        <v>-1.8869730529774294E-4</v>
      </c>
      <c r="Q121" s="36">
        <f>K121*$Y$19+$Z$19*L121+$AA$19*M121+N121*$AB$19+$AC$19*O121+P121*$AD$19</f>
        <v>3.8858239588711349E-3</v>
      </c>
      <c r="R121" s="41">
        <f t="shared" si="11"/>
        <v>1003885.8239588712</v>
      </c>
      <c r="S121" s="41">
        <f t="shared" si="12"/>
        <v>3885.8239588711876</v>
      </c>
      <c r="T121" s="41">
        <v>-3278.6007354918402</v>
      </c>
      <c r="U121" s="41">
        <f t="shared" si="19"/>
        <v>1069909.1036265732</v>
      </c>
      <c r="V121" s="41"/>
    </row>
    <row r="122" spans="2:22">
      <c r="B122" s="112">
        <v>43636</v>
      </c>
      <c r="C122">
        <v>73.215575999999999</v>
      </c>
      <c r="D122">
        <v>99.293853999999996</v>
      </c>
      <c r="E122">
        <v>23.507300999999998</v>
      </c>
      <c r="F122">
        <v>106.466713</v>
      </c>
      <c r="G122">
        <v>47.660156000000001</v>
      </c>
      <c r="H122">
        <v>47.644641999999997</v>
      </c>
      <c r="J122" s="33">
        <v>118</v>
      </c>
      <c r="K122" s="111">
        <f t="shared" si="13"/>
        <v>1.5679443863508694E-3</v>
      </c>
      <c r="L122" s="111">
        <f t="shared" si="14"/>
        <v>1.7070804300862994E-3</v>
      </c>
      <c r="M122" s="111">
        <f t="shared" si="15"/>
        <v>7.7563431332417908E-4</v>
      </c>
      <c r="N122" s="111">
        <f t="shared" si="16"/>
        <v>5.4139126251779102E-3</v>
      </c>
      <c r="O122" s="111">
        <f t="shared" si="17"/>
        <v>5.5036642830447301E-3</v>
      </c>
      <c r="P122" s="111">
        <f t="shared" si="18"/>
        <v>1.6990731617915116E-3</v>
      </c>
      <c r="Q122" s="36">
        <f>K122*$Y$19+$Z$19*L122+$AA$19*M122+N122*$AB$19+$AC$19*O122+P122*$AD$19</f>
        <v>2.8550950574980352E-3</v>
      </c>
      <c r="R122" s="41">
        <f t="shared" si="11"/>
        <v>1002855.0950574981</v>
      </c>
      <c r="S122" s="41">
        <f t="shared" si="12"/>
        <v>2855.0950574980816</v>
      </c>
      <c r="T122" s="41">
        <v>-3265.7321197626879</v>
      </c>
      <c r="U122" s="41">
        <f t="shared" si="19"/>
        <v>1072764.1986840712</v>
      </c>
      <c r="V122" s="41"/>
    </row>
    <row r="123" spans="2:22">
      <c r="B123" s="112">
        <v>43637</v>
      </c>
      <c r="C123">
        <v>73.012664999999998</v>
      </c>
      <c r="D123">
        <v>99.035377999999994</v>
      </c>
      <c r="E123">
        <v>23.434404000000001</v>
      </c>
      <c r="F123">
        <v>106.08062700000001</v>
      </c>
      <c r="G123">
        <v>47.457638000000003</v>
      </c>
      <c r="H123">
        <v>47.608691999999998</v>
      </c>
      <c r="J123" s="33">
        <v>119</v>
      </c>
      <c r="K123" s="111">
        <f t="shared" si="13"/>
        <v>-2.7752659657136313E-3</v>
      </c>
      <c r="L123" s="111">
        <f t="shared" si="14"/>
        <v>-2.6065360485147942E-3</v>
      </c>
      <c r="M123" s="111">
        <f t="shared" si="15"/>
        <v>-3.1058547446903982E-3</v>
      </c>
      <c r="N123" s="111">
        <f t="shared" si="16"/>
        <v>-3.6329452501218571E-3</v>
      </c>
      <c r="O123" s="111">
        <f t="shared" si="17"/>
        <v>-4.2582633070361404E-3</v>
      </c>
      <c r="P123" s="111">
        <f t="shared" si="18"/>
        <v>-7.5482925788044762E-4</v>
      </c>
      <c r="Q123" s="36">
        <f>K123*$Y$19+$Z$19*L123+$AA$19*M123+N123*$AB$19+$AC$19*O123+P123*$AD$19</f>
        <v>-2.9140245770598898E-3</v>
      </c>
      <c r="R123" s="41">
        <f t="shared" si="11"/>
        <v>997085.9754229401</v>
      </c>
      <c r="S123" s="41">
        <f t="shared" si="12"/>
        <v>-2914.0245770598995</v>
      </c>
      <c r="T123" s="41">
        <v>-3252.52751686587</v>
      </c>
      <c r="U123" s="41">
        <f t="shared" si="19"/>
        <v>1069850.1741070114</v>
      </c>
      <c r="V123" s="41"/>
    </row>
    <row r="124" spans="2:22">
      <c r="B124" s="112">
        <v>43640</v>
      </c>
      <c r="C124">
        <v>73.144981000000001</v>
      </c>
      <c r="D124">
        <v>99.213631000000007</v>
      </c>
      <c r="E124">
        <v>23.489075</v>
      </c>
      <c r="F124">
        <v>106.346603</v>
      </c>
      <c r="G124">
        <v>47.550465000000003</v>
      </c>
      <c r="H124">
        <v>47.644641999999997</v>
      </c>
      <c r="J124" s="33">
        <v>120</v>
      </c>
      <c r="K124" s="111">
        <f t="shared" si="13"/>
        <v>1.8105934211210572E-3</v>
      </c>
      <c r="L124" s="111">
        <f t="shared" si="14"/>
        <v>1.798274290854816E-3</v>
      </c>
      <c r="M124" s="111">
        <f t="shared" si="15"/>
        <v>2.3302204313663442E-3</v>
      </c>
      <c r="N124" s="111">
        <f t="shared" si="16"/>
        <v>2.5041623806026148E-3</v>
      </c>
      <c r="O124" s="111">
        <f t="shared" si="17"/>
        <v>1.9540865801302323E-3</v>
      </c>
      <c r="P124" s="111">
        <f t="shared" si="18"/>
        <v>7.548292578803456E-4</v>
      </c>
      <c r="Q124" s="36">
        <f>K124*$Y$19+$Z$19*L124+$AA$19*M124+N124*$AB$19+$AC$19*O124+P124*$AD$19</f>
        <v>2.0140764743289906E-3</v>
      </c>
      <c r="R124" s="41">
        <f t="shared" si="11"/>
        <v>1002014.076474329</v>
      </c>
      <c r="S124" s="41">
        <f t="shared" si="12"/>
        <v>2014.076474328991</v>
      </c>
      <c r="T124" s="41">
        <v>-3228.0275897699175</v>
      </c>
      <c r="U124" s="41">
        <f t="shared" si="19"/>
        <v>1071864.2505813404</v>
      </c>
      <c r="V124" s="41"/>
    </row>
    <row r="125" spans="2:22">
      <c r="B125" s="112">
        <v>43641</v>
      </c>
      <c r="C125">
        <v>73.171447999999998</v>
      </c>
      <c r="D125">
        <v>99.231460999999996</v>
      </c>
      <c r="E125">
        <v>23.516411000000002</v>
      </c>
      <c r="F125">
        <v>106.029144</v>
      </c>
      <c r="G125">
        <v>47.457638000000003</v>
      </c>
      <c r="H125">
        <v>47.644641999999997</v>
      </c>
      <c r="J125" s="33">
        <v>121</v>
      </c>
      <c r="K125" s="111">
        <f t="shared" si="13"/>
        <v>3.6177755935627731E-4</v>
      </c>
      <c r="L125" s="111">
        <f t="shared" si="14"/>
        <v>1.7969706247976248E-4</v>
      </c>
      <c r="M125" s="111">
        <f t="shared" si="15"/>
        <v>1.1630984128820675E-3</v>
      </c>
      <c r="N125" s="111">
        <f t="shared" si="16"/>
        <v>-2.9895997158870197E-3</v>
      </c>
      <c r="O125" s="111">
        <f t="shared" si="17"/>
        <v>-1.9540865801303074E-3</v>
      </c>
      <c r="P125" s="111">
        <f t="shared" si="18"/>
        <v>0</v>
      </c>
      <c r="Q125" s="36">
        <f>K125*$Y$19+$Z$19*L125+$AA$19*M125+N125*$AB$19+$AC$19*O125+P125*$AD$19</f>
        <v>-7.2411341350028769E-4</v>
      </c>
      <c r="R125" s="41">
        <f t="shared" si="11"/>
        <v>999275.88658649975</v>
      </c>
      <c r="S125" s="41">
        <f t="shared" si="12"/>
        <v>-724.11341350025032</v>
      </c>
      <c r="T125" s="41">
        <v>-3216.5666788753588</v>
      </c>
      <c r="U125" s="41">
        <f t="shared" si="19"/>
        <v>1071140.1371678403</v>
      </c>
      <c r="V125" s="41"/>
    </row>
    <row r="126" spans="2:22">
      <c r="B126" s="112">
        <v>43642</v>
      </c>
      <c r="C126">
        <v>73.003829999999994</v>
      </c>
      <c r="D126">
        <v>99.008635999999996</v>
      </c>
      <c r="E126">
        <v>23.452639000000001</v>
      </c>
      <c r="F126">
        <v>105.814644</v>
      </c>
      <c r="G126">
        <v>47.432327000000001</v>
      </c>
      <c r="H126">
        <v>47.626663000000001</v>
      </c>
      <c r="J126" s="33">
        <v>122</v>
      </c>
      <c r="K126" s="111">
        <f t="shared" si="13"/>
        <v>-2.2933847058208621E-3</v>
      </c>
      <c r="L126" s="111">
        <f t="shared" si="14"/>
        <v>-2.2480325344065837E-3</v>
      </c>
      <c r="M126" s="111">
        <f t="shared" si="15"/>
        <v>-2.7154919755600928E-3</v>
      </c>
      <c r="N126" s="111">
        <f t="shared" si="16"/>
        <v>-2.025077773857571E-3</v>
      </c>
      <c r="O126" s="111">
        <f t="shared" si="17"/>
        <v>-5.3348108201531699E-4</v>
      </c>
      <c r="P126" s="111">
        <f t="shared" si="18"/>
        <v>-3.7742739460583174E-4</v>
      </c>
      <c r="Q126" s="36">
        <f>K126*$Y$19+$Z$19*L126+$AA$19*M126+N126*$AB$19+$AC$19*O126+P126*$AD$19</f>
        <v>-1.9744972051773529E-3</v>
      </c>
      <c r="R126" s="41">
        <f t="shared" si="11"/>
        <v>998025.50279482268</v>
      </c>
      <c r="S126" s="41">
        <f t="shared" si="12"/>
        <v>-1974.497205177322</v>
      </c>
      <c r="T126" s="41">
        <v>-3212.6509258747101</v>
      </c>
      <c r="U126" s="41">
        <f t="shared" si="19"/>
        <v>1069165.6399626629</v>
      </c>
      <c r="V126" s="41"/>
    </row>
    <row r="127" spans="2:22">
      <c r="B127" s="112">
        <v>43643</v>
      </c>
      <c r="C127">
        <v>73.215575999999999</v>
      </c>
      <c r="D127">
        <v>99.28492</v>
      </c>
      <c r="E127">
        <v>23.507300999999998</v>
      </c>
      <c r="F127">
        <v>106.432373</v>
      </c>
      <c r="G127">
        <v>47.499828000000001</v>
      </c>
      <c r="H127">
        <v>47.680584000000003</v>
      </c>
      <c r="J127" s="33">
        <v>123</v>
      </c>
      <c r="K127" s="111">
        <f t="shared" si="13"/>
        <v>2.8962796910574251E-3</v>
      </c>
      <c r="L127" s="111">
        <f t="shared" si="14"/>
        <v>2.7866178241742414E-3</v>
      </c>
      <c r="M127" s="111">
        <f t="shared" si="15"/>
        <v>2.3280278760021882E-3</v>
      </c>
      <c r="N127" s="111">
        <f t="shared" si="16"/>
        <v>5.8208662049816281E-3</v>
      </c>
      <c r="O127" s="111">
        <f t="shared" si="17"/>
        <v>1.4220895201592766E-3</v>
      </c>
      <c r="P127" s="111">
        <f t="shared" si="18"/>
        <v>1.1315195318375977E-3</v>
      </c>
      <c r="Q127" s="36">
        <f>K127*$Y$19+$Z$19*L127+$AA$19*M127+N127*$AB$19+$AC$19*O127+P127*$AD$19</f>
        <v>3.4008827594234304E-3</v>
      </c>
      <c r="R127" s="41">
        <f t="shared" si="11"/>
        <v>1003400.8827594235</v>
      </c>
      <c r="S127" s="41">
        <f t="shared" si="12"/>
        <v>3400.8827594234608</v>
      </c>
      <c r="T127" s="41">
        <v>-3199.6932186180493</v>
      </c>
      <c r="U127" s="41">
        <f t="shared" si="19"/>
        <v>1072566.5227220864</v>
      </c>
      <c r="V127" s="41"/>
    </row>
    <row r="128" spans="2:22">
      <c r="B128" s="112">
        <v>43644</v>
      </c>
      <c r="C128">
        <v>73.277313000000007</v>
      </c>
      <c r="D128">
        <v>99.240364</v>
      </c>
      <c r="E128">
        <v>23.525524000000001</v>
      </c>
      <c r="F128">
        <v>106.706924</v>
      </c>
      <c r="G128">
        <v>47.516692999999997</v>
      </c>
      <c r="H128">
        <v>47.689568000000001</v>
      </c>
      <c r="J128" s="33">
        <v>124</v>
      </c>
      <c r="K128" s="111">
        <f t="shared" si="13"/>
        <v>8.4286690059016825E-4</v>
      </c>
      <c r="L128" s="111">
        <f t="shared" si="14"/>
        <v>-4.4886978474852177E-4</v>
      </c>
      <c r="M128" s="111">
        <f t="shared" si="15"/>
        <v>7.7490564991075813E-4</v>
      </c>
      <c r="N128" s="111">
        <f t="shared" si="16"/>
        <v>2.576260274070897E-3</v>
      </c>
      <c r="O128" s="111">
        <f t="shared" si="17"/>
        <v>3.5499090052158874E-4</v>
      </c>
      <c r="P128" s="111">
        <f t="shared" si="18"/>
        <v>1.8840276204179615E-4</v>
      </c>
      <c r="Q128" s="36">
        <f>K128*$Y$19+$Z$19*L128+$AA$19*M128+N128*$AB$19+$AC$19*O128+P128*$AD$19</f>
        <v>1.0097439075242968E-3</v>
      </c>
      <c r="R128" s="41">
        <f t="shared" si="11"/>
        <v>1001009.7439075243</v>
      </c>
      <c r="S128" s="41">
        <f t="shared" si="12"/>
        <v>1009.7439075242728</v>
      </c>
      <c r="T128" s="41">
        <v>-3139.0017820160137</v>
      </c>
      <c r="U128" s="41">
        <f t="shared" si="19"/>
        <v>1073576.2666296107</v>
      </c>
      <c r="V128" s="41"/>
    </row>
    <row r="129" spans="2:22">
      <c r="B129" s="112">
        <v>43647</v>
      </c>
      <c r="C129">
        <v>73.271987999999993</v>
      </c>
      <c r="D129">
        <v>99.313621999999995</v>
      </c>
      <c r="E129">
        <v>23.489930999999999</v>
      </c>
      <c r="F129">
        <v>106.909172</v>
      </c>
      <c r="G129">
        <v>47.453144000000002</v>
      </c>
      <c r="H129">
        <v>47.665249000000003</v>
      </c>
      <c r="J129" s="33">
        <v>125</v>
      </c>
      <c r="K129" s="111">
        <f t="shared" si="13"/>
        <v>-7.267178984847205E-5</v>
      </c>
      <c r="L129" s="111">
        <f t="shared" si="14"/>
        <v>7.3791521187791822E-4</v>
      </c>
      <c r="M129" s="111">
        <f t="shared" si="15"/>
        <v>-1.5140981534572701E-3</v>
      </c>
      <c r="N129" s="111">
        <f t="shared" si="16"/>
        <v>1.8935657398359434E-3</v>
      </c>
      <c r="O129" s="111">
        <f t="shared" si="17"/>
        <v>-1.3382988008058313E-3</v>
      </c>
      <c r="P129" s="111">
        <f t="shared" si="18"/>
        <v>-5.1007387549735451E-4</v>
      </c>
      <c r="Q129" s="36">
        <f>K129*$Y$19+$Z$19*L129+$AA$19*M129+N129*$AB$19+$AC$19*O129+P129*$AD$19</f>
        <v>3.0892888734827812E-4</v>
      </c>
      <c r="R129" s="41">
        <f t="shared" si="11"/>
        <v>1000308.9288873483</v>
      </c>
      <c r="S129" s="41">
        <f t="shared" si="12"/>
        <v>308.92888734827284</v>
      </c>
      <c r="T129" s="41">
        <v>-3129.7487842196133</v>
      </c>
      <c r="U129" s="41">
        <f t="shared" si="19"/>
        <v>1073885.1955169588</v>
      </c>
      <c r="V129" s="41"/>
    </row>
    <row r="130" spans="2:22">
      <c r="B130" s="112">
        <v>43648</v>
      </c>
      <c r="C130">
        <v>73.413444999999996</v>
      </c>
      <c r="D130">
        <v>99.492287000000005</v>
      </c>
      <c r="E130">
        <v>23.544687</v>
      </c>
      <c r="F130">
        <v>107.20169799999999</v>
      </c>
      <c r="G130">
        <v>47.461616999999997</v>
      </c>
      <c r="H130">
        <v>47.746291999999997</v>
      </c>
      <c r="J130" s="33">
        <v>126</v>
      </c>
      <c r="K130" s="111">
        <f t="shared" si="13"/>
        <v>1.9287129056759409E-3</v>
      </c>
      <c r="L130" s="111">
        <f t="shared" si="14"/>
        <v>1.7973816673559214E-3</v>
      </c>
      <c r="M130" s="111">
        <f t="shared" si="15"/>
        <v>2.3283286678993007E-3</v>
      </c>
      <c r="N130" s="111">
        <f t="shared" si="16"/>
        <v>2.732473900180546E-3</v>
      </c>
      <c r="O130" s="111">
        <f t="shared" si="17"/>
        <v>1.7853914255762238E-4</v>
      </c>
      <c r="P130" s="111">
        <f t="shared" si="18"/>
        <v>1.6988095704381801E-3</v>
      </c>
      <c r="Q130" s="36">
        <f>K130*$Y$19+$Z$19*L130+$AA$19*M130+N130*$AB$19+$AC$19*O130+P130*$AD$19</f>
        <v>2.1215296464970985E-3</v>
      </c>
      <c r="R130" s="41">
        <f t="shared" si="11"/>
        <v>1002121.5296464971</v>
      </c>
      <c r="S130" s="41">
        <f t="shared" si="12"/>
        <v>2121.5296464971034</v>
      </c>
      <c r="T130" s="41">
        <v>-3121.0419672364369</v>
      </c>
      <c r="U130" s="41">
        <f t="shared" si="19"/>
        <v>1076006.7251634561</v>
      </c>
      <c r="V130" s="41"/>
    </row>
    <row r="131" spans="2:22">
      <c r="B131" s="112">
        <v>43649</v>
      </c>
      <c r="C131">
        <v>73.546097000000003</v>
      </c>
      <c r="D131">
        <v>99.653030000000001</v>
      </c>
      <c r="E131">
        <v>23.590319000000001</v>
      </c>
      <c r="F131">
        <v>107.49424</v>
      </c>
      <c r="G131">
        <v>47.588757000000001</v>
      </c>
      <c r="H131">
        <v>47.773296000000002</v>
      </c>
      <c r="J131" s="33">
        <v>127</v>
      </c>
      <c r="K131" s="111">
        <f t="shared" si="13"/>
        <v>1.8052864648521174E-3</v>
      </c>
      <c r="L131" s="111">
        <f t="shared" si="14"/>
        <v>1.614329047052681E-3</v>
      </c>
      <c r="M131" s="111">
        <f t="shared" si="15"/>
        <v>1.9362260930268565E-3</v>
      </c>
      <c r="N131" s="111">
        <f t="shared" si="16"/>
        <v>2.7251766733384928E-3</v>
      </c>
      <c r="O131" s="111">
        <f t="shared" si="17"/>
        <v>2.6752146356837135E-3</v>
      </c>
      <c r="P131" s="111">
        <f t="shared" si="18"/>
        <v>5.6541283908012401E-4</v>
      </c>
      <c r="Q131" s="36">
        <f>K131*$Y$19+$Z$19*L131+$AA$19*M131+N131*$AB$19+$AC$19*O131+P131*$AD$19</f>
        <v>1.9798629382155328E-3</v>
      </c>
      <c r="R131" s="41">
        <f t="shared" si="11"/>
        <v>1001979.8629382155</v>
      </c>
      <c r="S131" s="41">
        <f t="shared" si="12"/>
        <v>1979.8629382154904</v>
      </c>
      <c r="T131" s="41">
        <v>-3119.7768096001819</v>
      </c>
      <c r="U131" s="41">
        <f t="shared" si="19"/>
        <v>1077986.5881016715</v>
      </c>
      <c r="V131" s="41"/>
    </row>
    <row r="132" spans="2:22">
      <c r="B132" s="112">
        <v>43651</v>
      </c>
      <c r="C132">
        <v>73.201271000000006</v>
      </c>
      <c r="D132">
        <v>99.233238</v>
      </c>
      <c r="E132">
        <v>23.471686999999999</v>
      </c>
      <c r="F132">
        <v>106.547791</v>
      </c>
      <c r="G132">
        <v>47.470089000000002</v>
      </c>
      <c r="H132">
        <v>47.701270999999998</v>
      </c>
      <c r="J132" s="33">
        <v>128</v>
      </c>
      <c r="K132" s="111">
        <f t="shared" si="13"/>
        <v>-4.6995954933610777E-3</v>
      </c>
      <c r="L132" s="111">
        <f t="shared" si="14"/>
        <v>-4.2214339645469503E-3</v>
      </c>
      <c r="M132" s="111">
        <f t="shared" si="15"/>
        <v>-5.0415297330324467E-3</v>
      </c>
      <c r="N132" s="111">
        <f t="shared" si="16"/>
        <v>-8.8436384578006559E-3</v>
      </c>
      <c r="O132" s="111">
        <f t="shared" si="17"/>
        <v>-2.496728429557954E-3</v>
      </c>
      <c r="P132" s="111">
        <f t="shared" si="18"/>
        <v>-1.5087790586833629E-3</v>
      </c>
      <c r="Q132" s="36">
        <f>K132*$Y$19+$Z$19*L132+$AA$19*M132+N132*$AB$19+$AC$19*O132+P132*$AD$19</f>
        <v>-5.4922825803467804E-3</v>
      </c>
      <c r="R132" s="41">
        <f t="shared" si="11"/>
        <v>994507.7174196532</v>
      </c>
      <c r="S132" s="41">
        <f t="shared" si="12"/>
        <v>-5492.2825803468004</v>
      </c>
      <c r="T132" s="41">
        <v>-3107.1347676740261</v>
      </c>
      <c r="U132" s="41">
        <f t="shared" si="19"/>
        <v>1072494.3055213247</v>
      </c>
      <c r="V132" s="41"/>
    </row>
    <row r="133" spans="2:22">
      <c r="B133" s="112">
        <v>43654</v>
      </c>
      <c r="C133">
        <v>73.192451000000005</v>
      </c>
      <c r="D133">
        <v>99.179633999999993</v>
      </c>
      <c r="E133">
        <v>23.453427999999999</v>
      </c>
      <c r="F133">
        <v>106.401505</v>
      </c>
      <c r="G133">
        <v>47.453144000000002</v>
      </c>
      <c r="H133">
        <v>47.737293000000001</v>
      </c>
      <c r="J133" s="33">
        <v>129</v>
      </c>
      <c r="K133" s="111">
        <f t="shared" si="13"/>
        <v>-1.2049697063745163E-4</v>
      </c>
      <c r="L133" s="111">
        <f t="shared" si="14"/>
        <v>-5.4032786042400793E-4</v>
      </c>
      <c r="M133" s="111">
        <f t="shared" si="15"/>
        <v>-7.7821869681117181E-4</v>
      </c>
      <c r="N133" s="111">
        <f t="shared" si="16"/>
        <v>-1.3739047346835371E-3</v>
      </c>
      <c r="O133" s="111">
        <f t="shared" si="17"/>
        <v>-3.5702534868345799E-4</v>
      </c>
      <c r="P133" s="111">
        <f t="shared" si="18"/>
        <v>7.5487308695354645E-4</v>
      </c>
      <c r="Q133" s="36">
        <f>K133*$Y$19+$Z$19*L133+$AA$19*M133+N133*$AB$19+$AC$19*O133+P133*$AD$19</f>
        <v>-6.4141246893132677E-4</v>
      </c>
      <c r="R133" s="41">
        <f t="shared" ref="R133:R196" si="20">Q133*$Y$4+$Y$4</f>
        <v>999358.58753106871</v>
      </c>
      <c r="S133" s="41">
        <f t="shared" ref="S133:S196" si="21">R133-$Y$4</f>
        <v>-641.41246893128846</v>
      </c>
      <c r="T133" s="41">
        <v>-3062.0630880378885</v>
      </c>
      <c r="U133" s="41">
        <f t="shared" si="19"/>
        <v>1071852.8930523936</v>
      </c>
      <c r="V133" s="41"/>
    </row>
    <row r="134" spans="2:22">
      <c r="B134" s="112">
        <v>43655</v>
      </c>
      <c r="C134">
        <v>73.095177000000007</v>
      </c>
      <c r="D134">
        <v>99.152846999999994</v>
      </c>
      <c r="E134">
        <v>23.435184</v>
      </c>
      <c r="F134">
        <v>106.177795</v>
      </c>
      <c r="G134">
        <v>47.495533000000002</v>
      </c>
      <c r="H134">
        <v>47.809311000000001</v>
      </c>
      <c r="J134" s="33">
        <v>130</v>
      </c>
      <c r="K134" s="111">
        <f t="shared" ref="K134:K197" si="22">LN(C134/C133)</f>
        <v>-1.329900766958302E-3</v>
      </c>
      <c r="L134" s="111">
        <f t="shared" ref="L134:L197" si="23">LN(D134/D133)</f>
        <v>-2.7012217089012424E-4</v>
      </c>
      <c r="M134" s="111">
        <f t="shared" ref="M134:M197" si="24">LN(E134/E133)</f>
        <v>-7.7818472940382555E-4</v>
      </c>
      <c r="N134" s="111">
        <f t="shared" ref="N134:N197" si="25">LN(F134/F133)</f>
        <v>-2.1047212271703003E-3</v>
      </c>
      <c r="O134" s="111">
        <f t="shared" ref="O134:O197" si="26">LN(G134/G133)</f>
        <v>8.9288243197280562E-4</v>
      </c>
      <c r="P134" s="111">
        <f t="shared" ref="P134:P197" si="27">LN(H134/H133)</f>
        <v>1.5074949945611321E-3</v>
      </c>
      <c r="Q134" s="36">
        <f>K134*$Y$19+$Z$19*L134+$AA$19*M134+N134*$AB$19+$AC$19*O134+P134*$AD$19</f>
        <v>-8.0643498116103704E-4</v>
      </c>
      <c r="R134" s="41">
        <f t="shared" si="20"/>
        <v>999193.56501883897</v>
      </c>
      <c r="S134" s="41">
        <f t="shared" si="21"/>
        <v>-806.43498116103001</v>
      </c>
      <c r="T134" s="41">
        <v>-3037.0169199769152</v>
      </c>
      <c r="U134" s="41">
        <f t="shared" ref="U134:U197" si="28">U133+S134</f>
        <v>1071046.4580712325</v>
      </c>
      <c r="V134" s="41"/>
    </row>
    <row r="135" spans="2:22">
      <c r="B135" s="112">
        <v>43656</v>
      </c>
      <c r="C135">
        <v>73.157059000000004</v>
      </c>
      <c r="D135">
        <v>99.224273999999994</v>
      </c>
      <c r="E135">
        <v>23.444298</v>
      </c>
      <c r="F135">
        <v>106.418716</v>
      </c>
      <c r="G135">
        <v>47.597220999999998</v>
      </c>
      <c r="H135">
        <v>47.827331999999998</v>
      </c>
      <c r="J135" s="33">
        <v>131</v>
      </c>
      <c r="K135" s="111">
        <f t="shared" si="22"/>
        <v>8.4623668513194303E-4</v>
      </c>
      <c r="L135" s="111">
        <f t="shared" si="23"/>
        <v>7.2011331474686646E-4</v>
      </c>
      <c r="M135" s="111">
        <f t="shared" si="24"/>
        <v>3.8882682683337823E-4</v>
      </c>
      <c r="N135" s="111">
        <f t="shared" si="25"/>
        <v>2.2664633770153706E-3</v>
      </c>
      <c r="O135" s="111">
        <f t="shared" si="26"/>
        <v>2.1387126670208735E-3</v>
      </c>
      <c r="P135" s="111">
        <f t="shared" si="27"/>
        <v>3.7686392261363812E-4</v>
      </c>
      <c r="Q135" s="36">
        <f>K135*$Y$19+$Z$19*L135+$AA$19*M135+N135*$AB$19+$AC$19*O135+P135*$AD$19</f>
        <v>1.1840445176778383E-3</v>
      </c>
      <c r="R135" s="41">
        <f t="shared" si="20"/>
        <v>1001184.0445176779</v>
      </c>
      <c r="S135" s="41">
        <f t="shared" si="21"/>
        <v>1184.0445176778594</v>
      </c>
      <c r="T135" s="41">
        <v>-3013.5267368345521</v>
      </c>
      <c r="U135" s="41">
        <f t="shared" si="28"/>
        <v>1072230.5025889105</v>
      </c>
      <c r="V135" s="41"/>
    </row>
    <row r="136" spans="2:22">
      <c r="B136" s="112">
        <v>43657</v>
      </c>
      <c r="C136">
        <v>72.918312</v>
      </c>
      <c r="D136">
        <v>98.858046999999999</v>
      </c>
      <c r="E136">
        <v>23.362172999999999</v>
      </c>
      <c r="F136">
        <v>105.790611</v>
      </c>
      <c r="G136">
        <v>47.461616999999997</v>
      </c>
      <c r="H136">
        <v>47.737293000000001</v>
      </c>
      <c r="J136" s="33">
        <v>132</v>
      </c>
      <c r="K136" s="111">
        <f t="shared" si="22"/>
        <v>-3.2688222655718729E-3</v>
      </c>
      <c r="L136" s="111">
        <f t="shared" si="23"/>
        <v>-3.6977294636127687E-3</v>
      </c>
      <c r="M136" s="111">
        <f t="shared" si="24"/>
        <v>-3.5091337808422587E-3</v>
      </c>
      <c r="N136" s="111">
        <f t="shared" si="25"/>
        <v>-5.9196911190345534E-3</v>
      </c>
      <c r="O136" s="111">
        <f t="shared" si="26"/>
        <v>-2.8530559564360247E-3</v>
      </c>
      <c r="P136" s="111">
        <f t="shared" si="27"/>
        <v>-1.8843589171746477E-3</v>
      </c>
      <c r="Q136" s="36">
        <f>K136*$Y$19+$Z$19*L136+$AA$19*M136+N136*$AB$19+$AC$19*O136+P136*$AD$19</f>
        <v>-4.0557067817596154E-3</v>
      </c>
      <c r="R136" s="41">
        <f t="shared" si="20"/>
        <v>995944.29321824037</v>
      </c>
      <c r="S136" s="41">
        <f t="shared" si="21"/>
        <v>-4055.7067817596253</v>
      </c>
      <c r="T136" s="41">
        <v>-2966.0711020421004</v>
      </c>
      <c r="U136" s="41">
        <f t="shared" si="28"/>
        <v>1068174.7958071509</v>
      </c>
      <c r="V136" s="41"/>
    </row>
    <row r="137" spans="2:22">
      <c r="B137" s="112">
        <v>43658</v>
      </c>
      <c r="C137">
        <v>72.980225000000004</v>
      </c>
      <c r="D137">
        <v>98.965255999999997</v>
      </c>
      <c r="E137">
        <v>23.371302</v>
      </c>
      <c r="F137">
        <v>105.893845</v>
      </c>
      <c r="G137">
        <v>47.512466000000003</v>
      </c>
      <c r="H137">
        <v>47.845325000000003</v>
      </c>
      <c r="J137" s="33">
        <v>133</v>
      </c>
      <c r="K137" s="111">
        <f t="shared" si="22"/>
        <v>8.4871315353077736E-4</v>
      </c>
      <c r="L137" s="111">
        <f t="shared" si="23"/>
        <v>1.0838865681647417E-3</v>
      </c>
      <c r="M137" s="111">
        <f t="shared" si="24"/>
        <v>3.9068355674881411E-4</v>
      </c>
      <c r="N137" s="111">
        <f t="shared" si="25"/>
        <v>9.7535747437271835E-4</v>
      </c>
      <c r="O137" s="111">
        <f t="shared" si="26"/>
        <v>1.0707974902722625E-3</v>
      </c>
      <c r="P137" s="111">
        <f t="shared" si="27"/>
        <v>2.2604956479051327E-3</v>
      </c>
      <c r="Q137" s="36">
        <f>K137*$Y$19+$Z$19*L137+$AA$19*M137+N137*$AB$19+$AC$19*O137+P137*$AD$19</f>
        <v>1.0202721243726225E-3</v>
      </c>
      <c r="R137" s="41">
        <f t="shared" si="20"/>
        <v>1001020.2721243727</v>
      </c>
      <c r="S137" s="41">
        <f t="shared" si="21"/>
        <v>1020.2721243726555</v>
      </c>
      <c r="T137" s="41">
        <v>-2922.0010417903541</v>
      </c>
      <c r="U137" s="41">
        <f t="shared" si="28"/>
        <v>1069195.0679315235</v>
      </c>
      <c r="V137" s="41"/>
    </row>
    <row r="138" spans="2:22">
      <c r="B138" s="112">
        <v>43661</v>
      </c>
      <c r="C138">
        <v>73.086310999999995</v>
      </c>
      <c r="D138">
        <v>99.108138999999994</v>
      </c>
      <c r="E138">
        <v>23.416931000000002</v>
      </c>
      <c r="F138">
        <v>106.074532</v>
      </c>
      <c r="G138">
        <v>47.622642999999997</v>
      </c>
      <c r="H138">
        <v>47.854323999999998</v>
      </c>
      <c r="J138" s="33">
        <v>134</v>
      </c>
      <c r="K138" s="111">
        <f t="shared" si="22"/>
        <v>1.4525711577513551E-3</v>
      </c>
      <c r="L138" s="111">
        <f t="shared" si="23"/>
        <v>1.4427280835349881E-3</v>
      </c>
      <c r="M138" s="111">
        <f t="shared" si="24"/>
        <v>1.9504482875144528E-3</v>
      </c>
      <c r="N138" s="111">
        <f t="shared" si="25"/>
        <v>1.7048490564613857E-3</v>
      </c>
      <c r="O138" s="111">
        <f t="shared" si="26"/>
        <v>2.3162226945524548E-3</v>
      </c>
      <c r="P138" s="111">
        <f t="shared" si="27"/>
        <v>1.8806756598498478E-4</v>
      </c>
      <c r="Q138" s="36">
        <f>K138*$Y$19+$Z$19*L138+$AA$19*M138+N138*$AB$19+$AC$19*O138+P138*$AD$19</f>
        <v>1.5246630146841138E-3</v>
      </c>
      <c r="R138" s="41">
        <f t="shared" si="20"/>
        <v>1001524.6630146841</v>
      </c>
      <c r="S138" s="41">
        <f t="shared" si="21"/>
        <v>1524.6630146841053</v>
      </c>
      <c r="T138" s="41">
        <v>-2913.8052995319013</v>
      </c>
      <c r="U138" s="41">
        <f t="shared" si="28"/>
        <v>1070719.7309462077</v>
      </c>
      <c r="V138" s="41"/>
    </row>
    <row r="139" spans="2:22">
      <c r="B139" s="112">
        <v>43662</v>
      </c>
      <c r="C139">
        <v>72.989081999999996</v>
      </c>
      <c r="D139">
        <v>99.000977000000006</v>
      </c>
      <c r="E139">
        <v>23.380417000000001</v>
      </c>
      <c r="F139">
        <v>105.850815</v>
      </c>
      <c r="G139">
        <v>47.546379000000002</v>
      </c>
      <c r="H139">
        <v>47.845325000000003</v>
      </c>
      <c r="J139" s="33">
        <v>135</v>
      </c>
      <c r="K139" s="111">
        <f t="shared" si="22"/>
        <v>-1.3312168786512018E-3</v>
      </c>
      <c r="L139" s="111">
        <f t="shared" si="23"/>
        <v>-1.0818483532258484E-3</v>
      </c>
      <c r="M139" s="111">
        <f t="shared" si="24"/>
        <v>-1.5605160963368865E-3</v>
      </c>
      <c r="N139" s="111">
        <f t="shared" si="25"/>
        <v>-2.1112819798923431E-3</v>
      </c>
      <c r="O139" s="111">
        <f t="shared" si="26"/>
        <v>-1.6027067363314812E-3</v>
      </c>
      <c r="P139" s="111">
        <f t="shared" si="27"/>
        <v>-1.880675659849522E-4</v>
      </c>
      <c r="Q139" s="36">
        <f>K139*$Y$19+$Z$19*L139+$AA$19*M139+N139*$AB$19+$AC$19*O139+P139*$AD$19</f>
        <v>-1.4514427508590252E-3</v>
      </c>
      <c r="R139" s="41">
        <f t="shared" si="20"/>
        <v>998548.55724914093</v>
      </c>
      <c r="S139" s="41">
        <f t="shared" si="21"/>
        <v>-1451.4427508590743</v>
      </c>
      <c r="T139" s="41">
        <v>-2910.5678731028456</v>
      </c>
      <c r="U139" s="41">
        <f t="shared" si="28"/>
        <v>1069268.2881953486</v>
      </c>
      <c r="V139" s="41"/>
    </row>
    <row r="140" spans="2:22">
      <c r="B140" s="112">
        <v>43663</v>
      </c>
      <c r="C140">
        <v>73.210114000000004</v>
      </c>
      <c r="D140">
        <v>99.260017000000005</v>
      </c>
      <c r="E140">
        <v>23.462562999999999</v>
      </c>
      <c r="F140">
        <v>106.41010300000001</v>
      </c>
      <c r="G140">
        <v>47.648074999999999</v>
      </c>
      <c r="H140">
        <v>47.881343999999999</v>
      </c>
      <c r="J140" s="33">
        <v>136</v>
      </c>
      <c r="K140" s="111">
        <f t="shared" si="22"/>
        <v>3.0237125025633846E-3</v>
      </c>
      <c r="L140" s="111">
        <f t="shared" si="23"/>
        <v>2.6131226538951848E-3</v>
      </c>
      <c r="M140" s="111">
        <f t="shared" si="24"/>
        <v>3.5072954029528708E-3</v>
      </c>
      <c r="N140" s="111">
        <f t="shared" si="25"/>
        <v>5.2698282812086647E-3</v>
      </c>
      <c r="O140" s="111">
        <f t="shared" si="26"/>
        <v>2.1365958711670897E-3</v>
      </c>
      <c r="P140" s="111">
        <f t="shared" si="27"/>
        <v>7.5253849478116393E-4</v>
      </c>
      <c r="Q140" s="36">
        <f>K140*$Y$19+$Z$19*L140+$AA$19*M140+N140*$AB$19+$AC$19*O140+P140*$AD$19</f>
        <v>3.4341123200244215E-3</v>
      </c>
      <c r="R140" s="41">
        <f t="shared" si="20"/>
        <v>1003434.1123200244</v>
      </c>
      <c r="S140" s="41">
        <f t="shared" si="21"/>
        <v>3434.1123200244037</v>
      </c>
      <c r="T140" s="41">
        <v>-2887.4139444407774</v>
      </c>
      <c r="U140" s="41">
        <f t="shared" si="28"/>
        <v>1072702.4005153729</v>
      </c>
      <c r="V140" s="41"/>
    </row>
    <row r="141" spans="2:22">
      <c r="B141" s="112">
        <v>43664</v>
      </c>
      <c r="C141">
        <v>73.34272</v>
      </c>
      <c r="D141">
        <v>99.420815000000005</v>
      </c>
      <c r="E141">
        <v>23.499051999999999</v>
      </c>
      <c r="F141">
        <v>106.659622</v>
      </c>
      <c r="G141">
        <v>47.724339000000001</v>
      </c>
      <c r="H141">
        <v>47.944378</v>
      </c>
      <c r="J141" s="33">
        <v>137</v>
      </c>
      <c r="K141" s="111">
        <f t="shared" si="22"/>
        <v>1.8096686712899661E-3</v>
      </c>
      <c r="L141" s="111">
        <f t="shared" si="23"/>
        <v>1.6186567520335385E-3</v>
      </c>
      <c r="M141" s="111">
        <f t="shared" si="24"/>
        <v>1.5539928660071121E-3</v>
      </c>
      <c r="N141" s="111">
        <f t="shared" si="25"/>
        <v>2.3421357873667269E-3</v>
      </c>
      <c r="O141" s="111">
        <f t="shared" si="26"/>
        <v>1.5992887892129976E-3</v>
      </c>
      <c r="P141" s="111">
        <f t="shared" si="27"/>
        <v>1.3155968517843078E-3</v>
      </c>
      <c r="Q141" s="36">
        <f>K141*$Y$19+$Z$19*L141+$AA$19*M141+N141*$AB$19+$AC$19*O141+P141*$AD$19</f>
        <v>1.8188471913187039E-3</v>
      </c>
      <c r="R141" s="41">
        <f t="shared" si="20"/>
        <v>1001818.8471913188</v>
      </c>
      <c r="S141" s="41">
        <f t="shared" si="21"/>
        <v>1818.8471913187532</v>
      </c>
      <c r="T141" s="41">
        <v>-2876.5589197528316</v>
      </c>
      <c r="U141" s="41">
        <f t="shared" si="28"/>
        <v>1074521.2477066917</v>
      </c>
      <c r="V141" s="41"/>
    </row>
    <row r="142" spans="2:22">
      <c r="B142" s="112">
        <v>43665</v>
      </c>
      <c r="C142">
        <v>73.263144999999994</v>
      </c>
      <c r="D142">
        <v>99.30471</v>
      </c>
      <c r="E142">
        <v>23.462562999999999</v>
      </c>
      <c r="F142">
        <v>106.496117</v>
      </c>
      <c r="G142">
        <v>47.681972999999999</v>
      </c>
      <c r="H142">
        <v>47.917369999999998</v>
      </c>
      <c r="J142" s="33">
        <v>138</v>
      </c>
      <c r="K142" s="111">
        <f t="shared" si="22"/>
        <v>-1.0855637707889998E-3</v>
      </c>
      <c r="L142" s="111">
        <f t="shared" si="23"/>
        <v>-1.1684962282591201E-3</v>
      </c>
      <c r="M142" s="111">
        <f t="shared" si="24"/>
        <v>-1.5539928660071708E-3</v>
      </c>
      <c r="N142" s="111">
        <f t="shared" si="25"/>
        <v>-1.5341368037803367E-3</v>
      </c>
      <c r="O142" s="111">
        <f t="shared" si="26"/>
        <v>-8.8811739803317425E-4</v>
      </c>
      <c r="P142" s="111">
        <f t="shared" si="27"/>
        <v>-5.6347816054022517E-4</v>
      </c>
      <c r="Q142" s="36">
        <f>K142*$Y$19+$Z$19*L142+$AA$19*M142+N142*$AB$19+$AC$19*O142+P142*$AD$19</f>
        <v>-1.2666833149068048E-3</v>
      </c>
      <c r="R142" s="41">
        <f t="shared" si="20"/>
        <v>998733.31668509322</v>
      </c>
      <c r="S142" s="41">
        <f t="shared" si="21"/>
        <v>-1266.6833149067825</v>
      </c>
      <c r="T142" s="41">
        <v>-2875.4006009212462</v>
      </c>
      <c r="U142" s="41">
        <f t="shared" si="28"/>
        <v>1073254.5643917848</v>
      </c>
      <c r="V142" s="41"/>
    </row>
    <row r="143" spans="2:22">
      <c r="B143" s="112">
        <v>43668</v>
      </c>
      <c r="C143">
        <v>73.34272</v>
      </c>
      <c r="D143">
        <v>99.429703000000003</v>
      </c>
      <c r="E143">
        <v>23.489930999999999</v>
      </c>
      <c r="F143">
        <v>106.82313499999999</v>
      </c>
      <c r="G143">
        <v>47.707397</v>
      </c>
      <c r="H143">
        <v>47.917369999999998</v>
      </c>
      <c r="J143" s="33">
        <v>139</v>
      </c>
      <c r="K143" s="111">
        <f t="shared" si="22"/>
        <v>1.0855637707891297E-3</v>
      </c>
      <c r="L143" s="111">
        <f t="shared" si="23"/>
        <v>1.2578900110394764E-3</v>
      </c>
      <c r="M143" s="111">
        <f t="shared" si="24"/>
        <v>1.1657742014510536E-3</v>
      </c>
      <c r="N143" s="111">
        <f t="shared" si="25"/>
        <v>3.0659985266919642E-3</v>
      </c>
      <c r="O143" s="111">
        <f t="shared" si="26"/>
        <v>5.3305731240323661E-4</v>
      </c>
      <c r="P143" s="111">
        <f t="shared" si="27"/>
        <v>0</v>
      </c>
      <c r="Q143" s="36">
        <f>K143*$Y$19+$Z$19*L143+$AA$19*M143+N143*$AB$19+$AC$19*O143+P143*$AD$19</f>
        <v>1.6054222974021674E-3</v>
      </c>
      <c r="R143" s="41">
        <f t="shared" si="20"/>
        <v>1001605.4222974022</v>
      </c>
      <c r="S143" s="41">
        <f t="shared" si="21"/>
        <v>1605.4222974021686</v>
      </c>
      <c r="T143" s="41">
        <v>-2831.6242062523961</v>
      </c>
      <c r="U143" s="41">
        <f t="shared" si="28"/>
        <v>1074859.9866891871</v>
      </c>
      <c r="V143" s="41"/>
    </row>
    <row r="144" spans="2:22">
      <c r="B144" s="112">
        <v>43669</v>
      </c>
      <c r="C144">
        <v>73.280845999999997</v>
      </c>
      <c r="D144">
        <v>99.331451000000001</v>
      </c>
      <c r="E144">
        <v>23.453427999999999</v>
      </c>
      <c r="F144">
        <v>106.883331</v>
      </c>
      <c r="G144">
        <v>47.665024000000003</v>
      </c>
      <c r="H144">
        <v>47.926375999999998</v>
      </c>
      <c r="J144" s="33">
        <v>140</v>
      </c>
      <c r="K144" s="111">
        <f t="shared" si="22"/>
        <v>-8.4398443389089607E-4</v>
      </c>
      <c r="L144" s="111">
        <f t="shared" si="23"/>
        <v>-9.8864396815452333E-4</v>
      </c>
      <c r="M144" s="111">
        <f t="shared" si="24"/>
        <v>-1.5551936689175488E-3</v>
      </c>
      <c r="N144" s="111">
        <f t="shared" si="25"/>
        <v>5.6335217851598014E-4</v>
      </c>
      <c r="O144" s="111">
        <f t="shared" si="26"/>
        <v>-8.8857978740105833E-4</v>
      </c>
      <c r="P144" s="111">
        <f t="shared" si="27"/>
        <v>1.879308854748769E-4</v>
      </c>
      <c r="Q144" s="36">
        <f>K144*$Y$19+$Z$19*L144+$AA$19*M144+N144*$AB$19+$AC$19*O144+P144*$AD$19</f>
        <v>-4.5569149015681931E-4</v>
      </c>
      <c r="R144" s="41">
        <f t="shared" si="20"/>
        <v>999544.30850984319</v>
      </c>
      <c r="S144" s="41">
        <f t="shared" si="21"/>
        <v>-455.69149015680887</v>
      </c>
      <c r="T144" s="41">
        <v>-2825.7078633944038</v>
      </c>
      <c r="U144" s="41">
        <f t="shared" si="28"/>
        <v>1074404.2951990303</v>
      </c>
      <c r="V144" s="41"/>
    </row>
    <row r="145" spans="2:22">
      <c r="B145" s="112">
        <v>43670</v>
      </c>
      <c r="C145">
        <v>73.351607999999999</v>
      </c>
      <c r="D145">
        <v>99.474379999999996</v>
      </c>
      <c r="E145">
        <v>23.471686999999999</v>
      </c>
      <c r="F145">
        <v>107.18450199999999</v>
      </c>
      <c r="G145">
        <v>47.681972999999999</v>
      </c>
      <c r="H145">
        <v>47.980389000000002</v>
      </c>
      <c r="J145" s="33">
        <v>141</v>
      </c>
      <c r="K145" s="111">
        <f t="shared" si="22"/>
        <v>9.6516158002950519E-4</v>
      </c>
      <c r="L145" s="111">
        <f t="shared" si="23"/>
        <v>1.4378755784612636E-3</v>
      </c>
      <c r="M145" s="111">
        <f t="shared" si="24"/>
        <v>7.782186968113043E-4</v>
      </c>
      <c r="N145" s="111">
        <f t="shared" si="25"/>
        <v>2.8137921936943373E-3</v>
      </c>
      <c r="O145" s="111">
        <f t="shared" si="26"/>
        <v>3.5552247499777992E-4</v>
      </c>
      <c r="P145" s="111">
        <f t="shared" si="27"/>
        <v>1.1263648755229815E-3</v>
      </c>
      <c r="Q145" s="36">
        <f>K145*$Y$19+$Z$19*L145+$AA$19*M145+N145*$AB$19+$AC$19*O145+P145*$AD$19</f>
        <v>1.5939448624299587E-3</v>
      </c>
      <c r="R145" s="41">
        <f t="shared" si="20"/>
        <v>1001593.94486243</v>
      </c>
      <c r="S145" s="41">
        <f t="shared" si="21"/>
        <v>1593.9448624299839</v>
      </c>
      <c r="T145" s="41">
        <v>-2811.681610906031</v>
      </c>
      <c r="U145" s="41">
        <f t="shared" si="28"/>
        <v>1075998.2400614603</v>
      </c>
      <c r="V145" s="41"/>
    </row>
    <row r="146" spans="2:22">
      <c r="B146" s="112">
        <v>43671</v>
      </c>
      <c r="C146">
        <v>73.271987999999993</v>
      </c>
      <c r="D146">
        <v>99.322517000000005</v>
      </c>
      <c r="E146">
        <v>23.435184</v>
      </c>
      <c r="F146">
        <v>106.840324</v>
      </c>
      <c r="G146">
        <v>47.631115000000001</v>
      </c>
      <c r="H146">
        <v>47.998390000000001</v>
      </c>
      <c r="J146" s="33">
        <v>142</v>
      </c>
      <c r="K146" s="111">
        <f t="shared" si="22"/>
        <v>-1.0860463117541351E-3</v>
      </c>
      <c r="L146" s="111">
        <f t="shared" si="23"/>
        <v>-1.5278209250956546E-3</v>
      </c>
      <c r="M146" s="111">
        <f t="shared" si="24"/>
        <v>-1.5564034262150067E-3</v>
      </c>
      <c r="N146" s="111">
        <f t="shared" si="25"/>
        <v>-3.2162464805676736E-3</v>
      </c>
      <c r="O146" s="111">
        <f t="shared" si="26"/>
        <v>-1.0671777799647799E-3</v>
      </c>
      <c r="P146" s="111">
        <f t="shared" si="27"/>
        <v>3.7510375519711736E-4</v>
      </c>
      <c r="Q146" s="36">
        <f>K146*$Y$19+$Z$19*L146+$AA$19*M146+N146*$AB$19+$AC$19*O146+P146*$AD$19</f>
        <v>-1.7686106519802399E-3</v>
      </c>
      <c r="R146" s="41">
        <f t="shared" si="20"/>
        <v>998231.38934801973</v>
      </c>
      <c r="S146" s="41">
        <f t="shared" si="21"/>
        <v>-1768.6106519802706</v>
      </c>
      <c r="T146" s="41">
        <v>-2790.2533826362342</v>
      </c>
      <c r="U146" s="41">
        <f t="shared" si="28"/>
        <v>1074229.6294094799</v>
      </c>
      <c r="V146" s="41"/>
    </row>
    <row r="147" spans="2:22">
      <c r="B147" s="112">
        <v>43672</v>
      </c>
      <c r="C147">
        <v>73.271987999999993</v>
      </c>
      <c r="D147">
        <v>99.340407999999996</v>
      </c>
      <c r="E147">
        <v>23.444298</v>
      </c>
      <c r="F147">
        <v>106.98659499999999</v>
      </c>
      <c r="G147">
        <v>47.563316</v>
      </c>
      <c r="H147">
        <v>48.016392000000003</v>
      </c>
      <c r="J147" s="33">
        <v>143</v>
      </c>
      <c r="K147" s="111">
        <f t="shared" si="22"/>
        <v>0</v>
      </c>
      <c r="L147" s="111">
        <f t="shared" si="23"/>
        <v>1.8011413099197599E-4</v>
      </c>
      <c r="M147" s="111">
        <f t="shared" si="24"/>
        <v>3.8882682683337823E-4</v>
      </c>
      <c r="N147" s="111">
        <f t="shared" si="25"/>
        <v>1.3681254306004858E-3</v>
      </c>
      <c r="O147" s="111">
        <f t="shared" si="26"/>
        <v>-1.4244323066277577E-3</v>
      </c>
      <c r="P147" s="111">
        <f t="shared" si="27"/>
        <v>3.7498393134807598E-4</v>
      </c>
      <c r="Q147" s="36">
        <f>K147*$Y$19+$Z$19*L147+$AA$19*M147+N147*$AB$19+$AC$19*O147+P147*$AD$19</f>
        <v>5.1811383558623004E-4</v>
      </c>
      <c r="R147" s="41">
        <f t="shared" si="20"/>
        <v>1000518.1138355862</v>
      </c>
      <c r="S147" s="41">
        <f t="shared" si="21"/>
        <v>518.11383558623493</v>
      </c>
      <c r="T147" s="41">
        <v>-2785.6492045462364</v>
      </c>
      <c r="U147" s="41">
        <f t="shared" si="28"/>
        <v>1074747.7432450661</v>
      </c>
      <c r="V147" s="41"/>
    </row>
    <row r="148" spans="2:22">
      <c r="B148" s="112">
        <v>43675</v>
      </c>
      <c r="C148">
        <v>73.316208000000003</v>
      </c>
      <c r="D148">
        <v>99.385086000000001</v>
      </c>
      <c r="E148">
        <v>23.462562999999999</v>
      </c>
      <c r="F148">
        <v>106.91774700000001</v>
      </c>
      <c r="G148">
        <v>47.546379000000002</v>
      </c>
      <c r="H148">
        <v>48.007393</v>
      </c>
      <c r="J148" s="33">
        <v>144</v>
      </c>
      <c r="K148" s="111">
        <f t="shared" si="22"/>
        <v>6.0332281244992255E-4</v>
      </c>
      <c r="L148" s="111">
        <f t="shared" si="23"/>
        <v>4.4964538624066519E-4</v>
      </c>
      <c r="M148" s="111">
        <f t="shared" si="24"/>
        <v>7.7877737003693276E-4</v>
      </c>
      <c r="N148" s="111">
        <f t="shared" si="25"/>
        <v>-6.4372702053380087E-4</v>
      </c>
      <c r="O148" s="111">
        <f t="shared" si="26"/>
        <v>-3.5615717575440225E-4</v>
      </c>
      <c r="P148" s="111">
        <f t="shared" si="27"/>
        <v>-1.8743272880465258E-4</v>
      </c>
      <c r="Q148" s="36">
        <f>K148*$Y$19+$Z$19*L148+$AA$19*M148+N148*$AB$19+$AC$19*O148+P148*$AD$19</f>
        <v>7.5883057061255154E-5</v>
      </c>
      <c r="R148" s="41">
        <f t="shared" si="20"/>
        <v>1000075.8830570612</v>
      </c>
      <c r="S148" s="41">
        <f t="shared" si="21"/>
        <v>75.883057061233558</v>
      </c>
      <c r="T148" s="41">
        <v>-2781.307960592676</v>
      </c>
      <c r="U148" s="41">
        <f t="shared" si="28"/>
        <v>1074823.6263021273</v>
      </c>
      <c r="V148" s="41"/>
    </row>
    <row r="149" spans="2:22">
      <c r="B149" s="112">
        <v>43676</v>
      </c>
      <c r="C149">
        <v>73.298530999999997</v>
      </c>
      <c r="D149">
        <v>99.376143999999996</v>
      </c>
      <c r="E149">
        <v>23.462562999999999</v>
      </c>
      <c r="F149">
        <v>106.883331</v>
      </c>
      <c r="G149">
        <v>47.614173999999998</v>
      </c>
      <c r="H149">
        <v>48.043399999999998</v>
      </c>
      <c r="J149" s="33">
        <v>145</v>
      </c>
      <c r="K149" s="111">
        <f t="shared" si="22"/>
        <v>-2.4113537569592428E-4</v>
      </c>
      <c r="L149" s="111">
        <f t="shared" si="23"/>
        <v>-8.9977305997127846E-5</v>
      </c>
      <c r="M149" s="111">
        <f t="shared" si="24"/>
        <v>0</v>
      </c>
      <c r="N149" s="111">
        <f t="shared" si="25"/>
        <v>-3.2194412319352901E-4</v>
      </c>
      <c r="O149" s="111">
        <f t="shared" si="26"/>
        <v>1.4248553488303106E-3</v>
      </c>
      <c r="P149" s="111">
        <f t="shared" si="27"/>
        <v>7.4974918086718621E-4</v>
      </c>
      <c r="Q149" s="36">
        <f>K149*$Y$19+$Z$19*L149+$AA$19*M149+N149*$AB$19+$AC$19*O149+P149*$AD$19</f>
        <v>1.0049597548529563E-5</v>
      </c>
      <c r="R149" s="41">
        <f t="shared" si="20"/>
        <v>1000010.0495975486</v>
      </c>
      <c r="S149" s="41">
        <f t="shared" si="21"/>
        <v>10.04959754855372</v>
      </c>
      <c r="T149" s="41">
        <v>-2756.0713570020162</v>
      </c>
      <c r="U149" s="41">
        <f t="shared" si="28"/>
        <v>1074833.6758996758</v>
      </c>
      <c r="V149" s="41"/>
    </row>
    <row r="150" spans="2:22">
      <c r="B150" s="112">
        <v>43677</v>
      </c>
      <c r="C150">
        <v>73.386955</v>
      </c>
      <c r="D150">
        <v>99.420815000000005</v>
      </c>
      <c r="E150">
        <v>23.517320999999999</v>
      </c>
      <c r="F150">
        <v>106.97798899999999</v>
      </c>
      <c r="G150">
        <v>47.690444999999997</v>
      </c>
      <c r="H150">
        <v>48.097431</v>
      </c>
      <c r="J150" s="33">
        <v>146</v>
      </c>
      <c r="K150" s="111">
        <f t="shared" si="22"/>
        <v>1.2056272658174032E-3</v>
      </c>
      <c r="L150" s="111">
        <f t="shared" si="23"/>
        <v>4.4941332077275782E-4</v>
      </c>
      <c r="M150" s="111">
        <f t="shared" si="24"/>
        <v>2.3311264368780396E-3</v>
      </c>
      <c r="N150" s="111">
        <f t="shared" si="25"/>
        <v>8.8522792416491933E-4</v>
      </c>
      <c r="O150" s="111">
        <f t="shared" si="26"/>
        <v>1.6005733422596719E-3</v>
      </c>
      <c r="P150" s="111">
        <f t="shared" si="27"/>
        <v>1.1239970598636705E-3</v>
      </c>
      <c r="Q150" s="36">
        <f>K150*$Y$19+$Z$19*L150+$AA$19*M150+N150*$AB$19+$AC$19*O150+P150*$AD$19</f>
        <v>1.1857040593756106E-3</v>
      </c>
      <c r="R150" s="41">
        <f t="shared" si="20"/>
        <v>1001185.7040593756</v>
      </c>
      <c r="S150" s="41">
        <f t="shared" si="21"/>
        <v>1185.7040593755664</v>
      </c>
      <c r="T150" s="41">
        <v>-2744.6594711105572</v>
      </c>
      <c r="U150" s="41">
        <f t="shared" si="28"/>
        <v>1076019.3799590515</v>
      </c>
      <c r="V150" s="41"/>
    </row>
    <row r="151" spans="2:22">
      <c r="B151" s="112">
        <v>43678</v>
      </c>
      <c r="C151">
        <v>73.912459999999996</v>
      </c>
      <c r="D151">
        <v>100.199783</v>
      </c>
      <c r="E151">
        <v>23.692820000000001</v>
      </c>
      <c r="F151">
        <v>107.84773300000001</v>
      </c>
      <c r="G151">
        <v>47.86871</v>
      </c>
      <c r="H151">
        <v>48.184035999999999</v>
      </c>
      <c r="J151" s="33">
        <v>147</v>
      </c>
      <c r="K151" s="111">
        <f t="shared" si="22"/>
        <v>7.1352249364453899E-3</v>
      </c>
      <c r="L151" s="111">
        <f t="shared" si="23"/>
        <v>7.8045248010643513E-3</v>
      </c>
      <c r="M151" s="111">
        <f t="shared" si="24"/>
        <v>7.4348351731240948E-3</v>
      </c>
      <c r="N151" s="111">
        <f t="shared" si="25"/>
        <v>8.0972496588779062E-3</v>
      </c>
      <c r="O151" s="111">
        <f t="shared" si="26"/>
        <v>3.7309916939261703E-3</v>
      </c>
      <c r="P151" s="111">
        <f t="shared" si="27"/>
        <v>1.7989967551550945E-3</v>
      </c>
      <c r="Q151" s="36">
        <f>K151*$Y$19+$Z$19*L151+$AA$19*M151+N151*$AB$19+$AC$19*O151+P151*$AD$19</f>
        <v>6.8449843455494694E-3</v>
      </c>
      <c r="R151" s="41">
        <f t="shared" si="20"/>
        <v>1006844.9843455495</v>
      </c>
      <c r="S151" s="41">
        <f t="shared" si="21"/>
        <v>6844.9843455494847</v>
      </c>
      <c r="T151" s="41">
        <v>-2742.735664910404</v>
      </c>
      <c r="U151" s="41">
        <f t="shared" si="28"/>
        <v>1082864.364304601</v>
      </c>
      <c r="V151" s="41"/>
    </row>
    <row r="152" spans="2:22">
      <c r="B152" s="112">
        <v>43679</v>
      </c>
      <c r="C152">
        <v>73.983406000000002</v>
      </c>
      <c r="D152">
        <v>100.235596</v>
      </c>
      <c r="E152">
        <v>23.747655999999999</v>
      </c>
      <c r="F152">
        <v>107.959915</v>
      </c>
      <c r="G152">
        <v>47.877197000000002</v>
      </c>
      <c r="H152">
        <v>48.247191999999998</v>
      </c>
      <c r="J152" s="33">
        <v>148</v>
      </c>
      <c r="K152" s="111">
        <f t="shared" si="22"/>
        <v>9.5940484829917523E-4</v>
      </c>
      <c r="L152" s="111">
        <f t="shared" si="23"/>
        <v>3.5735208584221557E-4</v>
      </c>
      <c r="M152" s="111">
        <f t="shared" si="24"/>
        <v>2.3117822182826663E-3</v>
      </c>
      <c r="N152" s="111">
        <f t="shared" si="25"/>
        <v>1.039648141705281E-3</v>
      </c>
      <c r="O152" s="111">
        <f t="shared" si="26"/>
        <v>1.7728173011578069E-4</v>
      </c>
      <c r="P152" s="111">
        <f t="shared" si="27"/>
        <v>1.3098663231789131E-3</v>
      </c>
      <c r="Q152" s="36">
        <f>K152*$Y$19+$Z$19*L152+$AA$19*M152+N152*$AB$19+$AC$19*O152+P152*$AD$19</f>
        <v>1.134709570080289E-3</v>
      </c>
      <c r="R152" s="41">
        <f t="shared" si="20"/>
        <v>1001134.7095700803</v>
      </c>
      <c r="S152" s="41">
        <f t="shared" si="21"/>
        <v>1134.7095700802747</v>
      </c>
      <c r="T152" s="41">
        <v>-2738.9251380268252</v>
      </c>
      <c r="U152" s="41">
        <f t="shared" si="28"/>
        <v>1083999.0738746813</v>
      </c>
      <c r="V152" s="41"/>
    </row>
    <row r="153" spans="2:22">
      <c r="B153" s="112">
        <v>43682</v>
      </c>
      <c r="C153">
        <v>74.302429000000004</v>
      </c>
      <c r="D153">
        <v>100.674339</v>
      </c>
      <c r="E153">
        <v>23.903051000000001</v>
      </c>
      <c r="F153">
        <v>108.03756</v>
      </c>
      <c r="G153">
        <v>48.055481</v>
      </c>
      <c r="H153">
        <v>48.382514999999998</v>
      </c>
      <c r="J153" s="33">
        <v>149</v>
      </c>
      <c r="K153" s="111">
        <f t="shared" si="22"/>
        <v>4.3028181647378752E-3</v>
      </c>
      <c r="L153" s="111">
        <f t="shared" si="23"/>
        <v>4.367565968715942E-3</v>
      </c>
      <c r="M153" s="111">
        <f t="shared" si="24"/>
        <v>6.5222768206194773E-3</v>
      </c>
      <c r="N153" s="111">
        <f t="shared" si="25"/>
        <v>7.1894362046987382E-4</v>
      </c>
      <c r="O153" s="111">
        <f t="shared" si="26"/>
        <v>3.7168608021181447E-3</v>
      </c>
      <c r="P153" s="111">
        <f t="shared" si="27"/>
        <v>2.8008589214756777E-3</v>
      </c>
      <c r="Q153" s="36">
        <f>K153*$Y$19+$Z$19*L153+$AA$19*M153+N153*$AB$19+$AC$19*O153+P153*$AD$19</f>
        <v>3.4304762703954396E-3</v>
      </c>
      <c r="R153" s="41">
        <f t="shared" si="20"/>
        <v>1003430.4762703954</v>
      </c>
      <c r="S153" s="41">
        <f t="shared" si="21"/>
        <v>3430.4762703954475</v>
      </c>
      <c r="T153" s="41">
        <v>-2736.6789736815263</v>
      </c>
      <c r="U153" s="41">
        <f t="shared" si="28"/>
        <v>1087429.5501450766</v>
      </c>
      <c r="V153" s="41"/>
    </row>
    <row r="154" spans="2:22">
      <c r="B154" s="112">
        <v>43683</v>
      </c>
      <c r="C154">
        <v>74.488540999999998</v>
      </c>
      <c r="D154">
        <v>100.942909</v>
      </c>
      <c r="E154">
        <v>23.957896999999999</v>
      </c>
      <c r="F154">
        <v>108.710579</v>
      </c>
      <c r="G154">
        <v>48.191299000000001</v>
      </c>
      <c r="H154">
        <v>48.436641999999999</v>
      </c>
      <c r="J154" s="33">
        <v>150</v>
      </c>
      <c r="K154" s="111">
        <f t="shared" si="22"/>
        <v>2.5016584952967458E-3</v>
      </c>
      <c r="L154" s="111">
        <f t="shared" si="23"/>
        <v>2.6641585629949231E-3</v>
      </c>
      <c r="M154" s="111">
        <f t="shared" si="24"/>
        <v>2.2918904158664918E-3</v>
      </c>
      <c r="N154" s="111">
        <f t="shared" si="25"/>
        <v>6.2101678573568634E-3</v>
      </c>
      <c r="O154" s="111">
        <f t="shared" si="26"/>
        <v>2.8222884994744792E-3</v>
      </c>
      <c r="P154" s="111">
        <f t="shared" si="27"/>
        <v>1.1181052865177207E-3</v>
      </c>
      <c r="Q154" s="36">
        <f>K154*$Y$19+$Z$19*L154+$AA$19*M154+N154*$AB$19+$AC$19*O154+P154*$AD$19</f>
        <v>3.5126659750668366E-3</v>
      </c>
      <c r="R154" s="41">
        <f t="shared" si="20"/>
        <v>1003512.6659750668</v>
      </c>
      <c r="S154" s="41">
        <f t="shared" si="21"/>
        <v>3512.6659750668332</v>
      </c>
      <c r="T154" s="41">
        <v>-2728.0172868643422</v>
      </c>
      <c r="U154" s="41">
        <f t="shared" si="28"/>
        <v>1090942.2161201434</v>
      </c>
      <c r="V154" s="41"/>
    </row>
    <row r="155" spans="2:22">
      <c r="B155" s="112">
        <v>43684</v>
      </c>
      <c r="C155">
        <v>74.488540999999998</v>
      </c>
      <c r="D155">
        <v>100.88924400000001</v>
      </c>
      <c r="E155">
        <v>23.967037000000001</v>
      </c>
      <c r="F155">
        <v>108.693344</v>
      </c>
      <c r="G155">
        <v>48.199776</v>
      </c>
      <c r="H155">
        <v>48.481766</v>
      </c>
      <c r="J155" s="33">
        <v>151</v>
      </c>
      <c r="K155" s="111">
        <f t="shared" si="22"/>
        <v>0</v>
      </c>
      <c r="L155" s="111">
        <f t="shared" si="23"/>
        <v>-5.3177851464181929E-4</v>
      </c>
      <c r="M155" s="111">
        <f t="shared" si="24"/>
        <v>3.8142984655191345E-4</v>
      </c>
      <c r="N155" s="111">
        <f t="shared" si="25"/>
        <v>-1.5855279700817564E-4</v>
      </c>
      <c r="O155" s="111">
        <f t="shared" si="26"/>
        <v>1.7588765395245423E-4</v>
      </c>
      <c r="P155" s="111">
        <f t="shared" si="27"/>
        <v>9.3117508204505664E-4</v>
      </c>
      <c r="Q155" s="36">
        <f>K155*$Y$19+$Z$19*L155+$AA$19*M155+N155*$AB$19+$AC$19*O155+P155*$AD$19</f>
        <v>3.5048233624011393E-5</v>
      </c>
      <c r="R155" s="41">
        <f t="shared" si="20"/>
        <v>1000035.048233624</v>
      </c>
      <c r="S155" s="41">
        <f t="shared" si="21"/>
        <v>35.048233623965643</v>
      </c>
      <c r="T155" s="41">
        <v>-2727.6683067505946</v>
      </c>
      <c r="U155" s="41">
        <f t="shared" si="28"/>
        <v>1090977.2643537675</v>
      </c>
      <c r="V155" s="41"/>
    </row>
    <row r="156" spans="2:22">
      <c r="B156" s="112">
        <v>43685</v>
      </c>
      <c r="C156">
        <v>74.550567999999998</v>
      </c>
      <c r="D156">
        <v>100.987686</v>
      </c>
      <c r="E156">
        <v>23.967037000000001</v>
      </c>
      <c r="F156">
        <v>108.986694</v>
      </c>
      <c r="G156">
        <v>48.335602000000002</v>
      </c>
      <c r="H156">
        <v>48.571964000000001</v>
      </c>
      <c r="J156" s="33">
        <v>152</v>
      </c>
      <c r="K156" s="111">
        <f t="shared" si="22"/>
        <v>8.3235875465598305E-4</v>
      </c>
      <c r="L156" s="111">
        <f t="shared" si="23"/>
        <v>9.7526753356841085E-4</v>
      </c>
      <c r="M156" s="111">
        <f t="shared" si="24"/>
        <v>0</v>
      </c>
      <c r="N156" s="111">
        <f t="shared" si="25"/>
        <v>2.695241881412735E-3</v>
      </c>
      <c r="O156" s="111">
        <f t="shared" si="26"/>
        <v>2.814016839097769E-3</v>
      </c>
      <c r="P156" s="111">
        <f t="shared" si="27"/>
        <v>1.858723533209942E-3</v>
      </c>
      <c r="Q156" s="36">
        <f>K156*$Y$19+$Z$19*L156+$AA$19*M156+N156*$AB$19+$AC$19*O156+P156*$AD$19</f>
        <v>1.4973313555909419E-3</v>
      </c>
      <c r="R156" s="41">
        <f t="shared" si="20"/>
        <v>1001497.331355591</v>
      </c>
      <c r="S156" s="41">
        <f t="shared" si="21"/>
        <v>1497.3313555909554</v>
      </c>
      <c r="T156" s="41">
        <v>-2700.348781122244</v>
      </c>
      <c r="U156" s="41">
        <f t="shared" si="28"/>
        <v>1092474.5957093583</v>
      </c>
      <c r="V156" s="41"/>
    </row>
    <row r="157" spans="2:22">
      <c r="B157" s="112">
        <v>43686</v>
      </c>
      <c r="C157">
        <v>74.417679000000007</v>
      </c>
      <c r="D157">
        <v>100.85335499999999</v>
      </c>
      <c r="E157">
        <v>23.939613000000001</v>
      </c>
      <c r="F157">
        <v>108.66744199999999</v>
      </c>
      <c r="G157">
        <v>48.293163</v>
      </c>
      <c r="H157">
        <v>48.544907000000002</v>
      </c>
      <c r="J157" s="33">
        <v>153</v>
      </c>
      <c r="K157" s="111">
        <f t="shared" si="22"/>
        <v>-1.7841256499441212E-3</v>
      </c>
      <c r="L157" s="111">
        <f t="shared" si="23"/>
        <v>-1.3310575408003009E-3</v>
      </c>
      <c r="M157" s="111">
        <f t="shared" si="24"/>
        <v>-1.1448933705684465E-3</v>
      </c>
      <c r="N157" s="111">
        <f t="shared" si="25"/>
        <v>-2.933573740615758E-3</v>
      </c>
      <c r="O157" s="111">
        <f t="shared" si="26"/>
        <v>-8.7839273799548718E-4</v>
      </c>
      <c r="P157" s="111">
        <f t="shared" si="27"/>
        <v>-5.5720495154845619E-4</v>
      </c>
      <c r="Q157" s="36">
        <f>K157*$Y$19+$Z$19*L157+$AA$19*M157+N157*$AB$19+$AC$19*O157+P157*$AD$19</f>
        <v>-1.7372399679488624E-3</v>
      </c>
      <c r="R157" s="41">
        <f t="shared" si="20"/>
        <v>998262.76003205113</v>
      </c>
      <c r="S157" s="41">
        <f t="shared" si="21"/>
        <v>-1737.2399679488735</v>
      </c>
      <c r="T157" s="41">
        <v>-2697.6727552451193</v>
      </c>
      <c r="U157" s="41">
        <f t="shared" si="28"/>
        <v>1090737.3557414096</v>
      </c>
      <c r="V157" s="41"/>
    </row>
    <row r="158" spans="2:22">
      <c r="B158" s="112">
        <v>43689</v>
      </c>
      <c r="C158">
        <v>74.745575000000002</v>
      </c>
      <c r="D158">
        <v>101.22049</v>
      </c>
      <c r="E158">
        <v>24.095006999999999</v>
      </c>
      <c r="F158">
        <v>109.349098</v>
      </c>
      <c r="G158">
        <v>48.513877999999998</v>
      </c>
      <c r="H158">
        <v>48.680218000000004</v>
      </c>
      <c r="J158" s="33">
        <v>154</v>
      </c>
      <c r="K158" s="111">
        <f t="shared" si="22"/>
        <v>4.3964786147527276E-3</v>
      </c>
      <c r="L158" s="111">
        <f t="shared" si="23"/>
        <v>3.6336756393042301E-3</v>
      </c>
      <c r="M158" s="111">
        <f t="shared" si="24"/>
        <v>6.4701060233269374E-3</v>
      </c>
      <c r="N158" s="111">
        <f t="shared" si="25"/>
        <v>6.2532707037166492E-3</v>
      </c>
      <c r="O158" s="111">
        <f t="shared" si="26"/>
        <v>4.559903497900075E-3</v>
      </c>
      <c r="P158" s="111">
        <f t="shared" si="27"/>
        <v>2.7834592624445533E-3</v>
      </c>
      <c r="Q158" s="36">
        <f>K158*$Y$19+$Z$19*L158+$AA$19*M158+N158*$AB$19+$AC$19*O158+P158*$AD$19</f>
        <v>5.0592855533793703E-3</v>
      </c>
      <c r="R158" s="41">
        <f t="shared" si="20"/>
        <v>1005059.2855533793</v>
      </c>
      <c r="S158" s="41">
        <f t="shared" si="21"/>
        <v>5059.2855533793336</v>
      </c>
      <c r="T158" s="41">
        <v>-2697.0294119458413</v>
      </c>
      <c r="U158" s="41">
        <f t="shared" si="28"/>
        <v>1095796.641294789</v>
      </c>
      <c r="V158" s="41"/>
    </row>
    <row r="159" spans="2:22">
      <c r="B159" s="112">
        <v>43690</v>
      </c>
      <c r="C159">
        <v>74.630341000000001</v>
      </c>
      <c r="D159">
        <v>101.077232</v>
      </c>
      <c r="E159">
        <v>24.031016999999999</v>
      </c>
      <c r="F159">
        <v>109.262817</v>
      </c>
      <c r="G159">
        <v>48.420493999999998</v>
      </c>
      <c r="H159">
        <v>48.617069000000001</v>
      </c>
      <c r="J159" s="33">
        <v>155</v>
      </c>
      <c r="K159" s="111">
        <f t="shared" si="22"/>
        <v>-1.5428728531997941E-3</v>
      </c>
      <c r="L159" s="111">
        <f t="shared" si="23"/>
        <v>-1.4163088198010962E-3</v>
      </c>
      <c r="M159" s="111">
        <f t="shared" si="24"/>
        <v>-2.6592696587574177E-3</v>
      </c>
      <c r="N159" s="111">
        <f t="shared" si="25"/>
        <v>-7.8935317391077306E-4</v>
      </c>
      <c r="O159" s="111">
        <f t="shared" si="26"/>
        <v>-1.9267474882810633E-3</v>
      </c>
      <c r="P159" s="111">
        <f t="shared" si="27"/>
        <v>-1.2980630974223442E-3</v>
      </c>
      <c r="Q159" s="36">
        <f>K159*$Y$19+$Z$19*L159+$AA$19*M159+N159*$AB$19+$AC$19*O159+P159*$AD$19</f>
        <v>-1.4941183610119144E-3</v>
      </c>
      <c r="R159" s="41">
        <f t="shared" si="20"/>
        <v>998505.88163898804</v>
      </c>
      <c r="S159" s="41">
        <f t="shared" si="21"/>
        <v>-1494.1183610119624</v>
      </c>
      <c r="T159" s="41">
        <v>-2663.4489278853871</v>
      </c>
      <c r="U159" s="41">
        <f t="shared" si="28"/>
        <v>1094302.522933777</v>
      </c>
      <c r="V159" s="41"/>
    </row>
    <row r="160" spans="2:22">
      <c r="B160" s="112">
        <v>43691</v>
      </c>
      <c r="C160">
        <v>74.896232999999995</v>
      </c>
      <c r="D160">
        <v>101.390602</v>
      </c>
      <c r="E160">
        <v>24.195549</v>
      </c>
      <c r="F160">
        <v>109.582077</v>
      </c>
      <c r="G160">
        <v>48.547825000000003</v>
      </c>
      <c r="H160">
        <v>48.752392</v>
      </c>
      <c r="J160" s="33">
        <v>156</v>
      </c>
      <c r="K160" s="111">
        <f t="shared" si="22"/>
        <v>3.5564551924848137E-3</v>
      </c>
      <c r="L160" s="111">
        <f t="shared" si="23"/>
        <v>3.095506521100984E-3</v>
      </c>
      <c r="M160" s="111">
        <f t="shared" si="24"/>
        <v>6.8233196762137512E-3</v>
      </c>
      <c r="N160" s="111">
        <f t="shared" si="25"/>
        <v>2.9176849470865392E-3</v>
      </c>
      <c r="O160" s="111">
        <f t="shared" si="26"/>
        <v>2.6262407041413656E-3</v>
      </c>
      <c r="P160" s="111">
        <f t="shared" si="27"/>
        <v>2.7795796697725338E-3</v>
      </c>
      <c r="Q160" s="36">
        <f>K160*$Y$19+$Z$19*L160+$AA$19*M160+N160*$AB$19+$AC$19*O160+P160*$AD$19</f>
        <v>3.7793063357957086E-3</v>
      </c>
      <c r="R160" s="41">
        <f t="shared" si="20"/>
        <v>1003779.3063357957</v>
      </c>
      <c r="S160" s="41">
        <f t="shared" si="21"/>
        <v>3779.3063357956707</v>
      </c>
      <c r="T160" s="41">
        <v>-2650.7066916280892</v>
      </c>
      <c r="U160" s="41">
        <f t="shared" si="28"/>
        <v>1098081.8292695726</v>
      </c>
      <c r="V160" s="41"/>
    </row>
    <row r="161" spans="2:22">
      <c r="B161" s="112">
        <v>43692</v>
      </c>
      <c r="C161">
        <v>75.259574999999998</v>
      </c>
      <c r="D161">
        <v>101.85618599999999</v>
      </c>
      <c r="E161">
        <v>24.296108</v>
      </c>
      <c r="F161">
        <v>110.11705000000001</v>
      </c>
      <c r="G161">
        <v>48.743079999999999</v>
      </c>
      <c r="H161">
        <v>48.869675000000001</v>
      </c>
      <c r="J161" s="33">
        <v>157</v>
      </c>
      <c r="K161" s="111">
        <f t="shared" si="22"/>
        <v>4.8395425258232292E-3</v>
      </c>
      <c r="L161" s="111">
        <f t="shared" si="23"/>
        <v>4.5814727894206587E-3</v>
      </c>
      <c r="M161" s="111">
        <f t="shared" si="24"/>
        <v>4.1474822833136339E-3</v>
      </c>
      <c r="N161" s="111">
        <f t="shared" si="25"/>
        <v>4.8700608387132992E-3</v>
      </c>
      <c r="O161" s="111">
        <f t="shared" si="26"/>
        <v>4.0138440925209318E-3</v>
      </c>
      <c r="P161" s="111">
        <f t="shared" si="27"/>
        <v>2.4027980564513001E-3</v>
      </c>
      <c r="Q161" s="36">
        <f>K161*$Y$19+$Z$19*L161+$AA$19*M161+N161*$AB$19+$AC$19*O161+P161*$AD$19</f>
        <v>4.3333253846189581E-3</v>
      </c>
      <c r="R161" s="41">
        <f t="shared" si="20"/>
        <v>1004333.3253846189</v>
      </c>
      <c r="S161" s="41">
        <f t="shared" si="21"/>
        <v>4333.3253846189473</v>
      </c>
      <c r="T161" s="41">
        <v>-2645.0938118874328</v>
      </c>
      <c r="U161" s="41">
        <f t="shared" si="28"/>
        <v>1102415.1546541916</v>
      </c>
      <c r="V161" s="41"/>
    </row>
    <row r="162" spans="2:22">
      <c r="B162" s="112">
        <v>43693</v>
      </c>
      <c r="C162">
        <v>75.179794000000001</v>
      </c>
      <c r="D162">
        <v>101.775597</v>
      </c>
      <c r="E162">
        <v>24.259544000000002</v>
      </c>
      <c r="F162">
        <v>110.31549800000001</v>
      </c>
      <c r="G162">
        <v>48.615729999999999</v>
      </c>
      <c r="H162">
        <v>48.815536000000002</v>
      </c>
      <c r="J162" s="33">
        <v>158</v>
      </c>
      <c r="K162" s="111">
        <f t="shared" si="22"/>
        <v>-1.060640017430299E-3</v>
      </c>
      <c r="L162" s="111">
        <f t="shared" si="23"/>
        <v>-7.9151695300334424E-4</v>
      </c>
      <c r="M162" s="111">
        <f t="shared" si="24"/>
        <v>-1.5060659431083039E-3</v>
      </c>
      <c r="N162" s="111">
        <f t="shared" si="25"/>
        <v>1.8005331373540851E-3</v>
      </c>
      <c r="O162" s="111">
        <f t="shared" si="26"/>
        <v>-2.6160975597706347E-3</v>
      </c>
      <c r="P162" s="111">
        <f t="shared" si="27"/>
        <v>-1.1084381144057991E-3</v>
      </c>
      <c r="Q162" s="36">
        <f>K162*$Y$19+$Z$19*L162+$AA$19*M162+N162*$AB$19+$AC$19*O162+P162*$AD$19</f>
        <v>-2.7793938075227535E-4</v>
      </c>
      <c r="R162" s="41">
        <f t="shared" si="20"/>
        <v>999722.06061924773</v>
      </c>
      <c r="S162" s="41">
        <f t="shared" si="21"/>
        <v>-277.93938075227197</v>
      </c>
      <c r="T162" s="41">
        <v>-2637.7437890743604</v>
      </c>
      <c r="U162" s="41">
        <f t="shared" si="28"/>
        <v>1102137.2152734394</v>
      </c>
      <c r="V162" s="41"/>
    </row>
    <row r="163" spans="2:22">
      <c r="B163" s="112">
        <v>43696</v>
      </c>
      <c r="C163">
        <v>74.940535999999994</v>
      </c>
      <c r="D163">
        <v>101.507019</v>
      </c>
      <c r="E163">
        <v>24.140709000000001</v>
      </c>
      <c r="F163">
        <v>109.953087</v>
      </c>
      <c r="G163">
        <v>48.420493999999998</v>
      </c>
      <c r="H163">
        <v>48.743369999999999</v>
      </c>
      <c r="J163" s="33">
        <v>159</v>
      </c>
      <c r="K163" s="111">
        <f t="shared" si="22"/>
        <v>-3.1875523132877085E-3</v>
      </c>
      <c r="L163" s="111">
        <f t="shared" si="23"/>
        <v>-2.6424114521941835E-3</v>
      </c>
      <c r="M163" s="111">
        <f t="shared" si="24"/>
        <v>-4.910521388849602E-3</v>
      </c>
      <c r="N163" s="111">
        <f t="shared" si="25"/>
        <v>-3.2906310904309843E-3</v>
      </c>
      <c r="O163" s="111">
        <f t="shared" si="26"/>
        <v>-4.0239872368915122E-3</v>
      </c>
      <c r="P163" s="111">
        <f t="shared" si="27"/>
        <v>-1.4794346538211482E-3</v>
      </c>
      <c r="Q163" s="36">
        <f>K163*$Y$19+$Z$19*L163+$AA$19*M163+N163*$AB$19+$AC$19*O163+P163*$AD$19</f>
        <v>-3.2956367501950487E-3</v>
      </c>
      <c r="R163" s="41">
        <f t="shared" si="20"/>
        <v>996704.36324980494</v>
      </c>
      <c r="S163" s="41">
        <f t="shared" si="21"/>
        <v>-3295.636750195059</v>
      </c>
      <c r="T163" s="41">
        <v>-2612.9308296716772</v>
      </c>
      <c r="U163" s="41">
        <f t="shared" si="28"/>
        <v>1098841.5785232442</v>
      </c>
      <c r="V163" s="41"/>
    </row>
    <row r="164" spans="2:22">
      <c r="B164" s="112">
        <v>43697</v>
      </c>
      <c r="C164">
        <v>75.135513000000003</v>
      </c>
      <c r="D164">
        <v>101.784569</v>
      </c>
      <c r="E164">
        <v>24.241271999999999</v>
      </c>
      <c r="F164">
        <v>110.591621</v>
      </c>
      <c r="G164">
        <v>48.488402999999998</v>
      </c>
      <c r="H164">
        <v>48.779460999999998</v>
      </c>
      <c r="J164" s="33">
        <v>160</v>
      </c>
      <c r="K164" s="111">
        <f t="shared" si="22"/>
        <v>2.5983774359623216E-3</v>
      </c>
      <c r="L164" s="111">
        <f t="shared" si="23"/>
        <v>2.7305622941010792E-3</v>
      </c>
      <c r="M164" s="111">
        <f t="shared" si="24"/>
        <v>4.1570494940901944E-3</v>
      </c>
      <c r="N164" s="111">
        <f t="shared" si="25"/>
        <v>5.7905337196698355E-3</v>
      </c>
      <c r="O164" s="111">
        <f t="shared" si="26"/>
        <v>1.4015020956355238E-3</v>
      </c>
      <c r="P164" s="111">
        <f t="shared" si="27"/>
        <v>7.4015492121319159E-4</v>
      </c>
      <c r="Q164" s="36">
        <f>K164*$Y$19+$Z$19*L164+$AA$19*M164+N164*$AB$19+$AC$19*O164+P164*$AD$19</f>
        <v>3.665015281620089E-3</v>
      </c>
      <c r="R164" s="41">
        <f t="shared" si="20"/>
        <v>1003665.0152816201</v>
      </c>
      <c r="S164" s="41">
        <f t="shared" si="21"/>
        <v>3665.0152816200862</v>
      </c>
      <c r="T164" s="41">
        <v>-2610.9449937496101</v>
      </c>
      <c r="U164" s="41">
        <f t="shared" si="28"/>
        <v>1102506.5938048642</v>
      </c>
      <c r="V164" s="41"/>
    </row>
    <row r="165" spans="2:22">
      <c r="B165" s="112">
        <v>43698</v>
      </c>
      <c r="C165">
        <v>75.100020999999998</v>
      </c>
      <c r="D165">
        <v>101.73082700000001</v>
      </c>
      <c r="E165">
        <v>24.168134999999999</v>
      </c>
      <c r="F165">
        <v>110.790077</v>
      </c>
      <c r="G165">
        <v>48.437472999999997</v>
      </c>
      <c r="H165">
        <v>48.734352000000001</v>
      </c>
      <c r="J165" s="33">
        <v>161</v>
      </c>
      <c r="K165" s="111">
        <f t="shared" si="22"/>
        <v>-4.7248476728922864E-4</v>
      </c>
      <c r="L165" s="111">
        <f t="shared" si="23"/>
        <v>-5.2813695971363356E-4</v>
      </c>
      <c r="M165" s="111">
        <f t="shared" si="24"/>
        <v>-3.0216051043819672E-3</v>
      </c>
      <c r="N165" s="111">
        <f t="shared" si="25"/>
        <v>1.7928858162464926E-3</v>
      </c>
      <c r="O165" s="111">
        <f t="shared" si="26"/>
        <v>-1.0509062551526129E-3</v>
      </c>
      <c r="P165" s="111">
        <f t="shared" si="27"/>
        <v>-9.2518181434720769E-4</v>
      </c>
      <c r="Q165" s="36">
        <f>K165*$Y$19+$Z$19*L165+$AA$19*M165+N165*$AB$19+$AC$19*O165+P165*$AD$19</f>
        <v>-3.6359117834484635E-4</v>
      </c>
      <c r="R165" s="41">
        <f t="shared" si="20"/>
        <v>999636.4088216552</v>
      </c>
      <c r="S165" s="41">
        <f t="shared" si="21"/>
        <v>-363.59117834479548</v>
      </c>
      <c r="T165" s="41">
        <v>-2586.7723153847037</v>
      </c>
      <c r="U165" s="41">
        <f t="shared" si="28"/>
        <v>1102143.0026265194</v>
      </c>
      <c r="V165" s="41"/>
    </row>
    <row r="166" spans="2:22">
      <c r="B166" s="112">
        <v>43699</v>
      </c>
      <c r="C166">
        <v>74.958252000000002</v>
      </c>
      <c r="D166">
        <v>101.46219600000001</v>
      </c>
      <c r="E166">
        <v>24.122434999999999</v>
      </c>
      <c r="F166">
        <v>110.38452100000001</v>
      </c>
      <c r="G166">
        <v>48.395026999999999</v>
      </c>
      <c r="H166">
        <v>48.707293999999997</v>
      </c>
      <c r="J166" s="33">
        <v>162</v>
      </c>
      <c r="K166" s="111">
        <f t="shared" si="22"/>
        <v>-1.8895198424633995E-3</v>
      </c>
      <c r="L166" s="111">
        <f t="shared" si="23"/>
        <v>-2.6440982327000265E-3</v>
      </c>
      <c r="M166" s="111">
        <f t="shared" si="24"/>
        <v>-1.8927096384565658E-3</v>
      </c>
      <c r="N166" s="111">
        <f t="shared" si="25"/>
        <v>-3.6672968613603476E-3</v>
      </c>
      <c r="O166" s="111">
        <f t="shared" si="26"/>
        <v>-8.7668918428433719E-4</v>
      </c>
      <c r="P166" s="111">
        <f t="shared" si="27"/>
        <v>-5.5536830105417853E-4</v>
      </c>
      <c r="Q166" s="36">
        <f>K166*$Y$19+$Z$19*L166+$AA$19*M166+N166*$AB$19+$AC$19*O166+P166*$AD$19</f>
        <v>-2.3976239716499131E-3</v>
      </c>
      <c r="R166" s="41">
        <f t="shared" si="20"/>
        <v>997602.37602835009</v>
      </c>
      <c r="S166" s="41">
        <f t="shared" si="21"/>
        <v>-2397.6239716499113</v>
      </c>
      <c r="T166" s="41">
        <v>-2584.461250790162</v>
      </c>
      <c r="U166" s="41">
        <f t="shared" si="28"/>
        <v>1099745.3786548695</v>
      </c>
      <c r="V166" s="41"/>
    </row>
    <row r="167" spans="2:22">
      <c r="B167" s="112">
        <v>43700</v>
      </c>
      <c r="C167">
        <v>75.232979</v>
      </c>
      <c r="D167">
        <v>101.874115</v>
      </c>
      <c r="E167">
        <v>24.259544000000002</v>
      </c>
      <c r="F167">
        <v>110.790077</v>
      </c>
      <c r="G167">
        <v>48.666676000000002</v>
      </c>
      <c r="H167">
        <v>48.806530000000002</v>
      </c>
      <c r="J167" s="33">
        <v>163</v>
      </c>
      <c r="K167" s="111">
        <f t="shared" si="22"/>
        <v>3.6583667977797777E-3</v>
      </c>
      <c r="L167" s="111">
        <f t="shared" si="23"/>
        <v>4.0516085047786303E-3</v>
      </c>
      <c r="M167" s="111">
        <f t="shared" si="24"/>
        <v>5.6677866375980622E-3</v>
      </c>
      <c r="N167" s="111">
        <f t="shared" si="25"/>
        <v>3.6672968613602583E-3</v>
      </c>
      <c r="O167" s="111">
        <f t="shared" si="26"/>
        <v>5.5974643112592292E-3</v>
      </c>
      <c r="P167" s="111">
        <f t="shared" si="27"/>
        <v>2.0353223817252235E-3</v>
      </c>
      <c r="Q167" s="36">
        <f>K167*$Y$19+$Z$19*L167+$AA$19*M167+N167*$AB$19+$AC$19*O167+P167*$AD$19</f>
        <v>4.0500902834207601E-3</v>
      </c>
      <c r="R167" s="41">
        <f t="shared" si="20"/>
        <v>1004050.0902834208</v>
      </c>
      <c r="S167" s="41">
        <f t="shared" si="21"/>
        <v>4050.0902834207518</v>
      </c>
      <c r="T167" s="41">
        <v>-2580.1325581582496</v>
      </c>
      <c r="U167" s="41">
        <f t="shared" si="28"/>
        <v>1103795.4689382901</v>
      </c>
      <c r="V167" s="41"/>
    </row>
    <row r="168" spans="2:22">
      <c r="B168" s="112">
        <v>43703</v>
      </c>
      <c r="C168">
        <v>75.188689999999994</v>
      </c>
      <c r="D168">
        <v>101.829346</v>
      </c>
      <c r="E168">
        <v>24.222977</v>
      </c>
      <c r="F168">
        <v>110.798698</v>
      </c>
      <c r="G168">
        <v>48.624217999999999</v>
      </c>
      <c r="H168">
        <v>48.734352000000001</v>
      </c>
      <c r="J168" s="33">
        <v>164</v>
      </c>
      <c r="K168" s="111">
        <f t="shared" si="22"/>
        <v>-5.8886464396048339E-4</v>
      </c>
      <c r="L168" s="111">
        <f t="shared" si="23"/>
        <v>-4.3955071259979908E-4</v>
      </c>
      <c r="M168" s="111">
        <f t="shared" si="24"/>
        <v>-1.5084614487718344E-3</v>
      </c>
      <c r="N168" s="111">
        <f t="shared" si="25"/>
        <v>7.7810800699303602E-5</v>
      </c>
      <c r="O168" s="111">
        <f t="shared" si="26"/>
        <v>-8.7280527395178155E-4</v>
      </c>
      <c r="P168" s="111">
        <f t="shared" si="27"/>
        <v>-1.4799540806709928E-3</v>
      </c>
      <c r="Q168" s="36">
        <f>K168*$Y$19+$Z$19*L168+$AA$19*M168+N168*$AB$19+$AC$19*O168+P168*$AD$19</f>
        <v>-6.5077975666352978E-4</v>
      </c>
      <c r="R168" s="41">
        <f t="shared" si="20"/>
        <v>999349.22024333652</v>
      </c>
      <c r="S168" s="41">
        <f t="shared" si="21"/>
        <v>-650.77975666348357</v>
      </c>
      <c r="T168" s="41">
        <v>-2575.9546292760642</v>
      </c>
      <c r="U168" s="41">
        <f t="shared" si="28"/>
        <v>1103144.6891816268</v>
      </c>
      <c r="V168" s="41"/>
    </row>
    <row r="169" spans="2:22">
      <c r="B169" s="112">
        <v>43704</v>
      </c>
      <c r="C169">
        <v>75.445685999999995</v>
      </c>
      <c r="D169">
        <v>102.151634</v>
      </c>
      <c r="E169">
        <v>24.332666</v>
      </c>
      <c r="F169">
        <v>111.394058</v>
      </c>
      <c r="G169">
        <v>48.853416000000003</v>
      </c>
      <c r="H169">
        <v>48.779460999999998</v>
      </c>
      <c r="J169" s="33">
        <v>165</v>
      </c>
      <c r="K169" s="111">
        <f t="shared" si="22"/>
        <v>3.4121859322547893E-3</v>
      </c>
      <c r="L169" s="111">
        <f t="shared" si="23"/>
        <v>3.1599835257556954E-3</v>
      </c>
      <c r="M169" s="111">
        <f t="shared" si="24"/>
        <v>4.518081928835801E-3</v>
      </c>
      <c r="N169" s="111">
        <f t="shared" si="25"/>
        <v>5.3589634112038483E-3</v>
      </c>
      <c r="O169" s="111">
        <f t="shared" si="26"/>
        <v>4.7025848489383225E-3</v>
      </c>
      <c r="P169" s="111">
        <f t="shared" si="27"/>
        <v>9.2518181434716074E-4</v>
      </c>
      <c r="Q169" s="36">
        <f>K169*$Y$19+$Z$19*L169+$AA$19*M169+N169*$AB$19+$AC$19*O169+P169*$AD$19</f>
        <v>3.9674659887560934E-3</v>
      </c>
      <c r="R169" s="41">
        <f t="shared" si="20"/>
        <v>1003967.465988756</v>
      </c>
      <c r="S169" s="41">
        <f t="shared" si="21"/>
        <v>3967.465988756041</v>
      </c>
      <c r="T169" s="41">
        <v>-2571.9357690642355</v>
      </c>
      <c r="U169" s="41">
        <f t="shared" si="28"/>
        <v>1107112.1551703829</v>
      </c>
      <c r="V169" s="41"/>
    </row>
    <row r="170" spans="2:22">
      <c r="B170" s="112">
        <v>43705</v>
      </c>
      <c r="C170">
        <v>75.472251999999997</v>
      </c>
      <c r="D170">
        <v>102.160645</v>
      </c>
      <c r="E170">
        <v>24.341802999999999</v>
      </c>
      <c r="F170">
        <v>111.394058</v>
      </c>
      <c r="G170">
        <v>48.921322000000004</v>
      </c>
      <c r="H170">
        <v>48.815536000000002</v>
      </c>
      <c r="J170" s="33">
        <v>166</v>
      </c>
      <c r="K170" s="111">
        <f t="shared" si="22"/>
        <v>3.5205888215084237E-4</v>
      </c>
      <c r="L170" s="111">
        <f t="shared" si="23"/>
        <v>8.8208110153201251E-5</v>
      </c>
      <c r="M170" s="111">
        <f t="shared" si="24"/>
        <v>3.7543296496230947E-4</v>
      </c>
      <c r="N170" s="111">
        <f t="shared" si="25"/>
        <v>0</v>
      </c>
      <c r="O170" s="111">
        <f t="shared" si="26"/>
        <v>1.3890297700039802E-3</v>
      </c>
      <c r="P170" s="111">
        <f t="shared" si="27"/>
        <v>7.3927973260800109E-4</v>
      </c>
      <c r="Q170" s="36">
        <f>K170*$Y$19+$Z$19*L170+$AA$19*M170+N170*$AB$19+$AC$19*O170+P170*$AD$19</f>
        <v>2.8835267998700124E-4</v>
      </c>
      <c r="R170" s="41">
        <f t="shared" si="20"/>
        <v>1000288.352679987</v>
      </c>
      <c r="S170" s="41">
        <f t="shared" si="21"/>
        <v>288.35267998697236</v>
      </c>
      <c r="T170" s="41">
        <v>-2568.2941885108594</v>
      </c>
      <c r="U170" s="41">
        <f t="shared" si="28"/>
        <v>1107400.5078503699</v>
      </c>
      <c r="V170" s="41"/>
    </row>
    <row r="171" spans="2:22">
      <c r="B171" s="112">
        <v>43706</v>
      </c>
      <c r="C171">
        <v>75.427955999999995</v>
      </c>
      <c r="D171">
        <v>102.09792299999999</v>
      </c>
      <c r="E171">
        <v>24.305246</v>
      </c>
      <c r="F171">
        <v>111.152451</v>
      </c>
      <c r="G171">
        <v>48.989238999999998</v>
      </c>
      <c r="H171">
        <v>48.824581000000002</v>
      </c>
      <c r="J171" s="33">
        <v>167</v>
      </c>
      <c r="K171" s="111">
        <f t="shared" si="22"/>
        <v>-5.8708999622204003E-4</v>
      </c>
      <c r="L171" s="111">
        <f t="shared" si="23"/>
        <v>-6.1414316751130966E-4</v>
      </c>
      <c r="M171" s="111">
        <f t="shared" si="24"/>
        <v>-1.5029485912458551E-3</v>
      </c>
      <c r="N171" s="111">
        <f t="shared" si="25"/>
        <v>-2.1712953036870054E-3</v>
      </c>
      <c r="O171" s="111">
        <f t="shared" si="26"/>
        <v>1.3873275814074726E-3</v>
      </c>
      <c r="P171" s="111">
        <f t="shared" si="27"/>
        <v>1.8527220785424052E-4</v>
      </c>
      <c r="Q171" s="36">
        <f>K171*$Y$19+$Z$19*L171+$AA$19*M171+N171*$AB$19+$AC$19*O171+P171*$AD$19</f>
        <v>-1.086596102091747E-3</v>
      </c>
      <c r="R171" s="41">
        <f t="shared" si="20"/>
        <v>998913.40389790828</v>
      </c>
      <c r="S171" s="41">
        <f t="shared" si="21"/>
        <v>-1086.5961020917166</v>
      </c>
      <c r="T171" s="41">
        <v>-2565.9644843802089</v>
      </c>
      <c r="U171" s="41">
        <f t="shared" si="28"/>
        <v>1106313.9117482782</v>
      </c>
      <c r="V171" s="41"/>
    </row>
    <row r="172" spans="2:22">
      <c r="B172" s="112">
        <v>43707</v>
      </c>
      <c r="C172">
        <v>75.419066999999998</v>
      </c>
      <c r="D172">
        <v>102.187454</v>
      </c>
      <c r="E172">
        <v>24.305246</v>
      </c>
      <c r="F172">
        <v>111.135216</v>
      </c>
      <c r="G172">
        <v>48.760052000000002</v>
      </c>
      <c r="H172">
        <v>48.833595000000003</v>
      </c>
      <c r="J172" s="33">
        <v>168</v>
      </c>
      <c r="K172" s="111">
        <f t="shared" si="22"/>
        <v>-1.1785449700634641E-4</v>
      </c>
      <c r="L172" s="111">
        <f t="shared" si="23"/>
        <v>8.7652877603920133E-4</v>
      </c>
      <c r="M172" s="111">
        <f t="shared" si="24"/>
        <v>0</v>
      </c>
      <c r="N172" s="111">
        <f t="shared" si="25"/>
        <v>-1.550693321599025E-4</v>
      </c>
      <c r="O172" s="111">
        <f t="shared" si="26"/>
        <v>-4.6892906870180827E-3</v>
      </c>
      <c r="P172" s="111">
        <f t="shared" si="27"/>
        <v>1.8460307973807571E-4</v>
      </c>
      <c r="Q172" s="36">
        <f>K172*$Y$19+$Z$19*L172+$AA$19*M172+N172*$AB$19+$AC$19*O172+P172*$AD$19</f>
        <v>-9.2487018365400845E-5</v>
      </c>
      <c r="R172" s="41">
        <f t="shared" si="20"/>
        <v>999907.51298163459</v>
      </c>
      <c r="S172" s="41">
        <f t="shared" si="21"/>
        <v>-92.487018365412951</v>
      </c>
      <c r="T172" s="41">
        <v>-2552.5760402415181</v>
      </c>
      <c r="U172" s="41">
        <f t="shared" si="28"/>
        <v>1106221.4247299128</v>
      </c>
      <c r="V172" s="41"/>
    </row>
    <row r="173" spans="2:22">
      <c r="B173" s="112">
        <v>43711</v>
      </c>
      <c r="C173">
        <v>75.488380000000006</v>
      </c>
      <c r="D173">
        <v>102.163239</v>
      </c>
      <c r="E173">
        <v>24.344619999999999</v>
      </c>
      <c r="F173">
        <v>111.03053300000001</v>
      </c>
      <c r="G173">
        <v>48.725203999999998</v>
      </c>
      <c r="H173">
        <v>48.845345000000002</v>
      </c>
      <c r="J173" s="33">
        <v>169</v>
      </c>
      <c r="K173" s="111">
        <f t="shared" si="22"/>
        <v>9.1861609552223132E-4</v>
      </c>
      <c r="L173" s="111">
        <f t="shared" si="23"/>
        <v>-2.3699454851697772E-4</v>
      </c>
      <c r="M173" s="111">
        <f t="shared" si="24"/>
        <v>1.6186687378314639E-3</v>
      </c>
      <c r="N173" s="111">
        <f t="shared" si="25"/>
        <v>-9.4238655795083855E-4</v>
      </c>
      <c r="O173" s="111">
        <f t="shared" si="26"/>
        <v>-7.1493891310803041E-4</v>
      </c>
      <c r="P173" s="111">
        <f t="shared" si="27"/>
        <v>2.4058410250311403E-4</v>
      </c>
      <c r="Q173" s="36">
        <f>K173*$Y$19+$Z$19*L173+$AA$19*M173+N173*$AB$19+$AC$19*O173+P173*$AD$19</f>
        <v>7.8566676056283864E-5</v>
      </c>
      <c r="R173" s="41">
        <f t="shared" si="20"/>
        <v>1000078.5666760562</v>
      </c>
      <c r="S173" s="41">
        <f t="shared" si="21"/>
        <v>78.566676056245342</v>
      </c>
      <c r="T173" s="41">
        <v>-2547.9374519254779</v>
      </c>
      <c r="U173" s="41">
        <f t="shared" si="28"/>
        <v>1106299.991405969</v>
      </c>
      <c r="V173" s="41"/>
    </row>
    <row r="174" spans="2:22">
      <c r="B174" s="112">
        <v>43712</v>
      </c>
      <c r="C174">
        <v>75.630523999999994</v>
      </c>
      <c r="D174">
        <v>102.342735</v>
      </c>
      <c r="E174">
        <v>24.381233000000002</v>
      </c>
      <c r="F174">
        <v>111.238159</v>
      </c>
      <c r="G174">
        <v>48.835697000000003</v>
      </c>
      <c r="H174">
        <v>48.845345000000002</v>
      </c>
      <c r="J174" s="33">
        <v>170</v>
      </c>
      <c r="K174" s="111">
        <f t="shared" si="22"/>
        <v>1.8812211862062693E-3</v>
      </c>
      <c r="L174" s="111">
        <f t="shared" si="23"/>
        <v>1.755411273145662E-3</v>
      </c>
      <c r="M174" s="111">
        <f t="shared" si="24"/>
        <v>1.5028164572407187E-3</v>
      </c>
      <c r="N174" s="111">
        <f t="shared" si="25"/>
        <v>1.8682438675649187E-3</v>
      </c>
      <c r="O174" s="111">
        <f t="shared" si="26"/>
        <v>2.2651092007110727E-3</v>
      </c>
      <c r="P174" s="111">
        <f t="shared" si="27"/>
        <v>0</v>
      </c>
      <c r="Q174" s="36">
        <f>K174*$Y$19+$Z$19*L174+$AA$19*M174+N174*$AB$19+$AC$19*O174+P174*$AD$19</f>
        <v>1.5753894276885685E-3</v>
      </c>
      <c r="R174" s="41">
        <f t="shared" si="20"/>
        <v>1001575.3894276886</v>
      </c>
      <c r="S174" s="41">
        <f t="shared" si="21"/>
        <v>1575.3894276885549</v>
      </c>
      <c r="T174" s="41">
        <v>-2540.5285388170741</v>
      </c>
      <c r="U174" s="41">
        <f t="shared" si="28"/>
        <v>1107875.3808336575</v>
      </c>
      <c r="V174" s="41"/>
    </row>
    <row r="175" spans="2:22">
      <c r="B175" s="112">
        <v>43713</v>
      </c>
      <c r="C175">
        <v>75.239684999999994</v>
      </c>
      <c r="D175">
        <v>101.903008</v>
      </c>
      <c r="E175">
        <v>24.225594000000001</v>
      </c>
      <c r="F175">
        <v>110.424881</v>
      </c>
      <c r="G175">
        <v>48.572223999999999</v>
      </c>
      <c r="H175">
        <v>48.718792000000001</v>
      </c>
      <c r="J175" s="33">
        <v>171</v>
      </c>
      <c r="K175" s="111">
        <f t="shared" si="22"/>
        <v>-5.1811404902807759E-3</v>
      </c>
      <c r="L175" s="111">
        <f t="shared" si="23"/>
        <v>-4.3058687337883634E-3</v>
      </c>
      <c r="M175" s="111">
        <f t="shared" si="24"/>
        <v>-6.404019415417312E-3</v>
      </c>
      <c r="N175" s="111">
        <f t="shared" si="25"/>
        <v>-7.3379995990923274E-3</v>
      </c>
      <c r="O175" s="111">
        <f t="shared" si="26"/>
        <v>-5.4096964566243645E-3</v>
      </c>
      <c r="P175" s="111">
        <f t="shared" si="27"/>
        <v>-2.5942538901718016E-3</v>
      </c>
      <c r="Q175" s="36">
        <f>K175*$Y$19+$Z$19*L175+$AA$19*M175+N175*$AB$19+$AC$19*O175+P175*$AD$19</f>
        <v>-5.6346743059197636E-3</v>
      </c>
      <c r="R175" s="41">
        <f t="shared" si="20"/>
        <v>994365.32569408021</v>
      </c>
      <c r="S175" s="41">
        <f t="shared" si="21"/>
        <v>-5634.6743059197906</v>
      </c>
      <c r="T175" s="41">
        <v>-2537.4928574175574</v>
      </c>
      <c r="U175" s="41">
        <f t="shared" si="28"/>
        <v>1102240.7065277377</v>
      </c>
      <c r="V175" s="41"/>
    </row>
    <row r="176" spans="2:22">
      <c r="B176" s="112">
        <v>43714</v>
      </c>
      <c r="C176">
        <v>75.328484000000003</v>
      </c>
      <c r="D176">
        <v>102.010666</v>
      </c>
      <c r="E176">
        <v>24.262212999999999</v>
      </c>
      <c r="F176">
        <v>110.822868</v>
      </c>
      <c r="G176">
        <v>48.657210999999997</v>
      </c>
      <c r="H176">
        <v>48.691673000000002</v>
      </c>
      <c r="J176" s="33">
        <v>172</v>
      </c>
      <c r="K176" s="111">
        <f t="shared" si="22"/>
        <v>1.1795190296198976E-3</v>
      </c>
      <c r="L176" s="111">
        <f t="shared" si="23"/>
        <v>1.0559175153980437E-3</v>
      </c>
      <c r="M176" s="111">
        <f t="shared" si="24"/>
        <v>1.5104418709630558E-3</v>
      </c>
      <c r="N176" s="111">
        <f t="shared" si="25"/>
        <v>3.5976630819237769E-3</v>
      </c>
      <c r="O176" s="111">
        <f t="shared" si="26"/>
        <v>1.7481747506640909E-3</v>
      </c>
      <c r="P176" s="111">
        <f t="shared" si="27"/>
        <v>-5.5679850621042032E-4</v>
      </c>
      <c r="Q176" s="36">
        <f>K176*$Y$19+$Z$19*L176+$AA$19*M176+N176*$AB$19+$AC$19*O176+P176*$AD$19</f>
        <v>1.8059842895523372E-3</v>
      </c>
      <c r="R176" s="41">
        <f t="shared" si="20"/>
        <v>1001805.9842895523</v>
      </c>
      <c r="S176" s="41">
        <f t="shared" si="21"/>
        <v>1805.9842895523179</v>
      </c>
      <c r="T176" s="41">
        <v>-2508.6582658131374</v>
      </c>
      <c r="U176" s="41">
        <f t="shared" si="28"/>
        <v>1104046.69081729</v>
      </c>
      <c r="V176" s="41"/>
    </row>
    <row r="177" spans="2:22">
      <c r="B177" s="112">
        <v>43717</v>
      </c>
      <c r="C177">
        <v>74.982101</v>
      </c>
      <c r="D177">
        <v>101.57991800000001</v>
      </c>
      <c r="E177">
        <v>24.115722999999999</v>
      </c>
      <c r="F177">
        <v>110.009575</v>
      </c>
      <c r="G177">
        <v>48.461722999999999</v>
      </c>
      <c r="H177">
        <v>48.556103</v>
      </c>
      <c r="J177" s="33">
        <v>173</v>
      </c>
      <c r="K177" s="111">
        <f t="shared" si="22"/>
        <v>-4.608905130075982E-3</v>
      </c>
      <c r="L177" s="111">
        <f t="shared" si="23"/>
        <v>-4.2315183175518807E-3</v>
      </c>
      <c r="M177" s="111">
        <f t="shared" si="24"/>
        <v>-6.0560850600995531E-3</v>
      </c>
      <c r="N177" s="111">
        <f t="shared" si="25"/>
        <v>-7.3657354506906064E-3</v>
      </c>
      <c r="O177" s="111">
        <f t="shared" si="26"/>
        <v>-4.0257497887537736E-3</v>
      </c>
      <c r="P177" s="111">
        <f t="shared" si="27"/>
        <v>-2.7881375471967172E-3</v>
      </c>
      <c r="Q177" s="36">
        <f>K177*$Y$19+$Z$19*L177+$AA$19*M177+N177*$AB$19+$AC$19*O177+P177*$AD$19</f>
        <v>-5.4468973774802355E-3</v>
      </c>
      <c r="R177" s="41">
        <f t="shared" si="20"/>
        <v>994553.10262251971</v>
      </c>
      <c r="S177" s="41">
        <f t="shared" si="21"/>
        <v>-5446.8973774802871</v>
      </c>
      <c r="T177" s="41">
        <v>-2485.6773798103677</v>
      </c>
      <c r="U177" s="41">
        <f t="shared" si="28"/>
        <v>1098599.7934398097</v>
      </c>
      <c r="V177" s="41"/>
    </row>
    <row r="178" spans="2:22">
      <c r="B178" s="112">
        <v>43718</v>
      </c>
      <c r="C178">
        <v>74.600166000000002</v>
      </c>
      <c r="D178">
        <v>101.032494</v>
      </c>
      <c r="E178">
        <v>23.978391999999999</v>
      </c>
      <c r="F178">
        <v>109.083817</v>
      </c>
      <c r="G178">
        <v>48.172752000000003</v>
      </c>
      <c r="H178">
        <v>48.510894999999998</v>
      </c>
      <c r="J178" s="33">
        <v>174</v>
      </c>
      <c r="K178" s="111">
        <f t="shared" si="22"/>
        <v>-5.1066993124268692E-3</v>
      </c>
      <c r="L178" s="111">
        <f t="shared" si="23"/>
        <v>-5.4036702553894971E-3</v>
      </c>
      <c r="M178" s="111">
        <f t="shared" si="24"/>
        <v>-5.7109429397968654E-3</v>
      </c>
      <c r="N178" s="111">
        <f t="shared" si="25"/>
        <v>-8.4508574276339794E-3</v>
      </c>
      <c r="O178" s="111">
        <f t="shared" si="26"/>
        <v>-5.9807198486881491E-3</v>
      </c>
      <c r="P178" s="111">
        <f t="shared" si="27"/>
        <v>-9.3148040426166119E-4</v>
      </c>
      <c r="Q178" s="36">
        <f>K178*$Y$19+$Z$19*L178+$AA$19*M178+N178*$AB$19+$AC$19*O178+P178*$AD$19</f>
        <v>-5.8956247445411019E-3</v>
      </c>
      <c r="R178" s="41">
        <f t="shared" si="20"/>
        <v>994104.37525545887</v>
      </c>
      <c r="S178" s="41">
        <f t="shared" si="21"/>
        <v>-5895.6247445411282</v>
      </c>
      <c r="T178" s="41">
        <v>-2464.8242160439258</v>
      </c>
      <c r="U178" s="41">
        <f t="shared" si="28"/>
        <v>1092704.1686952687</v>
      </c>
      <c r="V178" s="41"/>
    </row>
    <row r="179" spans="2:22">
      <c r="B179" s="112">
        <v>43719</v>
      </c>
      <c r="C179">
        <v>74.555762999999999</v>
      </c>
      <c r="D179">
        <v>101.050438</v>
      </c>
      <c r="E179">
        <v>23.950924000000001</v>
      </c>
      <c r="F179">
        <v>108.997322</v>
      </c>
      <c r="G179">
        <v>48.096268000000002</v>
      </c>
      <c r="H179">
        <v>48.366283000000003</v>
      </c>
      <c r="J179" s="33">
        <v>175</v>
      </c>
      <c r="K179" s="111">
        <f t="shared" si="22"/>
        <v>-5.9539036241335194E-4</v>
      </c>
      <c r="L179" s="111">
        <f t="shared" si="23"/>
        <v>1.7759045625059529E-4</v>
      </c>
      <c r="M179" s="111">
        <f t="shared" si="24"/>
        <v>-1.1461879826186168E-3</v>
      </c>
      <c r="N179" s="111">
        <f t="shared" si="25"/>
        <v>-7.9323691110578934E-4</v>
      </c>
      <c r="O179" s="111">
        <f t="shared" si="26"/>
        <v>-1.5889642606163362E-3</v>
      </c>
      <c r="P179" s="111">
        <f t="shared" si="27"/>
        <v>-2.9854731608954781E-3</v>
      </c>
      <c r="Q179" s="36">
        <f>K179*$Y$19+$Z$19*L179+$AA$19*M179+N179*$AB$19+$AC$19*O179+P179*$AD$19</f>
        <v>-9.3726218364042916E-4</v>
      </c>
      <c r="R179" s="41">
        <f t="shared" si="20"/>
        <v>999062.73781635961</v>
      </c>
      <c r="S179" s="41">
        <f t="shared" si="21"/>
        <v>-937.26218364038505</v>
      </c>
      <c r="T179" s="41">
        <v>-2422.1126419651555</v>
      </c>
      <c r="U179" s="41">
        <f t="shared" si="28"/>
        <v>1091766.9065116283</v>
      </c>
      <c r="V179" s="41"/>
    </row>
    <row r="180" spans="2:22">
      <c r="B180" s="112">
        <v>43720</v>
      </c>
      <c r="C180">
        <v>74.413657999999998</v>
      </c>
      <c r="D180">
        <v>100.888924</v>
      </c>
      <c r="E180">
        <v>23.905148000000001</v>
      </c>
      <c r="F180">
        <v>108.850235</v>
      </c>
      <c r="G180">
        <v>48.079284999999999</v>
      </c>
      <c r="H180">
        <v>48.339168999999998</v>
      </c>
      <c r="J180" s="33">
        <v>176</v>
      </c>
      <c r="K180" s="111">
        <f t="shared" si="22"/>
        <v>-1.9078417859129391E-3</v>
      </c>
      <c r="L180" s="111">
        <f t="shared" si="23"/>
        <v>-1.5996290454788752E-3</v>
      </c>
      <c r="M180" s="111">
        <f t="shared" si="24"/>
        <v>-1.9130702562073982E-3</v>
      </c>
      <c r="N180" s="111">
        <f t="shared" si="25"/>
        <v>-1.3503665074469427E-3</v>
      </c>
      <c r="O180" s="111">
        <f t="shared" si="26"/>
        <v>-3.5316667587081014E-4</v>
      </c>
      <c r="P180" s="111">
        <f t="shared" si="27"/>
        <v>-5.6075433493647656E-4</v>
      </c>
      <c r="Q180" s="36">
        <f>K180*$Y$19+$Z$19*L180+$AA$19*M180+N180*$AB$19+$AC$19*O180+P180*$AD$19</f>
        <v>-1.4373153128307476E-3</v>
      </c>
      <c r="R180" s="41">
        <f t="shared" si="20"/>
        <v>998562.68468716927</v>
      </c>
      <c r="S180" s="41">
        <f t="shared" si="21"/>
        <v>-1437.3153128307313</v>
      </c>
      <c r="T180" s="41">
        <v>-2421.13127301028</v>
      </c>
      <c r="U180" s="41">
        <f t="shared" si="28"/>
        <v>1090329.5911987976</v>
      </c>
      <c r="V180" s="41"/>
    </row>
    <row r="181" spans="2:22">
      <c r="B181" s="112">
        <v>43721</v>
      </c>
      <c r="C181">
        <v>73.987342999999996</v>
      </c>
      <c r="D181">
        <v>100.28763600000001</v>
      </c>
      <c r="E181">
        <v>23.740345000000001</v>
      </c>
      <c r="F181">
        <v>107.87256600000001</v>
      </c>
      <c r="G181">
        <v>47.798805000000002</v>
      </c>
      <c r="H181">
        <v>48.149368000000003</v>
      </c>
      <c r="J181" s="33">
        <v>177</v>
      </c>
      <c r="K181" s="111">
        <f t="shared" si="22"/>
        <v>-5.7454622254578223E-3</v>
      </c>
      <c r="L181" s="111">
        <f t="shared" si="23"/>
        <v>-5.9777321025705271E-3</v>
      </c>
      <c r="M181" s="111">
        <f t="shared" si="24"/>
        <v>-6.9179117216595894E-3</v>
      </c>
      <c r="N181" s="111">
        <f t="shared" si="25"/>
        <v>-9.0223606152949193E-3</v>
      </c>
      <c r="O181" s="111">
        <f t="shared" si="26"/>
        <v>-5.8507798832189038E-3</v>
      </c>
      <c r="P181" s="111">
        <f t="shared" si="27"/>
        <v>-3.934171886282721E-3</v>
      </c>
      <c r="Q181" s="36">
        <f>K181*$Y$19+$Z$19*L181+$AA$19*M181+N181*$AB$19+$AC$19*O181+P181*$AD$19</f>
        <v>-6.8513923847838727E-3</v>
      </c>
      <c r="R181" s="41">
        <f t="shared" si="20"/>
        <v>993148.60761521617</v>
      </c>
      <c r="S181" s="41">
        <f t="shared" si="21"/>
        <v>-6851.3923847838305</v>
      </c>
      <c r="T181" s="41">
        <v>-2411.4662261484191</v>
      </c>
      <c r="U181" s="41">
        <f t="shared" si="28"/>
        <v>1083478.1988140137</v>
      </c>
      <c r="V181" s="41"/>
    </row>
    <row r="182" spans="2:22">
      <c r="B182" s="112">
        <v>43724</v>
      </c>
      <c r="C182">
        <v>74.182723999999993</v>
      </c>
      <c r="D182">
        <v>100.556839</v>
      </c>
      <c r="E182">
        <v>23.813594999999999</v>
      </c>
      <c r="F182">
        <v>108.417648</v>
      </c>
      <c r="G182">
        <v>48.045273000000002</v>
      </c>
      <c r="H182">
        <v>48.122250000000001</v>
      </c>
      <c r="J182" s="33">
        <v>178</v>
      </c>
      <c r="K182" s="111">
        <f t="shared" si="22"/>
        <v>2.6372548409712366E-3</v>
      </c>
      <c r="L182" s="111">
        <f t="shared" si="23"/>
        <v>2.6807126381011262E-3</v>
      </c>
      <c r="M182" s="111">
        <f t="shared" si="24"/>
        <v>3.0807145710083812E-3</v>
      </c>
      <c r="N182" s="111">
        <f t="shared" si="25"/>
        <v>5.0402941851430657E-3</v>
      </c>
      <c r="O182" s="111">
        <f t="shared" si="26"/>
        <v>5.1431147011454801E-3</v>
      </c>
      <c r="P182" s="111">
        <f t="shared" si="27"/>
        <v>-5.6336439088885493E-4</v>
      </c>
      <c r="Q182" s="36">
        <f>K182*$Y$19+$Z$19*L182+$AA$19*M182+N182*$AB$19+$AC$19*O182+P182*$AD$19</f>
        <v>3.2403389456580403E-3</v>
      </c>
      <c r="R182" s="41">
        <f t="shared" si="20"/>
        <v>1003240.3389456581</v>
      </c>
      <c r="S182" s="41">
        <f t="shared" si="21"/>
        <v>3240.3389456580626</v>
      </c>
      <c r="T182" s="41">
        <v>-2408.2364232303808</v>
      </c>
      <c r="U182" s="41">
        <f t="shared" si="28"/>
        <v>1086718.5377596719</v>
      </c>
      <c r="V182" s="41"/>
    </row>
    <row r="183" spans="2:22">
      <c r="B183" s="112">
        <v>43725</v>
      </c>
      <c r="C183">
        <v>74.351439999999997</v>
      </c>
      <c r="D183">
        <v>100.70938099999999</v>
      </c>
      <c r="E183">
        <v>23.877672</v>
      </c>
      <c r="F183">
        <v>108.694481</v>
      </c>
      <c r="G183">
        <v>48.147263000000002</v>
      </c>
      <c r="H183">
        <v>48.10416</v>
      </c>
      <c r="J183" s="33">
        <v>179</v>
      </c>
      <c r="K183" s="111">
        <f t="shared" si="22"/>
        <v>2.2717476978515792E-3</v>
      </c>
      <c r="L183" s="111">
        <f t="shared" si="23"/>
        <v>1.5158234621610353E-3</v>
      </c>
      <c r="M183" s="111">
        <f t="shared" si="24"/>
        <v>2.6871602533614278E-3</v>
      </c>
      <c r="N183" s="111">
        <f t="shared" si="25"/>
        <v>2.550139886706479E-3</v>
      </c>
      <c r="O183" s="111">
        <f t="shared" si="26"/>
        <v>2.12053954410965E-3</v>
      </c>
      <c r="P183" s="111">
        <f t="shared" si="27"/>
        <v>-3.7598825962875356E-4</v>
      </c>
      <c r="Q183" s="36">
        <f>K183*$Y$19+$Z$19*L183+$AA$19*M183+N183*$AB$19+$AC$19*O183+P183*$AD$19</f>
        <v>1.9720165887473725E-3</v>
      </c>
      <c r="R183" s="41">
        <f t="shared" si="20"/>
        <v>1001972.0165887474</v>
      </c>
      <c r="S183" s="41">
        <f t="shared" si="21"/>
        <v>1972.016588747385</v>
      </c>
      <c r="T183" s="41">
        <v>-2407.0353867606027</v>
      </c>
      <c r="U183" s="41">
        <f t="shared" si="28"/>
        <v>1088690.5543484194</v>
      </c>
      <c r="V183" s="41"/>
    </row>
    <row r="184" spans="2:22">
      <c r="B184" s="112">
        <v>43726</v>
      </c>
      <c r="C184">
        <v>74.404754999999994</v>
      </c>
      <c r="D184">
        <v>100.826065</v>
      </c>
      <c r="E184">
        <v>23.895996</v>
      </c>
      <c r="F184">
        <v>108.962692</v>
      </c>
      <c r="G184">
        <v>47.968783999999999</v>
      </c>
      <c r="H184">
        <v>48.212623999999998</v>
      </c>
      <c r="J184" s="33">
        <v>180</v>
      </c>
      <c r="K184" s="111">
        <f t="shared" si="22"/>
        <v>7.168105137785488E-4</v>
      </c>
      <c r="L184" s="111">
        <f t="shared" si="23"/>
        <v>1.1579502797534882E-3</v>
      </c>
      <c r="M184" s="111">
        <f t="shared" si="24"/>
        <v>7.6711718675618278E-4</v>
      </c>
      <c r="N184" s="111">
        <f t="shared" si="25"/>
        <v>2.4645283411562093E-3</v>
      </c>
      <c r="O184" s="111">
        <f t="shared" si="26"/>
        <v>-3.7138274140521704E-3</v>
      </c>
      <c r="P184" s="111">
        <f t="shared" si="27"/>
        <v>2.2522356196863396E-3</v>
      </c>
      <c r="Q184" s="36">
        <f>K184*$Y$19+$Z$19*L184+$AA$19*M184+N184*$AB$19+$AC$19*O184+P184*$AD$19</f>
        <v>1.3270447649322264E-3</v>
      </c>
      <c r="R184" s="41">
        <f t="shared" si="20"/>
        <v>1001327.0447649322</v>
      </c>
      <c r="S184" s="41">
        <f t="shared" si="21"/>
        <v>1327.044764932245</v>
      </c>
      <c r="T184" s="41">
        <v>-2405.0525813983986</v>
      </c>
      <c r="U184" s="41">
        <f t="shared" si="28"/>
        <v>1090017.5991133517</v>
      </c>
      <c r="V184" s="41"/>
    </row>
    <row r="185" spans="2:22">
      <c r="B185" s="112">
        <v>43727</v>
      </c>
      <c r="C185">
        <v>74.511375000000001</v>
      </c>
      <c r="D185">
        <v>100.969688</v>
      </c>
      <c r="E185">
        <v>23.905148000000001</v>
      </c>
      <c r="F185">
        <v>109.274147</v>
      </c>
      <c r="G185">
        <v>48.062271000000003</v>
      </c>
      <c r="H185">
        <v>48.284939000000001</v>
      </c>
      <c r="J185" s="33">
        <v>181</v>
      </c>
      <c r="K185" s="111">
        <f t="shared" si="22"/>
        <v>1.4319472070414795E-3</v>
      </c>
      <c r="L185" s="111">
        <f t="shared" si="23"/>
        <v>1.4234494246351968E-3</v>
      </c>
      <c r="M185" s="111">
        <f t="shared" si="24"/>
        <v>3.8291971053373803E-4</v>
      </c>
      <c r="N185" s="111">
        <f t="shared" si="25"/>
        <v>2.8542863146094445E-3</v>
      </c>
      <c r="O185" s="111">
        <f t="shared" si="26"/>
        <v>1.947016609014945E-3</v>
      </c>
      <c r="P185" s="111">
        <f t="shared" si="27"/>
        <v>1.4987946076375927E-3</v>
      </c>
      <c r="Q185" s="36">
        <f>K185*$Y$19+$Z$19*L185+$AA$19*M185+N185*$AB$19+$AC$19*O185+P185*$AD$19</f>
        <v>1.7002366734365111E-3</v>
      </c>
      <c r="R185" s="41">
        <f t="shared" si="20"/>
        <v>1001700.2366734365</v>
      </c>
      <c r="S185" s="41">
        <f t="shared" si="21"/>
        <v>1700.2366734364768</v>
      </c>
      <c r="T185" s="41">
        <v>-2393.6750472357962</v>
      </c>
      <c r="U185" s="41">
        <f t="shared" si="28"/>
        <v>1091717.8357867883</v>
      </c>
      <c r="V185" s="41"/>
    </row>
    <row r="186" spans="2:22">
      <c r="B186" s="112">
        <v>43728</v>
      </c>
      <c r="C186">
        <v>74.777816999999999</v>
      </c>
      <c r="D186">
        <v>101.337616</v>
      </c>
      <c r="E186">
        <v>24.005860999999999</v>
      </c>
      <c r="F186">
        <v>110.026878</v>
      </c>
      <c r="G186">
        <v>48.308739000000003</v>
      </c>
      <c r="H186">
        <v>48.393397999999998</v>
      </c>
      <c r="J186" s="33">
        <v>182</v>
      </c>
      <c r="K186" s="111">
        <f t="shared" si="22"/>
        <v>3.569478531287825E-3</v>
      </c>
      <c r="L186" s="111">
        <f t="shared" si="23"/>
        <v>3.6373220182295629E-3</v>
      </c>
      <c r="M186" s="111">
        <f t="shared" si="24"/>
        <v>4.2041756349814607E-3</v>
      </c>
      <c r="N186" s="111">
        <f t="shared" si="25"/>
        <v>6.8648466746133721E-3</v>
      </c>
      <c r="O186" s="111">
        <f t="shared" si="26"/>
        <v>5.1149933442607215E-3</v>
      </c>
      <c r="P186" s="111">
        <f t="shared" si="27"/>
        <v>2.2437093741205045E-3</v>
      </c>
      <c r="Q186" s="36">
        <f>K186*$Y$19+$Z$19*L186+$AA$19*M186+N186*$AB$19+$AC$19*O186+P186*$AD$19</f>
        <v>4.6673942625504693E-3</v>
      </c>
      <c r="R186" s="41">
        <f t="shared" si="20"/>
        <v>1004667.3942625505</v>
      </c>
      <c r="S186" s="41">
        <f t="shared" si="21"/>
        <v>4667.3942625505151</v>
      </c>
      <c r="T186" s="41">
        <v>-2379.4156667483039</v>
      </c>
      <c r="U186" s="41">
        <f t="shared" si="28"/>
        <v>1096385.2300493387</v>
      </c>
      <c r="V186" s="41"/>
    </row>
    <row r="187" spans="2:22">
      <c r="B187" s="112">
        <v>43731</v>
      </c>
      <c r="C187">
        <v>74.831085000000002</v>
      </c>
      <c r="D187">
        <v>101.38248400000001</v>
      </c>
      <c r="E187">
        <v>24.024172</v>
      </c>
      <c r="F187">
        <v>109.949051</v>
      </c>
      <c r="G187">
        <v>48.393737999999999</v>
      </c>
      <c r="H187">
        <v>48.438591000000002</v>
      </c>
      <c r="J187" s="33">
        <v>183</v>
      </c>
      <c r="K187" s="111">
        <f t="shared" si="22"/>
        <v>7.1209669396457499E-4</v>
      </c>
      <c r="L187" s="111">
        <f t="shared" si="23"/>
        <v>4.4265961522971405E-4</v>
      </c>
      <c r="M187" s="111">
        <f t="shared" si="24"/>
        <v>7.6248129528179779E-4</v>
      </c>
      <c r="N187" s="111">
        <f t="shared" si="25"/>
        <v>-7.0759563194998831E-4</v>
      </c>
      <c r="O187" s="111">
        <f t="shared" si="26"/>
        <v>1.7579492175772849E-3</v>
      </c>
      <c r="P187" s="111">
        <f t="shared" si="27"/>
        <v>9.3343127096910563E-4</v>
      </c>
      <c r="Q187" s="36">
        <f>K187*$Y$19+$Z$19*L187+$AA$19*M187+N187*$AB$19+$AC$19*O187+P187*$AD$19</f>
        <v>2.9831114544498678E-4</v>
      </c>
      <c r="R187" s="41">
        <f t="shared" si="20"/>
        <v>1000298.311145445</v>
      </c>
      <c r="S187" s="41">
        <f t="shared" si="21"/>
        <v>298.31114544498269</v>
      </c>
      <c r="T187" s="41">
        <v>-2377.7406233322108</v>
      </c>
      <c r="U187" s="41">
        <f t="shared" si="28"/>
        <v>1096683.5411947835</v>
      </c>
      <c r="V187" s="41"/>
    </row>
    <row r="188" spans="2:22">
      <c r="B188" s="112">
        <v>43732</v>
      </c>
      <c r="C188">
        <v>75.088668999999996</v>
      </c>
      <c r="D188">
        <v>101.660713</v>
      </c>
      <c r="E188">
        <v>24.124877999999999</v>
      </c>
      <c r="F188">
        <v>110.29508199999999</v>
      </c>
      <c r="G188">
        <v>48.504223000000003</v>
      </c>
      <c r="H188">
        <v>48.510894999999998</v>
      </c>
      <c r="J188" s="33">
        <v>184</v>
      </c>
      <c r="K188" s="111">
        <f t="shared" si="22"/>
        <v>3.4362950390814848E-3</v>
      </c>
      <c r="L188" s="111">
        <f t="shared" si="23"/>
        <v>2.7405909506479304E-3</v>
      </c>
      <c r="M188" s="111">
        <f t="shared" si="24"/>
        <v>4.1831000548847247E-3</v>
      </c>
      <c r="N188" s="111">
        <f t="shared" si="25"/>
        <v>3.1422520092147504E-3</v>
      </c>
      <c r="O188" s="111">
        <f t="shared" si="26"/>
        <v>2.2804411308640382E-3</v>
      </c>
      <c r="P188" s="111">
        <f t="shared" si="27"/>
        <v>1.4915811602187184E-3</v>
      </c>
      <c r="Q188" s="36">
        <f>K188*$Y$19+$Z$19*L188+$AA$19*M188+N188*$AB$19+$AC$19*O188+P188*$AD$19</f>
        <v>3.0678283917589949E-3</v>
      </c>
      <c r="R188" s="41">
        <f t="shared" si="20"/>
        <v>1003067.828391759</v>
      </c>
      <c r="S188" s="41">
        <f t="shared" si="21"/>
        <v>3067.8283917589579</v>
      </c>
      <c r="T188" s="41">
        <v>-2369.4171270485967</v>
      </c>
      <c r="U188" s="41">
        <f t="shared" si="28"/>
        <v>1099751.3695865425</v>
      </c>
      <c r="V188" s="41"/>
    </row>
    <row r="189" spans="2:22">
      <c r="B189" s="112">
        <v>43733</v>
      </c>
      <c r="C189">
        <v>74.733413999999996</v>
      </c>
      <c r="D189">
        <v>101.23889200000001</v>
      </c>
      <c r="E189">
        <v>23.996701999999999</v>
      </c>
      <c r="F189">
        <v>109.672119</v>
      </c>
      <c r="G189">
        <v>48.266250999999997</v>
      </c>
      <c r="H189">
        <v>48.429543000000002</v>
      </c>
      <c r="J189" s="33">
        <v>185</v>
      </c>
      <c r="K189" s="111">
        <f t="shared" si="22"/>
        <v>-4.7423671957385616E-3</v>
      </c>
      <c r="L189" s="111">
        <f t="shared" si="23"/>
        <v>-4.157934242582078E-3</v>
      </c>
      <c r="M189" s="111">
        <f t="shared" si="24"/>
        <v>-5.3271859787005675E-3</v>
      </c>
      <c r="N189" s="111">
        <f t="shared" si="25"/>
        <v>-5.6641595901129873E-3</v>
      </c>
      <c r="O189" s="111">
        <f t="shared" si="26"/>
        <v>-4.9182869498543749E-3</v>
      </c>
      <c r="P189" s="111">
        <f t="shared" si="27"/>
        <v>-1.6783918202921402E-3</v>
      </c>
      <c r="Q189" s="36">
        <f>K189*$Y$19+$Z$19*L189+$AA$19*M189+N189*$AB$19+$AC$19*O189+P189*$AD$19</f>
        <v>-4.6813430708096907E-3</v>
      </c>
      <c r="R189" s="41">
        <f t="shared" si="20"/>
        <v>995318.65692919027</v>
      </c>
      <c r="S189" s="41">
        <f t="shared" si="21"/>
        <v>-4681.3430708097294</v>
      </c>
      <c r="T189" s="41">
        <v>-2365.4434508010745</v>
      </c>
      <c r="U189" s="41">
        <f t="shared" si="28"/>
        <v>1095070.0265157328</v>
      </c>
      <c r="V189" s="41"/>
    </row>
    <row r="190" spans="2:22">
      <c r="B190" s="112">
        <v>43734</v>
      </c>
      <c r="C190">
        <v>74.857735000000005</v>
      </c>
      <c r="D190">
        <v>101.409409</v>
      </c>
      <c r="E190">
        <v>24.042480000000001</v>
      </c>
      <c r="F190">
        <v>109.90574599999999</v>
      </c>
      <c r="G190">
        <v>48.266250999999997</v>
      </c>
      <c r="H190">
        <v>48.438591000000002</v>
      </c>
      <c r="J190" s="33">
        <v>186</v>
      </c>
      <c r="K190" s="111">
        <f t="shared" si="22"/>
        <v>1.6621441770201929E-3</v>
      </c>
      <c r="L190" s="111">
        <f t="shared" si="23"/>
        <v>1.6828864530526043E-3</v>
      </c>
      <c r="M190" s="111">
        <f t="shared" si="24"/>
        <v>1.9058615051626457E-3</v>
      </c>
      <c r="N190" s="111">
        <f t="shared" si="25"/>
        <v>2.1279657506451722E-3</v>
      </c>
      <c r="O190" s="111">
        <f t="shared" si="26"/>
        <v>0</v>
      </c>
      <c r="P190" s="111">
        <f t="shared" si="27"/>
        <v>1.8681066007351707E-4</v>
      </c>
      <c r="Q190" s="36">
        <f>K190*$Y$19+$Z$19*L190+$AA$19*M190+N190*$AB$19+$AC$19*O190+P190*$AD$19</f>
        <v>1.6078608982315653E-3</v>
      </c>
      <c r="R190" s="41">
        <f t="shared" si="20"/>
        <v>1001607.8608982316</v>
      </c>
      <c r="S190" s="41">
        <f t="shared" si="21"/>
        <v>1607.8608982316218</v>
      </c>
      <c r="T190" s="41">
        <v>-2358.2851229573134</v>
      </c>
      <c r="U190" s="41">
        <f t="shared" si="28"/>
        <v>1096677.8874139644</v>
      </c>
      <c r="V190" s="41"/>
    </row>
    <row r="191" spans="2:22">
      <c r="B191" s="112">
        <v>43735</v>
      </c>
      <c r="C191">
        <v>74.937691000000001</v>
      </c>
      <c r="D191">
        <v>101.535027</v>
      </c>
      <c r="E191">
        <v>24.069941</v>
      </c>
      <c r="F191">
        <v>109.931709</v>
      </c>
      <c r="G191">
        <v>48.189757999999998</v>
      </c>
      <c r="H191">
        <v>48.438591000000002</v>
      </c>
      <c r="J191" s="33">
        <v>187</v>
      </c>
      <c r="K191" s="111">
        <f t="shared" si="22"/>
        <v>1.0675360353575977E-3</v>
      </c>
      <c r="L191" s="111">
        <f t="shared" si="23"/>
        <v>1.2379547675088773E-3</v>
      </c>
      <c r="M191" s="111">
        <f t="shared" si="24"/>
        <v>1.1415348640236122E-3</v>
      </c>
      <c r="N191" s="111">
        <f t="shared" si="25"/>
        <v>2.3620178936937511E-4</v>
      </c>
      <c r="O191" s="111">
        <f t="shared" si="26"/>
        <v>-1.5860705170915113E-3</v>
      </c>
      <c r="P191" s="111">
        <f t="shared" si="27"/>
        <v>0</v>
      </c>
      <c r="Q191" s="36">
        <f>K191*$Y$19+$Z$19*L191+$AA$19*M191+N191*$AB$19+$AC$19*O191+P191*$AD$19</f>
        <v>6.0101438343176364E-4</v>
      </c>
      <c r="R191" s="41">
        <f t="shared" si="20"/>
        <v>1000601.0143834318</v>
      </c>
      <c r="S191" s="41">
        <f t="shared" si="21"/>
        <v>601.01438343175687</v>
      </c>
      <c r="T191" s="41">
        <v>-2357.847952243872</v>
      </c>
      <c r="U191" s="41">
        <f t="shared" si="28"/>
        <v>1097278.9017973961</v>
      </c>
      <c r="V191" s="41"/>
    </row>
    <row r="192" spans="2:22">
      <c r="B192" s="112">
        <v>43738</v>
      </c>
      <c r="C192">
        <v>74.990982000000002</v>
      </c>
      <c r="D192">
        <v>101.56197400000001</v>
      </c>
      <c r="E192">
        <v>24.106569</v>
      </c>
      <c r="F192">
        <v>110.29508199999999</v>
      </c>
      <c r="G192">
        <v>48.240752999999998</v>
      </c>
      <c r="H192">
        <v>48.465710000000001</v>
      </c>
      <c r="J192" s="33">
        <v>188</v>
      </c>
      <c r="K192" s="111">
        <f t="shared" si="22"/>
        <v>7.1088473175845923E-4</v>
      </c>
      <c r="L192" s="111">
        <f t="shared" si="23"/>
        <v>2.6536088692062876E-4</v>
      </c>
      <c r="M192" s="111">
        <f t="shared" si="24"/>
        <v>1.5205753616213435E-3</v>
      </c>
      <c r="N192" s="111">
        <f t="shared" si="25"/>
        <v>3.299992050098453E-3</v>
      </c>
      <c r="O192" s="111">
        <f t="shared" si="26"/>
        <v>1.0576528989607423E-3</v>
      </c>
      <c r="P192" s="111">
        <f t="shared" si="27"/>
        <v>5.5970685363000857E-4</v>
      </c>
      <c r="Q192" s="36">
        <f>K192*$Y$19+$Z$19*L192+$AA$19*M192+N192*$AB$19+$AC$19*O192+P192*$AD$19</f>
        <v>1.5949166432290645E-3</v>
      </c>
      <c r="R192" s="41">
        <f t="shared" si="20"/>
        <v>1001594.9166432291</v>
      </c>
      <c r="S192" s="41">
        <f t="shared" si="21"/>
        <v>1594.9166432290804</v>
      </c>
      <c r="T192" s="41">
        <v>-2357.7367120462004</v>
      </c>
      <c r="U192" s="41">
        <f t="shared" si="28"/>
        <v>1098873.8184406252</v>
      </c>
      <c r="V192" s="41"/>
    </row>
    <row r="193" spans="2:22">
      <c r="B193" s="112">
        <v>43739</v>
      </c>
      <c r="C193">
        <v>75.063964999999996</v>
      </c>
      <c r="D193">
        <v>101.74633799999999</v>
      </c>
      <c r="E193">
        <v>24.162500000000001</v>
      </c>
      <c r="F193">
        <v>110.42177599999999</v>
      </c>
      <c r="G193">
        <v>48.339416999999997</v>
      </c>
      <c r="H193">
        <v>48.474777000000003</v>
      </c>
      <c r="J193" s="33">
        <v>189</v>
      </c>
      <c r="K193" s="111">
        <f t="shared" si="22"/>
        <v>9.7275041195368415E-4</v>
      </c>
      <c r="L193" s="111">
        <f t="shared" si="23"/>
        <v>1.8136400693301289E-3</v>
      </c>
      <c r="M193" s="111">
        <f t="shared" si="24"/>
        <v>2.3174685648980906E-3</v>
      </c>
      <c r="N193" s="111">
        <f t="shared" si="25"/>
        <v>1.1480229925596263E-3</v>
      </c>
      <c r="O193" s="111">
        <f t="shared" si="26"/>
        <v>2.0431530473081633E-3</v>
      </c>
      <c r="P193" s="111">
        <f t="shared" si="27"/>
        <v>1.8706322419116713E-4</v>
      </c>
      <c r="Q193" s="36">
        <f>K193*$Y$19+$Z$19*L193+$AA$19*M193+N193*$AB$19+$AC$19*O193+P193*$AD$19</f>
        <v>1.4299436485659168E-3</v>
      </c>
      <c r="R193" s="41">
        <f t="shared" si="20"/>
        <v>1001429.9436485659</v>
      </c>
      <c r="S193" s="41">
        <f t="shared" si="21"/>
        <v>1429.9436485659098</v>
      </c>
      <c r="T193" s="41">
        <v>-2351.3147979174973</v>
      </c>
      <c r="U193" s="41">
        <f t="shared" si="28"/>
        <v>1100303.762089191</v>
      </c>
      <c r="V193" s="41"/>
    </row>
    <row r="194" spans="2:22">
      <c r="B194" s="112">
        <v>43740</v>
      </c>
      <c r="C194">
        <v>75.233092999999997</v>
      </c>
      <c r="D194">
        <v>101.818275</v>
      </c>
      <c r="E194">
        <v>24.208351</v>
      </c>
      <c r="F194">
        <v>110.378387</v>
      </c>
      <c r="G194">
        <v>48.347935</v>
      </c>
      <c r="H194">
        <v>48.538136000000002</v>
      </c>
      <c r="J194" s="33">
        <v>190</v>
      </c>
      <c r="K194" s="111">
        <f t="shared" si="22"/>
        <v>2.2505839254407219E-3</v>
      </c>
      <c r="L194" s="111">
        <f t="shared" si="23"/>
        <v>7.0677316586999727E-4</v>
      </c>
      <c r="M194" s="111">
        <f t="shared" si="24"/>
        <v>1.8958117454978736E-3</v>
      </c>
      <c r="N194" s="111">
        <f t="shared" si="25"/>
        <v>-3.930160192724172E-4</v>
      </c>
      <c r="O194" s="111">
        <f t="shared" si="26"/>
        <v>1.7619677953410891E-4</v>
      </c>
      <c r="P194" s="111">
        <f t="shared" si="27"/>
        <v>1.3061974339093204E-3</v>
      </c>
      <c r="Q194" s="36">
        <f>K194*$Y$19+$Z$19*L194+$AA$19*M194+N194*$AB$19+$AC$19*O194+P194*$AD$19</f>
        <v>8.2143682603543248E-4</v>
      </c>
      <c r="R194" s="41">
        <f t="shared" si="20"/>
        <v>1000821.4368260354</v>
      </c>
      <c r="S194" s="41">
        <f t="shared" si="21"/>
        <v>821.43682603538036</v>
      </c>
      <c r="T194" s="41">
        <v>-2339.185302592814</v>
      </c>
      <c r="U194" s="41">
        <f t="shared" si="28"/>
        <v>1101125.1989152264</v>
      </c>
      <c r="V194" s="41"/>
    </row>
    <row r="195" spans="2:22">
      <c r="B195" s="112">
        <v>43741</v>
      </c>
      <c r="C195">
        <v>75.482353000000003</v>
      </c>
      <c r="D195">
        <v>102.214073</v>
      </c>
      <c r="E195">
        <v>24.290880000000001</v>
      </c>
      <c r="F195">
        <v>110.812134</v>
      </c>
      <c r="G195">
        <v>48.509548000000002</v>
      </c>
      <c r="H195">
        <v>48.673977000000001</v>
      </c>
      <c r="J195" s="33">
        <v>191</v>
      </c>
      <c r="K195" s="111">
        <f t="shared" si="22"/>
        <v>3.3076931910393974E-3</v>
      </c>
      <c r="L195" s="111">
        <f t="shared" si="23"/>
        <v>3.8797622079101844E-3</v>
      </c>
      <c r="M195" s="111">
        <f t="shared" si="24"/>
        <v>3.4033149786653612E-3</v>
      </c>
      <c r="N195" s="111">
        <f t="shared" si="25"/>
        <v>3.9219362024664212E-3</v>
      </c>
      <c r="O195" s="111">
        <f t="shared" si="26"/>
        <v>3.3371329705726596E-3</v>
      </c>
      <c r="P195" s="111">
        <f t="shared" si="27"/>
        <v>2.7947358456461547E-3</v>
      </c>
      <c r="Q195" s="36">
        <f>K195*$Y$19+$Z$19*L195+$AA$19*M195+N195*$AB$19+$AC$19*O195+P195*$AD$19</f>
        <v>3.5783891717904E-3</v>
      </c>
      <c r="R195" s="41">
        <f t="shared" si="20"/>
        <v>1003578.3891717904</v>
      </c>
      <c r="S195" s="41">
        <f t="shared" si="21"/>
        <v>3578.389171790448</v>
      </c>
      <c r="T195" s="41">
        <v>-2316.0903491749195</v>
      </c>
      <c r="U195" s="41">
        <f t="shared" si="28"/>
        <v>1104703.5880870167</v>
      </c>
      <c r="V195" s="41"/>
    </row>
    <row r="196" spans="2:22">
      <c r="B196" s="112">
        <v>43742</v>
      </c>
      <c r="C196">
        <v>75.606955999999997</v>
      </c>
      <c r="D196">
        <v>102.375969</v>
      </c>
      <c r="E196">
        <v>24.355062</v>
      </c>
      <c r="F196">
        <v>111.271896</v>
      </c>
      <c r="G196">
        <v>48.679665</v>
      </c>
      <c r="H196">
        <v>48.683044000000002</v>
      </c>
      <c r="J196" s="33">
        <v>192</v>
      </c>
      <c r="K196" s="111">
        <f t="shared" si="22"/>
        <v>1.6493956994481074E-3</v>
      </c>
      <c r="L196" s="111">
        <f t="shared" si="23"/>
        <v>1.582638453071385E-3</v>
      </c>
      <c r="M196" s="111">
        <f t="shared" si="24"/>
        <v>2.6387416751584734E-3</v>
      </c>
      <c r="N196" s="111">
        <f t="shared" si="25"/>
        <v>4.1404387052689966E-3</v>
      </c>
      <c r="O196" s="111">
        <f t="shared" si="26"/>
        <v>3.5007418721394391E-3</v>
      </c>
      <c r="P196" s="111">
        <f t="shared" si="27"/>
        <v>1.8626288958072229E-4</v>
      </c>
      <c r="Q196" s="36">
        <f>K196*$Y$19+$Z$19*L196+$AA$19*M196+N196*$AB$19+$AC$19*O196+P196*$AD$19</f>
        <v>2.5371325261816092E-3</v>
      </c>
      <c r="R196" s="41">
        <f t="shared" si="20"/>
        <v>1002537.1325261816</v>
      </c>
      <c r="S196" s="41">
        <f t="shared" si="21"/>
        <v>2537.1325261816382</v>
      </c>
      <c r="T196" s="41">
        <v>-2311.6051633200841</v>
      </c>
      <c r="U196" s="41">
        <f t="shared" si="28"/>
        <v>1107240.7206131984</v>
      </c>
      <c r="V196" s="41"/>
    </row>
    <row r="197" spans="2:22">
      <c r="B197" s="112">
        <v>43745</v>
      </c>
      <c r="C197">
        <v>75.411109999999994</v>
      </c>
      <c r="D197">
        <v>102.09713000000001</v>
      </c>
      <c r="E197">
        <v>24.281707999999998</v>
      </c>
      <c r="F197">
        <v>110.708023</v>
      </c>
      <c r="G197">
        <v>48.509548000000002</v>
      </c>
      <c r="H197">
        <v>48.637768000000001</v>
      </c>
      <c r="J197" s="33">
        <v>193</v>
      </c>
      <c r="K197" s="111">
        <f t="shared" si="22"/>
        <v>-2.5936778953411263E-3</v>
      </c>
      <c r="L197" s="111">
        <f t="shared" si="23"/>
        <v>-2.7273922507450397E-3</v>
      </c>
      <c r="M197" s="111">
        <f t="shared" si="24"/>
        <v>-3.0164032528788333E-3</v>
      </c>
      <c r="N197" s="111">
        <f t="shared" si="25"/>
        <v>-5.08040741128187E-3</v>
      </c>
      <c r="O197" s="111">
        <f t="shared" si="26"/>
        <v>-3.5007418721395124E-3</v>
      </c>
      <c r="P197" s="111">
        <f t="shared" si="27"/>
        <v>-9.3044853070928192E-4</v>
      </c>
      <c r="Q197" s="36">
        <f>K197*$Y$19+$Z$19*L197+$AA$19*M197+N197*$AB$19+$AC$19*O197+P197*$AD$19</f>
        <v>-3.3378065165547907E-3</v>
      </c>
      <c r="R197" s="41">
        <f t="shared" ref="R197:R260" si="29">Q197*$Y$4+$Y$4</f>
        <v>996662.19348344521</v>
      </c>
      <c r="S197" s="41">
        <f t="shared" ref="S197:S260" si="30">R197-$Y$4</f>
        <v>-3337.8065165547887</v>
      </c>
      <c r="T197" s="41">
        <v>-2304.9998995705973</v>
      </c>
      <c r="U197" s="41">
        <f t="shared" si="28"/>
        <v>1103902.9140966437</v>
      </c>
      <c r="V197" s="41"/>
    </row>
    <row r="198" spans="2:22">
      <c r="B198" s="112">
        <v>43746</v>
      </c>
      <c r="C198">
        <v>75.446708999999998</v>
      </c>
      <c r="D198">
        <v>102.13314099999999</v>
      </c>
      <c r="E198">
        <v>24.318397999999998</v>
      </c>
      <c r="F198">
        <v>110.612587</v>
      </c>
      <c r="G198">
        <v>48.475517000000004</v>
      </c>
      <c r="H198">
        <v>48.773598</v>
      </c>
      <c r="J198" s="33">
        <v>194</v>
      </c>
      <c r="K198" s="111">
        <f t="shared" ref="K198:K261" si="31">LN(C198/C197)</f>
        <v>4.7195433285134307E-4</v>
      </c>
      <c r="L198" s="111">
        <f t="shared" ref="L198:L261" si="32">LN(D198/D197)</f>
        <v>3.5265095812542918E-4</v>
      </c>
      <c r="M198" s="111">
        <f t="shared" ref="M198:M261" si="33">LN(E198/E197)</f>
        <v>1.5098735369111845E-3</v>
      </c>
      <c r="N198" s="111">
        <f t="shared" ref="N198:N261" si="34">LN(F198/F197)</f>
        <v>-8.6242312376809134E-4</v>
      </c>
      <c r="O198" s="111">
        <f t="shared" ref="O198:O261" si="35">LN(G198/G197)</f>
        <v>-7.0177818402588623E-4</v>
      </c>
      <c r="P198" s="111">
        <f t="shared" ref="P198:P261" si="36">LN(H198/H197)</f>
        <v>2.7887934152021517E-3</v>
      </c>
      <c r="Q198" s="36">
        <f>K198*$Y$19+$Z$19*L198+$AA$19*M198+N198*$AB$19+$AC$19*O198+P198*$AD$19</f>
        <v>4.4828996054615958E-4</v>
      </c>
      <c r="R198" s="41">
        <f t="shared" si="29"/>
        <v>1000448.2899605462</v>
      </c>
      <c r="S198" s="41">
        <f t="shared" si="30"/>
        <v>448.28996054618619</v>
      </c>
      <c r="T198" s="41">
        <v>-2285.8675107889576</v>
      </c>
      <c r="U198" s="41">
        <f t="shared" ref="U198:U261" si="37">U197+S198</f>
        <v>1104351.2040571899</v>
      </c>
      <c r="V198" s="41"/>
    </row>
    <row r="199" spans="2:22">
      <c r="B199" s="112">
        <v>43747</v>
      </c>
      <c r="C199">
        <v>75.357703999999998</v>
      </c>
      <c r="D199">
        <v>102.07912399999999</v>
      </c>
      <c r="E199">
        <v>24.263376000000001</v>
      </c>
      <c r="F199">
        <v>110.65595999999999</v>
      </c>
      <c r="G199">
        <v>48.381939000000003</v>
      </c>
      <c r="H199">
        <v>48.746433000000003</v>
      </c>
      <c r="J199" s="33">
        <v>195</v>
      </c>
      <c r="K199" s="111">
        <f t="shared" si="31"/>
        <v>-1.1804032596129644E-3</v>
      </c>
      <c r="L199" s="111">
        <f t="shared" si="32"/>
        <v>-5.2902798232822837E-4</v>
      </c>
      <c r="M199" s="111">
        <f t="shared" si="33"/>
        <v>-2.2651302739845154E-3</v>
      </c>
      <c r="N199" s="111">
        <f t="shared" si="34"/>
        <v>3.9203945742458866E-4</v>
      </c>
      <c r="O199" s="111">
        <f t="shared" si="35"/>
        <v>-1.9322834396179433E-3</v>
      </c>
      <c r="P199" s="111">
        <f t="shared" si="36"/>
        <v>-5.5711632623698596E-4</v>
      </c>
      <c r="Q199" s="36">
        <f>K199*$Y$19+$Z$19*L199+$AA$19*M199+N199*$AB$19+$AC$19*O199+P199*$AD$19</f>
        <v>-7.347913278273957E-4</v>
      </c>
      <c r="R199" s="41">
        <f t="shared" si="29"/>
        <v>999265.20867217262</v>
      </c>
      <c r="S199" s="41">
        <f t="shared" si="30"/>
        <v>-734.79132782737724</v>
      </c>
      <c r="T199" s="41">
        <v>-2284.9098969660699</v>
      </c>
      <c r="U199" s="41">
        <f t="shared" si="37"/>
        <v>1103616.4127293625</v>
      </c>
      <c r="V199" s="41"/>
    </row>
    <row r="200" spans="2:22">
      <c r="B200" s="112">
        <v>43748</v>
      </c>
      <c r="C200">
        <v>75.126296999999994</v>
      </c>
      <c r="D200">
        <v>101.728348</v>
      </c>
      <c r="E200">
        <v>24.144162999999999</v>
      </c>
      <c r="F200">
        <v>110.005341</v>
      </c>
      <c r="G200">
        <v>48.245857000000001</v>
      </c>
      <c r="H200">
        <v>48.710217</v>
      </c>
      <c r="J200" s="33">
        <v>196</v>
      </c>
      <c r="K200" s="111">
        <f t="shared" si="31"/>
        <v>-3.0755054472721695E-3</v>
      </c>
      <c r="L200" s="111">
        <f t="shared" si="32"/>
        <v>-3.4422324453438299E-3</v>
      </c>
      <c r="M200" s="111">
        <f t="shared" si="33"/>
        <v>-4.9253997814064114E-3</v>
      </c>
      <c r="N200" s="111">
        <f t="shared" si="34"/>
        <v>-5.8970094209982319E-3</v>
      </c>
      <c r="O200" s="111">
        <f t="shared" si="35"/>
        <v>-2.8166241102247982E-3</v>
      </c>
      <c r="P200" s="111">
        <f t="shared" si="36"/>
        <v>-7.4322279017563595E-4</v>
      </c>
      <c r="Q200" s="36">
        <f>K200*$Y$19+$Z$19*L200+$AA$19*M200+N200*$AB$19+$AC$19*O200+P200*$AD$19</f>
        <v>-4.1228180738178055E-3</v>
      </c>
      <c r="R200" s="41">
        <f t="shared" si="29"/>
        <v>995877.18192618224</v>
      </c>
      <c r="S200" s="41">
        <f t="shared" si="30"/>
        <v>-4122.8180738177616</v>
      </c>
      <c r="T200" s="41">
        <v>-2284.4938499706332</v>
      </c>
      <c r="U200" s="41">
        <f t="shared" si="37"/>
        <v>1099493.5946555447</v>
      </c>
      <c r="V200" s="41"/>
    </row>
    <row r="201" spans="2:22">
      <c r="B201" s="112">
        <v>43749</v>
      </c>
      <c r="C201">
        <v>74.850357000000002</v>
      </c>
      <c r="D201">
        <v>101.395561</v>
      </c>
      <c r="E201">
        <v>24.034127999999999</v>
      </c>
      <c r="F201">
        <v>109.80587</v>
      </c>
      <c r="G201">
        <v>48.101253999999997</v>
      </c>
      <c r="H201">
        <v>48.601536000000003</v>
      </c>
      <c r="J201" s="33">
        <v>197</v>
      </c>
      <c r="K201" s="111">
        <f t="shared" si="31"/>
        <v>-3.6797768720677137E-3</v>
      </c>
      <c r="L201" s="111">
        <f t="shared" si="32"/>
        <v>-3.2766925310912069E-3</v>
      </c>
      <c r="M201" s="111">
        <f t="shared" si="33"/>
        <v>-4.5678328990201647E-3</v>
      </c>
      <c r="N201" s="111">
        <f t="shared" si="34"/>
        <v>-1.8149306747993824E-3</v>
      </c>
      <c r="O201" s="111">
        <f t="shared" si="35"/>
        <v>-3.0017113554345063E-3</v>
      </c>
      <c r="P201" s="111">
        <f t="shared" si="36"/>
        <v>-2.2336674006183791E-3</v>
      </c>
      <c r="Q201" s="36">
        <f>K201*$Y$19+$Z$19*L201+$AA$19*M201+N201*$AB$19+$AC$19*O201+P201*$AD$19</f>
        <v>-2.9874185028372505E-3</v>
      </c>
      <c r="R201" s="41">
        <f t="shared" si="29"/>
        <v>997012.5814971627</v>
      </c>
      <c r="S201" s="41">
        <f t="shared" si="30"/>
        <v>-2987.4185028373031</v>
      </c>
      <c r="T201" s="41">
        <v>-2283.970891226083</v>
      </c>
      <c r="U201" s="41">
        <f t="shared" si="37"/>
        <v>1096506.1761527075</v>
      </c>
      <c r="V201" s="41"/>
    </row>
    <row r="202" spans="2:22">
      <c r="B202" s="112">
        <v>43752</v>
      </c>
      <c r="C202">
        <v>74.974952999999999</v>
      </c>
      <c r="D202">
        <v>101.566498</v>
      </c>
      <c r="E202">
        <v>24.052468999999999</v>
      </c>
      <c r="F202">
        <v>110.170181</v>
      </c>
      <c r="G202">
        <v>48.135280999999999</v>
      </c>
      <c r="H202">
        <v>48.655884</v>
      </c>
      <c r="J202" s="33">
        <v>198</v>
      </c>
      <c r="K202" s="111">
        <f t="shared" si="31"/>
        <v>1.6632173659097509E-3</v>
      </c>
      <c r="L202" s="111">
        <f t="shared" si="32"/>
        <v>1.6844235938341947E-3</v>
      </c>
      <c r="M202" s="111">
        <f t="shared" si="33"/>
        <v>7.6283214174652952E-4</v>
      </c>
      <c r="N202" s="111">
        <f t="shared" si="34"/>
        <v>3.3122817817806552E-3</v>
      </c>
      <c r="O202" s="111">
        <f t="shared" si="35"/>
        <v>7.0715350293902232E-4</v>
      </c>
      <c r="P202" s="111">
        <f t="shared" si="36"/>
        <v>1.1176115026898211E-3</v>
      </c>
      <c r="Q202" s="36">
        <f>K202*$Y$19+$Z$19*L202+$AA$19*M202+N202*$AB$19+$AC$19*O202+P202*$AD$19</f>
        <v>1.8948298871138383E-3</v>
      </c>
      <c r="R202" s="41">
        <f t="shared" si="29"/>
        <v>1001894.8298871139</v>
      </c>
      <c r="S202" s="41">
        <f t="shared" si="30"/>
        <v>1894.8298871138832</v>
      </c>
      <c r="T202" s="41">
        <v>-2275.3840915095061</v>
      </c>
      <c r="U202" s="41">
        <f t="shared" si="37"/>
        <v>1098401.0060398215</v>
      </c>
      <c r="V202" s="41"/>
    </row>
    <row r="203" spans="2:22">
      <c r="B203" s="112">
        <v>43753</v>
      </c>
      <c r="C203">
        <v>74.779144000000002</v>
      </c>
      <c r="D203">
        <v>101.233665</v>
      </c>
      <c r="E203">
        <v>23.988277</v>
      </c>
      <c r="F203">
        <v>109.87526699999999</v>
      </c>
      <c r="G203">
        <v>47.982170000000004</v>
      </c>
      <c r="H203">
        <v>48.538136000000002</v>
      </c>
      <c r="J203" s="33">
        <v>199</v>
      </c>
      <c r="K203" s="111">
        <f t="shared" si="31"/>
        <v>-2.6150751867385141E-3</v>
      </c>
      <c r="L203" s="111">
        <f t="shared" si="32"/>
        <v>-3.2823770346621641E-3</v>
      </c>
      <c r="M203" s="111">
        <f t="shared" si="33"/>
        <v>-2.6723997251598512E-3</v>
      </c>
      <c r="N203" s="111">
        <f t="shared" si="34"/>
        <v>-2.6804842296000134E-3</v>
      </c>
      <c r="O203" s="111">
        <f t="shared" si="35"/>
        <v>-3.1859173940692745E-3</v>
      </c>
      <c r="P203" s="111">
        <f t="shared" si="36"/>
        <v>-2.4229486053783779E-3</v>
      </c>
      <c r="Q203" s="36">
        <f>K203*$Y$19+$Z$19*L203+$AA$19*M203+N203*$AB$19+$AC$19*O203+P203*$AD$19</f>
        <v>-2.7891330145757903E-3</v>
      </c>
      <c r="R203" s="41">
        <f t="shared" si="29"/>
        <v>997210.86698542419</v>
      </c>
      <c r="S203" s="41">
        <f t="shared" si="30"/>
        <v>-2789.1330145758111</v>
      </c>
      <c r="T203" s="41">
        <v>-2258.9222677069483</v>
      </c>
      <c r="U203" s="41">
        <f t="shared" si="37"/>
        <v>1095611.8730252457</v>
      </c>
      <c r="V203" s="41"/>
    </row>
    <row r="204" spans="2:22">
      <c r="B204" s="112">
        <v>43754</v>
      </c>
      <c r="C204">
        <v>74.859229999999997</v>
      </c>
      <c r="D204">
        <v>101.413567</v>
      </c>
      <c r="E204">
        <v>24.006622</v>
      </c>
      <c r="F204">
        <v>109.99670399999999</v>
      </c>
      <c r="G204">
        <v>48.067233999999999</v>
      </c>
      <c r="H204">
        <v>48.556271000000002</v>
      </c>
      <c r="J204" s="33">
        <v>200</v>
      </c>
      <c r="K204" s="111">
        <f t="shared" si="31"/>
        <v>1.0703939839187399E-3</v>
      </c>
      <c r="L204" s="111">
        <f t="shared" si="32"/>
        <v>1.775519413571712E-3</v>
      </c>
      <c r="M204" s="111">
        <f t="shared" si="33"/>
        <v>7.6445627663019212E-4</v>
      </c>
      <c r="N204" s="111">
        <f t="shared" si="34"/>
        <v>1.1046156706156903E-3</v>
      </c>
      <c r="O204" s="111">
        <f t="shared" si="35"/>
        <v>1.7712555975796891E-3</v>
      </c>
      <c r="P204" s="111">
        <f t="shared" si="36"/>
        <v>3.7355396198841264E-4</v>
      </c>
      <c r="Q204" s="36">
        <f>K204*$Y$19+$Z$19*L204+$AA$19*M204+N204*$AB$19+$AC$19*O204+P204*$AD$19</f>
        <v>1.1172486589624802E-3</v>
      </c>
      <c r="R204" s="41">
        <f t="shared" si="29"/>
        <v>1001117.2486589624</v>
      </c>
      <c r="S204" s="41">
        <f t="shared" si="30"/>
        <v>1117.2486589624314</v>
      </c>
      <c r="T204" s="41">
        <v>-2256.7292668152368</v>
      </c>
      <c r="U204" s="41">
        <f t="shared" si="37"/>
        <v>1096729.121684208</v>
      </c>
      <c r="V204" s="41"/>
    </row>
    <row r="205" spans="2:22">
      <c r="B205" s="112">
        <v>43755</v>
      </c>
      <c r="C205">
        <v>74.859229999999997</v>
      </c>
      <c r="D205">
        <v>101.386589</v>
      </c>
      <c r="E205">
        <v>23.988277</v>
      </c>
      <c r="F205">
        <v>110.152855</v>
      </c>
      <c r="G205">
        <v>48.118279000000001</v>
      </c>
      <c r="H205">
        <v>48.483817999999999</v>
      </c>
      <c r="J205" s="33">
        <v>201</v>
      </c>
      <c r="K205" s="111">
        <f t="shared" si="31"/>
        <v>0</v>
      </c>
      <c r="L205" s="111">
        <f t="shared" si="32"/>
        <v>-2.6605502373613145E-4</v>
      </c>
      <c r="M205" s="111">
        <f t="shared" si="33"/>
        <v>-7.6445627663021467E-4</v>
      </c>
      <c r="N205" s="111">
        <f t="shared" si="34"/>
        <v>1.4185904064111454E-3</v>
      </c>
      <c r="O205" s="111">
        <f t="shared" si="35"/>
        <v>1.0613865477232772E-3</v>
      </c>
      <c r="P205" s="111">
        <f t="shared" si="36"/>
        <v>-1.4932594190659313E-3</v>
      </c>
      <c r="Q205" s="36">
        <f>K205*$Y$19+$Z$19*L205+$AA$19*M205+N205*$AB$19+$AC$19*O205+P205*$AD$19</f>
        <v>1.1657164600364838E-4</v>
      </c>
      <c r="R205" s="41">
        <f t="shared" si="29"/>
        <v>1000116.5716460036</v>
      </c>
      <c r="S205" s="41">
        <f t="shared" si="30"/>
        <v>116.57164600363467</v>
      </c>
      <c r="T205" s="41">
        <v>-2239.3145047773141</v>
      </c>
      <c r="U205" s="41">
        <f t="shared" si="37"/>
        <v>1096845.6933302116</v>
      </c>
      <c r="V205" s="41"/>
    </row>
    <row r="206" spans="2:22">
      <c r="B206" s="112">
        <v>43756</v>
      </c>
      <c r="C206">
        <v>74.894874999999999</v>
      </c>
      <c r="D206">
        <v>101.458511</v>
      </c>
      <c r="E206">
        <v>24.015787</v>
      </c>
      <c r="F206">
        <v>110.291641</v>
      </c>
      <c r="G206">
        <v>48.194828000000001</v>
      </c>
      <c r="H206">
        <v>48.456650000000003</v>
      </c>
      <c r="J206" s="33">
        <v>202</v>
      </c>
      <c r="K206" s="111">
        <f t="shared" si="31"/>
        <v>4.7604705958685352E-4</v>
      </c>
      <c r="L206" s="111">
        <f t="shared" si="32"/>
        <v>7.0913226904619842E-4</v>
      </c>
      <c r="M206" s="111">
        <f t="shared" si="33"/>
        <v>1.1461530845213754E-3</v>
      </c>
      <c r="N206" s="111">
        <f t="shared" si="34"/>
        <v>1.2591470493010549E-3</v>
      </c>
      <c r="O206" s="111">
        <f t="shared" si="35"/>
        <v>1.589586682497469E-3</v>
      </c>
      <c r="P206" s="111">
        <f t="shared" si="36"/>
        <v>-5.6050896538440938E-4</v>
      </c>
      <c r="Q206" s="36">
        <f>K206*$Y$19+$Z$19*L206+$AA$19*M206+N206*$AB$19+$AC$19*O206+P206*$AD$19</f>
        <v>8.3788808748390268E-4</v>
      </c>
      <c r="R206" s="41">
        <f t="shared" si="29"/>
        <v>1000837.8880874839</v>
      </c>
      <c r="S206" s="41">
        <f t="shared" si="30"/>
        <v>837.88808748393785</v>
      </c>
      <c r="T206" s="41">
        <v>-2214.1403144976357</v>
      </c>
      <c r="U206" s="41">
        <f t="shared" si="37"/>
        <v>1097683.5814176956</v>
      </c>
      <c r="V206" s="41"/>
    </row>
    <row r="207" spans="2:22">
      <c r="B207" s="112">
        <v>43759</v>
      </c>
      <c r="C207">
        <v>74.716849999999994</v>
      </c>
      <c r="D207">
        <v>101.17971799999999</v>
      </c>
      <c r="E207">
        <v>23.933264000000001</v>
      </c>
      <c r="F207">
        <v>110.040054</v>
      </c>
      <c r="G207">
        <v>48.084248000000002</v>
      </c>
      <c r="H207">
        <v>48.429488999999997</v>
      </c>
      <c r="J207" s="33">
        <v>203</v>
      </c>
      <c r="K207" s="111">
        <f t="shared" si="31"/>
        <v>-2.3798279716591075E-3</v>
      </c>
      <c r="L207" s="111">
        <f t="shared" si="32"/>
        <v>-2.7516345487463116E-3</v>
      </c>
      <c r="M207" s="111">
        <f t="shared" si="33"/>
        <v>-3.4421153185608408E-3</v>
      </c>
      <c r="N207" s="111">
        <f t="shared" si="34"/>
        <v>-2.2837123759491562E-3</v>
      </c>
      <c r="O207" s="111">
        <f t="shared" si="35"/>
        <v>-2.2970733251192164E-3</v>
      </c>
      <c r="P207" s="111">
        <f t="shared" si="36"/>
        <v>-5.6067877184243307E-4</v>
      </c>
      <c r="Q207" s="36">
        <f>K207*$Y$19+$Z$19*L207+$AA$19*M207+N207*$AB$19+$AC$19*O207+P207*$AD$19</f>
        <v>-2.4222276168353162E-3</v>
      </c>
      <c r="R207" s="41">
        <f t="shared" si="29"/>
        <v>997577.77238316473</v>
      </c>
      <c r="S207" s="41">
        <f t="shared" si="30"/>
        <v>-2422.2276168352691</v>
      </c>
      <c r="T207" s="41">
        <v>-2200.3962931554997</v>
      </c>
      <c r="U207" s="41">
        <f t="shared" si="37"/>
        <v>1095261.3538008602</v>
      </c>
      <c r="V207" s="41"/>
    </row>
    <row r="208" spans="2:22">
      <c r="B208" s="112">
        <v>43760</v>
      </c>
      <c r="C208">
        <v>74.850357000000002</v>
      </c>
      <c r="D208">
        <v>101.33260300000001</v>
      </c>
      <c r="E208">
        <v>23.979115</v>
      </c>
      <c r="F208">
        <v>110.23091100000001</v>
      </c>
      <c r="G208">
        <v>48.194828000000001</v>
      </c>
      <c r="H208">
        <v>48.375160000000001</v>
      </c>
      <c r="J208" s="33">
        <v>204</v>
      </c>
      <c r="K208" s="111">
        <f t="shared" si="31"/>
        <v>1.7852447489821494E-3</v>
      </c>
      <c r="L208" s="111">
        <f t="shared" si="32"/>
        <v>1.5098837274691373E-3</v>
      </c>
      <c r="M208" s="111">
        <f t="shared" si="33"/>
        <v>1.9139527175989087E-3</v>
      </c>
      <c r="N208" s="111">
        <f t="shared" si="34"/>
        <v>1.7329296919608784E-3</v>
      </c>
      <c r="O208" s="111">
        <f t="shared" si="35"/>
        <v>2.2970733251193565E-3</v>
      </c>
      <c r="P208" s="111">
        <f t="shared" si="36"/>
        <v>-1.1224462102852289E-3</v>
      </c>
      <c r="Q208" s="36">
        <f>K208*$Y$19+$Z$19*L208+$AA$19*M208+N208*$AB$19+$AC$19*O208+P208*$AD$19</f>
        <v>1.4247202351669471E-3</v>
      </c>
      <c r="R208" s="41">
        <f t="shared" si="29"/>
        <v>1001424.720235167</v>
      </c>
      <c r="S208" s="41">
        <f t="shared" si="30"/>
        <v>1424.7202351669548</v>
      </c>
      <c r="T208" s="41">
        <v>-2200.2870829363819</v>
      </c>
      <c r="U208" s="41">
        <f t="shared" si="37"/>
        <v>1096686.0740360273</v>
      </c>
      <c r="V208" s="41"/>
    </row>
    <row r="209" spans="2:22">
      <c r="B209" s="112">
        <v>43761</v>
      </c>
      <c r="C209">
        <v>74.885955999999993</v>
      </c>
      <c r="D209">
        <v>101.413567</v>
      </c>
      <c r="E209">
        <v>23.979115</v>
      </c>
      <c r="F209">
        <v>110.291641</v>
      </c>
      <c r="G209">
        <v>48.237361999999997</v>
      </c>
      <c r="H209">
        <v>48.393265</v>
      </c>
      <c r="J209" s="33">
        <v>205</v>
      </c>
      <c r="K209" s="111">
        <f t="shared" si="31"/>
        <v>4.7548921110015011E-4</v>
      </c>
      <c r="L209" s="111">
        <f t="shared" si="32"/>
        <v>7.9867357596719577E-4</v>
      </c>
      <c r="M209" s="111">
        <f t="shared" si="33"/>
        <v>0</v>
      </c>
      <c r="N209" s="111">
        <f t="shared" si="34"/>
        <v>5.5078268398839564E-4</v>
      </c>
      <c r="O209" s="111">
        <f t="shared" si="35"/>
        <v>8.8215362024456469E-4</v>
      </c>
      <c r="P209" s="111">
        <f t="shared" si="36"/>
        <v>3.7419230934578214E-4</v>
      </c>
      <c r="Q209" s="36">
        <f>K209*$Y$19+$Z$19*L209+$AA$19*M209+N209*$AB$19+$AC$19*O209+P209*$AD$19</f>
        <v>4.7818847585446011E-4</v>
      </c>
      <c r="R209" s="41">
        <f t="shared" si="29"/>
        <v>1000478.1884758545</v>
      </c>
      <c r="S209" s="41">
        <f t="shared" si="30"/>
        <v>478.18847585446201</v>
      </c>
      <c r="T209" s="41">
        <v>-2197.0644653863274</v>
      </c>
      <c r="U209" s="41">
        <f t="shared" si="37"/>
        <v>1097164.2625118818</v>
      </c>
      <c r="V209" s="41"/>
    </row>
    <row r="210" spans="2:22">
      <c r="B210" s="112">
        <v>43762</v>
      </c>
      <c r="C210">
        <v>74.894874999999999</v>
      </c>
      <c r="D210">
        <v>101.44055899999999</v>
      </c>
      <c r="E210">
        <v>23.988277</v>
      </c>
      <c r="F210">
        <v>110.534538</v>
      </c>
      <c r="G210">
        <v>48.245857000000001</v>
      </c>
      <c r="H210">
        <v>48.393265</v>
      </c>
      <c r="J210" s="33">
        <v>206</v>
      </c>
      <c r="K210" s="111">
        <f t="shared" si="31"/>
        <v>1.1909401157684766E-4</v>
      </c>
      <c r="L210" s="111">
        <f t="shared" si="32"/>
        <v>2.6612226915510525E-4</v>
      </c>
      <c r="M210" s="111">
        <f t="shared" si="33"/>
        <v>3.8200951644066112E-4</v>
      </c>
      <c r="N210" s="111">
        <f t="shared" si="34"/>
        <v>2.1998940438942472E-3</v>
      </c>
      <c r="O210" s="111">
        <f t="shared" si="35"/>
        <v>1.7609279851984495E-4</v>
      </c>
      <c r="P210" s="111">
        <f t="shared" si="36"/>
        <v>0</v>
      </c>
      <c r="Q210" s="36">
        <f>K210*$Y$19+$Z$19*L210+$AA$19*M210+N210*$AB$19+$AC$19*O210+P210*$AD$19</f>
        <v>8.4449022623236556E-4</v>
      </c>
      <c r="R210" s="41">
        <f t="shared" si="29"/>
        <v>1000844.4902262323</v>
      </c>
      <c r="S210" s="41">
        <f t="shared" si="30"/>
        <v>844.49022623233031</v>
      </c>
      <c r="T210" s="41">
        <v>-2196.6568655262236</v>
      </c>
      <c r="U210" s="41">
        <f t="shared" si="37"/>
        <v>1098008.752738114</v>
      </c>
      <c r="V210" s="41"/>
    </row>
    <row r="211" spans="2:22">
      <c r="B211" s="112">
        <v>43763</v>
      </c>
      <c r="C211">
        <v>74.770240999999999</v>
      </c>
      <c r="D211">
        <v>101.296638</v>
      </c>
      <c r="E211">
        <v>23.933264000000001</v>
      </c>
      <c r="F211">
        <v>110.343681</v>
      </c>
      <c r="G211">
        <v>48.220340999999998</v>
      </c>
      <c r="H211">
        <v>48.402327999999997</v>
      </c>
      <c r="J211" s="33">
        <v>207</v>
      </c>
      <c r="K211" s="111">
        <f t="shared" si="31"/>
        <v>-1.6655053915205561E-3</v>
      </c>
      <c r="L211" s="111">
        <f t="shared" si="32"/>
        <v>-1.4197791653989854E-3</v>
      </c>
      <c r="M211" s="111">
        <f t="shared" si="33"/>
        <v>-2.2959622340393759E-3</v>
      </c>
      <c r="N211" s="111">
        <f t="shared" si="34"/>
        <v>-1.7281653968824902E-3</v>
      </c>
      <c r="O211" s="111">
        <f t="shared" si="35"/>
        <v>-5.2901433090725653E-4</v>
      </c>
      <c r="P211" s="111">
        <f t="shared" si="36"/>
        <v>1.8726059204958131E-4</v>
      </c>
      <c r="Q211" s="36">
        <f>K211*$Y$19+$Z$19*L211+$AA$19*M211+N211*$AB$19+$AC$19*O211+P211*$AD$19</f>
        <v>-1.4894192434471484E-3</v>
      </c>
      <c r="R211" s="41">
        <f t="shared" si="29"/>
        <v>998510.58075655287</v>
      </c>
      <c r="S211" s="41">
        <f t="shared" si="30"/>
        <v>-1489.4192434471333</v>
      </c>
      <c r="T211" s="41">
        <v>-2169.9079780740431</v>
      </c>
      <c r="U211" s="41">
        <f t="shared" si="37"/>
        <v>1096519.333494667</v>
      </c>
      <c r="V211" s="41"/>
    </row>
    <row r="212" spans="2:22">
      <c r="B212" s="112">
        <v>43766</v>
      </c>
      <c r="C212">
        <v>74.610022999999998</v>
      </c>
      <c r="D212">
        <v>101.080765</v>
      </c>
      <c r="E212">
        <v>23.869070000000001</v>
      </c>
      <c r="F212">
        <v>110.014015</v>
      </c>
      <c r="G212">
        <v>48.067233999999999</v>
      </c>
      <c r="H212">
        <v>48.375160000000001</v>
      </c>
      <c r="J212" s="33">
        <v>208</v>
      </c>
      <c r="K212" s="111">
        <f t="shared" si="31"/>
        <v>-2.1451034714533692E-3</v>
      </c>
      <c r="L212" s="111">
        <f t="shared" si="32"/>
        <v>-2.1333714009044041E-3</v>
      </c>
      <c r="M212" s="111">
        <f t="shared" si="33"/>
        <v>-2.6858118931628048E-3</v>
      </c>
      <c r="N212" s="111">
        <f t="shared" si="34"/>
        <v>-2.9921010423812882E-3</v>
      </c>
      <c r="O212" s="111">
        <f t="shared" si="35"/>
        <v>-3.1802053180777549E-3</v>
      </c>
      <c r="P212" s="111">
        <f t="shared" si="36"/>
        <v>-5.6145290139527476E-4</v>
      </c>
      <c r="Q212" s="36">
        <f>K212*$Y$19+$Z$19*L212+$AA$19*M212+N212*$AB$19+$AC$19*O212+P212*$AD$19</f>
        <v>-2.3834985660033171E-3</v>
      </c>
      <c r="R212" s="41">
        <f t="shared" si="29"/>
        <v>997616.50143399672</v>
      </c>
      <c r="S212" s="41">
        <f t="shared" si="30"/>
        <v>-2383.4985660032835</v>
      </c>
      <c r="T212" s="41">
        <v>-2157.6009461423382</v>
      </c>
      <c r="U212" s="41">
        <f t="shared" si="37"/>
        <v>1094135.8349286637</v>
      </c>
      <c r="V212" s="41"/>
    </row>
    <row r="213" spans="2:22">
      <c r="B213" s="112">
        <v>43767</v>
      </c>
      <c r="C213">
        <v>74.627837999999997</v>
      </c>
      <c r="D213">
        <v>101.08974499999999</v>
      </c>
      <c r="E213">
        <v>23.869070000000001</v>
      </c>
      <c r="F213">
        <v>109.72776</v>
      </c>
      <c r="G213">
        <v>47.931128999999999</v>
      </c>
      <c r="H213">
        <v>48.366084999999998</v>
      </c>
      <c r="J213" s="33">
        <v>209</v>
      </c>
      <c r="K213" s="111">
        <f t="shared" si="31"/>
        <v>2.3874638734754341E-4</v>
      </c>
      <c r="L213" s="111">
        <f t="shared" si="32"/>
        <v>8.8835903969426805E-5</v>
      </c>
      <c r="M213" s="111">
        <f t="shared" si="33"/>
        <v>0</v>
      </c>
      <c r="N213" s="111">
        <f t="shared" si="34"/>
        <v>-2.6053777159552485E-3</v>
      </c>
      <c r="O213" s="111">
        <f t="shared" si="35"/>
        <v>-2.8355710856359422E-3</v>
      </c>
      <c r="P213" s="111">
        <f t="shared" si="36"/>
        <v>-1.8761387713428545E-4</v>
      </c>
      <c r="Q213" s="36">
        <f>K213*$Y$19+$Z$19*L213+$AA$19*M213+N213*$AB$19+$AC$19*O213+P213*$AD$19</f>
        <v>-9.3424968279587112E-4</v>
      </c>
      <c r="R213" s="41">
        <f t="shared" si="29"/>
        <v>999065.75031720416</v>
      </c>
      <c r="S213" s="41">
        <f t="shared" si="30"/>
        <v>-934.24968279583845</v>
      </c>
      <c r="T213" s="41">
        <v>-2149.486901291064</v>
      </c>
      <c r="U213" s="41">
        <f t="shared" si="37"/>
        <v>1093201.5852458677</v>
      </c>
      <c r="V213" s="41"/>
    </row>
    <row r="214" spans="2:22">
      <c r="B214" s="112">
        <v>43768</v>
      </c>
      <c r="C214">
        <v>74.868149000000003</v>
      </c>
      <c r="D214">
        <v>101.377571</v>
      </c>
      <c r="E214">
        <v>23.969937999999999</v>
      </c>
      <c r="F214">
        <v>110.118156</v>
      </c>
      <c r="G214">
        <v>48.092753999999999</v>
      </c>
      <c r="H214">
        <v>48.43853</v>
      </c>
      <c r="J214" s="33">
        <v>210</v>
      </c>
      <c r="K214" s="111">
        <f t="shared" si="31"/>
        <v>3.2149519436419174E-3</v>
      </c>
      <c r="L214" s="111">
        <f t="shared" si="32"/>
        <v>2.8431867382667083E-3</v>
      </c>
      <c r="M214" s="111">
        <f t="shared" si="33"/>
        <v>4.216983323629497E-3</v>
      </c>
      <c r="N214" s="111">
        <f t="shared" si="34"/>
        <v>3.5515457139913727E-3</v>
      </c>
      <c r="O214" s="111">
        <f t="shared" si="35"/>
        <v>3.3663531942848979E-3</v>
      </c>
      <c r="P214" s="111">
        <f t="shared" si="36"/>
        <v>1.4967264427261785E-3</v>
      </c>
      <c r="Q214" s="36">
        <f>K214*$Y$19+$Z$19*L214+$AA$19*M214+N214*$AB$19+$AC$19*O214+P214*$AD$19</f>
        <v>3.2526171916211081E-3</v>
      </c>
      <c r="R214" s="41">
        <f t="shared" si="29"/>
        <v>1003252.6171916211</v>
      </c>
      <c r="S214" s="41">
        <f t="shared" si="30"/>
        <v>3252.6171916211024</v>
      </c>
      <c r="T214" s="41">
        <v>-2146.0870902520837</v>
      </c>
      <c r="U214" s="41">
        <f t="shared" si="37"/>
        <v>1096454.2024374888</v>
      </c>
      <c r="V214" s="41"/>
    </row>
    <row r="215" spans="2:22">
      <c r="B215" s="112">
        <v>43769</v>
      </c>
      <c r="C215">
        <v>75.224213000000006</v>
      </c>
      <c r="D215">
        <v>101.773323</v>
      </c>
      <c r="E215">
        <v>24.107486999999999</v>
      </c>
      <c r="F215">
        <v>110.78608699999999</v>
      </c>
      <c r="G215">
        <v>48.211841999999997</v>
      </c>
      <c r="H215">
        <v>48.529094999999998</v>
      </c>
      <c r="J215" s="33">
        <v>211</v>
      </c>
      <c r="K215" s="111">
        <f t="shared" si="31"/>
        <v>4.744607429857604E-3</v>
      </c>
      <c r="L215" s="111">
        <f t="shared" si="32"/>
        <v>3.8961433329842855E-3</v>
      </c>
      <c r="M215" s="111">
        <f t="shared" si="33"/>
        <v>5.7219942745802927E-3</v>
      </c>
      <c r="N215" s="111">
        <f t="shared" si="34"/>
        <v>6.0472630712173495E-3</v>
      </c>
      <c r="O215" s="111">
        <f t="shared" si="35"/>
        <v>2.4731542552768409E-3</v>
      </c>
      <c r="P215" s="111">
        <f t="shared" si="36"/>
        <v>1.8679435808266515E-3</v>
      </c>
      <c r="Q215" s="36">
        <f>K215*$Y$19+$Z$19*L215+$AA$19*M215+N215*$AB$19+$AC$19*O215+P215*$AD$19</f>
        <v>4.7293095868376177E-3</v>
      </c>
      <c r="R215" s="41">
        <f t="shared" si="29"/>
        <v>1004729.3095868377</v>
      </c>
      <c r="S215" s="41">
        <f t="shared" si="30"/>
        <v>4729.3095868376549</v>
      </c>
      <c r="T215" s="41">
        <v>-2122.3900166505482</v>
      </c>
      <c r="U215" s="41">
        <f t="shared" si="37"/>
        <v>1101183.5120243265</v>
      </c>
      <c r="V215" s="41"/>
    </row>
    <row r="216" spans="2:22">
      <c r="B216" s="112">
        <v>43770</v>
      </c>
      <c r="C216">
        <v>75.157302999999999</v>
      </c>
      <c r="D216">
        <v>101.801277</v>
      </c>
      <c r="E216">
        <v>24.071664999999999</v>
      </c>
      <c r="F216">
        <v>110.894814</v>
      </c>
      <c r="G216">
        <v>48.328654999999998</v>
      </c>
      <c r="H216">
        <v>48.549056999999998</v>
      </c>
      <c r="J216" s="33">
        <v>212</v>
      </c>
      <c r="K216" s="111">
        <f t="shared" si="31"/>
        <v>-8.8987006109631829E-4</v>
      </c>
      <c r="L216" s="111">
        <f t="shared" si="32"/>
        <v>2.7463151272989739E-4</v>
      </c>
      <c r="M216" s="111">
        <f t="shared" si="33"/>
        <v>-1.4870335036617434E-3</v>
      </c>
      <c r="N216" s="111">
        <f t="shared" si="34"/>
        <v>9.8093257676136643E-4</v>
      </c>
      <c r="O216" s="111">
        <f t="shared" si="35"/>
        <v>2.4199804359348173E-3</v>
      </c>
      <c r="P216" s="111">
        <f t="shared" si="36"/>
        <v>4.1125628929041604E-4</v>
      </c>
      <c r="Q216" s="36">
        <f>K216*$Y$19+$Z$19*L216+$AA$19*M216+N216*$AB$19+$AC$19*O216+P216*$AD$19</f>
        <v>1.3074791556546569E-4</v>
      </c>
      <c r="R216" s="41">
        <f t="shared" si="29"/>
        <v>1000130.7479155655</v>
      </c>
      <c r="S216" s="41">
        <f t="shared" si="30"/>
        <v>130.7479155655019</v>
      </c>
      <c r="T216" s="41">
        <v>-2117.4018655619584</v>
      </c>
      <c r="U216" s="41">
        <f t="shared" si="37"/>
        <v>1101314.259939892</v>
      </c>
      <c r="V216" s="41"/>
    </row>
    <row r="217" spans="2:22">
      <c r="B217" s="112">
        <v>43773</v>
      </c>
      <c r="C217">
        <v>74.943207000000001</v>
      </c>
      <c r="D217">
        <v>101.548866</v>
      </c>
      <c r="E217">
        <v>23.970648000000001</v>
      </c>
      <c r="F217">
        <v>110.372917</v>
      </c>
      <c r="G217">
        <v>48.277504</v>
      </c>
      <c r="H217">
        <v>48.485554</v>
      </c>
      <c r="J217" s="33">
        <v>213</v>
      </c>
      <c r="K217" s="111">
        <f t="shared" si="31"/>
        <v>-2.8527037675128192E-3</v>
      </c>
      <c r="L217" s="111">
        <f t="shared" si="32"/>
        <v>-2.4825271908742071E-3</v>
      </c>
      <c r="M217" s="111">
        <f t="shared" si="33"/>
        <v>-4.2053407741980261E-3</v>
      </c>
      <c r="N217" s="111">
        <f t="shared" si="34"/>
        <v>-4.7173436946262304E-3</v>
      </c>
      <c r="O217" s="111">
        <f t="shared" si="35"/>
        <v>-1.0589594971897958E-3</v>
      </c>
      <c r="P217" s="111">
        <f t="shared" si="36"/>
        <v>-1.3088733682013823E-3</v>
      </c>
      <c r="Q217" s="36">
        <f>K217*$Y$19+$Z$19*L217+$AA$19*M217+N217*$AB$19+$AC$19*O217+P217*$AD$19</f>
        <v>-3.3656153493977843E-3</v>
      </c>
      <c r="R217" s="41">
        <f t="shared" si="29"/>
        <v>996634.38465060224</v>
      </c>
      <c r="S217" s="41">
        <f t="shared" si="30"/>
        <v>-3365.6153493977617</v>
      </c>
      <c r="T217" s="41">
        <v>-2105.6884866344044</v>
      </c>
      <c r="U217" s="41">
        <f t="shared" si="37"/>
        <v>1097948.6445904942</v>
      </c>
      <c r="V217" s="41"/>
    </row>
    <row r="218" spans="2:22">
      <c r="B218" s="112">
        <v>43774</v>
      </c>
      <c r="C218">
        <v>74.684494000000001</v>
      </c>
      <c r="D218">
        <v>101.170258</v>
      </c>
      <c r="E218">
        <v>23.869623000000001</v>
      </c>
      <c r="F218">
        <v>109.73793000000001</v>
      </c>
      <c r="G218">
        <v>48.149593000000003</v>
      </c>
      <c r="H218">
        <v>48.440196999999998</v>
      </c>
      <c r="J218" s="33">
        <v>214</v>
      </c>
      <c r="K218" s="111">
        <f t="shared" si="31"/>
        <v>-3.4580930681578138E-3</v>
      </c>
      <c r="L218" s="111">
        <f t="shared" si="32"/>
        <v>-3.735300673553231E-3</v>
      </c>
      <c r="M218" s="111">
        <f t="shared" si="33"/>
        <v>-4.2234355306486953E-3</v>
      </c>
      <c r="N218" s="111">
        <f t="shared" si="34"/>
        <v>-5.7697180324790499E-3</v>
      </c>
      <c r="O218" s="111">
        <f t="shared" si="35"/>
        <v>-2.6530110104791508E-3</v>
      </c>
      <c r="P218" s="111">
        <f t="shared" si="36"/>
        <v>-9.3591234203186974E-4</v>
      </c>
      <c r="Q218" s="36">
        <f>K218*$Y$19+$Z$19*L218+$AA$19*M218+N218*$AB$19+$AC$19*O218+P218*$AD$19</f>
        <v>-4.0607896039285473E-3</v>
      </c>
      <c r="R218" s="41">
        <f t="shared" si="29"/>
        <v>995939.21039607143</v>
      </c>
      <c r="S218" s="41">
        <f t="shared" si="30"/>
        <v>-4060.7896039285697</v>
      </c>
      <c r="T218" s="41">
        <v>-2105.2484243308427</v>
      </c>
      <c r="U218" s="41">
        <f t="shared" si="37"/>
        <v>1093887.8549865657</v>
      </c>
      <c r="V218" s="41"/>
    </row>
    <row r="219" spans="2:22">
      <c r="B219" s="112">
        <v>43775</v>
      </c>
      <c r="C219">
        <v>74.845093000000006</v>
      </c>
      <c r="D219">
        <v>101.32347900000001</v>
      </c>
      <c r="E219">
        <v>23.933916</v>
      </c>
      <c r="F219">
        <v>110.35554500000001</v>
      </c>
      <c r="G219">
        <v>48.337176999999997</v>
      </c>
      <c r="H219">
        <v>48.431117999999998</v>
      </c>
      <c r="J219" s="33">
        <v>215</v>
      </c>
      <c r="K219" s="111">
        <f t="shared" si="31"/>
        <v>2.1480573172762015E-3</v>
      </c>
      <c r="L219" s="111">
        <f t="shared" si="32"/>
        <v>1.5133409211785639E-3</v>
      </c>
      <c r="M219" s="111">
        <f t="shared" si="33"/>
        <v>2.6898861511457347E-3</v>
      </c>
      <c r="N219" s="111">
        <f t="shared" si="34"/>
        <v>5.6123119609787359E-3</v>
      </c>
      <c r="O219" s="111">
        <f t="shared" si="35"/>
        <v>3.8882892719264792E-3</v>
      </c>
      <c r="P219" s="111">
        <f t="shared" si="36"/>
        <v>-1.8744455005251196E-4</v>
      </c>
      <c r="Q219" s="36">
        <f>K219*$Y$19+$Z$19*L219+$AA$19*M219+N219*$AB$19+$AC$19*O219+P219*$AD$19</f>
        <v>3.0288490155191685E-3</v>
      </c>
      <c r="R219" s="41">
        <f t="shared" si="29"/>
        <v>1003028.8490155191</v>
      </c>
      <c r="S219" s="41">
        <f t="shared" si="30"/>
        <v>3028.8490155191394</v>
      </c>
      <c r="T219" s="41">
        <v>-2094.2004274369683</v>
      </c>
      <c r="U219" s="41">
        <f t="shared" si="37"/>
        <v>1096916.7040020847</v>
      </c>
      <c r="V219" s="41"/>
    </row>
    <row r="220" spans="2:22">
      <c r="B220" s="112">
        <v>43776</v>
      </c>
      <c r="C220">
        <v>74.461472000000001</v>
      </c>
      <c r="D220">
        <v>100.845749</v>
      </c>
      <c r="E220">
        <v>23.786963</v>
      </c>
      <c r="F220">
        <v>109.494392</v>
      </c>
      <c r="G220">
        <v>48.081378999999998</v>
      </c>
      <c r="H220">
        <v>48.285946000000003</v>
      </c>
      <c r="J220" s="33">
        <v>216</v>
      </c>
      <c r="K220" s="111">
        <f t="shared" si="31"/>
        <v>-5.1387136817424442E-3</v>
      </c>
      <c r="L220" s="111">
        <f t="shared" si="32"/>
        <v>-4.7260494974664122E-3</v>
      </c>
      <c r="M220" s="111">
        <f t="shared" si="33"/>
        <v>-6.158875007938238E-3</v>
      </c>
      <c r="N220" s="111">
        <f t="shared" si="34"/>
        <v>-7.8340473141943964E-3</v>
      </c>
      <c r="O220" s="111">
        <f t="shared" si="35"/>
        <v>-5.3060035484767155E-3</v>
      </c>
      <c r="P220" s="111">
        <f t="shared" si="36"/>
        <v>-3.001995780680312E-3</v>
      </c>
      <c r="Q220" s="36">
        <f>K220*$Y$19+$Z$19*L220+$AA$19*M220+N220*$AB$19+$AC$19*O220+P220*$AD$19</f>
        <v>-5.8648007395064273E-3</v>
      </c>
      <c r="R220" s="41">
        <f t="shared" si="29"/>
        <v>994135.19926049362</v>
      </c>
      <c r="S220" s="41">
        <f t="shared" si="30"/>
        <v>-5864.800739506376</v>
      </c>
      <c r="T220" s="41">
        <v>-2088.1251303359168</v>
      </c>
      <c r="U220" s="41">
        <f t="shared" si="37"/>
        <v>1091051.9032625784</v>
      </c>
      <c r="V220" s="41"/>
    </row>
    <row r="221" spans="2:22">
      <c r="B221" s="112">
        <v>43777</v>
      </c>
      <c r="C221">
        <v>74.390060000000005</v>
      </c>
      <c r="D221">
        <v>100.79164900000001</v>
      </c>
      <c r="E221">
        <v>23.750226999999999</v>
      </c>
      <c r="F221">
        <v>109.346519</v>
      </c>
      <c r="G221">
        <v>48.03022</v>
      </c>
      <c r="H221">
        <v>48.258727999999998</v>
      </c>
      <c r="J221" s="33">
        <v>217</v>
      </c>
      <c r="K221" s="111">
        <f t="shared" si="31"/>
        <v>-9.5950648971215976E-4</v>
      </c>
      <c r="L221" s="111">
        <f t="shared" si="32"/>
        <v>-5.3660681832594912E-4</v>
      </c>
      <c r="M221" s="111">
        <f t="shared" si="33"/>
        <v>-1.5455691559751984E-3</v>
      </c>
      <c r="N221" s="111">
        <f t="shared" si="34"/>
        <v>-1.3514202790492007E-3</v>
      </c>
      <c r="O221" s="111">
        <f t="shared" si="35"/>
        <v>-1.0645750432604112E-3</v>
      </c>
      <c r="P221" s="111">
        <f t="shared" si="36"/>
        <v>-5.6384261489346487E-4</v>
      </c>
      <c r="Q221" s="36">
        <f>K221*$Y$19+$Z$19*L221+$AA$19*M221+N221*$AB$19+$AC$19*O221+P221*$AD$19</f>
        <v>-1.0726466219734897E-3</v>
      </c>
      <c r="R221" s="41">
        <f t="shared" si="29"/>
        <v>998927.35337802651</v>
      </c>
      <c r="S221" s="41">
        <f t="shared" si="30"/>
        <v>-1072.6466219734866</v>
      </c>
      <c r="T221" s="41">
        <v>-2087.8118463263381</v>
      </c>
      <c r="U221" s="41">
        <f t="shared" si="37"/>
        <v>1089979.2566406049</v>
      </c>
      <c r="V221" s="41"/>
    </row>
    <row r="222" spans="2:22">
      <c r="B222" s="112">
        <v>43780</v>
      </c>
      <c r="C222">
        <v>74.434714999999997</v>
      </c>
      <c r="D222">
        <v>100.809685</v>
      </c>
      <c r="E222">
        <v>23.768592999999999</v>
      </c>
      <c r="F222">
        <v>109.381317</v>
      </c>
      <c r="G222">
        <v>48.021701999999998</v>
      </c>
      <c r="H222">
        <v>48.285946000000003</v>
      </c>
      <c r="J222" s="33">
        <v>218</v>
      </c>
      <c r="K222" s="111">
        <f t="shared" si="31"/>
        <v>6.0010171478625592E-4</v>
      </c>
      <c r="L222" s="111">
        <f t="shared" si="32"/>
        <v>1.7892738793206045E-4</v>
      </c>
      <c r="M222" s="111">
        <f t="shared" si="33"/>
        <v>7.7299903131081897E-4</v>
      </c>
      <c r="N222" s="111">
        <f t="shared" si="34"/>
        <v>3.18185384448138E-4</v>
      </c>
      <c r="O222" s="111">
        <f t="shared" si="35"/>
        <v>-1.7736240660197439E-4</v>
      </c>
      <c r="P222" s="111">
        <f t="shared" si="36"/>
        <v>5.6384261489352905E-4</v>
      </c>
      <c r="Q222" s="36">
        <f>K222*$Y$19+$Z$19*L222+$AA$19*M222+N222*$AB$19+$AC$19*O222+P222*$AD$19</f>
        <v>4.176131718354293E-4</v>
      </c>
      <c r="R222" s="41">
        <f t="shared" si="29"/>
        <v>1000417.6131718354</v>
      </c>
      <c r="S222" s="41">
        <f t="shared" si="30"/>
        <v>417.61317183542997</v>
      </c>
      <c r="T222" s="41">
        <v>-2066.4147789888084</v>
      </c>
      <c r="U222" s="41">
        <f t="shared" si="37"/>
        <v>1090396.8698124404</v>
      </c>
      <c r="V222" s="41"/>
    </row>
    <row r="223" spans="2:22">
      <c r="B223" s="112">
        <v>43781</v>
      </c>
      <c r="C223">
        <v>74.479309000000001</v>
      </c>
      <c r="D223">
        <v>100.917824</v>
      </c>
      <c r="E223">
        <v>23.796147999999999</v>
      </c>
      <c r="F223">
        <v>109.485733</v>
      </c>
      <c r="G223">
        <v>48.072845000000001</v>
      </c>
      <c r="H223">
        <v>48.258727999999998</v>
      </c>
      <c r="J223" s="33">
        <v>219</v>
      </c>
      <c r="K223" s="111">
        <f t="shared" si="31"/>
        <v>5.989227896094129E-4</v>
      </c>
      <c r="L223" s="111">
        <f t="shared" si="32"/>
        <v>1.0721295364675369E-3</v>
      </c>
      <c r="M223" s="111">
        <f t="shared" si="33"/>
        <v>1.1586314779911645E-3</v>
      </c>
      <c r="N223" s="111">
        <f t="shared" si="34"/>
        <v>9.5415009177236311E-4</v>
      </c>
      <c r="O223" s="111">
        <f t="shared" si="35"/>
        <v>1.0644309469259384E-3</v>
      </c>
      <c r="P223" s="111">
        <f t="shared" si="36"/>
        <v>-5.6384261489346487E-4</v>
      </c>
      <c r="Q223" s="36">
        <f>K223*$Y$19+$Z$19*L223+$AA$19*M223+N223*$AB$19+$AC$19*O223+P223*$AD$19</f>
        <v>8.0669051124527462E-4</v>
      </c>
      <c r="R223" s="41">
        <f t="shared" si="29"/>
        <v>1000806.6905112453</v>
      </c>
      <c r="S223" s="41">
        <f t="shared" si="30"/>
        <v>806.6905112452805</v>
      </c>
      <c r="T223" s="41">
        <v>-2048.8866954777623</v>
      </c>
      <c r="U223" s="41">
        <f t="shared" si="37"/>
        <v>1091203.5603236856</v>
      </c>
      <c r="V223" s="41"/>
    </row>
    <row r="224" spans="2:22">
      <c r="B224" s="112">
        <v>43782</v>
      </c>
      <c r="C224">
        <v>74.613135999999997</v>
      </c>
      <c r="D224">
        <v>101.098152</v>
      </c>
      <c r="E224">
        <v>23.842061999999999</v>
      </c>
      <c r="F224">
        <v>109.74664300000001</v>
      </c>
      <c r="G224">
        <v>48.124003999999999</v>
      </c>
      <c r="H224">
        <v>48.349445000000003</v>
      </c>
      <c r="J224" s="33">
        <v>220</v>
      </c>
      <c r="K224" s="111">
        <f t="shared" si="31"/>
        <v>1.7952222319746311E-3</v>
      </c>
      <c r="L224" s="111">
        <f t="shared" si="32"/>
        <v>1.7852850201881963E-3</v>
      </c>
      <c r="M224" s="111">
        <f t="shared" si="33"/>
        <v>1.9276129063982112E-3</v>
      </c>
      <c r="N224" s="111">
        <f t="shared" si="34"/>
        <v>2.3802152578094172E-3</v>
      </c>
      <c r="O224" s="111">
        <f t="shared" si="35"/>
        <v>1.063631612778955E-3</v>
      </c>
      <c r="P224" s="111">
        <f t="shared" si="36"/>
        <v>1.8780404151418674E-3</v>
      </c>
      <c r="Q224" s="36">
        <f>K224*$Y$19+$Z$19*L224+$AA$19*M224+N224*$AB$19+$AC$19*O224+P224*$AD$19</f>
        <v>1.9771567697482234E-3</v>
      </c>
      <c r="R224" s="41">
        <f t="shared" si="29"/>
        <v>1001977.1567697482</v>
      </c>
      <c r="S224" s="41">
        <f t="shared" si="30"/>
        <v>1977.1567697481951</v>
      </c>
      <c r="T224" s="41">
        <v>-2045.96859687916</v>
      </c>
      <c r="U224" s="41">
        <f t="shared" si="37"/>
        <v>1093180.7170934337</v>
      </c>
      <c r="V224" s="41"/>
    </row>
    <row r="225" spans="2:22">
      <c r="B225" s="112">
        <v>43783</v>
      </c>
      <c r="C225">
        <v>74.827231999999995</v>
      </c>
      <c r="D225">
        <v>101.38659699999999</v>
      </c>
      <c r="E225">
        <v>23.924724999999999</v>
      </c>
      <c r="F225">
        <v>110.32073200000001</v>
      </c>
      <c r="G225">
        <v>48.183697000000002</v>
      </c>
      <c r="H225">
        <v>48.376671000000002</v>
      </c>
      <c r="J225" s="33">
        <v>221</v>
      </c>
      <c r="K225" s="111">
        <f t="shared" si="31"/>
        <v>2.8653053969577599E-3</v>
      </c>
      <c r="L225" s="111">
        <f t="shared" si="32"/>
        <v>2.8490560058116597E-3</v>
      </c>
      <c r="M225" s="111">
        <f t="shared" si="33"/>
        <v>3.4611112746742727E-3</v>
      </c>
      <c r="N225" s="111">
        <f t="shared" si="34"/>
        <v>5.2174049178120244E-3</v>
      </c>
      <c r="O225" s="111">
        <f t="shared" si="35"/>
        <v>1.2396310372752766E-3</v>
      </c>
      <c r="P225" s="111">
        <f t="shared" si="36"/>
        <v>5.6295035601390563E-4</v>
      </c>
      <c r="Q225" s="36">
        <f>K225*$Y$19+$Z$19*L225+$AA$19*M225+N225*$AB$19+$AC$19*O225+P225*$AD$19</f>
        <v>3.3720636940097969E-3</v>
      </c>
      <c r="R225" s="41">
        <f t="shared" si="29"/>
        <v>1003372.0636940098</v>
      </c>
      <c r="S225" s="41">
        <f t="shared" si="30"/>
        <v>3372.0636940097902</v>
      </c>
      <c r="T225" s="41">
        <v>-2045.3681775488658</v>
      </c>
      <c r="U225" s="41">
        <f t="shared" si="37"/>
        <v>1096552.7807874435</v>
      </c>
      <c r="V225" s="41"/>
    </row>
    <row r="226" spans="2:22">
      <c r="B226" s="112">
        <v>43784</v>
      </c>
      <c r="C226">
        <v>74.800460999999999</v>
      </c>
      <c r="D226">
        <v>101.33252</v>
      </c>
      <c r="E226">
        <v>23.924724999999999</v>
      </c>
      <c r="F226">
        <v>110.33812</v>
      </c>
      <c r="G226">
        <v>48.141052000000002</v>
      </c>
      <c r="H226">
        <v>48.412967999999999</v>
      </c>
      <c r="J226" s="33">
        <v>222</v>
      </c>
      <c r="K226" s="111">
        <f t="shared" si="31"/>
        <v>-3.5783483323046386E-4</v>
      </c>
      <c r="L226" s="111">
        <f t="shared" si="32"/>
        <v>-5.335165433134146E-4</v>
      </c>
      <c r="M226" s="111">
        <f t="shared" si="33"/>
        <v>0</v>
      </c>
      <c r="N226" s="111">
        <f t="shared" si="34"/>
        <v>1.5760074774609021E-4</v>
      </c>
      <c r="O226" s="111">
        <f t="shared" si="35"/>
        <v>-8.8544228204883867E-4</v>
      </c>
      <c r="P226" s="111">
        <f t="shared" si="36"/>
        <v>7.5001832998886455E-4</v>
      </c>
      <c r="Q226" s="36">
        <f>K226*$Y$19+$Z$19*L226+$AA$19*M226+N226*$AB$19+$AC$19*O226+P226*$AD$19</f>
        <v>-5.7018743457011911E-5</v>
      </c>
      <c r="R226" s="41">
        <f t="shared" si="29"/>
        <v>999942.98125654296</v>
      </c>
      <c r="S226" s="41">
        <f t="shared" si="30"/>
        <v>-57.018743457039818</v>
      </c>
      <c r="T226" s="41">
        <v>-2031.9869426266523</v>
      </c>
      <c r="U226" s="41">
        <f t="shared" si="37"/>
        <v>1096495.7620439865</v>
      </c>
      <c r="V226" s="41"/>
    </row>
    <row r="227" spans="2:22">
      <c r="B227" s="112">
        <v>43787</v>
      </c>
      <c r="C227">
        <v>74.907523999999995</v>
      </c>
      <c r="D227">
        <v>101.521843</v>
      </c>
      <c r="E227">
        <v>23.952276000000001</v>
      </c>
      <c r="F227">
        <v>110.459915</v>
      </c>
      <c r="G227">
        <v>48.234862999999997</v>
      </c>
      <c r="H227">
        <v>48.412967999999999</v>
      </c>
      <c r="J227" s="33">
        <v>223</v>
      </c>
      <c r="K227" s="111">
        <f t="shared" si="31"/>
        <v>1.4302913535555409E-3</v>
      </c>
      <c r="L227" s="111">
        <f t="shared" si="32"/>
        <v>1.8665909095514949E-3</v>
      </c>
      <c r="M227" s="111">
        <f t="shared" si="33"/>
        <v>1.1509076368901078E-3</v>
      </c>
      <c r="N227" s="111">
        <f t="shared" si="34"/>
        <v>1.1032255097117179E-3</v>
      </c>
      <c r="O227" s="111">
        <f t="shared" si="35"/>
        <v>1.946773312150837E-3</v>
      </c>
      <c r="P227" s="111">
        <f t="shared" si="36"/>
        <v>0</v>
      </c>
      <c r="Q227" s="36">
        <f>K227*$Y$19+$Z$19*L227+$AA$19*M227+N227*$AB$19+$AC$19*O227+P227*$AD$19</f>
        <v>1.2194956998308039E-3</v>
      </c>
      <c r="R227" s="41">
        <f t="shared" si="29"/>
        <v>1001219.4956998308</v>
      </c>
      <c r="S227" s="41">
        <f t="shared" si="30"/>
        <v>1219.4956998308189</v>
      </c>
      <c r="T227" s="41">
        <v>-2022.5801740629831</v>
      </c>
      <c r="U227" s="41">
        <f t="shared" si="37"/>
        <v>1097715.2577438173</v>
      </c>
      <c r="V227" s="41"/>
    </row>
    <row r="228" spans="2:22">
      <c r="B228" s="112">
        <v>43788</v>
      </c>
      <c r="C228">
        <v>74.987801000000005</v>
      </c>
      <c r="D228">
        <v>101.593948</v>
      </c>
      <c r="E228">
        <v>23.989017</v>
      </c>
      <c r="F228">
        <v>110.677368</v>
      </c>
      <c r="G228">
        <v>48.328654999999998</v>
      </c>
      <c r="H228">
        <v>48.449264999999997</v>
      </c>
      <c r="J228" s="33">
        <v>224</v>
      </c>
      <c r="K228" s="111">
        <f t="shared" si="31"/>
        <v>1.0711075568897058E-3</v>
      </c>
      <c r="L228" s="111">
        <f t="shared" si="32"/>
        <v>7.0998914140469477E-4</v>
      </c>
      <c r="M228" s="111">
        <f t="shared" si="33"/>
        <v>1.5327499486939991E-3</v>
      </c>
      <c r="N228" s="111">
        <f t="shared" si="34"/>
        <v>1.9666794051118154E-3</v>
      </c>
      <c r="O228" s="111">
        <f t="shared" si="35"/>
        <v>1.942597606999458E-3</v>
      </c>
      <c r="P228" s="111">
        <f t="shared" si="36"/>
        <v>7.4945622405698164E-4</v>
      </c>
      <c r="Q228" s="36">
        <f>K228*$Y$19+$Z$19*L228+$AA$19*M228+N228*$AB$19+$AC$19*O228+P228*$AD$19</f>
        <v>1.3765453558234827E-3</v>
      </c>
      <c r="R228" s="41">
        <f t="shared" si="29"/>
        <v>1001376.5453558235</v>
      </c>
      <c r="S228" s="41">
        <f t="shared" si="30"/>
        <v>1376.5453558234731</v>
      </c>
      <c r="T228" s="41">
        <v>-2002.1463792095892</v>
      </c>
      <c r="U228" s="41">
        <f t="shared" si="37"/>
        <v>1099091.8030996406</v>
      </c>
      <c r="V228" s="41"/>
    </row>
    <row r="229" spans="2:22">
      <c r="B229" s="112">
        <v>43789</v>
      </c>
      <c r="C229">
        <v>75.192970000000003</v>
      </c>
      <c r="D229">
        <v>101.83736399999999</v>
      </c>
      <c r="E229">
        <v>24.071664999999999</v>
      </c>
      <c r="F229">
        <v>110.833923</v>
      </c>
      <c r="G229">
        <v>48.490653999999999</v>
      </c>
      <c r="H229">
        <v>48.512774999999998</v>
      </c>
      <c r="J229" s="33">
        <v>225</v>
      </c>
      <c r="K229" s="111">
        <f t="shared" si="31"/>
        <v>2.7322955698464092E-3</v>
      </c>
      <c r="L229" s="111">
        <f t="shared" si="32"/>
        <v>2.393103733894853E-3</v>
      </c>
      <c r="M229" s="111">
        <f t="shared" si="33"/>
        <v>3.4393220416559932E-3</v>
      </c>
      <c r="N229" s="111">
        <f t="shared" si="34"/>
        <v>1.413517345865685E-3</v>
      </c>
      <c r="O229" s="111">
        <f t="shared" si="35"/>
        <v>3.3464223790188432E-3</v>
      </c>
      <c r="P229" s="111">
        <f t="shared" si="36"/>
        <v>1.3099973779929137E-3</v>
      </c>
      <c r="Q229" s="36">
        <f>K229*$Y$19+$Z$19*L229+$AA$19*M229+N229*$AB$19+$AC$19*O229+P229*$AD$19</f>
        <v>2.2546785879171264E-3</v>
      </c>
      <c r="R229" s="41">
        <f t="shared" si="29"/>
        <v>1002254.6785879171</v>
      </c>
      <c r="S229" s="41">
        <f t="shared" si="30"/>
        <v>2254.6785879171221</v>
      </c>
      <c r="T229" s="41">
        <v>-1999.442123329849</v>
      </c>
      <c r="U229" s="41">
        <f t="shared" si="37"/>
        <v>1101346.4816875579</v>
      </c>
      <c r="V229" s="41"/>
    </row>
    <row r="230" spans="2:22">
      <c r="B230" s="112">
        <v>43790</v>
      </c>
      <c r="C230">
        <v>75.068107999999995</v>
      </c>
      <c r="D230">
        <v>101.69311500000001</v>
      </c>
      <c r="E230">
        <v>24.016565</v>
      </c>
      <c r="F230">
        <v>110.57298299999999</v>
      </c>
      <c r="G230">
        <v>48.379818</v>
      </c>
      <c r="H230">
        <v>48.521839</v>
      </c>
      <c r="J230" s="33">
        <v>226</v>
      </c>
      <c r="K230" s="111">
        <f t="shared" si="31"/>
        <v>-1.661934419761676E-3</v>
      </c>
      <c r="L230" s="111">
        <f t="shared" si="32"/>
        <v>-1.417468527180955E-3</v>
      </c>
      <c r="M230" s="111">
        <f t="shared" si="33"/>
        <v>-2.2916220502722079E-3</v>
      </c>
      <c r="N230" s="111">
        <f t="shared" si="34"/>
        <v>-2.3571091392642985E-3</v>
      </c>
      <c r="O230" s="111">
        <f t="shared" si="35"/>
        <v>-2.2883350535515788E-3</v>
      </c>
      <c r="P230" s="111">
        <f t="shared" si="36"/>
        <v>1.8681993265552265E-4</v>
      </c>
      <c r="Q230" s="36">
        <f>K230*$Y$19+$Z$19*L230+$AA$19*M230+N230*$AB$19+$AC$19*O230+P230*$AD$19</f>
        <v>-1.771895616470776E-3</v>
      </c>
      <c r="R230" s="41">
        <f t="shared" si="29"/>
        <v>998228.10438352928</v>
      </c>
      <c r="S230" s="41">
        <f t="shared" si="30"/>
        <v>-1771.8956164707197</v>
      </c>
      <c r="T230" s="41">
        <v>-1975.190891322447</v>
      </c>
      <c r="U230" s="41">
        <f t="shared" si="37"/>
        <v>1099574.586071087</v>
      </c>
      <c r="V230" s="41"/>
    </row>
    <row r="231" spans="2:22">
      <c r="B231" s="112">
        <v>43791</v>
      </c>
      <c r="C231">
        <v>75.112679</v>
      </c>
      <c r="D231">
        <v>101.74720000000001</v>
      </c>
      <c r="E231">
        <v>24.025751</v>
      </c>
      <c r="F231">
        <v>110.87743399999999</v>
      </c>
      <c r="G231">
        <v>48.413905999999997</v>
      </c>
      <c r="H231">
        <v>48.530895000000001</v>
      </c>
      <c r="J231" s="33">
        <v>227</v>
      </c>
      <c r="K231" s="111">
        <f t="shared" si="31"/>
        <v>5.9356462566158231E-4</v>
      </c>
      <c r="L231" s="111">
        <f t="shared" si="32"/>
        <v>5.3170386876556417E-4</v>
      </c>
      <c r="M231" s="111">
        <f t="shared" si="33"/>
        <v>3.8241287584657772E-4</v>
      </c>
      <c r="N231" s="111">
        <f t="shared" si="34"/>
        <v>2.7496104630335698E-3</v>
      </c>
      <c r="O231" s="111">
        <f t="shared" si="35"/>
        <v>7.0434321566643834E-4</v>
      </c>
      <c r="P231" s="111">
        <f t="shared" si="36"/>
        <v>1.8662019405416412E-4</v>
      </c>
      <c r="Q231" s="36">
        <f>K231*$Y$19+$Z$19*L231+$AA$19*M231+N231*$AB$19+$AC$19*O231+P231*$AD$19</f>
        <v>1.174129917050628E-3</v>
      </c>
      <c r="R231" s="41">
        <f t="shared" si="29"/>
        <v>1001174.1299170506</v>
      </c>
      <c r="S231" s="41">
        <f t="shared" si="30"/>
        <v>1174.1299170505954</v>
      </c>
      <c r="T231" s="41">
        <v>-1972.5766066892538</v>
      </c>
      <c r="U231" s="41">
        <f t="shared" si="37"/>
        <v>1100748.7159881378</v>
      </c>
      <c r="V231" s="41"/>
    </row>
    <row r="232" spans="2:22">
      <c r="B232" s="112">
        <v>43794</v>
      </c>
      <c r="C232">
        <v>75.184051999999994</v>
      </c>
      <c r="D232">
        <v>101.84635900000001</v>
      </c>
      <c r="E232">
        <v>24.044121000000001</v>
      </c>
      <c r="F232">
        <v>111.260193</v>
      </c>
      <c r="G232">
        <v>48.465076000000003</v>
      </c>
      <c r="H232">
        <v>48.576286000000003</v>
      </c>
      <c r="J232" s="33">
        <v>228</v>
      </c>
      <c r="K232" s="111">
        <f t="shared" si="31"/>
        <v>9.4976124750354557E-4</v>
      </c>
      <c r="L232" s="111">
        <f t="shared" si="32"/>
        <v>9.7408786729397936E-4</v>
      </c>
      <c r="M232" s="111">
        <f t="shared" si="33"/>
        <v>7.6430413187935167E-4</v>
      </c>
      <c r="N232" s="111">
        <f t="shared" si="34"/>
        <v>3.4461462830098015E-3</v>
      </c>
      <c r="O232" s="111">
        <f t="shared" si="35"/>
        <v>1.0563695799045286E-3</v>
      </c>
      <c r="P232" s="111">
        <f t="shared" si="36"/>
        <v>9.3486398922171688E-4</v>
      </c>
      <c r="Q232" s="36">
        <f>K232*$Y$19+$Z$19*L232+$AA$19*M232+N232*$AB$19+$AC$19*O232+P232*$AD$19</f>
        <v>1.7054873375211743E-3</v>
      </c>
      <c r="R232" s="41">
        <f t="shared" si="29"/>
        <v>1001705.4873375212</v>
      </c>
      <c r="S232" s="41">
        <f t="shared" si="30"/>
        <v>1705.487337521161</v>
      </c>
      <c r="T232" s="41">
        <v>-1954.2512579028262</v>
      </c>
      <c r="U232" s="41">
        <f t="shared" si="37"/>
        <v>1102454.203325659</v>
      </c>
      <c r="V232" s="41"/>
    </row>
    <row r="233" spans="2:22">
      <c r="B233" s="112">
        <v>43795</v>
      </c>
      <c r="C233">
        <v>75.308921999999995</v>
      </c>
      <c r="D233">
        <v>101.990601</v>
      </c>
      <c r="E233">
        <v>24.071664999999999</v>
      </c>
      <c r="F233">
        <v>111.547203</v>
      </c>
      <c r="G233">
        <v>48.575924000000001</v>
      </c>
      <c r="H233">
        <v>48.594417999999997</v>
      </c>
      <c r="J233" s="33">
        <v>229</v>
      </c>
      <c r="K233" s="111">
        <f t="shared" si="31"/>
        <v>1.6594798459673955E-3</v>
      </c>
      <c r="L233" s="111">
        <f t="shared" si="32"/>
        <v>1.4152685958051952E-3</v>
      </c>
      <c r="M233" s="111">
        <f t="shared" si="33"/>
        <v>1.144905042546301E-3</v>
      </c>
      <c r="N233" s="111">
        <f t="shared" si="34"/>
        <v>2.5763072851407031E-3</v>
      </c>
      <c r="O233" s="111">
        <f t="shared" si="35"/>
        <v>2.2845611280111447E-3</v>
      </c>
      <c r="P233" s="111">
        <f t="shared" si="36"/>
        <v>3.7319890592624449E-4</v>
      </c>
      <c r="Q233" s="36">
        <f>K233*$Y$19+$Z$19*L233+$AA$19*M233+N233*$AB$19+$AC$19*O233+P233*$AD$19</f>
        <v>1.675531606261924E-3</v>
      </c>
      <c r="R233" s="41">
        <f t="shared" si="29"/>
        <v>1001675.531606262</v>
      </c>
      <c r="S233" s="41">
        <f t="shared" si="30"/>
        <v>1675.5316062619677</v>
      </c>
      <c r="T233" s="41">
        <v>-1953.0942462593084</v>
      </c>
      <c r="U233" s="41">
        <f t="shared" si="37"/>
        <v>1104129.7349319211</v>
      </c>
      <c r="V233" s="41"/>
    </row>
    <row r="234" spans="2:22">
      <c r="B234" s="112">
        <v>43796</v>
      </c>
      <c r="C234">
        <v>75.192970000000003</v>
      </c>
      <c r="D234">
        <v>101.864372</v>
      </c>
      <c r="E234">
        <v>24.034935000000001</v>
      </c>
      <c r="F234">
        <v>111.53849</v>
      </c>
      <c r="G234">
        <v>48.473602</v>
      </c>
      <c r="H234">
        <v>48.621634999999998</v>
      </c>
      <c r="J234" s="33">
        <v>230</v>
      </c>
      <c r="K234" s="111">
        <f t="shared" si="31"/>
        <v>-1.5408712993709535E-3</v>
      </c>
      <c r="L234" s="111">
        <f t="shared" si="32"/>
        <v>-1.2384197871193484E-3</v>
      </c>
      <c r="M234" s="111">
        <f t="shared" si="33"/>
        <v>-1.5270256944898172E-3</v>
      </c>
      <c r="N234" s="111">
        <f t="shared" si="34"/>
        <v>-7.8113480853616137E-5</v>
      </c>
      <c r="O234" s="111">
        <f t="shared" si="35"/>
        <v>-2.1086561085104463E-3</v>
      </c>
      <c r="P234" s="111">
        <f t="shared" si="36"/>
        <v>5.5992811621536514E-4</v>
      </c>
      <c r="Q234" s="36">
        <f>K234*$Y$19+$Z$19*L234+$AA$19*M234+N234*$AB$19+$AC$19*O234+P234*$AD$19</f>
        <v>-7.9987268851286269E-4</v>
      </c>
      <c r="R234" s="41">
        <f t="shared" si="29"/>
        <v>999200.1273114871</v>
      </c>
      <c r="S234" s="41">
        <f t="shared" si="30"/>
        <v>-799.87268851289991</v>
      </c>
      <c r="T234" s="41">
        <v>-1949.5035092569888</v>
      </c>
      <c r="U234" s="41">
        <f t="shared" si="37"/>
        <v>1103329.8622434083</v>
      </c>
      <c r="V234" s="41"/>
    </row>
    <row r="235" spans="2:22">
      <c r="B235" s="112">
        <v>43798</v>
      </c>
      <c r="C235">
        <v>75.192970000000003</v>
      </c>
      <c r="D235">
        <v>101.738167</v>
      </c>
      <c r="E235">
        <v>24.034935000000001</v>
      </c>
      <c r="F235">
        <v>111.312325</v>
      </c>
      <c r="G235">
        <v>48.328654999999998</v>
      </c>
      <c r="H235">
        <v>48.603515999999999</v>
      </c>
      <c r="J235" s="33">
        <v>231</v>
      </c>
      <c r="K235" s="111">
        <f t="shared" si="31"/>
        <v>0</v>
      </c>
      <c r="L235" s="111">
        <f t="shared" si="32"/>
        <v>-1.2397194728868443E-3</v>
      </c>
      <c r="M235" s="111">
        <f t="shared" si="33"/>
        <v>0</v>
      </c>
      <c r="N235" s="111">
        <f t="shared" si="34"/>
        <v>-2.0297442272972422E-3</v>
      </c>
      <c r="O235" s="111">
        <f t="shared" si="35"/>
        <v>-2.9947051405390017E-3</v>
      </c>
      <c r="P235" s="111">
        <f t="shared" si="36"/>
        <v>-3.7272249049545054E-4</v>
      </c>
      <c r="Q235" s="36">
        <f>K235*$Y$19+$Z$19*L235+$AA$19*M235+N235*$AB$19+$AC$19*O235+P235*$AD$19</f>
        <v>-1.0817980892029451E-3</v>
      </c>
      <c r="R235" s="41">
        <f t="shared" si="29"/>
        <v>998918.20191079704</v>
      </c>
      <c r="S235" s="41">
        <f t="shared" si="30"/>
        <v>-1081.7980892029591</v>
      </c>
      <c r="T235" s="41">
        <v>-1943.4671277210582</v>
      </c>
      <c r="U235" s="41">
        <f t="shared" si="37"/>
        <v>1102248.0641542054</v>
      </c>
      <c r="V235" s="41"/>
    </row>
    <row r="236" spans="2:22">
      <c r="B236" s="112">
        <v>43801</v>
      </c>
      <c r="C236">
        <v>74.996307000000002</v>
      </c>
      <c r="D236">
        <v>101.626144</v>
      </c>
      <c r="E236">
        <v>23.952155999999999</v>
      </c>
      <c r="F236">
        <v>110.82916299999999</v>
      </c>
      <c r="G236">
        <v>48.304729000000002</v>
      </c>
      <c r="H236">
        <v>48.538058999999997</v>
      </c>
      <c r="J236" s="33">
        <v>232</v>
      </c>
      <c r="K236" s="111">
        <f t="shared" si="31"/>
        <v>-2.6188702193536348E-3</v>
      </c>
      <c r="L236" s="111">
        <f t="shared" si="32"/>
        <v>-1.1016978424553535E-3</v>
      </c>
      <c r="M236" s="111">
        <f t="shared" si="33"/>
        <v>-3.45005627072023E-3</v>
      </c>
      <c r="N236" s="111">
        <f t="shared" si="34"/>
        <v>-4.350045245953239E-3</v>
      </c>
      <c r="O236" s="111">
        <f t="shared" si="35"/>
        <v>-4.9519119580686635E-4</v>
      </c>
      <c r="P236" s="111">
        <f t="shared" si="36"/>
        <v>-1.3476621087702091E-3</v>
      </c>
      <c r="Q236" s="36">
        <f>K236*$Y$19+$Z$19*L236+$AA$19*M236+N236*$AB$19+$AC$19*O236+P236*$AD$19</f>
        <v>-2.766656092012263E-3</v>
      </c>
      <c r="R236" s="41">
        <f t="shared" si="29"/>
        <v>997233.3439079877</v>
      </c>
      <c r="S236" s="41">
        <f t="shared" si="30"/>
        <v>-2766.6560920123011</v>
      </c>
      <c r="T236" s="41">
        <v>-1938.1207787878811</v>
      </c>
      <c r="U236" s="41">
        <f t="shared" si="37"/>
        <v>1099481.4080621931</v>
      </c>
      <c r="V236" s="41"/>
    </row>
    <row r="237" spans="2:22">
      <c r="B237" s="112">
        <v>43802</v>
      </c>
      <c r="C237">
        <v>75.398589999999999</v>
      </c>
      <c r="D237">
        <v>102.086884</v>
      </c>
      <c r="E237">
        <v>24.117718</v>
      </c>
      <c r="F237">
        <v>111.683891</v>
      </c>
      <c r="G237">
        <v>48.629325999999999</v>
      </c>
      <c r="H237">
        <v>48.674393000000002</v>
      </c>
      <c r="J237" s="33">
        <v>233</v>
      </c>
      <c r="K237" s="111">
        <f t="shared" si="31"/>
        <v>5.3497022498243752E-3</v>
      </c>
      <c r="L237" s="111">
        <f t="shared" si="32"/>
        <v>4.5234297495772447E-3</v>
      </c>
      <c r="M237" s="111">
        <f t="shared" si="33"/>
        <v>6.8884164191110511E-3</v>
      </c>
      <c r="N237" s="111">
        <f t="shared" si="34"/>
        <v>7.6825353709741081E-3</v>
      </c>
      <c r="O237" s="111">
        <f t="shared" si="35"/>
        <v>6.697299793840884E-3</v>
      </c>
      <c r="P237" s="111">
        <f t="shared" si="36"/>
        <v>2.8048688532530531E-3</v>
      </c>
      <c r="Q237" s="36">
        <f>K237*$Y$19+$Z$19*L237+$AA$19*M237+N237*$AB$19+$AC$19*O237+P237*$AD$19</f>
        <v>5.9917256773463455E-3</v>
      </c>
      <c r="R237" s="41">
        <f t="shared" si="29"/>
        <v>1005991.7256773463</v>
      </c>
      <c r="S237" s="41">
        <f t="shared" si="30"/>
        <v>5991.725677346345</v>
      </c>
      <c r="T237" s="41">
        <v>-1927.6556109250523</v>
      </c>
      <c r="U237" s="41">
        <f t="shared" si="37"/>
        <v>1105473.1337395394</v>
      </c>
      <c r="V237" s="41"/>
    </row>
    <row r="238" spans="2:22">
      <c r="B238" s="112">
        <v>43803</v>
      </c>
      <c r="C238">
        <v>75.246651</v>
      </c>
      <c r="D238">
        <v>101.91527600000001</v>
      </c>
      <c r="E238">
        <v>24.034935000000001</v>
      </c>
      <c r="F238">
        <v>111.535622</v>
      </c>
      <c r="G238">
        <v>48.569533999999997</v>
      </c>
      <c r="H238">
        <v>48.638038999999999</v>
      </c>
      <c r="J238" s="33">
        <v>234</v>
      </c>
      <c r="K238" s="111">
        <f t="shared" si="31"/>
        <v>-2.0171769185860218E-3</v>
      </c>
      <c r="L238" s="111">
        <f t="shared" si="32"/>
        <v>-1.6824139555999924E-3</v>
      </c>
      <c r="M238" s="111">
        <f t="shared" si="33"/>
        <v>-3.4383601483908843E-3</v>
      </c>
      <c r="N238" s="111">
        <f t="shared" si="34"/>
        <v>-1.328459325197789E-3</v>
      </c>
      <c r="O238" s="111">
        <f t="shared" si="35"/>
        <v>-1.2303026505041186E-3</v>
      </c>
      <c r="P238" s="111">
        <f t="shared" si="36"/>
        <v>-7.4716047978778195E-4</v>
      </c>
      <c r="Q238" s="36">
        <f>K238*$Y$19+$Z$19*L238+$AA$19*M238+N238*$AB$19+$AC$19*O238+P238*$AD$19</f>
        <v>-1.8302135256963036E-3</v>
      </c>
      <c r="R238" s="41">
        <f t="shared" si="29"/>
        <v>998169.78647430369</v>
      </c>
      <c r="S238" s="41">
        <f t="shared" si="30"/>
        <v>-1830.2135256963084</v>
      </c>
      <c r="T238" s="41">
        <v>-1923.5244887769222</v>
      </c>
      <c r="U238" s="41">
        <f t="shared" si="37"/>
        <v>1103642.9202138432</v>
      </c>
      <c r="V238" s="41"/>
    </row>
    <row r="239" spans="2:22">
      <c r="B239" s="112">
        <v>43804</v>
      </c>
      <c r="C239">
        <v>75.166167999999999</v>
      </c>
      <c r="D239">
        <v>101.79780599999999</v>
      </c>
      <c r="E239">
        <v>23.998142000000001</v>
      </c>
      <c r="F239">
        <v>111.41353599999999</v>
      </c>
      <c r="G239">
        <v>48.458495999999997</v>
      </c>
      <c r="H239">
        <v>48.628940999999998</v>
      </c>
      <c r="J239" s="33">
        <v>235</v>
      </c>
      <c r="K239" s="111">
        <f t="shared" si="31"/>
        <v>-1.0701615489443843E-3</v>
      </c>
      <c r="L239" s="111">
        <f t="shared" si="32"/>
        <v>-1.1532888498573641E-3</v>
      </c>
      <c r="M239" s="111">
        <f t="shared" si="33"/>
        <v>-1.531986268380911E-3</v>
      </c>
      <c r="N239" s="111">
        <f t="shared" si="34"/>
        <v>-1.0951915073207695E-3</v>
      </c>
      <c r="O239" s="111">
        <f t="shared" si="35"/>
        <v>-2.2887829109374687E-3</v>
      </c>
      <c r="P239" s="111">
        <f t="shared" si="36"/>
        <v>-1.870727358150685E-4</v>
      </c>
      <c r="Q239" s="36">
        <f>K239*$Y$19+$Z$19*L239+$AA$19*M239+N239*$AB$19+$AC$19*O239+P239*$AD$19</f>
        <v>-1.1445319674730544E-3</v>
      </c>
      <c r="R239" s="41">
        <f t="shared" si="29"/>
        <v>998855.4680325269</v>
      </c>
      <c r="S239" s="41">
        <f t="shared" si="30"/>
        <v>-1144.5319674730999</v>
      </c>
      <c r="T239" s="41">
        <v>-1918.0882149615791</v>
      </c>
      <c r="U239" s="41">
        <f t="shared" si="37"/>
        <v>1102498.38824637</v>
      </c>
      <c r="V239" s="41"/>
    </row>
    <row r="240" spans="2:22">
      <c r="B240" s="112">
        <v>43805</v>
      </c>
      <c r="C240">
        <v>75.067824999999999</v>
      </c>
      <c r="D240">
        <v>101.653267</v>
      </c>
      <c r="E240">
        <v>23.952155999999999</v>
      </c>
      <c r="F240">
        <v>111.352486</v>
      </c>
      <c r="G240">
        <v>48.475586</v>
      </c>
      <c r="H240">
        <v>48.601688000000003</v>
      </c>
      <c r="J240" s="33">
        <v>236</v>
      </c>
      <c r="K240" s="111">
        <f t="shared" si="31"/>
        <v>-1.3091978996611121E-3</v>
      </c>
      <c r="L240" s="111">
        <f t="shared" si="32"/>
        <v>-1.4208725683862655E-3</v>
      </c>
      <c r="M240" s="111">
        <f t="shared" si="33"/>
        <v>-1.9180700023392957E-3</v>
      </c>
      <c r="N240" s="111">
        <f t="shared" si="34"/>
        <v>-5.4810873741241006E-4</v>
      </c>
      <c r="O240" s="111">
        <f t="shared" si="35"/>
        <v>3.5261076031184799E-4</v>
      </c>
      <c r="P240" s="111">
        <f t="shared" si="36"/>
        <v>-5.6058468394145668E-4</v>
      </c>
      <c r="Q240" s="36">
        <f>K240*$Y$19+$Z$19*L240+$AA$19*M240+N240*$AB$19+$AC$19*O240+P240*$AD$19</f>
        <v>-1.045781969914873E-3</v>
      </c>
      <c r="R240" s="41">
        <f t="shared" si="29"/>
        <v>998954.21803008509</v>
      </c>
      <c r="S240" s="41">
        <f t="shared" si="30"/>
        <v>-1045.7819699149113</v>
      </c>
      <c r="T240" s="41">
        <v>-1910.5788712884532</v>
      </c>
      <c r="U240" s="41">
        <f t="shared" si="37"/>
        <v>1101452.6062764551</v>
      </c>
      <c r="V240" s="41"/>
    </row>
    <row r="241" spans="2:22">
      <c r="B241" s="112">
        <v>43808</v>
      </c>
      <c r="C241">
        <v>75.085685999999995</v>
      </c>
      <c r="D241">
        <v>101.70745100000001</v>
      </c>
      <c r="E241">
        <v>23.961351000000001</v>
      </c>
      <c r="F241">
        <v>111.335037</v>
      </c>
      <c r="G241">
        <v>48.484104000000002</v>
      </c>
      <c r="H241">
        <v>48.647125000000003</v>
      </c>
      <c r="J241" s="33">
        <v>237</v>
      </c>
      <c r="K241" s="111">
        <f t="shared" si="31"/>
        <v>2.3790319607306157E-4</v>
      </c>
      <c r="L241" s="111">
        <f t="shared" si="32"/>
        <v>5.3288562132460166E-4</v>
      </c>
      <c r="M241" s="111">
        <f t="shared" si="33"/>
        <v>3.8381661826093787E-4</v>
      </c>
      <c r="N241" s="111">
        <f t="shared" si="34"/>
        <v>-1.5671286653728432E-4</v>
      </c>
      <c r="O241" s="111">
        <f t="shared" si="35"/>
        <v>1.7570188233725995E-4</v>
      </c>
      <c r="P241" s="111">
        <f t="shared" si="36"/>
        <v>9.344484915466126E-4</v>
      </c>
      <c r="Q241" s="36">
        <f>K241*$Y$19+$Z$19*L241+$AA$19*M241+N241*$AB$19+$AC$19*O241+P241*$AD$19</f>
        <v>2.8148416423336695E-4</v>
      </c>
      <c r="R241" s="41">
        <f t="shared" si="29"/>
        <v>1000281.4841642333</v>
      </c>
      <c r="S241" s="41">
        <f t="shared" si="30"/>
        <v>281.48416423331946</v>
      </c>
      <c r="T241" s="41">
        <v>-1906.7437488191063</v>
      </c>
      <c r="U241" s="41">
        <f t="shared" si="37"/>
        <v>1101734.0904406884</v>
      </c>
      <c r="V241" s="41"/>
    </row>
    <row r="242" spans="2:22">
      <c r="B242" s="112">
        <v>43809</v>
      </c>
      <c r="C242">
        <v>75.032066</v>
      </c>
      <c r="D242">
        <v>101.671333</v>
      </c>
      <c r="E242">
        <v>23.952155999999999</v>
      </c>
      <c r="F242">
        <v>111.335037</v>
      </c>
      <c r="G242">
        <v>48.475586</v>
      </c>
      <c r="H242">
        <v>48.638038999999999</v>
      </c>
      <c r="J242" s="33">
        <v>238</v>
      </c>
      <c r="K242" s="111">
        <f t="shared" si="31"/>
        <v>-7.1437257174373158E-4</v>
      </c>
      <c r="L242" s="111">
        <f t="shared" si="32"/>
        <v>-3.5517962758297301E-4</v>
      </c>
      <c r="M242" s="111">
        <f t="shared" si="33"/>
        <v>-3.8381661826093733E-4</v>
      </c>
      <c r="N242" s="111">
        <f t="shared" si="34"/>
        <v>0</v>
      </c>
      <c r="O242" s="111">
        <f t="shared" si="35"/>
        <v>-1.7570188233716118E-4</v>
      </c>
      <c r="P242" s="111">
        <f t="shared" si="36"/>
        <v>-1.8679107179022435E-4</v>
      </c>
      <c r="Q242" s="36">
        <f>K242*$Y$19+$Z$19*L242+$AA$19*M242+N242*$AB$19+$AC$19*O242+P242*$AD$19</f>
        <v>-2.6238255201515637E-4</v>
      </c>
      <c r="R242" s="41">
        <f t="shared" si="29"/>
        <v>999737.61744798487</v>
      </c>
      <c r="S242" s="41">
        <f t="shared" si="30"/>
        <v>-262.38255201512948</v>
      </c>
      <c r="T242" s="41">
        <v>-1904.650348598836</v>
      </c>
      <c r="U242" s="41">
        <f t="shared" si="37"/>
        <v>1101471.7078886733</v>
      </c>
      <c r="V242" s="41"/>
    </row>
    <row r="243" spans="2:22">
      <c r="B243" s="112">
        <v>43810</v>
      </c>
      <c r="C243">
        <v>75.282364000000001</v>
      </c>
      <c r="D243">
        <v>101.942352</v>
      </c>
      <c r="E243">
        <v>24.016532999999999</v>
      </c>
      <c r="F243">
        <v>111.771126</v>
      </c>
      <c r="G243">
        <v>48.603713999999997</v>
      </c>
      <c r="H243">
        <v>48.710735</v>
      </c>
      <c r="J243" s="33">
        <v>239</v>
      </c>
      <c r="K243" s="111">
        <f t="shared" si="31"/>
        <v>3.3303287161418112E-3</v>
      </c>
      <c r="L243" s="111">
        <f t="shared" si="32"/>
        <v>2.6620917945985199E-3</v>
      </c>
      <c r="M243" s="111">
        <f t="shared" si="33"/>
        <v>2.6841275003597217E-3</v>
      </c>
      <c r="N243" s="111">
        <f t="shared" si="34"/>
        <v>3.9092560196955697E-3</v>
      </c>
      <c r="O243" s="111">
        <f t="shared" si="35"/>
        <v>2.6396579785278405E-3</v>
      </c>
      <c r="P243" s="111">
        <f t="shared" si="36"/>
        <v>1.4935167753201836E-3</v>
      </c>
      <c r="Q243" s="36">
        <f>K243*$Y$19+$Z$19*L243+$AA$19*M243+N243*$AB$19+$AC$19*O243+P243*$AD$19</f>
        <v>2.9983512571555779E-3</v>
      </c>
      <c r="R243" s="41">
        <f t="shared" si="29"/>
        <v>1002998.3512571555</v>
      </c>
      <c r="S243" s="41">
        <f t="shared" si="30"/>
        <v>2998.3512571555329</v>
      </c>
      <c r="T243" s="41">
        <v>-1903.8131081615575</v>
      </c>
      <c r="U243" s="41">
        <f t="shared" si="37"/>
        <v>1104470.0591458287</v>
      </c>
      <c r="V243" s="41"/>
    </row>
    <row r="244" spans="2:22">
      <c r="B244" s="112">
        <v>43811</v>
      </c>
      <c r="C244">
        <v>74.924796999999998</v>
      </c>
      <c r="D244">
        <v>101.50872</v>
      </c>
      <c r="E244">
        <v>23.887753</v>
      </c>
      <c r="F244">
        <v>111.256523</v>
      </c>
      <c r="G244">
        <v>48.390143999999999</v>
      </c>
      <c r="H244">
        <v>48.592598000000002</v>
      </c>
      <c r="J244" s="33">
        <v>240</v>
      </c>
      <c r="K244" s="111">
        <f t="shared" si="31"/>
        <v>-4.7609937240719801E-3</v>
      </c>
      <c r="L244" s="111">
        <f t="shared" si="32"/>
        <v>-4.2627709195345049E-3</v>
      </c>
      <c r="M244" s="111">
        <f t="shared" si="33"/>
        <v>-5.3765673587224628E-3</v>
      </c>
      <c r="N244" s="111">
        <f t="shared" si="34"/>
        <v>-4.6147095710893241E-3</v>
      </c>
      <c r="O244" s="111">
        <f t="shared" si="35"/>
        <v>-4.4037911174437021E-3</v>
      </c>
      <c r="P244" s="111">
        <f t="shared" si="36"/>
        <v>-2.428222228466303E-3</v>
      </c>
      <c r="Q244" s="36">
        <f>K244*$Y$19+$Z$19*L244+$AA$19*M244+N244*$AB$19+$AC$19*O244+P244*$AD$19</f>
        <v>-4.4471085441883402E-3</v>
      </c>
      <c r="R244" s="41">
        <f t="shared" si="29"/>
        <v>995552.89145581168</v>
      </c>
      <c r="S244" s="41">
        <f t="shared" si="30"/>
        <v>-4447.1085441883188</v>
      </c>
      <c r="T244" s="41">
        <v>-1882.4710687538609</v>
      </c>
      <c r="U244" s="41">
        <f t="shared" si="37"/>
        <v>1100022.9506016404</v>
      </c>
      <c r="V244" s="41"/>
    </row>
    <row r="245" spans="2:22">
      <c r="B245" s="112">
        <v>43812</v>
      </c>
      <c r="C245">
        <v>75.264503000000005</v>
      </c>
      <c r="D245">
        <v>101.91527600000001</v>
      </c>
      <c r="E245">
        <v>23.988935000000001</v>
      </c>
      <c r="F245">
        <v>111.980446</v>
      </c>
      <c r="G245">
        <v>48.595157999999998</v>
      </c>
      <c r="H245">
        <v>48.710735</v>
      </c>
      <c r="J245" s="33">
        <v>241</v>
      </c>
      <c r="K245" s="111">
        <f t="shared" si="31"/>
        <v>4.523712132768044E-3</v>
      </c>
      <c r="L245" s="111">
        <f t="shared" si="32"/>
        <v>3.9971345494380275E-3</v>
      </c>
      <c r="M245" s="111">
        <f t="shared" si="33"/>
        <v>4.2267815451400509E-3</v>
      </c>
      <c r="N245" s="111">
        <f t="shared" si="34"/>
        <v>6.4857137315707091E-3</v>
      </c>
      <c r="O245" s="111">
        <f t="shared" si="35"/>
        <v>4.2277396912069644E-3</v>
      </c>
      <c r="P245" s="111">
        <f t="shared" si="36"/>
        <v>2.4282222284663702E-3</v>
      </c>
      <c r="Q245" s="36">
        <f>K245*$Y$19+$Z$19*L245+$AA$19*M245+N245*$AB$19+$AC$19*O245+P245*$AD$19</f>
        <v>4.7144459612092097E-3</v>
      </c>
      <c r="R245" s="41">
        <f t="shared" si="29"/>
        <v>1004714.4459612092</v>
      </c>
      <c r="S245" s="41">
        <f t="shared" si="30"/>
        <v>4714.4459612092469</v>
      </c>
      <c r="T245" s="41">
        <v>-1880.6896973728435</v>
      </c>
      <c r="U245" s="41">
        <f t="shared" si="37"/>
        <v>1104737.3965628496</v>
      </c>
      <c r="V245" s="41"/>
    </row>
    <row r="246" spans="2:22">
      <c r="B246" s="112">
        <v>43815</v>
      </c>
      <c r="C246">
        <v>75.058875999999998</v>
      </c>
      <c r="D246">
        <v>101.70745100000001</v>
      </c>
      <c r="E246">
        <v>23.91535</v>
      </c>
      <c r="F246">
        <v>111.72751599999999</v>
      </c>
      <c r="G246">
        <v>48.475586</v>
      </c>
      <c r="H246">
        <v>48.710735</v>
      </c>
      <c r="J246" s="33">
        <v>242</v>
      </c>
      <c r="K246" s="111">
        <f t="shared" si="31"/>
        <v>-2.7357970479458915E-3</v>
      </c>
      <c r="L246" s="111">
        <f t="shared" si="32"/>
        <v>-2.0412757969191144E-3</v>
      </c>
      <c r="M246" s="111">
        <f t="shared" si="33"/>
        <v>-3.0721701775114174E-3</v>
      </c>
      <c r="N246" s="111">
        <f t="shared" si="34"/>
        <v>-2.2612526216193069E-3</v>
      </c>
      <c r="O246" s="111">
        <f t="shared" si="35"/>
        <v>-2.4636065522911929E-3</v>
      </c>
      <c r="P246" s="111">
        <f t="shared" si="36"/>
        <v>0</v>
      </c>
      <c r="Q246" s="36">
        <f>K246*$Y$19+$Z$19*L246+$AA$19*M246+N246*$AB$19+$AC$19*O246+P246*$AD$19</f>
        <v>-2.1799987047300007E-3</v>
      </c>
      <c r="R246" s="41">
        <f t="shared" si="29"/>
        <v>997820.00129527005</v>
      </c>
      <c r="S246" s="41">
        <f t="shared" si="30"/>
        <v>-2179.998704729951</v>
      </c>
      <c r="T246" s="41">
        <v>-1871.6270314780995</v>
      </c>
      <c r="U246" s="41">
        <f t="shared" si="37"/>
        <v>1102557.3978581196</v>
      </c>
      <c r="V246" s="41"/>
    </row>
    <row r="247" spans="2:22">
      <c r="B247" s="112">
        <v>43816</v>
      </c>
      <c r="C247">
        <v>75.067824999999999</v>
      </c>
      <c r="D247">
        <v>101.716492</v>
      </c>
      <c r="E247">
        <v>23.906153</v>
      </c>
      <c r="F247">
        <v>111.640297</v>
      </c>
      <c r="G247">
        <v>48.560982000000003</v>
      </c>
      <c r="H247">
        <v>48.738025999999998</v>
      </c>
      <c r="J247" s="33">
        <v>243</v>
      </c>
      <c r="K247" s="111">
        <f t="shared" si="31"/>
        <v>1.1921929877893577E-4</v>
      </c>
      <c r="L247" s="111">
        <f t="shared" si="32"/>
        <v>8.8888258408624624E-5</v>
      </c>
      <c r="M247" s="111">
        <f t="shared" si="33"/>
        <v>-3.8463868914316769E-4</v>
      </c>
      <c r="N247" s="111">
        <f t="shared" si="34"/>
        <v>-7.8094514389784081E-4</v>
      </c>
      <c r="O247" s="111">
        <f t="shared" si="35"/>
        <v>1.760079190878714E-3</v>
      </c>
      <c r="P247" s="111">
        <f t="shared" si="36"/>
        <v>5.6010975272388142E-4</v>
      </c>
      <c r="Q247" s="36">
        <f>K247*$Y$19+$Z$19*L247+$AA$19*M247+N247*$AB$19+$AC$19*O247+P247*$AD$19</f>
        <v>-1.3857977356439069E-4</v>
      </c>
      <c r="R247" s="41">
        <f t="shared" si="29"/>
        <v>999861.42022643564</v>
      </c>
      <c r="S247" s="41">
        <f t="shared" si="30"/>
        <v>-138.57977356435731</v>
      </c>
      <c r="T247" s="41">
        <v>-1864.0861266938737</v>
      </c>
      <c r="U247" s="41">
        <f t="shared" si="37"/>
        <v>1102418.8180845552</v>
      </c>
      <c r="V247" s="41"/>
    </row>
    <row r="248" spans="2:22">
      <c r="B248" s="112">
        <v>43817</v>
      </c>
      <c r="C248">
        <v>74.969481999999999</v>
      </c>
      <c r="D248">
        <v>101.517754</v>
      </c>
      <c r="E248">
        <v>23.860153</v>
      </c>
      <c r="F248">
        <v>111.56179</v>
      </c>
      <c r="G248">
        <v>48.501201999999999</v>
      </c>
      <c r="H248">
        <v>48.738025999999998</v>
      </c>
      <c r="J248" s="33">
        <v>244</v>
      </c>
      <c r="K248" s="111">
        <f t="shared" si="31"/>
        <v>-1.3109141459531062E-3</v>
      </c>
      <c r="L248" s="111">
        <f t="shared" si="32"/>
        <v>-1.9557536907169543E-3</v>
      </c>
      <c r="M248" s="111">
        <f t="shared" si="33"/>
        <v>-1.926044447327027E-3</v>
      </c>
      <c r="N248" s="111">
        <f t="shared" si="34"/>
        <v>-7.0346119333086364E-4</v>
      </c>
      <c r="O248" s="111">
        <f t="shared" si="35"/>
        <v>-1.2317878105585032E-3</v>
      </c>
      <c r="P248" s="111">
        <f t="shared" si="36"/>
        <v>0</v>
      </c>
      <c r="Q248" s="36">
        <f>K248*$Y$19+$Z$19*L248+$AA$19*M248+N248*$AB$19+$AC$19*O248+P248*$AD$19</f>
        <v>-1.2183050354997301E-3</v>
      </c>
      <c r="R248" s="41">
        <f t="shared" si="29"/>
        <v>998781.69496450026</v>
      </c>
      <c r="S248" s="41">
        <f t="shared" si="30"/>
        <v>-1218.3050354997395</v>
      </c>
      <c r="T248" s="41">
        <v>-1855.7015326853143</v>
      </c>
      <c r="U248" s="41">
        <f t="shared" si="37"/>
        <v>1101200.5130490554</v>
      </c>
      <c r="V248" s="41"/>
    </row>
    <row r="249" spans="2:22">
      <c r="B249" s="112">
        <v>43818</v>
      </c>
      <c r="C249">
        <v>75.023148000000006</v>
      </c>
      <c r="D249">
        <v>101.627251</v>
      </c>
      <c r="E249">
        <v>23.869371000000001</v>
      </c>
      <c r="F249">
        <v>111.671982</v>
      </c>
      <c r="G249">
        <v>48.594692000000002</v>
      </c>
      <c r="H249">
        <v>48.738025999999998</v>
      </c>
      <c r="J249" s="33">
        <v>245</v>
      </c>
      <c r="K249" s="111">
        <f t="shared" si="31"/>
        <v>7.1558185612197167E-4</v>
      </c>
      <c r="L249" s="111">
        <f t="shared" si="32"/>
        <v>1.0780182422314203E-3</v>
      </c>
      <c r="M249" s="111">
        <f t="shared" si="33"/>
        <v>3.8625988034620708E-4</v>
      </c>
      <c r="N249" s="111">
        <f t="shared" si="34"/>
        <v>9.8723421606402781E-4</v>
      </c>
      <c r="O249" s="111">
        <f t="shared" si="35"/>
        <v>1.9257256932344348E-3</v>
      </c>
      <c r="P249" s="111">
        <f t="shared" si="36"/>
        <v>0</v>
      </c>
      <c r="Q249" s="36">
        <f>K249*$Y$19+$Z$19*L249+$AA$19*M249+N249*$AB$19+$AC$19*O249+P249*$AD$19</f>
        <v>7.8522015394728861E-4</v>
      </c>
      <c r="R249" s="41">
        <f t="shared" si="29"/>
        <v>1000785.2201539472</v>
      </c>
      <c r="S249" s="41">
        <f t="shared" si="30"/>
        <v>785.2201539472444</v>
      </c>
      <c r="T249" s="41">
        <v>-1855.0204490905162</v>
      </c>
      <c r="U249" s="41">
        <f t="shared" si="37"/>
        <v>1101985.7332030027</v>
      </c>
      <c r="V249" s="41"/>
    </row>
    <row r="250" spans="2:22">
      <c r="B250" s="112">
        <v>43819</v>
      </c>
      <c r="C250">
        <v>75.041015999999999</v>
      </c>
      <c r="D250">
        <v>101.64531700000001</v>
      </c>
      <c r="E250">
        <v>23.878584</v>
      </c>
      <c r="F250">
        <v>111.63700900000001</v>
      </c>
      <c r="G250">
        <v>48.551819000000002</v>
      </c>
      <c r="H250">
        <v>48.710735</v>
      </c>
      <c r="J250" s="33">
        <v>246</v>
      </c>
      <c r="K250" s="111">
        <f t="shared" si="31"/>
        <v>2.3813813515705467E-4</v>
      </c>
      <c r="L250" s="111">
        <f t="shared" si="32"/>
        <v>1.7775148142530617E-4</v>
      </c>
      <c r="M250" s="111">
        <f t="shared" si="33"/>
        <v>3.8590134862662384E-4</v>
      </c>
      <c r="N250" s="111">
        <f t="shared" si="34"/>
        <v>-3.1322518747964599E-4</v>
      </c>
      <c r="O250" s="111">
        <f t="shared" si="35"/>
        <v>-8.8264626988817892E-4</v>
      </c>
      <c r="P250" s="111">
        <f t="shared" si="36"/>
        <v>-5.6010975272400036E-4</v>
      </c>
      <c r="Q250" s="36">
        <f>K250*$Y$19+$Z$19*L250+$AA$19*M250+N250*$AB$19+$AC$19*O250+P250*$AD$19</f>
        <v>-6.600813454206863E-5</v>
      </c>
      <c r="R250" s="41">
        <f t="shared" si="29"/>
        <v>999933.99186545797</v>
      </c>
      <c r="S250" s="41">
        <f t="shared" si="30"/>
        <v>-66.008134542033076</v>
      </c>
      <c r="T250" s="41">
        <v>-1841.2018473737407</v>
      </c>
      <c r="U250" s="41">
        <f t="shared" si="37"/>
        <v>1101919.7250684607</v>
      </c>
      <c r="V250" s="41"/>
    </row>
    <row r="251" spans="2:22">
      <c r="B251" s="112">
        <v>43822</v>
      </c>
      <c r="C251">
        <v>74.993469000000005</v>
      </c>
      <c r="D251">
        <v>101.572929</v>
      </c>
      <c r="E251">
        <v>23.860153</v>
      </c>
      <c r="F251">
        <v>111.68946800000001</v>
      </c>
      <c r="G251">
        <v>48.448867999999997</v>
      </c>
      <c r="H251">
        <v>48.737155999999999</v>
      </c>
      <c r="J251" s="33">
        <v>247</v>
      </c>
      <c r="K251" s="111">
        <f t="shared" si="31"/>
        <v>-6.3381430731354691E-4</v>
      </c>
      <c r="L251" s="111">
        <f t="shared" si="32"/>
        <v>-7.1241637487251042E-4</v>
      </c>
      <c r="M251" s="111">
        <f t="shared" si="33"/>
        <v>-7.721612289727669E-4</v>
      </c>
      <c r="N251" s="111">
        <f t="shared" si="34"/>
        <v>4.6979652094589018E-4</v>
      </c>
      <c r="O251" s="111">
        <f t="shared" si="35"/>
        <v>-2.1226867940920776E-3</v>
      </c>
      <c r="P251" s="111">
        <f t="shared" si="36"/>
        <v>5.422590550966073E-4</v>
      </c>
      <c r="Q251" s="36">
        <f>K251*$Y$19+$Z$19*L251+$AA$19*M251+N251*$AB$19+$AC$19*O251+P251*$AD$19</f>
        <v>-2.6703882230419282E-4</v>
      </c>
      <c r="R251" s="41">
        <f t="shared" si="29"/>
        <v>999732.96117769578</v>
      </c>
      <c r="S251" s="41">
        <f t="shared" si="30"/>
        <v>-267.0388223042246</v>
      </c>
      <c r="T251" s="41">
        <v>-1830.6719510760158</v>
      </c>
      <c r="U251" s="41">
        <f t="shared" si="37"/>
        <v>1101652.6862461565</v>
      </c>
      <c r="V251" s="41"/>
    </row>
    <row r="252" spans="2:22">
      <c r="B252" s="112">
        <v>43823</v>
      </c>
      <c r="C252">
        <v>75.065169999999995</v>
      </c>
      <c r="D252">
        <v>101.699654</v>
      </c>
      <c r="E252">
        <v>23.887796000000002</v>
      </c>
      <c r="F252">
        <v>111.803146</v>
      </c>
      <c r="G252">
        <v>48.551819000000002</v>
      </c>
      <c r="H252">
        <v>48.755378999999998</v>
      </c>
      <c r="J252" s="33">
        <v>248</v>
      </c>
      <c r="K252" s="111">
        <f t="shared" si="31"/>
        <v>9.5563982099978139E-4</v>
      </c>
      <c r="L252" s="111">
        <f t="shared" si="32"/>
        <v>1.2468480947825373E-3</v>
      </c>
      <c r="M252" s="111">
        <f t="shared" si="33"/>
        <v>1.1578718528136914E-3</v>
      </c>
      <c r="N252" s="111">
        <f t="shared" si="34"/>
        <v>1.0172865023943369E-3</v>
      </c>
      <c r="O252" s="111">
        <f t="shared" si="35"/>
        <v>2.1226867940920104E-3</v>
      </c>
      <c r="P252" s="111">
        <f t="shared" si="36"/>
        <v>3.7383375480439169E-4</v>
      </c>
      <c r="Q252" s="36">
        <f>K252*$Y$19+$Z$19*L252+$AA$19*M252+N252*$AB$19+$AC$19*O252+P252*$AD$19</f>
        <v>1.0646222211924581E-3</v>
      </c>
      <c r="R252" s="41">
        <f t="shared" si="29"/>
        <v>1001064.6222211925</v>
      </c>
      <c r="S252" s="41">
        <f t="shared" si="30"/>
        <v>1064.6222211924614</v>
      </c>
      <c r="T252" s="41">
        <v>-1829.4059417588869</v>
      </c>
      <c r="U252" s="41">
        <f t="shared" si="37"/>
        <v>1102717.308467349</v>
      </c>
      <c r="V252" s="41"/>
    </row>
    <row r="253" spans="2:22">
      <c r="B253" s="112">
        <v>43825</v>
      </c>
      <c r="C253">
        <v>75.136870999999999</v>
      </c>
      <c r="D253">
        <v>101.79014599999999</v>
      </c>
      <c r="E253">
        <v>23.915434000000001</v>
      </c>
      <c r="F253">
        <v>112.00427999999999</v>
      </c>
      <c r="G253">
        <v>48.560389999999998</v>
      </c>
      <c r="H253">
        <v>48.764488</v>
      </c>
      <c r="J253" s="33">
        <v>249</v>
      </c>
      <c r="K253" s="111">
        <f t="shared" si="31"/>
        <v>9.5472744536569706E-4</v>
      </c>
      <c r="L253" s="111">
        <f t="shared" si="32"/>
        <v>8.8940090329042319E-4</v>
      </c>
      <c r="M253" s="111">
        <f t="shared" si="33"/>
        <v>1.1563236659751027E-3</v>
      </c>
      <c r="N253" s="111">
        <f t="shared" si="34"/>
        <v>1.797384990688297E-3</v>
      </c>
      <c r="O253" s="111">
        <f t="shared" si="35"/>
        <v>1.7651745564247739E-4</v>
      </c>
      <c r="P253" s="111">
        <f t="shared" si="36"/>
        <v>1.868132167672151E-4</v>
      </c>
      <c r="Q253" s="36">
        <f>K253*$Y$19+$Z$19*L253+$AA$19*M253+N253*$AB$19+$AC$19*O253+P253*$AD$19</f>
        <v>1.1187455797114167E-3</v>
      </c>
      <c r="R253" s="41">
        <f t="shared" si="29"/>
        <v>1001118.7455797114</v>
      </c>
      <c r="S253" s="41">
        <f t="shared" si="30"/>
        <v>1118.7455797113944</v>
      </c>
      <c r="T253" s="41">
        <v>-1828.3136527279858</v>
      </c>
      <c r="U253" s="41">
        <f t="shared" si="37"/>
        <v>1103836.0540470604</v>
      </c>
      <c r="V253" s="41"/>
    </row>
    <row r="254" spans="2:22">
      <c r="B254" s="112">
        <v>43826</v>
      </c>
      <c r="C254">
        <v>75.244384999999994</v>
      </c>
      <c r="D254">
        <v>101.92590300000001</v>
      </c>
      <c r="E254">
        <v>23.943076999999999</v>
      </c>
      <c r="F254">
        <v>112.161659</v>
      </c>
      <c r="G254">
        <v>48.568958000000002</v>
      </c>
      <c r="H254">
        <v>48.800902999999998</v>
      </c>
      <c r="J254" s="33">
        <v>250</v>
      </c>
      <c r="K254" s="111">
        <f t="shared" si="31"/>
        <v>1.4298858937360447E-3</v>
      </c>
      <c r="L254" s="111">
        <f t="shared" si="32"/>
        <v>1.3328063327622966E-3</v>
      </c>
      <c r="M254" s="111">
        <f t="shared" si="33"/>
        <v>1.1551969543760351E-3</v>
      </c>
      <c r="N254" s="111">
        <f t="shared" si="34"/>
        <v>1.4041296956993625E-3</v>
      </c>
      <c r="O254" s="111">
        <f t="shared" si="35"/>
        <v>1.7642453488377367E-4</v>
      </c>
      <c r="P254" s="111">
        <f t="shared" si="36"/>
        <v>7.46473750941789E-4</v>
      </c>
      <c r="Q254" s="36">
        <f>K254*$Y$19+$Z$19*L254+$AA$19*M254+N254*$AB$19+$AC$19*O254+P254*$AD$19</f>
        <v>1.2056701595656413E-3</v>
      </c>
      <c r="R254" s="41">
        <f t="shared" si="29"/>
        <v>1001205.6701595656</v>
      </c>
      <c r="S254" s="41">
        <f t="shared" si="30"/>
        <v>1205.6701595656341</v>
      </c>
      <c r="T254" s="41">
        <v>-1822.8610823838972</v>
      </c>
      <c r="U254" s="41">
        <f t="shared" si="37"/>
        <v>1105041.7242066259</v>
      </c>
      <c r="V254" s="41"/>
    </row>
    <row r="255" spans="2:22">
      <c r="B255" s="112">
        <v>43829</v>
      </c>
      <c r="C255">
        <v>75.217522000000002</v>
      </c>
      <c r="D255">
        <v>101.92590300000001</v>
      </c>
      <c r="E255">
        <v>23.924648000000001</v>
      </c>
      <c r="F255">
        <v>112.36282300000001</v>
      </c>
      <c r="G255">
        <v>48.603287000000002</v>
      </c>
      <c r="H255">
        <v>48.791801</v>
      </c>
      <c r="J255" s="33">
        <v>251</v>
      </c>
      <c r="K255" s="111">
        <f t="shared" si="31"/>
        <v>-3.5707377130894132E-4</v>
      </c>
      <c r="L255" s="111">
        <f t="shared" si="32"/>
        <v>0</v>
      </c>
      <c r="M255" s="111">
        <f t="shared" si="33"/>
        <v>-7.6999694096744893E-4</v>
      </c>
      <c r="N255" s="111">
        <f t="shared" si="34"/>
        <v>1.7919119735662127E-3</v>
      </c>
      <c r="O255" s="111">
        <f t="shared" si="35"/>
        <v>7.0655980888696831E-4</v>
      </c>
      <c r="P255" s="111">
        <f t="shared" si="36"/>
        <v>-1.8653033789059475E-4</v>
      </c>
      <c r="Q255" s="36">
        <f>K255*$Y$19+$Z$19*L255+$AA$19*M255+N255*$AB$19+$AC$19*O255+P255*$AD$19</f>
        <v>3.8063370498213822E-4</v>
      </c>
      <c r="R255" s="41">
        <f t="shared" si="29"/>
        <v>1000380.6337049821</v>
      </c>
      <c r="S255" s="41">
        <f t="shared" si="30"/>
        <v>380.63370498211589</v>
      </c>
      <c r="T255" s="41">
        <v>-1814.6239311393583</v>
      </c>
      <c r="U255" s="41">
        <f t="shared" si="37"/>
        <v>1105422.3579116082</v>
      </c>
      <c r="V255" s="41"/>
    </row>
    <row r="256" spans="2:22">
      <c r="B256" s="112">
        <v>43830</v>
      </c>
      <c r="C256">
        <v>75.136870999999999</v>
      </c>
      <c r="D256">
        <v>101.69059799999999</v>
      </c>
      <c r="E256">
        <v>23.897020000000001</v>
      </c>
      <c r="F256">
        <v>111.899368</v>
      </c>
      <c r="G256">
        <v>48.577548999999998</v>
      </c>
      <c r="H256">
        <v>48.755378999999998</v>
      </c>
      <c r="J256" s="33">
        <v>252</v>
      </c>
      <c r="K256" s="111">
        <f t="shared" si="31"/>
        <v>-1.0728121224270483E-3</v>
      </c>
      <c r="L256" s="111">
        <f t="shared" si="32"/>
        <v>-2.3112577182359765E-3</v>
      </c>
      <c r="M256" s="111">
        <f t="shared" si="33"/>
        <v>-1.1554596160809334E-3</v>
      </c>
      <c r="N256" s="111">
        <f t="shared" si="34"/>
        <v>-4.1331591179076506E-3</v>
      </c>
      <c r="O256" s="111">
        <f t="shared" si="35"/>
        <v>-5.2969292426726928E-4</v>
      </c>
      <c r="P256" s="111">
        <f t="shared" si="36"/>
        <v>-7.4675662981843862E-4</v>
      </c>
      <c r="Q256" s="36">
        <f>K256*$Y$19+$Z$19*L256+$AA$19*M256+N256*$AB$19+$AC$19*O256+P256*$AD$19</f>
        <v>-2.239231034776976E-3</v>
      </c>
      <c r="R256" s="41">
        <f t="shared" si="29"/>
        <v>997760.76896522299</v>
      </c>
      <c r="S256" s="41">
        <f t="shared" si="30"/>
        <v>-2239.2310347770108</v>
      </c>
      <c r="T256" s="41">
        <v>-1809.0865829001414</v>
      </c>
      <c r="U256" s="41">
        <f t="shared" si="37"/>
        <v>1103183.1268768311</v>
      </c>
      <c r="V256" s="41"/>
    </row>
    <row r="257" spans="2:22">
      <c r="B257" s="112">
        <v>43832</v>
      </c>
      <c r="C257">
        <v>75.235427999999999</v>
      </c>
      <c r="D257">
        <v>101.97112300000001</v>
      </c>
      <c r="E257">
        <v>23.943076999999999</v>
      </c>
      <c r="F257">
        <v>112.135429</v>
      </c>
      <c r="G257">
        <v>48.800575000000002</v>
      </c>
      <c r="H257">
        <v>48.810009000000001</v>
      </c>
      <c r="J257" s="33">
        <v>253</v>
      </c>
      <c r="K257" s="111">
        <f t="shared" si="31"/>
        <v>1.3108400252968297E-3</v>
      </c>
      <c r="L257" s="111">
        <f t="shared" si="32"/>
        <v>2.7548149552247135E-3</v>
      </c>
      <c r="M257" s="111">
        <f t="shared" si="33"/>
        <v>1.9254565570484764E-3</v>
      </c>
      <c r="N257" s="111">
        <f t="shared" si="34"/>
        <v>2.1073609146677417E-3</v>
      </c>
      <c r="O257" s="111">
        <f t="shared" si="35"/>
        <v>4.5806261365920137E-3</v>
      </c>
      <c r="P257" s="111">
        <f t="shared" si="36"/>
        <v>1.1198644689298803E-3</v>
      </c>
      <c r="Q257" s="36">
        <f>K257*$Y$19+$Z$19*L257+$AA$19*M257+N257*$AB$19+$AC$19*O257+P257*$AD$19</f>
        <v>2.1177834938536752E-3</v>
      </c>
      <c r="R257" s="41">
        <f t="shared" si="29"/>
        <v>1002117.7834938536</v>
      </c>
      <c r="S257" s="41">
        <f t="shared" si="30"/>
        <v>2117.7834938536398</v>
      </c>
      <c r="T257" s="41">
        <v>-1808.6068430494051</v>
      </c>
      <c r="U257" s="41">
        <f t="shared" si="37"/>
        <v>1105300.9103706847</v>
      </c>
      <c r="V257" s="41"/>
    </row>
    <row r="258" spans="2:22">
      <c r="B258" s="112">
        <v>43833</v>
      </c>
      <c r="C258">
        <v>75.504227</v>
      </c>
      <c r="D258">
        <v>102.26976000000001</v>
      </c>
      <c r="E258">
        <v>24.062843000000001</v>
      </c>
      <c r="F258">
        <v>112.520203</v>
      </c>
      <c r="G258">
        <v>49.023589999999999</v>
      </c>
      <c r="H258">
        <v>48.983032000000001</v>
      </c>
      <c r="J258" s="33">
        <v>254</v>
      </c>
      <c r="K258" s="111">
        <f t="shared" si="31"/>
        <v>3.5664044064564145E-3</v>
      </c>
      <c r="L258" s="111">
        <f t="shared" si="32"/>
        <v>2.9243627273785565E-3</v>
      </c>
      <c r="M258" s="111">
        <f t="shared" si="33"/>
        <v>4.9896449637871695E-3</v>
      </c>
      <c r="N258" s="111">
        <f t="shared" si="34"/>
        <v>3.4254594270528033E-3</v>
      </c>
      <c r="O258" s="111">
        <f t="shared" si="35"/>
        <v>4.5595152559307871E-3</v>
      </c>
      <c r="P258" s="111">
        <f t="shared" si="36"/>
        <v>3.5385581381138379E-3</v>
      </c>
      <c r="Q258" s="36">
        <f>K258*$Y$19+$Z$19*L258+$AA$19*M258+N258*$AB$19+$AC$19*O258+P258*$AD$19</f>
        <v>3.7214953581691723E-3</v>
      </c>
      <c r="R258" s="41">
        <f t="shared" si="29"/>
        <v>1003721.4953581692</v>
      </c>
      <c r="S258" s="41">
        <f t="shared" si="30"/>
        <v>3721.4953581691952</v>
      </c>
      <c r="T258" s="41">
        <v>-1799.8735915571451</v>
      </c>
      <c r="U258" s="41">
        <f t="shared" si="37"/>
        <v>1109022.4057288538</v>
      </c>
      <c r="V258" s="41"/>
    </row>
    <row r="259" spans="2:22">
      <c r="B259" s="112">
        <v>43836</v>
      </c>
      <c r="C259">
        <v>75.414619000000002</v>
      </c>
      <c r="D259">
        <v>102.188332</v>
      </c>
      <c r="E259">
        <v>24.035198000000001</v>
      </c>
      <c r="F259">
        <v>112.14418000000001</v>
      </c>
      <c r="G259">
        <v>48.903495999999997</v>
      </c>
      <c r="H259">
        <v>49.001255</v>
      </c>
      <c r="J259" s="33">
        <v>255</v>
      </c>
      <c r="K259" s="111">
        <f t="shared" si="31"/>
        <v>-1.1874992806411402E-3</v>
      </c>
      <c r="L259" s="111">
        <f t="shared" si="32"/>
        <v>-7.965251314698262E-4</v>
      </c>
      <c r="M259" s="111">
        <f t="shared" si="33"/>
        <v>-1.1495271936003953E-3</v>
      </c>
      <c r="N259" s="111">
        <f t="shared" si="34"/>
        <v>-3.347422907875151E-3</v>
      </c>
      <c r="O259" s="111">
        <f t="shared" si="35"/>
        <v>-2.4527240646305369E-3</v>
      </c>
      <c r="P259" s="111">
        <f t="shared" si="36"/>
        <v>3.7195760193881294E-4</v>
      </c>
      <c r="Q259" s="36">
        <f>K259*$Y$19+$Z$19*L259+$AA$19*M259+N259*$AB$19+$AC$19*O259+P259*$AD$19</f>
        <v>-1.6592350148387431E-3</v>
      </c>
      <c r="R259" s="41">
        <f t="shared" si="29"/>
        <v>998340.76498516125</v>
      </c>
      <c r="S259" s="41">
        <f t="shared" si="30"/>
        <v>-1659.2350148387486</v>
      </c>
      <c r="T259" s="41">
        <v>-1795.9515691718552</v>
      </c>
      <c r="U259" s="41">
        <f t="shared" si="37"/>
        <v>1107363.1707140151</v>
      </c>
      <c r="V259" s="41"/>
    </row>
    <row r="260" spans="2:22">
      <c r="B260" s="112">
        <v>43837</v>
      </c>
      <c r="C260">
        <v>75.351890999999995</v>
      </c>
      <c r="D260">
        <v>102.07971999999999</v>
      </c>
      <c r="E260">
        <v>23.989138000000001</v>
      </c>
      <c r="F260">
        <v>111.855621</v>
      </c>
      <c r="G260">
        <v>48.766250999999997</v>
      </c>
      <c r="H260">
        <v>49.065002</v>
      </c>
      <c r="J260" s="33">
        <v>256</v>
      </c>
      <c r="K260" s="111">
        <f t="shared" si="31"/>
        <v>-8.3212118685439579E-4</v>
      </c>
      <c r="L260" s="111">
        <f t="shared" si="32"/>
        <v>-1.0634263084425694E-3</v>
      </c>
      <c r="M260" s="111">
        <f t="shared" si="33"/>
        <v>-1.9181947303982135E-3</v>
      </c>
      <c r="N260" s="111">
        <f t="shared" si="34"/>
        <v>-2.5764233569134688E-3</v>
      </c>
      <c r="O260" s="111">
        <f t="shared" si="35"/>
        <v>-2.8103910279091622E-3</v>
      </c>
      <c r="P260" s="111">
        <f t="shared" si="36"/>
        <v>1.3000803931737103E-3</v>
      </c>
      <c r="Q260" s="36">
        <f>K260*$Y$19+$Z$19*L260+$AA$19*M260+N260*$AB$19+$AC$19*O260+P260*$AD$19</f>
        <v>-1.4937773349029538E-3</v>
      </c>
      <c r="R260" s="41">
        <f t="shared" si="29"/>
        <v>998506.2226650971</v>
      </c>
      <c r="S260" s="41">
        <f t="shared" si="30"/>
        <v>-1493.7773349029012</v>
      </c>
      <c r="T260" s="41">
        <v>-1794.9403274008073</v>
      </c>
      <c r="U260" s="41">
        <f t="shared" si="37"/>
        <v>1105869.3933791122</v>
      </c>
      <c r="V260" s="41"/>
    </row>
    <row r="261" spans="2:22">
      <c r="B261" s="112">
        <v>43838</v>
      </c>
      <c r="C261">
        <v>75.235427999999999</v>
      </c>
      <c r="D261">
        <v>101.962074</v>
      </c>
      <c r="E261">
        <v>23.952297000000002</v>
      </c>
      <c r="F261">
        <v>111.69821899999999</v>
      </c>
      <c r="G261">
        <v>48.697636000000003</v>
      </c>
      <c r="H261">
        <v>49.065002</v>
      </c>
      <c r="J261" s="33">
        <v>257</v>
      </c>
      <c r="K261" s="111">
        <f t="shared" si="31"/>
        <v>-1.5467839389610104E-3</v>
      </c>
      <c r="L261" s="111">
        <f t="shared" si="32"/>
        <v>-1.1531560346585579E-3</v>
      </c>
      <c r="M261" s="111">
        <f t="shared" si="33"/>
        <v>-1.5369171678689391E-3</v>
      </c>
      <c r="N261" s="111">
        <f t="shared" si="34"/>
        <v>-1.4081800250920272E-3</v>
      </c>
      <c r="O261" s="111">
        <f t="shared" si="35"/>
        <v>-1.4080089240787923E-3</v>
      </c>
      <c r="P261" s="111">
        <f t="shared" si="36"/>
        <v>0</v>
      </c>
      <c r="Q261" s="36">
        <f>K261*$Y$19+$Z$19*L261+$AA$19*M261+N261*$AB$19+$AC$19*O261+P261*$AD$19</f>
        <v>-1.2337944643973009E-3</v>
      </c>
      <c r="R261" s="41">
        <f t="shared" ref="R261:R324" si="38">Q261*$Y$4+$Y$4</f>
        <v>998766.20553560276</v>
      </c>
      <c r="S261" s="41">
        <f t="shared" ref="S261:S324" si="39">R261-$Y$4</f>
        <v>-1233.7944643972442</v>
      </c>
      <c r="T261" s="41">
        <v>-1789.1232620166847</v>
      </c>
      <c r="U261" s="41">
        <f t="shared" si="37"/>
        <v>1104635.598914715</v>
      </c>
      <c r="V261" s="41"/>
    </row>
    <row r="262" spans="2:22">
      <c r="B262" s="112">
        <v>43839</v>
      </c>
      <c r="C262">
        <v>75.325019999999995</v>
      </c>
      <c r="D262">
        <v>102.07068599999999</v>
      </c>
      <c r="E262">
        <v>23.970715999999999</v>
      </c>
      <c r="F262">
        <v>112.23165899999999</v>
      </c>
      <c r="G262">
        <v>48.723357999999998</v>
      </c>
      <c r="H262">
        <v>49.083205999999997</v>
      </c>
      <c r="J262" s="33">
        <v>258</v>
      </c>
      <c r="K262" s="111">
        <f t="shared" ref="K262:K325" si="40">LN(C262/C261)</f>
        <v>1.1901134961369863E-3</v>
      </c>
      <c r="L262" s="111">
        <f t="shared" ref="L262:L325" si="41">LN(D262/D261)</f>
        <v>1.0646526593001812E-3</v>
      </c>
      <c r="M262" s="111">
        <f t="shared" ref="M262:M325" si="42">LN(E262/E261)</f>
        <v>7.6869127185125001E-4</v>
      </c>
      <c r="N262" s="111">
        <f t="shared" ref="N262:N325" si="43">LN(F262/F261)</f>
        <v>4.764357608862047E-3</v>
      </c>
      <c r="O262" s="111">
        <f t="shared" ref="O262:O325" si="44">LN(G262/G261)</f>
        <v>5.2805867691516875E-4</v>
      </c>
      <c r="P262" s="111">
        <f t="shared" ref="P262:P325" si="45">LN(H262/H261)</f>
        <v>3.7094921200683426E-4</v>
      </c>
      <c r="Q262" s="36">
        <f>K262*$Y$19+$Z$19*L262+$AA$19*M262+N262*$AB$19+$AC$19*O262+P262*$AD$19</f>
        <v>2.0751403828087583E-3</v>
      </c>
      <c r="R262" s="41">
        <f t="shared" si="38"/>
        <v>1002075.1403828087</v>
      </c>
      <c r="S262" s="41">
        <f t="shared" si="39"/>
        <v>2075.1403828087496</v>
      </c>
      <c r="T262" s="41">
        <v>-1785.8191522418056</v>
      </c>
      <c r="U262" s="41">
        <f t="shared" ref="U262:U325" si="46">U261+S262</f>
        <v>1106710.7392975236</v>
      </c>
      <c r="V262" s="41"/>
    </row>
    <row r="263" spans="2:22">
      <c r="B263" s="112">
        <v>43840</v>
      </c>
      <c r="C263">
        <v>75.450485</v>
      </c>
      <c r="D263">
        <v>102.242622</v>
      </c>
      <c r="E263">
        <v>24.025993</v>
      </c>
      <c r="F263">
        <v>112.546494</v>
      </c>
      <c r="G263">
        <v>48.852035999999998</v>
      </c>
      <c r="H263">
        <v>49.092308000000003</v>
      </c>
      <c r="J263" s="33">
        <v>259</v>
      </c>
      <c r="K263" s="111">
        <f t="shared" si="40"/>
        <v>1.6642627588493392E-3</v>
      </c>
      <c r="L263" s="111">
        <f t="shared" si="41"/>
        <v>1.6830625696386756E-3</v>
      </c>
      <c r="M263" s="111">
        <f t="shared" si="42"/>
        <v>2.3033672762583046E-3</v>
      </c>
      <c r="N263" s="111">
        <f t="shared" si="43"/>
        <v>2.8012972050962515E-3</v>
      </c>
      <c r="O263" s="111">
        <f t="shared" si="44"/>
        <v>2.6375107354484942E-3</v>
      </c>
      <c r="P263" s="111">
        <f t="shared" si="45"/>
        <v>1.854230175171684E-4</v>
      </c>
      <c r="Q263" s="36">
        <f>K263*$Y$19+$Z$19*L263+$AA$19*M263+N263*$AB$19+$AC$19*O263+P263*$AD$19</f>
        <v>2.0288929936077694E-3</v>
      </c>
      <c r="R263" s="41">
        <f t="shared" si="38"/>
        <v>1002028.8929936078</v>
      </c>
      <c r="S263" s="41">
        <f t="shared" si="39"/>
        <v>2028.8929936077911</v>
      </c>
      <c r="T263" s="41">
        <v>-1781.0679146228358</v>
      </c>
      <c r="U263" s="41">
        <f t="shared" si="46"/>
        <v>1108739.6322911314</v>
      </c>
      <c r="V263" s="41"/>
    </row>
    <row r="264" spans="2:22">
      <c r="B264" s="112">
        <v>43843</v>
      </c>
      <c r="C264">
        <v>75.405670000000001</v>
      </c>
      <c r="D264">
        <v>102.17926799999999</v>
      </c>
      <c r="E264">
        <v>23.998349999999999</v>
      </c>
      <c r="F264">
        <v>112.27538300000001</v>
      </c>
      <c r="G264">
        <v>48.852035999999998</v>
      </c>
      <c r="H264">
        <v>49.119636999999997</v>
      </c>
      <c r="J264" s="33">
        <v>260</v>
      </c>
      <c r="K264" s="111">
        <f t="shared" si="40"/>
        <v>-5.9414216567202133E-4</v>
      </c>
      <c r="L264" s="111">
        <f t="shared" si="41"/>
        <v>-6.1983579183592301E-4</v>
      </c>
      <c r="M264" s="111">
        <f t="shared" si="42"/>
        <v>-1.1512079635485973E-3</v>
      </c>
      <c r="N264" s="111">
        <f t="shared" si="43"/>
        <v>-2.4117860328559688E-3</v>
      </c>
      <c r="O264" s="111">
        <f t="shared" si="44"/>
        <v>0</v>
      </c>
      <c r="P264" s="111">
        <f t="shared" si="45"/>
        <v>5.5653109619949409E-4</v>
      </c>
      <c r="Q264" s="36">
        <f>K264*$Y$19+$Z$19*L264+$AA$19*M264+N264*$AB$19+$AC$19*O264+P264*$AD$19</f>
        <v>-1.1187238572380514E-3</v>
      </c>
      <c r="R264" s="41">
        <f t="shared" si="38"/>
        <v>998881.27614276193</v>
      </c>
      <c r="S264" s="41">
        <f t="shared" si="39"/>
        <v>-1118.7238572380738</v>
      </c>
      <c r="T264" s="41">
        <v>-1772.6793044537771</v>
      </c>
      <c r="U264" s="41">
        <f t="shared" si="46"/>
        <v>1107620.9084338932</v>
      </c>
      <c r="V264" s="41"/>
    </row>
    <row r="265" spans="2:22">
      <c r="B265" s="112">
        <v>43844</v>
      </c>
      <c r="C265">
        <v>75.513183999999995</v>
      </c>
      <c r="D265">
        <v>102.26976000000001</v>
      </c>
      <c r="E265">
        <v>24.044411</v>
      </c>
      <c r="F265">
        <v>112.415306</v>
      </c>
      <c r="G265">
        <v>48.937828000000003</v>
      </c>
      <c r="H265">
        <v>49.146937999999999</v>
      </c>
      <c r="J265" s="33">
        <v>261</v>
      </c>
      <c r="K265" s="111">
        <f t="shared" si="40"/>
        <v>1.4247924011942228E-3</v>
      </c>
      <c r="L265" s="111">
        <f t="shared" si="41"/>
        <v>8.8522803746808468E-4</v>
      </c>
      <c r="M265" s="111">
        <f t="shared" si="42"/>
        <v>1.9175007078850708E-3</v>
      </c>
      <c r="N265" s="111">
        <f t="shared" si="43"/>
        <v>1.2454723309642747E-3</v>
      </c>
      <c r="O265" s="111">
        <f t="shared" si="44"/>
        <v>1.7546199268790835E-3</v>
      </c>
      <c r="P265" s="111">
        <f t="shared" si="45"/>
        <v>5.5565182163795222E-4</v>
      </c>
      <c r="Q265" s="36">
        <f>K265*$Y$19+$Z$19*L265+$AA$19*M265+N265*$AB$19+$AC$19*O265+P265*$AD$19</f>
        <v>1.2718180036386303E-3</v>
      </c>
      <c r="R265" s="41">
        <f t="shared" si="38"/>
        <v>1001271.8180036386</v>
      </c>
      <c r="S265" s="41">
        <f t="shared" si="39"/>
        <v>1271.8180036386475</v>
      </c>
      <c r="T265" s="41">
        <v>-1770.8628146267729</v>
      </c>
      <c r="U265" s="41">
        <f t="shared" si="46"/>
        <v>1108892.7264375319</v>
      </c>
      <c r="V265" s="41"/>
    </row>
    <row r="266" spans="2:22">
      <c r="B266" s="112">
        <v>43845</v>
      </c>
      <c r="C266">
        <v>75.629669000000007</v>
      </c>
      <c r="D266">
        <v>102.423607</v>
      </c>
      <c r="E266">
        <v>24.081268000000001</v>
      </c>
      <c r="F266">
        <v>112.660149</v>
      </c>
      <c r="G266">
        <v>48.954974999999997</v>
      </c>
      <c r="H266">
        <v>49.201599000000002</v>
      </c>
      <c r="J266" s="33">
        <v>262</v>
      </c>
      <c r="K266" s="111">
        <f t="shared" si="40"/>
        <v>1.5413897614186519E-3</v>
      </c>
      <c r="L266" s="111">
        <f t="shared" si="41"/>
        <v>1.5031950592647165E-3</v>
      </c>
      <c r="M266" s="111">
        <f t="shared" si="42"/>
        <v>1.5316981691145834E-3</v>
      </c>
      <c r="N266" s="111">
        <f t="shared" si="43"/>
        <v>2.175653463232714E-3</v>
      </c>
      <c r="O266" s="111">
        <f t="shared" si="44"/>
        <v>3.5032197771192873E-4</v>
      </c>
      <c r="P266" s="111">
        <f t="shared" si="45"/>
        <v>1.1115774020772761E-3</v>
      </c>
      <c r="Q266" s="36">
        <f>K266*$Y$19+$Z$19*L266+$AA$19*M266+N266*$AB$19+$AC$19*O266+P266*$AD$19</f>
        <v>1.6222534292959592E-3</v>
      </c>
      <c r="R266" s="41">
        <f t="shared" si="38"/>
        <v>1001622.253429296</v>
      </c>
      <c r="S266" s="41">
        <f t="shared" si="39"/>
        <v>1622.2534292959608</v>
      </c>
      <c r="T266" s="41">
        <v>-1764.820309632807</v>
      </c>
      <c r="U266" s="41">
        <f t="shared" si="46"/>
        <v>1110514.9798668278</v>
      </c>
      <c r="V266" s="41"/>
    </row>
    <row r="267" spans="2:22">
      <c r="B267" s="112">
        <v>43846</v>
      </c>
      <c r="C267">
        <v>75.584862000000001</v>
      </c>
      <c r="D267">
        <v>102.423607</v>
      </c>
      <c r="E267">
        <v>24.044411</v>
      </c>
      <c r="F267">
        <v>112.817543</v>
      </c>
      <c r="G267">
        <v>48.860610999999999</v>
      </c>
      <c r="H267">
        <v>49.265335</v>
      </c>
      <c r="J267" s="33">
        <v>263</v>
      </c>
      <c r="K267" s="111">
        <f t="shared" si="40"/>
        <v>-5.9262824829170316E-4</v>
      </c>
      <c r="L267" s="111">
        <f t="shared" si="41"/>
        <v>0</v>
      </c>
      <c r="M267" s="111">
        <f t="shared" si="42"/>
        <v>-1.5316981691146092E-3</v>
      </c>
      <c r="N267" s="111">
        <f t="shared" si="43"/>
        <v>1.3960939919895514E-3</v>
      </c>
      <c r="O267" s="111">
        <f t="shared" si="44"/>
        <v>-1.9294272647711981E-3</v>
      </c>
      <c r="P267" s="111">
        <f t="shared" si="45"/>
        <v>1.2945667405725285E-3</v>
      </c>
      <c r="Q267" s="36">
        <f>K267*$Y$19+$Z$19*L267+$AA$19*M267+N267*$AB$19+$AC$19*O267+P267*$AD$19</f>
        <v>1.1941957489771007E-4</v>
      </c>
      <c r="R267" s="41">
        <f t="shared" si="38"/>
        <v>1000119.4195748977</v>
      </c>
      <c r="S267" s="41">
        <f t="shared" si="39"/>
        <v>119.41957489773631</v>
      </c>
      <c r="T267" s="41">
        <v>-1762.2066839332692</v>
      </c>
      <c r="U267" s="41">
        <f t="shared" si="46"/>
        <v>1110634.3994417256</v>
      </c>
      <c r="V267" s="41"/>
    </row>
    <row r="268" spans="2:22">
      <c r="B268" s="112">
        <v>43847</v>
      </c>
      <c r="C268">
        <v>75.575905000000006</v>
      </c>
      <c r="D268">
        <v>102.305969</v>
      </c>
      <c r="E268">
        <v>24.016774999999999</v>
      </c>
      <c r="F268">
        <v>112.800087</v>
      </c>
      <c r="G268">
        <v>48.809162000000001</v>
      </c>
      <c r="H268">
        <v>49.201599000000002</v>
      </c>
      <c r="J268" s="33">
        <v>264</v>
      </c>
      <c r="K268" s="111">
        <f t="shared" si="40"/>
        <v>-1.1850958669025482E-4</v>
      </c>
      <c r="L268" s="111">
        <f t="shared" si="41"/>
        <v>-1.1492038936938371E-3</v>
      </c>
      <c r="M268" s="111">
        <f t="shared" si="42"/>
        <v>-1.1500341687739732E-3</v>
      </c>
      <c r="N268" s="111">
        <f t="shared" si="43"/>
        <v>-1.5473968089126371E-4</v>
      </c>
      <c r="O268" s="111">
        <f t="shared" si="44"/>
        <v>-1.0535297293812198E-3</v>
      </c>
      <c r="P268" s="111">
        <f t="shared" si="45"/>
        <v>-1.2945667405725608E-3</v>
      </c>
      <c r="Q268" s="36">
        <f>K268*$Y$19+$Z$19*L268+$AA$19*M268+N268*$AB$19+$AC$19*O268+P268*$AD$19</f>
        <v>-7.2999770862487256E-4</v>
      </c>
      <c r="R268" s="41">
        <f t="shared" si="38"/>
        <v>999270.00229137507</v>
      </c>
      <c r="S268" s="41">
        <f t="shared" si="39"/>
        <v>-729.99770862492733</v>
      </c>
      <c r="T268" s="41">
        <v>-1754.4593336720718</v>
      </c>
      <c r="U268" s="41">
        <f t="shared" si="46"/>
        <v>1109904.4017331006</v>
      </c>
      <c r="V268" s="41"/>
    </row>
    <row r="269" spans="2:22">
      <c r="B269" s="112">
        <v>43851</v>
      </c>
      <c r="C269">
        <v>75.764060999999998</v>
      </c>
      <c r="D269">
        <v>102.595535</v>
      </c>
      <c r="E269">
        <v>24.099688</v>
      </c>
      <c r="F269">
        <v>113.342224</v>
      </c>
      <c r="G269">
        <v>48.972121999999999</v>
      </c>
      <c r="H269">
        <v>49.310859999999998</v>
      </c>
      <c r="J269" s="33">
        <v>265</v>
      </c>
      <c r="K269" s="111">
        <f t="shared" si="40"/>
        <v>2.4865354726609015E-3</v>
      </c>
      <c r="L269" s="111">
        <f t="shared" si="41"/>
        <v>2.8263940196997591E-3</v>
      </c>
      <c r="M269" s="111">
        <f t="shared" si="42"/>
        <v>3.4463498310500838E-3</v>
      </c>
      <c r="N269" s="111">
        <f t="shared" si="43"/>
        <v>4.7946625838543528E-3</v>
      </c>
      <c r="O269" s="111">
        <f t="shared" si="44"/>
        <v>3.3331562893535115E-3</v>
      </c>
      <c r="P269" s="111">
        <f t="shared" si="45"/>
        <v>2.2182177952021946E-3</v>
      </c>
      <c r="Q269" s="36">
        <f>K269*$Y$19+$Z$19*L269+$AA$19*M269+N269*$AB$19+$AC$19*O269+P269*$AD$19</f>
        <v>3.4837339086138367E-3</v>
      </c>
      <c r="R269" s="41">
        <f t="shared" si="38"/>
        <v>1003483.7339086138</v>
      </c>
      <c r="S269" s="41">
        <f t="shared" si="39"/>
        <v>3483.7339086137945</v>
      </c>
      <c r="T269" s="41">
        <v>-1752.8502696013311</v>
      </c>
      <c r="U269" s="41">
        <f t="shared" si="46"/>
        <v>1113388.1356417146</v>
      </c>
      <c r="V269" s="41"/>
    </row>
    <row r="270" spans="2:22">
      <c r="B270" s="112">
        <v>43852</v>
      </c>
      <c r="C270">
        <v>75.826758999999996</v>
      </c>
      <c r="D270">
        <v>102.649834</v>
      </c>
      <c r="E270">
        <v>24.118116000000001</v>
      </c>
      <c r="F270">
        <v>113.403435</v>
      </c>
      <c r="G270">
        <v>48.886344999999999</v>
      </c>
      <c r="H270">
        <v>49.301761999999997</v>
      </c>
      <c r="J270" s="33">
        <v>266</v>
      </c>
      <c r="K270" s="111">
        <f t="shared" si="40"/>
        <v>8.2720053331916828E-4</v>
      </c>
      <c r="L270" s="111">
        <f t="shared" si="41"/>
        <v>5.2911304680207567E-4</v>
      </c>
      <c r="M270" s="111">
        <f t="shared" si="42"/>
        <v>7.6436500082908672E-4</v>
      </c>
      <c r="N270" s="111">
        <f t="shared" si="43"/>
        <v>5.3990891606826201E-4</v>
      </c>
      <c r="O270" s="111">
        <f t="shared" si="44"/>
        <v>-1.7530832966801482E-3</v>
      </c>
      <c r="P270" s="111">
        <f t="shared" si="45"/>
        <v>-1.8451999026687383E-4</v>
      </c>
      <c r="Q270" s="36">
        <f>K270*$Y$19+$Z$19*L270+$AA$19*M270+N270*$AB$19+$AC$19*O270+P270*$AD$19</f>
        <v>4.1862161461746027E-4</v>
      </c>
      <c r="R270" s="41">
        <f t="shared" si="38"/>
        <v>1000418.6216146174</v>
      </c>
      <c r="S270" s="41">
        <f t="shared" si="39"/>
        <v>418.62161461741198</v>
      </c>
      <c r="T270" s="41">
        <v>-1752.5110595606966</v>
      </c>
      <c r="U270" s="41">
        <f t="shared" si="46"/>
        <v>1113806.7572563319</v>
      </c>
      <c r="V270" s="41"/>
    </row>
    <row r="271" spans="2:22">
      <c r="B271" s="112">
        <v>43853</v>
      </c>
      <c r="C271">
        <v>75.961151000000001</v>
      </c>
      <c r="D271">
        <v>102.78557600000001</v>
      </c>
      <c r="E271">
        <v>24.173386000000001</v>
      </c>
      <c r="F271">
        <v>113.552155</v>
      </c>
      <c r="G271">
        <v>49.023589999999999</v>
      </c>
      <c r="H271">
        <v>49.374614999999999</v>
      </c>
      <c r="J271" s="33">
        <v>267</v>
      </c>
      <c r="K271" s="111">
        <f t="shared" si="40"/>
        <v>1.7707870820225626E-3</v>
      </c>
      <c r="L271" s="111">
        <f t="shared" si="41"/>
        <v>1.3215055744746401E-3</v>
      </c>
      <c r="M271" s="111">
        <f t="shared" si="42"/>
        <v>2.2890165699425559E-3</v>
      </c>
      <c r="N271" s="111">
        <f t="shared" si="43"/>
        <v>1.3105649549018988E-3</v>
      </c>
      <c r="O271" s="111">
        <f t="shared" si="44"/>
        <v>2.8034967011430554E-3</v>
      </c>
      <c r="P271" s="111">
        <f t="shared" si="45"/>
        <v>1.4766049474468194E-3</v>
      </c>
      <c r="Q271" s="36">
        <f>K271*$Y$19+$Z$19*L271+$AA$19*M271+N271*$AB$19+$AC$19*O271+P271*$AD$19</f>
        <v>1.6546787175141366E-3</v>
      </c>
      <c r="R271" s="41">
        <f t="shared" si="38"/>
        <v>1001654.6787175142</v>
      </c>
      <c r="S271" s="41">
        <f t="shared" si="39"/>
        <v>1654.6787175141508</v>
      </c>
      <c r="T271" s="41">
        <v>-1735.831970054307</v>
      </c>
      <c r="U271" s="41">
        <f t="shared" si="46"/>
        <v>1115461.4359738459</v>
      </c>
      <c r="V271" s="41"/>
    </row>
    <row r="272" spans="2:22">
      <c r="B272" s="112">
        <v>43854</v>
      </c>
      <c r="C272">
        <v>76.077644000000006</v>
      </c>
      <c r="D272">
        <v>102.975632</v>
      </c>
      <c r="E272">
        <v>24.237873</v>
      </c>
      <c r="F272">
        <v>113.744514</v>
      </c>
      <c r="G272">
        <v>49.143687999999997</v>
      </c>
      <c r="H272">
        <v>49.420147</v>
      </c>
      <c r="J272" s="33">
        <v>268</v>
      </c>
      <c r="K272" s="111">
        <f t="shared" si="40"/>
        <v>1.5324118136634665E-3</v>
      </c>
      <c r="L272" s="111">
        <f t="shared" si="41"/>
        <v>1.8473458228348879E-3</v>
      </c>
      <c r="M272" s="111">
        <f t="shared" si="42"/>
        <v>2.6641339008331099E-3</v>
      </c>
      <c r="N272" s="111">
        <f t="shared" si="43"/>
        <v>1.6925813015147909E-3</v>
      </c>
      <c r="O272" s="111">
        <f t="shared" si="44"/>
        <v>2.4468043194067813E-3</v>
      </c>
      <c r="P272" s="111">
        <f t="shared" si="45"/>
        <v>9.2174933775849459E-4</v>
      </c>
      <c r="Q272" s="36">
        <f>K272*$Y$19+$Z$19*L272+$AA$19*M272+N272*$AB$19+$AC$19*O272+P272*$AD$19</f>
        <v>1.8474836325458762E-3</v>
      </c>
      <c r="R272" s="41">
        <f t="shared" si="38"/>
        <v>1001847.4836325459</v>
      </c>
      <c r="S272" s="41">
        <f t="shared" si="39"/>
        <v>1847.4836325459182</v>
      </c>
      <c r="T272" s="41">
        <v>-1733.6524968863232</v>
      </c>
      <c r="U272" s="41">
        <f t="shared" si="46"/>
        <v>1117308.9196063918</v>
      </c>
      <c r="V272" s="41"/>
    </row>
    <row r="273" spans="2:22">
      <c r="B273" s="112">
        <v>43857</v>
      </c>
      <c r="C273">
        <v>76.328529000000003</v>
      </c>
      <c r="D273">
        <v>103.292389</v>
      </c>
      <c r="E273">
        <v>24.366849999999999</v>
      </c>
      <c r="F273">
        <v>113.96315800000001</v>
      </c>
      <c r="G273">
        <v>49.238048999999997</v>
      </c>
      <c r="H273">
        <v>49.538525</v>
      </c>
      <c r="J273" s="33">
        <v>269</v>
      </c>
      <c r="K273" s="111">
        <f t="shared" si="40"/>
        <v>3.292323685866576E-3</v>
      </c>
      <c r="L273" s="111">
        <f t="shared" si="41"/>
        <v>3.0713170898852204E-3</v>
      </c>
      <c r="M273" s="111">
        <f t="shared" si="42"/>
        <v>5.3071921728050069E-3</v>
      </c>
      <c r="N273" s="111">
        <f t="shared" si="43"/>
        <v>1.9203926268668743E-3</v>
      </c>
      <c r="O273" s="111">
        <f t="shared" si="44"/>
        <v>1.91826312103588E-3</v>
      </c>
      <c r="P273" s="111">
        <f t="shared" si="45"/>
        <v>2.3924746376073887E-3</v>
      </c>
      <c r="Q273" s="36">
        <f>K273*$Y$19+$Z$19*L273+$AA$19*M273+N273*$AB$19+$AC$19*O273+P273*$AD$19</f>
        <v>3.0470231103798999E-3</v>
      </c>
      <c r="R273" s="41">
        <f t="shared" si="38"/>
        <v>1003047.0231103799</v>
      </c>
      <c r="S273" s="41">
        <f t="shared" si="39"/>
        <v>3047.0231103799306</v>
      </c>
      <c r="T273" s="41">
        <v>-1731.6978625264019</v>
      </c>
      <c r="U273" s="41">
        <f t="shared" si="46"/>
        <v>1120355.9427167717</v>
      </c>
      <c r="V273" s="41"/>
    </row>
    <row r="274" spans="2:22">
      <c r="B274" s="112">
        <v>43858</v>
      </c>
      <c r="C274">
        <v>76.194145000000006</v>
      </c>
      <c r="D274">
        <v>103.201866</v>
      </c>
      <c r="E274">
        <v>24.302368000000001</v>
      </c>
      <c r="F274">
        <v>113.90194700000001</v>
      </c>
      <c r="G274">
        <v>49.152264000000002</v>
      </c>
      <c r="H274">
        <v>49.492984999999997</v>
      </c>
      <c r="J274" s="33">
        <v>270</v>
      </c>
      <c r="K274" s="111">
        <f t="shared" si="40"/>
        <v>-1.7621515706425237E-3</v>
      </c>
      <c r="L274" s="111">
        <f t="shared" si="41"/>
        <v>-8.7676052584440467E-4</v>
      </c>
      <c r="M274" s="111">
        <f t="shared" si="42"/>
        <v>-2.6498078407557022E-3</v>
      </c>
      <c r="N274" s="111">
        <f t="shared" si="43"/>
        <v>-5.3725647437201048E-4</v>
      </c>
      <c r="O274" s="111">
        <f t="shared" si="44"/>
        <v>-1.7437696684109701E-3</v>
      </c>
      <c r="P274" s="111">
        <f t="shared" si="45"/>
        <v>-9.1970733779681338E-4</v>
      </c>
      <c r="Q274" s="36">
        <f>K274*$Y$19+$Z$19*L274+$AA$19*M274+N274*$AB$19+$AC$19*O274+P274*$AD$19</f>
        <v>-1.2750460703281688E-3</v>
      </c>
      <c r="R274" s="41">
        <f t="shared" si="38"/>
        <v>998724.95392967178</v>
      </c>
      <c r="S274" s="41">
        <f t="shared" si="39"/>
        <v>-1275.0460703282151</v>
      </c>
      <c r="T274" s="41">
        <v>-1729.6103324914584</v>
      </c>
      <c r="U274" s="41">
        <f t="shared" si="46"/>
        <v>1119080.8966464435</v>
      </c>
      <c r="V274" s="41"/>
    </row>
    <row r="275" spans="2:22">
      <c r="B275" s="112">
        <v>43859</v>
      </c>
      <c r="C275">
        <v>76.409171999999998</v>
      </c>
      <c r="D275">
        <v>103.437164</v>
      </c>
      <c r="E275">
        <v>24.394487000000002</v>
      </c>
      <c r="F275">
        <v>114.26919599999999</v>
      </c>
      <c r="G275">
        <v>49.349567</v>
      </c>
      <c r="H275">
        <v>49.574947000000002</v>
      </c>
      <c r="J275" s="33">
        <v>271</v>
      </c>
      <c r="K275" s="111">
        <f t="shared" si="40"/>
        <v>2.8181188526631932E-3</v>
      </c>
      <c r="L275" s="111">
        <f t="shared" si="41"/>
        <v>2.2773829483928214E-3</v>
      </c>
      <c r="M275" s="111">
        <f t="shared" si="42"/>
        <v>3.7833699889544326E-3</v>
      </c>
      <c r="N275" s="111">
        <f t="shared" si="43"/>
        <v>3.2190689173331065E-3</v>
      </c>
      <c r="O275" s="111">
        <f t="shared" si="44"/>
        <v>4.0060831736490089E-3</v>
      </c>
      <c r="P275" s="111">
        <f t="shared" si="45"/>
        <v>1.6546629579465837E-3</v>
      </c>
      <c r="Q275" s="36">
        <f>K275*$Y$19+$Z$19*L275+$AA$19*M275+N275*$AB$19+$AC$19*O275+P275*$AD$19</f>
        <v>2.9497598015578576E-3</v>
      </c>
      <c r="R275" s="41">
        <f t="shared" si="38"/>
        <v>1002949.7598015579</v>
      </c>
      <c r="S275" s="41">
        <f t="shared" si="39"/>
        <v>2949.7598015578697</v>
      </c>
      <c r="T275" s="41">
        <v>-1709.0346579526085</v>
      </c>
      <c r="U275" s="41">
        <f t="shared" si="46"/>
        <v>1122030.6564480015</v>
      </c>
      <c r="V275" s="41"/>
    </row>
    <row r="276" spans="2:22">
      <c r="B276" s="112">
        <v>43860</v>
      </c>
      <c r="C276">
        <v>76.427063000000004</v>
      </c>
      <c r="D276">
        <v>103.44618199999999</v>
      </c>
      <c r="E276">
        <v>24.394487000000002</v>
      </c>
      <c r="F276">
        <v>114.339172</v>
      </c>
      <c r="G276">
        <v>49.401043000000001</v>
      </c>
      <c r="H276">
        <v>49.556731999999997</v>
      </c>
      <c r="J276" s="33">
        <v>272</v>
      </c>
      <c r="K276" s="111">
        <f t="shared" si="40"/>
        <v>2.3411987454046468E-4</v>
      </c>
      <c r="L276" s="111">
        <f t="shared" si="41"/>
        <v>8.7179564523311967E-5</v>
      </c>
      <c r="M276" s="111">
        <f t="shared" si="42"/>
        <v>0</v>
      </c>
      <c r="N276" s="111">
        <f t="shared" si="43"/>
        <v>6.1219108292182305E-4</v>
      </c>
      <c r="O276" s="111">
        <f t="shared" si="44"/>
        <v>1.042545553135188E-3</v>
      </c>
      <c r="P276" s="111">
        <f t="shared" si="45"/>
        <v>-3.6749100567534849E-4</v>
      </c>
      <c r="Q276" s="36">
        <f>K276*$Y$19+$Z$19*L276+$AA$19*M276+N276*$AB$19+$AC$19*O276+P276*$AD$19</f>
        <v>2.4570339412172116E-4</v>
      </c>
      <c r="R276" s="41">
        <f t="shared" si="38"/>
        <v>1000245.7033941217</v>
      </c>
      <c r="S276" s="41">
        <f t="shared" si="39"/>
        <v>245.70339412172325</v>
      </c>
      <c r="T276" s="41">
        <v>-1695.5421416227473</v>
      </c>
      <c r="U276" s="41">
        <f t="shared" si="46"/>
        <v>1122276.3598421232</v>
      </c>
      <c r="V276" s="41"/>
    </row>
    <row r="277" spans="2:22">
      <c r="B277" s="112">
        <v>43861</v>
      </c>
      <c r="C277">
        <v>76.624167999999997</v>
      </c>
      <c r="D277">
        <v>103.753899</v>
      </c>
      <c r="E277">
        <v>24.495815</v>
      </c>
      <c r="F277">
        <v>114.63648999999999</v>
      </c>
      <c r="G277">
        <v>49.606903000000003</v>
      </c>
      <c r="H277">
        <v>49.611370000000001</v>
      </c>
      <c r="J277" s="33">
        <v>273</v>
      </c>
      <c r="K277" s="111">
        <f t="shared" si="40"/>
        <v>2.575674925056511E-3</v>
      </c>
      <c r="L277" s="111">
        <f t="shared" si="41"/>
        <v>2.9702423353006632E-3</v>
      </c>
      <c r="M277" s="111">
        <f t="shared" si="42"/>
        <v>4.1451224860549161E-3</v>
      </c>
      <c r="N277" s="111">
        <f t="shared" si="43"/>
        <v>2.5969412163573198E-3</v>
      </c>
      <c r="O277" s="111">
        <f t="shared" si="44"/>
        <v>4.1584601029443615E-3</v>
      </c>
      <c r="P277" s="111">
        <f t="shared" si="45"/>
        <v>1.1019270194091123E-3</v>
      </c>
      <c r="Q277" s="36">
        <f>K277*$Y$19+$Z$19*L277+$AA$19*M277+N277*$AB$19+$AC$19*O277+P277*$AD$19</f>
        <v>2.8833286464401741E-3</v>
      </c>
      <c r="R277" s="41">
        <f t="shared" si="38"/>
        <v>1002883.3286464402</v>
      </c>
      <c r="S277" s="41">
        <f t="shared" si="39"/>
        <v>2883.3286464401754</v>
      </c>
      <c r="T277" s="41">
        <v>-1692.8511829854688</v>
      </c>
      <c r="U277" s="41">
        <f t="shared" si="46"/>
        <v>1125159.6884885635</v>
      </c>
      <c r="V277" s="41"/>
    </row>
    <row r="278" spans="2:22">
      <c r="B278" s="112">
        <v>43864</v>
      </c>
      <c r="C278">
        <v>76.555053999999998</v>
      </c>
      <c r="D278">
        <v>103.720337</v>
      </c>
      <c r="E278">
        <v>24.478300000000001</v>
      </c>
      <c r="F278">
        <v>114.54615</v>
      </c>
      <c r="G278">
        <v>49.478240999999997</v>
      </c>
      <c r="H278">
        <v>49.617759999999997</v>
      </c>
      <c r="J278" s="33">
        <v>274</v>
      </c>
      <c r="K278" s="111">
        <f t="shared" si="40"/>
        <v>-9.023939903552179E-4</v>
      </c>
      <c r="L278" s="111">
        <f t="shared" si="41"/>
        <v>-3.2352933009716366E-4</v>
      </c>
      <c r="M278" s="111">
        <f t="shared" si="42"/>
        <v>-7.152758450765397E-4</v>
      </c>
      <c r="N278" s="111">
        <f t="shared" si="43"/>
        <v>-7.8836690841007967E-4</v>
      </c>
      <c r="O278" s="111">
        <f t="shared" si="44"/>
        <v>-2.5970002589377691E-3</v>
      </c>
      <c r="P278" s="111">
        <f t="shared" si="45"/>
        <v>1.2879282542989861E-4</v>
      </c>
      <c r="Q278" s="36">
        <f>K278*$Y$19+$Z$19*L278+$AA$19*M278+N278*$AB$19+$AC$19*O278+P278*$AD$19</f>
        <v>-6.7407759499030597E-4</v>
      </c>
      <c r="R278" s="41">
        <f t="shared" si="38"/>
        <v>999325.92240500974</v>
      </c>
      <c r="S278" s="41">
        <f t="shared" si="39"/>
        <v>-674.07759499025997</v>
      </c>
      <c r="T278" s="41">
        <v>-1692.4096595009323</v>
      </c>
      <c r="U278" s="41">
        <f t="shared" si="46"/>
        <v>1124485.6108935731</v>
      </c>
      <c r="V278" s="41"/>
    </row>
    <row r="279" spans="2:22">
      <c r="B279" s="112">
        <v>43865</v>
      </c>
      <c r="C279">
        <v>76.321617000000003</v>
      </c>
      <c r="D279">
        <v>103.375725</v>
      </c>
      <c r="E279">
        <v>24.358345</v>
      </c>
      <c r="F279">
        <v>114.26561700000001</v>
      </c>
      <c r="G279">
        <v>49.263793999999997</v>
      </c>
      <c r="H279">
        <v>49.499172000000002</v>
      </c>
      <c r="J279" s="33">
        <v>275</v>
      </c>
      <c r="K279" s="111">
        <f t="shared" si="40"/>
        <v>-3.0539281095242881E-3</v>
      </c>
      <c r="L279" s="111">
        <f t="shared" si="41"/>
        <v>-3.3280431771138229E-3</v>
      </c>
      <c r="M279" s="111">
        <f t="shared" si="42"/>
        <v>-4.9125094992459898E-3</v>
      </c>
      <c r="N279" s="111">
        <f t="shared" si="43"/>
        <v>-2.4520866583233715E-3</v>
      </c>
      <c r="O279" s="111">
        <f t="shared" si="44"/>
        <v>-4.34358755437387E-3</v>
      </c>
      <c r="P279" s="111">
        <f t="shared" si="45"/>
        <v>-2.3928919951953188E-3</v>
      </c>
      <c r="Q279" s="36">
        <f>K279*$Y$19+$Z$19*L279+$AA$19*M279+N279*$AB$19+$AC$19*O279+P279*$AD$19</f>
        <v>-3.2793421638376906E-3</v>
      </c>
      <c r="R279" s="41">
        <f t="shared" si="38"/>
        <v>996720.65783616225</v>
      </c>
      <c r="S279" s="41">
        <f t="shared" si="39"/>
        <v>-3279.3421638377476</v>
      </c>
      <c r="T279" s="41">
        <v>-1691.7490143217146</v>
      </c>
      <c r="U279" s="41">
        <f t="shared" si="46"/>
        <v>1121206.2687297354</v>
      </c>
      <c r="V279" s="41"/>
    </row>
    <row r="280" spans="2:22">
      <c r="B280" s="112">
        <v>43866</v>
      </c>
      <c r="C280">
        <v>76.195885000000004</v>
      </c>
      <c r="D280">
        <v>103.22154999999999</v>
      </c>
      <c r="E280">
        <v>24.284524999999999</v>
      </c>
      <c r="F280">
        <v>114.195511</v>
      </c>
      <c r="G280">
        <v>49.143687999999997</v>
      </c>
      <c r="H280">
        <v>49.480938000000002</v>
      </c>
      <c r="J280" s="33">
        <v>276</v>
      </c>
      <c r="K280" s="111">
        <f t="shared" si="40"/>
        <v>-1.6487554127712569E-3</v>
      </c>
      <c r="L280" s="111">
        <f t="shared" si="41"/>
        <v>-1.492517542839256E-3</v>
      </c>
      <c r="M280" s="111">
        <f t="shared" si="42"/>
        <v>-3.0351850814431753E-3</v>
      </c>
      <c r="N280" s="111">
        <f t="shared" si="43"/>
        <v>-6.1372368082245261E-4</v>
      </c>
      <c r="O280" s="111">
        <f t="shared" si="44"/>
        <v>-2.4409944690418814E-3</v>
      </c>
      <c r="P280" s="111">
        <f t="shared" si="45"/>
        <v>-3.6843766300651671E-4</v>
      </c>
      <c r="Q280" s="36">
        <f>K280*$Y$19+$Z$19*L280+$AA$19*M280+N280*$AB$19+$AC$19*O280+P280*$AD$19</f>
        <v>-1.4589888700204591E-3</v>
      </c>
      <c r="R280" s="41">
        <f t="shared" si="38"/>
        <v>998541.01112997951</v>
      </c>
      <c r="S280" s="41">
        <f t="shared" si="39"/>
        <v>-1458.9888700204901</v>
      </c>
      <c r="T280" s="41">
        <v>-1686.3627910489449</v>
      </c>
      <c r="U280" s="41">
        <f t="shared" si="46"/>
        <v>1119747.2798597149</v>
      </c>
      <c r="V280" s="41"/>
    </row>
    <row r="281" spans="2:22">
      <c r="B281" s="112">
        <v>43867</v>
      </c>
      <c r="C281">
        <v>76.267737999999994</v>
      </c>
      <c r="D281">
        <v>103.285034</v>
      </c>
      <c r="E281">
        <v>24.312214000000001</v>
      </c>
      <c r="F281">
        <v>114.142876</v>
      </c>
      <c r="G281">
        <v>49.220900999999998</v>
      </c>
      <c r="H281">
        <v>49.471794000000003</v>
      </c>
      <c r="J281" s="33">
        <v>277</v>
      </c>
      <c r="K281" s="111">
        <f t="shared" si="40"/>
        <v>9.425593319348502E-4</v>
      </c>
      <c r="L281" s="111">
        <f t="shared" si="41"/>
        <v>6.1483755888261089E-4</v>
      </c>
      <c r="M281" s="111">
        <f t="shared" si="42"/>
        <v>1.1395416057158993E-3</v>
      </c>
      <c r="N281" s="111">
        <f t="shared" si="43"/>
        <v>-4.6102630069181749E-4</v>
      </c>
      <c r="O281" s="111">
        <f t="shared" si="44"/>
        <v>1.5699352102998114E-3</v>
      </c>
      <c r="P281" s="111">
        <f t="shared" si="45"/>
        <v>-1.8481551426040258E-4</v>
      </c>
      <c r="Q281" s="36">
        <f>K281*$Y$19+$Z$19*L281+$AA$19*M281+N281*$AB$19+$AC$19*O281+P281*$AD$19</f>
        <v>3.7354452521700304E-4</v>
      </c>
      <c r="R281" s="41">
        <f t="shared" si="38"/>
        <v>1000373.544525217</v>
      </c>
      <c r="S281" s="41">
        <f t="shared" si="39"/>
        <v>373.54452521703206</v>
      </c>
      <c r="T281" s="41">
        <v>-1686.1785246301442</v>
      </c>
      <c r="U281" s="41">
        <f t="shared" si="46"/>
        <v>1120120.8243849319</v>
      </c>
      <c r="V281" s="41"/>
    </row>
    <row r="282" spans="2:22">
      <c r="B282" s="112">
        <v>43868</v>
      </c>
      <c r="C282">
        <v>76.501175000000003</v>
      </c>
      <c r="D282">
        <v>103.584328</v>
      </c>
      <c r="E282">
        <v>24.386023000000002</v>
      </c>
      <c r="F282">
        <v>114.58126799999999</v>
      </c>
      <c r="G282">
        <v>49.409610999999998</v>
      </c>
      <c r="H282">
        <v>49.544777000000003</v>
      </c>
      <c r="J282" s="33">
        <v>278</v>
      </c>
      <c r="K282" s="111">
        <f t="shared" si="40"/>
        <v>3.0560822499896348E-3</v>
      </c>
      <c r="L282" s="111">
        <f t="shared" si="41"/>
        <v>2.893557614629113E-3</v>
      </c>
      <c r="M282" s="111">
        <f t="shared" si="42"/>
        <v>3.0312824884082307E-3</v>
      </c>
      <c r="N282" s="111">
        <f t="shared" si="43"/>
        <v>3.8333735054953627E-3</v>
      </c>
      <c r="O282" s="111">
        <f t="shared" si="44"/>
        <v>3.8266095642368264E-3</v>
      </c>
      <c r="P282" s="111">
        <f t="shared" si="45"/>
        <v>1.4741575572609501E-3</v>
      </c>
      <c r="Q282" s="36">
        <f>K282*$Y$19+$Z$19*L282+$AA$19*M282+N282*$AB$19+$AC$19*O282+P282*$AD$19</f>
        <v>3.1157403005262693E-3</v>
      </c>
      <c r="R282" s="41">
        <f t="shared" si="38"/>
        <v>1003115.7403005263</v>
      </c>
      <c r="S282" s="41">
        <f t="shared" si="39"/>
        <v>3115.7403005262604</v>
      </c>
      <c r="T282" s="41">
        <v>-1682.6850130049279</v>
      </c>
      <c r="U282" s="41">
        <f t="shared" si="46"/>
        <v>1123236.5646854583</v>
      </c>
      <c r="V282" s="41"/>
    </row>
    <row r="283" spans="2:22">
      <c r="B283" s="112">
        <v>43871</v>
      </c>
      <c r="C283">
        <v>76.617912000000004</v>
      </c>
      <c r="D283">
        <v>103.702202</v>
      </c>
      <c r="E283">
        <v>24.432158999999999</v>
      </c>
      <c r="F283">
        <v>114.853027</v>
      </c>
      <c r="G283">
        <v>49.478240999999997</v>
      </c>
      <c r="H283">
        <v>49.563026000000001</v>
      </c>
      <c r="J283" s="33">
        <v>279</v>
      </c>
      <c r="K283" s="111">
        <f t="shared" si="40"/>
        <v>1.5247873391194672E-3</v>
      </c>
      <c r="L283" s="111">
        <f t="shared" si="41"/>
        <v>1.1373050888109396E-3</v>
      </c>
      <c r="M283" s="111">
        <f t="shared" si="42"/>
        <v>1.8901160119079144E-3</v>
      </c>
      <c r="N283" s="111">
        <f t="shared" si="43"/>
        <v>2.3689494815134875E-3</v>
      </c>
      <c r="O283" s="111">
        <f t="shared" si="44"/>
        <v>1.3880372488790614E-3</v>
      </c>
      <c r="P283" s="111">
        <f t="shared" si="45"/>
        <v>3.6826565928892987E-4</v>
      </c>
      <c r="Q283" s="36">
        <f>K283*$Y$19+$Z$19*L283+$AA$19*M283+N283*$AB$19+$AC$19*O283+P283*$AD$19</f>
        <v>1.6425245538831655E-3</v>
      </c>
      <c r="R283" s="41">
        <f t="shared" si="38"/>
        <v>1001642.5245538831</v>
      </c>
      <c r="S283" s="41">
        <f t="shared" si="39"/>
        <v>1642.5245538831223</v>
      </c>
      <c r="T283" s="41">
        <v>-1681.2399776710663</v>
      </c>
      <c r="U283" s="41">
        <f t="shared" si="46"/>
        <v>1124879.0892393414</v>
      </c>
      <c r="V283" s="41"/>
    </row>
    <row r="284" spans="2:22">
      <c r="B284" s="112">
        <v>43872</v>
      </c>
      <c r="C284">
        <v>76.49221</v>
      </c>
      <c r="D284">
        <v>103.57524100000001</v>
      </c>
      <c r="E284">
        <v>24.395250000000001</v>
      </c>
      <c r="F284">
        <v>114.686455</v>
      </c>
      <c r="G284">
        <v>49.340988000000003</v>
      </c>
      <c r="H284">
        <v>49.572150999999998</v>
      </c>
      <c r="J284" s="33">
        <v>280</v>
      </c>
      <c r="K284" s="111">
        <f t="shared" si="40"/>
        <v>-1.641981948680687E-3</v>
      </c>
      <c r="L284" s="111">
        <f t="shared" si="41"/>
        <v>-1.2250345627587678E-3</v>
      </c>
      <c r="M284" s="111">
        <f t="shared" si="42"/>
        <v>-1.5118150967168501E-3</v>
      </c>
      <c r="N284" s="111">
        <f t="shared" si="43"/>
        <v>-1.4513584137086826E-3</v>
      </c>
      <c r="O284" s="111">
        <f t="shared" si="44"/>
        <v>-2.7778619535592007E-3</v>
      </c>
      <c r="P284" s="111">
        <f t="shared" si="45"/>
        <v>1.8409207108726594E-4</v>
      </c>
      <c r="Q284" s="36">
        <f>K284*$Y$19+$Z$19*L284+$AA$19*M284+N284*$AB$19+$AC$19*O284+P284*$AD$19</f>
        <v>-1.3139750333291955E-3</v>
      </c>
      <c r="R284" s="41">
        <f t="shared" si="38"/>
        <v>998686.02496667078</v>
      </c>
      <c r="S284" s="41">
        <f t="shared" si="39"/>
        <v>-1313.9750333292177</v>
      </c>
      <c r="T284" s="41">
        <v>-1680.7902705883607</v>
      </c>
      <c r="U284" s="41">
        <f t="shared" si="46"/>
        <v>1123565.1142060123</v>
      </c>
      <c r="V284" s="41"/>
    </row>
    <row r="285" spans="2:22">
      <c r="B285" s="112">
        <v>43873</v>
      </c>
      <c r="C285">
        <v>76.402428</v>
      </c>
      <c r="D285">
        <v>103.46642300000001</v>
      </c>
      <c r="E285">
        <v>24.339887999999998</v>
      </c>
      <c r="F285">
        <v>114.633858</v>
      </c>
      <c r="G285">
        <v>49.298099999999998</v>
      </c>
      <c r="H285">
        <v>49.553890000000003</v>
      </c>
      <c r="J285" s="33">
        <v>281</v>
      </c>
      <c r="K285" s="111">
        <f t="shared" si="40"/>
        <v>-1.1744298098875067E-3</v>
      </c>
      <c r="L285" s="111">
        <f t="shared" si="41"/>
        <v>-1.0511701646674408E-3</v>
      </c>
      <c r="M285" s="111">
        <f t="shared" si="42"/>
        <v>-2.2719551471824676E-3</v>
      </c>
      <c r="N285" s="111">
        <f t="shared" si="43"/>
        <v>-4.5872081922629311E-4</v>
      </c>
      <c r="O285" s="111">
        <f t="shared" si="44"/>
        <v>-8.6959446954024491E-4</v>
      </c>
      <c r="P285" s="111">
        <f t="shared" si="45"/>
        <v>-3.6844001883556173E-4</v>
      </c>
      <c r="Q285" s="36">
        <f>K285*$Y$19+$Z$19*L285+$AA$19*M285+N285*$AB$19+$AC$19*O285+P285*$AD$19</f>
        <v>-1.0351825771355763E-3</v>
      </c>
      <c r="R285" s="41">
        <f t="shared" si="38"/>
        <v>998964.81742286438</v>
      </c>
      <c r="S285" s="41">
        <f t="shared" si="39"/>
        <v>-1035.1825771356234</v>
      </c>
      <c r="T285" s="41">
        <v>-1669.7715651831822</v>
      </c>
      <c r="U285" s="41">
        <f t="shared" si="46"/>
        <v>1122529.9316288768</v>
      </c>
      <c r="V285" s="41"/>
    </row>
    <row r="286" spans="2:22">
      <c r="B286" s="112">
        <v>43874</v>
      </c>
      <c r="C286">
        <v>76.474266</v>
      </c>
      <c r="D286">
        <v>103.538948</v>
      </c>
      <c r="E286">
        <v>24.358345</v>
      </c>
      <c r="F286">
        <v>114.554947</v>
      </c>
      <c r="G286">
        <v>49.375312999999998</v>
      </c>
      <c r="H286">
        <v>49.553890000000003</v>
      </c>
      <c r="J286" s="33">
        <v>282</v>
      </c>
      <c r="K286" s="111">
        <f t="shared" si="40"/>
        <v>9.3981631088398793E-4</v>
      </c>
      <c r="L286" s="111">
        <f t="shared" si="41"/>
        <v>7.0070648521879239E-4</v>
      </c>
      <c r="M286" s="111">
        <f t="shared" si="42"/>
        <v>7.5801521931055085E-4</v>
      </c>
      <c r="N286" s="111">
        <f t="shared" si="43"/>
        <v>-6.8861132303738427E-4</v>
      </c>
      <c r="O286" s="111">
        <f t="shared" si="44"/>
        <v>1.5650216894751059E-3</v>
      </c>
      <c r="P286" s="111">
        <f t="shared" si="45"/>
        <v>0</v>
      </c>
      <c r="Q286" s="36">
        <f>K286*$Y$19+$Z$19*L286+$AA$19*M286+N286*$AB$19+$AC$19*O286+P286*$AD$19</f>
        <v>2.6417398292778976E-4</v>
      </c>
      <c r="R286" s="41">
        <f t="shared" si="38"/>
        <v>1000264.1739829278</v>
      </c>
      <c r="S286" s="41">
        <f t="shared" si="39"/>
        <v>264.17398292780854</v>
      </c>
      <c r="T286" s="41">
        <v>-1667.6817276931833</v>
      </c>
      <c r="U286" s="41">
        <f t="shared" si="46"/>
        <v>1122794.1056118046</v>
      </c>
      <c r="V286" s="41"/>
    </row>
    <row r="287" spans="2:22">
      <c r="B287" s="112">
        <v>43875</v>
      </c>
      <c r="C287">
        <v>76.555053999999998</v>
      </c>
      <c r="D287">
        <v>103.64780399999999</v>
      </c>
      <c r="E287">
        <v>24.386023000000002</v>
      </c>
      <c r="F287">
        <v>114.83551</v>
      </c>
      <c r="G287">
        <v>49.426765000000003</v>
      </c>
      <c r="H287">
        <v>49.581276000000003</v>
      </c>
      <c r="J287" s="33">
        <v>283</v>
      </c>
      <c r="K287" s="111">
        <f t="shared" si="40"/>
        <v>1.0558500489361163E-3</v>
      </c>
      <c r="L287" s="111">
        <f t="shared" si="41"/>
        <v>1.0508008737585839E-3</v>
      </c>
      <c r="M287" s="111">
        <f t="shared" si="42"/>
        <v>1.1356390126810792E-3</v>
      </c>
      <c r="N287" s="111">
        <f t="shared" si="43"/>
        <v>2.4461622647242278E-3</v>
      </c>
      <c r="O287" s="111">
        <f t="shared" si="44"/>
        <v>1.0415166501069112E-3</v>
      </c>
      <c r="P287" s="111">
        <f t="shared" si="45"/>
        <v>5.5249820626998016E-4</v>
      </c>
      <c r="Q287" s="36">
        <f>K287*$Y$19+$Z$19*L287+$AA$19*M287+N287*$AB$19+$AC$19*O287+P287*$AD$19</f>
        <v>1.4482817618101959E-3</v>
      </c>
      <c r="R287" s="41">
        <f t="shared" si="38"/>
        <v>1001448.2817618102</v>
      </c>
      <c r="S287" s="41">
        <f t="shared" si="39"/>
        <v>1448.2817618101835</v>
      </c>
      <c r="T287" s="41">
        <v>-1649.9638801647816</v>
      </c>
      <c r="U287" s="41">
        <f t="shared" si="46"/>
        <v>1124242.3873736148</v>
      </c>
      <c r="V287" s="41"/>
    </row>
    <row r="288" spans="2:22">
      <c r="B288" s="112">
        <v>43879</v>
      </c>
      <c r="C288">
        <v>76.671783000000005</v>
      </c>
      <c r="D288">
        <v>103.783821</v>
      </c>
      <c r="E288">
        <v>24.441382999999998</v>
      </c>
      <c r="F288">
        <v>115.054695</v>
      </c>
      <c r="G288">
        <v>49.538288000000001</v>
      </c>
      <c r="H288">
        <v>49.645119000000001</v>
      </c>
      <c r="J288" s="33">
        <v>284</v>
      </c>
      <c r="K288" s="111">
        <f t="shared" si="40"/>
        <v>1.5236106789977529E-3</v>
      </c>
      <c r="L288" s="111">
        <f t="shared" si="41"/>
        <v>1.3114395598486902E-3</v>
      </c>
      <c r="M288" s="111">
        <f t="shared" si="42"/>
        <v>2.2675799620148459E-3</v>
      </c>
      <c r="N288" s="111">
        <f t="shared" si="43"/>
        <v>1.9068673797187242E-3</v>
      </c>
      <c r="O288" s="111">
        <f t="shared" si="44"/>
        <v>2.2537864392848076E-3</v>
      </c>
      <c r="P288" s="111">
        <f t="shared" si="45"/>
        <v>1.2868150416985276E-3</v>
      </c>
      <c r="Q288" s="36">
        <f>K288*$Y$19+$Z$19*L288+$AA$19*M288+N288*$AB$19+$AC$19*O288+P288*$AD$19</f>
        <v>1.7579608371694128E-3</v>
      </c>
      <c r="R288" s="41">
        <f t="shared" si="38"/>
        <v>1001757.9608371694</v>
      </c>
      <c r="S288" s="41">
        <f t="shared" si="39"/>
        <v>1757.9608371694339</v>
      </c>
      <c r="T288" s="41">
        <v>-1649.1528810423333</v>
      </c>
      <c r="U288" s="41">
        <f t="shared" si="46"/>
        <v>1126000.3482107841</v>
      </c>
      <c r="V288" s="41"/>
    </row>
    <row r="289" spans="2:22">
      <c r="B289" s="112">
        <v>43880</v>
      </c>
      <c r="C289">
        <v>76.662811000000005</v>
      </c>
      <c r="D289">
        <v>103.75666</v>
      </c>
      <c r="E289">
        <v>24.432158999999999</v>
      </c>
      <c r="F289">
        <v>114.896896</v>
      </c>
      <c r="G289">
        <v>49.521129999999999</v>
      </c>
      <c r="H289">
        <v>49.672493000000003</v>
      </c>
      <c r="J289" s="33">
        <v>285</v>
      </c>
      <c r="K289" s="111">
        <f t="shared" si="40"/>
        <v>-1.1702512494005633E-4</v>
      </c>
      <c r="L289" s="111">
        <f t="shared" si="41"/>
        <v>-2.6174170960959815E-4</v>
      </c>
      <c r="M289" s="111">
        <f t="shared" si="42"/>
        <v>-3.7746395010693825E-4</v>
      </c>
      <c r="N289" s="111">
        <f t="shared" si="43"/>
        <v>-1.3724542986057117E-3</v>
      </c>
      <c r="O289" s="111">
        <f t="shared" si="44"/>
        <v>-3.4641835209636631E-4</v>
      </c>
      <c r="P289" s="111">
        <f t="shared" si="45"/>
        <v>5.5124162053308407E-4</v>
      </c>
      <c r="Q289" s="36">
        <f>K289*$Y$19+$Z$19*L289+$AA$19*M289+N289*$AB$19+$AC$19*O289+P289*$AD$19</f>
        <v>-5.2661536295558E-4</v>
      </c>
      <c r="R289" s="41">
        <f t="shared" si="38"/>
        <v>999473.38463704439</v>
      </c>
      <c r="S289" s="41">
        <f t="shared" si="39"/>
        <v>-526.61536295560654</v>
      </c>
      <c r="T289" s="41">
        <v>-1648.7349497172982</v>
      </c>
      <c r="U289" s="41">
        <f t="shared" si="46"/>
        <v>1125473.7328478284</v>
      </c>
      <c r="V289" s="41"/>
    </row>
    <row r="290" spans="2:22">
      <c r="B290" s="112">
        <v>43881</v>
      </c>
      <c r="C290">
        <v>76.851364000000004</v>
      </c>
      <c r="D290">
        <v>103.99241600000001</v>
      </c>
      <c r="E290">
        <v>24.515187999999998</v>
      </c>
      <c r="F290">
        <v>115.28263099999999</v>
      </c>
      <c r="G290">
        <v>49.624062000000002</v>
      </c>
      <c r="H290">
        <v>49.736355000000003</v>
      </c>
      <c r="J290" s="33">
        <v>286</v>
      </c>
      <c r="K290" s="111">
        <f t="shared" si="40"/>
        <v>2.4564910024262639E-3</v>
      </c>
      <c r="L290" s="111">
        <f t="shared" si="41"/>
        <v>2.2696235838086257E-3</v>
      </c>
      <c r="M290" s="111">
        <f t="shared" si="42"/>
        <v>3.3925875343647203E-3</v>
      </c>
      <c r="N290" s="111">
        <f t="shared" si="43"/>
        <v>3.3516044290780272E-3</v>
      </c>
      <c r="O290" s="111">
        <f t="shared" si="44"/>
        <v>2.076389886495228E-3</v>
      </c>
      <c r="P290" s="111">
        <f t="shared" si="45"/>
        <v>1.2848355064992132E-3</v>
      </c>
      <c r="Q290" s="36">
        <f>K290*$Y$19+$Z$19*L290+$AA$19*M290+N290*$AB$19+$AC$19*O290+P290*$AD$19</f>
        <v>2.7317507666091367E-3</v>
      </c>
      <c r="R290" s="41">
        <f t="shared" si="38"/>
        <v>1002731.7507666091</v>
      </c>
      <c r="S290" s="41">
        <f t="shared" si="39"/>
        <v>2731.7507666090969</v>
      </c>
      <c r="T290" s="41">
        <v>-1640.6511719056871</v>
      </c>
      <c r="U290" s="41">
        <f t="shared" si="46"/>
        <v>1128205.4836144375</v>
      </c>
      <c r="V290" s="41"/>
    </row>
    <row r="291" spans="2:22">
      <c r="B291" s="112">
        <v>43882</v>
      </c>
      <c r="C291">
        <v>77.039908999999994</v>
      </c>
      <c r="D291">
        <v>104.20098900000001</v>
      </c>
      <c r="E291">
        <v>24.598236</v>
      </c>
      <c r="F291">
        <v>115.51058999999999</v>
      </c>
      <c r="G291">
        <v>49.727001000000001</v>
      </c>
      <c r="H291">
        <v>49.827587000000001</v>
      </c>
      <c r="J291" s="33">
        <v>287</v>
      </c>
      <c r="K291" s="111">
        <f t="shared" si="40"/>
        <v>2.4503675960892051E-3</v>
      </c>
      <c r="L291" s="111">
        <f t="shared" si="41"/>
        <v>2.0036472315550923E-3</v>
      </c>
      <c r="M291" s="111">
        <f t="shared" si="42"/>
        <v>3.3818892021399371E-3</v>
      </c>
      <c r="N291" s="111">
        <f t="shared" si="43"/>
        <v>1.9754399470125993E-3</v>
      </c>
      <c r="O291" s="111">
        <f t="shared" si="44"/>
        <v>2.0722281921858833E-3</v>
      </c>
      <c r="P291" s="111">
        <f t="shared" si="45"/>
        <v>1.8326318484628967E-3</v>
      </c>
      <c r="Q291" s="36">
        <f>K291*$Y$19+$Z$19*L291+$AA$19*M291+N291*$AB$19+$AC$19*O291+P291*$AD$19</f>
        <v>2.305786477550188E-3</v>
      </c>
      <c r="R291" s="41">
        <f t="shared" si="38"/>
        <v>1002305.7864775502</v>
      </c>
      <c r="S291" s="41">
        <f t="shared" si="39"/>
        <v>2305.7864775501657</v>
      </c>
      <c r="T291" s="41">
        <v>-1625.5381532445317</v>
      </c>
      <c r="U291" s="41">
        <f t="shared" si="46"/>
        <v>1130511.2700919877</v>
      </c>
      <c r="V291" s="41"/>
    </row>
    <row r="292" spans="2:22">
      <c r="B292" s="112">
        <v>43885</v>
      </c>
      <c r="C292">
        <v>77.282379000000006</v>
      </c>
      <c r="D292">
        <v>104.53655999999999</v>
      </c>
      <c r="E292">
        <v>24.745864999999998</v>
      </c>
      <c r="F292">
        <v>115.528137</v>
      </c>
      <c r="G292">
        <v>49.932884000000001</v>
      </c>
      <c r="H292">
        <v>50.028278</v>
      </c>
      <c r="J292" s="33">
        <v>288</v>
      </c>
      <c r="K292" s="111">
        <f t="shared" si="40"/>
        <v>3.142387307327358E-3</v>
      </c>
      <c r="L292" s="111">
        <f t="shared" si="41"/>
        <v>3.2152460417072975E-3</v>
      </c>
      <c r="M292" s="111">
        <f t="shared" si="42"/>
        <v>5.9836712996119519E-3</v>
      </c>
      <c r="N292" s="111">
        <f t="shared" si="43"/>
        <v>1.5189661284569864E-4</v>
      </c>
      <c r="O292" s="111">
        <f t="shared" si="44"/>
        <v>4.131718451959197E-3</v>
      </c>
      <c r="P292" s="111">
        <f t="shared" si="45"/>
        <v>4.0196190823499883E-3</v>
      </c>
      <c r="Q292" s="36">
        <f>K292*$Y$19+$Z$19*L292+$AA$19*M292+N292*$AB$19+$AC$19*O292+P292*$AD$19</f>
        <v>2.9373440112598227E-3</v>
      </c>
      <c r="R292" s="41">
        <f t="shared" si="38"/>
        <v>1002937.3440112598</v>
      </c>
      <c r="S292" s="41">
        <f t="shared" si="39"/>
        <v>2937.3440112598473</v>
      </c>
      <c r="T292" s="41">
        <v>-1625.5281123295426</v>
      </c>
      <c r="U292" s="41">
        <f t="shared" si="46"/>
        <v>1133448.6141032474</v>
      </c>
      <c r="V292" s="41"/>
    </row>
    <row r="293" spans="2:22">
      <c r="B293" s="112">
        <v>43886</v>
      </c>
      <c r="C293">
        <v>77.345207000000002</v>
      </c>
      <c r="D293">
        <v>104.71790300000001</v>
      </c>
      <c r="E293">
        <v>24.810457</v>
      </c>
      <c r="F293">
        <v>115.64209700000001</v>
      </c>
      <c r="G293">
        <v>49.881413000000002</v>
      </c>
      <c r="H293">
        <v>50.119506999999999</v>
      </c>
      <c r="J293" s="33">
        <v>289</v>
      </c>
      <c r="K293" s="111">
        <f t="shared" si="40"/>
        <v>8.1263641349890107E-4</v>
      </c>
      <c r="L293" s="111">
        <f t="shared" si="41"/>
        <v>1.7332298943368611E-3</v>
      </c>
      <c r="M293" s="111">
        <f t="shared" si="42"/>
        <v>2.6068131762390979E-3</v>
      </c>
      <c r="N293" s="111">
        <f t="shared" si="43"/>
        <v>9.8594016417803058E-4</v>
      </c>
      <c r="O293" s="111">
        <f t="shared" si="44"/>
        <v>-1.0313353118596264E-3</v>
      </c>
      <c r="P293" s="111">
        <f t="shared" si="45"/>
        <v>1.8218880274689893E-3</v>
      </c>
      <c r="Q293" s="36">
        <f>K293*$Y$19+$Z$19*L293+$AA$19*M293+N293*$AB$19+$AC$19*O293+P293*$AD$19</f>
        <v>1.4412125963580861E-3</v>
      </c>
      <c r="R293" s="41">
        <f t="shared" si="38"/>
        <v>1001441.212596358</v>
      </c>
      <c r="S293" s="41">
        <f t="shared" si="39"/>
        <v>1441.2125963580329</v>
      </c>
      <c r="T293" s="41">
        <v>-1625.4352959678508</v>
      </c>
      <c r="U293" s="41">
        <f t="shared" si="46"/>
        <v>1134889.8266996054</v>
      </c>
      <c r="V293" s="41"/>
    </row>
    <row r="294" spans="2:22">
      <c r="B294" s="112">
        <v>43887</v>
      </c>
      <c r="C294">
        <v>77.300315999999995</v>
      </c>
      <c r="D294">
        <v>104.609077</v>
      </c>
      <c r="E294">
        <v>24.782769999999999</v>
      </c>
      <c r="F294">
        <v>115.21254</v>
      </c>
      <c r="G294">
        <v>49.855674999999998</v>
      </c>
      <c r="H294">
        <v>50.128619999999998</v>
      </c>
      <c r="J294" s="33">
        <v>290</v>
      </c>
      <c r="K294" s="111">
        <f t="shared" si="40"/>
        <v>-5.8056645145699529E-4</v>
      </c>
      <c r="L294" s="111">
        <f t="shared" si="41"/>
        <v>-1.0397705045429493E-3</v>
      </c>
      <c r="M294" s="111">
        <f t="shared" si="42"/>
        <v>-1.1165638758084042E-3</v>
      </c>
      <c r="N294" s="111">
        <f t="shared" si="43"/>
        <v>-3.7214543431711399E-3</v>
      </c>
      <c r="O294" s="111">
        <f t="shared" si="44"/>
        <v>-5.1611694480873879E-4</v>
      </c>
      <c r="P294" s="111">
        <f t="shared" si="45"/>
        <v>1.8180888357350334E-4</v>
      </c>
      <c r="Q294" s="36">
        <f>K294*$Y$19+$Z$19*L294+$AA$19*M294+N294*$AB$19+$AC$19*O294+P294*$AD$19</f>
        <v>-1.6765675449293496E-3</v>
      </c>
      <c r="R294" s="41">
        <f t="shared" si="38"/>
        <v>998323.43245507067</v>
      </c>
      <c r="S294" s="41">
        <f t="shared" si="39"/>
        <v>-1676.567544929334</v>
      </c>
      <c r="T294" s="41">
        <v>-1623.4273897758685</v>
      </c>
      <c r="U294" s="41">
        <f t="shared" si="46"/>
        <v>1133213.259154676</v>
      </c>
      <c r="V294" s="41"/>
    </row>
    <row r="295" spans="2:22">
      <c r="B295" s="112">
        <v>43888</v>
      </c>
      <c r="C295">
        <v>77.390099000000006</v>
      </c>
      <c r="D295">
        <v>104.627235</v>
      </c>
      <c r="E295">
        <v>24.884264000000002</v>
      </c>
      <c r="F295">
        <v>114.598816</v>
      </c>
      <c r="G295">
        <v>50.001506999999997</v>
      </c>
      <c r="H295">
        <v>50.156005999999998</v>
      </c>
      <c r="J295" s="33">
        <v>291</v>
      </c>
      <c r="K295" s="111">
        <f t="shared" si="40"/>
        <v>1.1608089626203202E-3</v>
      </c>
      <c r="L295" s="111">
        <f t="shared" si="41"/>
        <v>1.7356452015449995E-4</v>
      </c>
      <c r="M295" s="111">
        <f t="shared" si="42"/>
        <v>4.0869821731144371E-3</v>
      </c>
      <c r="N295" s="111">
        <f t="shared" si="43"/>
        <v>-5.3411238651373929E-3</v>
      </c>
      <c r="O295" s="111">
        <f t="shared" si="44"/>
        <v>2.9208135209788603E-3</v>
      </c>
      <c r="P295" s="111">
        <f t="shared" si="45"/>
        <v>5.4616548464283328E-4</v>
      </c>
      <c r="Q295" s="36">
        <f>K295*$Y$19+$Z$19*L295+$AA$19*M295+N295*$AB$19+$AC$19*O295+P295*$AD$19</f>
        <v>-4.8302875545023257E-4</v>
      </c>
      <c r="R295" s="41">
        <f t="shared" si="38"/>
        <v>999516.97124454973</v>
      </c>
      <c r="S295" s="41">
        <f t="shared" si="39"/>
        <v>-483.028755450272</v>
      </c>
      <c r="T295" s="41">
        <v>-1600.8298452465096</v>
      </c>
      <c r="U295" s="41">
        <f t="shared" si="46"/>
        <v>1132730.2303992258</v>
      </c>
      <c r="V295" s="41"/>
    </row>
    <row r="296" spans="2:22">
      <c r="B296" s="112">
        <v>43889</v>
      </c>
      <c r="C296">
        <v>77.901916999999997</v>
      </c>
      <c r="D296">
        <v>105.398087</v>
      </c>
      <c r="E296">
        <v>25.096485000000001</v>
      </c>
      <c r="F296">
        <v>115.887604</v>
      </c>
      <c r="G296">
        <v>50.070118000000001</v>
      </c>
      <c r="H296">
        <v>50.092132999999997</v>
      </c>
      <c r="J296" s="33">
        <v>292</v>
      </c>
      <c r="K296" s="111">
        <f t="shared" si="40"/>
        <v>6.5917085297265803E-3</v>
      </c>
      <c r="L296" s="111">
        <f t="shared" si="41"/>
        <v>7.3405954487837941E-3</v>
      </c>
      <c r="M296" s="111">
        <f t="shared" si="42"/>
        <v>8.492160667298387E-3</v>
      </c>
      <c r="N296" s="111">
        <f t="shared" si="43"/>
        <v>1.1183317715631545E-2</v>
      </c>
      <c r="O296" s="111">
        <f t="shared" si="44"/>
        <v>1.3712380657502233E-3</v>
      </c>
      <c r="P296" s="111">
        <f t="shared" si="45"/>
        <v>-1.2742981421983999E-3</v>
      </c>
      <c r="Q296" s="36">
        <f>K296*$Y$19+$Z$19*L296+$AA$19*M296+N296*$AB$19+$AC$19*O296+P296*$AD$19</f>
        <v>7.3945258607175145E-3</v>
      </c>
      <c r="R296" s="41">
        <f t="shared" si="38"/>
        <v>1007394.5258607175</v>
      </c>
      <c r="S296" s="41">
        <f t="shared" si="39"/>
        <v>7394.5258607175201</v>
      </c>
      <c r="T296" s="41">
        <v>-1599.5910178222694</v>
      </c>
      <c r="U296" s="41">
        <f t="shared" si="46"/>
        <v>1140124.7562599434</v>
      </c>
      <c r="V296" s="41"/>
    </row>
    <row r="297" spans="2:22">
      <c r="B297" s="112">
        <v>43892</v>
      </c>
      <c r="C297">
        <v>77.850616000000002</v>
      </c>
      <c r="D297">
        <v>105.360832</v>
      </c>
      <c r="E297">
        <v>25.065981000000001</v>
      </c>
      <c r="F297">
        <v>115.77243799999999</v>
      </c>
      <c r="G297">
        <v>50.08728</v>
      </c>
      <c r="H297">
        <v>50.119548999999999</v>
      </c>
      <c r="J297" s="33">
        <v>293</v>
      </c>
      <c r="K297" s="111">
        <f t="shared" si="40"/>
        <v>-6.5875014508009967E-4</v>
      </c>
      <c r="L297" s="111">
        <f t="shared" si="41"/>
        <v>-3.5353189857670792E-4</v>
      </c>
      <c r="M297" s="111">
        <f t="shared" si="42"/>
        <v>-1.2162083004464653E-3</v>
      </c>
      <c r="N297" s="111">
        <f t="shared" si="43"/>
        <v>-9.9426736258166658E-4</v>
      </c>
      <c r="O297" s="111">
        <f t="shared" si="44"/>
        <v>3.4270059946972346E-4</v>
      </c>
      <c r="P297" s="111">
        <f t="shared" si="45"/>
        <v>5.4716177070046222E-4</v>
      </c>
      <c r="Q297" s="36">
        <f>K297*$Y$19+$Z$19*L297+$AA$19*M297+N297*$AB$19+$AC$19*O297+P297*$AD$19</f>
        <v>-6.2363926631261643E-4</v>
      </c>
      <c r="R297" s="41">
        <f t="shared" si="38"/>
        <v>999376.36073368741</v>
      </c>
      <c r="S297" s="41">
        <f t="shared" si="39"/>
        <v>-623.63926631258801</v>
      </c>
      <c r="T297" s="41">
        <v>-1599.0768598065479</v>
      </c>
      <c r="U297" s="41">
        <f t="shared" si="46"/>
        <v>1139501.1169936308</v>
      </c>
      <c r="V297" s="41"/>
    </row>
    <row r="298" spans="2:22">
      <c r="B298" s="112">
        <v>43893</v>
      </c>
      <c r="C298">
        <v>78.318489</v>
      </c>
      <c r="D298">
        <v>106.078743</v>
      </c>
      <c r="E298">
        <v>25.287724999999998</v>
      </c>
      <c r="F298">
        <v>117.091003</v>
      </c>
      <c r="G298">
        <v>50.653435000000002</v>
      </c>
      <c r="H298">
        <v>50.165241000000002</v>
      </c>
      <c r="J298" s="33">
        <v>294</v>
      </c>
      <c r="K298" s="111">
        <f t="shared" si="40"/>
        <v>5.9918944893532621E-3</v>
      </c>
      <c r="L298" s="111">
        <f t="shared" si="41"/>
        <v>6.790722680984327E-3</v>
      </c>
      <c r="M298" s="111">
        <f t="shared" si="42"/>
        <v>8.8075119408371691E-3</v>
      </c>
      <c r="N298" s="111">
        <f t="shared" si="43"/>
        <v>1.1324912892055193E-2</v>
      </c>
      <c r="O298" s="111">
        <f t="shared" si="44"/>
        <v>1.1239963117269091E-2</v>
      </c>
      <c r="P298" s="111">
        <f t="shared" si="45"/>
        <v>9.1124492880258103E-4</v>
      </c>
      <c r="Q298" s="36">
        <f>K298*$Y$19+$Z$19*L298+$AA$19*M298+N298*$AB$19+$AC$19*O298+P298*$AD$19</f>
        <v>8.0606805721813168E-3</v>
      </c>
      <c r="R298" s="41">
        <f t="shared" si="38"/>
        <v>1008060.6805721814</v>
      </c>
      <c r="S298" s="41">
        <f t="shared" si="39"/>
        <v>8060.680572181358</v>
      </c>
      <c r="T298" s="41">
        <v>-1592.8684298564913</v>
      </c>
      <c r="U298" s="41">
        <f t="shared" si="46"/>
        <v>1147561.7975658122</v>
      </c>
      <c r="V298" s="41"/>
    </row>
    <row r="299" spans="2:22">
      <c r="B299" s="112">
        <v>43894</v>
      </c>
      <c r="C299">
        <v>78.300467999999995</v>
      </c>
      <c r="D299">
        <v>105.996979</v>
      </c>
      <c r="E299">
        <v>25.232289999999999</v>
      </c>
      <c r="F299">
        <v>117.258064</v>
      </c>
      <c r="G299">
        <v>50.584816000000004</v>
      </c>
      <c r="H299">
        <v>50.156101</v>
      </c>
      <c r="J299" s="33">
        <v>295</v>
      </c>
      <c r="K299" s="111">
        <f t="shared" si="40"/>
        <v>-2.3012540020342167E-4</v>
      </c>
      <c r="L299" s="111">
        <f t="shared" si="41"/>
        <v>-7.7108311390029262E-4</v>
      </c>
      <c r="M299" s="111">
        <f t="shared" si="42"/>
        <v>-2.1945766345746842E-3</v>
      </c>
      <c r="N299" s="111">
        <f t="shared" si="43"/>
        <v>1.4257451965826739E-3</v>
      </c>
      <c r="O299" s="111">
        <f t="shared" si="44"/>
        <v>-1.3555945471254859E-3</v>
      </c>
      <c r="P299" s="111">
        <f t="shared" si="45"/>
        <v>-1.8221446888717113E-4</v>
      </c>
      <c r="Q299" s="36">
        <f>K299*$Y$19+$Z$19*L299+$AA$19*M299+N299*$AB$19+$AC$19*O299+P299*$AD$19</f>
        <v>-2.6342726360598198E-4</v>
      </c>
      <c r="R299" s="41">
        <f t="shared" si="38"/>
        <v>999736.57273639401</v>
      </c>
      <c r="S299" s="41">
        <f t="shared" si="39"/>
        <v>-263.42726360599045</v>
      </c>
      <c r="T299" s="41">
        <v>-1592.3757828215603</v>
      </c>
      <c r="U299" s="41">
        <f t="shared" si="46"/>
        <v>1147298.3703022064</v>
      </c>
      <c r="V299" s="41"/>
    </row>
    <row r="300" spans="2:22">
      <c r="B300" s="112">
        <v>43895</v>
      </c>
      <c r="C300">
        <v>78.597403999999997</v>
      </c>
      <c r="D300">
        <v>106.32409699999999</v>
      </c>
      <c r="E300">
        <v>25.417082000000001</v>
      </c>
      <c r="F300">
        <v>117.214088</v>
      </c>
      <c r="G300">
        <v>50.747795000000004</v>
      </c>
      <c r="H300">
        <v>50.165241000000002</v>
      </c>
      <c r="J300" s="33">
        <v>296</v>
      </c>
      <c r="K300" s="111">
        <f t="shared" si="40"/>
        <v>3.7850909095135969E-3</v>
      </c>
      <c r="L300" s="111">
        <f t="shared" si="41"/>
        <v>3.0813545691069661E-3</v>
      </c>
      <c r="M300" s="111">
        <f t="shared" si="42"/>
        <v>7.2969441730827049E-3</v>
      </c>
      <c r="N300" s="111">
        <f t="shared" si="43"/>
        <v>-3.7510638376905202E-4</v>
      </c>
      <c r="O300" s="111">
        <f t="shared" si="44"/>
        <v>3.2167164928222657E-3</v>
      </c>
      <c r="P300" s="111">
        <f t="shared" si="45"/>
        <v>1.8221446888713326E-4</v>
      </c>
      <c r="Q300" s="36">
        <f>K300*$Y$19+$Z$19*L300+$AA$19*M300+N300*$AB$19+$AC$19*O300+P300*$AD$19</f>
        <v>2.5894803185025224E-3</v>
      </c>
      <c r="R300" s="41">
        <f t="shared" si="38"/>
        <v>1002589.4803185025</v>
      </c>
      <c r="S300" s="41">
        <f t="shared" si="39"/>
        <v>2589.480318502523</v>
      </c>
      <c r="T300" s="41">
        <v>-1591.9666986976517</v>
      </c>
      <c r="U300" s="41">
        <f t="shared" si="46"/>
        <v>1149887.8506207089</v>
      </c>
      <c r="V300" s="41"/>
    </row>
    <row r="301" spans="2:22">
      <c r="B301" s="112">
        <v>43896</v>
      </c>
      <c r="C301">
        <v>79.137198999999995</v>
      </c>
      <c r="D301">
        <v>107.105637</v>
      </c>
      <c r="E301">
        <v>25.832840000000001</v>
      </c>
      <c r="F301">
        <v>118.031639</v>
      </c>
      <c r="G301">
        <v>51.082340000000002</v>
      </c>
      <c r="H301">
        <v>50.265743000000001</v>
      </c>
      <c r="J301" s="33">
        <v>297</v>
      </c>
      <c r="K301" s="111">
        <f t="shared" si="40"/>
        <v>6.8443714565535867E-3</v>
      </c>
      <c r="L301" s="111">
        <f t="shared" si="41"/>
        <v>7.3236608468124674E-3</v>
      </c>
      <c r="M301" s="111">
        <f t="shared" si="42"/>
        <v>1.6225083065146872E-2</v>
      </c>
      <c r="N301" s="111">
        <f t="shared" si="43"/>
        <v>6.9506409476031228E-3</v>
      </c>
      <c r="O301" s="111">
        <f t="shared" si="44"/>
        <v>6.5706719062827079E-3</v>
      </c>
      <c r="P301" s="111">
        <f t="shared" si="45"/>
        <v>2.0014148929990557E-3</v>
      </c>
      <c r="Q301" s="36">
        <f>K301*$Y$19+$Z$19*L301+$AA$19*M301+N301*$AB$19+$AC$19*O301+P301*$AD$19</f>
        <v>8.2759220596474638E-3</v>
      </c>
      <c r="R301" s="41">
        <f t="shared" si="38"/>
        <v>1008275.9220596475</v>
      </c>
      <c r="S301" s="41">
        <f t="shared" si="39"/>
        <v>8275.9220596475061</v>
      </c>
      <c r="T301" s="41">
        <v>-1587.7108595274622</v>
      </c>
      <c r="U301" s="41">
        <f t="shared" si="46"/>
        <v>1158163.7726803564</v>
      </c>
      <c r="V301" s="41"/>
    </row>
    <row r="302" spans="2:22">
      <c r="B302" s="112">
        <v>43899</v>
      </c>
      <c r="C302">
        <v>78.966232000000005</v>
      </c>
      <c r="D302">
        <v>106.96927599999999</v>
      </c>
      <c r="E302">
        <v>26.119259</v>
      </c>
      <c r="F302">
        <v>115.165848</v>
      </c>
      <c r="G302">
        <v>49.975765000000003</v>
      </c>
      <c r="H302">
        <v>50.430228999999997</v>
      </c>
      <c r="J302" s="33">
        <v>298</v>
      </c>
      <c r="K302" s="111">
        <f t="shared" si="40"/>
        <v>-2.1627243072256243E-3</v>
      </c>
      <c r="L302" s="111">
        <f t="shared" si="41"/>
        <v>-1.2739560795003368E-3</v>
      </c>
      <c r="M302" s="111">
        <f t="shared" si="42"/>
        <v>1.1026384205318368E-2</v>
      </c>
      <c r="N302" s="111">
        <f t="shared" si="43"/>
        <v>-2.4579469668658212E-2</v>
      </c>
      <c r="O302" s="111">
        <f t="shared" si="44"/>
        <v>-2.1900652685283947E-2</v>
      </c>
      <c r="P302" s="111">
        <f t="shared" si="45"/>
        <v>3.2669856208197576E-3</v>
      </c>
      <c r="Q302" s="36">
        <f>K302*$Y$19+$Z$19*L302+$AA$19*M302+N302*$AB$19+$AC$19*O302+P302*$AD$19</f>
        <v>-6.7227074056334258E-3</v>
      </c>
      <c r="R302" s="41">
        <f t="shared" si="38"/>
        <v>993277.29259436659</v>
      </c>
      <c r="S302" s="41">
        <f t="shared" si="39"/>
        <v>-6722.7074056334095</v>
      </c>
      <c r="T302" s="42">
        <v>-1565.7044456915464</v>
      </c>
      <c r="U302" s="41">
        <f t="shared" si="46"/>
        <v>1151441.0652747229</v>
      </c>
      <c r="V302" s="41"/>
    </row>
    <row r="303" spans="2:22">
      <c r="B303" s="112">
        <v>43900</v>
      </c>
      <c r="C303">
        <v>77.904610000000005</v>
      </c>
      <c r="D303">
        <v>105.760666</v>
      </c>
      <c r="E303">
        <v>25.648064000000002</v>
      </c>
      <c r="F303">
        <v>112.572647</v>
      </c>
      <c r="G303">
        <v>48.723357999999998</v>
      </c>
      <c r="H303">
        <v>49.918526</v>
      </c>
      <c r="J303" s="33">
        <v>299</v>
      </c>
      <c r="K303" s="111">
        <f t="shared" si="40"/>
        <v>-1.3535188489613024E-2</v>
      </c>
      <c r="L303" s="111">
        <f t="shared" si="41"/>
        <v>-1.1362979681951843E-2</v>
      </c>
      <c r="M303" s="111">
        <f t="shared" si="42"/>
        <v>-1.820484375461431E-2</v>
      </c>
      <c r="N303" s="111">
        <f t="shared" si="43"/>
        <v>-2.277448162794684E-2</v>
      </c>
      <c r="O303" s="111">
        <f t="shared" si="44"/>
        <v>-2.5379642430331844E-2</v>
      </c>
      <c r="P303" s="111">
        <f t="shared" si="45"/>
        <v>-1.0198580644527493E-2</v>
      </c>
      <c r="Q303" s="36">
        <f>K303*$Y$19+$Z$19*L303+$AA$19*M303+N303*$AB$19+$AC$19*O303+P303*$AD$19</f>
        <v>-1.7123291041184072E-2</v>
      </c>
      <c r="R303" s="41">
        <f t="shared" si="38"/>
        <v>982876.7089588159</v>
      </c>
      <c r="S303" s="41">
        <f t="shared" si="39"/>
        <v>-17123.2910411841</v>
      </c>
      <c r="T303" s="41">
        <v>-1560.6934491273714</v>
      </c>
      <c r="U303" s="41">
        <f t="shared" si="46"/>
        <v>1134317.7742335387</v>
      </c>
      <c r="V303" s="41"/>
    </row>
    <row r="304" spans="2:22">
      <c r="B304" s="112">
        <v>43901</v>
      </c>
      <c r="C304">
        <v>76.429114999999996</v>
      </c>
      <c r="D304">
        <v>104.25213599999999</v>
      </c>
      <c r="E304">
        <v>25.518709000000001</v>
      </c>
      <c r="F304">
        <v>108.87178</v>
      </c>
      <c r="G304">
        <v>47.676848999999997</v>
      </c>
      <c r="H304">
        <v>49.205787999999998</v>
      </c>
      <c r="J304" s="33">
        <v>300</v>
      </c>
      <c r="K304" s="111">
        <f t="shared" si="40"/>
        <v>-1.9121419594683085E-2</v>
      </c>
      <c r="L304" s="111">
        <f t="shared" si="41"/>
        <v>-1.4366323682758779E-2</v>
      </c>
      <c r="M304" s="111">
        <f t="shared" si="42"/>
        <v>-5.0562217626666265E-3</v>
      </c>
      <c r="N304" s="111">
        <f t="shared" si="43"/>
        <v>-3.3427904813658468E-2</v>
      </c>
      <c r="O304" s="111">
        <f t="shared" si="44"/>
        <v>-2.1712611328902568E-2</v>
      </c>
      <c r="P304" s="111">
        <f t="shared" si="45"/>
        <v>-1.4380937526269618E-2</v>
      </c>
      <c r="Q304" s="36">
        <f>K304*$Y$19+$Z$19*L304+$AA$19*M304+N304*$AB$19+$AC$19*O304+P304*$AD$19</f>
        <v>-1.9404504380783255E-2</v>
      </c>
      <c r="R304" s="41">
        <f t="shared" si="38"/>
        <v>980595.4956192167</v>
      </c>
      <c r="S304" s="41">
        <f t="shared" si="39"/>
        <v>-19404.504380783299</v>
      </c>
      <c r="T304" s="41">
        <v>-1549.3628761508735</v>
      </c>
      <c r="U304" s="41">
        <f t="shared" si="46"/>
        <v>1114913.2698527554</v>
      </c>
      <c r="V304" s="41"/>
    </row>
    <row r="305" spans="2:22">
      <c r="B305" s="112">
        <v>43902</v>
      </c>
      <c r="C305">
        <v>72.272514000000001</v>
      </c>
      <c r="D305">
        <v>100.080963</v>
      </c>
      <c r="E305">
        <v>25.490995000000002</v>
      </c>
      <c r="F305">
        <v>103.676552</v>
      </c>
      <c r="G305">
        <v>47.119273999999997</v>
      </c>
      <c r="H305">
        <v>46.327454000000003</v>
      </c>
      <c r="J305" s="33">
        <v>301</v>
      </c>
      <c r="K305" s="111">
        <f t="shared" si="40"/>
        <v>-5.5919819056723608E-2</v>
      </c>
      <c r="L305" s="111">
        <f t="shared" si="41"/>
        <v>-4.0832861263123001E-2</v>
      </c>
      <c r="M305" s="111">
        <f t="shared" si="42"/>
        <v>-1.0866168808550041E-3</v>
      </c>
      <c r="N305" s="111">
        <f t="shared" si="43"/>
        <v>-4.8894883656267263E-2</v>
      </c>
      <c r="O305" s="111">
        <f t="shared" si="44"/>
        <v>-1.1763802409548985E-2</v>
      </c>
      <c r="P305" s="111">
        <f t="shared" si="45"/>
        <v>-6.0276514530605937E-2</v>
      </c>
      <c r="Q305" s="36">
        <f>K305*$Y$19+$Z$19*L305+$AA$19*M305+N305*$AB$19+$AC$19*O305+P305*$AD$19</f>
        <v>-3.7988031013222283E-2</v>
      </c>
      <c r="R305" s="41">
        <f t="shared" si="38"/>
        <v>962011.96898677771</v>
      </c>
      <c r="S305" s="41">
        <f t="shared" si="39"/>
        <v>-37988.031013222295</v>
      </c>
      <c r="T305" s="41">
        <v>-1547.8426301634172</v>
      </c>
      <c r="U305" s="41">
        <f t="shared" si="46"/>
        <v>1076925.2388395332</v>
      </c>
      <c r="V305" s="41"/>
    </row>
    <row r="306" spans="2:22">
      <c r="B306" s="112">
        <v>43903</v>
      </c>
      <c r="C306">
        <v>75.322479000000001</v>
      </c>
      <c r="D306">
        <v>101.65313</v>
      </c>
      <c r="E306">
        <v>25.343157000000001</v>
      </c>
      <c r="F306">
        <v>108.16857899999999</v>
      </c>
      <c r="G306">
        <v>47.307991000000001</v>
      </c>
      <c r="H306">
        <v>47.826011999999999</v>
      </c>
      <c r="J306" s="33">
        <v>302</v>
      </c>
      <c r="K306" s="111">
        <f t="shared" si="40"/>
        <v>4.1334725244061829E-2</v>
      </c>
      <c r="L306" s="111">
        <f t="shared" si="41"/>
        <v>1.5586843118877829E-2</v>
      </c>
      <c r="M306" s="111">
        <f t="shared" si="42"/>
        <v>-5.8164997736284375E-3</v>
      </c>
      <c r="N306" s="111">
        <f t="shared" si="43"/>
        <v>4.2414950948561819E-2</v>
      </c>
      <c r="O306" s="111">
        <f t="shared" si="44"/>
        <v>3.9970923918409328E-3</v>
      </c>
      <c r="P306" s="111">
        <f t="shared" si="45"/>
        <v>3.183493125858744E-2</v>
      </c>
      <c r="Q306" s="36">
        <f>K306*$Y$19+$Z$19*L306+$AA$19*M306+N306*$AB$19+$AC$19*O306+P306*$AD$19</f>
        <v>2.4030529958060633E-2</v>
      </c>
      <c r="R306" s="41">
        <f t="shared" si="38"/>
        <v>1024030.5299580606</v>
      </c>
      <c r="S306" s="41">
        <f t="shared" si="39"/>
        <v>24030.529958060593</v>
      </c>
      <c r="T306" s="41">
        <v>-1536.2817855430767</v>
      </c>
      <c r="U306" s="41">
        <f t="shared" si="46"/>
        <v>1100955.7687975937</v>
      </c>
      <c r="V306" s="41"/>
    </row>
    <row r="307" spans="2:22">
      <c r="B307" s="112">
        <v>43906</v>
      </c>
      <c r="C307">
        <v>76.114204000000001</v>
      </c>
      <c r="D307">
        <v>103.352478</v>
      </c>
      <c r="E307">
        <v>25.749689</v>
      </c>
      <c r="F307">
        <v>106.630196</v>
      </c>
      <c r="G307">
        <v>47.496704000000001</v>
      </c>
      <c r="H307">
        <v>46.985363</v>
      </c>
      <c r="J307" s="33">
        <v>303</v>
      </c>
      <c r="K307" s="111">
        <f t="shared" si="40"/>
        <v>1.0456280444443439E-2</v>
      </c>
      <c r="L307" s="111">
        <f t="shared" si="41"/>
        <v>1.6578931084880476E-2</v>
      </c>
      <c r="M307" s="111">
        <f t="shared" si="42"/>
        <v>1.5913796598700205E-2</v>
      </c>
      <c r="N307" s="111">
        <f t="shared" si="43"/>
        <v>-1.4324190666431431E-2</v>
      </c>
      <c r="O307" s="111">
        <f t="shared" si="44"/>
        <v>3.9810950131632175E-3</v>
      </c>
      <c r="P307" s="111">
        <f t="shared" si="45"/>
        <v>-1.7733547908214308E-2</v>
      </c>
      <c r="Q307" s="36">
        <f>K307*$Y$19+$Z$19*L307+$AA$19*M307+N307*$AB$19+$AC$19*O307+P307*$AD$19</f>
        <v>1.4105246719488419E-3</v>
      </c>
      <c r="R307" s="41">
        <f t="shared" si="38"/>
        <v>1001410.5246719489</v>
      </c>
      <c r="S307" s="41">
        <f t="shared" si="39"/>
        <v>1410.5246719488641</v>
      </c>
      <c r="T307" s="41">
        <v>-1533.4770766007714</v>
      </c>
      <c r="U307" s="41">
        <f t="shared" si="46"/>
        <v>1102366.2934695426</v>
      </c>
      <c r="V307" s="41"/>
    </row>
    <row r="308" spans="2:22">
      <c r="B308" s="112">
        <v>43907</v>
      </c>
      <c r="C308">
        <v>74.539764000000005</v>
      </c>
      <c r="D308">
        <v>100.680756</v>
      </c>
      <c r="E308">
        <v>25.176864999999999</v>
      </c>
      <c r="F308">
        <v>102.261246</v>
      </c>
      <c r="G308">
        <v>46.201419999999999</v>
      </c>
      <c r="H308">
        <v>46.720374999999997</v>
      </c>
      <c r="J308" s="33">
        <v>304</v>
      </c>
      <c r="K308" s="111">
        <f t="shared" si="40"/>
        <v>-2.0902168635939144E-2</v>
      </c>
      <c r="L308" s="111">
        <f t="shared" si="41"/>
        <v>-2.6190583440141472E-2</v>
      </c>
      <c r="M308" s="111">
        <f t="shared" si="42"/>
        <v>-2.2497032076184188E-2</v>
      </c>
      <c r="N308" s="111">
        <f t="shared" si="43"/>
        <v>-4.183596195521512E-2</v>
      </c>
      <c r="O308" s="111">
        <f t="shared" si="44"/>
        <v>-2.7649785613260432E-2</v>
      </c>
      <c r="P308" s="111">
        <f t="shared" si="45"/>
        <v>-5.6557626462875096E-3</v>
      </c>
      <c r="Q308" s="36">
        <f>K308*$Y$19+$Z$19*L308+$AA$19*M308+N308*$AB$19+$AC$19*O308+P308*$AD$19</f>
        <v>-2.7434953481969584E-2</v>
      </c>
      <c r="R308" s="41">
        <f t="shared" si="38"/>
        <v>972565.04651803046</v>
      </c>
      <c r="S308" s="41">
        <f t="shared" si="39"/>
        <v>-27434.95348196954</v>
      </c>
      <c r="T308" s="41">
        <v>-1515.2726797667565</v>
      </c>
      <c r="U308" s="41">
        <f t="shared" si="46"/>
        <v>1074931.3399875732</v>
      </c>
      <c r="V308" s="41"/>
    </row>
    <row r="309" spans="2:22">
      <c r="B309" s="112">
        <v>43908</v>
      </c>
      <c r="C309">
        <v>72.740341000000001</v>
      </c>
      <c r="D309">
        <v>96.845794999999995</v>
      </c>
      <c r="E309">
        <v>24.927391</v>
      </c>
      <c r="F309">
        <v>97.145126000000005</v>
      </c>
      <c r="G309">
        <v>45.540916000000003</v>
      </c>
      <c r="H309">
        <v>43.988239</v>
      </c>
      <c r="J309" s="33">
        <v>305</v>
      </c>
      <c r="K309" s="111">
        <f t="shared" si="40"/>
        <v>-2.4436600483310051E-2</v>
      </c>
      <c r="L309" s="111">
        <f t="shared" si="41"/>
        <v>-3.8834707923874751E-2</v>
      </c>
      <c r="M309" s="111">
        <f t="shared" si="42"/>
        <v>-9.9582782602458935E-3</v>
      </c>
      <c r="N309" s="111">
        <f t="shared" si="43"/>
        <v>-5.1324769480593793E-2</v>
      </c>
      <c r="O309" s="111">
        <f t="shared" si="44"/>
        <v>-1.4399358927452364E-2</v>
      </c>
      <c r="P309" s="111">
        <f t="shared" si="45"/>
        <v>-6.0258062294936375E-2</v>
      </c>
      <c r="Q309" s="36">
        <f>K309*$Y$19+$Z$19*L309+$AA$19*M309+N309*$AB$19+$AC$19*O309+P309*$AD$19</f>
        <v>-3.6607765370943651E-2</v>
      </c>
      <c r="R309" s="41">
        <f t="shared" si="38"/>
        <v>963392.2346290563</v>
      </c>
      <c r="S309" s="41">
        <f t="shared" si="39"/>
        <v>-36607.7653709437</v>
      </c>
      <c r="T309" s="41">
        <v>-1510.1938384172972</v>
      </c>
      <c r="U309" s="41">
        <f t="shared" si="46"/>
        <v>1038323.5746166295</v>
      </c>
      <c r="V309" s="41"/>
    </row>
    <row r="310" spans="2:22">
      <c r="B310" s="112">
        <v>43909</v>
      </c>
      <c r="C310">
        <v>72.695374000000001</v>
      </c>
      <c r="D310">
        <v>99.008635999999996</v>
      </c>
      <c r="E310">
        <v>24.964357</v>
      </c>
      <c r="F310">
        <v>92.345436000000007</v>
      </c>
      <c r="G310">
        <v>46.201419999999999</v>
      </c>
      <c r="H310">
        <v>41.859192</v>
      </c>
      <c r="J310" s="33">
        <v>306</v>
      </c>
      <c r="K310" s="111">
        <f t="shared" si="40"/>
        <v>-6.1837632431499263E-4</v>
      </c>
      <c r="L310" s="111">
        <f t="shared" si="41"/>
        <v>2.2087107399042651E-2</v>
      </c>
      <c r="M310" s="111">
        <f t="shared" si="42"/>
        <v>1.4818485319212462E-3</v>
      </c>
      <c r="N310" s="111">
        <f t="shared" si="43"/>
        <v>-5.0669719982628099E-2</v>
      </c>
      <c r="O310" s="111">
        <f t="shared" si="44"/>
        <v>1.4399358927452258E-2</v>
      </c>
      <c r="P310" s="111">
        <f t="shared" si="45"/>
        <v>-4.9610888339053097E-2</v>
      </c>
      <c r="Q310" s="36">
        <f>K310*$Y$19+$Z$19*L310+$AA$19*M310+N310*$AB$19+$AC$19*O310+P310*$AD$19</f>
        <v>-1.6254882228326585E-2</v>
      </c>
      <c r="R310" s="41">
        <f t="shared" si="38"/>
        <v>983745.11777167337</v>
      </c>
      <c r="S310" s="41">
        <f t="shared" si="39"/>
        <v>-16254.882228326635</v>
      </c>
      <c r="T310" s="41">
        <v>-1500.7864996162243</v>
      </c>
      <c r="U310" s="41">
        <f t="shared" si="46"/>
        <v>1022068.6923883029</v>
      </c>
      <c r="V310" s="41"/>
    </row>
    <row r="311" spans="2:22">
      <c r="B311" s="112">
        <v>43910</v>
      </c>
      <c r="C311">
        <v>73.927932999999996</v>
      </c>
      <c r="D311">
        <v>99.990088999999998</v>
      </c>
      <c r="E311">
        <v>25.527947999999999</v>
      </c>
      <c r="F311">
        <v>93.831062000000003</v>
      </c>
      <c r="G311">
        <v>48.16581</v>
      </c>
      <c r="H311">
        <v>42.836914</v>
      </c>
      <c r="J311" s="33">
        <v>307</v>
      </c>
      <c r="K311" s="111">
        <f t="shared" si="40"/>
        <v>1.6812989144978231E-2</v>
      </c>
      <c r="L311" s="111">
        <f t="shared" si="41"/>
        <v>9.8639924230663912E-3</v>
      </c>
      <c r="M311" s="111">
        <f t="shared" si="42"/>
        <v>2.232476443246658E-2</v>
      </c>
      <c r="N311" s="111">
        <f t="shared" si="43"/>
        <v>1.5959667837768657E-2</v>
      </c>
      <c r="O311" s="111">
        <f t="shared" si="44"/>
        <v>4.1638899712995885E-2</v>
      </c>
      <c r="P311" s="111">
        <f t="shared" si="45"/>
        <v>2.3088793109143732E-2</v>
      </c>
      <c r="Q311" s="36">
        <f>K311*$Y$19+$Z$19*L311+$AA$19*M311+N311*$AB$19+$AC$19*O311+P311*$AD$19</f>
        <v>1.8181326821593794E-2</v>
      </c>
      <c r="R311" s="41">
        <f t="shared" si="38"/>
        <v>1018181.3268215938</v>
      </c>
      <c r="S311" s="41">
        <f t="shared" si="39"/>
        <v>18181.326821593801</v>
      </c>
      <c r="T311" s="41">
        <v>-1480.0091269914992</v>
      </c>
      <c r="U311" s="41">
        <f t="shared" si="46"/>
        <v>1040250.0192098967</v>
      </c>
      <c r="V311" s="41"/>
    </row>
    <row r="312" spans="2:22">
      <c r="B312" s="112">
        <v>43913</v>
      </c>
      <c r="C312">
        <v>75.565383999999995</v>
      </c>
      <c r="D312">
        <v>102.361946</v>
      </c>
      <c r="E312">
        <v>25.832840000000001</v>
      </c>
      <c r="F312">
        <v>100.766846</v>
      </c>
      <c r="G312">
        <v>49.083655999999998</v>
      </c>
      <c r="H312">
        <v>44.737510999999998</v>
      </c>
      <c r="J312" s="33">
        <v>308</v>
      </c>
      <c r="K312" s="111">
        <f t="shared" si="40"/>
        <v>2.1907554428768215E-2</v>
      </c>
      <c r="L312" s="111">
        <f t="shared" si="41"/>
        <v>2.3443951367056095E-2</v>
      </c>
      <c r="M312" s="111">
        <f t="shared" si="42"/>
        <v>1.1872698739788209E-2</v>
      </c>
      <c r="N312" s="111">
        <f t="shared" si="43"/>
        <v>7.1313440225181518E-2</v>
      </c>
      <c r="O312" s="111">
        <f t="shared" si="44"/>
        <v>1.8876674436882616E-2</v>
      </c>
      <c r="P312" s="111">
        <f t="shared" si="45"/>
        <v>4.3412114466841942E-2</v>
      </c>
      <c r="Q312" s="36">
        <f>K312*$Y$19+$Z$19*L312+$AA$19*M312+N312*$AB$19+$AC$19*O312+P312*$AD$19</f>
        <v>3.8092450198382741E-2</v>
      </c>
      <c r="R312" s="41">
        <f t="shared" si="38"/>
        <v>1038092.4501983827</v>
      </c>
      <c r="S312" s="41">
        <f t="shared" si="39"/>
        <v>38092.450198382721</v>
      </c>
      <c r="T312" s="41">
        <v>-1475.2330743322382</v>
      </c>
      <c r="U312" s="41">
        <f t="shared" si="46"/>
        <v>1078342.4694082793</v>
      </c>
      <c r="V312" s="41"/>
    </row>
    <row r="313" spans="2:22">
      <c r="B313" s="112">
        <v>43914</v>
      </c>
      <c r="C313">
        <v>75.6464</v>
      </c>
      <c r="D313">
        <v>103.20706199999999</v>
      </c>
      <c r="E313">
        <v>25.703489000000001</v>
      </c>
      <c r="F313">
        <v>102.832657</v>
      </c>
      <c r="G313">
        <v>49.349567</v>
      </c>
      <c r="H313">
        <v>45.422848000000002</v>
      </c>
      <c r="J313" s="33">
        <v>309</v>
      </c>
      <c r="K313" s="111">
        <f t="shared" si="40"/>
        <v>1.0715568007863567E-3</v>
      </c>
      <c r="L313" s="111">
        <f t="shared" si="41"/>
        <v>8.2222584953521478E-3</v>
      </c>
      <c r="M313" s="111">
        <f t="shared" si="42"/>
        <v>-5.019809293000191E-3</v>
      </c>
      <c r="N313" s="111">
        <f t="shared" si="43"/>
        <v>2.0293584865521314E-2</v>
      </c>
      <c r="O313" s="111">
        <f t="shared" si="44"/>
        <v>5.4028840822132069E-3</v>
      </c>
      <c r="P313" s="111">
        <f t="shared" si="45"/>
        <v>1.5202916395547208E-2</v>
      </c>
      <c r="Q313" s="36">
        <f>K313*$Y$19+$Z$19*L313+$AA$19*M313+N313*$AB$19+$AC$19*O313+P313*$AD$19</f>
        <v>9.2121908604946828E-3</v>
      </c>
      <c r="R313" s="41">
        <f t="shared" si="38"/>
        <v>1009212.1908604947</v>
      </c>
      <c r="S313" s="41">
        <f t="shared" si="39"/>
        <v>9212.1908604947384</v>
      </c>
      <c r="T313" s="41">
        <v>-1470.3525494589703</v>
      </c>
      <c r="U313" s="41">
        <f t="shared" si="46"/>
        <v>1087554.660268774</v>
      </c>
      <c r="V313" s="41"/>
    </row>
    <row r="314" spans="2:22">
      <c r="B314" s="112">
        <v>43915</v>
      </c>
      <c r="C314">
        <v>76.663039999999995</v>
      </c>
      <c r="D314">
        <v>104.26123800000001</v>
      </c>
      <c r="E314">
        <v>25.703489000000001</v>
      </c>
      <c r="F314">
        <v>107.755386</v>
      </c>
      <c r="G314">
        <v>49.632637000000003</v>
      </c>
      <c r="H314">
        <v>47.561039000000001</v>
      </c>
      <c r="J314" s="33">
        <v>310</v>
      </c>
      <c r="K314" s="111">
        <f t="shared" si="40"/>
        <v>1.3349863260688729E-2</v>
      </c>
      <c r="L314" s="111">
        <f t="shared" si="41"/>
        <v>1.0162372491435744E-2</v>
      </c>
      <c r="M314" s="111">
        <f t="shared" si="42"/>
        <v>0</v>
      </c>
      <c r="N314" s="111">
        <f t="shared" si="43"/>
        <v>4.676073614319011E-2</v>
      </c>
      <c r="O314" s="111">
        <f t="shared" si="44"/>
        <v>5.7196295952234178E-3</v>
      </c>
      <c r="P314" s="111">
        <f t="shared" si="45"/>
        <v>4.5998679306711331E-2</v>
      </c>
      <c r="Q314" s="36">
        <f>K314*$Y$19+$Z$19*L314+$AA$19*M314+N314*$AB$19+$AC$19*O314+P314*$AD$19</f>
        <v>2.3952475397557727E-2</v>
      </c>
      <c r="R314" s="41">
        <f t="shared" si="38"/>
        <v>1023952.4753975577</v>
      </c>
      <c r="S314" s="41">
        <f t="shared" si="39"/>
        <v>23952.475397557719</v>
      </c>
      <c r="T314" s="41">
        <v>-1467.9856579100015</v>
      </c>
      <c r="U314" s="41">
        <f t="shared" si="46"/>
        <v>1111507.1356663317</v>
      </c>
      <c r="V314" s="41"/>
    </row>
    <row r="315" spans="2:22">
      <c r="B315" s="112">
        <v>43916</v>
      </c>
      <c r="C315">
        <v>77.013908000000001</v>
      </c>
      <c r="D315">
        <v>104.579308</v>
      </c>
      <c r="E315">
        <v>25.758925999999999</v>
      </c>
      <c r="F315">
        <v>107.84328499999999</v>
      </c>
      <c r="G315">
        <v>49.838501000000001</v>
      </c>
      <c r="H315">
        <v>48.831150000000001</v>
      </c>
      <c r="J315" s="33">
        <v>311</v>
      </c>
      <c r="K315" s="111">
        <f t="shared" si="40"/>
        <v>4.5663141314955438E-3</v>
      </c>
      <c r="L315" s="111">
        <f t="shared" si="41"/>
        <v>3.0460583639116195E-3</v>
      </c>
      <c r="M315" s="111">
        <f t="shared" si="42"/>
        <v>2.1544663787585066E-3</v>
      </c>
      <c r="N315" s="111">
        <f t="shared" si="43"/>
        <v>8.1539468181694187E-4</v>
      </c>
      <c r="O315" s="111">
        <f t="shared" si="44"/>
        <v>4.1391764095126838E-3</v>
      </c>
      <c r="P315" s="111">
        <f t="shared" si="45"/>
        <v>2.6354511218774829E-2</v>
      </c>
      <c r="Q315" s="36">
        <f>K315*$Y$19+$Z$19*L315+$AA$19*M315+N315*$AB$19+$AC$19*O315+P315*$AD$19</f>
        <v>5.1119055518997602E-3</v>
      </c>
      <c r="R315" s="41">
        <f t="shared" si="38"/>
        <v>1005111.9055518998</v>
      </c>
      <c r="S315" s="41">
        <f t="shared" si="39"/>
        <v>5111.9055518998066</v>
      </c>
      <c r="T315" s="41">
        <v>-1464.6698407032527</v>
      </c>
      <c r="U315" s="41">
        <f t="shared" si="46"/>
        <v>1116619.0412182314</v>
      </c>
      <c r="V315" s="41"/>
    </row>
    <row r="316" spans="2:22">
      <c r="B316" s="112">
        <v>43917</v>
      </c>
      <c r="C316">
        <v>77.427779999999998</v>
      </c>
      <c r="D316">
        <v>105.024597</v>
      </c>
      <c r="E316">
        <v>25.999146</v>
      </c>
      <c r="F316">
        <v>107.623535</v>
      </c>
      <c r="G316">
        <v>49.804198999999997</v>
      </c>
      <c r="H316">
        <v>48.785457999999998</v>
      </c>
      <c r="J316" s="33">
        <v>312</v>
      </c>
      <c r="K316" s="111">
        <f t="shared" si="40"/>
        <v>5.3596020100107221E-3</v>
      </c>
      <c r="L316" s="111">
        <f t="shared" si="41"/>
        <v>4.2488680723341676E-3</v>
      </c>
      <c r="M316" s="111">
        <f t="shared" si="42"/>
        <v>9.2824835077785391E-3</v>
      </c>
      <c r="N316" s="111">
        <f t="shared" si="43"/>
        <v>-2.0397579190262519E-3</v>
      </c>
      <c r="O316" s="111">
        <f t="shared" si="44"/>
        <v>-6.8850003773538501E-4</v>
      </c>
      <c r="P316" s="111">
        <f t="shared" si="45"/>
        <v>-9.3615224444124491E-4</v>
      </c>
      <c r="Q316" s="36">
        <f>K316*$Y$19+$Z$19*L316+$AA$19*M316+N316*$AB$19+$AC$19*O316+P316*$AD$19</f>
        <v>2.5620044256658612E-3</v>
      </c>
      <c r="R316" s="41">
        <f t="shared" si="38"/>
        <v>1002562.0044256658</v>
      </c>
      <c r="S316" s="41">
        <f t="shared" si="39"/>
        <v>2562.0044256658293</v>
      </c>
      <c r="T316" s="41">
        <v>-1460.4611794891534</v>
      </c>
      <c r="U316" s="41">
        <f t="shared" si="46"/>
        <v>1119181.0456438973</v>
      </c>
      <c r="V316" s="41"/>
    </row>
    <row r="317" spans="2:22">
      <c r="B317" s="112">
        <v>43920</v>
      </c>
      <c r="C317">
        <v>77.508758999999998</v>
      </c>
      <c r="D317">
        <v>105.12453499999999</v>
      </c>
      <c r="E317">
        <v>25.87904</v>
      </c>
      <c r="F317">
        <v>108.933334</v>
      </c>
      <c r="G317">
        <v>49.435360000000003</v>
      </c>
      <c r="H317">
        <v>48.584437999999999</v>
      </c>
      <c r="J317" s="33">
        <v>313</v>
      </c>
      <c r="K317" s="111">
        <f t="shared" si="40"/>
        <v>1.0453183980539153E-3</v>
      </c>
      <c r="L317" s="111">
        <f t="shared" si="41"/>
        <v>9.5111511128021637E-4</v>
      </c>
      <c r="M317" s="111">
        <f t="shared" si="42"/>
        <v>-4.6303166647974712E-3</v>
      </c>
      <c r="N317" s="111">
        <f t="shared" si="43"/>
        <v>1.2096729861417443E-2</v>
      </c>
      <c r="O317" s="111">
        <f t="shared" si="44"/>
        <v>-7.4333401327261886E-3</v>
      </c>
      <c r="P317" s="111">
        <f t="shared" si="45"/>
        <v>-4.1290027791229421E-3</v>
      </c>
      <c r="Q317" s="36">
        <f>K317*$Y$19+$Z$19*L317+$AA$19*M317+N317*$AB$19+$AC$19*O317+P317*$AD$19</f>
        <v>2.3421993149730898E-3</v>
      </c>
      <c r="R317" s="41">
        <f t="shared" si="38"/>
        <v>1002342.1993149731</v>
      </c>
      <c r="S317" s="41">
        <f t="shared" si="39"/>
        <v>2342.1993149730843</v>
      </c>
      <c r="T317" s="41">
        <v>-1456.4804334035143</v>
      </c>
      <c r="U317" s="41">
        <f t="shared" si="46"/>
        <v>1121523.2449588703</v>
      </c>
      <c r="V317" s="41"/>
    </row>
    <row r="318" spans="2:22">
      <c r="B318" s="112">
        <v>43921</v>
      </c>
      <c r="C318">
        <v>76.789008999999993</v>
      </c>
      <c r="D318">
        <v>104.84281900000001</v>
      </c>
      <c r="E318">
        <v>25.87904</v>
      </c>
      <c r="F318">
        <v>108.57292200000001</v>
      </c>
      <c r="G318">
        <v>49.332408999999998</v>
      </c>
      <c r="H318">
        <v>48.337733999999998</v>
      </c>
      <c r="J318" s="33">
        <v>314</v>
      </c>
      <c r="K318" s="111">
        <f t="shared" si="40"/>
        <v>-9.3294313949705849E-3</v>
      </c>
      <c r="L318" s="111">
        <f t="shared" si="41"/>
        <v>-2.683428291886337E-3</v>
      </c>
      <c r="M318" s="111">
        <f t="shared" si="42"/>
        <v>0</v>
      </c>
      <c r="N318" s="111">
        <f t="shared" si="43"/>
        <v>-3.3140410440705712E-3</v>
      </c>
      <c r="O318" s="111">
        <f t="shared" si="44"/>
        <v>-2.0847091784675213E-3</v>
      </c>
      <c r="P318" s="111">
        <f t="shared" si="45"/>
        <v>-5.0907759846359956E-3</v>
      </c>
      <c r="Q318" s="36">
        <f>K318*$Y$19+$Z$19*L318+$AA$19*M318+N318*$AB$19+$AC$19*O318+P318*$AD$19</f>
        <v>-3.3635919834210676E-3</v>
      </c>
      <c r="R318" s="41">
        <f t="shared" si="38"/>
        <v>996636.40801657888</v>
      </c>
      <c r="S318" s="41">
        <f t="shared" si="39"/>
        <v>-3363.5919834211236</v>
      </c>
      <c r="T318" s="41">
        <v>-1441.5202473964309</v>
      </c>
      <c r="U318" s="41">
        <f t="shared" si="46"/>
        <v>1118159.6529754493</v>
      </c>
      <c r="V318" s="41"/>
    </row>
    <row r="319" spans="2:22">
      <c r="B319" s="112">
        <v>43922</v>
      </c>
      <c r="C319">
        <v>77.185738000000001</v>
      </c>
      <c r="D319">
        <v>104.48674800000001</v>
      </c>
      <c r="E319">
        <v>25.996534</v>
      </c>
      <c r="F319">
        <v>106.995445</v>
      </c>
      <c r="G319">
        <v>49.486812999999998</v>
      </c>
      <c r="H319">
        <v>47.564959999999999</v>
      </c>
      <c r="J319" s="33">
        <v>315</v>
      </c>
      <c r="K319" s="111">
        <f t="shared" si="40"/>
        <v>5.15318109841664E-3</v>
      </c>
      <c r="L319" s="111">
        <f t="shared" si="41"/>
        <v>-3.402016719616421E-3</v>
      </c>
      <c r="M319" s="111">
        <f t="shared" si="42"/>
        <v>4.5298467795224584E-3</v>
      </c>
      <c r="N319" s="111">
        <f t="shared" si="43"/>
        <v>-1.463577593130249E-2</v>
      </c>
      <c r="O319" s="111">
        <f t="shared" si="44"/>
        <v>3.1249816083918779E-3</v>
      </c>
      <c r="P319" s="111">
        <f t="shared" si="45"/>
        <v>-1.6116142180100653E-2</v>
      </c>
      <c r="Q319" s="36">
        <f>K319*$Y$19+$Z$19*L319+$AA$19*M319+N319*$AB$19+$AC$19*O319+P319*$AD$19</f>
        <v>-5.515109439083574E-3</v>
      </c>
      <c r="R319" s="41">
        <f t="shared" si="38"/>
        <v>994484.89056091639</v>
      </c>
      <c r="S319" s="41">
        <f t="shared" si="39"/>
        <v>-5515.1094390836079</v>
      </c>
      <c r="T319" s="41">
        <v>-1421.374595704372</v>
      </c>
      <c r="U319" s="41">
        <f t="shared" si="46"/>
        <v>1112644.5435363657</v>
      </c>
      <c r="V319" s="41"/>
    </row>
    <row r="320" spans="2:22">
      <c r="B320" s="112">
        <v>43923</v>
      </c>
      <c r="C320">
        <v>77.546454999999995</v>
      </c>
      <c r="D320">
        <v>104.641548</v>
      </c>
      <c r="E320">
        <v>25.996534</v>
      </c>
      <c r="F320">
        <v>107.277435</v>
      </c>
      <c r="G320">
        <v>50.164485999999997</v>
      </c>
      <c r="H320">
        <v>47.281115999999997</v>
      </c>
      <c r="J320" s="33">
        <v>316</v>
      </c>
      <c r="K320" s="111">
        <f t="shared" si="40"/>
        <v>4.6624771027374704E-3</v>
      </c>
      <c r="L320" s="111">
        <f t="shared" si="41"/>
        <v>1.4804312112085515E-3</v>
      </c>
      <c r="M320" s="111">
        <f t="shared" si="42"/>
        <v>0</v>
      </c>
      <c r="N320" s="111">
        <f t="shared" si="43"/>
        <v>2.6320658292996366E-3</v>
      </c>
      <c r="O320" s="111">
        <f t="shared" si="44"/>
        <v>1.3601096095121884E-2</v>
      </c>
      <c r="P320" s="111">
        <f t="shared" si="45"/>
        <v>-5.9853788233984176E-3</v>
      </c>
      <c r="Q320" s="36">
        <f>K320*$Y$19+$Z$19*L320+$AA$19*M320+N320*$AB$19+$AC$19*O320+P320*$AD$19</f>
        <v>1.6402184858454595E-3</v>
      </c>
      <c r="R320" s="41">
        <f t="shared" si="38"/>
        <v>1001640.2184858455</v>
      </c>
      <c r="S320" s="41">
        <f t="shared" si="39"/>
        <v>1640.2184858454857</v>
      </c>
      <c r="T320" s="41">
        <v>-1416.9250119989738</v>
      </c>
      <c r="U320" s="41">
        <f t="shared" si="46"/>
        <v>1114284.7620222112</v>
      </c>
      <c r="V320" s="41"/>
    </row>
    <row r="321" spans="2:22">
      <c r="B321" s="112">
        <v>43924</v>
      </c>
      <c r="C321">
        <v>77.510361000000003</v>
      </c>
      <c r="D321">
        <v>104.71442399999999</v>
      </c>
      <c r="E321">
        <v>26.033529000000001</v>
      </c>
      <c r="F321">
        <v>106.722229</v>
      </c>
      <c r="G321">
        <v>50.541919999999998</v>
      </c>
      <c r="H321">
        <v>47.345222</v>
      </c>
      <c r="J321" s="33">
        <v>317</v>
      </c>
      <c r="K321" s="111">
        <f t="shared" si="40"/>
        <v>-4.6555838799015154E-4</v>
      </c>
      <c r="L321" s="111">
        <f t="shared" si="41"/>
        <v>6.9619225329264249E-4</v>
      </c>
      <c r="M321" s="111">
        <f t="shared" si="42"/>
        <v>1.4220627114931471E-3</v>
      </c>
      <c r="N321" s="111">
        <f t="shared" si="43"/>
        <v>-5.1888609106365263E-3</v>
      </c>
      <c r="O321" s="111">
        <f t="shared" si="44"/>
        <v>7.4957648120746716E-3</v>
      </c>
      <c r="P321" s="111">
        <f t="shared" si="45"/>
        <v>1.3549295293946266E-3</v>
      </c>
      <c r="Q321" s="36">
        <f>K321*$Y$19+$Z$19*L321+$AA$19*M321+N321*$AB$19+$AC$19*O321+P321*$AD$19</f>
        <v>-7.3058158297195674E-4</v>
      </c>
      <c r="R321" s="41">
        <f t="shared" si="38"/>
        <v>999269.41841702804</v>
      </c>
      <c r="S321" s="41">
        <f t="shared" si="39"/>
        <v>-730.58158297196496</v>
      </c>
      <c r="T321" s="41">
        <v>-1396.9185257285135</v>
      </c>
      <c r="U321" s="41">
        <f t="shared" si="46"/>
        <v>1113554.1804392394</v>
      </c>
      <c r="V321" s="41"/>
    </row>
    <row r="322" spans="2:22">
      <c r="B322" s="112">
        <v>43927</v>
      </c>
      <c r="C322">
        <v>77.753838000000002</v>
      </c>
      <c r="D322">
        <v>105.224419</v>
      </c>
      <c r="E322">
        <v>25.968776999999999</v>
      </c>
      <c r="F322">
        <v>108.828491</v>
      </c>
      <c r="G322">
        <v>50.456139</v>
      </c>
      <c r="H322">
        <v>47.876258999999997</v>
      </c>
      <c r="J322" s="33">
        <v>318</v>
      </c>
      <c r="K322" s="111">
        <f t="shared" si="40"/>
        <v>3.1362954389379913E-3</v>
      </c>
      <c r="L322" s="111">
        <f t="shared" si="41"/>
        <v>4.8585197091074138E-3</v>
      </c>
      <c r="M322" s="111">
        <f t="shared" si="42"/>
        <v>-2.490352388034764E-3</v>
      </c>
      <c r="N322" s="111">
        <f t="shared" si="43"/>
        <v>1.9543697568820184E-2</v>
      </c>
      <c r="O322" s="111">
        <f t="shared" si="44"/>
        <v>-1.6986667164866334E-3</v>
      </c>
      <c r="P322" s="111">
        <f t="shared" si="45"/>
        <v>1.1153838395583865E-2</v>
      </c>
      <c r="Q322" s="36">
        <f>K322*$Y$19+$Z$19*L322+$AA$19*M322+N322*$AB$19+$AC$19*O322+P322*$AD$19</f>
        <v>8.213237186975279E-3</v>
      </c>
      <c r="R322" s="41">
        <f t="shared" si="38"/>
        <v>1008213.2371869753</v>
      </c>
      <c r="S322" s="41">
        <f t="shared" si="39"/>
        <v>8213.2371869753115</v>
      </c>
      <c r="T322" s="41">
        <v>-1393.5419897544198</v>
      </c>
      <c r="U322" s="41">
        <f t="shared" si="46"/>
        <v>1121767.4176262147</v>
      </c>
      <c r="V322" s="41"/>
    </row>
    <row r="323" spans="2:22">
      <c r="B323" s="112">
        <v>43928</v>
      </c>
      <c r="C323">
        <v>77.825965999999994</v>
      </c>
      <c r="D323">
        <v>105.370132</v>
      </c>
      <c r="E323">
        <v>25.885517</v>
      </c>
      <c r="F323">
        <v>108.99593400000001</v>
      </c>
      <c r="G323">
        <v>50.516193000000001</v>
      </c>
      <c r="H323">
        <v>48.2425</v>
      </c>
      <c r="J323" s="33">
        <v>319</v>
      </c>
      <c r="K323" s="111">
        <f t="shared" si="40"/>
        <v>9.2721552943371248E-4</v>
      </c>
      <c r="L323" s="111">
        <f t="shared" si="41"/>
        <v>1.3838251992856455E-3</v>
      </c>
      <c r="M323" s="111">
        <f t="shared" si="42"/>
        <v>-3.2113086546534538E-3</v>
      </c>
      <c r="N323" s="111">
        <f t="shared" si="43"/>
        <v>1.5374128312857145E-3</v>
      </c>
      <c r="O323" s="111">
        <f t="shared" si="44"/>
        <v>1.1895141152347545E-3</v>
      </c>
      <c r="P323" s="111">
        <f t="shared" si="45"/>
        <v>7.6206304832104436E-3</v>
      </c>
      <c r="Q323" s="36">
        <f>K323*$Y$19+$Z$19*L323+$AA$19*M323+N323*$AB$19+$AC$19*O323+P323*$AD$19</f>
        <v>1.1764833338759164E-3</v>
      </c>
      <c r="R323" s="41">
        <f t="shared" si="38"/>
        <v>1001176.4833338759</v>
      </c>
      <c r="S323" s="41">
        <f t="shared" si="39"/>
        <v>1176.4833338758908</v>
      </c>
      <c r="T323" s="41">
        <v>-1393.0035203930456</v>
      </c>
      <c r="U323" s="41">
        <f t="shared" si="46"/>
        <v>1122943.9009600906</v>
      </c>
      <c r="V323" s="41"/>
    </row>
    <row r="324" spans="2:22">
      <c r="B324" s="112">
        <v>43929</v>
      </c>
      <c r="C324">
        <v>78.024315000000001</v>
      </c>
      <c r="D324">
        <v>105.470314</v>
      </c>
      <c r="E324">
        <v>25.848504999999999</v>
      </c>
      <c r="F324">
        <v>110.96116600000001</v>
      </c>
      <c r="G324">
        <v>50.258842000000001</v>
      </c>
      <c r="H324">
        <v>48.361522999999998</v>
      </c>
      <c r="J324" s="33">
        <v>320</v>
      </c>
      <c r="K324" s="111">
        <f t="shared" si="40"/>
        <v>2.545380166382553E-3</v>
      </c>
      <c r="L324" s="111">
        <f t="shared" si="41"/>
        <v>9.5031109485937721E-4</v>
      </c>
      <c r="M324" s="111">
        <f t="shared" si="42"/>
        <v>-1.4308574854171939E-3</v>
      </c>
      <c r="N324" s="111">
        <f t="shared" si="43"/>
        <v>1.7869705461555408E-2</v>
      </c>
      <c r="O324" s="111">
        <f t="shared" si="44"/>
        <v>-5.1074466893152913E-3</v>
      </c>
      <c r="P324" s="111">
        <f t="shared" si="45"/>
        <v>2.4641429317210886E-3</v>
      </c>
      <c r="Q324" s="36">
        <f>K324*$Y$19+$Z$19*L324+$AA$19*M324+N324*$AB$19+$AC$19*O324+P324*$AD$19</f>
        <v>5.8524526539120306E-3</v>
      </c>
      <c r="R324" s="41">
        <f t="shared" si="38"/>
        <v>1005852.452653912</v>
      </c>
      <c r="S324" s="41">
        <f t="shared" si="39"/>
        <v>5852.4526539120125</v>
      </c>
      <c r="T324" s="41">
        <v>-1392.1565222467761</v>
      </c>
      <c r="U324" s="41">
        <f t="shared" si="46"/>
        <v>1128796.3536140025</v>
      </c>
      <c r="V324" s="41"/>
    </row>
    <row r="325" spans="2:22">
      <c r="B325" s="112">
        <v>43930</v>
      </c>
      <c r="C325">
        <v>78.880943000000002</v>
      </c>
      <c r="D325">
        <v>106.78175400000001</v>
      </c>
      <c r="E325">
        <v>25.848504999999999</v>
      </c>
      <c r="F325">
        <v>116.178314</v>
      </c>
      <c r="G325">
        <v>50.696323</v>
      </c>
      <c r="H325">
        <v>48.672835999999997</v>
      </c>
      <c r="J325" s="33">
        <v>321</v>
      </c>
      <c r="K325" s="111">
        <f t="shared" si="40"/>
        <v>1.0919156210193752E-2</v>
      </c>
      <c r="L325" s="111">
        <f t="shared" si="41"/>
        <v>1.2357539800197739E-2</v>
      </c>
      <c r="M325" s="111">
        <f t="shared" si="42"/>
        <v>0</v>
      </c>
      <c r="N325" s="111">
        <f t="shared" si="43"/>
        <v>4.5945916252252798E-2</v>
      </c>
      <c r="O325" s="111">
        <f t="shared" si="44"/>
        <v>8.6668916532550693E-3</v>
      </c>
      <c r="P325" s="111">
        <f t="shared" si="45"/>
        <v>6.4165739091466703E-3</v>
      </c>
      <c r="Q325" s="36">
        <f>K325*$Y$19+$Z$19*L325+$AA$19*M325+N325*$AB$19+$AC$19*O325+P325*$AD$19</f>
        <v>1.9397181945829674E-2</v>
      </c>
      <c r="R325" s="41">
        <f t="shared" ref="R325:R388" si="47">Q325*$Y$4+$Y$4</f>
        <v>1019397.1819458297</v>
      </c>
      <c r="S325" s="41">
        <f t="shared" ref="S325:S388" si="48">R325-$Y$4</f>
        <v>19397.181945829652</v>
      </c>
      <c r="T325" s="41">
        <v>-1389.9895675233565</v>
      </c>
      <c r="U325" s="41">
        <f t="shared" si="46"/>
        <v>1148193.5355598321</v>
      </c>
      <c r="V325" s="41"/>
    </row>
    <row r="326" spans="2:22">
      <c r="B326" s="112">
        <v>43934</v>
      </c>
      <c r="C326">
        <v>78.628463999999994</v>
      </c>
      <c r="D326">
        <v>106.28085299999999</v>
      </c>
      <c r="E326">
        <v>25.802256</v>
      </c>
      <c r="F326">
        <v>115.05027</v>
      </c>
      <c r="G326">
        <v>50.816425000000002</v>
      </c>
      <c r="H326">
        <v>48.599570999999997</v>
      </c>
      <c r="J326" s="33">
        <v>322</v>
      </c>
      <c r="K326" s="111">
        <f t="shared" ref="K326:K389" si="49">LN(C326/C325)</f>
        <v>-3.2058938072578851E-3</v>
      </c>
      <c r="L326" s="111">
        <f t="shared" ref="L326:L389" si="50">LN(D326/D325)</f>
        <v>-4.7019224056465926E-3</v>
      </c>
      <c r="M326" s="111">
        <f t="shared" ref="M326:M389" si="51">LN(E326/E325)</f>
        <v>-1.7908356610815475E-3</v>
      </c>
      <c r="N326" s="111">
        <f t="shared" ref="N326:N389" si="52">LN(F326/F325)</f>
        <v>-9.7570372105356337E-3</v>
      </c>
      <c r="O326" s="111">
        <f t="shared" ref="O326:O389" si="53">LN(G326/G325)</f>
        <v>2.366245784988218E-3</v>
      </c>
      <c r="P326" s="111">
        <f t="shared" ref="P326:P389" si="54">LN(H326/H325)</f>
        <v>-1.5063884222469434E-3</v>
      </c>
      <c r="Q326" s="36">
        <f>K326*$Y$19+$Z$19*L326+$AA$19*M326+N326*$AB$19+$AC$19*O326+P326*$AD$19</f>
        <v>-4.8144641705251236E-3</v>
      </c>
      <c r="R326" s="41">
        <f t="shared" si="47"/>
        <v>995185.53582947492</v>
      </c>
      <c r="S326" s="41">
        <f t="shared" si="48"/>
        <v>-4814.4641705250833</v>
      </c>
      <c r="T326" s="41">
        <v>-1368.5684881819179</v>
      </c>
      <c r="U326" s="41">
        <f t="shared" ref="U326:U389" si="55">U325+S326</f>
        <v>1143379.071389307</v>
      </c>
      <c r="V326" s="41"/>
    </row>
    <row r="327" spans="2:22">
      <c r="B327" s="112">
        <v>43935</v>
      </c>
      <c r="C327">
        <v>78.628463999999994</v>
      </c>
      <c r="D327">
        <v>106.33551</v>
      </c>
      <c r="E327">
        <v>25.811501</v>
      </c>
      <c r="F327">
        <v>114.486267</v>
      </c>
      <c r="G327">
        <v>50.902199000000003</v>
      </c>
      <c r="H327">
        <v>48.865096999999999</v>
      </c>
      <c r="J327" s="33">
        <v>323</v>
      </c>
      <c r="K327" s="111">
        <f t="shared" si="49"/>
        <v>0</v>
      </c>
      <c r="L327" s="111">
        <f t="shared" si="50"/>
        <v>5.1413729811557131E-4</v>
      </c>
      <c r="M327" s="111">
        <f t="shared" si="51"/>
        <v>3.5823782790583646E-4</v>
      </c>
      <c r="N327" s="111">
        <f t="shared" si="52"/>
        <v>-4.9142863479330265E-3</v>
      </c>
      <c r="O327" s="111">
        <f t="shared" si="53"/>
        <v>1.686495883592759E-3</v>
      </c>
      <c r="P327" s="111">
        <f t="shared" si="54"/>
        <v>5.4486751427161601E-3</v>
      </c>
      <c r="Q327" s="36">
        <f>K327*$Y$19+$Z$19*L327+$AA$19*M327+N327*$AB$19+$AC$19*O327+P327*$AD$19</f>
        <v>-6.4951877528524841E-4</v>
      </c>
      <c r="R327" s="41">
        <f t="shared" si="47"/>
        <v>999350.48122471478</v>
      </c>
      <c r="S327" s="41">
        <f t="shared" si="48"/>
        <v>-649.51877528522164</v>
      </c>
      <c r="T327" s="41">
        <v>-1363.0706824443769</v>
      </c>
      <c r="U327" s="41">
        <f t="shared" si="55"/>
        <v>1142729.5526140218</v>
      </c>
      <c r="V327" s="41"/>
    </row>
    <row r="328" spans="2:22">
      <c r="B328" s="112">
        <v>43936</v>
      </c>
      <c r="C328">
        <v>79.016182000000001</v>
      </c>
      <c r="D328">
        <v>106.772644</v>
      </c>
      <c r="E328">
        <v>26.005772</v>
      </c>
      <c r="F328">
        <v>115.252983</v>
      </c>
      <c r="G328">
        <v>50.970824999999998</v>
      </c>
      <c r="H328">
        <v>48.855941999999999</v>
      </c>
      <c r="J328" s="33">
        <v>324</v>
      </c>
      <c r="K328" s="111">
        <f t="shared" si="49"/>
        <v>4.9188956503270426E-3</v>
      </c>
      <c r="L328" s="111">
        <f t="shared" si="50"/>
        <v>4.1024672672912467E-3</v>
      </c>
      <c r="M328" s="111">
        <f t="shared" si="51"/>
        <v>7.4983455900024341E-3</v>
      </c>
      <c r="N328" s="111">
        <f t="shared" si="52"/>
        <v>6.6746874687182763E-3</v>
      </c>
      <c r="O328" s="111">
        <f t="shared" si="53"/>
        <v>1.3472852318724734E-3</v>
      </c>
      <c r="P328" s="111">
        <f t="shared" si="54"/>
        <v>-1.8737009185470631E-4</v>
      </c>
      <c r="Q328" s="36">
        <f>K328*$Y$19+$Z$19*L328+$AA$19*M328+N328*$AB$19+$AC$19*O328+P328*$AD$19</f>
        <v>5.0494991477468276E-3</v>
      </c>
      <c r="R328" s="41">
        <f t="shared" si="47"/>
        <v>1005049.4991477468</v>
      </c>
      <c r="S328" s="41">
        <f t="shared" si="48"/>
        <v>5049.4991477468284</v>
      </c>
      <c r="T328" s="41">
        <v>-1357.5771534867818</v>
      </c>
      <c r="U328" s="41">
        <f t="shared" si="55"/>
        <v>1147779.0517617688</v>
      </c>
      <c r="V328" s="41"/>
    </row>
    <row r="329" spans="2:22">
      <c r="B329" s="112">
        <v>43937</v>
      </c>
      <c r="C329">
        <v>79.061278999999999</v>
      </c>
      <c r="D329">
        <v>106.909256</v>
      </c>
      <c r="E329">
        <v>26.098293000000002</v>
      </c>
      <c r="F329">
        <v>114.68013000000001</v>
      </c>
      <c r="G329">
        <v>50.576225000000001</v>
      </c>
      <c r="H329">
        <v>48.681984</v>
      </c>
      <c r="J329" s="33">
        <v>325</v>
      </c>
      <c r="K329" s="111">
        <f t="shared" si="49"/>
        <v>5.7056839018221751E-4</v>
      </c>
      <c r="L329" s="111">
        <f t="shared" si="50"/>
        <v>1.2786484827466628E-3</v>
      </c>
      <c r="M329" s="111">
        <f t="shared" si="51"/>
        <v>3.5513965078450742E-3</v>
      </c>
      <c r="N329" s="111">
        <f t="shared" si="52"/>
        <v>-4.9827898014987958E-3</v>
      </c>
      <c r="O329" s="111">
        <f t="shared" si="53"/>
        <v>-7.7718059989567122E-3</v>
      </c>
      <c r="P329" s="111">
        <f t="shared" si="54"/>
        <v>-3.5669855117592031E-3</v>
      </c>
      <c r="Q329" s="36">
        <f>K329*$Y$19+$Z$19*L329+$AA$19*M329+N329*$AB$19+$AC$19*O329+P329*$AD$19</f>
        <v>-1.3254489202278892E-3</v>
      </c>
      <c r="R329" s="41">
        <f t="shared" si="47"/>
        <v>998674.55107977206</v>
      </c>
      <c r="S329" s="41">
        <f t="shared" si="48"/>
        <v>-1325.4489202279365</v>
      </c>
      <c r="T329" s="41">
        <v>-1345.9177908495767</v>
      </c>
      <c r="U329" s="41">
        <f t="shared" si="55"/>
        <v>1146453.6028415407</v>
      </c>
      <c r="V329" s="41"/>
    </row>
    <row r="330" spans="2:22">
      <c r="B330" s="112">
        <v>43938</v>
      </c>
      <c r="C330">
        <v>78.953072000000006</v>
      </c>
      <c r="D330">
        <v>106.78175400000001</v>
      </c>
      <c r="E330">
        <v>25.987279999999998</v>
      </c>
      <c r="F330">
        <v>115.059082</v>
      </c>
      <c r="G330">
        <v>50.301735000000001</v>
      </c>
      <c r="H330">
        <v>48.846783000000002</v>
      </c>
      <c r="J330" s="33">
        <v>326</v>
      </c>
      <c r="K330" s="111">
        <f t="shared" si="49"/>
        <v>-1.3695846767007582E-3</v>
      </c>
      <c r="L330" s="111">
        <f t="shared" si="50"/>
        <v>-1.1933306425069693E-3</v>
      </c>
      <c r="M330" s="111">
        <f t="shared" si="51"/>
        <v>-4.2627223511414935E-3</v>
      </c>
      <c r="N330" s="111">
        <f t="shared" si="52"/>
        <v>3.2989783536470367E-3</v>
      </c>
      <c r="O330" s="111">
        <f t="shared" si="53"/>
        <v>-5.4420346611899987E-3</v>
      </c>
      <c r="P330" s="111">
        <f t="shared" si="54"/>
        <v>3.3794984170680332E-3</v>
      </c>
      <c r="Q330" s="36">
        <f>K330*$Y$19+$Z$19*L330+$AA$19*M330+N330*$AB$19+$AC$19*O330+P330*$AD$19</f>
        <v>-9.2934363085950332E-5</v>
      </c>
      <c r="R330" s="41">
        <f t="shared" si="47"/>
        <v>999907.06563691411</v>
      </c>
      <c r="S330" s="41">
        <f t="shared" si="48"/>
        <v>-92.934363085892983</v>
      </c>
      <c r="T330" s="41">
        <v>-1342.4463764403481</v>
      </c>
      <c r="U330" s="41">
        <f t="shared" si="55"/>
        <v>1146360.6684784549</v>
      </c>
      <c r="V330" s="41"/>
    </row>
    <row r="331" spans="2:22">
      <c r="B331" s="112">
        <v>43941</v>
      </c>
      <c r="C331">
        <v>78.826836</v>
      </c>
      <c r="D331">
        <v>106.62693</v>
      </c>
      <c r="E331">
        <v>26.052043999999999</v>
      </c>
      <c r="F331">
        <v>114.406944</v>
      </c>
      <c r="G331">
        <v>50.198794999999997</v>
      </c>
      <c r="H331">
        <v>48.727760000000004</v>
      </c>
      <c r="J331" s="33">
        <v>327</v>
      </c>
      <c r="K331" s="111">
        <f t="shared" si="49"/>
        <v>-1.6001533849990008E-3</v>
      </c>
      <c r="L331" s="111">
        <f t="shared" si="50"/>
        <v>-1.450962765531093E-3</v>
      </c>
      <c r="M331" s="111">
        <f t="shared" si="51"/>
        <v>2.4890420727292678E-3</v>
      </c>
      <c r="N331" s="111">
        <f t="shared" si="52"/>
        <v>-5.6839765530225178E-3</v>
      </c>
      <c r="O331" s="111">
        <f t="shared" si="53"/>
        <v>-2.0485471270523348E-3</v>
      </c>
      <c r="P331" s="111">
        <f t="shared" si="54"/>
        <v>-2.4396334407331536E-3</v>
      </c>
      <c r="Q331" s="36">
        <f>K331*$Y$19+$Z$19*L331+$AA$19*M331+N331*$AB$19+$AC$19*O331+P331*$AD$19</f>
        <v>-2.1540624989989025E-3</v>
      </c>
      <c r="R331" s="41">
        <f t="shared" si="47"/>
        <v>997845.93750100106</v>
      </c>
      <c r="S331" s="41">
        <f t="shared" si="48"/>
        <v>-2154.0624989989446</v>
      </c>
      <c r="T331" s="41">
        <v>-1330.3725403011777</v>
      </c>
      <c r="U331" s="41">
        <f t="shared" si="55"/>
        <v>1144206.6059794561</v>
      </c>
      <c r="V331" s="41"/>
    </row>
    <row r="332" spans="2:22">
      <c r="B332" s="112">
        <v>43942</v>
      </c>
      <c r="C332">
        <v>78.926017999999999</v>
      </c>
      <c r="D332">
        <v>106.68156399999999</v>
      </c>
      <c r="E332">
        <v>26.126047</v>
      </c>
      <c r="F332">
        <v>114.00155599999999</v>
      </c>
      <c r="G332">
        <v>50.421821999999999</v>
      </c>
      <c r="H332">
        <v>48.654518000000003</v>
      </c>
      <c r="J332" s="33">
        <v>328</v>
      </c>
      <c r="K332" s="111">
        <f t="shared" si="49"/>
        <v>1.2574354194366452E-3</v>
      </c>
      <c r="L332" s="111">
        <f t="shared" si="50"/>
        <v>5.1225340510502434E-4</v>
      </c>
      <c r="M332" s="111">
        <f t="shared" si="51"/>
        <v>2.8365564243938292E-3</v>
      </c>
      <c r="N332" s="111">
        <f t="shared" si="52"/>
        <v>-3.5496789801147672E-3</v>
      </c>
      <c r="O332" s="111">
        <f t="shared" si="53"/>
        <v>4.433035135136606E-3</v>
      </c>
      <c r="P332" s="111">
        <f t="shared" si="54"/>
        <v>-1.5042164819801642E-3</v>
      </c>
      <c r="Q332" s="36">
        <f>K332*$Y$19+$Z$19*L332+$AA$19*M332+N332*$AB$19+$AC$19*O332+P332*$AD$19</f>
        <v>-2.546059480625307E-4</v>
      </c>
      <c r="R332" s="41">
        <f t="shared" si="47"/>
        <v>999745.3940519375</v>
      </c>
      <c r="S332" s="41">
        <f t="shared" si="48"/>
        <v>-254.60594806249719</v>
      </c>
      <c r="T332" s="41">
        <v>-1327.4521570692305</v>
      </c>
      <c r="U332" s="41">
        <f t="shared" si="55"/>
        <v>1143952.0000313935</v>
      </c>
      <c r="V332" s="41"/>
    </row>
    <row r="333" spans="2:22">
      <c r="B333" s="112">
        <v>43943</v>
      </c>
      <c r="C333">
        <v>78.862915000000001</v>
      </c>
      <c r="D333">
        <v>106.68156399999999</v>
      </c>
      <c r="E333">
        <v>26.052043999999999</v>
      </c>
      <c r="F333">
        <v>114.07204400000001</v>
      </c>
      <c r="G333">
        <v>50.636271999999998</v>
      </c>
      <c r="H333">
        <v>48.489719000000001</v>
      </c>
      <c r="J333" s="33">
        <v>329</v>
      </c>
      <c r="K333" s="111">
        <f t="shared" si="49"/>
        <v>-7.9984067531722902E-4</v>
      </c>
      <c r="L333" s="111">
        <f t="shared" si="50"/>
        <v>0</v>
      </c>
      <c r="M333" s="111">
        <f t="shared" si="51"/>
        <v>-2.8365564243938873E-3</v>
      </c>
      <c r="N333" s="111">
        <f t="shared" si="52"/>
        <v>6.181162768885758E-4</v>
      </c>
      <c r="O333" s="111">
        <f t="shared" si="53"/>
        <v>4.2440998718265106E-3</v>
      </c>
      <c r="P333" s="111">
        <f t="shared" si="54"/>
        <v>-3.3928756492621263E-3</v>
      </c>
      <c r="Q333" s="36">
        <f>K333*$Y$19+$Z$19*L333+$AA$19*M333+N333*$AB$19+$AC$19*O333+P333*$AD$19</f>
        <v>-6.5259511629050019E-4</v>
      </c>
      <c r="R333" s="41">
        <f t="shared" si="47"/>
        <v>999347.4048837095</v>
      </c>
      <c r="S333" s="41">
        <f t="shared" si="48"/>
        <v>-652.59511629049666</v>
      </c>
      <c r="T333" s="41">
        <v>-1324.5688971537165</v>
      </c>
      <c r="U333" s="41">
        <f t="shared" si="55"/>
        <v>1143299.404915103</v>
      </c>
      <c r="V333" s="41"/>
    </row>
    <row r="334" spans="2:22">
      <c r="B334" s="112">
        <v>43944</v>
      </c>
      <c r="C334">
        <v>78.989127999999994</v>
      </c>
      <c r="D334">
        <v>106.93656900000001</v>
      </c>
      <c r="E334">
        <v>26.089047999999998</v>
      </c>
      <c r="F334">
        <v>114.55677799999999</v>
      </c>
      <c r="G334">
        <v>50.662010000000002</v>
      </c>
      <c r="H334">
        <v>48.343223999999999</v>
      </c>
      <c r="J334" s="33">
        <v>330</v>
      </c>
      <c r="K334" s="111">
        <f t="shared" si="49"/>
        <v>1.5991307365743517E-3</v>
      </c>
      <c r="L334" s="111">
        <f t="shared" si="50"/>
        <v>2.387485720879733E-3</v>
      </c>
      <c r="M334" s="111">
        <f t="shared" si="51"/>
        <v>1.4193797940586709E-3</v>
      </c>
      <c r="N334" s="111">
        <f t="shared" si="52"/>
        <v>4.2403641157778308E-3</v>
      </c>
      <c r="O334" s="111">
        <f t="shared" si="53"/>
        <v>5.0816262715817711E-4</v>
      </c>
      <c r="P334" s="111">
        <f t="shared" si="54"/>
        <v>-3.0257287907460078E-3</v>
      </c>
      <c r="Q334" s="36">
        <f>K334*$Y$19+$Z$19*L334+$AA$19*M334+N334*$AB$19+$AC$19*O334+P334*$AD$19</f>
        <v>1.9615614897336513E-3</v>
      </c>
      <c r="R334" s="41">
        <f t="shared" si="47"/>
        <v>1001961.5614897336</v>
      </c>
      <c r="S334" s="41">
        <f t="shared" si="48"/>
        <v>1961.5614897336345</v>
      </c>
      <c r="T334" s="41">
        <v>-1319.5398305048002</v>
      </c>
      <c r="U334" s="41">
        <f t="shared" si="55"/>
        <v>1145260.9664048366</v>
      </c>
      <c r="V334" s="41"/>
    </row>
    <row r="335" spans="2:22">
      <c r="B335" s="112">
        <v>43945</v>
      </c>
      <c r="C335">
        <v>78.962119999999999</v>
      </c>
      <c r="D335">
        <v>106.881935</v>
      </c>
      <c r="E335">
        <v>26.070544999999999</v>
      </c>
      <c r="F335">
        <v>114.47743199999999</v>
      </c>
      <c r="G335">
        <v>50.936512</v>
      </c>
      <c r="H335">
        <v>48.123482000000003</v>
      </c>
      <c r="J335" s="33">
        <v>331</v>
      </c>
      <c r="K335" s="111">
        <f t="shared" si="49"/>
        <v>-3.4197894103639925E-4</v>
      </c>
      <c r="L335" s="111">
        <f t="shared" si="50"/>
        <v>-5.1103155402298375E-4</v>
      </c>
      <c r="M335" s="111">
        <f t="shared" si="51"/>
        <v>-7.0947642463901537E-4</v>
      </c>
      <c r="N335" s="111">
        <f t="shared" si="52"/>
        <v>-6.928746860509668E-4</v>
      </c>
      <c r="O335" s="111">
        <f t="shared" si="53"/>
        <v>5.4036744343115587E-3</v>
      </c>
      <c r="P335" s="111">
        <f t="shared" si="54"/>
        <v>-4.5558180471243475E-3</v>
      </c>
      <c r="Q335" s="36">
        <f>K335*$Y$19+$Z$19*L335+$AA$19*M335+N335*$AB$19+$AC$19*O335+P335*$AD$19</f>
        <v>-7.686052417153642E-4</v>
      </c>
      <c r="R335" s="41">
        <f t="shared" si="47"/>
        <v>999231.39475828467</v>
      </c>
      <c r="S335" s="41">
        <f t="shared" si="48"/>
        <v>-768.60524171532597</v>
      </c>
      <c r="T335" s="41">
        <v>-1308.3750542030903</v>
      </c>
      <c r="U335" s="41">
        <f t="shared" si="55"/>
        <v>1144492.3611631212</v>
      </c>
      <c r="V335" s="41"/>
    </row>
    <row r="336" spans="2:22">
      <c r="B336" s="112">
        <v>43948</v>
      </c>
      <c r="C336">
        <v>78.682556000000005</v>
      </c>
      <c r="D336">
        <v>106.39014400000001</v>
      </c>
      <c r="E336">
        <v>25.950274</v>
      </c>
      <c r="F336">
        <v>113.552132</v>
      </c>
      <c r="G336">
        <v>50.876465000000003</v>
      </c>
      <c r="H336">
        <v>48.2425</v>
      </c>
      <c r="J336" s="33">
        <v>332</v>
      </c>
      <c r="K336" s="111">
        <f t="shared" si="49"/>
        <v>-3.5467647897666496E-3</v>
      </c>
      <c r="L336" s="111">
        <f t="shared" si="50"/>
        <v>-4.6118730025932874E-3</v>
      </c>
      <c r="M336" s="111">
        <f t="shared" si="51"/>
        <v>-4.6239646589674166E-3</v>
      </c>
      <c r="N336" s="111">
        <f t="shared" si="52"/>
        <v>-8.1156588858052447E-3</v>
      </c>
      <c r="O336" s="111">
        <f t="shared" si="53"/>
        <v>-1.1795550769956957E-3</v>
      </c>
      <c r="P336" s="111">
        <f t="shared" si="54"/>
        <v>2.4701260350547859E-3</v>
      </c>
      <c r="Q336" s="36">
        <f>K336*$Y$19+$Z$19*L336+$AA$19*M336+N336*$AB$19+$AC$19*O336+P336*$AD$19</f>
        <v>-4.5980676597277125E-3</v>
      </c>
      <c r="R336" s="41">
        <f t="shared" si="47"/>
        <v>995401.93234027224</v>
      </c>
      <c r="S336" s="41">
        <f t="shared" si="48"/>
        <v>-4598.0676597277634</v>
      </c>
      <c r="T336" s="41">
        <v>-1308.2148237101501</v>
      </c>
      <c r="U336" s="41">
        <f t="shared" si="55"/>
        <v>1139894.2935033934</v>
      </c>
      <c r="V336" s="41"/>
    </row>
    <row r="337" spans="2:22">
      <c r="B337" s="112">
        <v>43949</v>
      </c>
      <c r="C337">
        <v>78.916991999999993</v>
      </c>
      <c r="D337">
        <v>106.809113</v>
      </c>
      <c r="E337">
        <v>26.042788000000002</v>
      </c>
      <c r="F337">
        <v>113.86055</v>
      </c>
      <c r="G337">
        <v>51.073757000000001</v>
      </c>
      <c r="H337">
        <v>48.013592000000003</v>
      </c>
      <c r="J337" s="33">
        <v>333</v>
      </c>
      <c r="K337" s="111">
        <f t="shared" si="49"/>
        <v>2.9750868691427687E-3</v>
      </c>
      <c r="L337" s="111">
        <f t="shared" si="50"/>
        <v>3.930309563220733E-3</v>
      </c>
      <c r="M337" s="111">
        <f t="shared" si="51"/>
        <v>3.5587093384215202E-3</v>
      </c>
      <c r="N337" s="111">
        <f t="shared" si="52"/>
        <v>2.7124097598936873E-3</v>
      </c>
      <c r="O337" s="111">
        <f t="shared" si="53"/>
        <v>3.8703642309185064E-3</v>
      </c>
      <c r="P337" s="111">
        <f t="shared" si="54"/>
        <v>-4.7562377979299608E-3</v>
      </c>
      <c r="Q337" s="36">
        <f>K337*$Y$19+$Z$19*L337+$AA$19*M337+N337*$AB$19+$AC$19*O337+P337*$AD$19</f>
        <v>2.3477983940443817E-3</v>
      </c>
      <c r="R337" s="41">
        <f t="shared" si="47"/>
        <v>1002347.7983940444</v>
      </c>
      <c r="S337" s="41">
        <f t="shared" si="48"/>
        <v>2347.7983940443955</v>
      </c>
      <c r="T337" s="41">
        <v>-1307.3545719255926</v>
      </c>
      <c r="U337" s="41">
        <f t="shared" si="55"/>
        <v>1142242.0918974378</v>
      </c>
      <c r="V337" s="41"/>
    </row>
    <row r="338" spans="2:22">
      <c r="B338" s="112">
        <v>43950</v>
      </c>
      <c r="C338">
        <v>78.971123000000006</v>
      </c>
      <c r="D338">
        <v>106.881935</v>
      </c>
      <c r="E338">
        <v>26.024286</v>
      </c>
      <c r="F338">
        <v>114.60968800000001</v>
      </c>
      <c r="G338">
        <v>51.013717999999997</v>
      </c>
      <c r="H338">
        <v>47.812187000000002</v>
      </c>
      <c r="J338" s="33">
        <v>334</v>
      </c>
      <c r="K338" s="111">
        <f t="shared" si="49"/>
        <v>6.8568811681489212E-4</v>
      </c>
      <c r="L338" s="111">
        <f t="shared" si="50"/>
        <v>6.8156343937238173E-4</v>
      </c>
      <c r="M338" s="111">
        <f t="shared" si="51"/>
        <v>-7.1069869525494558E-4</v>
      </c>
      <c r="N338" s="111">
        <f t="shared" si="52"/>
        <v>6.5578842245016984E-3</v>
      </c>
      <c r="O338" s="111">
        <f t="shared" si="53"/>
        <v>-1.1762267001322949E-3</v>
      </c>
      <c r="P338" s="111">
        <f t="shared" si="54"/>
        <v>-4.203572330345841E-3</v>
      </c>
      <c r="Q338" s="36">
        <f>K338*$Y$19+$Z$19*L338+$AA$19*M338+N338*$AB$19+$AC$19*O338+P338*$AD$19</f>
        <v>1.5890958553970191E-3</v>
      </c>
      <c r="R338" s="41">
        <f t="shared" si="47"/>
        <v>1001589.0958553971</v>
      </c>
      <c r="S338" s="41">
        <f t="shared" si="48"/>
        <v>1589.0958553970559</v>
      </c>
      <c r="T338" s="41">
        <v>-1305.6247121902416</v>
      </c>
      <c r="U338" s="41">
        <f t="shared" si="55"/>
        <v>1143831.187752835</v>
      </c>
      <c r="V338" s="41"/>
    </row>
    <row r="339" spans="2:22">
      <c r="B339" s="112">
        <v>43951</v>
      </c>
      <c r="C339">
        <v>78.907959000000005</v>
      </c>
      <c r="D339">
        <v>106.645126</v>
      </c>
      <c r="E339">
        <v>25.959527999999999</v>
      </c>
      <c r="F339">
        <v>113.83409899999999</v>
      </c>
      <c r="G339">
        <v>50.670597000000001</v>
      </c>
      <c r="H339">
        <v>47.803009000000003</v>
      </c>
      <c r="J339" s="33">
        <v>335</v>
      </c>
      <c r="K339" s="111">
        <f t="shared" si="49"/>
        <v>-8.0015670942481935E-4</v>
      </c>
      <c r="L339" s="111">
        <f t="shared" si="50"/>
        <v>-2.2180710583423881E-3</v>
      </c>
      <c r="M339" s="111">
        <f t="shared" si="51"/>
        <v>-2.491469113764213E-3</v>
      </c>
      <c r="N339" s="111">
        <f t="shared" si="52"/>
        <v>-6.7902217013388871E-3</v>
      </c>
      <c r="O339" s="111">
        <f t="shared" si="53"/>
        <v>-6.7487754097354091E-3</v>
      </c>
      <c r="P339" s="111">
        <f t="shared" si="54"/>
        <v>-1.9197785314765796E-4</v>
      </c>
      <c r="Q339" s="36">
        <f>K339*$Y$19+$Z$19*L339+$AA$19*M339+N339*$AB$19+$AC$19*O339+P339*$AD$19</f>
        <v>-3.5323522449761903E-3</v>
      </c>
      <c r="R339" s="41">
        <f t="shared" si="47"/>
        <v>996467.64775502379</v>
      </c>
      <c r="S339" s="41">
        <f t="shared" si="48"/>
        <v>-3532.3522449762095</v>
      </c>
      <c r="T339" s="41">
        <v>-1297.1373388090869</v>
      </c>
      <c r="U339" s="41">
        <f t="shared" si="55"/>
        <v>1140298.8355078588</v>
      </c>
      <c r="V339" s="41"/>
    </row>
    <row r="340" spans="2:22">
      <c r="B340" s="112">
        <v>43952</v>
      </c>
      <c r="C340">
        <v>78.875465000000005</v>
      </c>
      <c r="D340">
        <v>106.650627</v>
      </c>
      <c r="E340">
        <v>25.999348000000001</v>
      </c>
      <c r="F340">
        <v>113.383583</v>
      </c>
      <c r="G340">
        <v>50.644855</v>
      </c>
      <c r="H340">
        <v>48.044238999999997</v>
      </c>
      <c r="J340" s="33">
        <v>336</v>
      </c>
      <c r="K340" s="111">
        <f t="shared" si="49"/>
        <v>-4.1188104093079674E-4</v>
      </c>
      <c r="L340" s="111">
        <f t="shared" si="50"/>
        <v>5.1580961400645757E-5</v>
      </c>
      <c r="M340" s="111">
        <f t="shared" si="51"/>
        <v>1.5327509315578322E-3</v>
      </c>
      <c r="N340" s="111">
        <f t="shared" si="52"/>
        <v>-3.9655064377654642E-3</v>
      </c>
      <c r="O340" s="111">
        <f t="shared" si="53"/>
        <v>-5.0815546978819201E-4</v>
      </c>
      <c r="P340" s="111">
        <f t="shared" si="54"/>
        <v>5.0336449795306253E-3</v>
      </c>
      <c r="Q340" s="36">
        <f>K340*$Y$19+$Z$19*L340+$AA$19*M340+N340*$AB$19+$AC$19*O340+P340*$AD$19</f>
        <v>-4.1472216398580689E-4</v>
      </c>
      <c r="R340" s="41">
        <f t="shared" si="47"/>
        <v>999585.27783601417</v>
      </c>
      <c r="S340" s="41">
        <f t="shared" si="48"/>
        <v>-414.72216398583259</v>
      </c>
      <c r="T340" s="41">
        <v>-1290.938688630471</v>
      </c>
      <c r="U340" s="41">
        <f t="shared" si="55"/>
        <v>1139884.1133438731</v>
      </c>
      <c r="V340" s="41"/>
    </row>
    <row r="341" spans="2:22">
      <c r="B341" s="112">
        <v>43955</v>
      </c>
      <c r="C341">
        <v>78.956764000000007</v>
      </c>
      <c r="D341">
        <v>106.74187499999999</v>
      </c>
      <c r="E341">
        <v>25.980833000000001</v>
      </c>
      <c r="F341">
        <v>113.560249</v>
      </c>
      <c r="G341">
        <v>50.662010000000002</v>
      </c>
      <c r="H341">
        <v>48.200172000000002</v>
      </c>
      <c r="J341" s="33">
        <v>337</v>
      </c>
      <c r="K341" s="111">
        <f t="shared" si="49"/>
        <v>1.0301952612002756E-3</v>
      </c>
      <c r="L341" s="111">
        <f t="shared" si="50"/>
        <v>8.5521285618057365E-4</v>
      </c>
      <c r="M341" s="111">
        <f t="shared" si="51"/>
        <v>-7.1238693005030876E-4</v>
      </c>
      <c r="N341" s="111">
        <f t="shared" si="52"/>
        <v>1.5569141855881802E-3</v>
      </c>
      <c r="O341" s="111">
        <f t="shared" si="53"/>
        <v>3.3867399142150539E-4</v>
      </c>
      <c r="P341" s="111">
        <f t="shared" si="54"/>
        <v>3.2403572284368798E-3</v>
      </c>
      <c r="Q341" s="36">
        <f>K341*$Y$19+$Z$19*L341+$AA$19*M341+N341*$AB$19+$AC$19*O341+P341*$AD$19</f>
        <v>1.0345738185715432E-3</v>
      </c>
      <c r="R341" s="41">
        <f t="shared" si="47"/>
        <v>1001034.5738185715</v>
      </c>
      <c r="S341" s="41">
        <f t="shared" si="48"/>
        <v>1034.5738185715163</v>
      </c>
      <c r="T341" s="41">
        <v>-1282.5697095836513</v>
      </c>
      <c r="U341" s="41">
        <f t="shared" si="55"/>
        <v>1140918.6871624445</v>
      </c>
      <c r="V341" s="41"/>
    </row>
    <row r="342" spans="2:22">
      <c r="B342" s="112">
        <v>43956</v>
      </c>
      <c r="C342">
        <v>78.884476000000006</v>
      </c>
      <c r="D342">
        <v>106.659752</v>
      </c>
      <c r="E342">
        <v>25.962311</v>
      </c>
      <c r="F342">
        <v>113.410072</v>
      </c>
      <c r="G342">
        <v>50.722057</v>
      </c>
      <c r="H342">
        <v>48.319408000000003</v>
      </c>
      <c r="J342" s="33">
        <v>338</v>
      </c>
      <c r="K342" s="111">
        <f t="shared" si="49"/>
        <v>-9.1595840293716673E-4</v>
      </c>
      <c r="L342" s="111">
        <f t="shared" si="50"/>
        <v>-7.6965677542785568E-4</v>
      </c>
      <c r="M342" s="111">
        <f t="shared" si="51"/>
        <v>-7.1316440857065752E-4</v>
      </c>
      <c r="N342" s="111">
        <f t="shared" si="52"/>
        <v>-1.3233185841551778E-3</v>
      </c>
      <c r="O342" s="111">
        <f t="shared" si="53"/>
        <v>1.1845452406486138E-3</v>
      </c>
      <c r="P342" s="111">
        <f t="shared" si="54"/>
        <v>2.4707123809602654E-3</v>
      </c>
      <c r="Q342" s="36">
        <f>K342*$Y$19+$Z$19*L342+$AA$19*M342+N342*$AB$19+$AC$19*O342+P342*$AD$19</f>
        <v>-4.7552836107232478E-4</v>
      </c>
      <c r="R342" s="41">
        <f t="shared" si="47"/>
        <v>999524.4716389277</v>
      </c>
      <c r="S342" s="41">
        <f t="shared" si="48"/>
        <v>-475.52836107229814</v>
      </c>
      <c r="T342" s="41">
        <v>-1271.3162829207722</v>
      </c>
      <c r="U342" s="41">
        <f t="shared" si="55"/>
        <v>1140443.1588013722</v>
      </c>
      <c r="V342" s="41"/>
    </row>
    <row r="343" spans="2:22">
      <c r="B343" s="112">
        <v>43957</v>
      </c>
      <c r="C343">
        <v>78.532143000000005</v>
      </c>
      <c r="D343">
        <v>106.230835</v>
      </c>
      <c r="E343">
        <v>25.85116</v>
      </c>
      <c r="F343">
        <v>112.137871</v>
      </c>
      <c r="G343">
        <v>50.524749999999997</v>
      </c>
      <c r="H343">
        <v>48.26437</v>
      </c>
      <c r="J343" s="33">
        <v>339</v>
      </c>
      <c r="K343" s="111">
        <f t="shared" si="49"/>
        <v>-4.4764471577705559E-3</v>
      </c>
      <c r="L343" s="111">
        <f t="shared" si="50"/>
        <v>-4.0294649602855429E-3</v>
      </c>
      <c r="M343" s="111">
        <f t="shared" si="51"/>
        <v>-4.2904352230734352E-3</v>
      </c>
      <c r="N343" s="111">
        <f t="shared" si="52"/>
        <v>-1.1281100373457692E-2</v>
      </c>
      <c r="O343" s="111">
        <f t="shared" si="53"/>
        <v>-3.8975500683682608E-3</v>
      </c>
      <c r="P343" s="111">
        <f t="shared" si="54"/>
        <v>-1.1396946174009554E-3</v>
      </c>
      <c r="Q343" s="36">
        <f>K343*$Y$19+$Z$19*L343+$AA$19*M343+N343*$AB$19+$AC$19*O343+P343*$AD$19</f>
        <v>-6.0686855819275191E-3</v>
      </c>
      <c r="R343" s="41">
        <f t="shared" si="47"/>
        <v>993931.31441807246</v>
      </c>
      <c r="S343" s="41">
        <f t="shared" si="48"/>
        <v>-6068.685581927537</v>
      </c>
      <c r="T343" s="41">
        <v>-1267.1431272804039</v>
      </c>
      <c r="U343" s="41">
        <f t="shared" si="55"/>
        <v>1134374.4732194445</v>
      </c>
      <c r="V343" s="41"/>
    </row>
    <row r="344" spans="2:22">
      <c r="B344" s="112">
        <v>43958</v>
      </c>
      <c r="C344">
        <v>78.785133000000002</v>
      </c>
      <c r="D344">
        <v>106.559349</v>
      </c>
      <c r="E344">
        <v>25.980833000000001</v>
      </c>
      <c r="F344">
        <v>112.438278</v>
      </c>
      <c r="G344">
        <v>50.807831</v>
      </c>
      <c r="H344">
        <v>48.319408000000003</v>
      </c>
      <c r="J344" s="33">
        <v>340</v>
      </c>
      <c r="K344" s="111">
        <f t="shared" si="49"/>
        <v>3.2163056025766002E-3</v>
      </c>
      <c r="L344" s="111">
        <f t="shared" si="50"/>
        <v>3.0876824750373151E-3</v>
      </c>
      <c r="M344" s="111">
        <f t="shared" si="51"/>
        <v>5.003599631644054E-3</v>
      </c>
      <c r="N344" s="111">
        <f t="shared" si="52"/>
        <v>2.6753257682490352E-3</v>
      </c>
      <c r="O344" s="111">
        <f t="shared" si="53"/>
        <v>5.5871810153857908E-3</v>
      </c>
      <c r="P344" s="111">
        <f t="shared" si="54"/>
        <v>1.1396946174009265E-3</v>
      </c>
      <c r="Q344" s="36">
        <f>K344*$Y$19+$Z$19*L344+$AA$19*M344+N344*$AB$19+$AC$19*O344+P344*$AD$19</f>
        <v>3.2525591681069302E-3</v>
      </c>
      <c r="R344" s="41">
        <f t="shared" si="47"/>
        <v>1003252.5591681069</v>
      </c>
      <c r="S344" s="41">
        <f t="shared" si="48"/>
        <v>3252.5591681068763</v>
      </c>
      <c r="T344" s="41">
        <v>-1265.725580777158</v>
      </c>
      <c r="U344" s="41">
        <f t="shared" si="55"/>
        <v>1137627.0323875514</v>
      </c>
      <c r="V344" s="41"/>
    </row>
    <row r="345" spans="2:22">
      <c r="B345" s="112">
        <v>43959</v>
      </c>
      <c r="C345">
        <v>78.559235000000001</v>
      </c>
      <c r="D345">
        <v>106.27645099999999</v>
      </c>
      <c r="E345">
        <v>25.897465</v>
      </c>
      <c r="F345">
        <v>111.899361</v>
      </c>
      <c r="G345">
        <v>50.756374000000001</v>
      </c>
      <c r="H345">
        <v>48.401966000000002</v>
      </c>
      <c r="J345" s="33">
        <v>341</v>
      </c>
      <c r="K345" s="111">
        <f t="shared" si="49"/>
        <v>-2.8713853324318344E-3</v>
      </c>
      <c r="L345" s="111">
        <f t="shared" si="50"/>
        <v>-2.6583701294774485E-3</v>
      </c>
      <c r="M345" s="111">
        <f t="shared" si="51"/>
        <v>-3.2139863865201022E-3</v>
      </c>
      <c r="N345" s="111">
        <f t="shared" si="52"/>
        <v>-4.804526240668675E-3</v>
      </c>
      <c r="O345" s="111">
        <f t="shared" si="53"/>
        <v>-1.0132901528214406E-3</v>
      </c>
      <c r="P345" s="111">
        <f t="shared" si="54"/>
        <v>1.707130836455335E-3</v>
      </c>
      <c r="Q345" s="36">
        <f>K345*$Y$19+$Z$19*L345+$AA$19*M345+N345*$AB$19+$AC$19*O345+P345*$AD$19</f>
        <v>-2.8789803015569358E-3</v>
      </c>
      <c r="R345" s="41">
        <f t="shared" si="47"/>
        <v>997121.01969844301</v>
      </c>
      <c r="S345" s="41">
        <f t="shared" si="48"/>
        <v>-2878.9803015569923</v>
      </c>
      <c r="T345" s="41">
        <v>-1261.2760810180334</v>
      </c>
      <c r="U345" s="41">
        <f t="shared" si="55"/>
        <v>1134748.0520859943</v>
      </c>
      <c r="V345" s="41"/>
    </row>
    <row r="346" spans="2:22">
      <c r="B346" s="112">
        <v>43962</v>
      </c>
      <c r="C346">
        <v>78.315314999999998</v>
      </c>
      <c r="D346">
        <v>105.957077</v>
      </c>
      <c r="E346">
        <v>25.832626000000001</v>
      </c>
      <c r="F346">
        <v>110.91870900000001</v>
      </c>
      <c r="G346">
        <v>50.610523000000001</v>
      </c>
      <c r="H346">
        <v>48.392803000000001</v>
      </c>
      <c r="J346" s="33">
        <v>342</v>
      </c>
      <c r="K346" s="111">
        <f t="shared" si="49"/>
        <v>-3.1097484782550478E-3</v>
      </c>
      <c r="L346" s="111">
        <f t="shared" si="50"/>
        <v>-3.0096492677990296E-3</v>
      </c>
      <c r="M346" s="111">
        <f t="shared" si="51"/>
        <v>-2.5068207962298463E-3</v>
      </c>
      <c r="N346" s="111">
        <f t="shared" si="52"/>
        <v>-8.8023231850801412E-3</v>
      </c>
      <c r="O346" s="111">
        <f t="shared" si="53"/>
        <v>-2.8776869957917632E-3</v>
      </c>
      <c r="P346" s="111">
        <f t="shared" si="54"/>
        <v>-1.8932841355033685E-4</v>
      </c>
      <c r="Q346" s="36">
        <f>K346*$Y$19+$Z$19*L346+$AA$19*M346+N346*$AB$19+$AC$19*O346+P346*$AD$19</f>
        <v>-4.4055431739985062E-3</v>
      </c>
      <c r="R346" s="41">
        <f t="shared" si="47"/>
        <v>995594.45682600152</v>
      </c>
      <c r="S346" s="41">
        <f t="shared" si="48"/>
        <v>-4405.5431739984779</v>
      </c>
      <c r="T346" s="41">
        <v>-1257.6971945788246</v>
      </c>
      <c r="U346" s="41">
        <f t="shared" si="55"/>
        <v>1130342.5089119957</v>
      </c>
      <c r="V346" s="41"/>
    </row>
    <row r="347" spans="2:22">
      <c r="B347" s="112">
        <v>43963</v>
      </c>
      <c r="C347">
        <v>78.568236999999996</v>
      </c>
      <c r="D347">
        <v>106.230835</v>
      </c>
      <c r="E347">
        <v>25.906732999999999</v>
      </c>
      <c r="F347">
        <v>111.987679</v>
      </c>
      <c r="G347">
        <v>50.653435000000002</v>
      </c>
      <c r="H347">
        <v>48.447830000000003</v>
      </c>
      <c r="J347" s="33">
        <v>343</v>
      </c>
      <c r="K347" s="111">
        <f t="shared" si="49"/>
        <v>3.2243306056864811E-3</v>
      </c>
      <c r="L347" s="111">
        <f t="shared" si="50"/>
        <v>2.5803369222391578E-3</v>
      </c>
      <c r="M347" s="111">
        <f t="shared" si="51"/>
        <v>2.8646296401724294E-3</v>
      </c>
      <c r="N347" s="111">
        <f t="shared" si="52"/>
        <v>9.5912746543665613E-3</v>
      </c>
      <c r="O347" s="111">
        <f t="shared" si="53"/>
        <v>8.4752765774084751E-4</v>
      </c>
      <c r="P347" s="111">
        <f t="shared" si="54"/>
        <v>1.1364445732674519E-3</v>
      </c>
      <c r="Q347" s="36">
        <f>K347*$Y$19+$Z$19*L347+$AA$19*M347+N347*$AB$19+$AC$19*O347+P347*$AD$19</f>
        <v>4.6610657011719233E-3</v>
      </c>
      <c r="R347" s="41">
        <f t="shared" si="47"/>
        <v>1004661.0657011719</v>
      </c>
      <c r="S347" s="41">
        <f t="shared" si="48"/>
        <v>4661.0657011718722</v>
      </c>
      <c r="T347" s="41">
        <v>-1239.8000750199426</v>
      </c>
      <c r="U347" s="41">
        <f t="shared" si="55"/>
        <v>1135003.5746131674</v>
      </c>
      <c r="V347" s="41"/>
    </row>
    <row r="348" spans="2:22">
      <c r="B348" s="112">
        <v>43964</v>
      </c>
      <c r="C348">
        <v>78.658591999999999</v>
      </c>
      <c r="D348">
        <v>106.404205</v>
      </c>
      <c r="E348">
        <v>25.962311</v>
      </c>
      <c r="F348">
        <v>112.24389600000001</v>
      </c>
      <c r="G348">
        <v>50.704922000000003</v>
      </c>
      <c r="H348">
        <v>48.557876999999998</v>
      </c>
      <c r="J348" s="33">
        <v>344</v>
      </c>
      <c r="K348" s="111">
        <f t="shared" si="49"/>
        <v>1.1493586752522765E-3</v>
      </c>
      <c r="L348" s="111">
        <f t="shared" si="50"/>
        <v>1.6306817391685776E-3</v>
      </c>
      <c r="M348" s="111">
        <f t="shared" si="51"/>
        <v>2.143013134006702E-3</v>
      </c>
      <c r="N348" s="111">
        <f t="shared" si="52"/>
        <v>2.2852902095421858E-3</v>
      </c>
      <c r="O348" s="111">
        <f t="shared" si="53"/>
        <v>1.0159399965108545E-3</v>
      </c>
      <c r="P348" s="111">
        <f t="shared" si="54"/>
        <v>2.2688777931051496E-3</v>
      </c>
      <c r="Q348" s="36">
        <f>K348*$Y$19+$Z$19*L348+$AA$19*M348+N348*$AB$19+$AC$19*O348+P348*$AD$19</f>
        <v>1.9274038463624565E-3</v>
      </c>
      <c r="R348" s="41">
        <f t="shared" si="47"/>
        <v>1001927.4038463625</v>
      </c>
      <c r="S348" s="41">
        <f t="shared" si="48"/>
        <v>1927.4038463624893</v>
      </c>
      <c r="T348" s="41">
        <v>-1231.6355334804393</v>
      </c>
      <c r="U348" s="41">
        <f t="shared" si="55"/>
        <v>1136930.97845953</v>
      </c>
      <c r="V348" s="41"/>
    </row>
    <row r="349" spans="2:22">
      <c r="B349" s="112">
        <v>43965</v>
      </c>
      <c r="C349">
        <v>78.875465000000005</v>
      </c>
      <c r="D349">
        <v>106.73275</v>
      </c>
      <c r="E349">
        <v>26.017872000000001</v>
      </c>
      <c r="F349">
        <v>113.171532</v>
      </c>
      <c r="G349">
        <v>50.773524999999999</v>
      </c>
      <c r="H349">
        <v>48.640453000000001</v>
      </c>
      <c r="J349" s="33">
        <v>345</v>
      </c>
      <c r="K349" s="111">
        <f t="shared" si="49"/>
        <v>2.7533492266789477E-3</v>
      </c>
      <c r="L349" s="111">
        <f t="shared" si="50"/>
        <v>3.0829497420890983E-3</v>
      </c>
      <c r="M349" s="111">
        <f t="shared" si="51"/>
        <v>2.1377770509156697E-3</v>
      </c>
      <c r="N349" s="111">
        <f t="shared" si="52"/>
        <v>8.2305035180745729E-3</v>
      </c>
      <c r="O349" s="111">
        <f t="shared" si="53"/>
        <v>1.3520705623542792E-3</v>
      </c>
      <c r="P349" s="111">
        <f t="shared" si="54"/>
        <v>1.6991242517555929E-3</v>
      </c>
      <c r="Q349" s="36">
        <f>K349*$Y$19+$Z$19*L349+$AA$19*M349+N349*$AB$19+$AC$19*O349+P349*$AD$19</f>
        <v>4.22661969490258E-3</v>
      </c>
      <c r="R349" s="41">
        <f t="shared" si="47"/>
        <v>1004226.6196949026</v>
      </c>
      <c r="S349" s="41">
        <f t="shared" si="48"/>
        <v>4226.6196949025616</v>
      </c>
      <c r="T349" s="41">
        <v>-1227.790326610324</v>
      </c>
      <c r="U349" s="41">
        <f t="shared" si="55"/>
        <v>1141157.5981544326</v>
      </c>
      <c r="V349" s="41"/>
    </row>
    <row r="350" spans="2:22">
      <c r="B350" s="112">
        <v>43966</v>
      </c>
      <c r="C350">
        <v>78.920653999999999</v>
      </c>
      <c r="D350">
        <v>106.796631</v>
      </c>
      <c r="E350">
        <v>26.008617000000001</v>
      </c>
      <c r="F350">
        <v>113.569061</v>
      </c>
      <c r="G350">
        <v>50.850718999999998</v>
      </c>
      <c r="H350">
        <v>48.732170000000004</v>
      </c>
      <c r="J350" s="33">
        <v>346</v>
      </c>
      <c r="K350" s="111">
        <f t="shared" si="49"/>
        <v>5.7275174474123714E-4</v>
      </c>
      <c r="L350" s="111">
        <f t="shared" si="50"/>
        <v>5.9833453931872407E-4</v>
      </c>
      <c r="M350" s="111">
        <f t="shared" si="51"/>
        <v>-3.5578030635990168E-4</v>
      </c>
      <c r="N350" s="111">
        <f t="shared" si="52"/>
        <v>3.5064687981320808E-3</v>
      </c>
      <c r="O350" s="111">
        <f t="shared" si="53"/>
        <v>1.5192047056579333E-3</v>
      </c>
      <c r="P350" s="111">
        <f t="shared" si="54"/>
        <v>1.883836016701852E-3</v>
      </c>
      <c r="Q350" s="36">
        <f>K350*$Y$19+$Z$19*L350+$AA$19*M350+N350*$AB$19+$AC$19*O350+P350*$AD$19</f>
        <v>1.5132008468589509E-3</v>
      </c>
      <c r="R350" s="41">
        <f t="shared" si="47"/>
        <v>1001513.2008468589</v>
      </c>
      <c r="S350" s="41">
        <f t="shared" si="48"/>
        <v>1513.2008468589047</v>
      </c>
      <c r="T350" s="41">
        <v>-1227.2913658071775</v>
      </c>
      <c r="U350" s="41">
        <f t="shared" si="55"/>
        <v>1142670.7990012914</v>
      </c>
      <c r="V350" s="41"/>
    </row>
    <row r="351" spans="2:22">
      <c r="B351" s="112">
        <v>43969</v>
      </c>
      <c r="C351">
        <v>78.776077000000001</v>
      </c>
      <c r="D351">
        <v>106.64147199999999</v>
      </c>
      <c r="E351">
        <v>25.841889999999999</v>
      </c>
      <c r="F351">
        <v>114.21405</v>
      </c>
      <c r="G351">
        <v>50.790680000000002</v>
      </c>
      <c r="H351">
        <v>48.814712999999998</v>
      </c>
      <c r="J351" s="33">
        <v>347</v>
      </c>
      <c r="K351" s="111">
        <f t="shared" si="49"/>
        <v>-1.8336085927754724E-3</v>
      </c>
      <c r="L351" s="111">
        <f t="shared" si="50"/>
        <v>-1.4539018586729971E-3</v>
      </c>
      <c r="M351" s="111">
        <f t="shared" si="51"/>
        <v>-6.4310875354230759E-3</v>
      </c>
      <c r="N351" s="111">
        <f t="shared" si="52"/>
        <v>5.6632005858513121E-3</v>
      </c>
      <c r="O351" s="111">
        <f t="shared" si="53"/>
        <v>-1.181388835132577E-3</v>
      </c>
      <c r="P351" s="111">
        <f t="shared" si="54"/>
        <v>1.6923763663714731E-3</v>
      </c>
      <c r="Q351" s="36">
        <f>K351*$Y$19+$Z$19*L351+$AA$19*M351+N351*$AB$19+$AC$19*O351+P351*$AD$19</f>
        <v>1.220099439017826E-4</v>
      </c>
      <c r="R351" s="41">
        <f t="shared" si="47"/>
        <v>1000122.0099439018</v>
      </c>
      <c r="S351" s="41">
        <f t="shared" si="48"/>
        <v>122.00994390179403</v>
      </c>
      <c r="T351" s="41">
        <v>-1225.7708262549713</v>
      </c>
      <c r="U351" s="41">
        <f t="shared" si="55"/>
        <v>1142792.8089451932</v>
      </c>
      <c r="V351" s="41"/>
    </row>
    <row r="352" spans="2:22">
      <c r="B352" s="112">
        <v>43970</v>
      </c>
      <c r="C352">
        <v>78.875465000000005</v>
      </c>
      <c r="D352">
        <v>106.76011699999999</v>
      </c>
      <c r="E352">
        <v>25.897465</v>
      </c>
      <c r="F352">
        <v>114.302368</v>
      </c>
      <c r="G352">
        <v>50.816425000000002</v>
      </c>
      <c r="H352">
        <v>48.842250999999997</v>
      </c>
      <c r="J352" s="33">
        <v>348</v>
      </c>
      <c r="K352" s="111">
        <f t="shared" si="49"/>
        <v>1.2608568480341595E-3</v>
      </c>
      <c r="L352" s="111">
        <f t="shared" si="50"/>
        <v>1.1119412257472293E-3</v>
      </c>
      <c r="M352" s="111">
        <f t="shared" si="51"/>
        <v>2.148268812917705E-3</v>
      </c>
      <c r="N352" s="111">
        <f t="shared" si="52"/>
        <v>7.7296856978883337E-4</v>
      </c>
      <c r="O352" s="111">
        <f t="shared" si="53"/>
        <v>5.0675591142864524E-4</v>
      </c>
      <c r="P352" s="111">
        <f t="shared" si="54"/>
        <v>5.6397413153063216E-4</v>
      </c>
      <c r="Q352" s="36">
        <f>K352*$Y$19+$Z$19*L352+$AA$19*M352+N352*$AB$19+$AC$19*O352+P352*$AD$19</f>
        <v>1.1364942006161277E-3</v>
      </c>
      <c r="R352" s="41">
        <f t="shared" si="47"/>
        <v>1001136.4942006161</v>
      </c>
      <c r="S352" s="41">
        <f t="shared" si="48"/>
        <v>1136.4942006161436</v>
      </c>
      <c r="T352" s="41">
        <v>-1224.420954352594</v>
      </c>
      <c r="U352" s="41">
        <f t="shared" si="55"/>
        <v>1143929.3031458093</v>
      </c>
      <c r="V352" s="41"/>
    </row>
    <row r="353" spans="2:22">
      <c r="B353" s="112">
        <v>43971</v>
      </c>
      <c r="C353">
        <v>79.083252000000002</v>
      </c>
      <c r="D353">
        <v>107.03388200000001</v>
      </c>
      <c r="E353">
        <v>25.906732999999999</v>
      </c>
      <c r="F353">
        <v>115.5569</v>
      </c>
      <c r="G353">
        <v>50.936512</v>
      </c>
      <c r="H353">
        <v>48.998157999999997</v>
      </c>
      <c r="J353" s="33">
        <v>349</v>
      </c>
      <c r="K353" s="111">
        <f t="shared" si="49"/>
        <v>2.6309041222777629E-3</v>
      </c>
      <c r="L353" s="111">
        <f t="shared" si="50"/>
        <v>2.5610180913555013E-3</v>
      </c>
      <c r="M353" s="111">
        <f t="shared" si="51"/>
        <v>3.5780884394257374E-4</v>
      </c>
      <c r="N353" s="111">
        <f t="shared" si="52"/>
        <v>1.0915761350415921E-2</v>
      </c>
      <c r="O353" s="111">
        <f t="shared" si="53"/>
        <v>2.3603653966987187E-3</v>
      </c>
      <c r="P353" s="111">
        <f t="shared" si="54"/>
        <v>3.1869681157856216E-3</v>
      </c>
      <c r="Q353" s="36">
        <f>K353*$Y$19+$Z$19*L353+$AA$19*M353+N353*$AB$19+$AC$19*O353+P353*$AD$19</f>
        <v>4.8161765988316623E-3</v>
      </c>
      <c r="R353" s="41">
        <f t="shared" si="47"/>
        <v>1004816.1765988317</v>
      </c>
      <c r="S353" s="41">
        <f t="shared" si="48"/>
        <v>4816.176598831662</v>
      </c>
      <c r="T353" s="41">
        <v>-1218.58116979443</v>
      </c>
      <c r="U353" s="41">
        <f t="shared" si="55"/>
        <v>1148745.4797446411</v>
      </c>
      <c r="V353" s="41"/>
    </row>
    <row r="354" spans="2:22">
      <c r="B354" s="112">
        <v>43972</v>
      </c>
      <c r="C354">
        <v>79.164565999999994</v>
      </c>
      <c r="D354">
        <v>107.116005</v>
      </c>
      <c r="E354">
        <v>25.925255</v>
      </c>
      <c r="F354">
        <v>115.468521</v>
      </c>
      <c r="G354">
        <v>50.867893000000002</v>
      </c>
      <c r="H354">
        <v>49.144908999999998</v>
      </c>
      <c r="J354" s="33">
        <v>350</v>
      </c>
      <c r="K354" s="111">
        <f t="shared" si="49"/>
        <v>1.0276793472939472E-3</v>
      </c>
      <c r="L354" s="111">
        <f t="shared" si="50"/>
        <v>7.6696752145067801E-4</v>
      </c>
      <c r="M354" s="111">
        <f t="shared" si="51"/>
        <v>7.1469382144491748E-4</v>
      </c>
      <c r="N354" s="111">
        <f t="shared" si="52"/>
        <v>-7.6510198686129171E-4</v>
      </c>
      <c r="O354" s="111">
        <f t="shared" si="53"/>
        <v>-1.3480558211899777E-3</v>
      </c>
      <c r="P354" s="111">
        <f t="shared" si="54"/>
        <v>2.9905547861324585E-3</v>
      </c>
      <c r="Q354" s="36">
        <f>K354*$Y$19+$Z$19*L354+$AA$19*M354+N354*$AB$19+$AC$19*O354+P354*$AD$19</f>
        <v>4.6026686040376644E-4</v>
      </c>
      <c r="R354" s="41">
        <f t="shared" si="47"/>
        <v>1000460.2668604038</v>
      </c>
      <c r="S354" s="41">
        <f t="shared" si="48"/>
        <v>460.26686040381901</v>
      </c>
      <c r="T354" s="41">
        <v>-1211.9979256694205</v>
      </c>
      <c r="U354" s="41">
        <f t="shared" si="55"/>
        <v>1149205.7466050449</v>
      </c>
      <c r="V354" s="41"/>
    </row>
    <row r="355" spans="2:22">
      <c r="B355" s="112">
        <v>43973</v>
      </c>
      <c r="C355">
        <v>79.191688999999997</v>
      </c>
      <c r="D355">
        <v>107.17079200000001</v>
      </c>
      <c r="E355">
        <v>25.971567</v>
      </c>
      <c r="F355">
        <v>115.468521</v>
      </c>
      <c r="G355">
        <v>50.945090999999998</v>
      </c>
      <c r="H355">
        <v>49.209122000000001</v>
      </c>
      <c r="J355" s="33">
        <v>351</v>
      </c>
      <c r="K355" s="111">
        <f t="shared" si="49"/>
        <v>3.4255672774320824E-4</v>
      </c>
      <c r="L355" s="111">
        <f t="shared" si="50"/>
        <v>5.1134276083078165E-4</v>
      </c>
      <c r="M355" s="111">
        <f t="shared" si="51"/>
        <v>1.7847725740727648E-3</v>
      </c>
      <c r="N355" s="111">
        <f t="shared" si="52"/>
        <v>0</v>
      </c>
      <c r="O355" s="111">
        <f t="shared" si="53"/>
        <v>1.516466991953904E-3</v>
      </c>
      <c r="P355" s="111">
        <f t="shared" si="54"/>
        <v>1.305752463232354E-3</v>
      </c>
      <c r="Q355" s="36">
        <f>K355*$Y$19+$Z$19*L355+$AA$19*M355+N355*$AB$19+$AC$19*O355+P355*$AD$19</f>
        <v>7.2811367835605803E-4</v>
      </c>
      <c r="R355" s="41">
        <f t="shared" si="47"/>
        <v>1000728.1136783561</v>
      </c>
      <c r="S355" s="41">
        <f t="shared" si="48"/>
        <v>728.11367835605051</v>
      </c>
      <c r="T355" s="41">
        <v>-1209.7183077164227</v>
      </c>
      <c r="U355" s="41">
        <f t="shared" si="55"/>
        <v>1149933.8602834009</v>
      </c>
      <c r="V355" s="41"/>
    </row>
    <row r="356" spans="2:22">
      <c r="B356" s="112">
        <v>43977</v>
      </c>
      <c r="C356">
        <v>79.146484000000001</v>
      </c>
      <c r="D356">
        <v>106.99739099999999</v>
      </c>
      <c r="E356">
        <v>25.897465</v>
      </c>
      <c r="F356">
        <v>115.309517</v>
      </c>
      <c r="G356">
        <v>50.764941999999998</v>
      </c>
      <c r="H356">
        <v>49.319201999999997</v>
      </c>
      <c r="J356" s="33">
        <v>352</v>
      </c>
      <c r="K356" s="111">
        <f t="shared" si="49"/>
        <v>-5.7099308867471514E-4</v>
      </c>
      <c r="L356" s="111">
        <f t="shared" si="50"/>
        <v>-1.6192978383716087E-3</v>
      </c>
      <c r="M356" s="111">
        <f t="shared" si="51"/>
        <v>-2.857275239460339E-3</v>
      </c>
      <c r="N356" s="111">
        <f t="shared" si="52"/>
        <v>-1.3779822944867261E-3</v>
      </c>
      <c r="O356" s="111">
        <f t="shared" si="53"/>
        <v>-3.5424074316351604E-3</v>
      </c>
      <c r="P356" s="111">
        <f t="shared" si="54"/>
        <v>2.2344852999175062E-3</v>
      </c>
      <c r="Q356" s="36">
        <f>K356*$Y$19+$Z$19*L356+$AA$19*M356+N356*$AB$19+$AC$19*O356+P356*$AD$19</f>
        <v>-1.3157487745184592E-3</v>
      </c>
      <c r="R356" s="41">
        <f t="shared" si="47"/>
        <v>998684.25122548151</v>
      </c>
      <c r="S356" s="41">
        <f t="shared" si="48"/>
        <v>-1315.7487745184917</v>
      </c>
      <c r="T356" s="41">
        <v>-1202.0659576301696</v>
      </c>
      <c r="U356" s="41">
        <f t="shared" si="55"/>
        <v>1148618.1115088824</v>
      </c>
      <c r="V356" s="41"/>
    </row>
    <row r="357" spans="2:22">
      <c r="B357" s="112">
        <v>43978</v>
      </c>
      <c r="C357">
        <v>79.182648</v>
      </c>
      <c r="D357">
        <v>107.152512</v>
      </c>
      <c r="E357">
        <v>25.888206</v>
      </c>
      <c r="F357">
        <v>115.78658299999999</v>
      </c>
      <c r="G357">
        <v>50.782108000000001</v>
      </c>
      <c r="H357">
        <v>49.365043999999997</v>
      </c>
      <c r="J357" s="33">
        <v>353</v>
      </c>
      <c r="K357" s="111">
        <f t="shared" si="49"/>
        <v>4.5682055060991561E-4</v>
      </c>
      <c r="L357" s="111">
        <f t="shared" si="50"/>
        <v>1.4487144281389987E-3</v>
      </c>
      <c r="M357" s="111">
        <f t="shared" si="51"/>
        <v>-3.5758926822291763E-4</v>
      </c>
      <c r="N357" s="111">
        <f t="shared" si="52"/>
        <v>4.1287298027819835E-3</v>
      </c>
      <c r="O357" s="111">
        <f t="shared" si="53"/>
        <v>3.3808958829466349E-4</v>
      </c>
      <c r="P357" s="111">
        <f t="shared" si="54"/>
        <v>9.2906426619330314E-4</v>
      </c>
      <c r="Q357" s="36">
        <f>K357*$Y$19+$Z$19*L357+$AA$19*M357+N357*$AB$19+$AC$19*O357+P357*$AD$19</f>
        <v>1.6993305459718023E-3</v>
      </c>
      <c r="R357" s="41">
        <f t="shared" si="47"/>
        <v>1001699.3305459718</v>
      </c>
      <c r="S357" s="41">
        <f t="shared" si="48"/>
        <v>1699.3305459717521</v>
      </c>
      <c r="T357" s="41">
        <v>-1187.0182357515441</v>
      </c>
      <c r="U357" s="41">
        <f t="shared" si="55"/>
        <v>1150317.4420548542</v>
      </c>
      <c r="V357" s="41"/>
    </row>
    <row r="358" spans="2:22">
      <c r="B358" s="112">
        <v>43979</v>
      </c>
      <c r="C358">
        <v>79.209770000000006</v>
      </c>
      <c r="D358">
        <v>107.079498</v>
      </c>
      <c r="E358">
        <v>25.869679999999999</v>
      </c>
      <c r="F358">
        <v>115.883736</v>
      </c>
      <c r="G358">
        <v>50.919361000000002</v>
      </c>
      <c r="H358">
        <v>49.328369000000002</v>
      </c>
      <c r="J358" s="33">
        <v>354</v>
      </c>
      <c r="K358" s="111">
        <f t="shared" si="49"/>
        <v>3.4246589082411437E-4</v>
      </c>
      <c r="L358" s="111">
        <f t="shared" si="50"/>
        <v>-6.8163485771359576E-4</v>
      </c>
      <c r="M358" s="111">
        <f t="shared" si="51"/>
        <v>-7.1587161775396807E-4</v>
      </c>
      <c r="N358" s="111">
        <f t="shared" si="52"/>
        <v>8.3871776164113417E-4</v>
      </c>
      <c r="O358" s="111">
        <f t="shared" si="53"/>
        <v>2.6991366924674566E-3</v>
      </c>
      <c r="P358" s="111">
        <f t="shared" si="54"/>
        <v>-7.4321072852458799E-4</v>
      </c>
      <c r="Q358" s="36">
        <f>K358*$Y$19+$Z$19*L358+$AA$19*M358+N358*$AB$19+$AC$19*O358+P358*$AD$19</f>
        <v>6.6753163896658631E-5</v>
      </c>
      <c r="R358" s="41">
        <f t="shared" si="47"/>
        <v>1000066.7531638966</v>
      </c>
      <c r="S358" s="41">
        <f t="shared" si="48"/>
        <v>66.75316389661748</v>
      </c>
      <c r="T358" s="41">
        <v>-1178.2633001232753</v>
      </c>
      <c r="U358" s="41">
        <f t="shared" si="55"/>
        <v>1150384.1952187507</v>
      </c>
      <c r="V358" s="41"/>
    </row>
    <row r="359" spans="2:22">
      <c r="B359" s="112">
        <v>43980</v>
      </c>
      <c r="C359">
        <v>79.435646000000006</v>
      </c>
      <c r="D359">
        <v>107.362442</v>
      </c>
      <c r="E359">
        <v>25.925255</v>
      </c>
      <c r="F359">
        <v>116.634682</v>
      </c>
      <c r="G359">
        <v>50.919361000000002</v>
      </c>
      <c r="H359">
        <v>49.392569999999999</v>
      </c>
      <c r="J359" s="33">
        <v>355</v>
      </c>
      <c r="K359" s="111">
        <f t="shared" si="49"/>
        <v>2.8475597760491684E-3</v>
      </c>
      <c r="L359" s="111">
        <f t="shared" si="50"/>
        <v>2.6388883088400501E-3</v>
      </c>
      <c r="M359" s="111">
        <f t="shared" si="51"/>
        <v>2.1459635513644639E-3</v>
      </c>
      <c r="N359" s="111">
        <f t="shared" si="52"/>
        <v>6.4592613125023573E-3</v>
      </c>
      <c r="O359" s="111">
        <f t="shared" si="53"/>
        <v>0</v>
      </c>
      <c r="P359" s="111">
        <f t="shared" si="54"/>
        <v>1.3006563693802706E-3</v>
      </c>
      <c r="Q359" s="36">
        <f>K359*$Y$19+$Z$19*L359+$AA$19*M359+N359*$AB$19+$AC$19*O359+P359*$AD$19</f>
        <v>3.478945180181285E-3</v>
      </c>
      <c r="R359" s="41">
        <f t="shared" si="47"/>
        <v>1003478.9451801813</v>
      </c>
      <c r="S359" s="41">
        <f t="shared" si="48"/>
        <v>3478.9451801812975</v>
      </c>
      <c r="T359" s="41">
        <v>-1178.0042393712793</v>
      </c>
      <c r="U359" s="41">
        <f t="shared" si="55"/>
        <v>1153863.1403989322</v>
      </c>
      <c r="V359" s="41"/>
    </row>
    <row r="360" spans="2:22">
      <c r="B360" s="112">
        <v>43983</v>
      </c>
      <c r="C360">
        <v>79.371368000000004</v>
      </c>
      <c r="D360">
        <v>107.30207799999999</v>
      </c>
      <c r="E360">
        <v>25.890021999999998</v>
      </c>
      <c r="F360">
        <v>116.583344</v>
      </c>
      <c r="G360">
        <v>51.022289000000001</v>
      </c>
      <c r="H360">
        <v>49.425640000000001</v>
      </c>
      <c r="J360" s="33">
        <v>356</v>
      </c>
      <c r="K360" s="111">
        <f t="shared" si="49"/>
        <v>-8.0951088860792253E-4</v>
      </c>
      <c r="L360" s="111">
        <f t="shared" si="50"/>
        <v>-5.6240315438326339E-4</v>
      </c>
      <c r="M360" s="111">
        <f t="shared" si="51"/>
        <v>-1.3599466207679855E-3</v>
      </c>
      <c r="N360" s="111">
        <f t="shared" si="52"/>
        <v>-4.4025757107837214E-4</v>
      </c>
      <c r="O360" s="111">
        <f t="shared" si="53"/>
        <v>2.0193519523472266E-3</v>
      </c>
      <c r="P360" s="111">
        <f t="shared" si="54"/>
        <v>6.6930986170567316E-4</v>
      </c>
      <c r="Q360" s="36">
        <f>K360*$Y$19+$Z$19*L360+$AA$19*M360+N360*$AB$19+$AC$19*O360+P360*$AD$19</f>
        <v>-4.4171481197880923E-4</v>
      </c>
      <c r="R360" s="41">
        <f t="shared" si="47"/>
        <v>999558.28518802114</v>
      </c>
      <c r="S360" s="41">
        <f t="shared" si="48"/>
        <v>-441.71481197886169</v>
      </c>
      <c r="T360" s="41">
        <v>-1169.713051248109</v>
      </c>
      <c r="U360" s="41">
        <f t="shared" si="55"/>
        <v>1153421.4255869533</v>
      </c>
      <c r="V360" s="41"/>
    </row>
    <row r="361" spans="2:22">
      <c r="B361" s="112">
        <v>43984</v>
      </c>
      <c r="C361">
        <v>79.434723000000005</v>
      </c>
      <c r="D361">
        <v>107.393501</v>
      </c>
      <c r="E361">
        <v>25.843658000000001</v>
      </c>
      <c r="F361">
        <v>116.955322</v>
      </c>
      <c r="G361">
        <v>50.945090999999998</v>
      </c>
      <c r="H361">
        <v>49.444023000000001</v>
      </c>
      <c r="J361" s="33">
        <v>357</v>
      </c>
      <c r="K361" s="111">
        <f t="shared" si="49"/>
        <v>7.9789135243113908E-4</v>
      </c>
      <c r="L361" s="111">
        <f t="shared" si="50"/>
        <v>8.5165242760632139E-4</v>
      </c>
      <c r="M361" s="111">
        <f t="shared" si="51"/>
        <v>-1.7924111492916891E-3</v>
      </c>
      <c r="N361" s="111">
        <f t="shared" si="52"/>
        <v>3.1855822501555384E-3</v>
      </c>
      <c r="O361" s="111">
        <f t="shared" si="53"/>
        <v>-1.514170801474095E-3</v>
      </c>
      <c r="P361" s="111">
        <f t="shared" si="54"/>
        <v>3.7186331285128394E-4</v>
      </c>
      <c r="Q361" s="36">
        <f>K361*$Y$19+$Z$19*L361+$AA$19*M361+N361*$AB$19+$AC$19*O361+P361*$AD$19</f>
        <v>8.7713559301950039E-4</v>
      </c>
      <c r="R361" s="41">
        <f t="shared" si="47"/>
        <v>1000877.1355930195</v>
      </c>
      <c r="S361" s="41">
        <f t="shared" si="48"/>
        <v>877.13559301954228</v>
      </c>
      <c r="T361" s="41">
        <v>-1158.5765978409909</v>
      </c>
      <c r="U361" s="41">
        <f t="shared" si="55"/>
        <v>1154298.5611799727</v>
      </c>
      <c r="V361" s="41"/>
    </row>
    <row r="362" spans="2:22">
      <c r="B362" s="112">
        <v>43985</v>
      </c>
      <c r="C362">
        <v>79.25367</v>
      </c>
      <c r="D362">
        <v>107.128372</v>
      </c>
      <c r="E362">
        <v>25.741652999999999</v>
      </c>
      <c r="F362">
        <v>116.88442999999999</v>
      </c>
      <c r="G362">
        <v>50.773524999999999</v>
      </c>
      <c r="H362">
        <v>49.416469999999997</v>
      </c>
      <c r="J362" s="33">
        <v>358</v>
      </c>
      <c r="K362" s="111">
        <f t="shared" si="49"/>
        <v>-2.2818692046470794E-3</v>
      </c>
      <c r="L362" s="111">
        <f t="shared" si="50"/>
        <v>-2.4718144707966201E-3</v>
      </c>
      <c r="M362" s="111">
        <f t="shared" si="51"/>
        <v>-3.9548131424906761E-3</v>
      </c>
      <c r="N362" s="111">
        <f t="shared" si="52"/>
        <v>-6.063297755453717E-4</v>
      </c>
      <c r="O362" s="111">
        <f t="shared" si="53"/>
        <v>-3.3733483494167616E-3</v>
      </c>
      <c r="P362" s="111">
        <f t="shared" si="54"/>
        <v>-5.5741176029566329E-4</v>
      </c>
      <c r="Q362" s="36">
        <f>K362*$Y$19+$Z$19*L362+$AA$19*M362+N362*$AB$19+$AC$19*O362+P362*$AD$19</f>
        <v>-1.9819114346107101E-3</v>
      </c>
      <c r="R362" s="41">
        <f t="shared" si="47"/>
        <v>998018.08856538928</v>
      </c>
      <c r="S362" s="41">
        <f t="shared" si="48"/>
        <v>-1981.9114346107235</v>
      </c>
      <c r="T362" s="41">
        <v>-1146.2717829182511</v>
      </c>
      <c r="U362" s="41">
        <f t="shared" si="55"/>
        <v>1152316.6497453619</v>
      </c>
      <c r="V362" s="41"/>
    </row>
    <row r="363" spans="2:22">
      <c r="B363" s="112">
        <v>43986</v>
      </c>
      <c r="C363">
        <v>79.063559999999995</v>
      </c>
      <c r="D363">
        <v>106.808395</v>
      </c>
      <c r="E363">
        <v>25.648925999999999</v>
      </c>
      <c r="F363">
        <v>116.530182</v>
      </c>
      <c r="G363">
        <v>50.541919999999998</v>
      </c>
      <c r="H363">
        <v>49.425640000000001</v>
      </c>
      <c r="J363" s="33">
        <v>359</v>
      </c>
      <c r="K363" s="111">
        <f t="shared" si="49"/>
        <v>-2.401634886830201E-3</v>
      </c>
      <c r="L363" s="111">
        <f t="shared" si="50"/>
        <v>-2.9913253629458496E-3</v>
      </c>
      <c r="M363" s="111">
        <f t="shared" si="51"/>
        <v>-3.60871982512065E-3</v>
      </c>
      <c r="N363" s="111">
        <f t="shared" si="52"/>
        <v>-3.035356432487004E-3</v>
      </c>
      <c r="O363" s="111">
        <f t="shared" si="53"/>
        <v>-4.5719663657221195E-3</v>
      </c>
      <c r="P363" s="111">
        <f t="shared" si="54"/>
        <v>1.8554844744449214E-4</v>
      </c>
      <c r="Q363" s="36">
        <f>K363*$Y$19+$Z$19*L363+$AA$19*M363+N363*$AB$19+$AC$19*O363+P363*$AD$19</f>
        <v>-2.7682244302537095E-3</v>
      </c>
      <c r="R363" s="41">
        <f t="shared" si="47"/>
        <v>997231.77556974627</v>
      </c>
      <c r="S363" s="41">
        <f t="shared" si="48"/>
        <v>-2768.2244302537292</v>
      </c>
      <c r="T363" s="41">
        <v>-1145.7916788073489</v>
      </c>
      <c r="U363" s="41">
        <f t="shared" si="55"/>
        <v>1149548.4253151082</v>
      </c>
      <c r="V363" s="41"/>
    </row>
    <row r="364" spans="2:22">
      <c r="B364" s="112">
        <v>43987</v>
      </c>
      <c r="C364">
        <v>79.054503999999994</v>
      </c>
      <c r="D364">
        <v>106.872383</v>
      </c>
      <c r="E364">
        <v>25.565467999999999</v>
      </c>
      <c r="F364">
        <v>117.132423</v>
      </c>
      <c r="G364">
        <v>50.584816000000004</v>
      </c>
      <c r="H364">
        <v>49.370514</v>
      </c>
      <c r="J364" s="33">
        <v>360</v>
      </c>
      <c r="K364" s="111">
        <f t="shared" si="49"/>
        <v>-1.1454731712247978E-4</v>
      </c>
      <c r="L364" s="111">
        <f t="shared" si="50"/>
        <v>5.9891210160875326E-4</v>
      </c>
      <c r="M364" s="111">
        <f t="shared" si="51"/>
        <v>-3.2591647526007505E-3</v>
      </c>
      <c r="N364" s="111">
        <f t="shared" si="52"/>
        <v>5.1548028711001165E-3</v>
      </c>
      <c r="O364" s="111">
        <f t="shared" si="53"/>
        <v>8.4836125973155414E-4</v>
      </c>
      <c r="P364" s="111">
        <f t="shared" si="54"/>
        <v>-1.1159544878832175E-3</v>
      </c>
      <c r="Q364" s="36">
        <f>K364*$Y$19+$Z$19*L364+$AA$19*M364+N364*$AB$19+$AC$19*O364+P364*$AD$19</f>
        <v>9.880263097688908E-4</v>
      </c>
      <c r="R364" s="41">
        <f t="shared" si="47"/>
        <v>1000988.0263097689</v>
      </c>
      <c r="S364" s="41">
        <f t="shared" si="48"/>
        <v>988.02630976890214</v>
      </c>
      <c r="T364" s="41">
        <v>-1119.2010429212824</v>
      </c>
      <c r="U364" s="41">
        <f t="shared" si="55"/>
        <v>1150536.4516248771</v>
      </c>
      <c r="V364" s="41"/>
    </row>
    <row r="365" spans="2:22">
      <c r="B365" s="112">
        <v>43990</v>
      </c>
      <c r="C365">
        <v>79.135986000000003</v>
      </c>
      <c r="D365">
        <v>106.991226</v>
      </c>
      <c r="E365">
        <v>25.584015000000001</v>
      </c>
      <c r="F365">
        <v>117.522102</v>
      </c>
      <c r="G365">
        <v>50.670597000000001</v>
      </c>
      <c r="H365">
        <v>49.297015999999999</v>
      </c>
      <c r="J365" s="33">
        <v>361</v>
      </c>
      <c r="K365" s="111">
        <f t="shared" si="49"/>
        <v>1.0301757988884607E-3</v>
      </c>
      <c r="L365" s="111">
        <f t="shared" si="50"/>
        <v>1.1113906923060325E-3</v>
      </c>
      <c r="M365" s="111">
        <f t="shared" si="51"/>
        <v>7.2520775284719079E-4</v>
      </c>
      <c r="N365" s="111">
        <f t="shared" si="52"/>
        <v>3.3213027382619636E-3</v>
      </c>
      <c r="O365" s="111">
        <f t="shared" si="53"/>
        <v>1.6943493286983868E-3</v>
      </c>
      <c r="P365" s="111">
        <f t="shared" si="54"/>
        <v>-1.489811564033328E-3</v>
      </c>
      <c r="Q365" s="36">
        <f>K365*$Y$19+$Z$19*L365+$AA$19*M365+N365*$AB$19+$AC$19*O365+P365*$AD$19</f>
        <v>1.4446659084505283E-3</v>
      </c>
      <c r="R365" s="41">
        <f t="shared" si="47"/>
        <v>1001444.6659084505</v>
      </c>
      <c r="S365" s="41">
        <f t="shared" si="48"/>
        <v>1444.6659084504936</v>
      </c>
      <c r="T365" s="41">
        <v>-1119.1420794653241</v>
      </c>
      <c r="U365" s="41">
        <f t="shared" si="55"/>
        <v>1151981.1175333275</v>
      </c>
      <c r="V365" s="41"/>
    </row>
    <row r="366" spans="2:22">
      <c r="B366" s="112">
        <v>43991</v>
      </c>
      <c r="C366">
        <v>79.190323000000006</v>
      </c>
      <c r="D366">
        <v>107.128372</v>
      </c>
      <c r="E366">
        <v>25.686014</v>
      </c>
      <c r="F366">
        <v>117.27413199999999</v>
      </c>
      <c r="G366">
        <v>50.704922000000003</v>
      </c>
      <c r="H366">
        <v>49.526730000000001</v>
      </c>
      <c r="J366" s="33">
        <v>362</v>
      </c>
      <c r="K366" s="111">
        <f t="shared" si="49"/>
        <v>6.8639258347568852E-4</v>
      </c>
      <c r="L366" s="111">
        <f t="shared" si="50"/>
        <v>1.2810225690310186E-3</v>
      </c>
      <c r="M366" s="111">
        <f t="shared" si="51"/>
        <v>3.978899039341852E-3</v>
      </c>
      <c r="N366" s="111">
        <f t="shared" si="52"/>
        <v>-2.1122152427046222E-3</v>
      </c>
      <c r="O366" s="111">
        <f t="shared" si="53"/>
        <v>6.7718521493807002E-4</v>
      </c>
      <c r="P366" s="111">
        <f t="shared" si="54"/>
        <v>4.6489719936900348E-3</v>
      </c>
      <c r="Q366" s="36">
        <f>K366*$Y$19+$Z$19*L366+$AA$19*M366+N366*$AB$19+$AC$19*O366+P366*$AD$19</f>
        <v>1.0489188880757458E-3</v>
      </c>
      <c r="R366" s="41">
        <f t="shared" si="47"/>
        <v>1001048.9188880757</v>
      </c>
      <c r="S366" s="41">
        <f t="shared" si="48"/>
        <v>1048.9188880757429</v>
      </c>
      <c r="T366" s="41">
        <v>-1115.213574720663</v>
      </c>
      <c r="U366" s="41">
        <f t="shared" si="55"/>
        <v>1153030.0364214033</v>
      </c>
      <c r="V366" s="41"/>
    </row>
    <row r="367" spans="2:22">
      <c r="B367" s="112">
        <v>43992</v>
      </c>
      <c r="C367">
        <v>79.525268999999994</v>
      </c>
      <c r="D367">
        <v>107.5672</v>
      </c>
      <c r="E367">
        <v>25.797284999999999</v>
      </c>
      <c r="F367">
        <v>118.04464</v>
      </c>
      <c r="G367">
        <v>51.108066999999998</v>
      </c>
      <c r="H367">
        <v>49.554279000000001</v>
      </c>
      <c r="J367" s="33">
        <v>363</v>
      </c>
      <c r="K367" s="111">
        <f t="shared" si="49"/>
        <v>4.2207132017488217E-3</v>
      </c>
      <c r="L367" s="111">
        <f t="shared" si="50"/>
        <v>4.0879148742401679E-3</v>
      </c>
      <c r="M367" s="111">
        <f t="shared" si="51"/>
        <v>4.3226123973896325E-3</v>
      </c>
      <c r="N367" s="111">
        <f t="shared" si="52"/>
        <v>6.5486552309021095E-3</v>
      </c>
      <c r="O367" s="111">
        <f t="shared" si="53"/>
        <v>7.9193649246344974E-3</v>
      </c>
      <c r="P367" s="111">
        <f t="shared" si="54"/>
        <v>5.560904352503223E-4</v>
      </c>
      <c r="Q367" s="36">
        <f>K367*$Y$19+$Z$19*L367+$AA$19*M367+N367*$AB$19+$AC$19*O367+P367*$AD$19</f>
        <v>4.7004397101339974E-3</v>
      </c>
      <c r="R367" s="41">
        <f t="shared" si="47"/>
        <v>1004700.4397101339</v>
      </c>
      <c r="S367" s="41">
        <f t="shared" si="48"/>
        <v>4700.4397101339418</v>
      </c>
      <c r="T367" s="41">
        <v>-1107.5787047592457</v>
      </c>
      <c r="U367" s="41">
        <f t="shared" si="55"/>
        <v>1157730.4761315372</v>
      </c>
      <c r="V367" s="41"/>
    </row>
    <row r="368" spans="2:22">
      <c r="B368" s="112">
        <v>43993</v>
      </c>
      <c r="C368">
        <v>79.380409</v>
      </c>
      <c r="D368">
        <v>107.38434599999999</v>
      </c>
      <c r="E368">
        <v>25.917836999999999</v>
      </c>
      <c r="F368">
        <v>116.636459</v>
      </c>
      <c r="G368">
        <v>51.108066999999998</v>
      </c>
      <c r="H368">
        <v>49.526730000000001</v>
      </c>
      <c r="J368" s="33">
        <v>364</v>
      </c>
      <c r="K368" s="111">
        <f t="shared" si="49"/>
        <v>-1.8232204405913602E-3</v>
      </c>
      <c r="L368" s="111">
        <f t="shared" si="50"/>
        <v>-1.7013512813476403E-3</v>
      </c>
      <c r="M368" s="111">
        <f t="shared" si="51"/>
        <v>4.6621650958340016E-3</v>
      </c>
      <c r="N368" s="111">
        <f t="shared" si="52"/>
        <v>-1.2000948579187255E-2</v>
      </c>
      <c r="O368" s="111">
        <f t="shared" si="53"/>
        <v>0</v>
      </c>
      <c r="P368" s="111">
        <f t="shared" si="54"/>
        <v>-5.560904352504588E-4</v>
      </c>
      <c r="Q368" s="36">
        <f>K368*$Y$19+$Z$19*L368+$AA$19*M368+N368*$AB$19+$AC$19*O368+P368*$AD$19</f>
        <v>-3.4605220063906404E-3</v>
      </c>
      <c r="R368" s="41">
        <f t="shared" si="47"/>
        <v>996539.47799360938</v>
      </c>
      <c r="S368" s="41">
        <f t="shared" si="48"/>
        <v>-3460.5220063906163</v>
      </c>
      <c r="T368" s="41">
        <v>-1102.1944699879969</v>
      </c>
      <c r="U368" s="41">
        <f t="shared" si="55"/>
        <v>1154269.9541251466</v>
      </c>
      <c r="V368" s="41"/>
    </row>
    <row r="369" spans="2:22">
      <c r="B369" s="112">
        <v>43994</v>
      </c>
      <c r="C369">
        <v>79.461883999999998</v>
      </c>
      <c r="D369">
        <v>107.494041</v>
      </c>
      <c r="E369">
        <v>25.852920999999998</v>
      </c>
      <c r="F369">
        <v>117.20327</v>
      </c>
      <c r="G369">
        <v>50.987968000000002</v>
      </c>
      <c r="H369">
        <v>49.581867000000003</v>
      </c>
      <c r="J369" s="33">
        <v>365</v>
      </c>
      <c r="K369" s="111">
        <f t="shared" si="49"/>
        <v>1.0258603751744535E-3</v>
      </c>
      <c r="L369" s="111">
        <f t="shared" si="50"/>
        <v>1.0209962114910603E-3</v>
      </c>
      <c r="M369" s="111">
        <f t="shared" si="51"/>
        <v>-2.5078262915305296E-3</v>
      </c>
      <c r="N369" s="111">
        <f t="shared" si="52"/>
        <v>4.8478683456800991E-3</v>
      </c>
      <c r="O369" s="111">
        <f t="shared" si="53"/>
        <v>-2.3526683557523438E-3</v>
      </c>
      <c r="P369" s="111">
        <f t="shared" si="54"/>
        <v>1.1126583839814826E-3</v>
      </c>
      <c r="Q369" s="36">
        <f>K369*$Y$19+$Z$19*L369+$AA$19*M369+N369*$AB$19+$AC$19*O369+P369*$AD$19</f>
        <v>1.3622130653690792E-3</v>
      </c>
      <c r="R369" s="41">
        <f t="shared" si="47"/>
        <v>1001362.2130653691</v>
      </c>
      <c r="S369" s="41">
        <f t="shared" si="48"/>
        <v>1362.2130653690547</v>
      </c>
      <c r="T369" s="41">
        <v>-1094.2359991769772</v>
      </c>
      <c r="U369" s="41">
        <f t="shared" si="55"/>
        <v>1155632.1671905157</v>
      </c>
      <c r="V369" s="41"/>
    </row>
    <row r="370" spans="2:22">
      <c r="B370" s="112">
        <v>43997</v>
      </c>
      <c r="C370">
        <v>79.624840000000006</v>
      </c>
      <c r="D370">
        <v>107.850616</v>
      </c>
      <c r="E370">
        <v>25.852920999999998</v>
      </c>
      <c r="F370">
        <v>118.86824799999999</v>
      </c>
      <c r="G370">
        <v>51.005127000000002</v>
      </c>
      <c r="H370">
        <v>49.637000999999998</v>
      </c>
      <c r="J370" s="33">
        <v>366</v>
      </c>
      <c r="K370" s="111">
        <f t="shared" si="49"/>
        <v>2.048644322993301E-3</v>
      </c>
      <c r="L370" s="111">
        <f t="shared" si="50"/>
        <v>3.3116709822494459E-3</v>
      </c>
      <c r="M370" s="111">
        <f t="shared" si="51"/>
        <v>0</v>
      </c>
      <c r="N370" s="111">
        <f t="shared" si="52"/>
        <v>1.4105942316064053E-2</v>
      </c>
      <c r="O370" s="111">
        <f t="shared" si="53"/>
        <v>3.3647376152053533E-4</v>
      </c>
      <c r="P370" s="111">
        <f t="shared" si="54"/>
        <v>1.1113613123418208E-3</v>
      </c>
      <c r="Q370" s="36">
        <f>K370*$Y$19+$Z$19*L370+$AA$19*M370+N370*$AB$19+$AC$19*O370+P370*$AD$19</f>
        <v>5.4915541176965635E-3</v>
      </c>
      <c r="R370" s="41">
        <f t="shared" si="47"/>
        <v>1005491.5541176966</v>
      </c>
      <c r="S370" s="41">
        <f t="shared" si="48"/>
        <v>5491.5541176965926</v>
      </c>
      <c r="T370" s="41">
        <v>-1090.7028217217885</v>
      </c>
      <c r="U370" s="41">
        <f t="shared" si="55"/>
        <v>1161123.7213082123</v>
      </c>
      <c r="V370" s="41"/>
    </row>
    <row r="371" spans="2:22">
      <c r="B371" s="112">
        <v>43998</v>
      </c>
      <c r="C371">
        <v>79.525268999999994</v>
      </c>
      <c r="D371">
        <v>107.64033499999999</v>
      </c>
      <c r="E371">
        <v>25.778744</v>
      </c>
      <c r="F371">
        <v>118.540543</v>
      </c>
      <c r="G371">
        <v>51.022289000000001</v>
      </c>
      <c r="H371">
        <v>49.581867000000003</v>
      </c>
      <c r="J371" s="33">
        <v>367</v>
      </c>
      <c r="K371" s="111">
        <f t="shared" si="49"/>
        <v>-1.2512842575764611E-3</v>
      </c>
      <c r="L371" s="111">
        <f t="shared" si="50"/>
        <v>-1.9516463755859742E-3</v>
      </c>
      <c r="M371" s="111">
        <f t="shared" si="51"/>
        <v>-2.8733162501513175E-3</v>
      </c>
      <c r="N371" s="111">
        <f t="shared" si="52"/>
        <v>-2.7606830121979708E-3</v>
      </c>
      <c r="O371" s="111">
        <f t="shared" si="53"/>
        <v>3.3641938284243242E-4</v>
      </c>
      <c r="P371" s="111">
        <f t="shared" si="54"/>
        <v>-1.1113613123417392E-3</v>
      </c>
      <c r="Q371" s="36">
        <f>K371*$Y$19+$Z$19*L371+$AA$19*M371+N371*$AB$19+$AC$19*O371+P371*$AD$19</f>
        <v>-2.0989277619011103E-3</v>
      </c>
      <c r="R371" s="41">
        <f t="shared" si="47"/>
        <v>997901.07223809895</v>
      </c>
      <c r="S371" s="41">
        <f t="shared" si="48"/>
        <v>-2098.9277619010536</v>
      </c>
      <c r="T371" s="41">
        <v>-1089.4147050958127</v>
      </c>
      <c r="U371" s="41">
        <f t="shared" si="55"/>
        <v>1159024.7935463111</v>
      </c>
      <c r="V371" s="41"/>
    </row>
    <row r="372" spans="2:22">
      <c r="B372" s="112">
        <v>43999</v>
      </c>
      <c r="C372">
        <v>79.543380999999997</v>
      </c>
      <c r="D372">
        <v>107.54892</v>
      </c>
      <c r="E372">
        <v>25.797284999999999</v>
      </c>
      <c r="F372">
        <v>118.310318</v>
      </c>
      <c r="G372">
        <v>50.970824999999998</v>
      </c>
      <c r="H372">
        <v>49.618606999999997</v>
      </c>
      <c r="J372" s="33">
        <v>368</v>
      </c>
      <c r="K372" s="111">
        <f t="shared" si="49"/>
        <v>2.2772557733130436E-4</v>
      </c>
      <c r="L372" s="111">
        <f t="shared" si="50"/>
        <v>-8.4962425748516925E-4</v>
      </c>
      <c r="M372" s="111">
        <f t="shared" si="51"/>
        <v>7.1897744584772287E-4</v>
      </c>
      <c r="N372" s="111">
        <f t="shared" si="52"/>
        <v>-1.9440509655407169E-3</v>
      </c>
      <c r="O372" s="111">
        <f t="shared" si="53"/>
        <v>-1.0091662534717799E-3</v>
      </c>
      <c r="P372" s="111">
        <f t="shared" si="54"/>
        <v>7.4072230098094641E-4</v>
      </c>
      <c r="Q372" s="36">
        <f>K372*$Y$19+$Z$19*L372+$AA$19*M372+N372*$AB$19+$AC$19*O372+P372*$AD$19</f>
        <v>-5.7749682587425401E-4</v>
      </c>
      <c r="R372" s="41">
        <f t="shared" si="47"/>
        <v>999422.5031741258</v>
      </c>
      <c r="S372" s="41">
        <f t="shared" si="48"/>
        <v>-577.49682587420102</v>
      </c>
      <c r="T372" s="41">
        <v>-1088.7606809419813</v>
      </c>
      <c r="U372" s="41">
        <f t="shared" si="55"/>
        <v>1158447.2967204368</v>
      </c>
      <c r="V372" s="41"/>
    </row>
    <row r="373" spans="2:22">
      <c r="B373" s="112">
        <v>44000</v>
      </c>
      <c r="C373">
        <v>79.633887999999999</v>
      </c>
      <c r="D373">
        <v>107.65862300000001</v>
      </c>
      <c r="E373">
        <v>25.862197999999999</v>
      </c>
      <c r="F373">
        <v>118.575974</v>
      </c>
      <c r="G373">
        <v>51.193832</v>
      </c>
      <c r="H373">
        <v>49.637000999999998</v>
      </c>
      <c r="J373" s="33">
        <v>369</v>
      </c>
      <c r="K373" s="111">
        <f t="shared" si="49"/>
        <v>1.1371851059156642E-3</v>
      </c>
      <c r="L373" s="111">
        <f t="shared" si="50"/>
        <v>1.0195089630488778E-3</v>
      </c>
      <c r="M373" s="111">
        <f t="shared" si="51"/>
        <v>2.5131120326707702E-3</v>
      </c>
      <c r="N373" s="111">
        <f t="shared" si="52"/>
        <v>2.2428998244221972E-3</v>
      </c>
      <c r="O373" s="111">
        <f t="shared" si="53"/>
        <v>4.3656458258010417E-3</v>
      </c>
      <c r="P373" s="111">
        <f t="shared" si="54"/>
        <v>3.7063901136092172E-4</v>
      </c>
      <c r="Q373" s="36">
        <f>K373*$Y$19+$Z$19*L373+$AA$19*M373+N373*$AB$19+$AC$19*O373+P373*$AD$19</f>
        <v>1.8055526895666689E-3</v>
      </c>
      <c r="R373" s="41">
        <f t="shared" si="47"/>
        <v>1001805.5526895666</v>
      </c>
      <c r="S373" s="41">
        <f t="shared" si="48"/>
        <v>1805.5526895666262</v>
      </c>
      <c r="T373" s="41">
        <v>-1082.5069328413811</v>
      </c>
      <c r="U373" s="41">
        <f t="shared" si="55"/>
        <v>1160252.8494100035</v>
      </c>
      <c r="V373" s="41"/>
    </row>
    <row r="374" spans="2:22">
      <c r="B374" s="112">
        <v>44001</v>
      </c>
      <c r="C374">
        <v>79.661049000000006</v>
      </c>
      <c r="D374">
        <v>107.695206</v>
      </c>
      <c r="E374">
        <v>25.862197999999999</v>
      </c>
      <c r="F374">
        <v>118.66454299999999</v>
      </c>
      <c r="G374">
        <v>51.279625000000003</v>
      </c>
      <c r="H374">
        <v>49.673752</v>
      </c>
      <c r="J374" s="33">
        <v>370</v>
      </c>
      <c r="K374" s="111">
        <f t="shared" si="49"/>
        <v>3.4101523594840438E-4</v>
      </c>
      <c r="L374" s="111">
        <f t="shared" si="50"/>
        <v>3.3974785144769398E-4</v>
      </c>
      <c r="M374" s="111">
        <f t="shared" si="51"/>
        <v>0</v>
      </c>
      <c r="N374" s="111">
        <f t="shared" si="52"/>
        <v>7.4666001604413077E-4</v>
      </c>
      <c r="O374" s="111">
        <f t="shared" si="53"/>
        <v>1.6744437546449414E-3</v>
      </c>
      <c r="P374" s="111">
        <f t="shared" si="54"/>
        <v>7.4012129739108555E-4</v>
      </c>
      <c r="Q374" s="36">
        <f>K374*$Y$19+$Z$19*L374+$AA$19*M374+N374*$AB$19+$AC$19*O374+P374*$AD$19</f>
        <v>5.1204997456190176E-4</v>
      </c>
      <c r="R374" s="41">
        <f t="shared" si="47"/>
        <v>1000512.0499745619</v>
      </c>
      <c r="S374" s="41">
        <f t="shared" si="48"/>
        <v>512.04997456190176</v>
      </c>
      <c r="T374" s="41">
        <v>-1080.2600392441964</v>
      </c>
      <c r="U374" s="41">
        <f t="shared" si="55"/>
        <v>1160764.8993845654</v>
      </c>
      <c r="V374" s="41"/>
    </row>
    <row r="375" spans="2:22">
      <c r="B375" s="112">
        <v>44004</v>
      </c>
      <c r="C375">
        <v>79.633887999999999</v>
      </c>
      <c r="D375">
        <v>107.66776299999999</v>
      </c>
      <c r="E375">
        <v>25.862197999999999</v>
      </c>
      <c r="F375">
        <v>118.549408</v>
      </c>
      <c r="G375">
        <v>51.382576</v>
      </c>
      <c r="H375">
        <v>49.692101000000001</v>
      </c>
      <c r="J375" s="33">
        <v>371</v>
      </c>
      <c r="K375" s="111">
        <f t="shared" si="49"/>
        <v>-3.4101523594838666E-4</v>
      </c>
      <c r="L375" s="111">
        <f t="shared" si="50"/>
        <v>-2.5485347156908622E-4</v>
      </c>
      <c r="M375" s="111">
        <f t="shared" si="51"/>
        <v>0</v>
      </c>
      <c r="N375" s="111">
        <f t="shared" si="52"/>
        <v>-9.7072713097788143E-4</v>
      </c>
      <c r="O375" s="111">
        <f t="shared" si="53"/>
        <v>2.0056268715759914E-3</v>
      </c>
      <c r="P375" s="111">
        <f t="shared" si="54"/>
        <v>3.6932204886455043E-4</v>
      </c>
      <c r="Q375" s="36">
        <f>K375*$Y$19+$Z$19*L375+$AA$19*M375+N375*$AB$19+$AC$19*O375+P375*$AD$19</f>
        <v>-2.5477870821184496E-4</v>
      </c>
      <c r="R375" s="41">
        <f t="shared" si="47"/>
        <v>999745.22129178816</v>
      </c>
      <c r="S375" s="41">
        <f t="shared" si="48"/>
        <v>-254.77870821184479</v>
      </c>
      <c r="T375" s="41">
        <v>-1078.2123188265832</v>
      </c>
      <c r="U375" s="41">
        <f t="shared" si="55"/>
        <v>1160510.1206763536</v>
      </c>
      <c r="V375" s="41"/>
    </row>
    <row r="376" spans="2:22">
      <c r="B376" s="112">
        <v>44005</v>
      </c>
      <c r="C376">
        <v>79.597656000000001</v>
      </c>
      <c r="D376">
        <v>107.649506</v>
      </c>
      <c r="E376">
        <v>25.834385000000001</v>
      </c>
      <c r="F376">
        <v>118.327995</v>
      </c>
      <c r="G376">
        <v>51.451194999999998</v>
      </c>
      <c r="H376">
        <v>49.710509999999999</v>
      </c>
      <c r="J376" s="33">
        <v>372</v>
      </c>
      <c r="K376" s="111">
        <f t="shared" si="49"/>
        <v>-4.5508571624867515E-4</v>
      </c>
      <c r="L376" s="111">
        <f t="shared" si="50"/>
        <v>-1.6958231105699406E-4</v>
      </c>
      <c r="M376" s="111">
        <f t="shared" si="51"/>
        <v>-1.0760093247741457E-3</v>
      </c>
      <c r="N376" s="111">
        <f t="shared" si="52"/>
        <v>-1.8694317117482248E-3</v>
      </c>
      <c r="O376" s="111">
        <f t="shared" si="53"/>
        <v>1.3345617790193665E-3</v>
      </c>
      <c r="P376" s="111">
        <f t="shared" si="54"/>
        <v>3.7039268939244411E-4</v>
      </c>
      <c r="Q376" s="36">
        <f>K376*$Y$19+$Z$19*L376+$AA$19*M376+N376*$AB$19+$AC$19*O376+P376*$AD$19</f>
        <v>-7.8122453649328574E-4</v>
      </c>
      <c r="R376" s="41">
        <f t="shared" si="47"/>
        <v>999218.7754635067</v>
      </c>
      <c r="S376" s="41">
        <f t="shared" si="48"/>
        <v>-781.22453649330419</v>
      </c>
      <c r="T376" s="41">
        <v>-1077.6302008997882</v>
      </c>
      <c r="U376" s="41">
        <f t="shared" si="55"/>
        <v>1159728.8961398602</v>
      </c>
      <c r="V376" s="41"/>
    </row>
    <row r="377" spans="2:22">
      <c r="B377" s="112">
        <v>44006</v>
      </c>
      <c r="C377">
        <v>79.606719999999996</v>
      </c>
      <c r="D377">
        <v>107.63121</v>
      </c>
      <c r="E377">
        <v>25.899290000000001</v>
      </c>
      <c r="F377">
        <v>118.000343</v>
      </c>
      <c r="G377">
        <v>51.408298000000002</v>
      </c>
      <c r="H377">
        <v>49.710509999999999</v>
      </c>
      <c r="J377" s="33">
        <v>373</v>
      </c>
      <c r="K377" s="111">
        <f t="shared" si="49"/>
        <v>1.1386621696612891E-4</v>
      </c>
      <c r="L377" s="111">
        <f t="shared" si="50"/>
        <v>-1.6997342245979319E-4</v>
      </c>
      <c r="M377" s="111">
        <f t="shared" si="51"/>
        <v>2.5091986623377743E-3</v>
      </c>
      <c r="N377" s="111">
        <f t="shared" si="52"/>
        <v>-2.7728558725413385E-3</v>
      </c>
      <c r="O377" s="111">
        <f t="shared" si="53"/>
        <v>-8.3408932390839402E-4</v>
      </c>
      <c r="P377" s="111">
        <f t="shared" si="54"/>
        <v>0</v>
      </c>
      <c r="Q377" s="36">
        <f>K377*$Y$19+$Z$19*L377+$AA$19*M377+N377*$AB$19+$AC$19*O377+P377*$AD$19</f>
        <v>-4.3151579139300163E-4</v>
      </c>
      <c r="R377" s="41">
        <f t="shared" si="47"/>
        <v>999568.484208607</v>
      </c>
      <c r="S377" s="41">
        <f t="shared" si="48"/>
        <v>-431.51579139300156</v>
      </c>
      <c r="T377" s="41">
        <v>-1058.8563205305254</v>
      </c>
      <c r="U377" s="41">
        <f t="shared" si="55"/>
        <v>1159297.3803484673</v>
      </c>
      <c r="V377" s="41"/>
    </row>
    <row r="378" spans="2:22">
      <c r="B378" s="112">
        <v>44007</v>
      </c>
      <c r="C378">
        <v>79.688179000000005</v>
      </c>
      <c r="D378">
        <v>107.759186</v>
      </c>
      <c r="E378">
        <v>25.917836999999999</v>
      </c>
      <c r="F378">
        <v>118.12434399999999</v>
      </c>
      <c r="G378">
        <v>51.434040000000003</v>
      </c>
      <c r="H378">
        <v>49.710509999999999</v>
      </c>
      <c r="J378" s="33">
        <v>374</v>
      </c>
      <c r="K378" s="111">
        <f t="shared" si="49"/>
        <v>1.0227447032132495E-3</v>
      </c>
      <c r="L378" s="111">
        <f t="shared" si="50"/>
        <v>1.1883168185414061E-3</v>
      </c>
      <c r="M378" s="111">
        <f t="shared" si="51"/>
        <v>7.1586372559989707E-4</v>
      </c>
      <c r="N378" s="111">
        <f t="shared" si="52"/>
        <v>1.0503011182319123E-3</v>
      </c>
      <c r="O378" s="111">
        <f t="shared" si="53"/>
        <v>5.0061095533644642E-4</v>
      </c>
      <c r="P378" s="111">
        <f t="shared" si="54"/>
        <v>0</v>
      </c>
      <c r="Q378" s="36">
        <f>K378*$Y$19+$Z$19*L378+$AA$19*M378+N378*$AB$19+$AC$19*O378+P378*$AD$19</f>
        <v>8.5894099821796357E-4</v>
      </c>
      <c r="R378" s="41">
        <f t="shared" si="47"/>
        <v>1000858.9409982179</v>
      </c>
      <c r="S378" s="41">
        <f t="shared" si="48"/>
        <v>858.94099821790587</v>
      </c>
      <c r="T378" s="41">
        <v>-1047.5824853539234</v>
      </c>
      <c r="U378" s="41">
        <f t="shared" si="55"/>
        <v>1160156.3213466853</v>
      </c>
      <c r="V378" s="41"/>
    </row>
    <row r="379" spans="2:22">
      <c r="B379" s="112">
        <v>44008</v>
      </c>
      <c r="C379">
        <v>79.833022999999997</v>
      </c>
      <c r="D379">
        <v>107.88717699999999</v>
      </c>
      <c r="E379">
        <v>25.982752000000001</v>
      </c>
      <c r="F379">
        <v>118.230576</v>
      </c>
      <c r="G379">
        <v>51.494072000000003</v>
      </c>
      <c r="H379">
        <v>49.701293999999997</v>
      </c>
      <c r="J379" s="33">
        <v>375</v>
      </c>
      <c r="K379" s="111">
        <f t="shared" si="49"/>
        <v>1.8159848094117729E-3</v>
      </c>
      <c r="L379" s="111">
        <f t="shared" si="50"/>
        <v>1.1870454316829937E-3</v>
      </c>
      <c r="M379" s="111">
        <f t="shared" si="51"/>
        <v>2.5015143412290618E-3</v>
      </c>
      <c r="N379" s="111">
        <f t="shared" si="52"/>
        <v>8.9891936375558466E-4</v>
      </c>
      <c r="O379" s="111">
        <f t="shared" si="53"/>
        <v>1.1664841730907548E-3</v>
      </c>
      <c r="P379" s="111">
        <f t="shared" si="54"/>
        <v>-1.8541057813224409E-4</v>
      </c>
      <c r="Q379" s="36">
        <f>K379*$Y$19+$Z$19*L379+$AA$19*M379+N379*$AB$19+$AC$19*O379+P379*$AD$19</f>
        <v>1.2714443960539486E-3</v>
      </c>
      <c r="R379" s="41">
        <f t="shared" si="47"/>
        <v>1001271.4443960539</v>
      </c>
      <c r="S379" s="41">
        <f t="shared" si="48"/>
        <v>1271.4443960539065</v>
      </c>
      <c r="T379" s="41">
        <v>-1045.0457124506356</v>
      </c>
      <c r="U379" s="41">
        <f t="shared" si="55"/>
        <v>1161427.7657427392</v>
      </c>
      <c r="V379" s="41"/>
    </row>
    <row r="380" spans="2:22">
      <c r="B380" s="112">
        <v>44011</v>
      </c>
      <c r="C380">
        <v>79.887360000000001</v>
      </c>
      <c r="D380">
        <v>107.978584</v>
      </c>
      <c r="E380">
        <v>25.992027</v>
      </c>
      <c r="F380">
        <v>118.779686</v>
      </c>
      <c r="G380">
        <v>51.571289</v>
      </c>
      <c r="H380">
        <v>49.747245999999997</v>
      </c>
      <c r="J380" s="33">
        <v>376</v>
      </c>
      <c r="K380" s="111">
        <f t="shared" si="49"/>
        <v>6.8040160029254524E-4</v>
      </c>
      <c r="L380" s="111">
        <f t="shared" si="50"/>
        <v>8.4688748266313228E-4</v>
      </c>
      <c r="M380" s="111">
        <f t="shared" si="51"/>
        <v>3.5690387826194992E-4</v>
      </c>
      <c r="N380" s="111">
        <f t="shared" si="52"/>
        <v>4.6336473184473729E-3</v>
      </c>
      <c r="O380" s="111">
        <f t="shared" si="53"/>
        <v>1.4984086544360187E-3</v>
      </c>
      <c r="P380" s="111">
        <f t="shared" si="54"/>
        <v>9.2413630748844192E-4</v>
      </c>
      <c r="Q380" s="36">
        <f>K380*$Y$19+$Z$19*L380+$AA$19*M380+N380*$AB$19+$AC$19*O380+P380*$AD$19</f>
        <v>1.9604229255370713E-3</v>
      </c>
      <c r="R380" s="41">
        <f t="shared" si="47"/>
        <v>1001960.4229255371</v>
      </c>
      <c r="S380" s="41">
        <f t="shared" si="48"/>
        <v>1960.4229255371029</v>
      </c>
      <c r="T380" s="41">
        <v>-1042.8566202508518</v>
      </c>
      <c r="U380" s="41">
        <f t="shared" si="55"/>
        <v>1163388.1886682762</v>
      </c>
      <c r="V380" s="41"/>
    </row>
    <row r="381" spans="2:22">
      <c r="B381" s="112">
        <v>44012</v>
      </c>
      <c r="C381">
        <v>79.968826000000007</v>
      </c>
      <c r="D381">
        <v>108.070015</v>
      </c>
      <c r="E381">
        <v>25.954930999999998</v>
      </c>
      <c r="F381">
        <v>119.116203</v>
      </c>
      <c r="G381">
        <v>51.485500000000002</v>
      </c>
      <c r="H381">
        <v>49.747245999999997</v>
      </c>
      <c r="J381" s="33">
        <v>377</v>
      </c>
      <c r="K381" s="111">
        <f t="shared" si="49"/>
        <v>1.0192412203879578E-3</v>
      </c>
      <c r="L381" s="111">
        <f t="shared" si="50"/>
        <v>8.4639294937781764E-4</v>
      </c>
      <c r="M381" s="111">
        <f t="shared" si="51"/>
        <v>-1.4282263190771236E-3</v>
      </c>
      <c r="N381" s="111">
        <f t="shared" si="52"/>
        <v>2.8291134064406536E-3</v>
      </c>
      <c r="O381" s="111">
        <f t="shared" si="53"/>
        <v>-1.6648882746813796E-3</v>
      </c>
      <c r="P381" s="111">
        <f t="shared" si="54"/>
        <v>0</v>
      </c>
      <c r="Q381" s="36">
        <f>K381*$Y$19+$Z$19*L381+$AA$19*M381+N381*$AB$19+$AC$19*O381+P381*$AD$19</f>
        <v>8.1180860811417416E-4</v>
      </c>
      <c r="R381" s="41">
        <f t="shared" si="47"/>
        <v>1000811.8086081141</v>
      </c>
      <c r="S381" s="41">
        <f t="shared" si="48"/>
        <v>811.80860811413731</v>
      </c>
      <c r="T381" s="41">
        <v>-1040.7751796173397</v>
      </c>
      <c r="U381" s="41">
        <f t="shared" si="55"/>
        <v>1164199.9972763904</v>
      </c>
      <c r="V381" s="41"/>
    </row>
    <row r="382" spans="2:22">
      <c r="B382" s="112">
        <v>44013</v>
      </c>
      <c r="C382">
        <v>79.988776999999999</v>
      </c>
      <c r="D382">
        <v>108.127724</v>
      </c>
      <c r="E382">
        <v>25.926151000000001</v>
      </c>
      <c r="F382">
        <v>119.586685</v>
      </c>
      <c r="G382">
        <v>51.511229999999998</v>
      </c>
      <c r="H382">
        <v>49.766579</v>
      </c>
      <c r="J382" s="33">
        <v>378</v>
      </c>
      <c r="K382" s="111">
        <f t="shared" si="49"/>
        <v>2.4945360182025033E-4</v>
      </c>
      <c r="L382" s="111">
        <f t="shared" si="50"/>
        <v>5.3385388429613701E-4</v>
      </c>
      <c r="M382" s="111">
        <f t="shared" si="51"/>
        <v>-1.1094603983823035E-3</v>
      </c>
      <c r="N382" s="111">
        <f t="shared" si="52"/>
        <v>3.9419934395353746E-3</v>
      </c>
      <c r="O382" s="111">
        <f t="shared" si="53"/>
        <v>4.9962752283949858E-4</v>
      </c>
      <c r="P382" s="111">
        <f t="shared" si="54"/>
        <v>3.8854903312644313E-4</v>
      </c>
      <c r="Q382" s="36">
        <f>K382*$Y$19+$Z$19*L382+$AA$19*M382+N382*$AB$19+$AC$19*O382+P382*$AD$19</f>
        <v>1.2242343537827377E-3</v>
      </c>
      <c r="R382" s="41">
        <f t="shared" si="47"/>
        <v>1001224.2343537827</v>
      </c>
      <c r="S382" s="41">
        <f t="shared" si="48"/>
        <v>1224.2343537827255</v>
      </c>
      <c r="T382" s="41">
        <v>-1035.9142445382895</v>
      </c>
      <c r="U382" s="41">
        <f t="shared" si="55"/>
        <v>1165424.231630173</v>
      </c>
      <c r="V382" s="41"/>
    </row>
    <row r="383" spans="2:22">
      <c r="B383" s="112">
        <v>44014</v>
      </c>
      <c r="C383">
        <v>80.115746000000001</v>
      </c>
      <c r="D383">
        <v>108.255966</v>
      </c>
      <c r="E383">
        <v>26.037544</v>
      </c>
      <c r="F383">
        <v>119.879616</v>
      </c>
      <c r="G383">
        <v>51.665641999999998</v>
      </c>
      <c r="H383">
        <v>49.794189000000003</v>
      </c>
      <c r="J383" s="33">
        <v>379</v>
      </c>
      <c r="K383" s="111">
        <f t="shared" si="49"/>
        <v>1.5860766983746566E-3</v>
      </c>
      <c r="L383" s="111">
        <f t="shared" si="50"/>
        <v>1.1853205296095846E-3</v>
      </c>
      <c r="M383" s="111">
        <f t="shared" si="51"/>
        <v>4.2873460260781744E-3</v>
      </c>
      <c r="N383" s="111">
        <f t="shared" si="52"/>
        <v>2.4465333526168783E-3</v>
      </c>
      <c r="O383" s="111">
        <f t="shared" si="53"/>
        <v>2.9931536455380624E-3</v>
      </c>
      <c r="P383" s="111">
        <f t="shared" si="54"/>
        <v>5.5463615362615797E-4</v>
      </c>
      <c r="Q383" s="36">
        <f>K383*$Y$19+$Z$19*L383+$AA$19*M383+N383*$AB$19+$AC$19*O383+P383*$AD$19</f>
        <v>2.2643983494620157E-3</v>
      </c>
      <c r="R383" s="41">
        <f t="shared" si="47"/>
        <v>1002264.398349462</v>
      </c>
      <c r="S383" s="41">
        <f t="shared" si="48"/>
        <v>2264.3983494619606</v>
      </c>
      <c r="T383" s="41">
        <v>-1033.3414477629121</v>
      </c>
      <c r="U383" s="41">
        <f t="shared" si="55"/>
        <v>1167688.6299796351</v>
      </c>
      <c r="V383" s="41"/>
    </row>
    <row r="384" spans="2:22">
      <c r="B384" s="112">
        <v>44018</v>
      </c>
      <c r="C384">
        <v>80.088531000000003</v>
      </c>
      <c r="D384">
        <v>108.246803</v>
      </c>
      <c r="E384">
        <v>25.916869999999999</v>
      </c>
      <c r="F384">
        <v>120.19029999999999</v>
      </c>
      <c r="G384">
        <v>51.751430999999997</v>
      </c>
      <c r="H384">
        <v>49.784976999999998</v>
      </c>
      <c r="J384" s="33">
        <v>380</v>
      </c>
      <c r="K384" s="111">
        <f t="shared" si="49"/>
        <v>-3.3975372906915518E-4</v>
      </c>
      <c r="L384" s="111">
        <f t="shared" si="50"/>
        <v>-8.4645568717657928E-5</v>
      </c>
      <c r="M384" s="111">
        <f t="shared" si="51"/>
        <v>-4.6453884364210923E-3</v>
      </c>
      <c r="N384" s="111">
        <f t="shared" si="52"/>
        <v>2.5882807693773718E-3</v>
      </c>
      <c r="O384" s="111">
        <f t="shared" si="53"/>
        <v>1.6590881406665099E-3</v>
      </c>
      <c r="P384" s="111">
        <f t="shared" si="54"/>
        <v>-1.8501862179247976E-4</v>
      </c>
      <c r="Q384" s="36">
        <f>K384*$Y$19+$Z$19*L384+$AA$19*M384+N384*$AB$19+$AC$19*O384+P384*$AD$19</f>
        <v>-1.1322651632033953E-4</v>
      </c>
      <c r="R384" s="41">
        <f t="shared" si="47"/>
        <v>999886.77348367963</v>
      </c>
      <c r="S384" s="41">
        <f t="shared" si="48"/>
        <v>-113.22651632037014</v>
      </c>
      <c r="T384" s="41">
        <v>-1027.3653545291163</v>
      </c>
      <c r="U384" s="41">
        <f t="shared" si="55"/>
        <v>1167575.4034633148</v>
      </c>
      <c r="V384" s="41"/>
    </row>
    <row r="385" spans="2:22">
      <c r="B385" s="112">
        <v>44019</v>
      </c>
      <c r="C385">
        <v>80.215500000000006</v>
      </c>
      <c r="D385">
        <v>108.41166699999999</v>
      </c>
      <c r="E385">
        <v>26.000416000000001</v>
      </c>
      <c r="F385">
        <v>120.350044</v>
      </c>
      <c r="G385">
        <v>51.794311999999998</v>
      </c>
      <c r="H385">
        <v>49.858626999999998</v>
      </c>
      <c r="J385" s="33">
        <v>381</v>
      </c>
      <c r="K385" s="111">
        <f t="shared" si="49"/>
        <v>1.5841027297826948E-3</v>
      </c>
      <c r="L385" s="111">
        <f t="shared" si="50"/>
        <v>1.5218794060564457E-3</v>
      </c>
      <c r="M385" s="111">
        <f t="shared" si="51"/>
        <v>3.2184298738627886E-3</v>
      </c>
      <c r="N385" s="111">
        <f t="shared" si="52"/>
        <v>1.3282098198400768E-3</v>
      </c>
      <c r="O385" s="111">
        <f t="shared" si="53"/>
        <v>8.2825234932885526E-4</v>
      </c>
      <c r="P385" s="111">
        <f t="shared" si="54"/>
        <v>1.4782687589692189E-3</v>
      </c>
      <c r="Q385" s="36">
        <f>K385*$Y$19+$Z$19*L385+$AA$19*M385+N385*$AB$19+$AC$19*O385+P385*$AD$19</f>
        <v>1.7686518978990643E-3</v>
      </c>
      <c r="R385" s="41">
        <f t="shared" si="47"/>
        <v>1001768.6518978991</v>
      </c>
      <c r="S385" s="41">
        <f t="shared" si="48"/>
        <v>1768.651897899108</v>
      </c>
      <c r="T385" s="41">
        <v>-1021.4055966384476</v>
      </c>
      <c r="U385" s="41">
        <f t="shared" si="55"/>
        <v>1169344.0553612139</v>
      </c>
      <c r="V385" s="41"/>
    </row>
    <row r="386" spans="2:22">
      <c r="B386" s="112">
        <v>44020</v>
      </c>
      <c r="C386">
        <v>80.170142999999996</v>
      </c>
      <c r="D386">
        <v>108.375046</v>
      </c>
      <c r="E386">
        <v>25.981846000000001</v>
      </c>
      <c r="F386">
        <v>120.154839</v>
      </c>
      <c r="G386">
        <v>51.665641999999998</v>
      </c>
      <c r="H386">
        <v>49.877032999999997</v>
      </c>
      <c r="J386" s="33">
        <v>382</v>
      </c>
      <c r="K386" s="111">
        <f t="shared" si="49"/>
        <v>-5.65599268871733E-4</v>
      </c>
      <c r="L386" s="111">
        <f t="shared" si="50"/>
        <v>-3.3785281248614637E-4</v>
      </c>
      <c r="M386" s="111">
        <f t="shared" si="51"/>
        <v>-7.1447451786377019E-4</v>
      </c>
      <c r="N386" s="111">
        <f t="shared" si="52"/>
        <v>-1.6232938011916203E-3</v>
      </c>
      <c r="O386" s="111">
        <f t="shared" si="53"/>
        <v>-2.4873404899953323E-3</v>
      </c>
      <c r="P386" s="111">
        <f t="shared" si="54"/>
        <v>3.6909567167765198E-4</v>
      </c>
      <c r="Q386" s="36">
        <f>K386*$Y$19+$Z$19*L386+$AA$19*M386+N386*$AB$19+$AC$19*O386+P386*$AD$19</f>
        <v>-8.668573912785025E-4</v>
      </c>
      <c r="R386" s="41">
        <f t="shared" si="47"/>
        <v>999133.14260872151</v>
      </c>
      <c r="S386" s="41">
        <f t="shared" si="48"/>
        <v>-866.85739127849229</v>
      </c>
      <c r="T386" s="41">
        <v>-1019.7206647855928</v>
      </c>
      <c r="U386" s="41">
        <f t="shared" si="55"/>
        <v>1168477.1979699354</v>
      </c>
      <c r="V386" s="41"/>
    </row>
    <row r="387" spans="2:22">
      <c r="B387" s="112">
        <v>44021</v>
      </c>
      <c r="C387">
        <v>80.387816999999998</v>
      </c>
      <c r="D387">
        <v>108.659004</v>
      </c>
      <c r="E387">
        <v>26.074677000000001</v>
      </c>
      <c r="F387">
        <v>120.829414</v>
      </c>
      <c r="G387">
        <v>51.802891000000002</v>
      </c>
      <c r="H387">
        <v>49.932259000000002</v>
      </c>
      <c r="J387" s="33">
        <v>383</v>
      </c>
      <c r="K387" s="111">
        <f t="shared" si="49"/>
        <v>2.71147108948026E-3</v>
      </c>
      <c r="L387" s="111">
        <f t="shared" si="50"/>
        <v>2.6167153221016517E-3</v>
      </c>
      <c r="M387" s="111">
        <f t="shared" si="51"/>
        <v>3.5665500902933231E-3</v>
      </c>
      <c r="N387" s="111">
        <f t="shared" si="52"/>
        <v>5.5985132103420626E-3</v>
      </c>
      <c r="O387" s="111">
        <f t="shared" si="53"/>
        <v>2.6529627224723437E-3</v>
      </c>
      <c r="P387" s="111">
        <f t="shared" si="54"/>
        <v>1.1066305457002219E-3</v>
      </c>
      <c r="Q387" s="36">
        <f>K387*$Y$19+$Z$19*L387+$AA$19*M387+N387*$AB$19+$AC$19*O387+P387*$AD$19</f>
        <v>3.5805534887169547E-3</v>
      </c>
      <c r="R387" s="41">
        <f t="shared" si="47"/>
        <v>1003580.5534887169</v>
      </c>
      <c r="S387" s="41">
        <f t="shared" si="48"/>
        <v>3580.5534887169488</v>
      </c>
      <c r="T387" s="41">
        <v>-1019.1860132936854</v>
      </c>
      <c r="U387" s="41">
        <f t="shared" si="55"/>
        <v>1172057.7514586523</v>
      </c>
      <c r="V387" s="41"/>
    </row>
    <row r="388" spans="2:22">
      <c r="B388" s="112">
        <v>44022</v>
      </c>
      <c r="C388">
        <v>80.297089</v>
      </c>
      <c r="D388">
        <v>108.530754</v>
      </c>
      <c r="E388">
        <v>26.037544</v>
      </c>
      <c r="F388">
        <v>120.607513</v>
      </c>
      <c r="G388">
        <v>51.725693</v>
      </c>
      <c r="H388">
        <v>49.996673999999999</v>
      </c>
      <c r="J388" s="33">
        <v>384</v>
      </c>
      <c r="K388" s="111">
        <f t="shared" si="49"/>
        <v>-1.1292661134167849E-3</v>
      </c>
      <c r="L388" s="111">
        <f t="shared" si="50"/>
        <v>-1.1809950532416786E-3</v>
      </c>
      <c r="M388" s="111">
        <f t="shared" si="51"/>
        <v>-1.4251170098711877E-3</v>
      </c>
      <c r="N388" s="111">
        <f t="shared" si="52"/>
        <v>-1.8381700366920241E-3</v>
      </c>
      <c r="O388" s="111">
        <f t="shared" si="53"/>
        <v>-1.4913372003218283E-3</v>
      </c>
      <c r="P388" s="111">
        <f t="shared" si="54"/>
        <v>1.2892163858468156E-3</v>
      </c>
      <c r="Q388" s="36">
        <f>K388*$Y$19+$Z$19*L388+$AA$19*M388+N388*$AB$19+$AC$19*O388+P388*$AD$19</f>
        <v>-1.1578349395532945E-3</v>
      </c>
      <c r="R388" s="41">
        <f t="shared" si="47"/>
        <v>998842.16506044671</v>
      </c>
      <c r="S388" s="41">
        <f t="shared" si="48"/>
        <v>-1157.8349395532859</v>
      </c>
      <c r="T388" s="41">
        <v>-1018.796629000688</v>
      </c>
      <c r="U388" s="41">
        <f t="shared" si="55"/>
        <v>1170899.9165190989</v>
      </c>
      <c r="V388" s="41"/>
    </row>
    <row r="389" spans="2:22">
      <c r="B389" s="112">
        <v>44025</v>
      </c>
      <c r="C389">
        <v>80.333397000000005</v>
      </c>
      <c r="D389">
        <v>108.52159899999999</v>
      </c>
      <c r="E389">
        <v>26.065387999999999</v>
      </c>
      <c r="F389">
        <v>120.287933</v>
      </c>
      <c r="G389">
        <v>51.854359000000002</v>
      </c>
      <c r="H389">
        <v>49.969067000000003</v>
      </c>
      <c r="J389" s="33">
        <v>385</v>
      </c>
      <c r="K389" s="111">
        <f t="shared" si="49"/>
        <v>4.5206861440162758E-4</v>
      </c>
      <c r="L389" s="111">
        <f t="shared" si="50"/>
        <v>-8.4357528300393658E-5</v>
      </c>
      <c r="M389" s="111">
        <f t="shared" si="51"/>
        <v>1.0688075155013839E-3</v>
      </c>
      <c r="N389" s="111">
        <f t="shared" si="52"/>
        <v>-2.6532688167340748E-3</v>
      </c>
      <c r="O389" s="111">
        <f t="shared" si="53"/>
        <v>2.4843792543897711E-3</v>
      </c>
      <c r="P389" s="111">
        <f t="shared" si="54"/>
        <v>-5.5232923650977688E-4</v>
      </c>
      <c r="Q389" s="36">
        <f>K389*$Y$19+$Z$19*L389+$AA$19*M389+N389*$AB$19+$AC$19*O389+P389*$AD$19</f>
        <v>-5.267942259036992E-4</v>
      </c>
      <c r="R389" s="41">
        <f t="shared" ref="R389:R452" si="56">Q389*$Y$4+$Y$4</f>
        <v>999473.20577409631</v>
      </c>
      <c r="S389" s="41">
        <f t="shared" ref="S389:S452" si="57">R389-$Y$4</f>
        <v>-526.79422590369359</v>
      </c>
      <c r="T389" s="41">
        <v>-1013.1363438350381</v>
      </c>
      <c r="U389" s="41">
        <f t="shared" si="55"/>
        <v>1170373.1222931952</v>
      </c>
      <c r="V389" s="41"/>
    </row>
    <row r="390" spans="2:22">
      <c r="B390" s="112">
        <v>44026</v>
      </c>
      <c r="C390">
        <v>80.433166999999997</v>
      </c>
      <c r="D390">
        <v>108.69561</v>
      </c>
      <c r="E390">
        <v>26.065387999999999</v>
      </c>
      <c r="F390">
        <v>120.98925</v>
      </c>
      <c r="G390">
        <v>51.871513</v>
      </c>
      <c r="H390">
        <v>50.061104</v>
      </c>
      <c r="J390" s="33">
        <v>386</v>
      </c>
      <c r="K390" s="111">
        <f t="shared" ref="K390:K453" si="58">LN(C390/C389)</f>
        <v>1.2411786421979334E-3</v>
      </c>
      <c r="L390" s="111">
        <f t="shared" ref="L390:L453" si="59">LN(D390/D389)</f>
        <v>1.6021846337578773E-3</v>
      </c>
      <c r="M390" s="111">
        <f t="shared" ref="M390:M453" si="60">LN(E390/E389)</f>
        <v>0</v>
      </c>
      <c r="N390" s="111">
        <f t="shared" ref="N390:N453" si="61">LN(F390/F389)</f>
        <v>5.8133882896929433E-3</v>
      </c>
      <c r="O390" s="111">
        <f t="shared" ref="O390:O453" si="62">LN(G390/G389)</f>
        <v>3.3075644148609267E-4</v>
      </c>
      <c r="P390" s="111">
        <f t="shared" ref="P390:P453" si="63">LN(H390/H389)</f>
        <v>1.8401853171266895E-3</v>
      </c>
      <c r="Q390" s="36">
        <f>K390*$Y$19+$Z$19*L390+$AA$19*M390+N390*$AB$19+$AC$19*O390+P390*$AD$19</f>
        <v>2.5280571186582284E-3</v>
      </c>
      <c r="R390" s="41">
        <f t="shared" si="56"/>
        <v>1002528.0571186582</v>
      </c>
      <c r="S390" s="41">
        <f t="shared" si="57"/>
        <v>2528.0571186582092</v>
      </c>
      <c r="T390" s="41">
        <v>-1007.5892895940924</v>
      </c>
      <c r="U390" s="41">
        <f t="shared" ref="U390:U453" si="64">U389+S390</f>
        <v>1172901.1794118534</v>
      </c>
      <c r="V390" s="41"/>
    </row>
    <row r="391" spans="2:22">
      <c r="B391" s="112">
        <v>44027</v>
      </c>
      <c r="C391">
        <v>80.442222999999998</v>
      </c>
      <c r="D391">
        <v>108.70476499999999</v>
      </c>
      <c r="E391">
        <v>26.046827</v>
      </c>
      <c r="F391">
        <v>121.22891199999999</v>
      </c>
      <c r="G391">
        <v>51.837204</v>
      </c>
      <c r="H391">
        <v>50.097931000000003</v>
      </c>
      <c r="J391" s="33">
        <v>387</v>
      </c>
      <c r="K391" s="111">
        <f t="shared" si="58"/>
        <v>1.1258403177226509E-4</v>
      </c>
      <c r="L391" s="111">
        <f t="shared" si="59"/>
        <v>8.4222485866521462E-5</v>
      </c>
      <c r="M391" s="111">
        <f t="shared" si="60"/>
        <v>-7.1234741355282675E-4</v>
      </c>
      <c r="N391" s="111">
        <f t="shared" si="61"/>
        <v>1.9788943672203753E-3</v>
      </c>
      <c r="O391" s="111">
        <f t="shared" si="62"/>
        <v>-6.6164161015739285E-4</v>
      </c>
      <c r="P391" s="111">
        <f t="shared" si="63"/>
        <v>7.3537053665862894E-4</v>
      </c>
      <c r="Q391" s="36">
        <f>K391*$Y$19+$Z$19*L391+$AA$19*M391+N391*$AB$19+$AC$19*O391+P391*$AD$19</f>
        <v>5.6251349783219176E-4</v>
      </c>
      <c r="R391" s="41">
        <f t="shared" si="56"/>
        <v>1000562.5134978322</v>
      </c>
      <c r="S391" s="41">
        <f t="shared" si="57"/>
        <v>562.51349783223122</v>
      </c>
      <c r="T391" s="41">
        <v>-995.43474750209134</v>
      </c>
      <c r="U391" s="41">
        <f t="shared" si="64"/>
        <v>1173463.6929096857</v>
      </c>
      <c r="V391" s="41"/>
    </row>
    <row r="392" spans="2:22">
      <c r="B392" s="112">
        <v>44028</v>
      </c>
      <c r="C392">
        <v>80.496619999999993</v>
      </c>
      <c r="D392">
        <v>108.778069</v>
      </c>
      <c r="E392">
        <v>26.074677000000001</v>
      </c>
      <c r="F392">
        <v>121.566177</v>
      </c>
      <c r="G392">
        <v>51.914409999999997</v>
      </c>
      <c r="H392">
        <v>50.153151999999999</v>
      </c>
      <c r="J392" s="33">
        <v>388</v>
      </c>
      <c r="K392" s="111">
        <f t="shared" si="58"/>
        <v>6.7599593805299962E-4</v>
      </c>
      <c r="L392" s="111">
        <f t="shared" si="59"/>
        <v>6.7411299942834253E-4</v>
      </c>
      <c r="M392" s="111">
        <f t="shared" si="60"/>
        <v>1.0686569079225666E-3</v>
      </c>
      <c r="N392" s="111">
        <f t="shared" si="61"/>
        <v>2.7781881282354041E-3</v>
      </c>
      <c r="O392" s="111">
        <f t="shared" si="62"/>
        <v>1.4882855557484707E-3</v>
      </c>
      <c r="P392" s="111">
        <f t="shared" si="63"/>
        <v>1.1016540456698449E-3</v>
      </c>
      <c r="Q392" s="36">
        <f>K392*$Y$19+$Z$19*L392+$AA$19*M392+N392*$AB$19+$AC$19*O392+P392*$AD$19</f>
        <v>1.5042977664494761E-3</v>
      </c>
      <c r="R392" s="41">
        <f t="shared" si="56"/>
        <v>1001504.2977664495</v>
      </c>
      <c r="S392" s="41">
        <f t="shared" si="57"/>
        <v>1504.297766449512</v>
      </c>
      <c r="T392" s="41">
        <v>-989.30076748703141</v>
      </c>
      <c r="U392" s="41">
        <f t="shared" si="64"/>
        <v>1174967.9906761353</v>
      </c>
      <c r="V392" s="41"/>
    </row>
    <row r="393" spans="2:22">
      <c r="B393" s="112">
        <v>44029</v>
      </c>
      <c r="C393">
        <v>80.578247000000005</v>
      </c>
      <c r="D393">
        <v>108.88797</v>
      </c>
      <c r="E393">
        <v>26.065387999999999</v>
      </c>
      <c r="F393">
        <v>121.894661</v>
      </c>
      <c r="G393">
        <v>52.051654999999997</v>
      </c>
      <c r="H393">
        <v>50.171574</v>
      </c>
      <c r="J393" s="33">
        <v>389</v>
      </c>
      <c r="K393" s="111">
        <f t="shared" si="58"/>
        <v>1.0135287833273425E-3</v>
      </c>
      <c r="L393" s="111">
        <f t="shared" si="59"/>
        <v>1.0098131049192606E-3</v>
      </c>
      <c r="M393" s="111">
        <f t="shared" si="60"/>
        <v>-3.563094943697131E-4</v>
      </c>
      <c r="N393" s="111">
        <f t="shared" si="61"/>
        <v>2.6984561625953735E-3</v>
      </c>
      <c r="O393" s="111">
        <f t="shared" si="62"/>
        <v>2.6401899451202024E-3</v>
      </c>
      <c r="P393" s="111">
        <f t="shared" si="63"/>
        <v>3.6724745616643602E-4</v>
      </c>
      <c r="Q393" s="36">
        <f>K393*$Y$19+$Z$19*L393+$AA$19*M393+N393*$AB$19+$AC$19*O393+P393*$AD$19</f>
        <v>1.2726812784242592E-3</v>
      </c>
      <c r="R393" s="41">
        <f t="shared" si="56"/>
        <v>1001272.6812784242</v>
      </c>
      <c r="S393" s="41">
        <f t="shared" si="57"/>
        <v>1272.6812784242211</v>
      </c>
      <c r="T393" s="41">
        <v>-986.25178383302409</v>
      </c>
      <c r="U393" s="41">
        <f t="shared" si="64"/>
        <v>1176240.6719545596</v>
      </c>
      <c r="V393" s="41"/>
    </row>
    <row r="394" spans="2:22">
      <c r="B394" s="112">
        <v>44032</v>
      </c>
      <c r="C394">
        <v>80.659865999999994</v>
      </c>
      <c r="D394">
        <v>109.00702699999999</v>
      </c>
      <c r="E394">
        <v>26.083957999999999</v>
      </c>
      <c r="F394">
        <v>122.231926</v>
      </c>
      <c r="G394">
        <v>52.077393000000001</v>
      </c>
      <c r="H394">
        <v>50.226784000000002</v>
      </c>
      <c r="J394" s="33">
        <v>390</v>
      </c>
      <c r="K394" s="111">
        <f t="shared" si="58"/>
        <v>1.0124034008181808E-3</v>
      </c>
      <c r="L394" s="111">
        <f t="shared" si="59"/>
        <v>1.0927925238055365E-3</v>
      </c>
      <c r="M394" s="111">
        <f t="shared" si="60"/>
        <v>7.121853756288176E-4</v>
      </c>
      <c r="N394" s="111">
        <f t="shared" si="61"/>
        <v>2.7630355113021057E-3</v>
      </c>
      <c r="O394" s="111">
        <f t="shared" si="62"/>
        <v>4.9434813855516954E-4</v>
      </c>
      <c r="P394" s="111">
        <f t="shared" si="63"/>
        <v>1.0998188947508383E-3</v>
      </c>
      <c r="Q394" s="36">
        <f>K394*$Y$19+$Z$19*L394+$AA$19*M394+N394*$AB$19+$AC$19*O394+P394*$AD$19</f>
        <v>1.5034758009711752E-3</v>
      </c>
      <c r="R394" s="41">
        <f t="shared" si="56"/>
        <v>1001503.4758009712</v>
      </c>
      <c r="S394" s="41">
        <f t="shared" si="57"/>
        <v>1503.4758009711513</v>
      </c>
      <c r="T394" s="41">
        <v>-974.90872927277815</v>
      </c>
      <c r="U394" s="41">
        <f t="shared" si="64"/>
        <v>1177744.1477555307</v>
      </c>
      <c r="V394" s="41"/>
    </row>
    <row r="395" spans="2:22">
      <c r="B395" s="112">
        <v>44033</v>
      </c>
      <c r="C395">
        <v>80.705223000000004</v>
      </c>
      <c r="D395">
        <v>109.071144</v>
      </c>
      <c r="E395">
        <v>26.093240999999999</v>
      </c>
      <c r="F395">
        <v>122.391685</v>
      </c>
      <c r="G395">
        <v>52.223216999999998</v>
      </c>
      <c r="H395">
        <v>50.282009000000002</v>
      </c>
      <c r="J395" s="33">
        <v>391</v>
      </c>
      <c r="K395" s="111">
        <f t="shared" si="58"/>
        <v>5.6216622164814841E-4</v>
      </c>
      <c r="L395" s="111">
        <f t="shared" si="59"/>
        <v>5.8801852155549545E-4</v>
      </c>
      <c r="M395" s="111">
        <f t="shared" si="60"/>
        <v>3.5582592687452254E-4</v>
      </c>
      <c r="N395" s="111">
        <f t="shared" si="61"/>
        <v>1.3061619200215582E-3</v>
      </c>
      <c r="O395" s="111">
        <f t="shared" si="62"/>
        <v>2.796227078922972E-3</v>
      </c>
      <c r="P395" s="111">
        <f t="shared" si="63"/>
        <v>1.0989089393894996E-3</v>
      </c>
      <c r="Q395" s="36">
        <f>K395*$Y$19+$Z$19*L395+$AA$19*M395+N395*$AB$19+$AC$19*O395+P395*$AD$19</f>
        <v>9.3236315374324867E-4</v>
      </c>
      <c r="R395" s="41">
        <f t="shared" si="56"/>
        <v>1000932.3631537432</v>
      </c>
      <c r="S395" s="41">
        <f t="shared" si="57"/>
        <v>932.36315374320839</v>
      </c>
      <c r="T395" s="41">
        <v>-971.65080899023451</v>
      </c>
      <c r="U395" s="41">
        <f t="shared" si="64"/>
        <v>1178676.5109092738</v>
      </c>
      <c r="V395" s="41"/>
    </row>
    <row r="396" spans="2:22">
      <c r="B396" s="112">
        <v>44034</v>
      </c>
      <c r="C396">
        <v>80.814048999999997</v>
      </c>
      <c r="D396">
        <v>109.162766</v>
      </c>
      <c r="E396">
        <v>26.111805</v>
      </c>
      <c r="F396">
        <v>122.791122</v>
      </c>
      <c r="G396">
        <v>52.257537999999997</v>
      </c>
      <c r="H396">
        <v>50.309612000000001</v>
      </c>
      <c r="J396" s="33">
        <v>392</v>
      </c>
      <c r="K396" s="111">
        <f t="shared" si="58"/>
        <v>1.3475298039668795E-3</v>
      </c>
      <c r="L396" s="111">
        <f t="shared" si="59"/>
        <v>8.3966790846675093E-4</v>
      </c>
      <c r="M396" s="111">
        <f t="shared" si="60"/>
        <v>7.1119564888308135E-4</v>
      </c>
      <c r="N396" s="111">
        <f t="shared" si="61"/>
        <v>3.2582819184534704E-3</v>
      </c>
      <c r="O396" s="111">
        <f t="shared" si="62"/>
        <v>6.5698225925882423E-4</v>
      </c>
      <c r="P396" s="111">
        <f t="shared" si="63"/>
        <v>5.4881312018678315E-4</v>
      </c>
      <c r="Q396" s="36">
        <f>K396*$Y$19+$Z$19*L396+$AA$19*M396+N396*$AB$19+$AC$19*O396+P396*$AD$19</f>
        <v>1.5897132770878258E-3</v>
      </c>
      <c r="R396" s="41">
        <f t="shared" si="56"/>
        <v>1001589.7132770878</v>
      </c>
      <c r="S396" s="41">
        <f t="shared" si="57"/>
        <v>1589.7132770877797</v>
      </c>
      <c r="T396" s="41">
        <v>-970.02007425355259</v>
      </c>
      <c r="U396" s="41">
        <f t="shared" si="64"/>
        <v>1180266.2241863615</v>
      </c>
      <c r="V396" s="41"/>
    </row>
    <row r="397" spans="2:22">
      <c r="B397" s="112">
        <v>44035</v>
      </c>
      <c r="C397">
        <v>80.886627000000004</v>
      </c>
      <c r="D397">
        <v>109.290977</v>
      </c>
      <c r="E397">
        <v>26.167511000000001</v>
      </c>
      <c r="F397">
        <v>122.87995100000001</v>
      </c>
      <c r="G397">
        <v>52.266101999999997</v>
      </c>
      <c r="H397">
        <v>50.337234000000002</v>
      </c>
      <c r="J397" s="33">
        <v>393</v>
      </c>
      <c r="K397" s="111">
        <f t="shared" si="58"/>
        <v>8.9768338227387535E-4</v>
      </c>
      <c r="L397" s="111">
        <f t="shared" si="59"/>
        <v>1.1738046962275722E-3</v>
      </c>
      <c r="M397" s="111">
        <f t="shared" si="60"/>
        <v>2.131092192661894E-3</v>
      </c>
      <c r="N397" s="111">
        <f t="shared" si="61"/>
        <v>7.231539536695687E-4</v>
      </c>
      <c r="O397" s="111">
        <f t="shared" si="62"/>
        <v>1.6386723652503602E-4</v>
      </c>
      <c r="P397" s="111">
        <f t="shared" si="63"/>
        <v>5.488895438112624E-4</v>
      </c>
      <c r="Q397" s="36">
        <f>K397*$Y$19+$Z$19*L397+$AA$19*M397+N397*$AB$19+$AC$19*O397+P397*$AD$19</f>
        <v>1.0694349569723394E-3</v>
      </c>
      <c r="R397" s="41">
        <f t="shared" si="56"/>
        <v>1001069.4349569724</v>
      </c>
      <c r="S397" s="41">
        <f t="shared" si="57"/>
        <v>1069.4349569723709</v>
      </c>
      <c r="T397" s="41">
        <v>-967.72513932199217</v>
      </c>
      <c r="U397" s="41">
        <f t="shared" si="64"/>
        <v>1181335.6591433338</v>
      </c>
      <c r="V397" s="41"/>
    </row>
    <row r="398" spans="2:22">
      <c r="B398" s="112">
        <v>44036</v>
      </c>
      <c r="C398">
        <v>80.868476999999999</v>
      </c>
      <c r="D398">
        <v>109.254364</v>
      </c>
      <c r="E398">
        <v>26.176774999999999</v>
      </c>
      <c r="F398">
        <v>122.604721</v>
      </c>
      <c r="G398">
        <v>52.257537999999997</v>
      </c>
      <c r="H398">
        <v>50.364849</v>
      </c>
      <c r="J398" s="33">
        <v>394</v>
      </c>
      <c r="K398" s="111">
        <f t="shared" si="58"/>
        <v>-2.244133214637943E-4</v>
      </c>
      <c r="L398" s="111">
        <f t="shared" si="59"/>
        <v>-3.3506090932901934E-4</v>
      </c>
      <c r="M398" s="111">
        <f t="shared" si="60"/>
        <v>3.5396414029698379E-4</v>
      </c>
      <c r="N398" s="111">
        <f t="shared" si="61"/>
        <v>-2.2423405345931798E-3</v>
      </c>
      <c r="O398" s="111">
        <f t="shared" si="62"/>
        <v>-1.6386723652494486E-4</v>
      </c>
      <c r="P398" s="111">
        <f t="shared" si="63"/>
        <v>5.4844944353743031E-4</v>
      </c>
      <c r="Q398" s="36">
        <f>K398*$Y$19+$Z$19*L398+$AA$19*M398+N398*$AB$19+$AC$19*O398+P398*$AD$19</f>
        <v>-6.7224415353940646E-4</v>
      </c>
      <c r="R398" s="41">
        <f t="shared" si="56"/>
        <v>999327.75584646058</v>
      </c>
      <c r="S398" s="41">
        <f t="shared" si="57"/>
        <v>-672.24415353941731</v>
      </c>
      <c r="T398" s="41">
        <v>-967.68643424741458</v>
      </c>
      <c r="U398" s="41">
        <f t="shared" si="64"/>
        <v>1180663.4149897944</v>
      </c>
      <c r="V398" s="41"/>
    </row>
    <row r="399" spans="2:22">
      <c r="B399" s="112">
        <v>44039</v>
      </c>
      <c r="C399">
        <v>80.814048999999997</v>
      </c>
      <c r="D399">
        <v>109.181076</v>
      </c>
      <c r="E399">
        <v>26.130372999999999</v>
      </c>
      <c r="F399">
        <v>122.231926</v>
      </c>
      <c r="G399">
        <v>52.248961999999999</v>
      </c>
      <c r="H399">
        <v>50.337234000000002</v>
      </c>
      <c r="J399" s="33">
        <v>395</v>
      </c>
      <c r="K399" s="111">
        <f t="shared" si="58"/>
        <v>-6.7327006081022947E-4</v>
      </c>
      <c r="L399" s="111">
        <f t="shared" si="59"/>
        <v>-6.7102666810831023E-4</v>
      </c>
      <c r="M399" s="111">
        <f t="shared" si="60"/>
        <v>-1.7742130453046842E-3</v>
      </c>
      <c r="N399" s="111">
        <f t="shared" si="61"/>
        <v>-3.0452572575515283E-3</v>
      </c>
      <c r="O399" s="111">
        <f t="shared" si="62"/>
        <v>-1.6412376300516858E-4</v>
      </c>
      <c r="P399" s="111">
        <f t="shared" si="63"/>
        <v>-5.4844944353739627E-4</v>
      </c>
      <c r="Q399" s="36">
        <f>K399*$Y$19+$Z$19*L399+$AA$19*M399+N399*$AB$19+$AC$19*O399+P399*$AD$19</f>
        <v>-1.598908770209486E-3</v>
      </c>
      <c r="R399" s="41">
        <f t="shared" si="56"/>
        <v>998401.09122979047</v>
      </c>
      <c r="S399" s="41">
        <f t="shared" si="57"/>
        <v>-1598.9087702095276</v>
      </c>
      <c r="T399" s="41">
        <v>-965.96252550568897</v>
      </c>
      <c r="U399" s="41">
        <f t="shared" si="64"/>
        <v>1179064.506219585</v>
      </c>
      <c r="V399" s="41"/>
    </row>
    <row r="400" spans="2:22">
      <c r="B400" s="112">
        <v>44040</v>
      </c>
      <c r="C400">
        <v>80.850341999999998</v>
      </c>
      <c r="D400">
        <v>109.254364</v>
      </c>
      <c r="E400">
        <v>26.195347000000002</v>
      </c>
      <c r="F400">
        <v>122.10762800000001</v>
      </c>
      <c r="G400">
        <v>52.334727999999998</v>
      </c>
      <c r="H400">
        <v>50.39246</v>
      </c>
      <c r="J400" s="33">
        <v>396</v>
      </c>
      <c r="K400" s="111">
        <f t="shared" si="58"/>
        <v>4.4899189469262905E-4</v>
      </c>
      <c r="L400" s="111">
        <f t="shared" si="59"/>
        <v>6.7102666810816528E-4</v>
      </c>
      <c r="M400" s="111">
        <f t="shared" si="60"/>
        <v>2.483445364686226E-3</v>
      </c>
      <c r="N400" s="111">
        <f t="shared" si="61"/>
        <v>-1.0174202963650853E-3</v>
      </c>
      <c r="O400" s="111">
        <f t="shared" si="62"/>
        <v>1.6401413877504369E-3</v>
      </c>
      <c r="P400" s="111">
        <f t="shared" si="63"/>
        <v>1.0965188782053781E-3</v>
      </c>
      <c r="Q400" s="36">
        <f>K400*$Y$19+$Z$19*L400+$AA$19*M400+N400*$AB$19+$AC$19*O400+P400*$AD$19</f>
        <v>5.7493959243861401E-4</v>
      </c>
      <c r="R400" s="41">
        <f t="shared" si="56"/>
        <v>1000574.9395924386</v>
      </c>
      <c r="S400" s="41">
        <f t="shared" si="57"/>
        <v>574.93959243863355</v>
      </c>
      <c r="T400" s="41">
        <v>-955.55308046436403</v>
      </c>
      <c r="U400" s="41">
        <f t="shared" si="64"/>
        <v>1179639.4458120237</v>
      </c>
      <c r="V400" s="41"/>
    </row>
    <row r="401" spans="2:22">
      <c r="B401" s="112">
        <v>44041</v>
      </c>
      <c r="C401">
        <v>80.977279999999993</v>
      </c>
      <c r="D401">
        <v>109.382576</v>
      </c>
      <c r="E401">
        <v>26.204633999999999</v>
      </c>
      <c r="F401">
        <v>122.773422</v>
      </c>
      <c r="G401">
        <v>52.454825999999997</v>
      </c>
      <c r="H401">
        <v>50.410865999999999</v>
      </c>
      <c r="J401" s="33">
        <v>397</v>
      </c>
      <c r="K401" s="111">
        <f t="shared" si="58"/>
        <v>1.5688054296991818E-3</v>
      </c>
      <c r="L401" s="111">
        <f t="shared" si="59"/>
        <v>1.1728303066868477E-3</v>
      </c>
      <c r="M401" s="111">
        <f t="shared" si="60"/>
        <v>3.5446578109401942E-4</v>
      </c>
      <c r="N401" s="111">
        <f t="shared" si="61"/>
        <v>5.4377065154841012E-3</v>
      </c>
      <c r="O401" s="111">
        <f t="shared" si="62"/>
        <v>2.2921760423489038E-3</v>
      </c>
      <c r="P401" s="111">
        <f t="shared" si="63"/>
        <v>3.651863670559736E-4</v>
      </c>
      <c r="Q401" s="36">
        <f>K401*$Y$19+$Z$19*L401+$AA$19*M401+N401*$AB$19+$AC$19*O401+P401*$AD$19</f>
        <v>2.3557831914803682E-3</v>
      </c>
      <c r="R401" s="41">
        <f t="shared" si="56"/>
        <v>1002355.7831914803</v>
      </c>
      <c r="S401" s="41">
        <f t="shared" si="57"/>
        <v>2355.7831914803246</v>
      </c>
      <c r="T401" s="41">
        <v>-950.68948694854043</v>
      </c>
      <c r="U401" s="41">
        <f t="shared" si="64"/>
        <v>1181995.2290035039</v>
      </c>
      <c r="V401" s="41"/>
    </row>
    <row r="402" spans="2:22">
      <c r="B402" s="112">
        <v>44042</v>
      </c>
      <c r="C402">
        <v>81.022644</v>
      </c>
      <c r="D402">
        <v>109.465012</v>
      </c>
      <c r="E402">
        <v>26.251038000000001</v>
      </c>
      <c r="F402">
        <v>122.640244</v>
      </c>
      <c r="G402">
        <v>52.514865999999998</v>
      </c>
      <c r="H402">
        <v>50.502907</v>
      </c>
      <c r="J402" s="33">
        <v>398</v>
      </c>
      <c r="K402" s="111">
        <f t="shared" si="58"/>
        <v>5.6004966009402877E-4</v>
      </c>
      <c r="L402" s="111">
        <f t="shared" si="59"/>
        <v>7.5336451867992851E-4</v>
      </c>
      <c r="M402" s="111">
        <f t="shared" si="60"/>
        <v>1.7692657566135519E-3</v>
      </c>
      <c r="N402" s="111">
        <f t="shared" si="61"/>
        <v>-1.085334938708035E-3</v>
      </c>
      <c r="O402" s="111">
        <f t="shared" si="62"/>
        <v>1.143949370594699E-3</v>
      </c>
      <c r="P402" s="111">
        <f t="shared" si="63"/>
        <v>1.8241519028810913E-3</v>
      </c>
      <c r="Q402" s="36">
        <f>K402*$Y$19+$Z$19*L402+$AA$19*M402+N402*$AB$19+$AC$19*O402+P402*$AD$19</f>
        <v>5.0064820710179342E-4</v>
      </c>
      <c r="R402" s="41">
        <f t="shared" si="56"/>
        <v>1000500.6482071017</v>
      </c>
      <c r="S402" s="41">
        <f t="shared" si="57"/>
        <v>500.64820710173808</v>
      </c>
      <c r="T402" s="41">
        <v>-930.82106778176967</v>
      </c>
      <c r="U402" s="41">
        <f t="shared" si="64"/>
        <v>1182495.8772106057</v>
      </c>
      <c r="V402" s="41"/>
    </row>
    <row r="403" spans="2:22">
      <c r="B403" s="112">
        <v>44043</v>
      </c>
      <c r="C403">
        <v>81.131432000000004</v>
      </c>
      <c r="D403">
        <v>109.510803</v>
      </c>
      <c r="E403">
        <v>26.251038000000001</v>
      </c>
      <c r="F403">
        <v>122.808937</v>
      </c>
      <c r="G403">
        <v>52.643532</v>
      </c>
      <c r="H403">
        <v>50.530532999999998</v>
      </c>
      <c r="J403" s="33">
        <v>399</v>
      </c>
      <c r="K403" s="111">
        <f t="shared" si="58"/>
        <v>1.341785775668472E-3</v>
      </c>
      <c r="L403" s="111">
        <f t="shared" si="59"/>
        <v>4.1822884109330273E-4</v>
      </c>
      <c r="M403" s="111">
        <f t="shared" si="60"/>
        <v>0</v>
      </c>
      <c r="N403" s="111">
        <f t="shared" si="61"/>
        <v>1.3745658133700728E-3</v>
      </c>
      <c r="O403" s="111">
        <f t="shared" si="62"/>
        <v>2.4470906110045242E-3</v>
      </c>
      <c r="P403" s="111">
        <f t="shared" si="63"/>
        <v>5.468684563941377E-4</v>
      </c>
      <c r="Q403" s="36">
        <f>K403*$Y$19+$Z$19*L403+$AA$19*M403+N403*$AB$19+$AC$19*O403+P403*$AD$19</f>
        <v>8.5655155845959128E-4</v>
      </c>
      <c r="R403" s="41">
        <f t="shared" si="56"/>
        <v>1000856.5515584596</v>
      </c>
      <c r="S403" s="41">
        <f t="shared" si="57"/>
        <v>856.55155845964327</v>
      </c>
      <c r="T403" s="41">
        <v>-930.63656353484839</v>
      </c>
      <c r="U403" s="41">
        <f t="shared" si="64"/>
        <v>1183352.4287690653</v>
      </c>
      <c r="V403" s="41"/>
    </row>
    <row r="404" spans="2:22">
      <c r="B404" s="112">
        <v>44046</v>
      </c>
      <c r="C404">
        <v>81.103279000000001</v>
      </c>
      <c r="D404">
        <v>109.553909</v>
      </c>
      <c r="E404">
        <v>26.229672999999998</v>
      </c>
      <c r="F404">
        <v>122.973511</v>
      </c>
      <c r="G404">
        <v>52.712161999999999</v>
      </c>
      <c r="H404">
        <v>50.531444999999998</v>
      </c>
      <c r="J404" s="33">
        <v>400</v>
      </c>
      <c r="K404" s="111">
        <f t="shared" si="58"/>
        <v>-3.4706506528805163E-4</v>
      </c>
      <c r="L404" s="111">
        <f t="shared" si="59"/>
        <v>3.9354581724103502E-4</v>
      </c>
      <c r="M404" s="111">
        <f t="shared" si="60"/>
        <v>-8.1420395315493757E-4</v>
      </c>
      <c r="N404" s="111">
        <f t="shared" si="61"/>
        <v>1.339184518137686E-3</v>
      </c>
      <c r="O404" s="111">
        <f t="shared" si="62"/>
        <v>1.3028248802089263E-3</v>
      </c>
      <c r="P404" s="111">
        <f t="shared" si="63"/>
        <v>1.8048330699131803E-5</v>
      </c>
      <c r="Q404" s="36">
        <f>K404*$Y$19+$Z$19*L404+$AA$19*M404+N404*$AB$19+$AC$19*O404+P404*$AD$19</f>
        <v>3.6426572833666594E-4</v>
      </c>
      <c r="R404" s="41">
        <f t="shared" si="56"/>
        <v>1000364.2657283366</v>
      </c>
      <c r="S404" s="41">
        <f t="shared" si="57"/>
        <v>364.2657283366425</v>
      </c>
      <c r="T404" s="41">
        <v>-924.70799222472124</v>
      </c>
      <c r="U404" s="41">
        <f t="shared" si="64"/>
        <v>1183716.6944974018</v>
      </c>
      <c r="V404" s="41"/>
    </row>
    <row r="405" spans="2:22">
      <c r="B405" s="112">
        <v>44047</v>
      </c>
      <c r="C405">
        <v>81.275902000000002</v>
      </c>
      <c r="D405">
        <v>109.764954</v>
      </c>
      <c r="E405">
        <v>26.294713999999999</v>
      </c>
      <c r="F405">
        <v>123.4272</v>
      </c>
      <c r="G405">
        <v>52.840843</v>
      </c>
      <c r="H405">
        <v>50.614432999999998</v>
      </c>
      <c r="J405" s="33">
        <v>401</v>
      </c>
      <c r="K405" s="111">
        <f t="shared" si="58"/>
        <v>2.1261723820382604E-3</v>
      </c>
      <c r="L405" s="111">
        <f t="shared" si="59"/>
        <v>1.9245500569703275E-3</v>
      </c>
      <c r="M405" s="111">
        <f t="shared" si="60"/>
        <v>2.4766032298262596E-3</v>
      </c>
      <c r="N405" s="111">
        <f t="shared" si="61"/>
        <v>3.6825341198665723E-3</v>
      </c>
      <c r="O405" s="111">
        <f t="shared" si="62"/>
        <v>2.438226438937588E-3</v>
      </c>
      <c r="P405" s="111">
        <f t="shared" si="63"/>
        <v>1.6409570071078531E-3</v>
      </c>
      <c r="Q405" s="36">
        <f>K405*$Y$19+$Z$19*L405+$AA$19*M405+N405*$AB$19+$AC$19*O405+P405*$AD$19</f>
        <v>2.6029712012607263E-3</v>
      </c>
      <c r="R405" s="41">
        <f t="shared" si="56"/>
        <v>1002602.9712012607</v>
      </c>
      <c r="S405" s="41">
        <f t="shared" si="57"/>
        <v>2602.9712012606906</v>
      </c>
      <c r="T405" s="41">
        <v>-924.69801709637977</v>
      </c>
      <c r="U405" s="41">
        <f t="shared" si="64"/>
        <v>1186319.6656986624</v>
      </c>
      <c r="V405" s="41"/>
    </row>
    <row r="406" spans="2:22">
      <c r="B406" s="112">
        <v>44048</v>
      </c>
      <c r="C406">
        <v>81.166908000000006</v>
      </c>
      <c r="D406">
        <v>109.553909</v>
      </c>
      <c r="E406">
        <v>26.229672999999998</v>
      </c>
      <c r="F406">
        <v>123.258163</v>
      </c>
      <c r="G406">
        <v>52.883732000000002</v>
      </c>
      <c r="H406">
        <v>50.623631000000003</v>
      </c>
      <c r="J406" s="33">
        <v>402</v>
      </c>
      <c r="K406" s="111">
        <f t="shared" si="58"/>
        <v>-1.3419370959701815E-3</v>
      </c>
      <c r="L406" s="111">
        <f t="shared" si="59"/>
        <v>-1.9245500569704482E-3</v>
      </c>
      <c r="M406" s="111">
        <f t="shared" si="60"/>
        <v>-2.4766032298263068E-3</v>
      </c>
      <c r="N406" s="111">
        <f t="shared" si="61"/>
        <v>-1.3704666089719049E-3</v>
      </c>
      <c r="O406" s="111">
        <f t="shared" si="62"/>
        <v>8.1133458995118961E-4</v>
      </c>
      <c r="P406" s="111">
        <f t="shared" si="63"/>
        <v>1.8171031056696415E-4</v>
      </c>
      <c r="Q406" s="36">
        <f>K406*$Y$19+$Z$19*L406+$AA$19*M406+N406*$AB$19+$AC$19*O406+P406*$AD$19</f>
        <v>-1.4136138523259754E-3</v>
      </c>
      <c r="R406" s="41">
        <f t="shared" si="56"/>
        <v>998586.38614767406</v>
      </c>
      <c r="S406" s="41">
        <f t="shared" si="57"/>
        <v>-1413.6138523259433</v>
      </c>
      <c r="T406" s="41">
        <v>-924.67373259761371</v>
      </c>
      <c r="U406" s="41">
        <f t="shared" si="64"/>
        <v>1184906.0518463366</v>
      </c>
      <c r="V406" s="41"/>
    </row>
    <row r="407" spans="2:22">
      <c r="B407" s="112">
        <v>44049</v>
      </c>
      <c r="C407">
        <v>81.294112999999996</v>
      </c>
      <c r="D407">
        <v>109.70993799999999</v>
      </c>
      <c r="E407">
        <v>26.257546999999999</v>
      </c>
      <c r="F407">
        <v>123.783035</v>
      </c>
      <c r="G407">
        <v>52.935187999999997</v>
      </c>
      <c r="H407">
        <v>50.706614999999999</v>
      </c>
      <c r="J407" s="33">
        <v>403</v>
      </c>
      <c r="K407" s="111">
        <f t="shared" si="58"/>
        <v>1.5659759517969527E-3</v>
      </c>
      <c r="L407" s="111">
        <f t="shared" si="59"/>
        <v>1.4232079612891801E-3</v>
      </c>
      <c r="M407" s="111">
        <f t="shared" si="60"/>
        <v>1.0621253181407851E-3</v>
      </c>
      <c r="N407" s="111">
        <f t="shared" si="61"/>
        <v>4.2492733521422212E-3</v>
      </c>
      <c r="O407" s="111">
        <f t="shared" si="62"/>
        <v>9.7252937481571902E-4</v>
      </c>
      <c r="P407" s="111">
        <f t="shared" si="63"/>
        <v>1.6378923732545201E-3</v>
      </c>
      <c r="Q407" s="36">
        <f>K407*$Y$19+$Z$19*L407+$AA$19*M407+N407*$AB$19+$AC$19*O407+P407*$AD$19</f>
        <v>2.2582235032617172E-3</v>
      </c>
      <c r="R407" s="41">
        <f t="shared" si="56"/>
        <v>1002258.2235032617</v>
      </c>
      <c r="S407" s="41">
        <f t="shared" si="57"/>
        <v>2258.2235032616882</v>
      </c>
      <c r="T407" s="41">
        <v>-921.1393756926991</v>
      </c>
      <c r="U407" s="41">
        <f t="shared" si="64"/>
        <v>1187164.2753495984</v>
      </c>
      <c r="V407" s="41"/>
    </row>
    <row r="408" spans="2:22">
      <c r="B408" s="112">
        <v>44050</v>
      </c>
      <c r="C408">
        <v>81.203261999999995</v>
      </c>
      <c r="D408">
        <v>109.581474</v>
      </c>
      <c r="E408">
        <v>26.211088</v>
      </c>
      <c r="F408">
        <v>123.436066</v>
      </c>
      <c r="G408">
        <v>52.780788000000001</v>
      </c>
      <c r="H408">
        <v>50.725056000000002</v>
      </c>
      <c r="J408" s="33">
        <v>404</v>
      </c>
      <c r="K408" s="111">
        <f t="shared" si="58"/>
        <v>-1.1181843333308633E-3</v>
      </c>
      <c r="L408" s="111">
        <f t="shared" si="59"/>
        <v>-1.1716283234598239E-3</v>
      </c>
      <c r="M408" s="111">
        <f t="shared" si="60"/>
        <v>-1.7709251304885436E-3</v>
      </c>
      <c r="N408" s="111">
        <f t="shared" si="61"/>
        <v>-2.8069775063018884E-3</v>
      </c>
      <c r="O408" s="111">
        <f t="shared" si="62"/>
        <v>-2.9210364530753764E-3</v>
      </c>
      <c r="P408" s="111">
        <f t="shared" si="63"/>
        <v>3.6361424437509986E-4</v>
      </c>
      <c r="Q408" s="36">
        <f>K408*$Y$19+$Z$19*L408+$AA$19*M408+N408*$AB$19+$AC$19*O408+P408*$AD$19</f>
        <v>-1.7064604617433919E-3</v>
      </c>
      <c r="R408" s="41">
        <f t="shared" si="56"/>
        <v>998293.53953825659</v>
      </c>
      <c r="S408" s="41">
        <f t="shared" si="57"/>
        <v>-1706.4604617434088</v>
      </c>
      <c r="T408" s="41">
        <v>-920.3759403123986</v>
      </c>
      <c r="U408" s="41">
        <f t="shared" si="64"/>
        <v>1185457.814887855</v>
      </c>
      <c r="V408" s="41"/>
    </row>
    <row r="409" spans="2:22">
      <c r="B409" s="112">
        <v>44053</v>
      </c>
      <c r="C409">
        <v>81.112365999999994</v>
      </c>
      <c r="D409">
        <v>109.48053</v>
      </c>
      <c r="E409">
        <v>26.183223999999999</v>
      </c>
      <c r="F409">
        <v>123.169212</v>
      </c>
      <c r="G409">
        <v>52.737904</v>
      </c>
      <c r="H409">
        <v>50.752688999999997</v>
      </c>
      <c r="J409" s="33">
        <v>405</v>
      </c>
      <c r="K409" s="111">
        <f t="shared" si="58"/>
        <v>-1.1199908551197272E-3</v>
      </c>
      <c r="L409" s="111">
        <f t="shared" si="59"/>
        <v>-9.2160215191614968E-4</v>
      </c>
      <c r="M409" s="111">
        <f t="shared" si="60"/>
        <v>-1.0636270069501151E-3</v>
      </c>
      <c r="N409" s="111">
        <f t="shared" si="61"/>
        <v>-2.1642205416111957E-3</v>
      </c>
      <c r="O409" s="111">
        <f t="shared" si="62"/>
        <v>-8.1282285722521946E-4</v>
      </c>
      <c r="P409" s="111">
        <f t="shared" si="63"/>
        <v>5.446120365208202E-4</v>
      </c>
      <c r="Q409" s="36">
        <f>K409*$Y$19+$Z$19*L409+$AA$19*M409+N409*$AB$19+$AC$19*O409+P409*$AD$19</f>
        <v>-1.1872183317194636E-3</v>
      </c>
      <c r="R409" s="41">
        <f t="shared" si="56"/>
        <v>998812.78166828048</v>
      </c>
      <c r="S409" s="41">
        <f t="shared" si="57"/>
        <v>-1187.2183317195158</v>
      </c>
      <c r="T409" s="41">
        <v>-914.28088458930142</v>
      </c>
      <c r="U409" s="41">
        <f t="shared" si="64"/>
        <v>1184270.5965561355</v>
      </c>
      <c r="V409" s="41"/>
    </row>
    <row r="410" spans="2:22">
      <c r="B410" s="112">
        <v>44054</v>
      </c>
      <c r="C410">
        <v>80.830757000000006</v>
      </c>
      <c r="D410">
        <v>109.177734</v>
      </c>
      <c r="E410">
        <v>26.081007</v>
      </c>
      <c r="F410">
        <v>122.395264</v>
      </c>
      <c r="G410">
        <v>52.626389000000003</v>
      </c>
      <c r="H410">
        <v>50.678958999999999</v>
      </c>
      <c r="J410" s="33">
        <v>406</v>
      </c>
      <c r="K410" s="111">
        <f t="shared" si="58"/>
        <v>-3.477878882864206E-3</v>
      </c>
      <c r="L410" s="111">
        <f t="shared" si="59"/>
        <v>-2.7695838063735911E-3</v>
      </c>
      <c r="M410" s="111">
        <f t="shared" si="60"/>
        <v>-3.9115520643050313E-3</v>
      </c>
      <c r="N410" s="111">
        <f t="shared" si="61"/>
        <v>-6.303440751977479E-3</v>
      </c>
      <c r="O410" s="111">
        <f t="shared" si="62"/>
        <v>-2.116752050681933E-3</v>
      </c>
      <c r="P410" s="111">
        <f t="shared" si="63"/>
        <v>-1.453787145126096E-3</v>
      </c>
      <c r="Q410" s="36">
        <f>K410*$Y$19+$Z$19*L410+$AA$19*M410+N410*$AB$19+$AC$19*O410+P410*$AD$19</f>
        <v>-4.0049965204643637E-3</v>
      </c>
      <c r="R410" s="41">
        <f t="shared" si="56"/>
        <v>995995.00347953569</v>
      </c>
      <c r="S410" s="41">
        <f t="shared" si="57"/>
        <v>-4004.9965204643086</v>
      </c>
      <c r="T410" s="41">
        <v>-912.25123595085461</v>
      </c>
      <c r="U410" s="41">
        <f t="shared" si="64"/>
        <v>1180265.6000356711</v>
      </c>
      <c r="V410" s="41"/>
    </row>
    <row r="411" spans="2:22">
      <c r="B411" s="112">
        <v>44055</v>
      </c>
      <c r="C411">
        <v>80.621803</v>
      </c>
      <c r="D411">
        <v>108.957504</v>
      </c>
      <c r="E411">
        <v>26.025266999999999</v>
      </c>
      <c r="F411">
        <v>122.092812</v>
      </c>
      <c r="G411">
        <v>52.669272999999997</v>
      </c>
      <c r="H411">
        <v>50.678958999999999</v>
      </c>
      <c r="J411" s="33">
        <v>407</v>
      </c>
      <c r="K411" s="111">
        <f t="shared" si="58"/>
        <v>-2.5884274199828939E-3</v>
      </c>
      <c r="L411" s="111">
        <f t="shared" si="59"/>
        <v>-2.0192067714133698E-3</v>
      </c>
      <c r="M411" s="111">
        <f t="shared" si="60"/>
        <v>-2.1394744618198937E-3</v>
      </c>
      <c r="N411" s="111">
        <f t="shared" si="61"/>
        <v>-2.4741669142863882E-3</v>
      </c>
      <c r="O411" s="111">
        <f t="shared" si="62"/>
        <v>8.1454452266148088E-4</v>
      </c>
      <c r="P411" s="111">
        <f t="shared" si="63"/>
        <v>0</v>
      </c>
      <c r="Q411" s="36">
        <f>K411*$Y$19+$Z$19*L411+$AA$19*M411+N411*$AB$19+$AC$19*O411+P411*$AD$19</f>
        <v>-1.8773416534510947E-3</v>
      </c>
      <c r="R411" s="41">
        <f t="shared" si="56"/>
        <v>998122.65834654891</v>
      </c>
      <c r="S411" s="41">
        <f t="shared" si="57"/>
        <v>-1877.3416534510907</v>
      </c>
      <c r="T411" s="41">
        <v>-911.42891877854709</v>
      </c>
      <c r="U411" s="41">
        <f t="shared" si="64"/>
        <v>1178388.2583822201</v>
      </c>
      <c r="V411" s="41"/>
    </row>
    <row r="412" spans="2:22">
      <c r="B412" s="112">
        <v>44056</v>
      </c>
      <c r="C412">
        <v>80.358299000000002</v>
      </c>
      <c r="D412">
        <v>108.55381</v>
      </c>
      <c r="E412">
        <v>25.95093</v>
      </c>
      <c r="F412">
        <v>120.989807</v>
      </c>
      <c r="G412">
        <v>52.50629</v>
      </c>
      <c r="H412">
        <v>50.651299000000002</v>
      </c>
      <c r="J412" s="33">
        <v>408</v>
      </c>
      <c r="K412" s="111">
        <f t="shared" si="58"/>
        <v>-3.2737491412510259E-3</v>
      </c>
      <c r="L412" s="111">
        <f t="shared" si="59"/>
        <v>-3.7119399087869273E-3</v>
      </c>
      <c r="M412" s="111">
        <f t="shared" si="60"/>
        <v>-2.8604266943843752E-3</v>
      </c>
      <c r="N412" s="111">
        <f t="shared" si="61"/>
        <v>-9.0752072259363305E-3</v>
      </c>
      <c r="O412" s="111">
        <f t="shared" si="62"/>
        <v>-3.0992585313712536E-3</v>
      </c>
      <c r="P412" s="111">
        <f t="shared" si="63"/>
        <v>-5.4593763467963277E-4</v>
      </c>
      <c r="Q412" s="36">
        <f>K412*$Y$19+$Z$19*L412+$AA$19*M412+N412*$AB$19+$AC$19*O412+P412*$AD$19</f>
        <v>-4.7769588262261175E-3</v>
      </c>
      <c r="R412" s="41">
        <f t="shared" si="56"/>
        <v>995223.04117377393</v>
      </c>
      <c r="S412" s="41">
        <f t="shared" si="57"/>
        <v>-4776.9588262260659</v>
      </c>
      <c r="T412" s="41">
        <v>-897.04992508725263</v>
      </c>
      <c r="U412" s="41">
        <f t="shared" si="64"/>
        <v>1173611.2995559941</v>
      </c>
      <c r="V412" s="41"/>
    </row>
    <row r="413" spans="2:22">
      <c r="B413" s="112">
        <v>44057</v>
      </c>
      <c r="C413">
        <v>80.267471</v>
      </c>
      <c r="D413">
        <v>108.452873</v>
      </c>
      <c r="E413">
        <v>25.941638999999999</v>
      </c>
      <c r="F413">
        <v>120.456039</v>
      </c>
      <c r="G413">
        <v>52.420501999999999</v>
      </c>
      <c r="H413">
        <v>50.595981999999999</v>
      </c>
      <c r="J413" s="33">
        <v>409</v>
      </c>
      <c r="K413" s="111">
        <f t="shared" si="58"/>
        <v>-1.1309269948492778E-3</v>
      </c>
      <c r="L413" s="111">
        <f t="shared" si="59"/>
        <v>-9.3026634833367019E-4</v>
      </c>
      <c r="M413" s="111">
        <f t="shared" si="60"/>
        <v>-3.5808595636413845E-4</v>
      </c>
      <c r="N413" s="111">
        <f t="shared" si="61"/>
        <v>-4.4214375885942873E-3</v>
      </c>
      <c r="O413" s="111">
        <f t="shared" si="62"/>
        <v>-1.6351975978738771E-3</v>
      </c>
      <c r="P413" s="111">
        <f t="shared" si="63"/>
        <v>-1.0927109342150157E-3</v>
      </c>
      <c r="Q413" s="36">
        <f>K413*$Y$19+$Z$19*L413+$AA$19*M413+N413*$AB$19+$AC$19*O413+P413*$AD$19</f>
        <v>-1.9894635975383538E-3</v>
      </c>
      <c r="R413" s="41">
        <f t="shared" si="56"/>
        <v>998010.5364024617</v>
      </c>
      <c r="S413" s="41">
        <f t="shared" si="57"/>
        <v>-1989.4635975382989</v>
      </c>
      <c r="T413" s="41">
        <v>-892.41776286391541</v>
      </c>
      <c r="U413" s="41">
        <f t="shared" si="64"/>
        <v>1171621.8359584557</v>
      </c>
      <c r="V413" s="41"/>
    </row>
    <row r="414" spans="2:22">
      <c r="B414" s="112">
        <v>44060</v>
      </c>
      <c r="C414">
        <v>80.367401000000001</v>
      </c>
      <c r="D414">
        <v>108.599701</v>
      </c>
      <c r="E414">
        <v>25.95093</v>
      </c>
      <c r="F414">
        <v>120.70509300000001</v>
      </c>
      <c r="G414">
        <v>52.523440999999998</v>
      </c>
      <c r="H414">
        <v>50.595981999999999</v>
      </c>
      <c r="J414" s="33">
        <v>410</v>
      </c>
      <c r="K414" s="111">
        <f t="shared" si="58"/>
        <v>1.2441882842351981E-3</v>
      </c>
      <c r="L414" s="111">
        <f t="shared" si="59"/>
        <v>1.3529258804943643E-3</v>
      </c>
      <c r="M414" s="111">
        <f t="shared" si="60"/>
        <v>3.5808595636413156E-4</v>
      </c>
      <c r="N414" s="111">
        <f t="shared" si="61"/>
        <v>2.0654579490124352E-3</v>
      </c>
      <c r="O414" s="111">
        <f t="shared" si="62"/>
        <v>1.9617908394093725E-3</v>
      </c>
      <c r="P414" s="111">
        <f t="shared" si="63"/>
        <v>0</v>
      </c>
      <c r="Q414" s="36">
        <f>K414*$Y$19+$Z$19*L414+$AA$19*M414+N414*$AB$19+$AC$19*O414+P414*$AD$19</f>
        <v>1.2374007314461402E-3</v>
      </c>
      <c r="R414" s="41">
        <f t="shared" si="56"/>
        <v>1001237.4007314461</v>
      </c>
      <c r="S414" s="41">
        <f t="shared" si="57"/>
        <v>1237.4007314461051</v>
      </c>
      <c r="T414" s="41">
        <v>-892.24105728871655</v>
      </c>
      <c r="U414" s="41">
        <f t="shared" si="64"/>
        <v>1172859.2366899019</v>
      </c>
      <c r="V414" s="41"/>
    </row>
    <row r="415" spans="2:22">
      <c r="B415" s="112">
        <v>44061</v>
      </c>
      <c r="C415">
        <v>80.476417999999995</v>
      </c>
      <c r="D415">
        <v>108.75569900000001</v>
      </c>
      <c r="E415">
        <v>25.997388999999998</v>
      </c>
      <c r="F415">
        <v>121.052002</v>
      </c>
      <c r="G415">
        <v>52.780788000000001</v>
      </c>
      <c r="H415">
        <v>50.549880999999999</v>
      </c>
      <c r="J415" s="33">
        <v>411</v>
      </c>
      <c r="K415" s="111">
        <f t="shared" si="58"/>
        <v>1.3555636439310007E-3</v>
      </c>
      <c r="L415" s="111">
        <f t="shared" si="59"/>
        <v>1.4354189202129548E-3</v>
      </c>
      <c r="M415" s="111">
        <f t="shared" si="60"/>
        <v>1.7886627818085364E-3</v>
      </c>
      <c r="N415" s="111">
        <f t="shared" si="61"/>
        <v>2.869899128333278E-3</v>
      </c>
      <c r="O415" s="111">
        <f t="shared" si="62"/>
        <v>4.8876956750815012E-3</v>
      </c>
      <c r="P415" s="111">
        <f t="shared" si="63"/>
        <v>-9.1157466702064516E-4</v>
      </c>
      <c r="Q415" s="36">
        <f>K415*$Y$19+$Z$19*L415+$AA$19*M415+N415*$AB$19+$AC$19*O415+P415*$AD$19</f>
        <v>1.8440316069244468E-3</v>
      </c>
      <c r="R415" s="41">
        <f t="shared" si="56"/>
        <v>1001844.0316069245</v>
      </c>
      <c r="S415" s="41">
        <f t="shared" si="57"/>
        <v>1844.0316069244873</v>
      </c>
      <c r="T415" s="41">
        <v>-889.71498601231724</v>
      </c>
      <c r="U415" s="41">
        <f t="shared" si="64"/>
        <v>1174703.2682968264</v>
      </c>
      <c r="V415" s="41"/>
    </row>
    <row r="416" spans="2:22">
      <c r="B416" s="112">
        <v>44062</v>
      </c>
      <c r="C416">
        <v>80.340148999999997</v>
      </c>
      <c r="D416">
        <v>108.590515</v>
      </c>
      <c r="E416">
        <v>25.969515000000001</v>
      </c>
      <c r="F416">
        <v>120.73175000000001</v>
      </c>
      <c r="G416">
        <v>52.600650999999999</v>
      </c>
      <c r="H416">
        <v>50.513007999999999</v>
      </c>
      <c r="J416" s="33">
        <v>412</v>
      </c>
      <c r="K416" s="111">
        <f t="shared" si="58"/>
        <v>-1.6947138613440656E-3</v>
      </c>
      <c r="L416" s="111">
        <f t="shared" si="59"/>
        <v>-1.5200083660420892E-3</v>
      </c>
      <c r="M416" s="111">
        <f t="shared" si="60"/>
        <v>-1.0727597962405314E-3</v>
      </c>
      <c r="N416" s="111">
        <f t="shared" si="61"/>
        <v>-2.649079473991523E-3</v>
      </c>
      <c r="O416" s="111">
        <f t="shared" si="62"/>
        <v>-3.4187647684843863E-3</v>
      </c>
      <c r="P416" s="111">
        <f t="shared" si="63"/>
        <v>-7.2970408823639905E-4</v>
      </c>
      <c r="Q416" s="36">
        <f>K416*$Y$19+$Z$19*L416+$AA$19*M416+N416*$AB$19+$AC$19*O416+P416*$AD$19</f>
        <v>-1.8067668110065399E-3</v>
      </c>
      <c r="R416" s="41">
        <f t="shared" si="56"/>
        <v>998193.23318899341</v>
      </c>
      <c r="S416" s="41">
        <f t="shared" si="57"/>
        <v>-1806.7668110065861</v>
      </c>
      <c r="T416" s="41">
        <v>-886.35864153294824</v>
      </c>
      <c r="U416" s="41">
        <f t="shared" si="64"/>
        <v>1172896.5014858199</v>
      </c>
      <c r="V416" s="41"/>
    </row>
    <row r="417" spans="2:22">
      <c r="B417" s="112">
        <v>44063</v>
      </c>
      <c r="C417">
        <v>80.476417999999995</v>
      </c>
      <c r="D417">
        <v>108.78321099999999</v>
      </c>
      <c r="E417">
        <v>26.025266999999999</v>
      </c>
      <c r="F417">
        <v>121.158798</v>
      </c>
      <c r="G417">
        <v>52.574921000000003</v>
      </c>
      <c r="H417">
        <v>50.374701999999999</v>
      </c>
      <c r="J417" s="33">
        <v>413</v>
      </c>
      <c r="K417" s="111">
        <f t="shared" si="58"/>
        <v>1.6947138613441707E-3</v>
      </c>
      <c r="L417" s="111">
        <f t="shared" si="59"/>
        <v>1.7729470255828247E-3</v>
      </c>
      <c r="M417" s="111">
        <f t="shared" si="60"/>
        <v>2.1445237088161639E-3</v>
      </c>
      <c r="N417" s="111">
        <f t="shared" si="61"/>
        <v>3.5309229501768891E-3</v>
      </c>
      <c r="O417" s="111">
        <f t="shared" si="62"/>
        <v>-4.8927712060920934E-4</v>
      </c>
      <c r="P417" s="111">
        <f t="shared" si="63"/>
        <v>-2.7417826540311039E-3</v>
      </c>
      <c r="Q417" s="36">
        <f>K417*$Y$19+$Z$19*L417+$AA$19*M417+N417*$AB$19+$AC$19*O417+P417*$AD$19</f>
        <v>1.7533288570005762E-3</v>
      </c>
      <c r="R417" s="41">
        <f t="shared" si="56"/>
        <v>1001753.3288570006</v>
      </c>
      <c r="S417" s="41">
        <f t="shared" si="57"/>
        <v>1753.328857000568</v>
      </c>
      <c r="T417" s="41">
        <v>-885.304201353807</v>
      </c>
      <c r="U417" s="41">
        <f t="shared" si="64"/>
        <v>1174649.8303428204</v>
      </c>
      <c r="V417" s="41"/>
    </row>
    <row r="418" spans="2:22">
      <c r="B418" s="112">
        <v>44064</v>
      </c>
      <c r="C418">
        <v>80.648994000000002</v>
      </c>
      <c r="D418">
        <v>108.893303</v>
      </c>
      <c r="E418">
        <v>26.053137</v>
      </c>
      <c r="F418">
        <v>121.381203</v>
      </c>
      <c r="G418">
        <v>52.746479000000001</v>
      </c>
      <c r="H418">
        <v>50.411586999999997</v>
      </c>
      <c r="J418" s="33">
        <v>414</v>
      </c>
      <c r="K418" s="111">
        <f t="shared" si="58"/>
        <v>2.1421334332058792E-3</v>
      </c>
      <c r="L418" s="111">
        <f t="shared" si="59"/>
        <v>1.0115194089053796E-3</v>
      </c>
      <c r="M418" s="111">
        <f t="shared" si="60"/>
        <v>1.0703093996722861E-3</v>
      </c>
      <c r="N418" s="111">
        <f t="shared" si="61"/>
        <v>1.833966037931825E-3</v>
      </c>
      <c r="O418" s="111">
        <f t="shared" si="62"/>
        <v>3.2578023408854932E-3</v>
      </c>
      <c r="P418" s="111">
        <f t="shared" si="63"/>
        <v>7.3194483124062613E-4</v>
      </c>
      <c r="Q418" s="36">
        <f>K418*$Y$19+$Z$19*L418+$AA$19*M418+N418*$AB$19+$AC$19*O418+P418*$AD$19</f>
        <v>1.4903392558148663E-3</v>
      </c>
      <c r="R418" s="41">
        <f t="shared" si="56"/>
        <v>1001490.3392558149</v>
      </c>
      <c r="S418" s="41">
        <f t="shared" si="57"/>
        <v>1490.3392558149062</v>
      </c>
      <c r="T418" s="41">
        <v>-884.91662718961015</v>
      </c>
      <c r="U418" s="41">
        <f t="shared" si="64"/>
        <v>1176140.1695986353</v>
      </c>
      <c r="V418" s="41"/>
    </row>
    <row r="419" spans="2:22">
      <c r="B419" s="112">
        <v>44067</v>
      </c>
      <c r="C419">
        <v>80.558166999999997</v>
      </c>
      <c r="D419">
        <v>108.847458</v>
      </c>
      <c r="E419">
        <v>26.043848000000001</v>
      </c>
      <c r="F419">
        <v>121.167618</v>
      </c>
      <c r="G419">
        <v>52.849403000000002</v>
      </c>
      <c r="H419">
        <v>50.466907999999997</v>
      </c>
      <c r="J419" s="33">
        <v>415</v>
      </c>
      <c r="K419" s="111">
        <f t="shared" si="58"/>
        <v>-1.1268359178002835E-3</v>
      </c>
      <c r="L419" s="111">
        <f t="shared" si="59"/>
        <v>-4.210970924038393E-4</v>
      </c>
      <c r="M419" s="111">
        <f t="shared" si="60"/>
        <v>-3.5660413355729912E-4</v>
      </c>
      <c r="N419" s="111">
        <f t="shared" si="61"/>
        <v>-1.761171662894491E-3</v>
      </c>
      <c r="O419" s="111">
        <f t="shared" si="62"/>
        <v>1.9493948181388554E-3</v>
      </c>
      <c r="P419" s="111">
        <f t="shared" si="63"/>
        <v>1.096784910314907E-3</v>
      </c>
      <c r="Q419" s="36">
        <f>K419*$Y$19+$Z$19*L419+$AA$19*M419+N419*$AB$19+$AC$19*O419+P419*$AD$19</f>
        <v>-6.1733394905946217E-4</v>
      </c>
      <c r="R419" s="41">
        <f t="shared" si="56"/>
        <v>999382.66605094052</v>
      </c>
      <c r="S419" s="41">
        <f t="shared" si="57"/>
        <v>-617.3339490594808</v>
      </c>
      <c r="T419" s="41">
        <v>-883.15772051597014</v>
      </c>
      <c r="U419" s="41">
        <f t="shared" si="64"/>
        <v>1175522.8356495758</v>
      </c>
      <c r="V419" s="41"/>
    </row>
    <row r="420" spans="2:22">
      <c r="B420" s="112">
        <v>44068</v>
      </c>
      <c r="C420">
        <v>80.403762999999998</v>
      </c>
      <c r="D420">
        <v>108.618065</v>
      </c>
      <c r="E420">
        <v>25.988095999999999</v>
      </c>
      <c r="F420">
        <v>120.64286800000001</v>
      </c>
      <c r="G420">
        <v>52.815102000000003</v>
      </c>
      <c r="H420">
        <v>50.383938000000001</v>
      </c>
      <c r="J420" s="33">
        <v>416</v>
      </c>
      <c r="K420" s="111">
        <f t="shared" si="58"/>
        <v>-1.9185163517812121E-3</v>
      </c>
      <c r="L420" s="111">
        <f t="shared" si="59"/>
        <v>-2.1096961202644736E-3</v>
      </c>
      <c r="M420" s="111">
        <f t="shared" si="60"/>
        <v>-2.1429920564321253E-3</v>
      </c>
      <c r="N420" s="111">
        <f t="shared" si="61"/>
        <v>-4.3401825323167624E-3</v>
      </c>
      <c r="O420" s="111">
        <f t="shared" si="62"/>
        <v>-6.4924358856122588E-4</v>
      </c>
      <c r="P420" s="111">
        <f t="shared" si="63"/>
        <v>-1.6454005496198611E-3</v>
      </c>
      <c r="Q420" s="36">
        <f>K420*$Y$19+$Z$19*L420+$AA$19*M420+N420*$AB$19+$AC$19*O420+P420*$AD$19</f>
        <v>-2.6691380835670141E-3</v>
      </c>
      <c r="R420" s="41">
        <f t="shared" si="56"/>
        <v>997330.86191643297</v>
      </c>
      <c r="S420" s="41">
        <f t="shared" si="57"/>
        <v>-2669.1380835670279</v>
      </c>
      <c r="T420" s="41">
        <v>-881.20640567340888</v>
      </c>
      <c r="U420" s="41">
        <f t="shared" si="64"/>
        <v>1172853.6975660087</v>
      </c>
      <c r="V420" s="41"/>
    </row>
    <row r="421" spans="2:22">
      <c r="B421" s="112">
        <v>44069</v>
      </c>
      <c r="C421">
        <v>80.358299000000002</v>
      </c>
      <c r="D421">
        <v>108.599701</v>
      </c>
      <c r="E421">
        <v>25.969515000000001</v>
      </c>
      <c r="F421">
        <v>120.687325</v>
      </c>
      <c r="G421">
        <v>52.935187999999997</v>
      </c>
      <c r="H421">
        <v>50.328628999999999</v>
      </c>
      <c r="J421" s="33">
        <v>417</v>
      </c>
      <c r="K421" s="111">
        <f t="shared" si="58"/>
        <v>-5.6560609694136928E-4</v>
      </c>
      <c r="L421" s="111">
        <f t="shared" si="59"/>
        <v>-1.6908377599059672E-4</v>
      </c>
      <c r="M421" s="111">
        <f t="shared" si="60"/>
        <v>-7.1523691849923094E-4</v>
      </c>
      <c r="N421" s="111">
        <f t="shared" si="61"/>
        <v>3.6843297517183757E-4</v>
      </c>
      <c r="O421" s="111">
        <f t="shared" si="62"/>
        <v>2.2711247717056835E-3</v>
      </c>
      <c r="P421" s="111">
        <f t="shared" si="63"/>
        <v>-1.0983536058675235E-3</v>
      </c>
      <c r="Q421" s="36">
        <f>K421*$Y$19+$Z$19*L421+$AA$19*M421+N421*$AB$19+$AC$19*O421+P421*$AD$19</f>
        <v>-1.4357255508411822E-4</v>
      </c>
      <c r="R421" s="41">
        <f t="shared" si="56"/>
        <v>999856.42744491587</v>
      </c>
      <c r="S421" s="41">
        <f t="shared" si="57"/>
        <v>-143.57255508413073</v>
      </c>
      <c r="T421" s="41">
        <v>-874.01301781227812</v>
      </c>
      <c r="U421" s="41">
        <f t="shared" si="64"/>
        <v>1172710.1250109244</v>
      </c>
      <c r="V421" s="41"/>
    </row>
    <row r="422" spans="2:22">
      <c r="B422" s="112">
        <v>44070</v>
      </c>
      <c r="C422">
        <v>80.067588999999998</v>
      </c>
      <c r="D422">
        <v>108.223511</v>
      </c>
      <c r="E422">
        <v>25.867308000000001</v>
      </c>
      <c r="F422">
        <v>119.726555</v>
      </c>
      <c r="G422">
        <v>52.720745000000001</v>
      </c>
      <c r="H422">
        <v>50.254871000000001</v>
      </c>
      <c r="J422" s="33">
        <v>418</v>
      </c>
      <c r="K422" s="111">
        <f t="shared" si="58"/>
        <v>-3.6242319968663307E-3</v>
      </c>
      <c r="L422" s="111">
        <f t="shared" si="59"/>
        <v>-3.470019413570169E-3</v>
      </c>
      <c r="M422" s="111">
        <f t="shared" si="60"/>
        <v>-3.9434180774487486E-3</v>
      </c>
      <c r="N422" s="111">
        <f t="shared" si="61"/>
        <v>-7.9926759197361807E-3</v>
      </c>
      <c r="O422" s="111">
        <f t="shared" si="62"/>
        <v>-4.0592759606015386E-3</v>
      </c>
      <c r="P422" s="111">
        <f t="shared" si="63"/>
        <v>-1.4666026380200927E-3</v>
      </c>
      <c r="Q422" s="36">
        <f>K422*$Y$19+$Z$19*L422+$AA$19*M422+N422*$AB$19+$AC$19*O422+P422*$AD$19</f>
        <v>-4.7992240075134945E-3</v>
      </c>
      <c r="R422" s="41">
        <f t="shared" si="56"/>
        <v>995200.77599248651</v>
      </c>
      <c r="S422" s="41">
        <f t="shared" si="57"/>
        <v>-4799.2240075134905</v>
      </c>
      <c r="T422" s="41">
        <v>-871.91959547705483</v>
      </c>
      <c r="U422" s="41">
        <f t="shared" si="64"/>
        <v>1167910.901003411</v>
      </c>
      <c r="V422" s="41"/>
    </row>
    <row r="423" spans="2:22">
      <c r="B423" s="112">
        <v>44071</v>
      </c>
      <c r="C423">
        <v>80.131195000000005</v>
      </c>
      <c r="D423">
        <v>108.37033099999999</v>
      </c>
      <c r="E423">
        <v>25.885891000000001</v>
      </c>
      <c r="F423">
        <v>120.091324</v>
      </c>
      <c r="G423">
        <v>52.883732000000002</v>
      </c>
      <c r="H423">
        <v>50.254871000000001</v>
      </c>
      <c r="J423" s="33">
        <v>419</v>
      </c>
      <c r="K423" s="111">
        <f t="shared" si="58"/>
        <v>7.9408846626916843E-4</v>
      </c>
      <c r="L423" s="111">
        <f t="shared" si="59"/>
        <v>1.355717421435809E-3</v>
      </c>
      <c r="M423" s="111">
        <f t="shared" si="60"/>
        <v>7.1813921294563174E-4</v>
      </c>
      <c r="N423" s="111">
        <f t="shared" si="61"/>
        <v>3.0420524342989518E-3</v>
      </c>
      <c r="O423" s="111">
        <f t="shared" si="62"/>
        <v>3.0867465857858474E-3</v>
      </c>
      <c r="P423" s="111">
        <f t="shared" si="63"/>
        <v>0</v>
      </c>
      <c r="Q423" s="36">
        <f>K423*$Y$19+$Z$19*L423+$AA$19*M423+N423*$AB$19+$AC$19*O423+P423*$AD$19</f>
        <v>1.6202252778080338E-3</v>
      </c>
      <c r="R423" s="41">
        <f t="shared" si="56"/>
        <v>1001620.225277808</v>
      </c>
      <c r="S423" s="41">
        <f t="shared" si="57"/>
        <v>1620.2252778080292</v>
      </c>
      <c r="T423" s="41">
        <v>-867.78032207046635</v>
      </c>
      <c r="U423" s="41">
        <f t="shared" si="64"/>
        <v>1169531.1262812191</v>
      </c>
      <c r="V423" s="41"/>
    </row>
    <row r="424" spans="2:22">
      <c r="B424" s="112">
        <v>44074</v>
      </c>
      <c r="C424">
        <v>80.367401000000001</v>
      </c>
      <c r="D424">
        <v>108.60887099999999</v>
      </c>
      <c r="E424">
        <v>25.923058000000001</v>
      </c>
      <c r="F424">
        <v>120.62503100000001</v>
      </c>
      <c r="G424">
        <v>53.123908999999998</v>
      </c>
      <c r="H424">
        <v>50.199531999999998</v>
      </c>
      <c r="J424" s="33">
        <v>420</v>
      </c>
      <c r="K424" s="111">
        <f t="shared" si="58"/>
        <v>2.9434048199831692E-3</v>
      </c>
      <c r="L424" s="111">
        <f t="shared" si="59"/>
        <v>2.1987369655889618E-3</v>
      </c>
      <c r="M424" s="111">
        <f t="shared" si="60"/>
        <v>1.4347716791516109E-3</v>
      </c>
      <c r="N424" s="111">
        <f t="shared" si="61"/>
        <v>4.4343299775843892E-3</v>
      </c>
      <c r="O424" s="111">
        <f t="shared" si="62"/>
        <v>4.5313226234401848E-3</v>
      </c>
      <c r="P424" s="111">
        <f t="shared" si="63"/>
        <v>-1.1017736195799556E-3</v>
      </c>
      <c r="Q424" s="36">
        <f>K424*$Y$19+$Z$19*L424+$AA$19*M424+N424*$AB$19+$AC$19*O424+P424*$AD$19</f>
        <v>2.5645214046716141E-3</v>
      </c>
      <c r="R424" s="41">
        <f t="shared" si="56"/>
        <v>1002564.5214046716</v>
      </c>
      <c r="S424" s="41">
        <f t="shared" si="57"/>
        <v>2564.5214046715992</v>
      </c>
      <c r="T424" s="41">
        <v>-858.60399231920019</v>
      </c>
      <c r="U424" s="41">
        <f t="shared" si="64"/>
        <v>1172095.6476858906</v>
      </c>
      <c r="V424" s="41"/>
    </row>
    <row r="425" spans="2:22">
      <c r="B425" s="112">
        <v>44075</v>
      </c>
      <c r="C425">
        <v>80.588547000000005</v>
      </c>
      <c r="D425">
        <v>108.834053</v>
      </c>
      <c r="E425">
        <v>26.003038</v>
      </c>
      <c r="F425">
        <v>121.387283</v>
      </c>
      <c r="G425">
        <v>53.180622</v>
      </c>
      <c r="H425">
        <v>50.299270999999997</v>
      </c>
      <c r="J425" s="33">
        <v>421</v>
      </c>
      <c r="K425" s="111">
        <f t="shared" si="58"/>
        <v>2.7479088769825056E-3</v>
      </c>
      <c r="L425" s="111">
        <f t="shared" si="59"/>
        <v>2.0711833372772264E-3</v>
      </c>
      <c r="M425" s="111">
        <f t="shared" si="60"/>
        <v>3.0805344291158893E-3</v>
      </c>
      <c r="N425" s="111">
        <f t="shared" si="61"/>
        <v>6.2993036014644711E-3</v>
      </c>
      <c r="O425" s="111">
        <f t="shared" si="62"/>
        <v>1.0669913097214102E-3</v>
      </c>
      <c r="P425" s="111">
        <f t="shared" si="63"/>
        <v>1.9848800138554871E-3</v>
      </c>
      <c r="Q425" s="36">
        <f>K425*$Y$19+$Z$19*L425+$AA$19*M425+N425*$AB$19+$AC$19*O425+P425*$AD$19</f>
        <v>3.6205010780472348E-3</v>
      </c>
      <c r="R425" s="41">
        <f t="shared" si="56"/>
        <v>1003620.5010780472</v>
      </c>
      <c r="S425" s="41">
        <f t="shared" si="57"/>
        <v>3620.5010780472076</v>
      </c>
      <c r="T425" s="41">
        <v>-853.55880021478515</v>
      </c>
      <c r="U425" s="41">
        <f t="shared" si="64"/>
        <v>1175716.1487639379</v>
      </c>
      <c r="V425" s="41"/>
    </row>
    <row r="426" spans="2:22">
      <c r="B426" s="112">
        <v>44076</v>
      </c>
      <c r="C426">
        <v>80.761489999999995</v>
      </c>
      <c r="D426">
        <v>109.05461099999999</v>
      </c>
      <c r="E426">
        <v>26.058838000000002</v>
      </c>
      <c r="F426">
        <v>121.86869</v>
      </c>
      <c r="G426">
        <v>53.163437000000002</v>
      </c>
      <c r="H426">
        <v>50.290035000000003</v>
      </c>
      <c r="J426" s="33">
        <v>422</v>
      </c>
      <c r="K426" s="111">
        <f t="shared" si="58"/>
        <v>2.1437003603443552E-3</v>
      </c>
      <c r="L426" s="111">
        <f t="shared" si="59"/>
        <v>2.0245025260402154E-3</v>
      </c>
      <c r="M426" s="111">
        <f t="shared" si="60"/>
        <v>2.1436039441577238E-3</v>
      </c>
      <c r="N426" s="111">
        <f t="shared" si="61"/>
        <v>3.9580333632984873E-3</v>
      </c>
      <c r="O426" s="111">
        <f t="shared" si="62"/>
        <v>-3.2319624267093569E-4</v>
      </c>
      <c r="P426" s="111">
        <f t="shared" si="63"/>
        <v>-1.8363781187538873E-4</v>
      </c>
      <c r="Q426" s="36">
        <f>K426*$Y$19+$Z$19*L426+$AA$19*M426+N426*$AB$19+$AC$19*O426+P426*$AD$19</f>
        <v>2.2968607942301807E-3</v>
      </c>
      <c r="R426" s="41">
        <f t="shared" si="56"/>
        <v>1002296.8607942301</v>
      </c>
      <c r="S426" s="41">
        <f t="shared" si="57"/>
        <v>2296.8607942301314</v>
      </c>
      <c r="T426" s="41">
        <v>-847.81997915531974</v>
      </c>
      <c r="U426" s="41">
        <f t="shared" si="64"/>
        <v>1178013.009558168</v>
      </c>
      <c r="V426" s="41"/>
    </row>
    <row r="427" spans="2:22">
      <c r="B427" s="112">
        <v>44077</v>
      </c>
      <c r="C427">
        <v>80.770576000000005</v>
      </c>
      <c r="D427">
        <v>109.08221399999999</v>
      </c>
      <c r="E427">
        <v>26.077439999999999</v>
      </c>
      <c r="F427">
        <v>121.60122699999999</v>
      </c>
      <c r="G427">
        <v>52.982985999999997</v>
      </c>
      <c r="H427">
        <v>50.308517000000002</v>
      </c>
      <c r="J427" s="33">
        <v>423</v>
      </c>
      <c r="K427" s="111">
        <f t="shared" si="58"/>
        <v>1.1249778740028511E-4</v>
      </c>
      <c r="L427" s="111">
        <f t="shared" si="59"/>
        <v>2.5307969112815912E-4</v>
      </c>
      <c r="M427" s="111">
        <f t="shared" si="60"/>
        <v>7.1359143778398091E-4</v>
      </c>
      <c r="N427" s="111">
        <f t="shared" si="61"/>
        <v>-2.1970936770139742E-3</v>
      </c>
      <c r="O427" s="111">
        <f t="shared" si="62"/>
        <v>-3.4000424835564811E-3</v>
      </c>
      <c r="P427" s="111">
        <f t="shared" si="63"/>
        <v>3.6744068061608299E-4</v>
      </c>
      <c r="Q427" s="36">
        <f>K427*$Y$19+$Z$19*L427+$AA$19*M427+N427*$AB$19+$AC$19*O427+P427*$AD$19</f>
        <v>-6.0724864401542737E-4</v>
      </c>
      <c r="R427" s="41">
        <f t="shared" si="56"/>
        <v>999392.7513559846</v>
      </c>
      <c r="S427" s="41">
        <f t="shared" si="57"/>
        <v>-607.24864401540253</v>
      </c>
      <c r="T427" s="41">
        <v>-842.70638429326937</v>
      </c>
      <c r="U427" s="41">
        <f t="shared" si="64"/>
        <v>1177405.7609141525</v>
      </c>
      <c r="V427" s="41"/>
    </row>
    <row r="428" spans="2:22">
      <c r="B428" s="112">
        <v>44078</v>
      </c>
      <c r="C428">
        <v>80.297340000000005</v>
      </c>
      <c r="D428">
        <v>108.53993199999999</v>
      </c>
      <c r="E428">
        <v>25.937937000000002</v>
      </c>
      <c r="F428">
        <v>120.308548</v>
      </c>
      <c r="G428">
        <v>52.836914</v>
      </c>
      <c r="H428">
        <v>50.271563999999998</v>
      </c>
      <c r="J428" s="33">
        <v>424</v>
      </c>
      <c r="K428" s="111">
        <f t="shared" si="58"/>
        <v>-5.8762461637166061E-3</v>
      </c>
      <c r="L428" s="111">
        <f t="shared" si="59"/>
        <v>-4.9837126631902436E-3</v>
      </c>
      <c r="M428" s="111">
        <f t="shared" si="60"/>
        <v>-5.3639266895308541E-3</v>
      </c>
      <c r="N428" s="111">
        <f t="shared" si="61"/>
        <v>-1.0687383791289525E-2</v>
      </c>
      <c r="O428" s="111">
        <f t="shared" si="62"/>
        <v>-2.7607679231996946E-3</v>
      </c>
      <c r="P428" s="111">
        <f t="shared" si="63"/>
        <v>-7.3479761191810834E-4</v>
      </c>
      <c r="Q428" s="36">
        <f>K428*$Y$19+$Z$19*L428+$AA$19*M428+N428*$AB$19+$AC$19*O428+P428*$AD$19</f>
        <v>-6.3506900305683161E-3</v>
      </c>
      <c r="R428" s="41">
        <f t="shared" si="56"/>
        <v>993649.30996943172</v>
      </c>
      <c r="S428" s="41">
        <f t="shared" si="57"/>
        <v>-6350.6900305682793</v>
      </c>
      <c r="T428" s="41">
        <v>-837.09756939345971</v>
      </c>
      <c r="U428" s="41">
        <f t="shared" si="64"/>
        <v>1171055.0708835842</v>
      </c>
      <c r="V428" s="41"/>
    </row>
    <row r="429" spans="2:22">
      <c r="B429" s="112">
        <v>44082</v>
      </c>
      <c r="C429">
        <v>80.415642000000005</v>
      </c>
      <c r="D429">
        <v>108.659424</v>
      </c>
      <c r="E429">
        <v>25.984439999999999</v>
      </c>
      <c r="F429">
        <v>120.424492</v>
      </c>
      <c r="G429">
        <v>52.897072000000001</v>
      </c>
      <c r="H429">
        <v>50.253101000000001</v>
      </c>
      <c r="J429" s="33">
        <v>425</v>
      </c>
      <c r="K429" s="111">
        <f t="shared" si="58"/>
        <v>1.4722148751801013E-3</v>
      </c>
      <c r="L429" s="111">
        <f t="shared" si="59"/>
        <v>1.1002980327005298E-3</v>
      </c>
      <c r="M429" s="111">
        <f t="shared" si="60"/>
        <v>1.7912512916754126E-3</v>
      </c>
      <c r="N429" s="111">
        <f t="shared" si="61"/>
        <v>9.6325796380123958E-4</v>
      </c>
      <c r="O429" s="111">
        <f t="shared" si="62"/>
        <v>1.1379123925445726E-3</v>
      </c>
      <c r="P429" s="111">
        <f t="shared" si="63"/>
        <v>-3.6733273784309196E-4</v>
      </c>
      <c r="Q429" s="36">
        <f>K429*$Y$19+$Z$19*L429+$AA$19*M429+N429*$AB$19+$AC$19*O429+P429*$AD$19</f>
        <v>1.0694084838734131E-3</v>
      </c>
      <c r="R429" s="41">
        <f t="shared" si="56"/>
        <v>1001069.4084838735</v>
      </c>
      <c r="S429" s="41">
        <f t="shared" si="57"/>
        <v>1069.4084838734707</v>
      </c>
      <c r="T429" s="41">
        <v>-835.62170947052073</v>
      </c>
      <c r="U429" s="41">
        <f t="shared" si="64"/>
        <v>1172124.4793674578</v>
      </c>
      <c r="V429" s="41"/>
    </row>
    <row r="430" spans="2:22">
      <c r="B430" s="112">
        <v>44083</v>
      </c>
      <c r="C430">
        <v>80.361023000000003</v>
      </c>
      <c r="D430">
        <v>108.65022999999999</v>
      </c>
      <c r="E430">
        <v>25.965837000000001</v>
      </c>
      <c r="F430">
        <v>120.504654</v>
      </c>
      <c r="G430">
        <v>52.914245999999999</v>
      </c>
      <c r="H430">
        <v>50.290035000000003</v>
      </c>
      <c r="J430" s="33">
        <v>426</v>
      </c>
      <c r="K430" s="111">
        <f t="shared" si="58"/>
        <v>-6.7943942115213931E-4</v>
      </c>
      <c r="L430" s="111">
        <f t="shared" si="59"/>
        <v>-8.4616581327743719E-5</v>
      </c>
      <c r="M430" s="111">
        <f t="shared" si="60"/>
        <v>-7.161848548046842E-4</v>
      </c>
      <c r="N430" s="111">
        <f t="shared" si="61"/>
        <v>6.6544047732649289E-4</v>
      </c>
      <c r="O430" s="111">
        <f t="shared" si="62"/>
        <v>3.2461556051697788E-4</v>
      </c>
      <c r="P430" s="111">
        <f t="shared" si="63"/>
        <v>7.3468966914504348E-4</v>
      </c>
      <c r="Q430" s="36">
        <f>K430*$Y$19+$Z$19*L430+$AA$19*M430+N430*$AB$19+$AC$19*O430+P430*$AD$19</f>
        <v>7.1456608686603225E-5</v>
      </c>
      <c r="R430" s="41">
        <f t="shared" si="56"/>
        <v>1000071.4566086866</v>
      </c>
      <c r="S430" s="41">
        <f t="shared" si="57"/>
        <v>71.456608686596155</v>
      </c>
      <c r="T430" s="41">
        <v>-824.38327161874622</v>
      </c>
      <c r="U430" s="41">
        <f t="shared" si="64"/>
        <v>1172195.9359761444</v>
      </c>
      <c r="V430" s="41"/>
    </row>
    <row r="431" spans="2:22">
      <c r="B431" s="112">
        <v>44084</v>
      </c>
      <c r="C431">
        <v>80.379249999999999</v>
      </c>
      <c r="D431">
        <v>108.659424</v>
      </c>
      <c r="E431">
        <v>26.003038</v>
      </c>
      <c r="F431">
        <v>120.593857</v>
      </c>
      <c r="G431">
        <v>52.965812999999997</v>
      </c>
      <c r="H431">
        <v>50.280807000000003</v>
      </c>
      <c r="J431" s="33">
        <v>427</v>
      </c>
      <c r="K431" s="111">
        <f t="shared" si="58"/>
        <v>2.267882185084052E-4</v>
      </c>
      <c r="L431" s="111">
        <f t="shared" si="59"/>
        <v>8.4616581327635272E-5</v>
      </c>
      <c r="M431" s="111">
        <f t="shared" si="60"/>
        <v>1.4316648707184854E-3</v>
      </c>
      <c r="N431" s="111">
        <f t="shared" si="61"/>
        <v>7.3997142247235969E-4</v>
      </c>
      <c r="O431" s="111">
        <f t="shared" si="62"/>
        <v>9.7406451345548968E-4</v>
      </c>
      <c r="P431" s="111">
        <f t="shared" si="63"/>
        <v>-1.8351243446679675E-4</v>
      </c>
      <c r="Q431" s="36">
        <f>K431*$Y$19+$Z$19*L431+$AA$19*M431+N431*$AB$19+$AC$19*O431+P431*$AD$19</f>
        <v>5.8915987276767542E-4</v>
      </c>
      <c r="R431" s="41">
        <f t="shared" si="56"/>
        <v>1000589.1598727676</v>
      </c>
      <c r="S431" s="41">
        <f t="shared" si="57"/>
        <v>589.1598727676319</v>
      </c>
      <c r="T431" s="41">
        <v>-821.5008479449898</v>
      </c>
      <c r="U431" s="41">
        <f t="shared" si="64"/>
        <v>1172785.0958489119</v>
      </c>
      <c r="V431" s="41"/>
    </row>
    <row r="432" spans="2:22">
      <c r="B432" s="112">
        <v>44085</v>
      </c>
      <c r="C432">
        <v>80.461135999999996</v>
      </c>
      <c r="D432">
        <v>108.788078</v>
      </c>
      <c r="E432">
        <v>26.021640999999999</v>
      </c>
      <c r="F432">
        <v>120.68298299999999</v>
      </c>
      <c r="G432">
        <v>52.922848000000002</v>
      </c>
      <c r="H432">
        <v>50.290035000000003</v>
      </c>
      <c r="J432" s="33">
        <v>428</v>
      </c>
      <c r="K432" s="111">
        <f t="shared" si="58"/>
        <v>1.0182269405254478E-3</v>
      </c>
      <c r="L432" s="111">
        <f t="shared" si="59"/>
        <v>1.1833110413200488E-3</v>
      </c>
      <c r="M432" s="111">
        <f t="shared" si="60"/>
        <v>7.151606180168114E-4</v>
      </c>
      <c r="N432" s="111">
        <f t="shared" si="61"/>
        <v>7.3878623454935028E-4</v>
      </c>
      <c r="O432" s="111">
        <f t="shared" si="62"/>
        <v>-8.1151280887170965E-4</v>
      </c>
      <c r="P432" s="111">
        <f t="shared" si="63"/>
        <v>1.8351243446676938E-4</v>
      </c>
      <c r="Q432" s="36">
        <f>K432*$Y$19+$Z$19*L432+$AA$19*M432+N432*$AB$19+$AC$19*O432+P432*$AD$19</f>
        <v>7.1619843045470533E-4</v>
      </c>
      <c r="R432" s="41">
        <f t="shared" si="56"/>
        <v>1000716.1984304547</v>
      </c>
      <c r="S432" s="41">
        <f t="shared" si="57"/>
        <v>716.1984304547077</v>
      </c>
      <c r="T432" s="41">
        <v>-814.94226634106599</v>
      </c>
      <c r="U432" s="41">
        <f t="shared" si="64"/>
        <v>1173501.2942793667</v>
      </c>
      <c r="V432" s="41"/>
    </row>
    <row r="433" spans="2:22">
      <c r="B433" s="112">
        <v>44088</v>
      </c>
      <c r="C433">
        <v>80.461135999999996</v>
      </c>
      <c r="D433">
        <v>108.797287</v>
      </c>
      <c r="E433">
        <v>26.012339000000001</v>
      </c>
      <c r="F433">
        <v>120.986115</v>
      </c>
      <c r="G433">
        <v>52.888477000000002</v>
      </c>
      <c r="H433">
        <v>50.299270999999997</v>
      </c>
      <c r="J433" s="33">
        <v>429</v>
      </c>
      <c r="K433" s="111">
        <f t="shared" si="58"/>
        <v>0</v>
      </c>
      <c r="L433" s="111">
        <f t="shared" si="59"/>
        <v>8.4647237239457413E-5</v>
      </c>
      <c r="M433" s="111">
        <f t="shared" si="60"/>
        <v>-3.5753559881791704E-4</v>
      </c>
      <c r="N433" s="111">
        <f t="shared" si="61"/>
        <v>2.5086546975588561E-3</v>
      </c>
      <c r="O433" s="111">
        <f t="shared" si="62"/>
        <v>-6.4966583130679186E-4</v>
      </c>
      <c r="P433" s="111">
        <f t="shared" si="63"/>
        <v>1.8363781187541475E-4</v>
      </c>
      <c r="Q433" s="36">
        <f>K433*$Y$19+$Z$19*L433+$AA$19*M433+N433*$AB$19+$AC$19*O433+P433*$AD$19</f>
        <v>7.2337691316524803E-4</v>
      </c>
      <c r="R433" s="41">
        <f t="shared" si="56"/>
        <v>1000723.3769131652</v>
      </c>
      <c r="S433" s="41">
        <f t="shared" si="57"/>
        <v>723.37691316520795</v>
      </c>
      <c r="T433" s="41">
        <v>-810.53622827387881</v>
      </c>
      <c r="U433" s="41">
        <f t="shared" si="64"/>
        <v>1174224.6711925319</v>
      </c>
      <c r="V433" s="41"/>
    </row>
    <row r="434" spans="2:22">
      <c r="B434" s="112">
        <v>44089</v>
      </c>
      <c r="C434">
        <v>80.506659999999997</v>
      </c>
      <c r="D434">
        <v>108.806465</v>
      </c>
      <c r="E434">
        <v>26.012339000000001</v>
      </c>
      <c r="F434">
        <v>121.119827</v>
      </c>
      <c r="G434">
        <v>52.914245999999999</v>
      </c>
      <c r="H434">
        <v>50.290035000000003</v>
      </c>
      <c r="J434" s="33">
        <v>430</v>
      </c>
      <c r="K434" s="111">
        <f t="shared" si="58"/>
        <v>5.6562868281714754E-4</v>
      </c>
      <c r="L434" s="111">
        <f t="shared" si="59"/>
        <v>8.4355163190793318E-5</v>
      </c>
      <c r="M434" s="111">
        <f t="shared" si="60"/>
        <v>0</v>
      </c>
      <c r="N434" s="111">
        <f t="shared" si="61"/>
        <v>1.1045744064802935E-3</v>
      </c>
      <c r="O434" s="111">
        <f t="shared" si="62"/>
        <v>4.8711412672310431E-4</v>
      </c>
      <c r="P434" s="111">
        <f t="shared" si="63"/>
        <v>-1.8363781187538873E-4</v>
      </c>
      <c r="Q434" s="36">
        <f>K434*$Y$19+$Z$19*L434+$AA$19*M434+N434*$AB$19+$AC$19*O434+P434*$AD$19</f>
        <v>4.3224672228724299E-4</v>
      </c>
      <c r="R434" s="41">
        <f t="shared" si="56"/>
        <v>1000432.2467222873</v>
      </c>
      <c r="S434" s="41">
        <f t="shared" si="57"/>
        <v>432.24672228726558</v>
      </c>
      <c r="T434" s="41">
        <v>-797.82159708079416</v>
      </c>
      <c r="U434" s="41">
        <f t="shared" si="64"/>
        <v>1174656.9179148192</v>
      </c>
      <c r="V434" s="41"/>
    </row>
    <row r="435" spans="2:22">
      <c r="B435" s="112">
        <v>44090</v>
      </c>
      <c r="C435">
        <v>80.488449000000003</v>
      </c>
      <c r="D435">
        <v>108.75134300000001</v>
      </c>
      <c r="E435">
        <v>25.984439999999999</v>
      </c>
      <c r="F435">
        <v>121.200081</v>
      </c>
      <c r="G435">
        <v>52.940013999999998</v>
      </c>
      <c r="H435">
        <v>50.271563999999998</v>
      </c>
      <c r="J435" s="33">
        <v>431</v>
      </c>
      <c r="K435" s="111">
        <f t="shared" si="58"/>
        <v>-2.2623047607821849E-4</v>
      </c>
      <c r="L435" s="111">
        <f t="shared" si="59"/>
        <v>-5.0673429454226265E-4</v>
      </c>
      <c r="M435" s="111">
        <f t="shared" si="60"/>
        <v>-1.073105035112609E-3</v>
      </c>
      <c r="N435" s="111">
        <f t="shared" si="61"/>
        <v>6.6238059923874354E-4</v>
      </c>
      <c r="O435" s="111">
        <f t="shared" si="62"/>
        <v>4.8685807276880721E-4</v>
      </c>
      <c r="P435" s="111">
        <f t="shared" si="63"/>
        <v>-3.6735693130192387E-4</v>
      </c>
      <c r="Q435" s="36">
        <f>K435*$Y$19+$Z$19*L435+$AA$19*M435+N435*$AB$19+$AC$19*O435+P435*$AD$19</f>
        <v>-1.5522928599043788E-4</v>
      </c>
      <c r="R435" s="41">
        <f t="shared" si="56"/>
        <v>999844.77071400953</v>
      </c>
      <c r="S435" s="41">
        <f t="shared" si="57"/>
        <v>-155.22928599047009</v>
      </c>
      <c r="T435" s="41">
        <v>-794.3965345834149</v>
      </c>
      <c r="U435" s="41">
        <f t="shared" si="64"/>
        <v>1174501.6886288286</v>
      </c>
      <c r="V435" s="41"/>
    </row>
    <row r="436" spans="2:22">
      <c r="B436" s="112">
        <v>44091</v>
      </c>
      <c r="C436">
        <v>80.488449000000003</v>
      </c>
      <c r="D436">
        <v>108.778893</v>
      </c>
      <c r="E436">
        <v>25.993731</v>
      </c>
      <c r="F436">
        <v>121.22680699999999</v>
      </c>
      <c r="G436">
        <v>52.974400000000003</v>
      </c>
      <c r="H436">
        <v>50.290035000000003</v>
      </c>
      <c r="J436" s="33">
        <v>432</v>
      </c>
      <c r="K436" s="111">
        <f t="shared" si="58"/>
        <v>0</v>
      </c>
      <c r="L436" s="111">
        <f t="shared" si="59"/>
        <v>2.5329812217273623E-4</v>
      </c>
      <c r="M436" s="111">
        <f t="shared" si="60"/>
        <v>3.5749623044461175E-4</v>
      </c>
      <c r="N436" s="111">
        <f t="shared" si="61"/>
        <v>2.2048709471760451E-4</v>
      </c>
      <c r="O436" s="111">
        <f t="shared" si="62"/>
        <v>6.4931674376514251E-4</v>
      </c>
      <c r="P436" s="111">
        <f t="shared" si="63"/>
        <v>3.6735693130204546E-4</v>
      </c>
      <c r="Q436" s="36">
        <f>K436*$Y$19+$Z$19*L436+$AA$19*M436+N436*$AB$19+$AC$19*O436+P436*$AD$19</f>
        <v>2.673443579327514E-4</v>
      </c>
      <c r="R436" s="41">
        <f t="shared" si="56"/>
        <v>1000267.3443579328</v>
      </c>
      <c r="S436" s="41">
        <f t="shared" si="57"/>
        <v>267.34435793280136</v>
      </c>
      <c r="T436" s="41">
        <v>-793.61641501937993</v>
      </c>
      <c r="U436" s="41">
        <f t="shared" si="64"/>
        <v>1174769.0329867615</v>
      </c>
      <c r="V436" s="41"/>
    </row>
    <row r="437" spans="2:22">
      <c r="B437" s="112">
        <v>44092</v>
      </c>
      <c r="C437">
        <v>80.39743</v>
      </c>
      <c r="D437">
        <v>108.65022999999999</v>
      </c>
      <c r="E437">
        <v>25.975135999999999</v>
      </c>
      <c r="F437">
        <v>121.00393699999999</v>
      </c>
      <c r="G437">
        <v>52.931426999999999</v>
      </c>
      <c r="H437">
        <v>50.308517000000002</v>
      </c>
      <c r="J437" s="33">
        <v>433</v>
      </c>
      <c r="K437" s="111">
        <f t="shared" si="58"/>
        <v>-1.1314729456205937E-3</v>
      </c>
      <c r="L437" s="111">
        <f t="shared" si="59"/>
        <v>-1.1834938507086193E-3</v>
      </c>
      <c r="M437" s="111">
        <f t="shared" si="60"/>
        <v>-7.1562078863729017E-4</v>
      </c>
      <c r="N437" s="111">
        <f t="shared" si="61"/>
        <v>-1.8401467890392144E-3</v>
      </c>
      <c r="O437" s="111">
        <f t="shared" si="62"/>
        <v>-8.1153235049952297E-4</v>
      </c>
      <c r="P437" s="111">
        <f t="shared" si="63"/>
        <v>3.6744068061608299E-4</v>
      </c>
      <c r="Q437" s="36">
        <f>K437*$Y$19+$Z$19*L437+$AA$19*M437+N437*$AB$19+$AC$19*O437+P437*$AD$19</f>
        <v>-1.0911342046372645E-3</v>
      </c>
      <c r="R437" s="41">
        <f t="shared" si="56"/>
        <v>998908.86579536274</v>
      </c>
      <c r="S437" s="41">
        <f t="shared" si="57"/>
        <v>-1091.1342046372592</v>
      </c>
      <c r="T437" s="41">
        <v>-792.80441322829574</v>
      </c>
      <c r="U437" s="41">
        <f t="shared" si="64"/>
        <v>1173677.8987821243</v>
      </c>
      <c r="V437" s="41"/>
    </row>
    <row r="438" spans="2:22">
      <c r="B438" s="112">
        <v>44095</v>
      </c>
      <c r="C438">
        <v>80.442947000000004</v>
      </c>
      <c r="D438">
        <v>108.668617</v>
      </c>
      <c r="E438">
        <v>26.012339000000001</v>
      </c>
      <c r="F438">
        <v>120.88801599999999</v>
      </c>
      <c r="G438">
        <v>52.819724999999998</v>
      </c>
      <c r="H438">
        <v>50.271563999999998</v>
      </c>
      <c r="J438" s="33">
        <v>434</v>
      </c>
      <c r="K438" s="111">
        <f t="shared" si="58"/>
        <v>5.6598973546430668E-4</v>
      </c>
      <c r="L438" s="111">
        <f t="shared" si="59"/>
        <v>1.6921680100645756E-4</v>
      </c>
      <c r="M438" s="111">
        <f t="shared" si="60"/>
        <v>1.431229593305284E-3</v>
      </c>
      <c r="N438" s="111">
        <f t="shared" si="61"/>
        <v>-9.5845279213611564E-4</v>
      </c>
      <c r="O438" s="111">
        <f t="shared" si="62"/>
        <v>-2.1125451483007367E-3</v>
      </c>
      <c r="P438" s="111">
        <f t="shared" si="63"/>
        <v>-7.3479761191810834E-4</v>
      </c>
      <c r="Q438" s="36">
        <f>K438*$Y$19+$Z$19*L438+$AA$19*M438+N438*$AB$19+$AC$19*O438+P438*$AD$19</f>
        <v>-1.0418603687047916E-4</v>
      </c>
      <c r="R438" s="41">
        <f t="shared" si="56"/>
        <v>999895.81396312953</v>
      </c>
      <c r="S438" s="41">
        <f t="shared" si="57"/>
        <v>-104.18603687046561</v>
      </c>
      <c r="T438" s="41">
        <v>-787.62050158402417</v>
      </c>
      <c r="U438" s="41">
        <f t="shared" si="64"/>
        <v>1173573.7127452539</v>
      </c>
      <c r="V438" s="41"/>
    </row>
    <row r="439" spans="2:22">
      <c r="B439" s="112">
        <v>44096</v>
      </c>
      <c r="C439">
        <v>80.470230000000001</v>
      </c>
      <c r="D439">
        <v>108.75134300000001</v>
      </c>
      <c r="E439">
        <v>26.012339000000001</v>
      </c>
      <c r="F439">
        <v>120.959343</v>
      </c>
      <c r="G439">
        <v>52.802543999999997</v>
      </c>
      <c r="H439">
        <v>50.336216</v>
      </c>
      <c r="J439" s="33">
        <v>435</v>
      </c>
      <c r="K439" s="111">
        <f t="shared" si="58"/>
        <v>3.391021266262185E-4</v>
      </c>
      <c r="L439" s="111">
        <f t="shared" si="59"/>
        <v>7.6097892752942777E-4</v>
      </c>
      <c r="M439" s="111">
        <f t="shared" si="60"/>
        <v>0</v>
      </c>
      <c r="N439" s="111">
        <f t="shared" si="61"/>
        <v>5.8985140348826739E-4</v>
      </c>
      <c r="O439" s="111">
        <f t="shared" si="62"/>
        <v>-3.2532912451509118E-4</v>
      </c>
      <c r="P439" s="111">
        <f t="shared" si="63"/>
        <v>1.2852288143009422E-3</v>
      </c>
      <c r="Q439" s="36">
        <f>K439*$Y$19+$Z$19*L439+$AA$19*M439+N439*$AB$19+$AC$19*O439+P439*$AD$19</f>
        <v>5.1373435506007245E-4</v>
      </c>
      <c r="R439" s="41">
        <f t="shared" si="56"/>
        <v>1000513.73435506</v>
      </c>
      <c r="S439" s="41">
        <f t="shared" si="57"/>
        <v>513.73435506003443</v>
      </c>
      <c r="T439" s="41">
        <v>-781.29214919882361</v>
      </c>
      <c r="U439" s="41">
        <f t="shared" si="64"/>
        <v>1174087.4471003138</v>
      </c>
      <c r="V439" s="41"/>
    </row>
    <row r="440" spans="2:22">
      <c r="B440" s="112">
        <v>44097</v>
      </c>
      <c r="C440">
        <v>80.288230999999996</v>
      </c>
      <c r="D440">
        <v>108.52156100000001</v>
      </c>
      <c r="E440">
        <v>26.021640999999999</v>
      </c>
      <c r="F440">
        <v>120.085678</v>
      </c>
      <c r="G440">
        <v>52.776764</v>
      </c>
      <c r="H440">
        <v>50.308517000000002</v>
      </c>
      <c r="J440" s="33">
        <v>436</v>
      </c>
      <c r="K440" s="111">
        <f t="shared" si="58"/>
        <v>-2.2642550398241242E-3</v>
      </c>
      <c r="L440" s="111">
        <f t="shared" si="59"/>
        <v>-2.1151471852879147E-3</v>
      </c>
      <c r="M440" s="111">
        <f t="shared" si="60"/>
        <v>3.5753559881790945E-4</v>
      </c>
      <c r="N440" s="111">
        <f t="shared" si="61"/>
        <v>-7.2490095183156775E-3</v>
      </c>
      <c r="O440" s="111">
        <f t="shared" si="62"/>
        <v>-4.883532768059567E-4</v>
      </c>
      <c r="P440" s="111">
        <f t="shared" si="63"/>
        <v>-5.5043120238276743E-4</v>
      </c>
      <c r="Q440" s="36">
        <f>K440*$Y$19+$Z$19*L440+$AA$19*M440+N440*$AB$19+$AC$19*O440+P440*$AD$19</f>
        <v>-2.9880940611231163E-3</v>
      </c>
      <c r="R440" s="41">
        <f t="shared" si="56"/>
        <v>997011.90593887691</v>
      </c>
      <c r="S440" s="41">
        <f t="shared" si="57"/>
        <v>-2988.0940611230908</v>
      </c>
      <c r="T440" s="41">
        <v>-776.4239818258211</v>
      </c>
      <c r="U440" s="41">
        <f t="shared" si="64"/>
        <v>1171099.3530391906</v>
      </c>
      <c r="V440" s="41"/>
    </row>
    <row r="441" spans="2:22">
      <c r="B441" s="112">
        <v>44098</v>
      </c>
      <c r="C441">
        <v>80.297340000000005</v>
      </c>
      <c r="D441">
        <v>108.530754</v>
      </c>
      <c r="E441">
        <v>26.040236</v>
      </c>
      <c r="F441">
        <v>119.782585</v>
      </c>
      <c r="G441">
        <v>52.828327000000002</v>
      </c>
      <c r="H441">
        <v>50.317740999999998</v>
      </c>
      <c r="J441" s="33">
        <v>437</v>
      </c>
      <c r="K441" s="111">
        <f t="shared" si="58"/>
        <v>1.1344730355352768E-4</v>
      </c>
      <c r="L441" s="111">
        <f t="shared" si="59"/>
        <v>8.470768907022376E-5</v>
      </c>
      <c r="M441" s="111">
        <f t="shared" si="60"/>
        <v>7.1434231196577415E-4</v>
      </c>
      <c r="N441" s="111">
        <f t="shared" si="61"/>
        <v>-2.5271635148332076E-3</v>
      </c>
      <c r="O441" s="111">
        <f t="shared" si="62"/>
        <v>9.7652496881139752E-4</v>
      </c>
      <c r="P441" s="111">
        <f t="shared" si="63"/>
        <v>1.833318700142107E-4</v>
      </c>
      <c r="Q441" s="36">
        <f>K441*$Y$19+$Z$19*L441+$AA$19*M441+N441*$AB$19+$AC$19*O441+P441*$AD$19</f>
        <v>-5.5121090968399361E-4</v>
      </c>
      <c r="R441" s="41">
        <f t="shared" si="56"/>
        <v>999448.78909031604</v>
      </c>
      <c r="S441" s="41">
        <f t="shared" si="57"/>
        <v>-551.21090968395583</v>
      </c>
      <c r="T441" s="41">
        <v>-773.30385142820887</v>
      </c>
      <c r="U441" s="41">
        <f t="shared" si="64"/>
        <v>1170548.1421295067</v>
      </c>
      <c r="V441" s="41"/>
    </row>
    <row r="442" spans="2:22">
      <c r="B442" s="112">
        <v>44099</v>
      </c>
      <c r="C442">
        <v>80.288230999999996</v>
      </c>
      <c r="D442">
        <v>108.567497</v>
      </c>
      <c r="E442">
        <v>26.049534000000001</v>
      </c>
      <c r="F442">
        <v>119.65776099999999</v>
      </c>
      <c r="G442">
        <v>52.888477000000002</v>
      </c>
      <c r="H442">
        <v>50.299270999999997</v>
      </c>
      <c r="J442" s="33">
        <v>438</v>
      </c>
      <c r="K442" s="111">
        <f t="shared" si="58"/>
        <v>-1.1344730355350299E-4</v>
      </c>
      <c r="L442" s="111">
        <f t="shared" si="59"/>
        <v>3.3849190568390581E-4</v>
      </c>
      <c r="M442" s="111">
        <f t="shared" si="60"/>
        <v>3.5699908441723149E-4</v>
      </c>
      <c r="N442" s="111">
        <f t="shared" si="61"/>
        <v>-1.0426313976994272E-3</v>
      </c>
      <c r="O442" s="111">
        <f t="shared" si="62"/>
        <v>1.1379459880530587E-3</v>
      </c>
      <c r="P442" s="111">
        <f t="shared" si="63"/>
        <v>-3.6713473875499595E-4</v>
      </c>
      <c r="Q442" s="36">
        <f>K442*$Y$19+$Z$19*L442+$AA$19*M442+N442*$AB$19+$AC$19*O442+P442*$AD$19</f>
        <v>-1.8687594917851392E-4</v>
      </c>
      <c r="R442" s="41">
        <f t="shared" si="56"/>
        <v>999813.12405082153</v>
      </c>
      <c r="S442" s="41">
        <f t="shared" si="57"/>
        <v>-186.87594917847309</v>
      </c>
      <c r="T442" s="41">
        <v>-759.95758480310906</v>
      </c>
      <c r="U442" s="41">
        <f t="shared" si="64"/>
        <v>1170361.2661803281</v>
      </c>
      <c r="V442" s="41"/>
    </row>
    <row r="443" spans="2:22">
      <c r="B443" s="112">
        <v>44102</v>
      </c>
      <c r="C443">
        <v>80.361023000000003</v>
      </c>
      <c r="D443">
        <v>108.659424</v>
      </c>
      <c r="E443">
        <v>26.030934999999999</v>
      </c>
      <c r="F443">
        <v>120.263947</v>
      </c>
      <c r="G443">
        <v>52.991585000000001</v>
      </c>
      <c r="H443">
        <v>50.290035000000003</v>
      </c>
      <c r="J443" s="33">
        <v>439</v>
      </c>
      <c r="K443" s="111">
        <f t="shared" si="58"/>
        <v>9.0622275758148229E-4</v>
      </c>
      <c r="L443" s="111">
        <f t="shared" si="59"/>
        <v>8.4636844332545839E-4</v>
      </c>
      <c r="M443" s="111">
        <f t="shared" si="60"/>
        <v>-7.1424091018371572E-4</v>
      </c>
      <c r="N443" s="111">
        <f t="shared" si="61"/>
        <v>5.0532091902986409E-3</v>
      </c>
      <c r="O443" s="111">
        <f t="shared" si="62"/>
        <v>1.947638311606913E-3</v>
      </c>
      <c r="P443" s="111">
        <f t="shared" si="63"/>
        <v>-1.8363781187538873E-4</v>
      </c>
      <c r="Q443" s="36">
        <f>K443*$Y$19+$Z$19*L443+$AA$19*M443+N443*$AB$19+$AC$19*O443+P443*$AD$19</f>
        <v>1.7968435354454137E-3</v>
      </c>
      <c r="R443" s="41">
        <f t="shared" si="56"/>
        <v>1001796.8435354454</v>
      </c>
      <c r="S443" s="41">
        <f t="shared" si="57"/>
        <v>1796.8435354453977</v>
      </c>
      <c r="T443" s="41">
        <v>-756.40819012245629</v>
      </c>
      <c r="U443" s="41">
        <f t="shared" si="64"/>
        <v>1172158.1097157735</v>
      </c>
      <c r="V443" s="41"/>
    </row>
    <row r="444" spans="2:22">
      <c r="B444" s="112">
        <v>44103</v>
      </c>
      <c r="C444">
        <v>80.415642000000005</v>
      </c>
      <c r="D444">
        <v>108.67778800000001</v>
      </c>
      <c r="E444">
        <v>26.040236</v>
      </c>
      <c r="F444">
        <v>120.112381</v>
      </c>
      <c r="G444">
        <v>53.086098</v>
      </c>
      <c r="H444">
        <v>50.308517000000002</v>
      </c>
      <c r="J444" s="33">
        <v>440</v>
      </c>
      <c r="K444" s="111">
        <f t="shared" si="58"/>
        <v>6.7943942115212446E-4</v>
      </c>
      <c r="L444" s="111">
        <f t="shared" si="59"/>
        <v>1.6899084951644273E-4</v>
      </c>
      <c r="M444" s="111">
        <f t="shared" si="60"/>
        <v>3.5724182576640415E-4</v>
      </c>
      <c r="N444" s="111">
        <f t="shared" si="61"/>
        <v>-1.2610727632576771E-3</v>
      </c>
      <c r="O444" s="111">
        <f t="shared" si="62"/>
        <v>1.7819586992586785E-3</v>
      </c>
      <c r="P444" s="111">
        <f t="shared" si="63"/>
        <v>3.6744068061608299E-4</v>
      </c>
      <c r="Q444" s="36">
        <f>K444*$Y$19+$Z$19*L444+$AA$19*M444+N444*$AB$19+$AC$19*O444+P444*$AD$19</f>
        <v>-8.1168682870380216E-5</v>
      </c>
      <c r="R444" s="41">
        <f t="shared" si="56"/>
        <v>999918.83131712966</v>
      </c>
      <c r="S444" s="41">
        <f t="shared" si="57"/>
        <v>-81.168682870338671</v>
      </c>
      <c r="T444" s="41">
        <v>-755.16248702281155</v>
      </c>
      <c r="U444" s="41">
        <f t="shared" si="64"/>
        <v>1172076.9410329033</v>
      </c>
      <c r="V444" s="41"/>
    </row>
    <row r="445" spans="2:22">
      <c r="B445" s="112">
        <v>44104</v>
      </c>
      <c r="C445">
        <v>80.288230999999996</v>
      </c>
      <c r="D445">
        <v>108.503151</v>
      </c>
      <c r="E445">
        <v>25.993731</v>
      </c>
      <c r="F445">
        <v>120.094627</v>
      </c>
      <c r="G445">
        <v>52.957211000000001</v>
      </c>
      <c r="H445">
        <v>50.271563999999998</v>
      </c>
      <c r="J445" s="33">
        <v>441</v>
      </c>
      <c r="K445" s="111">
        <f t="shared" si="58"/>
        <v>-1.5856621787336074E-3</v>
      </c>
      <c r="L445" s="111">
        <f t="shared" si="59"/>
        <v>-1.6082169866623666E-3</v>
      </c>
      <c r="M445" s="111">
        <f t="shared" si="60"/>
        <v>-1.7874867154517122E-3</v>
      </c>
      <c r="N445" s="111">
        <f t="shared" si="61"/>
        <v>-1.4782249843703514E-4</v>
      </c>
      <c r="O445" s="111">
        <f t="shared" si="62"/>
        <v>-2.4308382052813287E-3</v>
      </c>
      <c r="P445" s="111">
        <f t="shared" si="63"/>
        <v>-7.3479761191810834E-4</v>
      </c>
      <c r="Q445" s="36">
        <f>K445*$Y$19+$Z$19*L445+$AA$19*M445+N445*$AB$19+$AC$19*O445+P445*$AD$19</f>
        <v>-1.1213477835536074E-3</v>
      </c>
      <c r="R445" s="41">
        <f t="shared" si="56"/>
        <v>998878.65221644635</v>
      </c>
      <c r="S445" s="41">
        <f t="shared" si="57"/>
        <v>-1121.3477835536469</v>
      </c>
      <c r="T445" s="41">
        <v>-751.5628250479931</v>
      </c>
      <c r="U445" s="41">
        <f t="shared" si="64"/>
        <v>1170955.5932493496</v>
      </c>
      <c r="V445" s="41"/>
    </row>
    <row r="446" spans="2:22">
      <c r="B446" s="112">
        <v>44105</v>
      </c>
      <c r="C446">
        <v>80.370284999999996</v>
      </c>
      <c r="D446">
        <v>108.652306</v>
      </c>
      <c r="E446">
        <v>25.996527</v>
      </c>
      <c r="F446">
        <v>120.428764</v>
      </c>
      <c r="G446">
        <v>52.955482000000003</v>
      </c>
      <c r="H446">
        <v>50.252158999999999</v>
      </c>
      <c r="J446" s="33">
        <v>442</v>
      </c>
      <c r="K446" s="111">
        <f t="shared" si="58"/>
        <v>1.0214709954699016E-3</v>
      </c>
      <c r="L446" s="111">
        <f t="shared" si="59"/>
        <v>1.3737165578649945E-3</v>
      </c>
      <c r="M446" s="111">
        <f t="shared" si="60"/>
        <v>1.0755861233452417E-4</v>
      </c>
      <c r="N446" s="111">
        <f t="shared" si="61"/>
        <v>2.7784176296634538E-3</v>
      </c>
      <c r="O446" s="111">
        <f t="shared" si="62"/>
        <v>-3.2649533331157929E-5</v>
      </c>
      <c r="P446" s="111">
        <f t="shared" si="63"/>
        <v>-3.8607802540367492E-4</v>
      </c>
      <c r="Q446" s="36">
        <f>K446*$Y$19+$Z$19*L446+$AA$19*M446+N446*$AB$19+$AC$19*O446+P446*$AD$19</f>
        <v>1.2466518403063663E-3</v>
      </c>
      <c r="R446" s="41">
        <f t="shared" si="56"/>
        <v>1001246.6518403064</v>
      </c>
      <c r="S446" s="41">
        <f t="shared" si="57"/>
        <v>1246.6518403063528</v>
      </c>
      <c r="T446" s="41">
        <v>-751.40895724738948</v>
      </c>
      <c r="U446" s="41">
        <f t="shared" si="64"/>
        <v>1172202.245089656</v>
      </c>
      <c r="V446" s="41"/>
    </row>
    <row r="447" spans="2:22">
      <c r="B447" s="112">
        <v>44106</v>
      </c>
      <c r="C447">
        <v>80.315582000000006</v>
      </c>
      <c r="D447">
        <v>108.541832</v>
      </c>
      <c r="E447">
        <v>25.968616000000001</v>
      </c>
      <c r="F447">
        <v>120.446602</v>
      </c>
      <c r="G447">
        <v>52.94688</v>
      </c>
      <c r="H447">
        <v>50.196655</v>
      </c>
      <c r="J447" s="33">
        <v>443</v>
      </c>
      <c r="K447" s="111">
        <f t="shared" si="58"/>
        <v>-6.8086886712032948E-4</v>
      </c>
      <c r="L447" s="111">
        <f t="shared" si="59"/>
        <v>-1.017283528408492E-3</v>
      </c>
      <c r="M447" s="111">
        <f t="shared" si="60"/>
        <v>-1.0742201819396464E-3</v>
      </c>
      <c r="N447" s="111">
        <f t="shared" si="61"/>
        <v>1.4810979079200179E-4</v>
      </c>
      <c r="O447" s="111">
        <f t="shared" si="62"/>
        <v>-1.6245152339320855E-4</v>
      </c>
      <c r="P447" s="111">
        <f t="shared" si="63"/>
        <v>-1.1051201788977569E-3</v>
      </c>
      <c r="Q447" s="36">
        <f>K447*$Y$19+$Z$19*L447+$AA$19*M447+N447*$AB$19+$AC$19*O447+P447*$AD$19</f>
        <v>-5.9179946452349546E-4</v>
      </c>
      <c r="R447" s="41">
        <f t="shared" si="56"/>
        <v>999408.20053547656</v>
      </c>
      <c r="S447" s="41">
        <f t="shared" si="57"/>
        <v>-591.79946452344302</v>
      </c>
      <c r="T447" s="41">
        <v>-749.31050670857076</v>
      </c>
      <c r="U447" s="41">
        <f t="shared" si="64"/>
        <v>1171610.4456251324</v>
      </c>
      <c r="V447" s="41"/>
    </row>
    <row r="448" spans="2:22">
      <c r="B448" s="112">
        <v>44109</v>
      </c>
      <c r="C448">
        <v>80.014724999999999</v>
      </c>
      <c r="D448">
        <v>108.19199399999999</v>
      </c>
      <c r="E448">
        <v>25.828984999999999</v>
      </c>
      <c r="F448">
        <v>120.044579</v>
      </c>
      <c r="G448">
        <v>52.800369000000003</v>
      </c>
      <c r="H448">
        <v>50.178139000000002</v>
      </c>
      <c r="J448" s="33">
        <v>444</v>
      </c>
      <c r="K448" s="111">
        <f t="shared" si="58"/>
        <v>-3.7529692140520965E-3</v>
      </c>
      <c r="L448" s="111">
        <f t="shared" si="59"/>
        <v>-3.2282759944211792E-3</v>
      </c>
      <c r="M448" s="111">
        <f t="shared" si="60"/>
        <v>-5.3914210515628169E-3</v>
      </c>
      <c r="N448" s="111">
        <f t="shared" si="61"/>
        <v>-3.3433523242959525E-3</v>
      </c>
      <c r="O448" s="111">
        <f t="shared" si="62"/>
        <v>-2.7709674744500956E-3</v>
      </c>
      <c r="P448" s="111">
        <f t="shared" si="63"/>
        <v>-3.6893724952542485E-4</v>
      </c>
      <c r="Q448" s="36">
        <f>K448*$Y$19+$Z$19*L448+$AA$19*M448+N448*$AB$19+$AC$19*O448+P448*$AD$19</f>
        <v>-3.4024852572066295E-3</v>
      </c>
      <c r="R448" s="41">
        <f t="shared" si="56"/>
        <v>996597.5147427934</v>
      </c>
      <c r="S448" s="41">
        <f t="shared" si="57"/>
        <v>-3402.4852572066011</v>
      </c>
      <c r="T448" s="41">
        <v>-749.18765159242321</v>
      </c>
      <c r="U448" s="41">
        <f t="shared" si="64"/>
        <v>1168207.9603679259</v>
      </c>
      <c r="V448" s="41"/>
    </row>
    <row r="449" spans="2:22">
      <c r="B449" s="112">
        <v>44110</v>
      </c>
      <c r="C449">
        <v>80.124138000000002</v>
      </c>
      <c r="D449">
        <v>108.284081</v>
      </c>
      <c r="E449">
        <v>25.875532</v>
      </c>
      <c r="F449">
        <v>119.94631200000001</v>
      </c>
      <c r="G449">
        <v>52.817604000000003</v>
      </c>
      <c r="H449">
        <v>50.141151000000001</v>
      </c>
      <c r="J449" s="33">
        <v>445</v>
      </c>
      <c r="K449" s="111">
        <f t="shared" si="58"/>
        <v>1.3664767561787539E-3</v>
      </c>
      <c r="L449" s="111">
        <f t="shared" si="59"/>
        <v>8.5078229134198701E-4</v>
      </c>
      <c r="M449" s="111">
        <f t="shared" si="60"/>
        <v>1.8005008179336199E-3</v>
      </c>
      <c r="N449" s="111">
        <f t="shared" si="61"/>
        <v>-8.1892279396361776E-4</v>
      </c>
      <c r="O449" s="111">
        <f t="shared" si="62"/>
        <v>3.2636491050595031E-4</v>
      </c>
      <c r="P449" s="111">
        <f t="shared" si="63"/>
        <v>-7.374055712729505E-4</v>
      </c>
      <c r="Q449" s="36">
        <f>K449*$Y$19+$Z$19*L449+$AA$19*M449+N449*$AB$19+$AC$19*O449+P449*$AD$19</f>
        <v>3.6504645442476751E-4</v>
      </c>
      <c r="R449" s="41">
        <f t="shared" si="56"/>
        <v>1000365.0464544247</v>
      </c>
      <c r="S449" s="41">
        <f t="shared" si="57"/>
        <v>365.04645442473702</v>
      </c>
      <c r="T449" s="41">
        <v>-745.00978628022131</v>
      </c>
      <c r="U449" s="41">
        <f t="shared" si="64"/>
        <v>1168573.0068223507</v>
      </c>
      <c r="V449" s="41"/>
    </row>
    <row r="450" spans="2:22">
      <c r="B450" s="112">
        <v>44111</v>
      </c>
      <c r="C450">
        <v>80.014724999999999</v>
      </c>
      <c r="D450">
        <v>108.210442</v>
      </c>
      <c r="E450">
        <v>25.810372999999998</v>
      </c>
      <c r="F450">
        <v>119.98204800000001</v>
      </c>
      <c r="G450">
        <v>52.791747999999998</v>
      </c>
      <c r="H450">
        <v>50.039406</v>
      </c>
      <c r="J450" s="33">
        <v>446</v>
      </c>
      <c r="K450" s="111">
        <f t="shared" si="58"/>
        <v>-1.3664767561788543E-3</v>
      </c>
      <c r="L450" s="111">
        <f t="shared" si="59"/>
        <v>-6.8028513441824778E-4</v>
      </c>
      <c r="M450" s="111">
        <f t="shared" si="60"/>
        <v>-2.5213463716654018E-3</v>
      </c>
      <c r="N450" s="111">
        <f t="shared" si="61"/>
        <v>2.9788892204538775E-4</v>
      </c>
      <c r="O450" s="111">
        <f t="shared" si="62"/>
        <v>-4.8965361546031026E-4</v>
      </c>
      <c r="P450" s="111">
        <f t="shared" si="63"/>
        <v>-2.0312331659833893E-3</v>
      </c>
      <c r="Q450" s="36">
        <f>K450*$Y$19+$Z$19*L450+$AA$19*M450+N450*$AB$19+$AC$19*O450+P450*$AD$19</f>
        <v>-9.6884859599747773E-4</v>
      </c>
      <c r="R450" s="41">
        <f t="shared" si="56"/>
        <v>999031.15140400256</v>
      </c>
      <c r="S450" s="41">
        <f t="shared" si="57"/>
        <v>-968.84859599743504</v>
      </c>
      <c r="T450" s="41">
        <v>-740.89028082031291</v>
      </c>
      <c r="U450" s="41">
        <f t="shared" si="64"/>
        <v>1167604.1582263531</v>
      </c>
      <c r="V450" s="41"/>
    </row>
    <row r="451" spans="2:22">
      <c r="B451" s="112">
        <v>44112</v>
      </c>
      <c r="C451">
        <v>80.151465999999999</v>
      </c>
      <c r="D451">
        <v>108.348511</v>
      </c>
      <c r="E451">
        <v>25.856912999999999</v>
      </c>
      <c r="F451">
        <v>120.276848</v>
      </c>
      <c r="G451">
        <v>52.989960000000004</v>
      </c>
      <c r="H451">
        <v>50.048659999999998</v>
      </c>
      <c r="J451" s="33">
        <v>447</v>
      </c>
      <c r="K451" s="111">
        <f t="shared" si="58"/>
        <v>1.7074893567592354E-3</v>
      </c>
      <c r="L451" s="111">
        <f t="shared" si="59"/>
        <v>1.275117161353087E-3</v>
      </c>
      <c r="M451" s="111">
        <f t="shared" si="60"/>
        <v>1.8015272792588771E-3</v>
      </c>
      <c r="N451" s="111">
        <f t="shared" si="61"/>
        <v>2.4540206656554135E-3</v>
      </c>
      <c r="O451" s="111">
        <f t="shared" si="62"/>
        <v>3.7475710257736227E-3</v>
      </c>
      <c r="P451" s="111">
        <f t="shared" si="63"/>
        <v>1.8491715138884283E-4</v>
      </c>
      <c r="Q451" s="36">
        <f>K451*$Y$19+$Z$19*L451+$AA$19*M451+N451*$AB$19+$AC$19*O451+P451*$AD$19</f>
        <v>1.7955237927441113E-3</v>
      </c>
      <c r="R451" s="41">
        <f t="shared" si="56"/>
        <v>1001795.5237927441</v>
      </c>
      <c r="S451" s="41">
        <f t="shared" si="57"/>
        <v>1795.5237927441485</v>
      </c>
      <c r="T451" s="41">
        <v>-730.70281226397492</v>
      </c>
      <c r="U451" s="41">
        <f t="shared" si="64"/>
        <v>1169399.6820190973</v>
      </c>
      <c r="V451" s="41"/>
    </row>
    <row r="452" spans="2:22">
      <c r="B452" s="112">
        <v>44113</v>
      </c>
      <c r="C452">
        <v>80.169708</v>
      </c>
      <c r="D452">
        <v>108.37612900000001</v>
      </c>
      <c r="E452">
        <v>25.838301000000001</v>
      </c>
      <c r="F452">
        <v>120.55381800000001</v>
      </c>
      <c r="G452">
        <v>53.007198000000002</v>
      </c>
      <c r="H452">
        <v>50.094906000000002</v>
      </c>
      <c r="J452" s="33">
        <v>448</v>
      </c>
      <c r="K452" s="111">
        <f t="shared" si="58"/>
        <v>2.2756819481289001E-4</v>
      </c>
      <c r="L452" s="111">
        <f t="shared" si="59"/>
        <v>2.5486719137709796E-4</v>
      </c>
      <c r="M452" s="111">
        <f t="shared" si="60"/>
        <v>-7.2006668950762211E-4</v>
      </c>
      <c r="N452" s="111">
        <f t="shared" si="61"/>
        <v>2.300123374742476E-3</v>
      </c>
      <c r="O452" s="111">
        <f t="shared" si="62"/>
        <v>3.2525400637554465E-4</v>
      </c>
      <c r="P452" s="111">
        <f t="shared" si="63"/>
        <v>9.2359409864485392E-4</v>
      </c>
      <c r="Q452" s="36">
        <f>K452*$Y$19+$Z$19*L452+$AA$19*M452+N452*$AB$19+$AC$19*O452+P452*$AD$19</f>
        <v>7.8054039470879064E-4</v>
      </c>
      <c r="R452" s="41">
        <f t="shared" si="56"/>
        <v>1000780.5403947087</v>
      </c>
      <c r="S452" s="41">
        <f t="shared" si="57"/>
        <v>780.54039470874704</v>
      </c>
      <c r="T452" s="41">
        <v>-729.49955603841227</v>
      </c>
      <c r="U452" s="41">
        <f t="shared" si="64"/>
        <v>1170180.222413806</v>
      </c>
      <c r="V452" s="41"/>
    </row>
    <row r="453" spans="2:22">
      <c r="B453" s="112">
        <v>44116</v>
      </c>
      <c r="C453">
        <v>80.288223000000002</v>
      </c>
      <c r="D453">
        <v>108.587875</v>
      </c>
      <c r="E453">
        <v>25.856912999999999</v>
      </c>
      <c r="F453">
        <v>121.250748</v>
      </c>
      <c r="G453">
        <v>53.024422000000001</v>
      </c>
      <c r="H453">
        <v>50.085659</v>
      </c>
      <c r="J453" s="33">
        <v>449</v>
      </c>
      <c r="K453" s="111">
        <f t="shared" si="58"/>
        <v>1.477209893120755E-3</v>
      </c>
      <c r="L453" s="111">
        <f t="shared" si="59"/>
        <v>1.9519004380823411E-3</v>
      </c>
      <c r="M453" s="111">
        <f t="shared" si="60"/>
        <v>7.2006668950763426E-4</v>
      </c>
      <c r="N453" s="111">
        <f t="shared" si="61"/>
        <v>5.7644232394809449E-3</v>
      </c>
      <c r="O453" s="111">
        <f t="shared" si="62"/>
        <v>3.2488422135766966E-4</v>
      </c>
      <c r="P453" s="111">
        <f t="shared" si="63"/>
        <v>-1.846066654996977E-4</v>
      </c>
      <c r="Q453" s="36">
        <f>K453*$Y$19+$Z$19*L453+$AA$19*M453+N453*$AB$19+$AC$19*O453+P453*$AD$19</f>
        <v>2.5193532221276719E-3</v>
      </c>
      <c r="R453" s="41">
        <f t="shared" ref="R453:R516" si="65">Q453*$Y$4+$Y$4</f>
        <v>1002519.3532221277</v>
      </c>
      <c r="S453" s="41">
        <f t="shared" ref="S453:S516" si="66">R453-$Y$4</f>
        <v>2519.3532221276546</v>
      </c>
      <c r="T453" s="41">
        <v>-728.18179916706868</v>
      </c>
      <c r="U453" s="41">
        <f t="shared" si="64"/>
        <v>1172699.5756359338</v>
      </c>
      <c r="V453" s="41"/>
    </row>
    <row r="454" spans="2:22">
      <c r="B454" s="112">
        <v>44117</v>
      </c>
      <c r="C454">
        <v>80.352035999999998</v>
      </c>
      <c r="D454">
        <v>108.615486</v>
      </c>
      <c r="E454">
        <v>25.912759999999999</v>
      </c>
      <c r="F454">
        <v>121.134598</v>
      </c>
      <c r="G454">
        <v>53.076144999999997</v>
      </c>
      <c r="H454">
        <v>50.113399999999999</v>
      </c>
      <c r="J454" s="33">
        <v>450</v>
      </c>
      <c r="K454" s="111">
        <f t="shared" ref="K454:K517" si="67">LN(C454/C453)</f>
        <v>7.9448332259687078E-4</v>
      </c>
      <c r="L454" s="111">
        <f t="shared" ref="L454:L517" si="68">LN(D454/D453)</f>
        <v>2.5424100273241346E-4</v>
      </c>
      <c r="M454" s="111">
        <f t="shared" ref="M454:M517" si="69">LN(E454/E453)</f>
        <v>2.1575188108086956E-3</v>
      </c>
      <c r="N454" s="111">
        <f t="shared" ref="N454:N517" si="70">LN(F454/F453)</f>
        <v>-9.5839134508113983E-4</v>
      </c>
      <c r="O454" s="111">
        <f t="shared" ref="O454:O517" si="71">LN(G454/G453)</f>
        <v>9.7498072931625525E-4</v>
      </c>
      <c r="P454" s="111">
        <f t="shared" ref="P454:P517" si="72">LN(H454/H453)</f>
        <v>5.5371778908205025E-4</v>
      </c>
      <c r="Q454" s="36">
        <f>K454*$Y$19+$Z$19*L454+$AA$19*M454+N454*$AB$19+$AC$19*O454+P454*$AD$19</f>
        <v>3.8705431417719491E-4</v>
      </c>
      <c r="R454" s="41">
        <f t="shared" si="65"/>
        <v>1000387.0543141773</v>
      </c>
      <c r="S454" s="41">
        <f t="shared" si="66"/>
        <v>387.05431417725049</v>
      </c>
      <c r="T454" s="41">
        <v>-721.6360317603685</v>
      </c>
      <c r="U454" s="41">
        <f t="shared" ref="U454:U517" si="73">U453+S454</f>
        <v>1173086.629950111</v>
      </c>
      <c r="V454" s="41"/>
    </row>
    <row r="455" spans="2:22">
      <c r="B455" s="112">
        <v>44118</v>
      </c>
      <c r="C455">
        <v>80.397621000000001</v>
      </c>
      <c r="D455">
        <v>108.67993199999999</v>
      </c>
      <c r="E455">
        <v>25.931376</v>
      </c>
      <c r="F455">
        <v>121.250748</v>
      </c>
      <c r="G455">
        <v>53.050293000000003</v>
      </c>
      <c r="H455">
        <v>50.085659</v>
      </c>
      <c r="J455" s="33">
        <v>451</v>
      </c>
      <c r="K455" s="111">
        <f t="shared" si="67"/>
        <v>5.671551911546087E-4</v>
      </c>
      <c r="L455" s="111">
        <f t="shared" si="68"/>
        <v>5.931648488746653E-4</v>
      </c>
      <c r="M455" s="111">
        <f t="shared" si="69"/>
        <v>7.1815261035858106E-4</v>
      </c>
      <c r="N455" s="111">
        <f t="shared" si="70"/>
        <v>9.5839134508111207E-4</v>
      </c>
      <c r="O455" s="111">
        <f t="shared" si="71"/>
        <v>-4.8719246586486882E-4</v>
      </c>
      <c r="P455" s="111">
        <f t="shared" si="72"/>
        <v>-5.537177890820483E-4</v>
      </c>
      <c r="Q455" s="36">
        <f>K455*$Y$19+$Z$19*L455+$AA$19*M455+N455*$AB$19+$AC$19*O455+P455*$AD$19</f>
        <v>5.4315463895935744E-4</v>
      </c>
      <c r="R455" s="41">
        <f t="shared" si="65"/>
        <v>1000543.1546389593</v>
      </c>
      <c r="S455" s="41">
        <f t="shared" si="66"/>
        <v>543.15463895932771</v>
      </c>
      <c r="T455" s="41">
        <v>-717.93677545164246</v>
      </c>
      <c r="U455" s="41">
        <f t="shared" si="73"/>
        <v>1173629.7845890704</v>
      </c>
      <c r="V455" s="41"/>
    </row>
    <row r="456" spans="2:22">
      <c r="B456" s="112">
        <v>44119</v>
      </c>
      <c r="C456">
        <v>80.352035999999998</v>
      </c>
      <c r="D456">
        <v>108.587875</v>
      </c>
      <c r="E456">
        <v>25.922070000000001</v>
      </c>
      <c r="F456">
        <v>121.125648</v>
      </c>
      <c r="G456">
        <v>53.041671999999998</v>
      </c>
      <c r="H456">
        <v>50.085659</v>
      </c>
      <c r="J456" s="33">
        <v>452</v>
      </c>
      <c r="K456" s="111">
        <f t="shared" si="67"/>
        <v>-5.6715519115446429E-4</v>
      </c>
      <c r="L456" s="111">
        <f t="shared" si="68"/>
        <v>-8.4740585160701187E-4</v>
      </c>
      <c r="M456" s="111">
        <f t="shared" si="69"/>
        <v>-3.5893468294887285E-4</v>
      </c>
      <c r="N456" s="111">
        <f t="shared" si="70"/>
        <v>-1.0322788289077226E-3</v>
      </c>
      <c r="O456" s="111">
        <f t="shared" si="71"/>
        <v>-1.6251937682519997E-4</v>
      </c>
      <c r="P456" s="111">
        <f t="shared" si="72"/>
        <v>0</v>
      </c>
      <c r="Q456" s="36">
        <f>K456*$Y$19+$Z$19*L456+$AA$19*M456+N456*$AB$19+$AC$19*O456+P456*$AD$19</f>
        <v>-6.4287956645158785E-4</v>
      </c>
      <c r="R456" s="41">
        <f t="shared" si="65"/>
        <v>999357.12043354847</v>
      </c>
      <c r="S456" s="41">
        <f t="shared" si="66"/>
        <v>-642.87956645153463</v>
      </c>
      <c r="T456" s="41">
        <v>-707.20663330506068</v>
      </c>
      <c r="U456" s="41">
        <f t="shared" si="73"/>
        <v>1172986.9050226188</v>
      </c>
      <c r="V456" s="41"/>
    </row>
    <row r="457" spans="2:22">
      <c r="B457" s="112">
        <v>44120</v>
      </c>
      <c r="C457">
        <v>80.288223000000002</v>
      </c>
      <c r="D457">
        <v>108.532639</v>
      </c>
      <c r="E457">
        <v>25.903449999999999</v>
      </c>
      <c r="F457">
        <v>120.920113</v>
      </c>
      <c r="G457">
        <v>53.058906999999998</v>
      </c>
      <c r="H457">
        <v>50.113399999999999</v>
      </c>
      <c r="J457" s="33">
        <v>453</v>
      </c>
      <c r="K457" s="111">
        <f t="shared" si="67"/>
        <v>-7.9448332259693768E-4</v>
      </c>
      <c r="L457" s="111">
        <f t="shared" si="68"/>
        <v>-5.0880499658024678E-4</v>
      </c>
      <c r="M457" s="111">
        <f t="shared" si="69"/>
        <v>-7.1856493870910967E-4</v>
      </c>
      <c r="N457" s="111">
        <f t="shared" si="70"/>
        <v>-1.698315628850286E-3</v>
      </c>
      <c r="O457" s="111">
        <f t="shared" si="71"/>
        <v>3.2488041656382298E-4</v>
      </c>
      <c r="P457" s="111">
        <f t="shared" si="72"/>
        <v>5.5371778908205025E-4</v>
      </c>
      <c r="Q457" s="36">
        <f>K457*$Y$19+$Z$19*L457+$AA$19*M457+N457*$AB$19+$AC$19*O457+P457*$AD$19</f>
        <v>-7.9275251442185296E-4</v>
      </c>
      <c r="R457" s="41">
        <f t="shared" si="65"/>
        <v>999207.24748557818</v>
      </c>
      <c r="S457" s="41">
        <f t="shared" si="66"/>
        <v>-792.75251442182343</v>
      </c>
      <c r="T457" s="41">
        <v>-702.421722906176</v>
      </c>
      <c r="U457" s="41">
        <f t="shared" si="73"/>
        <v>1172194.1525081969</v>
      </c>
      <c r="V457" s="41"/>
    </row>
    <row r="458" spans="2:22">
      <c r="B458" s="112">
        <v>44123</v>
      </c>
      <c r="C458">
        <v>80.215294</v>
      </c>
      <c r="D458">
        <v>108.40373200000001</v>
      </c>
      <c r="E458">
        <v>25.866222</v>
      </c>
      <c r="F458">
        <v>120.687881</v>
      </c>
      <c r="G458">
        <v>52.955482000000003</v>
      </c>
      <c r="H458">
        <v>50.085659</v>
      </c>
      <c r="J458" s="33">
        <v>454</v>
      </c>
      <c r="K458" s="111">
        <f t="shared" si="67"/>
        <v>-9.0875273491882998E-4</v>
      </c>
      <c r="L458" s="111">
        <f t="shared" si="68"/>
        <v>-1.1884315624697071E-3</v>
      </c>
      <c r="M458" s="111">
        <f t="shared" si="69"/>
        <v>-1.4382168160955154E-3</v>
      </c>
      <c r="N458" s="111">
        <f t="shared" si="70"/>
        <v>-1.9223873157042807E-3</v>
      </c>
      <c r="O458" s="111">
        <f t="shared" si="71"/>
        <v>-1.9511508538994067E-3</v>
      </c>
      <c r="P458" s="111">
        <f t="shared" si="72"/>
        <v>-5.537177890820483E-4</v>
      </c>
      <c r="Q458" s="36">
        <f>K458*$Y$19+$Z$19*L458+$AA$19*M458+N458*$AB$19+$AC$19*O458+P458*$AD$19</f>
        <v>-1.4002969022228447E-3</v>
      </c>
      <c r="R458" s="41">
        <f t="shared" si="65"/>
        <v>998599.70309777721</v>
      </c>
      <c r="S458" s="41">
        <f t="shared" si="66"/>
        <v>-1400.2969022227917</v>
      </c>
      <c r="T458" s="41">
        <v>-696.48192997265141</v>
      </c>
      <c r="U458" s="41">
        <f t="shared" si="73"/>
        <v>1170793.8556059741</v>
      </c>
      <c r="V458" s="41"/>
    </row>
    <row r="459" spans="2:22">
      <c r="B459" s="112">
        <v>44124</v>
      </c>
      <c r="C459">
        <v>80.078536999999997</v>
      </c>
      <c r="D459">
        <v>108.31171399999999</v>
      </c>
      <c r="E459">
        <v>25.810372999999998</v>
      </c>
      <c r="F459">
        <v>120.43768300000001</v>
      </c>
      <c r="G459">
        <v>52.895167999999998</v>
      </c>
      <c r="H459">
        <v>50.067165000000003</v>
      </c>
      <c r="J459" s="33">
        <v>455</v>
      </c>
      <c r="K459" s="111">
        <f t="shared" si="67"/>
        <v>-1.706329336920607E-3</v>
      </c>
      <c r="L459" s="111">
        <f t="shared" si="68"/>
        <v>-8.4920578785064997E-4</v>
      </c>
      <c r="M459" s="111">
        <f t="shared" si="69"/>
        <v>-2.1614822626724495E-3</v>
      </c>
      <c r="N459" s="111">
        <f t="shared" si="70"/>
        <v>-2.075251463534703E-3</v>
      </c>
      <c r="O459" s="111">
        <f t="shared" si="71"/>
        <v>-1.1396057847069538E-3</v>
      </c>
      <c r="P459" s="111">
        <f t="shared" si="72"/>
        <v>-3.6931560132943882E-4</v>
      </c>
      <c r="Q459" s="36">
        <f>K459*$Y$19+$Z$19*L459+$AA$19*M459+N459*$AB$19+$AC$19*O459+P459*$AD$19</f>
        <v>-1.554594781357044E-3</v>
      </c>
      <c r="R459" s="41">
        <f t="shared" si="65"/>
        <v>998445.4052186429</v>
      </c>
      <c r="S459" s="41">
        <f t="shared" si="66"/>
        <v>-1554.5947813570965</v>
      </c>
      <c r="T459" s="41">
        <v>-693.47060984547716</v>
      </c>
      <c r="U459" s="41">
        <f t="shared" si="73"/>
        <v>1169239.260824617</v>
      </c>
      <c r="V459" s="41"/>
    </row>
    <row r="460" spans="2:22">
      <c r="B460" s="112">
        <v>44125</v>
      </c>
      <c r="C460">
        <v>79.987380999999999</v>
      </c>
      <c r="D460">
        <v>108.182785</v>
      </c>
      <c r="E460">
        <v>25.773137999999999</v>
      </c>
      <c r="F460">
        <v>120.241089</v>
      </c>
      <c r="G460">
        <v>52.903796999999997</v>
      </c>
      <c r="H460">
        <v>50.057910999999997</v>
      </c>
      <c r="J460" s="33">
        <v>456</v>
      </c>
      <c r="K460" s="111">
        <f t="shared" si="67"/>
        <v>-1.1389808772976307E-3</v>
      </c>
      <c r="L460" s="111">
        <f t="shared" si="68"/>
        <v>-1.1910604272843779E-3</v>
      </c>
      <c r="M460" s="111">
        <f t="shared" si="69"/>
        <v>-1.4436786385913674E-3</v>
      </c>
      <c r="N460" s="111">
        <f t="shared" si="70"/>
        <v>-1.6336633437986023E-3</v>
      </c>
      <c r="O460" s="111">
        <f t="shared" si="71"/>
        <v>1.6312068873512635E-4</v>
      </c>
      <c r="P460" s="111">
        <f t="shared" si="72"/>
        <v>-1.8484879904322735E-4</v>
      </c>
      <c r="Q460" s="36">
        <f>K460*$Y$19+$Z$19*L460+$AA$19*M460+N460*$AB$19+$AC$19*O460+P460*$AD$19</f>
        <v>-1.1908169652739733E-3</v>
      </c>
      <c r="R460" s="41">
        <f t="shared" si="65"/>
        <v>998809.18303472607</v>
      </c>
      <c r="S460" s="41">
        <f t="shared" si="66"/>
        <v>-1190.8169652739307</v>
      </c>
      <c r="T460" s="41">
        <v>-692.07646228326485</v>
      </c>
      <c r="U460" s="41">
        <f t="shared" si="73"/>
        <v>1168048.443859343</v>
      </c>
      <c r="V460" s="41"/>
    </row>
    <row r="461" spans="2:22">
      <c r="B461" s="112">
        <v>44126</v>
      </c>
      <c r="C461">
        <v>79.850623999999996</v>
      </c>
      <c r="D461">
        <v>107.989479</v>
      </c>
      <c r="E461">
        <v>25.689368999999999</v>
      </c>
      <c r="F461">
        <v>119.973122</v>
      </c>
      <c r="G461">
        <v>52.808998000000003</v>
      </c>
      <c r="H461">
        <v>50.076408000000001</v>
      </c>
      <c r="J461" s="33">
        <v>457</v>
      </c>
      <c r="K461" s="111">
        <f t="shared" si="67"/>
        <v>-1.7111954490531941E-3</v>
      </c>
      <c r="L461" s="111">
        <f t="shared" si="68"/>
        <v>-1.7884445298185121E-3</v>
      </c>
      <c r="M461" s="111">
        <f t="shared" si="69"/>
        <v>-3.2555380166636077E-3</v>
      </c>
      <c r="N461" s="111">
        <f t="shared" si="70"/>
        <v>-2.2310679292336837E-3</v>
      </c>
      <c r="O461" s="111">
        <f t="shared" si="71"/>
        <v>-1.7935203664187556E-3</v>
      </c>
      <c r="P461" s="111">
        <f t="shared" si="72"/>
        <v>3.694437710289777E-4</v>
      </c>
      <c r="Q461" s="36">
        <f>K461*$Y$19+$Z$19*L461+$AA$19*M461+N461*$AB$19+$AC$19*O461+P461*$AD$19</f>
        <v>-1.9611240686147908E-3</v>
      </c>
      <c r="R461" s="41">
        <f t="shared" si="65"/>
        <v>998038.87593138521</v>
      </c>
      <c r="S461" s="41">
        <f t="shared" si="66"/>
        <v>-1961.1240686147939</v>
      </c>
      <c r="T461" s="41">
        <v>-691.18957417213824</v>
      </c>
      <c r="U461" s="41">
        <f t="shared" si="73"/>
        <v>1166087.3197907282</v>
      </c>
      <c r="V461" s="41"/>
    </row>
    <row r="462" spans="2:22">
      <c r="B462" s="112">
        <v>44127</v>
      </c>
      <c r="C462">
        <v>79.950896999999998</v>
      </c>
      <c r="D462">
        <v>108.145973</v>
      </c>
      <c r="E462">
        <v>25.735907000000001</v>
      </c>
      <c r="F462">
        <v>120.276848</v>
      </c>
      <c r="G462">
        <v>52.826220999999997</v>
      </c>
      <c r="H462">
        <v>50.067165000000003</v>
      </c>
      <c r="J462" s="33">
        <v>458</v>
      </c>
      <c r="K462" s="111">
        <f t="shared" si="67"/>
        <v>1.2549694462596365E-3</v>
      </c>
      <c r="L462" s="111">
        <f t="shared" si="68"/>
        <v>1.4481106722616021E-3</v>
      </c>
      <c r="M462" s="111">
        <f t="shared" si="69"/>
        <v>1.8099275813024441E-3</v>
      </c>
      <c r="N462" s="111">
        <f t="shared" si="70"/>
        <v>2.5284178958058148E-3</v>
      </c>
      <c r="O462" s="111">
        <f t="shared" si="71"/>
        <v>3.2608443122753787E-4</v>
      </c>
      <c r="P462" s="111">
        <f t="shared" si="72"/>
        <v>-1.8459497198571433E-4</v>
      </c>
      <c r="Q462" s="36">
        <f>K462*$Y$19+$Z$19*L462+$AA$19*M462+N462*$AB$19+$AC$19*O462+P462*$AD$19</f>
        <v>1.5922207229272769E-3</v>
      </c>
      <c r="R462" s="41">
        <f t="shared" si="65"/>
        <v>1001592.2207229272</v>
      </c>
      <c r="S462" s="41">
        <f t="shared" si="66"/>
        <v>1592.2207229272462</v>
      </c>
      <c r="T462" s="41">
        <v>-690.95226974703837</v>
      </c>
      <c r="U462" s="41">
        <f t="shared" si="73"/>
        <v>1167679.5405136554</v>
      </c>
      <c r="V462" s="41"/>
    </row>
    <row r="463" spans="2:22">
      <c r="B463" s="112">
        <v>44130</v>
      </c>
      <c r="C463">
        <v>80.069443000000007</v>
      </c>
      <c r="D463">
        <v>108.293282</v>
      </c>
      <c r="E463">
        <v>25.801068999999998</v>
      </c>
      <c r="F463">
        <v>120.527008</v>
      </c>
      <c r="G463">
        <v>52.921013000000002</v>
      </c>
      <c r="H463">
        <v>50.039406</v>
      </c>
      <c r="J463" s="33">
        <v>459</v>
      </c>
      <c r="K463" s="111">
        <f t="shared" si="67"/>
        <v>1.4816369179879248E-3</v>
      </c>
      <c r="L463" s="111">
        <f t="shared" si="68"/>
        <v>1.3612043041404183E-3</v>
      </c>
      <c r="M463" s="111">
        <f t="shared" si="69"/>
        <v>2.5287488627030786E-3</v>
      </c>
      <c r="N463" s="111">
        <f t="shared" si="70"/>
        <v>2.0777083402881706E-3</v>
      </c>
      <c r="O463" s="111">
        <f t="shared" si="71"/>
        <v>1.7928038739928724E-3</v>
      </c>
      <c r="P463" s="111">
        <f t="shared" si="72"/>
        <v>-5.54588983204396E-4</v>
      </c>
      <c r="Q463" s="36">
        <f>K463*$Y$19+$Z$19*L463+$AA$19*M463+N463*$AB$19+$AC$19*O463+P463*$AD$19</f>
        <v>1.6320126611584194E-3</v>
      </c>
      <c r="R463" s="41">
        <f t="shared" si="65"/>
        <v>1001632.0126611585</v>
      </c>
      <c r="S463" s="41">
        <f t="shared" si="66"/>
        <v>1632.0126611584565</v>
      </c>
      <c r="T463" s="41">
        <v>-677.14606131974142</v>
      </c>
      <c r="U463" s="41">
        <f t="shared" si="73"/>
        <v>1169311.5531748137</v>
      </c>
      <c r="V463" s="41"/>
    </row>
    <row r="464" spans="2:22">
      <c r="B464" s="112">
        <v>44131</v>
      </c>
      <c r="C464">
        <v>80.260886999999997</v>
      </c>
      <c r="D464">
        <v>108.541832</v>
      </c>
      <c r="E464">
        <v>25.856912999999999</v>
      </c>
      <c r="F464">
        <v>121.01842499999999</v>
      </c>
      <c r="G464">
        <v>52.989960000000004</v>
      </c>
      <c r="H464">
        <v>50.113399999999999</v>
      </c>
      <c r="J464" s="33">
        <v>460</v>
      </c>
      <c r="K464" s="111">
        <f t="shared" si="67"/>
        <v>2.3881207128515405E-3</v>
      </c>
      <c r="L464" s="111">
        <f t="shared" si="68"/>
        <v>2.2925263742864291E-3</v>
      </c>
      <c r="M464" s="111">
        <f t="shared" si="69"/>
        <v>2.162067490508296E-3</v>
      </c>
      <c r="N464" s="111">
        <f t="shared" si="70"/>
        <v>4.0689461349051759E-3</v>
      </c>
      <c r="O464" s="111">
        <f t="shared" si="71"/>
        <v>1.3019804801462651E-3</v>
      </c>
      <c r="P464" s="111">
        <f t="shared" si="72"/>
        <v>1.4776223736158373E-3</v>
      </c>
      <c r="Q464" s="36">
        <f>K464*$Y$19+$Z$19*L464+$AA$19*M464+N464*$AB$19+$AC$19*O464+P464*$AD$19</f>
        <v>2.6919340725047049E-3</v>
      </c>
      <c r="R464" s="41">
        <f t="shared" si="65"/>
        <v>1002691.9340725048</v>
      </c>
      <c r="S464" s="41">
        <f t="shared" si="66"/>
        <v>2691.9340725047514</v>
      </c>
      <c r="T464" s="41">
        <v>-676.7796800553333</v>
      </c>
      <c r="U464" s="41">
        <f t="shared" si="73"/>
        <v>1172003.4872473185</v>
      </c>
      <c r="V464" s="41"/>
    </row>
    <row r="465" spans="2:22">
      <c r="B465" s="112">
        <v>44132</v>
      </c>
      <c r="C465">
        <v>80.151465999999999</v>
      </c>
      <c r="D465">
        <v>108.385345</v>
      </c>
      <c r="E465">
        <v>25.856912999999999</v>
      </c>
      <c r="F465">
        <v>120.419838</v>
      </c>
      <c r="G465">
        <v>52.921013000000002</v>
      </c>
      <c r="H465">
        <v>50.067165000000003</v>
      </c>
      <c r="J465" s="33">
        <v>461</v>
      </c>
      <c r="K465" s="111">
        <f t="shared" si="67"/>
        <v>-1.3642467668423708E-3</v>
      </c>
      <c r="L465" s="111">
        <f t="shared" si="68"/>
        <v>-1.4427609238167787E-3</v>
      </c>
      <c r="M465" s="111">
        <f t="shared" si="69"/>
        <v>0</v>
      </c>
      <c r="N465" s="111">
        <f t="shared" si="70"/>
        <v>-4.9585199877817702E-3</v>
      </c>
      <c r="O465" s="111">
        <f t="shared" si="71"/>
        <v>-1.3019804801462117E-3</v>
      </c>
      <c r="P465" s="111">
        <f t="shared" si="72"/>
        <v>-9.230333904114488E-4</v>
      </c>
      <c r="Q465" s="36">
        <f>K465*$Y$19+$Z$19*L465+$AA$19*M465+N465*$AB$19+$AC$19*O465+P465*$AD$19</f>
        <v>-2.1820364149552187E-3</v>
      </c>
      <c r="R465" s="41">
        <f t="shared" si="65"/>
        <v>997817.96358504472</v>
      </c>
      <c r="S465" s="41">
        <f t="shared" si="66"/>
        <v>-2182.036414955277</v>
      </c>
      <c r="T465" s="41">
        <v>-676.37146198155824</v>
      </c>
      <c r="U465" s="41">
        <f t="shared" si="73"/>
        <v>1169821.4508323632</v>
      </c>
      <c r="V465" s="41"/>
    </row>
    <row r="466" spans="2:22">
      <c r="B466" s="112">
        <v>44133</v>
      </c>
      <c r="C466">
        <v>79.978294000000005</v>
      </c>
      <c r="D466">
        <v>108.19199399999999</v>
      </c>
      <c r="E466">
        <v>25.782451999999999</v>
      </c>
      <c r="F466">
        <v>120.107101</v>
      </c>
      <c r="G466">
        <v>52.765903000000002</v>
      </c>
      <c r="H466">
        <v>50.048659999999998</v>
      </c>
      <c r="J466" s="33">
        <v>462</v>
      </c>
      <c r="K466" s="111">
        <f t="shared" si="67"/>
        <v>-2.1628967346228782E-3</v>
      </c>
      <c r="L466" s="111">
        <f t="shared" si="68"/>
        <v>-1.7855150706044393E-3</v>
      </c>
      <c r="M466" s="111">
        <f t="shared" si="69"/>
        <v>-2.8838871898003563E-3</v>
      </c>
      <c r="N466" s="111">
        <f t="shared" si="70"/>
        <v>-2.6004336772766381E-3</v>
      </c>
      <c r="O466" s="111">
        <f t="shared" si="71"/>
        <v>-2.9352755712340399E-3</v>
      </c>
      <c r="P466" s="111">
        <f t="shared" si="72"/>
        <v>-3.6967183181565191E-4</v>
      </c>
      <c r="Q466" s="36">
        <f>K466*$Y$19+$Z$19*L466+$AA$19*M466+N466*$AB$19+$AC$19*O466+P466*$AD$19</f>
        <v>-2.196683320774143E-3</v>
      </c>
      <c r="R466" s="41">
        <f t="shared" si="65"/>
        <v>997803.31667922589</v>
      </c>
      <c r="S466" s="41">
        <f t="shared" si="66"/>
        <v>-2196.6833207741147</v>
      </c>
      <c r="T466" s="41">
        <v>-675.40077685890719</v>
      </c>
      <c r="U466" s="41">
        <f t="shared" si="73"/>
        <v>1167624.767511589</v>
      </c>
      <c r="V466" s="41"/>
    </row>
    <row r="467" spans="2:22">
      <c r="B467" s="112">
        <v>44134</v>
      </c>
      <c r="C467">
        <v>79.841515000000001</v>
      </c>
      <c r="D467">
        <v>107.897423</v>
      </c>
      <c r="E467">
        <v>25.707986999999999</v>
      </c>
      <c r="F467">
        <v>119.481674</v>
      </c>
      <c r="G467">
        <v>52.610782999999998</v>
      </c>
      <c r="H467">
        <v>50.048659999999998</v>
      </c>
      <c r="J467" s="33">
        <v>463</v>
      </c>
      <c r="K467" s="111">
        <f t="shared" si="67"/>
        <v>-1.7116655845156566E-3</v>
      </c>
      <c r="L467" s="111">
        <f t="shared" si="68"/>
        <v>-2.7263823148367282E-3</v>
      </c>
      <c r="M467" s="111">
        <f t="shared" si="69"/>
        <v>-2.8923836486918759E-3</v>
      </c>
      <c r="N467" s="111">
        <f t="shared" si="70"/>
        <v>-5.2208491037904542E-3</v>
      </c>
      <c r="O467" s="111">
        <f t="shared" si="71"/>
        <v>-2.9441068595628195E-3</v>
      </c>
      <c r="P467" s="111">
        <f t="shared" si="72"/>
        <v>0</v>
      </c>
      <c r="Q467" s="36">
        <f>K467*$Y$19+$Z$19*L467+$AA$19*M467+N467*$AB$19+$AC$19*O467+P467*$AD$19</f>
        <v>-3.1191525294665501E-3</v>
      </c>
      <c r="R467" s="41">
        <f t="shared" si="65"/>
        <v>996880.84747053345</v>
      </c>
      <c r="S467" s="41">
        <f t="shared" si="66"/>
        <v>-3119.152529466548</v>
      </c>
      <c r="T467" s="41">
        <v>-674.13211283634882</v>
      </c>
      <c r="U467" s="41">
        <f t="shared" si="73"/>
        <v>1164505.6149821226</v>
      </c>
      <c r="V467" s="41"/>
    </row>
    <row r="468" spans="2:22">
      <c r="B468" s="112">
        <v>44137</v>
      </c>
      <c r="C468">
        <v>79.952019000000007</v>
      </c>
      <c r="D468">
        <v>108.092896</v>
      </c>
      <c r="E468">
        <v>25.747107</v>
      </c>
      <c r="F468">
        <v>119.949951</v>
      </c>
      <c r="G468">
        <v>52.781016999999999</v>
      </c>
      <c r="H468">
        <v>50.081080999999998</v>
      </c>
      <c r="J468" s="33">
        <v>464</v>
      </c>
      <c r="K468" s="111">
        <f t="shared" si="67"/>
        <v>1.3830849703279234E-3</v>
      </c>
      <c r="L468" s="111">
        <f t="shared" si="68"/>
        <v>1.8100168032692291E-3</v>
      </c>
      <c r="M468" s="111">
        <f t="shared" si="69"/>
        <v>1.5205494537566286E-3</v>
      </c>
      <c r="N468" s="111">
        <f t="shared" si="70"/>
        <v>3.9115768192270386E-3</v>
      </c>
      <c r="O468" s="111">
        <f t="shared" si="71"/>
        <v>3.2305008178763455E-3</v>
      </c>
      <c r="P468" s="111">
        <f t="shared" si="72"/>
        <v>6.475798460920454E-4</v>
      </c>
      <c r="Q468" s="36">
        <f>K468*$Y$19+$Z$19*L468+$AA$19*M468+N468*$AB$19+$AC$19*O468+P468*$AD$19</f>
        <v>2.2974896265817802E-3</v>
      </c>
      <c r="R468" s="41">
        <f t="shared" si="65"/>
        <v>1002297.4896265818</v>
      </c>
      <c r="S468" s="41">
        <f t="shared" si="66"/>
        <v>2297.4896265817806</v>
      </c>
      <c r="T468" s="41">
        <v>-668.17264997318853</v>
      </c>
      <c r="U468" s="41">
        <f t="shared" si="73"/>
        <v>1166803.1046087043</v>
      </c>
      <c r="V468" s="41"/>
    </row>
    <row r="469" spans="2:22">
      <c r="B469" s="112">
        <v>44138</v>
      </c>
      <c r="C469">
        <v>79.933753999999993</v>
      </c>
      <c r="D469">
        <v>108.04677599999999</v>
      </c>
      <c r="E469">
        <v>25.709855999999998</v>
      </c>
      <c r="F469">
        <v>120.066345</v>
      </c>
      <c r="G469">
        <v>52.755088999999998</v>
      </c>
      <c r="H469">
        <v>50.099625000000003</v>
      </c>
      <c r="J469" s="33">
        <v>465</v>
      </c>
      <c r="K469" s="111">
        <f t="shared" si="67"/>
        <v>-2.284756140180785E-4</v>
      </c>
      <c r="L469" s="111">
        <f t="shared" si="68"/>
        <v>-4.2676108715449201E-4</v>
      </c>
      <c r="M469" s="111">
        <f t="shared" si="69"/>
        <v>-1.447850954878697E-3</v>
      </c>
      <c r="N469" s="111">
        <f t="shared" si="70"/>
        <v>9.6988422089540457E-4</v>
      </c>
      <c r="O469" s="111">
        <f t="shared" si="71"/>
        <v>-4.9135791539731783E-4</v>
      </c>
      <c r="P469" s="111">
        <f t="shared" si="72"/>
        <v>3.702110107270055E-4</v>
      </c>
      <c r="Q469" s="36">
        <f>K469*$Y$19+$Z$19*L469+$AA$19*M469+N469*$AB$19+$AC$19*O469+P469*$AD$19</f>
        <v>-7.974849137349911E-5</v>
      </c>
      <c r="R469" s="41">
        <f t="shared" si="65"/>
        <v>999920.2515086265</v>
      </c>
      <c r="S469" s="41">
        <f t="shared" si="66"/>
        <v>-79.748491373495199</v>
      </c>
      <c r="T469" s="41">
        <v>-666.76829549274407</v>
      </c>
      <c r="U469" s="41">
        <f t="shared" si="73"/>
        <v>1166723.356117331</v>
      </c>
      <c r="V469" s="41"/>
    </row>
    <row r="470" spans="2:22">
      <c r="B470" s="112">
        <v>44139</v>
      </c>
      <c r="C470">
        <v>80.481682000000006</v>
      </c>
      <c r="D470">
        <v>108.766029</v>
      </c>
      <c r="E470">
        <v>25.868216</v>
      </c>
      <c r="F470">
        <v>121.865967</v>
      </c>
      <c r="G470">
        <v>52.789661000000002</v>
      </c>
      <c r="H470">
        <v>50.303417000000003</v>
      </c>
      <c r="J470" s="33">
        <v>466</v>
      </c>
      <c r="K470" s="111">
        <f t="shared" si="67"/>
        <v>6.8313891050328212E-3</v>
      </c>
      <c r="L470" s="111">
        <f t="shared" si="68"/>
        <v>6.6348077411590616E-3</v>
      </c>
      <c r="M470" s="111">
        <f t="shared" si="69"/>
        <v>6.1406133059078256E-3</v>
      </c>
      <c r="N470" s="111">
        <f t="shared" si="70"/>
        <v>1.4877344645167129E-2</v>
      </c>
      <c r="O470" s="111">
        <f t="shared" si="71"/>
        <v>6.5511550762054993E-4</v>
      </c>
      <c r="P470" s="111">
        <f t="shared" si="72"/>
        <v>4.0594841710928269E-3</v>
      </c>
      <c r="Q470" s="36">
        <f>K470*$Y$19+$Z$19*L470+$AA$19*M470+N470*$AB$19+$AC$19*O470+P470*$AD$19</f>
        <v>8.5541642777795749E-3</v>
      </c>
      <c r="R470" s="41">
        <f t="shared" si="65"/>
        <v>1008554.1642777795</v>
      </c>
      <c r="S470" s="41">
        <f t="shared" si="66"/>
        <v>8554.1642777795205</v>
      </c>
      <c r="T470" s="41">
        <v>-662.45154713222291</v>
      </c>
      <c r="U470" s="41">
        <f t="shared" si="73"/>
        <v>1175277.5203951104</v>
      </c>
      <c r="V470" s="41"/>
    </row>
    <row r="471" spans="2:22">
      <c r="B471" s="112">
        <v>44140</v>
      </c>
      <c r="C471">
        <v>80.563873000000001</v>
      </c>
      <c r="D471">
        <v>108.867447</v>
      </c>
      <c r="E471">
        <v>25.896152000000001</v>
      </c>
      <c r="F471">
        <v>122.322639</v>
      </c>
      <c r="G471">
        <v>52.841510999999997</v>
      </c>
      <c r="H471">
        <v>50.386783999999999</v>
      </c>
      <c r="J471" s="33">
        <v>467</v>
      </c>
      <c r="K471" s="111">
        <f t="shared" si="67"/>
        <v>1.0207174874957061E-3</v>
      </c>
      <c r="L471" s="111">
        <f t="shared" si="68"/>
        <v>9.3200742096579618E-4</v>
      </c>
      <c r="M471" s="111">
        <f t="shared" si="69"/>
        <v>1.079352604560949E-3</v>
      </c>
      <c r="N471" s="111">
        <f t="shared" si="70"/>
        <v>3.7403262984750424E-3</v>
      </c>
      <c r="O471" s="111">
        <f t="shared" si="71"/>
        <v>9.8171786192581892E-4</v>
      </c>
      <c r="P471" s="111">
        <f t="shared" si="72"/>
        <v>1.6559112648835553E-3</v>
      </c>
      <c r="Q471" s="36">
        <f>K471*$Y$19+$Z$19*L471+$AA$19*M471+N471*$AB$19+$AC$19*O471+P471*$AD$19</f>
        <v>1.9409334602433297E-3</v>
      </c>
      <c r="R471" s="41">
        <f t="shared" si="65"/>
        <v>1001940.9334602433</v>
      </c>
      <c r="S471" s="41">
        <f t="shared" si="66"/>
        <v>1940.9334602432791</v>
      </c>
      <c r="T471" s="41">
        <v>-662.22501639660913</v>
      </c>
      <c r="U471" s="41">
        <f t="shared" si="73"/>
        <v>1177218.4538553536</v>
      </c>
      <c r="V471" s="41"/>
    </row>
    <row r="472" spans="2:22">
      <c r="B472" s="112">
        <v>44141</v>
      </c>
      <c r="C472">
        <v>80.381209999999996</v>
      </c>
      <c r="D472">
        <v>108.627747</v>
      </c>
      <c r="E472">
        <v>25.812315000000002</v>
      </c>
      <c r="F472">
        <v>121.937622</v>
      </c>
      <c r="G472">
        <v>52.625464999999998</v>
      </c>
      <c r="H472">
        <v>50.442379000000003</v>
      </c>
      <c r="J472" s="33">
        <v>468</v>
      </c>
      <c r="K472" s="111">
        <f t="shared" si="67"/>
        <v>-2.2698808192702013E-3</v>
      </c>
      <c r="L472" s="111">
        <f t="shared" si="68"/>
        <v>-2.2041875283679885E-3</v>
      </c>
      <c r="M472" s="111">
        <f t="shared" si="69"/>
        <v>-3.2426826137426212E-3</v>
      </c>
      <c r="N472" s="111">
        <f t="shared" si="70"/>
        <v>-3.1525170512272018E-3</v>
      </c>
      <c r="O472" s="111">
        <f t="shared" si="71"/>
        <v>-4.0969469380404376E-3</v>
      </c>
      <c r="P472" s="111">
        <f t="shared" si="72"/>
        <v>1.1027564640988313E-3</v>
      </c>
      <c r="Q472" s="36">
        <f>K472*$Y$19+$Z$19*L472+$AA$19*M472+N472*$AB$19+$AC$19*O472+P472*$AD$19</f>
        <v>-2.4254802932115252E-3</v>
      </c>
      <c r="R472" s="41">
        <f t="shared" si="65"/>
        <v>997574.51970678847</v>
      </c>
      <c r="S472" s="41">
        <f t="shared" si="66"/>
        <v>-2425.4802932115272</v>
      </c>
      <c r="T472" s="41">
        <v>-661.24245317268651</v>
      </c>
      <c r="U472" s="41">
        <f t="shared" si="73"/>
        <v>1174792.9735621421</v>
      </c>
      <c r="V472" s="41"/>
    </row>
    <row r="473" spans="2:22">
      <c r="B473" s="112">
        <v>44144</v>
      </c>
      <c r="C473">
        <v>80.006805</v>
      </c>
      <c r="D473">
        <v>108.12056699999999</v>
      </c>
      <c r="E473">
        <v>25.644646000000002</v>
      </c>
      <c r="F473">
        <v>121.015434</v>
      </c>
      <c r="G473">
        <v>52.478569</v>
      </c>
      <c r="H473">
        <v>50.368262999999999</v>
      </c>
      <c r="J473" s="33">
        <v>469</v>
      </c>
      <c r="K473" s="111">
        <f t="shared" si="67"/>
        <v>-4.6687488473744661E-3</v>
      </c>
      <c r="L473" s="111">
        <f t="shared" si="68"/>
        <v>-4.6799065359062701E-3</v>
      </c>
      <c r="M473" s="111">
        <f t="shared" si="69"/>
        <v>-6.5168867397940667E-3</v>
      </c>
      <c r="N473" s="111">
        <f t="shared" si="70"/>
        <v>-7.5915277139217132E-3</v>
      </c>
      <c r="O473" s="111">
        <f t="shared" si="71"/>
        <v>-2.7952513344404613E-3</v>
      </c>
      <c r="P473" s="111">
        <f t="shared" si="72"/>
        <v>-1.4704005823852565E-3</v>
      </c>
      <c r="Q473" s="36">
        <f>K473*$Y$19+$Z$19*L473+$AA$19*M473+N473*$AB$19+$AC$19*O473+P473*$AD$19</f>
        <v>-5.4945393395018881E-3</v>
      </c>
      <c r="R473" s="41">
        <f t="shared" si="65"/>
        <v>994505.46066049812</v>
      </c>
      <c r="S473" s="41">
        <f t="shared" si="66"/>
        <v>-5494.5393395018764</v>
      </c>
      <c r="T473" s="42">
        <v>-659.17144824855495</v>
      </c>
      <c r="U473" s="41">
        <f t="shared" si="73"/>
        <v>1169298.4342226402</v>
      </c>
      <c r="V473" s="41"/>
    </row>
    <row r="474" spans="2:22">
      <c r="B474" s="112">
        <v>44145</v>
      </c>
      <c r="C474">
        <v>79.851569999999995</v>
      </c>
      <c r="D474">
        <v>107.94534299999999</v>
      </c>
      <c r="E474">
        <v>25.598064000000001</v>
      </c>
      <c r="F474">
        <v>120.702034</v>
      </c>
      <c r="G474">
        <v>52.530417999999997</v>
      </c>
      <c r="H474">
        <v>50.312691000000001</v>
      </c>
      <c r="J474" s="33">
        <v>470</v>
      </c>
      <c r="K474" s="111">
        <f t="shared" si="67"/>
        <v>-1.9421572225440898E-3</v>
      </c>
      <c r="L474" s="111">
        <f t="shared" si="68"/>
        <v>-1.6219498801434992E-3</v>
      </c>
      <c r="M474" s="111">
        <f t="shared" si="69"/>
        <v>-1.8180932597537558E-3</v>
      </c>
      <c r="N474" s="111">
        <f t="shared" si="70"/>
        <v>-2.5931115215420152E-3</v>
      </c>
      <c r="O474" s="111">
        <f t="shared" si="71"/>
        <v>9.8751555833104959E-4</v>
      </c>
      <c r="P474" s="111">
        <f t="shared" si="72"/>
        <v>-1.1039229056877191E-3</v>
      </c>
      <c r="Q474" s="36">
        <f>K474*$Y$19+$Z$19*L474+$AA$19*M474+N474*$AB$19+$AC$19*O474+P474*$AD$19</f>
        <v>-1.8146248455476791E-3</v>
      </c>
      <c r="R474" s="41">
        <f t="shared" si="65"/>
        <v>998185.37515445228</v>
      </c>
      <c r="S474" s="41">
        <f t="shared" si="66"/>
        <v>-1814.624845547718</v>
      </c>
      <c r="T474" s="41">
        <v>-655.47887928946875</v>
      </c>
      <c r="U474" s="41">
        <f t="shared" si="73"/>
        <v>1167483.8093770924</v>
      </c>
      <c r="V474" s="41"/>
    </row>
    <row r="475" spans="2:22">
      <c r="B475" s="112">
        <v>44146</v>
      </c>
      <c r="C475">
        <v>79.906341999999995</v>
      </c>
      <c r="D475">
        <v>108.009933</v>
      </c>
      <c r="E475">
        <v>25.607384</v>
      </c>
      <c r="F475">
        <v>120.925865</v>
      </c>
      <c r="G475">
        <v>52.625464999999998</v>
      </c>
      <c r="H475">
        <v>50.349735000000003</v>
      </c>
      <c r="J475" s="33">
        <v>471</v>
      </c>
      <c r="K475" s="111">
        <f t="shared" si="67"/>
        <v>6.8568750630634519E-4</v>
      </c>
      <c r="L475" s="111">
        <f t="shared" si="68"/>
        <v>5.9817942976269191E-4</v>
      </c>
      <c r="M475" s="111">
        <f t="shared" si="69"/>
        <v>3.6402376961588626E-4</v>
      </c>
      <c r="N475" s="111">
        <f t="shared" si="70"/>
        <v>1.852692217668166E-3</v>
      </c>
      <c r="O475" s="111">
        <f t="shared" si="71"/>
        <v>1.8077357761095902E-3</v>
      </c>
      <c r="P475" s="111">
        <f t="shared" si="72"/>
        <v>7.3600454795790101E-4</v>
      </c>
      <c r="Q475" s="36">
        <f>K475*$Y$19+$Z$19*L475+$AA$19*M475+N475*$AB$19+$AC$19*O475+P475*$AD$19</f>
        <v>1.0311614159743783E-3</v>
      </c>
      <c r="R475" s="41">
        <f t="shared" si="65"/>
        <v>1001031.1614159744</v>
      </c>
      <c r="S475" s="41">
        <f t="shared" si="66"/>
        <v>1031.1614159743767</v>
      </c>
      <c r="T475" s="41">
        <v>-655.25290754204616</v>
      </c>
      <c r="U475" s="41">
        <f t="shared" si="73"/>
        <v>1168514.9707930668</v>
      </c>
      <c r="V475" s="41"/>
    </row>
    <row r="476" spans="2:22">
      <c r="B476" s="112">
        <v>44147</v>
      </c>
      <c r="C476">
        <v>80.171211</v>
      </c>
      <c r="D476">
        <v>108.461754</v>
      </c>
      <c r="E476">
        <v>25.747107</v>
      </c>
      <c r="F476">
        <v>121.409363</v>
      </c>
      <c r="G476">
        <v>52.737808000000001</v>
      </c>
      <c r="H476">
        <v>50.414585000000002</v>
      </c>
      <c r="J476" s="33">
        <v>472</v>
      </c>
      <c r="K476" s="111">
        <f t="shared" si="67"/>
        <v>3.3092615017630183E-3</v>
      </c>
      <c r="L476" s="111">
        <f t="shared" si="68"/>
        <v>4.1744180254888056E-3</v>
      </c>
      <c r="M476" s="111">
        <f t="shared" si="69"/>
        <v>5.4415238880841854E-3</v>
      </c>
      <c r="N476" s="111">
        <f t="shared" si="70"/>
        <v>3.9903289797414239E-3</v>
      </c>
      <c r="O476" s="111">
        <f t="shared" si="71"/>
        <v>2.1324896118864634E-3</v>
      </c>
      <c r="P476" s="111">
        <f t="shared" si="72"/>
        <v>1.2871621413919139E-3</v>
      </c>
      <c r="Q476" s="36">
        <f>K476*$Y$19+$Z$19*L476+$AA$19*M476+N476*$AB$19+$AC$19*O476+P476*$AD$19</f>
        <v>3.8333752723261776E-3</v>
      </c>
      <c r="R476" s="41">
        <f t="shared" si="65"/>
        <v>1003833.3752723262</v>
      </c>
      <c r="S476" s="41">
        <f t="shared" si="66"/>
        <v>3833.3752723261714</v>
      </c>
      <c r="T476" s="41">
        <v>-655.09642014000565</v>
      </c>
      <c r="U476" s="41">
        <f t="shared" si="73"/>
        <v>1172348.346065393</v>
      </c>
      <c r="V476" s="41"/>
    </row>
    <row r="477" spans="2:22">
      <c r="B477" s="112">
        <v>44148</v>
      </c>
      <c r="C477">
        <v>80.198593000000002</v>
      </c>
      <c r="D477">
        <v>108.480217</v>
      </c>
      <c r="E477">
        <v>25.737793</v>
      </c>
      <c r="F477">
        <v>121.55259700000001</v>
      </c>
      <c r="G477">
        <v>52.755088999999998</v>
      </c>
      <c r="H477">
        <v>50.470168999999999</v>
      </c>
      <c r="J477" s="33">
        <v>473</v>
      </c>
      <c r="K477" s="111">
        <f t="shared" si="67"/>
        <v>3.4148573588190011E-4</v>
      </c>
      <c r="L477" s="111">
        <f t="shared" si="68"/>
        <v>1.7021141607097298E-4</v>
      </c>
      <c r="M477" s="111">
        <f t="shared" si="69"/>
        <v>-3.6181482732252328E-4</v>
      </c>
      <c r="N477" s="111">
        <f t="shared" si="70"/>
        <v>1.1790653696867992E-3</v>
      </c>
      <c r="O477" s="111">
        <f t="shared" si="71"/>
        <v>3.2762395660755947E-4</v>
      </c>
      <c r="P477" s="111">
        <f t="shared" si="72"/>
        <v>1.101930736222104E-3</v>
      </c>
      <c r="Q477" s="36">
        <f>K477*$Y$19+$Z$19*L477+$AA$19*M477+N477*$AB$19+$AC$19*O477+P477*$AD$19</f>
        <v>5.1678729051827404E-4</v>
      </c>
      <c r="R477" s="41">
        <f t="shared" si="65"/>
        <v>1000516.7872905183</v>
      </c>
      <c r="S477" s="41">
        <f t="shared" si="66"/>
        <v>516.7872905182885</v>
      </c>
      <c r="T477" s="41">
        <v>-654.37395874876529</v>
      </c>
      <c r="U477" s="41">
        <f t="shared" si="73"/>
        <v>1172865.1333559114</v>
      </c>
      <c r="V477" s="41"/>
    </row>
    <row r="478" spans="2:22">
      <c r="B478" s="112">
        <v>44151</v>
      </c>
      <c r="C478">
        <v>80.244240000000005</v>
      </c>
      <c r="D478">
        <v>108.471001</v>
      </c>
      <c r="E478">
        <v>25.719173000000001</v>
      </c>
      <c r="F478">
        <v>121.946609</v>
      </c>
      <c r="G478">
        <v>52.685955</v>
      </c>
      <c r="H478">
        <v>50.497959000000002</v>
      </c>
      <c r="J478" s="33">
        <v>474</v>
      </c>
      <c r="K478" s="111">
        <f t="shared" si="67"/>
        <v>5.6901265551231829E-4</v>
      </c>
      <c r="L478" s="111">
        <f t="shared" si="68"/>
        <v>-8.4959191199721133E-5</v>
      </c>
      <c r="M478" s="111">
        <f t="shared" si="69"/>
        <v>-7.2371156949662915E-4</v>
      </c>
      <c r="N478" s="111">
        <f t="shared" si="70"/>
        <v>3.2362515702376174E-3</v>
      </c>
      <c r="O478" s="111">
        <f t="shared" si="71"/>
        <v>-1.3113301478089219E-3</v>
      </c>
      <c r="P478" s="111">
        <f t="shared" si="72"/>
        <v>5.5047075254756306E-4</v>
      </c>
      <c r="Q478" s="36">
        <f>K478*$Y$19+$Z$19*L478+$AA$19*M478+N478*$AB$19+$AC$19*O478+P478*$AD$19</f>
        <v>9.1999074410218241E-4</v>
      </c>
      <c r="R478" s="41">
        <f t="shared" si="65"/>
        <v>1000919.9907441022</v>
      </c>
      <c r="S478" s="41">
        <f t="shared" si="66"/>
        <v>919.99074410216417</v>
      </c>
      <c r="T478" s="41">
        <v>-648.90747935720719</v>
      </c>
      <c r="U478" s="41">
        <f t="shared" si="73"/>
        <v>1173785.1241000136</v>
      </c>
      <c r="V478" s="41"/>
    </row>
    <row r="479" spans="2:22">
      <c r="B479" s="112">
        <v>44152</v>
      </c>
      <c r="C479">
        <v>80.381209999999996</v>
      </c>
      <c r="D479">
        <v>108.692291</v>
      </c>
      <c r="E479">
        <v>25.765744999999999</v>
      </c>
      <c r="F479">
        <v>122.340569</v>
      </c>
      <c r="G479">
        <v>52.781016999999999</v>
      </c>
      <c r="H479">
        <v>50.609138000000002</v>
      </c>
      <c r="J479" s="33">
        <v>475</v>
      </c>
      <c r="K479" s="111">
        <f t="shared" si="67"/>
        <v>1.7054586704549463E-3</v>
      </c>
      <c r="L479" s="111">
        <f t="shared" si="68"/>
        <v>2.0380062814062605E-3</v>
      </c>
      <c r="M479" s="111">
        <f t="shared" si="69"/>
        <v>1.8091516704998581E-3</v>
      </c>
      <c r="N479" s="111">
        <f t="shared" si="70"/>
        <v>3.2253869790449044E-3</v>
      </c>
      <c r="O479" s="111">
        <f t="shared" si="71"/>
        <v>1.8026880632062417E-3</v>
      </c>
      <c r="P479" s="111">
        <f t="shared" si="72"/>
        <v>2.1992332508753844E-3</v>
      </c>
      <c r="Q479" s="36">
        <f>K479*$Y$19+$Z$19*L479+$AA$19*M479+N479*$AB$19+$AC$19*O479+P479*$AD$19</f>
        <v>2.3340384011893635E-3</v>
      </c>
      <c r="R479" s="41">
        <f t="shared" si="65"/>
        <v>1002334.0384011894</v>
      </c>
      <c r="S479" s="41">
        <f t="shared" si="66"/>
        <v>2334.0384011893766</v>
      </c>
      <c r="T479" s="41">
        <v>-648.70991158823017</v>
      </c>
      <c r="U479" s="41">
        <f t="shared" si="73"/>
        <v>1176119.1625012029</v>
      </c>
      <c r="V479" s="41"/>
    </row>
    <row r="480" spans="2:22">
      <c r="B480" s="112">
        <v>44153</v>
      </c>
      <c r="C480">
        <v>80.472556999999995</v>
      </c>
      <c r="D480">
        <v>108.766029</v>
      </c>
      <c r="E480">
        <v>25.765744999999999</v>
      </c>
      <c r="F480">
        <v>122.600159</v>
      </c>
      <c r="G480">
        <v>52.789661000000002</v>
      </c>
      <c r="H480">
        <v>50.664718999999998</v>
      </c>
      <c r="J480" s="33">
        <v>476</v>
      </c>
      <c r="K480" s="111">
        <f t="shared" si="67"/>
        <v>1.135777066628707E-3</v>
      </c>
      <c r="L480" s="111">
        <f t="shared" si="68"/>
        <v>6.7818056192270077E-4</v>
      </c>
      <c r="M480" s="111">
        <f t="shared" si="69"/>
        <v>0</v>
      </c>
      <c r="N480" s="111">
        <f t="shared" si="70"/>
        <v>2.1196156254574411E-3</v>
      </c>
      <c r="O480" s="111">
        <f t="shared" si="71"/>
        <v>1.6375759222300268E-4</v>
      </c>
      <c r="P480" s="111">
        <f t="shared" si="72"/>
        <v>1.097637775963525E-3</v>
      </c>
      <c r="Q480" s="36">
        <f>K480*$Y$19+$Z$19*L480+$AA$19*M480+N480*$AB$19+$AC$19*O480+P480*$AD$19</f>
        <v>1.0717711493810778E-3</v>
      </c>
      <c r="R480" s="41">
        <f t="shared" si="65"/>
        <v>1001071.7711493811</v>
      </c>
      <c r="S480" s="41">
        <f t="shared" si="66"/>
        <v>1071.7711493810639</v>
      </c>
      <c r="T480" s="41">
        <v>-646.60632957099006</v>
      </c>
      <c r="U480" s="41">
        <f t="shared" si="73"/>
        <v>1177190.933650584</v>
      </c>
      <c r="V480" s="41"/>
    </row>
    <row r="481" spans="2:22">
      <c r="B481" s="112">
        <v>44154</v>
      </c>
      <c r="C481">
        <v>80.636909000000003</v>
      </c>
      <c r="D481">
        <v>108.968925</v>
      </c>
      <c r="E481">
        <v>25.803000999999998</v>
      </c>
      <c r="F481">
        <v>123.280624</v>
      </c>
      <c r="G481">
        <v>52.858772000000002</v>
      </c>
      <c r="H481">
        <v>50.757365999999998</v>
      </c>
      <c r="J481" s="33">
        <v>477</v>
      </c>
      <c r="K481" s="111">
        <f t="shared" si="67"/>
        <v>2.0402532649623816E-3</v>
      </c>
      <c r="L481" s="111">
        <f t="shared" si="68"/>
        <v>1.8636976287024602E-3</v>
      </c>
      <c r="M481" s="111">
        <f t="shared" si="69"/>
        <v>1.4449064354513624E-3</v>
      </c>
      <c r="N481" s="111">
        <f t="shared" si="70"/>
        <v>5.5349322455711097E-3</v>
      </c>
      <c r="O481" s="111">
        <f t="shared" si="71"/>
        <v>1.308320585467196E-3</v>
      </c>
      <c r="P481" s="111">
        <f t="shared" si="72"/>
        <v>1.8269595970071648E-3</v>
      </c>
      <c r="Q481" s="36">
        <f>K481*$Y$19+$Z$19*L481+$AA$19*M481+N481*$AB$19+$AC$19*O481+P481*$AD$19</f>
        <v>2.9221761339376581E-3</v>
      </c>
      <c r="R481" s="41">
        <f t="shared" si="65"/>
        <v>1002922.1761339377</v>
      </c>
      <c r="S481" s="41">
        <f t="shared" si="66"/>
        <v>2922.1761339376681</v>
      </c>
      <c r="T481" s="41">
        <v>-641.36211248242762</v>
      </c>
      <c r="U481" s="41">
        <f t="shared" si="73"/>
        <v>1180113.1097845216</v>
      </c>
      <c r="V481" s="41"/>
    </row>
    <row r="482" spans="2:22">
      <c r="B482" s="112">
        <v>44155</v>
      </c>
      <c r="C482">
        <v>80.709998999999996</v>
      </c>
      <c r="D482">
        <v>109.079582</v>
      </c>
      <c r="E482">
        <v>25.868216</v>
      </c>
      <c r="F482">
        <v>123.173225</v>
      </c>
      <c r="G482">
        <v>52.945197999999998</v>
      </c>
      <c r="H482">
        <v>50.822215999999997</v>
      </c>
      <c r="J482" s="33">
        <v>478</v>
      </c>
      <c r="K482" s="111">
        <f t="shared" si="67"/>
        <v>9.059982110045272E-4</v>
      </c>
      <c r="L482" s="111">
        <f t="shared" si="68"/>
        <v>1.0149760805259038E-3</v>
      </c>
      <c r="M482" s="111">
        <f t="shared" si="69"/>
        <v>2.5242306418968938E-3</v>
      </c>
      <c r="N482" s="111">
        <f t="shared" si="70"/>
        <v>-8.7155471285359015E-4</v>
      </c>
      <c r="O482" s="111">
        <f t="shared" si="71"/>
        <v>1.6337008757311791E-3</v>
      </c>
      <c r="P482" s="111">
        <f t="shared" si="72"/>
        <v>1.2768315744872457E-3</v>
      </c>
      <c r="Q482" s="36">
        <f>K482*$Y$19+$Z$19*L482+$AA$19*M482+N482*$AB$19+$AC$19*O482+P482*$AD$19</f>
        <v>7.7272093776256613E-4</v>
      </c>
      <c r="R482" s="41">
        <f t="shared" si="65"/>
        <v>1000772.7209377625</v>
      </c>
      <c r="S482" s="41">
        <f t="shared" si="66"/>
        <v>772.72093776252586</v>
      </c>
      <c r="T482" s="41">
        <v>-638.90750426752493</v>
      </c>
      <c r="U482" s="41">
        <f t="shared" si="73"/>
        <v>1180885.830722284</v>
      </c>
      <c r="V482" s="41"/>
    </row>
    <row r="483" spans="2:22">
      <c r="B483" s="112">
        <v>44158</v>
      </c>
      <c r="C483">
        <v>80.646049000000005</v>
      </c>
      <c r="D483">
        <v>109.051941</v>
      </c>
      <c r="E483">
        <v>25.840260000000001</v>
      </c>
      <c r="F483">
        <v>123.32545500000001</v>
      </c>
      <c r="G483">
        <v>52.919280999999998</v>
      </c>
      <c r="H483">
        <v>50.868507000000001</v>
      </c>
      <c r="J483" s="33">
        <v>479</v>
      </c>
      <c r="K483" s="111">
        <f t="shared" si="67"/>
        <v>-7.9265703567968316E-4</v>
      </c>
      <c r="L483" s="111">
        <f t="shared" si="68"/>
        <v>-2.5343425624863811E-4</v>
      </c>
      <c r="M483" s="111">
        <f t="shared" si="69"/>
        <v>-1.0812928512467194E-3</v>
      </c>
      <c r="N483" s="111">
        <f t="shared" si="70"/>
        <v>1.2351386169946528E-3</v>
      </c>
      <c r="O483" s="111">
        <f t="shared" si="71"/>
        <v>-4.8962599660575619E-4</v>
      </c>
      <c r="P483" s="111">
        <f t="shared" si="72"/>
        <v>9.1042726085179405E-4</v>
      </c>
      <c r="Q483" s="36">
        <f>K483*$Y$19+$Z$19*L483+$AA$19*M483+N483*$AB$19+$AC$19*O483+P483*$AD$19</f>
        <v>1.1020264860995554E-4</v>
      </c>
      <c r="R483" s="41">
        <f t="shared" si="65"/>
        <v>1000110.20264861</v>
      </c>
      <c r="S483" s="41">
        <f t="shared" si="66"/>
        <v>110.20264860999305</v>
      </c>
      <c r="T483" s="41">
        <v>-638.29895478521939</v>
      </c>
      <c r="U483" s="41">
        <f t="shared" si="73"/>
        <v>1180996.0333708939</v>
      </c>
      <c r="V483" s="41"/>
    </row>
    <row r="484" spans="2:22">
      <c r="B484" s="112">
        <v>44159</v>
      </c>
      <c r="C484">
        <v>80.563873000000001</v>
      </c>
      <c r="D484">
        <v>108.904388</v>
      </c>
      <c r="E484">
        <v>25.775054999999998</v>
      </c>
      <c r="F484">
        <v>123.047859</v>
      </c>
      <c r="G484">
        <v>52.919280999999998</v>
      </c>
      <c r="H484">
        <v>50.850002000000003</v>
      </c>
      <c r="J484" s="33">
        <v>480</v>
      </c>
      <c r="K484" s="111">
        <f t="shared" si="67"/>
        <v>-1.0194906876457711E-3</v>
      </c>
      <c r="L484" s="111">
        <f t="shared" si="68"/>
        <v>-1.3539686892190734E-3</v>
      </c>
      <c r="M484" s="111">
        <f t="shared" si="69"/>
        <v>-2.5265770319076622E-3</v>
      </c>
      <c r="N484" s="111">
        <f t="shared" si="70"/>
        <v>-2.2534592969041499E-3</v>
      </c>
      <c r="O484" s="111">
        <f t="shared" si="71"/>
        <v>0</v>
      </c>
      <c r="P484" s="111">
        <f t="shared" si="72"/>
        <v>-3.6384725623822166E-4</v>
      </c>
      <c r="Q484" s="36">
        <f>K484*$Y$19+$Z$19*L484+$AA$19*M484+N484*$AB$19+$AC$19*O484+P484*$AD$19</f>
        <v>-1.650701589710419E-3</v>
      </c>
      <c r="R484" s="41">
        <f t="shared" si="65"/>
        <v>998349.29841028957</v>
      </c>
      <c r="S484" s="41">
        <f t="shared" si="66"/>
        <v>-1650.7015897104284</v>
      </c>
      <c r="T484" s="41">
        <v>-637.06455485452898</v>
      </c>
      <c r="U484" s="41">
        <f t="shared" si="73"/>
        <v>1179345.3317811834</v>
      </c>
      <c r="V484" s="41"/>
    </row>
    <row r="485" spans="2:22">
      <c r="B485" s="112">
        <v>44160</v>
      </c>
      <c r="C485">
        <v>80.527336000000005</v>
      </c>
      <c r="D485">
        <v>108.867447</v>
      </c>
      <c r="E485">
        <v>25.765744999999999</v>
      </c>
      <c r="F485">
        <v>123.119469</v>
      </c>
      <c r="G485">
        <v>53.005692000000003</v>
      </c>
      <c r="H485">
        <v>50.859264000000003</v>
      </c>
      <c r="J485" s="33">
        <v>481</v>
      </c>
      <c r="K485" s="111">
        <f t="shared" si="67"/>
        <v>-4.5361880208514047E-4</v>
      </c>
      <c r="L485" s="111">
        <f t="shared" si="68"/>
        <v>-3.3926334279478927E-4</v>
      </c>
      <c r="M485" s="111">
        <f t="shared" si="69"/>
        <v>-3.612671941939487E-4</v>
      </c>
      <c r="N485" s="111">
        <f t="shared" si="70"/>
        <v>5.8179940125886547E-4</v>
      </c>
      <c r="O485" s="111">
        <f t="shared" si="71"/>
        <v>1.6315514032475816E-3</v>
      </c>
      <c r="P485" s="111">
        <f t="shared" si="72"/>
        <v>1.8212696620200006E-4</v>
      </c>
      <c r="Q485" s="36">
        <f>K485*$Y$19+$Z$19*L485+$AA$19*M485+N485*$AB$19+$AC$19*O485+P485*$AD$19</f>
        <v>9.0231216239688777E-5</v>
      </c>
      <c r="R485" s="41">
        <f t="shared" si="65"/>
        <v>1000090.2312162397</v>
      </c>
      <c r="S485" s="41">
        <f t="shared" si="66"/>
        <v>90.231216239742935</v>
      </c>
      <c r="T485" s="41">
        <v>-637.00323219166603</v>
      </c>
      <c r="U485" s="41">
        <f t="shared" si="73"/>
        <v>1179435.5629974231</v>
      </c>
      <c r="V485" s="41"/>
    </row>
    <row r="486" spans="2:22">
      <c r="B486" s="112">
        <v>44162</v>
      </c>
      <c r="C486">
        <v>80.700858999999994</v>
      </c>
      <c r="D486">
        <v>109.051941</v>
      </c>
      <c r="E486">
        <v>25.821629999999999</v>
      </c>
      <c r="F486">
        <v>123.558182</v>
      </c>
      <c r="G486">
        <v>53.109378999999997</v>
      </c>
      <c r="H486">
        <v>50.896324</v>
      </c>
      <c r="J486" s="33">
        <v>482</v>
      </c>
      <c r="K486" s="111">
        <f t="shared" si="67"/>
        <v>2.1525151602543634E-3</v>
      </c>
      <c r="L486" s="111">
        <f t="shared" si="68"/>
        <v>1.6932320320137636E-3</v>
      </c>
      <c r="M486" s="111">
        <f t="shared" si="69"/>
        <v>2.1666162258265963E-3</v>
      </c>
      <c r="N486" s="111">
        <f t="shared" si="70"/>
        <v>3.5569777867957525E-3</v>
      </c>
      <c r="O486" s="111">
        <f t="shared" si="71"/>
        <v>1.9542376407356951E-3</v>
      </c>
      <c r="P486" s="111">
        <f t="shared" si="72"/>
        <v>7.2841211705476259E-4</v>
      </c>
      <c r="Q486" s="36">
        <f>K486*$Y$19+$Z$19*L486+$AA$19*M486+N486*$AB$19+$AC$19*O486+P486*$AD$19</f>
        <v>2.32711452936848E-3</v>
      </c>
      <c r="R486" s="41">
        <f t="shared" si="65"/>
        <v>1002327.1145293685</v>
      </c>
      <c r="S486" s="41">
        <f t="shared" si="66"/>
        <v>2327.1145293684676</v>
      </c>
      <c r="T486" s="41">
        <v>-632.73471142945345</v>
      </c>
      <c r="U486" s="41">
        <f t="shared" si="73"/>
        <v>1181762.6775267916</v>
      </c>
      <c r="V486" s="41"/>
    </row>
    <row r="487" spans="2:22">
      <c r="B487" s="112">
        <v>44165</v>
      </c>
      <c r="C487">
        <v>80.810432000000006</v>
      </c>
      <c r="D487">
        <v>109.19946299999999</v>
      </c>
      <c r="E487">
        <v>25.840260000000001</v>
      </c>
      <c r="F487">
        <v>123.987976</v>
      </c>
      <c r="G487">
        <v>53.187159999999999</v>
      </c>
      <c r="H487">
        <v>50.868507000000001</v>
      </c>
      <c r="J487" s="33">
        <v>483</v>
      </c>
      <c r="K487" s="111">
        <f t="shared" si="67"/>
        <v>1.3568465230164863E-3</v>
      </c>
      <c r="L487" s="111">
        <f t="shared" si="68"/>
        <v>1.3518540523706042E-3</v>
      </c>
      <c r="M487" s="111">
        <f t="shared" si="69"/>
        <v>7.2122800027501588E-4</v>
      </c>
      <c r="N487" s="111">
        <f t="shared" si="70"/>
        <v>3.4724387188038962E-3</v>
      </c>
      <c r="O487" s="111">
        <f t="shared" si="71"/>
        <v>1.4634721810140973E-3</v>
      </c>
      <c r="P487" s="111">
        <f t="shared" si="72"/>
        <v>-5.4669182701845662E-4</v>
      </c>
      <c r="Q487" s="36">
        <f>K487*$Y$19+$Z$19*L487+$AA$19*M487+N487*$AB$19+$AC$19*O487+P487*$AD$19</f>
        <v>1.6767675867589596E-3</v>
      </c>
      <c r="R487" s="41">
        <f t="shared" si="65"/>
        <v>1001676.7675867589</v>
      </c>
      <c r="S487" s="41">
        <f t="shared" si="66"/>
        <v>1676.7675867589423</v>
      </c>
      <c r="T487" s="41">
        <v>-628.10306609363761</v>
      </c>
      <c r="U487" s="41">
        <f t="shared" si="73"/>
        <v>1183439.4451135504</v>
      </c>
      <c r="V487" s="41"/>
    </row>
    <row r="488" spans="2:22">
      <c r="B488" s="112">
        <v>44166</v>
      </c>
      <c r="C488">
        <v>80.566222999999994</v>
      </c>
      <c r="D488">
        <v>108.853973</v>
      </c>
      <c r="E488">
        <v>25.701082</v>
      </c>
      <c r="F488">
        <v>123.51786800000001</v>
      </c>
      <c r="G488">
        <v>53.078079000000002</v>
      </c>
      <c r="H488">
        <v>50.839767000000002</v>
      </c>
      <c r="J488" s="33">
        <v>484</v>
      </c>
      <c r="K488" s="111">
        <f t="shared" si="67"/>
        <v>-3.026573904582352E-3</v>
      </c>
      <c r="L488" s="111">
        <f t="shared" si="68"/>
        <v>-3.1688589315135409E-3</v>
      </c>
      <c r="M488" s="111">
        <f t="shared" si="69"/>
        <v>-5.4006486010249608E-3</v>
      </c>
      <c r="N488" s="111">
        <f t="shared" si="70"/>
        <v>-3.7987673966159655E-3</v>
      </c>
      <c r="O488" s="111">
        <f t="shared" si="71"/>
        <v>-2.0529956802298856E-3</v>
      </c>
      <c r="P488" s="111">
        <f t="shared" si="72"/>
        <v>-5.6514577692939286E-4</v>
      </c>
      <c r="Q488" s="36">
        <f>K488*$Y$19+$Z$19*L488+$AA$19*M488+N488*$AB$19+$AC$19*O488+P488*$AD$19</f>
        <v>-3.4388587090359059E-3</v>
      </c>
      <c r="R488" s="41">
        <f t="shared" si="65"/>
        <v>996561.14129096409</v>
      </c>
      <c r="S488" s="41">
        <f t="shared" si="66"/>
        <v>-3438.8587090359069</v>
      </c>
      <c r="T488" s="41">
        <v>-627.27241633529775</v>
      </c>
      <c r="U488" s="41">
        <f t="shared" si="73"/>
        <v>1180000.5864045145</v>
      </c>
      <c r="V488" s="41"/>
    </row>
    <row r="489" spans="2:22">
      <c r="B489" s="112">
        <v>44167</v>
      </c>
      <c r="C489">
        <v>80.429023999999998</v>
      </c>
      <c r="D489">
        <v>108.733856</v>
      </c>
      <c r="E489">
        <v>25.654064000000002</v>
      </c>
      <c r="F489">
        <v>123.105186</v>
      </c>
      <c r="G489">
        <v>53.147339000000002</v>
      </c>
      <c r="H489">
        <v>50.849037000000003</v>
      </c>
      <c r="J489" s="33">
        <v>485</v>
      </c>
      <c r="K489" s="111">
        <f t="shared" si="67"/>
        <v>-1.7043861327509366E-3</v>
      </c>
      <c r="L489" s="111">
        <f t="shared" si="68"/>
        <v>-1.1040784105784836E-3</v>
      </c>
      <c r="M489" s="111">
        <f t="shared" si="69"/>
        <v>-1.8310925700500483E-3</v>
      </c>
      <c r="N489" s="111">
        <f t="shared" si="70"/>
        <v>-3.3466651108420161E-3</v>
      </c>
      <c r="O489" s="111">
        <f t="shared" si="71"/>
        <v>1.3040195297613795E-3</v>
      </c>
      <c r="P489" s="111">
        <f t="shared" si="72"/>
        <v>1.8232095690069519E-4</v>
      </c>
      <c r="Q489" s="36">
        <f>K489*$Y$19+$Z$19*L489+$AA$19*M489+N489*$AB$19+$AC$19*O489+P489*$AD$19</f>
        <v>-1.7552774931373523E-3</v>
      </c>
      <c r="R489" s="41">
        <f t="shared" si="65"/>
        <v>998244.7225068626</v>
      </c>
      <c r="S489" s="41">
        <f t="shared" si="66"/>
        <v>-1755.2774931374006</v>
      </c>
      <c r="T489" s="41">
        <v>-610.83482464205008</v>
      </c>
      <c r="U489" s="41">
        <f t="shared" si="73"/>
        <v>1178245.3089113771</v>
      </c>
      <c r="V489" s="41"/>
    </row>
    <row r="490" spans="2:22">
      <c r="B490" s="112">
        <v>44168</v>
      </c>
      <c r="C490">
        <v>80.584518000000003</v>
      </c>
      <c r="D490">
        <v>108.918655</v>
      </c>
      <c r="E490">
        <v>25.729296000000001</v>
      </c>
      <c r="F490">
        <v>123.58963</v>
      </c>
      <c r="G490">
        <v>53.294510000000002</v>
      </c>
      <c r="H490">
        <v>50.923285999999997</v>
      </c>
      <c r="J490" s="33">
        <v>486</v>
      </c>
      <c r="K490" s="111">
        <f t="shared" si="67"/>
        <v>1.9314406280026958E-3</v>
      </c>
      <c r="L490" s="111">
        <f t="shared" si="68"/>
        <v>1.6981108424418262E-3</v>
      </c>
      <c r="M490" s="111">
        <f t="shared" si="69"/>
        <v>2.9282652499906517E-3</v>
      </c>
      <c r="N490" s="111">
        <f t="shared" si="70"/>
        <v>3.9274811734722236E-3</v>
      </c>
      <c r="O490" s="111">
        <f t="shared" si="71"/>
        <v>2.7652863073124173E-3</v>
      </c>
      <c r="P490" s="111">
        <f t="shared" si="72"/>
        <v>1.4591199450797018E-3</v>
      </c>
      <c r="Q490" s="36">
        <f>K490*$Y$19+$Z$19*L490+$AA$19*M490+N490*$AB$19+$AC$19*O490+P490*$AD$19</f>
        <v>2.6964908959244407E-3</v>
      </c>
      <c r="R490" s="41">
        <f t="shared" si="65"/>
        <v>1002696.4908959244</v>
      </c>
      <c r="S490" s="41">
        <f t="shared" si="66"/>
        <v>2696.4908959243912</v>
      </c>
      <c r="T490" s="41">
        <v>-608.91522615565918</v>
      </c>
      <c r="U490" s="41">
        <f t="shared" si="73"/>
        <v>1180941.7998073015</v>
      </c>
      <c r="V490" s="41"/>
    </row>
    <row r="491" spans="2:22">
      <c r="B491" s="112">
        <v>44169</v>
      </c>
      <c r="C491">
        <v>80.374138000000002</v>
      </c>
      <c r="D491">
        <v>108.623062</v>
      </c>
      <c r="E491">
        <v>25.625852999999999</v>
      </c>
      <c r="F491">
        <v>122.90782900000001</v>
      </c>
      <c r="G491">
        <v>53.190617000000003</v>
      </c>
      <c r="H491">
        <v>50.932549000000002</v>
      </c>
      <c r="J491" s="33">
        <v>487</v>
      </c>
      <c r="K491" s="111">
        <f t="shared" si="67"/>
        <v>-2.6140889223372687E-3</v>
      </c>
      <c r="L491" s="111">
        <f t="shared" si="68"/>
        <v>-2.7175769870233122E-3</v>
      </c>
      <c r="M491" s="111">
        <f t="shared" si="69"/>
        <v>-4.0285401527770156E-3</v>
      </c>
      <c r="N491" s="111">
        <f t="shared" si="70"/>
        <v>-5.5319250874418585E-3</v>
      </c>
      <c r="O491" s="111">
        <f t="shared" si="71"/>
        <v>-1.9513153788232314E-3</v>
      </c>
      <c r="P491" s="111">
        <f t="shared" si="72"/>
        <v>1.8188452385745996E-4</v>
      </c>
      <c r="Q491" s="36">
        <f>K491*$Y$19+$Z$19*L491+$AA$19*M491+N491*$AB$19+$AC$19*O491+P491*$AD$19</f>
        <v>-3.4768189434238876E-3</v>
      </c>
      <c r="R491" s="41">
        <f t="shared" si="65"/>
        <v>996523.18105657608</v>
      </c>
      <c r="S491" s="41">
        <f t="shared" si="66"/>
        <v>-3476.8189434239175</v>
      </c>
      <c r="T491" s="41">
        <v>-608.50404951092787</v>
      </c>
      <c r="U491" s="41">
        <f t="shared" si="73"/>
        <v>1177464.9808638776</v>
      </c>
      <c r="V491" s="41"/>
    </row>
    <row r="492" spans="2:22">
      <c r="B492" s="112">
        <v>44172</v>
      </c>
      <c r="C492">
        <v>80.483894000000006</v>
      </c>
      <c r="D492">
        <v>108.78930699999999</v>
      </c>
      <c r="E492">
        <v>25.701082</v>
      </c>
      <c r="F492">
        <v>123.015488</v>
      </c>
      <c r="G492">
        <v>53.320484</v>
      </c>
      <c r="H492">
        <v>50.978954000000002</v>
      </c>
      <c r="J492" s="33">
        <v>488</v>
      </c>
      <c r="K492" s="111">
        <f t="shared" si="67"/>
        <v>1.3646321003416553E-3</v>
      </c>
      <c r="L492" s="111">
        <f t="shared" si="68"/>
        <v>1.5293061123014136E-3</v>
      </c>
      <c r="M492" s="111">
        <f t="shared" si="69"/>
        <v>2.9313674728363541E-3</v>
      </c>
      <c r="N492" s="111">
        <f t="shared" si="70"/>
        <v>8.7554940451203117E-4</v>
      </c>
      <c r="O492" s="111">
        <f t="shared" si="71"/>
        <v>2.4385639268814396E-3</v>
      </c>
      <c r="P492" s="111">
        <f t="shared" si="72"/>
        <v>9.1069215625655528E-4</v>
      </c>
      <c r="Q492" s="36">
        <f>K492*$Y$19+$Z$19*L492+$AA$19*M492+N492*$AB$19+$AC$19*O492+P492*$AD$19</f>
        <v>1.5582056631373022E-3</v>
      </c>
      <c r="R492" s="41">
        <f t="shared" si="65"/>
        <v>1001558.2056631373</v>
      </c>
      <c r="S492" s="41">
        <f t="shared" si="66"/>
        <v>1558.2056631372543</v>
      </c>
      <c r="T492" s="41">
        <v>-600.88982254208531</v>
      </c>
      <c r="U492" s="41">
        <f t="shared" si="73"/>
        <v>1179023.1865270147</v>
      </c>
      <c r="V492" s="41"/>
    </row>
    <row r="493" spans="2:22">
      <c r="B493" s="112">
        <v>44173</v>
      </c>
      <c r="C493">
        <v>80.511330000000001</v>
      </c>
      <c r="D493">
        <v>108.798553</v>
      </c>
      <c r="E493">
        <v>25.729296000000001</v>
      </c>
      <c r="F493">
        <v>122.871956</v>
      </c>
      <c r="G493">
        <v>53.415709999999997</v>
      </c>
      <c r="H493">
        <v>51.062443000000002</v>
      </c>
      <c r="J493" s="33">
        <v>489</v>
      </c>
      <c r="K493" s="111">
        <f t="shared" si="67"/>
        <v>3.4082998965959393E-4</v>
      </c>
      <c r="L493" s="111">
        <f t="shared" si="68"/>
        <v>8.4986359124791349E-5</v>
      </c>
      <c r="M493" s="111">
        <f t="shared" si="69"/>
        <v>1.0971726799406311E-3</v>
      </c>
      <c r="N493" s="111">
        <f t="shared" si="70"/>
        <v>-1.1674611274778504E-3</v>
      </c>
      <c r="O493" s="111">
        <f t="shared" si="71"/>
        <v>1.7843249172846474E-3</v>
      </c>
      <c r="P493" s="111">
        <f t="shared" si="72"/>
        <v>1.6363754531907673E-3</v>
      </c>
      <c r="Q493" s="36">
        <f>K493*$Y$19+$Z$19*L493+$AA$19*M493+N493*$AB$19+$AC$19*O493+P493*$AD$19</f>
        <v>1.8803600081630556E-4</v>
      </c>
      <c r="R493" s="41">
        <f t="shared" si="65"/>
        <v>1000188.0360008163</v>
      </c>
      <c r="S493" s="41">
        <f t="shared" si="66"/>
        <v>188.03600081626792</v>
      </c>
      <c r="T493" s="41">
        <v>-596.41846835787874</v>
      </c>
      <c r="U493" s="41">
        <f t="shared" si="73"/>
        <v>1179211.2225278309</v>
      </c>
      <c r="V493" s="41"/>
    </row>
    <row r="494" spans="2:22">
      <c r="B494" s="112">
        <v>44174</v>
      </c>
      <c r="C494">
        <v>80.374138000000002</v>
      </c>
      <c r="D494">
        <v>108.641533</v>
      </c>
      <c r="E494">
        <v>25.701082</v>
      </c>
      <c r="F494">
        <v>122.42336299999999</v>
      </c>
      <c r="G494">
        <v>53.372428999999997</v>
      </c>
      <c r="H494">
        <v>51.034615000000002</v>
      </c>
      <c r="J494" s="33">
        <v>490</v>
      </c>
      <c r="K494" s="111">
        <f t="shared" si="67"/>
        <v>-1.7054620900013846E-3</v>
      </c>
      <c r="L494" s="111">
        <f t="shared" si="68"/>
        <v>-1.4442601654769565E-3</v>
      </c>
      <c r="M494" s="111">
        <f t="shared" si="69"/>
        <v>-1.0971726799405025E-3</v>
      </c>
      <c r="N494" s="111">
        <f t="shared" si="70"/>
        <v>-3.6575789699596927E-3</v>
      </c>
      <c r="O494" s="111">
        <f t="shared" si="71"/>
        <v>-8.1059568553523351E-4</v>
      </c>
      <c r="P494" s="111">
        <f t="shared" si="72"/>
        <v>-5.4512835598313303E-4</v>
      </c>
      <c r="Q494" s="36">
        <f>K494*$Y$19+$Z$19*L494+$AA$19*M494+N494*$AB$19+$AC$19*O494+P494*$AD$19</f>
        <v>-1.9644634720776969E-3</v>
      </c>
      <c r="R494" s="41">
        <f t="shared" si="65"/>
        <v>998035.53652792226</v>
      </c>
      <c r="S494" s="41">
        <f t="shared" si="66"/>
        <v>-1964.4634720777394</v>
      </c>
      <c r="T494" s="41">
        <v>-593.15902670077048</v>
      </c>
      <c r="U494" s="41">
        <f t="shared" si="73"/>
        <v>1177246.7590557532</v>
      </c>
      <c r="V494" s="41"/>
    </row>
    <row r="495" spans="2:22">
      <c r="B495" s="112">
        <v>44175</v>
      </c>
      <c r="C495">
        <v>80.538787999999997</v>
      </c>
      <c r="D495">
        <v>108.909409</v>
      </c>
      <c r="E495">
        <v>25.748097999999999</v>
      </c>
      <c r="F495">
        <v>123.033432</v>
      </c>
      <c r="G495">
        <v>53.467658999999998</v>
      </c>
      <c r="H495">
        <v>51.071742999999998</v>
      </c>
      <c r="J495" s="33">
        <v>491</v>
      </c>
      <c r="K495" s="111">
        <f t="shared" si="67"/>
        <v>2.0464491145006439E-3</v>
      </c>
      <c r="L495" s="111">
        <f t="shared" si="68"/>
        <v>2.4626520383560697E-3</v>
      </c>
      <c r="M495" s="111">
        <f t="shared" si="69"/>
        <v>1.8276681217298957E-3</v>
      </c>
      <c r="N495" s="111">
        <f t="shared" si="70"/>
        <v>4.9708972711394591E-3</v>
      </c>
      <c r="O495" s="111">
        <f t="shared" si="71"/>
        <v>1.7826646720701396E-3</v>
      </c>
      <c r="P495" s="111">
        <f t="shared" si="72"/>
        <v>7.2724171860782732E-4</v>
      </c>
      <c r="Q495" s="36">
        <f>K495*$Y$19+$Z$19*L495+$AA$19*M495+N495*$AB$19+$AC$19*O495+P495*$AD$19</f>
        <v>2.8398707729525323E-3</v>
      </c>
      <c r="R495" s="41">
        <f t="shared" si="65"/>
        <v>1002839.8707729526</v>
      </c>
      <c r="S495" s="41">
        <f t="shared" si="66"/>
        <v>2839.8707729525631</v>
      </c>
      <c r="T495" s="41">
        <v>-588.66505054850131</v>
      </c>
      <c r="U495" s="41">
        <f t="shared" si="73"/>
        <v>1180086.6298287059</v>
      </c>
      <c r="V495" s="41"/>
    </row>
    <row r="496" spans="2:22">
      <c r="B496" s="112">
        <v>44176</v>
      </c>
      <c r="C496">
        <v>80.666839999999993</v>
      </c>
      <c r="D496">
        <v>109.02948000000001</v>
      </c>
      <c r="E496">
        <v>25.804527</v>
      </c>
      <c r="F496">
        <v>123.159058</v>
      </c>
      <c r="G496">
        <v>53.476315</v>
      </c>
      <c r="H496">
        <v>51.099570999999997</v>
      </c>
      <c r="J496" s="33">
        <v>492</v>
      </c>
      <c r="K496" s="111">
        <f t="shared" si="67"/>
        <v>1.5886793596629335E-3</v>
      </c>
      <c r="L496" s="111">
        <f t="shared" si="68"/>
        <v>1.1018778034473983E-3</v>
      </c>
      <c r="M496" s="111">
        <f t="shared" si="69"/>
        <v>2.1891813476578527E-3</v>
      </c>
      <c r="N496" s="111">
        <f t="shared" si="70"/>
        <v>1.020551121632791E-3</v>
      </c>
      <c r="O496" s="111">
        <f t="shared" si="71"/>
        <v>1.6187915401207029E-4</v>
      </c>
      <c r="P496" s="111">
        <f t="shared" si="72"/>
        <v>5.4473216793744805E-4</v>
      </c>
      <c r="Q496" s="36">
        <f>K496*$Y$19+$Z$19*L496+$AA$19*M496+N496*$AB$19+$AC$19*O496+P496*$AD$19</f>
        <v>1.2391023069950786E-3</v>
      </c>
      <c r="R496" s="41">
        <f t="shared" si="65"/>
        <v>1001239.1023069951</v>
      </c>
      <c r="S496" s="41">
        <f t="shared" si="66"/>
        <v>1239.1023069950752</v>
      </c>
      <c r="T496" s="41">
        <v>-581.12326150154695</v>
      </c>
      <c r="U496" s="41">
        <f t="shared" si="73"/>
        <v>1181325.732135701</v>
      </c>
      <c r="V496" s="41"/>
    </row>
    <row r="497" spans="2:22">
      <c r="B497" s="112">
        <v>44179</v>
      </c>
      <c r="C497">
        <v>80.639420000000001</v>
      </c>
      <c r="D497">
        <v>108.964844</v>
      </c>
      <c r="E497">
        <v>25.776319999999998</v>
      </c>
      <c r="F497">
        <v>123.069321</v>
      </c>
      <c r="G497">
        <v>53.476315</v>
      </c>
      <c r="H497">
        <v>51.099570999999997</v>
      </c>
      <c r="J497" s="33">
        <v>493</v>
      </c>
      <c r="K497" s="111">
        <f t="shared" si="67"/>
        <v>-3.3997440972346067E-4</v>
      </c>
      <c r="L497" s="111">
        <f t="shared" si="68"/>
        <v>-5.9300628299065444E-4</v>
      </c>
      <c r="M497" s="111">
        <f t="shared" si="69"/>
        <v>-1.0937006448042182E-3</v>
      </c>
      <c r="N497" s="111">
        <f t="shared" si="70"/>
        <v>-7.2889245616145613E-4</v>
      </c>
      <c r="O497" s="111">
        <f t="shared" si="71"/>
        <v>0</v>
      </c>
      <c r="P497" s="111">
        <f t="shared" si="72"/>
        <v>0</v>
      </c>
      <c r="Q497" s="36">
        <f>K497*$Y$19+$Z$19*L497+$AA$19*M497+N497*$AB$19+$AC$19*O497+P497*$AD$19</f>
        <v>-6.0842162553028452E-4</v>
      </c>
      <c r="R497" s="41">
        <f t="shared" si="65"/>
        <v>999391.57837446977</v>
      </c>
      <c r="S497" s="41">
        <f t="shared" si="66"/>
        <v>-608.42162553023081</v>
      </c>
      <c r="T497" s="41">
        <v>-578.53219318541232</v>
      </c>
      <c r="U497" s="41">
        <f t="shared" si="73"/>
        <v>1180717.3105101706</v>
      </c>
      <c r="V497" s="41"/>
    </row>
    <row r="498" spans="2:22">
      <c r="B498" s="112">
        <v>44180</v>
      </c>
      <c r="C498">
        <v>80.675972000000002</v>
      </c>
      <c r="D498">
        <v>109.02948000000001</v>
      </c>
      <c r="E498">
        <v>25.757511000000001</v>
      </c>
      <c r="F498">
        <v>123.311554</v>
      </c>
      <c r="G498">
        <v>53.571541000000003</v>
      </c>
      <c r="H498">
        <v>51.118130000000001</v>
      </c>
      <c r="J498" s="33">
        <v>494</v>
      </c>
      <c r="K498" s="111">
        <f t="shared" si="67"/>
        <v>4.5317437068316183E-4</v>
      </c>
      <c r="L498" s="111">
        <f t="shared" si="68"/>
        <v>5.9300628299052184E-4</v>
      </c>
      <c r="M498" s="111">
        <f t="shared" si="69"/>
        <v>-7.2996710976900637E-4</v>
      </c>
      <c r="N498" s="111">
        <f t="shared" si="70"/>
        <v>1.9663302035805553E-3</v>
      </c>
      <c r="O498" s="111">
        <f t="shared" si="71"/>
        <v>1.7791299831035061E-3</v>
      </c>
      <c r="P498" s="111">
        <f t="shared" si="72"/>
        <v>3.6312693442288197E-4</v>
      </c>
      <c r="Q498" s="36">
        <f>K498*$Y$19+$Z$19*L498+$AA$19*M498+N498*$AB$19+$AC$19*O498+P498*$AD$19</f>
        <v>7.7507041849304978E-4</v>
      </c>
      <c r="R498" s="41">
        <f t="shared" si="65"/>
        <v>1000775.070418493</v>
      </c>
      <c r="S498" s="41">
        <f t="shared" si="66"/>
        <v>775.07041849300731</v>
      </c>
      <c r="T498" s="41">
        <v>-572.93614091794007</v>
      </c>
      <c r="U498" s="41">
        <f t="shared" si="73"/>
        <v>1181492.3809286635</v>
      </c>
      <c r="V498" s="41"/>
    </row>
    <row r="499" spans="2:22">
      <c r="B499" s="112">
        <v>44181</v>
      </c>
      <c r="C499">
        <v>80.593650999999994</v>
      </c>
      <c r="D499">
        <v>108.983322</v>
      </c>
      <c r="E499">
        <v>25.738695</v>
      </c>
      <c r="F499">
        <v>123.212852</v>
      </c>
      <c r="G499">
        <v>53.562885000000001</v>
      </c>
      <c r="H499">
        <v>51.108845000000002</v>
      </c>
      <c r="J499" s="33">
        <v>495</v>
      </c>
      <c r="K499" s="111">
        <f t="shared" si="67"/>
        <v>-1.0209115097887778E-3</v>
      </c>
      <c r="L499" s="111">
        <f t="shared" si="68"/>
        <v>-4.2344302964093377E-4</v>
      </c>
      <c r="M499" s="111">
        <f t="shared" si="69"/>
        <v>-7.3077231504621988E-4</v>
      </c>
      <c r="N499" s="111">
        <f t="shared" si="70"/>
        <v>-8.0074834679017145E-4</v>
      </c>
      <c r="O499" s="111">
        <f t="shared" si="71"/>
        <v>-1.6159138275196938E-4</v>
      </c>
      <c r="P499" s="111">
        <f t="shared" si="72"/>
        <v>-1.8165459802622612E-4</v>
      </c>
      <c r="Q499" s="36">
        <f>K499*$Y$19+$Z$19*L499+$AA$19*M499+N499*$AB$19+$AC$19*O499+P499*$AD$19</f>
        <v>-6.3152556147948961E-4</v>
      </c>
      <c r="R499" s="41">
        <f t="shared" si="65"/>
        <v>999368.4744385205</v>
      </c>
      <c r="S499" s="41">
        <f t="shared" si="66"/>
        <v>-631.52556147950236</v>
      </c>
      <c r="T499" s="41">
        <v>-571.50848380324896</v>
      </c>
      <c r="U499" s="41">
        <f t="shared" si="73"/>
        <v>1180860.8553671842</v>
      </c>
      <c r="V499" s="41"/>
    </row>
    <row r="500" spans="2:22">
      <c r="B500" s="112">
        <v>44182</v>
      </c>
      <c r="C500">
        <v>80.611946000000003</v>
      </c>
      <c r="D500">
        <v>108.978691</v>
      </c>
      <c r="E500">
        <v>25.711407000000001</v>
      </c>
      <c r="F500">
        <v>123.392639</v>
      </c>
      <c r="G500">
        <v>53.585442</v>
      </c>
      <c r="H500">
        <v>51.062443000000002</v>
      </c>
      <c r="J500" s="33">
        <v>496</v>
      </c>
      <c r="K500" s="111">
        <f t="shared" si="67"/>
        <v>2.2697723179618189E-4</v>
      </c>
      <c r="L500" s="111">
        <f t="shared" si="68"/>
        <v>-4.2493643153272137E-5</v>
      </c>
      <c r="M500" s="111">
        <f t="shared" si="69"/>
        <v>-1.0607560140001176E-3</v>
      </c>
      <c r="N500" s="111">
        <f t="shared" si="70"/>
        <v>1.458094311881005E-3</v>
      </c>
      <c r="O500" s="111">
        <f t="shared" si="71"/>
        <v>4.2104251115812342E-4</v>
      </c>
      <c r="P500" s="111">
        <f t="shared" si="72"/>
        <v>-9.0831786695882066E-4</v>
      </c>
      <c r="Q500" s="36">
        <f>K500*$Y$19+$Z$19*L500+$AA$19*M500+N500*$AB$19+$AC$19*O500+P500*$AD$19</f>
        <v>1.7822192220356319E-4</v>
      </c>
      <c r="R500" s="41">
        <f t="shared" si="65"/>
        <v>1000178.2219222035</v>
      </c>
      <c r="S500" s="41">
        <f t="shared" si="66"/>
        <v>178.22192220354918</v>
      </c>
      <c r="T500" s="41">
        <v>-568.54859343357384</v>
      </c>
      <c r="U500" s="41">
        <f t="shared" si="73"/>
        <v>1181039.0772893876</v>
      </c>
      <c r="V500" s="41"/>
    </row>
    <row r="501" spans="2:22">
      <c r="B501" s="112">
        <v>44183</v>
      </c>
      <c r="C501">
        <v>80.584518000000003</v>
      </c>
      <c r="D501">
        <v>108.92319500000001</v>
      </c>
      <c r="E501">
        <v>25.702000000000002</v>
      </c>
      <c r="F501">
        <v>123.302757</v>
      </c>
      <c r="G501">
        <v>53.594116</v>
      </c>
      <c r="H501">
        <v>51.053168999999997</v>
      </c>
      <c r="J501" s="33">
        <v>497</v>
      </c>
      <c r="K501" s="111">
        <f t="shared" si="67"/>
        <v>-3.4030523479344126E-4</v>
      </c>
      <c r="L501" s="111">
        <f t="shared" si="68"/>
        <v>-5.0936687349172147E-4</v>
      </c>
      <c r="M501" s="111">
        <f t="shared" si="69"/>
        <v>-3.6593568307860611E-4</v>
      </c>
      <c r="N501" s="111">
        <f t="shared" si="70"/>
        <v>-7.2868813471638444E-4</v>
      </c>
      <c r="O501" s="111">
        <f t="shared" si="71"/>
        <v>1.6185922354598536E-4</v>
      </c>
      <c r="P501" s="111">
        <f t="shared" si="72"/>
        <v>-1.8163726082364294E-4</v>
      </c>
      <c r="Q501" s="36">
        <f>K501*$Y$19+$Z$19*L501+$AA$19*M501+N501*$AB$19+$AC$19*O501+P501*$AD$19</f>
        <v>-4.5881251907567395E-4</v>
      </c>
      <c r="R501" s="41">
        <f t="shared" si="65"/>
        <v>999541.1874809243</v>
      </c>
      <c r="S501" s="41">
        <f t="shared" si="66"/>
        <v>-458.81251907569822</v>
      </c>
      <c r="T501" s="41">
        <v>-564.11225716548506</v>
      </c>
      <c r="U501" s="41">
        <f t="shared" si="73"/>
        <v>1180580.2647703118</v>
      </c>
      <c r="V501" s="41"/>
    </row>
    <row r="502" spans="2:22">
      <c r="B502" s="112">
        <v>44186</v>
      </c>
      <c r="C502">
        <v>80.593650999999994</v>
      </c>
      <c r="D502">
        <v>108.92319500000001</v>
      </c>
      <c r="E502">
        <v>25.730232000000001</v>
      </c>
      <c r="F502">
        <v>123.060081</v>
      </c>
      <c r="G502">
        <v>53.576771000000001</v>
      </c>
      <c r="H502">
        <v>51.183086000000003</v>
      </c>
      <c r="J502" s="33">
        <v>498</v>
      </c>
      <c r="K502" s="111">
        <f t="shared" si="67"/>
        <v>1.1332800299733651E-4</v>
      </c>
      <c r="L502" s="111">
        <f t="shared" si="68"/>
        <v>0</v>
      </c>
      <c r="M502" s="111">
        <f t="shared" si="69"/>
        <v>1.097833080062439E-3</v>
      </c>
      <c r="N502" s="111">
        <f t="shared" si="70"/>
        <v>-1.9700704900067296E-3</v>
      </c>
      <c r="O502" s="111">
        <f t="shared" si="71"/>
        <v>-3.2368865532370197E-4</v>
      </c>
      <c r="P502" s="111">
        <f t="shared" si="72"/>
        <v>2.5415068251592276E-3</v>
      </c>
      <c r="Q502" s="36">
        <f>K502*$Y$19+$Z$19*L502+$AA$19*M502+N502*$AB$19+$AC$19*O502+P502*$AD$19</f>
        <v>-1.0593395024680014E-4</v>
      </c>
      <c r="R502" s="41">
        <f t="shared" si="65"/>
        <v>999894.06604975322</v>
      </c>
      <c r="S502" s="41">
        <f t="shared" si="66"/>
        <v>-105.93395024677739</v>
      </c>
      <c r="T502" s="41">
        <v>-562.82511633471586</v>
      </c>
      <c r="U502" s="41">
        <f t="shared" si="73"/>
        <v>1180474.330820065</v>
      </c>
      <c r="V502" s="41"/>
    </row>
    <row r="503" spans="2:22">
      <c r="B503" s="112">
        <v>44187</v>
      </c>
      <c r="C503">
        <v>80.721733</v>
      </c>
      <c r="D503">
        <v>109.080399</v>
      </c>
      <c r="E503">
        <v>25.758462999999999</v>
      </c>
      <c r="F503">
        <v>123.40164900000001</v>
      </c>
      <c r="G503">
        <v>53.611462000000003</v>
      </c>
      <c r="H503">
        <v>51.201644999999999</v>
      </c>
      <c r="J503" s="33">
        <v>499</v>
      </c>
      <c r="K503" s="111">
        <f t="shared" si="67"/>
        <v>1.5879703936338846E-3</v>
      </c>
      <c r="L503" s="111">
        <f t="shared" si="68"/>
        <v>1.4422150053954533E-3</v>
      </c>
      <c r="M503" s="111">
        <f t="shared" si="69"/>
        <v>1.0965903419770946E-3</v>
      </c>
      <c r="N503" s="111">
        <f t="shared" si="70"/>
        <v>2.7717749013721981E-3</v>
      </c>
      <c r="O503" s="111">
        <f t="shared" si="71"/>
        <v>6.4729122293225917E-4</v>
      </c>
      <c r="P503" s="111">
        <f t="shared" si="72"/>
        <v>3.6253453072535176E-4</v>
      </c>
      <c r="Q503" s="36">
        <f>K503*$Y$19+$Z$19*L503+$AA$19*M503+N503*$AB$19+$AC$19*O503+P503*$AD$19</f>
        <v>1.6427158616194673E-3</v>
      </c>
      <c r="R503" s="41">
        <f t="shared" si="65"/>
        <v>1001642.7158616195</v>
      </c>
      <c r="S503" s="41">
        <f t="shared" si="66"/>
        <v>1642.7158616194502</v>
      </c>
      <c r="T503" s="41">
        <v>-558.77362025436014</v>
      </c>
      <c r="U503" s="41">
        <f t="shared" si="73"/>
        <v>1182117.0466816844</v>
      </c>
      <c r="V503" s="41"/>
    </row>
    <row r="504" spans="2:22">
      <c r="B504" s="112">
        <v>44188</v>
      </c>
      <c r="C504">
        <v>80.630875000000003</v>
      </c>
      <c r="D504">
        <v>109.006424</v>
      </c>
      <c r="E504">
        <v>25.720815999999999</v>
      </c>
      <c r="F504">
        <v>123.428558</v>
      </c>
      <c r="G504">
        <v>53.637492999999999</v>
      </c>
      <c r="H504">
        <v>51.204433000000002</v>
      </c>
      <c r="J504" s="33">
        <v>500</v>
      </c>
      <c r="K504" s="111">
        <f t="shared" si="67"/>
        <v>-1.1262044131720287E-3</v>
      </c>
      <c r="L504" s="111">
        <f t="shared" si="68"/>
        <v>-6.7839956416906313E-4</v>
      </c>
      <c r="M504" s="111">
        <f t="shared" si="69"/>
        <v>-1.4626081577900816E-3</v>
      </c>
      <c r="N504" s="111">
        <f t="shared" si="70"/>
        <v>2.1803652343561116E-4</v>
      </c>
      <c r="O504" s="111">
        <f t="shared" si="71"/>
        <v>4.8543131280245737E-4</v>
      </c>
      <c r="P504" s="111">
        <f t="shared" si="72"/>
        <v>5.4449893114609903E-5</v>
      </c>
      <c r="Q504" s="36">
        <f>K504*$Y$19+$Z$19*L504+$AA$19*M504+N504*$AB$19+$AC$19*O504+P504*$AD$19</f>
        <v>-4.6284315101489953E-4</v>
      </c>
      <c r="R504" s="41">
        <f t="shared" si="65"/>
        <v>999537.15684898512</v>
      </c>
      <c r="S504" s="41">
        <f t="shared" si="66"/>
        <v>-462.84315101488028</v>
      </c>
      <c r="T504" s="41">
        <v>-558.63085294736084</v>
      </c>
      <c r="U504" s="41">
        <f t="shared" si="73"/>
        <v>1181654.2035306697</v>
      </c>
      <c r="V504" s="41"/>
    </row>
    <row r="505" spans="2:22">
      <c r="B505" s="112">
        <v>44189</v>
      </c>
      <c r="C505">
        <v>80.768523999999999</v>
      </c>
      <c r="D505">
        <v>109.108154</v>
      </c>
      <c r="E505">
        <v>25.730232000000001</v>
      </c>
      <c r="F505">
        <v>123.85114299999999</v>
      </c>
      <c r="G505">
        <v>53.663516999999999</v>
      </c>
      <c r="H505">
        <v>51.241607999999999</v>
      </c>
      <c r="J505" s="33">
        <v>501</v>
      </c>
      <c r="K505" s="111">
        <f t="shared" si="67"/>
        <v>1.7056944973249688E-3</v>
      </c>
      <c r="L505" s="111">
        <f t="shared" si="68"/>
        <v>9.3281254567594983E-4</v>
      </c>
      <c r="M505" s="111">
        <f t="shared" si="69"/>
        <v>3.6601781581296889E-4</v>
      </c>
      <c r="N505" s="111">
        <f t="shared" si="70"/>
        <v>3.4178738462769063E-3</v>
      </c>
      <c r="O505" s="111">
        <f t="shared" si="71"/>
        <v>4.8506534114202236E-4</v>
      </c>
      <c r="P505" s="111">
        <f t="shared" si="72"/>
        <v>7.2574794045390854E-4</v>
      </c>
      <c r="Q505" s="36">
        <f>K505*$Y$19+$Z$19*L505+$AA$19*M505+N505*$AB$19+$AC$19*O505+P505*$AD$19</f>
        <v>1.6433403582931029E-3</v>
      </c>
      <c r="R505" s="41">
        <f t="shared" si="65"/>
        <v>1001643.3403582931</v>
      </c>
      <c r="S505" s="41">
        <f t="shared" si="66"/>
        <v>1643.3403582931496</v>
      </c>
      <c r="T505" s="41">
        <v>-557.15451913827565</v>
      </c>
      <c r="U505" s="41">
        <f t="shared" si="73"/>
        <v>1183297.5438889628</v>
      </c>
      <c r="V505" s="41"/>
    </row>
    <row r="506" spans="2:22">
      <c r="B506" s="112">
        <v>44193</v>
      </c>
      <c r="C506">
        <v>80.740989999999996</v>
      </c>
      <c r="D506">
        <v>109.126617</v>
      </c>
      <c r="E506">
        <v>25.739640999999999</v>
      </c>
      <c r="F506">
        <v>123.93206000000001</v>
      </c>
      <c r="G506">
        <v>53.706890000000001</v>
      </c>
      <c r="H506">
        <v>51.250903999999998</v>
      </c>
      <c r="J506" s="33">
        <v>502</v>
      </c>
      <c r="K506" s="111">
        <f t="shared" si="67"/>
        <v>-3.4095824555256329E-4</v>
      </c>
      <c r="L506" s="111">
        <f t="shared" si="68"/>
        <v>1.6920310140716171E-4</v>
      </c>
      <c r="M506" s="111">
        <f t="shared" si="69"/>
        <v>3.6561194175887629E-4</v>
      </c>
      <c r="N506" s="111">
        <f t="shared" si="70"/>
        <v>6.5312742669197709E-4</v>
      </c>
      <c r="O506" s="111">
        <f t="shared" si="71"/>
        <v>8.0791353169072969E-4</v>
      </c>
      <c r="P506" s="111">
        <f t="shared" si="72"/>
        <v>1.8139861818372344E-4</v>
      </c>
      <c r="Q506" s="36">
        <f>K506*$Y$19+$Z$19*L506+$AA$19*M506+N506*$AB$19+$AC$19*O506+P506*$AD$19</f>
        <v>3.3445184261091858E-4</v>
      </c>
      <c r="R506" s="41">
        <f t="shared" si="65"/>
        <v>1000334.451842611</v>
      </c>
      <c r="S506" s="41">
        <f t="shared" si="66"/>
        <v>334.4518426109571</v>
      </c>
      <c r="T506" s="41">
        <v>-552.7026322648162</v>
      </c>
      <c r="U506" s="41">
        <f t="shared" si="73"/>
        <v>1183631.9957315738</v>
      </c>
      <c r="V506" s="41"/>
    </row>
    <row r="507" spans="2:22">
      <c r="B507" s="112">
        <v>44194</v>
      </c>
      <c r="C507">
        <v>80.768523999999999</v>
      </c>
      <c r="D507">
        <v>109.145134</v>
      </c>
      <c r="E507">
        <v>25.739640999999999</v>
      </c>
      <c r="F507">
        <v>123.98595400000001</v>
      </c>
      <c r="G507">
        <v>53.680861999999998</v>
      </c>
      <c r="H507">
        <v>51.250903999999998</v>
      </c>
      <c r="J507" s="33">
        <v>503</v>
      </c>
      <c r="K507" s="111">
        <f t="shared" si="67"/>
        <v>3.4095824555249895E-4</v>
      </c>
      <c r="L507" s="111">
        <f t="shared" si="68"/>
        <v>1.6966923076012282E-4</v>
      </c>
      <c r="M507" s="111">
        <f t="shared" si="69"/>
        <v>0</v>
      </c>
      <c r="N507" s="111">
        <f t="shared" si="70"/>
        <v>4.3477277007362156E-4</v>
      </c>
      <c r="O507" s="111">
        <f t="shared" si="71"/>
        <v>-4.8474802805591318E-4</v>
      </c>
      <c r="P507" s="111">
        <f t="shared" si="72"/>
        <v>0</v>
      </c>
      <c r="Q507" s="36">
        <f>K507*$Y$19+$Z$19*L507+$AA$19*M507+N507*$AB$19+$AC$19*O507+P507*$AD$19</f>
        <v>1.8683087812280453E-4</v>
      </c>
      <c r="R507" s="41">
        <f t="shared" si="65"/>
        <v>1000186.8308781228</v>
      </c>
      <c r="S507" s="41">
        <f t="shared" si="66"/>
        <v>186.83087812282611</v>
      </c>
      <c r="T507" s="41">
        <v>-546.38985547283664</v>
      </c>
      <c r="U507" s="41">
        <f t="shared" si="73"/>
        <v>1183818.8266096967</v>
      </c>
      <c r="V507" s="41"/>
    </row>
    <row r="508" spans="2:22">
      <c r="B508" s="112">
        <v>44195</v>
      </c>
      <c r="C508">
        <v>80.823586000000006</v>
      </c>
      <c r="D508">
        <v>109.209862</v>
      </c>
      <c r="E508">
        <v>25.749056</v>
      </c>
      <c r="F508">
        <v>124.147774</v>
      </c>
      <c r="G508">
        <v>53.698222999999999</v>
      </c>
      <c r="H508">
        <v>51.269482000000004</v>
      </c>
      <c r="J508" s="33">
        <v>504</v>
      </c>
      <c r="K508" s="111">
        <f t="shared" si="67"/>
        <v>6.8149369583765911E-4</v>
      </c>
      <c r="L508" s="111">
        <f t="shared" si="68"/>
        <v>5.9286943813233726E-4</v>
      </c>
      <c r="M508" s="111">
        <f t="shared" si="69"/>
        <v>3.6571133679817611E-4</v>
      </c>
      <c r="N508" s="111">
        <f t="shared" si="70"/>
        <v>1.3042968744703875E-3</v>
      </c>
      <c r="O508" s="111">
        <f t="shared" si="71"/>
        <v>3.2335906291771179E-4</v>
      </c>
      <c r="P508" s="111">
        <f t="shared" si="72"/>
        <v>3.624254829349874E-4</v>
      </c>
      <c r="Q508" s="36">
        <f>K508*$Y$19+$Z$19*L508+$AA$19*M508+N508*$AB$19+$AC$19*O508+P508*$AD$19</f>
        <v>7.4106092197754247E-4</v>
      </c>
      <c r="R508" s="41">
        <f t="shared" si="65"/>
        <v>1000741.0609219775</v>
      </c>
      <c r="S508" s="41">
        <f t="shared" si="66"/>
        <v>741.06092197750695</v>
      </c>
      <c r="T508" s="41">
        <v>-546.27103892050218</v>
      </c>
      <c r="U508" s="41">
        <f t="shared" si="73"/>
        <v>1184559.8875316742</v>
      </c>
      <c r="V508" s="41"/>
    </row>
    <row r="509" spans="2:22">
      <c r="B509" s="112">
        <v>44196</v>
      </c>
      <c r="C509">
        <v>80.933730999999995</v>
      </c>
      <c r="D509">
        <v>109.293053</v>
      </c>
      <c r="E509">
        <v>25.636119999999998</v>
      </c>
      <c r="F509">
        <v>124.17472100000001</v>
      </c>
      <c r="G509">
        <v>53.854362000000002</v>
      </c>
      <c r="H509">
        <v>51.288063000000001</v>
      </c>
      <c r="J509" s="33">
        <v>505</v>
      </c>
      <c r="K509" s="111">
        <f t="shared" si="67"/>
        <v>1.3618551428291872E-3</v>
      </c>
      <c r="L509" s="111">
        <f t="shared" si="68"/>
        <v>7.6146356234838843E-4</v>
      </c>
      <c r="M509" s="111">
        <f t="shared" si="69"/>
        <v>-4.3956716950843307E-3</v>
      </c>
      <c r="N509" s="111">
        <f t="shared" si="70"/>
        <v>2.1703229186537974E-4</v>
      </c>
      <c r="O509" s="111">
        <f t="shared" si="71"/>
        <v>2.9034933877452396E-3</v>
      </c>
      <c r="P509" s="111">
        <f t="shared" si="72"/>
        <v>3.6235267143547528E-4</v>
      </c>
      <c r="Q509" s="36">
        <f>K509*$Y$19+$Z$19*L509+$AA$19*M509+N509*$AB$19+$AC$19*O509+P509*$AD$19</f>
        <v>-3.1374200768087248E-4</v>
      </c>
      <c r="R509" s="41">
        <f t="shared" si="65"/>
        <v>999686.25799231918</v>
      </c>
      <c r="S509" s="41">
        <f t="shared" si="66"/>
        <v>-313.74200768081937</v>
      </c>
      <c r="T509" s="41">
        <v>-543.64156285591889</v>
      </c>
      <c r="U509" s="41">
        <f t="shared" si="73"/>
        <v>1184246.1455239933</v>
      </c>
      <c r="V509" s="41"/>
    </row>
    <row r="510" spans="2:22">
      <c r="B510" s="112">
        <v>44200</v>
      </c>
      <c r="C510">
        <v>80.823586000000006</v>
      </c>
      <c r="D510">
        <v>109.154404</v>
      </c>
      <c r="E510">
        <v>25.767873999999999</v>
      </c>
      <c r="F510">
        <v>123.54544799999999</v>
      </c>
      <c r="G510">
        <v>53.941108999999997</v>
      </c>
      <c r="H510">
        <v>51.288063000000001</v>
      </c>
      <c r="J510" s="33">
        <v>506</v>
      </c>
      <c r="K510" s="111">
        <f t="shared" si="67"/>
        <v>-1.3618551428291885E-3</v>
      </c>
      <c r="L510" s="111">
        <f t="shared" si="68"/>
        <v>-1.2694038238961077E-3</v>
      </c>
      <c r="M510" s="111">
        <f t="shared" si="69"/>
        <v>5.1262276826770934E-3</v>
      </c>
      <c r="N510" s="111">
        <f t="shared" si="70"/>
        <v>-5.0805257891790188E-3</v>
      </c>
      <c r="O510" s="111">
        <f t="shared" si="71"/>
        <v>1.6094742742176985E-3</v>
      </c>
      <c r="P510" s="111">
        <f t="shared" si="72"/>
        <v>0</v>
      </c>
      <c r="Q510" s="36">
        <f>K510*$Y$19+$Z$19*L510+$AA$19*M510+N510*$AB$19+$AC$19*O510+P510*$AD$19</f>
        <v>-9.0763915740841477E-4</v>
      </c>
      <c r="R510" s="41">
        <f t="shared" si="65"/>
        <v>999092.36084259162</v>
      </c>
      <c r="S510" s="41">
        <f t="shared" si="66"/>
        <v>-907.63915740838274</v>
      </c>
      <c r="T510" s="41">
        <v>-542.38513605762273</v>
      </c>
      <c r="U510" s="41">
        <f t="shared" si="73"/>
        <v>1183338.5063665849</v>
      </c>
      <c r="V510" s="41"/>
    </row>
    <row r="511" spans="2:22">
      <c r="B511" s="112">
        <v>44201</v>
      </c>
      <c r="C511">
        <v>80.685920999999993</v>
      </c>
      <c r="D511">
        <v>109.043404</v>
      </c>
      <c r="E511">
        <v>25.711407000000001</v>
      </c>
      <c r="F511">
        <v>123.149933</v>
      </c>
      <c r="G511">
        <v>53.889071999999999</v>
      </c>
      <c r="H511">
        <v>51.297356000000001</v>
      </c>
      <c r="J511" s="33">
        <v>507</v>
      </c>
      <c r="K511" s="111">
        <f t="shared" si="67"/>
        <v>-1.7047297821183754E-3</v>
      </c>
      <c r="L511" s="111">
        <f t="shared" si="68"/>
        <v>-1.0174255240472392E-3</v>
      </c>
      <c r="M511" s="111">
        <f t="shared" si="69"/>
        <v>-2.1937766631336883E-3</v>
      </c>
      <c r="N511" s="111">
        <f t="shared" si="70"/>
        <v>-3.2065078582094305E-3</v>
      </c>
      <c r="O511" s="111">
        <f t="shared" si="71"/>
        <v>-9.6516584794692484E-4</v>
      </c>
      <c r="P511" s="111">
        <f t="shared" si="72"/>
        <v>1.811758457685278E-4</v>
      </c>
      <c r="Q511" s="36">
        <f>K511*$Y$19+$Z$19*L511+$AA$19*M511+N511*$AB$19+$AC$19*O511+P511*$AD$19</f>
        <v>-1.8779656545624703E-3</v>
      </c>
      <c r="R511" s="41">
        <f t="shared" si="65"/>
        <v>998122.03434543754</v>
      </c>
      <c r="S511" s="41">
        <f t="shared" si="66"/>
        <v>-1877.9656545624603</v>
      </c>
      <c r="T511" s="41">
        <v>-541.28410597832408</v>
      </c>
      <c r="U511" s="41">
        <f t="shared" si="73"/>
        <v>1181460.5407120225</v>
      </c>
      <c r="V511" s="41"/>
    </row>
    <row r="512" spans="2:22">
      <c r="B512" s="112">
        <v>44202</v>
      </c>
      <c r="C512">
        <v>80.328011000000004</v>
      </c>
      <c r="D512">
        <v>108.50708</v>
      </c>
      <c r="E512">
        <v>25.560827</v>
      </c>
      <c r="F512">
        <v>122.152069</v>
      </c>
      <c r="G512">
        <v>53.741596000000001</v>
      </c>
      <c r="H512">
        <v>51.306655999999997</v>
      </c>
      <c r="J512" s="33">
        <v>508</v>
      </c>
      <c r="K512" s="111">
        <f t="shared" si="67"/>
        <v>-4.4457095735977873E-3</v>
      </c>
      <c r="L512" s="111">
        <f t="shared" si="68"/>
        <v>-4.9305804948747301E-3</v>
      </c>
      <c r="M512" s="111">
        <f t="shared" si="69"/>
        <v>-5.8737613395471238E-3</v>
      </c>
      <c r="N512" s="111">
        <f t="shared" si="70"/>
        <v>-8.1358447633807715E-3</v>
      </c>
      <c r="O512" s="111">
        <f t="shared" si="71"/>
        <v>-2.7404102387159394E-3</v>
      </c>
      <c r="P512" s="111">
        <f t="shared" si="72"/>
        <v>1.8127946157635462E-4</v>
      </c>
      <c r="Q512" s="36">
        <f>K512*$Y$19+$Z$19*L512+$AA$19*M512+N512*$AB$19+$AC$19*O512+P512*$AD$19</f>
        <v>-5.3671079091865571E-3</v>
      </c>
      <c r="R512" s="41">
        <f t="shared" si="65"/>
        <v>994632.89209081349</v>
      </c>
      <c r="S512" s="41">
        <f t="shared" si="66"/>
        <v>-5367.1079091865104</v>
      </c>
      <c r="T512" s="41">
        <v>-534.18584836111404</v>
      </c>
      <c r="U512" s="41">
        <f t="shared" si="73"/>
        <v>1176093.4328028359</v>
      </c>
      <c r="V512" s="41"/>
    </row>
    <row r="513" spans="2:22">
      <c r="B513" s="112">
        <v>44203</v>
      </c>
      <c r="C513">
        <v>80.162826999999993</v>
      </c>
      <c r="D513">
        <v>108.39608800000001</v>
      </c>
      <c r="E513">
        <v>25.494952999999999</v>
      </c>
      <c r="F513">
        <v>122.134079</v>
      </c>
      <c r="G513">
        <v>53.724243000000001</v>
      </c>
      <c r="H513">
        <v>51.334541000000002</v>
      </c>
      <c r="J513" s="33">
        <v>509</v>
      </c>
      <c r="K513" s="111">
        <f t="shared" si="67"/>
        <v>-2.0584858349202034E-3</v>
      </c>
      <c r="L513" s="111">
        <f t="shared" si="68"/>
        <v>-1.0234245143687626E-3</v>
      </c>
      <c r="M513" s="111">
        <f t="shared" si="69"/>
        <v>-2.5804732217864688E-3</v>
      </c>
      <c r="N513" s="111">
        <f t="shared" si="70"/>
        <v>-1.4728628847612984E-4</v>
      </c>
      <c r="O513" s="111">
        <f t="shared" si="71"/>
        <v>-3.2294914016012174E-4</v>
      </c>
      <c r="P513" s="111">
        <f t="shared" si="72"/>
        <v>5.4334909375692675E-4</v>
      </c>
      <c r="Q513" s="36">
        <f>K513*$Y$19+$Z$19*L513+$AA$19*M513+N513*$AB$19+$AC$19*O513+P513*$AD$19</f>
        <v>-9.6248073221134813E-4</v>
      </c>
      <c r="R513" s="41">
        <f t="shared" si="65"/>
        <v>999037.51926778862</v>
      </c>
      <c r="S513" s="41">
        <f t="shared" si="66"/>
        <v>-962.48073221137747</v>
      </c>
      <c r="T513" s="41">
        <v>-530.36347186379135</v>
      </c>
      <c r="U513" s="41">
        <f t="shared" si="73"/>
        <v>1175130.9520706246</v>
      </c>
      <c r="V513" s="41"/>
    </row>
    <row r="514" spans="2:22">
      <c r="B514" s="112">
        <v>44204</v>
      </c>
      <c r="C514">
        <v>80.089393999999999</v>
      </c>
      <c r="D514">
        <v>108.26664</v>
      </c>
      <c r="E514">
        <v>25.457301999999999</v>
      </c>
      <c r="F514">
        <v>122.04415899999999</v>
      </c>
      <c r="G514">
        <v>53.507359000000001</v>
      </c>
      <c r="H514">
        <v>51.195137000000003</v>
      </c>
      <c r="J514" s="33">
        <v>510</v>
      </c>
      <c r="K514" s="111">
        <f t="shared" si="67"/>
        <v>-9.1646786149412551E-4</v>
      </c>
      <c r="L514" s="111">
        <f t="shared" si="68"/>
        <v>-1.1949264794883768E-3</v>
      </c>
      <c r="M514" s="111">
        <f t="shared" si="69"/>
        <v>-1.477893641920813E-3</v>
      </c>
      <c r="N514" s="111">
        <f t="shared" si="70"/>
        <v>-7.3651120428477467E-4</v>
      </c>
      <c r="O514" s="111">
        <f t="shared" si="71"/>
        <v>-4.0451563102556487E-3</v>
      </c>
      <c r="P514" s="111">
        <f t="shared" si="72"/>
        <v>-2.7192923770322699E-3</v>
      </c>
      <c r="Q514" s="36">
        <f>K514*$Y$19+$Z$19*L514+$AA$19*M514+N514*$AB$19+$AC$19*O514+P514*$AD$19</f>
        <v>-1.3931963518341737E-3</v>
      </c>
      <c r="R514" s="41">
        <f t="shared" si="65"/>
        <v>998606.80364816578</v>
      </c>
      <c r="S514" s="41">
        <f t="shared" si="66"/>
        <v>-1393.1963518342236</v>
      </c>
      <c r="T514" s="41">
        <v>-528.31074427976273</v>
      </c>
      <c r="U514" s="41">
        <f t="shared" si="73"/>
        <v>1173737.7557187905</v>
      </c>
      <c r="V514" s="41"/>
    </row>
    <row r="515" spans="2:22">
      <c r="B515" s="112">
        <v>44207</v>
      </c>
      <c r="C515">
        <v>80.006821000000002</v>
      </c>
      <c r="D515">
        <v>108.090958</v>
      </c>
      <c r="E515">
        <v>25.438478</v>
      </c>
      <c r="F515">
        <v>121.522758</v>
      </c>
      <c r="G515">
        <v>53.420616000000003</v>
      </c>
      <c r="H515">
        <v>51.195137000000003</v>
      </c>
      <c r="J515" s="33">
        <v>511</v>
      </c>
      <c r="K515" s="111">
        <f t="shared" si="67"/>
        <v>-1.0315422800222906E-3</v>
      </c>
      <c r="L515" s="111">
        <f t="shared" si="68"/>
        <v>-1.6239969405786258E-3</v>
      </c>
      <c r="M515" s="111">
        <f t="shared" si="69"/>
        <v>-7.3970772658641325E-4</v>
      </c>
      <c r="N515" s="111">
        <f t="shared" si="70"/>
        <v>-4.2813843757832102E-3</v>
      </c>
      <c r="O515" s="111">
        <f t="shared" si="71"/>
        <v>-1.6224569674732773E-3</v>
      </c>
      <c r="P515" s="111">
        <f t="shared" si="72"/>
        <v>0</v>
      </c>
      <c r="Q515" s="36">
        <f>K515*$Y$19+$Z$19*L515+$AA$19*M515+N515*$AB$19+$AC$19*O515+P515*$AD$19</f>
        <v>-2.0241562800180036E-3</v>
      </c>
      <c r="R515" s="41">
        <f t="shared" si="65"/>
        <v>997975.84371998196</v>
      </c>
      <c r="S515" s="41">
        <f t="shared" si="66"/>
        <v>-2024.15628001804</v>
      </c>
      <c r="T515" s="41">
        <v>-526.54621902632061</v>
      </c>
      <c r="U515" s="41">
        <f t="shared" si="73"/>
        <v>1171713.5994387725</v>
      </c>
      <c r="V515" s="41"/>
    </row>
    <row r="516" spans="2:22">
      <c r="B516" s="112">
        <v>44208</v>
      </c>
      <c r="C516">
        <v>79.988449000000003</v>
      </c>
      <c r="D516">
        <v>108.183418</v>
      </c>
      <c r="E516">
        <v>25.438478</v>
      </c>
      <c r="F516">
        <v>121.783455</v>
      </c>
      <c r="G516">
        <v>53.472659999999998</v>
      </c>
      <c r="H516">
        <v>51.204433000000002</v>
      </c>
      <c r="J516" s="33">
        <v>512</v>
      </c>
      <c r="K516" s="111">
        <f t="shared" si="67"/>
        <v>-2.2965679023821586E-4</v>
      </c>
      <c r="L516" s="111">
        <f t="shared" si="68"/>
        <v>8.5502505976828465E-4</v>
      </c>
      <c r="M516" s="111">
        <f t="shared" si="69"/>
        <v>0</v>
      </c>
      <c r="N516" s="111">
        <f t="shared" si="70"/>
        <v>2.1429547281276414E-3</v>
      </c>
      <c r="O516" s="111">
        <f t="shared" si="71"/>
        <v>9.7375636821794528E-4</v>
      </c>
      <c r="P516" s="111">
        <f t="shared" si="72"/>
        <v>1.8156326292262438E-4</v>
      </c>
      <c r="Q516" s="36">
        <f>K516*$Y$19+$Z$19*L516+$AA$19*M516+N516*$AB$19+$AC$19*O516+P516*$AD$19</f>
        <v>8.9052411804901345E-4</v>
      </c>
      <c r="R516" s="41">
        <f t="shared" si="65"/>
        <v>1000890.5241180491</v>
      </c>
      <c r="S516" s="41">
        <f t="shared" si="66"/>
        <v>890.52411804907024</v>
      </c>
      <c r="T516" s="41">
        <v>-523.76998842635658</v>
      </c>
      <c r="U516" s="41">
        <f t="shared" si="73"/>
        <v>1172604.1235568216</v>
      </c>
      <c r="V516" s="41"/>
    </row>
    <row r="517" spans="2:22">
      <c r="B517" s="112">
        <v>44209</v>
      </c>
      <c r="C517">
        <v>80.199532000000005</v>
      </c>
      <c r="D517">
        <v>108.525581</v>
      </c>
      <c r="E517">
        <v>25.504362</v>
      </c>
      <c r="F517">
        <v>122.727402</v>
      </c>
      <c r="G517">
        <v>53.585442</v>
      </c>
      <c r="H517">
        <v>51.176547999999997</v>
      </c>
      <c r="J517" s="33">
        <v>513</v>
      </c>
      <c r="K517" s="111">
        <f t="shared" si="67"/>
        <v>2.6354426949682956E-3</v>
      </c>
      <c r="L517" s="111">
        <f t="shared" si="68"/>
        <v>3.1578133433331195E-3</v>
      </c>
      <c r="M517" s="111">
        <f t="shared" si="69"/>
        <v>2.5865867208304167E-3</v>
      </c>
      <c r="N517" s="111">
        <f t="shared" si="70"/>
        <v>7.7211433562504447E-3</v>
      </c>
      <c r="O517" s="111">
        <f t="shared" si="71"/>
        <v>2.1069314627200188E-3</v>
      </c>
      <c r="P517" s="111">
        <f t="shared" si="72"/>
        <v>-5.4473009375699761E-4</v>
      </c>
      <c r="Q517" s="36">
        <f>K517*$Y$19+$Z$19*L517+$AA$19*M517+N517*$AB$19+$AC$19*O517+P517*$AD$19</f>
        <v>3.9337966409138548E-3</v>
      </c>
      <c r="R517" s="41">
        <f t="shared" ref="R517:R580" si="74">Q517*$Y$4+$Y$4</f>
        <v>1003933.7966409138</v>
      </c>
      <c r="S517" s="41">
        <f t="shared" ref="S517:S580" si="75">R517-$Y$4</f>
        <v>3933.7966409138171</v>
      </c>
      <c r="T517" s="41">
        <v>-523.21810616005678</v>
      </c>
      <c r="U517" s="41">
        <f t="shared" si="73"/>
        <v>1176537.9201977355</v>
      </c>
      <c r="V517" s="41"/>
    </row>
    <row r="518" spans="2:22">
      <c r="B518" s="112">
        <v>44210</v>
      </c>
      <c r="C518">
        <v>80.098563999999996</v>
      </c>
      <c r="D518">
        <v>108.312904</v>
      </c>
      <c r="E518">
        <v>25.466716999999999</v>
      </c>
      <c r="F518">
        <v>122.19697600000001</v>
      </c>
      <c r="G518">
        <v>53.602798</v>
      </c>
      <c r="H518">
        <v>51.176547999999997</v>
      </c>
      <c r="J518" s="33">
        <v>514</v>
      </c>
      <c r="K518" s="111">
        <f t="shared" ref="K518:K581" si="76">LN(C518/C517)</f>
        <v>-1.2597531208709764E-3</v>
      </c>
      <c r="L518" s="111">
        <f t="shared" ref="L518:L581" si="77">LN(D518/D517)</f>
        <v>-1.9616173595513298E-3</v>
      </c>
      <c r="M518" s="111">
        <f t="shared" ref="M518:M581" si="78">LN(E518/E517)</f>
        <v>-1.477112416815074E-3</v>
      </c>
      <c r="N518" s="111">
        <f t="shared" ref="N518:N581" si="79">LN(F518/F517)</f>
        <v>-4.3313518530956356E-3</v>
      </c>
      <c r="O518" s="111">
        <f t="shared" ref="O518:O581" si="80">LN(G518/G517)</f>
        <v>3.2384149887498739E-4</v>
      </c>
      <c r="P518" s="111">
        <f t="shared" ref="P518:P581" si="81">LN(H518/H517)</f>
        <v>0</v>
      </c>
      <c r="Q518" s="36">
        <f>K518*$Y$19+$Z$19*L518+$AA$19*M518+N518*$AB$19+$AC$19*O518+P518*$AD$19</f>
        <v>-2.1870730553166804E-3</v>
      </c>
      <c r="R518" s="41">
        <f t="shared" si="74"/>
        <v>997812.92694468331</v>
      </c>
      <c r="S518" s="41">
        <f t="shared" si="75"/>
        <v>-2187.0730553166941</v>
      </c>
      <c r="T518" s="41">
        <v>-523.10826490109321</v>
      </c>
      <c r="U518" s="41">
        <f t="shared" ref="U518:U581" si="82">U517+S518</f>
        <v>1174350.8471424188</v>
      </c>
      <c r="V518" s="41"/>
    </row>
    <row r="519" spans="2:22">
      <c r="B519" s="112">
        <v>44211</v>
      </c>
      <c r="C519">
        <v>80.162826999999993</v>
      </c>
      <c r="D519">
        <v>108.42384300000001</v>
      </c>
      <c r="E519">
        <v>25.494952999999999</v>
      </c>
      <c r="F519">
        <v>122.38578800000001</v>
      </c>
      <c r="G519">
        <v>53.672192000000003</v>
      </c>
      <c r="H519">
        <v>51.241607999999999</v>
      </c>
      <c r="J519" s="33">
        <v>515</v>
      </c>
      <c r="K519" s="111">
        <f t="shared" si="76"/>
        <v>8.0197735765719948E-4</v>
      </c>
      <c r="L519" s="111">
        <f t="shared" si="77"/>
        <v>1.0237212768421534E-3</v>
      </c>
      <c r="M519" s="111">
        <f t="shared" si="78"/>
        <v>1.1081270644920749E-3</v>
      </c>
      <c r="N519" s="111">
        <f t="shared" si="79"/>
        <v>1.5439521119100707E-3</v>
      </c>
      <c r="O519" s="111">
        <f t="shared" si="80"/>
        <v>1.2937593315903223E-3</v>
      </c>
      <c r="P519" s="111">
        <f t="shared" si="81"/>
        <v>1.2704780342109997E-3</v>
      </c>
      <c r="Q519" s="36">
        <f>K519*$Y$19+$Z$19*L519+$AA$19*M519+N519*$AB$19+$AC$19*O519+P519*$AD$19</f>
        <v>1.2204828806120181E-3</v>
      </c>
      <c r="R519" s="41">
        <f t="shared" si="74"/>
        <v>1001220.482880612</v>
      </c>
      <c r="S519" s="41">
        <f t="shared" si="75"/>
        <v>1220.4828806120204</v>
      </c>
      <c r="T519" s="41">
        <v>-520.653192983591</v>
      </c>
      <c r="U519" s="41">
        <f t="shared" si="82"/>
        <v>1175571.3300230308</v>
      </c>
      <c r="V519" s="41"/>
    </row>
    <row r="520" spans="2:22">
      <c r="B520" s="112">
        <v>44215</v>
      </c>
      <c r="C520">
        <v>80.272964000000002</v>
      </c>
      <c r="D520">
        <v>108.57178500000001</v>
      </c>
      <c r="E520">
        <v>25.513773</v>
      </c>
      <c r="F520">
        <v>122.601608</v>
      </c>
      <c r="G520">
        <v>53.802306999999999</v>
      </c>
      <c r="H520">
        <v>51.278767000000002</v>
      </c>
      <c r="J520" s="33">
        <v>516</v>
      </c>
      <c r="K520" s="111">
        <f t="shared" si="76"/>
        <v>1.3729731578559642E-3</v>
      </c>
      <c r="L520" s="111">
        <f t="shared" si="77"/>
        <v>1.3635484206339107E-3</v>
      </c>
      <c r="M520" s="111">
        <f t="shared" si="78"/>
        <v>7.3791299370944542E-4</v>
      </c>
      <c r="N520" s="111">
        <f t="shared" si="79"/>
        <v>1.7618870142189489E-3</v>
      </c>
      <c r="O520" s="111">
        <f t="shared" si="80"/>
        <v>2.4213197508317552E-3</v>
      </c>
      <c r="P520" s="111">
        <f t="shared" si="81"/>
        <v>7.2490959240516391E-4</v>
      </c>
      <c r="Q520" s="36">
        <f>K520*$Y$19+$Z$19*L520+$AA$19*M520+N520*$AB$19+$AC$19*O520+P520*$AD$19</f>
        <v>1.342183689584127E-3</v>
      </c>
      <c r="R520" s="41">
        <f t="shared" si="74"/>
        <v>1001342.1836895841</v>
      </c>
      <c r="S520" s="41">
        <f t="shared" si="75"/>
        <v>1342.1836895841407</v>
      </c>
      <c r="T520" s="41">
        <v>-518.812757233507</v>
      </c>
      <c r="U520" s="41">
        <f t="shared" si="82"/>
        <v>1176913.5137126148</v>
      </c>
      <c r="V520" s="41"/>
    </row>
    <row r="521" spans="2:22">
      <c r="B521" s="112">
        <v>44216</v>
      </c>
      <c r="C521">
        <v>80.263756000000001</v>
      </c>
      <c r="D521">
        <v>108.581062</v>
      </c>
      <c r="E521">
        <v>25.523185999999999</v>
      </c>
      <c r="F521">
        <v>122.565613</v>
      </c>
      <c r="G521">
        <v>53.897728000000001</v>
      </c>
      <c r="H521">
        <v>51.297356000000001</v>
      </c>
      <c r="J521" s="33">
        <v>517</v>
      </c>
      <c r="K521" s="111">
        <f t="shared" si="76"/>
        <v>-1.1471518802797537E-4</v>
      </c>
      <c r="L521" s="111">
        <f t="shared" si="77"/>
        <v>8.5442121839940643E-5</v>
      </c>
      <c r="M521" s="111">
        <f t="shared" si="78"/>
        <v>3.6886994410195403E-4</v>
      </c>
      <c r="N521" s="111">
        <f t="shared" si="79"/>
        <v>-2.9363631982948013E-4</v>
      </c>
      <c r="O521" s="111">
        <f t="shared" si="80"/>
        <v>1.7719776036792308E-3</v>
      </c>
      <c r="P521" s="111">
        <f t="shared" si="81"/>
        <v>3.6244302591741486E-4</v>
      </c>
      <c r="Q521" s="36">
        <f>K521*$Y$19+$Z$19*L521+$AA$19*M521+N521*$AB$19+$AC$19*O521+P521*$AD$19</f>
        <v>1.1519385685439465E-4</v>
      </c>
      <c r="R521" s="41">
        <f t="shared" si="74"/>
        <v>1000115.1938568543</v>
      </c>
      <c r="S521" s="41">
        <f t="shared" si="75"/>
        <v>115.19385685434099</v>
      </c>
      <c r="T521" s="41">
        <v>-517.51546848937869</v>
      </c>
      <c r="U521" s="41">
        <f t="shared" si="82"/>
        <v>1177028.7075694692</v>
      </c>
      <c r="V521" s="41"/>
    </row>
    <row r="522" spans="2:22">
      <c r="B522" s="112">
        <v>44217</v>
      </c>
      <c r="C522">
        <v>80.153640999999993</v>
      </c>
      <c r="D522">
        <v>108.42384300000001</v>
      </c>
      <c r="E522">
        <v>25.48554</v>
      </c>
      <c r="F522">
        <v>122.080185</v>
      </c>
      <c r="G522">
        <v>54.010508999999999</v>
      </c>
      <c r="H522">
        <v>51.232315</v>
      </c>
      <c r="J522" s="33">
        <v>518</v>
      </c>
      <c r="K522" s="111">
        <f t="shared" si="76"/>
        <v>-1.3728563030455244E-3</v>
      </c>
      <c r="L522" s="111">
        <f t="shared" si="77"/>
        <v>-1.4489905424739981E-3</v>
      </c>
      <c r="M522" s="111">
        <f t="shared" si="78"/>
        <v>-1.4760614423157137E-3</v>
      </c>
      <c r="N522" s="111">
        <f t="shared" si="79"/>
        <v>-3.9684199853505936E-3</v>
      </c>
      <c r="O522" s="111">
        <f t="shared" si="80"/>
        <v>2.0903138481550877E-3</v>
      </c>
      <c r="P522" s="111">
        <f t="shared" si="81"/>
        <v>-1.2687255911416416E-3</v>
      </c>
      <c r="Q522" s="36">
        <f>K522*$Y$19+$Z$19*L522+$AA$19*M522+N522*$AB$19+$AC$19*O522+P522*$AD$19</f>
        <v>-2.0420806446987427E-3</v>
      </c>
      <c r="R522" s="41">
        <f t="shared" si="74"/>
        <v>997957.9193553013</v>
      </c>
      <c r="S522" s="41">
        <f t="shared" si="75"/>
        <v>-2042.0806446986971</v>
      </c>
      <c r="T522" s="41">
        <v>-517.4971351751592</v>
      </c>
      <c r="U522" s="41">
        <f t="shared" si="82"/>
        <v>1174986.6269247704</v>
      </c>
      <c r="V522" s="41"/>
    </row>
    <row r="523" spans="2:22">
      <c r="B523" s="112">
        <v>44218</v>
      </c>
      <c r="C523">
        <v>80.190337999999997</v>
      </c>
      <c r="D523">
        <v>108.42384300000001</v>
      </c>
      <c r="E523">
        <v>25.504362</v>
      </c>
      <c r="F523">
        <v>121.990234</v>
      </c>
      <c r="G523">
        <v>53.906410000000001</v>
      </c>
      <c r="H523">
        <v>51.306655999999997</v>
      </c>
      <c r="J523" s="33">
        <v>519</v>
      </c>
      <c r="K523" s="111">
        <f t="shared" si="76"/>
        <v>4.5772845191416442E-4</v>
      </c>
      <c r="L523" s="111">
        <f t="shared" si="77"/>
        <v>0</v>
      </c>
      <c r="M523" s="111">
        <f t="shared" si="78"/>
        <v>7.3826385682739719E-4</v>
      </c>
      <c r="N523" s="111">
        <f t="shared" si="79"/>
        <v>-7.3709058591447344E-4</v>
      </c>
      <c r="O523" s="111">
        <f t="shared" si="80"/>
        <v>-1.9292439638289435E-3</v>
      </c>
      <c r="P523" s="111">
        <f t="shared" si="81"/>
        <v>1.4500050527179497E-3</v>
      </c>
      <c r="Q523" s="36">
        <f>K523*$Y$19+$Z$19*L523+$AA$19*M523+N523*$AB$19+$AC$19*O523+P523*$AD$19</f>
        <v>4.3128623583158008E-5</v>
      </c>
      <c r="R523" s="41">
        <f t="shared" si="74"/>
        <v>1000043.1286235831</v>
      </c>
      <c r="S523" s="41">
        <f t="shared" si="75"/>
        <v>43.128623583121225</v>
      </c>
      <c r="T523" s="41">
        <v>-511.21095103095286</v>
      </c>
      <c r="U523" s="41">
        <f t="shared" si="82"/>
        <v>1175029.7555483535</v>
      </c>
      <c r="V523" s="41"/>
    </row>
    <row r="524" spans="2:22">
      <c r="B524" s="112">
        <v>44221</v>
      </c>
      <c r="C524">
        <v>80.373908999999998</v>
      </c>
      <c r="D524">
        <v>108.701263</v>
      </c>
      <c r="E524">
        <v>25.598476000000002</v>
      </c>
      <c r="F524">
        <v>122.51166499999999</v>
      </c>
      <c r="G524">
        <v>54.053882999999999</v>
      </c>
      <c r="H524">
        <v>51.362414999999999</v>
      </c>
      <c r="J524" s="33">
        <v>520</v>
      </c>
      <c r="K524" s="111">
        <f t="shared" si="76"/>
        <v>2.2865747937304347E-3</v>
      </c>
      <c r="L524" s="111">
        <f t="shared" si="77"/>
        <v>2.5553945011189422E-3</v>
      </c>
      <c r="M524" s="111">
        <f t="shared" si="78"/>
        <v>3.6833221044441223E-3</v>
      </c>
      <c r="N524" s="111">
        <f t="shared" si="79"/>
        <v>4.2652575921916409E-3</v>
      </c>
      <c r="O524" s="111">
        <f t="shared" si="80"/>
        <v>2.7319876155800235E-3</v>
      </c>
      <c r="P524" s="111">
        <f t="shared" si="81"/>
        <v>1.0861889552320567E-3</v>
      </c>
      <c r="Q524" s="36">
        <f>K524*$Y$19+$Z$19*L524+$AA$19*M524+N524*$AB$19+$AC$19*O524+P524*$AD$19</f>
        <v>3.1248818470320443E-3</v>
      </c>
      <c r="R524" s="41">
        <f t="shared" si="74"/>
        <v>1003124.881847032</v>
      </c>
      <c r="S524" s="41">
        <f t="shared" si="75"/>
        <v>3124.8818470319966</v>
      </c>
      <c r="T524" s="41">
        <v>-508.98813394887839</v>
      </c>
      <c r="U524" s="41">
        <f t="shared" si="82"/>
        <v>1178154.6373953857</v>
      </c>
      <c r="V524" s="41"/>
    </row>
    <row r="525" spans="2:22">
      <c r="B525" s="112">
        <v>44222</v>
      </c>
      <c r="C525">
        <v>80.364716000000001</v>
      </c>
      <c r="D525">
        <v>108.66428399999999</v>
      </c>
      <c r="E525">
        <v>25.579650999999998</v>
      </c>
      <c r="F525">
        <v>122.502663</v>
      </c>
      <c r="G525">
        <v>53.993167999999997</v>
      </c>
      <c r="H525">
        <v>51.455337999999998</v>
      </c>
      <c r="J525" s="33">
        <v>521</v>
      </c>
      <c r="K525" s="111">
        <f t="shared" si="76"/>
        <v>-1.143844550122373E-4</v>
      </c>
      <c r="L525" s="111">
        <f t="shared" si="77"/>
        <v>-3.4024711705350834E-4</v>
      </c>
      <c r="M525" s="111">
        <f t="shared" si="78"/>
        <v>-7.3566587730014641E-4</v>
      </c>
      <c r="N525" s="111">
        <f t="shared" si="79"/>
        <v>-7.3481417005532749E-5</v>
      </c>
      <c r="O525" s="111">
        <f t="shared" si="80"/>
        <v>-1.1238623512378827E-3</v>
      </c>
      <c r="P525" s="111">
        <f t="shared" si="81"/>
        <v>1.8075288087559722E-3</v>
      </c>
      <c r="Q525" s="36">
        <f>K525*$Y$19+$Z$19*L525+$AA$19*M525+N525*$AB$19+$AC$19*O525+P525*$AD$19</f>
        <v>-9.7795654584946815E-5</v>
      </c>
      <c r="R525" s="41">
        <f t="shared" si="74"/>
        <v>999902.204345415</v>
      </c>
      <c r="S525" s="41">
        <f t="shared" si="75"/>
        <v>-97.795654585002922</v>
      </c>
      <c r="T525" s="41">
        <v>-507.97586138686165</v>
      </c>
      <c r="U525" s="41">
        <f t="shared" si="82"/>
        <v>1178056.8417408005</v>
      </c>
      <c r="V525" s="41"/>
    </row>
    <row r="526" spans="2:22">
      <c r="B526" s="112">
        <v>44223</v>
      </c>
      <c r="C526">
        <v>80.364716000000001</v>
      </c>
      <c r="D526">
        <v>108.673508</v>
      </c>
      <c r="E526">
        <v>25.607890999999999</v>
      </c>
      <c r="F526">
        <v>122.286942</v>
      </c>
      <c r="G526">
        <v>53.984489000000004</v>
      </c>
      <c r="H526">
        <v>51.511096999999999</v>
      </c>
      <c r="J526" s="33">
        <v>522</v>
      </c>
      <c r="K526" s="111">
        <f t="shared" si="76"/>
        <v>0</v>
      </c>
      <c r="L526" s="111">
        <f t="shared" si="77"/>
        <v>8.4881694257115992E-5</v>
      </c>
      <c r="M526" s="111">
        <f t="shared" si="78"/>
        <v>1.103393589992294E-3</v>
      </c>
      <c r="N526" s="111">
        <f t="shared" si="79"/>
        <v>-1.7625017683508592E-3</v>
      </c>
      <c r="O526" s="111">
        <f t="shared" si="80"/>
        <v>-1.6075547960232145E-4</v>
      </c>
      <c r="P526" s="111">
        <f t="shared" si="81"/>
        <v>1.0830520732401849E-3</v>
      </c>
      <c r="Q526" s="36">
        <f>K526*$Y$19+$Z$19*L526+$AA$19*M526+N526*$AB$19+$AC$19*O526+P526*$AD$19</f>
        <v>-1.9727099345109866E-4</v>
      </c>
      <c r="R526" s="41">
        <f t="shared" si="74"/>
        <v>999802.72900654888</v>
      </c>
      <c r="S526" s="41">
        <f t="shared" si="75"/>
        <v>-197.27099345112219</v>
      </c>
      <c r="T526" s="41">
        <v>-507.77919304883108</v>
      </c>
      <c r="U526" s="41">
        <f t="shared" si="82"/>
        <v>1177859.5707473494</v>
      </c>
      <c r="V526" s="41"/>
    </row>
    <row r="527" spans="2:22">
      <c r="B527" s="112">
        <v>44224</v>
      </c>
      <c r="C527">
        <v>80.300445999999994</v>
      </c>
      <c r="D527">
        <v>108.599548</v>
      </c>
      <c r="E527">
        <v>25.560827</v>
      </c>
      <c r="F527">
        <v>122.089127</v>
      </c>
      <c r="G527">
        <v>54.053882999999999</v>
      </c>
      <c r="H527">
        <v>51.436756000000003</v>
      </c>
      <c r="J527" s="33">
        <v>523</v>
      </c>
      <c r="K527" s="111">
        <f t="shared" si="76"/>
        <v>-8.000490290255046E-4</v>
      </c>
      <c r="L527" s="111">
        <f t="shared" si="77"/>
        <v>-6.8080234354192689E-4</v>
      </c>
      <c r="M527" s="111">
        <f t="shared" si="78"/>
        <v>-1.8395619476728096E-3</v>
      </c>
      <c r="N527" s="111">
        <f t="shared" si="79"/>
        <v>-1.6189395632312334E-3</v>
      </c>
      <c r="O527" s="111">
        <f t="shared" si="80"/>
        <v>1.2846178308403326E-3</v>
      </c>
      <c r="P527" s="111">
        <f t="shared" si="81"/>
        <v>-1.444246009132152E-3</v>
      </c>
      <c r="Q527" s="36">
        <f>K527*$Y$19+$Z$19*L527+$AA$19*M527+N527*$AB$19+$AC$19*O527+P527*$AD$19</f>
        <v>-1.2135780395398216E-3</v>
      </c>
      <c r="R527" s="41">
        <f t="shared" si="74"/>
        <v>998786.42196046014</v>
      </c>
      <c r="S527" s="41">
        <f t="shared" si="75"/>
        <v>-1213.5780395398615</v>
      </c>
      <c r="T527" s="41">
        <v>-498.18467119266279</v>
      </c>
      <c r="U527" s="41">
        <f t="shared" si="82"/>
        <v>1176645.9927078094</v>
      </c>
      <c r="V527" s="41"/>
    </row>
    <row r="528" spans="2:22">
      <c r="B528" s="112">
        <v>44225</v>
      </c>
      <c r="C528">
        <v>80.236237000000003</v>
      </c>
      <c r="D528">
        <v>108.479332</v>
      </c>
      <c r="E528">
        <v>25.523185999999999</v>
      </c>
      <c r="F528">
        <v>121.900345</v>
      </c>
      <c r="G528">
        <v>54.010508999999999</v>
      </c>
      <c r="H528">
        <v>51.464626000000003</v>
      </c>
      <c r="J528" s="33">
        <v>524</v>
      </c>
      <c r="K528" s="111">
        <f t="shared" si="76"/>
        <v>-7.999293647280685E-4</v>
      </c>
      <c r="L528" s="111">
        <f t="shared" si="77"/>
        <v>-1.1075790725416604E-3</v>
      </c>
      <c r="M528" s="111">
        <f t="shared" si="78"/>
        <v>-1.4736902839751294E-3</v>
      </c>
      <c r="N528" s="111">
        <f t="shared" si="79"/>
        <v>-1.5474605205259659E-3</v>
      </c>
      <c r="O528" s="111">
        <f t="shared" si="80"/>
        <v>-8.0274365175110585E-4</v>
      </c>
      <c r="P528" s="111">
        <f t="shared" si="81"/>
        <v>5.4168370025338051E-4</v>
      </c>
      <c r="Q528" s="36">
        <f>K528*$Y$19+$Z$19*L528+$AA$19*M528+N528*$AB$19+$AC$19*O528+P528*$AD$19</f>
        <v>-1.0763668783629464E-3</v>
      </c>
      <c r="R528" s="41">
        <f t="shared" si="74"/>
        <v>998923.63312163705</v>
      </c>
      <c r="S528" s="41">
        <f t="shared" si="75"/>
        <v>-1076.3668783629546</v>
      </c>
      <c r="T528" s="41">
        <v>-496.13292284996714</v>
      </c>
      <c r="U528" s="41">
        <f t="shared" si="82"/>
        <v>1175569.6258294466</v>
      </c>
      <c r="V528" s="41"/>
    </row>
    <row r="529" spans="2:22">
      <c r="B529" s="112">
        <v>44228</v>
      </c>
      <c r="C529">
        <v>80.262894000000003</v>
      </c>
      <c r="D529">
        <v>108.58306899999999</v>
      </c>
      <c r="E529">
        <v>25.542963</v>
      </c>
      <c r="F529">
        <v>122.140839</v>
      </c>
      <c r="G529">
        <v>53.941108999999997</v>
      </c>
      <c r="H529">
        <v>51.481392</v>
      </c>
      <c r="J529" s="33">
        <v>525</v>
      </c>
      <c r="K529" s="111">
        <f t="shared" si="76"/>
        <v>3.3217625639501183E-4</v>
      </c>
      <c r="L529" s="111">
        <f t="shared" si="77"/>
        <v>9.5582659566990165E-4</v>
      </c>
      <c r="M529" s="111">
        <f t="shared" si="78"/>
        <v>7.7456402630895669E-4</v>
      </c>
      <c r="N529" s="111">
        <f t="shared" si="79"/>
        <v>1.9709302660261534E-3</v>
      </c>
      <c r="O529" s="111">
        <f t="shared" si="80"/>
        <v>-1.2857613595177054E-3</v>
      </c>
      <c r="P529" s="111">
        <f t="shared" si="81"/>
        <v>3.2572411199486212E-4</v>
      </c>
      <c r="Q529" s="36">
        <f>K529*$Y$19+$Z$19*L529+$AA$19*M529+N529*$AB$19+$AC$19*O529+P529*$AD$19</f>
        <v>9.8269613902177101E-4</v>
      </c>
      <c r="R529" s="41">
        <f t="shared" si="74"/>
        <v>1000982.6961390218</v>
      </c>
      <c r="S529" s="41">
        <f t="shared" si="75"/>
        <v>982.69613902177662</v>
      </c>
      <c r="T529" s="41">
        <v>-495.10882909467909</v>
      </c>
      <c r="U529" s="41">
        <f t="shared" si="82"/>
        <v>1176552.3219684684</v>
      </c>
      <c r="V529" s="41"/>
    </row>
    <row r="530" spans="2:22">
      <c r="B530" s="112">
        <v>44229</v>
      </c>
      <c r="C530">
        <v>80.161811999999998</v>
      </c>
      <c r="D530">
        <v>108.416344</v>
      </c>
      <c r="E530">
        <v>25.486452</v>
      </c>
      <c r="F530">
        <v>121.81662799999999</v>
      </c>
      <c r="G530">
        <v>53.975807000000003</v>
      </c>
      <c r="H530">
        <v>51.490692000000003</v>
      </c>
      <c r="J530" s="33">
        <v>526</v>
      </c>
      <c r="K530" s="111">
        <f t="shared" si="76"/>
        <v>-1.2601801293247157E-3</v>
      </c>
      <c r="L530" s="111">
        <f t="shared" si="77"/>
        <v>-1.5366404037858003E-3</v>
      </c>
      <c r="M530" s="111">
        <f t="shared" si="78"/>
        <v>-2.2148411108112317E-3</v>
      </c>
      <c r="N530" s="111">
        <f t="shared" si="79"/>
        <v>-2.6579320965689473E-3</v>
      </c>
      <c r="O530" s="111">
        <f t="shared" si="80"/>
        <v>6.4305027389190963E-4</v>
      </c>
      <c r="P530" s="111">
        <f t="shared" si="81"/>
        <v>1.8063148115549416E-4</v>
      </c>
      <c r="Q530" s="36">
        <f>K530*$Y$19+$Z$19*L530+$AA$19*M530+N530*$AB$19+$AC$19*O530+P530*$AD$19</f>
        <v>-1.6854434401219313E-3</v>
      </c>
      <c r="R530" s="41">
        <f t="shared" si="74"/>
        <v>998314.55655987805</v>
      </c>
      <c r="S530" s="41">
        <f t="shared" si="75"/>
        <v>-1685.4434401219478</v>
      </c>
      <c r="T530" s="41">
        <v>-493.47055009065662</v>
      </c>
      <c r="U530" s="41">
        <f t="shared" si="82"/>
        <v>1174866.8785283463</v>
      </c>
      <c r="V530" s="41"/>
    </row>
    <row r="531" spans="2:22">
      <c r="B531" s="112">
        <v>44230</v>
      </c>
      <c r="C531">
        <v>80.023933</v>
      </c>
      <c r="D531">
        <v>108.286659</v>
      </c>
      <c r="E531">
        <v>25.420525000000001</v>
      </c>
      <c r="F531">
        <v>121.528336</v>
      </c>
      <c r="G531">
        <v>53.967136000000004</v>
      </c>
      <c r="H531">
        <v>51.472068999999998</v>
      </c>
      <c r="J531" s="33">
        <v>527</v>
      </c>
      <c r="K531" s="111">
        <f t="shared" si="76"/>
        <v>-1.7214894377856626E-3</v>
      </c>
      <c r="L531" s="111">
        <f t="shared" si="77"/>
        <v>-1.1968917244924852E-3</v>
      </c>
      <c r="M531" s="111">
        <f t="shared" si="78"/>
        <v>-2.590098282855524E-3</v>
      </c>
      <c r="N531" s="111">
        <f t="shared" si="79"/>
        <v>-2.3694111448734991E-3</v>
      </c>
      <c r="O531" s="111">
        <f t="shared" si="80"/>
        <v>-1.606589514360381E-4</v>
      </c>
      <c r="P531" s="111">
        <f t="shared" si="81"/>
        <v>-3.6174244012527099E-4</v>
      </c>
      <c r="Q531" s="36">
        <f>K531*$Y$19+$Z$19*L531+$AA$19*M531+N531*$AB$19+$AC$19*O531+P531*$AD$19</f>
        <v>-1.7565630901670989E-3</v>
      </c>
      <c r="R531" s="41">
        <f t="shared" si="74"/>
        <v>998243.43690983288</v>
      </c>
      <c r="S531" s="41">
        <f t="shared" si="75"/>
        <v>-1756.5630901671248</v>
      </c>
      <c r="T531" s="41">
        <v>-490.92820841120556</v>
      </c>
      <c r="U531" s="41">
        <f t="shared" si="82"/>
        <v>1173110.3154381793</v>
      </c>
      <c r="V531" s="41"/>
    </row>
    <row r="532" spans="2:22">
      <c r="B532" s="112">
        <v>44231</v>
      </c>
      <c r="C532">
        <v>80.042297000000005</v>
      </c>
      <c r="D532">
        <v>108.24035600000001</v>
      </c>
      <c r="E532">
        <v>25.401682000000001</v>
      </c>
      <c r="F532">
        <v>121.735512</v>
      </c>
      <c r="G532">
        <v>53.915084999999998</v>
      </c>
      <c r="H532">
        <v>51.518608</v>
      </c>
      <c r="J532" s="33">
        <v>528</v>
      </c>
      <c r="K532" s="111">
        <f t="shared" si="76"/>
        <v>2.294550209694388E-4</v>
      </c>
      <c r="L532" s="111">
        <f t="shared" si="77"/>
        <v>-4.276879788490984E-4</v>
      </c>
      <c r="M532" s="111">
        <f t="shared" si="78"/>
        <v>-7.4152627269495077E-4</v>
      </c>
      <c r="N532" s="111">
        <f t="shared" si="79"/>
        <v>1.7033032387860779E-3</v>
      </c>
      <c r="O532" s="111">
        <f t="shared" si="80"/>
        <v>-9.6495981555540168E-4</v>
      </c>
      <c r="P532" s="111">
        <f t="shared" si="81"/>
        <v>9.0375176711635628E-4</v>
      </c>
      <c r="Q532" s="36">
        <f>K532*$Y$19+$Z$19*L532+$AA$19*M532+N532*$AB$19+$AC$19*O532+P532*$AD$19</f>
        <v>3.8370148943860251E-4</v>
      </c>
      <c r="R532" s="41">
        <f t="shared" si="74"/>
        <v>1000383.7014894387</v>
      </c>
      <c r="S532" s="41">
        <f t="shared" si="75"/>
        <v>383.70148943865206</v>
      </c>
      <c r="T532" s="41">
        <v>-483.41120931191836</v>
      </c>
      <c r="U532" s="41">
        <f t="shared" si="82"/>
        <v>1173494.0169276181</v>
      </c>
      <c r="V532" s="41"/>
    </row>
    <row r="533" spans="2:22">
      <c r="B533" s="112">
        <v>44232</v>
      </c>
      <c r="C533">
        <v>79.931952999999993</v>
      </c>
      <c r="D533">
        <v>108.10142500000001</v>
      </c>
      <c r="E533">
        <v>25.36401</v>
      </c>
      <c r="F533">
        <v>121.411247</v>
      </c>
      <c r="G533">
        <v>53.906410000000001</v>
      </c>
      <c r="H533">
        <v>51.509300000000003</v>
      </c>
      <c r="J533" s="33">
        <v>529</v>
      </c>
      <c r="K533" s="111">
        <f t="shared" si="76"/>
        <v>-1.3795222356032995E-3</v>
      </c>
      <c r="L533" s="111">
        <f t="shared" si="77"/>
        <v>-1.2843660476136748E-3</v>
      </c>
      <c r="M533" s="111">
        <f t="shared" si="78"/>
        <v>-1.4841522071652174E-3</v>
      </c>
      <c r="N533" s="111">
        <f t="shared" si="79"/>
        <v>-2.6672384495112188E-3</v>
      </c>
      <c r="O533" s="111">
        <f t="shared" si="80"/>
        <v>-1.6091411121156319E-4</v>
      </c>
      <c r="P533" s="111">
        <f t="shared" si="81"/>
        <v>-1.8068890664694123E-4</v>
      </c>
      <c r="Q533" s="36">
        <f>K533*$Y$19+$Z$19*L533+$AA$19*M533+N533*$AB$19+$AC$19*O533+P533*$AD$19</f>
        <v>-1.5859975733812719E-3</v>
      </c>
      <c r="R533" s="41">
        <f t="shared" si="74"/>
        <v>998414.00242661871</v>
      </c>
      <c r="S533" s="41">
        <f t="shared" si="75"/>
        <v>-1585.9975733812898</v>
      </c>
      <c r="T533" s="41">
        <v>-479.60494077671319</v>
      </c>
      <c r="U533" s="41">
        <f t="shared" si="82"/>
        <v>1171908.0193542368</v>
      </c>
      <c r="V533" s="41"/>
    </row>
    <row r="534" spans="2:22">
      <c r="B534" s="112">
        <v>44235</v>
      </c>
      <c r="C534">
        <v>80.023933</v>
      </c>
      <c r="D534">
        <v>108.212563</v>
      </c>
      <c r="E534">
        <v>25.373434</v>
      </c>
      <c r="F534">
        <v>121.933708</v>
      </c>
      <c r="G534">
        <v>53.967136000000004</v>
      </c>
      <c r="H534">
        <v>51.527923999999999</v>
      </c>
      <c r="J534" s="33">
        <v>530</v>
      </c>
      <c r="K534" s="111">
        <f t="shared" si="76"/>
        <v>1.1500672146338535E-3</v>
      </c>
      <c r="L534" s="111">
        <f t="shared" si="77"/>
        <v>1.0275619326020988E-3</v>
      </c>
      <c r="M534" s="111">
        <f t="shared" si="78"/>
        <v>3.7148107454414012E-4</v>
      </c>
      <c r="N534" s="111">
        <f t="shared" si="79"/>
        <v>4.2940015155081019E-3</v>
      </c>
      <c r="O534" s="111">
        <f t="shared" si="80"/>
        <v>1.1258739267670512E-3</v>
      </c>
      <c r="P534" s="111">
        <f t="shared" si="81"/>
        <v>3.6150042634725763E-4</v>
      </c>
      <c r="Q534" s="36">
        <f>K534*$Y$19+$Z$19*L534+$AA$19*M534+N534*$AB$19+$AC$19*O534+P534*$AD$19</f>
        <v>1.8639394594954918E-3</v>
      </c>
      <c r="R534" s="41">
        <f t="shared" si="74"/>
        <v>1001863.9394594955</v>
      </c>
      <c r="S534" s="41">
        <f t="shared" si="75"/>
        <v>1863.9394594954792</v>
      </c>
      <c r="T534" s="41">
        <v>-476.53915589419194</v>
      </c>
      <c r="U534" s="41">
        <f t="shared" si="82"/>
        <v>1173771.9588137323</v>
      </c>
      <c r="V534" s="41"/>
    </row>
    <row r="535" spans="2:22">
      <c r="B535" s="112">
        <v>44236</v>
      </c>
      <c r="C535">
        <v>79.987121999999999</v>
      </c>
      <c r="D535">
        <v>108.258881</v>
      </c>
      <c r="E535">
        <v>25.392264999999998</v>
      </c>
      <c r="F535">
        <v>121.744507</v>
      </c>
      <c r="G535">
        <v>53.993167999999997</v>
      </c>
      <c r="H535">
        <v>51.602352000000003</v>
      </c>
      <c r="J535" s="33">
        <v>531</v>
      </c>
      <c r="K535" s="111">
        <f t="shared" si="76"/>
        <v>-4.6010571768807215E-4</v>
      </c>
      <c r="L535" s="111">
        <f t="shared" si="77"/>
        <v>4.2793635826481193E-4</v>
      </c>
      <c r="M535" s="111">
        <f t="shared" si="78"/>
        <v>7.4187891567048731E-4</v>
      </c>
      <c r="N535" s="111">
        <f t="shared" si="79"/>
        <v>-1.5528760994930931E-3</v>
      </c>
      <c r="O535" s="111">
        <f t="shared" si="80"/>
        <v>4.8225133757518997E-4</v>
      </c>
      <c r="P535" s="111">
        <f t="shared" si="81"/>
        <v>1.4433785268176285E-3</v>
      </c>
      <c r="Q535" s="36">
        <f>K535*$Y$19+$Z$19*L535+$AA$19*M535+N535*$AB$19+$AC$19*O535+P535*$AD$19</f>
        <v>-1.1325740089558652E-4</v>
      </c>
      <c r="R535" s="41">
        <f t="shared" si="74"/>
        <v>999886.74259910441</v>
      </c>
      <c r="S535" s="41">
        <f t="shared" si="75"/>
        <v>-113.25740089558531</v>
      </c>
      <c r="T535" s="41">
        <v>-468.43984843825456</v>
      </c>
      <c r="U535" s="41">
        <f t="shared" si="82"/>
        <v>1173658.7014128366</v>
      </c>
      <c r="V535" s="41"/>
    </row>
    <row r="536" spans="2:22">
      <c r="B536" s="112">
        <v>44237</v>
      </c>
      <c r="C536">
        <v>80.115814</v>
      </c>
      <c r="D536">
        <v>108.360764</v>
      </c>
      <c r="E536">
        <v>25.439360000000001</v>
      </c>
      <c r="F536">
        <v>122.032768</v>
      </c>
      <c r="G536">
        <v>54.036544999999997</v>
      </c>
      <c r="H536">
        <v>51.658203</v>
      </c>
      <c r="J536" s="33">
        <v>532</v>
      </c>
      <c r="K536" s="111">
        <f t="shared" si="76"/>
        <v>1.6076160866442112E-3</v>
      </c>
      <c r="L536" s="111">
        <f t="shared" si="77"/>
        <v>9.4066267639362534E-4</v>
      </c>
      <c r="M536" s="111">
        <f t="shared" si="78"/>
        <v>1.8529808352657695E-3</v>
      </c>
      <c r="N536" s="111">
        <f t="shared" si="79"/>
        <v>2.3649549315368393E-3</v>
      </c>
      <c r="O536" s="111">
        <f t="shared" si="80"/>
        <v>8.0305688364005936E-4</v>
      </c>
      <c r="P536" s="111">
        <f t="shared" si="81"/>
        <v>1.0817490850463579E-3</v>
      </c>
      <c r="Q536" s="36">
        <f>K536*$Y$19+$Z$19*L536+$AA$19*M536+N536*$AB$19+$AC$19*O536+P536*$AD$19</f>
        <v>1.6575827911113937E-3</v>
      </c>
      <c r="R536" s="41">
        <f t="shared" si="74"/>
        <v>1001657.5827911114</v>
      </c>
      <c r="S536" s="41">
        <f t="shared" si="75"/>
        <v>1657.582791111432</v>
      </c>
      <c r="T536" s="41">
        <v>-464.55595369869843</v>
      </c>
      <c r="U536" s="41">
        <f t="shared" si="82"/>
        <v>1175316.284203948</v>
      </c>
      <c r="V536" s="41"/>
    </row>
    <row r="537" spans="2:22">
      <c r="B537" s="112">
        <v>44238</v>
      </c>
      <c r="C537">
        <v>80.033096</v>
      </c>
      <c r="D537">
        <v>108.231117</v>
      </c>
      <c r="E537">
        <v>25.411100000000001</v>
      </c>
      <c r="F537">
        <v>121.708511</v>
      </c>
      <c r="G537">
        <v>53.967136000000004</v>
      </c>
      <c r="H537">
        <v>51.639595</v>
      </c>
      <c r="J537" s="33">
        <v>533</v>
      </c>
      <c r="K537" s="111">
        <f t="shared" si="76"/>
        <v>-1.0330136790292807E-3</v>
      </c>
      <c r="L537" s="111">
        <f t="shared" si="77"/>
        <v>-1.1971548969000078E-3</v>
      </c>
      <c r="M537" s="111">
        <f t="shared" si="78"/>
        <v>-1.1114944843925905E-3</v>
      </c>
      <c r="N537" s="111">
        <f t="shared" si="79"/>
        <v>-2.6606670205305441E-3</v>
      </c>
      <c r="O537" s="111">
        <f t="shared" si="80"/>
        <v>-1.2853082212151449E-3</v>
      </c>
      <c r="P537" s="111">
        <f t="shared" si="81"/>
        <v>-3.602787389771315E-4</v>
      </c>
      <c r="Q537" s="36">
        <f>K537*$Y$19+$Z$19*L537+$AA$19*M537+N537*$AB$19+$AC$19*O537+P537*$AD$19</f>
        <v>-1.5277057596298782E-3</v>
      </c>
      <c r="R537" s="41">
        <f t="shared" si="74"/>
        <v>998472.29424037016</v>
      </c>
      <c r="S537" s="41">
        <f t="shared" si="75"/>
        <v>-1527.70575962984</v>
      </c>
      <c r="T537" s="41">
        <v>-458.73232575459406</v>
      </c>
      <c r="U537" s="41">
        <f t="shared" si="82"/>
        <v>1173788.5784443181</v>
      </c>
      <c r="V537" s="41"/>
    </row>
    <row r="538" spans="2:22">
      <c r="B538" s="112">
        <v>44239</v>
      </c>
      <c r="C538">
        <v>79.821701000000004</v>
      </c>
      <c r="D538">
        <v>107.981041</v>
      </c>
      <c r="E538">
        <v>25.316917</v>
      </c>
      <c r="F538">
        <v>121.31218699999999</v>
      </c>
      <c r="G538">
        <v>53.889071999999999</v>
      </c>
      <c r="H538">
        <v>51.658203</v>
      </c>
      <c r="J538" s="33">
        <v>534</v>
      </c>
      <c r="K538" s="111">
        <f t="shared" si="76"/>
        <v>-2.6448392815978999E-3</v>
      </c>
      <c r="L538" s="111">
        <f t="shared" si="77"/>
        <v>-2.3132474494372353E-3</v>
      </c>
      <c r="M538" s="111">
        <f t="shared" si="78"/>
        <v>-3.7132580293245563E-3</v>
      </c>
      <c r="N538" s="111">
        <f t="shared" si="79"/>
        <v>-3.261651000223085E-3</v>
      </c>
      <c r="O538" s="111">
        <f t="shared" si="80"/>
        <v>-1.4475571704027173E-3</v>
      </c>
      <c r="P538" s="111">
        <f t="shared" si="81"/>
        <v>3.6027873897721098E-4</v>
      </c>
      <c r="Q538" s="36">
        <f>K538*$Y$19+$Z$19*L538+$AA$19*M538+N538*$AB$19+$AC$19*O538+P538*$AD$19</f>
        <v>-2.5757515486629127E-3</v>
      </c>
      <c r="R538" s="41">
        <f t="shared" si="74"/>
        <v>997424.2484513371</v>
      </c>
      <c r="S538" s="41">
        <f t="shared" si="75"/>
        <v>-2575.7515486628981</v>
      </c>
      <c r="T538" s="41">
        <v>-457.74912228761241</v>
      </c>
      <c r="U538" s="41">
        <f t="shared" si="82"/>
        <v>1171212.8268956551</v>
      </c>
      <c r="V538" s="41"/>
    </row>
    <row r="539" spans="2:22">
      <c r="B539" s="112">
        <v>44243</v>
      </c>
      <c r="C539">
        <v>79.444855000000004</v>
      </c>
      <c r="D539">
        <v>107.471588</v>
      </c>
      <c r="E539">
        <v>25.203897000000001</v>
      </c>
      <c r="F539">
        <v>120.456474</v>
      </c>
      <c r="G539">
        <v>53.628807000000002</v>
      </c>
      <c r="H539">
        <v>51.555840000000003</v>
      </c>
      <c r="J539" s="33">
        <v>535</v>
      </c>
      <c r="K539" s="111">
        <f t="shared" si="76"/>
        <v>-4.7322766654297292E-3</v>
      </c>
      <c r="L539" s="111">
        <f t="shared" si="77"/>
        <v>-4.7291504573555975E-3</v>
      </c>
      <c r="M539" s="111">
        <f t="shared" si="78"/>
        <v>-4.474202990504896E-3</v>
      </c>
      <c r="N539" s="111">
        <f t="shared" si="79"/>
        <v>-7.0788047527348434E-3</v>
      </c>
      <c r="O539" s="111">
        <f t="shared" si="80"/>
        <v>-4.8413437983452759E-3</v>
      </c>
      <c r="P539" s="111">
        <f t="shared" si="81"/>
        <v>-1.9835098129167327E-3</v>
      </c>
      <c r="Q539" s="36">
        <f>K539*$Y$19+$Z$19*L539+$AA$19*M539+N539*$AB$19+$AC$19*O539+P539*$AD$19</f>
        <v>-5.1023634367183554E-3</v>
      </c>
      <c r="R539" s="41">
        <f t="shared" si="74"/>
        <v>994897.63656328165</v>
      </c>
      <c r="S539" s="41">
        <f t="shared" si="75"/>
        <v>-5102.3634367183549</v>
      </c>
      <c r="T539" s="41">
        <v>-456.93716887373012</v>
      </c>
      <c r="U539" s="41">
        <f t="shared" si="82"/>
        <v>1166110.4634589367</v>
      </c>
      <c r="V539" s="41"/>
    </row>
    <row r="540" spans="2:22">
      <c r="B540" s="112">
        <v>44244</v>
      </c>
      <c r="C540">
        <v>79.610298</v>
      </c>
      <c r="D540">
        <v>107.68461600000001</v>
      </c>
      <c r="E540">
        <v>25.241576999999999</v>
      </c>
      <c r="F540">
        <v>121.059944</v>
      </c>
      <c r="G540">
        <v>53.611462000000003</v>
      </c>
      <c r="H540">
        <v>51.481392</v>
      </c>
      <c r="J540" s="33">
        <v>536</v>
      </c>
      <c r="K540" s="111">
        <f t="shared" si="76"/>
        <v>2.080323165213616E-3</v>
      </c>
      <c r="L540" s="111">
        <f t="shared" si="77"/>
        <v>1.9802177734234185E-3</v>
      </c>
      <c r="M540" s="111">
        <f t="shared" si="78"/>
        <v>1.4938904928343702E-3</v>
      </c>
      <c r="N540" s="111">
        <f t="shared" si="79"/>
        <v>4.9973518230735561E-3</v>
      </c>
      <c r="O540" s="111">
        <f t="shared" si="80"/>
        <v>-3.2347923616721854E-4</v>
      </c>
      <c r="P540" s="111">
        <f t="shared" si="81"/>
        <v>-1.4450701267939277E-3</v>
      </c>
      <c r="Q540" s="36">
        <f>K540*$Y$19+$Z$19*L540+$AA$19*M540+N540*$AB$19+$AC$19*O540+P540*$AD$19</f>
        <v>2.3299905084578011E-3</v>
      </c>
      <c r="R540" s="41">
        <f t="shared" si="74"/>
        <v>1002329.9905084578</v>
      </c>
      <c r="S540" s="41">
        <f t="shared" si="75"/>
        <v>2329.9905084577622</v>
      </c>
      <c r="T540" s="41">
        <v>-448.44741261668969</v>
      </c>
      <c r="U540" s="41">
        <f t="shared" si="82"/>
        <v>1168440.4539673943</v>
      </c>
      <c r="V540" s="41"/>
    </row>
    <row r="541" spans="2:22">
      <c r="B541" s="112">
        <v>44245</v>
      </c>
      <c r="C541">
        <v>79.564316000000005</v>
      </c>
      <c r="D541">
        <v>107.62904399999999</v>
      </c>
      <c r="E541">
        <v>25.222733999999999</v>
      </c>
      <c r="F541">
        <v>120.82575199999999</v>
      </c>
      <c r="G541">
        <v>53.385917999999997</v>
      </c>
      <c r="H541">
        <v>51.341797</v>
      </c>
      <c r="J541" s="33">
        <v>537</v>
      </c>
      <c r="K541" s="111">
        <f t="shared" si="76"/>
        <v>-5.7775546142136195E-4</v>
      </c>
      <c r="L541" s="111">
        <f t="shared" si="77"/>
        <v>-5.1619577906926038E-4</v>
      </c>
      <c r="M541" s="111">
        <f t="shared" si="78"/>
        <v>-7.4678522315346839E-4</v>
      </c>
      <c r="N541" s="111">
        <f t="shared" si="79"/>
        <v>-1.9363862936073691E-3</v>
      </c>
      <c r="O541" s="111">
        <f t="shared" si="80"/>
        <v>-4.2158851751752206E-3</v>
      </c>
      <c r="P541" s="111">
        <f t="shared" si="81"/>
        <v>-2.7152452111619649E-3</v>
      </c>
      <c r="Q541" s="36">
        <f>K541*$Y$19+$Z$19*L541+$AA$19*M541+N541*$AB$19+$AC$19*O541+P541*$AD$19</f>
        <v>-1.453951560480218E-3</v>
      </c>
      <c r="R541" s="41">
        <f t="shared" si="74"/>
        <v>998546.04843951983</v>
      </c>
      <c r="S541" s="41">
        <f t="shared" si="75"/>
        <v>-1453.9515604801709</v>
      </c>
      <c r="T541" s="41">
        <v>-443.31605159037281</v>
      </c>
      <c r="U541" s="41">
        <f t="shared" si="82"/>
        <v>1166986.5024069143</v>
      </c>
      <c r="V541" s="41"/>
    </row>
    <row r="542" spans="2:22">
      <c r="B542" s="112">
        <v>44246</v>
      </c>
      <c r="C542">
        <v>79.288589000000002</v>
      </c>
      <c r="D542">
        <v>107.295586</v>
      </c>
      <c r="E542">
        <v>25.128551000000002</v>
      </c>
      <c r="F542">
        <v>119.952011</v>
      </c>
      <c r="G542">
        <v>53.169041</v>
      </c>
      <c r="H542">
        <v>51.211494000000002</v>
      </c>
      <c r="J542" s="33">
        <v>538</v>
      </c>
      <c r="K542" s="111">
        <f t="shared" si="76"/>
        <v>-3.4714791889093113E-3</v>
      </c>
      <c r="L542" s="111">
        <f t="shared" si="77"/>
        <v>-3.1030251634322106E-3</v>
      </c>
      <c r="M542" s="111">
        <f t="shared" si="78"/>
        <v>-3.7410409622688299E-3</v>
      </c>
      <c r="N542" s="111">
        <f t="shared" si="79"/>
        <v>-7.2576871252382396E-3</v>
      </c>
      <c r="O542" s="111">
        <f t="shared" si="80"/>
        <v>-4.0707124571003192E-3</v>
      </c>
      <c r="P542" s="111">
        <f t="shared" si="81"/>
        <v>-2.5411777398778096E-3</v>
      </c>
      <c r="Q542" s="36">
        <f>K542*$Y$19+$Z$19*L542+$AA$19*M542+N542*$AB$19+$AC$19*O542+P542*$AD$19</f>
        <v>-4.5609035588883694E-3</v>
      </c>
      <c r="R542" s="41">
        <f t="shared" si="74"/>
        <v>995439.09644111164</v>
      </c>
      <c r="S542" s="41">
        <f t="shared" si="75"/>
        <v>-4560.9035588883562</v>
      </c>
      <c r="T542" s="41">
        <v>-443.00516641268041</v>
      </c>
      <c r="U542" s="41">
        <f t="shared" si="82"/>
        <v>1162425.5988480258</v>
      </c>
      <c r="V542" s="41"/>
    </row>
    <row r="543" spans="2:22">
      <c r="B543" s="112">
        <v>44249</v>
      </c>
      <c r="C543">
        <v>79.067970000000003</v>
      </c>
      <c r="D543">
        <v>106.96215100000001</v>
      </c>
      <c r="E543">
        <v>25.081454999999998</v>
      </c>
      <c r="F543">
        <v>119.20442199999999</v>
      </c>
      <c r="G543">
        <v>53.203738999999999</v>
      </c>
      <c r="H543">
        <v>50.94162</v>
      </c>
      <c r="J543" s="33">
        <v>539</v>
      </c>
      <c r="K543" s="111">
        <f t="shared" si="76"/>
        <v>-2.7863593921205795E-3</v>
      </c>
      <c r="L543" s="111">
        <f t="shared" si="77"/>
        <v>-3.1124688783417133E-3</v>
      </c>
      <c r="M543" s="111">
        <f t="shared" si="78"/>
        <v>-1.8759612899393056E-3</v>
      </c>
      <c r="N543" s="111">
        <f t="shared" si="79"/>
        <v>-6.2519032054528592E-3</v>
      </c>
      <c r="O543" s="111">
        <f t="shared" si="80"/>
        <v>6.5238496597802564E-4</v>
      </c>
      <c r="P543" s="111">
        <f t="shared" si="81"/>
        <v>-5.2837278725859881E-3</v>
      </c>
      <c r="Q543" s="36">
        <f>K543*$Y$19+$Z$19*L543+$AA$19*M543+N543*$AB$19+$AC$19*O543+P543*$AD$19</f>
        <v>-3.8813937846834783E-3</v>
      </c>
      <c r="R543" s="41">
        <f t="shared" si="74"/>
        <v>996118.60621531657</v>
      </c>
      <c r="S543" s="41">
        <f t="shared" si="75"/>
        <v>-3881.3937846834306</v>
      </c>
      <c r="T543" s="41">
        <v>-440.10373759223148</v>
      </c>
      <c r="U543" s="41">
        <f t="shared" si="82"/>
        <v>1158544.2050633423</v>
      </c>
      <c r="V543" s="41"/>
    </row>
    <row r="544" spans="2:22">
      <c r="B544" s="112">
        <v>44250</v>
      </c>
      <c r="C544">
        <v>79.049591000000007</v>
      </c>
      <c r="D544">
        <v>106.989929</v>
      </c>
      <c r="E544">
        <v>25.072037000000002</v>
      </c>
      <c r="F544">
        <v>119.294518</v>
      </c>
      <c r="G544">
        <v>53.203738999999999</v>
      </c>
      <c r="H544">
        <v>50.94162</v>
      </c>
      <c r="J544" s="33">
        <v>540</v>
      </c>
      <c r="K544" s="111">
        <f t="shared" si="76"/>
        <v>-2.3247259781304541E-4</v>
      </c>
      <c r="L544" s="111">
        <f t="shared" si="77"/>
        <v>2.5966562377974445E-4</v>
      </c>
      <c r="M544" s="111">
        <f t="shared" si="78"/>
        <v>-3.7556707360265939E-4</v>
      </c>
      <c r="N544" s="111">
        <f t="shared" si="79"/>
        <v>7.5552540640811685E-4</v>
      </c>
      <c r="O544" s="111">
        <f t="shared" si="80"/>
        <v>0</v>
      </c>
      <c r="P544" s="111">
        <f t="shared" si="81"/>
        <v>0</v>
      </c>
      <c r="Q544" s="36">
        <f>K544*$Y$19+$Z$19*L544+$AA$19*M544+N544*$AB$19+$AC$19*O544+P544*$AD$19</f>
        <v>1.8838034699351368E-4</v>
      </c>
      <c r="R544" s="41">
        <f t="shared" si="74"/>
        <v>1000188.3803469936</v>
      </c>
      <c r="S544" s="41">
        <f t="shared" si="75"/>
        <v>188.38034699356649</v>
      </c>
      <c r="T544" s="41">
        <v>-433.47059045592323</v>
      </c>
      <c r="U544" s="41">
        <f t="shared" si="82"/>
        <v>1158732.585410336</v>
      </c>
      <c r="V544" s="41"/>
    </row>
    <row r="545" spans="2:22">
      <c r="B545" s="112">
        <v>44251</v>
      </c>
      <c r="C545">
        <v>79.003601000000003</v>
      </c>
      <c r="D545">
        <v>106.952881</v>
      </c>
      <c r="E545">
        <v>25.024946</v>
      </c>
      <c r="F545">
        <v>119.47463999999999</v>
      </c>
      <c r="G545">
        <v>53.143013000000003</v>
      </c>
      <c r="H545">
        <v>50.774116999999997</v>
      </c>
      <c r="J545" s="33">
        <v>541</v>
      </c>
      <c r="K545" s="111">
        <f t="shared" si="76"/>
        <v>-5.8195599489022976E-4</v>
      </c>
      <c r="L545" s="111">
        <f t="shared" si="77"/>
        <v>-3.4633554986320621E-4</v>
      </c>
      <c r="M545" s="111">
        <f t="shared" si="78"/>
        <v>-1.879994005618349E-3</v>
      </c>
      <c r="N545" s="111">
        <f t="shared" si="79"/>
        <v>1.5087546120026104E-3</v>
      </c>
      <c r="O545" s="111">
        <f t="shared" si="80"/>
        <v>-1.1420378235934409E-3</v>
      </c>
      <c r="P545" s="111">
        <f t="shared" si="81"/>
        <v>-3.293554298597995E-3</v>
      </c>
      <c r="Q545" s="36">
        <f>K545*$Y$19+$Z$19*L545+$AA$19*M545+N545*$AB$19+$AC$19*O545+P545*$AD$19</f>
        <v>-4.8026118093911141E-4</v>
      </c>
      <c r="R545" s="41">
        <f t="shared" si="74"/>
        <v>999519.73881906085</v>
      </c>
      <c r="S545" s="41">
        <f t="shared" si="75"/>
        <v>-480.26118093915284</v>
      </c>
      <c r="T545" s="41">
        <v>-428.19187435216736</v>
      </c>
      <c r="U545" s="41">
        <f t="shared" si="82"/>
        <v>1158252.3242293969</v>
      </c>
      <c r="V545" s="41"/>
    </row>
    <row r="546" spans="2:22">
      <c r="B546" s="112">
        <v>44252</v>
      </c>
      <c r="C546">
        <v>78.314223999999996</v>
      </c>
      <c r="D546">
        <v>105.971107</v>
      </c>
      <c r="E546">
        <v>24.789480000000001</v>
      </c>
      <c r="F546">
        <v>117.583084</v>
      </c>
      <c r="G546">
        <v>52.501060000000003</v>
      </c>
      <c r="H546">
        <v>50.606613000000003</v>
      </c>
      <c r="J546" s="33">
        <v>542</v>
      </c>
      <c r="K546" s="111">
        <f t="shared" si="76"/>
        <v>-8.7641869271649422E-3</v>
      </c>
      <c r="L546" s="111">
        <f t="shared" si="77"/>
        <v>-9.221891502086724E-3</v>
      </c>
      <c r="M546" s="111">
        <f t="shared" si="78"/>
        <v>-9.453797729783343E-3</v>
      </c>
      <c r="N546" s="111">
        <f t="shared" si="79"/>
        <v>-1.5958949696370288E-2</v>
      </c>
      <c r="O546" s="111">
        <f t="shared" si="80"/>
        <v>-1.2153278139287984E-2</v>
      </c>
      <c r="P546" s="111">
        <f t="shared" si="81"/>
        <v>-3.3044574135690573E-3</v>
      </c>
      <c r="Q546" s="36">
        <f>K546*$Y$19+$Z$19*L546+$AA$19*M546+N546*$AB$19+$AC$19*O546+P546*$AD$19</f>
        <v>-1.0787000992908694E-2</v>
      </c>
      <c r="R546" s="41">
        <f t="shared" si="74"/>
        <v>989212.99900709128</v>
      </c>
      <c r="S546" s="41">
        <f t="shared" si="75"/>
        <v>-10787.000992908725</v>
      </c>
      <c r="T546" s="41">
        <v>-427.97193308698479</v>
      </c>
      <c r="U546" s="41">
        <f t="shared" si="82"/>
        <v>1147465.3232364883</v>
      </c>
      <c r="V546" s="41"/>
    </row>
    <row r="547" spans="2:22">
      <c r="B547" s="112">
        <v>44253</v>
      </c>
      <c r="C547">
        <v>78.994399999999999</v>
      </c>
      <c r="D547">
        <v>106.832466</v>
      </c>
      <c r="E547">
        <v>25.053197999999998</v>
      </c>
      <c r="F547">
        <v>119.141357</v>
      </c>
      <c r="G547">
        <v>53.143013000000003</v>
      </c>
      <c r="H547">
        <v>50.662436999999997</v>
      </c>
      <c r="J547" s="33">
        <v>543</v>
      </c>
      <c r="K547" s="111">
        <f t="shared" si="76"/>
        <v>8.6477170990383375E-3</v>
      </c>
      <c r="L547" s="111">
        <f t="shared" si="77"/>
        <v>8.0953876099933517E-3</v>
      </c>
      <c r="M547" s="111">
        <f t="shared" si="78"/>
        <v>1.0582114426076863E-2</v>
      </c>
      <c r="N547" s="111">
        <f t="shared" si="79"/>
        <v>1.3165480516428522E-2</v>
      </c>
      <c r="O547" s="111">
        <f t="shared" si="80"/>
        <v>1.2153278139287842E-2</v>
      </c>
      <c r="P547" s="111">
        <f t="shared" si="81"/>
        <v>1.1024889767291689E-3</v>
      </c>
      <c r="Q547" s="36">
        <f>K547*$Y$19+$Z$19*L547+$AA$19*M547+N547*$AB$19+$AC$19*O547+P547*$AD$19</f>
        <v>9.6350042940854374E-3</v>
      </c>
      <c r="R547" s="41">
        <f t="shared" si="74"/>
        <v>1009635.0042940854</v>
      </c>
      <c r="S547" s="41">
        <f t="shared" si="75"/>
        <v>9635.0042940854328</v>
      </c>
      <c r="T547" s="41">
        <v>-423.97811758075841</v>
      </c>
      <c r="U547" s="41">
        <f t="shared" si="82"/>
        <v>1157100.3275305736</v>
      </c>
      <c r="V547" s="41"/>
    </row>
    <row r="548" spans="2:22">
      <c r="B548" s="112">
        <v>44256</v>
      </c>
      <c r="C548">
        <v>78.892250000000004</v>
      </c>
      <c r="D548">
        <v>106.776802</v>
      </c>
      <c r="E548">
        <v>24.976852000000001</v>
      </c>
      <c r="F548">
        <v>119.257813</v>
      </c>
      <c r="G548">
        <v>52.995533000000002</v>
      </c>
      <c r="H548">
        <v>50.687610999999997</v>
      </c>
      <c r="J548" s="33">
        <v>544</v>
      </c>
      <c r="K548" s="111">
        <f t="shared" si="76"/>
        <v>-1.2939664531851091E-3</v>
      </c>
      <c r="L548" s="111">
        <f t="shared" si="77"/>
        <v>-5.2117590010157771E-4</v>
      </c>
      <c r="M548" s="111">
        <f t="shared" si="78"/>
        <v>-3.0520081136037863E-3</v>
      </c>
      <c r="N548" s="111">
        <f t="shared" si="79"/>
        <v>9.7698334489226043E-4</v>
      </c>
      <c r="O548" s="111">
        <f t="shared" si="80"/>
        <v>-2.7790110279908332E-3</v>
      </c>
      <c r="P548" s="111">
        <f t="shared" si="81"/>
        <v>4.9677333192213577E-4</v>
      </c>
      <c r="Q548" s="36">
        <f>K548*$Y$19+$Z$19*L548+$AA$19*M548+N548*$AB$19+$AC$19*O548+P548*$AD$19</f>
        <v>-6.3892101795084109E-4</v>
      </c>
      <c r="R548" s="41">
        <f t="shared" si="74"/>
        <v>999361.07898204913</v>
      </c>
      <c r="S548" s="41">
        <f t="shared" si="75"/>
        <v>-638.92101795086637</v>
      </c>
      <c r="T548" s="41">
        <v>-414.28304911183659</v>
      </c>
      <c r="U548" s="41">
        <f t="shared" si="82"/>
        <v>1156461.4065126227</v>
      </c>
      <c r="V548" s="41"/>
    </row>
    <row r="549" spans="2:22">
      <c r="B549" s="112">
        <v>44257</v>
      </c>
      <c r="C549">
        <v>78.883041000000006</v>
      </c>
      <c r="D549">
        <v>106.79537999999999</v>
      </c>
      <c r="E549">
        <v>24.995712000000001</v>
      </c>
      <c r="F549">
        <v>119.122406</v>
      </c>
      <c r="G549">
        <v>53.186394</v>
      </c>
      <c r="H549">
        <v>50.696938000000003</v>
      </c>
      <c r="J549" s="33">
        <v>545</v>
      </c>
      <c r="K549" s="111">
        <f t="shared" si="76"/>
        <v>-1.167356428511148E-4</v>
      </c>
      <c r="L549" s="111">
        <f t="shared" si="77"/>
        <v>1.739739686402948E-4</v>
      </c>
      <c r="M549" s="111">
        <f t="shared" si="78"/>
        <v>7.5481421747539698E-4</v>
      </c>
      <c r="N549" s="111">
        <f t="shared" si="79"/>
        <v>-1.1360591506408993E-3</v>
      </c>
      <c r="O549" s="111">
        <f t="shared" si="80"/>
        <v>3.5949847765694059E-3</v>
      </c>
      <c r="P549" s="111">
        <f t="shared" si="81"/>
        <v>1.839925337403246E-4</v>
      </c>
      <c r="Q549" s="36">
        <f>K549*$Y$19+$Z$19*L549+$AA$19*M549+N549*$AB$19+$AC$19*O549+P549*$AD$19</f>
        <v>1.4522659591192077E-5</v>
      </c>
      <c r="R549" s="41">
        <f t="shared" si="74"/>
        <v>1000014.5226595912</v>
      </c>
      <c r="S549" s="41">
        <f t="shared" si="75"/>
        <v>14.522659591166303</v>
      </c>
      <c r="T549" s="41">
        <v>-410.5936875983607</v>
      </c>
      <c r="U549" s="41">
        <f t="shared" si="82"/>
        <v>1156475.9291722139</v>
      </c>
      <c r="V549" s="41"/>
    </row>
    <row r="550" spans="2:22">
      <c r="B550" s="112">
        <v>44258</v>
      </c>
      <c r="C550">
        <v>78.634444999999999</v>
      </c>
      <c r="D550">
        <v>106.40570099999999</v>
      </c>
      <c r="E550">
        <v>24.920309</v>
      </c>
      <c r="F550">
        <v>118.23788500000001</v>
      </c>
      <c r="G550">
        <v>53.073608</v>
      </c>
      <c r="H550">
        <v>50.668979999999998</v>
      </c>
      <c r="J550" s="33">
        <v>546</v>
      </c>
      <c r="K550" s="111">
        <f t="shared" si="76"/>
        <v>-3.1564267905776757E-3</v>
      </c>
      <c r="L550" s="111">
        <f t="shared" si="77"/>
        <v>-3.655510864244997E-3</v>
      </c>
      <c r="M550" s="111">
        <f t="shared" si="78"/>
        <v>-3.0211966356136466E-3</v>
      </c>
      <c r="N550" s="111">
        <f t="shared" si="79"/>
        <v>-7.4530165991736315E-3</v>
      </c>
      <c r="O550" s="111">
        <f t="shared" si="80"/>
        <v>-2.1228315496366382E-3</v>
      </c>
      <c r="P550" s="111">
        <f t="shared" si="81"/>
        <v>-5.5162526538659446E-4</v>
      </c>
      <c r="Q550" s="36">
        <f>K550*$Y$19+$Z$19*L550+$AA$19*M550+N550*$AB$19+$AC$19*O550+P550*$AD$19</f>
        <v>-4.2269763836589782E-3</v>
      </c>
      <c r="R550" s="41">
        <f t="shared" si="74"/>
        <v>995773.02361634106</v>
      </c>
      <c r="S550" s="41">
        <f t="shared" si="75"/>
        <v>-4226.9763836589409</v>
      </c>
      <c r="T550" s="41">
        <v>-409.69551070360467</v>
      </c>
      <c r="U550" s="41">
        <f t="shared" si="82"/>
        <v>1152248.9527885551</v>
      </c>
      <c r="V550" s="41"/>
    </row>
    <row r="551" spans="2:22">
      <c r="B551" s="112">
        <v>44259</v>
      </c>
      <c r="C551">
        <v>78.385941000000003</v>
      </c>
      <c r="D551">
        <v>106.099518</v>
      </c>
      <c r="E551">
        <v>24.844906000000002</v>
      </c>
      <c r="F551">
        <v>117.272133</v>
      </c>
      <c r="G551">
        <v>52.839385999999998</v>
      </c>
      <c r="H551">
        <v>50.678280000000001</v>
      </c>
      <c r="J551" s="33">
        <v>547</v>
      </c>
      <c r="K551" s="111">
        <f t="shared" si="76"/>
        <v>-3.1652476956184413E-3</v>
      </c>
      <c r="L551" s="111">
        <f t="shared" si="77"/>
        <v>-2.8816535736634502E-3</v>
      </c>
      <c r="M551" s="111">
        <f t="shared" si="78"/>
        <v>-3.0303519316591623E-3</v>
      </c>
      <c r="N551" s="111">
        <f t="shared" si="79"/>
        <v>-8.2014125894967326E-3</v>
      </c>
      <c r="O551" s="111">
        <f t="shared" si="80"/>
        <v>-4.4229206064215487E-3</v>
      </c>
      <c r="P551" s="111">
        <f t="shared" si="81"/>
        <v>1.8352740914965974E-4</v>
      </c>
      <c r="Q551" s="36">
        <f>K551*$Y$19+$Z$19*L551+$AA$19*M551+N551*$AB$19+$AC$19*O551+P551*$AD$19</f>
        <v>-4.334395218092181E-3</v>
      </c>
      <c r="R551" s="41">
        <f t="shared" si="74"/>
        <v>995665.60478190787</v>
      </c>
      <c r="S551" s="41">
        <f t="shared" si="75"/>
        <v>-4334.3952180921333</v>
      </c>
      <c r="T551" s="41">
        <v>-406.88217715686187</v>
      </c>
      <c r="U551" s="41">
        <f t="shared" si="82"/>
        <v>1147914.557570463</v>
      </c>
      <c r="V551" s="41"/>
    </row>
    <row r="552" spans="2:22">
      <c r="B552" s="112">
        <v>44260</v>
      </c>
      <c r="C552">
        <v>78.339911999999998</v>
      </c>
      <c r="D552">
        <v>106.02533</v>
      </c>
      <c r="E552">
        <v>24.844906000000002</v>
      </c>
      <c r="F552">
        <v>117.118668</v>
      </c>
      <c r="G552">
        <v>52.908805999999998</v>
      </c>
      <c r="H552">
        <v>50.743533999999997</v>
      </c>
      <c r="J552" s="33">
        <v>548</v>
      </c>
      <c r="K552" s="111">
        <f t="shared" si="76"/>
        <v>-5.8738236790336512E-4</v>
      </c>
      <c r="L552" s="111">
        <f t="shared" si="77"/>
        <v>-6.9947489626305212E-4</v>
      </c>
      <c r="M552" s="111">
        <f t="shared" si="78"/>
        <v>0</v>
      </c>
      <c r="N552" s="111">
        <f t="shared" si="79"/>
        <v>-1.3094799051379231E-3</v>
      </c>
      <c r="O552" s="111">
        <f t="shared" si="80"/>
        <v>1.312930437091607E-3</v>
      </c>
      <c r="P552" s="111">
        <f t="shared" si="81"/>
        <v>1.2867844979392448E-3</v>
      </c>
      <c r="Q552" s="36">
        <f>K552*$Y$19+$Z$19*L552+$AA$19*M552+N552*$AB$19+$AC$19*O552+P552*$AD$19</f>
        <v>-4.0771544820460847E-4</v>
      </c>
      <c r="R552" s="41">
        <f t="shared" si="74"/>
        <v>999592.28455179534</v>
      </c>
      <c r="S552" s="41">
        <f t="shared" si="75"/>
        <v>-407.71544820466079</v>
      </c>
      <c r="T552" s="41">
        <v>-404.22337955178227</v>
      </c>
      <c r="U552" s="41">
        <f t="shared" si="82"/>
        <v>1147506.8421222584</v>
      </c>
      <c r="V552" s="41"/>
    </row>
    <row r="553" spans="2:22">
      <c r="B553" s="112">
        <v>44263</v>
      </c>
      <c r="C553">
        <v>77.980919</v>
      </c>
      <c r="D553">
        <v>105.607826</v>
      </c>
      <c r="E553">
        <v>24.769506</v>
      </c>
      <c r="F553">
        <v>116.02658099999999</v>
      </c>
      <c r="G553">
        <v>52.613846000000002</v>
      </c>
      <c r="H553">
        <v>50.771507</v>
      </c>
      <c r="J553" s="33">
        <v>549</v>
      </c>
      <c r="K553" s="111">
        <f t="shared" si="76"/>
        <v>-4.5930363702962294E-3</v>
      </c>
      <c r="L553" s="111">
        <f t="shared" si="77"/>
        <v>-3.945549454637016E-3</v>
      </c>
      <c r="M553" s="111">
        <f t="shared" si="78"/>
        <v>-3.0394417673124288E-3</v>
      </c>
      <c r="N553" s="111">
        <f t="shared" si="79"/>
        <v>-9.3683657894816346E-3</v>
      </c>
      <c r="O553" s="111">
        <f t="shared" si="80"/>
        <v>-5.5904729954641781E-3</v>
      </c>
      <c r="P553" s="111">
        <f t="shared" si="81"/>
        <v>5.5111046466510235E-4</v>
      </c>
      <c r="Q553" s="36">
        <f>K553*$Y$19+$Z$19*L553+$AA$19*M553+N553*$AB$19+$AC$19*O553+P553*$AD$19</f>
        <v>-5.0998828624787716E-3</v>
      </c>
      <c r="R553" s="41">
        <f t="shared" si="74"/>
        <v>994900.11713752127</v>
      </c>
      <c r="S553" s="41">
        <f t="shared" si="75"/>
        <v>-5099.8828624787275</v>
      </c>
      <c r="T553" s="41">
        <v>-395.55026538472157</v>
      </c>
      <c r="U553" s="41">
        <f t="shared" si="82"/>
        <v>1142406.9592597797</v>
      </c>
      <c r="V553" s="41"/>
    </row>
    <row r="554" spans="2:22">
      <c r="B554" s="112">
        <v>44264</v>
      </c>
      <c r="C554">
        <v>78.238654999999994</v>
      </c>
      <c r="D554">
        <v>106.006744</v>
      </c>
      <c r="E554">
        <v>24.854327999999999</v>
      </c>
      <c r="F554">
        <v>116.90207700000001</v>
      </c>
      <c r="G554">
        <v>52.908805999999998</v>
      </c>
      <c r="H554">
        <v>50.874034999999999</v>
      </c>
      <c r="J554" s="33">
        <v>550</v>
      </c>
      <c r="K554" s="111">
        <f t="shared" si="76"/>
        <v>3.2996663254000903E-3</v>
      </c>
      <c r="L554" s="111">
        <f t="shared" si="77"/>
        <v>3.7702363550953339E-3</v>
      </c>
      <c r="M554" s="111">
        <f t="shared" si="78"/>
        <v>3.4186025452379622E-3</v>
      </c>
      <c r="N554" s="111">
        <f t="shared" si="79"/>
        <v>7.5173242346559949E-3</v>
      </c>
      <c r="O554" s="111">
        <f t="shared" si="80"/>
        <v>5.5904729954642232E-3</v>
      </c>
      <c r="P554" s="111">
        <f t="shared" si="81"/>
        <v>2.0173641215274836E-3</v>
      </c>
      <c r="Q554" s="36">
        <f>K554*$Y$19+$Z$19*L554+$AA$19*M554+N554*$AB$19+$AC$19*O554+P554*$AD$19</f>
        <v>4.708126938979945E-3</v>
      </c>
      <c r="R554" s="41">
        <f t="shared" si="74"/>
        <v>1004708.12693898</v>
      </c>
      <c r="S554" s="41">
        <f t="shared" si="75"/>
        <v>4708.1269389799563</v>
      </c>
      <c r="T554" s="41">
        <v>-388.99677579686977</v>
      </c>
      <c r="U554" s="41">
        <f t="shared" si="82"/>
        <v>1147115.0861987597</v>
      </c>
      <c r="V554" s="41"/>
    </row>
    <row r="555" spans="2:22">
      <c r="B555" s="112">
        <v>44265</v>
      </c>
      <c r="C555">
        <v>78.385941000000003</v>
      </c>
      <c r="D555">
        <v>106.183029</v>
      </c>
      <c r="E555">
        <v>24.882603</v>
      </c>
      <c r="F555">
        <v>117.45266700000001</v>
      </c>
      <c r="G555">
        <v>53.186394</v>
      </c>
      <c r="H555">
        <v>50.957920000000001</v>
      </c>
      <c r="J555" s="33">
        <v>551</v>
      </c>
      <c r="K555" s="111">
        <f t="shared" si="76"/>
        <v>1.880752412799459E-3</v>
      </c>
      <c r="L555" s="111">
        <f t="shared" si="77"/>
        <v>1.6615790484677127E-3</v>
      </c>
      <c r="M555" s="111">
        <f t="shared" si="78"/>
        <v>1.1369822173384273E-3</v>
      </c>
      <c r="N555" s="111">
        <f t="shared" si="79"/>
        <v>4.698782739547375E-3</v>
      </c>
      <c r="O555" s="111">
        <f t="shared" si="80"/>
        <v>5.2328217189666166E-3</v>
      </c>
      <c r="P555" s="111">
        <f t="shared" si="81"/>
        <v>1.6475185804733674E-3</v>
      </c>
      <c r="Q555" s="36">
        <f>K555*$Y$19+$Z$19*L555+$AA$19*M555+N555*$AB$19+$AC$19*O555+P555*$AD$19</f>
        <v>2.7102670330484517E-3</v>
      </c>
      <c r="R555" s="41">
        <f t="shared" si="74"/>
        <v>1002710.2670330484</v>
      </c>
      <c r="S555" s="41">
        <f t="shared" si="75"/>
        <v>2710.2670330484398</v>
      </c>
      <c r="T555" s="41">
        <v>-377.44460968021303</v>
      </c>
      <c r="U555" s="41">
        <f t="shared" si="82"/>
        <v>1149825.3532318082</v>
      </c>
      <c r="V555" s="41"/>
    </row>
    <row r="556" spans="2:22">
      <c r="B556" s="112">
        <v>44266</v>
      </c>
      <c r="C556">
        <v>78.395156999999998</v>
      </c>
      <c r="D556">
        <v>106.173744</v>
      </c>
      <c r="E556">
        <v>24.863764</v>
      </c>
      <c r="F556">
        <v>117.524872</v>
      </c>
      <c r="G556">
        <v>53.203738999999999</v>
      </c>
      <c r="H556">
        <v>51.041812999999998</v>
      </c>
      <c r="J556" s="33">
        <v>552</v>
      </c>
      <c r="K556" s="111">
        <f t="shared" si="76"/>
        <v>1.175651928476123E-4</v>
      </c>
      <c r="L556" s="111">
        <f t="shared" si="77"/>
        <v>-8.7447175569172405E-5</v>
      </c>
      <c r="M556" s="111">
        <f t="shared" si="78"/>
        <v>-7.5740207925509783E-4</v>
      </c>
      <c r="N556" s="111">
        <f t="shared" si="79"/>
        <v>6.1456939739774137E-4</v>
      </c>
      <c r="O556" s="111">
        <f t="shared" si="80"/>
        <v>3.2606407501485196E-4</v>
      </c>
      <c r="P556" s="111">
        <f t="shared" si="81"/>
        <v>1.6449654611791484E-3</v>
      </c>
      <c r="Q556" s="36">
        <f>K556*$Y$19+$Z$19*L556+$AA$19*M556+N556*$AB$19+$AC$19*O556+P556*$AD$19</f>
        <v>2.4489723411690316E-4</v>
      </c>
      <c r="R556" s="41">
        <f t="shared" si="74"/>
        <v>1000244.8972341169</v>
      </c>
      <c r="S556" s="41">
        <f t="shared" si="75"/>
        <v>244.89723411691375</v>
      </c>
      <c r="T556" s="41">
        <v>-375.14525001507718</v>
      </c>
      <c r="U556" s="41">
        <f t="shared" si="82"/>
        <v>1150070.2504659251</v>
      </c>
      <c r="V556" s="41"/>
    </row>
    <row r="557" spans="2:22">
      <c r="B557" s="112">
        <v>44267</v>
      </c>
      <c r="C557">
        <v>77.925644000000005</v>
      </c>
      <c r="D557">
        <v>105.570702</v>
      </c>
      <c r="E557">
        <v>24.703520000000001</v>
      </c>
      <c r="F557">
        <v>116.170975</v>
      </c>
      <c r="G557">
        <v>52.839385999999998</v>
      </c>
      <c r="H557">
        <v>50.939273999999997</v>
      </c>
      <c r="J557" s="33">
        <v>553</v>
      </c>
      <c r="K557" s="111">
        <f t="shared" si="76"/>
        <v>-6.0070625131461103E-3</v>
      </c>
      <c r="L557" s="111">
        <f t="shared" si="77"/>
        <v>-5.6959570067775453E-3</v>
      </c>
      <c r="M557" s="111">
        <f t="shared" si="78"/>
        <v>-6.4657389039130915E-3</v>
      </c>
      <c r="N557" s="111">
        <f t="shared" si="79"/>
        <v>-1.1586959416950855E-2</v>
      </c>
      <c r="O557" s="111">
        <f t="shared" si="80"/>
        <v>-6.8718162310730021E-3</v>
      </c>
      <c r="P557" s="111">
        <f t="shared" si="81"/>
        <v>-2.010942177046737E-3</v>
      </c>
      <c r="Q557" s="36">
        <f>K557*$Y$19+$Z$19*L557+$AA$19*M557+N557*$AB$19+$AC$19*O557+P557*$AD$19</f>
        <v>-7.3655065670485166E-3</v>
      </c>
      <c r="R557" s="41">
        <f t="shared" si="74"/>
        <v>992634.49343295151</v>
      </c>
      <c r="S557" s="41">
        <f t="shared" si="75"/>
        <v>-7365.506567048491</v>
      </c>
      <c r="T557" s="41">
        <v>-370.80879179458134</v>
      </c>
      <c r="U557" s="41">
        <f t="shared" si="82"/>
        <v>1142704.7438988765</v>
      </c>
      <c r="V557" s="41"/>
    </row>
    <row r="558" spans="2:22">
      <c r="B558" s="112">
        <v>44270</v>
      </c>
      <c r="C558">
        <v>78.017707999999999</v>
      </c>
      <c r="D558">
        <v>105.682045</v>
      </c>
      <c r="E558">
        <v>24.750651999999999</v>
      </c>
      <c r="F558">
        <v>116.568108</v>
      </c>
      <c r="G558">
        <v>52.986862000000002</v>
      </c>
      <c r="H558">
        <v>50.967238999999999</v>
      </c>
      <c r="J558" s="33">
        <v>554</v>
      </c>
      <c r="K558" s="111">
        <f t="shared" si="76"/>
        <v>1.1807365881917804E-3</v>
      </c>
      <c r="L558" s="111">
        <f t="shared" si="77"/>
        <v>1.0541213015337872E-3</v>
      </c>
      <c r="M558" s="111">
        <f t="shared" si="78"/>
        <v>1.9060885002742524E-3</v>
      </c>
      <c r="N558" s="111">
        <f t="shared" si="79"/>
        <v>3.4126918462844408E-3</v>
      </c>
      <c r="O558" s="111">
        <f t="shared" si="80"/>
        <v>2.7871364289077699E-3</v>
      </c>
      <c r="P558" s="111">
        <f t="shared" si="81"/>
        <v>5.4883637716007837E-4</v>
      </c>
      <c r="Q558" s="36">
        <f>K558*$Y$19+$Z$19*L558+$AA$19*M558+N558*$AB$19+$AC$19*O558+P558*$AD$19</f>
        <v>2.0067845618864048E-3</v>
      </c>
      <c r="R558" s="41">
        <f t="shared" si="74"/>
        <v>1002006.7845618865</v>
      </c>
      <c r="S558" s="41">
        <f t="shared" si="75"/>
        <v>2006.7845618864521</v>
      </c>
      <c r="T558" s="41">
        <v>-370.4567916697124</v>
      </c>
      <c r="U558" s="41">
        <f t="shared" si="82"/>
        <v>1144711.5284607629</v>
      </c>
      <c r="V558" s="41"/>
    </row>
    <row r="559" spans="2:22">
      <c r="B559" s="112">
        <v>44271</v>
      </c>
      <c r="C559">
        <v>78.008514000000005</v>
      </c>
      <c r="D559">
        <v>105.644943</v>
      </c>
      <c r="E559">
        <v>24.731801999999998</v>
      </c>
      <c r="F559">
        <v>116.48689299999999</v>
      </c>
      <c r="G559">
        <v>53.090954000000004</v>
      </c>
      <c r="H559">
        <v>51.023162999999997</v>
      </c>
      <c r="J559" s="33">
        <v>555</v>
      </c>
      <c r="K559" s="111">
        <f t="shared" si="76"/>
        <v>-1.1785198529816159E-4</v>
      </c>
      <c r="L559" s="111">
        <f t="shared" si="77"/>
        <v>-3.5113357486748348E-4</v>
      </c>
      <c r="M559" s="111">
        <f t="shared" si="78"/>
        <v>-7.6188626020142131E-4</v>
      </c>
      <c r="N559" s="111">
        <f t="shared" si="79"/>
        <v>-6.969599702993859E-4</v>
      </c>
      <c r="O559" s="111">
        <f t="shared" si="80"/>
        <v>1.9625598892499332E-3</v>
      </c>
      <c r="P559" s="111">
        <f t="shared" si="81"/>
        <v>1.0966523223377162E-3</v>
      </c>
      <c r="Q559" s="36">
        <f>K559*$Y$19+$Z$19*L559+$AA$19*M559+N559*$AB$19+$AC$19*O559+P559*$AD$19</f>
        <v>-2.3253668352479092E-4</v>
      </c>
      <c r="R559" s="41">
        <f t="shared" si="74"/>
        <v>999767.46331647516</v>
      </c>
      <c r="S559" s="41">
        <f t="shared" si="75"/>
        <v>-232.53668352484237</v>
      </c>
      <c r="T559" s="41">
        <v>-369.0248336486984</v>
      </c>
      <c r="U559" s="41">
        <f t="shared" si="82"/>
        <v>1144478.991777238</v>
      </c>
      <c r="V559" s="41"/>
    </row>
    <row r="560" spans="2:22">
      <c r="B560" s="112">
        <v>44272</v>
      </c>
      <c r="C560">
        <v>77.980919</v>
      </c>
      <c r="D560">
        <v>105.635666</v>
      </c>
      <c r="E560">
        <v>24.703520000000001</v>
      </c>
      <c r="F560">
        <v>116.595192</v>
      </c>
      <c r="G560">
        <v>53.047592000000002</v>
      </c>
      <c r="H560">
        <v>50.939273999999997</v>
      </c>
      <c r="J560" s="33">
        <v>556</v>
      </c>
      <c r="K560" s="111">
        <f t="shared" si="76"/>
        <v>-3.5380602079454764E-4</v>
      </c>
      <c r="L560" s="111">
        <f t="shared" si="77"/>
        <v>-8.7816861659633538E-5</v>
      </c>
      <c r="M560" s="111">
        <f t="shared" si="78"/>
        <v>-1.1442022400728372E-3</v>
      </c>
      <c r="N560" s="111">
        <f t="shared" si="79"/>
        <v>9.2927783611968667E-4</v>
      </c>
      <c r="O560" s="111">
        <f t="shared" si="80"/>
        <v>-8.170830305601973E-4</v>
      </c>
      <c r="P560" s="111">
        <f t="shared" si="81"/>
        <v>-1.6454886994978855E-3</v>
      </c>
      <c r="Q560" s="36">
        <f>K560*$Y$19+$Z$19*L560+$AA$19*M560+N560*$AB$19+$AC$19*O560+P560*$AD$19</f>
        <v>-2.2783894619771291E-4</v>
      </c>
      <c r="R560" s="41">
        <f t="shared" si="74"/>
        <v>999772.16105380224</v>
      </c>
      <c r="S560" s="41">
        <f t="shared" si="75"/>
        <v>-227.83894619776402</v>
      </c>
      <c r="T560" s="41">
        <v>-367.15084446873516</v>
      </c>
      <c r="U560" s="41">
        <f t="shared" si="82"/>
        <v>1144251.1528310403</v>
      </c>
      <c r="V560" s="41"/>
    </row>
    <row r="561" spans="2:22">
      <c r="B561" s="112">
        <v>44273</v>
      </c>
      <c r="C561">
        <v>77.658707000000007</v>
      </c>
      <c r="D561">
        <v>105.22743199999999</v>
      </c>
      <c r="E561">
        <v>24.6187</v>
      </c>
      <c r="F561">
        <v>115.927284</v>
      </c>
      <c r="G561">
        <v>52.683228</v>
      </c>
      <c r="H561">
        <v>50.752856999999999</v>
      </c>
      <c r="J561" s="33">
        <v>557</v>
      </c>
      <c r="K561" s="111">
        <f t="shared" si="76"/>
        <v>-4.1404938909975529E-3</v>
      </c>
      <c r="L561" s="111">
        <f t="shared" si="77"/>
        <v>-3.8720336930852563E-3</v>
      </c>
      <c r="M561" s="111">
        <f t="shared" si="78"/>
        <v>-3.4394268390977346E-3</v>
      </c>
      <c r="N561" s="111">
        <f t="shared" si="79"/>
        <v>-5.7449055975586551E-3</v>
      </c>
      <c r="O561" s="111">
        <f t="shared" si="80"/>
        <v>-6.8923222651201535E-3</v>
      </c>
      <c r="P561" s="111">
        <f t="shared" si="81"/>
        <v>-3.6663054846376112E-3</v>
      </c>
      <c r="Q561" s="36">
        <f>K561*$Y$19+$Z$19*L561+$AA$19*M561+N561*$AB$19+$AC$19*O561+P561*$AD$19</f>
        <v>-4.5295572869394774E-3</v>
      </c>
      <c r="R561" s="41">
        <f t="shared" si="74"/>
        <v>995470.44271306053</v>
      </c>
      <c r="S561" s="41">
        <f t="shared" si="75"/>
        <v>-4529.5572869394673</v>
      </c>
      <c r="T561" s="41">
        <v>-363.13518677151296</v>
      </c>
      <c r="U561" s="41">
        <f t="shared" si="82"/>
        <v>1139721.5955441007</v>
      </c>
      <c r="V561" s="41"/>
    </row>
    <row r="562" spans="2:22">
      <c r="B562" s="112">
        <v>44274</v>
      </c>
      <c r="C562">
        <v>77.723136999999994</v>
      </c>
      <c r="D562">
        <v>105.310928</v>
      </c>
      <c r="E562">
        <v>24.646978000000001</v>
      </c>
      <c r="F562">
        <v>116.09880099999999</v>
      </c>
      <c r="G562">
        <v>52.778678999999997</v>
      </c>
      <c r="H562">
        <v>50.771507</v>
      </c>
      <c r="J562" s="33">
        <v>558</v>
      </c>
      <c r="K562" s="111">
        <f t="shared" si="76"/>
        <v>8.2931186854329458E-4</v>
      </c>
      <c r="L562" s="111">
        <f t="shared" si="77"/>
        <v>7.9316666452020144E-4</v>
      </c>
      <c r="M562" s="111">
        <f t="shared" si="78"/>
        <v>1.1479798615795503E-3</v>
      </c>
      <c r="N562" s="111">
        <f t="shared" si="79"/>
        <v>1.478428869246445E-3</v>
      </c>
      <c r="O562" s="111">
        <f t="shared" si="80"/>
        <v>1.8101517178763463E-3</v>
      </c>
      <c r="P562" s="111">
        <f t="shared" si="81"/>
        <v>3.673994985043833E-4</v>
      </c>
      <c r="Q562" s="36">
        <f>K562*$Y$19+$Z$19*L562+$AA$19*M562+N562*$AB$19+$AC$19*O562+P562*$AD$19</f>
        <v>1.0841193208155216E-3</v>
      </c>
      <c r="R562" s="41">
        <f t="shared" si="74"/>
        <v>1001084.1193208155</v>
      </c>
      <c r="S562" s="41">
        <f t="shared" si="75"/>
        <v>1084.1193208155455</v>
      </c>
      <c r="T562" s="41">
        <v>-362.88865877233911</v>
      </c>
      <c r="U562" s="41">
        <f t="shared" si="82"/>
        <v>1140805.7148649162</v>
      </c>
      <c r="V562" s="41"/>
    </row>
    <row r="563" spans="2:22">
      <c r="B563" s="112">
        <v>44277</v>
      </c>
      <c r="C563">
        <v>77.944068999999999</v>
      </c>
      <c r="D563">
        <v>105.51506000000001</v>
      </c>
      <c r="E563">
        <v>24.712952000000001</v>
      </c>
      <c r="F563">
        <v>116.513977</v>
      </c>
      <c r="G563">
        <v>52.995533000000002</v>
      </c>
      <c r="H563">
        <v>50.762177000000001</v>
      </c>
      <c r="J563" s="33">
        <v>559</v>
      </c>
      <c r="K563" s="111">
        <f t="shared" si="76"/>
        <v>2.8385188379483487E-3</v>
      </c>
      <c r="L563" s="111">
        <f t="shared" si="77"/>
        <v>1.9364981113398488E-3</v>
      </c>
      <c r="M563" s="111">
        <f t="shared" si="78"/>
        <v>2.6731820440983258E-3</v>
      </c>
      <c r="N563" s="111">
        <f t="shared" si="79"/>
        <v>3.5696787118769981E-3</v>
      </c>
      <c r="O563" s="111">
        <f t="shared" si="80"/>
        <v>4.1003246391348811E-3</v>
      </c>
      <c r="P563" s="111">
        <f t="shared" si="81"/>
        <v>-1.8378137498205056E-4</v>
      </c>
      <c r="Q563" s="36">
        <f>K563*$Y$19+$Z$19*L563+$AA$19*M563+N563*$AB$19+$AC$19*O563+P563*$AD$19</f>
        <v>2.5608206917477902E-3</v>
      </c>
      <c r="R563" s="41">
        <f t="shared" si="74"/>
        <v>1002560.8206917478</v>
      </c>
      <c r="S563" s="41">
        <f t="shared" si="75"/>
        <v>2560.8206917478237</v>
      </c>
      <c r="T563" s="41">
        <v>-362.53239113849122</v>
      </c>
      <c r="U563" s="41">
        <f t="shared" si="82"/>
        <v>1143366.535556664</v>
      </c>
      <c r="V563" s="41"/>
    </row>
    <row r="564" spans="2:22">
      <c r="B564" s="112">
        <v>44278</v>
      </c>
      <c r="C564">
        <v>78.118972999999997</v>
      </c>
      <c r="D564">
        <v>105.784081</v>
      </c>
      <c r="E564">
        <v>24.760076999999999</v>
      </c>
      <c r="F564">
        <v>116.85694100000001</v>
      </c>
      <c r="G564">
        <v>53.125660000000003</v>
      </c>
      <c r="H564">
        <v>50.808791999999997</v>
      </c>
      <c r="J564" s="33">
        <v>560</v>
      </c>
      <c r="K564" s="111">
        <f t="shared" si="76"/>
        <v>2.2414541070931104E-3</v>
      </c>
      <c r="L564" s="111">
        <f t="shared" si="77"/>
        <v>2.5463534218447431E-3</v>
      </c>
      <c r="M564" s="111">
        <f t="shared" si="78"/>
        <v>1.9050789977975691E-3</v>
      </c>
      <c r="N564" s="111">
        <f t="shared" si="79"/>
        <v>2.9392201037312304E-3</v>
      </c>
      <c r="O564" s="111">
        <f t="shared" si="80"/>
        <v>2.4524237155805406E-3</v>
      </c>
      <c r="P564" s="111">
        <f t="shared" si="81"/>
        <v>9.1788044815785061E-4</v>
      </c>
      <c r="Q564" s="36">
        <f>K564*$Y$19+$Z$19*L564+$AA$19*M564+N564*$AB$19+$AC$19*O564+P564*$AD$19</f>
        <v>2.3118125920274357E-3</v>
      </c>
      <c r="R564" s="41">
        <f t="shared" si="74"/>
        <v>1002311.8125920275</v>
      </c>
      <c r="S564" s="41">
        <f t="shared" si="75"/>
        <v>2311.8125920274761</v>
      </c>
      <c r="T564" s="41">
        <v>-360.84804917033762</v>
      </c>
      <c r="U564" s="41">
        <f t="shared" si="82"/>
        <v>1145678.3481486915</v>
      </c>
      <c r="V564" s="41"/>
    </row>
    <row r="565" spans="2:22">
      <c r="B565" s="112">
        <v>44279</v>
      </c>
      <c r="C565">
        <v>78.238654999999994</v>
      </c>
      <c r="D565">
        <v>105.914001</v>
      </c>
      <c r="E565">
        <v>24.807198</v>
      </c>
      <c r="F565">
        <v>117.208946</v>
      </c>
      <c r="G565">
        <v>53.264457999999998</v>
      </c>
      <c r="H565">
        <v>50.892676999999999</v>
      </c>
      <c r="J565" s="33">
        <v>561</v>
      </c>
      <c r="K565" s="111">
        <f t="shared" si="76"/>
        <v>1.530875402813027E-3</v>
      </c>
      <c r="L565" s="111">
        <f t="shared" si="77"/>
        <v>1.22740853467642E-3</v>
      </c>
      <c r="M565" s="111">
        <f t="shared" si="78"/>
        <v>1.9012953282140463E-3</v>
      </c>
      <c r="N565" s="111">
        <f t="shared" si="79"/>
        <v>3.0077451257869924E-3</v>
      </c>
      <c r="O565" s="111">
        <f t="shared" si="80"/>
        <v>2.6092287771610628E-3</v>
      </c>
      <c r="P565" s="111">
        <f t="shared" si="81"/>
        <v>1.6496323966163483E-3</v>
      </c>
      <c r="Q565" s="36">
        <f>K565*$Y$19+$Z$19*L565+$AA$19*M565+N565*$AB$19+$AC$19*O565+P565*$AD$19</f>
        <v>2.0739660775761079E-3</v>
      </c>
      <c r="R565" s="41">
        <f t="shared" si="74"/>
        <v>1002073.9660775762</v>
      </c>
      <c r="S565" s="41">
        <f t="shared" si="75"/>
        <v>2073.9660775761586</v>
      </c>
      <c r="T565" s="41">
        <v>-360.48465271189343</v>
      </c>
      <c r="U565" s="41">
        <f t="shared" si="82"/>
        <v>1147752.3142262676</v>
      </c>
      <c r="V565" s="41"/>
    </row>
    <row r="566" spans="2:22">
      <c r="B566" s="112">
        <v>44280</v>
      </c>
      <c r="C566">
        <v>78.183425999999997</v>
      </c>
      <c r="D566">
        <v>105.858307</v>
      </c>
      <c r="E566">
        <v>24.778929000000002</v>
      </c>
      <c r="F566">
        <v>117.073547</v>
      </c>
      <c r="G566">
        <v>53.229759000000001</v>
      </c>
      <c r="H566">
        <v>50.920650000000002</v>
      </c>
      <c r="J566" s="33">
        <v>562</v>
      </c>
      <c r="K566" s="111">
        <f t="shared" si="76"/>
        <v>-7.0615352950081402E-4</v>
      </c>
      <c r="L566" s="111">
        <f t="shared" si="77"/>
        <v>-5.2598001891732962E-4</v>
      </c>
      <c r="M566" s="111">
        <f t="shared" si="78"/>
        <v>-1.1401980663904487E-3</v>
      </c>
      <c r="N566" s="111">
        <f t="shared" si="79"/>
        <v>-1.1558611430225727E-3</v>
      </c>
      <c r="O566" s="111">
        <f t="shared" si="80"/>
        <v>-6.5165982163962663E-4</v>
      </c>
      <c r="P566" s="111">
        <f t="shared" si="81"/>
        <v>5.4949585733247411E-4</v>
      </c>
      <c r="Q566" s="36">
        <f>K566*$Y$19+$Z$19*L566+$AA$19*M566+N566*$AB$19+$AC$19*O566+P566*$AD$19</f>
        <v>-7.4855849792433411E-4</v>
      </c>
      <c r="R566" s="41">
        <f t="shared" si="74"/>
        <v>999251.44150207564</v>
      </c>
      <c r="S566" s="41">
        <f t="shared" si="75"/>
        <v>-748.55849792435765</v>
      </c>
      <c r="T566" s="41">
        <v>-359.8696343107149</v>
      </c>
      <c r="U566" s="41">
        <f t="shared" si="82"/>
        <v>1147003.7557283433</v>
      </c>
      <c r="V566" s="41"/>
    </row>
    <row r="567" spans="2:22">
      <c r="B567" s="112">
        <v>44281</v>
      </c>
      <c r="C567">
        <v>78.045340999999993</v>
      </c>
      <c r="D567">
        <v>105.682045</v>
      </c>
      <c r="E567">
        <v>24.741223999999999</v>
      </c>
      <c r="F567">
        <v>116.99234</v>
      </c>
      <c r="G567">
        <v>53.229759000000001</v>
      </c>
      <c r="H567">
        <v>50.920650000000002</v>
      </c>
      <c r="J567" s="33">
        <v>563</v>
      </c>
      <c r="K567" s="111">
        <f t="shared" si="76"/>
        <v>-1.7677286790349137E-3</v>
      </c>
      <c r="L567" s="111">
        <f t="shared" si="77"/>
        <v>-1.6664625838515373E-3</v>
      </c>
      <c r="M567" s="111">
        <f t="shared" si="78"/>
        <v>-1.5228146523045831E-3</v>
      </c>
      <c r="N567" s="111">
        <f t="shared" si="79"/>
        <v>-6.9388157581671661E-4</v>
      </c>
      <c r="O567" s="111">
        <f t="shared" si="80"/>
        <v>0</v>
      </c>
      <c r="P567" s="111">
        <f t="shared" si="81"/>
        <v>0</v>
      </c>
      <c r="Q567" s="36">
        <f>K567*$Y$19+$Z$19*L567+$AA$19*M567+N567*$AB$19+$AC$19*O567+P567*$AD$19</f>
        <v>-1.0676652092026996E-3</v>
      </c>
      <c r="R567" s="41">
        <f t="shared" si="74"/>
        <v>998932.33479079732</v>
      </c>
      <c r="S567" s="41">
        <f t="shared" si="75"/>
        <v>-1067.6652092026779</v>
      </c>
      <c r="T567" s="41">
        <v>-359.08778878266457</v>
      </c>
      <c r="U567" s="41">
        <f t="shared" si="82"/>
        <v>1145936.0905191405</v>
      </c>
      <c r="V567" s="41"/>
    </row>
    <row r="568" spans="2:22">
      <c r="B568" s="112">
        <v>44284</v>
      </c>
      <c r="C568">
        <v>77.944068999999999</v>
      </c>
      <c r="D568">
        <v>105.505753</v>
      </c>
      <c r="E568">
        <v>24.684683</v>
      </c>
      <c r="F568">
        <v>116.712509</v>
      </c>
      <c r="G568">
        <v>53.099643999999998</v>
      </c>
      <c r="H568">
        <v>50.883361999999998</v>
      </c>
      <c r="J568" s="33">
        <v>564</v>
      </c>
      <c r="K568" s="111">
        <f t="shared" si="76"/>
        <v>-1.298447301370201E-3</v>
      </c>
      <c r="L568" s="111">
        <f t="shared" si="77"/>
        <v>-1.6695286623387997E-3</v>
      </c>
      <c r="M568" s="111">
        <f t="shared" si="78"/>
        <v>-2.287910454078783E-3</v>
      </c>
      <c r="N568" s="111">
        <f t="shared" si="79"/>
        <v>-2.3947396464221982E-3</v>
      </c>
      <c r="O568" s="111">
        <f t="shared" si="80"/>
        <v>-2.4473957583738769E-3</v>
      </c>
      <c r="P568" s="111">
        <f t="shared" si="81"/>
        <v>-7.3254483659182339E-4</v>
      </c>
      <c r="Q568" s="36">
        <f>K568*$Y$19+$Z$19*L568+$AA$19*M568+N568*$AB$19+$AC$19*O568+P568*$AD$19</f>
        <v>-1.9073996310998125E-3</v>
      </c>
      <c r="R568" s="41">
        <f t="shared" si="74"/>
        <v>998092.60036890022</v>
      </c>
      <c r="S568" s="41">
        <f t="shared" si="75"/>
        <v>-1907.3996310997754</v>
      </c>
      <c r="T568" s="41">
        <v>-351.6252764823148</v>
      </c>
      <c r="U568" s="41">
        <f t="shared" si="82"/>
        <v>1144028.6908880407</v>
      </c>
      <c r="V568" s="41"/>
    </row>
    <row r="569" spans="2:22">
      <c r="B569" s="112">
        <v>44285</v>
      </c>
      <c r="C569">
        <v>78.026900999999995</v>
      </c>
      <c r="D569">
        <v>105.58925600000001</v>
      </c>
      <c r="E569">
        <v>24.694099000000001</v>
      </c>
      <c r="F569">
        <v>117.073547</v>
      </c>
      <c r="G569">
        <v>53.021560999999998</v>
      </c>
      <c r="H569">
        <v>50.948605000000001</v>
      </c>
      <c r="J569" s="33">
        <v>565</v>
      </c>
      <c r="K569" s="111">
        <f t="shared" si="76"/>
        <v>1.0621464723501606E-3</v>
      </c>
      <c r="L569" s="111">
        <f t="shared" si="77"/>
        <v>7.91141436749166E-4</v>
      </c>
      <c r="M569" s="111">
        <f t="shared" si="78"/>
        <v>3.8137838694080604E-4</v>
      </c>
      <c r="N569" s="111">
        <f t="shared" si="79"/>
        <v>3.0886212222388542E-3</v>
      </c>
      <c r="O569" s="111">
        <f t="shared" si="80"/>
        <v>-1.471581746382762E-3</v>
      </c>
      <c r="P569" s="111">
        <f t="shared" si="81"/>
        <v>1.2813856168986334E-3</v>
      </c>
      <c r="Q569" s="36">
        <f>K569*$Y$19+$Z$19*L569+$AA$19*M569+N569*$AB$19+$AC$19*O569+P569*$AD$19</f>
        <v>1.4081002864339842E-3</v>
      </c>
      <c r="R569" s="41">
        <f t="shared" si="74"/>
        <v>1001408.1002864339</v>
      </c>
      <c r="S569" s="41">
        <f t="shared" si="75"/>
        <v>1408.1002864339389</v>
      </c>
      <c r="T569" s="41">
        <v>-336.31954498076811</v>
      </c>
      <c r="U569" s="41">
        <f t="shared" si="82"/>
        <v>1145436.7911744746</v>
      </c>
      <c r="V569" s="41"/>
    </row>
    <row r="570" spans="2:22">
      <c r="B570" s="112">
        <v>44286</v>
      </c>
      <c r="C570">
        <v>77.990097000000006</v>
      </c>
      <c r="D570">
        <v>105.607826</v>
      </c>
      <c r="E570">
        <v>24.684683</v>
      </c>
      <c r="F570">
        <v>117.380447</v>
      </c>
      <c r="G570">
        <v>53.056271000000002</v>
      </c>
      <c r="H570">
        <v>50.929957999999999</v>
      </c>
      <c r="J570" s="33">
        <v>566</v>
      </c>
      <c r="K570" s="111">
        <f t="shared" si="76"/>
        <v>-4.7179475511600503E-4</v>
      </c>
      <c r="L570" s="111">
        <f t="shared" si="77"/>
        <v>1.7585470283957937E-4</v>
      </c>
      <c r="M570" s="111">
        <f t="shared" si="78"/>
        <v>-3.8137838694079769E-4</v>
      </c>
      <c r="N570" s="111">
        <f t="shared" si="79"/>
        <v>2.6179991225823034E-3</v>
      </c>
      <c r="O570" s="111">
        <f t="shared" si="80"/>
        <v>6.5442516281401914E-4</v>
      </c>
      <c r="P570" s="111">
        <f t="shared" si="81"/>
        <v>-3.660632749252692E-4</v>
      </c>
      <c r="Q570" s="36">
        <f>K570*$Y$19+$Z$19*L570+$AA$19*M570+N570*$AB$19+$AC$19*O570+P570*$AD$19</f>
        <v>7.1717649284253591E-4</v>
      </c>
      <c r="R570" s="41">
        <f t="shared" si="74"/>
        <v>1000717.1764928425</v>
      </c>
      <c r="S570" s="41">
        <f t="shared" si="75"/>
        <v>717.17649284249637</v>
      </c>
      <c r="T570" s="41">
        <v>-335.49513820954598</v>
      </c>
      <c r="U570" s="41">
        <f t="shared" si="82"/>
        <v>1146153.967667317</v>
      </c>
      <c r="V570" s="41"/>
    </row>
    <row r="571" spans="2:22">
      <c r="B571" s="112">
        <v>44287</v>
      </c>
      <c r="C571">
        <v>78.241057999999995</v>
      </c>
      <c r="D571">
        <v>105.962746</v>
      </c>
      <c r="E571">
        <v>24.759181999999999</v>
      </c>
      <c r="F571">
        <v>118.116585</v>
      </c>
      <c r="G571">
        <v>53.190060000000003</v>
      </c>
      <c r="H571">
        <v>50.992496000000003</v>
      </c>
      <c r="J571" s="33">
        <v>567</v>
      </c>
      <c r="K571" s="111">
        <f t="shared" si="76"/>
        <v>3.2126910391893624E-3</v>
      </c>
      <c r="L571" s="111">
        <f t="shared" si="77"/>
        <v>3.3551011332115825E-3</v>
      </c>
      <c r="M571" s="111">
        <f t="shared" si="78"/>
        <v>3.0134802923477847E-3</v>
      </c>
      <c r="N571" s="111">
        <f t="shared" si="79"/>
        <v>6.2518019136895073E-3</v>
      </c>
      <c r="O571" s="111">
        <f t="shared" si="80"/>
        <v>2.5184694747746542E-3</v>
      </c>
      <c r="P571" s="111">
        <f t="shared" si="81"/>
        <v>1.2271684088026411E-3</v>
      </c>
      <c r="Q571" s="36">
        <f>K571*$Y$19+$Z$19*L571+$AA$19*M571+N571*$AB$19+$AC$19*O571+P571*$AD$19</f>
        <v>3.8913106322014577E-3</v>
      </c>
      <c r="R571" s="41">
        <f t="shared" si="74"/>
        <v>1003891.3106322015</v>
      </c>
      <c r="S571" s="41">
        <f t="shared" si="75"/>
        <v>3891.3106322014937</v>
      </c>
      <c r="T571" s="41">
        <v>-333.11516399169341</v>
      </c>
      <c r="U571" s="41">
        <f t="shared" si="82"/>
        <v>1150045.2782995184</v>
      </c>
      <c r="V571" s="41"/>
    </row>
    <row r="572" spans="2:22">
      <c r="B572" s="112">
        <v>44291</v>
      </c>
      <c r="C572">
        <v>78.121100999999996</v>
      </c>
      <c r="D572">
        <v>105.74904600000001</v>
      </c>
      <c r="E572">
        <v>24.702597000000001</v>
      </c>
      <c r="F572">
        <v>117.53780399999999</v>
      </c>
      <c r="G572">
        <v>53.024979000000002</v>
      </c>
      <c r="H572">
        <v>50.945827000000001</v>
      </c>
      <c r="J572" s="33">
        <v>568</v>
      </c>
      <c r="K572" s="111">
        <f t="shared" si="76"/>
        <v>-1.5343485188614714E-3</v>
      </c>
      <c r="L572" s="111">
        <f t="shared" si="77"/>
        <v>-2.0187828987586055E-3</v>
      </c>
      <c r="M572" s="111">
        <f t="shared" si="78"/>
        <v>-2.2880303066168174E-3</v>
      </c>
      <c r="N572" s="111">
        <f t="shared" si="79"/>
        <v>-4.9121271726716032E-3</v>
      </c>
      <c r="O572" s="111">
        <f t="shared" si="80"/>
        <v>-3.1084323741111578E-3</v>
      </c>
      <c r="P572" s="111">
        <f t="shared" si="81"/>
        <v>-9.156321565254599E-4</v>
      </c>
      <c r="Q572" s="36">
        <f>K572*$Y$19+$Z$19*L572+$AA$19*M572+N572*$AB$19+$AC$19*O572+P572*$AD$19</f>
        <v>-2.8508725764846378E-3</v>
      </c>
      <c r="R572" s="41">
        <f t="shared" si="74"/>
        <v>997149.12742351531</v>
      </c>
      <c r="S572" s="41">
        <f t="shared" si="75"/>
        <v>-2850.8725764846895</v>
      </c>
      <c r="T572" s="41">
        <v>-330.57404550130013</v>
      </c>
      <c r="U572" s="41">
        <f t="shared" si="82"/>
        <v>1147194.4057230337</v>
      </c>
      <c r="V572" s="41"/>
    </row>
    <row r="573" spans="2:22">
      <c r="B573" s="112">
        <v>44292</v>
      </c>
      <c r="C573">
        <v>78.397919000000002</v>
      </c>
      <c r="D573">
        <v>106.120705</v>
      </c>
      <c r="E573">
        <v>24.787483000000002</v>
      </c>
      <c r="F573">
        <v>118.324547</v>
      </c>
      <c r="G573">
        <v>53.085793000000002</v>
      </c>
      <c r="H573">
        <v>51.039169000000001</v>
      </c>
      <c r="J573" s="33">
        <v>569</v>
      </c>
      <c r="K573" s="111">
        <f t="shared" si="76"/>
        <v>3.5371840255740005E-3</v>
      </c>
      <c r="L573" s="111">
        <f t="shared" si="77"/>
        <v>3.5083760609123872E-3</v>
      </c>
      <c r="M573" s="111">
        <f t="shared" si="78"/>
        <v>3.4304282087928867E-3</v>
      </c>
      <c r="N573" s="111">
        <f t="shared" si="79"/>
        <v>6.6712293379172592E-3</v>
      </c>
      <c r="O573" s="111">
        <f t="shared" si="80"/>
        <v>1.1462362493867445E-3</v>
      </c>
      <c r="P573" s="111">
        <f t="shared" si="81"/>
        <v>1.8305050688789141E-3</v>
      </c>
      <c r="Q573" s="36">
        <f>K573*$Y$19+$Z$19*L573+$AA$19*M573+N573*$AB$19+$AC$19*O573+P573*$AD$19</f>
        <v>4.1781682175021451E-3</v>
      </c>
      <c r="R573" s="41">
        <f t="shared" si="74"/>
        <v>1004178.1682175022</v>
      </c>
      <c r="S573" s="41">
        <f t="shared" si="75"/>
        <v>4178.1682175021851</v>
      </c>
      <c r="T573" s="41">
        <v>-319.07405066350475</v>
      </c>
      <c r="U573" s="41">
        <f t="shared" si="82"/>
        <v>1151372.573940536</v>
      </c>
      <c r="V573" s="41"/>
    </row>
    <row r="574" spans="2:22">
      <c r="B574" s="112">
        <v>44293</v>
      </c>
      <c r="C574">
        <v>78.305640999999994</v>
      </c>
      <c r="D574">
        <v>105.953453</v>
      </c>
      <c r="E574">
        <v>24.759181999999999</v>
      </c>
      <c r="F574">
        <v>118.08947000000001</v>
      </c>
      <c r="G574">
        <v>53.111880999999997</v>
      </c>
      <c r="H574">
        <v>51.057834999999997</v>
      </c>
      <c r="J574" s="33">
        <v>570</v>
      </c>
      <c r="K574" s="111">
        <f t="shared" si="76"/>
        <v>-1.17773981224618E-3</v>
      </c>
      <c r="L574" s="111">
        <f t="shared" si="77"/>
        <v>-1.5772976420359444E-3</v>
      </c>
      <c r="M574" s="111">
        <f t="shared" si="78"/>
        <v>-1.142397902176033E-3</v>
      </c>
      <c r="N574" s="111">
        <f t="shared" si="79"/>
        <v>-1.9886898455368836E-3</v>
      </c>
      <c r="O574" s="111">
        <f t="shared" si="80"/>
        <v>4.9131020562216676E-4</v>
      </c>
      <c r="P574" s="111">
        <f t="shared" si="81"/>
        <v>3.6565226160739287E-4</v>
      </c>
      <c r="Q574" s="36">
        <f>K574*$Y$19+$Z$19*L574+$AA$19*M574+N574*$AB$19+$AC$19*O574+P574*$AD$19</f>
        <v>-1.2451528520421625E-3</v>
      </c>
      <c r="R574" s="41">
        <f t="shared" si="74"/>
        <v>998754.84714795789</v>
      </c>
      <c r="S574" s="41">
        <f t="shared" si="75"/>
        <v>-1245.1528520421125</v>
      </c>
      <c r="T574" s="41">
        <v>-317.16939462930895</v>
      </c>
      <c r="U574" s="41">
        <f t="shared" si="82"/>
        <v>1150127.4210884939</v>
      </c>
      <c r="V574" s="41"/>
    </row>
    <row r="575" spans="2:22">
      <c r="B575" s="112">
        <v>44294</v>
      </c>
      <c r="C575">
        <v>78.480941999999999</v>
      </c>
      <c r="D575">
        <v>106.21363100000001</v>
      </c>
      <c r="E575">
        <v>24.815783</v>
      </c>
      <c r="F575">
        <v>118.523521</v>
      </c>
      <c r="G575">
        <v>53.207439000000001</v>
      </c>
      <c r="H575">
        <v>51.132506999999997</v>
      </c>
      <c r="J575" s="33">
        <v>571</v>
      </c>
      <c r="K575" s="111">
        <f t="shared" si="76"/>
        <v>2.2361744186877035E-3</v>
      </c>
      <c r="L575" s="111">
        <f t="shared" si="77"/>
        <v>2.4525777091531169E-3</v>
      </c>
      <c r="M575" s="111">
        <f t="shared" si="78"/>
        <v>2.2834519235203125E-3</v>
      </c>
      <c r="N575" s="111">
        <f t="shared" si="79"/>
        <v>3.6688728294139617E-3</v>
      </c>
      <c r="O575" s="111">
        <f t="shared" si="80"/>
        <v>1.797566533174853E-3</v>
      </c>
      <c r="P575" s="111">
        <f t="shared" si="81"/>
        <v>1.4614299517703121E-3</v>
      </c>
      <c r="Q575" s="36">
        <f>K575*$Y$19+$Z$19*L575+$AA$19*M575+N575*$AB$19+$AC$19*O575+P575*$AD$19</f>
        <v>2.6281620571345218E-3</v>
      </c>
      <c r="R575" s="41">
        <f t="shared" si="74"/>
        <v>1002628.1620571346</v>
      </c>
      <c r="S575" s="41">
        <f t="shared" si="75"/>
        <v>2628.1620571345557</v>
      </c>
      <c r="T575" s="41">
        <v>-312.29719764983747</v>
      </c>
      <c r="U575" s="41">
        <f t="shared" si="82"/>
        <v>1152755.5831456285</v>
      </c>
      <c r="V575" s="41"/>
    </row>
    <row r="576" spans="2:22">
      <c r="B576" s="112">
        <v>44295</v>
      </c>
      <c r="C576">
        <v>78.379470999999995</v>
      </c>
      <c r="D576">
        <v>106.092857</v>
      </c>
      <c r="E576">
        <v>24.787483000000002</v>
      </c>
      <c r="F576">
        <v>118.27934999999999</v>
      </c>
      <c r="G576">
        <v>53.111880999999997</v>
      </c>
      <c r="H576">
        <v>51.169842000000003</v>
      </c>
      <c r="J576" s="33">
        <v>572</v>
      </c>
      <c r="K576" s="111">
        <f t="shared" si="76"/>
        <v>-1.2937746651727608E-3</v>
      </c>
      <c r="L576" s="111">
        <f t="shared" si="77"/>
        <v>-1.1377326634300266E-3</v>
      </c>
      <c r="M576" s="111">
        <f t="shared" si="78"/>
        <v>-1.1410540213443671E-3</v>
      </c>
      <c r="N576" s="111">
        <f t="shared" si="79"/>
        <v>-2.0622307956234143E-3</v>
      </c>
      <c r="O576" s="111">
        <f t="shared" si="80"/>
        <v>-1.797566533174714E-3</v>
      </c>
      <c r="P576" s="111">
        <f t="shared" si="81"/>
        <v>7.2989529609951854E-4</v>
      </c>
      <c r="Q576" s="36">
        <f>K576*$Y$19+$Z$19*L576+$AA$19*M576+N576*$AB$19+$AC$19*O576+P576*$AD$19</f>
        <v>-1.2617794099832919E-3</v>
      </c>
      <c r="R576" s="41">
        <f t="shared" si="74"/>
        <v>998738.22059001669</v>
      </c>
      <c r="S576" s="41">
        <f t="shared" si="75"/>
        <v>-1261.7794099833118</v>
      </c>
      <c r="T576" s="41">
        <v>-308.42454589158297</v>
      </c>
      <c r="U576" s="41">
        <f t="shared" si="82"/>
        <v>1151493.803735645</v>
      </c>
      <c r="V576" s="41"/>
    </row>
    <row r="577" spans="2:22">
      <c r="B577" s="112">
        <v>44298</v>
      </c>
      <c r="C577">
        <v>78.361023000000003</v>
      </c>
      <c r="D577">
        <v>106.064964</v>
      </c>
      <c r="E577">
        <v>24.768621</v>
      </c>
      <c r="F577">
        <v>118.25221999999999</v>
      </c>
      <c r="G577">
        <v>53.120559999999998</v>
      </c>
      <c r="H577">
        <v>51.179180000000002</v>
      </c>
      <c r="J577" s="33">
        <v>573</v>
      </c>
      <c r="K577" s="111">
        <f t="shared" si="76"/>
        <v>-2.3539545671180198E-4</v>
      </c>
      <c r="L577" s="111">
        <f t="shared" si="77"/>
        <v>-2.629457639528206E-4</v>
      </c>
      <c r="M577" s="111">
        <f t="shared" si="78"/>
        <v>-7.6123824870712111E-4</v>
      </c>
      <c r="N577" s="111">
        <f t="shared" si="79"/>
        <v>-2.2939855444215781E-4</v>
      </c>
      <c r="O577" s="111">
        <f t="shared" si="80"/>
        <v>1.6339641521194139E-4</v>
      </c>
      <c r="P577" s="111">
        <f t="shared" si="81"/>
        <v>1.8247365423595653E-4</v>
      </c>
      <c r="Q577" s="36">
        <f>K577*$Y$19+$Z$19*L577+$AA$19*M577+N577*$AB$19+$AC$19*O577+P577*$AD$19</f>
        <v>-2.7610265290616199E-4</v>
      </c>
      <c r="R577" s="41">
        <f t="shared" si="74"/>
        <v>999723.89734709379</v>
      </c>
      <c r="S577" s="41">
        <f t="shared" si="75"/>
        <v>-276.10265290620737</v>
      </c>
      <c r="T577" s="41">
        <v>-304.91823843249585</v>
      </c>
      <c r="U577" s="41">
        <f t="shared" si="82"/>
        <v>1151217.7010827388</v>
      </c>
      <c r="V577" s="41"/>
    </row>
    <row r="578" spans="2:22">
      <c r="B578" s="112">
        <v>44299</v>
      </c>
      <c r="C578">
        <v>78.563995000000006</v>
      </c>
      <c r="D578">
        <v>106.371605</v>
      </c>
      <c r="E578">
        <v>24.83465</v>
      </c>
      <c r="F578">
        <v>118.776779</v>
      </c>
      <c r="G578">
        <v>53.294331</v>
      </c>
      <c r="H578">
        <v>51.225853000000001</v>
      </c>
      <c r="J578" s="33">
        <v>574</v>
      </c>
      <c r="K578" s="111">
        <f t="shared" si="76"/>
        <v>2.586867483280934E-3</v>
      </c>
      <c r="L578" s="111">
        <f t="shared" si="77"/>
        <v>2.8868966808305143E-3</v>
      </c>
      <c r="M578" s="111">
        <f t="shared" si="78"/>
        <v>2.6622856786937049E-3</v>
      </c>
      <c r="N578" s="111">
        <f t="shared" si="79"/>
        <v>4.4261238800347947E-3</v>
      </c>
      <c r="O578" s="111">
        <f t="shared" si="80"/>
        <v>3.2659180087234855E-3</v>
      </c>
      <c r="P578" s="111">
        <f t="shared" si="81"/>
        <v>9.1153729195549973E-4</v>
      </c>
      <c r="Q578" s="36">
        <f>K578*$Y$19+$Z$19*L578+$AA$19*M578+N578*$AB$19+$AC$19*O578+P578*$AD$19</f>
        <v>3.0793774834993433E-3</v>
      </c>
      <c r="R578" s="41">
        <f t="shared" si="74"/>
        <v>1003079.3774834994</v>
      </c>
      <c r="S578" s="41">
        <f t="shared" si="75"/>
        <v>3079.3774834993528</v>
      </c>
      <c r="T578" s="41">
        <v>-302.91373904084321</v>
      </c>
      <c r="U578" s="41">
        <f t="shared" si="82"/>
        <v>1154297.0785662383</v>
      </c>
      <c r="V578" s="41"/>
    </row>
    <row r="579" spans="2:22">
      <c r="B579" s="112">
        <v>44300</v>
      </c>
      <c r="C579">
        <v>78.508628999999999</v>
      </c>
      <c r="D579">
        <v>106.287971</v>
      </c>
      <c r="E579">
        <v>24.806350999999999</v>
      </c>
      <c r="F579">
        <v>118.61397599999999</v>
      </c>
      <c r="G579">
        <v>53.294331</v>
      </c>
      <c r="H579">
        <v>51.300522000000001</v>
      </c>
      <c r="J579" s="33">
        <v>575</v>
      </c>
      <c r="K579" s="111">
        <f t="shared" si="76"/>
        <v>-7.0497329048276308E-4</v>
      </c>
      <c r="L579" s="111">
        <f t="shared" si="77"/>
        <v>-7.8655291132330679E-4</v>
      </c>
      <c r="M579" s="111">
        <f t="shared" si="78"/>
        <v>-1.1401463506172484E-3</v>
      </c>
      <c r="N579" s="111">
        <f t="shared" si="79"/>
        <v>-1.3716037553645449E-3</v>
      </c>
      <c r="O579" s="111">
        <f t="shared" si="80"/>
        <v>0</v>
      </c>
      <c r="P579" s="111">
        <f t="shared" si="81"/>
        <v>1.4565815518527679E-3</v>
      </c>
      <c r="Q579" s="36">
        <f>K579*$Y$19+$Z$19*L579+$AA$19*M579+N579*$AB$19+$AC$19*O579+P579*$AD$19</f>
        <v>-7.3168409959405276E-4</v>
      </c>
      <c r="R579" s="41">
        <f t="shared" si="74"/>
        <v>999268.31590040599</v>
      </c>
      <c r="S579" s="41">
        <f t="shared" si="75"/>
        <v>-731.6840995940147</v>
      </c>
      <c r="T579" s="41">
        <v>-298.82013138569891</v>
      </c>
      <c r="U579" s="41">
        <f t="shared" si="82"/>
        <v>1153565.3944666442</v>
      </c>
      <c r="V579" s="41"/>
    </row>
    <row r="580" spans="2:22">
      <c r="B580" s="112">
        <v>44301</v>
      </c>
      <c r="C580">
        <v>78.840774999999994</v>
      </c>
      <c r="D580">
        <v>106.706108</v>
      </c>
      <c r="E580">
        <v>24.928968000000001</v>
      </c>
      <c r="F580">
        <v>119.34648900000001</v>
      </c>
      <c r="G580">
        <v>53.581046999999998</v>
      </c>
      <c r="H580">
        <v>51.477874999999997</v>
      </c>
      <c r="J580" s="33">
        <v>576</v>
      </c>
      <c r="K580" s="111">
        <f t="shared" si="76"/>
        <v>4.2217699576306703E-3</v>
      </c>
      <c r="L580" s="111">
        <f t="shared" si="77"/>
        <v>3.9262832011030995E-3</v>
      </c>
      <c r="M580" s="111">
        <f t="shared" si="78"/>
        <v>4.9307916745908531E-3</v>
      </c>
      <c r="N580" s="111">
        <f t="shared" si="79"/>
        <v>6.1566135681932052E-3</v>
      </c>
      <c r="O580" s="111">
        <f t="shared" si="80"/>
        <v>5.3654395089941642E-3</v>
      </c>
      <c r="P580" s="111">
        <f t="shared" si="81"/>
        <v>3.451176146129904E-3</v>
      </c>
      <c r="Q580" s="36">
        <f>K580*$Y$19+$Z$19*L580+$AA$19*M580+N580*$AB$19+$AC$19*O580+P580*$AD$19</f>
        <v>4.877768211786245E-3</v>
      </c>
      <c r="R580" s="41">
        <f t="shared" si="74"/>
        <v>1004877.7682117863</v>
      </c>
      <c r="S580" s="41">
        <f t="shared" si="75"/>
        <v>4877.768211786286</v>
      </c>
      <c r="T580" s="41">
        <v>-298.74817986006383</v>
      </c>
      <c r="U580" s="41">
        <f t="shared" si="82"/>
        <v>1158443.1626784303</v>
      </c>
      <c r="V580" s="41"/>
    </row>
    <row r="581" spans="2:22">
      <c r="B581" s="112">
        <v>44302</v>
      </c>
      <c r="C581">
        <v>78.628585999999999</v>
      </c>
      <c r="D581">
        <v>106.427353</v>
      </c>
      <c r="E581">
        <v>24.872366</v>
      </c>
      <c r="F581">
        <v>118.532562</v>
      </c>
      <c r="G581">
        <v>53.563667000000002</v>
      </c>
      <c r="H581">
        <v>51.449863000000001</v>
      </c>
      <c r="J581" s="33">
        <v>577</v>
      </c>
      <c r="K581" s="111">
        <f t="shared" si="76"/>
        <v>-2.6949893881490251E-3</v>
      </c>
      <c r="L581" s="111">
        <f t="shared" si="77"/>
        <v>-2.6157803437904695E-3</v>
      </c>
      <c r="M581" s="111">
        <f t="shared" si="78"/>
        <v>-2.273112779351365E-3</v>
      </c>
      <c r="N581" s="111">
        <f t="shared" si="79"/>
        <v>-6.8432270341545354E-3</v>
      </c>
      <c r="O581" s="111">
        <f t="shared" si="80"/>
        <v>-3.2442104707907949E-4</v>
      </c>
      <c r="P581" s="111">
        <f t="shared" si="81"/>
        <v>-5.4430421256474642E-4</v>
      </c>
      <c r="Q581" s="36">
        <f>K581*$Y$19+$Z$19*L581+$AA$19*M581+N581*$AB$19+$AC$19*O581+P581*$AD$19</f>
        <v>-3.5305250777369294E-3</v>
      </c>
      <c r="R581" s="41">
        <f t="shared" ref="R581:R644" si="83">Q581*$Y$4+$Y$4</f>
        <v>996469.47492226306</v>
      </c>
      <c r="S581" s="41">
        <f t="shared" ref="S581:S644" si="84">R581-$Y$4</f>
        <v>-3530.5250777369365</v>
      </c>
      <c r="T581" s="41">
        <v>-290.09208747872617</v>
      </c>
      <c r="U581" s="41">
        <f t="shared" si="82"/>
        <v>1154912.6376006934</v>
      </c>
      <c r="V581" s="41"/>
    </row>
    <row r="582" spans="2:22">
      <c r="B582" s="112">
        <v>44305</v>
      </c>
      <c r="C582">
        <v>78.582458000000003</v>
      </c>
      <c r="D582">
        <v>106.343727</v>
      </c>
      <c r="E582">
        <v>24.862946999999998</v>
      </c>
      <c r="F582">
        <v>118.225082</v>
      </c>
      <c r="G582">
        <v>53.476779999999998</v>
      </c>
      <c r="H582">
        <v>51.449863000000001</v>
      </c>
      <c r="J582" s="33">
        <v>578</v>
      </c>
      <c r="K582" s="111">
        <f t="shared" ref="K582:K645" si="85">LN(C582/C581)</f>
        <v>-5.8682901849759059E-4</v>
      </c>
      <c r="L582" s="111">
        <f t="shared" ref="L582:L645" si="86">LN(D582/D581)</f>
        <v>-7.86065515163309E-4</v>
      </c>
      <c r="M582" s="111">
        <f t="shared" ref="M582:M645" si="87">LN(E582/E581)</f>
        <v>-3.7876508840334859E-4</v>
      </c>
      <c r="N582" s="111">
        <f t="shared" ref="N582:N645" si="88">LN(F582/F581)</f>
        <v>-2.5974255164564653E-3</v>
      </c>
      <c r="O582" s="111">
        <f t="shared" ref="O582:O645" si="89">LN(G582/G581)</f>
        <v>-1.6234427549249486E-3</v>
      </c>
      <c r="P582" s="111">
        <f t="shared" ref="P582:P645" si="90">LN(H582/H581)</f>
        <v>0</v>
      </c>
      <c r="Q582" s="36">
        <f>K582*$Y$19+$Z$19*L582+$AA$19*M582+N582*$AB$19+$AC$19*O582+P582*$AD$19</f>
        <v>-1.2002475863093648E-3</v>
      </c>
      <c r="R582" s="41">
        <f t="shared" si="83"/>
        <v>998799.75241369067</v>
      </c>
      <c r="S582" s="41">
        <f t="shared" si="84"/>
        <v>-1200.2475863093277</v>
      </c>
      <c r="T582" s="41">
        <v>-285.98116137622856</v>
      </c>
      <c r="U582" s="41">
        <f t="shared" ref="U582:U645" si="91">U581+S582</f>
        <v>1153712.3900143839</v>
      </c>
      <c r="V582" s="41"/>
    </row>
    <row r="583" spans="2:22">
      <c r="B583" s="112">
        <v>44306</v>
      </c>
      <c r="C583">
        <v>78.711601000000002</v>
      </c>
      <c r="D583">
        <v>106.510963</v>
      </c>
      <c r="E583">
        <v>24.910101000000001</v>
      </c>
      <c r="F583">
        <v>118.451172</v>
      </c>
      <c r="G583">
        <v>53.511536</v>
      </c>
      <c r="H583">
        <v>51.449863000000001</v>
      </c>
      <c r="J583" s="33">
        <v>579</v>
      </c>
      <c r="K583" s="111">
        <f t="shared" si="85"/>
        <v>1.6420585728283491E-3</v>
      </c>
      <c r="L583" s="111">
        <f t="shared" si="86"/>
        <v>1.5713633973615383E-3</v>
      </c>
      <c r="M583" s="111">
        <f t="shared" si="87"/>
        <v>1.8947609600832656E-3</v>
      </c>
      <c r="N583" s="111">
        <f t="shared" si="88"/>
        <v>1.9105429036604614E-3</v>
      </c>
      <c r="O583" s="111">
        <f t="shared" si="89"/>
        <v>6.497158292057281E-4</v>
      </c>
      <c r="P583" s="111">
        <f t="shared" si="90"/>
        <v>0</v>
      </c>
      <c r="Q583" s="36">
        <f>K583*$Y$19+$Z$19*L583+$AA$19*M583+N583*$AB$19+$AC$19*O583+P583*$AD$19</f>
        <v>1.5224195188630048E-3</v>
      </c>
      <c r="R583" s="41">
        <f t="shared" si="83"/>
        <v>1001522.419518863</v>
      </c>
      <c r="S583" s="41">
        <f t="shared" si="84"/>
        <v>1522.4195188629674</v>
      </c>
      <c r="T583" s="41">
        <v>-281.59277762379497</v>
      </c>
      <c r="U583" s="41">
        <f t="shared" si="91"/>
        <v>1155234.8095332468</v>
      </c>
      <c r="V583" s="41"/>
    </row>
    <row r="584" spans="2:22">
      <c r="B584" s="112">
        <v>44307</v>
      </c>
      <c r="C584">
        <v>78.794662000000002</v>
      </c>
      <c r="D584">
        <v>106.613197</v>
      </c>
      <c r="E584">
        <v>24.900666999999999</v>
      </c>
      <c r="F584">
        <v>118.858154</v>
      </c>
      <c r="G584">
        <v>53.554980999999998</v>
      </c>
      <c r="H584">
        <v>51.459212999999998</v>
      </c>
      <c r="J584" s="33">
        <v>580</v>
      </c>
      <c r="K584" s="111">
        <f t="shared" si="85"/>
        <v>1.0547010146475194E-3</v>
      </c>
      <c r="L584" s="111">
        <f t="shared" si="86"/>
        <v>9.5938450001625309E-4</v>
      </c>
      <c r="M584" s="111">
        <f t="shared" si="87"/>
        <v>-3.7879360192981593E-4</v>
      </c>
      <c r="N584" s="111">
        <f t="shared" si="88"/>
        <v>3.4299739151623975E-3</v>
      </c>
      <c r="O584" s="111">
        <f t="shared" si="89"/>
        <v>8.1155161486125055E-4</v>
      </c>
      <c r="P584" s="111">
        <f t="shared" si="90"/>
        <v>1.8171380774479931E-4</v>
      </c>
      <c r="Q584" s="36">
        <f>K584*$Y$19+$Z$19*L584+$AA$19*M584+N584*$AB$19+$AC$19*O584+P584*$AD$19</f>
        <v>1.3808929107901244E-3</v>
      </c>
      <c r="R584" s="41">
        <f t="shared" si="83"/>
        <v>1001380.8929107902</v>
      </c>
      <c r="S584" s="41">
        <f t="shared" si="84"/>
        <v>1380.892910790164</v>
      </c>
      <c r="T584" s="41">
        <v>-272.71887474157847</v>
      </c>
      <c r="U584" s="41">
        <f t="shared" si="91"/>
        <v>1156615.702444037</v>
      </c>
      <c r="V584" s="41"/>
    </row>
    <row r="585" spans="2:22">
      <c r="B585" s="112">
        <v>44308</v>
      </c>
      <c r="C585">
        <v>78.831542999999996</v>
      </c>
      <c r="D585">
        <v>106.641068</v>
      </c>
      <c r="E585">
        <v>24.928968000000001</v>
      </c>
      <c r="F585">
        <v>118.97571600000001</v>
      </c>
      <c r="G585">
        <v>53.624481000000003</v>
      </c>
      <c r="H585">
        <v>51.505890000000001</v>
      </c>
      <c r="J585" s="33">
        <v>581</v>
      </c>
      <c r="K585" s="111">
        <f t="shared" si="85"/>
        <v>4.6795519403655211E-4</v>
      </c>
      <c r="L585" s="111">
        <f t="shared" si="86"/>
        <v>2.613875052739348E-4</v>
      </c>
      <c r="M585" s="111">
        <f t="shared" si="87"/>
        <v>1.1359105096013598E-3</v>
      </c>
      <c r="N585" s="111">
        <f t="shared" si="88"/>
        <v>9.8860611884148803E-4</v>
      </c>
      <c r="O585" s="111">
        <f t="shared" si="89"/>
        <v>1.2968904386019375E-3</v>
      </c>
      <c r="P585" s="111">
        <f t="shared" si="90"/>
        <v>9.0665675724086185E-4</v>
      </c>
      <c r="Q585" s="36">
        <f>K585*$Y$19+$Z$19*L585+$AA$19*M585+N585*$AB$19+$AC$19*O585+P585*$AD$19</f>
        <v>8.1496501436980034E-4</v>
      </c>
      <c r="R585" s="41">
        <f t="shared" si="83"/>
        <v>1000814.9650143698</v>
      </c>
      <c r="S585" s="41">
        <f t="shared" si="84"/>
        <v>814.96501436980907</v>
      </c>
      <c r="T585" s="41">
        <v>-269.6643277129624</v>
      </c>
      <c r="U585" s="41">
        <f t="shared" si="91"/>
        <v>1157430.6674584066</v>
      </c>
      <c r="V585" s="41"/>
    </row>
    <row r="586" spans="2:22">
      <c r="B586" s="112">
        <v>44309</v>
      </c>
      <c r="C586">
        <v>78.840774999999994</v>
      </c>
      <c r="D586">
        <v>106.622467</v>
      </c>
      <c r="E586">
        <v>24.919536999999998</v>
      </c>
      <c r="F586">
        <v>119.075165</v>
      </c>
      <c r="G586">
        <v>53.624481000000003</v>
      </c>
      <c r="H586">
        <v>51.477874999999997</v>
      </c>
      <c r="J586" s="33">
        <v>582</v>
      </c>
      <c r="K586" s="111">
        <f t="shared" si="85"/>
        <v>1.171036251340611E-4</v>
      </c>
      <c r="L586" s="111">
        <f t="shared" si="86"/>
        <v>-1.7444144914102272E-4</v>
      </c>
      <c r="M586" s="111">
        <f t="shared" si="87"/>
        <v>-3.7838647768988231E-4</v>
      </c>
      <c r="N586" s="111">
        <f t="shared" si="88"/>
        <v>8.3552730716826681E-4</v>
      </c>
      <c r="O586" s="111">
        <f t="shared" si="89"/>
        <v>0</v>
      </c>
      <c r="P586" s="111">
        <f t="shared" si="90"/>
        <v>-5.4406635242087574E-4</v>
      </c>
      <c r="Q586" s="36">
        <f>K586*$Y$19+$Z$19*L586+$AA$19*M586+N586*$AB$19+$AC$19*O586+P586*$AD$19</f>
        <v>1.0128253401611935E-4</v>
      </c>
      <c r="R586" s="41">
        <f t="shared" si="83"/>
        <v>1000101.2825340161</v>
      </c>
      <c r="S586" s="41">
        <f t="shared" si="84"/>
        <v>101.28253401606344</v>
      </c>
      <c r="T586" s="41">
        <v>-264.69671772455331</v>
      </c>
      <c r="U586" s="41">
        <f t="shared" si="91"/>
        <v>1157531.9499924227</v>
      </c>
      <c r="V586" s="41"/>
    </row>
    <row r="587" spans="2:22">
      <c r="B587" s="112">
        <v>44312</v>
      </c>
      <c r="C587">
        <v>78.785438999999997</v>
      </c>
      <c r="D587">
        <v>106.529556</v>
      </c>
      <c r="E587">
        <v>24.910101000000001</v>
      </c>
      <c r="F587">
        <v>119.02092</v>
      </c>
      <c r="G587">
        <v>53.667934000000002</v>
      </c>
      <c r="H587">
        <v>51.496540000000003</v>
      </c>
      <c r="J587" s="33">
        <v>583</v>
      </c>
      <c r="K587" s="111">
        <f t="shared" si="85"/>
        <v>-7.0211674656143E-4</v>
      </c>
      <c r="L587" s="111">
        <f t="shared" si="86"/>
        <v>-8.7178160053762784E-4</v>
      </c>
      <c r="M587" s="111">
        <f t="shared" si="87"/>
        <v>-3.7873042998173693E-4</v>
      </c>
      <c r="N587" s="111">
        <f t="shared" si="88"/>
        <v>-4.5565638711389609E-4</v>
      </c>
      <c r="O587" s="111">
        <f t="shared" si="89"/>
        <v>8.0999206469063311E-4</v>
      </c>
      <c r="P587" s="111">
        <f t="shared" si="90"/>
        <v>3.6251723701312698E-4</v>
      </c>
      <c r="Q587" s="36">
        <f>K587*$Y$19+$Z$19*L587+$AA$19*M587+N587*$AB$19+$AC$19*O587+P587*$AD$19</f>
        <v>-3.9615837004607188E-4</v>
      </c>
      <c r="R587" s="41">
        <f t="shared" si="83"/>
        <v>999603.84162995394</v>
      </c>
      <c r="S587" s="41">
        <f t="shared" si="84"/>
        <v>-396.15837004606146</v>
      </c>
      <c r="T587" s="41">
        <v>-263.09626421192661</v>
      </c>
      <c r="U587" s="41">
        <f t="shared" si="91"/>
        <v>1157135.7916223765</v>
      </c>
      <c r="V587" s="41"/>
    </row>
    <row r="588" spans="2:22">
      <c r="B588" s="112">
        <v>44313</v>
      </c>
      <c r="C588">
        <v>78.582458000000003</v>
      </c>
      <c r="D588">
        <v>106.269379</v>
      </c>
      <c r="E588">
        <v>24.83465</v>
      </c>
      <c r="F588">
        <v>118.48736599999999</v>
      </c>
      <c r="G588">
        <v>53.667934000000002</v>
      </c>
      <c r="H588">
        <v>51.477874999999997</v>
      </c>
      <c r="J588" s="33">
        <v>584</v>
      </c>
      <c r="K588" s="111">
        <f t="shared" si="85"/>
        <v>-2.579701660085156E-3</v>
      </c>
      <c r="L588" s="111">
        <f t="shared" si="86"/>
        <v>-2.445286012755306E-3</v>
      </c>
      <c r="M588" s="111">
        <f t="shared" si="87"/>
        <v>-3.0335284163021613E-3</v>
      </c>
      <c r="N588" s="111">
        <f t="shared" si="88"/>
        <v>-4.4929371226061802E-3</v>
      </c>
      <c r="O588" s="111">
        <f t="shared" si="89"/>
        <v>0</v>
      </c>
      <c r="P588" s="111">
        <f t="shared" si="90"/>
        <v>-3.6251723701303661E-4</v>
      </c>
      <c r="Q588" s="36">
        <f>K588*$Y$19+$Z$19*L588+$AA$19*M588+N588*$AB$19+$AC$19*O588+P588*$AD$19</f>
        <v>-2.8589858223132926E-3</v>
      </c>
      <c r="R588" s="41">
        <f t="shared" si="83"/>
        <v>997141.01417768665</v>
      </c>
      <c r="S588" s="41">
        <f t="shared" si="84"/>
        <v>-2858.9858223133488</v>
      </c>
      <c r="T588" s="41">
        <v>-261.83679512946401</v>
      </c>
      <c r="U588" s="41">
        <f t="shared" si="91"/>
        <v>1154276.8058000631</v>
      </c>
      <c r="V588" s="41"/>
    </row>
    <row r="589" spans="2:22">
      <c r="B589" s="112">
        <v>44314</v>
      </c>
      <c r="C589">
        <v>78.619347000000005</v>
      </c>
      <c r="D589">
        <v>106.32514999999999</v>
      </c>
      <c r="E589">
        <v>24.862946999999998</v>
      </c>
      <c r="F589">
        <v>118.505432</v>
      </c>
      <c r="G589">
        <v>53.859074</v>
      </c>
      <c r="H589">
        <v>51.459212999999998</v>
      </c>
      <c r="J589" s="33">
        <v>585</v>
      </c>
      <c r="K589" s="111">
        <f t="shared" si="85"/>
        <v>4.6932031953582479E-4</v>
      </c>
      <c r="L589" s="111">
        <f t="shared" si="86"/>
        <v>5.2467014595072707E-4</v>
      </c>
      <c r="M589" s="111">
        <f t="shared" si="87"/>
        <v>1.1387674562189495E-3</v>
      </c>
      <c r="N589" s="111">
        <f t="shared" si="88"/>
        <v>1.5246032949059295E-4</v>
      </c>
      <c r="O589" s="111">
        <f t="shared" si="89"/>
        <v>3.5552035694266207E-3</v>
      </c>
      <c r="P589" s="111">
        <f t="shared" si="90"/>
        <v>-3.6259040482008087E-4</v>
      </c>
      <c r="Q589" s="36">
        <f>K589*$Y$19+$Z$19*L589+$AA$19*M589+N589*$AB$19+$AC$19*O589+P589*$AD$19</f>
        <v>5.6999351693381431E-4</v>
      </c>
      <c r="R589" s="41">
        <f t="shared" si="83"/>
        <v>1000569.9935169339</v>
      </c>
      <c r="S589" s="41">
        <f t="shared" si="84"/>
        <v>569.99351693387143</v>
      </c>
      <c r="T589" s="41">
        <v>-258.73037214379292</v>
      </c>
      <c r="U589" s="41">
        <f t="shared" si="91"/>
        <v>1154846.7993169969</v>
      </c>
      <c r="V589" s="41"/>
    </row>
    <row r="590" spans="2:22">
      <c r="B590" s="112">
        <v>44315</v>
      </c>
      <c r="C590">
        <v>78.554749000000001</v>
      </c>
      <c r="D590">
        <v>106.269379</v>
      </c>
      <c r="E590">
        <v>24.83465</v>
      </c>
      <c r="F590">
        <v>118.360748</v>
      </c>
      <c r="G590">
        <v>53.824317999999998</v>
      </c>
      <c r="H590">
        <v>51.393864000000001</v>
      </c>
      <c r="J590" s="33">
        <v>586</v>
      </c>
      <c r="K590" s="111">
        <f t="shared" si="85"/>
        <v>-8.2199300369774017E-4</v>
      </c>
      <c r="L590" s="111">
        <f t="shared" si="86"/>
        <v>-5.2467014595064705E-4</v>
      </c>
      <c r="M590" s="111">
        <f t="shared" si="87"/>
        <v>-1.1387674562188834E-3</v>
      </c>
      <c r="N590" s="111">
        <f t="shared" si="88"/>
        <v>-1.2216519723860487E-3</v>
      </c>
      <c r="O590" s="111">
        <f t="shared" si="89"/>
        <v>-6.4552203568953655E-4</v>
      </c>
      <c r="P590" s="111">
        <f t="shared" si="90"/>
        <v>-1.2707254017006362E-3</v>
      </c>
      <c r="Q590" s="36">
        <f>K590*$Y$19+$Z$19*L590+$AA$19*M590+N590*$AB$19+$AC$19*O590+P590*$AD$19</f>
        <v>-9.9384163121410993E-4</v>
      </c>
      <c r="R590" s="41">
        <f t="shared" si="83"/>
        <v>999006.15836878587</v>
      </c>
      <c r="S590" s="41">
        <f t="shared" si="84"/>
        <v>-993.8416312141344</v>
      </c>
      <c r="T590" s="41">
        <v>-254.52176079154015</v>
      </c>
      <c r="U590" s="41">
        <f t="shared" si="91"/>
        <v>1153852.9576857828</v>
      </c>
      <c r="V590" s="41"/>
    </row>
    <row r="591" spans="2:22">
      <c r="B591" s="112">
        <v>44316</v>
      </c>
      <c r="C591">
        <v>78.665458999999998</v>
      </c>
      <c r="D591">
        <v>106.380898</v>
      </c>
      <c r="E591">
        <v>24.862946999999998</v>
      </c>
      <c r="F591">
        <v>118.60489699999999</v>
      </c>
      <c r="G591">
        <v>53.789569999999998</v>
      </c>
      <c r="H591">
        <v>51.365856000000001</v>
      </c>
      <c r="J591" s="33">
        <v>587</v>
      </c>
      <c r="K591" s="111">
        <f t="shared" si="85"/>
        <v>1.4083433638352068E-3</v>
      </c>
      <c r="L591" s="111">
        <f t="shared" si="86"/>
        <v>1.0488489532825673E-3</v>
      </c>
      <c r="M591" s="111">
        <f t="shared" si="87"/>
        <v>1.1387674562189495E-3</v>
      </c>
      <c r="N591" s="111">
        <f t="shared" si="88"/>
        <v>2.0606285471626335E-3</v>
      </c>
      <c r="O591" s="111">
        <f t="shared" si="89"/>
        <v>-6.4579027583546139E-4</v>
      </c>
      <c r="P591" s="111">
        <f t="shared" si="90"/>
        <v>-5.4511632950251772E-4</v>
      </c>
      <c r="Q591" s="36">
        <f>K591*$Y$19+$Z$19*L591+$AA$19*M591+N591*$AB$19+$AC$19*O591+P591*$AD$19</f>
        <v>1.1572132605358566E-3</v>
      </c>
      <c r="R591" s="41">
        <f t="shared" si="83"/>
        <v>1001157.2132605358</v>
      </c>
      <c r="S591" s="41">
        <f t="shared" si="84"/>
        <v>1157.2132605358493</v>
      </c>
      <c r="T591" s="41">
        <v>-250.90988894831389</v>
      </c>
      <c r="U591" s="41">
        <f t="shared" si="91"/>
        <v>1155010.1709463187</v>
      </c>
      <c r="V591" s="41"/>
    </row>
    <row r="592" spans="2:22">
      <c r="B592" s="112">
        <v>44319</v>
      </c>
      <c r="C592">
        <v>78.684875000000005</v>
      </c>
      <c r="D592">
        <v>106.448837</v>
      </c>
      <c r="E592">
        <v>24.872374000000001</v>
      </c>
      <c r="F592">
        <v>118.89035800000001</v>
      </c>
      <c r="G592">
        <v>53.921146</v>
      </c>
      <c r="H592">
        <v>51.373336999999999</v>
      </c>
      <c r="J592" s="33">
        <v>588</v>
      </c>
      <c r="K592" s="111">
        <f t="shared" si="85"/>
        <v>2.4678689399599792E-4</v>
      </c>
      <c r="L592" s="111">
        <f t="shared" si="86"/>
        <v>6.384352478534857E-4</v>
      </c>
      <c r="M592" s="111">
        <f t="shared" si="87"/>
        <v>3.7908673045036604E-4</v>
      </c>
      <c r="N592" s="111">
        <f t="shared" si="88"/>
        <v>2.4039312909264364E-3</v>
      </c>
      <c r="O592" s="111">
        <f t="shared" si="89"/>
        <v>2.4431378851338522E-3</v>
      </c>
      <c r="P592" s="111">
        <f t="shared" si="90"/>
        <v>1.4563088914317041E-4</v>
      </c>
      <c r="Q592" s="36">
        <f>K592*$Y$19+$Z$19*L592+$AA$19*M592+N592*$AB$19+$AC$19*O592+P592*$AD$19</f>
        <v>1.1273480062730405E-3</v>
      </c>
      <c r="R592" s="41">
        <f t="shared" si="83"/>
        <v>1001127.348006273</v>
      </c>
      <c r="S592" s="41">
        <f t="shared" si="84"/>
        <v>1127.3480062730378</v>
      </c>
      <c r="T592" s="41">
        <v>-250.54089410486631</v>
      </c>
      <c r="U592" s="41">
        <f t="shared" si="91"/>
        <v>1156137.5189525918</v>
      </c>
      <c r="V592" s="41"/>
    </row>
    <row r="593" spans="2:22">
      <c r="B593" s="112">
        <v>44320</v>
      </c>
      <c r="C593">
        <v>78.786490999999998</v>
      </c>
      <c r="D593">
        <v>106.579094</v>
      </c>
      <c r="E593">
        <v>24.910135</v>
      </c>
      <c r="F593">
        <v>118.96283699999999</v>
      </c>
      <c r="G593">
        <v>54.025700000000001</v>
      </c>
      <c r="H593">
        <v>51.354633</v>
      </c>
      <c r="J593" s="33">
        <v>589</v>
      </c>
      <c r="K593" s="111">
        <f t="shared" si="85"/>
        <v>1.2905967184489618E-3</v>
      </c>
      <c r="L593" s="111">
        <f t="shared" si="86"/>
        <v>1.2229102129653359E-3</v>
      </c>
      <c r="M593" s="111">
        <f t="shared" si="87"/>
        <v>1.5170391368563413E-3</v>
      </c>
      <c r="N593" s="111">
        <f t="shared" si="88"/>
        <v>6.0944316718840623E-4</v>
      </c>
      <c r="O593" s="111">
        <f t="shared" si="89"/>
        <v>1.9371391859838529E-3</v>
      </c>
      <c r="P593" s="111">
        <f t="shared" si="90"/>
        <v>-3.6414620490760557E-4</v>
      </c>
      <c r="Q593" s="36">
        <f>K593*$Y$19+$Z$19*L593+$AA$19*M593+N593*$AB$19+$AC$19*O593+P593*$AD$19</f>
        <v>9.4709374528599316E-4</v>
      </c>
      <c r="R593" s="41">
        <f t="shared" si="83"/>
        <v>1000947.093745286</v>
      </c>
      <c r="S593" s="41">
        <f t="shared" si="84"/>
        <v>947.09374528599437</v>
      </c>
      <c r="T593" s="41">
        <v>-248.07664343563374</v>
      </c>
      <c r="U593" s="41">
        <f t="shared" si="91"/>
        <v>1157084.6126978779</v>
      </c>
      <c r="V593" s="41"/>
    </row>
    <row r="594" spans="2:22">
      <c r="B594" s="112">
        <v>44321</v>
      </c>
      <c r="C594">
        <v>78.832747999999995</v>
      </c>
      <c r="D594">
        <v>106.662857</v>
      </c>
      <c r="E594">
        <v>24.929016000000001</v>
      </c>
      <c r="F594">
        <v>119.107788</v>
      </c>
      <c r="G594">
        <v>54.295830000000002</v>
      </c>
      <c r="H594">
        <v>51.410732000000003</v>
      </c>
      <c r="J594" s="33">
        <v>590</v>
      </c>
      <c r="K594" s="111">
        <f t="shared" si="85"/>
        <v>5.8694613197548423E-4</v>
      </c>
      <c r="L594" s="111">
        <f t="shared" si="86"/>
        <v>7.8561468712279629E-4</v>
      </c>
      <c r="M594" s="111">
        <f t="shared" si="87"/>
        <v>7.5767746939578299E-4</v>
      </c>
      <c r="N594" s="111">
        <f t="shared" si="88"/>
        <v>1.217714431685691E-3</v>
      </c>
      <c r="O594" s="111">
        <f t="shared" si="89"/>
        <v>4.9875691374704082E-3</v>
      </c>
      <c r="P594" s="111">
        <f t="shared" si="90"/>
        <v>1.0917881831589693E-3</v>
      </c>
      <c r="Q594" s="36">
        <f>K594*$Y$19+$Z$19*L594+$AA$19*M594+N594*$AB$19+$AC$19*O594+P594*$AD$19</f>
        <v>1.1352428135758237E-3</v>
      </c>
      <c r="R594" s="41">
        <f t="shared" si="83"/>
        <v>1001135.2428135758</v>
      </c>
      <c r="S594" s="41">
        <f t="shared" si="84"/>
        <v>1135.24281357578</v>
      </c>
      <c r="T594" s="41">
        <v>-246.05413606471848</v>
      </c>
      <c r="U594" s="41">
        <f t="shared" si="91"/>
        <v>1158219.8555114537</v>
      </c>
      <c r="V594" s="41"/>
    </row>
    <row r="595" spans="2:22">
      <c r="B595" s="112">
        <v>44322</v>
      </c>
      <c r="C595">
        <v>78.869698</v>
      </c>
      <c r="D595">
        <v>106.68147999999999</v>
      </c>
      <c r="E595">
        <v>24.938454</v>
      </c>
      <c r="F595">
        <v>119.334335</v>
      </c>
      <c r="G595">
        <v>54.226115999999998</v>
      </c>
      <c r="H595">
        <v>51.448124</v>
      </c>
      <c r="J595" s="33">
        <v>591</v>
      </c>
      <c r="K595" s="111">
        <f t="shared" si="85"/>
        <v>4.6860402756413914E-4</v>
      </c>
      <c r="L595" s="111">
        <f t="shared" si="86"/>
        <v>1.7458162057798634E-4</v>
      </c>
      <c r="M595" s="111">
        <f t="shared" si="87"/>
        <v>3.7852331841538642E-4</v>
      </c>
      <c r="N595" s="111">
        <f t="shared" si="88"/>
        <v>1.9002269005057885E-3</v>
      </c>
      <c r="O595" s="111">
        <f t="shared" si="89"/>
        <v>-1.2847909968307096E-3</v>
      </c>
      <c r="P595" s="111">
        <f t="shared" si="90"/>
        <v>7.2705458919636908E-4</v>
      </c>
      <c r="Q595" s="36">
        <f>K595*$Y$19+$Z$19*L595+$AA$19*M595+N595*$AB$19+$AC$19*O595+P595*$AD$19</f>
        <v>7.8416581331002455E-4</v>
      </c>
      <c r="R595" s="41">
        <f t="shared" si="83"/>
        <v>1000784.1658133101</v>
      </c>
      <c r="S595" s="41">
        <f t="shared" si="84"/>
        <v>784.16581331007183</v>
      </c>
      <c r="T595" s="41">
        <v>-245.82489670976065</v>
      </c>
      <c r="U595" s="41">
        <f t="shared" si="91"/>
        <v>1159004.0213247638</v>
      </c>
      <c r="V595" s="41"/>
    </row>
    <row r="596" spans="2:22">
      <c r="B596" s="112">
        <v>44323</v>
      </c>
      <c r="C596">
        <v>78.878944000000004</v>
      </c>
      <c r="D596">
        <v>106.65355700000001</v>
      </c>
      <c r="E596">
        <v>24.929016000000001</v>
      </c>
      <c r="F596">
        <v>119.37964599999999</v>
      </c>
      <c r="G596">
        <v>54.348121999999996</v>
      </c>
      <c r="H596">
        <v>51.485512</v>
      </c>
      <c r="J596" s="33">
        <v>592</v>
      </c>
      <c r="K596" s="111">
        <f t="shared" si="85"/>
        <v>1.1722446410142266E-4</v>
      </c>
      <c r="L596" s="111">
        <f t="shared" si="86"/>
        <v>-2.6177603596770464E-4</v>
      </c>
      <c r="M596" s="111">
        <f t="shared" si="87"/>
        <v>-3.7852331841540696E-4</v>
      </c>
      <c r="N596" s="111">
        <f t="shared" si="88"/>
        <v>3.7962586317189737E-4</v>
      </c>
      <c r="O596" s="111">
        <f t="shared" si="89"/>
        <v>2.2474217383571093E-3</v>
      </c>
      <c r="P596" s="111">
        <f t="shared" si="90"/>
        <v>7.2644867308913497E-4</v>
      </c>
      <c r="Q596" s="36">
        <f>K596*$Y$19+$Z$19*L596+$AA$19*M596+N596*$AB$19+$AC$19*O596+P596*$AD$19</f>
        <v>1.9878865913638743E-4</v>
      </c>
      <c r="R596" s="41">
        <f t="shared" si="83"/>
        <v>1000198.7886591364</v>
      </c>
      <c r="S596" s="41">
        <f t="shared" si="84"/>
        <v>198.78865913639311</v>
      </c>
      <c r="T596" s="41">
        <v>-241.97387995873578</v>
      </c>
      <c r="U596" s="41">
        <f t="shared" si="91"/>
        <v>1159202.8099839003</v>
      </c>
      <c r="V596" s="41"/>
    </row>
    <row r="597" spans="2:22">
      <c r="B597" s="112">
        <v>44326</v>
      </c>
      <c r="C597">
        <v>78.694121999999993</v>
      </c>
      <c r="D597">
        <v>106.486046</v>
      </c>
      <c r="E597">
        <v>24.872374000000001</v>
      </c>
      <c r="F597">
        <v>118.736305</v>
      </c>
      <c r="G597">
        <v>54.382980000000003</v>
      </c>
      <c r="H597">
        <v>51.448124</v>
      </c>
      <c r="J597" s="33">
        <v>593</v>
      </c>
      <c r="K597" s="111">
        <f t="shared" si="85"/>
        <v>-2.3458588380467897E-3</v>
      </c>
      <c r="L597" s="111">
        <f t="shared" si="86"/>
        <v>-1.5718433564784308E-3</v>
      </c>
      <c r="M597" s="111">
        <f t="shared" si="87"/>
        <v>-2.2747166062523035E-3</v>
      </c>
      <c r="N597" s="111">
        <f t="shared" si="88"/>
        <v>-5.4036074669126426E-3</v>
      </c>
      <c r="O597" s="111">
        <f t="shared" si="89"/>
        <v>6.4117810917082565E-4</v>
      </c>
      <c r="P597" s="111">
        <f t="shared" si="90"/>
        <v>-7.2644867308921271E-4</v>
      </c>
      <c r="Q597" s="36">
        <f>K597*$Y$19+$Z$19*L597+$AA$19*M597+N597*$AB$19+$AC$19*O597+P597*$AD$19</f>
        <v>-2.7985946452668675E-3</v>
      </c>
      <c r="R597" s="41">
        <f t="shared" si="83"/>
        <v>997201.40535473311</v>
      </c>
      <c r="S597" s="41">
        <f t="shared" si="84"/>
        <v>-2798.5946452668868</v>
      </c>
      <c r="T597" s="41">
        <v>-241.29936255165376</v>
      </c>
      <c r="U597" s="41">
        <f t="shared" si="91"/>
        <v>1156404.2153386334</v>
      </c>
      <c r="V597" s="41"/>
    </row>
    <row r="598" spans="2:22">
      <c r="B598" s="112">
        <v>44327</v>
      </c>
      <c r="C598">
        <v>78.537025</v>
      </c>
      <c r="D598">
        <v>106.253426</v>
      </c>
      <c r="E598">
        <v>24.844059000000001</v>
      </c>
      <c r="F598">
        <v>118.30136899999999</v>
      </c>
      <c r="G598">
        <v>54.260986000000003</v>
      </c>
      <c r="H598">
        <v>51.420074</v>
      </c>
      <c r="J598" s="33">
        <v>594</v>
      </c>
      <c r="K598" s="111">
        <f t="shared" si="85"/>
        <v>-1.9982942982203688E-3</v>
      </c>
      <c r="L598" s="111">
        <f t="shared" si="86"/>
        <v>-2.1869011004168838E-3</v>
      </c>
      <c r="M598" s="111">
        <f t="shared" si="87"/>
        <v>-1.139060119677536E-3</v>
      </c>
      <c r="N598" s="111">
        <f t="shared" si="88"/>
        <v>-3.6697667571075144E-3</v>
      </c>
      <c r="O598" s="111">
        <f t="shared" si="89"/>
        <v>-2.2457584302906174E-3</v>
      </c>
      <c r="P598" s="111">
        <f t="shared" si="90"/>
        <v>-5.4535806479685128E-4</v>
      </c>
      <c r="Q598" s="36">
        <f>K598*$Y$19+$Z$19*L598+$AA$19*M598+N598*$AB$19+$AC$19*O598+P598*$AD$19</f>
        <v>-2.2328864605917864E-3</v>
      </c>
      <c r="R598" s="41">
        <f t="shared" si="83"/>
        <v>997767.11353940819</v>
      </c>
      <c r="S598" s="41">
        <f t="shared" si="84"/>
        <v>-2232.8864605918061</v>
      </c>
      <c r="T598" s="41">
        <v>-235.90650320600253</v>
      </c>
      <c r="U598" s="42">
        <f t="shared" si="91"/>
        <v>1154171.3288780416</v>
      </c>
      <c r="V598" s="42"/>
    </row>
    <row r="599" spans="2:22">
      <c r="B599" s="112">
        <v>44328</v>
      </c>
      <c r="C599">
        <v>78.259795999999994</v>
      </c>
      <c r="D599">
        <v>105.881157</v>
      </c>
      <c r="E599">
        <v>24.749666000000001</v>
      </c>
      <c r="F599">
        <v>117.658051</v>
      </c>
      <c r="G599">
        <v>54.156402999999997</v>
      </c>
      <c r="H599">
        <v>51.354633</v>
      </c>
      <c r="J599" s="33">
        <v>595</v>
      </c>
      <c r="K599" s="111">
        <f t="shared" si="85"/>
        <v>-3.5361595613264247E-3</v>
      </c>
      <c r="L599" s="111">
        <f t="shared" si="86"/>
        <v>-3.5097472263082305E-3</v>
      </c>
      <c r="M599" s="111">
        <f t="shared" si="87"/>
        <v>-3.8066555389597136E-3</v>
      </c>
      <c r="N599" s="111">
        <f t="shared" si="88"/>
        <v>-5.4527985700340486E-3</v>
      </c>
      <c r="O599" s="111">
        <f t="shared" si="89"/>
        <v>-1.9292667606812706E-3</v>
      </c>
      <c r="P599" s="111">
        <f t="shared" si="90"/>
        <v>-1.2734847075584915E-3</v>
      </c>
      <c r="Q599" s="36">
        <f>K599*$Y$19+$Z$19*L599+$AA$19*M599+N599*$AB$19+$AC$19*O599+P599*$AD$19</f>
        <v>-3.8444400473015916E-3</v>
      </c>
      <c r="R599" s="41">
        <f t="shared" si="83"/>
        <v>996155.55995269842</v>
      </c>
      <c r="S599" s="41">
        <f t="shared" si="84"/>
        <v>-3844.4400473015849</v>
      </c>
      <c r="T599" s="41">
        <v>-234.60621323972009</v>
      </c>
      <c r="U599" s="41">
        <f t="shared" si="91"/>
        <v>1150326.88883074</v>
      </c>
      <c r="V599" s="41"/>
    </row>
    <row r="600" spans="2:22">
      <c r="B600" s="112">
        <v>44329</v>
      </c>
      <c r="C600">
        <v>78.416884999999994</v>
      </c>
      <c r="D600">
        <v>106.123108</v>
      </c>
      <c r="E600">
        <v>24.777982999999999</v>
      </c>
      <c r="F600">
        <v>118.102013</v>
      </c>
      <c r="G600">
        <v>54.165126999999998</v>
      </c>
      <c r="H600">
        <v>51.363998000000002</v>
      </c>
      <c r="J600" s="33">
        <v>596</v>
      </c>
      <c r="K600" s="111">
        <f t="shared" si="85"/>
        <v>2.0052639823151331E-3</v>
      </c>
      <c r="L600" s="111">
        <f t="shared" si="86"/>
        <v>2.2825116753591715E-3</v>
      </c>
      <c r="M600" s="111">
        <f t="shared" si="87"/>
        <v>1.1434826266634522E-3</v>
      </c>
      <c r="N600" s="111">
        <f t="shared" si="88"/>
        <v>3.7662233140482739E-3</v>
      </c>
      <c r="O600" s="111">
        <f t="shared" si="89"/>
        <v>1.610760117377449E-4</v>
      </c>
      <c r="P600" s="111">
        <f t="shared" si="90"/>
        <v>1.8234277335617966E-4</v>
      </c>
      <c r="Q600" s="36">
        <f>K600*$Y$19+$Z$19*L600+$AA$19*M600+N600*$AB$19+$AC$19*O600+P600*$AD$19</f>
        <v>2.1395513464552611E-3</v>
      </c>
      <c r="R600" s="41">
        <f t="shared" si="83"/>
        <v>1002139.5513464552</v>
      </c>
      <c r="S600" s="41">
        <f t="shared" si="84"/>
        <v>2139.551346455235</v>
      </c>
      <c r="T600" s="41">
        <v>-231.52196213242132</v>
      </c>
      <c r="U600" s="41">
        <f t="shared" si="91"/>
        <v>1152466.4401771952</v>
      </c>
      <c r="V600" s="41"/>
    </row>
    <row r="601" spans="2:22">
      <c r="B601" s="112">
        <v>44330</v>
      </c>
      <c r="C601">
        <v>78.601714999999999</v>
      </c>
      <c r="D601">
        <v>106.36507400000001</v>
      </c>
      <c r="E601">
        <v>24.834627000000001</v>
      </c>
      <c r="F601">
        <v>118.745392</v>
      </c>
      <c r="G601">
        <v>54.339393999999999</v>
      </c>
      <c r="H601">
        <v>51.382702000000002</v>
      </c>
      <c r="J601" s="33">
        <v>597</v>
      </c>
      <c r="K601" s="111">
        <f t="shared" si="85"/>
        <v>2.3542444699908515E-3</v>
      </c>
      <c r="L601" s="111">
        <f t="shared" si="86"/>
        <v>2.2774547017939649E-3</v>
      </c>
      <c r="M601" s="111">
        <f t="shared" si="87"/>
        <v>2.2834527194823128E-3</v>
      </c>
      <c r="N601" s="111">
        <f t="shared" si="88"/>
        <v>5.4328700160444039E-3</v>
      </c>
      <c r="O601" s="111">
        <f t="shared" si="89"/>
        <v>3.2121638478179752E-3</v>
      </c>
      <c r="P601" s="111">
        <f t="shared" si="90"/>
        <v>3.6407982361694798E-4</v>
      </c>
      <c r="Q601" s="36">
        <f>K601*$Y$19+$Z$19*L601+$AA$19*M601+N601*$AB$19+$AC$19*O601+P601*$AD$19</f>
        <v>3.1020340664564515E-3</v>
      </c>
      <c r="R601" s="41">
        <f t="shared" si="83"/>
        <v>1003102.0340664565</v>
      </c>
      <c r="S601" s="41">
        <f t="shared" si="84"/>
        <v>3102.0340664564865</v>
      </c>
      <c r="T601" s="41">
        <v>-229.32820681389421</v>
      </c>
      <c r="U601" s="41">
        <f t="shared" si="91"/>
        <v>1155568.4742436516</v>
      </c>
      <c r="V601" s="41"/>
    </row>
    <row r="602" spans="2:22">
      <c r="B602" s="112">
        <v>44333</v>
      </c>
      <c r="C602">
        <v>78.527778999999995</v>
      </c>
      <c r="D602">
        <v>106.27201100000001</v>
      </c>
      <c r="E602">
        <v>24.815742</v>
      </c>
      <c r="F602">
        <v>118.609467</v>
      </c>
      <c r="G602">
        <v>54.435248999999999</v>
      </c>
      <c r="H602">
        <v>51.420074</v>
      </c>
      <c r="J602" s="33">
        <v>598</v>
      </c>
      <c r="K602" s="111">
        <f t="shared" si="85"/>
        <v>-9.4108373386244759E-4</v>
      </c>
      <c r="L602" s="111">
        <f t="shared" si="86"/>
        <v>-8.7532243909376113E-4</v>
      </c>
      <c r="M602" s="111">
        <f t="shared" si="87"/>
        <v>-7.6071945852889062E-4</v>
      </c>
      <c r="N602" s="111">
        <f t="shared" si="88"/>
        <v>-1.1453316391444668E-3</v>
      </c>
      <c r="O602" s="111">
        <f t="shared" si="89"/>
        <v>1.7624516554350488E-3</v>
      </c>
      <c r="P602" s="111">
        <f t="shared" si="90"/>
        <v>7.2706211058525005E-4</v>
      </c>
      <c r="Q602" s="36">
        <f>K602*$Y$19+$Z$19*L602+$AA$19*M602+N602*$AB$19+$AC$19*O602+P602*$AD$19</f>
        <v>-6.2833795874211898E-4</v>
      </c>
      <c r="R602" s="41">
        <f t="shared" si="83"/>
        <v>999371.66204125783</v>
      </c>
      <c r="S602" s="41">
        <f t="shared" si="84"/>
        <v>-628.33795874216594</v>
      </c>
      <c r="T602" s="41">
        <v>-224.33818070741836</v>
      </c>
      <c r="U602" s="41">
        <f t="shared" si="91"/>
        <v>1154940.1362849094</v>
      </c>
      <c r="V602" s="41"/>
    </row>
    <row r="603" spans="2:22">
      <c r="B603" s="112">
        <v>44334</v>
      </c>
      <c r="C603">
        <v>78.444618000000006</v>
      </c>
      <c r="D603">
        <v>106.14173099999999</v>
      </c>
      <c r="E603">
        <v>24.796873000000001</v>
      </c>
      <c r="F603">
        <v>118.219826</v>
      </c>
      <c r="G603">
        <v>54.374263999999997</v>
      </c>
      <c r="H603">
        <v>51.42942</v>
      </c>
      <c r="J603" s="33">
        <v>599</v>
      </c>
      <c r="K603" s="111">
        <f t="shared" si="85"/>
        <v>-1.0595621825180289E-3</v>
      </c>
      <c r="L603" s="111">
        <f t="shared" si="86"/>
        <v>-1.2266627865917521E-3</v>
      </c>
      <c r="M603" s="111">
        <f t="shared" si="87"/>
        <v>-7.6065335035405536E-4</v>
      </c>
      <c r="N603" s="111">
        <f t="shared" si="88"/>
        <v>-3.2904827492138597E-3</v>
      </c>
      <c r="O603" s="111">
        <f t="shared" si="89"/>
        <v>-1.1209499005070814E-3</v>
      </c>
      <c r="P603" s="111">
        <f t="shared" si="90"/>
        <v>1.8174129326733085E-4</v>
      </c>
      <c r="Q603" s="36">
        <f>K603*$Y$19+$Z$19*L603+$AA$19*M603+N603*$AB$19+$AC$19*O603+P603*$AD$19</f>
        <v>-1.5932182617419061E-3</v>
      </c>
      <c r="R603" s="41">
        <f t="shared" si="83"/>
        <v>998406.78173825808</v>
      </c>
      <c r="S603" s="41">
        <f t="shared" si="84"/>
        <v>-1593.2182617419166</v>
      </c>
      <c r="T603" s="41">
        <v>-224.18831939878874</v>
      </c>
      <c r="U603" s="41">
        <f t="shared" si="91"/>
        <v>1153346.9180231676</v>
      </c>
      <c r="V603" s="41"/>
    </row>
    <row r="604" spans="2:22">
      <c r="B604" s="112">
        <v>44335</v>
      </c>
      <c r="C604">
        <v>78.361450000000005</v>
      </c>
      <c r="D604">
        <v>105.992836</v>
      </c>
      <c r="E604">
        <v>24.768549</v>
      </c>
      <c r="F604">
        <v>118.011444</v>
      </c>
      <c r="G604">
        <v>54.016993999999997</v>
      </c>
      <c r="H604">
        <v>51.354633</v>
      </c>
      <c r="J604" s="33">
        <v>600</v>
      </c>
      <c r="K604" s="111">
        <f t="shared" si="85"/>
        <v>-1.060775375079179E-3</v>
      </c>
      <c r="L604" s="111">
        <f t="shared" si="86"/>
        <v>-1.4037789932743942E-3</v>
      </c>
      <c r="M604" s="111">
        <f t="shared" si="87"/>
        <v>-1.1428936520739377E-3</v>
      </c>
      <c r="N604" s="111">
        <f t="shared" si="88"/>
        <v>-1.7642207490028267E-3</v>
      </c>
      <c r="O604" s="111">
        <f t="shared" si="89"/>
        <v>-6.5922529259024171E-3</v>
      </c>
      <c r="P604" s="111">
        <f t="shared" si="90"/>
        <v>-1.4552260008257936E-3</v>
      </c>
      <c r="Q604" s="36">
        <f>K604*$Y$19+$Z$19*L604+$AA$19*M604+N604*$AB$19+$AC$19*O604+P604*$AD$19</f>
        <v>-1.6864333367630914E-3</v>
      </c>
      <c r="R604" s="41">
        <f t="shared" si="83"/>
        <v>998313.56666323694</v>
      </c>
      <c r="S604" s="41">
        <f t="shared" si="84"/>
        <v>-1686.4333367630607</v>
      </c>
      <c r="T604" s="41">
        <v>-215.46489897754509</v>
      </c>
      <c r="U604" s="41">
        <f t="shared" si="91"/>
        <v>1151660.4846864045</v>
      </c>
      <c r="V604" s="41"/>
    </row>
    <row r="605" spans="2:22">
      <c r="B605" s="112">
        <v>44336</v>
      </c>
      <c r="C605">
        <v>78.620215999999999</v>
      </c>
      <c r="D605">
        <v>106.355774</v>
      </c>
      <c r="E605">
        <v>24.834627000000001</v>
      </c>
      <c r="F605">
        <v>118.81785600000001</v>
      </c>
      <c r="G605">
        <v>54.025700000000001</v>
      </c>
      <c r="H605">
        <v>51.410732000000003</v>
      </c>
      <c r="J605" s="33">
        <v>601</v>
      </c>
      <c r="K605" s="111">
        <f t="shared" si="85"/>
        <v>3.2967701383757432E-3</v>
      </c>
      <c r="L605" s="111">
        <f t="shared" si="86"/>
        <v>3.4183256806748549E-3</v>
      </c>
      <c r="M605" s="111">
        <f t="shared" si="87"/>
        <v>2.6642664609568632E-3</v>
      </c>
      <c r="N605" s="111">
        <f t="shared" si="88"/>
        <v>6.810095850518734E-3</v>
      </c>
      <c r="O605" s="111">
        <f t="shared" si="89"/>
        <v>1.6115851422297584E-4</v>
      </c>
      <c r="P605" s="111">
        <f t="shared" si="90"/>
        <v>1.0917881831589693E-3</v>
      </c>
      <c r="Q605" s="36">
        <f>K605*$Y$19+$Z$19*L605+$AA$19*M605+N605*$AB$19+$AC$19*O605+P605*$AD$19</f>
        <v>3.8876953902158887E-3</v>
      </c>
      <c r="R605" s="41">
        <f t="shared" si="83"/>
        <v>1003887.6953902158</v>
      </c>
      <c r="S605" s="41">
        <f t="shared" si="84"/>
        <v>3887.6953902158421</v>
      </c>
      <c r="T605" s="41">
        <v>-209.12565441720653</v>
      </c>
      <c r="U605" s="41">
        <f t="shared" si="91"/>
        <v>1155548.1800766203</v>
      </c>
      <c r="V605" s="41"/>
    </row>
    <row r="606" spans="2:22">
      <c r="B606" s="112">
        <v>44337</v>
      </c>
      <c r="C606">
        <v>78.638672</v>
      </c>
      <c r="D606">
        <v>106.40226699999999</v>
      </c>
      <c r="E606">
        <v>24.85351</v>
      </c>
      <c r="F606">
        <v>118.899399</v>
      </c>
      <c r="G606">
        <v>54.147700999999998</v>
      </c>
      <c r="H606">
        <v>51.457465999999997</v>
      </c>
      <c r="J606" s="33">
        <v>602</v>
      </c>
      <c r="K606" s="111">
        <f t="shared" si="85"/>
        <v>2.3472123349533951E-4</v>
      </c>
      <c r="L606" s="111">
        <f t="shared" si="86"/>
        <v>4.3705046842443598E-4</v>
      </c>
      <c r="M606" s="111">
        <f t="shared" si="87"/>
        <v>7.6006073276782137E-4</v>
      </c>
      <c r="N606" s="111">
        <f t="shared" si="88"/>
        <v>6.8605035169431148E-4</v>
      </c>
      <c r="O606" s="111">
        <f t="shared" si="89"/>
        <v>2.2556571319839827E-3</v>
      </c>
      <c r="P606" s="111">
        <f t="shared" si="90"/>
        <v>9.0861907030284335E-4</v>
      </c>
      <c r="Q606" s="36">
        <f>K606*$Y$19+$Z$19*L606+$AA$19*M606+N606*$AB$19+$AC$19*O606+P606*$AD$19</f>
        <v>7.009877196838825E-4</v>
      </c>
      <c r="R606" s="41">
        <f t="shared" si="83"/>
        <v>1000700.9877196839</v>
      </c>
      <c r="S606" s="41">
        <f t="shared" si="84"/>
        <v>700.98771968390793</v>
      </c>
      <c r="T606" s="41">
        <v>-201.64735225751065</v>
      </c>
      <c r="U606" s="41">
        <f t="shared" si="91"/>
        <v>1156249.1677963042</v>
      </c>
      <c r="V606" s="41"/>
    </row>
    <row r="607" spans="2:22">
      <c r="B607" s="112">
        <v>44340</v>
      </c>
      <c r="C607">
        <v>78.731078999999994</v>
      </c>
      <c r="D607">
        <v>106.50464599999999</v>
      </c>
      <c r="E607">
        <v>24.872374000000001</v>
      </c>
      <c r="F607">
        <v>119.225601</v>
      </c>
      <c r="G607">
        <v>54.278412000000003</v>
      </c>
      <c r="H607">
        <v>51.466816000000001</v>
      </c>
      <c r="J607" s="33">
        <v>603</v>
      </c>
      <c r="K607" s="111">
        <f t="shared" si="85"/>
        <v>1.1743935544593002E-3</v>
      </c>
      <c r="L607" s="111">
        <f t="shared" si="86"/>
        <v>9.6172553956475244E-4</v>
      </c>
      <c r="M607" s="111">
        <f t="shared" si="87"/>
        <v>7.5871957972363589E-4</v>
      </c>
      <c r="N607" s="111">
        <f t="shared" si="88"/>
        <v>2.7397560444849048E-3</v>
      </c>
      <c r="O607" s="111">
        <f t="shared" si="89"/>
        <v>2.4110624222230623E-3</v>
      </c>
      <c r="P607" s="111">
        <f t="shared" si="90"/>
        <v>1.8168696140576093E-4</v>
      </c>
      <c r="Q607" s="36">
        <f>K607*$Y$19+$Z$19*L607+$AA$19*M607+N607*$AB$19+$AC$19*O607+P607*$AD$19</f>
        <v>1.4847575598580312E-3</v>
      </c>
      <c r="R607" s="41">
        <f t="shared" si="83"/>
        <v>1001484.757559858</v>
      </c>
      <c r="S607" s="41">
        <f t="shared" si="84"/>
        <v>1484.7575598580297</v>
      </c>
      <c r="T607" s="41">
        <v>-201.46394280157983</v>
      </c>
      <c r="U607" s="41">
        <f t="shared" si="91"/>
        <v>1157733.9253561622</v>
      </c>
      <c r="V607" s="41"/>
    </row>
    <row r="608" spans="2:22">
      <c r="B608" s="112">
        <v>44341</v>
      </c>
      <c r="C608">
        <v>78.934371999999996</v>
      </c>
      <c r="D608">
        <v>106.765236</v>
      </c>
      <c r="E608">
        <v>24.938454</v>
      </c>
      <c r="F608">
        <v>119.669617</v>
      </c>
      <c r="G608">
        <v>54.435248999999999</v>
      </c>
      <c r="H608">
        <v>51.532252999999997</v>
      </c>
      <c r="J608" s="33">
        <v>604</v>
      </c>
      <c r="K608" s="111">
        <f t="shared" si="85"/>
        <v>2.5787908685327649E-3</v>
      </c>
      <c r="L608" s="111">
        <f t="shared" si="86"/>
        <v>2.443759308556137E-3</v>
      </c>
      <c r="M608" s="111">
        <f t="shared" si="87"/>
        <v>2.6532399246675959E-3</v>
      </c>
      <c r="N608" s="111">
        <f t="shared" si="88"/>
        <v>3.7172490516918714E-3</v>
      </c>
      <c r="O608" s="111">
        <f t="shared" si="89"/>
        <v>2.8853247579793562E-3</v>
      </c>
      <c r="P608" s="111">
        <f t="shared" si="90"/>
        <v>1.2706330152176268E-3</v>
      </c>
      <c r="Q608" s="36">
        <f>K608*$Y$19+$Z$19*L608+$AA$19*M608+N608*$AB$19+$AC$19*O608+P608*$AD$19</f>
        <v>2.7864826272899941E-3</v>
      </c>
      <c r="R608" s="41">
        <f t="shared" si="83"/>
        <v>1002786.48262729</v>
      </c>
      <c r="S608" s="41">
        <f t="shared" si="84"/>
        <v>2786.4826272899518</v>
      </c>
      <c r="T608" s="41">
        <v>-199.59158036357258</v>
      </c>
      <c r="U608" s="41">
        <f t="shared" si="91"/>
        <v>1160520.4079834521</v>
      </c>
      <c r="V608" s="41"/>
    </row>
    <row r="609" spans="2:22">
      <c r="B609" s="112">
        <v>44342</v>
      </c>
      <c r="C609">
        <v>78.906647000000007</v>
      </c>
      <c r="D609">
        <v>106.727997</v>
      </c>
      <c r="E609">
        <v>24.919578999999999</v>
      </c>
      <c r="F609">
        <v>119.606171</v>
      </c>
      <c r="G609">
        <v>54.321975999999999</v>
      </c>
      <c r="H609">
        <v>51.569637</v>
      </c>
      <c r="J609" s="33">
        <v>605</v>
      </c>
      <c r="K609" s="111">
        <f t="shared" si="85"/>
        <v>-3.5130285474310898E-4</v>
      </c>
      <c r="L609" s="111">
        <f t="shared" si="86"/>
        <v>-3.4885415199711184E-4</v>
      </c>
      <c r="M609" s="111">
        <f t="shared" si="87"/>
        <v>-7.5714984190071259E-4</v>
      </c>
      <c r="N609" s="111">
        <f t="shared" si="88"/>
        <v>-5.3031693693090121E-4</v>
      </c>
      <c r="O609" s="111">
        <f t="shared" si="89"/>
        <v>-2.0830439717142353E-3</v>
      </c>
      <c r="P609" s="111">
        <f t="shared" si="90"/>
        <v>7.2518557396654632E-4</v>
      </c>
      <c r="Q609" s="36">
        <f>K609*$Y$19+$Z$19*L609+$AA$19*M609+N609*$AB$19+$AC$19*O609+P609*$AD$19</f>
        <v>-4.480793745746508E-4</v>
      </c>
      <c r="R609" s="41">
        <f t="shared" si="83"/>
        <v>999551.92062542529</v>
      </c>
      <c r="S609" s="41">
        <f t="shared" si="84"/>
        <v>-448.07937457470689</v>
      </c>
      <c r="T609" s="41">
        <v>-196.17065454390831</v>
      </c>
      <c r="U609" s="41">
        <f t="shared" si="91"/>
        <v>1160072.3286088775</v>
      </c>
      <c r="V609" s="41"/>
    </row>
    <row r="610" spans="2:22">
      <c r="B610" s="112">
        <v>44343</v>
      </c>
      <c r="C610">
        <v>78.795731000000004</v>
      </c>
      <c r="D610">
        <v>106.597725</v>
      </c>
      <c r="E610">
        <v>24.910135</v>
      </c>
      <c r="F610">
        <v>119.243752</v>
      </c>
      <c r="G610">
        <v>54.295830000000002</v>
      </c>
      <c r="H610">
        <v>51.560290999999999</v>
      </c>
      <c r="J610" s="33">
        <v>606</v>
      </c>
      <c r="K610" s="111">
        <f t="shared" si="85"/>
        <v>-1.4066499148008521E-3</v>
      </c>
      <c r="L610" s="111">
        <f t="shared" si="86"/>
        <v>-1.2213437270699838E-3</v>
      </c>
      <c r="M610" s="111">
        <f t="shared" si="87"/>
        <v>-3.7905094591048934E-4</v>
      </c>
      <c r="N610" s="111">
        <f t="shared" si="88"/>
        <v>-3.0347029095677959E-3</v>
      </c>
      <c r="O610" s="111">
        <f t="shared" si="89"/>
        <v>-4.8143120300178351E-4</v>
      </c>
      <c r="P610" s="111">
        <f t="shared" si="90"/>
        <v>-1.8124709687731676E-4</v>
      </c>
      <c r="Q610" s="36">
        <f>K610*$Y$19+$Z$19*L610+$AA$19*M610+N610*$AB$19+$AC$19*O610+P610*$AD$19</f>
        <v>-1.4863160746707131E-3</v>
      </c>
      <c r="R610" s="41">
        <f t="shared" si="83"/>
        <v>998513.68392532924</v>
      </c>
      <c r="S610" s="41">
        <f t="shared" si="84"/>
        <v>-1486.3160746707581</v>
      </c>
      <c r="T610" s="41">
        <v>-196.07711871305946</v>
      </c>
      <c r="U610" s="41">
        <f t="shared" si="91"/>
        <v>1158586.0125342067</v>
      </c>
      <c r="V610" s="41"/>
    </row>
    <row r="611" spans="2:22">
      <c r="B611" s="112">
        <v>44344</v>
      </c>
      <c r="C611">
        <v>78.786490999999998</v>
      </c>
      <c r="D611">
        <v>106.597725</v>
      </c>
      <c r="E611">
        <v>24.910135</v>
      </c>
      <c r="F611">
        <v>119.343414</v>
      </c>
      <c r="G611">
        <v>54.356827000000003</v>
      </c>
      <c r="H611">
        <v>51.560290999999999</v>
      </c>
      <c r="J611" s="33">
        <v>607</v>
      </c>
      <c r="K611" s="111">
        <f t="shared" si="85"/>
        <v>-1.1727211221324558E-4</v>
      </c>
      <c r="L611" s="111">
        <f t="shared" si="86"/>
        <v>0</v>
      </c>
      <c r="M611" s="111">
        <f t="shared" si="87"/>
        <v>0</v>
      </c>
      <c r="N611" s="111">
        <f t="shared" si="88"/>
        <v>8.3543475927444814E-4</v>
      </c>
      <c r="O611" s="111">
        <f t="shared" si="89"/>
        <v>1.1227890434012638E-3</v>
      </c>
      <c r="P611" s="111">
        <f t="shared" si="90"/>
        <v>0</v>
      </c>
      <c r="Q611" s="36">
        <f>K611*$Y$19+$Z$19*L611+$AA$19*M611+N611*$AB$19+$AC$19*O611+P611*$AD$19</f>
        <v>3.0418504343788084E-4</v>
      </c>
      <c r="R611" s="41">
        <f t="shared" si="83"/>
        <v>1000304.1850434379</v>
      </c>
      <c r="S611" s="41">
        <f t="shared" si="84"/>
        <v>304.18504343787208</v>
      </c>
      <c r="T611" s="41">
        <v>-194.07655216404237</v>
      </c>
      <c r="U611" s="41">
        <f t="shared" si="91"/>
        <v>1158890.1975776446</v>
      </c>
      <c r="V611" s="41"/>
    </row>
    <row r="612" spans="2:22">
      <c r="B612" s="112">
        <v>44348</v>
      </c>
      <c r="C612">
        <v>78.780968000000001</v>
      </c>
      <c r="D612">
        <v>106.548332</v>
      </c>
      <c r="E612">
        <v>24.883683999999999</v>
      </c>
      <c r="F612">
        <v>119.358841</v>
      </c>
      <c r="G612">
        <v>54.484585000000003</v>
      </c>
      <c r="H612">
        <v>51.58276</v>
      </c>
      <c r="J612" s="33">
        <v>608</v>
      </c>
      <c r="K612" s="111">
        <f t="shared" si="85"/>
        <v>-7.0103307336559376E-5</v>
      </c>
      <c r="L612" s="111">
        <f t="shared" si="86"/>
        <v>-4.6346624074902092E-4</v>
      </c>
      <c r="M612" s="111">
        <f t="shared" si="87"/>
        <v>-1.0624211205018999E-3</v>
      </c>
      <c r="N612" s="111">
        <f t="shared" si="88"/>
        <v>1.2925726253796004E-4</v>
      </c>
      <c r="O612" s="111">
        <f t="shared" si="89"/>
        <v>2.3476001703335069E-3</v>
      </c>
      <c r="P612" s="111">
        <f t="shared" si="90"/>
        <v>4.3568616862852197E-4</v>
      </c>
      <c r="Q612" s="36">
        <f>K612*$Y$19+$Z$19*L612+$AA$19*M612+N612*$AB$19+$AC$19*O612+P612*$AD$19</f>
        <v>-1.0859735408467414E-4</v>
      </c>
      <c r="R612" s="41">
        <f t="shared" si="83"/>
        <v>999891.40264591528</v>
      </c>
      <c r="S612" s="41">
        <f t="shared" si="84"/>
        <v>-108.59735408471897</v>
      </c>
      <c r="T612" s="41">
        <v>-180.72789287718479</v>
      </c>
      <c r="U612" s="41">
        <f t="shared" si="91"/>
        <v>1158781.6002235599</v>
      </c>
      <c r="V612" s="41"/>
    </row>
    <row r="613" spans="2:22">
      <c r="B613" s="112">
        <v>44349</v>
      </c>
      <c r="C613">
        <v>78.864288000000002</v>
      </c>
      <c r="D613">
        <v>106.688118</v>
      </c>
      <c r="E613">
        <v>24.912025</v>
      </c>
      <c r="F613">
        <v>119.549477</v>
      </c>
      <c r="G613">
        <v>54.467101999999997</v>
      </c>
      <c r="H613">
        <v>51.601481999999997</v>
      </c>
      <c r="J613" s="33">
        <v>609</v>
      </c>
      <c r="K613" s="111">
        <f t="shared" si="85"/>
        <v>1.0570569628593595E-3</v>
      </c>
      <c r="L613" s="111">
        <f t="shared" si="86"/>
        <v>1.3110893566631149E-3</v>
      </c>
      <c r="M613" s="111">
        <f t="shared" si="87"/>
        <v>1.1382909744344831E-3</v>
      </c>
      <c r="N613" s="111">
        <f t="shared" si="88"/>
        <v>1.5958928684976393E-3</v>
      </c>
      <c r="O613" s="111">
        <f t="shared" si="89"/>
        <v>-3.2093124267203253E-4</v>
      </c>
      <c r="P613" s="111">
        <f t="shared" si="90"/>
        <v>3.6288487161534175E-4</v>
      </c>
      <c r="Q613" s="36">
        <f>K613*$Y$19+$Z$19*L613+$AA$19*M613+N613*$AB$19+$AC$19*O613+P613*$AD$19</f>
        <v>1.1458431583075523E-3</v>
      </c>
      <c r="R613" s="41">
        <f t="shared" si="83"/>
        <v>1001145.8431583076</v>
      </c>
      <c r="S613" s="41">
        <f t="shared" si="84"/>
        <v>1145.8431583076017</v>
      </c>
      <c r="T613" s="41">
        <v>-176.01738273235969</v>
      </c>
      <c r="U613" s="41">
        <f t="shared" si="91"/>
        <v>1159927.4433818674</v>
      </c>
      <c r="V613" s="41"/>
    </row>
    <row r="614" spans="2:22">
      <c r="B614" s="112">
        <v>44350</v>
      </c>
      <c r="C614">
        <v>78.716187000000005</v>
      </c>
      <c r="D614">
        <v>106.43647799999999</v>
      </c>
      <c r="E614">
        <v>24.864788000000001</v>
      </c>
      <c r="F614">
        <v>119.07740800000001</v>
      </c>
      <c r="G614">
        <v>54.257061</v>
      </c>
      <c r="H614">
        <v>51.601481999999997</v>
      </c>
      <c r="J614" s="33">
        <v>610</v>
      </c>
      <c r="K614" s="111">
        <f t="shared" si="85"/>
        <v>-1.8796877418497723E-3</v>
      </c>
      <c r="L614" s="111">
        <f t="shared" si="86"/>
        <v>-2.3614366587397955E-3</v>
      </c>
      <c r="M614" s="111">
        <f t="shared" si="87"/>
        <v>-1.8979525338374602E-3</v>
      </c>
      <c r="N614" s="111">
        <f t="shared" si="88"/>
        <v>-3.9565501248964661E-3</v>
      </c>
      <c r="O614" s="111">
        <f t="shared" si="89"/>
        <v>-3.8637457489598703E-3</v>
      </c>
      <c r="P614" s="111">
        <f t="shared" si="90"/>
        <v>0</v>
      </c>
      <c r="Q614" s="36">
        <f>K614*$Y$19+$Z$19*L614+$AA$19*M614+N614*$AB$19+$AC$19*O614+P614*$AD$19</f>
        <v>-2.5129365141947795E-3</v>
      </c>
      <c r="R614" s="41">
        <f t="shared" si="83"/>
        <v>997487.06348580518</v>
      </c>
      <c r="S614" s="41">
        <f t="shared" si="84"/>
        <v>-2512.9365141948219</v>
      </c>
      <c r="T614" s="41">
        <v>-172.70602021389641</v>
      </c>
      <c r="U614" s="41">
        <f t="shared" si="91"/>
        <v>1157414.5068676725</v>
      </c>
      <c r="V614" s="41"/>
    </row>
    <row r="615" spans="2:22">
      <c r="B615" s="112">
        <v>44351</v>
      </c>
      <c r="C615">
        <v>79.030884</v>
      </c>
      <c r="D615">
        <v>106.87449599999999</v>
      </c>
      <c r="E615">
        <v>24.968707999999999</v>
      </c>
      <c r="F615">
        <v>119.92173</v>
      </c>
      <c r="G615">
        <v>54.493347</v>
      </c>
      <c r="H615">
        <v>51.704430000000002</v>
      </c>
      <c r="J615" s="33">
        <v>611</v>
      </c>
      <c r="K615" s="111">
        <f t="shared" si="85"/>
        <v>3.9898987091725978E-3</v>
      </c>
      <c r="L615" s="111">
        <f t="shared" si="86"/>
        <v>4.1068549585595495E-3</v>
      </c>
      <c r="M615" s="111">
        <f t="shared" si="87"/>
        <v>4.1706947727694916E-3</v>
      </c>
      <c r="N615" s="111">
        <f t="shared" si="88"/>
        <v>7.0655109432088449E-3</v>
      </c>
      <c r="O615" s="111">
        <f t="shared" si="89"/>
        <v>4.3454801901890829E-3</v>
      </c>
      <c r="P615" s="111">
        <f t="shared" si="90"/>
        <v>1.9930714919522024E-3</v>
      </c>
      <c r="Q615" s="36">
        <f>K615*$Y$19+$Z$19*L615+$AA$19*M615+N615*$AB$19+$AC$19*O615+P615*$AD$19</f>
        <v>4.8011977586409488E-3</v>
      </c>
      <c r="R615" s="41">
        <f t="shared" si="83"/>
        <v>1004801.197758641</v>
      </c>
      <c r="S615" s="41">
        <f t="shared" si="84"/>
        <v>4801.1977586409776</v>
      </c>
      <c r="T615" s="41">
        <v>-172.45225163933355</v>
      </c>
      <c r="U615" s="41">
        <f t="shared" si="91"/>
        <v>1162215.7046263134</v>
      </c>
      <c r="V615" s="41"/>
    </row>
    <row r="616" spans="2:22">
      <c r="B616" s="112">
        <v>44354</v>
      </c>
      <c r="C616">
        <v>78.975326999999993</v>
      </c>
      <c r="D616">
        <v>106.799927</v>
      </c>
      <c r="E616">
        <v>24.940369</v>
      </c>
      <c r="F616">
        <v>119.821831</v>
      </c>
      <c r="G616">
        <v>54.388336000000002</v>
      </c>
      <c r="H616">
        <v>51.685718999999999</v>
      </c>
      <c r="J616" s="33">
        <v>612</v>
      </c>
      <c r="K616" s="111">
        <f t="shared" si="85"/>
        <v>-7.0322554965306008E-4</v>
      </c>
      <c r="L616" s="111">
        <f t="shared" si="86"/>
        <v>-6.9796845106962694E-4</v>
      </c>
      <c r="M616" s="111">
        <f t="shared" si="87"/>
        <v>-1.1356252108450043E-3</v>
      </c>
      <c r="N616" s="111">
        <f t="shared" si="88"/>
        <v>-8.3338218023599672E-4</v>
      </c>
      <c r="O616" s="111">
        <f t="shared" si="89"/>
        <v>-1.928901715437247E-3</v>
      </c>
      <c r="P616" s="111">
        <f t="shared" si="90"/>
        <v>-3.6194938077274642E-4</v>
      </c>
      <c r="Q616" s="36">
        <f>K616*$Y$19+$Z$19*L616+$AA$19*M616+N616*$AB$19+$AC$19*O616+P616*$AD$19</f>
        <v>-8.5015446877499473E-4</v>
      </c>
      <c r="R616" s="41">
        <f t="shared" si="83"/>
        <v>999149.84553122497</v>
      </c>
      <c r="S616" s="41">
        <f t="shared" si="84"/>
        <v>-850.15446877502836</v>
      </c>
      <c r="T616" s="41">
        <v>-171.78045656043105</v>
      </c>
      <c r="U616" s="41">
        <f t="shared" si="91"/>
        <v>1161365.5501575384</v>
      </c>
      <c r="V616" s="41"/>
    </row>
    <row r="617" spans="2:22">
      <c r="B617" s="112">
        <v>44355</v>
      </c>
      <c r="C617">
        <v>79.123405000000005</v>
      </c>
      <c r="D617">
        <v>106.995651</v>
      </c>
      <c r="E617">
        <v>25.006495999999999</v>
      </c>
      <c r="F617">
        <v>120.27583300000001</v>
      </c>
      <c r="G617">
        <v>54.423335999999999</v>
      </c>
      <c r="H617">
        <v>51.732517000000001</v>
      </c>
      <c r="J617" s="33">
        <v>613</v>
      </c>
      <c r="K617" s="111">
        <f t="shared" si="85"/>
        <v>1.8732350528985304E-3</v>
      </c>
      <c r="L617" s="111">
        <f t="shared" si="86"/>
        <v>1.8309457708067061E-3</v>
      </c>
      <c r="M617" s="111">
        <f t="shared" si="87"/>
        <v>2.6478954639744868E-3</v>
      </c>
      <c r="N617" s="111">
        <f t="shared" si="88"/>
        <v>3.7818155623493745E-3</v>
      </c>
      <c r="O617" s="111">
        <f t="shared" si="89"/>
        <v>6.4331336085088407E-4</v>
      </c>
      <c r="P617" s="111">
        <f t="shared" si="90"/>
        <v>9.0502420084283156E-4</v>
      </c>
      <c r="Q617" s="36">
        <f>K617*$Y$19+$Z$19*L617+$AA$19*M617+N617*$AB$19+$AC$19*O617+P617*$AD$19</f>
        <v>2.4460394186457367E-3</v>
      </c>
      <c r="R617" s="41">
        <f t="shared" si="83"/>
        <v>1002446.0394186458</v>
      </c>
      <c r="S617" s="41">
        <f t="shared" si="84"/>
        <v>2446.0394186457852</v>
      </c>
      <c r="T617" s="41">
        <v>-170.19151077105198</v>
      </c>
      <c r="U617" s="41">
        <f t="shared" si="91"/>
        <v>1163811.5895761843</v>
      </c>
      <c r="V617" s="41"/>
    </row>
    <row r="618" spans="2:22">
      <c r="B618" s="112">
        <v>44356</v>
      </c>
      <c r="C618">
        <v>79.280769000000006</v>
      </c>
      <c r="D618">
        <v>107.210007</v>
      </c>
      <c r="E618">
        <v>25.053736000000001</v>
      </c>
      <c r="F618">
        <v>120.711601</v>
      </c>
      <c r="G618">
        <v>54.432091</v>
      </c>
      <c r="H618">
        <v>51.872902000000003</v>
      </c>
      <c r="J618" s="33">
        <v>614</v>
      </c>
      <c r="K618" s="111">
        <f t="shared" si="85"/>
        <v>1.9868674895910073E-3</v>
      </c>
      <c r="L618" s="111">
        <f t="shared" si="86"/>
        <v>2.0014043844947126E-3</v>
      </c>
      <c r="M618" s="111">
        <f t="shared" si="87"/>
        <v>1.8873270112860661E-3</v>
      </c>
      <c r="N618" s="111">
        <f t="shared" si="88"/>
        <v>3.6165244612692349E-3</v>
      </c>
      <c r="O618" s="111">
        <f t="shared" si="89"/>
        <v>1.608555541999955E-4</v>
      </c>
      <c r="P618" s="111">
        <f t="shared" si="90"/>
        <v>2.7099950421794463E-3</v>
      </c>
      <c r="Q618" s="36">
        <f>K618*$Y$19+$Z$19*L618+$AA$19*M618+N618*$AB$19+$AC$19*O618+P618*$AD$19</f>
        <v>2.4763641793830483E-3</v>
      </c>
      <c r="R618" s="41">
        <f t="shared" si="83"/>
        <v>1002476.364179383</v>
      </c>
      <c r="S618" s="41">
        <f t="shared" si="84"/>
        <v>2476.364179383032</v>
      </c>
      <c r="T618" s="41">
        <v>-166.92885571590159</v>
      </c>
      <c r="U618" s="41">
        <f t="shared" si="91"/>
        <v>1166287.9537555673</v>
      </c>
      <c r="V618" s="41"/>
    </row>
    <row r="619" spans="2:22">
      <c r="B619" s="112">
        <v>44357</v>
      </c>
      <c r="C619">
        <v>79.44735</v>
      </c>
      <c r="D619">
        <v>107.433655</v>
      </c>
      <c r="E619">
        <v>25.110410999999999</v>
      </c>
      <c r="F619">
        <v>121.25631</v>
      </c>
      <c r="G619">
        <v>54.720878999999996</v>
      </c>
      <c r="H619">
        <v>51.910358000000002</v>
      </c>
      <c r="J619" s="33">
        <v>615</v>
      </c>
      <c r="K619" s="111">
        <f t="shared" si="85"/>
        <v>2.0989483426967315E-3</v>
      </c>
      <c r="L619" s="111">
        <f t="shared" si="86"/>
        <v>2.0839010931083127E-3</v>
      </c>
      <c r="M619" s="111">
        <f t="shared" si="87"/>
        <v>2.2595828895031569E-3</v>
      </c>
      <c r="N619" s="111">
        <f t="shared" si="88"/>
        <v>4.5023318827512506E-3</v>
      </c>
      <c r="O619" s="111">
        <f t="shared" si="89"/>
        <v>5.2914487590146417E-3</v>
      </c>
      <c r="P619" s="111">
        <f t="shared" si="90"/>
        <v>7.2181200756758345E-4</v>
      </c>
      <c r="Q619" s="36">
        <f>K619*$Y$19+$Z$19*L619+$AA$19*M619+N619*$AB$19+$AC$19*O619+P619*$AD$19</f>
        <v>2.8798096714226255E-3</v>
      </c>
      <c r="R619" s="41">
        <f t="shared" si="83"/>
        <v>1002879.8096714226</v>
      </c>
      <c r="S619" s="41">
        <f t="shared" si="84"/>
        <v>2879.8096714225831</v>
      </c>
      <c r="T619" s="41">
        <v>-163.55349923588801</v>
      </c>
      <c r="U619" s="41">
        <f t="shared" si="91"/>
        <v>1169167.7634269898</v>
      </c>
      <c r="V619" s="41"/>
    </row>
    <row r="620" spans="2:22">
      <c r="B620" s="112">
        <v>44358</v>
      </c>
      <c r="C620">
        <v>79.428809999999999</v>
      </c>
      <c r="D620">
        <v>107.387062</v>
      </c>
      <c r="E620">
        <v>25.091515000000001</v>
      </c>
      <c r="F620">
        <v>121.356171</v>
      </c>
      <c r="G620">
        <v>54.572105000000001</v>
      </c>
      <c r="H620">
        <v>51.891632000000001</v>
      </c>
      <c r="J620" s="33">
        <v>616</v>
      </c>
      <c r="K620" s="111">
        <f t="shared" si="85"/>
        <v>-2.3338932768963972E-4</v>
      </c>
      <c r="L620" s="111">
        <f t="shared" si="86"/>
        <v>-4.3378498481241726E-4</v>
      </c>
      <c r="M620" s="111">
        <f t="shared" si="87"/>
        <v>-7.527998384912433E-4</v>
      </c>
      <c r="N620" s="111">
        <f t="shared" si="88"/>
        <v>8.2321408385831348E-4</v>
      </c>
      <c r="O620" s="111">
        <f t="shared" si="89"/>
        <v>-2.7224820193689496E-3</v>
      </c>
      <c r="P620" s="111">
        <f t="shared" si="90"/>
        <v>-3.6080233535294796E-4</v>
      </c>
      <c r="Q620" s="36">
        <f>K620*$Y$19+$Z$19*L620+$AA$19*M620+N620*$AB$19+$AC$19*O620+P620*$AD$19</f>
        <v>-1.8363761150129573E-4</v>
      </c>
      <c r="R620" s="41">
        <f t="shared" si="83"/>
        <v>999816.36238849873</v>
      </c>
      <c r="S620" s="41">
        <f t="shared" si="84"/>
        <v>-183.63761150126811</v>
      </c>
      <c r="T620" s="41">
        <v>-160.54077948560007</v>
      </c>
      <c r="U620" s="41">
        <f t="shared" si="91"/>
        <v>1168984.1258154884</v>
      </c>
      <c r="V620" s="41"/>
    </row>
    <row r="621" spans="2:22">
      <c r="B621" s="112">
        <v>44361</v>
      </c>
      <c r="C621">
        <v>79.225211999999999</v>
      </c>
      <c r="D621">
        <v>107.11681400000001</v>
      </c>
      <c r="E621">
        <v>25.034835999999999</v>
      </c>
      <c r="F621">
        <v>120.91130099999999</v>
      </c>
      <c r="G621">
        <v>54.537112999999998</v>
      </c>
      <c r="H621">
        <v>51.882277999999999</v>
      </c>
      <c r="J621" s="33">
        <v>617</v>
      </c>
      <c r="K621" s="111">
        <f t="shared" si="85"/>
        <v>-2.56656729147227E-3</v>
      </c>
      <c r="L621" s="111">
        <f t="shared" si="86"/>
        <v>-2.519750673287816E-3</v>
      </c>
      <c r="M621" s="111">
        <f t="shared" si="87"/>
        <v>-2.2614462463209535E-3</v>
      </c>
      <c r="N621" s="111">
        <f t="shared" si="88"/>
        <v>-3.6725565867267444E-3</v>
      </c>
      <c r="O621" s="111">
        <f t="shared" si="89"/>
        <v>-6.4141237268646757E-4</v>
      </c>
      <c r="P621" s="111">
        <f t="shared" si="90"/>
        <v>-1.8027652664018721E-4</v>
      </c>
      <c r="Q621" s="36">
        <f>K621*$Y$19+$Z$19*L621+$AA$19*M621+N621*$AB$19+$AC$19*O621+P621*$AD$19</f>
        <v>-2.4706723209962766E-3</v>
      </c>
      <c r="R621" s="41">
        <f t="shared" si="83"/>
        <v>997529.32767900371</v>
      </c>
      <c r="S621" s="41">
        <f t="shared" si="84"/>
        <v>-2470.6723209962947</v>
      </c>
      <c r="T621" s="41">
        <v>-142.35749296832364</v>
      </c>
      <c r="U621" s="41">
        <f t="shared" si="91"/>
        <v>1166513.453494492</v>
      </c>
      <c r="V621" s="41"/>
    </row>
    <row r="622" spans="2:22">
      <c r="B622" s="112">
        <v>44362</v>
      </c>
      <c r="C622">
        <v>79.225211999999999</v>
      </c>
      <c r="D622">
        <v>107.163383</v>
      </c>
      <c r="E622">
        <v>25.015941999999999</v>
      </c>
      <c r="F622">
        <v>121.002098</v>
      </c>
      <c r="G622">
        <v>54.650866999999998</v>
      </c>
      <c r="H622">
        <v>51.872902000000003</v>
      </c>
      <c r="J622" s="33">
        <v>618</v>
      </c>
      <c r="K622" s="111">
        <f t="shared" si="85"/>
        <v>0</v>
      </c>
      <c r="L622" s="111">
        <f t="shared" si="86"/>
        <v>4.3465519805503818E-4</v>
      </c>
      <c r="M622" s="111">
        <f t="shared" si="87"/>
        <v>-7.5499329490898886E-4</v>
      </c>
      <c r="N622" s="111">
        <f t="shared" si="88"/>
        <v>7.5065709166094636E-4</v>
      </c>
      <c r="O622" s="111">
        <f t="shared" si="89"/>
        <v>2.0836366998572458E-3</v>
      </c>
      <c r="P622" s="111">
        <f t="shared" si="90"/>
        <v>-1.8073314557437434E-4</v>
      </c>
      <c r="Q622" s="36">
        <f>K622*$Y$19+$Z$19*L622+$AA$19*M622+N622*$AB$19+$AC$19*O622+P622*$AD$19</f>
        <v>2.5497427845539382E-4</v>
      </c>
      <c r="R622" s="41">
        <f t="shared" si="83"/>
        <v>1000254.9742784554</v>
      </c>
      <c r="S622" s="41">
        <f t="shared" si="84"/>
        <v>254.97427845536731</v>
      </c>
      <c r="T622" s="41">
        <v>-134.4088149687741</v>
      </c>
      <c r="U622" s="41">
        <f t="shared" si="91"/>
        <v>1166768.4277729474</v>
      </c>
      <c r="V622" s="41"/>
    </row>
    <row r="623" spans="2:22">
      <c r="B623" s="112">
        <v>44363</v>
      </c>
      <c r="C623">
        <v>79.003082000000006</v>
      </c>
      <c r="D623">
        <v>106.818596</v>
      </c>
      <c r="E623">
        <v>24.949815999999998</v>
      </c>
      <c r="F623">
        <v>120.65707399999999</v>
      </c>
      <c r="G623">
        <v>54.160800999999999</v>
      </c>
      <c r="H623">
        <v>51.741858999999998</v>
      </c>
      <c r="J623" s="33">
        <v>619</v>
      </c>
      <c r="K623" s="111">
        <f t="shared" si="85"/>
        <v>-2.8077171321328281E-3</v>
      </c>
      <c r="L623" s="111">
        <f t="shared" si="86"/>
        <v>-3.2225825744462578E-3</v>
      </c>
      <c r="M623" s="111">
        <f t="shared" si="87"/>
        <v>-2.6468542158677231E-3</v>
      </c>
      <c r="N623" s="111">
        <f t="shared" si="88"/>
        <v>-2.855461529380886E-3</v>
      </c>
      <c r="O623" s="111">
        <f t="shared" si="89"/>
        <v>-9.0076610823587363E-3</v>
      </c>
      <c r="P623" s="111">
        <f t="shared" si="90"/>
        <v>-2.5294285988432864E-3</v>
      </c>
      <c r="Q623" s="36">
        <f>K623*$Y$19+$Z$19*L623+$AA$19*M623+N623*$AB$19+$AC$19*O623+P623*$AD$19</f>
        <v>-3.1478965299861971E-3</v>
      </c>
      <c r="R623" s="41">
        <f t="shared" si="83"/>
        <v>996852.10347001383</v>
      </c>
      <c r="S623" s="41">
        <f t="shared" si="84"/>
        <v>-3147.8965299861738</v>
      </c>
      <c r="T623" s="41">
        <v>-130.81414819834754</v>
      </c>
      <c r="U623" s="41">
        <f t="shared" si="91"/>
        <v>1163620.5312429611</v>
      </c>
      <c r="V623" s="41"/>
    </row>
    <row r="624" spans="2:22">
      <c r="B624" s="112">
        <v>44364</v>
      </c>
      <c r="C624">
        <v>79.271514999999994</v>
      </c>
      <c r="D624">
        <v>107.154099</v>
      </c>
      <c r="E624">
        <v>25.034835999999999</v>
      </c>
      <c r="F624">
        <v>121.328918</v>
      </c>
      <c r="G624">
        <v>54.309573999999998</v>
      </c>
      <c r="H624">
        <v>51.798045999999999</v>
      </c>
      <c r="J624" s="33">
        <v>620</v>
      </c>
      <c r="K624" s="111">
        <f t="shared" si="85"/>
        <v>3.391994198210368E-3</v>
      </c>
      <c r="L624" s="111">
        <f t="shared" si="86"/>
        <v>3.1359447517249738E-3</v>
      </c>
      <c r="M624" s="111">
        <f t="shared" si="87"/>
        <v>3.4018475107765182E-3</v>
      </c>
      <c r="N624" s="111">
        <f t="shared" si="88"/>
        <v>5.5527654365854062E-3</v>
      </c>
      <c r="O624" s="111">
        <f t="shared" si="89"/>
        <v>2.7431101494533646E-3</v>
      </c>
      <c r="P624" s="111">
        <f t="shared" si="90"/>
        <v>1.0853207855525959E-3</v>
      </c>
      <c r="Q624" s="36">
        <f>K624*$Y$19+$Z$19*L624+$AA$19*M624+N624*$AB$19+$AC$19*O624+P624*$AD$19</f>
        <v>3.7198978328613417E-3</v>
      </c>
      <c r="R624" s="41">
        <f t="shared" si="83"/>
        <v>1003719.8978328613</v>
      </c>
      <c r="S624" s="41">
        <f t="shared" si="84"/>
        <v>3719.8978328612866</v>
      </c>
      <c r="T624" s="41">
        <v>-125.88305610045791</v>
      </c>
      <c r="U624" s="41">
        <f t="shared" si="91"/>
        <v>1167340.4290758222</v>
      </c>
      <c r="V624" s="41"/>
    </row>
    <row r="625" spans="2:22">
      <c r="B625" s="112">
        <v>44365</v>
      </c>
      <c r="C625">
        <v>79.521377999999999</v>
      </c>
      <c r="D625">
        <v>107.442993</v>
      </c>
      <c r="E625">
        <v>25.138757999999999</v>
      </c>
      <c r="F625">
        <v>121.964455</v>
      </c>
      <c r="G625">
        <v>54.344582000000003</v>
      </c>
      <c r="H625">
        <v>51.760596999999997</v>
      </c>
      <c r="J625" s="33">
        <v>621</v>
      </c>
      <c r="K625" s="111">
        <f t="shared" si="85"/>
        <v>3.1470326095307645E-3</v>
      </c>
      <c r="L625" s="111">
        <f t="shared" si="86"/>
        <v>2.6924332648530797E-3</v>
      </c>
      <c r="M625" s="111">
        <f t="shared" si="87"/>
        <v>4.1425036688156778E-3</v>
      </c>
      <c r="N625" s="111">
        <f t="shared" si="88"/>
        <v>5.224461626262015E-3</v>
      </c>
      <c r="O625" s="111">
        <f t="shared" si="89"/>
        <v>6.4439322894209482E-4</v>
      </c>
      <c r="P625" s="111">
        <f t="shared" si="90"/>
        <v>-7.2324241700241461E-4</v>
      </c>
      <c r="Q625" s="36">
        <f>K625*$Y$19+$Z$19*L625+$AA$19*M625+N625*$AB$19+$AC$19*O625+P625*$AD$19</f>
        <v>3.3321153614032143E-3</v>
      </c>
      <c r="R625" s="41">
        <f t="shared" si="83"/>
        <v>1003332.1153614032</v>
      </c>
      <c r="S625" s="41">
        <f t="shared" si="84"/>
        <v>3332.1153614032082</v>
      </c>
      <c r="T625" s="41">
        <v>-118.50258637859952</v>
      </c>
      <c r="U625" s="41">
        <f t="shared" si="91"/>
        <v>1170672.5444372254</v>
      </c>
      <c r="V625" s="41"/>
    </row>
    <row r="626" spans="2:22">
      <c r="B626" s="112">
        <v>44368</v>
      </c>
      <c r="C626">
        <v>79.243729000000002</v>
      </c>
      <c r="D626">
        <v>107.163383</v>
      </c>
      <c r="E626">
        <v>25.053736000000001</v>
      </c>
      <c r="F626">
        <v>121.25631</v>
      </c>
      <c r="G626">
        <v>54.248314000000001</v>
      </c>
      <c r="H626">
        <v>51.704430000000002</v>
      </c>
      <c r="J626" s="33">
        <v>622</v>
      </c>
      <c r="K626" s="111">
        <f t="shared" si="85"/>
        <v>-3.4976108830572727E-3</v>
      </c>
      <c r="L626" s="111">
        <f t="shared" si="86"/>
        <v>-2.6057954421317064E-3</v>
      </c>
      <c r="M626" s="111">
        <f t="shared" si="87"/>
        <v>-3.3878404735066931E-3</v>
      </c>
      <c r="N626" s="111">
        <f t="shared" si="88"/>
        <v>-5.8230801222590115E-3</v>
      </c>
      <c r="O626" s="111">
        <f t="shared" si="89"/>
        <v>-1.773007788993135E-3</v>
      </c>
      <c r="P626" s="111">
        <f t="shared" si="90"/>
        <v>-1.0857196319564847E-3</v>
      </c>
      <c r="Q626" s="36">
        <f>K626*$Y$19+$Z$19*L626+$AA$19*M626+N626*$AB$19+$AC$19*O626+P626*$AD$19</f>
        <v>-3.6582428269188276E-3</v>
      </c>
      <c r="R626" s="41">
        <f t="shared" si="83"/>
        <v>996341.75717308116</v>
      </c>
      <c r="S626" s="41">
        <f t="shared" si="84"/>
        <v>-3658.2428269188385</v>
      </c>
      <c r="T626" s="41">
        <v>-108.38171893602703</v>
      </c>
      <c r="U626" s="41">
        <f t="shared" si="91"/>
        <v>1167014.3016103066</v>
      </c>
      <c r="V626" s="41"/>
    </row>
    <row r="627" spans="2:22">
      <c r="B627" s="112">
        <v>44369</v>
      </c>
      <c r="C627">
        <v>79.354797000000005</v>
      </c>
      <c r="D627">
        <v>107.275246</v>
      </c>
      <c r="E627">
        <v>25.082073000000001</v>
      </c>
      <c r="F627">
        <v>121.456039</v>
      </c>
      <c r="G627">
        <v>54.554606999999997</v>
      </c>
      <c r="H627">
        <v>51.732517000000001</v>
      </c>
      <c r="J627" s="33">
        <v>623</v>
      </c>
      <c r="K627" s="111">
        <f t="shared" si="85"/>
        <v>1.4006185424086052E-3</v>
      </c>
      <c r="L627" s="111">
        <f t="shared" si="86"/>
        <v>1.0433102530875381E-3</v>
      </c>
      <c r="M627" s="111">
        <f t="shared" si="87"/>
        <v>1.130409724413865E-3</v>
      </c>
      <c r="N627" s="111">
        <f t="shared" si="88"/>
        <v>1.6458086776918815E-3</v>
      </c>
      <c r="O627" s="111">
        <f t="shared" si="89"/>
        <v>5.6302497451559018E-3</v>
      </c>
      <c r="P627" s="111">
        <f t="shared" si="90"/>
        <v>5.4307482007003981E-4</v>
      </c>
      <c r="Q627" s="36">
        <f>K627*$Y$19+$Z$19*L627+$AA$19*M627+N627*$AB$19+$AC$19*O627+P627*$AD$19</f>
        <v>1.458758620725441E-3</v>
      </c>
      <c r="R627" s="41">
        <f t="shared" si="83"/>
        <v>1001458.7586207255</v>
      </c>
      <c r="S627" s="41">
        <f t="shared" si="84"/>
        <v>1458.758620725479</v>
      </c>
      <c r="T627" s="41">
        <v>-103.36972802213859</v>
      </c>
      <c r="U627" s="41">
        <f t="shared" si="91"/>
        <v>1168473.0602310321</v>
      </c>
      <c r="V627" s="41"/>
    </row>
    <row r="628" spans="2:22">
      <c r="B628" s="112">
        <v>44370</v>
      </c>
      <c r="C628">
        <v>79.299271000000005</v>
      </c>
      <c r="D628">
        <v>107.219307</v>
      </c>
      <c r="E628">
        <v>25.044284999999999</v>
      </c>
      <c r="F628">
        <v>121.265396</v>
      </c>
      <c r="G628">
        <v>54.572105000000001</v>
      </c>
      <c r="H628">
        <v>51.657639000000003</v>
      </c>
      <c r="J628" s="33">
        <v>624</v>
      </c>
      <c r="K628" s="111">
        <f t="shared" si="85"/>
        <v>-6.9996317103040463E-4</v>
      </c>
      <c r="L628" s="111">
        <f t="shared" si="86"/>
        <v>-5.2158901460028228E-4</v>
      </c>
      <c r="M628" s="111">
        <f t="shared" si="87"/>
        <v>-1.5077100617713428E-3</v>
      </c>
      <c r="N628" s="111">
        <f t="shared" si="88"/>
        <v>-1.5708793020570628E-3</v>
      </c>
      <c r="O628" s="111">
        <f t="shared" si="89"/>
        <v>3.2069142062974123E-4</v>
      </c>
      <c r="P628" s="111">
        <f t="shared" si="90"/>
        <v>-1.4484553653504842E-3</v>
      </c>
      <c r="Q628" s="36">
        <f>K628*$Y$19+$Z$19*L628+$AA$19*M628+N628*$AB$19+$AC$19*O628+P628*$AD$19</f>
        <v>-1.1358639837707844E-3</v>
      </c>
      <c r="R628" s="41">
        <f t="shared" si="83"/>
        <v>998864.13601622917</v>
      </c>
      <c r="S628" s="41">
        <f t="shared" si="84"/>
        <v>-1135.8639837708324</v>
      </c>
      <c r="T628" s="41">
        <v>-94.331023040809669</v>
      </c>
      <c r="U628" s="41">
        <f t="shared" si="91"/>
        <v>1167337.1962472613</v>
      </c>
      <c r="V628" s="41"/>
    </row>
    <row r="629" spans="2:22">
      <c r="B629" s="112">
        <v>44371</v>
      </c>
      <c r="C629">
        <v>79.336296000000004</v>
      </c>
      <c r="D629">
        <v>107.256584</v>
      </c>
      <c r="E629">
        <v>25.053736000000001</v>
      </c>
      <c r="F629">
        <v>121.501419</v>
      </c>
      <c r="G629">
        <v>54.449589000000003</v>
      </c>
      <c r="H629">
        <v>51.648285000000001</v>
      </c>
      <c r="J629" s="33">
        <v>625</v>
      </c>
      <c r="K629" s="111">
        <f t="shared" si="85"/>
        <v>4.6679318355255658E-4</v>
      </c>
      <c r="L629" s="111">
        <f t="shared" si="86"/>
        <v>3.4761016915743327E-4</v>
      </c>
      <c r="M629" s="111">
        <f t="shared" si="87"/>
        <v>3.7730033735730871E-4</v>
      </c>
      <c r="N629" s="111">
        <f t="shared" si="88"/>
        <v>1.9444426485069985E-3</v>
      </c>
      <c r="O629" s="111">
        <f t="shared" si="89"/>
        <v>-2.2475536212837573E-3</v>
      </c>
      <c r="P629" s="111">
        <f t="shared" si="90"/>
        <v>-1.8109319704771713E-4</v>
      </c>
      <c r="Q629" s="36">
        <f>K629*$Y$19+$Z$19*L629+$AA$19*M629+N629*$AB$19+$AC$19*O629+P629*$AD$19</f>
        <v>6.7977385475209413E-4</v>
      </c>
      <c r="R629" s="41">
        <f t="shared" si="83"/>
        <v>1000679.7738547521</v>
      </c>
      <c r="S629" s="41">
        <f t="shared" si="84"/>
        <v>679.7738547520712</v>
      </c>
      <c r="T629" s="41">
        <v>-91.297308365348727</v>
      </c>
      <c r="U629" s="41">
        <f t="shared" si="91"/>
        <v>1168016.9701020133</v>
      </c>
      <c r="V629" s="41"/>
    </row>
    <row r="630" spans="2:22">
      <c r="B630" s="112">
        <v>44372</v>
      </c>
      <c r="C630">
        <v>79.188179000000005</v>
      </c>
      <c r="D630">
        <v>107.042236</v>
      </c>
      <c r="E630">
        <v>24.987597000000001</v>
      </c>
      <c r="F630">
        <v>121.183662</v>
      </c>
      <c r="G630">
        <v>54.519607999999998</v>
      </c>
      <c r="H630">
        <v>51.638911999999998</v>
      </c>
      <c r="J630" s="33">
        <v>626</v>
      </c>
      <c r="K630" s="111">
        <f t="shared" si="85"/>
        <v>-1.8686962136586552E-3</v>
      </c>
      <c r="L630" s="111">
        <f t="shared" si="86"/>
        <v>-2.0004596523879249E-3</v>
      </c>
      <c r="M630" s="111">
        <f t="shared" si="87"/>
        <v>-2.6433763669662601E-3</v>
      </c>
      <c r="N630" s="111">
        <f t="shared" si="88"/>
        <v>-2.6186791563372128E-3</v>
      </c>
      <c r="O630" s="111">
        <f t="shared" si="89"/>
        <v>1.2851156393578558E-3</v>
      </c>
      <c r="P630" s="111">
        <f t="shared" si="90"/>
        <v>-1.8149393725410445E-4</v>
      </c>
      <c r="Q630" s="36">
        <f>K630*$Y$19+$Z$19*L630+$AA$19*M630+N630*$AB$19+$AC$19*O630+P630*$AD$19</f>
        <v>-1.9345967920563916E-3</v>
      </c>
      <c r="R630" s="41">
        <f t="shared" si="83"/>
        <v>998065.40320794366</v>
      </c>
      <c r="S630" s="41">
        <f t="shared" si="84"/>
        <v>-1934.5967920563417</v>
      </c>
      <c r="T630" s="41">
        <v>-90.423600614303723</v>
      </c>
      <c r="U630" s="41">
        <f t="shared" si="91"/>
        <v>1166082.3733099569</v>
      </c>
      <c r="V630" s="41"/>
    </row>
    <row r="631" spans="2:22">
      <c r="B631" s="112">
        <v>44375</v>
      </c>
      <c r="C631">
        <v>79.401093000000003</v>
      </c>
      <c r="D631">
        <v>107.349777</v>
      </c>
      <c r="E631">
        <v>25.053736000000001</v>
      </c>
      <c r="F631">
        <v>121.701149</v>
      </c>
      <c r="G631">
        <v>54.589610999999998</v>
      </c>
      <c r="H631">
        <v>51.685718999999999</v>
      </c>
      <c r="J631" s="33">
        <v>627</v>
      </c>
      <c r="K631" s="111">
        <f t="shared" si="85"/>
        <v>2.6851012711843793E-3</v>
      </c>
      <c r="L631" s="111">
        <f t="shared" si="86"/>
        <v>2.8689614565625284E-3</v>
      </c>
      <c r="M631" s="111">
        <f t="shared" si="87"/>
        <v>2.6433763669663664E-3</v>
      </c>
      <c r="N631" s="111">
        <f t="shared" si="88"/>
        <v>4.2611786294735653E-3</v>
      </c>
      <c r="O631" s="111">
        <f t="shared" si="89"/>
        <v>1.2831731405792061E-3</v>
      </c>
      <c r="P631" s="111">
        <f t="shared" si="90"/>
        <v>9.0601829880941772E-4</v>
      </c>
      <c r="Q631" s="36">
        <f>K631*$Y$19+$Z$19*L631+$AA$19*M631+N631*$AB$19+$AC$19*O631+P631*$AD$19</f>
        <v>2.9332580492613474E-3</v>
      </c>
      <c r="R631" s="41">
        <f t="shared" si="83"/>
        <v>1002933.2580492613</v>
      </c>
      <c r="S631" s="41">
        <f t="shared" si="84"/>
        <v>2933.2580492612906</v>
      </c>
      <c r="T631" s="41">
        <v>-89.784253818797879</v>
      </c>
      <c r="U631" s="41">
        <f t="shared" si="91"/>
        <v>1169015.6313592182</v>
      </c>
      <c r="V631" s="41"/>
    </row>
    <row r="632" spans="2:22">
      <c r="B632" s="112">
        <v>44376</v>
      </c>
      <c r="C632">
        <v>79.438102999999998</v>
      </c>
      <c r="D632">
        <v>107.40570099999999</v>
      </c>
      <c r="E632">
        <v>25.063185000000001</v>
      </c>
      <c r="F632">
        <v>121.84644299999999</v>
      </c>
      <c r="G632">
        <v>54.633366000000002</v>
      </c>
      <c r="H632">
        <v>51.695087000000001</v>
      </c>
      <c r="J632" s="33">
        <v>628</v>
      </c>
      <c r="K632" s="111">
        <f t="shared" si="85"/>
        <v>4.6600589277414278E-4</v>
      </c>
      <c r="L632" s="111">
        <f t="shared" si="86"/>
        <v>5.2081559720780859E-4</v>
      </c>
      <c r="M632" s="111">
        <f t="shared" si="87"/>
        <v>3.7707823718701789E-4</v>
      </c>
      <c r="N632" s="111">
        <f t="shared" si="88"/>
        <v>1.1931468181931126E-3</v>
      </c>
      <c r="O632" s="111">
        <f t="shared" si="89"/>
        <v>8.0120508600741813E-4</v>
      </c>
      <c r="P632" s="111">
        <f t="shared" si="90"/>
        <v>1.8123286881012373E-4</v>
      </c>
      <c r="Q632" s="36">
        <f>K632*$Y$19+$Z$19*L632+$AA$19*M632+N632*$AB$19+$AC$19*O632+P632*$AD$19</f>
        <v>6.7118411722797713E-4</v>
      </c>
      <c r="R632" s="41">
        <f t="shared" si="83"/>
        <v>1000671.184117228</v>
      </c>
      <c r="S632" s="41">
        <f t="shared" si="84"/>
        <v>671.18411722802557</v>
      </c>
      <c r="T632" s="41">
        <v>-84.672188168624416</v>
      </c>
      <c r="U632" s="41">
        <f t="shared" si="91"/>
        <v>1169686.8154764462</v>
      </c>
      <c r="V632" s="41"/>
    </row>
    <row r="633" spans="2:22">
      <c r="B633" s="112">
        <v>44377</v>
      </c>
      <c r="C633">
        <v>79.493628999999999</v>
      </c>
      <c r="D633">
        <v>107.48023999999999</v>
      </c>
      <c r="E633">
        <v>25.129307000000001</v>
      </c>
      <c r="F633">
        <v>121.982597</v>
      </c>
      <c r="G633">
        <v>54.703364999999998</v>
      </c>
      <c r="H633">
        <v>51.760596999999997</v>
      </c>
      <c r="J633" s="33">
        <v>629</v>
      </c>
      <c r="K633" s="111">
        <f t="shared" si="85"/>
        <v>6.9874029006563394E-4</v>
      </c>
      <c r="L633" s="111">
        <f t="shared" si="86"/>
        <v>6.9375411572052115E-4</v>
      </c>
      <c r="M633" s="111">
        <f t="shared" si="87"/>
        <v>2.6347382094804839E-3</v>
      </c>
      <c r="N633" s="111">
        <f t="shared" si="88"/>
        <v>1.1167990010655761E-3</v>
      </c>
      <c r="O633" s="111">
        <f t="shared" si="89"/>
        <v>1.2804298962187639E-3</v>
      </c>
      <c r="P633" s="111">
        <f t="shared" si="90"/>
        <v>1.26643614391906E-3</v>
      </c>
      <c r="Q633" s="36">
        <f>K633*$Y$19+$Z$19*L633+$AA$19*M633+N633*$AB$19+$AC$19*O633+P633*$AD$19</f>
        <v>1.3114181186536743E-3</v>
      </c>
      <c r="R633" s="41">
        <f t="shared" si="83"/>
        <v>1001311.4181186537</v>
      </c>
      <c r="S633" s="41">
        <f t="shared" si="84"/>
        <v>1311.4181186537025</v>
      </c>
      <c r="T633" s="41">
        <v>-83.683150800876319</v>
      </c>
      <c r="U633" s="41">
        <f t="shared" si="91"/>
        <v>1170998.2335950998</v>
      </c>
      <c r="V633" s="41"/>
    </row>
    <row r="634" spans="2:22">
      <c r="B634" s="112">
        <v>44378</v>
      </c>
      <c r="C634">
        <v>79.486205999999996</v>
      </c>
      <c r="D634">
        <v>107.42055499999999</v>
      </c>
      <c r="E634">
        <v>25.082986999999999</v>
      </c>
      <c r="F634">
        <v>121.876205</v>
      </c>
      <c r="G634">
        <v>54.754390999999998</v>
      </c>
      <c r="H634">
        <v>51.765289000000003</v>
      </c>
      <c r="J634" s="33">
        <v>630</v>
      </c>
      <c r="K634" s="111">
        <f t="shared" si="85"/>
        <v>-9.3382912435339694E-5</v>
      </c>
      <c r="L634" s="111">
        <f t="shared" si="86"/>
        <v>-5.5546561877174651E-4</v>
      </c>
      <c r="M634" s="111">
        <f t="shared" si="87"/>
        <v>-1.8449670170045689E-3</v>
      </c>
      <c r="N634" s="111">
        <f t="shared" si="88"/>
        <v>-8.7257056852422903E-4</v>
      </c>
      <c r="O634" s="111">
        <f t="shared" si="89"/>
        <v>9.3234149065207306E-4</v>
      </c>
      <c r="P634" s="111">
        <f t="shared" si="90"/>
        <v>9.0643996096270252E-5</v>
      </c>
      <c r="Q634" s="36">
        <f>K634*$Y$19+$Z$19*L634+$AA$19*M634+N634*$AB$19+$AC$19*O634+P634*$AD$19</f>
        <v>-7.1135870803490332E-4</v>
      </c>
      <c r="R634" s="41">
        <f t="shared" si="83"/>
        <v>999288.64129196515</v>
      </c>
      <c r="S634" s="41">
        <f t="shared" si="84"/>
        <v>-711.35870803485159</v>
      </c>
      <c r="T634" s="41">
        <v>-78.983258575666696</v>
      </c>
      <c r="U634" s="41">
        <f t="shared" si="91"/>
        <v>1170286.874887065</v>
      </c>
      <c r="V634" s="41"/>
    </row>
    <row r="635" spans="2:22">
      <c r="B635" s="112">
        <v>44379</v>
      </c>
      <c r="C635">
        <v>79.625243999999995</v>
      </c>
      <c r="D635">
        <v>107.653824</v>
      </c>
      <c r="E635">
        <v>25.092438000000001</v>
      </c>
      <c r="F635">
        <v>122.221825</v>
      </c>
      <c r="G635">
        <v>54.983089</v>
      </c>
      <c r="H635">
        <v>51.802773000000002</v>
      </c>
      <c r="J635" s="33">
        <v>631</v>
      </c>
      <c r="K635" s="111">
        <f t="shared" si="85"/>
        <v>1.7476810800187551E-3</v>
      </c>
      <c r="L635" s="111">
        <f t="shared" si="86"/>
        <v>2.169194606566911E-3</v>
      </c>
      <c r="M635" s="111">
        <f t="shared" si="87"/>
        <v>3.7671828835625262E-4</v>
      </c>
      <c r="N635" s="111">
        <f t="shared" si="88"/>
        <v>2.8318149963406933E-3</v>
      </c>
      <c r="O635" s="111">
        <f t="shared" si="89"/>
        <v>4.1680988318366719E-3</v>
      </c>
      <c r="P635" s="111">
        <f t="shared" si="90"/>
        <v>7.2385252582359949E-4</v>
      </c>
      <c r="Q635" s="36">
        <f>K635*$Y$19+$Z$19*L635+$AA$19*M635+N635*$AB$19+$AC$19*O635+P635*$AD$19</f>
        <v>1.8997758491511928E-3</v>
      </c>
      <c r="R635" s="41">
        <f t="shared" si="83"/>
        <v>1001899.7758491512</v>
      </c>
      <c r="S635" s="41">
        <f t="shared" si="84"/>
        <v>1899.7758491511922</v>
      </c>
      <c r="T635" s="41">
        <v>-72.715372249018401</v>
      </c>
      <c r="U635" s="41">
        <f t="shared" si="91"/>
        <v>1172186.6507362162</v>
      </c>
      <c r="V635" s="41"/>
    </row>
    <row r="636" spans="2:22">
      <c r="B636" s="112">
        <v>44383</v>
      </c>
      <c r="C636">
        <v>79.912612999999993</v>
      </c>
      <c r="D636">
        <v>107.999146</v>
      </c>
      <c r="E636">
        <v>25.253166</v>
      </c>
      <c r="F636">
        <v>122.667564</v>
      </c>
      <c r="G636">
        <v>55.132613999999997</v>
      </c>
      <c r="H636">
        <v>51.849635999999997</v>
      </c>
      <c r="J636" s="33">
        <v>632</v>
      </c>
      <c r="K636" s="111">
        <f t="shared" si="85"/>
        <v>3.6025218866194454E-3</v>
      </c>
      <c r="L636" s="111">
        <f t="shared" si="86"/>
        <v>3.202573979379644E-3</v>
      </c>
      <c r="M636" s="111">
        <f t="shared" si="87"/>
        <v>6.3850081548580016E-3</v>
      </c>
      <c r="N636" s="111">
        <f t="shared" si="88"/>
        <v>3.6403332464952729E-3</v>
      </c>
      <c r="O636" s="111">
        <f t="shared" si="89"/>
        <v>2.7157814521948948E-3</v>
      </c>
      <c r="P636" s="111">
        <f t="shared" si="90"/>
        <v>9.0423374903088978E-4</v>
      </c>
      <c r="Q636" s="36">
        <f>K636*$Y$19+$Z$19*L636+$AA$19*M636+N636*$AB$19+$AC$19*O636+P636*$AD$19</f>
        <v>3.7317212977133361E-3</v>
      </c>
      <c r="R636" s="41">
        <f t="shared" si="83"/>
        <v>1003731.7212977133</v>
      </c>
      <c r="S636" s="41">
        <f t="shared" si="84"/>
        <v>3731.7212977133458</v>
      </c>
      <c r="T636" s="41">
        <v>-55.676109154592268</v>
      </c>
      <c r="U636" s="41">
        <f t="shared" si="91"/>
        <v>1175918.3720339295</v>
      </c>
      <c r="V636" s="41"/>
    </row>
    <row r="637" spans="2:22">
      <c r="B637" s="112">
        <v>44384</v>
      </c>
      <c r="C637">
        <v>80.079459999999997</v>
      </c>
      <c r="D637">
        <v>108.18576</v>
      </c>
      <c r="E637">
        <v>25.309892999999999</v>
      </c>
      <c r="F637">
        <v>123.08596</v>
      </c>
      <c r="G637">
        <v>55.088633999999999</v>
      </c>
      <c r="H637">
        <v>51.943356000000001</v>
      </c>
      <c r="J637" s="33">
        <v>633</v>
      </c>
      <c r="K637" s="111">
        <f t="shared" si="85"/>
        <v>2.0856915890272065E-3</v>
      </c>
      <c r="L637" s="111">
        <f t="shared" si="86"/>
        <v>1.7264299326353772E-3</v>
      </c>
      <c r="M637" s="111">
        <f t="shared" si="87"/>
        <v>2.2438129702662631E-3</v>
      </c>
      <c r="N637" s="111">
        <f t="shared" si="88"/>
        <v>3.4050083793959727E-3</v>
      </c>
      <c r="O637" s="111">
        <f t="shared" si="89"/>
        <v>-7.9803128946726617E-4</v>
      </c>
      <c r="P637" s="111">
        <f t="shared" si="90"/>
        <v>1.8059027621179318E-3</v>
      </c>
      <c r="Q637" s="36">
        <f>K637*$Y$19+$Z$19*L637+$AA$19*M637+N637*$AB$19+$AC$19*O637+P637*$AD$19</f>
        <v>2.2840011849993109E-3</v>
      </c>
      <c r="R637" s="41">
        <f t="shared" si="83"/>
        <v>1002284.0011849994</v>
      </c>
      <c r="S637" s="41">
        <f t="shared" si="84"/>
        <v>2284.0011849993607</v>
      </c>
      <c r="T637" s="41">
        <v>-52.740027263993397</v>
      </c>
      <c r="U637" s="41">
        <f t="shared" si="91"/>
        <v>1178202.3732189289</v>
      </c>
      <c r="V637" s="41"/>
    </row>
    <row r="638" spans="2:22">
      <c r="B638" s="112">
        <v>44385</v>
      </c>
      <c r="C638">
        <v>80.15361</v>
      </c>
      <c r="D638">
        <v>108.307068</v>
      </c>
      <c r="E638">
        <v>25.366619</v>
      </c>
      <c r="F638">
        <v>123.14962800000001</v>
      </c>
      <c r="G638">
        <v>55.035865999999999</v>
      </c>
      <c r="H638">
        <v>51.999603</v>
      </c>
      <c r="J638" s="33">
        <v>634</v>
      </c>
      <c r="K638" s="111">
        <f t="shared" si="85"/>
        <v>9.2552686275167119E-4</v>
      </c>
      <c r="L638" s="111">
        <f t="shared" si="86"/>
        <v>1.1206654171083462E-3</v>
      </c>
      <c r="M638" s="111">
        <f t="shared" si="87"/>
        <v>2.2387501212619409E-3</v>
      </c>
      <c r="N638" s="111">
        <f t="shared" si="88"/>
        <v>5.1713078467669372E-4</v>
      </c>
      <c r="O638" s="111">
        <f t="shared" si="89"/>
        <v>-9.5833359585786545E-4</v>
      </c>
      <c r="P638" s="111">
        <f t="shared" si="90"/>
        <v>1.0822667746101231E-3</v>
      </c>
      <c r="Q638" s="36">
        <f>K638*$Y$19+$Z$19*L638+$AA$19*M638+N638*$AB$19+$AC$19*O638+P638*$AD$19</f>
        <v>1.0255467063775699E-3</v>
      </c>
      <c r="R638" s="41">
        <f t="shared" si="83"/>
        <v>1001025.5467063775</v>
      </c>
      <c r="S638" s="41">
        <f t="shared" si="84"/>
        <v>1025.5467063775286</v>
      </c>
      <c r="T638" s="41">
        <v>-45.784585319110192</v>
      </c>
      <c r="U638" s="41">
        <f t="shared" si="91"/>
        <v>1179227.9199253065</v>
      </c>
      <c r="V638" s="41"/>
    </row>
    <row r="639" spans="2:22">
      <c r="B639" s="112">
        <v>44386</v>
      </c>
      <c r="C639">
        <v>79.903319999999994</v>
      </c>
      <c r="D639">
        <v>107.95246899999999</v>
      </c>
      <c r="E639">
        <v>25.253166</v>
      </c>
      <c r="F639">
        <v>122.631142</v>
      </c>
      <c r="G639">
        <v>55.044654999999999</v>
      </c>
      <c r="H639">
        <v>51.971474000000001</v>
      </c>
      <c r="J639" s="33">
        <v>635</v>
      </c>
      <c r="K639" s="111">
        <f t="shared" si="85"/>
        <v>-3.127514741341742E-3</v>
      </c>
      <c r="L639" s="111">
        <f t="shared" si="86"/>
        <v>-3.2793866361684539E-3</v>
      </c>
      <c r="M639" s="111">
        <f t="shared" si="87"/>
        <v>-4.4825630915281888E-3</v>
      </c>
      <c r="N639" s="111">
        <f t="shared" si="88"/>
        <v>-4.2190995586998759E-3</v>
      </c>
      <c r="O639" s="111">
        <f t="shared" si="89"/>
        <v>1.5968311085079353E-4</v>
      </c>
      <c r="P639" s="111">
        <f t="shared" si="90"/>
        <v>-5.410928019203311E-4</v>
      </c>
      <c r="Q639" s="36">
        <f>K639*$Y$19+$Z$19*L639+$AA$19*M639+N639*$AB$19+$AC$19*O639+P639*$AD$19</f>
        <v>-3.309710184400376E-3</v>
      </c>
      <c r="R639" s="41">
        <f t="shared" si="83"/>
        <v>996690.28981559968</v>
      </c>
      <c r="S639" s="41">
        <f t="shared" si="84"/>
        <v>-3309.7101844003191</v>
      </c>
      <c r="T639" s="41">
        <v>-45.613188046496361</v>
      </c>
      <c r="U639" s="41">
        <f t="shared" si="91"/>
        <v>1175918.209740906</v>
      </c>
      <c r="V639" s="41"/>
    </row>
    <row r="640" spans="2:22">
      <c r="B640" s="112">
        <v>44389</v>
      </c>
      <c r="C640">
        <v>79.875525999999994</v>
      </c>
      <c r="D640">
        <v>107.887131</v>
      </c>
      <c r="E640">
        <v>25.243708000000002</v>
      </c>
      <c r="F640">
        <v>122.567505</v>
      </c>
      <c r="G640">
        <v>55.167800999999997</v>
      </c>
      <c r="H640">
        <v>51.999603</v>
      </c>
      <c r="J640" s="33">
        <v>636</v>
      </c>
      <c r="K640" s="111">
        <f t="shared" si="85"/>
        <v>-3.479058833650884E-4</v>
      </c>
      <c r="L640" s="111">
        <f t="shared" si="86"/>
        <v>-6.0543108860272728E-4</v>
      </c>
      <c r="M640" s="111">
        <f t="shared" si="87"/>
        <v>-3.745974497588485E-4</v>
      </c>
      <c r="N640" s="111">
        <f t="shared" si="88"/>
        <v>-5.1906486603737394E-4</v>
      </c>
      <c r="O640" s="111">
        <f t="shared" si="89"/>
        <v>2.2347029676609018E-3</v>
      </c>
      <c r="P640" s="111">
        <f t="shared" si="90"/>
        <v>5.4109280192044429E-4</v>
      </c>
      <c r="Q640" s="36">
        <f>K640*$Y$19+$Z$19*L640+$AA$19*M640+N640*$AB$19+$AC$19*O640+P640*$AD$19</f>
        <v>-2.2899158736232041E-4</v>
      </c>
      <c r="R640" s="41">
        <f t="shared" si="83"/>
        <v>999771.00841263763</v>
      </c>
      <c r="S640" s="41">
        <f t="shared" si="84"/>
        <v>-228.99158736236859</v>
      </c>
      <c r="T640" s="41">
        <v>-39.505795208388008</v>
      </c>
      <c r="U640" s="41">
        <f t="shared" si="91"/>
        <v>1175689.2181535438</v>
      </c>
      <c r="V640" s="41"/>
    </row>
    <row r="641" spans="2:22">
      <c r="B641" s="112">
        <v>44390</v>
      </c>
      <c r="C641">
        <v>79.625243999999995</v>
      </c>
      <c r="D641">
        <v>107.653824</v>
      </c>
      <c r="E641">
        <v>25.177524999999999</v>
      </c>
      <c r="F641">
        <v>122.112663</v>
      </c>
      <c r="G641">
        <v>55.167800999999997</v>
      </c>
      <c r="H641">
        <v>51.980849999999997</v>
      </c>
      <c r="J641" s="33">
        <v>637</v>
      </c>
      <c r="K641" s="111">
        <f t="shared" si="85"/>
        <v>-3.1383197136913626E-3</v>
      </c>
      <c r="L641" s="111">
        <f t="shared" si="86"/>
        <v>-2.1648516043524203E-3</v>
      </c>
      <c r="M641" s="111">
        <f t="shared" si="87"/>
        <v>-2.6252050603147625E-3</v>
      </c>
      <c r="N641" s="111">
        <f t="shared" si="88"/>
        <v>-3.7178536179406771E-3</v>
      </c>
      <c r="O641" s="111">
        <f t="shared" si="89"/>
        <v>0</v>
      </c>
      <c r="P641" s="111">
        <f t="shared" si="90"/>
        <v>-3.6070241400711517E-4</v>
      </c>
      <c r="Q641" s="36">
        <f>K641*$Y$19+$Z$19*L641+$AA$19*M641+N641*$AB$19+$AC$19*O641+P641*$AD$19</f>
        <v>-2.5407736553338047E-3</v>
      </c>
      <c r="R641" s="41">
        <f t="shared" si="83"/>
        <v>997459.22634466621</v>
      </c>
      <c r="S641" s="41">
        <f t="shared" si="84"/>
        <v>-2540.7736553337891</v>
      </c>
      <c r="T641" s="41">
        <v>-37.516728677903302</v>
      </c>
      <c r="U641" s="41">
        <f t="shared" si="91"/>
        <v>1173148.44449821</v>
      </c>
      <c r="V641" s="41"/>
    </row>
    <row r="642" spans="2:22">
      <c r="B642" s="112">
        <v>44391</v>
      </c>
      <c r="C642">
        <v>79.894073000000006</v>
      </c>
      <c r="D642">
        <v>108.017776</v>
      </c>
      <c r="E642">
        <v>25.253166</v>
      </c>
      <c r="F642">
        <v>122.676643</v>
      </c>
      <c r="G642">
        <v>55.334927</v>
      </c>
      <c r="H642">
        <v>52.018340999999999</v>
      </c>
      <c r="J642" s="33">
        <v>638</v>
      </c>
      <c r="K642" s="111">
        <f t="shared" si="85"/>
        <v>3.3704915436190996E-3</v>
      </c>
      <c r="L642" s="111">
        <f t="shared" si="86"/>
        <v>3.3750604667686429E-3</v>
      </c>
      <c r="M642" s="111">
        <f t="shared" si="87"/>
        <v>2.9998025100736346E-3</v>
      </c>
      <c r="N642" s="111">
        <f t="shared" si="88"/>
        <v>4.6078891853099145E-3</v>
      </c>
      <c r="O642" s="111">
        <f t="shared" si="89"/>
        <v>3.0248326073572035E-3</v>
      </c>
      <c r="P642" s="111">
        <f t="shared" si="90"/>
        <v>7.2098640890495217E-4</v>
      </c>
      <c r="Q642" s="36">
        <f>K642*$Y$19+$Z$19*L642+$AA$19*M642+N642*$AB$19+$AC$19*O642+P642*$AD$19</f>
        <v>3.3603039097821184E-3</v>
      </c>
      <c r="R642" s="41">
        <f t="shared" si="83"/>
        <v>1003360.3039097821</v>
      </c>
      <c r="S642" s="41">
        <f t="shared" si="84"/>
        <v>3360.3039097820874</v>
      </c>
      <c r="T642" s="41">
        <v>-29.750364975305274</v>
      </c>
      <c r="U642" s="41">
        <f t="shared" si="91"/>
        <v>1176508.7484079921</v>
      </c>
      <c r="V642" s="41"/>
    </row>
    <row r="643" spans="2:22">
      <c r="B643" s="112">
        <v>44392</v>
      </c>
      <c r="C643">
        <v>80.088729999999998</v>
      </c>
      <c r="D643">
        <v>108.25108299999999</v>
      </c>
      <c r="E643">
        <v>25.338259000000001</v>
      </c>
      <c r="F643">
        <v>122.940422</v>
      </c>
      <c r="G643">
        <v>55.510849</v>
      </c>
      <c r="H643">
        <v>52.037089999999999</v>
      </c>
      <c r="J643" s="33">
        <v>639</v>
      </c>
      <c r="K643" s="111">
        <f t="shared" si="85"/>
        <v>2.4334752537120406E-3</v>
      </c>
      <c r="L643" s="111">
        <f t="shared" si="86"/>
        <v>2.1575652785532761E-3</v>
      </c>
      <c r="M643" s="111">
        <f t="shared" si="87"/>
        <v>3.363932929068664E-3</v>
      </c>
      <c r="N643" s="111">
        <f t="shared" si="88"/>
        <v>2.1478890435437351E-3</v>
      </c>
      <c r="O643" s="111">
        <f t="shared" si="89"/>
        <v>3.1741786481275132E-3</v>
      </c>
      <c r="P643" s="111">
        <f t="shared" si="90"/>
        <v>3.6036562479661822E-4</v>
      </c>
      <c r="Q643" s="36">
        <f>K643*$Y$19+$Z$19*L643+$AA$19*M643+N643*$AB$19+$AC$19*O643+P643*$AD$19</f>
        <v>2.2685499816731888E-3</v>
      </c>
      <c r="R643" s="41">
        <f t="shared" si="83"/>
        <v>1002268.5499816731</v>
      </c>
      <c r="S643" s="41">
        <f t="shared" si="84"/>
        <v>2268.5499816731317</v>
      </c>
      <c r="T643" s="41">
        <v>-26.07557292340789</v>
      </c>
      <c r="U643" s="41">
        <f t="shared" si="91"/>
        <v>1178777.2983896653</v>
      </c>
      <c r="V643" s="41"/>
    </row>
    <row r="644" spans="2:22">
      <c r="B644" s="112">
        <v>44393</v>
      </c>
      <c r="C644">
        <v>80.014579999999995</v>
      </c>
      <c r="D644">
        <v>108.157768</v>
      </c>
      <c r="E644">
        <v>25.319344000000001</v>
      </c>
      <c r="F644">
        <v>122.767578</v>
      </c>
      <c r="G644">
        <v>55.502045000000003</v>
      </c>
      <c r="H644">
        <v>52.046452000000002</v>
      </c>
      <c r="J644" s="33">
        <v>640</v>
      </c>
      <c r="K644" s="111">
        <f t="shared" si="85"/>
        <v>-9.2627698080266269E-4</v>
      </c>
      <c r="L644" s="111">
        <f t="shared" si="86"/>
        <v>-8.6239546443858954E-4</v>
      </c>
      <c r="M644" s="111">
        <f t="shared" si="87"/>
        <v>-7.4677836134644422E-4</v>
      </c>
      <c r="N644" s="111">
        <f t="shared" si="88"/>
        <v>-1.4069059901214941E-3</v>
      </c>
      <c r="O644" s="111">
        <f t="shared" si="89"/>
        <v>-1.5861220622632723E-4</v>
      </c>
      <c r="P644" s="111">
        <f t="shared" si="90"/>
        <v>1.7989395528543274E-4</v>
      </c>
      <c r="Q644" s="36">
        <f>K644*$Y$19+$Z$19*L644+$AA$19*M644+N644*$AB$19+$AC$19*O644+P644*$AD$19</f>
        <v>-8.6165411555029058E-4</v>
      </c>
      <c r="R644" s="41">
        <f t="shared" si="83"/>
        <v>999138.34588444966</v>
      </c>
      <c r="S644" s="41">
        <f t="shared" si="84"/>
        <v>-861.65411555033643</v>
      </c>
      <c r="T644" s="41">
        <v>-24.903898472199216</v>
      </c>
      <c r="U644" s="41">
        <f t="shared" si="91"/>
        <v>1177915.6442741151</v>
      </c>
      <c r="V644" s="41"/>
    </row>
    <row r="645" spans="2:22">
      <c r="B645" s="112">
        <v>44396</v>
      </c>
      <c r="C645">
        <v>80.468802999999994</v>
      </c>
      <c r="D645">
        <v>108.727013</v>
      </c>
      <c r="E645">
        <v>25.480080000000001</v>
      </c>
      <c r="F645">
        <v>123.649902</v>
      </c>
      <c r="G645">
        <v>55.519638</v>
      </c>
      <c r="H645">
        <v>52.093330000000002</v>
      </c>
      <c r="J645" s="33">
        <v>641</v>
      </c>
      <c r="K645" s="111">
        <f t="shared" si="85"/>
        <v>5.660700870301863E-3</v>
      </c>
      <c r="L645" s="111">
        <f t="shared" si="86"/>
        <v>5.2492969263143174E-3</v>
      </c>
      <c r="M645" s="111">
        <f t="shared" si="87"/>
        <v>6.3282818489391298E-3</v>
      </c>
      <c r="N645" s="111">
        <f t="shared" si="88"/>
        <v>7.161243355883546E-3</v>
      </c>
      <c r="O645" s="111">
        <f t="shared" si="89"/>
        <v>3.1692908397476147E-4</v>
      </c>
      <c r="P645" s="111">
        <f t="shared" si="90"/>
        <v>9.0029001916492322E-4</v>
      </c>
      <c r="Q645" s="36">
        <f>K645*$Y$19+$Z$19*L645+$AA$19*M645+N645*$AB$19+$AC$19*O645+P645*$AD$19</f>
        <v>5.3642054439925566E-3</v>
      </c>
      <c r="R645" s="41">
        <f t="shared" ref="R645:R708" si="92">Q645*$Y$4+$Y$4</f>
        <v>1005364.2054439925</v>
      </c>
      <c r="S645" s="41">
        <f t="shared" ref="S645:S708" si="93">R645-$Y$4</f>
        <v>5364.2054439925123</v>
      </c>
      <c r="T645" s="41">
        <v>-16.172559635480866</v>
      </c>
      <c r="U645" s="41">
        <f t="shared" si="91"/>
        <v>1183279.8497181076</v>
      </c>
      <c r="V645" s="41"/>
    </row>
    <row r="646" spans="2:22">
      <c r="B646" s="112">
        <v>44397</v>
      </c>
      <c r="C646">
        <v>80.385399000000007</v>
      </c>
      <c r="D646">
        <v>108.624374</v>
      </c>
      <c r="E646">
        <v>25.451706000000001</v>
      </c>
      <c r="F646">
        <v>123.47711200000001</v>
      </c>
      <c r="G646">
        <v>55.510849</v>
      </c>
      <c r="H646">
        <v>52.093330000000002</v>
      </c>
      <c r="J646" s="33">
        <v>642</v>
      </c>
      <c r="K646" s="111">
        <f t="shared" ref="K646:K709" si="94">LN(C646/C645)</f>
        <v>-1.0370137234507633E-3</v>
      </c>
      <c r="L646" s="111">
        <f t="shared" ref="L646:L709" si="95">LN(D646/D645)</f>
        <v>-9.4445229033122459E-4</v>
      </c>
      <c r="M646" s="111">
        <f t="shared" ref="M646:M709" si="96">LN(E646/E645)</f>
        <v>-1.1141962677440221E-3</v>
      </c>
      <c r="N646" s="111">
        <f t="shared" ref="N646:N709" si="97">LN(F646/F645)</f>
        <v>-1.3983904500015486E-3</v>
      </c>
      <c r="O646" s="111">
        <f t="shared" ref="O646:O709" si="98">LN(G646/G645)</f>
        <v>-1.5831687774828235E-4</v>
      </c>
      <c r="P646" s="111">
        <f t="shared" ref="P646:P709" si="99">LN(H646/H645)</f>
        <v>0</v>
      </c>
      <c r="Q646" s="36">
        <f>K646*$Y$19+$Z$19*L646+$AA$19*M646+N646*$AB$19+$AC$19*O646+P646*$AD$19</f>
        <v>-9.8304299508231098E-4</v>
      </c>
      <c r="R646" s="41">
        <f t="shared" si="92"/>
        <v>999016.95700491767</v>
      </c>
      <c r="S646" s="41">
        <f t="shared" si="93"/>
        <v>-983.04299508233089</v>
      </c>
      <c r="T646" s="41">
        <v>-14.836449585505761</v>
      </c>
      <c r="U646" s="41">
        <f t="shared" ref="U646:U709" si="100">U645+S646</f>
        <v>1182296.8067230252</v>
      </c>
      <c r="V646" s="41"/>
    </row>
    <row r="647" spans="2:22">
      <c r="B647" s="112">
        <v>44398</v>
      </c>
      <c r="C647">
        <v>80.125816</v>
      </c>
      <c r="D647">
        <v>108.26973700000001</v>
      </c>
      <c r="E647">
        <v>25.347708000000001</v>
      </c>
      <c r="F647">
        <v>123.040466</v>
      </c>
      <c r="G647">
        <v>55.387695000000001</v>
      </c>
      <c r="H647">
        <v>52.046452000000002</v>
      </c>
      <c r="J647" s="33">
        <v>643</v>
      </c>
      <c r="K647" s="111">
        <f t="shared" si="94"/>
        <v>-3.2344559388788048E-3</v>
      </c>
      <c r="L647" s="111">
        <f t="shared" si="95"/>
        <v>-3.2701424155829905E-3</v>
      </c>
      <c r="M647" s="111">
        <f t="shared" si="96"/>
        <v>-4.0944624003167E-3</v>
      </c>
      <c r="N647" s="111">
        <f t="shared" si="97"/>
        <v>-3.5425178210879028E-3</v>
      </c>
      <c r="O647" s="111">
        <f t="shared" si="98"/>
        <v>-2.2210219572571036E-3</v>
      </c>
      <c r="P647" s="111">
        <f t="shared" si="99"/>
        <v>-9.0029001916489882E-4</v>
      </c>
      <c r="Q647" s="36">
        <f>K647*$Y$19+$Z$19*L647+$AA$19*M647+N647*$AB$19+$AC$19*O647+P647*$AD$19</f>
        <v>-3.1888885654802459E-3</v>
      </c>
      <c r="R647" s="41">
        <f t="shared" si="92"/>
        <v>996811.11143451976</v>
      </c>
      <c r="S647" s="41">
        <f t="shared" si="93"/>
        <v>-3188.8885654802434</v>
      </c>
      <c r="T647" s="41">
        <v>-14.443325417698361</v>
      </c>
      <c r="U647" s="41">
        <f t="shared" si="100"/>
        <v>1179107.9181575449</v>
      </c>
      <c r="V647" s="41"/>
    </row>
    <row r="648" spans="2:22">
      <c r="B648" s="112">
        <v>44399</v>
      </c>
      <c r="C648">
        <v>80.301933000000005</v>
      </c>
      <c r="D648">
        <v>108.52172899999999</v>
      </c>
      <c r="E648">
        <v>25.413889000000001</v>
      </c>
      <c r="F648">
        <v>123.549835</v>
      </c>
      <c r="G648">
        <v>55.546028</v>
      </c>
      <c r="H648">
        <v>52.102694999999997</v>
      </c>
      <c r="J648" s="33">
        <v>644</v>
      </c>
      <c r="K648" s="111">
        <f t="shared" si="94"/>
        <v>2.1955936157851464E-3</v>
      </c>
      <c r="L648" s="111">
        <f t="shared" si="95"/>
        <v>2.3247420033526258E-3</v>
      </c>
      <c r="M648" s="111">
        <f t="shared" si="96"/>
        <v>2.6075238530436869E-3</v>
      </c>
      <c r="N648" s="111">
        <f t="shared" si="97"/>
        <v>4.1313038056460458E-3</v>
      </c>
      <c r="O648" s="111">
        <f t="shared" si="98"/>
        <v>2.8545532094752975E-3</v>
      </c>
      <c r="P648" s="111">
        <f t="shared" si="99"/>
        <v>1.0800473568409483E-3</v>
      </c>
      <c r="Q648" s="36">
        <f>K648*$Y$19+$Z$19*L648+$AA$19*M648+N648*$AB$19+$AC$19*O648+P648*$AD$19</f>
        <v>2.8151002356180711E-3</v>
      </c>
      <c r="R648" s="41">
        <f t="shared" si="92"/>
        <v>1002815.1002356181</v>
      </c>
      <c r="S648" s="41">
        <f t="shared" si="93"/>
        <v>2815.1002356180688</v>
      </c>
      <c r="T648" s="41">
        <v>-0.61339374503586441</v>
      </c>
      <c r="U648" s="41">
        <f t="shared" si="100"/>
        <v>1181923.0183931631</v>
      </c>
      <c r="V648" s="41"/>
    </row>
    <row r="649" spans="2:22">
      <c r="B649" s="112">
        <v>44400</v>
      </c>
      <c r="C649">
        <v>80.209236000000004</v>
      </c>
      <c r="D649">
        <v>108.447075</v>
      </c>
      <c r="E649">
        <v>25.376076000000001</v>
      </c>
      <c r="F649">
        <v>123.495277</v>
      </c>
      <c r="G649">
        <v>55.792313</v>
      </c>
      <c r="H649">
        <v>52.037089999999999</v>
      </c>
      <c r="J649" s="33">
        <v>645</v>
      </c>
      <c r="K649" s="111">
        <f t="shared" si="94"/>
        <v>-1.1550225555383169E-3</v>
      </c>
      <c r="L649" s="111">
        <f t="shared" si="95"/>
        <v>-6.881542560014239E-4</v>
      </c>
      <c r="M649" s="111">
        <f t="shared" si="96"/>
        <v>-1.4889951976256597E-3</v>
      </c>
      <c r="N649" s="111">
        <f t="shared" si="97"/>
        <v>-4.4168452025030992E-4</v>
      </c>
      <c r="O649" s="111">
        <f t="shared" si="98"/>
        <v>4.4240896620220656E-3</v>
      </c>
      <c r="P649" s="111">
        <f t="shared" si="99"/>
        <v>-1.2599413121263654E-3</v>
      </c>
      <c r="Q649" s="36">
        <f>K649*$Y$19+$Z$19*L649+$AA$19*M649+N649*$AB$19+$AC$19*O649+P649*$AD$19</f>
        <v>-6.4008909956175222E-4</v>
      </c>
      <c r="R649" s="41">
        <f t="shared" si="92"/>
        <v>999359.9109004382</v>
      </c>
      <c r="S649" s="41">
        <f t="shared" si="93"/>
        <v>-640.08909956179559</v>
      </c>
      <c r="T649" s="41">
        <v>0</v>
      </c>
      <c r="U649" s="41">
        <f t="shared" si="100"/>
        <v>1181282.9292936013</v>
      </c>
      <c r="V649" s="41"/>
    </row>
    <row r="650" spans="2:22">
      <c r="B650" s="112">
        <v>44403</v>
      </c>
      <c r="C650">
        <v>80.162887999999995</v>
      </c>
      <c r="D650">
        <v>108.353729</v>
      </c>
      <c r="E650">
        <v>25.338259000000001</v>
      </c>
      <c r="F650">
        <v>123.222374</v>
      </c>
      <c r="G650">
        <v>56.021003999999998</v>
      </c>
      <c r="H650">
        <v>52.083939000000001</v>
      </c>
      <c r="J650" s="33">
        <v>646</v>
      </c>
      <c r="K650" s="111">
        <f t="shared" si="94"/>
        <v>-5.7800570491134645E-4</v>
      </c>
      <c r="L650" s="111">
        <f t="shared" si="95"/>
        <v>-8.6112232100625833E-4</v>
      </c>
      <c r="M650" s="111">
        <f t="shared" si="96"/>
        <v>-1.4913734749500787E-3</v>
      </c>
      <c r="N650" s="111">
        <f t="shared" si="97"/>
        <v>-2.2122706680775118E-3</v>
      </c>
      <c r="O650" s="111">
        <f t="shared" si="98"/>
        <v>4.0905918011418466E-3</v>
      </c>
      <c r="P650" s="111">
        <f t="shared" si="99"/>
        <v>8.9989512419380699E-4</v>
      </c>
      <c r="Q650" s="36">
        <f>K650*$Y$19+$Z$19*L650+$AA$19*M650+N650*$AB$19+$AC$19*O650+P650*$AD$19</f>
        <v>-9.3029259666234181E-4</v>
      </c>
      <c r="R650" s="41">
        <f t="shared" si="92"/>
        <v>999069.7074033377</v>
      </c>
      <c r="S650" s="41">
        <f t="shared" si="93"/>
        <v>-930.29259666230064</v>
      </c>
      <c r="T650" s="41">
        <v>8.1905739277135581</v>
      </c>
      <c r="U650" s="41">
        <f t="shared" si="100"/>
        <v>1180352.6366969389</v>
      </c>
      <c r="V650" s="41"/>
    </row>
    <row r="651" spans="2:22">
      <c r="B651" s="112">
        <v>44404</v>
      </c>
      <c r="C651">
        <v>80.366821000000002</v>
      </c>
      <c r="D651">
        <v>108.605682</v>
      </c>
      <c r="E651">
        <v>25.394981000000001</v>
      </c>
      <c r="F651">
        <v>123.749962</v>
      </c>
      <c r="G651">
        <v>56.038589000000002</v>
      </c>
      <c r="H651">
        <v>52.093330000000002</v>
      </c>
      <c r="J651" s="33">
        <v>647</v>
      </c>
      <c r="K651" s="111">
        <f t="shared" si="94"/>
        <v>2.5407522504898999E-3</v>
      </c>
      <c r="L651" s="111">
        <f t="shared" si="95"/>
        <v>2.3225829393599363E-3</v>
      </c>
      <c r="M651" s="111">
        <f t="shared" si="96"/>
        <v>2.2360891452866474E-3</v>
      </c>
      <c r="N651" s="111">
        <f t="shared" si="97"/>
        <v>4.2724526243498213E-3</v>
      </c>
      <c r="O651" s="111">
        <f t="shared" si="98"/>
        <v>3.1385086583978476E-4</v>
      </c>
      <c r="P651" s="111">
        <f t="shared" si="99"/>
        <v>1.8028885025655816E-4</v>
      </c>
      <c r="Q651" s="36">
        <f>K651*$Y$19+$Z$19*L651+$AA$19*M651+N651*$AB$19+$AC$19*O651+P651*$AD$19</f>
        <v>2.5947055368712463E-3</v>
      </c>
      <c r="R651" s="41">
        <f t="shared" si="92"/>
        <v>1002594.7055368712</v>
      </c>
      <c r="S651" s="41">
        <f t="shared" si="93"/>
        <v>2594.7055368712172</v>
      </c>
      <c r="T651" s="41">
        <v>13.060884430888109</v>
      </c>
      <c r="U651" s="41">
        <f t="shared" si="100"/>
        <v>1182947.3422338101</v>
      </c>
      <c r="V651" s="41"/>
    </row>
    <row r="652" spans="2:22">
      <c r="B652" s="112">
        <v>44405</v>
      </c>
      <c r="C652">
        <v>80.440971000000005</v>
      </c>
      <c r="D652">
        <v>108.708359</v>
      </c>
      <c r="E652">
        <v>25.423345999999999</v>
      </c>
      <c r="F652">
        <v>123.968239</v>
      </c>
      <c r="G652">
        <v>56.196911</v>
      </c>
      <c r="H652">
        <v>52.046452000000002</v>
      </c>
      <c r="J652" s="33">
        <v>648</v>
      </c>
      <c r="K652" s="111">
        <f t="shared" si="94"/>
        <v>9.222190583314748E-4</v>
      </c>
      <c r="L652" s="111">
        <f t="shared" si="95"/>
        <v>9.4496432138513776E-4</v>
      </c>
      <c r="M652" s="111">
        <f t="shared" si="96"/>
        <v>1.1163296637326718E-3</v>
      </c>
      <c r="N652" s="111">
        <f t="shared" si="97"/>
        <v>1.7623013215086654E-3</v>
      </c>
      <c r="O652" s="111">
        <f t="shared" si="98"/>
        <v>2.8212482683798801E-3</v>
      </c>
      <c r="P652" s="111">
        <f t="shared" si="99"/>
        <v>-9.0029001916489882E-4</v>
      </c>
      <c r="Q652" s="36">
        <f>K652*$Y$19+$Z$19*L652+$AA$19*M652+N652*$AB$19+$AC$19*O652+P652*$AD$19</f>
        <v>1.1107749077059748E-3</v>
      </c>
      <c r="R652" s="41">
        <f t="shared" si="92"/>
        <v>1001110.774907706</v>
      </c>
      <c r="S652" s="41">
        <f t="shared" si="93"/>
        <v>1110.7749077059561</v>
      </c>
      <c r="T652" s="41">
        <v>13.925035764696077</v>
      </c>
      <c r="U652" s="41">
        <f t="shared" si="100"/>
        <v>1184058.1171415159</v>
      </c>
      <c r="V652" s="41"/>
    </row>
    <row r="653" spans="2:22">
      <c r="B653" s="112">
        <v>44406</v>
      </c>
      <c r="C653">
        <v>80.301933000000005</v>
      </c>
      <c r="D653">
        <v>108.531052</v>
      </c>
      <c r="E653">
        <v>25.394981000000001</v>
      </c>
      <c r="F653">
        <v>123.613533</v>
      </c>
      <c r="G653">
        <v>56.108955000000002</v>
      </c>
      <c r="H653">
        <v>52.018340999999999</v>
      </c>
      <c r="J653" s="33">
        <v>649</v>
      </c>
      <c r="K653" s="111">
        <f t="shared" si="94"/>
        <v>-1.7299430483717984E-3</v>
      </c>
      <c r="L653" s="111">
        <f t="shared" si="95"/>
        <v>-1.6323653112027524E-3</v>
      </c>
      <c r="M653" s="111">
        <f t="shared" si="96"/>
        <v>-1.1163296637326627E-3</v>
      </c>
      <c r="N653" s="111">
        <f t="shared" si="97"/>
        <v>-2.8653663783258843E-3</v>
      </c>
      <c r="O653" s="111">
        <f t="shared" si="98"/>
        <v>-1.5663655179568336E-3</v>
      </c>
      <c r="P653" s="111">
        <f t="shared" si="99"/>
        <v>-5.4025958008209409E-4</v>
      </c>
      <c r="Q653" s="36">
        <f>K653*$Y$19+$Z$19*L653+$AA$19*M653+N653*$AB$19+$AC$19*O653+P653*$AD$19</f>
        <v>-1.7972595903418512E-3</v>
      </c>
      <c r="R653" s="41">
        <f t="shared" si="92"/>
        <v>998202.74040965817</v>
      </c>
      <c r="S653" s="41">
        <f t="shared" si="93"/>
        <v>-1797.259590341826</v>
      </c>
      <c r="T653" s="41">
        <v>14.147037351271138</v>
      </c>
      <c r="U653" s="41">
        <f t="shared" si="100"/>
        <v>1182260.8575511742</v>
      </c>
      <c r="V653" s="41"/>
    </row>
    <row r="654" spans="2:22">
      <c r="B654" s="112">
        <v>44407</v>
      </c>
      <c r="C654">
        <v>80.422439999999995</v>
      </c>
      <c r="D654">
        <v>108.680351</v>
      </c>
      <c r="E654">
        <v>25.423345999999999</v>
      </c>
      <c r="F654">
        <v>123.71358499999999</v>
      </c>
      <c r="G654">
        <v>56.196911</v>
      </c>
      <c r="H654">
        <v>52.018340999999999</v>
      </c>
      <c r="J654" s="33">
        <v>650</v>
      </c>
      <c r="K654" s="111">
        <f t="shared" si="94"/>
        <v>1.4995488279983462E-3</v>
      </c>
      <c r="L654" s="111">
        <f t="shared" si="95"/>
        <v>1.3746886346635854E-3</v>
      </c>
      <c r="M654" s="111">
        <f t="shared" si="96"/>
        <v>1.1163296637326718E-3</v>
      </c>
      <c r="N654" s="111">
        <f t="shared" si="97"/>
        <v>8.0906619756688136E-4</v>
      </c>
      <c r="O654" s="111">
        <f t="shared" si="98"/>
        <v>1.5663655179569218E-3</v>
      </c>
      <c r="P654" s="111">
        <f t="shared" si="99"/>
        <v>0</v>
      </c>
      <c r="Q654" s="36">
        <f>K654*$Y$19+$Z$19*L654+$AA$19*M654+N654*$AB$19+$AC$19*O654+P654*$AD$19</f>
        <v>1.008941256949785E-3</v>
      </c>
      <c r="R654" s="41">
        <f t="shared" si="92"/>
        <v>1001008.9412569498</v>
      </c>
      <c r="S654" s="41">
        <f t="shared" si="93"/>
        <v>1008.9412569497945</v>
      </c>
      <c r="T654" s="41">
        <v>23.559911252465099</v>
      </c>
      <c r="U654" s="41">
        <f t="shared" si="100"/>
        <v>1183269.7988081239</v>
      </c>
      <c r="V654" s="41"/>
    </row>
    <row r="655" spans="2:22">
      <c r="B655" s="112">
        <v>44410</v>
      </c>
      <c r="C655">
        <v>80.613677999999993</v>
      </c>
      <c r="D655">
        <v>108.911209</v>
      </c>
      <c r="E655">
        <v>25.511348999999999</v>
      </c>
      <c r="F655">
        <v>124.07167099999999</v>
      </c>
      <c r="G655">
        <v>56.197800000000001</v>
      </c>
      <c r="H655">
        <v>52.057751000000003</v>
      </c>
      <c r="J655" s="33">
        <v>651</v>
      </c>
      <c r="K655" s="111">
        <f t="shared" si="94"/>
        <v>2.3750956279143288E-3</v>
      </c>
      <c r="L655" s="111">
        <f t="shared" si="95"/>
        <v>2.1219397169843666E-3</v>
      </c>
      <c r="M655" s="111">
        <f t="shared" si="96"/>
        <v>3.4555262407212728E-3</v>
      </c>
      <c r="N655" s="111">
        <f t="shared" si="97"/>
        <v>2.8902950487232309E-3</v>
      </c>
      <c r="O655" s="111">
        <f t="shared" si="98"/>
        <v>1.581924971575145E-5</v>
      </c>
      <c r="P655" s="111">
        <f t="shared" si="99"/>
        <v>7.5733054780023948E-4</v>
      </c>
      <c r="Q655" s="36">
        <f>K655*$Y$19+$Z$19*L655+$AA$19*M655+N655*$AB$19+$AC$19*O655+P655*$AD$19</f>
        <v>2.3969807455955067E-3</v>
      </c>
      <c r="R655" s="41">
        <f t="shared" si="92"/>
        <v>1002396.9807455955</v>
      </c>
      <c r="S655" s="41">
        <f t="shared" si="93"/>
        <v>2396.9807455955306</v>
      </c>
      <c r="T655" s="41">
        <v>28.064835049794056</v>
      </c>
      <c r="U655" s="41">
        <f t="shared" si="100"/>
        <v>1185666.7795537193</v>
      </c>
      <c r="V655" s="41"/>
    </row>
    <row r="656" spans="2:22">
      <c r="B656" s="112">
        <v>44411</v>
      </c>
      <c r="C656">
        <v>80.632262999999995</v>
      </c>
      <c r="D656">
        <v>108.948593</v>
      </c>
      <c r="E656">
        <v>25.520810999999998</v>
      </c>
      <c r="F656">
        <v>124.19924899999999</v>
      </c>
      <c r="G656">
        <v>56.259720000000002</v>
      </c>
      <c r="H656">
        <v>52.076526999999999</v>
      </c>
      <c r="J656" s="33">
        <v>652</v>
      </c>
      <c r="K656" s="111">
        <f t="shared" si="94"/>
        <v>2.3051743153403598E-4</v>
      </c>
      <c r="L656" s="111">
        <f t="shared" si="95"/>
        <v>3.4319319143548454E-4</v>
      </c>
      <c r="M656" s="111">
        <f t="shared" si="96"/>
        <v>3.7082498990534331E-4</v>
      </c>
      <c r="N656" s="111">
        <f t="shared" si="97"/>
        <v>1.0277322147059496E-3</v>
      </c>
      <c r="O656" s="111">
        <f t="shared" si="98"/>
        <v>1.1012159303782655E-3</v>
      </c>
      <c r="P656" s="111">
        <f t="shared" si="99"/>
        <v>3.6061132921987E-4</v>
      </c>
      <c r="Q656" s="36">
        <f>K656*$Y$19+$Z$19*L656+$AA$19*M656+N656*$AB$19+$AC$19*O656+P656*$AD$19</f>
        <v>5.9011141705757959E-4</v>
      </c>
      <c r="R656" s="41">
        <f t="shared" si="92"/>
        <v>1000590.1114170576</v>
      </c>
      <c r="S656" s="41">
        <f t="shared" si="93"/>
        <v>590.11141705757473</v>
      </c>
      <c r="T656" s="41">
        <v>29.943791325087659</v>
      </c>
      <c r="U656" s="41">
        <f t="shared" si="100"/>
        <v>1186256.8909707768</v>
      </c>
      <c r="V656" s="41"/>
    </row>
    <row r="657" spans="2:22">
      <c r="B657" s="112">
        <v>44412</v>
      </c>
      <c r="C657">
        <v>80.632262999999995</v>
      </c>
      <c r="D657">
        <v>108.939232</v>
      </c>
      <c r="E657">
        <v>25.520810999999998</v>
      </c>
      <c r="F657">
        <v>124.22657</v>
      </c>
      <c r="G657">
        <v>56.153568</v>
      </c>
      <c r="H657">
        <v>52.048374000000003</v>
      </c>
      <c r="J657" s="33">
        <v>653</v>
      </c>
      <c r="K657" s="111">
        <f t="shared" si="94"/>
        <v>0</v>
      </c>
      <c r="L657" s="111">
        <f t="shared" si="95"/>
        <v>-8.5924947901615679E-5</v>
      </c>
      <c r="M657" s="111">
        <f t="shared" si="96"/>
        <v>0</v>
      </c>
      <c r="N657" s="111">
        <f t="shared" si="97"/>
        <v>2.1995298411521134E-4</v>
      </c>
      <c r="O657" s="111">
        <f t="shared" si="98"/>
        <v>-1.8886029123549623E-3</v>
      </c>
      <c r="P657" s="111">
        <f t="shared" si="99"/>
        <v>-5.4075442887623222E-4</v>
      </c>
      <c r="Q657" s="36">
        <f>K657*$Y$19+$Z$19*L657+$AA$19*M657+N657*$AB$19+$AC$19*O657+P657*$AD$19</f>
        <v>-1.0437160809638486E-4</v>
      </c>
      <c r="R657" s="41">
        <f t="shared" si="92"/>
        <v>999895.62839190359</v>
      </c>
      <c r="S657" s="41">
        <f t="shared" si="93"/>
        <v>-104.37160809640773</v>
      </c>
      <c r="T657" s="41">
        <v>34.34593158448115</v>
      </c>
      <c r="U657" s="41">
        <f t="shared" si="100"/>
        <v>1186152.5193626804</v>
      </c>
      <c r="V657" s="41"/>
    </row>
    <row r="658" spans="2:22">
      <c r="B658" s="112">
        <v>44413</v>
      </c>
      <c r="C658">
        <v>80.446594000000005</v>
      </c>
      <c r="D658">
        <v>108.696236</v>
      </c>
      <c r="E658">
        <v>25.464037000000001</v>
      </c>
      <c r="F658">
        <v>123.716286</v>
      </c>
      <c r="G658">
        <v>55.950108</v>
      </c>
      <c r="H658">
        <v>52.057751000000003</v>
      </c>
      <c r="J658" s="33">
        <v>654</v>
      </c>
      <c r="K658" s="111">
        <f t="shared" si="94"/>
        <v>-2.3053190925992812E-3</v>
      </c>
      <c r="L658" s="111">
        <f t="shared" si="95"/>
        <v>-2.2330560658040659E-3</v>
      </c>
      <c r="M658" s="111">
        <f t="shared" si="96"/>
        <v>-2.2270939580454861E-3</v>
      </c>
      <c r="N658" s="111">
        <f t="shared" si="97"/>
        <v>-4.1161477987038016E-3</v>
      </c>
      <c r="O658" s="111">
        <f t="shared" si="98"/>
        <v>-3.6298581929968582E-3</v>
      </c>
      <c r="P658" s="111">
        <f t="shared" si="99"/>
        <v>1.8014309965649111E-4</v>
      </c>
      <c r="Q658" s="36">
        <f>K658*$Y$19+$Z$19*L658+$AA$19*M658+N658*$AB$19+$AC$19*O658+P658*$AD$19</f>
        <v>-2.6194490445855972E-3</v>
      </c>
      <c r="R658" s="41">
        <f t="shared" si="92"/>
        <v>997380.55095541442</v>
      </c>
      <c r="S658" s="41">
        <f t="shared" si="93"/>
        <v>-2619.4490445855772</v>
      </c>
      <c r="T658" s="41">
        <v>36.802269768319093</v>
      </c>
      <c r="U658" s="41">
        <f t="shared" si="100"/>
        <v>1183533.0703180949</v>
      </c>
      <c r="V658" s="41"/>
    </row>
    <row r="659" spans="2:22">
      <c r="B659" s="112">
        <v>44414</v>
      </c>
      <c r="C659">
        <v>80.065940999999995</v>
      </c>
      <c r="D659">
        <v>108.210289</v>
      </c>
      <c r="E659">
        <v>25.331554000000001</v>
      </c>
      <c r="F659">
        <v>122.704857</v>
      </c>
      <c r="G659">
        <v>55.835124999999998</v>
      </c>
      <c r="H659">
        <v>51.982684999999996</v>
      </c>
      <c r="J659" s="33">
        <v>655</v>
      </c>
      <c r="K659" s="111">
        <f t="shared" si="94"/>
        <v>-4.7429780308706178E-3</v>
      </c>
      <c r="L659" s="111">
        <f t="shared" si="95"/>
        <v>-4.4807117998922853E-3</v>
      </c>
      <c r="M659" s="111">
        <f t="shared" si="96"/>
        <v>-5.2163307010734952E-3</v>
      </c>
      <c r="N659" s="111">
        <f t="shared" si="97"/>
        <v>-8.2089926821313219E-3</v>
      </c>
      <c r="O659" s="111">
        <f t="shared" si="98"/>
        <v>-2.0572134165858639E-3</v>
      </c>
      <c r="P659" s="111">
        <f t="shared" si="99"/>
        <v>-1.4430161178064518E-3</v>
      </c>
      <c r="Q659" s="36">
        <f>K659*$Y$19+$Z$19*L659+$AA$19*M659+N659*$AB$19+$AC$19*O659+P659*$AD$19</f>
        <v>-5.3565659167432184E-3</v>
      </c>
      <c r="R659" s="41">
        <f t="shared" si="92"/>
        <v>994643.43408325675</v>
      </c>
      <c r="S659" s="41">
        <f t="shared" si="93"/>
        <v>-5356.5659167432459</v>
      </c>
      <c r="T659" s="41">
        <v>37.380847003427334</v>
      </c>
      <c r="U659" s="41">
        <f t="shared" si="100"/>
        <v>1178176.5044013518</v>
      </c>
      <c r="V659" s="41"/>
    </row>
    <row r="660" spans="2:22">
      <c r="B660" s="112">
        <v>44417</v>
      </c>
      <c r="C660">
        <v>79.917381000000006</v>
      </c>
      <c r="D660">
        <v>108.01404599999999</v>
      </c>
      <c r="E660">
        <v>25.293713</v>
      </c>
      <c r="F660">
        <v>122.176315</v>
      </c>
      <c r="G660">
        <v>55.737811999999998</v>
      </c>
      <c r="H660">
        <v>51.973297000000002</v>
      </c>
      <c r="J660" s="33">
        <v>656</v>
      </c>
      <c r="K660" s="111">
        <f t="shared" si="94"/>
        <v>-1.8571941230313392E-3</v>
      </c>
      <c r="L660" s="111">
        <f t="shared" si="95"/>
        <v>-1.8151800895405711E-3</v>
      </c>
      <c r="M660" s="111">
        <f t="shared" si="96"/>
        <v>-1.4949454803843379E-3</v>
      </c>
      <c r="N660" s="111">
        <f t="shared" si="97"/>
        <v>-4.3167289377717263E-3</v>
      </c>
      <c r="O660" s="111">
        <f t="shared" si="98"/>
        <v>-1.7443840288249165E-3</v>
      </c>
      <c r="P660" s="111">
        <f t="shared" si="99"/>
        <v>-1.8061490728869001E-4</v>
      </c>
      <c r="Q660" s="36">
        <f>K660*$Y$19+$Z$19*L660+$AA$19*M660+N660*$AB$19+$AC$19*O660+P660*$AD$19</f>
        <v>-2.3479939700934626E-3</v>
      </c>
      <c r="R660" s="41">
        <f t="shared" si="92"/>
        <v>997652.00602990657</v>
      </c>
      <c r="S660" s="41">
        <f t="shared" si="93"/>
        <v>-2347.9939700934337</v>
      </c>
      <c r="T660" s="41">
        <v>40.677989691612311</v>
      </c>
      <c r="U660" s="41">
        <f t="shared" si="100"/>
        <v>1175828.5104312585</v>
      </c>
      <c r="V660" s="41"/>
    </row>
    <row r="661" spans="2:22">
      <c r="B661" s="112">
        <v>44418</v>
      </c>
      <c r="C661">
        <v>79.796677000000003</v>
      </c>
      <c r="D661">
        <v>107.87387099999999</v>
      </c>
      <c r="E661">
        <v>25.255856999999999</v>
      </c>
      <c r="F661">
        <v>121.902992</v>
      </c>
      <c r="G661">
        <v>55.782051000000003</v>
      </c>
      <c r="H661">
        <v>51.945144999999997</v>
      </c>
      <c r="J661" s="33">
        <v>657</v>
      </c>
      <c r="K661" s="111">
        <f t="shared" si="94"/>
        <v>-1.5115015483534598E-3</v>
      </c>
      <c r="L661" s="111">
        <f t="shared" si="95"/>
        <v>-1.2985906913773912E-3</v>
      </c>
      <c r="M661" s="111">
        <f t="shared" si="96"/>
        <v>-1.4977776102540431E-3</v>
      </c>
      <c r="N661" s="111">
        <f t="shared" si="97"/>
        <v>-2.239625452945418E-3</v>
      </c>
      <c r="O661" s="111">
        <f t="shared" si="98"/>
        <v>7.9338336921287169E-4</v>
      </c>
      <c r="P661" s="111">
        <f t="shared" si="99"/>
        <v>-5.4180952190741353E-4</v>
      </c>
      <c r="Q661" s="36">
        <f>K661*$Y$19+$Z$19*L661+$AA$19*M661+N661*$AB$19+$AC$19*O661+P661*$AD$19</f>
        <v>-1.4676505605261815E-3</v>
      </c>
      <c r="R661" s="41">
        <f t="shared" si="92"/>
        <v>998532.34943947382</v>
      </c>
      <c r="S661" s="41">
        <f t="shared" si="93"/>
        <v>-1467.6505605261773</v>
      </c>
      <c r="T661" s="41">
        <v>45.541620395495556</v>
      </c>
      <c r="U661" s="41">
        <f t="shared" si="100"/>
        <v>1174360.8598707323</v>
      </c>
      <c r="V661" s="41"/>
    </row>
    <row r="662" spans="2:22">
      <c r="B662" s="112">
        <v>44419</v>
      </c>
      <c r="C662">
        <v>79.852401999999998</v>
      </c>
      <c r="D662">
        <v>107.97663900000001</v>
      </c>
      <c r="E662">
        <v>25.274778000000001</v>
      </c>
      <c r="F662">
        <v>122.094345</v>
      </c>
      <c r="G662">
        <v>55.870505999999999</v>
      </c>
      <c r="H662">
        <v>51.898215999999998</v>
      </c>
      <c r="J662" s="33">
        <v>658</v>
      </c>
      <c r="K662" s="111">
        <f t="shared" si="94"/>
        <v>6.9809362649756433E-4</v>
      </c>
      <c r="L662" s="111">
        <f t="shared" si="95"/>
        <v>9.5221463933622236E-4</v>
      </c>
      <c r="M662" s="111">
        <f t="shared" si="96"/>
        <v>7.4889226641644264E-4</v>
      </c>
      <c r="N662" s="111">
        <f t="shared" si="97"/>
        <v>1.5684846530079817E-3</v>
      </c>
      <c r="O662" s="111">
        <f t="shared" si="98"/>
        <v>1.5844691941238756E-3</v>
      </c>
      <c r="P662" s="111">
        <f t="shared" si="99"/>
        <v>-9.0384214730514624E-4</v>
      </c>
      <c r="Q662" s="36">
        <f>K662*$Y$19+$Z$19*L662+$AA$19*M662+N662*$AB$19+$AC$19*O662+P662*$AD$19</f>
        <v>8.9062672679176397E-4</v>
      </c>
      <c r="R662" s="41">
        <f t="shared" si="92"/>
        <v>1000890.6267267917</v>
      </c>
      <c r="S662" s="41">
        <f t="shared" si="93"/>
        <v>890.62672679172829</v>
      </c>
      <c r="T662" s="41">
        <v>46.829252368421294</v>
      </c>
      <c r="U662" s="41">
        <f t="shared" si="100"/>
        <v>1175251.486597524</v>
      </c>
      <c r="V662" s="41"/>
    </row>
    <row r="663" spans="2:22">
      <c r="B663" s="112">
        <v>44420</v>
      </c>
      <c r="C663">
        <v>79.861678999999995</v>
      </c>
      <c r="D663">
        <v>107.986</v>
      </c>
      <c r="E663">
        <v>25.246390999999999</v>
      </c>
      <c r="F663">
        <v>122.267426</v>
      </c>
      <c r="G663">
        <v>55.817431999999997</v>
      </c>
      <c r="H663">
        <v>51.841907999999997</v>
      </c>
      <c r="J663" s="33">
        <v>659</v>
      </c>
      <c r="K663" s="111">
        <f t="shared" si="94"/>
        <v>1.1617009536467561E-4</v>
      </c>
      <c r="L663" s="111">
        <f t="shared" si="95"/>
        <v>8.6690920700105767E-5</v>
      </c>
      <c r="M663" s="111">
        <f t="shared" si="96"/>
        <v>-1.1237666724372094E-3</v>
      </c>
      <c r="N663" s="111">
        <f t="shared" si="97"/>
        <v>1.4165966160405022E-3</v>
      </c>
      <c r="O663" s="111">
        <f t="shared" si="98"/>
        <v>-9.503981351138566E-4</v>
      </c>
      <c r="P663" s="111">
        <f t="shared" si="99"/>
        <v>-1.0855588630224232E-3</v>
      </c>
      <c r="Q663" s="36">
        <f>K663*$Y$19+$Z$19*L663+$AA$19*M663+N663*$AB$19+$AC$19*O663+P663*$AD$19</f>
        <v>7.8024497735779971E-5</v>
      </c>
      <c r="R663" s="41">
        <f t="shared" si="92"/>
        <v>1000078.0244977358</v>
      </c>
      <c r="S663" s="41">
        <f t="shared" si="93"/>
        <v>78.024497735779732</v>
      </c>
      <c r="T663" s="41">
        <v>51.939415462315083</v>
      </c>
      <c r="U663" s="41">
        <f t="shared" si="100"/>
        <v>1175329.5110952598</v>
      </c>
      <c r="V663" s="41"/>
    </row>
    <row r="664" spans="2:22">
      <c r="B664" s="112">
        <v>44421</v>
      </c>
      <c r="C664">
        <v>80.177329999999998</v>
      </c>
      <c r="D664">
        <v>108.37851000000001</v>
      </c>
      <c r="E664">
        <v>25.359943000000001</v>
      </c>
      <c r="F664">
        <v>123.08755499999999</v>
      </c>
      <c r="G664">
        <v>55.958969000000003</v>
      </c>
      <c r="H664">
        <v>51.870063999999999</v>
      </c>
      <c r="J664" s="33">
        <v>660</v>
      </c>
      <c r="K664" s="111">
        <f t="shared" si="94"/>
        <v>3.9446808784896984E-3</v>
      </c>
      <c r="L664" s="111">
        <f t="shared" si="95"/>
        <v>3.6282330275498715E-3</v>
      </c>
      <c r="M664" s="111">
        <f t="shared" si="96"/>
        <v>4.4876671196954132E-3</v>
      </c>
      <c r="N664" s="111">
        <f t="shared" si="97"/>
        <v>6.6852692465849085E-3</v>
      </c>
      <c r="O664" s="111">
        <f t="shared" si="98"/>
        <v>2.532503719573333E-3</v>
      </c>
      <c r="P664" s="111">
        <f t="shared" si="99"/>
        <v>5.4296529414622156E-4</v>
      </c>
      <c r="Q664" s="36">
        <f>K664*$Y$19+$Z$19*L664+$AA$19*M664+N664*$AB$19+$AC$19*O664+P664*$AD$19</f>
        <v>4.3840155468695286E-3</v>
      </c>
      <c r="R664" s="41">
        <f t="shared" si="92"/>
        <v>1004384.0155468695</v>
      </c>
      <c r="S664" s="41">
        <f t="shared" si="93"/>
        <v>4384.0155468694866</v>
      </c>
      <c r="T664" s="41">
        <v>66.098729773191735</v>
      </c>
      <c r="U664" s="41">
        <f t="shared" si="100"/>
        <v>1179713.5266421293</v>
      </c>
      <c r="V664" s="41"/>
    </row>
    <row r="665" spans="2:22">
      <c r="B665" s="112">
        <v>44424</v>
      </c>
      <c r="C665">
        <v>80.251632999999998</v>
      </c>
      <c r="D665">
        <v>108.434578</v>
      </c>
      <c r="E665">
        <v>25.388334</v>
      </c>
      <c r="F665">
        <v>123.16044599999999</v>
      </c>
      <c r="G665">
        <v>56.029732000000003</v>
      </c>
      <c r="H665">
        <v>51.870063999999999</v>
      </c>
      <c r="J665" s="33">
        <v>661</v>
      </c>
      <c r="K665" s="111">
        <f t="shared" si="94"/>
        <v>9.2630412767677386E-4</v>
      </c>
      <c r="L665" s="111">
        <f t="shared" si="95"/>
        <v>5.1720126092968108E-4</v>
      </c>
      <c r="M665" s="111">
        <f t="shared" si="96"/>
        <v>1.1188952469048652E-3</v>
      </c>
      <c r="N665" s="111">
        <f t="shared" si="97"/>
        <v>5.9201294494083505E-4</v>
      </c>
      <c r="O665" s="111">
        <f t="shared" si="98"/>
        <v>1.2637526605079503E-3</v>
      </c>
      <c r="P665" s="111">
        <f t="shared" si="99"/>
        <v>0</v>
      </c>
      <c r="Q665" s="36">
        <f>K665*$Y$19+$Z$19*L665+$AA$19*M665+N665*$AB$19+$AC$19*O665+P665*$AD$19</f>
        <v>6.8492297872806444E-4</v>
      </c>
      <c r="R665" s="41">
        <f t="shared" si="92"/>
        <v>1000684.9229787281</v>
      </c>
      <c r="S665" s="41">
        <f t="shared" si="93"/>
        <v>684.92297872807831</v>
      </c>
      <c r="T665" s="41">
        <v>73.408077663742006</v>
      </c>
      <c r="U665" s="41">
        <f t="shared" si="100"/>
        <v>1180398.4496208574</v>
      </c>
      <c r="V665" s="41"/>
    </row>
    <row r="666" spans="2:22">
      <c r="B666" s="112">
        <v>44425</v>
      </c>
      <c r="C666">
        <v>80.168045000000006</v>
      </c>
      <c r="D666">
        <v>108.35045599999999</v>
      </c>
      <c r="E666">
        <v>25.388334</v>
      </c>
      <c r="F666">
        <v>122.941757</v>
      </c>
      <c r="G666">
        <v>55.897038000000002</v>
      </c>
      <c r="H666">
        <v>51.898215999999998</v>
      </c>
      <c r="J666" s="33">
        <v>662</v>
      </c>
      <c r="K666" s="111">
        <f t="shared" si="94"/>
        <v>-1.0421166356505342E-3</v>
      </c>
      <c r="L666" s="111">
        <f t="shared" si="95"/>
        <v>-7.7608682361634401E-4</v>
      </c>
      <c r="M666" s="111">
        <f t="shared" si="96"/>
        <v>0</v>
      </c>
      <c r="N666" s="111">
        <f t="shared" si="97"/>
        <v>-1.7772214543000187E-3</v>
      </c>
      <c r="O666" s="111">
        <f t="shared" si="98"/>
        <v>-2.3710871343421273E-3</v>
      </c>
      <c r="P666" s="111">
        <f t="shared" si="99"/>
        <v>5.4259356887624826E-4</v>
      </c>
      <c r="Q666" s="36">
        <f>K666*$Y$19+$Z$19*L666+$AA$19*M666+N666*$AB$19+$AC$19*O666+P666*$AD$19</f>
        <v>-8.9086386280325634E-4</v>
      </c>
      <c r="R666" s="41">
        <f t="shared" si="92"/>
        <v>999109.13613719679</v>
      </c>
      <c r="S666" s="41">
        <f t="shared" si="93"/>
        <v>-890.86386280320585</v>
      </c>
      <c r="T666" s="41">
        <v>74.631849920377135</v>
      </c>
      <c r="U666" s="41">
        <f t="shared" si="100"/>
        <v>1179507.5857580542</v>
      </c>
      <c r="V666" s="41"/>
    </row>
    <row r="667" spans="2:22">
      <c r="B667" s="112">
        <v>44426</v>
      </c>
      <c r="C667">
        <v>80.149483000000004</v>
      </c>
      <c r="D667">
        <v>108.35981</v>
      </c>
      <c r="E667">
        <v>25.397804000000001</v>
      </c>
      <c r="F667">
        <v>122.859764</v>
      </c>
      <c r="G667">
        <v>55.879337</v>
      </c>
      <c r="H667">
        <v>51.898215999999998</v>
      </c>
      <c r="J667" s="33">
        <v>663</v>
      </c>
      <c r="K667" s="111">
        <f t="shared" si="94"/>
        <v>-2.3156544782737868E-4</v>
      </c>
      <c r="L667" s="111">
        <f t="shared" si="95"/>
        <v>8.6327244006100565E-5</v>
      </c>
      <c r="M667" s="111">
        <f t="shared" si="96"/>
        <v>3.7293641464760015E-4</v>
      </c>
      <c r="N667" s="111">
        <f t="shared" si="97"/>
        <v>-6.671480526857156E-4</v>
      </c>
      <c r="O667" s="111">
        <f t="shared" si="98"/>
        <v>-3.1672167124714392E-4</v>
      </c>
      <c r="P667" s="111">
        <f t="shared" si="99"/>
        <v>0</v>
      </c>
      <c r="Q667" s="36">
        <f>K667*$Y$19+$Z$19*L667+$AA$19*M667+N667*$AB$19+$AC$19*O667+P667*$AD$19</f>
        <v>-1.5967385613734877E-4</v>
      </c>
      <c r="R667" s="41">
        <f t="shared" si="92"/>
        <v>999840.32614386268</v>
      </c>
      <c r="S667" s="41">
        <f t="shared" si="93"/>
        <v>-159.6738561373204</v>
      </c>
      <c r="T667" s="41">
        <v>74.824603489716537</v>
      </c>
      <c r="U667" s="41">
        <f t="shared" si="100"/>
        <v>1179347.9119019168</v>
      </c>
      <c r="V667" s="41"/>
    </row>
    <row r="668" spans="2:22">
      <c r="B668" s="112">
        <v>44427</v>
      </c>
      <c r="C668">
        <v>80.325867000000002</v>
      </c>
      <c r="D668">
        <v>108.54669199999999</v>
      </c>
      <c r="E668">
        <v>25.445108000000001</v>
      </c>
      <c r="F668">
        <v>123.14222700000001</v>
      </c>
      <c r="G668">
        <v>55.897038000000002</v>
      </c>
      <c r="H668">
        <v>51.870063999999999</v>
      </c>
      <c r="J668" s="33">
        <v>664</v>
      </c>
      <c r="K668" s="111">
        <f t="shared" si="94"/>
        <v>2.1982699651964203E-3</v>
      </c>
      <c r="L668" s="111">
        <f t="shared" si="95"/>
        <v>1.7231576233888845E-3</v>
      </c>
      <c r="M668" s="111">
        <f t="shared" si="96"/>
        <v>1.8607908866172462E-3</v>
      </c>
      <c r="N668" s="111">
        <f t="shared" si="97"/>
        <v>2.2964295775377958E-3</v>
      </c>
      <c r="O668" s="111">
        <f t="shared" si="98"/>
        <v>3.1672167124703572E-4</v>
      </c>
      <c r="P668" s="111">
        <f t="shared" si="99"/>
        <v>-5.4259356887630876E-4</v>
      </c>
      <c r="Q668" s="36">
        <f>K668*$Y$19+$Z$19*L668+$AA$19*M668+N668*$AB$19+$AC$19*O668+P668*$AD$19</f>
        <v>1.6525665514489966E-3</v>
      </c>
      <c r="R668" s="41">
        <f t="shared" si="92"/>
        <v>1001652.566551449</v>
      </c>
      <c r="S668" s="41">
        <f t="shared" si="93"/>
        <v>1652.5665514490101</v>
      </c>
      <c r="T668" s="41">
        <v>78.006216778536327</v>
      </c>
      <c r="U668" s="41">
        <f t="shared" si="100"/>
        <v>1181000.4784533659</v>
      </c>
      <c r="V668" s="41"/>
    </row>
    <row r="669" spans="2:22">
      <c r="B669" s="112">
        <v>44428</v>
      </c>
      <c r="C669">
        <v>80.307320000000004</v>
      </c>
      <c r="D669">
        <v>108.55605300000001</v>
      </c>
      <c r="E669">
        <v>25.435644</v>
      </c>
      <c r="F669">
        <v>123.22422</v>
      </c>
      <c r="G669">
        <v>55.737811999999998</v>
      </c>
      <c r="H669">
        <v>51.841907999999997</v>
      </c>
      <c r="J669" s="33">
        <v>665</v>
      </c>
      <c r="K669" s="111">
        <f t="shared" si="94"/>
        <v>-2.3092363948945763E-4</v>
      </c>
      <c r="L669" s="111">
        <f t="shared" si="95"/>
        <v>8.6235666949337274E-5</v>
      </c>
      <c r="M669" s="111">
        <f t="shared" si="96"/>
        <v>-3.7200708468868612E-4</v>
      </c>
      <c r="N669" s="111">
        <f t="shared" si="97"/>
        <v>6.6561826113620498E-4</v>
      </c>
      <c r="O669" s="111">
        <f t="shared" si="98"/>
        <v>-2.8526236739622466E-3</v>
      </c>
      <c r="P669" s="111">
        <f t="shared" si="99"/>
        <v>-5.4296529414619814E-4</v>
      </c>
      <c r="Q669" s="36">
        <f>K669*$Y$19+$Z$19*L669+$AA$19*M669+N669*$AB$19+$AC$19*O669+P669*$AD$19</f>
        <v>-7.8025258833594897E-5</v>
      </c>
      <c r="R669" s="41">
        <f t="shared" si="92"/>
        <v>999921.97474116646</v>
      </c>
      <c r="S669" s="41">
        <f t="shared" si="93"/>
        <v>-78.025258833542466</v>
      </c>
      <c r="T669" s="41">
        <v>79.835410535801202</v>
      </c>
      <c r="U669" s="41">
        <f t="shared" si="100"/>
        <v>1180922.4531945323</v>
      </c>
      <c r="V669" s="41"/>
    </row>
    <row r="670" spans="2:22">
      <c r="B670" s="112">
        <v>44431</v>
      </c>
      <c r="C670">
        <v>80.325867000000002</v>
      </c>
      <c r="D670">
        <v>108.55605300000001</v>
      </c>
      <c r="E670">
        <v>25.435644</v>
      </c>
      <c r="F670">
        <v>123.315353</v>
      </c>
      <c r="G670">
        <v>55.861660000000001</v>
      </c>
      <c r="H670">
        <v>51.860672000000001</v>
      </c>
      <c r="J670" s="33">
        <v>666</v>
      </c>
      <c r="K670" s="111">
        <f t="shared" si="94"/>
        <v>2.30923639489446E-4</v>
      </c>
      <c r="L670" s="111">
        <f t="shared" si="95"/>
        <v>0</v>
      </c>
      <c r="M670" s="111">
        <f t="shared" si="96"/>
        <v>0</v>
      </c>
      <c r="N670" s="111">
        <f t="shared" si="97"/>
        <v>7.3929716874134737E-4</v>
      </c>
      <c r="O670" s="111">
        <f t="shared" si="98"/>
        <v>2.2195096199363125E-3</v>
      </c>
      <c r="P670" s="111">
        <f t="shared" si="99"/>
        <v>3.6188106804623302E-4</v>
      </c>
      <c r="Q670" s="36">
        <f>K670*$Y$19+$Z$19*L670+$AA$19*M670+N670*$AB$19+$AC$19*O670+P670*$AD$19</f>
        <v>4.1035015949246104E-4</v>
      </c>
      <c r="R670" s="41">
        <f t="shared" si="92"/>
        <v>1000410.3501594925</v>
      </c>
      <c r="S670" s="41">
        <f t="shared" si="93"/>
        <v>410.35015949246008</v>
      </c>
      <c r="T670" s="41">
        <v>88.164805773645639</v>
      </c>
      <c r="U670" s="41">
        <f t="shared" si="100"/>
        <v>1181332.8033540249</v>
      </c>
      <c r="V670" s="41"/>
    </row>
    <row r="671" spans="2:22">
      <c r="B671" s="112">
        <v>44432</v>
      </c>
      <c r="C671">
        <v>80.168045000000006</v>
      </c>
      <c r="D671">
        <v>108.397186</v>
      </c>
      <c r="E671">
        <v>25.378869999999999</v>
      </c>
      <c r="F671">
        <v>123.032883</v>
      </c>
      <c r="G671">
        <v>55.861660000000001</v>
      </c>
      <c r="H671">
        <v>51.851287999999997</v>
      </c>
      <c r="J671" s="33">
        <v>667</v>
      </c>
      <c r="K671" s="111">
        <f t="shared" si="94"/>
        <v>-1.9667045173690626E-3</v>
      </c>
      <c r="L671" s="111">
        <f t="shared" si="95"/>
        <v>-1.4645278321507378E-3</v>
      </c>
      <c r="M671" s="111">
        <f t="shared" si="96"/>
        <v>-2.2345593475093357E-3</v>
      </c>
      <c r="N671" s="111">
        <f t="shared" si="97"/>
        <v>-2.2932587493202468E-3</v>
      </c>
      <c r="O671" s="111">
        <f t="shared" si="98"/>
        <v>0</v>
      </c>
      <c r="P671" s="111">
        <f t="shared" si="99"/>
        <v>-1.8096273613215318E-4</v>
      </c>
      <c r="Q671" s="36">
        <f>K671*$Y$19+$Z$19*L671+$AA$19*M671+N671*$AB$19+$AC$19*O671+P671*$AD$19</f>
        <v>-1.7155125264691836E-3</v>
      </c>
      <c r="R671" s="41">
        <f t="shared" si="92"/>
        <v>998284.48747353081</v>
      </c>
      <c r="S671" s="41">
        <f t="shared" si="93"/>
        <v>-1715.5125264691887</v>
      </c>
      <c r="T671" s="41">
        <v>90.446779514430091</v>
      </c>
      <c r="U671" s="41">
        <f t="shared" si="100"/>
        <v>1179617.2908275556</v>
      </c>
      <c r="V671" s="41"/>
    </row>
    <row r="672" spans="2:22">
      <c r="B672" s="112">
        <v>44433</v>
      </c>
      <c r="C672">
        <v>80.038071000000002</v>
      </c>
      <c r="D672">
        <v>108.191574</v>
      </c>
      <c r="E672">
        <v>25.312633999999999</v>
      </c>
      <c r="F672">
        <v>122.71397399999999</v>
      </c>
      <c r="G672">
        <v>55.852809999999998</v>
      </c>
      <c r="H672">
        <v>51.823146999999999</v>
      </c>
      <c r="J672" s="33">
        <v>668</v>
      </c>
      <c r="K672" s="111">
        <f t="shared" si="94"/>
        <v>-1.6225851017586306E-3</v>
      </c>
      <c r="L672" s="111">
        <f t="shared" si="95"/>
        <v>-1.8986401858197297E-3</v>
      </c>
      <c r="M672" s="111">
        <f t="shared" si="96"/>
        <v>-2.6132993684954203E-3</v>
      </c>
      <c r="N672" s="111">
        <f t="shared" si="97"/>
        <v>-2.5954283437353725E-3</v>
      </c>
      <c r="O672" s="111">
        <f t="shared" si="98"/>
        <v>-1.5843963666511336E-4</v>
      </c>
      <c r="P672" s="111">
        <f t="shared" si="99"/>
        <v>-5.428725160859458E-4</v>
      </c>
      <c r="Q672" s="36">
        <f>K672*$Y$19+$Z$19*L672+$AA$19*M672+N672*$AB$19+$AC$19*O672+P672*$AD$19</f>
        <v>-1.9851515259981497E-3</v>
      </c>
      <c r="R672" s="41">
        <f t="shared" si="92"/>
        <v>998014.84847400186</v>
      </c>
      <c r="S672" s="41">
        <f t="shared" si="93"/>
        <v>-1985.1515259981388</v>
      </c>
      <c r="T672" s="41">
        <v>91.320580839179456</v>
      </c>
      <c r="U672" s="41">
        <f t="shared" si="100"/>
        <v>1177632.1393015576</v>
      </c>
      <c r="V672" s="41"/>
    </row>
    <row r="673" spans="2:22">
      <c r="B673" s="112">
        <v>44434</v>
      </c>
      <c r="C673">
        <v>80.047355999999994</v>
      </c>
      <c r="D673">
        <v>108.200928</v>
      </c>
      <c r="E673">
        <v>25.076065</v>
      </c>
      <c r="F673">
        <v>122.677498</v>
      </c>
      <c r="G673">
        <v>55.861660000000001</v>
      </c>
      <c r="H673">
        <v>51.832531000000003</v>
      </c>
      <c r="J673" s="33">
        <v>669</v>
      </c>
      <c r="K673" s="111">
        <f t="shared" si="94"/>
        <v>1.1600056525334879E-4</v>
      </c>
      <c r="L673" s="111">
        <f t="shared" si="95"/>
        <v>8.6454012217431747E-5</v>
      </c>
      <c r="M673" s="111">
        <f t="shared" si="96"/>
        <v>-9.389833151588204E-3</v>
      </c>
      <c r="N673" s="111">
        <f t="shared" si="97"/>
        <v>-2.9728824699038094E-4</v>
      </c>
      <c r="O673" s="111">
        <f t="shared" si="98"/>
        <v>1.5843963666517809E-4</v>
      </c>
      <c r="P673" s="111">
        <f t="shared" si="99"/>
        <v>1.8106099360311748E-4</v>
      </c>
      <c r="Q673" s="36">
        <f>K673*$Y$19+$Z$19*L673+$AA$19*M673+N673*$AB$19+$AC$19*O673+P673*$AD$19</f>
        <v>-1.9132447075246137E-3</v>
      </c>
      <c r="R673" s="41">
        <f t="shared" si="92"/>
        <v>998086.75529247534</v>
      </c>
      <c r="S673" s="41">
        <f t="shared" si="93"/>
        <v>-1913.24470752466</v>
      </c>
      <c r="T673" s="41">
        <v>91.478103856672533</v>
      </c>
      <c r="U673" s="41">
        <f t="shared" si="100"/>
        <v>1175718.8945940328</v>
      </c>
      <c r="V673" s="41"/>
    </row>
    <row r="674" spans="2:22">
      <c r="B674" s="112">
        <v>44435</v>
      </c>
      <c r="C674">
        <v>80.279488000000001</v>
      </c>
      <c r="D674">
        <v>108.5</v>
      </c>
      <c r="E674">
        <v>25.388334</v>
      </c>
      <c r="F674">
        <v>123.360916</v>
      </c>
      <c r="G674">
        <v>56.268580999999998</v>
      </c>
      <c r="H674">
        <v>51.832531000000003</v>
      </c>
      <c r="J674" s="33">
        <v>670</v>
      </c>
      <c r="K674" s="111">
        <f t="shared" si="94"/>
        <v>2.8957366890831697E-3</v>
      </c>
      <c r="L674" s="111">
        <f t="shared" si="95"/>
        <v>2.7602298951161773E-3</v>
      </c>
      <c r="M674" s="111">
        <f t="shared" si="96"/>
        <v>1.237597165101682E-2</v>
      </c>
      <c r="N674" s="111">
        <f t="shared" si="97"/>
        <v>5.5553906932364035E-3</v>
      </c>
      <c r="O674" s="111">
        <f t="shared" si="98"/>
        <v>7.2580382013399504E-3</v>
      </c>
      <c r="P674" s="111">
        <f t="shared" si="99"/>
        <v>0</v>
      </c>
      <c r="Q674" s="36">
        <f>K674*$Y$19+$Z$19*L674+$AA$19*M674+N674*$AB$19+$AC$19*O674+P674*$AD$19</f>
        <v>5.4788683729021705E-3</v>
      </c>
      <c r="R674" s="41">
        <f t="shared" si="92"/>
        <v>1005478.8683729022</v>
      </c>
      <c r="S674" s="41">
        <f t="shared" si="93"/>
        <v>5478.8683729021577</v>
      </c>
      <c r="T674" s="41">
        <v>91.893242851132527</v>
      </c>
      <c r="U674" s="41">
        <f t="shared" si="100"/>
        <v>1181197.7629669351</v>
      </c>
      <c r="V674" s="41"/>
    </row>
    <row r="675" spans="2:22">
      <c r="B675" s="112">
        <v>44438</v>
      </c>
      <c r="C675">
        <v>80.372307000000006</v>
      </c>
      <c r="D675">
        <v>108.621475</v>
      </c>
      <c r="E675">
        <v>25.416723000000001</v>
      </c>
      <c r="F675">
        <v>123.570503</v>
      </c>
      <c r="G675">
        <v>56.268580999999998</v>
      </c>
      <c r="H675">
        <v>51.804366999999999</v>
      </c>
      <c r="J675" s="33">
        <v>671</v>
      </c>
      <c r="K675" s="111">
        <f t="shared" si="94"/>
        <v>1.1555303235554716E-3</v>
      </c>
      <c r="L675" s="111">
        <f t="shared" si="95"/>
        <v>1.1189589852831782E-3</v>
      </c>
      <c r="M675" s="111">
        <f t="shared" si="96"/>
        <v>1.1175660310632396E-3</v>
      </c>
      <c r="N675" s="111">
        <f t="shared" si="97"/>
        <v>1.6975324661226377E-3</v>
      </c>
      <c r="O675" s="111">
        <f t="shared" si="98"/>
        <v>0</v>
      </c>
      <c r="P675" s="111">
        <f t="shared" si="99"/>
        <v>-5.4351300042426915E-4</v>
      </c>
      <c r="Q675" s="36">
        <f>K675*$Y$19+$Z$19*L675+$AA$19*M675+N675*$AB$19+$AC$19*O675+P675*$AD$19</f>
        <v>1.0559445132137062E-3</v>
      </c>
      <c r="R675" s="41">
        <f t="shared" si="92"/>
        <v>1001055.9445132137</v>
      </c>
      <c r="S675" s="41">
        <f t="shared" si="93"/>
        <v>1055.9445132137043</v>
      </c>
      <c r="T675" s="41">
        <v>99.25021414924413</v>
      </c>
      <c r="U675" s="41">
        <f t="shared" si="100"/>
        <v>1182253.7074801489</v>
      </c>
      <c r="V675" s="41"/>
    </row>
    <row r="676" spans="2:22">
      <c r="B676" s="112">
        <v>44439</v>
      </c>
      <c r="C676">
        <v>80.270187000000007</v>
      </c>
      <c r="D676">
        <v>108.462608</v>
      </c>
      <c r="E676">
        <v>25.397804000000001</v>
      </c>
      <c r="F676">
        <v>123.288017</v>
      </c>
      <c r="G676">
        <v>56.135886999999997</v>
      </c>
      <c r="H676">
        <v>51.813744</v>
      </c>
      <c r="J676" s="33">
        <v>672</v>
      </c>
      <c r="K676" s="111">
        <f t="shared" si="94"/>
        <v>-1.2713947749833172E-3</v>
      </c>
      <c r="L676" s="111">
        <f t="shared" si="95"/>
        <v>-1.4636451108317105E-3</v>
      </c>
      <c r="M676" s="111">
        <f t="shared" si="96"/>
        <v>-7.4462961641549072E-4</v>
      </c>
      <c r="N676" s="111">
        <f t="shared" si="97"/>
        <v>-2.2886479535160565E-3</v>
      </c>
      <c r="O676" s="111">
        <f t="shared" si="98"/>
        <v>-2.3610104473863261E-3</v>
      </c>
      <c r="P676" s="111">
        <f t="shared" si="99"/>
        <v>1.8099152619369428E-4</v>
      </c>
      <c r="Q676" s="36">
        <f>K676*$Y$19+$Z$19*L676+$AA$19*M676+N676*$AB$19+$AC$19*O676+P676*$AD$19</f>
        <v>-1.4092312384755242E-3</v>
      </c>
      <c r="R676" s="41">
        <f t="shared" si="92"/>
        <v>998590.76876152446</v>
      </c>
      <c r="S676" s="41">
        <f t="shared" si="93"/>
        <v>-1409.2312384755351</v>
      </c>
      <c r="T676" s="41">
        <v>105.85800710483454</v>
      </c>
      <c r="U676" s="41">
        <f t="shared" si="100"/>
        <v>1180844.4762416733</v>
      </c>
      <c r="V676" s="41"/>
    </row>
    <row r="677" spans="2:22">
      <c r="B677" s="112">
        <v>44440</v>
      </c>
      <c r="C677">
        <v>80.284110999999996</v>
      </c>
      <c r="D677">
        <v>108.497246</v>
      </c>
      <c r="E677">
        <v>25.391165000000001</v>
      </c>
      <c r="F677">
        <v>123.44686900000001</v>
      </c>
      <c r="G677">
        <v>56.124316999999998</v>
      </c>
      <c r="H677">
        <v>51.872013000000003</v>
      </c>
      <c r="J677" s="33">
        <v>673</v>
      </c>
      <c r="K677" s="111">
        <f t="shared" si="94"/>
        <v>1.7344910984431219E-4</v>
      </c>
      <c r="L677" s="111">
        <f t="shared" si="95"/>
        <v>3.1930331492842286E-4</v>
      </c>
      <c r="M677" s="111">
        <f t="shared" si="96"/>
        <v>-2.6143472366263644E-4</v>
      </c>
      <c r="N677" s="111">
        <f t="shared" si="97"/>
        <v>1.2876332530297545E-3</v>
      </c>
      <c r="O677" s="111">
        <f t="shared" si="98"/>
        <v>-2.0612825611763909E-4</v>
      </c>
      <c r="P677" s="111">
        <f t="shared" si="99"/>
        <v>1.1239539126696541E-3</v>
      </c>
      <c r="Q677" s="36">
        <f>K677*$Y$19+$Z$19*L677+$AA$19*M677+N677*$AB$19+$AC$19*O677+P677*$AD$19</f>
        <v>5.583356277378273E-4</v>
      </c>
      <c r="R677" s="41">
        <f t="shared" si="92"/>
        <v>1000558.3356277378</v>
      </c>
      <c r="S677" s="41">
        <f t="shared" si="93"/>
        <v>558.33562773780432</v>
      </c>
      <c r="T677" s="41">
        <v>109.93024693836924</v>
      </c>
      <c r="U677" s="41">
        <f t="shared" si="100"/>
        <v>1181402.8118694113</v>
      </c>
      <c r="V677" s="41"/>
    </row>
    <row r="678" spans="2:22">
      <c r="B678" s="112">
        <v>44441</v>
      </c>
      <c r="C678">
        <v>80.395729000000003</v>
      </c>
      <c r="D678">
        <v>108.609543</v>
      </c>
      <c r="E678">
        <v>25.41958</v>
      </c>
      <c r="F678">
        <v>123.66593899999999</v>
      </c>
      <c r="G678">
        <v>56.151020000000003</v>
      </c>
      <c r="H678">
        <v>51.853225999999999</v>
      </c>
      <c r="J678" s="33">
        <v>674</v>
      </c>
      <c r="K678" s="111">
        <f t="shared" si="94"/>
        <v>1.3893219952659619E-3</v>
      </c>
      <c r="L678" s="111">
        <f t="shared" si="95"/>
        <v>1.0344863975181092E-3</v>
      </c>
      <c r="M678" s="111">
        <f t="shared" si="96"/>
        <v>1.118464331202875E-3</v>
      </c>
      <c r="N678" s="111">
        <f t="shared" si="97"/>
        <v>1.7730368503610604E-3</v>
      </c>
      <c r="O678" s="111">
        <f t="shared" si="98"/>
        <v>4.7566992390301851E-4</v>
      </c>
      <c r="P678" s="111">
        <f t="shared" si="99"/>
        <v>-3.6224549370166568E-4</v>
      </c>
      <c r="Q678" s="36">
        <f>K678*$Y$19+$Z$19*L678+$AA$19*M678+N678*$AB$19+$AC$19*O678+P678*$AD$19</f>
        <v>1.1341380441006659E-3</v>
      </c>
      <c r="R678" s="41">
        <f t="shared" si="92"/>
        <v>1001134.1380441007</v>
      </c>
      <c r="S678" s="41">
        <f t="shared" si="93"/>
        <v>1134.1380441007204</v>
      </c>
      <c r="T678" s="41">
        <v>111.45149710692931</v>
      </c>
      <c r="U678" s="41">
        <f t="shared" si="100"/>
        <v>1182536.949913512</v>
      </c>
      <c r="V678" s="41"/>
    </row>
    <row r="679" spans="2:22">
      <c r="B679" s="112">
        <v>44442</v>
      </c>
      <c r="C679">
        <v>80.228340000000003</v>
      </c>
      <c r="D679">
        <v>108.422371</v>
      </c>
      <c r="E679">
        <v>25.372225</v>
      </c>
      <c r="F679">
        <v>123.218666</v>
      </c>
      <c r="G679">
        <v>56.070881</v>
      </c>
      <c r="H679">
        <v>51.815638999999997</v>
      </c>
      <c r="J679" s="33">
        <v>675</v>
      </c>
      <c r="K679" s="111">
        <f t="shared" si="94"/>
        <v>-2.0842338466129135E-3</v>
      </c>
      <c r="L679" s="111">
        <f t="shared" si="95"/>
        <v>-1.7248343154168378E-3</v>
      </c>
      <c r="M679" s="111">
        <f t="shared" si="96"/>
        <v>-1.8646714256801635E-3</v>
      </c>
      <c r="N679" s="111">
        <f t="shared" si="97"/>
        <v>-3.6233404617413774E-3</v>
      </c>
      <c r="O679" s="111">
        <f t="shared" si="98"/>
        <v>-1.428224132871468E-3</v>
      </c>
      <c r="P679" s="111">
        <f t="shared" si="99"/>
        <v>-7.2513578010156734E-4</v>
      </c>
      <c r="Q679" s="36">
        <f>K679*$Y$19+$Z$19*L679+$AA$19*M679+N679*$AB$19+$AC$19*O679+P679*$AD$19</f>
        <v>-2.2598191733689326E-3</v>
      </c>
      <c r="R679" s="41">
        <f t="shared" si="92"/>
        <v>997740.18082663103</v>
      </c>
      <c r="S679" s="41">
        <f t="shared" si="93"/>
        <v>-2259.8191733689746</v>
      </c>
      <c r="T679" s="41">
        <v>113.72716790263075</v>
      </c>
      <c r="U679" s="41">
        <f t="shared" si="100"/>
        <v>1180277.1307401429</v>
      </c>
      <c r="V679" s="41"/>
    </row>
    <row r="680" spans="2:22">
      <c r="B680" s="112">
        <v>44446</v>
      </c>
      <c r="C680">
        <v>79.99588</v>
      </c>
      <c r="D680">
        <v>108.132233</v>
      </c>
      <c r="E680">
        <v>25.296461000000001</v>
      </c>
      <c r="F680">
        <v>122.634483</v>
      </c>
      <c r="G680">
        <v>55.972954000000001</v>
      </c>
      <c r="H680">
        <v>51.702869</v>
      </c>
      <c r="J680" s="33">
        <v>676</v>
      </c>
      <c r="K680" s="111">
        <f t="shared" si="94"/>
        <v>-2.9016856890318661E-3</v>
      </c>
      <c r="L680" s="111">
        <f t="shared" si="95"/>
        <v>-2.6795844396214717E-3</v>
      </c>
      <c r="M680" s="111">
        <f t="shared" si="96"/>
        <v>-2.9905672496113958E-3</v>
      </c>
      <c r="N680" s="111">
        <f t="shared" si="97"/>
        <v>-4.7523011344451247E-3</v>
      </c>
      <c r="O680" s="111">
        <f t="shared" si="98"/>
        <v>-1.7480127297509686E-3</v>
      </c>
      <c r="P680" s="111">
        <f t="shared" si="99"/>
        <v>-2.1787416914689278E-3</v>
      </c>
      <c r="Q680" s="36">
        <f>K680*$Y$19+$Z$19*L680+$AA$19*M680+N680*$AB$19+$AC$19*O680+P680*$AD$19</f>
        <v>-3.314580599424076E-3</v>
      </c>
      <c r="R680" s="41">
        <f t="shared" si="92"/>
        <v>996685.41940057592</v>
      </c>
      <c r="S680" s="41">
        <f t="shared" si="93"/>
        <v>-3314.58059942408</v>
      </c>
      <c r="T680" s="41">
        <v>115.42999962798785</v>
      </c>
      <c r="U680" s="41">
        <f t="shared" si="100"/>
        <v>1176962.5501407189</v>
      </c>
      <c r="V680" s="41"/>
    </row>
    <row r="681" spans="2:22">
      <c r="B681" s="112">
        <v>44447</v>
      </c>
      <c r="C681">
        <v>80.12603</v>
      </c>
      <c r="D681">
        <v>108.31006600000001</v>
      </c>
      <c r="E681">
        <v>25.353285</v>
      </c>
      <c r="F681">
        <v>123.026955</v>
      </c>
      <c r="G681">
        <v>56.168827</v>
      </c>
      <c r="H681">
        <v>51.853225999999999</v>
      </c>
      <c r="J681" s="33">
        <v>677</v>
      </c>
      <c r="K681" s="111">
        <f t="shared" si="94"/>
        <v>1.6256367246960043E-3</v>
      </c>
      <c r="L681" s="111">
        <f t="shared" si="95"/>
        <v>1.6432373971026093E-3</v>
      </c>
      <c r="M681" s="111">
        <f t="shared" si="96"/>
        <v>2.2438029142633747E-3</v>
      </c>
      <c r="N681" s="111">
        <f t="shared" si="97"/>
        <v>3.1952294760365899E-3</v>
      </c>
      <c r="O681" s="111">
        <f t="shared" si="98"/>
        <v>3.4933135080204426E-3</v>
      </c>
      <c r="P681" s="111">
        <f t="shared" si="99"/>
        <v>2.9038774715705504E-3</v>
      </c>
      <c r="Q681" s="36">
        <f>K681*$Y$19+$Z$19*L681+$AA$19*M681+N681*$AB$19+$AC$19*O681+P681*$AD$19</f>
        <v>2.4869824270229621E-3</v>
      </c>
      <c r="R681" s="41">
        <f t="shared" si="92"/>
        <v>1002486.982427023</v>
      </c>
      <c r="S681" s="41">
        <f t="shared" si="93"/>
        <v>2486.9824270230019</v>
      </c>
      <c r="T681" s="41">
        <v>115.81555181299336</v>
      </c>
      <c r="U681" s="41">
        <f t="shared" si="100"/>
        <v>1179449.5325677418</v>
      </c>
      <c r="V681" s="41"/>
    </row>
    <row r="682" spans="2:22">
      <c r="B682" s="112">
        <v>44448</v>
      </c>
      <c r="C682">
        <v>80.414306999999994</v>
      </c>
      <c r="D682">
        <v>108.65634900000001</v>
      </c>
      <c r="E682">
        <v>25.429055999999999</v>
      </c>
      <c r="F682">
        <v>123.830254</v>
      </c>
      <c r="G682">
        <v>56.462623999999998</v>
      </c>
      <c r="H682">
        <v>51.862617</v>
      </c>
      <c r="J682" s="33">
        <v>678</v>
      </c>
      <c r="K682" s="111">
        <f t="shared" si="94"/>
        <v>3.5913380428829102E-3</v>
      </c>
      <c r="L682" s="111">
        <f t="shared" si="95"/>
        <v>3.1920451285279501E-3</v>
      </c>
      <c r="M682" s="111">
        <f t="shared" si="96"/>
        <v>2.9841497944861121E-3</v>
      </c>
      <c r="N682" s="111">
        <f t="shared" si="97"/>
        <v>6.5082307192991249E-3</v>
      </c>
      <c r="O682" s="111">
        <f t="shared" si="98"/>
        <v>5.2169738335567538E-3</v>
      </c>
      <c r="P682" s="111">
        <f t="shared" si="99"/>
        <v>1.8109094529876788E-4</v>
      </c>
      <c r="Q682" s="36">
        <f>K682*$Y$19+$Z$19*L682+$AA$19*M682+N682*$AB$19+$AC$19*O682+P682*$AD$19</f>
        <v>3.987356416517914E-3</v>
      </c>
      <c r="R682" s="41">
        <f t="shared" si="92"/>
        <v>1003987.3564165179</v>
      </c>
      <c r="S682" s="41">
        <f t="shared" si="93"/>
        <v>3987.3564165178686</v>
      </c>
      <c r="T682" s="41">
        <v>117.2084795384435</v>
      </c>
      <c r="U682" s="41">
        <f t="shared" si="100"/>
        <v>1183436.8889842597</v>
      </c>
      <c r="V682" s="41"/>
    </row>
    <row r="683" spans="2:22">
      <c r="B683" s="112">
        <v>44449</v>
      </c>
      <c r="C683">
        <v>80.219025000000002</v>
      </c>
      <c r="D683">
        <v>108.441078</v>
      </c>
      <c r="E683">
        <v>25.353285</v>
      </c>
      <c r="F683">
        <v>123.47422</v>
      </c>
      <c r="G683">
        <v>56.311267999999998</v>
      </c>
      <c r="H683">
        <v>51.825023999999999</v>
      </c>
      <c r="J683" s="33">
        <v>679</v>
      </c>
      <c r="K683" s="111">
        <f t="shared" si="94"/>
        <v>-2.4314019235345545E-3</v>
      </c>
      <c r="L683" s="111">
        <f t="shared" si="95"/>
        <v>-1.9831747757631996E-3</v>
      </c>
      <c r="M683" s="111">
        <f t="shared" si="96"/>
        <v>-2.9841497944860648E-3</v>
      </c>
      <c r="N683" s="111">
        <f t="shared" si="97"/>
        <v>-2.8793190856248718E-3</v>
      </c>
      <c r="O683" s="111">
        <f t="shared" si="98"/>
        <v>-2.6842399103946114E-3</v>
      </c>
      <c r="P683" s="111">
        <f t="shared" si="99"/>
        <v>-7.2512020303751464E-4</v>
      </c>
      <c r="Q683" s="36">
        <f>K683*$Y$19+$Z$19*L683+$AA$19*M683+N683*$AB$19+$AC$19*O683+P683*$AD$19</f>
        <v>-2.404862576532663E-3</v>
      </c>
      <c r="R683" s="41">
        <f t="shared" si="92"/>
        <v>997595.13742346736</v>
      </c>
      <c r="S683" s="41">
        <f t="shared" si="93"/>
        <v>-2404.8625765326433</v>
      </c>
      <c r="T683" s="41">
        <v>121.25422275823075</v>
      </c>
      <c r="U683" s="41">
        <f t="shared" si="100"/>
        <v>1181032.026407727</v>
      </c>
      <c r="V683" s="41"/>
    </row>
    <row r="684" spans="2:22">
      <c r="B684" s="112">
        <v>44452</v>
      </c>
      <c r="C684">
        <v>80.339873999999995</v>
      </c>
      <c r="D684">
        <v>108.581474</v>
      </c>
      <c r="E684">
        <v>25.400639000000002</v>
      </c>
      <c r="F684">
        <v>123.775513</v>
      </c>
      <c r="G684">
        <v>56.311267999999998</v>
      </c>
      <c r="H684">
        <v>51.834431000000002</v>
      </c>
      <c r="J684" s="33">
        <v>680</v>
      </c>
      <c r="K684" s="111">
        <f t="shared" si="94"/>
        <v>1.505354403573027E-3</v>
      </c>
      <c r="L684" s="111">
        <f t="shared" si="95"/>
        <v>1.2938380669806524E-3</v>
      </c>
      <c r="M684" s="111">
        <f t="shared" si="96"/>
        <v>1.8660237478675199E-3</v>
      </c>
      <c r="N684" s="111">
        <f t="shared" si="97"/>
        <v>2.4371565176435008E-3</v>
      </c>
      <c r="O684" s="111">
        <f t="shared" si="98"/>
        <v>0</v>
      </c>
      <c r="P684" s="111">
        <f t="shared" si="99"/>
        <v>1.8149815713042859E-4</v>
      </c>
      <c r="Q684" s="36">
        <f>K684*$Y$19+$Z$19*L684+$AA$19*M684+N684*$AB$19+$AC$19*O684+P684*$AD$19</f>
        <v>1.5988106035201932E-3</v>
      </c>
      <c r="R684" s="41">
        <f t="shared" si="92"/>
        <v>1001598.8106035203</v>
      </c>
      <c r="S684" s="41">
        <f t="shared" si="93"/>
        <v>1598.8106035202509</v>
      </c>
      <c r="T684" s="41">
        <v>127.6737124248175</v>
      </c>
      <c r="U684" s="41">
        <f t="shared" si="100"/>
        <v>1182630.8370112474</v>
      </c>
      <c r="V684" s="41"/>
    </row>
    <row r="685" spans="2:22">
      <c r="B685" s="112">
        <v>44453</v>
      </c>
      <c r="C685">
        <v>80.535178999999999</v>
      </c>
      <c r="D685">
        <v>108.824783</v>
      </c>
      <c r="E685">
        <v>25.476406000000001</v>
      </c>
      <c r="F685">
        <v>124.14971199999999</v>
      </c>
      <c r="G685">
        <v>56.346882000000001</v>
      </c>
      <c r="H685">
        <v>51.825023999999999</v>
      </c>
      <c r="J685" s="33">
        <v>681</v>
      </c>
      <c r="K685" s="111">
        <f t="shared" si="94"/>
        <v>2.4280345809651418E-3</v>
      </c>
      <c r="L685" s="111">
        <f t="shared" si="95"/>
        <v>2.2382897800434843E-3</v>
      </c>
      <c r="M685" s="111">
        <f t="shared" si="96"/>
        <v>2.9784377615217671E-3</v>
      </c>
      <c r="N685" s="111">
        <f t="shared" si="97"/>
        <v>3.0186463208715709E-3</v>
      </c>
      <c r="O685" s="111">
        <f t="shared" si="98"/>
        <v>6.3224899727819218E-4</v>
      </c>
      <c r="P685" s="111">
        <f t="shared" si="99"/>
        <v>-1.8149815713054226E-4</v>
      </c>
      <c r="Q685" s="36">
        <f>K685*$Y$19+$Z$19*L685+$AA$19*M685+N685*$AB$19+$AC$19*O685+P685*$AD$19</f>
        <v>2.2926325128139725E-3</v>
      </c>
      <c r="R685" s="41">
        <f t="shared" si="92"/>
        <v>1002292.632512814</v>
      </c>
      <c r="S685" s="41">
        <f t="shared" si="93"/>
        <v>2292.6325128140161</v>
      </c>
      <c r="T685" s="41">
        <v>136.67188968777191</v>
      </c>
      <c r="U685" s="41">
        <f t="shared" si="100"/>
        <v>1184923.4695240613</v>
      </c>
      <c r="V685" s="41"/>
    </row>
    <row r="686" spans="2:22">
      <c r="B686" s="112">
        <v>44454</v>
      </c>
      <c r="C686">
        <v>80.460800000000006</v>
      </c>
      <c r="D686">
        <v>108.72185500000001</v>
      </c>
      <c r="E686">
        <v>25.447994000000001</v>
      </c>
      <c r="F686">
        <v>124.003647</v>
      </c>
      <c r="G686">
        <v>56.355784999999997</v>
      </c>
      <c r="H686">
        <v>51.843822000000003</v>
      </c>
      <c r="J686" s="33">
        <v>682</v>
      </c>
      <c r="K686" s="111">
        <f t="shared" si="94"/>
        <v>-9.2398587534597626E-4</v>
      </c>
      <c r="L686" s="111">
        <f t="shared" si="95"/>
        <v>-9.4626153386229443E-4</v>
      </c>
      <c r="M686" s="111">
        <f t="shared" si="96"/>
        <v>-1.1158502779819886E-3</v>
      </c>
      <c r="N686" s="111">
        <f t="shared" si="97"/>
        <v>-1.177215714162569E-3</v>
      </c>
      <c r="O686" s="111">
        <f t="shared" si="98"/>
        <v>1.5799093766822434E-4</v>
      </c>
      <c r="P686" s="111">
        <f t="shared" si="99"/>
        <v>3.6265475948343671E-4</v>
      </c>
      <c r="Q686" s="36">
        <f>K686*$Y$19+$Z$19*L686+$AA$19*M686+N686*$AB$19+$AC$19*O686+P686*$AD$19</f>
        <v>-8.43368373391619E-4</v>
      </c>
      <c r="R686" s="41">
        <f t="shared" si="92"/>
        <v>999156.63162660843</v>
      </c>
      <c r="S686" s="41">
        <f t="shared" si="93"/>
        <v>-843.36837339156773</v>
      </c>
      <c r="T686" s="41">
        <v>138.82243472058326</v>
      </c>
      <c r="U686" s="41">
        <f t="shared" si="100"/>
        <v>1184080.1011506696</v>
      </c>
      <c r="V686" s="41"/>
    </row>
    <row r="687" spans="2:22">
      <c r="B687" s="112">
        <v>44455</v>
      </c>
      <c r="C687">
        <v>80.312027</v>
      </c>
      <c r="D687">
        <v>108.534676</v>
      </c>
      <c r="E687">
        <v>25.391165000000001</v>
      </c>
      <c r="F687">
        <v>123.830254</v>
      </c>
      <c r="G687">
        <v>56.284560999999997</v>
      </c>
      <c r="H687">
        <v>51.787441000000001</v>
      </c>
      <c r="J687" s="33">
        <v>683</v>
      </c>
      <c r="K687" s="111">
        <f t="shared" si="94"/>
        <v>-1.8507237229150849E-3</v>
      </c>
      <c r="L687" s="111">
        <f t="shared" si="95"/>
        <v>-1.7231154842768466E-3</v>
      </c>
      <c r="M687" s="111">
        <f t="shared" si="96"/>
        <v>-2.2356398015821121E-3</v>
      </c>
      <c r="N687" s="111">
        <f t="shared" si="97"/>
        <v>-1.3992680387276582E-3</v>
      </c>
      <c r="O687" s="111">
        <f t="shared" si="98"/>
        <v>-1.2646269657635484E-3</v>
      </c>
      <c r="P687" s="111">
        <f t="shared" si="99"/>
        <v>-1.0881080463687853E-3</v>
      </c>
      <c r="Q687" s="36">
        <f>K687*$Y$19+$Z$19*L687+$AA$19*M687+N687*$AB$19+$AC$19*O687+P687*$AD$19</f>
        <v>-1.6421716972009569E-3</v>
      </c>
      <c r="R687" s="41">
        <f t="shared" si="92"/>
        <v>998357.82830279903</v>
      </c>
      <c r="S687" s="41">
        <f t="shared" si="93"/>
        <v>-1642.1716972009744</v>
      </c>
      <c r="T687" s="41">
        <v>142.00004035432357</v>
      </c>
      <c r="U687" s="41">
        <f t="shared" si="100"/>
        <v>1182437.9294534686</v>
      </c>
      <c r="V687" s="41"/>
    </row>
    <row r="688" spans="2:22">
      <c r="B688" s="112">
        <v>44456</v>
      </c>
      <c r="C688">
        <v>80.209739999999996</v>
      </c>
      <c r="D688">
        <v>108.441078</v>
      </c>
      <c r="E688">
        <v>25.343814999999999</v>
      </c>
      <c r="F688">
        <v>123.556389</v>
      </c>
      <c r="G688">
        <v>56.106502999999996</v>
      </c>
      <c r="H688">
        <v>51.825023999999999</v>
      </c>
      <c r="J688" s="33">
        <v>684</v>
      </c>
      <c r="K688" s="111">
        <f t="shared" si="94"/>
        <v>-1.2744316955388012E-3</v>
      </c>
      <c r="L688" s="111">
        <f t="shared" si="95"/>
        <v>-8.6275082888499332E-4</v>
      </c>
      <c r="M688" s="111">
        <f t="shared" si="96"/>
        <v>-1.8665628230270094E-3</v>
      </c>
      <c r="N688" s="111">
        <f t="shared" si="97"/>
        <v>-2.2140654689735907E-3</v>
      </c>
      <c r="O688" s="111">
        <f t="shared" si="98"/>
        <v>-3.1685463707418634E-3</v>
      </c>
      <c r="P688" s="111">
        <f t="shared" si="99"/>
        <v>7.2545328688540056E-4</v>
      </c>
      <c r="Q688" s="36">
        <f>K688*$Y$19+$Z$19*L688+$AA$19*M688+N688*$AB$19+$AC$19*O688+P688*$AD$19</f>
        <v>-1.4642881302361003E-3</v>
      </c>
      <c r="R688" s="41">
        <f t="shared" si="92"/>
        <v>998535.71186976391</v>
      </c>
      <c r="S688" s="41">
        <f t="shared" si="93"/>
        <v>-1464.2881302360911</v>
      </c>
      <c r="T688" s="41">
        <v>145.32739126880188</v>
      </c>
      <c r="U688" s="41">
        <f t="shared" si="100"/>
        <v>1180973.6413232326</v>
      </c>
      <c r="V688" s="41"/>
    </row>
    <row r="689" spans="2:22">
      <c r="B689" s="112">
        <v>44459</v>
      </c>
      <c r="C689">
        <v>80.432884000000001</v>
      </c>
      <c r="D689">
        <v>108.646973</v>
      </c>
      <c r="E689">
        <v>25.447994000000001</v>
      </c>
      <c r="F689">
        <v>123.939751</v>
      </c>
      <c r="G689">
        <v>56.195534000000002</v>
      </c>
      <c r="H689">
        <v>51.862617</v>
      </c>
      <c r="J689" s="33">
        <v>685</v>
      </c>
      <c r="K689" s="111">
        <f t="shared" si="94"/>
        <v>2.7781436578165524E-3</v>
      </c>
      <c r="L689" s="111">
        <f t="shared" si="95"/>
        <v>1.8968806508548874E-3</v>
      </c>
      <c r="M689" s="111">
        <f t="shared" si="96"/>
        <v>4.1022026246091883E-3</v>
      </c>
      <c r="N689" s="111">
        <f t="shared" si="97"/>
        <v>3.0979255401580546E-3</v>
      </c>
      <c r="O689" s="111">
        <f t="shared" si="98"/>
        <v>1.5855637356265331E-3</v>
      </c>
      <c r="P689" s="111">
        <f t="shared" si="99"/>
        <v>7.2512020303758566E-4</v>
      </c>
      <c r="Q689" s="36">
        <f>K689*$Y$19+$Z$19*L689+$AA$19*M689+N689*$AB$19+$AC$19*O689+P689*$AD$19</f>
        <v>2.6657709333417793E-3</v>
      </c>
      <c r="R689" s="41">
        <f t="shared" si="92"/>
        <v>1002665.7709333418</v>
      </c>
      <c r="S689" s="41">
        <f t="shared" si="93"/>
        <v>2665.770933341817</v>
      </c>
      <c r="T689" s="41">
        <v>149.46891197108198</v>
      </c>
      <c r="U689" s="41">
        <f t="shared" si="100"/>
        <v>1183639.4122565743</v>
      </c>
      <c r="V689" s="41"/>
    </row>
    <row r="690" spans="2:22">
      <c r="B690" s="112">
        <v>44460</v>
      </c>
      <c r="C690">
        <v>80.414306999999994</v>
      </c>
      <c r="D690">
        <v>108.693771</v>
      </c>
      <c r="E690">
        <v>25.429055999999999</v>
      </c>
      <c r="F690">
        <v>123.930649</v>
      </c>
      <c r="G690">
        <v>56.115397999999999</v>
      </c>
      <c r="H690">
        <v>51.872013000000003</v>
      </c>
      <c r="J690" s="33">
        <v>686</v>
      </c>
      <c r="K690" s="111">
        <f t="shared" si="94"/>
        <v>-2.3098942502025415E-4</v>
      </c>
      <c r="L690" s="111">
        <f t="shared" si="95"/>
        <v>4.3064176428159873E-4</v>
      </c>
      <c r="M690" s="111">
        <f t="shared" si="96"/>
        <v>-7.4446143692123571E-4</v>
      </c>
      <c r="N690" s="111">
        <f t="shared" si="97"/>
        <v>-7.3441605000735671E-5</v>
      </c>
      <c r="O690" s="111">
        <f t="shared" si="98"/>
        <v>-1.4270385290604053E-3</v>
      </c>
      <c r="P690" s="111">
        <f t="shared" si="99"/>
        <v>1.8115454840287879E-4</v>
      </c>
      <c r="Q690" s="36">
        <f>K690*$Y$19+$Z$19*L690+$AA$19*M690+N690*$AB$19+$AC$19*O690+P690*$AD$19</f>
        <v>-1.5994015987487589E-4</v>
      </c>
      <c r="R690" s="41">
        <f t="shared" si="92"/>
        <v>999840.05984012515</v>
      </c>
      <c r="S690" s="41">
        <f t="shared" si="93"/>
        <v>-159.94015987485182</v>
      </c>
      <c r="T690" s="41">
        <v>151.59760971064679</v>
      </c>
      <c r="U690" s="41">
        <f t="shared" si="100"/>
        <v>1183479.4720966993</v>
      </c>
      <c r="V690" s="41"/>
    </row>
    <row r="691" spans="2:22">
      <c r="B691" s="112">
        <v>44461</v>
      </c>
      <c r="C691">
        <v>80.498016000000007</v>
      </c>
      <c r="D691">
        <v>108.731224</v>
      </c>
      <c r="E691">
        <v>25.457460000000001</v>
      </c>
      <c r="F691">
        <v>124.277519</v>
      </c>
      <c r="G691">
        <v>56.088695999999999</v>
      </c>
      <c r="H691">
        <v>51.825023999999999</v>
      </c>
      <c r="J691" s="33">
        <v>687</v>
      </c>
      <c r="K691" s="111">
        <f t="shared" si="94"/>
        <v>1.0404300427782859E-3</v>
      </c>
      <c r="L691" s="111">
        <f t="shared" si="95"/>
        <v>3.4451421162907128E-4</v>
      </c>
      <c r="M691" s="111">
        <f t="shared" si="96"/>
        <v>1.1163665812739811E-3</v>
      </c>
      <c r="N691" s="111">
        <f t="shared" si="97"/>
        <v>2.7949944484676145E-3</v>
      </c>
      <c r="O691" s="111">
        <f t="shared" si="98"/>
        <v>-4.7595412167534672E-4</v>
      </c>
      <c r="P691" s="111">
        <f t="shared" si="99"/>
        <v>-9.0627475144041867E-4</v>
      </c>
      <c r="Q691" s="36">
        <f>K691*$Y$19+$Z$19*L691+$AA$19*M691+N691*$AB$19+$AC$19*O691+P691*$AD$19</f>
        <v>1.1633254975120617E-3</v>
      </c>
      <c r="R691" s="41">
        <f t="shared" si="92"/>
        <v>1001163.325497512</v>
      </c>
      <c r="S691" s="41">
        <f t="shared" si="93"/>
        <v>1163.3254975120071</v>
      </c>
      <c r="T691" s="41">
        <v>161.85064602573402</v>
      </c>
      <c r="U691" s="41">
        <f t="shared" si="100"/>
        <v>1184642.7975942113</v>
      </c>
      <c r="V691" s="41"/>
    </row>
    <row r="692" spans="2:22">
      <c r="B692" s="112">
        <v>44462</v>
      </c>
      <c r="C692">
        <v>80.070244000000002</v>
      </c>
      <c r="D692">
        <v>108.197739</v>
      </c>
      <c r="E692">
        <v>25.286985000000001</v>
      </c>
      <c r="F692">
        <v>123.419434</v>
      </c>
      <c r="G692">
        <v>55.875011000000001</v>
      </c>
      <c r="H692">
        <v>51.759242999999998</v>
      </c>
      <c r="J692" s="33">
        <v>688</v>
      </c>
      <c r="K692" s="111">
        <f t="shared" si="94"/>
        <v>-5.3282387445856777E-3</v>
      </c>
      <c r="L692" s="111">
        <f t="shared" si="95"/>
        <v>-4.9185324829458133E-3</v>
      </c>
      <c r="M692" s="111">
        <f t="shared" si="96"/>
        <v>-6.7189873231522541E-3</v>
      </c>
      <c r="N692" s="111">
        <f t="shared" si="97"/>
        <v>-6.9285344229923947E-3</v>
      </c>
      <c r="O692" s="111">
        <f t="shared" si="98"/>
        <v>-3.8170450974112668E-3</v>
      </c>
      <c r="P692" s="111">
        <f t="shared" si="99"/>
        <v>-1.2700965262004509E-3</v>
      </c>
      <c r="Q692" s="36">
        <f>K692*$Y$19+$Z$19*L692+$AA$19*M692+N692*$AB$19+$AC$19*O692+P692*$AD$19</f>
        <v>-5.4786007737926421E-3</v>
      </c>
      <c r="R692" s="41">
        <f t="shared" si="92"/>
        <v>994521.3992262074</v>
      </c>
      <c r="S692" s="41">
        <f t="shared" si="93"/>
        <v>-5478.6007737925975</v>
      </c>
      <c r="T692" s="41">
        <v>168.10463515704032</v>
      </c>
      <c r="U692" s="41">
        <f t="shared" si="100"/>
        <v>1179164.1968204188</v>
      </c>
      <c r="V692" s="41"/>
    </row>
    <row r="693" spans="2:22">
      <c r="B693" s="112">
        <v>44463</v>
      </c>
      <c r="C693">
        <v>79.902869999999993</v>
      </c>
      <c r="D693">
        <v>108.010582</v>
      </c>
      <c r="E693">
        <v>25.211224000000001</v>
      </c>
      <c r="F693">
        <v>123.154732</v>
      </c>
      <c r="G693">
        <v>55.732577999999997</v>
      </c>
      <c r="H693">
        <v>51.702869</v>
      </c>
      <c r="J693" s="33">
        <v>689</v>
      </c>
      <c r="K693" s="111">
        <f t="shared" si="94"/>
        <v>-2.0925273864829596E-3</v>
      </c>
      <c r="L693" s="111">
        <f t="shared" si="95"/>
        <v>-1.7312659002319583E-3</v>
      </c>
      <c r="M693" s="111">
        <f t="shared" si="96"/>
        <v>-3.0005443100511644E-3</v>
      </c>
      <c r="N693" s="111">
        <f t="shared" si="97"/>
        <v>-2.1470384021064562E-3</v>
      </c>
      <c r="O693" s="111">
        <f t="shared" si="98"/>
        <v>-2.5523905426477066E-3</v>
      </c>
      <c r="P693" s="111">
        <f t="shared" si="99"/>
        <v>-1.0897516876312817E-3</v>
      </c>
      <c r="Q693" s="36">
        <f>K693*$Y$19+$Z$19*L693+$AA$19*M693+N693*$AB$19+$AC$19*O693+P693*$AD$19</f>
        <v>-2.1234211993165653E-3</v>
      </c>
      <c r="R693" s="41">
        <f t="shared" si="92"/>
        <v>997876.57880068349</v>
      </c>
      <c r="S693" s="41">
        <f t="shared" si="93"/>
        <v>-2123.4211993165081</v>
      </c>
      <c r="T693" s="41">
        <v>168.30304727726616</v>
      </c>
      <c r="U693" s="41">
        <f t="shared" si="100"/>
        <v>1177040.7756211022</v>
      </c>
      <c r="V693" s="41"/>
    </row>
    <row r="694" spans="2:22">
      <c r="B694" s="112">
        <v>44466</v>
      </c>
      <c r="C694">
        <v>79.809905999999998</v>
      </c>
      <c r="D694">
        <v>107.86084700000001</v>
      </c>
      <c r="E694">
        <v>25.173334000000001</v>
      </c>
      <c r="F694">
        <v>123.09086600000001</v>
      </c>
      <c r="G694">
        <v>55.768188000000002</v>
      </c>
      <c r="H694">
        <v>51.674675000000001</v>
      </c>
      <c r="J694" s="33">
        <v>690</v>
      </c>
      <c r="K694" s="111">
        <f t="shared" si="94"/>
        <v>-1.164139937044168E-3</v>
      </c>
      <c r="L694" s="111">
        <f t="shared" si="95"/>
        <v>-1.3872611554691348E-3</v>
      </c>
      <c r="M694" s="111">
        <f t="shared" si="96"/>
        <v>-1.5040325308649316E-3</v>
      </c>
      <c r="N694" s="111">
        <f t="shared" si="97"/>
        <v>-5.187179137473146E-4</v>
      </c>
      <c r="O694" s="111">
        <f t="shared" si="98"/>
        <v>6.387400282202284E-4</v>
      </c>
      <c r="P694" s="111">
        <f t="shared" si="99"/>
        <v>-5.4545696498711381E-4</v>
      </c>
      <c r="Q694" s="36">
        <f>K694*$Y$19+$Z$19*L694+$AA$19*M694+N694*$AB$19+$AC$19*O694+P694*$AD$19</f>
        <v>-9.1418448164668484E-4</v>
      </c>
      <c r="R694" s="41">
        <f t="shared" si="92"/>
        <v>999085.81551835337</v>
      </c>
      <c r="S694" s="41">
        <f t="shared" si="93"/>
        <v>-914.18448164663278</v>
      </c>
      <c r="T694" s="41">
        <v>174.56594358570874</v>
      </c>
      <c r="U694" s="41">
        <f t="shared" si="100"/>
        <v>1176126.5911394556</v>
      </c>
      <c r="V694" s="41"/>
    </row>
    <row r="695" spans="2:22">
      <c r="B695" s="112">
        <v>44467</v>
      </c>
      <c r="C695">
        <v>79.465851000000001</v>
      </c>
      <c r="D695">
        <v>107.411613</v>
      </c>
      <c r="E695">
        <v>25.078627000000001</v>
      </c>
      <c r="F695">
        <v>121.776459</v>
      </c>
      <c r="G695">
        <v>55.643554999999999</v>
      </c>
      <c r="H695">
        <v>51.561897000000002</v>
      </c>
      <c r="J695" s="33">
        <v>691</v>
      </c>
      <c r="K695" s="111">
        <f t="shared" si="94"/>
        <v>-4.3202498812931929E-3</v>
      </c>
      <c r="L695" s="111">
        <f t="shared" si="95"/>
        <v>-4.1736379294396503E-3</v>
      </c>
      <c r="M695" s="111">
        <f t="shared" si="96"/>
        <v>-3.7692902026052332E-3</v>
      </c>
      <c r="N695" s="111">
        <f t="shared" si="97"/>
        <v>-1.0735769866392035E-2</v>
      </c>
      <c r="O695" s="111">
        <f t="shared" si="98"/>
        <v>-2.2373413902981028E-3</v>
      </c>
      <c r="P695" s="111">
        <f t="shared" si="99"/>
        <v>-2.184846758814577E-3</v>
      </c>
      <c r="Q695" s="36">
        <f>K695*$Y$19+$Z$19*L695+$AA$19*M695+N695*$AB$19+$AC$19*O695+P695*$AD$19</f>
        <v>-5.8444966690963098E-3</v>
      </c>
      <c r="R695" s="41">
        <f t="shared" si="92"/>
        <v>994155.50333090371</v>
      </c>
      <c r="S695" s="41">
        <f t="shared" si="93"/>
        <v>-5844.4966690962901</v>
      </c>
      <c r="T695" s="41">
        <v>182.7297833195189</v>
      </c>
      <c r="U695" s="41">
        <f t="shared" si="100"/>
        <v>1170282.0944703594</v>
      </c>
      <c r="V695" s="41"/>
    </row>
    <row r="696" spans="2:22">
      <c r="B696" s="112">
        <v>44468</v>
      </c>
      <c r="C696">
        <v>79.475121000000001</v>
      </c>
      <c r="D696">
        <v>107.48648799999999</v>
      </c>
      <c r="E696">
        <v>25.097569</v>
      </c>
      <c r="F696">
        <v>121.749031</v>
      </c>
      <c r="G696">
        <v>55.652453999999999</v>
      </c>
      <c r="H696">
        <v>51.505530999999998</v>
      </c>
      <c r="J696" s="33">
        <v>692</v>
      </c>
      <c r="K696" s="111">
        <f t="shared" si="94"/>
        <v>1.166470783947341E-4</v>
      </c>
      <c r="L696" s="111">
        <f t="shared" si="95"/>
        <v>6.9684192351102516E-4</v>
      </c>
      <c r="M696" s="111">
        <f t="shared" si="96"/>
        <v>7.5501940800086226E-4</v>
      </c>
      <c r="N696" s="111">
        <f t="shared" si="97"/>
        <v>-2.2525773475270299E-4</v>
      </c>
      <c r="O696" s="111">
        <f t="shared" si="98"/>
        <v>1.5991588735168153E-4</v>
      </c>
      <c r="P696" s="111">
        <f t="shared" si="99"/>
        <v>-1.0937695198792142E-3</v>
      </c>
      <c r="Q696" s="36">
        <f>K696*$Y$19+$Z$19*L696+$AA$19*M696+N696*$AB$19+$AC$19*O696+P696*$AD$19</f>
        <v>1.1665166671782912E-4</v>
      </c>
      <c r="R696" s="41">
        <f t="shared" si="92"/>
        <v>1000116.6516667178</v>
      </c>
      <c r="S696" s="41">
        <f t="shared" si="93"/>
        <v>116.65166671783663</v>
      </c>
      <c r="T696" s="41">
        <v>187.69067003298551</v>
      </c>
      <c r="U696" s="41">
        <f t="shared" si="100"/>
        <v>1170398.7461370772</v>
      </c>
      <c r="V696" s="41"/>
    </row>
    <row r="697" spans="2:22">
      <c r="B697" s="112">
        <v>44469</v>
      </c>
      <c r="C697">
        <v>79.456558000000001</v>
      </c>
      <c r="D697">
        <v>107.46777299999999</v>
      </c>
      <c r="E697">
        <v>25.125992</v>
      </c>
      <c r="F697">
        <v>121.429543</v>
      </c>
      <c r="G697">
        <v>55.714770999999999</v>
      </c>
      <c r="H697">
        <v>51.467941000000003</v>
      </c>
      <c r="J697" s="33">
        <v>693</v>
      </c>
      <c r="K697" s="111">
        <f t="shared" si="94"/>
        <v>-2.3359723122804135E-4</v>
      </c>
      <c r="L697" s="111">
        <f t="shared" si="95"/>
        <v>-1.7413006804536837E-4</v>
      </c>
      <c r="M697" s="111">
        <f t="shared" si="96"/>
        <v>1.1318593293057706E-3</v>
      </c>
      <c r="N697" s="111">
        <f t="shared" si="97"/>
        <v>-2.6276014252783757E-3</v>
      </c>
      <c r="O697" s="111">
        <f t="shared" si="98"/>
        <v>1.119126502506487E-3</v>
      </c>
      <c r="P697" s="111">
        <f t="shared" si="99"/>
        <v>-7.3009098245652843E-4</v>
      </c>
      <c r="Q697" s="36">
        <f>K697*$Y$19+$Z$19*L697+$AA$19*M697+N697*$AB$19+$AC$19*O697+P697*$AD$19</f>
        <v>-6.9158709317139954E-4</v>
      </c>
      <c r="R697" s="41">
        <f t="shared" si="92"/>
        <v>999308.41290682857</v>
      </c>
      <c r="S697" s="41">
        <f t="shared" si="93"/>
        <v>-691.58709317143075</v>
      </c>
      <c r="T697" s="41">
        <v>191.12497472530231</v>
      </c>
      <c r="U697" s="41">
        <f t="shared" si="100"/>
        <v>1169707.1590439058</v>
      </c>
      <c r="V697" s="41"/>
    </row>
    <row r="698" spans="2:22">
      <c r="B698" s="112">
        <v>44470</v>
      </c>
      <c r="C698">
        <v>79.726630999999998</v>
      </c>
      <c r="D698">
        <v>107.79583</v>
      </c>
      <c r="E698">
        <v>25.193279</v>
      </c>
      <c r="F698">
        <v>122.31212600000001</v>
      </c>
      <c r="G698">
        <v>55.907085000000002</v>
      </c>
      <c r="H698">
        <v>51.491463000000003</v>
      </c>
      <c r="J698" s="33">
        <v>694</v>
      </c>
      <c r="K698" s="111">
        <f t="shared" si="94"/>
        <v>3.3932384548031103E-3</v>
      </c>
      <c r="L698" s="111">
        <f t="shared" si="95"/>
        <v>3.0479584044882575E-3</v>
      </c>
      <c r="M698" s="111">
        <f t="shared" si="96"/>
        <v>2.6744044088202247E-3</v>
      </c>
      <c r="N698" s="111">
        <f t="shared" si="97"/>
        <v>7.2419858366689323E-3</v>
      </c>
      <c r="O698" s="111">
        <f t="shared" si="98"/>
        <v>3.4458160288793984E-3</v>
      </c>
      <c r="P698" s="111">
        <f t="shared" si="99"/>
        <v>4.5691795980536186E-4</v>
      </c>
      <c r="Q698" s="36">
        <f>K698*$Y$19+$Z$19*L698+$AA$19*M698+N698*$AB$19+$AC$19*O698+P698*$AD$19</f>
        <v>4.0485536199066354E-3</v>
      </c>
      <c r="R698" s="41">
        <f t="shared" si="92"/>
        <v>1004048.5536199067</v>
      </c>
      <c r="S698" s="41">
        <f t="shared" si="93"/>
        <v>4048.5536199066555</v>
      </c>
      <c r="T698" s="41">
        <v>195.19841148657724</v>
      </c>
      <c r="U698" s="41">
        <f t="shared" si="100"/>
        <v>1173755.7126638126</v>
      </c>
      <c r="V698" s="41"/>
    </row>
    <row r="699" spans="2:22">
      <c r="B699" s="112">
        <v>44473</v>
      </c>
      <c r="C699">
        <v>79.670738</v>
      </c>
      <c r="D699">
        <v>107.720833</v>
      </c>
      <c r="E699">
        <v>25.174320000000002</v>
      </c>
      <c r="F699">
        <v>122.11093099999999</v>
      </c>
      <c r="G699">
        <v>55.916023000000003</v>
      </c>
      <c r="H699">
        <v>51.453826999999997</v>
      </c>
      <c r="J699" s="33">
        <v>695</v>
      </c>
      <c r="K699" s="111">
        <f t="shared" si="94"/>
        <v>-7.0130395051633482E-4</v>
      </c>
      <c r="L699" s="111">
        <f t="shared" si="95"/>
        <v>-6.9597405586450717E-4</v>
      </c>
      <c r="M699" s="111">
        <f t="shared" si="96"/>
        <v>-7.5282527941863161E-4</v>
      </c>
      <c r="N699" s="111">
        <f t="shared" si="97"/>
        <v>-1.6462853211170465E-3</v>
      </c>
      <c r="O699" s="111">
        <f t="shared" si="98"/>
        <v>1.5985962434599736E-4</v>
      </c>
      <c r="P699" s="111">
        <f t="shared" si="99"/>
        <v>-7.3118452872955521E-4</v>
      </c>
      <c r="Q699" s="36">
        <f>K699*$Y$19+$Z$19*L699+$AA$19*M699+N699*$AB$19+$AC$19*O699+P699*$AD$19</f>
        <v>-9.685567784249794E-4</v>
      </c>
      <c r="R699" s="41">
        <f t="shared" si="92"/>
        <v>999031.443221575</v>
      </c>
      <c r="S699" s="41">
        <f t="shared" si="93"/>
        <v>-968.55677842500154</v>
      </c>
      <c r="T699" s="41">
        <v>198.13297186035197</v>
      </c>
      <c r="U699" s="41">
        <f t="shared" si="100"/>
        <v>1172787.1558853877</v>
      </c>
      <c r="V699" s="41"/>
    </row>
    <row r="700" spans="2:22">
      <c r="B700" s="112">
        <v>44474</v>
      </c>
      <c r="C700">
        <v>79.475159000000005</v>
      </c>
      <c r="D700">
        <v>107.467758</v>
      </c>
      <c r="E700">
        <v>25.098500999999999</v>
      </c>
      <c r="F700">
        <v>121.60792499999999</v>
      </c>
      <c r="G700">
        <v>55.996532000000002</v>
      </c>
      <c r="H700">
        <v>51.472633000000002</v>
      </c>
      <c r="J700" s="33">
        <v>696</v>
      </c>
      <c r="K700" s="111">
        <f t="shared" si="94"/>
        <v>-2.4578591361219004E-3</v>
      </c>
      <c r="L700" s="111">
        <f t="shared" si="95"/>
        <v>-2.352123925360221E-3</v>
      </c>
      <c r="M700" s="111">
        <f t="shared" si="96"/>
        <v>-3.0163040774657235E-3</v>
      </c>
      <c r="N700" s="111">
        <f t="shared" si="97"/>
        <v>-4.1277619832750644E-3</v>
      </c>
      <c r="O700" s="111">
        <f t="shared" si="98"/>
        <v>1.4387843059873175E-3</v>
      </c>
      <c r="P700" s="111">
        <f t="shared" si="99"/>
        <v>3.654259596468545E-4</v>
      </c>
      <c r="Q700" s="36">
        <f>K700*$Y$19+$Z$19*L700+$AA$19*M700+N700*$AB$19+$AC$19*O700+P700*$AD$19</f>
        <v>-2.5520764395360832E-3</v>
      </c>
      <c r="R700" s="41">
        <f t="shared" si="92"/>
        <v>997447.92356046394</v>
      </c>
      <c r="S700" s="41">
        <f t="shared" si="93"/>
        <v>-2552.0764395360602</v>
      </c>
      <c r="T700" s="41">
        <v>199.2554781640647</v>
      </c>
      <c r="U700" s="41">
        <f t="shared" si="100"/>
        <v>1170235.0794458515</v>
      </c>
      <c r="V700" s="41"/>
    </row>
    <row r="701" spans="2:22">
      <c r="B701" s="112">
        <v>44475</v>
      </c>
      <c r="C701">
        <v>79.512428</v>
      </c>
      <c r="D701">
        <v>107.514618</v>
      </c>
      <c r="E701">
        <v>25.117450999999999</v>
      </c>
      <c r="F701">
        <v>121.644485</v>
      </c>
      <c r="G701">
        <v>55.951808999999997</v>
      </c>
      <c r="H701">
        <v>51.463234</v>
      </c>
      <c r="J701" s="33">
        <v>697</v>
      </c>
      <c r="K701" s="111">
        <f t="shared" si="94"/>
        <v>4.6882906251853156E-4</v>
      </c>
      <c r="L701" s="111">
        <f t="shared" si="95"/>
        <v>4.3594271878466437E-4</v>
      </c>
      <c r="M701" s="111">
        <f t="shared" si="96"/>
        <v>7.5474028251206133E-4</v>
      </c>
      <c r="N701" s="111">
        <f t="shared" si="97"/>
        <v>3.0059311868939727E-4</v>
      </c>
      <c r="O701" s="111">
        <f t="shared" si="98"/>
        <v>-7.9899357113707894E-4</v>
      </c>
      <c r="P701" s="111">
        <f t="shared" si="99"/>
        <v>-1.8261856241271488E-4</v>
      </c>
      <c r="Q701" s="36">
        <f>K701*$Y$19+$Z$19*L701+$AA$19*M701+N701*$AB$19+$AC$19*O701+P701*$AD$19</f>
        <v>3.2820716356099261E-4</v>
      </c>
      <c r="R701" s="41">
        <f t="shared" si="92"/>
        <v>1000328.207163561</v>
      </c>
      <c r="S701" s="41">
        <f t="shared" si="93"/>
        <v>328.20716356101912</v>
      </c>
      <c r="T701" s="41">
        <v>211.29980727646034</v>
      </c>
      <c r="U701" s="41">
        <f t="shared" si="100"/>
        <v>1170563.2866094126</v>
      </c>
      <c r="V701" s="41"/>
    </row>
    <row r="702" spans="2:22">
      <c r="B702" s="112">
        <v>44476</v>
      </c>
      <c r="C702">
        <v>79.288917999999995</v>
      </c>
      <c r="D702">
        <v>107.214676</v>
      </c>
      <c r="E702">
        <v>25.041626000000001</v>
      </c>
      <c r="F702">
        <v>121.104912</v>
      </c>
      <c r="G702">
        <v>55.889201999999997</v>
      </c>
      <c r="H702">
        <v>51.416179999999997</v>
      </c>
      <c r="J702" s="33">
        <v>698</v>
      </c>
      <c r="K702" s="111">
        <f t="shared" si="94"/>
        <v>-2.8149654045331357E-3</v>
      </c>
      <c r="L702" s="111">
        <f t="shared" si="95"/>
        <v>-2.7936774670166164E-3</v>
      </c>
      <c r="M702" s="111">
        <f t="shared" si="96"/>
        <v>-3.0233832954587154E-3</v>
      </c>
      <c r="N702" s="111">
        <f t="shared" si="97"/>
        <v>-4.4455219686204885E-3</v>
      </c>
      <c r="O702" s="111">
        <f t="shared" si="98"/>
        <v>-1.1195715414181108E-3</v>
      </c>
      <c r="P702" s="111">
        <f t="shared" si="99"/>
        <v>-9.1474088841609757E-4</v>
      </c>
      <c r="Q702" s="36">
        <f>K702*$Y$19+$Z$19*L702+$AA$19*M702+N702*$AB$19+$AC$19*O702+P702*$AD$19</f>
        <v>-3.0598522081359209E-3</v>
      </c>
      <c r="R702" s="41">
        <f t="shared" si="92"/>
        <v>996940.14779186412</v>
      </c>
      <c r="S702" s="41">
        <f t="shared" si="93"/>
        <v>-3059.8522081358824</v>
      </c>
      <c r="T702" s="41">
        <v>211.77415944670793</v>
      </c>
      <c r="U702" s="41">
        <f t="shared" si="100"/>
        <v>1167503.4344012768</v>
      </c>
      <c r="V702" s="41"/>
    </row>
    <row r="703" spans="2:22">
      <c r="B703" s="112">
        <v>44477</v>
      </c>
      <c r="C703">
        <v>79.093345999999997</v>
      </c>
      <c r="D703">
        <v>106.98033100000001</v>
      </c>
      <c r="E703">
        <v>24.994236000000001</v>
      </c>
      <c r="F703">
        <v>120.547043</v>
      </c>
      <c r="G703">
        <v>55.907085000000002</v>
      </c>
      <c r="H703">
        <v>51.397373000000002</v>
      </c>
      <c r="J703" s="33">
        <v>699</v>
      </c>
      <c r="K703" s="111">
        <f t="shared" si="94"/>
        <v>-2.4696212121317548E-3</v>
      </c>
      <c r="L703" s="111">
        <f t="shared" si="95"/>
        <v>-2.1881471168317367E-3</v>
      </c>
      <c r="M703" s="111">
        <f t="shared" si="96"/>
        <v>-1.8942419407188757E-3</v>
      </c>
      <c r="N703" s="111">
        <f t="shared" si="97"/>
        <v>-4.6171361705013873E-3</v>
      </c>
      <c r="O703" s="111">
        <f t="shared" si="98"/>
        <v>3.1992118222202136E-4</v>
      </c>
      <c r="P703" s="111">
        <f t="shared" si="99"/>
        <v>-3.6584671302550818E-4</v>
      </c>
      <c r="Q703" s="36">
        <f>K703*$Y$19+$Z$19*L703+$AA$19*M703+N703*$AB$19+$AC$19*O703+P703*$AD$19</f>
        <v>-2.5893203148223604E-3</v>
      </c>
      <c r="R703" s="41">
        <f t="shared" si="92"/>
        <v>997410.67968517763</v>
      </c>
      <c r="S703" s="41">
        <f t="shared" si="93"/>
        <v>-2589.3203148223693</v>
      </c>
      <c r="T703" s="41">
        <v>212.08304596040398</v>
      </c>
      <c r="U703" s="41">
        <f t="shared" si="100"/>
        <v>1164914.1140864543</v>
      </c>
      <c r="V703" s="41"/>
    </row>
    <row r="704" spans="2:22">
      <c r="B704" s="112">
        <v>44480</v>
      </c>
      <c r="C704">
        <v>78.972313</v>
      </c>
      <c r="D704">
        <v>106.81162999999999</v>
      </c>
      <c r="E704">
        <v>24.918410999999999</v>
      </c>
      <c r="F704">
        <v>120.318405</v>
      </c>
      <c r="G704">
        <v>55.862366000000002</v>
      </c>
      <c r="H704">
        <v>51.331493000000002</v>
      </c>
      <c r="J704" s="33">
        <v>700</v>
      </c>
      <c r="K704" s="111">
        <f t="shared" si="94"/>
        <v>-1.5314271856428116E-3</v>
      </c>
      <c r="L704" s="111">
        <f t="shared" si="95"/>
        <v>-1.5781794060498724E-3</v>
      </c>
      <c r="M704" s="111">
        <f t="shared" si="96"/>
        <v>-3.0383104438624956E-3</v>
      </c>
      <c r="N704" s="111">
        <f t="shared" si="97"/>
        <v>-1.8984712881798844E-3</v>
      </c>
      <c r="O704" s="111">
        <f t="shared" si="98"/>
        <v>-8.0020080596456499E-4</v>
      </c>
      <c r="P704" s="111">
        <f t="shared" si="99"/>
        <v>-1.282599752077348E-3</v>
      </c>
      <c r="Q704" s="36">
        <f>K704*$Y$19+$Z$19*L704+$AA$19*M704+N704*$AB$19+$AC$19*O704+P704*$AD$19</f>
        <v>-1.893006607567873E-3</v>
      </c>
      <c r="R704" s="41">
        <f t="shared" si="92"/>
        <v>998106.99339243211</v>
      </c>
      <c r="S704" s="41">
        <f t="shared" si="93"/>
        <v>-1893.0066075678915</v>
      </c>
      <c r="T704" s="41">
        <v>218.32055699988268</v>
      </c>
      <c r="U704" s="41">
        <f t="shared" si="100"/>
        <v>1163021.1074788864</v>
      </c>
      <c r="V704" s="41"/>
    </row>
    <row r="705" spans="2:22">
      <c r="B705" s="112">
        <v>44481</v>
      </c>
      <c r="C705">
        <v>79.260970999999998</v>
      </c>
      <c r="D705">
        <v>107.20528400000001</v>
      </c>
      <c r="E705">
        <v>25.051106999999998</v>
      </c>
      <c r="F705">
        <v>121.086617</v>
      </c>
      <c r="G705">
        <v>55.969700000000003</v>
      </c>
      <c r="H705">
        <v>51.444400999999999</v>
      </c>
      <c r="J705" s="33">
        <v>701</v>
      </c>
      <c r="K705" s="111">
        <f t="shared" si="94"/>
        <v>3.6485158231295898E-3</v>
      </c>
      <c r="L705" s="111">
        <f t="shared" si="95"/>
        <v>3.6787227381779547E-3</v>
      </c>
      <c r="M705" s="111">
        <f t="shared" si="96"/>
        <v>5.3110903299241159E-3</v>
      </c>
      <c r="N705" s="111">
        <f t="shared" si="97"/>
        <v>6.364528681398458E-3</v>
      </c>
      <c r="O705" s="111">
        <f t="shared" si="98"/>
        <v>1.9195573648403044E-3</v>
      </c>
      <c r="P705" s="111">
        <f t="shared" si="99"/>
        <v>2.1971698036985666E-3</v>
      </c>
      <c r="Q705" s="36">
        <f>K705*$Y$19+$Z$19*L705+$AA$19*M705+N705*$AB$19+$AC$19*O705+P705*$AD$19</f>
        <v>4.5867408014866849E-3</v>
      </c>
      <c r="R705" s="41">
        <f t="shared" si="92"/>
        <v>1004586.7408014867</v>
      </c>
      <c r="S705" s="41">
        <f t="shared" si="93"/>
        <v>4586.7408014866523</v>
      </c>
      <c r="T705" s="41">
        <v>224.89471327757929</v>
      </c>
      <c r="U705" s="41">
        <f t="shared" si="100"/>
        <v>1167607.848280373</v>
      </c>
      <c r="V705" s="41"/>
    </row>
    <row r="706" spans="2:22">
      <c r="B706" s="112">
        <v>44482</v>
      </c>
      <c r="C706">
        <v>79.475159000000005</v>
      </c>
      <c r="D706">
        <v>107.449005</v>
      </c>
      <c r="E706">
        <v>25.107973000000001</v>
      </c>
      <c r="F706">
        <v>121.699387</v>
      </c>
      <c r="G706">
        <v>56.238056</v>
      </c>
      <c r="H706">
        <v>51.435012999999998</v>
      </c>
      <c r="J706" s="33">
        <v>702</v>
      </c>
      <c r="K706" s="111">
        <f t="shared" si="94"/>
        <v>2.698668916659909E-3</v>
      </c>
      <c r="L706" s="111">
        <f t="shared" si="95"/>
        <v>2.2708244579436945E-3</v>
      </c>
      <c r="M706" s="111">
        <f t="shared" si="96"/>
        <v>2.267426929019017E-3</v>
      </c>
      <c r="N706" s="111">
        <f t="shared" si="97"/>
        <v>5.0478305260520029E-3</v>
      </c>
      <c r="O706" s="111">
        <f t="shared" si="98"/>
        <v>4.7832078852840625E-3</v>
      </c>
      <c r="P706" s="111">
        <f t="shared" si="99"/>
        <v>-1.825049280715728E-4</v>
      </c>
      <c r="Q706" s="36">
        <f>K706*$Y$19+$Z$19*L706+$AA$19*M706+N706*$AB$19+$AC$19*O706+P706*$AD$19</f>
        <v>3.0299167933716597E-3</v>
      </c>
      <c r="R706" s="41">
        <f t="shared" si="92"/>
        <v>1003029.9167933717</v>
      </c>
      <c r="S706" s="41">
        <f t="shared" si="93"/>
        <v>3029.9167933716672</v>
      </c>
      <c r="T706" s="41">
        <v>225.15466124389786</v>
      </c>
      <c r="U706" s="41">
        <f t="shared" si="100"/>
        <v>1170637.7650737446</v>
      </c>
      <c r="V706" s="41"/>
    </row>
    <row r="707" spans="2:22">
      <c r="B707" s="112">
        <v>44483</v>
      </c>
      <c r="C707">
        <v>79.614861000000005</v>
      </c>
      <c r="D707">
        <v>107.65522799999999</v>
      </c>
      <c r="E707">
        <v>25.126930000000002</v>
      </c>
      <c r="F707">
        <v>122.275536</v>
      </c>
      <c r="G707">
        <v>56.345408999999997</v>
      </c>
      <c r="H707">
        <v>51.435012999999998</v>
      </c>
      <c r="J707" s="33">
        <v>703</v>
      </c>
      <c r="K707" s="111">
        <f t="shared" si="94"/>
        <v>1.7562639807173815E-3</v>
      </c>
      <c r="L707" s="111">
        <f t="shared" si="95"/>
        <v>1.9174244997943609E-3</v>
      </c>
      <c r="M707" s="111">
        <f t="shared" si="96"/>
        <v>7.5473424920779401E-4</v>
      </c>
      <c r="N707" s="111">
        <f t="shared" si="97"/>
        <v>4.7230269728318827E-3</v>
      </c>
      <c r="O707" s="111">
        <f t="shared" si="98"/>
        <v>1.9070834697903331E-3</v>
      </c>
      <c r="P707" s="111">
        <f t="shared" si="99"/>
        <v>0</v>
      </c>
      <c r="Q707" s="36">
        <f>K707*$Y$19+$Z$19*L707+$AA$19*M707+N707*$AB$19+$AC$19*O707+P707*$AD$19</f>
        <v>2.3236510985985771E-3</v>
      </c>
      <c r="R707" s="41">
        <f t="shared" si="92"/>
        <v>1002323.6510985986</v>
      </c>
      <c r="S707" s="41">
        <f t="shared" si="93"/>
        <v>2323.6510985986097</v>
      </c>
      <c r="T707" s="41">
        <v>233.1220304799499</v>
      </c>
      <c r="U707" s="41">
        <f t="shared" si="100"/>
        <v>1172961.4161723433</v>
      </c>
      <c r="V707" s="41"/>
    </row>
    <row r="708" spans="2:22">
      <c r="B708" s="112">
        <v>44484</v>
      </c>
      <c r="C708">
        <v>79.419296000000003</v>
      </c>
      <c r="D708">
        <v>107.392754</v>
      </c>
      <c r="E708">
        <v>25.060589</v>
      </c>
      <c r="F708">
        <v>121.836555</v>
      </c>
      <c r="G708">
        <v>56.264888999999997</v>
      </c>
      <c r="H708">
        <v>51.425601999999998</v>
      </c>
      <c r="J708" s="33">
        <v>704</v>
      </c>
      <c r="K708" s="111">
        <f t="shared" si="94"/>
        <v>-2.4594100068216387E-3</v>
      </c>
      <c r="L708" s="111">
        <f t="shared" si="95"/>
        <v>-2.4410750372617523E-3</v>
      </c>
      <c r="M708" s="111">
        <f t="shared" si="96"/>
        <v>-2.6437265663482663E-3</v>
      </c>
      <c r="N708" s="111">
        <f t="shared" si="97"/>
        <v>-3.5965565768953109E-3</v>
      </c>
      <c r="O708" s="111">
        <f t="shared" si="98"/>
        <v>-1.4300648369214839E-3</v>
      </c>
      <c r="P708" s="111">
        <f t="shared" si="99"/>
        <v>-1.829854901462312E-4</v>
      </c>
      <c r="Q708" s="36">
        <f>K708*$Y$19+$Z$19*L708+$AA$19*M708+N708*$AB$19+$AC$19*O708+P708*$AD$19</f>
        <v>-2.5339828494120422E-3</v>
      </c>
      <c r="R708" s="41">
        <f t="shared" si="92"/>
        <v>997466.01715058798</v>
      </c>
      <c r="S708" s="41">
        <f t="shared" si="93"/>
        <v>-2533.9828494120156</v>
      </c>
      <c r="T708" s="41">
        <v>240.16179239144549</v>
      </c>
      <c r="U708" s="41">
        <f t="shared" si="100"/>
        <v>1170427.4333229312</v>
      </c>
      <c r="V708" s="41"/>
    </row>
    <row r="709" spans="2:22">
      <c r="B709" s="112">
        <v>44487</v>
      </c>
      <c r="C709">
        <v>79.372733999999994</v>
      </c>
      <c r="D709">
        <v>107.31777200000001</v>
      </c>
      <c r="E709">
        <v>25.060589</v>
      </c>
      <c r="F709">
        <v>121.73595400000001</v>
      </c>
      <c r="G709">
        <v>56.157550999999998</v>
      </c>
      <c r="H709">
        <v>51.463234</v>
      </c>
      <c r="J709" s="33">
        <v>705</v>
      </c>
      <c r="K709" s="111">
        <f t="shared" si="94"/>
        <v>-5.864526240328149E-4</v>
      </c>
      <c r="L709" s="111">
        <f t="shared" si="95"/>
        <v>-6.9844738816563401E-4</v>
      </c>
      <c r="M709" s="111">
        <f t="shared" si="96"/>
        <v>0</v>
      </c>
      <c r="N709" s="111">
        <f t="shared" si="97"/>
        <v>-8.2604564967905174E-4</v>
      </c>
      <c r="O709" s="111">
        <f t="shared" si="98"/>
        <v>-1.9095481759016598E-3</v>
      </c>
      <c r="P709" s="111">
        <f t="shared" si="99"/>
        <v>7.3150796803813181E-4</v>
      </c>
      <c r="Q709" s="36">
        <f>K709*$Y$19+$Z$19*L709+$AA$19*M709+N709*$AB$19+$AC$19*O709+P709*$AD$19</f>
        <v>-4.7874985715720312E-4</v>
      </c>
      <c r="R709" s="41">
        <f t="shared" ref="R709:R772" si="101">Q709*$Y$4+$Y$4</f>
        <v>999521.25014284276</v>
      </c>
      <c r="S709" s="41">
        <f t="shared" ref="S709:S772" si="102">R709-$Y$4</f>
        <v>-478.74985715723597</v>
      </c>
      <c r="T709" s="41">
        <v>247.02260077733081</v>
      </c>
      <c r="U709" s="41">
        <f t="shared" si="100"/>
        <v>1169948.6834657739</v>
      </c>
      <c r="V709" s="41"/>
    </row>
    <row r="710" spans="2:22">
      <c r="B710" s="112">
        <v>44488</v>
      </c>
      <c r="C710">
        <v>79.149223000000006</v>
      </c>
      <c r="D710">
        <v>107.008484</v>
      </c>
      <c r="E710">
        <v>24.984766</v>
      </c>
      <c r="F710">
        <v>121.068336</v>
      </c>
      <c r="G710">
        <v>56.005477999999997</v>
      </c>
      <c r="H710">
        <v>51.425601999999998</v>
      </c>
      <c r="J710" s="33">
        <v>706</v>
      </c>
      <c r="K710" s="111">
        <f t="shared" ref="K710:K773" si="103">LN(C710/C709)</f>
        <v>-2.8199392985582775E-3</v>
      </c>
      <c r="L710" s="111">
        <f t="shared" ref="L710:L773" si="104">LN(D710/D709)</f>
        <v>-2.8861439607561078E-3</v>
      </c>
      <c r="M710" s="111">
        <f t="shared" ref="M710:M773" si="105">LN(E710/E709)</f>
        <v>-3.0301736501587959E-3</v>
      </c>
      <c r="N710" s="111">
        <f t="shared" ref="N710:N773" si="106">LN(F710/F709)</f>
        <v>-5.499241240659712E-3</v>
      </c>
      <c r="O710" s="111">
        <f t="shared" ref="O710:O773" si="107">LN(G710/G709)</f>
        <v>-2.7116438373446326E-3</v>
      </c>
      <c r="P710" s="111">
        <f t="shared" ref="P710:P773" si="108">LN(H710/H709)</f>
        <v>-7.315079680382424E-4</v>
      </c>
      <c r="Q710" s="36">
        <f>K710*$Y$19+$Z$19*L710+$AA$19*M710+N710*$AB$19+$AC$19*O710+P710*$AD$19</f>
        <v>-3.4687443676064906E-3</v>
      </c>
      <c r="R710" s="41">
        <f t="shared" si="101"/>
        <v>996531.25563239353</v>
      </c>
      <c r="S710" s="41">
        <f t="shared" si="102"/>
        <v>-3468.7443676064722</v>
      </c>
      <c r="T710" s="41">
        <v>258.45999317022506</v>
      </c>
      <c r="U710" s="41">
        <f t="shared" ref="U710:U773" si="109">U709+S710</f>
        <v>1166479.9390981675</v>
      </c>
      <c r="V710" s="41"/>
    </row>
    <row r="711" spans="2:22">
      <c r="B711" s="112">
        <v>44489</v>
      </c>
      <c r="C711">
        <v>79.056099000000003</v>
      </c>
      <c r="D711">
        <v>106.93347199999999</v>
      </c>
      <c r="E711">
        <v>24.946846000000001</v>
      </c>
      <c r="F711">
        <v>120.775673</v>
      </c>
      <c r="G711">
        <v>56.103870000000001</v>
      </c>
      <c r="H711">
        <v>51.397373000000002</v>
      </c>
      <c r="J711" s="33">
        <v>707</v>
      </c>
      <c r="K711" s="111">
        <f t="shared" si="103"/>
        <v>-1.1772550958213267E-3</v>
      </c>
      <c r="L711" s="111">
        <f t="shared" si="104"/>
        <v>-7.0123695675495276E-4</v>
      </c>
      <c r="M711" s="111">
        <f t="shared" si="105"/>
        <v>-1.5188777518373667E-3</v>
      </c>
      <c r="N711" s="111">
        <f t="shared" si="106"/>
        <v>-2.4202637400079674E-3</v>
      </c>
      <c r="O711" s="111">
        <f t="shared" si="107"/>
        <v>1.7552867270695085E-3</v>
      </c>
      <c r="P711" s="111">
        <f t="shared" si="108"/>
        <v>-5.490796334033344E-4</v>
      </c>
      <c r="Q711" s="36">
        <f>K711*$Y$19+$Z$19*L711+$AA$19*M711+N711*$AB$19+$AC$19*O711+P711*$AD$19</f>
        <v>-1.3214780754583751E-3</v>
      </c>
      <c r="R711" s="41">
        <f t="shared" si="101"/>
        <v>998678.52192454168</v>
      </c>
      <c r="S711" s="41">
        <f t="shared" si="102"/>
        <v>-1321.4780754583189</v>
      </c>
      <c r="T711" s="41">
        <v>260.49936124321539</v>
      </c>
      <c r="U711" s="41">
        <f t="shared" si="109"/>
        <v>1165158.461022709</v>
      </c>
      <c r="V711" s="41"/>
    </row>
    <row r="712" spans="2:22">
      <c r="B712" s="112">
        <v>44490</v>
      </c>
      <c r="C712">
        <v>78.944336000000007</v>
      </c>
      <c r="D712">
        <v>106.708504</v>
      </c>
      <c r="E712">
        <v>24.908936000000001</v>
      </c>
      <c r="F712">
        <v>120.519592</v>
      </c>
      <c r="G712">
        <v>56.238056</v>
      </c>
      <c r="H712">
        <v>51.284447</v>
      </c>
      <c r="J712" s="33">
        <v>708</v>
      </c>
      <c r="K712" s="111">
        <f t="shared" si="103"/>
        <v>-1.4147178599913431E-3</v>
      </c>
      <c r="L712" s="111">
        <f t="shared" si="104"/>
        <v>-2.1060288559689604E-3</v>
      </c>
      <c r="M712" s="111">
        <f t="shared" si="105"/>
        <v>-1.5207867888420796E-3</v>
      </c>
      <c r="N712" s="111">
        <f t="shared" si="106"/>
        <v>-2.1225538440803634E-3</v>
      </c>
      <c r="O712" s="111">
        <f t="shared" si="107"/>
        <v>2.3888866533079405E-3</v>
      </c>
      <c r="P712" s="111">
        <f t="shared" si="108"/>
        <v>-2.1995333843420318E-3</v>
      </c>
      <c r="Q712" s="36">
        <f>K712*$Y$19+$Z$19*L712+$AA$19*M712+N712*$AB$19+$AC$19*O712+P712*$AD$19</f>
        <v>-1.7038861577133543E-3</v>
      </c>
      <c r="R712" s="41">
        <f t="shared" si="101"/>
        <v>998296.11384228664</v>
      </c>
      <c r="S712" s="41">
        <f t="shared" si="102"/>
        <v>-1703.8861577133648</v>
      </c>
      <c r="T712" s="41">
        <v>261.77392095839605</v>
      </c>
      <c r="U712" s="41">
        <f t="shared" si="109"/>
        <v>1163454.5748649957</v>
      </c>
      <c r="V712" s="41"/>
    </row>
    <row r="713" spans="2:22">
      <c r="B713" s="112">
        <v>44491</v>
      </c>
      <c r="C713">
        <v>79.111976999999996</v>
      </c>
      <c r="D713">
        <v>106.91471900000001</v>
      </c>
      <c r="E713">
        <v>24.965800999999999</v>
      </c>
      <c r="F713">
        <v>121.004311</v>
      </c>
      <c r="G713">
        <v>56.327517999999998</v>
      </c>
      <c r="H713">
        <v>51.331493000000002</v>
      </c>
      <c r="J713" s="33">
        <v>709</v>
      </c>
      <c r="K713" s="111">
        <f t="shared" si="103"/>
        <v>2.1212827210910748E-3</v>
      </c>
      <c r="L713" s="111">
        <f t="shared" si="104"/>
        <v>1.9306427565086975E-3</v>
      </c>
      <c r="M713" s="111">
        <f t="shared" si="105"/>
        <v>2.2803137644893407E-3</v>
      </c>
      <c r="N713" s="111">
        <f t="shared" si="106"/>
        <v>4.0138441351143059E-3</v>
      </c>
      <c r="O713" s="111">
        <f t="shared" si="107"/>
        <v>1.5895093971763146E-3</v>
      </c>
      <c r="P713" s="111">
        <f t="shared" si="108"/>
        <v>9.1693363226476017E-4</v>
      </c>
      <c r="Q713" s="36">
        <f>K713*$Y$19+$Z$19*L713+$AA$19*M713+N713*$AB$19+$AC$19*O713+P713*$AD$19</f>
        <v>2.5423375117511094E-3</v>
      </c>
      <c r="R713" s="41">
        <f t="shared" si="101"/>
        <v>1002542.3375117511</v>
      </c>
      <c r="S713" s="41">
        <f t="shared" si="102"/>
        <v>2542.3375117511023</v>
      </c>
      <c r="T713" s="41">
        <v>264.22990980709437</v>
      </c>
      <c r="U713" s="41">
        <f t="shared" si="109"/>
        <v>1165996.9123767468</v>
      </c>
      <c r="V713" s="41"/>
    </row>
    <row r="714" spans="2:22">
      <c r="B714" s="112">
        <v>44494</v>
      </c>
      <c r="C714">
        <v>79.149223000000006</v>
      </c>
      <c r="D714">
        <v>107.017838</v>
      </c>
      <c r="E714">
        <v>24.975276999999998</v>
      </c>
      <c r="F714">
        <v>121.059158</v>
      </c>
      <c r="G714">
        <v>56.479579999999999</v>
      </c>
      <c r="H714">
        <v>51.312663999999998</v>
      </c>
      <c r="J714" s="33">
        <v>710</v>
      </c>
      <c r="K714" s="111">
        <f t="shared" si="103"/>
        <v>4.7069023472169597E-4</v>
      </c>
      <c r="L714" s="111">
        <f t="shared" si="104"/>
        <v>9.6403286561208535E-4</v>
      </c>
      <c r="M714" s="111">
        <f t="shared" si="105"/>
        <v>3.7948720745343596E-4</v>
      </c>
      <c r="N714" s="111">
        <f t="shared" si="106"/>
        <v>4.5316214929218431E-4</v>
      </c>
      <c r="O714" s="111">
        <f t="shared" si="107"/>
        <v>2.6959667396437847E-3</v>
      </c>
      <c r="P714" s="111">
        <f t="shared" si="108"/>
        <v>-3.6687914366525289E-4</v>
      </c>
      <c r="Q714" s="36">
        <f>K714*$Y$19+$Z$19*L714+$AA$19*M714+N714*$AB$19+$AC$19*O714+P714*$AD$19</f>
        <v>5.5961453410963364E-4</v>
      </c>
      <c r="R714" s="41">
        <f t="shared" si="101"/>
        <v>1000559.6145341096</v>
      </c>
      <c r="S714" s="41">
        <f t="shared" si="102"/>
        <v>559.61453410959803</v>
      </c>
      <c r="T714" s="41">
        <v>265.18316391494591</v>
      </c>
      <c r="U714" s="41">
        <f t="shared" si="109"/>
        <v>1166556.5269108564</v>
      </c>
      <c r="V714" s="41"/>
    </row>
    <row r="715" spans="2:22">
      <c r="B715" s="112">
        <v>44495</v>
      </c>
      <c r="C715">
        <v>79.307541000000001</v>
      </c>
      <c r="D715">
        <v>107.214676</v>
      </c>
      <c r="E715">
        <v>25.013189000000001</v>
      </c>
      <c r="F715">
        <v>121.58049</v>
      </c>
      <c r="G715">
        <v>56.685310000000001</v>
      </c>
      <c r="H715">
        <v>51.293849999999999</v>
      </c>
      <c r="J715" s="33">
        <v>711</v>
      </c>
      <c r="K715" s="111">
        <f t="shared" si="103"/>
        <v>1.998249221854609E-3</v>
      </c>
      <c r="L715" s="111">
        <f t="shared" si="104"/>
        <v>1.8376114037524224E-3</v>
      </c>
      <c r="M715" s="111">
        <f t="shared" si="105"/>
        <v>1.5168301931455493E-3</v>
      </c>
      <c r="N715" s="111">
        <f t="shared" si="106"/>
        <v>4.29717737004978E-3</v>
      </c>
      <c r="O715" s="111">
        <f t="shared" si="107"/>
        <v>3.6359373768054186E-3</v>
      </c>
      <c r="P715" s="111">
        <f t="shared" si="108"/>
        <v>-3.6672136061164837E-4</v>
      </c>
      <c r="Q715" s="36">
        <f>K715*$Y$19+$Z$19*L715+$AA$19*M715+N715*$AB$19+$AC$19*O715+P715*$AD$19</f>
        <v>2.396416054410655E-3</v>
      </c>
      <c r="R715" s="41">
        <f t="shared" si="101"/>
        <v>1002396.4160544106</v>
      </c>
      <c r="S715" s="41">
        <f t="shared" si="102"/>
        <v>2396.4160544106271</v>
      </c>
      <c r="T715" s="41">
        <v>267.00733490486164</v>
      </c>
      <c r="U715" s="41">
        <f t="shared" si="109"/>
        <v>1168952.942965267</v>
      </c>
      <c r="V715" s="41"/>
    </row>
    <row r="716" spans="2:22">
      <c r="B716" s="112">
        <v>44496</v>
      </c>
      <c r="C716">
        <v>79.596230000000006</v>
      </c>
      <c r="D716">
        <v>107.570869</v>
      </c>
      <c r="E716">
        <v>25.136415</v>
      </c>
      <c r="F716">
        <v>122.321259</v>
      </c>
      <c r="G716">
        <v>56.944729000000002</v>
      </c>
      <c r="H716">
        <v>51.406773000000001</v>
      </c>
      <c r="J716" s="33">
        <v>712</v>
      </c>
      <c r="K716" s="111">
        <f t="shared" si="103"/>
        <v>3.6335112225332035E-3</v>
      </c>
      <c r="L716" s="111">
        <f t="shared" si="104"/>
        <v>3.3167346204030618E-3</v>
      </c>
      <c r="M716" s="111">
        <f t="shared" si="105"/>
        <v>4.9143458042214807E-3</v>
      </c>
      <c r="N716" s="111">
        <f t="shared" si="106"/>
        <v>6.0743416621975308E-3</v>
      </c>
      <c r="O716" s="111">
        <f t="shared" si="107"/>
        <v>4.566036463509694E-3</v>
      </c>
      <c r="P716" s="111">
        <f t="shared" si="108"/>
        <v>2.1990722589328086E-3</v>
      </c>
      <c r="Q716" s="36">
        <f>K716*$Y$19+$Z$19*L716+$AA$19*M716+N716*$AB$19+$AC$19*O716+P716*$AD$19</f>
        <v>4.4708825171961104E-3</v>
      </c>
      <c r="R716" s="41">
        <f t="shared" si="101"/>
        <v>1004470.8825171961</v>
      </c>
      <c r="S716" s="41">
        <f t="shared" si="102"/>
        <v>4470.8825171961216</v>
      </c>
      <c r="T716" s="41">
        <v>274.27975932729896</v>
      </c>
      <c r="U716" s="41">
        <f t="shared" si="109"/>
        <v>1173423.825482463</v>
      </c>
      <c r="V716" s="41"/>
    </row>
    <row r="717" spans="2:22">
      <c r="B717" s="112">
        <v>44497</v>
      </c>
      <c r="C717">
        <v>79.493790000000004</v>
      </c>
      <c r="D717">
        <v>107.486519</v>
      </c>
      <c r="E717">
        <v>25.070065</v>
      </c>
      <c r="F717">
        <v>122.13835899999999</v>
      </c>
      <c r="G717">
        <v>56.434852999999997</v>
      </c>
      <c r="H717">
        <v>51.387946999999997</v>
      </c>
      <c r="J717" s="33">
        <v>713</v>
      </c>
      <c r="K717" s="111">
        <f t="shared" si="103"/>
        <v>-1.2878245179426299E-3</v>
      </c>
      <c r="L717" s="111">
        <f t="shared" si="104"/>
        <v>-7.8444181908683252E-4</v>
      </c>
      <c r="M717" s="111">
        <f t="shared" si="105"/>
        <v>-2.643086654401587E-3</v>
      </c>
      <c r="N717" s="111">
        <f t="shared" si="106"/>
        <v>-1.4963619400534876E-3</v>
      </c>
      <c r="O717" s="111">
        <f t="shared" si="107"/>
        <v>-8.9942020993776638E-3</v>
      </c>
      <c r="P717" s="111">
        <f t="shared" si="108"/>
        <v>-3.6628340853471378E-4</v>
      </c>
      <c r="Q717" s="36">
        <f>K717*$Y$19+$Z$19*L717+$AA$19*M717+N717*$AB$19+$AC$19*O717+P717*$AD$19</f>
        <v>-1.7936230269395407E-3</v>
      </c>
      <c r="R717" s="41">
        <f t="shared" si="101"/>
        <v>998206.37697306043</v>
      </c>
      <c r="S717" s="41">
        <f t="shared" si="102"/>
        <v>-1793.6230269395746</v>
      </c>
      <c r="T717" s="41">
        <v>279.92363534856122</v>
      </c>
      <c r="U717" s="41">
        <f t="shared" si="109"/>
        <v>1171630.2024555234</v>
      </c>
      <c r="V717" s="41"/>
    </row>
    <row r="718" spans="2:22">
      <c r="B718" s="112">
        <v>44498</v>
      </c>
      <c r="C718">
        <v>79.512428</v>
      </c>
      <c r="D718">
        <v>107.458382</v>
      </c>
      <c r="E718">
        <v>25.107973000000001</v>
      </c>
      <c r="F718">
        <v>122.07431</v>
      </c>
      <c r="G718">
        <v>56.336460000000002</v>
      </c>
      <c r="H718">
        <v>51.463234</v>
      </c>
      <c r="J718" s="33">
        <v>714</v>
      </c>
      <c r="K718" s="111">
        <f t="shared" si="103"/>
        <v>2.3443108476870229E-4</v>
      </c>
      <c r="L718" s="111">
        <f t="shared" si="104"/>
        <v>-2.6180663072079011E-4</v>
      </c>
      <c r="M718" s="111">
        <f t="shared" si="105"/>
        <v>1.5109401930705573E-3</v>
      </c>
      <c r="N718" s="111">
        <f t="shared" si="106"/>
        <v>-5.2453463393834702E-4</v>
      </c>
      <c r="O718" s="111">
        <f t="shared" si="107"/>
        <v>-1.745000964340079E-3</v>
      </c>
      <c r="P718" s="111">
        <f t="shared" si="108"/>
        <v>1.4639990073977017E-3</v>
      </c>
      <c r="Q718" s="36">
        <f>K718*$Y$19+$Z$19*L718+$AA$19*M718+N718*$AB$19+$AC$19*O718+P718*$AD$19</f>
        <v>1.9599879034658984E-4</v>
      </c>
      <c r="R718" s="41">
        <f t="shared" si="101"/>
        <v>1000195.9987903466</v>
      </c>
      <c r="S718" s="41">
        <f t="shared" si="102"/>
        <v>195.99879034655169</v>
      </c>
      <c r="T718" s="41">
        <v>282.7161936131306</v>
      </c>
      <c r="U718" s="41">
        <f t="shared" si="109"/>
        <v>1171826.20124587</v>
      </c>
      <c r="V718" s="41"/>
    </row>
    <row r="719" spans="2:22">
      <c r="B719" s="112">
        <v>44501</v>
      </c>
      <c r="C719">
        <v>79.450858999999994</v>
      </c>
      <c r="D719">
        <v>107.392639</v>
      </c>
      <c r="E719">
        <v>25.061492999999999</v>
      </c>
      <c r="F719">
        <v>121.85623200000001</v>
      </c>
      <c r="G719">
        <v>56.116692</v>
      </c>
      <c r="H719">
        <v>51.399166000000001</v>
      </c>
      <c r="J719" s="33">
        <v>715</v>
      </c>
      <c r="K719" s="111">
        <f t="shared" si="103"/>
        <v>-7.7463173089442031E-4</v>
      </c>
      <c r="L719" s="111">
        <f t="shared" si="104"/>
        <v>-6.1198687114343031E-4</v>
      </c>
      <c r="M719" s="111">
        <f t="shared" si="105"/>
        <v>-1.8529203917925512E-3</v>
      </c>
      <c r="N719" s="111">
        <f t="shared" si="106"/>
        <v>-1.7880340552089986E-3</v>
      </c>
      <c r="O719" s="111">
        <f t="shared" si="107"/>
        <v>-3.9086192939880929E-3</v>
      </c>
      <c r="P719" s="111">
        <f t="shared" si="108"/>
        <v>-1.2457031584899845E-3</v>
      </c>
      <c r="Q719" s="36">
        <f>K719*$Y$19+$Z$19*L719+$AA$19*M719+N719*$AB$19+$AC$19*O719+P719*$AD$19</f>
        <v>-1.4847707039658006E-3</v>
      </c>
      <c r="R719" s="41">
        <f t="shared" si="101"/>
        <v>998515.2292960342</v>
      </c>
      <c r="S719" s="41">
        <f t="shared" si="102"/>
        <v>-1484.770703965798</v>
      </c>
      <c r="T719" s="41">
        <v>285.81013012246694</v>
      </c>
      <c r="U719" s="41">
        <f t="shared" si="109"/>
        <v>1170341.4305419042</v>
      </c>
      <c r="V719" s="41"/>
    </row>
    <row r="720" spans="2:22">
      <c r="B720" s="112">
        <v>44502</v>
      </c>
      <c r="C720">
        <v>79.600089999999994</v>
      </c>
      <c r="D720">
        <v>107.608627</v>
      </c>
      <c r="E720">
        <v>25.118414000000001</v>
      </c>
      <c r="F720">
        <v>122.323578</v>
      </c>
      <c r="G720">
        <v>56.314033999999999</v>
      </c>
      <c r="H720">
        <v>51.446261999999997</v>
      </c>
      <c r="J720" s="33">
        <v>716</v>
      </c>
      <c r="K720" s="111">
        <f t="shared" si="103"/>
        <v>1.8765187473463835E-3</v>
      </c>
      <c r="L720" s="111">
        <f t="shared" si="104"/>
        <v>2.0091795427697157E-3</v>
      </c>
      <c r="M720" s="111">
        <f t="shared" si="105"/>
        <v>2.2686779556562444E-3</v>
      </c>
      <c r="N720" s="111">
        <f t="shared" si="106"/>
        <v>3.8278887239515569E-3</v>
      </c>
      <c r="O720" s="111">
        <f t="shared" si="107"/>
        <v>3.5104674617154091E-3</v>
      </c>
      <c r="P720" s="111">
        <f t="shared" si="108"/>
        <v>9.1585993092466839E-4</v>
      </c>
      <c r="Q720" s="36">
        <f>K720*$Y$19+$Z$19*L720+$AA$19*M720+N720*$AB$19+$AC$19*O720+P720*$AD$19</f>
        <v>2.5637229119920813E-3</v>
      </c>
      <c r="R720" s="41">
        <f t="shared" si="101"/>
        <v>1002563.7229119921</v>
      </c>
      <c r="S720" s="41">
        <f t="shared" si="102"/>
        <v>2563.7229119921103</v>
      </c>
      <c r="T720" s="41">
        <v>287.07530778844375</v>
      </c>
      <c r="U720" s="41">
        <f t="shared" si="109"/>
        <v>1172905.1534538963</v>
      </c>
      <c r="V720" s="41"/>
    </row>
    <row r="721" spans="2:22">
      <c r="B721" s="112">
        <v>44503</v>
      </c>
      <c r="C721">
        <v>79.460205000000002</v>
      </c>
      <c r="D721">
        <v>107.392639</v>
      </c>
      <c r="E721">
        <v>25.052008000000001</v>
      </c>
      <c r="F721">
        <v>122.012016</v>
      </c>
      <c r="G721">
        <v>56.233294999999998</v>
      </c>
      <c r="H721">
        <v>51.493381999999997</v>
      </c>
      <c r="J721" s="33">
        <v>717</v>
      </c>
      <c r="K721" s="111">
        <f t="shared" si="103"/>
        <v>-1.7588932054171482E-3</v>
      </c>
      <c r="L721" s="111">
        <f t="shared" si="104"/>
        <v>-2.0091795427697643E-3</v>
      </c>
      <c r="M721" s="111">
        <f t="shared" si="105"/>
        <v>-2.6472186652050905E-3</v>
      </c>
      <c r="N721" s="111">
        <f t="shared" si="106"/>
        <v>-2.5502806510032893E-3</v>
      </c>
      <c r="O721" s="111">
        <f t="shared" si="107"/>
        <v>-1.4347566409200448E-3</v>
      </c>
      <c r="P721" s="111">
        <f t="shared" si="108"/>
        <v>9.1548797839257636E-4</v>
      </c>
      <c r="Q721" s="36">
        <f>K721*$Y$19+$Z$19*L721+$AA$19*M721+N721*$AB$19+$AC$19*O721+P721*$AD$19</f>
        <v>-1.908975952206383E-3</v>
      </c>
      <c r="R721" s="41">
        <f t="shared" si="101"/>
        <v>998091.02404779359</v>
      </c>
      <c r="S721" s="41">
        <f t="shared" si="102"/>
        <v>-1908.9759522064123</v>
      </c>
      <c r="T721" s="41">
        <v>290.2896167737199</v>
      </c>
      <c r="U721" s="41">
        <f t="shared" si="109"/>
        <v>1170996.1775016899</v>
      </c>
      <c r="V721" s="41"/>
    </row>
    <row r="722" spans="2:22">
      <c r="B722" s="112">
        <v>44504</v>
      </c>
      <c r="C722">
        <v>79.823966999999996</v>
      </c>
      <c r="D722">
        <v>107.749413</v>
      </c>
      <c r="E722">
        <v>25.146865999999999</v>
      </c>
      <c r="F722">
        <v>122.65345000000001</v>
      </c>
      <c r="G722">
        <v>56.592109999999998</v>
      </c>
      <c r="H722">
        <v>51.559341000000003</v>
      </c>
      <c r="J722" s="33">
        <v>718</v>
      </c>
      <c r="K722" s="111">
        <f t="shared" si="103"/>
        <v>4.5674674115479003E-3</v>
      </c>
      <c r="L722" s="111">
        <f t="shared" si="104"/>
        <v>3.3166396223245488E-3</v>
      </c>
      <c r="M722" s="111">
        <f t="shared" si="105"/>
        <v>3.7792924560464949E-3</v>
      </c>
      <c r="N722" s="111">
        <f t="shared" si="106"/>
        <v>5.2433674442052885E-3</v>
      </c>
      <c r="O722" s="111">
        <f t="shared" si="107"/>
        <v>6.3605569987476747E-3</v>
      </c>
      <c r="P722" s="111">
        <f t="shared" si="108"/>
        <v>1.280102205684487E-3</v>
      </c>
      <c r="Q722" s="36">
        <f>K722*$Y$19+$Z$19*L722+$AA$19*M722+N722*$AB$19+$AC$19*O722+P722*$AD$19</f>
        <v>4.0717137035134717E-3</v>
      </c>
      <c r="R722" s="41">
        <f t="shared" si="101"/>
        <v>1004071.7137035135</v>
      </c>
      <c r="S722" s="41">
        <f t="shared" si="102"/>
        <v>4071.7137035134947</v>
      </c>
      <c r="T722" s="41">
        <v>290.8717908206163</v>
      </c>
      <c r="U722" s="41">
        <f t="shared" si="109"/>
        <v>1175067.8912052033</v>
      </c>
      <c r="V722" s="41"/>
    </row>
    <row r="723" spans="2:22">
      <c r="B723" s="112">
        <v>44505</v>
      </c>
      <c r="C723">
        <v>80.066483000000005</v>
      </c>
      <c r="D723">
        <v>108.171898</v>
      </c>
      <c r="E723">
        <v>25.251213</v>
      </c>
      <c r="F723">
        <v>123.551491</v>
      </c>
      <c r="G723">
        <v>56.798416000000003</v>
      </c>
      <c r="H723">
        <v>51.644150000000003</v>
      </c>
      <c r="J723" s="33">
        <v>719</v>
      </c>
      <c r="K723" s="111">
        <f t="shared" si="103"/>
        <v>3.0335293443155302E-3</v>
      </c>
      <c r="L723" s="111">
        <f t="shared" si="104"/>
        <v>3.9133287697214218E-3</v>
      </c>
      <c r="M723" s="111">
        <f t="shared" si="105"/>
        <v>4.1409177165209537E-3</v>
      </c>
      <c r="N723" s="111">
        <f t="shared" si="106"/>
        <v>7.2951012197287699E-3</v>
      </c>
      <c r="O723" s="111">
        <f t="shared" si="107"/>
        <v>3.6388618154368779E-3</v>
      </c>
      <c r="P723" s="111">
        <f t="shared" si="108"/>
        <v>1.6435300447432775E-3</v>
      </c>
      <c r="Q723" s="36">
        <f>K723*$Y$19+$Z$19*L723+$AA$19*M723+N723*$AB$19+$AC$19*O723+P723*$AD$19</f>
        <v>4.6417991218954593E-3</v>
      </c>
      <c r="R723" s="41">
        <f t="shared" si="101"/>
        <v>1004641.7991218955</v>
      </c>
      <c r="S723" s="41">
        <f t="shared" si="102"/>
        <v>4641.7991218954558</v>
      </c>
      <c r="T723" s="41">
        <v>291.81316227512434</v>
      </c>
      <c r="U723" s="41">
        <f t="shared" si="109"/>
        <v>1179709.6903270986</v>
      </c>
      <c r="V723" s="41"/>
    </row>
    <row r="724" spans="2:22">
      <c r="B724" s="112">
        <v>44508</v>
      </c>
      <c r="C724">
        <v>79.889258999999996</v>
      </c>
      <c r="D724">
        <v>107.97473100000001</v>
      </c>
      <c r="E724">
        <v>25.194292000000001</v>
      </c>
      <c r="F724">
        <v>123.26739499999999</v>
      </c>
      <c r="G724">
        <v>56.986773999999997</v>
      </c>
      <c r="H724">
        <v>51.634731000000002</v>
      </c>
      <c r="J724" s="33">
        <v>720</v>
      </c>
      <c r="K724" s="111">
        <f t="shared" si="103"/>
        <v>-2.2159138559491175E-3</v>
      </c>
      <c r="L724" s="111">
        <f t="shared" si="104"/>
        <v>-1.8243824166886801E-3</v>
      </c>
      <c r="M724" s="111">
        <f t="shared" si="105"/>
        <v>-2.2567332473917459E-3</v>
      </c>
      <c r="N724" s="111">
        <f t="shared" si="106"/>
        <v>-2.3020614837682067E-3</v>
      </c>
      <c r="O724" s="111">
        <f t="shared" si="107"/>
        <v>3.3107678082215227E-3</v>
      </c>
      <c r="P724" s="111">
        <f t="shared" si="108"/>
        <v>-1.8239934311671974E-4</v>
      </c>
      <c r="Q724" s="36">
        <f>K724*$Y$19+$Z$19*L724+$AA$19*M724+N724*$AB$19+$AC$19*O724+P724*$AD$19</f>
        <v>-1.6623118991325628E-3</v>
      </c>
      <c r="R724" s="41">
        <f t="shared" si="101"/>
        <v>998337.68810086744</v>
      </c>
      <c r="S724" s="41">
        <f t="shared" si="102"/>
        <v>-1662.3118991325609</v>
      </c>
      <c r="T724" s="41">
        <v>294.9629262619419</v>
      </c>
      <c r="U724" s="41">
        <f t="shared" si="109"/>
        <v>1178047.378427966</v>
      </c>
      <c r="V724" s="41"/>
    </row>
    <row r="725" spans="2:22">
      <c r="B725" s="112">
        <v>44509</v>
      </c>
      <c r="C725">
        <v>80.113121000000007</v>
      </c>
      <c r="D725">
        <v>108.275177</v>
      </c>
      <c r="E725">
        <v>25.298636999999999</v>
      </c>
      <c r="F725">
        <v>123.59729799999999</v>
      </c>
      <c r="G725">
        <v>57.309711</v>
      </c>
      <c r="H725">
        <v>51.738357999999998</v>
      </c>
      <c r="J725" s="33">
        <v>721</v>
      </c>
      <c r="K725" s="111">
        <f t="shared" si="103"/>
        <v>2.798235202153763E-3</v>
      </c>
      <c r="L725" s="111">
        <f t="shared" si="104"/>
        <v>2.7786942995183649E-3</v>
      </c>
      <c r="M725" s="111">
        <f t="shared" si="105"/>
        <v>4.1330598403852255E-3</v>
      </c>
      <c r="N725" s="111">
        <f t="shared" si="106"/>
        <v>2.672745076512818E-3</v>
      </c>
      <c r="O725" s="111">
        <f t="shared" si="107"/>
        <v>5.6508799784502845E-3</v>
      </c>
      <c r="P725" s="111">
        <f t="shared" si="108"/>
        <v>2.0049131880397202E-3</v>
      </c>
      <c r="Q725" s="36">
        <f>K725*$Y$19+$Z$19*L725+$AA$19*M725+N725*$AB$19+$AC$19*O725+P725*$AD$19</f>
        <v>3.0699630476159027E-3</v>
      </c>
      <c r="R725" s="41">
        <f t="shared" si="101"/>
        <v>1003069.963047616</v>
      </c>
      <c r="S725" s="41">
        <f t="shared" si="102"/>
        <v>3069.9630476159509</v>
      </c>
      <c r="T725" s="41">
        <v>296.08523471420631</v>
      </c>
      <c r="U725" s="41">
        <f t="shared" si="109"/>
        <v>1181117.341475582</v>
      </c>
      <c r="V725" s="41"/>
    </row>
    <row r="726" spans="2:22">
      <c r="B726" s="112">
        <v>44510</v>
      </c>
      <c r="C726">
        <v>79.572113000000002</v>
      </c>
      <c r="D726">
        <v>107.542908</v>
      </c>
      <c r="E726">
        <v>25.118414000000001</v>
      </c>
      <c r="F726">
        <v>122.33272599999999</v>
      </c>
      <c r="G726">
        <v>57.166182999999997</v>
      </c>
      <c r="H726">
        <v>51.691254000000001</v>
      </c>
      <c r="J726" s="33">
        <v>722</v>
      </c>
      <c r="K726" s="111">
        <f t="shared" si="103"/>
        <v>-6.7759561283709611E-3</v>
      </c>
      <c r="L726" s="111">
        <f t="shared" si="104"/>
        <v>-6.7860097088316713E-3</v>
      </c>
      <c r="M726" s="111">
        <f t="shared" si="105"/>
        <v>-7.1493181003557671E-3</v>
      </c>
      <c r="N726" s="111">
        <f t="shared" si="106"/>
        <v>-1.0284089146734413E-2</v>
      </c>
      <c r="O726" s="111">
        <f t="shared" si="107"/>
        <v>-2.5075685402809736E-3</v>
      </c>
      <c r="P726" s="111">
        <f t="shared" si="108"/>
        <v>-9.1084172792953795E-4</v>
      </c>
      <c r="Q726" s="36">
        <f>K726*$Y$19+$Z$19*L726+$AA$19*M726+N726*$AB$19+$AC$19*O726+P726*$AD$19</f>
        <v>-7.0616552665018571E-3</v>
      </c>
      <c r="R726" s="41">
        <f t="shared" si="101"/>
        <v>992938.34473349818</v>
      </c>
      <c r="S726" s="41">
        <f t="shared" si="102"/>
        <v>-7061.6552665018244</v>
      </c>
      <c r="T726" s="41">
        <v>301.03765816474333</v>
      </c>
      <c r="U726" s="41">
        <f t="shared" si="109"/>
        <v>1174055.6862090803</v>
      </c>
      <c r="V726" s="41"/>
    </row>
    <row r="727" spans="2:22">
      <c r="B727" s="112">
        <v>44511</v>
      </c>
      <c r="C727">
        <v>79.441551000000004</v>
      </c>
      <c r="D727">
        <v>107.34573399999999</v>
      </c>
      <c r="E727">
        <v>25.070982000000001</v>
      </c>
      <c r="F727">
        <v>121.984505</v>
      </c>
      <c r="G727">
        <v>57.139274999999998</v>
      </c>
      <c r="H727">
        <v>51.644150000000003</v>
      </c>
      <c r="J727" s="33">
        <v>723</v>
      </c>
      <c r="K727" s="111">
        <f t="shared" si="103"/>
        <v>-1.6421485557368849E-3</v>
      </c>
      <c r="L727" s="111">
        <f t="shared" si="104"/>
        <v>-1.8351277526816561E-3</v>
      </c>
      <c r="M727" s="111">
        <f t="shared" si="105"/>
        <v>-1.8901209379418387E-3</v>
      </c>
      <c r="N727" s="111">
        <f t="shared" si="106"/>
        <v>-2.8505663261690446E-3</v>
      </c>
      <c r="O727" s="111">
        <f t="shared" si="107"/>
        <v>-4.708086729688057E-4</v>
      </c>
      <c r="P727" s="111">
        <f t="shared" si="108"/>
        <v>-9.1167211699340507E-4</v>
      </c>
      <c r="Q727" s="36">
        <f>K727*$Y$19+$Z$19*L727+$AA$19*M727+N727*$AB$19+$AC$19*O727+P727*$AD$19</f>
        <v>-1.9681648121678596E-3</v>
      </c>
      <c r="R727" s="41">
        <f t="shared" si="101"/>
        <v>998031.83518783213</v>
      </c>
      <c r="S727" s="41">
        <f t="shared" si="102"/>
        <v>-1968.1648121678736</v>
      </c>
      <c r="T727" s="41">
        <v>302.89639199757949</v>
      </c>
      <c r="U727" s="41">
        <f t="shared" si="109"/>
        <v>1172087.5213969124</v>
      </c>
      <c r="V727" s="41"/>
    </row>
    <row r="728" spans="2:22">
      <c r="B728" s="112">
        <v>44512</v>
      </c>
      <c r="C728">
        <v>79.450858999999994</v>
      </c>
      <c r="D728">
        <v>107.32695</v>
      </c>
      <c r="E728">
        <v>25.070982000000001</v>
      </c>
      <c r="F728">
        <v>121.85623200000001</v>
      </c>
      <c r="G728">
        <v>57.148238999999997</v>
      </c>
      <c r="H728">
        <v>51.653568</v>
      </c>
      <c r="J728" s="33">
        <v>724</v>
      </c>
      <c r="K728" s="111">
        <f t="shared" si="103"/>
        <v>1.1716104011057701E-4</v>
      </c>
      <c r="L728" s="111">
        <f t="shared" si="104"/>
        <v>-1.7500130615534404E-4</v>
      </c>
      <c r="M728" s="111">
        <f t="shared" si="105"/>
        <v>0</v>
      </c>
      <c r="N728" s="111">
        <f t="shared" si="106"/>
        <v>-1.0521048567235054E-3</v>
      </c>
      <c r="O728" s="111">
        <f t="shared" si="107"/>
        <v>1.5686753005012045E-4</v>
      </c>
      <c r="P728" s="111">
        <f t="shared" si="108"/>
        <v>1.8234671991675986E-4</v>
      </c>
      <c r="Q728" s="36">
        <f>K728*$Y$19+$Z$19*L728+$AA$19*M728+N728*$AB$19+$AC$19*O728+P728*$AD$19</f>
        <v>-3.2382166653706769E-4</v>
      </c>
      <c r="R728" s="41">
        <f t="shared" si="101"/>
        <v>999676.17833346291</v>
      </c>
      <c r="S728" s="41">
        <f t="shared" si="102"/>
        <v>-323.82166653708555</v>
      </c>
      <c r="T728" s="41">
        <v>308.66709914559033</v>
      </c>
      <c r="U728" s="41">
        <f t="shared" si="109"/>
        <v>1171763.6997303753</v>
      </c>
      <c r="V728" s="41"/>
    </row>
    <row r="729" spans="2:22">
      <c r="B729" s="112">
        <v>44515</v>
      </c>
      <c r="C729">
        <v>79.124420000000001</v>
      </c>
      <c r="D729">
        <v>106.932655</v>
      </c>
      <c r="E729">
        <v>24.985609</v>
      </c>
      <c r="F729">
        <v>120.93071</v>
      </c>
      <c r="G729">
        <v>57.139274999999998</v>
      </c>
      <c r="H729">
        <v>51.625298000000001</v>
      </c>
      <c r="J729" s="33">
        <v>725</v>
      </c>
      <c r="K729" s="111">
        <f t="shared" si="103"/>
        <v>-4.1171544919192558E-3</v>
      </c>
      <c r="L729" s="111">
        <f t="shared" si="104"/>
        <v>-3.6805392701566276E-3</v>
      </c>
      <c r="M729" s="111">
        <f t="shared" si="105"/>
        <v>-3.4110626022734636E-3</v>
      </c>
      <c r="N729" s="111">
        <f t="shared" si="106"/>
        <v>-7.6241866685019255E-3</v>
      </c>
      <c r="O729" s="111">
        <f t="shared" si="107"/>
        <v>-1.5686753005027701E-4</v>
      </c>
      <c r="P729" s="111">
        <f t="shared" si="108"/>
        <v>-5.4744986657858882E-4</v>
      </c>
      <c r="Q729" s="36">
        <f>K729*$Y$19+$Z$19*L729+$AA$19*M729+N729*$AB$19+$AC$19*O729+P729*$AD$19</f>
        <v>-4.3777548831013665E-3</v>
      </c>
      <c r="R729" s="41">
        <f t="shared" si="101"/>
        <v>995622.24511689867</v>
      </c>
      <c r="S729" s="41">
        <f t="shared" si="102"/>
        <v>-4377.7548831013264</v>
      </c>
      <c r="T729" s="41">
        <v>309.17152986477595</v>
      </c>
      <c r="U729" s="41">
        <f t="shared" si="109"/>
        <v>1167385.9448472741</v>
      </c>
      <c r="V729" s="41"/>
    </row>
    <row r="730" spans="2:22">
      <c r="B730" s="112">
        <v>44516</v>
      </c>
      <c r="C730">
        <v>79.068427999999997</v>
      </c>
      <c r="D730">
        <v>106.895081</v>
      </c>
      <c r="E730">
        <v>24.966639000000001</v>
      </c>
      <c r="F730">
        <v>120.72912599999999</v>
      </c>
      <c r="G730">
        <v>57.049568000000001</v>
      </c>
      <c r="H730">
        <v>51.597026999999997</v>
      </c>
      <c r="J730" s="33">
        <v>726</v>
      </c>
      <c r="K730" s="111">
        <f t="shared" si="103"/>
        <v>-7.0789549649182785E-4</v>
      </c>
      <c r="L730" s="111">
        <f t="shared" si="104"/>
        <v>-3.5144178290061784E-4</v>
      </c>
      <c r="M730" s="111">
        <f t="shared" si="105"/>
        <v>-7.5952541362895871E-4</v>
      </c>
      <c r="N730" s="111">
        <f t="shared" si="106"/>
        <v>-1.6683289212867127E-3</v>
      </c>
      <c r="O730" s="111">
        <f t="shared" si="107"/>
        <v>-1.571204613306203E-3</v>
      </c>
      <c r="P730" s="111">
        <f t="shared" si="108"/>
        <v>-5.4776911306540982E-4</v>
      </c>
      <c r="Q730" s="36">
        <f>K730*$Y$19+$Z$19*L730+$AA$19*M730+N730*$AB$19+$AC$19*O730+P730*$AD$19</f>
        <v>-9.7100068075781261E-4</v>
      </c>
      <c r="R730" s="41">
        <f t="shared" si="101"/>
        <v>999028.9993192422</v>
      </c>
      <c r="S730" s="41">
        <f t="shared" si="102"/>
        <v>-971.00068075780291</v>
      </c>
      <c r="T730" s="41">
        <v>309.87819490383845</v>
      </c>
      <c r="U730" s="41">
        <f t="shared" si="109"/>
        <v>1166414.9441665164</v>
      </c>
      <c r="V730" s="41"/>
    </row>
    <row r="731" spans="2:22">
      <c r="B731" s="112">
        <v>44517</v>
      </c>
      <c r="C731">
        <v>79.236335999999994</v>
      </c>
      <c r="D731">
        <v>107.148552</v>
      </c>
      <c r="E731">
        <v>25.033033</v>
      </c>
      <c r="F731">
        <v>121.21478999999999</v>
      </c>
      <c r="G731">
        <v>57.166182999999997</v>
      </c>
      <c r="H731">
        <v>51.597026999999997</v>
      </c>
      <c r="J731" s="33">
        <v>727</v>
      </c>
      <c r="K731" s="111">
        <f t="shared" si="103"/>
        <v>2.1213267209807124E-3</v>
      </c>
      <c r="L731" s="111">
        <f t="shared" si="104"/>
        <v>2.3684060575059462E-3</v>
      </c>
      <c r="M731" s="111">
        <f t="shared" si="105"/>
        <v>2.6557789828687184E-3</v>
      </c>
      <c r="N731" s="111">
        <f t="shared" si="106"/>
        <v>4.0146878693666458E-3</v>
      </c>
      <c r="O731" s="111">
        <f t="shared" si="107"/>
        <v>2.0420132862749331E-3</v>
      </c>
      <c r="P731" s="111">
        <f t="shared" si="108"/>
        <v>0</v>
      </c>
      <c r="Q731" s="36">
        <f>K731*$Y$19+$Z$19*L731+$AA$19*M731+N731*$AB$19+$AC$19*O731+P731*$AD$19</f>
        <v>2.6226384535809693E-3</v>
      </c>
      <c r="R731" s="41">
        <f t="shared" si="101"/>
        <v>1002622.638453581</v>
      </c>
      <c r="S731" s="41">
        <f t="shared" si="102"/>
        <v>2622.6384535810212</v>
      </c>
      <c r="T731" s="41">
        <v>311.17030415125191</v>
      </c>
      <c r="U731" s="41">
        <f t="shared" si="109"/>
        <v>1169037.5826200973</v>
      </c>
      <c r="V731" s="41"/>
    </row>
    <row r="732" spans="2:22">
      <c r="B732" s="112">
        <v>44518</v>
      </c>
      <c r="C732">
        <v>79.329597000000007</v>
      </c>
      <c r="D732">
        <v>107.24245500000001</v>
      </c>
      <c r="E732">
        <v>25.070982000000001</v>
      </c>
      <c r="F732">
        <v>121.48970799999999</v>
      </c>
      <c r="G732">
        <v>57.202061</v>
      </c>
      <c r="H732">
        <v>51.625298000000001</v>
      </c>
      <c r="J732" s="33">
        <v>728</v>
      </c>
      <c r="K732" s="111">
        <f t="shared" si="103"/>
        <v>1.1763057674406101E-3</v>
      </c>
      <c r="L732" s="111">
        <f t="shared" si="104"/>
        <v>8.7599762059887459E-4</v>
      </c>
      <c r="M732" s="111">
        <f t="shared" si="105"/>
        <v>1.5148090330337368E-3</v>
      </c>
      <c r="N732" s="111">
        <f t="shared" si="106"/>
        <v>2.2654554805972482E-3</v>
      </c>
      <c r="O732" s="111">
        <f t="shared" si="107"/>
        <v>6.2741194447181426E-4</v>
      </c>
      <c r="P732" s="111">
        <f t="shared" si="108"/>
        <v>5.4776911306549569E-4</v>
      </c>
      <c r="Q732" s="36">
        <f>K732*$Y$19+$Z$19*L732+$AA$19*M732+N732*$AB$19+$AC$19*O732+P732*$AD$19</f>
        <v>1.4246965348329577E-3</v>
      </c>
      <c r="R732" s="41">
        <f t="shared" si="101"/>
        <v>1001424.6965348329</v>
      </c>
      <c r="S732" s="41">
        <f t="shared" si="102"/>
        <v>1424.6965348329395</v>
      </c>
      <c r="T732" s="41">
        <v>311.68453451315872</v>
      </c>
      <c r="U732" s="41">
        <f t="shared" si="109"/>
        <v>1170462.2791549303</v>
      </c>
      <c r="V732" s="41"/>
    </row>
    <row r="733" spans="2:22">
      <c r="B733" s="112">
        <v>44519</v>
      </c>
      <c r="C733">
        <v>79.497505000000004</v>
      </c>
      <c r="D733">
        <v>107.44898999999999</v>
      </c>
      <c r="E733">
        <v>25.118414000000001</v>
      </c>
      <c r="F733">
        <v>121.947861</v>
      </c>
      <c r="G733">
        <v>57.085461000000002</v>
      </c>
      <c r="H733">
        <v>51.691254000000001</v>
      </c>
      <c r="J733" s="33">
        <v>729</v>
      </c>
      <c r="K733" s="111">
        <f t="shared" si="103"/>
        <v>2.1143502643825337E-3</v>
      </c>
      <c r="L733" s="111">
        <f t="shared" si="104"/>
        <v>1.9240176404174099E-3</v>
      </c>
      <c r="M733" s="111">
        <f t="shared" si="105"/>
        <v>1.8901209379417812E-3</v>
      </c>
      <c r="N733" s="111">
        <f t="shared" si="106"/>
        <v>3.7640331589392094E-3</v>
      </c>
      <c r="O733" s="111">
        <f t="shared" si="107"/>
        <v>-2.0404684328609356E-3</v>
      </c>
      <c r="P733" s="111">
        <f t="shared" si="108"/>
        <v>1.2767752636552462E-3</v>
      </c>
      <c r="Q733" s="36">
        <f>K733*$Y$19+$Z$19*L733+$AA$19*M733+N733*$AB$19+$AC$19*O733+P733*$AD$19</f>
        <v>2.2469001361396751E-3</v>
      </c>
      <c r="R733" s="41">
        <f t="shared" si="101"/>
        <v>1002246.9001361397</v>
      </c>
      <c r="S733" s="41">
        <f t="shared" si="102"/>
        <v>2246.9001361397095</v>
      </c>
      <c r="T733" s="41">
        <v>319.65101415885147</v>
      </c>
      <c r="U733" s="41">
        <f t="shared" si="109"/>
        <v>1172709.17929107</v>
      </c>
      <c r="V733" s="41"/>
    </row>
    <row r="734" spans="2:22">
      <c r="B734" s="112">
        <v>44522</v>
      </c>
      <c r="C734">
        <v>79.105750999999998</v>
      </c>
      <c r="D734">
        <v>106.932655</v>
      </c>
      <c r="E734">
        <v>24.985609</v>
      </c>
      <c r="F734">
        <v>120.884918</v>
      </c>
      <c r="G734">
        <v>56.636955</v>
      </c>
      <c r="H734">
        <v>51.662979</v>
      </c>
      <c r="J734" s="33">
        <v>730</v>
      </c>
      <c r="K734" s="111">
        <f t="shared" si="103"/>
        <v>-4.9400599531577447E-3</v>
      </c>
      <c r="L734" s="111">
        <f t="shared" si="104"/>
        <v>-4.8169795356213839E-3</v>
      </c>
      <c r="M734" s="111">
        <f t="shared" si="105"/>
        <v>-5.3011835402153335E-3</v>
      </c>
      <c r="N734" s="111">
        <f t="shared" si="106"/>
        <v>-8.7545824189929101E-3</v>
      </c>
      <c r="O734" s="111">
        <f t="shared" si="107"/>
        <v>-7.8877734252135508E-3</v>
      </c>
      <c r="P734" s="111">
        <f t="shared" si="108"/>
        <v>-5.4714741495672729E-4</v>
      </c>
      <c r="Q734" s="36">
        <f>K734*$Y$19+$Z$19*L734+$AA$19*M734+N734*$AB$19+$AC$19*O734+P734*$AD$19</f>
        <v>-5.8189545959833801E-3</v>
      </c>
      <c r="R734" s="41">
        <f t="shared" si="101"/>
        <v>994181.04540401662</v>
      </c>
      <c r="S734" s="41">
        <f t="shared" si="102"/>
        <v>-5818.9545959833777</v>
      </c>
      <c r="T734" s="41">
        <v>322.19180981232785</v>
      </c>
      <c r="U734" s="41">
        <f t="shared" si="109"/>
        <v>1166890.2246950865</v>
      </c>
      <c r="V734" s="41"/>
    </row>
    <row r="735" spans="2:22">
      <c r="B735" s="112">
        <v>44523</v>
      </c>
      <c r="C735">
        <v>78.788612000000001</v>
      </c>
      <c r="D735">
        <v>106.51017</v>
      </c>
      <c r="E735">
        <v>24.890753</v>
      </c>
      <c r="F735">
        <v>120.023537</v>
      </c>
      <c r="G735">
        <v>56.403731999999998</v>
      </c>
      <c r="H735">
        <v>51.634731000000002</v>
      </c>
      <c r="J735" s="33">
        <v>731</v>
      </c>
      <c r="K735" s="111">
        <f t="shared" si="103"/>
        <v>-4.0171089132154999E-3</v>
      </c>
      <c r="L735" s="111">
        <f t="shared" si="104"/>
        <v>-3.9587702398560217E-3</v>
      </c>
      <c r="M735" s="111">
        <f t="shared" si="105"/>
        <v>-3.8036500883021633E-3</v>
      </c>
      <c r="N735" s="111">
        <f t="shared" si="106"/>
        <v>-7.151136898258529E-3</v>
      </c>
      <c r="O735" s="111">
        <f t="shared" si="107"/>
        <v>-4.1263608194643357E-3</v>
      </c>
      <c r="P735" s="111">
        <f t="shared" si="108"/>
        <v>-5.4692404515339812E-4</v>
      </c>
      <c r="Q735" s="36">
        <f>K735*$Y$19+$Z$19*L735+$AA$19*M735+N735*$AB$19+$AC$19*O735+P735*$AD$19</f>
        <v>-4.5482384114280431E-3</v>
      </c>
      <c r="R735" s="41">
        <f t="shared" si="101"/>
        <v>995451.76158857194</v>
      </c>
      <c r="S735" s="41">
        <f t="shared" si="102"/>
        <v>-4548.2384114280576</v>
      </c>
      <c r="T735" s="41">
        <v>325.48063816968352</v>
      </c>
      <c r="U735" s="41">
        <f t="shared" si="109"/>
        <v>1162341.9862836585</v>
      </c>
      <c r="V735" s="41"/>
    </row>
    <row r="736" spans="2:22">
      <c r="B736" s="112">
        <v>44524</v>
      </c>
      <c r="C736">
        <v>78.975150999999997</v>
      </c>
      <c r="D736">
        <v>106.754257</v>
      </c>
      <c r="E736">
        <v>24.966639000000001</v>
      </c>
      <c r="F736">
        <v>120.60083</v>
      </c>
      <c r="G736">
        <v>56.592109999999998</v>
      </c>
      <c r="H736">
        <v>51.644150000000003</v>
      </c>
      <c r="J736" s="33">
        <v>732</v>
      </c>
      <c r="K736" s="111">
        <f t="shared" si="103"/>
        <v>2.3647900301512785E-3</v>
      </c>
      <c r="L736" s="111">
        <f t="shared" si="104"/>
        <v>2.2890559856953109E-3</v>
      </c>
      <c r="M736" s="111">
        <f t="shared" si="105"/>
        <v>3.0441246746731425E-3</v>
      </c>
      <c r="N736" s="111">
        <f t="shared" si="106"/>
        <v>4.7983013093412475E-3</v>
      </c>
      <c r="O736" s="111">
        <f t="shared" si="107"/>
        <v>3.3342496712392929E-3</v>
      </c>
      <c r="P736" s="111">
        <f t="shared" si="108"/>
        <v>1.8239934311672999E-4</v>
      </c>
      <c r="Q736" s="36">
        <f>K736*$Y$19+$Z$19*L736+$AA$19*M736+N736*$AB$19+$AC$19*O736+P736*$AD$19</f>
        <v>3.043360742996716E-3</v>
      </c>
      <c r="R736" s="41">
        <f t="shared" si="101"/>
        <v>1003043.3607429967</v>
      </c>
      <c r="S736" s="41">
        <f t="shared" si="102"/>
        <v>3043.3607429966796</v>
      </c>
      <c r="T736" s="41">
        <v>329.63806277222466</v>
      </c>
      <c r="U736" s="41">
        <f t="shared" si="109"/>
        <v>1165385.3470266552</v>
      </c>
      <c r="V736" s="41"/>
    </row>
    <row r="737" spans="2:22">
      <c r="B737" s="112">
        <v>44526</v>
      </c>
      <c r="C737">
        <v>79.534805000000006</v>
      </c>
      <c r="D737">
        <v>107.514709</v>
      </c>
      <c r="E737">
        <v>25.213266000000001</v>
      </c>
      <c r="F737">
        <v>121.581329</v>
      </c>
      <c r="G737">
        <v>56.888114999999999</v>
      </c>
      <c r="H737">
        <v>51.757205999999996</v>
      </c>
      <c r="J737" s="33">
        <v>733</v>
      </c>
      <c r="K737" s="111">
        <f t="shared" si="103"/>
        <v>7.0614659127281971E-3</v>
      </c>
      <c r="L737" s="111">
        <f t="shared" si="104"/>
        <v>7.0981365808506936E-3</v>
      </c>
      <c r="M737" s="111">
        <f t="shared" si="105"/>
        <v>9.8297908636378849E-3</v>
      </c>
      <c r="N737" s="111">
        <f t="shared" si="106"/>
        <v>8.097246810230295E-3</v>
      </c>
      <c r="O737" s="111">
        <f t="shared" si="107"/>
        <v>5.2168678962682905E-3</v>
      </c>
      <c r="P737" s="111">
        <f t="shared" si="108"/>
        <v>2.1867420201202624E-3</v>
      </c>
      <c r="Q737" s="36">
        <f>K737*$Y$19+$Z$19*L737+$AA$19*M737+N737*$AB$19+$AC$19*O737+P737*$AD$19</f>
        <v>7.2898872297690043E-3</v>
      </c>
      <c r="R737" s="41">
        <f t="shared" si="101"/>
        <v>1007289.887229769</v>
      </c>
      <c r="S737" s="41">
        <f t="shared" si="102"/>
        <v>7289.887229769025</v>
      </c>
      <c r="T737" s="41">
        <v>331.4920521795284</v>
      </c>
      <c r="U737" s="41">
        <f t="shared" si="109"/>
        <v>1172675.2342564242</v>
      </c>
      <c r="V737" s="41"/>
    </row>
    <row r="738" spans="2:22">
      <c r="B738" s="112">
        <v>44529</v>
      </c>
      <c r="C738">
        <v>79.525481999999997</v>
      </c>
      <c r="D738">
        <v>107.571037</v>
      </c>
      <c r="E738">
        <v>25.184806999999999</v>
      </c>
      <c r="F738">
        <v>121.663803</v>
      </c>
      <c r="G738">
        <v>56.753559000000003</v>
      </c>
      <c r="H738">
        <v>51.766632000000001</v>
      </c>
      <c r="J738" s="33">
        <v>734</v>
      </c>
      <c r="K738" s="111">
        <f t="shared" si="103"/>
        <v>-1.1722599256576241E-4</v>
      </c>
      <c r="L738" s="111">
        <f t="shared" si="104"/>
        <v>5.2377251710352876E-4</v>
      </c>
      <c r="M738" s="111">
        <f t="shared" si="105"/>
        <v>-1.1293686972870494E-3</v>
      </c>
      <c r="N738" s="111">
        <f t="shared" si="106"/>
        <v>6.7811431605866476E-4</v>
      </c>
      <c r="O738" s="111">
        <f t="shared" si="107"/>
        <v>-2.3680760436541166E-3</v>
      </c>
      <c r="P738" s="111">
        <f t="shared" si="108"/>
        <v>1.8210298629093546E-4</v>
      </c>
      <c r="Q738" s="36">
        <f>K738*$Y$19+$Z$19*L738+$AA$19*M738+N738*$AB$19+$AC$19*O738+P738*$AD$19</f>
        <v>-1.4868987707091748E-5</v>
      </c>
      <c r="R738" s="41">
        <f t="shared" si="101"/>
        <v>999985.13101229293</v>
      </c>
      <c r="S738" s="41">
        <f t="shared" si="102"/>
        <v>-14.868987707071938</v>
      </c>
      <c r="T738" s="41">
        <v>334.03074774320703</v>
      </c>
      <c r="U738" s="41">
        <f t="shared" si="109"/>
        <v>1172660.3652687171</v>
      </c>
      <c r="V738" s="41"/>
    </row>
    <row r="739" spans="2:22">
      <c r="B739" s="112">
        <v>44530</v>
      </c>
      <c r="C739">
        <v>79.674735999999996</v>
      </c>
      <c r="D739">
        <v>107.749413</v>
      </c>
      <c r="E739">
        <v>25.260688999999999</v>
      </c>
      <c r="F739">
        <v>121.92952</v>
      </c>
      <c r="G739">
        <v>56.780467999999999</v>
      </c>
      <c r="H739">
        <v>51.851429000000003</v>
      </c>
      <c r="J739" s="33">
        <v>735</v>
      </c>
      <c r="K739" s="111">
        <f t="shared" si="103"/>
        <v>1.8750482330244299E-3</v>
      </c>
      <c r="L739" s="111">
        <f t="shared" si="104"/>
        <v>1.6568425414807484E-3</v>
      </c>
      <c r="M739" s="111">
        <f t="shared" si="105"/>
        <v>3.0084769999514111E-3</v>
      </c>
      <c r="N739" s="111">
        <f t="shared" si="106"/>
        <v>2.1816452283602355E-3</v>
      </c>
      <c r="O739" s="111">
        <f t="shared" si="107"/>
        <v>4.7402529822823111E-4</v>
      </c>
      <c r="P739" s="111">
        <f t="shared" si="108"/>
        <v>1.636722751064623E-3</v>
      </c>
      <c r="Q739" s="36">
        <f>K739*$Y$19+$Z$19*L739+$AA$19*M739+N739*$AB$19+$AC$19*O739+P739*$AD$19</f>
        <v>2.0570091119789338E-3</v>
      </c>
      <c r="R739" s="41">
        <f t="shared" si="101"/>
        <v>1002057.0091119789</v>
      </c>
      <c r="S739" s="41">
        <f t="shared" si="102"/>
        <v>2057.0091119789286</v>
      </c>
      <c r="T739" s="41">
        <v>349.73674396832939</v>
      </c>
      <c r="U739" s="41">
        <f t="shared" si="109"/>
        <v>1174717.3743806961</v>
      </c>
      <c r="V739" s="41"/>
    </row>
    <row r="740" spans="2:22">
      <c r="B740" s="112">
        <v>44531</v>
      </c>
      <c r="C740">
        <v>79.726105000000004</v>
      </c>
      <c r="D740">
        <v>107.770088</v>
      </c>
      <c r="E740">
        <v>25.319557</v>
      </c>
      <c r="F740">
        <v>121.94699900000001</v>
      </c>
      <c r="G740">
        <v>56.617764000000001</v>
      </c>
      <c r="H740">
        <v>51.865589</v>
      </c>
      <c r="J740" s="33">
        <v>736</v>
      </c>
      <c r="K740" s="111">
        <f t="shared" si="103"/>
        <v>6.4452610734082078E-4</v>
      </c>
      <c r="L740" s="111">
        <f t="shared" si="104"/>
        <v>1.9186198898473399E-4</v>
      </c>
      <c r="M740" s="111">
        <f t="shared" si="105"/>
        <v>2.3277081958046663E-3</v>
      </c>
      <c r="N740" s="111">
        <f t="shared" si="106"/>
        <v>1.4334303361065664E-4</v>
      </c>
      <c r="O740" s="111">
        <f t="shared" si="107"/>
        <v>-2.8696057915732487E-3</v>
      </c>
      <c r="P740" s="111">
        <f t="shared" si="108"/>
        <v>2.7305065959320975E-4</v>
      </c>
      <c r="Q740" s="36">
        <f>K740*$Y$19+$Z$19*L740+$AA$19*M740+N740*$AB$19+$AC$19*O740+P740*$AD$19</f>
        <v>5.1535497993227637E-4</v>
      </c>
      <c r="R740" s="41">
        <f t="shared" si="101"/>
        <v>1000515.3549799323</v>
      </c>
      <c r="S740" s="41">
        <f t="shared" si="102"/>
        <v>515.3549799323082</v>
      </c>
      <c r="T740" s="41">
        <v>353.64552484697197</v>
      </c>
      <c r="U740" s="41">
        <f t="shared" si="109"/>
        <v>1175232.7293606284</v>
      </c>
      <c r="V740" s="41"/>
    </row>
    <row r="741" spans="2:22">
      <c r="B741" s="112">
        <v>44532</v>
      </c>
      <c r="C741">
        <v>79.735434999999995</v>
      </c>
      <c r="D741">
        <v>107.751312</v>
      </c>
      <c r="E741">
        <v>25.281580000000002</v>
      </c>
      <c r="F741">
        <v>122.23155199999999</v>
      </c>
      <c r="G741">
        <v>56.779572000000002</v>
      </c>
      <c r="H741">
        <v>51.818404999999998</v>
      </c>
      <c r="J741" s="33">
        <v>737</v>
      </c>
      <c r="K741" s="111">
        <f t="shared" si="103"/>
        <v>1.1701881231854985E-4</v>
      </c>
      <c r="L741" s="111">
        <f t="shared" si="104"/>
        <v>-1.7423791834591111E-4</v>
      </c>
      <c r="M741" s="111">
        <f t="shared" si="105"/>
        <v>-1.5010337467517567E-3</v>
      </c>
      <c r="N741" s="111">
        <f t="shared" si="106"/>
        <v>2.3306971693117461E-3</v>
      </c>
      <c r="O741" s="111">
        <f t="shared" si="107"/>
        <v>2.8538255928339967E-3</v>
      </c>
      <c r="P741" s="111">
        <f t="shared" si="108"/>
        <v>-9.1015018686812729E-4</v>
      </c>
      <c r="Q741" s="36">
        <f>K741*$Y$19+$Z$19*L741+$AA$19*M741+N741*$AB$19+$AC$19*O741+P741*$AD$19</f>
        <v>4.4411505995655494E-4</v>
      </c>
      <c r="R741" s="41">
        <f t="shared" si="101"/>
        <v>1000444.1150599566</v>
      </c>
      <c r="S741" s="41">
        <f t="shared" si="102"/>
        <v>444.11505995655898</v>
      </c>
      <c r="T741" s="41">
        <v>355.0715759418672</v>
      </c>
      <c r="U741" s="41">
        <f t="shared" si="109"/>
        <v>1175676.8444205849</v>
      </c>
      <c r="V741" s="41"/>
    </row>
    <row r="742" spans="2:22">
      <c r="B742" s="112">
        <v>44533</v>
      </c>
      <c r="C742">
        <v>80.043739000000002</v>
      </c>
      <c r="D742">
        <v>108.183807</v>
      </c>
      <c r="E742">
        <v>25.386011</v>
      </c>
      <c r="F742">
        <v>123.25052599999999</v>
      </c>
      <c r="G742">
        <v>56.878464000000001</v>
      </c>
      <c r="H742">
        <v>51.875022999999999</v>
      </c>
      <c r="J742" s="33">
        <v>738</v>
      </c>
      <c r="K742" s="111">
        <f t="shared" si="103"/>
        <v>3.8591310107548215E-3</v>
      </c>
      <c r="L742" s="111">
        <f t="shared" si="104"/>
        <v>4.0057919280008887E-3</v>
      </c>
      <c r="M742" s="111">
        <f t="shared" si="105"/>
        <v>4.1222069499767255E-3</v>
      </c>
      <c r="N742" s="111">
        <f t="shared" si="106"/>
        <v>8.3018675798074027E-3</v>
      </c>
      <c r="O742" s="111">
        <f t="shared" si="107"/>
        <v>1.7401677599858988E-3</v>
      </c>
      <c r="P742" s="111">
        <f t="shared" si="108"/>
        <v>1.0920268857640789E-3</v>
      </c>
      <c r="Q742" s="36">
        <f>K742*$Y$19+$Z$19*L742+$AA$19*M742+N742*$AB$19+$AC$19*O742+P742*$AD$19</f>
        <v>4.9110275657462312E-3</v>
      </c>
      <c r="R742" s="41">
        <f t="shared" si="101"/>
        <v>1004911.0275657462</v>
      </c>
      <c r="S742" s="41">
        <f t="shared" si="102"/>
        <v>4911.0275657462189</v>
      </c>
      <c r="T742" s="41">
        <v>357.40095395792741</v>
      </c>
      <c r="U742" s="41">
        <f t="shared" si="109"/>
        <v>1180587.871986331</v>
      </c>
      <c r="V742" s="41"/>
    </row>
    <row r="743" spans="2:22">
      <c r="B743" s="112">
        <v>44536</v>
      </c>
      <c r="C743">
        <v>79.828888000000006</v>
      </c>
      <c r="D743">
        <v>107.807693</v>
      </c>
      <c r="E743">
        <v>25.272091</v>
      </c>
      <c r="F743">
        <v>122.626328</v>
      </c>
      <c r="G743">
        <v>56.662708000000002</v>
      </c>
      <c r="H743">
        <v>51.818404999999998</v>
      </c>
      <c r="J743" s="33">
        <v>739</v>
      </c>
      <c r="K743" s="111">
        <f t="shared" si="103"/>
        <v>-2.6877788071006346E-3</v>
      </c>
      <c r="L743" s="111">
        <f t="shared" si="104"/>
        <v>-3.4826776068363949E-3</v>
      </c>
      <c r="M743" s="111">
        <f t="shared" si="105"/>
        <v>-4.4976099592434387E-3</v>
      </c>
      <c r="N743" s="111">
        <f t="shared" si="106"/>
        <v>-5.0773330697403123E-3</v>
      </c>
      <c r="O743" s="111">
        <f t="shared" si="107"/>
        <v>-3.8004937925742383E-3</v>
      </c>
      <c r="P743" s="111">
        <f t="shared" si="108"/>
        <v>-1.092026885764119E-3</v>
      </c>
      <c r="Q743" s="36">
        <f>K743*$Y$19+$Z$19*L743+$AA$19*M743+N743*$AB$19+$AC$19*O743+P743*$AD$19</f>
        <v>-3.8321252519872293E-3</v>
      </c>
      <c r="R743" s="41">
        <f t="shared" si="101"/>
        <v>996167.87474801275</v>
      </c>
      <c r="S743" s="41">
        <f t="shared" si="102"/>
        <v>-3832.1252519872505</v>
      </c>
      <c r="T743" s="41">
        <v>360.60855244589038</v>
      </c>
      <c r="U743" s="41">
        <f t="shared" si="109"/>
        <v>1176755.7467343437</v>
      </c>
      <c r="V743" s="41"/>
    </row>
    <row r="744" spans="2:22">
      <c r="B744" s="112">
        <v>44537</v>
      </c>
      <c r="C744">
        <v>79.651375000000002</v>
      </c>
      <c r="D744">
        <v>107.638481</v>
      </c>
      <c r="E744">
        <v>25.196144</v>
      </c>
      <c r="F744">
        <v>122.681358</v>
      </c>
      <c r="G744">
        <v>56.734627000000003</v>
      </c>
      <c r="H744">
        <v>51.799548999999999</v>
      </c>
      <c r="J744" s="33">
        <v>740</v>
      </c>
      <c r="K744" s="111">
        <f t="shared" si="103"/>
        <v>-2.2261447274980711E-3</v>
      </c>
      <c r="L744" s="111">
        <f t="shared" si="104"/>
        <v>-1.5708056601945926E-3</v>
      </c>
      <c r="M744" s="111">
        <f t="shared" si="105"/>
        <v>-3.0096973801076914E-3</v>
      </c>
      <c r="N744" s="111">
        <f t="shared" si="106"/>
        <v>4.4866104132670187E-4</v>
      </c>
      <c r="O744" s="111">
        <f t="shared" si="107"/>
        <v>1.2684426780016325E-3</v>
      </c>
      <c r="P744" s="111">
        <f t="shared" si="108"/>
        <v>-3.6395237466550588E-4</v>
      </c>
      <c r="Q744" s="36">
        <f>K744*$Y$19+$Z$19*L744+$AA$19*M744+N744*$AB$19+$AC$19*O744+P744*$AD$19</f>
        <v>-1.0197804732888448E-3</v>
      </c>
      <c r="R744" s="41">
        <f t="shared" si="101"/>
        <v>998980.21952671115</v>
      </c>
      <c r="S744" s="41">
        <f t="shared" si="102"/>
        <v>-1019.7804732888471</v>
      </c>
      <c r="T744" s="41">
        <v>361.66442278877366</v>
      </c>
      <c r="U744" s="41">
        <f t="shared" si="109"/>
        <v>1175735.9662610549</v>
      </c>
      <c r="V744" s="41"/>
    </row>
    <row r="745" spans="2:22">
      <c r="B745" s="112">
        <v>44538</v>
      </c>
      <c r="C745">
        <v>79.408462999999998</v>
      </c>
      <c r="D745">
        <v>107.35644499999999</v>
      </c>
      <c r="E745">
        <v>25.101202000000001</v>
      </c>
      <c r="F745">
        <v>121.86436500000001</v>
      </c>
      <c r="G745">
        <v>56.644722000000002</v>
      </c>
      <c r="H745">
        <v>51.790103999999999</v>
      </c>
      <c r="J745" s="33">
        <v>741</v>
      </c>
      <c r="K745" s="111">
        <f t="shared" si="103"/>
        <v>-3.0543497579178414E-3</v>
      </c>
      <c r="L745" s="111">
        <f t="shared" si="104"/>
        <v>-2.6236541208821385E-3</v>
      </c>
      <c r="M745" s="111">
        <f t="shared" si="105"/>
        <v>-3.7752334989003323E-3</v>
      </c>
      <c r="N745" s="111">
        <f t="shared" si="106"/>
        <v>-6.6817446617176077E-3</v>
      </c>
      <c r="O745" s="111">
        <f t="shared" si="107"/>
        <v>-1.5859152418231913E-3</v>
      </c>
      <c r="P745" s="111">
        <f t="shared" si="108"/>
        <v>-1.8235412037097252E-4</v>
      </c>
      <c r="Q745" s="36">
        <f>K745*$Y$19+$Z$19*L745+$AA$19*M745+N745*$AB$19+$AC$19*O745+P745*$AD$19</f>
        <v>-3.8435469387594632E-3</v>
      </c>
      <c r="R745" s="41">
        <f t="shared" si="101"/>
        <v>996156.45306124049</v>
      </c>
      <c r="S745" s="41">
        <f t="shared" si="102"/>
        <v>-3843.5469387595076</v>
      </c>
      <c r="T745" s="41">
        <v>365.37018073641229</v>
      </c>
      <c r="U745" s="41">
        <f t="shared" si="109"/>
        <v>1171892.4193222953</v>
      </c>
      <c r="V745" s="41"/>
    </row>
    <row r="746" spans="2:22">
      <c r="B746" s="112">
        <v>44539</v>
      </c>
      <c r="C746">
        <v>79.445830999999998</v>
      </c>
      <c r="D746">
        <v>107.36586</v>
      </c>
      <c r="E746">
        <v>25.139178999999999</v>
      </c>
      <c r="F746">
        <v>121.76339</v>
      </c>
      <c r="G746">
        <v>56.419986999999999</v>
      </c>
      <c r="H746">
        <v>51.799548999999999</v>
      </c>
      <c r="J746" s="33">
        <v>742</v>
      </c>
      <c r="K746" s="111">
        <f t="shared" si="103"/>
        <v>4.7046887746389618E-4</v>
      </c>
      <c r="L746" s="111">
        <f t="shared" si="104"/>
        <v>8.769466223869348E-5</v>
      </c>
      <c r="M746" s="111">
        <f t="shared" si="105"/>
        <v>1.5118120713804185E-3</v>
      </c>
      <c r="N746" s="111">
        <f t="shared" si="106"/>
        <v>-8.2892859052003331E-4</v>
      </c>
      <c r="O746" s="111">
        <f t="shared" si="107"/>
        <v>-3.9753393954827382E-3</v>
      </c>
      <c r="P746" s="111">
        <f t="shared" si="108"/>
        <v>1.823541203709974E-4</v>
      </c>
      <c r="Q746" s="36">
        <f>K746*$Y$19+$Z$19*L746+$AA$19*M746+N746*$AB$19+$AC$19*O746+P746*$AD$19</f>
        <v>-5.9846795706414816E-5</v>
      </c>
      <c r="R746" s="41">
        <f t="shared" si="101"/>
        <v>999940.15320429357</v>
      </c>
      <c r="S746" s="41">
        <f t="shared" si="102"/>
        <v>-59.846795706427656</v>
      </c>
      <c r="T746" s="41">
        <v>369.22810026328079</v>
      </c>
      <c r="U746" s="41">
        <f t="shared" si="109"/>
        <v>1171832.572526589</v>
      </c>
      <c r="V746" s="41"/>
    </row>
    <row r="747" spans="2:22">
      <c r="B747" s="112">
        <v>44540</v>
      </c>
      <c r="C747">
        <v>79.473854000000003</v>
      </c>
      <c r="D747">
        <v>107.394043</v>
      </c>
      <c r="E747">
        <v>25.139178999999999</v>
      </c>
      <c r="F747">
        <v>121.901077</v>
      </c>
      <c r="G747">
        <v>56.419986999999999</v>
      </c>
      <c r="H747">
        <v>51.837276000000003</v>
      </c>
      <c r="J747" s="33">
        <v>743</v>
      </c>
      <c r="K747" s="111">
        <f t="shared" si="103"/>
        <v>3.5266871175156089E-4</v>
      </c>
      <c r="L747" s="111">
        <f t="shared" si="104"/>
        <v>2.6246054098628426E-4</v>
      </c>
      <c r="M747" s="111">
        <f t="shared" si="105"/>
        <v>0</v>
      </c>
      <c r="N747" s="111">
        <f t="shared" si="106"/>
        <v>1.130136177422717E-3</v>
      </c>
      <c r="O747" s="111">
        <f t="shared" si="107"/>
        <v>0</v>
      </c>
      <c r="P747" s="111">
        <f t="shared" si="108"/>
        <v>7.2806170328946975E-4</v>
      </c>
      <c r="Q747" s="36">
        <f>K747*$Y$19+$Z$19*L747+$AA$19*M747+N747*$AB$19+$AC$19*O747+P747*$AD$19</f>
        <v>5.3430601998965719E-4</v>
      </c>
      <c r="R747" s="41">
        <f t="shared" si="101"/>
        <v>1000534.3060199897</v>
      </c>
      <c r="S747" s="41">
        <f t="shared" si="102"/>
        <v>534.30601998965722</v>
      </c>
      <c r="T747" s="41">
        <v>370.10437233524863</v>
      </c>
      <c r="U747" s="41">
        <f t="shared" si="109"/>
        <v>1172366.8785465788</v>
      </c>
      <c r="V747" s="41"/>
    </row>
    <row r="748" spans="2:22">
      <c r="B748" s="112">
        <v>44543</v>
      </c>
      <c r="C748">
        <v>79.744788999999997</v>
      </c>
      <c r="D748">
        <v>107.770088</v>
      </c>
      <c r="E748">
        <v>25.234112</v>
      </c>
      <c r="F748">
        <v>122.45188899999999</v>
      </c>
      <c r="G748">
        <v>56.410992</v>
      </c>
      <c r="H748">
        <v>51.856158999999998</v>
      </c>
      <c r="J748" s="33">
        <v>744</v>
      </c>
      <c r="K748" s="111">
        <f t="shared" si="103"/>
        <v>3.4033107732141356E-3</v>
      </c>
      <c r="L748" s="111">
        <f t="shared" si="104"/>
        <v>3.4954281750332727E-3</v>
      </c>
      <c r="M748" s="111">
        <f t="shared" si="105"/>
        <v>3.7691844430322052E-3</v>
      </c>
      <c r="N748" s="111">
        <f t="shared" si="106"/>
        <v>4.508338425020797E-3</v>
      </c>
      <c r="O748" s="111">
        <f t="shared" si="107"/>
        <v>-1.5944202733638303E-4</v>
      </c>
      <c r="P748" s="111">
        <f t="shared" si="108"/>
        <v>3.6420821064955507E-4</v>
      </c>
      <c r="Q748" s="36">
        <f>K748*$Y$19+$Z$19*L748+$AA$19*M748+N748*$AB$19+$AC$19*O748+P748*$AD$19</f>
        <v>3.3131938807462596E-3</v>
      </c>
      <c r="R748" s="41">
        <f t="shared" si="101"/>
        <v>1003313.1938807463</v>
      </c>
      <c r="S748" s="41">
        <f t="shared" si="102"/>
        <v>3313.1938807462575</v>
      </c>
      <c r="T748" s="41">
        <v>376.82572670665104</v>
      </c>
      <c r="U748" s="41">
        <f t="shared" si="109"/>
        <v>1175680.072427325</v>
      </c>
      <c r="V748" s="41"/>
    </row>
    <row r="749" spans="2:22">
      <c r="B749" s="112">
        <v>44544</v>
      </c>
      <c r="C749">
        <v>79.613997999999995</v>
      </c>
      <c r="D749">
        <v>107.563278</v>
      </c>
      <c r="E749">
        <v>25.215126000000001</v>
      </c>
      <c r="F749">
        <v>121.901077</v>
      </c>
      <c r="G749">
        <v>56.267158999999999</v>
      </c>
      <c r="H749">
        <v>51.884467999999998</v>
      </c>
      <c r="J749" s="33">
        <v>745</v>
      </c>
      <c r="K749" s="111">
        <f t="shared" si="103"/>
        <v>-1.6414661761584124E-3</v>
      </c>
      <c r="L749" s="111">
        <f t="shared" si="104"/>
        <v>-1.9208362125113655E-3</v>
      </c>
      <c r="M749" s="111">
        <f t="shared" si="105"/>
        <v>-7.5267740996734327E-4</v>
      </c>
      <c r="N749" s="111">
        <f t="shared" si="106"/>
        <v>-4.5083384250207449E-3</v>
      </c>
      <c r="O749" s="111">
        <f t="shared" si="107"/>
        <v>-2.5529896762746846E-3</v>
      </c>
      <c r="P749" s="111">
        <f t="shared" si="108"/>
        <v>5.4576498178813572E-4</v>
      </c>
      <c r="Q749" s="36">
        <f>K749*$Y$19+$Z$19*L749+$AA$19*M749+N749*$AB$19+$AC$19*O749+P749*$AD$19</f>
        <v>-2.21140267945722E-3</v>
      </c>
      <c r="R749" s="41">
        <f t="shared" si="101"/>
        <v>997788.59732054279</v>
      </c>
      <c r="S749" s="41">
        <f t="shared" si="102"/>
        <v>-2211.4026794572128</v>
      </c>
      <c r="T749" s="41">
        <v>386.10620180203114</v>
      </c>
      <c r="U749" s="41">
        <f t="shared" si="109"/>
        <v>1173468.6697478676</v>
      </c>
      <c r="V749" s="41"/>
    </row>
    <row r="750" spans="2:22">
      <c r="B750" s="112">
        <v>44545</v>
      </c>
      <c r="C750">
        <v>79.511215000000007</v>
      </c>
      <c r="D750">
        <v>107.478661</v>
      </c>
      <c r="E750">
        <v>25.167660000000001</v>
      </c>
      <c r="F750">
        <v>122.05716700000001</v>
      </c>
      <c r="G750">
        <v>56.321097999999999</v>
      </c>
      <c r="H750">
        <v>51.856158999999998</v>
      </c>
      <c r="J750" s="33">
        <v>746</v>
      </c>
      <c r="K750" s="111">
        <f t="shared" si="103"/>
        <v>-1.291850767789351E-3</v>
      </c>
      <c r="L750" s="111">
        <f t="shared" si="104"/>
        <v>-7.8698141172560735E-4</v>
      </c>
      <c r="M750" s="111">
        <f t="shared" si="105"/>
        <v>-1.8842155351665199E-3</v>
      </c>
      <c r="N750" s="111">
        <f t="shared" si="106"/>
        <v>1.27964539128015E-3</v>
      </c>
      <c r="O750" s="111">
        <f t="shared" si="107"/>
        <v>9.5816394291792966E-4</v>
      </c>
      <c r="P750" s="111">
        <f t="shared" si="108"/>
        <v>-5.4576498178819318E-4</v>
      </c>
      <c r="Q750" s="36">
        <f>K750*$Y$19+$Z$19*L750+$AA$19*M750+N750*$AB$19+$AC$19*O750+P750*$AD$19</f>
        <v>-3.016878826302526E-4</v>
      </c>
      <c r="R750" s="41">
        <f t="shared" si="101"/>
        <v>999698.31211736973</v>
      </c>
      <c r="S750" s="41">
        <f t="shared" si="102"/>
        <v>-301.68788263027091</v>
      </c>
      <c r="T750" s="41">
        <v>386.1847668819828</v>
      </c>
      <c r="U750" s="41">
        <f t="shared" si="109"/>
        <v>1173166.9818652375</v>
      </c>
      <c r="V750" s="41"/>
    </row>
    <row r="751" spans="2:22">
      <c r="B751" s="112">
        <v>44546</v>
      </c>
      <c r="C751">
        <v>79.613997999999995</v>
      </c>
      <c r="D751">
        <v>107.626411</v>
      </c>
      <c r="E751">
        <v>25.209471000000001</v>
      </c>
      <c r="F751">
        <v>122.053482</v>
      </c>
      <c r="G751">
        <v>56.419986999999999</v>
      </c>
      <c r="H751">
        <v>51.893898</v>
      </c>
      <c r="J751" s="33">
        <v>747</v>
      </c>
      <c r="K751" s="111">
        <f t="shared" si="103"/>
        <v>1.2918507677893002E-3</v>
      </c>
      <c r="L751" s="111">
        <f t="shared" si="104"/>
        <v>1.3737474608309663E-3</v>
      </c>
      <c r="M751" s="111">
        <f t="shared" si="105"/>
        <v>1.6599202364373613E-3</v>
      </c>
      <c r="N751" s="111">
        <f t="shared" si="106"/>
        <v>-3.0191226932331389E-5</v>
      </c>
      <c r="O751" s="111">
        <f t="shared" si="107"/>
        <v>1.7542677606932041E-3</v>
      </c>
      <c r="P751" s="111">
        <f t="shared" si="108"/>
        <v>7.2749842758080684E-4</v>
      </c>
      <c r="Q751" s="36">
        <f>K751*$Y$19+$Z$19*L751+$AA$19*M751+N751*$AB$19+$AC$19*O751+P751*$AD$19</f>
        <v>9.2387490377329555E-4</v>
      </c>
      <c r="R751" s="41">
        <f t="shared" si="101"/>
        <v>1000923.8749037733</v>
      </c>
      <c r="S751" s="41">
        <f t="shared" si="102"/>
        <v>923.87490377330687</v>
      </c>
      <c r="T751" s="41">
        <v>392.54796417907346</v>
      </c>
      <c r="U751" s="41">
        <f t="shared" si="109"/>
        <v>1174090.8567690109</v>
      </c>
      <c r="V751" s="41"/>
    </row>
    <row r="752" spans="2:22">
      <c r="B752" s="112">
        <v>44547</v>
      </c>
      <c r="C752">
        <v>79.754135000000005</v>
      </c>
      <c r="D752">
        <v>107.758163</v>
      </c>
      <c r="E752">
        <v>25.266477999999999</v>
      </c>
      <c r="F752">
        <v>122.3386</v>
      </c>
      <c r="G752">
        <v>56.479816</v>
      </c>
      <c r="H752">
        <v>51.884467999999998</v>
      </c>
      <c r="J752" s="33">
        <v>748</v>
      </c>
      <c r="K752" s="111">
        <f t="shared" si="103"/>
        <v>1.7586581894499978E-3</v>
      </c>
      <c r="L752" s="111">
        <f t="shared" si="104"/>
        <v>1.223411816234893E-3</v>
      </c>
      <c r="M752" s="111">
        <f t="shared" si="105"/>
        <v>2.2587796908139089E-3</v>
      </c>
      <c r="N752" s="111">
        <f t="shared" si="106"/>
        <v>2.3332845075861586E-3</v>
      </c>
      <c r="O752" s="111">
        <f t="shared" si="107"/>
        <v>1.0598602302346689E-3</v>
      </c>
      <c r="P752" s="111">
        <f t="shared" si="108"/>
        <v>-1.8173344579264496E-4</v>
      </c>
      <c r="Q752" s="36">
        <f>K752*$Y$19+$Z$19*L752+$AA$19*M752+N752*$AB$19+$AC$19*O752+P752*$AD$19</f>
        <v>1.6695189701293972E-3</v>
      </c>
      <c r="R752" s="41">
        <f t="shared" si="101"/>
        <v>1001669.5189701294</v>
      </c>
      <c r="S752" s="41">
        <f t="shared" si="102"/>
        <v>1669.5189701294294</v>
      </c>
      <c r="T752" s="41">
        <v>392.83352249884047</v>
      </c>
      <c r="U752" s="41">
        <f t="shared" si="109"/>
        <v>1175760.3757391404</v>
      </c>
      <c r="V752" s="41"/>
    </row>
    <row r="753" spans="2:22">
      <c r="B753" s="112">
        <v>44550</v>
      </c>
      <c r="C753">
        <v>79.623337000000006</v>
      </c>
      <c r="D753">
        <v>107.598175</v>
      </c>
      <c r="E753">
        <v>25.247479999999999</v>
      </c>
      <c r="F753">
        <v>121.805145</v>
      </c>
      <c r="G753">
        <v>56.434486</v>
      </c>
      <c r="H753">
        <v>51.875022999999999</v>
      </c>
      <c r="J753" s="33">
        <v>749</v>
      </c>
      <c r="K753" s="111">
        <f t="shared" si="103"/>
        <v>-1.6413615766836841E-3</v>
      </c>
      <c r="L753" s="111">
        <f t="shared" si="104"/>
        <v>-1.485798197705261E-3</v>
      </c>
      <c r="M753" s="111">
        <f t="shared" si="105"/>
        <v>-7.5218817324644951E-4</v>
      </c>
      <c r="N753" s="111">
        <f t="shared" si="106"/>
        <v>-4.3700144679117911E-3</v>
      </c>
      <c r="O753" s="111">
        <f t="shared" si="107"/>
        <v>-8.029098463580226E-4</v>
      </c>
      <c r="P753" s="111">
        <f t="shared" si="108"/>
        <v>-1.8205563529777717E-4</v>
      </c>
      <c r="Q753" s="36">
        <f>K753*$Y$19+$Z$19*L753+$AA$19*M753+N753*$AB$19+$AC$19*O753+P753*$AD$19</f>
        <v>-2.0776457171412313E-3</v>
      </c>
      <c r="R753" s="41">
        <f t="shared" si="101"/>
        <v>997922.35428285878</v>
      </c>
      <c r="S753" s="41">
        <f t="shared" si="102"/>
        <v>-2077.6457171412185</v>
      </c>
      <c r="T753" s="41">
        <v>393.98786398419179</v>
      </c>
      <c r="U753" s="41">
        <f t="shared" si="109"/>
        <v>1173682.7300219992</v>
      </c>
      <c r="V753" s="41"/>
    </row>
    <row r="754" spans="2:22">
      <c r="B754" s="112">
        <v>44551</v>
      </c>
      <c r="C754">
        <v>79.539268000000007</v>
      </c>
      <c r="D754">
        <v>107.513458</v>
      </c>
      <c r="E754">
        <v>25.161963</v>
      </c>
      <c r="F754">
        <v>122.044281</v>
      </c>
      <c r="G754">
        <v>56.534210000000002</v>
      </c>
      <c r="H754">
        <v>51.875022999999999</v>
      </c>
      <c r="J754" s="33">
        <v>750</v>
      </c>
      <c r="K754" s="111">
        <f t="shared" si="103"/>
        <v>-1.056391453484389E-3</v>
      </c>
      <c r="L754" s="111">
        <f t="shared" si="104"/>
        <v>-7.8765618761201042E-4</v>
      </c>
      <c r="M754" s="111">
        <f t="shared" si="105"/>
        <v>-3.392899304109423E-3</v>
      </c>
      <c r="N754" s="111">
        <f t="shared" si="106"/>
        <v>1.9613421329953821E-3</v>
      </c>
      <c r="O754" s="111">
        <f t="shared" si="107"/>
        <v>1.7655161019775321E-3</v>
      </c>
      <c r="P754" s="111">
        <f t="shared" si="108"/>
        <v>0</v>
      </c>
      <c r="Q754" s="36">
        <f>K754*$Y$19+$Z$19*L754+$AA$19*M754+N754*$AB$19+$AC$19*O754+P754*$AD$19</f>
        <v>-2.5913682491457196E-4</v>
      </c>
      <c r="R754" s="41">
        <f t="shared" si="101"/>
        <v>999740.8631750854</v>
      </c>
      <c r="S754" s="41">
        <f t="shared" si="102"/>
        <v>-259.13682491460349</v>
      </c>
      <c r="T754" s="41">
        <v>394.2035511174472</v>
      </c>
      <c r="U754" s="41">
        <f t="shared" si="109"/>
        <v>1173423.5931970845</v>
      </c>
      <c r="V754" s="41"/>
    </row>
    <row r="755" spans="2:22">
      <c r="B755" s="112">
        <v>44552</v>
      </c>
      <c r="C755">
        <v>79.623337000000006</v>
      </c>
      <c r="D755">
        <v>107.60759</v>
      </c>
      <c r="E755">
        <v>25.190463999999999</v>
      </c>
      <c r="F755">
        <v>122.23741099999999</v>
      </c>
      <c r="G755">
        <v>56.715527000000002</v>
      </c>
      <c r="H755">
        <v>51.912768999999997</v>
      </c>
      <c r="J755" s="33">
        <v>751</v>
      </c>
      <c r="K755" s="111">
        <f t="shared" si="103"/>
        <v>1.0563914534843944E-3</v>
      </c>
      <c r="L755" s="111">
        <f t="shared" si="104"/>
        <v>8.7515384369009624E-4</v>
      </c>
      <c r="M755" s="111">
        <f t="shared" si="105"/>
        <v>1.1320607462997393E-3</v>
      </c>
      <c r="N755" s="111">
        <f t="shared" si="106"/>
        <v>1.5812076513610168E-3</v>
      </c>
      <c r="O755" s="111">
        <f t="shared" si="107"/>
        <v>3.2020763973106075E-3</v>
      </c>
      <c r="P755" s="111">
        <f t="shared" si="108"/>
        <v>7.27368815480147E-4</v>
      </c>
      <c r="Q755" s="36">
        <f>K755*$Y$19+$Z$19*L755+$AA$19*M755+N755*$AB$19+$AC$19*O755+P755*$AD$19</f>
        <v>1.2666498399984195E-3</v>
      </c>
      <c r="R755" s="41">
        <f t="shared" si="101"/>
        <v>1001266.6498399985</v>
      </c>
      <c r="S755" s="41">
        <f t="shared" si="102"/>
        <v>1266.6498399984557</v>
      </c>
      <c r="T755" s="41">
        <v>399.34743990644347</v>
      </c>
      <c r="U755" s="41">
        <f t="shared" si="109"/>
        <v>1174690.243037083</v>
      </c>
      <c r="V755" s="41"/>
    </row>
    <row r="756" spans="2:22">
      <c r="B756" s="112">
        <v>44553</v>
      </c>
      <c r="C756">
        <v>79.502448999999999</v>
      </c>
      <c r="D756">
        <v>107.475853</v>
      </c>
      <c r="E756">
        <v>25.304489</v>
      </c>
      <c r="F756">
        <v>122.053482</v>
      </c>
      <c r="G756">
        <v>56.579535999999997</v>
      </c>
      <c r="H756">
        <v>51.930717000000001</v>
      </c>
      <c r="J756" s="33">
        <v>752</v>
      </c>
      <c r="K756" s="111">
        <f t="shared" si="103"/>
        <v>-1.5194020566430268E-3</v>
      </c>
      <c r="L756" s="111">
        <f t="shared" si="104"/>
        <v>-1.2249851930590831E-3</v>
      </c>
      <c r="M756" s="111">
        <f t="shared" si="105"/>
        <v>4.5163006217139451E-3</v>
      </c>
      <c r="N756" s="111">
        <f t="shared" si="106"/>
        <v>-1.5058198240309288E-3</v>
      </c>
      <c r="O756" s="111">
        <f t="shared" si="107"/>
        <v>-2.4006529801074107E-3</v>
      </c>
      <c r="P756" s="111">
        <f t="shared" si="108"/>
        <v>3.4567406912201662E-4</v>
      </c>
      <c r="Q756" s="36">
        <f>K756*$Y$19+$Z$19*L756+$AA$19*M756+N756*$AB$19+$AC$19*O756+P756*$AD$19</f>
        <v>-7.2723749108386394E-5</v>
      </c>
      <c r="R756" s="41">
        <f t="shared" si="101"/>
        <v>999927.27625089162</v>
      </c>
      <c r="S756" s="41">
        <f t="shared" si="102"/>
        <v>-72.723749108379707</v>
      </c>
      <c r="T756" s="41">
        <v>427.06119020516053</v>
      </c>
      <c r="U756" s="41">
        <f t="shared" si="109"/>
        <v>1174617.5192879746</v>
      </c>
      <c r="V756" s="41"/>
    </row>
    <row r="757" spans="2:22">
      <c r="B757" s="112">
        <v>44557</v>
      </c>
      <c r="C757">
        <v>79.539940000000001</v>
      </c>
      <c r="D757">
        <v>107.532326</v>
      </c>
      <c r="E757">
        <v>25.142956000000002</v>
      </c>
      <c r="F757">
        <v>122.41216300000001</v>
      </c>
      <c r="G757">
        <v>56.797122999999999</v>
      </c>
      <c r="H757">
        <v>51.921272000000002</v>
      </c>
      <c r="J757" s="33">
        <v>753</v>
      </c>
      <c r="K757" s="111">
        <f t="shared" si="103"/>
        <v>4.7145922455221116E-4</v>
      </c>
      <c r="L757" s="111">
        <f t="shared" si="104"/>
        <v>5.2531026085885868E-4</v>
      </c>
      <c r="M757" s="111">
        <f t="shared" si="105"/>
        <v>-6.4040330312353155E-3</v>
      </c>
      <c r="N757" s="111">
        <f t="shared" si="106"/>
        <v>2.9344103330053409E-3</v>
      </c>
      <c r="O757" s="111">
        <f t="shared" si="107"/>
        <v>3.8383079736944987E-3</v>
      </c>
      <c r="P757" s="111">
        <f t="shared" si="108"/>
        <v>-1.8189348354300954E-4</v>
      </c>
      <c r="Q757" s="36">
        <f>K757*$Y$19+$Z$19*L757+$AA$19*M757+N757*$AB$19+$AC$19*O757+P757*$AD$19</f>
        <v>-3.0576937069681514E-5</v>
      </c>
      <c r="R757" s="41">
        <f t="shared" si="101"/>
        <v>999969.42306293035</v>
      </c>
      <c r="S757" s="41">
        <f t="shared" si="102"/>
        <v>-30.576937069650739</v>
      </c>
      <c r="T757" s="41">
        <v>427.14829085196834</v>
      </c>
      <c r="U757" s="41">
        <f t="shared" si="109"/>
        <v>1174586.9423509049</v>
      </c>
      <c r="V757" s="41"/>
    </row>
    <row r="758" spans="2:22">
      <c r="B758" s="112">
        <v>44558</v>
      </c>
      <c r="C758">
        <v>79.530540000000002</v>
      </c>
      <c r="D758">
        <v>107.485252</v>
      </c>
      <c r="E758">
        <v>25.123951000000002</v>
      </c>
      <c r="F758">
        <v>122.255821</v>
      </c>
      <c r="G758">
        <v>56.760863999999998</v>
      </c>
      <c r="H758">
        <v>51.930717000000001</v>
      </c>
      <c r="J758" s="33">
        <v>754</v>
      </c>
      <c r="K758" s="111">
        <f t="shared" si="103"/>
        <v>-1.1818660521979818E-4</v>
      </c>
      <c r="L758" s="111">
        <f t="shared" si="104"/>
        <v>-4.378618826418807E-4</v>
      </c>
      <c r="M758" s="111">
        <f t="shared" si="105"/>
        <v>-7.5616352943939122E-4</v>
      </c>
      <c r="N758" s="111">
        <f t="shared" si="106"/>
        <v>-1.2779932929763247E-3</v>
      </c>
      <c r="O758" s="111">
        <f t="shared" si="107"/>
        <v>-6.3859887252543167E-4</v>
      </c>
      <c r="P758" s="111">
        <f t="shared" si="108"/>
        <v>1.8189348354311091E-4</v>
      </c>
      <c r="Q758" s="36">
        <f>K758*$Y$19+$Z$19*L758+$AA$19*M758+N758*$AB$19+$AC$19*O758+P758*$AD$19</f>
        <v>-6.6627370898459564E-4</v>
      </c>
      <c r="R758" s="41">
        <f t="shared" si="101"/>
        <v>999333.72629101539</v>
      </c>
      <c r="S758" s="41">
        <f t="shared" si="102"/>
        <v>-666.27370898460504</v>
      </c>
      <c r="T758" s="41">
        <v>431.13374800700694</v>
      </c>
      <c r="U758" s="41">
        <f t="shared" si="109"/>
        <v>1173920.6686419202</v>
      </c>
      <c r="V758" s="41"/>
    </row>
    <row r="759" spans="2:22">
      <c r="B759" s="112">
        <v>44559</v>
      </c>
      <c r="C759">
        <v>79.268150000000006</v>
      </c>
      <c r="D759">
        <v>107.16526</v>
      </c>
      <c r="E759">
        <v>25.047934000000001</v>
      </c>
      <c r="F759">
        <v>121.584373</v>
      </c>
      <c r="G759">
        <v>56.806187000000001</v>
      </c>
      <c r="H759">
        <v>51.902366999999998</v>
      </c>
      <c r="J759" s="33">
        <v>755</v>
      </c>
      <c r="K759" s="111">
        <f t="shared" si="103"/>
        <v>-3.3046902187446074E-3</v>
      </c>
      <c r="L759" s="111">
        <f t="shared" si="104"/>
        <v>-2.9815185071266977E-3</v>
      </c>
      <c r="M759" s="111">
        <f t="shared" si="105"/>
        <v>-3.0302651841316026E-3</v>
      </c>
      <c r="N759" s="111">
        <f t="shared" si="106"/>
        <v>-5.5072930027230535E-3</v>
      </c>
      <c r="O759" s="111">
        <f t="shared" si="107"/>
        <v>7.9817168812808953E-4</v>
      </c>
      <c r="P759" s="111">
        <f t="shared" si="108"/>
        <v>-5.4606874056594096E-4</v>
      </c>
      <c r="Q759" s="36">
        <f>K759*$Y$19+$Z$19*L759+$AA$19*M759+N759*$AB$19+$AC$19*O759+P759*$AD$19</f>
        <v>-3.3525134525298019E-3</v>
      </c>
      <c r="R759" s="41">
        <f t="shared" si="101"/>
        <v>996647.48654747021</v>
      </c>
      <c r="S759" s="41">
        <f t="shared" si="102"/>
        <v>-3352.5134525297908</v>
      </c>
      <c r="T759" s="41">
        <v>435.33601045887917</v>
      </c>
      <c r="U759" s="41">
        <f t="shared" si="109"/>
        <v>1170568.1551893903</v>
      </c>
      <c r="V759" s="41"/>
    </row>
    <row r="760" spans="2:22">
      <c r="B760" s="112">
        <v>44560</v>
      </c>
      <c r="C760">
        <v>79.446205000000006</v>
      </c>
      <c r="D760">
        <v>107.400543</v>
      </c>
      <c r="E760">
        <v>25.104946000000002</v>
      </c>
      <c r="F760">
        <v>122.071877</v>
      </c>
      <c r="G760">
        <v>57.105362</v>
      </c>
      <c r="H760">
        <v>51.892924999999998</v>
      </c>
      <c r="J760" s="33">
        <v>756</v>
      </c>
      <c r="K760" s="111">
        <f t="shared" si="103"/>
        <v>2.2437173335459362E-3</v>
      </c>
      <c r="L760" s="111">
        <f t="shared" si="104"/>
        <v>2.1931089764933953E-3</v>
      </c>
      <c r="M760" s="111">
        <f t="shared" si="105"/>
        <v>2.2735294386928978E-3</v>
      </c>
      <c r="N760" s="111">
        <f t="shared" si="106"/>
        <v>4.001577226259212E-3</v>
      </c>
      <c r="O760" s="111">
        <f t="shared" si="107"/>
        <v>5.252771830765824E-3</v>
      </c>
      <c r="P760" s="111">
        <f t="shared" si="108"/>
        <v>-1.8193503470362868E-4</v>
      </c>
      <c r="Q760" s="36">
        <f>K760*$Y$19+$Z$19*L760+$AA$19*M760+N760*$AB$19+$AC$19*O760+P760*$AD$19</f>
        <v>2.6571068821795141E-3</v>
      </c>
      <c r="R760" s="41">
        <f t="shared" si="101"/>
        <v>1002657.1068821795</v>
      </c>
      <c r="S760" s="41">
        <f t="shared" si="102"/>
        <v>2657.1068821795052</v>
      </c>
      <c r="T760" s="41">
        <v>436.94230192119721</v>
      </c>
      <c r="U760" s="41">
        <f t="shared" si="109"/>
        <v>1173225.2620715699</v>
      </c>
      <c r="V760" s="41"/>
    </row>
    <row r="761" spans="2:22">
      <c r="B761" s="112">
        <v>44561</v>
      </c>
      <c r="C761">
        <v>79.427452000000002</v>
      </c>
      <c r="D761">
        <v>107.362915</v>
      </c>
      <c r="E761">
        <v>25.352004999999998</v>
      </c>
      <c r="F761">
        <v>121.88790899999999</v>
      </c>
      <c r="G761">
        <v>57.014693999999999</v>
      </c>
      <c r="H761">
        <v>51.874026999999998</v>
      </c>
      <c r="J761" s="33">
        <v>757</v>
      </c>
      <c r="K761" s="111">
        <f t="shared" si="103"/>
        <v>-2.3607438062688672E-4</v>
      </c>
      <c r="L761" s="111">
        <f t="shared" si="104"/>
        <v>-3.5041343378835208E-4</v>
      </c>
      <c r="M761" s="111">
        <f t="shared" si="105"/>
        <v>9.7929410932862948E-3</v>
      </c>
      <c r="N761" s="111">
        <f t="shared" si="106"/>
        <v>-1.5081832779718755E-3</v>
      </c>
      <c r="O761" s="111">
        <f t="shared" si="107"/>
        <v>-1.5889935959601989E-3</v>
      </c>
      <c r="P761" s="111">
        <f t="shared" si="108"/>
        <v>-3.6423928514221109E-4</v>
      </c>
      <c r="Q761" s="36">
        <f>K761*$Y$19+$Z$19*L761+$AA$19*M761+N761*$AB$19+$AC$19*O761+P761*$AD$19</f>
        <v>1.2671243477212781E-3</v>
      </c>
      <c r="R761" s="41">
        <f t="shared" si="101"/>
        <v>1001267.1243477212</v>
      </c>
      <c r="S761" s="41">
        <f t="shared" si="102"/>
        <v>1267.1243477212265</v>
      </c>
      <c r="T761" s="41">
        <v>439.84837385709397</v>
      </c>
      <c r="U761" s="41">
        <f t="shared" si="109"/>
        <v>1174492.3864192911</v>
      </c>
      <c r="V761" s="41"/>
    </row>
    <row r="762" spans="2:22">
      <c r="B762" s="112">
        <v>44564</v>
      </c>
      <c r="C762">
        <v>78.893271999999996</v>
      </c>
      <c r="D762">
        <v>106.62885300000001</v>
      </c>
      <c r="E762">
        <v>24.914895999999999</v>
      </c>
      <c r="F762">
        <v>120.591026</v>
      </c>
      <c r="G762">
        <v>56.715527000000002</v>
      </c>
      <c r="H762">
        <v>51.845694999999999</v>
      </c>
      <c r="J762" s="33">
        <v>758</v>
      </c>
      <c r="K762" s="111">
        <f t="shared" si="103"/>
        <v>-6.7480998516835158E-3</v>
      </c>
      <c r="L762" s="111">
        <f t="shared" si="104"/>
        <v>-6.8606833445414035E-3</v>
      </c>
      <c r="M762" s="111">
        <f t="shared" si="105"/>
        <v>-1.7391962079296688E-2</v>
      </c>
      <c r="N762" s="111">
        <f t="shared" si="106"/>
        <v>-1.0696973461403966E-2</v>
      </c>
      <c r="O762" s="111">
        <f t="shared" si="107"/>
        <v>-5.2610060439954543E-3</v>
      </c>
      <c r="P762" s="111">
        <f t="shared" si="108"/>
        <v>-5.4631848520900921E-4</v>
      </c>
      <c r="Q762" s="36">
        <f>K762*$Y$19+$Z$19*L762+$AA$19*M762+N762*$AB$19+$AC$19*O762+P762*$AD$19</f>
        <v>-9.3469503763364738E-3</v>
      </c>
      <c r="R762" s="41">
        <f t="shared" si="101"/>
        <v>990653.04962366354</v>
      </c>
      <c r="S762" s="41">
        <f t="shared" si="102"/>
        <v>-9346.9503763364628</v>
      </c>
      <c r="T762" s="41">
        <v>440.20887388451956</v>
      </c>
      <c r="U762" s="41">
        <f t="shared" si="109"/>
        <v>1165145.4360429547</v>
      </c>
      <c r="V762" s="41"/>
    </row>
    <row r="763" spans="2:22">
      <c r="B763" s="112">
        <v>44565</v>
      </c>
      <c r="C763">
        <v>78.883904000000001</v>
      </c>
      <c r="D763">
        <v>106.619423</v>
      </c>
      <c r="E763">
        <v>24.905390000000001</v>
      </c>
      <c r="F763">
        <v>120.692215</v>
      </c>
      <c r="G763">
        <v>56.488883999999999</v>
      </c>
      <c r="H763">
        <v>51.845694999999999</v>
      </c>
      <c r="J763" s="33">
        <v>759</v>
      </c>
      <c r="K763" s="111">
        <f t="shared" si="103"/>
        <v>-1.1874974883565753E-4</v>
      </c>
      <c r="L763" s="111">
        <f t="shared" si="104"/>
        <v>-8.8441512241448913E-5</v>
      </c>
      <c r="M763" s="111">
        <f t="shared" si="105"/>
        <v>-3.8161162364102333E-4</v>
      </c>
      <c r="N763" s="111">
        <f t="shared" si="106"/>
        <v>8.3875701862211869E-4</v>
      </c>
      <c r="O763" s="111">
        <f t="shared" si="107"/>
        <v>-4.0041426091928338E-3</v>
      </c>
      <c r="P763" s="111">
        <f t="shared" si="108"/>
        <v>0</v>
      </c>
      <c r="Q763" s="36">
        <f>K763*$Y$19+$Z$19*L763+$AA$19*M763+N763*$AB$19+$AC$19*O763+P763*$AD$19</f>
        <v>-4.1662342159244685E-5</v>
      </c>
      <c r="R763" s="41">
        <f t="shared" si="101"/>
        <v>999958.33765784081</v>
      </c>
      <c r="S763" s="41">
        <f t="shared" si="102"/>
        <v>-41.66234215919394</v>
      </c>
      <c r="T763" s="41">
        <v>440.6303661147831</v>
      </c>
      <c r="U763" s="41">
        <f t="shared" si="109"/>
        <v>1165103.7737007956</v>
      </c>
      <c r="V763" s="41"/>
    </row>
    <row r="764" spans="2:22">
      <c r="B764" s="112">
        <v>44566</v>
      </c>
      <c r="C764">
        <v>78.612091000000007</v>
      </c>
      <c r="D764">
        <v>106.290024</v>
      </c>
      <c r="E764">
        <v>24.829376</v>
      </c>
      <c r="F764">
        <v>119.983986</v>
      </c>
      <c r="G764">
        <v>56.071854000000002</v>
      </c>
      <c r="H764">
        <v>51.779567999999998</v>
      </c>
      <c r="J764" s="33">
        <v>760</v>
      </c>
      <c r="K764" s="111">
        <f t="shared" si="103"/>
        <v>-3.4516848491017681E-3</v>
      </c>
      <c r="L764" s="111">
        <f t="shared" si="104"/>
        <v>-3.0942662945223267E-3</v>
      </c>
      <c r="M764" s="111">
        <f t="shared" si="105"/>
        <v>-3.0567775945244901E-3</v>
      </c>
      <c r="N764" s="111">
        <f t="shared" si="106"/>
        <v>-5.8853433892997291E-3</v>
      </c>
      <c r="O764" s="111">
        <f t="shared" si="107"/>
        <v>-7.4099000335358309E-3</v>
      </c>
      <c r="P764" s="111">
        <f t="shared" si="108"/>
        <v>-1.2762719642221581E-3</v>
      </c>
      <c r="Q764" s="36">
        <f>K764*$Y$19+$Z$19*L764+$AA$19*M764+N764*$AB$19+$AC$19*O764+P764*$AD$19</f>
        <v>-4.005562140833991E-3</v>
      </c>
      <c r="R764" s="41">
        <f t="shared" si="101"/>
        <v>995994.43785916606</v>
      </c>
      <c r="S764" s="41">
        <f t="shared" si="102"/>
        <v>-4005.5621408339357</v>
      </c>
      <c r="T764" s="41">
        <v>442.11547939176671</v>
      </c>
      <c r="U764" s="41">
        <f t="shared" si="109"/>
        <v>1161098.2115599615</v>
      </c>
      <c r="V764" s="41"/>
    </row>
    <row r="765" spans="2:22">
      <c r="B765" s="112">
        <v>44567</v>
      </c>
      <c r="C765">
        <v>78.527755999999997</v>
      </c>
      <c r="D765">
        <v>106.177086</v>
      </c>
      <c r="E765">
        <v>24.810375000000001</v>
      </c>
      <c r="F765">
        <v>119.827614</v>
      </c>
      <c r="G765">
        <v>55.818012000000003</v>
      </c>
      <c r="H765">
        <v>51.722873999999997</v>
      </c>
      <c r="J765" s="33">
        <v>761</v>
      </c>
      <c r="K765" s="111">
        <f t="shared" si="103"/>
        <v>-1.0733752094987409E-3</v>
      </c>
      <c r="L765" s="111">
        <f t="shared" si="104"/>
        <v>-1.0631105269602412E-3</v>
      </c>
      <c r="M765" s="111">
        <f t="shared" si="105"/>
        <v>-7.6555585172064118E-4</v>
      </c>
      <c r="N765" s="111">
        <f t="shared" si="106"/>
        <v>-1.3041239219648431E-3</v>
      </c>
      <c r="O765" s="111">
        <f t="shared" si="107"/>
        <v>-4.5373624006460308E-3</v>
      </c>
      <c r="P765" s="111">
        <f t="shared" si="108"/>
        <v>-1.0955104937538632E-3</v>
      </c>
      <c r="Q765" s="36">
        <f>K765*$Y$19+$Z$19*L765+$AA$19*M765+N765*$AB$19+$AC$19*O765+P765*$AD$19</f>
        <v>-1.255170551524765E-3</v>
      </c>
      <c r="R765" s="41">
        <f t="shared" si="101"/>
        <v>998744.82944847527</v>
      </c>
      <c r="S765" s="41">
        <f t="shared" si="102"/>
        <v>-1255.1705515247304</v>
      </c>
      <c r="T765" s="41">
        <v>455.13509731506929</v>
      </c>
      <c r="U765" s="41">
        <f t="shared" si="109"/>
        <v>1159843.0410084368</v>
      </c>
      <c r="V765" s="41"/>
    </row>
    <row r="766" spans="2:22">
      <c r="B766" s="112">
        <v>44568</v>
      </c>
      <c r="C766">
        <v>78.312195000000003</v>
      </c>
      <c r="D766">
        <v>105.866516</v>
      </c>
      <c r="E766">
        <v>24.753361000000002</v>
      </c>
      <c r="F766">
        <v>119.312561</v>
      </c>
      <c r="G766">
        <v>55.745480000000001</v>
      </c>
      <c r="H766">
        <v>51.600062999999999</v>
      </c>
      <c r="J766" s="33">
        <v>762</v>
      </c>
      <c r="K766" s="111">
        <f t="shared" si="103"/>
        <v>-2.748803915785063E-3</v>
      </c>
      <c r="L766" s="111">
        <f t="shared" si="104"/>
        <v>-2.9293052857966798E-3</v>
      </c>
      <c r="M766" s="111">
        <f t="shared" si="105"/>
        <v>-2.3006346877298546E-3</v>
      </c>
      <c r="N766" s="111">
        <f t="shared" si="106"/>
        <v>-4.3075472065608441E-3</v>
      </c>
      <c r="O766" s="111">
        <f t="shared" si="107"/>
        <v>-1.3002821786783445E-3</v>
      </c>
      <c r="P766" s="111">
        <f t="shared" si="108"/>
        <v>-2.3772273882591488E-3</v>
      </c>
      <c r="Q766" s="36">
        <f>K766*$Y$19+$Z$19*L766+$AA$19*M766+N766*$AB$19+$AC$19*O766+P766*$AD$19</f>
        <v>-3.0711588321158732E-3</v>
      </c>
      <c r="R766" s="41">
        <f t="shared" si="101"/>
        <v>996928.84116788418</v>
      </c>
      <c r="S766" s="41">
        <f t="shared" si="102"/>
        <v>-3071.1588321158197</v>
      </c>
      <c r="T766" s="41">
        <v>461.34572598116938</v>
      </c>
      <c r="U766" s="41">
        <f t="shared" si="109"/>
        <v>1156771.882176321</v>
      </c>
      <c r="V766" s="41"/>
    </row>
    <row r="767" spans="2:22">
      <c r="B767" s="112">
        <v>44571</v>
      </c>
      <c r="C767">
        <v>78.246589999999998</v>
      </c>
      <c r="D767">
        <v>105.772415</v>
      </c>
      <c r="E767">
        <v>24.753361000000002</v>
      </c>
      <c r="F767">
        <v>119.202187</v>
      </c>
      <c r="G767">
        <v>55.781753999999999</v>
      </c>
      <c r="H767">
        <v>51.496155000000002</v>
      </c>
      <c r="J767" s="33">
        <v>763</v>
      </c>
      <c r="K767" s="111">
        <f t="shared" si="103"/>
        <v>-8.3808779992808878E-4</v>
      </c>
      <c r="L767" s="111">
        <f t="shared" si="104"/>
        <v>-8.892598895344835E-4</v>
      </c>
      <c r="M767" s="111">
        <f t="shared" si="105"/>
        <v>0</v>
      </c>
      <c r="N767" s="111">
        <f t="shared" si="106"/>
        <v>-9.2551096990113016E-4</v>
      </c>
      <c r="O767" s="111">
        <f t="shared" si="107"/>
        <v>6.5049584712359313E-4</v>
      </c>
      <c r="P767" s="111">
        <f t="shared" si="108"/>
        <v>-2.0157487286994826E-3</v>
      </c>
      <c r="Q767" s="36">
        <f>K767*$Y$19+$Z$19*L767+$AA$19*M767+N767*$AB$19+$AC$19*O767+P767*$AD$19</f>
        <v>-7.7220021561287761E-4</v>
      </c>
      <c r="R767" s="41">
        <f t="shared" si="101"/>
        <v>999227.79978438711</v>
      </c>
      <c r="S767" s="41">
        <f t="shared" si="102"/>
        <v>-772.2002156128874</v>
      </c>
      <c r="T767" s="41">
        <v>463.10687578003854</v>
      </c>
      <c r="U767" s="41">
        <f t="shared" si="109"/>
        <v>1155999.681960708</v>
      </c>
      <c r="V767" s="41"/>
    </row>
    <row r="768" spans="2:22">
      <c r="B768" s="112">
        <v>44572</v>
      </c>
      <c r="C768">
        <v>78.405913999999996</v>
      </c>
      <c r="D768">
        <v>105.970039</v>
      </c>
      <c r="E768">
        <v>24.800868999999999</v>
      </c>
      <c r="F768">
        <v>119.56089799999999</v>
      </c>
      <c r="G768">
        <v>56.171581000000003</v>
      </c>
      <c r="H768">
        <v>51.486702000000001</v>
      </c>
      <c r="J768" s="33">
        <v>764</v>
      </c>
      <c r="K768" s="111">
        <f t="shared" si="103"/>
        <v>2.0341079889133985E-3</v>
      </c>
      <c r="L768" s="111">
        <f t="shared" si="104"/>
        <v>1.8666455748440071E-3</v>
      </c>
      <c r="M768" s="111">
        <f t="shared" si="105"/>
        <v>1.9174151048328978E-3</v>
      </c>
      <c r="N768" s="111">
        <f t="shared" si="106"/>
        <v>3.0047464823566654E-3</v>
      </c>
      <c r="O768" s="111">
        <f t="shared" si="107"/>
        <v>6.9641261784434971E-3</v>
      </c>
      <c r="P768" s="111">
        <f t="shared" si="108"/>
        <v>-1.8358395371673218E-4</v>
      </c>
      <c r="Q768" s="36">
        <f>K768*$Y$19+$Z$19*L768+$AA$19*M768+N768*$AB$19+$AC$19*O768+P768*$AD$19</f>
        <v>2.2656919492507407E-3</v>
      </c>
      <c r="R768" s="41">
        <f t="shared" si="101"/>
        <v>1002265.6919492508</v>
      </c>
      <c r="S768" s="41">
        <f t="shared" si="102"/>
        <v>2265.6919492507586</v>
      </c>
      <c r="T768" s="41">
        <v>467.01397326879669</v>
      </c>
      <c r="U768" s="41">
        <f t="shared" si="109"/>
        <v>1158265.3739099586</v>
      </c>
      <c r="V768" s="41"/>
    </row>
    <row r="769" spans="2:22">
      <c r="B769" s="112">
        <v>44573</v>
      </c>
      <c r="C769">
        <v>78.377808000000002</v>
      </c>
      <c r="D769">
        <v>105.970039</v>
      </c>
      <c r="E769">
        <v>24.772369000000001</v>
      </c>
      <c r="F769">
        <v>119.478111</v>
      </c>
      <c r="G769">
        <v>55.818012000000003</v>
      </c>
      <c r="H769">
        <v>51.458362999999999</v>
      </c>
      <c r="J769" s="33">
        <v>765</v>
      </c>
      <c r="K769" s="111">
        <f t="shared" si="103"/>
        <v>-3.5853212237258776E-4</v>
      </c>
      <c r="L769" s="111">
        <f t="shared" si="104"/>
        <v>0</v>
      </c>
      <c r="M769" s="111">
        <f t="shared" si="105"/>
        <v>-1.1498140645934431E-3</v>
      </c>
      <c r="N769" s="111">
        <f t="shared" si="106"/>
        <v>-6.9266521524106745E-4</v>
      </c>
      <c r="O769" s="111">
        <f t="shared" si="107"/>
        <v>-6.3143398468887427E-3</v>
      </c>
      <c r="P769" s="111">
        <f t="shared" si="108"/>
        <v>-5.5056550240370006E-4</v>
      </c>
      <c r="Q769" s="36">
        <f>K769*$Y$19+$Z$19*L769+$AA$19*M769+N769*$AB$19+$AC$19*O769+P769*$AD$19</f>
        <v>-8.6409321440649356E-4</v>
      </c>
      <c r="R769" s="41">
        <f t="shared" si="101"/>
        <v>999135.90678559348</v>
      </c>
      <c r="S769" s="41">
        <f t="shared" si="102"/>
        <v>-864.09321440651547</v>
      </c>
      <c r="T769" s="41">
        <v>470.09501626365818</v>
      </c>
      <c r="U769" s="41">
        <f t="shared" si="109"/>
        <v>1157401.280695552</v>
      </c>
      <c r="V769" s="41"/>
    </row>
    <row r="770" spans="2:22">
      <c r="B770" s="112">
        <v>44574</v>
      </c>
      <c r="C770">
        <v>78.509010000000004</v>
      </c>
      <c r="D770">
        <v>106.158264</v>
      </c>
      <c r="E770">
        <v>24.838878999999999</v>
      </c>
      <c r="F770">
        <v>119.855209</v>
      </c>
      <c r="G770">
        <v>55.863346</v>
      </c>
      <c r="H770">
        <v>51.477257000000002</v>
      </c>
      <c r="J770" s="33">
        <v>766</v>
      </c>
      <c r="K770" s="111">
        <f t="shared" si="103"/>
        <v>1.6725692095601512E-3</v>
      </c>
      <c r="L770" s="111">
        <f t="shared" si="104"/>
        <v>1.7746339996740645E-3</v>
      </c>
      <c r="M770" s="111">
        <f t="shared" si="105"/>
        <v>2.6812484074393655E-3</v>
      </c>
      <c r="N770" s="111">
        <f t="shared" si="106"/>
        <v>3.1512395520883461E-3</v>
      </c>
      <c r="O770" s="111">
        <f t="shared" si="107"/>
        <v>8.118454736185882E-4</v>
      </c>
      <c r="P770" s="111">
        <f t="shared" si="108"/>
        <v>3.6710324787849472E-4</v>
      </c>
      <c r="Q770" s="36">
        <f>K770*$Y$19+$Z$19*L770+$AA$19*M770+N770*$AB$19+$AC$19*O770+P770*$AD$19</f>
        <v>2.1655057309907517E-3</v>
      </c>
      <c r="R770" s="41">
        <f t="shared" si="101"/>
        <v>1002165.5057309908</v>
      </c>
      <c r="S770" s="41">
        <f t="shared" si="102"/>
        <v>2165.5057309907861</v>
      </c>
      <c r="T770" s="41">
        <v>478.2272414866602</v>
      </c>
      <c r="U770" s="41">
        <f t="shared" si="109"/>
        <v>1159566.7864265428</v>
      </c>
      <c r="V770" s="41"/>
    </row>
    <row r="771" spans="2:22">
      <c r="B771" s="112">
        <v>44575</v>
      </c>
      <c r="C771">
        <v>78.077895999999996</v>
      </c>
      <c r="D771">
        <v>105.565353</v>
      </c>
      <c r="E771">
        <v>24.705853999999999</v>
      </c>
      <c r="F771">
        <v>118.797501</v>
      </c>
      <c r="G771">
        <v>55.58231</v>
      </c>
      <c r="H771">
        <v>51.392234999999999</v>
      </c>
      <c r="J771" s="33">
        <v>767</v>
      </c>
      <c r="K771" s="111">
        <f t="shared" si="103"/>
        <v>-5.5064002515864694E-3</v>
      </c>
      <c r="L771" s="111">
        <f t="shared" si="104"/>
        <v>-5.6008163692486661E-3</v>
      </c>
      <c r="M771" s="111">
        <f t="shared" si="105"/>
        <v>-5.3699076209735236E-3</v>
      </c>
      <c r="N771" s="111">
        <f t="shared" si="106"/>
        <v>-8.8640512438166088E-3</v>
      </c>
      <c r="O771" s="111">
        <f t="shared" si="107"/>
        <v>-5.0434733089458903E-3</v>
      </c>
      <c r="P771" s="111">
        <f t="shared" si="108"/>
        <v>-1.6530074700816162E-3</v>
      </c>
      <c r="Q771" s="36">
        <f>K771*$Y$19+$Z$19*L771+$AA$19*M771+N771*$AB$19+$AC$19*O771+P771*$AD$19</f>
        <v>-6.0816080745792461E-3</v>
      </c>
      <c r="R771" s="41">
        <f t="shared" si="101"/>
        <v>993918.39192542073</v>
      </c>
      <c r="S771" s="41">
        <f t="shared" si="102"/>
        <v>-6081.6080745792715</v>
      </c>
      <c r="T771" s="41">
        <v>478.52744611271191</v>
      </c>
      <c r="U771" s="41">
        <f t="shared" si="109"/>
        <v>1153485.1783519634</v>
      </c>
      <c r="V771" s="41"/>
    </row>
    <row r="772" spans="2:22">
      <c r="B772" s="112">
        <v>44579</v>
      </c>
      <c r="C772">
        <v>77.590546000000003</v>
      </c>
      <c r="D772">
        <v>104.92540700000001</v>
      </c>
      <c r="E772">
        <v>24.544312000000001</v>
      </c>
      <c r="F772">
        <v>117.666161</v>
      </c>
      <c r="G772">
        <v>55.319392999999998</v>
      </c>
      <c r="H772">
        <v>51.259968000000001</v>
      </c>
      <c r="J772" s="33">
        <v>768</v>
      </c>
      <c r="K772" s="111">
        <f t="shared" si="103"/>
        <v>-6.261405150054862E-3</v>
      </c>
      <c r="L772" s="111">
        <f t="shared" si="104"/>
        <v>-6.0805326724955632E-3</v>
      </c>
      <c r="M772" s="111">
        <f t="shared" si="105"/>
        <v>-6.5600826330342293E-3</v>
      </c>
      <c r="N772" s="111">
        <f t="shared" si="106"/>
        <v>-9.5689005482348655E-3</v>
      </c>
      <c r="O772" s="111">
        <f t="shared" si="107"/>
        <v>-4.7414509506807133E-3</v>
      </c>
      <c r="P772" s="111">
        <f t="shared" si="108"/>
        <v>-2.5769943426863845E-3</v>
      </c>
      <c r="Q772" s="36">
        <f>K772*$Y$19+$Z$19*L772+$AA$19*M772+N772*$AB$19+$AC$19*O772+P772*$AD$19</f>
        <v>-6.8194124289235334E-3</v>
      </c>
      <c r="R772" s="41">
        <f t="shared" si="101"/>
        <v>993180.58757107647</v>
      </c>
      <c r="S772" s="41">
        <f t="shared" si="102"/>
        <v>-6819.4124289235333</v>
      </c>
      <c r="T772" s="41">
        <v>480.43895458942279</v>
      </c>
      <c r="U772" s="41">
        <f t="shared" si="109"/>
        <v>1146665.76592304</v>
      </c>
      <c r="V772" s="41"/>
    </row>
    <row r="773" spans="2:22">
      <c r="B773" s="112">
        <v>44580</v>
      </c>
      <c r="C773">
        <v>77.777985000000001</v>
      </c>
      <c r="D773">
        <v>105.15128300000001</v>
      </c>
      <c r="E773">
        <v>24.629830999999999</v>
      </c>
      <c r="F773">
        <v>117.850128</v>
      </c>
      <c r="G773">
        <v>55.228737000000002</v>
      </c>
      <c r="H773">
        <v>51.259968000000001</v>
      </c>
      <c r="J773" s="33">
        <v>769</v>
      </c>
      <c r="K773" s="111">
        <f t="shared" si="103"/>
        <v>2.4128321189492426E-3</v>
      </c>
      <c r="L773" s="111">
        <f t="shared" si="104"/>
        <v>2.1504155177136147E-3</v>
      </c>
      <c r="M773" s="111">
        <f t="shared" si="105"/>
        <v>3.4782135894943491E-3</v>
      </c>
      <c r="N773" s="111">
        <f t="shared" si="106"/>
        <v>1.5622447024540916E-3</v>
      </c>
      <c r="O773" s="111">
        <f t="shared" si="107"/>
        <v>-1.6401185677580321E-3</v>
      </c>
      <c r="P773" s="111">
        <f t="shared" si="108"/>
        <v>0</v>
      </c>
      <c r="Q773" s="36">
        <f>K773*$Y$19+$Z$19*L773+$AA$19*M773+N773*$AB$19+$AC$19*O773+P773*$AD$19</f>
        <v>1.8247098315029562E-3</v>
      </c>
      <c r="R773" s="41">
        <f t="shared" ref="R773:R836" si="110">Q773*$Y$4+$Y$4</f>
        <v>1001824.709831503</v>
      </c>
      <c r="S773" s="41">
        <f t="shared" ref="S773:S836" si="111">R773-$Y$4</f>
        <v>1824.7098315029871</v>
      </c>
      <c r="T773" s="41">
        <v>480.87842753506266</v>
      </c>
      <c r="U773" s="41">
        <f t="shared" si="109"/>
        <v>1148490.475754543</v>
      </c>
      <c r="V773" s="41"/>
    </row>
    <row r="774" spans="2:22">
      <c r="B774" s="112">
        <v>44581</v>
      </c>
      <c r="C774">
        <v>77.862335000000002</v>
      </c>
      <c r="D774">
        <v>105.207741</v>
      </c>
      <c r="E774">
        <v>24.658342000000001</v>
      </c>
      <c r="F774">
        <v>117.785736</v>
      </c>
      <c r="G774">
        <v>55.319392999999998</v>
      </c>
      <c r="H774">
        <v>51.222191000000002</v>
      </c>
      <c r="J774" s="33">
        <v>770</v>
      </c>
      <c r="K774" s="111">
        <f t="shared" ref="K774:K837" si="112">LN(C774/C773)</f>
        <v>1.0839094684242283E-3</v>
      </c>
      <c r="L774" s="111">
        <f t="shared" ref="L774:L837" si="113">LN(D774/D773)</f>
        <v>5.3677755564777237E-4</v>
      </c>
      <c r="M774" s="111">
        <f t="shared" ref="M774:M837" si="114">LN(E774/E773)</f>
        <v>1.1569105302412898E-3</v>
      </c>
      <c r="N774" s="111">
        <f t="shared" ref="N774:N837" si="115">LN(F774/F773)</f>
        <v>-5.4653820950490188E-4</v>
      </c>
      <c r="O774" s="111">
        <f t="shared" ref="O774:O837" si="116">LN(G774/G773)</f>
        <v>1.6401185677580794E-3</v>
      </c>
      <c r="P774" s="111">
        <f t="shared" ref="P774:P837" si="117">LN(H774/H773)</f>
        <v>-7.3724055151988262E-4</v>
      </c>
      <c r="Q774" s="36">
        <f>K774*$Y$19+$Z$19*L774+$AA$19*M774+N774*$AB$19+$AC$19*O774+P774*$AD$19</f>
        <v>2.8963354726394203E-4</v>
      </c>
      <c r="R774" s="41">
        <f t="shared" si="110"/>
        <v>1000289.6335472639</v>
      </c>
      <c r="S774" s="41">
        <f t="shared" si="111"/>
        <v>289.63354726391844</v>
      </c>
      <c r="T774" s="41">
        <v>484.04022120230366</v>
      </c>
      <c r="U774" s="41">
        <f t="shared" ref="U774:U837" si="118">U773+S774</f>
        <v>1148780.1093018069</v>
      </c>
      <c r="V774" s="41"/>
    </row>
    <row r="775" spans="2:22">
      <c r="B775" s="112">
        <v>44582</v>
      </c>
      <c r="C775">
        <v>78.152884999999998</v>
      </c>
      <c r="D775">
        <v>105.621849</v>
      </c>
      <c r="E775">
        <v>24.762862999999999</v>
      </c>
      <c r="F775">
        <v>118.558342</v>
      </c>
      <c r="G775">
        <v>55.636696000000001</v>
      </c>
      <c r="H775">
        <v>51.108814000000002</v>
      </c>
      <c r="J775" s="33">
        <v>771</v>
      </c>
      <c r="K775" s="111">
        <f t="shared" si="112"/>
        <v>3.7246409151455054E-3</v>
      </c>
      <c r="L775" s="111">
        <f t="shared" si="113"/>
        <v>3.9283720330380509E-3</v>
      </c>
      <c r="M775" s="111">
        <f t="shared" si="114"/>
        <v>4.2298100920287402E-3</v>
      </c>
      <c r="N775" s="111">
        <f t="shared" si="115"/>
        <v>6.5379996710838136E-3</v>
      </c>
      <c r="O775" s="111">
        <f t="shared" si="116"/>
        <v>5.7194493394620979E-3</v>
      </c>
      <c r="P775" s="111">
        <f t="shared" si="117"/>
        <v>-2.2158884571027654E-3</v>
      </c>
      <c r="Q775" s="36">
        <f>K775*$Y$19+$Z$19*L775+$AA$19*M775+N775*$AB$19+$AC$19*O775+P775*$AD$19</f>
        <v>4.157369298859531E-3</v>
      </c>
      <c r="R775" s="41">
        <f t="shared" si="110"/>
        <v>1004157.3692988595</v>
      </c>
      <c r="S775" s="41">
        <f t="shared" si="111"/>
        <v>4157.3692988594994</v>
      </c>
      <c r="T775" s="41">
        <v>484.84614769148175</v>
      </c>
      <c r="U775" s="41">
        <f t="shared" si="118"/>
        <v>1152937.4786006664</v>
      </c>
      <c r="V775" s="41"/>
    </row>
    <row r="776" spans="2:22">
      <c r="B776" s="112">
        <v>44585</v>
      </c>
      <c r="C776">
        <v>78.031029000000004</v>
      </c>
      <c r="D776">
        <v>105.499458</v>
      </c>
      <c r="E776">
        <v>24.743856000000001</v>
      </c>
      <c r="F776">
        <v>118.19043000000001</v>
      </c>
      <c r="G776">
        <v>55.799892</v>
      </c>
      <c r="H776">
        <v>51.061588</v>
      </c>
      <c r="J776" s="33">
        <v>772</v>
      </c>
      <c r="K776" s="111">
        <f t="shared" si="112"/>
        <v>-1.5604170955224243E-3</v>
      </c>
      <c r="L776" s="111">
        <f t="shared" si="113"/>
        <v>-1.1594378175274144E-3</v>
      </c>
      <c r="M776" s="111">
        <f t="shared" si="114"/>
        <v>-7.678554070156598E-4</v>
      </c>
      <c r="N776" s="111">
        <f t="shared" si="115"/>
        <v>-3.1080397423676482E-3</v>
      </c>
      <c r="O776" s="111">
        <f t="shared" si="116"/>
        <v>2.92895034919989E-3</v>
      </c>
      <c r="P776" s="111">
        <f t="shared" si="117"/>
        <v>-9.2445566306673154E-4</v>
      </c>
      <c r="Q776" s="36">
        <f>K776*$Y$19+$Z$19*L776+$AA$19*M776+N776*$AB$19+$AC$19*O776+P776*$AD$19</f>
        <v>-1.5111171744518397E-3</v>
      </c>
      <c r="R776" s="41">
        <f t="shared" si="110"/>
        <v>998488.88282554818</v>
      </c>
      <c r="S776" s="41">
        <f t="shared" si="111"/>
        <v>-1511.1171744518215</v>
      </c>
      <c r="T776" s="41">
        <v>486.08200974506326</v>
      </c>
      <c r="U776" s="41">
        <f t="shared" si="118"/>
        <v>1151426.3614262147</v>
      </c>
      <c r="V776" s="41"/>
    </row>
    <row r="777" spans="2:22">
      <c r="B777" s="112">
        <v>44586</v>
      </c>
      <c r="C777">
        <v>77.927948000000001</v>
      </c>
      <c r="D777">
        <v>105.39595799999999</v>
      </c>
      <c r="E777">
        <v>24.696345999999998</v>
      </c>
      <c r="F777">
        <v>117.85932200000001</v>
      </c>
      <c r="G777">
        <v>55.645763000000002</v>
      </c>
      <c r="H777">
        <v>50.967106000000001</v>
      </c>
      <c r="J777" s="33">
        <v>773</v>
      </c>
      <c r="K777" s="111">
        <f t="shared" si="112"/>
        <v>-1.3218990915855929E-3</v>
      </c>
      <c r="L777" s="111">
        <f t="shared" si="113"/>
        <v>-9.8152923636166101E-4</v>
      </c>
      <c r="M777" s="111">
        <f t="shared" si="114"/>
        <v>-1.9219183054411274E-3</v>
      </c>
      <c r="N777" s="111">
        <f t="shared" si="115"/>
        <v>-2.8054104217883043E-3</v>
      </c>
      <c r="O777" s="111">
        <f t="shared" si="116"/>
        <v>-2.7659956463376351E-3</v>
      </c>
      <c r="P777" s="111">
        <f t="shared" si="117"/>
        <v>-1.8520677527701247E-3</v>
      </c>
      <c r="Q777" s="36">
        <f>K777*$Y$19+$Z$19*L777+$AA$19*M777+N777*$AB$19+$AC$19*O777+P777*$AD$19</f>
        <v>-1.9714317011547177E-3</v>
      </c>
      <c r="R777" s="41">
        <f t="shared" si="110"/>
        <v>998028.56829884532</v>
      </c>
      <c r="S777" s="41">
        <f t="shared" si="111"/>
        <v>-1971.4317011546809</v>
      </c>
      <c r="T777" s="41">
        <v>490.67777066375129</v>
      </c>
      <c r="U777" s="41">
        <f t="shared" si="118"/>
        <v>1149454.92972506</v>
      </c>
      <c r="V777" s="41"/>
    </row>
    <row r="778" spans="2:22">
      <c r="B778" s="112">
        <v>44587</v>
      </c>
      <c r="C778">
        <v>77.496848999999997</v>
      </c>
      <c r="D778">
        <v>104.803078</v>
      </c>
      <c r="E778">
        <v>24.572821000000001</v>
      </c>
      <c r="F778">
        <v>117.059113</v>
      </c>
      <c r="G778">
        <v>55.337527999999999</v>
      </c>
      <c r="H778">
        <v>50.768726000000001</v>
      </c>
      <c r="J778" s="33">
        <v>774</v>
      </c>
      <c r="K778" s="111">
        <f t="shared" si="112"/>
        <v>-5.5473787175883919E-3</v>
      </c>
      <c r="L778" s="111">
        <f t="shared" si="113"/>
        <v>-5.6411445411518064E-3</v>
      </c>
      <c r="M778" s="111">
        <f t="shared" si="114"/>
        <v>-5.0143027105787503E-3</v>
      </c>
      <c r="N778" s="111">
        <f t="shared" si="115"/>
        <v>-6.8126802818190002E-3</v>
      </c>
      <c r="O778" s="111">
        <f t="shared" si="116"/>
        <v>-5.5546342110572135E-3</v>
      </c>
      <c r="P778" s="111">
        <f t="shared" si="117"/>
        <v>-3.8999091575694753E-3</v>
      </c>
      <c r="Q778" s="36">
        <f>K778*$Y$19+$Z$19*L778+$AA$19*M778+N778*$AB$19+$AC$19*O778+P778*$AD$19</f>
        <v>-5.6657855606876981E-3</v>
      </c>
      <c r="R778" s="41">
        <f t="shared" si="110"/>
        <v>994334.21443931235</v>
      </c>
      <c r="S778" s="41">
        <f t="shared" si="111"/>
        <v>-5665.7855606876547</v>
      </c>
      <c r="T778" s="41">
        <v>492.93524663231801</v>
      </c>
      <c r="U778" s="41">
        <f t="shared" si="118"/>
        <v>1143789.1441643722</v>
      </c>
      <c r="V778" s="41"/>
    </row>
    <row r="779" spans="2:22">
      <c r="B779" s="112">
        <v>44588</v>
      </c>
      <c r="C779">
        <v>77.749877999999995</v>
      </c>
      <c r="D779">
        <v>105.15128300000001</v>
      </c>
      <c r="E779">
        <v>24.667840999999999</v>
      </c>
      <c r="F779">
        <v>117.325844</v>
      </c>
      <c r="G779">
        <v>55.518841000000002</v>
      </c>
      <c r="H779">
        <v>50.759265999999997</v>
      </c>
      <c r="J779" s="33">
        <v>775</v>
      </c>
      <c r="K779" s="111">
        <f t="shared" si="112"/>
        <v>3.259704458056015E-3</v>
      </c>
      <c r="L779" s="111">
        <f t="shared" si="113"/>
        <v>3.3169620063550507E-3</v>
      </c>
      <c r="M779" s="111">
        <f t="shared" si="114"/>
        <v>3.8594167537519992E-3</v>
      </c>
      <c r="N779" s="111">
        <f t="shared" si="115"/>
        <v>2.2760088237546703E-3</v>
      </c>
      <c r="O779" s="111">
        <f t="shared" si="116"/>
        <v>3.2711365762988324E-3</v>
      </c>
      <c r="P779" s="111">
        <f t="shared" si="117"/>
        <v>-1.8635254851453168E-4</v>
      </c>
      <c r="Q779" s="36">
        <f>K779*$Y$19+$Z$19*L779+$AA$19*M779+N779*$AB$19+$AC$19*O779+P779*$AD$19</f>
        <v>2.6814358497474849E-3</v>
      </c>
      <c r="R779" s="41">
        <f t="shared" si="110"/>
        <v>1002681.4358497475</v>
      </c>
      <c r="S779" s="41">
        <f t="shared" si="111"/>
        <v>2681.4358497475041</v>
      </c>
      <c r="T779" s="41">
        <v>494.3253265399253</v>
      </c>
      <c r="U779" s="41">
        <f t="shared" si="118"/>
        <v>1146470.5800141199</v>
      </c>
      <c r="V779" s="41"/>
    </row>
    <row r="780" spans="2:22">
      <c r="B780" s="112">
        <v>44589</v>
      </c>
      <c r="C780">
        <v>77.843581999999998</v>
      </c>
      <c r="D780">
        <v>105.22657</v>
      </c>
      <c r="E780">
        <v>24.696345999999998</v>
      </c>
      <c r="F780">
        <v>117.45463599999999</v>
      </c>
      <c r="G780">
        <v>55.700161000000001</v>
      </c>
      <c r="H780">
        <v>50.608111999999998</v>
      </c>
      <c r="J780" s="33">
        <v>776</v>
      </c>
      <c r="K780" s="111">
        <f t="shared" si="112"/>
        <v>1.2044723644356E-3</v>
      </c>
      <c r="L780" s="111">
        <f t="shared" si="113"/>
        <v>7.1573126296660449E-4</v>
      </c>
      <c r="M780" s="111">
        <f t="shared" si="114"/>
        <v>1.1548859568268704E-3</v>
      </c>
      <c r="N780" s="111">
        <f t="shared" si="115"/>
        <v>1.0971270943714341E-3</v>
      </c>
      <c r="O780" s="111">
        <f t="shared" si="116"/>
        <v>3.2605967933754939E-3</v>
      </c>
      <c r="P780" s="111">
        <f t="shared" si="117"/>
        <v>-2.9823028870675609E-3</v>
      </c>
      <c r="Q780" s="36">
        <f>K780*$Y$19+$Z$19*L780+$AA$19*M780+N780*$AB$19+$AC$19*O780+P780*$AD$19</f>
        <v>6.7432414683078062E-4</v>
      </c>
      <c r="R780" s="41">
        <f t="shared" si="110"/>
        <v>1000674.3241468308</v>
      </c>
      <c r="S780" s="41">
        <f t="shared" si="111"/>
        <v>674.32414683082607</v>
      </c>
      <c r="T780" s="41">
        <v>497.36124887655023</v>
      </c>
      <c r="U780" s="41">
        <f t="shared" si="118"/>
        <v>1147144.9041609508</v>
      </c>
      <c r="V780" s="41"/>
    </row>
    <row r="781" spans="2:22">
      <c r="B781" s="112">
        <v>44592</v>
      </c>
      <c r="C781">
        <v>77.787353999999993</v>
      </c>
      <c r="D781">
        <v>105.217133</v>
      </c>
      <c r="E781">
        <v>24.686848000000001</v>
      </c>
      <c r="F781">
        <v>117.509827</v>
      </c>
      <c r="G781">
        <v>55.872405999999998</v>
      </c>
      <c r="H781">
        <v>50.541988000000003</v>
      </c>
      <c r="J781" s="33">
        <v>777</v>
      </c>
      <c r="K781" s="111">
        <f t="shared" si="112"/>
        <v>-7.2258130538396814E-4</v>
      </c>
      <c r="L781" s="111">
        <f t="shared" si="113"/>
        <v>-8.9686694082858077E-5</v>
      </c>
      <c r="M781" s="111">
        <f t="shared" si="114"/>
        <v>-3.846652817601705E-4</v>
      </c>
      <c r="N781" s="111">
        <f t="shared" si="115"/>
        <v>4.697816879231296E-4</v>
      </c>
      <c r="O781" s="111">
        <f t="shared" si="116"/>
        <v>3.0875893863275224E-3</v>
      </c>
      <c r="P781" s="111">
        <f t="shared" si="117"/>
        <v>-1.3074432831880816E-3</v>
      </c>
      <c r="Q781" s="36">
        <f>K781*$Y$19+$Z$19*L781+$AA$19*M781+N781*$AB$19+$AC$19*O781+P781*$AD$19</f>
        <v>-3.1663302170268568E-5</v>
      </c>
      <c r="R781" s="41">
        <f t="shared" si="110"/>
        <v>999968.33669782977</v>
      </c>
      <c r="S781" s="41">
        <f t="shared" si="111"/>
        <v>-31.663302170229144</v>
      </c>
      <c r="T781" s="41">
        <v>500.34209462511353</v>
      </c>
      <c r="U781" s="41">
        <f t="shared" si="118"/>
        <v>1147113.2408587807</v>
      </c>
      <c r="V781" s="41"/>
    </row>
    <row r="782" spans="2:22">
      <c r="B782" s="112">
        <v>44593</v>
      </c>
      <c r="C782">
        <v>77.756416000000002</v>
      </c>
      <c r="D782">
        <v>105.180397</v>
      </c>
      <c r="E782">
        <v>24.642143000000001</v>
      </c>
      <c r="F782">
        <v>117.70517700000001</v>
      </c>
      <c r="G782">
        <v>55.524521</v>
      </c>
      <c r="H782">
        <v>50.655506000000003</v>
      </c>
      <c r="J782" s="33">
        <v>778</v>
      </c>
      <c r="K782" s="111">
        <f t="shared" si="112"/>
        <v>-3.9780443032829766E-4</v>
      </c>
      <c r="L782" s="111">
        <f t="shared" si="113"/>
        <v>-3.4920562397589781E-4</v>
      </c>
      <c r="M782" s="111">
        <f t="shared" si="114"/>
        <v>-1.812524899968576E-3</v>
      </c>
      <c r="N782" s="111">
        <f t="shared" si="115"/>
        <v>1.6610338761789145E-3</v>
      </c>
      <c r="O782" s="111">
        <f t="shared" si="116"/>
        <v>-6.2458838015572076E-3</v>
      </c>
      <c r="P782" s="111">
        <f t="shared" si="117"/>
        <v>2.2434952314905666E-3</v>
      </c>
      <c r="Q782" s="36">
        <f>K782*$Y$19+$Z$19*L782+$AA$19*M782+N782*$AB$19+$AC$19*O782+P782*$AD$19</f>
        <v>-4.1946195753238876E-6</v>
      </c>
      <c r="R782" s="41">
        <f t="shared" si="110"/>
        <v>999995.80538042472</v>
      </c>
      <c r="S782" s="41">
        <f t="shared" si="111"/>
        <v>-4.1946195752825588</v>
      </c>
      <c r="T782" s="41">
        <v>500.80839430773631</v>
      </c>
      <c r="U782" s="41">
        <f t="shared" si="118"/>
        <v>1147109.0462392054</v>
      </c>
      <c r="V782" s="41"/>
    </row>
    <row r="783" spans="2:22">
      <c r="B783" s="112">
        <v>44594</v>
      </c>
      <c r="C783">
        <v>77.869033999999999</v>
      </c>
      <c r="D783">
        <v>105.29348</v>
      </c>
      <c r="E783">
        <v>24.680191000000001</v>
      </c>
      <c r="F783">
        <v>117.714355</v>
      </c>
      <c r="G783">
        <v>55.560859999999998</v>
      </c>
      <c r="H783">
        <v>50.778480999999999</v>
      </c>
      <c r="J783" s="33">
        <v>779</v>
      </c>
      <c r="K783" s="111">
        <f t="shared" si="112"/>
        <v>1.447295666076182E-3</v>
      </c>
      <c r="L783" s="111">
        <f t="shared" si="113"/>
        <v>1.0745562584104646E-3</v>
      </c>
      <c r="M783" s="111">
        <f t="shared" si="114"/>
        <v>1.5428307811719718E-3</v>
      </c>
      <c r="N783" s="111">
        <f t="shared" si="115"/>
        <v>7.7971440403938716E-5</v>
      </c>
      <c r="O783" s="111">
        <f t="shared" si="116"/>
        <v>6.5425352947620619E-4</v>
      </c>
      <c r="P783" s="111">
        <f t="shared" si="117"/>
        <v>2.4247308794195666E-3</v>
      </c>
      <c r="Q783" s="36">
        <f>K783*$Y$19+$Z$19*L783+$AA$19*M783+N783*$AB$19+$AC$19*O783+P783*$AD$19</f>
        <v>1.0348879263044437E-3</v>
      </c>
      <c r="R783" s="41">
        <f t="shared" si="110"/>
        <v>1001034.8879263045</v>
      </c>
      <c r="S783" s="41">
        <f t="shared" si="111"/>
        <v>1034.8879263044801</v>
      </c>
      <c r="T783" s="41">
        <v>501.84094069292769</v>
      </c>
      <c r="U783" s="41">
        <f t="shared" si="118"/>
        <v>1148143.9341655099</v>
      </c>
      <c r="V783" s="41"/>
    </row>
    <row r="784" spans="2:22">
      <c r="B784" s="112">
        <v>44595</v>
      </c>
      <c r="C784">
        <v>77.540488999999994</v>
      </c>
      <c r="D784">
        <v>104.86937</v>
      </c>
      <c r="E784">
        <v>24.604106999999999</v>
      </c>
      <c r="F784">
        <v>116.76522799999999</v>
      </c>
      <c r="G784">
        <v>55.215705999999997</v>
      </c>
      <c r="H784">
        <v>50.825771000000003</v>
      </c>
      <c r="J784" s="33">
        <v>780</v>
      </c>
      <c r="K784" s="111">
        <f t="shared" si="112"/>
        <v>-4.2281255756897911E-3</v>
      </c>
      <c r="L784" s="111">
        <f t="shared" si="113"/>
        <v>-4.0360185038370274E-3</v>
      </c>
      <c r="M784" s="111">
        <f t="shared" si="114"/>
        <v>-3.0875578441829669E-3</v>
      </c>
      <c r="N784" s="111">
        <f t="shared" si="115"/>
        <v>-8.0956488546168898E-3</v>
      </c>
      <c r="O784" s="111">
        <f t="shared" si="116"/>
        <v>-6.2315547301856509E-3</v>
      </c>
      <c r="P784" s="111">
        <f t="shared" si="117"/>
        <v>9.3086662189668717E-4</v>
      </c>
      <c r="Q784" s="36">
        <f>K784*$Y$19+$Z$19*L784+$AA$19*M784+N784*$AB$19+$AC$19*O784+P784*$AD$19</f>
        <v>-4.6732220347817264E-3</v>
      </c>
      <c r="R784" s="41">
        <f t="shared" si="110"/>
        <v>995326.77796521829</v>
      </c>
      <c r="S784" s="41">
        <f t="shared" si="111"/>
        <v>-4673.2220347817056</v>
      </c>
      <c r="T784" s="41">
        <v>503.17513391643297</v>
      </c>
      <c r="U784" s="41">
        <f t="shared" si="118"/>
        <v>1143470.7121307282</v>
      </c>
      <c r="V784" s="41"/>
    </row>
    <row r="785" spans="2:22">
      <c r="B785" s="112">
        <v>44596</v>
      </c>
      <c r="C785">
        <v>77.061706999999998</v>
      </c>
      <c r="D785">
        <v>104.209656</v>
      </c>
      <c r="E785">
        <v>24.451933</v>
      </c>
      <c r="F785">
        <v>115.604118</v>
      </c>
      <c r="G785">
        <v>54.915962</v>
      </c>
      <c r="H785">
        <v>50.778480999999999</v>
      </c>
      <c r="J785" s="33">
        <v>781</v>
      </c>
      <c r="K785" s="111">
        <f t="shared" si="112"/>
        <v>-6.1937481225150413E-3</v>
      </c>
      <c r="L785" s="111">
        <f t="shared" si="113"/>
        <v>-6.3106874183741944E-3</v>
      </c>
      <c r="M785" s="111">
        <f t="shared" si="114"/>
        <v>-6.204108122462971E-3</v>
      </c>
      <c r="N785" s="111">
        <f t="shared" si="115"/>
        <v>-9.993742150432184E-3</v>
      </c>
      <c r="O785" s="111">
        <f t="shared" si="116"/>
        <v>-5.4433887286540151E-3</v>
      </c>
      <c r="P785" s="111">
        <f t="shared" si="117"/>
        <v>-9.3086662189656129E-4</v>
      </c>
      <c r="Q785" s="36">
        <f>K785*$Y$19+$Z$19*L785+$AA$19*M785+N785*$AB$19+$AC$19*O785+P785*$AD$19</f>
        <v>-6.7635778982209176E-3</v>
      </c>
      <c r="R785" s="41">
        <f t="shared" si="110"/>
        <v>993236.42210177903</v>
      </c>
      <c r="S785" s="41">
        <f t="shared" si="111"/>
        <v>-6763.577898220974</v>
      </c>
      <c r="T785" s="41">
        <v>505.41520903632045</v>
      </c>
      <c r="U785" s="41">
        <f t="shared" si="118"/>
        <v>1136707.1342325071</v>
      </c>
      <c r="V785" s="41"/>
    </row>
    <row r="786" spans="2:22">
      <c r="B786" s="112">
        <v>44599</v>
      </c>
      <c r="C786">
        <v>77.127419000000003</v>
      </c>
      <c r="D786">
        <v>104.303894</v>
      </c>
      <c r="E786">
        <v>24.451933</v>
      </c>
      <c r="F786">
        <v>115.816063</v>
      </c>
      <c r="G786">
        <v>54.888710000000003</v>
      </c>
      <c r="H786">
        <v>50.759571000000001</v>
      </c>
      <c r="J786" s="33">
        <v>782</v>
      </c>
      <c r="K786" s="111">
        <f t="shared" si="112"/>
        <v>8.5235587856408938E-4</v>
      </c>
      <c r="L786" s="111">
        <f t="shared" si="113"/>
        <v>9.0390294938970459E-4</v>
      </c>
      <c r="M786" s="111">
        <f t="shared" si="114"/>
        <v>0</v>
      </c>
      <c r="N786" s="111">
        <f t="shared" si="115"/>
        <v>1.8316903767166806E-3</v>
      </c>
      <c r="O786" s="111">
        <f t="shared" si="116"/>
        <v>-4.963723321269643E-4</v>
      </c>
      <c r="P786" s="111">
        <f t="shared" si="117"/>
        <v>-3.7247120357635665E-4</v>
      </c>
      <c r="Q786" s="36">
        <f>K786*$Y$19+$Z$19*L786+$AA$19*M786+N786*$AB$19+$AC$19*O786+P786*$AD$19</f>
        <v>7.9089309517125096E-4</v>
      </c>
      <c r="R786" s="41">
        <f t="shared" si="110"/>
        <v>1000790.8930951712</v>
      </c>
      <c r="S786" s="41">
        <f t="shared" si="111"/>
        <v>790.89309517119545</v>
      </c>
      <c r="T786" s="41">
        <v>526.07481141400058</v>
      </c>
      <c r="U786" s="41">
        <f t="shared" si="118"/>
        <v>1137498.0273276782</v>
      </c>
      <c r="V786" s="41"/>
    </row>
    <row r="787" spans="2:22">
      <c r="B787" s="112">
        <v>44600</v>
      </c>
      <c r="C787">
        <v>76.873954999999995</v>
      </c>
      <c r="D787">
        <v>103.983452</v>
      </c>
      <c r="E787">
        <v>24.404378999999999</v>
      </c>
      <c r="F787">
        <v>115.382935</v>
      </c>
      <c r="G787">
        <v>54.806964999999998</v>
      </c>
      <c r="H787">
        <v>50.693344000000003</v>
      </c>
      <c r="J787" s="33">
        <v>783</v>
      </c>
      <c r="K787" s="111">
        <f t="shared" si="112"/>
        <v>-3.2917138630836435E-3</v>
      </c>
      <c r="L787" s="111">
        <f t="shared" si="113"/>
        <v>-3.0769248249429872E-3</v>
      </c>
      <c r="M787" s="111">
        <f t="shared" si="114"/>
        <v>-1.9466886906053318E-3</v>
      </c>
      <c r="N787" s="111">
        <f t="shared" si="115"/>
        <v>-3.7468026285008443E-3</v>
      </c>
      <c r="O787" s="111">
        <f t="shared" si="116"/>
        <v>-1.4903963192998294E-3</v>
      </c>
      <c r="P787" s="111">
        <f t="shared" si="117"/>
        <v>-1.3055713462167471E-3</v>
      </c>
      <c r="Q787" s="36">
        <f>K787*$Y$19+$Z$19*L787+$AA$19*M787+N787*$AB$19+$AC$19*O787+P787*$AD$19</f>
        <v>-2.801518425499987E-3</v>
      </c>
      <c r="R787" s="41">
        <f t="shared" si="110"/>
        <v>997198.48157449998</v>
      </c>
      <c r="S787" s="41">
        <f t="shared" si="111"/>
        <v>-2801.5184255000204</v>
      </c>
      <c r="T787" s="41">
        <v>530.81927305203862</v>
      </c>
      <c r="U787" s="41">
        <f t="shared" si="118"/>
        <v>1134696.5089021781</v>
      </c>
      <c r="V787" s="41"/>
    </row>
    <row r="788" spans="2:22">
      <c r="B788" s="112">
        <v>44601</v>
      </c>
      <c r="C788">
        <v>76.930283000000003</v>
      </c>
      <c r="D788">
        <v>104.049408</v>
      </c>
      <c r="E788">
        <v>24.404378999999999</v>
      </c>
      <c r="F788">
        <v>115.770004</v>
      </c>
      <c r="G788">
        <v>54.915962</v>
      </c>
      <c r="H788">
        <v>50.617652999999997</v>
      </c>
      <c r="J788" s="33">
        <v>784</v>
      </c>
      <c r="K788" s="111">
        <f t="shared" si="112"/>
        <v>7.3246359464239992E-4</v>
      </c>
      <c r="L788" s="111">
        <f t="shared" si="113"/>
        <v>6.3409215457531029E-4</v>
      </c>
      <c r="M788" s="111">
        <f t="shared" si="114"/>
        <v>0</v>
      </c>
      <c r="N788" s="111">
        <f t="shared" si="115"/>
        <v>3.349032579517E-3</v>
      </c>
      <c r="O788" s="111">
        <f t="shared" si="116"/>
        <v>1.9867686514268078E-3</v>
      </c>
      <c r="P788" s="111">
        <f t="shared" si="117"/>
        <v>-1.4942309586215932E-3</v>
      </c>
      <c r="Q788" s="36">
        <f>K788*$Y$19+$Z$19*L788+$AA$19*M788+N788*$AB$19+$AC$19*O788+P788*$AD$19</f>
        <v>1.1901450797876891E-3</v>
      </c>
      <c r="R788" s="41">
        <f t="shared" si="110"/>
        <v>1001190.1450797877</v>
      </c>
      <c r="S788" s="41">
        <f t="shared" si="111"/>
        <v>1190.1450797877042</v>
      </c>
      <c r="T788" s="41">
        <v>540.35547375038732</v>
      </c>
      <c r="U788" s="41">
        <f t="shared" si="118"/>
        <v>1135886.653981966</v>
      </c>
      <c r="V788" s="41"/>
    </row>
    <row r="789" spans="2:22">
      <c r="B789" s="112">
        <v>44602</v>
      </c>
      <c r="C789">
        <v>76.226249999999993</v>
      </c>
      <c r="D789">
        <v>103.088097</v>
      </c>
      <c r="E789">
        <v>24.195150000000002</v>
      </c>
      <c r="F789">
        <v>114.194191</v>
      </c>
      <c r="G789">
        <v>54.443644999999997</v>
      </c>
      <c r="H789">
        <v>50.390639999999998</v>
      </c>
      <c r="J789" s="33">
        <v>785</v>
      </c>
      <c r="K789" s="111">
        <f t="shared" si="112"/>
        <v>-9.1937045738525892E-3</v>
      </c>
      <c r="L789" s="111">
        <f t="shared" si="113"/>
        <v>-9.2819299116330325E-3</v>
      </c>
      <c r="M789" s="111">
        <f t="shared" si="114"/>
        <v>-8.6103835558704791E-3</v>
      </c>
      <c r="N789" s="111">
        <f t="shared" si="115"/>
        <v>-1.3705069740931842E-2</v>
      </c>
      <c r="O789" s="111">
        <f t="shared" si="116"/>
        <v>-8.6379230820302026E-3</v>
      </c>
      <c r="P789" s="111">
        <f t="shared" si="117"/>
        <v>-4.4949454244158612E-3</v>
      </c>
      <c r="Q789" s="36">
        <f>K789*$Y$19+$Z$19*L789+$AA$19*M789+N789*$AB$19+$AC$19*O789+P789*$AD$19</f>
        <v>-9.9376324766926802E-3</v>
      </c>
      <c r="R789" s="41">
        <f t="shared" si="110"/>
        <v>990062.36752330733</v>
      </c>
      <c r="S789" s="41">
        <f t="shared" si="111"/>
        <v>-9937.63247669267</v>
      </c>
      <c r="T789" s="41">
        <v>540.62265678530093</v>
      </c>
      <c r="U789" s="41">
        <f t="shared" si="118"/>
        <v>1125949.0215052734</v>
      </c>
      <c r="V789" s="41"/>
    </row>
    <row r="790" spans="2:22">
      <c r="B790" s="112">
        <v>44603</v>
      </c>
      <c r="C790">
        <v>76.723777999999996</v>
      </c>
      <c r="D790">
        <v>103.76667</v>
      </c>
      <c r="E790">
        <v>24.366340999999998</v>
      </c>
      <c r="F790">
        <v>115.042007</v>
      </c>
      <c r="G790">
        <v>54.952292999999997</v>
      </c>
      <c r="H790">
        <v>50.324416999999997</v>
      </c>
      <c r="J790" s="33">
        <v>786</v>
      </c>
      <c r="K790" s="111">
        <f t="shared" si="112"/>
        <v>6.5057818077633878E-3</v>
      </c>
      <c r="L790" s="111">
        <f t="shared" si="113"/>
        <v>6.5608875633022265E-3</v>
      </c>
      <c r="M790" s="111">
        <f t="shared" si="114"/>
        <v>7.0505128911425687E-3</v>
      </c>
      <c r="N790" s="111">
        <f t="shared" si="115"/>
        <v>7.3969108982872428E-3</v>
      </c>
      <c r="O790" s="111">
        <f t="shared" si="116"/>
        <v>9.2992788362329989E-3</v>
      </c>
      <c r="P790" s="111">
        <f t="shared" si="117"/>
        <v>-1.3150567852768394E-3</v>
      </c>
      <c r="Q790" s="36">
        <f>K790*$Y$19+$Z$19*L790+$AA$19*M790+N790*$AB$19+$AC$19*O790+P790*$AD$19</f>
        <v>6.1323126620469719E-3</v>
      </c>
      <c r="R790" s="41">
        <f t="shared" si="110"/>
        <v>1006132.312662047</v>
      </c>
      <c r="S790" s="41">
        <f t="shared" si="111"/>
        <v>6132.3126620469848</v>
      </c>
      <c r="T790" s="41">
        <v>542.92726407456212</v>
      </c>
      <c r="U790" s="41">
        <f t="shared" si="118"/>
        <v>1132081.3341673203</v>
      </c>
      <c r="V790" s="41"/>
    </row>
    <row r="791" spans="2:22">
      <c r="B791" s="112">
        <v>44606</v>
      </c>
      <c r="C791">
        <v>76.291931000000005</v>
      </c>
      <c r="D791">
        <v>103.16349</v>
      </c>
      <c r="E791">
        <v>24.252209000000001</v>
      </c>
      <c r="F791">
        <v>114.01911200000001</v>
      </c>
      <c r="G791">
        <v>54.852378999999999</v>
      </c>
      <c r="H791">
        <v>50.201458000000002</v>
      </c>
      <c r="J791" s="33">
        <v>787</v>
      </c>
      <c r="K791" s="111">
        <f t="shared" si="112"/>
        <v>-5.6444942729968256E-3</v>
      </c>
      <c r="L791" s="111">
        <f t="shared" si="113"/>
        <v>-5.8298095196897539E-3</v>
      </c>
      <c r="M791" s="111">
        <f t="shared" si="114"/>
        <v>-4.6950067269276212E-3</v>
      </c>
      <c r="N791" s="111">
        <f t="shared" si="115"/>
        <v>-8.9312564604985371E-3</v>
      </c>
      <c r="O791" s="111">
        <f t="shared" si="116"/>
        <v>-1.819850207740742E-3</v>
      </c>
      <c r="P791" s="111">
        <f t="shared" si="117"/>
        <v>-2.4463166586773401E-3</v>
      </c>
      <c r="Q791" s="36">
        <f>K791*$Y$19+$Z$19*L791+$AA$19*M791+N791*$AB$19+$AC$19*O791+P791*$AD$19</f>
        <v>-5.964178766843839E-3</v>
      </c>
      <c r="R791" s="41">
        <f t="shared" si="110"/>
        <v>994035.82123315614</v>
      </c>
      <c r="S791" s="41">
        <f t="shared" si="111"/>
        <v>-5964.1787668438628</v>
      </c>
      <c r="T791" s="41">
        <v>553.80436481512152</v>
      </c>
      <c r="U791" s="41">
        <f t="shared" si="118"/>
        <v>1126117.1554004764</v>
      </c>
      <c r="V791" s="41"/>
    </row>
    <row r="792" spans="2:22">
      <c r="B792" s="112">
        <v>44607</v>
      </c>
      <c r="C792">
        <v>76.132369999999995</v>
      </c>
      <c r="D792">
        <v>102.993858</v>
      </c>
      <c r="E792">
        <v>24.166611</v>
      </c>
      <c r="F792">
        <v>113.447754</v>
      </c>
      <c r="G792">
        <v>54.607135999999997</v>
      </c>
      <c r="H792">
        <v>50.106861000000002</v>
      </c>
      <c r="J792" s="33">
        <v>788</v>
      </c>
      <c r="K792" s="111">
        <f t="shared" si="112"/>
        <v>-2.0936433001482323E-3</v>
      </c>
      <c r="L792" s="111">
        <f t="shared" si="113"/>
        <v>-1.6456559994443727E-3</v>
      </c>
      <c r="M792" s="111">
        <f t="shared" si="114"/>
        <v>-3.5357362767111677E-3</v>
      </c>
      <c r="N792" s="111">
        <f t="shared" si="115"/>
        <v>-5.0236697033952541E-3</v>
      </c>
      <c r="O792" s="111">
        <f t="shared" si="116"/>
        <v>-4.4809884340886522E-3</v>
      </c>
      <c r="P792" s="111">
        <f t="shared" si="117"/>
        <v>-1.8861252782796005E-3</v>
      </c>
      <c r="Q792" s="36">
        <f>K792*$Y$19+$Z$19*L792+$AA$19*M792+N792*$AB$19+$AC$19*O792+P792*$AD$19</f>
        <v>-3.3047300255540572E-3</v>
      </c>
      <c r="R792" s="41">
        <f t="shared" si="110"/>
        <v>996695.26997444592</v>
      </c>
      <c r="S792" s="41">
        <f t="shared" si="111"/>
        <v>-3304.7300255540758</v>
      </c>
      <c r="T792" s="41">
        <v>554.83468803786673</v>
      </c>
      <c r="U792" s="41">
        <f t="shared" si="118"/>
        <v>1122812.4253749223</v>
      </c>
      <c r="V792" s="41"/>
    </row>
    <row r="793" spans="2:22">
      <c r="B793" s="112">
        <v>44608</v>
      </c>
      <c r="C793">
        <v>76.235634000000005</v>
      </c>
      <c r="D793">
        <v>103.116364</v>
      </c>
      <c r="E793">
        <v>24.233187000000001</v>
      </c>
      <c r="F793">
        <v>113.613647</v>
      </c>
      <c r="G793">
        <v>54.707050000000002</v>
      </c>
      <c r="H793">
        <v>50.135227</v>
      </c>
      <c r="J793" s="33">
        <v>789</v>
      </c>
      <c r="K793" s="111">
        <f t="shared" si="112"/>
        <v>1.3554553856363416E-3</v>
      </c>
      <c r="L793" s="111">
        <f t="shared" si="113"/>
        <v>1.1887427342269826E-3</v>
      </c>
      <c r="M793" s="111">
        <f t="shared" si="114"/>
        <v>2.7510875970986346E-3</v>
      </c>
      <c r="N793" s="111">
        <f t="shared" si="115"/>
        <v>1.4612173516650516E-3</v>
      </c>
      <c r="O793" s="111">
        <f t="shared" si="116"/>
        <v>1.8280157677442632E-3</v>
      </c>
      <c r="P793" s="111">
        <f t="shared" si="117"/>
        <v>5.6594991830445835E-4</v>
      </c>
      <c r="Q793" s="36">
        <f>K793*$Y$19+$Z$19*L793+$AA$19*M793+N793*$AB$19+$AC$19*O793+P793*$AD$19</f>
        <v>1.5652898026371927E-3</v>
      </c>
      <c r="R793" s="41">
        <f t="shared" si="110"/>
        <v>1001565.2898026372</v>
      </c>
      <c r="S793" s="41">
        <f t="shared" si="111"/>
        <v>1565.289802637184</v>
      </c>
      <c r="T793" s="41">
        <v>556.13263190502767</v>
      </c>
      <c r="U793">
        <f t="shared" si="118"/>
        <v>1124377.7151775595</v>
      </c>
    </row>
    <row r="794" spans="2:22">
      <c r="B794" s="112">
        <v>44609</v>
      </c>
      <c r="C794">
        <v>76.404610000000005</v>
      </c>
      <c r="D794">
        <v>103.33313800000001</v>
      </c>
      <c r="E794">
        <v>24.309275</v>
      </c>
      <c r="F794">
        <v>113.696579</v>
      </c>
      <c r="G794">
        <v>54.852378999999999</v>
      </c>
      <c r="H794">
        <v>50.191994000000001</v>
      </c>
      <c r="J794" s="33">
        <v>790</v>
      </c>
      <c r="K794" s="111">
        <f t="shared" si="112"/>
        <v>2.2140434868086036E-3</v>
      </c>
      <c r="L794" s="111">
        <f t="shared" si="113"/>
        <v>2.1000203688161844E-3</v>
      </c>
      <c r="M794" s="111">
        <f t="shared" si="114"/>
        <v>3.134907426566266E-3</v>
      </c>
      <c r="N794" s="111">
        <f t="shared" si="115"/>
        <v>7.2968123906264775E-4</v>
      </c>
      <c r="O794" s="111">
        <f t="shared" si="116"/>
        <v>2.6529726663442549E-3</v>
      </c>
      <c r="P794" s="111">
        <f t="shared" si="117"/>
        <v>1.1316371667067125E-3</v>
      </c>
      <c r="Q794" s="36">
        <f>K794*$Y$19+$Z$19*L794+$AA$19*M794+N794*$AB$19+$AC$19*O794+P794*$AD$19</f>
        <v>1.8041914609018049E-3</v>
      </c>
      <c r="R794" s="41">
        <f t="shared" si="110"/>
        <v>1001804.1914609018</v>
      </c>
      <c r="S794" s="41">
        <f t="shared" si="111"/>
        <v>1804.1914609017549</v>
      </c>
      <c r="T794" s="41">
        <v>568.05949623149354</v>
      </c>
      <c r="U794" s="41">
        <f t="shared" si="118"/>
        <v>1126181.9066384612</v>
      </c>
      <c r="V794" s="41"/>
    </row>
    <row r="795" spans="2:22">
      <c r="B795" s="112">
        <v>44610</v>
      </c>
      <c r="C795">
        <v>76.536017999999999</v>
      </c>
      <c r="D795">
        <v>103.54991099999999</v>
      </c>
      <c r="E795">
        <v>24.366340999999998</v>
      </c>
      <c r="F795">
        <v>113.973007</v>
      </c>
      <c r="G795">
        <v>54.988632000000003</v>
      </c>
      <c r="H795">
        <v>50.220371</v>
      </c>
      <c r="J795" s="33">
        <v>791</v>
      </c>
      <c r="K795" s="111">
        <f t="shared" si="112"/>
        <v>1.7184188930741862E-3</v>
      </c>
      <c r="L795" s="111">
        <f t="shared" si="113"/>
        <v>2.0956098663388284E-3</v>
      </c>
      <c r="M795" s="111">
        <f t="shared" si="114"/>
        <v>2.3447479799737214E-3</v>
      </c>
      <c r="N795" s="111">
        <f t="shared" si="115"/>
        <v>2.4283273026736098E-3</v>
      </c>
      <c r="O795" s="111">
        <f t="shared" si="116"/>
        <v>2.4809143442007533E-3</v>
      </c>
      <c r="P795" s="111">
        <f t="shared" si="117"/>
        <v>5.6520928982103783E-4</v>
      </c>
      <c r="Q795" s="36">
        <f>K795*$Y$19+$Z$19*L795+$AA$19*M795+N795*$AB$19+$AC$19*O795+P795*$AD$19</f>
        <v>2.0470758119039345E-3</v>
      </c>
      <c r="R795" s="41">
        <f t="shared" si="110"/>
        <v>1002047.0758119039</v>
      </c>
      <c r="S795" s="41">
        <f t="shared" si="111"/>
        <v>2047.0758119039237</v>
      </c>
      <c r="T795" s="41">
        <v>580.0526432787301</v>
      </c>
      <c r="U795" s="41">
        <f t="shared" si="118"/>
        <v>1128228.9824503651</v>
      </c>
      <c r="V795" s="41"/>
    </row>
    <row r="796" spans="2:22">
      <c r="B796" s="112">
        <v>44614</v>
      </c>
      <c r="C796">
        <v>76.489104999999995</v>
      </c>
      <c r="D796">
        <v>103.43682099999999</v>
      </c>
      <c r="E796">
        <v>24.375848999999999</v>
      </c>
      <c r="F796">
        <v>113.82559999999999</v>
      </c>
      <c r="G796">
        <v>55.161200999999998</v>
      </c>
      <c r="H796">
        <v>50.267665999999998</v>
      </c>
      <c r="J796" s="33">
        <v>792</v>
      </c>
      <c r="K796" s="111">
        <f t="shared" si="112"/>
        <v>-6.1314116989425274E-4</v>
      </c>
      <c r="L796" s="111">
        <f t="shared" si="113"/>
        <v>-1.0927271536703698E-3</v>
      </c>
      <c r="M796" s="111">
        <f t="shared" si="114"/>
        <v>3.9013430133508583E-4</v>
      </c>
      <c r="N796" s="111">
        <f t="shared" si="115"/>
        <v>-1.2941871990866487E-3</v>
      </c>
      <c r="O796" s="111">
        <f t="shared" si="116"/>
        <v>3.1333527521323402E-3</v>
      </c>
      <c r="P796" s="111">
        <f t="shared" si="117"/>
        <v>9.4130614756009299E-4</v>
      </c>
      <c r="Q796" s="36">
        <f>K796*$Y$19+$Z$19*L796+$AA$19*M796+N796*$AB$19+$AC$19*O796+P796*$AD$19</f>
        <v>-3.5880952099856284E-4</v>
      </c>
      <c r="R796" s="41">
        <f t="shared" si="110"/>
        <v>999641.19047900138</v>
      </c>
      <c r="S796" s="41">
        <f t="shared" si="111"/>
        <v>-358.80952099862043</v>
      </c>
      <c r="T796" s="41">
        <v>583.71961018908769</v>
      </c>
      <c r="U796" s="41">
        <f t="shared" si="118"/>
        <v>1127870.1729293666</v>
      </c>
      <c r="V796" s="41"/>
    </row>
    <row r="797" spans="2:22">
      <c r="B797" s="112">
        <v>44615</v>
      </c>
      <c r="C797">
        <v>76.104195000000004</v>
      </c>
      <c r="D797">
        <v>102.97500599999999</v>
      </c>
      <c r="E797">
        <v>24.261714999999999</v>
      </c>
      <c r="F797">
        <v>112.793503</v>
      </c>
      <c r="G797">
        <v>55.215705999999997</v>
      </c>
      <c r="H797">
        <v>50.220371</v>
      </c>
      <c r="J797" s="33">
        <v>793</v>
      </c>
      <c r="K797" s="111">
        <f t="shared" si="112"/>
        <v>-5.0449242053225759E-3</v>
      </c>
      <c r="L797" s="111">
        <f t="shared" si="113"/>
        <v>-4.4747026106711895E-3</v>
      </c>
      <c r="M797" s="111">
        <f t="shared" si="114"/>
        <v>-4.6932535313183353E-3</v>
      </c>
      <c r="N797" s="111">
        <f t="shared" si="115"/>
        <v>-9.1087125692509308E-3</v>
      </c>
      <c r="O797" s="111">
        <f t="shared" si="116"/>
        <v>9.8761608585908761E-4</v>
      </c>
      <c r="P797" s="111">
        <f t="shared" si="117"/>
        <v>-9.4130614756011055E-4</v>
      </c>
      <c r="Q797" s="36">
        <f>K797*$Y$19+$Z$19*L797+$AA$19*M797+N797*$AB$19+$AC$19*O797+P797*$AD$19</f>
        <v>-5.3599511279432115E-3</v>
      </c>
      <c r="R797" s="41">
        <f t="shared" si="110"/>
        <v>994640.04887205677</v>
      </c>
      <c r="S797" s="41">
        <f t="shared" si="111"/>
        <v>-5359.9511279432336</v>
      </c>
      <c r="T797" s="41">
        <v>594.51221084489953</v>
      </c>
      <c r="U797" s="41">
        <f t="shared" si="118"/>
        <v>1122510.2218014235</v>
      </c>
      <c r="V797" s="41"/>
    </row>
    <row r="798" spans="2:22">
      <c r="B798" s="112">
        <v>44616</v>
      </c>
      <c r="C798">
        <v>76.273178000000001</v>
      </c>
      <c r="D798">
        <v>103.16349</v>
      </c>
      <c r="E798">
        <v>24.271232999999999</v>
      </c>
      <c r="F798">
        <v>113.327988</v>
      </c>
      <c r="G798">
        <v>55.442779999999999</v>
      </c>
      <c r="H798">
        <v>50.277126000000003</v>
      </c>
      <c r="J798" s="33">
        <v>794</v>
      </c>
      <c r="K798" s="111">
        <f t="shared" si="112"/>
        <v>2.2179548832817492E-3</v>
      </c>
      <c r="L798" s="111">
        <f t="shared" si="113"/>
        <v>1.8287127944041051E-3</v>
      </c>
      <c r="M798" s="111">
        <f t="shared" si="114"/>
        <v>3.9222839387465533E-4</v>
      </c>
      <c r="N798" s="111">
        <f t="shared" si="115"/>
        <v>4.7274232364980916E-3</v>
      </c>
      <c r="O798" s="111">
        <f t="shared" si="116"/>
        <v>4.1040561267471683E-3</v>
      </c>
      <c r="P798" s="111">
        <f t="shared" si="117"/>
        <v>1.1294809866491398E-3</v>
      </c>
      <c r="Q798" s="36">
        <f>K798*$Y$19+$Z$19*L798+$AA$19*M798+N798*$AB$19+$AC$19*O798+P798*$AD$19</f>
        <v>2.527396865651886E-3</v>
      </c>
      <c r="R798" s="41">
        <f t="shared" si="110"/>
        <v>1002527.3968656519</v>
      </c>
      <c r="S798" s="41">
        <f t="shared" si="111"/>
        <v>2527.3968656519428</v>
      </c>
      <c r="T798" s="41">
        <v>597.03675781050697</v>
      </c>
      <c r="U798" s="41">
        <f t="shared" si="118"/>
        <v>1125037.6186670754</v>
      </c>
      <c r="V798" s="41"/>
    </row>
    <row r="799" spans="2:22">
      <c r="B799" s="112">
        <v>44617</v>
      </c>
      <c r="C799">
        <v>76.338904999999997</v>
      </c>
      <c r="D799">
        <v>103.267166</v>
      </c>
      <c r="E799">
        <v>24.309275</v>
      </c>
      <c r="F799">
        <v>113.788757</v>
      </c>
      <c r="G799">
        <v>55.388278999999997</v>
      </c>
      <c r="H799">
        <v>50.305500000000002</v>
      </c>
      <c r="J799" s="33">
        <v>795</v>
      </c>
      <c r="K799" s="111">
        <f t="shared" si="112"/>
        <v>8.6136042142598453E-4</v>
      </c>
      <c r="L799" s="111">
        <f t="shared" si="113"/>
        <v>1.004463297514969E-3</v>
      </c>
      <c r="M799" s="111">
        <f t="shared" si="114"/>
        <v>1.5661428561347264E-3</v>
      </c>
      <c r="N799" s="111">
        <f t="shared" si="115"/>
        <v>4.0575575540781747E-3</v>
      </c>
      <c r="O799" s="111">
        <f t="shared" si="116"/>
        <v>-9.8349695265621123E-4</v>
      </c>
      <c r="P799" s="111">
        <f t="shared" si="117"/>
        <v>5.6419288064026441E-4</v>
      </c>
      <c r="Q799" s="36">
        <f>K799*$Y$19+$Z$19*L799+$AA$19*M799+N799*$AB$19+$AC$19*O799+P799*$AD$19</f>
        <v>1.9105536391579589E-3</v>
      </c>
      <c r="R799" s="41">
        <f t="shared" si="110"/>
        <v>1001910.5536391579</v>
      </c>
      <c r="S799" s="41">
        <f t="shared" si="111"/>
        <v>1910.553639157908</v>
      </c>
      <c r="T799" s="41">
        <v>608.89329129166435</v>
      </c>
      <c r="U799" s="41">
        <f t="shared" si="118"/>
        <v>1126948.1723062333</v>
      </c>
      <c r="V799" s="41"/>
    </row>
    <row r="800" spans="2:22">
      <c r="B800" s="112">
        <v>44620</v>
      </c>
      <c r="C800">
        <v>76.90213</v>
      </c>
      <c r="D800">
        <v>104.011734</v>
      </c>
      <c r="E800">
        <v>24.499485</v>
      </c>
      <c r="F800">
        <v>115.005135</v>
      </c>
      <c r="G800">
        <v>56.323830000000001</v>
      </c>
      <c r="H800">
        <v>50.362259000000002</v>
      </c>
      <c r="J800" s="33">
        <v>796</v>
      </c>
      <c r="K800" s="111">
        <f t="shared" si="112"/>
        <v>7.3508709487273352E-3</v>
      </c>
      <c r="L800" s="111">
        <f t="shared" si="113"/>
        <v>7.1842450193399321E-3</v>
      </c>
      <c r="M800" s="111">
        <f t="shared" si="114"/>
        <v>7.7941321563305922E-3</v>
      </c>
      <c r="N800" s="111">
        <f t="shared" si="115"/>
        <v>1.0633058862281004E-2</v>
      </c>
      <c r="O800" s="111">
        <f t="shared" si="116"/>
        <v>1.6749712827013291E-2</v>
      </c>
      <c r="P800" s="111">
        <f t="shared" si="117"/>
        <v>1.1276501350254971E-3</v>
      </c>
      <c r="Q800" s="36">
        <f>K800*$Y$19+$Z$19*L800+$AA$19*M800+N800*$AB$19+$AC$19*O800+P800*$AD$19</f>
        <v>8.174206767901095E-3</v>
      </c>
      <c r="R800" s="41">
        <f t="shared" si="110"/>
        <v>1008174.2067679011</v>
      </c>
      <c r="S800" s="41">
        <f t="shared" si="111"/>
        <v>8174.2067679010797</v>
      </c>
      <c r="T800" s="41">
        <v>615.96762646106072</v>
      </c>
      <c r="U800" s="41">
        <f t="shared" si="118"/>
        <v>1135122.3790741344</v>
      </c>
      <c r="V800" s="41"/>
    </row>
    <row r="801" spans="2:22">
      <c r="B801" s="112">
        <v>44621</v>
      </c>
      <c r="C801">
        <v>77.305488999999994</v>
      </c>
      <c r="D801">
        <v>104.597847</v>
      </c>
      <c r="E801">
        <v>24.682247</v>
      </c>
      <c r="F801">
        <v>115.398521</v>
      </c>
      <c r="G801">
        <v>56.774344999999997</v>
      </c>
      <c r="H801">
        <v>50.447535999999999</v>
      </c>
      <c r="J801" s="33">
        <v>797</v>
      </c>
      <c r="K801" s="111">
        <f t="shared" si="112"/>
        <v>5.2313876904798327E-3</v>
      </c>
      <c r="L801" s="111">
        <f t="shared" si="113"/>
        <v>5.6192485450189001E-3</v>
      </c>
      <c r="M801" s="111">
        <f t="shared" si="114"/>
        <v>7.43214335209701E-3</v>
      </c>
      <c r="N801" s="111">
        <f t="shared" si="115"/>
        <v>3.4147581604242415E-3</v>
      </c>
      <c r="O801" s="111">
        <f t="shared" si="116"/>
        <v>7.9668373581637166E-3</v>
      </c>
      <c r="P801" s="111">
        <f t="shared" si="117"/>
        <v>1.6918399713212041E-3</v>
      </c>
      <c r="Q801" s="36">
        <f>K801*$Y$19+$Z$19*L801+$AA$19*M801+N801*$AB$19+$AC$19*O801+P801*$AD$19</f>
        <v>4.9026047128510912E-3</v>
      </c>
      <c r="R801" s="41">
        <f t="shared" si="110"/>
        <v>1004902.6047128511</v>
      </c>
      <c r="S801" s="41">
        <f t="shared" si="111"/>
        <v>4902.6047128511127</v>
      </c>
      <c r="T801" s="41">
        <v>619.69511937594507</v>
      </c>
      <c r="U801" s="41">
        <f t="shared" si="118"/>
        <v>1140024.9837869855</v>
      </c>
      <c r="V801" s="41"/>
    </row>
    <row r="802" spans="2:22">
      <c r="B802" s="112">
        <v>44622</v>
      </c>
      <c r="C802">
        <v>76.355864999999994</v>
      </c>
      <c r="D802">
        <v>103.342529</v>
      </c>
      <c r="E802">
        <v>24.349084999999999</v>
      </c>
      <c r="F802">
        <v>113.64402800000001</v>
      </c>
      <c r="G802">
        <v>56.392094</v>
      </c>
      <c r="H802">
        <v>50.333832000000001</v>
      </c>
      <c r="J802" s="33">
        <v>798</v>
      </c>
      <c r="K802" s="111">
        <f t="shared" si="112"/>
        <v>-1.2360116124833837E-2</v>
      </c>
      <c r="L802" s="111">
        <f t="shared" si="113"/>
        <v>-1.2073973070730864E-2</v>
      </c>
      <c r="M802" s="111">
        <f t="shared" si="114"/>
        <v>-1.3589968453171007E-2</v>
      </c>
      <c r="N802" s="111">
        <f t="shared" si="115"/>
        <v>-1.5320536077138494E-2</v>
      </c>
      <c r="O802" s="111">
        <f t="shared" si="116"/>
        <v>-6.7555797838374848E-3</v>
      </c>
      <c r="P802" s="111">
        <f t="shared" si="117"/>
        <v>-2.2564497883036968E-3</v>
      </c>
      <c r="Q802" s="36">
        <f>K802*$Y$19+$Z$19*L802+$AA$19*M802+N802*$AB$19+$AC$19*O802+P802*$AD$19</f>
        <v>-1.2025090979480598E-2</v>
      </c>
      <c r="R802" s="41">
        <f t="shared" si="110"/>
        <v>987974.90902051935</v>
      </c>
      <c r="S802" s="41">
        <f t="shared" si="111"/>
        <v>-12025.09097948065</v>
      </c>
      <c r="T802" s="41">
        <v>619.88610387477092</v>
      </c>
      <c r="U802" s="41">
        <f t="shared" si="118"/>
        <v>1127999.8928075049</v>
      </c>
      <c r="V802" s="41"/>
    </row>
    <row r="803" spans="2:22">
      <c r="B803" s="112">
        <v>44623</v>
      </c>
      <c r="C803">
        <v>76.694336000000007</v>
      </c>
      <c r="D803">
        <v>103.69175</v>
      </c>
      <c r="E803">
        <v>24.434754999999999</v>
      </c>
      <c r="F803">
        <v>114.059563</v>
      </c>
      <c r="G803">
        <v>56.328372999999999</v>
      </c>
      <c r="H803">
        <v>50.267532000000003</v>
      </c>
      <c r="J803" s="33">
        <v>799</v>
      </c>
      <c r="K803" s="111">
        <f t="shared" si="112"/>
        <v>4.4230134894567849E-3</v>
      </c>
      <c r="L803" s="111">
        <f t="shared" si="113"/>
        <v>3.3735604837143961E-3</v>
      </c>
      <c r="M803" s="111">
        <f t="shared" si="114"/>
        <v>3.5122322501523577E-3</v>
      </c>
      <c r="N803" s="111">
        <f t="shared" si="115"/>
        <v>3.6497927806324331E-3</v>
      </c>
      <c r="O803" s="111">
        <f t="shared" si="116"/>
        <v>-1.1306022496814713E-3</v>
      </c>
      <c r="P803" s="111">
        <f t="shared" si="117"/>
        <v>-1.3180737708225012E-3</v>
      </c>
      <c r="Q803" s="36">
        <f>K803*$Y$19+$Z$19*L803+$AA$19*M803+N803*$AB$19+$AC$19*O803+P803*$AD$19</f>
        <v>2.841174889024889E-3</v>
      </c>
      <c r="R803" s="41">
        <f t="shared" si="110"/>
        <v>1002841.1748890249</v>
      </c>
      <c r="S803" s="41">
        <f t="shared" si="111"/>
        <v>2841.1748890249291</v>
      </c>
      <c r="T803" s="41">
        <v>622.34408829256427</v>
      </c>
      <c r="U803" s="41">
        <f t="shared" si="118"/>
        <v>1130841.0676965299</v>
      </c>
      <c r="V803" s="41"/>
    </row>
    <row r="804" spans="2:22">
      <c r="B804" s="112">
        <v>44624</v>
      </c>
      <c r="C804">
        <v>76.967026000000004</v>
      </c>
      <c r="D804">
        <v>104.10704</v>
      </c>
      <c r="E804">
        <v>24.587057000000001</v>
      </c>
      <c r="F804">
        <v>114.170372</v>
      </c>
      <c r="G804">
        <v>56.747039999999998</v>
      </c>
      <c r="H804">
        <v>50.220154000000001</v>
      </c>
      <c r="J804" s="33">
        <v>800</v>
      </c>
      <c r="K804" s="111">
        <f t="shared" si="112"/>
        <v>3.5492368765823773E-3</v>
      </c>
      <c r="L804" s="111">
        <f t="shared" si="113"/>
        <v>3.9970449577883555E-3</v>
      </c>
      <c r="M804" s="111">
        <f t="shared" si="114"/>
        <v>6.2136621969938275E-3</v>
      </c>
      <c r="N804" s="111">
        <f t="shared" si="115"/>
        <v>9.7102957775289326E-4</v>
      </c>
      <c r="O804" s="111">
        <f t="shared" si="116"/>
        <v>7.4051272872865314E-3</v>
      </c>
      <c r="P804" s="111">
        <f t="shared" si="117"/>
        <v>-9.4296137957877745E-4</v>
      </c>
      <c r="Q804" s="36">
        <f>K804*$Y$19+$Z$19*L804+$AA$19*M804+N804*$AB$19+$AC$19*O804+P804*$AD$19</f>
        <v>3.0303672696205641E-3</v>
      </c>
      <c r="R804" s="41">
        <f t="shared" si="110"/>
        <v>1003030.3672696205</v>
      </c>
      <c r="S804" s="41">
        <f t="shared" si="111"/>
        <v>3030.3672696205322</v>
      </c>
      <c r="T804" s="41">
        <v>624.54818966519088</v>
      </c>
      <c r="U804" s="41">
        <f t="shared" si="118"/>
        <v>1133871.4349661504</v>
      </c>
      <c r="V804" s="41"/>
    </row>
    <row r="805" spans="2:22">
      <c r="B805" s="112">
        <v>44627</v>
      </c>
      <c r="C805">
        <v>76.590912000000003</v>
      </c>
      <c r="D805">
        <v>103.50299099999999</v>
      </c>
      <c r="E805">
        <v>24.491869000000001</v>
      </c>
      <c r="F805">
        <v>112.785263</v>
      </c>
      <c r="G805">
        <v>57.102001000000001</v>
      </c>
      <c r="H805">
        <v>50.125416000000001</v>
      </c>
      <c r="J805" s="33">
        <v>801</v>
      </c>
      <c r="K805" s="111">
        <f t="shared" si="112"/>
        <v>-4.8986689588439792E-3</v>
      </c>
      <c r="L805" s="111">
        <f t="shared" si="113"/>
        <v>-5.8190897771685669E-3</v>
      </c>
      <c r="M805" s="111">
        <f t="shared" si="114"/>
        <v>-3.8789813515395536E-3</v>
      </c>
      <c r="N805" s="111">
        <f t="shared" si="115"/>
        <v>-1.2206140616201379E-2</v>
      </c>
      <c r="O805" s="111">
        <f t="shared" si="116"/>
        <v>6.2356634198855185E-3</v>
      </c>
      <c r="P805" s="111">
        <f t="shared" si="117"/>
        <v>-1.8882353879398402E-3</v>
      </c>
      <c r="Q805" s="36">
        <f>K805*$Y$19+$Z$19*L805+$AA$19*M805+N805*$AB$19+$AC$19*O805+P805*$AD$19</f>
        <v>-6.2800264973586388E-3</v>
      </c>
      <c r="R805" s="41">
        <f t="shared" si="110"/>
        <v>993719.97350264131</v>
      </c>
      <c r="S805" s="41">
        <f t="shared" si="111"/>
        <v>-6280.0264973586891</v>
      </c>
      <c r="T805" s="41">
        <v>632.37141766864806</v>
      </c>
      <c r="U805" s="41">
        <f t="shared" si="118"/>
        <v>1127591.4084687917</v>
      </c>
      <c r="V805" s="41"/>
    </row>
    <row r="806" spans="2:22">
      <c r="B806" s="112">
        <v>44628</v>
      </c>
      <c r="C806">
        <v>76.233626999999998</v>
      </c>
      <c r="D806">
        <v>103.13488</v>
      </c>
      <c r="E806">
        <v>24.377645000000001</v>
      </c>
      <c r="F806">
        <v>112.11119100000001</v>
      </c>
      <c r="G806">
        <v>57.329543999999999</v>
      </c>
      <c r="H806">
        <v>49.983311</v>
      </c>
      <c r="J806" s="33">
        <v>802</v>
      </c>
      <c r="K806" s="111">
        <f t="shared" si="112"/>
        <v>-4.6757628490024326E-3</v>
      </c>
      <c r="L806" s="111">
        <f t="shared" si="113"/>
        <v>-3.5628647122496913E-3</v>
      </c>
      <c r="M806" s="111">
        <f t="shared" si="114"/>
        <v>-4.6746610987852804E-3</v>
      </c>
      <c r="N806" s="111">
        <f t="shared" si="115"/>
        <v>-5.9945277618986418E-3</v>
      </c>
      <c r="O806" s="111">
        <f t="shared" si="116"/>
        <v>3.9769331070648017E-3</v>
      </c>
      <c r="P806" s="111">
        <f t="shared" si="117"/>
        <v>-2.8390151329616225E-3</v>
      </c>
      <c r="Q806" s="36">
        <f>K806*$Y$19+$Z$19*L806+$AA$19*M806+N806*$AB$19+$AC$19*O806+P806*$AD$19</f>
        <v>-4.2228075349452707E-3</v>
      </c>
      <c r="R806" s="41">
        <f t="shared" si="110"/>
        <v>995777.19246505469</v>
      </c>
      <c r="S806" s="41">
        <f t="shared" si="111"/>
        <v>-4222.8075349453138</v>
      </c>
      <c r="T806" s="41">
        <v>632.51514509611297</v>
      </c>
      <c r="U806" s="41">
        <f t="shared" si="118"/>
        <v>1123368.6009338466</v>
      </c>
      <c r="V806" s="41"/>
    </row>
    <row r="807" spans="2:22">
      <c r="B807" s="112">
        <v>44629</v>
      </c>
      <c r="C807">
        <v>76.026764</v>
      </c>
      <c r="D807">
        <v>102.917801</v>
      </c>
      <c r="E807">
        <v>24.282454000000001</v>
      </c>
      <c r="F807">
        <v>112.305077</v>
      </c>
      <c r="G807">
        <v>56.783454999999996</v>
      </c>
      <c r="H807">
        <v>49.916992</v>
      </c>
      <c r="J807" s="33">
        <v>803</v>
      </c>
      <c r="K807" s="111">
        <f t="shared" si="112"/>
        <v>-2.717228373308676E-3</v>
      </c>
      <c r="L807" s="111">
        <f t="shared" si="113"/>
        <v>-2.1070250506584659E-3</v>
      </c>
      <c r="M807" s="111">
        <f t="shared" si="114"/>
        <v>-3.9124918931515307E-3</v>
      </c>
      <c r="N807" s="111">
        <f t="shared" si="115"/>
        <v>1.7279143795426452E-3</v>
      </c>
      <c r="O807" s="111">
        <f t="shared" si="116"/>
        <v>-9.5710948537865905E-3</v>
      </c>
      <c r="P807" s="111">
        <f t="shared" si="117"/>
        <v>-1.327703875777985E-3</v>
      </c>
      <c r="Q807" s="36">
        <f>K807*$Y$19+$Z$19*L807+$AA$19*M807+N807*$AB$19+$AC$19*O807+P807*$AD$19</f>
        <v>-1.6104968620521056E-3</v>
      </c>
      <c r="R807" s="41">
        <f t="shared" si="110"/>
        <v>998389.50313794788</v>
      </c>
      <c r="S807" s="41">
        <f t="shared" si="111"/>
        <v>-1610.4968620521249</v>
      </c>
      <c r="T807" s="41">
        <v>635.05825395998545</v>
      </c>
      <c r="U807" s="41">
        <f t="shared" si="118"/>
        <v>1121758.1040717945</v>
      </c>
      <c r="V807" s="41"/>
    </row>
    <row r="808" spans="2:22">
      <c r="B808" s="112">
        <v>44630</v>
      </c>
      <c r="C808">
        <v>75.622482000000005</v>
      </c>
      <c r="D808">
        <v>102.342033</v>
      </c>
      <c r="E808">
        <v>24.177748000000001</v>
      </c>
      <c r="F808">
        <v>111.02153</v>
      </c>
      <c r="G808">
        <v>56.656036</v>
      </c>
      <c r="H808">
        <v>49.822254000000001</v>
      </c>
      <c r="J808" s="33">
        <v>804</v>
      </c>
      <c r="K808" s="111">
        <f t="shared" si="112"/>
        <v>-5.331816259113018E-3</v>
      </c>
      <c r="L808" s="111">
        <f t="shared" si="113"/>
        <v>-5.6101527406845443E-3</v>
      </c>
      <c r="M808" s="111">
        <f t="shared" si="114"/>
        <v>-4.3213258970193485E-3</v>
      </c>
      <c r="N808" s="111">
        <f t="shared" si="115"/>
        <v>-1.1494923515677356E-2</v>
      </c>
      <c r="O808" s="111">
        <f t="shared" si="116"/>
        <v>-2.2464673009898713E-3</v>
      </c>
      <c r="P808" s="111">
        <f t="shared" si="117"/>
        <v>-1.8997141504713743E-3</v>
      </c>
      <c r="Q808" s="36">
        <f>K808*$Y$19+$Z$19*L808+$AA$19*M808+N808*$AB$19+$AC$19*O808+P808*$AD$19</f>
        <v>-6.5711712597076866E-3</v>
      </c>
      <c r="R808" s="41">
        <f t="shared" si="110"/>
        <v>993428.82874029235</v>
      </c>
      <c r="S808" s="41">
        <f t="shared" si="111"/>
        <v>-6571.1712597076548</v>
      </c>
      <c r="T808" s="41">
        <v>638.4739948323695</v>
      </c>
      <c r="U808" s="41">
        <f t="shared" si="118"/>
        <v>1115186.9328120868</v>
      </c>
      <c r="V808" s="41"/>
    </row>
    <row r="809" spans="2:22">
      <c r="B809" s="112">
        <v>44631</v>
      </c>
      <c r="C809">
        <v>75.566070999999994</v>
      </c>
      <c r="D809">
        <v>102.32318100000001</v>
      </c>
      <c r="E809">
        <v>24.177748000000001</v>
      </c>
      <c r="F809">
        <v>110.97539500000001</v>
      </c>
      <c r="G809">
        <v>57.047398000000001</v>
      </c>
      <c r="H809">
        <v>49.642254000000001</v>
      </c>
      <c r="J809" s="33">
        <v>805</v>
      </c>
      <c r="K809" s="111">
        <f t="shared" si="112"/>
        <v>-7.4623377892616641E-4</v>
      </c>
      <c r="L809" s="111">
        <f t="shared" si="113"/>
        <v>-1.8422280645412348E-4</v>
      </c>
      <c r="M809" s="111">
        <f t="shared" si="114"/>
        <v>0</v>
      </c>
      <c r="N809" s="111">
        <f t="shared" si="115"/>
        <v>-4.1563639373973189E-4</v>
      </c>
      <c r="O809" s="111">
        <f t="shared" si="116"/>
        <v>6.8839353700748691E-3</v>
      </c>
      <c r="P809" s="111">
        <f t="shared" si="117"/>
        <v>-3.6193854495157126E-3</v>
      </c>
      <c r="Q809" s="36">
        <f>K809*$Y$19+$Z$19*L809+$AA$19*M809+N809*$AB$19+$AC$19*O809+P809*$AD$19</f>
        <v>-3.3748583405941084E-4</v>
      </c>
      <c r="R809" s="41">
        <f t="shared" si="110"/>
        <v>999662.51416594058</v>
      </c>
      <c r="S809" s="41">
        <f t="shared" si="111"/>
        <v>-337.4858340594219</v>
      </c>
      <c r="T809" s="41">
        <v>657.232050686609</v>
      </c>
      <c r="U809" s="41">
        <f t="shared" si="118"/>
        <v>1114849.4469780275</v>
      </c>
      <c r="V809" s="41"/>
    </row>
    <row r="810" spans="2:22">
      <c r="B810" s="112">
        <v>44634</v>
      </c>
      <c r="C810">
        <v>74.870307999999994</v>
      </c>
      <c r="D810">
        <v>101.332115</v>
      </c>
      <c r="E810">
        <v>23.958819999999999</v>
      </c>
      <c r="F810">
        <v>109.368645</v>
      </c>
      <c r="G810">
        <v>56.437603000000003</v>
      </c>
      <c r="H810">
        <v>49.452778000000002</v>
      </c>
      <c r="J810" s="33">
        <v>806</v>
      </c>
      <c r="K810" s="111">
        <f t="shared" si="112"/>
        <v>-9.24999611861042E-3</v>
      </c>
      <c r="L810" s="111">
        <f t="shared" si="113"/>
        <v>-9.7328558890273972E-3</v>
      </c>
      <c r="M810" s="111">
        <f t="shared" si="114"/>
        <v>-9.0961827405867564E-3</v>
      </c>
      <c r="N810" s="111">
        <f t="shared" si="115"/>
        <v>-1.4584269941381496E-2</v>
      </c>
      <c r="O810" s="111">
        <f t="shared" si="116"/>
        <v>-1.074680994992148E-2</v>
      </c>
      <c r="P810" s="111">
        <f t="shared" si="117"/>
        <v>-3.82413178710662E-3</v>
      </c>
      <c r="Q810" s="36">
        <f>K810*$Y$19+$Z$19*L810+$AA$19*M810+N810*$AB$19+$AC$19*O810+P810*$AD$19</f>
        <v>-1.043536883611958E-2</v>
      </c>
      <c r="R810" s="41">
        <f t="shared" si="110"/>
        <v>989564.63116388046</v>
      </c>
      <c r="S810" s="41">
        <f t="shared" si="111"/>
        <v>-10435.368836119538</v>
      </c>
      <c r="T810" s="41">
        <v>674.34587557381019</v>
      </c>
      <c r="U810" s="41">
        <f t="shared" si="118"/>
        <v>1104414.0781419079</v>
      </c>
      <c r="V810" s="41"/>
    </row>
    <row r="811" spans="2:22">
      <c r="B811" s="112">
        <v>44635</v>
      </c>
      <c r="C811">
        <v>74.992537999999996</v>
      </c>
      <c r="D811">
        <v>101.55864</v>
      </c>
      <c r="E811">
        <v>23.796997000000001</v>
      </c>
      <c r="F811">
        <v>110.227402</v>
      </c>
      <c r="G811">
        <v>55.973433999999997</v>
      </c>
      <c r="H811">
        <v>49.329624000000003</v>
      </c>
      <c r="J811" s="33">
        <v>807</v>
      </c>
      <c r="K811" s="111">
        <f t="shared" si="112"/>
        <v>1.6312252218063897E-3</v>
      </c>
      <c r="L811" s="111">
        <f t="shared" si="113"/>
        <v>2.2329760084392049E-3</v>
      </c>
      <c r="M811" s="111">
        <f t="shared" si="114"/>
        <v>-6.7771270406557045E-3</v>
      </c>
      <c r="N811" s="111">
        <f t="shared" si="115"/>
        <v>7.8212826634859924E-3</v>
      </c>
      <c r="O811" s="111">
        <f t="shared" si="116"/>
        <v>-8.2584708851093473E-3</v>
      </c>
      <c r="P811" s="111">
        <f t="shared" si="117"/>
        <v>-2.4934413683641772E-3</v>
      </c>
      <c r="Q811" s="36">
        <f>K811*$Y$19+$Z$19*L811+$AA$19*M811+N811*$AB$19+$AC$19*O811+P811*$AD$19</f>
        <v>1.0486264496293782E-3</v>
      </c>
      <c r="R811" s="41">
        <f t="shared" si="110"/>
        <v>1001048.6264496294</v>
      </c>
      <c r="S811" s="41">
        <f t="shared" si="111"/>
        <v>1048.6264496294316</v>
      </c>
      <c r="T811" s="41">
        <v>679.22137632744852</v>
      </c>
      <c r="U811" s="41">
        <f t="shared" si="118"/>
        <v>1105462.7045915374</v>
      </c>
      <c r="V811" s="41"/>
    </row>
    <row r="812" spans="2:22">
      <c r="B812" s="112">
        <v>44636</v>
      </c>
      <c r="C812">
        <v>75.105362</v>
      </c>
      <c r="D812">
        <v>101.63417800000001</v>
      </c>
      <c r="E812">
        <v>23.958819999999999</v>
      </c>
      <c r="F812">
        <v>111.16928900000001</v>
      </c>
      <c r="G812">
        <v>55.691284000000003</v>
      </c>
      <c r="H812">
        <v>49.339092000000001</v>
      </c>
      <c r="J812" s="33">
        <v>808</v>
      </c>
      <c r="K812" s="111">
        <f t="shared" si="112"/>
        <v>1.5033391039954212E-3</v>
      </c>
      <c r="L812" s="111">
        <f t="shared" si="113"/>
        <v>7.4351056521925753E-4</v>
      </c>
      <c r="M812" s="111">
        <f t="shared" si="114"/>
        <v>6.7771270406556108E-3</v>
      </c>
      <c r="N812" s="111">
        <f t="shared" si="115"/>
        <v>8.5086428186600307E-3</v>
      </c>
      <c r="O812" s="111">
        <f t="shared" si="116"/>
        <v>-5.0535317783415986E-3</v>
      </c>
      <c r="P812" s="111">
        <f t="shared" si="117"/>
        <v>1.9191493338285606E-4</v>
      </c>
      <c r="Q812" s="36">
        <f>K812*$Y$19+$Z$19*L812+$AA$19*M812+N812*$AB$19+$AC$19*O812+P812*$AD$19</f>
        <v>4.1295802634035367E-3</v>
      </c>
      <c r="R812" s="41">
        <f t="shared" si="110"/>
        <v>1004129.5802634036</v>
      </c>
      <c r="S812" s="41">
        <f t="shared" si="111"/>
        <v>4129.5802634035936</v>
      </c>
      <c r="T812" s="41">
        <v>679.72898349491879</v>
      </c>
      <c r="U812" s="41">
        <f t="shared" si="118"/>
        <v>1109592.2848549411</v>
      </c>
      <c r="V812" s="41"/>
    </row>
    <row r="813" spans="2:22">
      <c r="B813" s="112">
        <v>44637</v>
      </c>
      <c r="C813">
        <v>75.171172999999996</v>
      </c>
      <c r="D813">
        <v>101.804039</v>
      </c>
      <c r="E813">
        <v>23.911221999999999</v>
      </c>
      <c r="F813">
        <v>112.25891900000001</v>
      </c>
      <c r="G813">
        <v>56.428489999999996</v>
      </c>
      <c r="H813">
        <v>49.386471</v>
      </c>
      <c r="J813" s="33">
        <v>809</v>
      </c>
      <c r="K813" s="111">
        <f t="shared" si="112"/>
        <v>8.7586533995048885E-4</v>
      </c>
      <c r="L813" s="111">
        <f t="shared" si="113"/>
        <v>1.6699029511502643E-3</v>
      </c>
      <c r="M813" s="111">
        <f t="shared" si="114"/>
        <v>-1.9886347994510808E-3</v>
      </c>
      <c r="N813" s="111">
        <f t="shared" si="115"/>
        <v>9.7538144212684086E-3</v>
      </c>
      <c r="O813" s="111">
        <f t="shared" si="116"/>
        <v>1.315051926701926E-2</v>
      </c>
      <c r="P813" s="111">
        <f t="shared" si="117"/>
        <v>9.5981227551528473E-4</v>
      </c>
      <c r="Q813" s="36">
        <f>K813*$Y$19+$Z$19*L813+$AA$19*M813+N813*$AB$19+$AC$19*O813+P813*$AD$19</f>
        <v>3.8678324914584619E-3</v>
      </c>
      <c r="R813" s="41">
        <f t="shared" si="110"/>
        <v>1003867.8324914585</v>
      </c>
      <c r="S813" s="41">
        <f t="shared" si="111"/>
        <v>3867.83249145851</v>
      </c>
      <c r="T813" s="41">
        <v>679.83598240371794</v>
      </c>
      <c r="U813" s="41">
        <f t="shared" si="118"/>
        <v>1113460.1173463995</v>
      </c>
      <c r="V813" s="41"/>
    </row>
    <row r="814" spans="2:22">
      <c r="B814" s="112">
        <v>44638</v>
      </c>
      <c r="C814">
        <v>75.387405000000001</v>
      </c>
      <c r="D814">
        <v>102.030563</v>
      </c>
      <c r="E814">
        <v>23.977855999999999</v>
      </c>
      <c r="F814">
        <v>112.48052199999999</v>
      </c>
      <c r="G814">
        <v>56.273772999999998</v>
      </c>
      <c r="H814">
        <v>49.443314000000001</v>
      </c>
      <c r="J814" s="33">
        <v>810</v>
      </c>
      <c r="K814" s="111">
        <f t="shared" si="112"/>
        <v>2.8723989233168149E-3</v>
      </c>
      <c r="L814" s="111">
        <f t="shared" si="113"/>
        <v>2.2226264925683478E-3</v>
      </c>
      <c r="M814" s="111">
        <f t="shared" si="114"/>
        <v>2.7828492752574618E-3</v>
      </c>
      <c r="N814" s="111">
        <f t="shared" si="115"/>
        <v>1.9720888406082261E-3</v>
      </c>
      <c r="O814" s="111">
        <f t="shared" si="116"/>
        <v>-2.7455898945250574E-3</v>
      </c>
      <c r="P814" s="111">
        <f t="shared" si="117"/>
        <v>1.1503213584462847E-3</v>
      </c>
      <c r="Q814" s="36">
        <f>K814*$Y$19+$Z$19*L814+$AA$19*M814+N814*$AB$19+$AC$19*O814+P814*$AD$19</f>
        <v>1.9617843071855017E-3</v>
      </c>
      <c r="R814" s="41">
        <f t="shared" si="110"/>
        <v>1001961.7843071854</v>
      </c>
      <c r="S814" s="41">
        <f t="shared" si="111"/>
        <v>1961.784307185444</v>
      </c>
      <c r="T814" s="41">
        <v>681.71816840395331</v>
      </c>
      <c r="U814" s="41">
        <f t="shared" si="118"/>
        <v>1115421.901653585</v>
      </c>
      <c r="V814" s="41"/>
    </row>
    <row r="815" spans="2:22">
      <c r="B815" s="112">
        <v>44641</v>
      </c>
      <c r="C815">
        <v>74.616439999999997</v>
      </c>
      <c r="D815">
        <v>101.030083</v>
      </c>
      <c r="E815">
        <v>23.730370000000001</v>
      </c>
      <c r="F815">
        <v>110.91997499999999</v>
      </c>
      <c r="G815">
        <v>55.773197000000003</v>
      </c>
      <c r="H815">
        <v>49.244357999999998</v>
      </c>
      <c r="J815" s="33">
        <v>811</v>
      </c>
      <c r="K815" s="111">
        <f t="shared" si="112"/>
        <v>-1.0279360354691234E-2</v>
      </c>
      <c r="L815" s="111">
        <f t="shared" si="113"/>
        <v>-9.8540816794357462E-3</v>
      </c>
      <c r="M815" s="111">
        <f t="shared" si="114"/>
        <v>-1.0375075358726395E-2</v>
      </c>
      <c r="N815" s="111">
        <f t="shared" si="115"/>
        <v>-1.3971073516736647E-2</v>
      </c>
      <c r="O815" s="111">
        <f t="shared" si="116"/>
        <v>-8.9351694272490553E-3</v>
      </c>
      <c r="P815" s="111">
        <f t="shared" si="117"/>
        <v>-4.0320389671605408E-3</v>
      </c>
      <c r="Q815" s="36">
        <f>K815*$Y$19+$Z$19*L815+$AA$19*M815+N815*$AB$19+$AC$19*O815+P815*$AD$19</f>
        <v>-1.057756468797804E-2</v>
      </c>
      <c r="R815" s="41">
        <f t="shared" si="110"/>
        <v>989422.43531202199</v>
      </c>
      <c r="S815" s="41">
        <f t="shared" si="111"/>
        <v>-10577.564687978011</v>
      </c>
      <c r="T815" s="41">
        <v>685.28802982205525</v>
      </c>
      <c r="U815" s="41">
        <f t="shared" si="118"/>
        <v>1104844.336965607</v>
      </c>
      <c r="V815" s="41"/>
    </row>
    <row r="816" spans="2:22">
      <c r="B816" s="112">
        <v>44642</v>
      </c>
      <c r="C816">
        <v>74.428382999999997</v>
      </c>
      <c r="D816">
        <v>100.756378</v>
      </c>
      <c r="E816">
        <v>23.644697000000001</v>
      </c>
      <c r="F816">
        <v>110.652168</v>
      </c>
      <c r="G816">
        <v>55.509250999999999</v>
      </c>
      <c r="H816">
        <v>49.159095999999998</v>
      </c>
      <c r="J816" s="33">
        <v>812</v>
      </c>
      <c r="K816" s="111">
        <f t="shared" si="112"/>
        <v>-2.523497240775276E-3</v>
      </c>
      <c r="L816" s="111">
        <f t="shared" si="113"/>
        <v>-2.7128199434402968E-3</v>
      </c>
      <c r="M816" s="111">
        <f t="shared" si="114"/>
        <v>-3.6168009384542812E-3</v>
      </c>
      <c r="N816" s="111">
        <f t="shared" si="115"/>
        <v>-2.4173357425269449E-3</v>
      </c>
      <c r="O816" s="111">
        <f t="shared" si="116"/>
        <v>-4.7437219382936175E-3</v>
      </c>
      <c r="P816" s="111">
        <f t="shared" si="117"/>
        <v>-1.7329070854887245E-3</v>
      </c>
      <c r="Q816" s="36">
        <f>K816*$Y$19+$Z$19*L816+$AA$19*M816+N816*$AB$19+$AC$19*O816+P816*$AD$19</f>
        <v>-2.7648193120401151E-3</v>
      </c>
      <c r="R816" s="41">
        <f t="shared" si="110"/>
        <v>997235.18068795989</v>
      </c>
      <c r="S816" s="41">
        <f t="shared" si="111"/>
        <v>-2764.819312040112</v>
      </c>
      <c r="T816" s="41">
        <v>686.11562821711414</v>
      </c>
      <c r="U816" s="41">
        <f t="shared" si="118"/>
        <v>1102079.5176535668</v>
      </c>
      <c r="V816" s="41"/>
    </row>
    <row r="817" spans="2:22">
      <c r="B817" s="112">
        <v>44643</v>
      </c>
      <c r="C817">
        <v>74.766869</v>
      </c>
      <c r="D817">
        <v>101.17166899999999</v>
      </c>
      <c r="E817">
        <v>23.758918999999999</v>
      </c>
      <c r="F817">
        <v>110.966156</v>
      </c>
      <c r="G817">
        <v>56.210059999999999</v>
      </c>
      <c r="H817">
        <v>49.102249</v>
      </c>
      <c r="J817" s="33">
        <v>813</v>
      </c>
      <c r="K817" s="111">
        <f t="shared" si="112"/>
        <v>4.5374980264655277E-3</v>
      </c>
      <c r="L817" s="111">
        <f t="shared" si="113"/>
        <v>4.1132630329772501E-3</v>
      </c>
      <c r="M817" s="111">
        <f t="shared" si="114"/>
        <v>4.8191353612424478E-3</v>
      </c>
      <c r="N817" s="111">
        <f t="shared" si="115"/>
        <v>2.8335943023449382E-3</v>
      </c>
      <c r="O817" s="111">
        <f t="shared" si="116"/>
        <v>1.254605289241382E-2</v>
      </c>
      <c r="P817" s="111">
        <f t="shared" si="117"/>
        <v>-1.1570573625292635E-3</v>
      </c>
      <c r="Q817" s="36">
        <f>K817*$Y$19+$Z$19*L817+$AA$19*M817+N817*$AB$19+$AC$19*O817+P817*$AD$19</f>
        <v>3.7023895652997657E-3</v>
      </c>
      <c r="R817" s="41">
        <f t="shared" si="110"/>
        <v>1003702.3895652997</v>
      </c>
      <c r="S817" s="41">
        <f t="shared" si="111"/>
        <v>3702.3895652997307</v>
      </c>
      <c r="T817" s="41">
        <v>690.62080045172479</v>
      </c>
      <c r="U817" s="41">
        <f t="shared" si="118"/>
        <v>1105781.9072188665</v>
      </c>
      <c r="V817" s="41"/>
    </row>
    <row r="818" spans="2:22">
      <c r="B818" s="112">
        <v>44644</v>
      </c>
      <c r="C818">
        <v>74.672852000000006</v>
      </c>
      <c r="D818">
        <v>100.94515199999999</v>
      </c>
      <c r="E818">
        <v>23.71133</v>
      </c>
      <c r="F818">
        <v>111.01232899999999</v>
      </c>
      <c r="G818">
        <v>55.864220000000003</v>
      </c>
      <c r="H818">
        <v>48.950668</v>
      </c>
      <c r="J818" s="33">
        <v>814</v>
      </c>
      <c r="K818" s="111">
        <f t="shared" si="112"/>
        <v>-1.2582600097883134E-3</v>
      </c>
      <c r="L818" s="111">
        <f t="shared" si="113"/>
        <v>-2.2414472354750441E-3</v>
      </c>
      <c r="M818" s="111">
        <f t="shared" si="114"/>
        <v>-2.0050038474612427E-3</v>
      </c>
      <c r="N818" s="111">
        <f t="shared" si="115"/>
        <v>4.1601329665715318E-4</v>
      </c>
      <c r="O818" s="111">
        <f t="shared" si="116"/>
        <v>-6.1716407676872444E-3</v>
      </c>
      <c r="P818" s="111">
        <f t="shared" si="117"/>
        <v>-3.0918227705867621E-3</v>
      </c>
      <c r="Q818" s="36">
        <f>K818*$Y$19+$Z$19*L818+$AA$19*M818+N818*$AB$19+$AC$19*O818+P818*$AD$19</f>
        <v>-1.5379344306624939E-3</v>
      </c>
      <c r="R818" s="41">
        <f t="shared" si="110"/>
        <v>998462.06556933746</v>
      </c>
      <c r="S818" s="41">
        <f t="shared" si="111"/>
        <v>-1537.9344306625426</v>
      </c>
      <c r="T818" s="41">
        <v>693.12853046972305</v>
      </c>
      <c r="U818" s="41">
        <f t="shared" si="118"/>
        <v>1104243.972788204</v>
      </c>
      <c r="V818" s="41"/>
    </row>
    <row r="819" spans="2:22">
      <c r="B819" s="112">
        <v>44645</v>
      </c>
      <c r="C819">
        <v>74.014702</v>
      </c>
      <c r="D819">
        <v>100.14286800000001</v>
      </c>
      <c r="E819">
        <v>23.520952000000001</v>
      </c>
      <c r="F819">
        <v>110.13507799999999</v>
      </c>
      <c r="G819">
        <v>55.472855000000003</v>
      </c>
      <c r="H819">
        <v>48.789631</v>
      </c>
      <c r="J819" s="33">
        <v>815</v>
      </c>
      <c r="K819" s="111">
        <f t="shared" si="112"/>
        <v>-8.8528498952133855E-3</v>
      </c>
      <c r="L819" s="111">
        <f t="shared" si="113"/>
        <v>-7.9794734357036545E-3</v>
      </c>
      <c r="M819" s="111">
        <f t="shared" si="114"/>
        <v>-8.0613945772194506E-3</v>
      </c>
      <c r="N819" s="111">
        <f t="shared" si="115"/>
        <v>-7.9336729587623674E-3</v>
      </c>
      <c r="O819" s="111">
        <f t="shared" si="116"/>
        <v>-7.0303016661409394E-3</v>
      </c>
      <c r="P819" s="111">
        <f t="shared" si="117"/>
        <v>-3.2952046876107656E-3</v>
      </c>
      <c r="Q819" s="36">
        <f>K819*$Y$19+$Z$19*L819+$AA$19*M819+N819*$AB$19+$AC$19*O819+P819*$AD$19</f>
        <v>-7.4899609873669967E-3</v>
      </c>
      <c r="R819" s="41">
        <f t="shared" si="110"/>
        <v>992510.03901263303</v>
      </c>
      <c r="S819" s="41">
        <f t="shared" si="111"/>
        <v>-7489.9609873669688</v>
      </c>
      <c r="T819" s="41">
        <v>700.44319330586586</v>
      </c>
      <c r="U819" s="41">
        <f t="shared" si="118"/>
        <v>1096754.011800837</v>
      </c>
      <c r="V819" s="41"/>
    </row>
    <row r="820" spans="2:22">
      <c r="B820" s="112">
        <v>44648</v>
      </c>
      <c r="C820">
        <v>74.230941999999999</v>
      </c>
      <c r="D820">
        <v>100.388283</v>
      </c>
      <c r="E820">
        <v>23.568546000000001</v>
      </c>
      <c r="F820">
        <v>110.744545</v>
      </c>
      <c r="G820">
        <v>55.436450999999998</v>
      </c>
      <c r="H820">
        <v>48.742252000000001</v>
      </c>
      <c r="J820" s="33">
        <v>816</v>
      </c>
      <c r="K820" s="111">
        <f t="shared" si="112"/>
        <v>2.9173221894334528E-3</v>
      </c>
      <c r="L820" s="111">
        <f t="shared" si="113"/>
        <v>2.4476508642123406E-3</v>
      </c>
      <c r="M820" s="111">
        <f t="shared" si="114"/>
        <v>2.0214280562699995E-3</v>
      </c>
      <c r="N820" s="111">
        <f t="shared" si="115"/>
        <v>5.5185583755690644E-3</v>
      </c>
      <c r="O820" s="111">
        <f t="shared" si="116"/>
        <v>-6.5646432423529242E-4</v>
      </c>
      <c r="P820" s="111">
        <f t="shared" si="117"/>
        <v>-9.7155929465369553E-4</v>
      </c>
      <c r="Q820" s="36">
        <f>K820*$Y$19+$Z$19*L820+$AA$19*M820+N820*$AB$19+$AC$19*O820+P820*$AD$19</f>
        <v>2.8303957621538351E-3</v>
      </c>
      <c r="R820" s="41">
        <f t="shared" si="110"/>
        <v>1002830.3957621538</v>
      </c>
      <c r="S820" s="41">
        <f t="shared" si="111"/>
        <v>2830.3957621537847</v>
      </c>
      <c r="T820" s="41">
        <v>704.02651109197177</v>
      </c>
      <c r="U820" s="41">
        <f t="shared" si="118"/>
        <v>1099584.4075629907</v>
      </c>
      <c r="V820" s="41"/>
    </row>
    <row r="821" spans="2:22">
      <c r="B821" s="112">
        <v>44649</v>
      </c>
      <c r="C821">
        <v>74.560019999999994</v>
      </c>
      <c r="D821">
        <v>100.860191</v>
      </c>
      <c r="E821">
        <v>23.635178</v>
      </c>
      <c r="F821">
        <v>111.677155</v>
      </c>
      <c r="G821">
        <v>55.218024999999997</v>
      </c>
      <c r="H821">
        <v>48.732773000000002</v>
      </c>
      <c r="J821" s="33">
        <v>817</v>
      </c>
      <c r="K821" s="111">
        <f t="shared" si="112"/>
        <v>4.4233672817624988E-3</v>
      </c>
      <c r="L821" s="111">
        <f t="shared" si="113"/>
        <v>4.6898131008142954E-3</v>
      </c>
      <c r="M821" s="111">
        <f t="shared" si="114"/>
        <v>2.8231689625300847E-3</v>
      </c>
      <c r="N821" s="111">
        <f t="shared" si="115"/>
        <v>8.3860114862124649E-3</v>
      </c>
      <c r="O821" s="111">
        <f t="shared" si="116"/>
        <v>-3.9478978454884793E-3</v>
      </c>
      <c r="P821" s="111">
        <f t="shared" si="117"/>
        <v>-1.9449084583214973E-4</v>
      </c>
      <c r="Q821" s="36">
        <f>K821*$Y$19+$Z$19*L821+$AA$19*M821+N821*$AB$19+$AC$19*O821+P821*$AD$19</f>
        <v>4.4526097138460957E-3</v>
      </c>
      <c r="R821" s="41">
        <f t="shared" si="110"/>
        <v>1004452.6097138461</v>
      </c>
      <c r="S821" s="41">
        <f t="shared" si="111"/>
        <v>4452.6097138461191</v>
      </c>
      <c r="T821" s="41">
        <v>704.68027684465051</v>
      </c>
      <c r="U821" s="41">
        <f t="shared" si="118"/>
        <v>1104037.0172768368</v>
      </c>
      <c r="V821" s="41"/>
    </row>
    <row r="822" spans="2:22">
      <c r="B822" s="112">
        <v>44650</v>
      </c>
      <c r="C822">
        <v>74.729270999999997</v>
      </c>
      <c r="D822">
        <v>101.133911</v>
      </c>
      <c r="E822">
        <v>23.71133</v>
      </c>
      <c r="F822">
        <v>111.935715</v>
      </c>
      <c r="G822">
        <v>55.454650999999998</v>
      </c>
      <c r="H822">
        <v>48.808574999999998</v>
      </c>
      <c r="J822" s="33">
        <v>818</v>
      </c>
      <c r="K822" s="111">
        <f t="shared" si="112"/>
        <v>2.267424158547826E-3</v>
      </c>
      <c r="L822" s="111">
        <f t="shared" si="113"/>
        <v>2.7101798006074524E-3</v>
      </c>
      <c r="M822" s="111">
        <f t="shared" si="114"/>
        <v>3.2167975584193789E-3</v>
      </c>
      <c r="N822" s="111">
        <f t="shared" si="115"/>
        <v>2.3125691757459625E-3</v>
      </c>
      <c r="O822" s="111">
        <f t="shared" si="116"/>
        <v>4.2761478102768466E-3</v>
      </c>
      <c r="P822" s="111">
        <f t="shared" si="117"/>
        <v>1.5542540023047995E-3</v>
      </c>
      <c r="Q822" s="36">
        <f>K822*$Y$19+$Z$19*L822+$AA$19*M822+N822*$AB$19+$AC$19*O822+P822*$AD$19</f>
        <v>2.5778631433485163E-3</v>
      </c>
      <c r="R822" s="41">
        <f t="shared" si="110"/>
        <v>1002577.8631433485</v>
      </c>
      <c r="S822" s="41">
        <f t="shared" si="111"/>
        <v>2577.8631433484843</v>
      </c>
      <c r="T822" s="41">
        <v>712.3439777197782</v>
      </c>
      <c r="U822" s="41">
        <f t="shared" si="118"/>
        <v>1106614.8804201852</v>
      </c>
      <c r="V822" s="41"/>
    </row>
    <row r="823" spans="2:22">
      <c r="B823" s="112">
        <v>44651</v>
      </c>
      <c r="C823">
        <v>74.785690000000002</v>
      </c>
      <c r="D823">
        <v>101.08672300000001</v>
      </c>
      <c r="E823">
        <v>23.71133</v>
      </c>
      <c r="F823">
        <v>111.677155</v>
      </c>
      <c r="G823">
        <v>55.254416999999997</v>
      </c>
      <c r="H823">
        <v>48.83699</v>
      </c>
      <c r="J823" s="33">
        <v>819</v>
      </c>
      <c r="K823" s="111">
        <f t="shared" si="112"/>
        <v>7.5469374168982595E-4</v>
      </c>
      <c r="L823" s="111">
        <f t="shared" si="113"/>
        <v>-4.6669817934085546E-4</v>
      </c>
      <c r="M823" s="111">
        <f t="shared" si="114"/>
        <v>0</v>
      </c>
      <c r="N823" s="111">
        <f t="shared" si="115"/>
        <v>-2.3125691757459907E-3</v>
      </c>
      <c r="O823" s="111">
        <f t="shared" si="116"/>
        <v>-3.6173047421312757E-3</v>
      </c>
      <c r="P823" s="111">
        <f t="shared" si="117"/>
        <v>5.8200289592432949E-4</v>
      </c>
      <c r="Q823" s="36">
        <f>K823*$Y$19+$Z$19*L823+$AA$19*M823+N823*$AB$19+$AC$19*O823+P823*$AD$19</f>
        <v>-8.4489800154329345E-4</v>
      </c>
      <c r="R823" s="41">
        <f t="shared" si="110"/>
        <v>999155.10199845675</v>
      </c>
      <c r="S823" s="41">
        <f t="shared" si="111"/>
        <v>-844.89800154324621</v>
      </c>
      <c r="T823" s="41">
        <v>716.82392885943409</v>
      </c>
      <c r="U823" s="41">
        <f t="shared" si="118"/>
        <v>1105769.9824186419</v>
      </c>
      <c r="V823" s="41"/>
    </row>
    <row r="824" spans="2:22">
      <c r="B824" s="112">
        <v>44652</v>
      </c>
      <c r="C824">
        <v>74.623558000000003</v>
      </c>
      <c r="D824">
        <v>100.90712000000001</v>
      </c>
      <c r="E824">
        <v>23.650351000000001</v>
      </c>
      <c r="F824">
        <v>112.05191000000001</v>
      </c>
      <c r="G824">
        <v>54.991123000000002</v>
      </c>
      <c r="H824">
        <v>48.844577999999998</v>
      </c>
      <c r="J824" s="33">
        <v>820</v>
      </c>
      <c r="K824" s="111">
        <f t="shared" si="112"/>
        <v>-2.1703082748936375E-3</v>
      </c>
      <c r="L824" s="111">
        <f t="shared" si="113"/>
        <v>-1.7783021963769104E-3</v>
      </c>
      <c r="M824" s="111">
        <f t="shared" si="114"/>
        <v>-2.5750367135419674E-3</v>
      </c>
      <c r="N824" s="111">
        <f t="shared" si="115"/>
        <v>3.3500819439002375E-3</v>
      </c>
      <c r="O824" s="111">
        <f t="shared" si="116"/>
        <v>-4.7765106976429819E-3</v>
      </c>
      <c r="P824" s="111">
        <f t="shared" si="117"/>
        <v>1.5536196174210814E-4</v>
      </c>
      <c r="Q824" s="36">
        <f>K824*$Y$19+$Z$19*L824+$AA$19*M824+N824*$AB$19+$AC$19*O824+P824*$AD$19</f>
        <v>-2.9398001952732821E-4</v>
      </c>
      <c r="R824" s="41">
        <f t="shared" si="110"/>
        <v>999706.01998047263</v>
      </c>
      <c r="S824" s="41">
        <f t="shared" si="111"/>
        <v>-293.98001952737104</v>
      </c>
      <c r="T824" s="41">
        <v>717.79165693302639</v>
      </c>
      <c r="U824" s="41">
        <f t="shared" si="118"/>
        <v>1105476.0023991144</v>
      </c>
      <c r="V824" s="41"/>
    </row>
    <row r="825" spans="2:22">
      <c r="B825" s="112">
        <v>44655</v>
      </c>
      <c r="C825">
        <v>74.680121999999997</v>
      </c>
      <c r="D825">
        <v>100.992195</v>
      </c>
      <c r="E825">
        <v>23.631284999999998</v>
      </c>
      <c r="F825">
        <v>112.440575</v>
      </c>
      <c r="G825">
        <v>54.972836000000001</v>
      </c>
      <c r="H825">
        <v>48.863543999999997</v>
      </c>
      <c r="J825" s="33">
        <v>821</v>
      </c>
      <c r="K825" s="111">
        <f t="shared" si="112"/>
        <v>7.5770406605085879E-4</v>
      </c>
      <c r="L825" s="111">
        <f t="shared" si="113"/>
        <v>8.4274684176287578E-4</v>
      </c>
      <c r="M825" s="111">
        <f t="shared" si="114"/>
        <v>-8.0648651977325691E-4</v>
      </c>
      <c r="N825" s="111">
        <f t="shared" si="115"/>
        <v>3.4626138004674998E-3</v>
      </c>
      <c r="O825" s="111">
        <f t="shared" si="116"/>
        <v>-3.325998869971856E-4</v>
      </c>
      <c r="P825" s="111">
        <f t="shared" si="117"/>
        <v>3.8821747568122867E-4</v>
      </c>
      <c r="Q825" s="36">
        <f>K825*$Y$19+$Z$19*L825+$AA$19*M825+N825*$AB$19+$AC$19*O825+P825*$AD$19</f>
        <v>1.2151337021918437E-3</v>
      </c>
      <c r="R825" s="41">
        <f t="shared" si="110"/>
        <v>1001215.1337021919</v>
      </c>
      <c r="S825" s="41">
        <f t="shared" si="111"/>
        <v>1215.1337021918735</v>
      </c>
      <c r="T825" s="41">
        <v>739.86569575814065</v>
      </c>
      <c r="U825" s="41">
        <f t="shared" si="118"/>
        <v>1106691.1361013064</v>
      </c>
      <c r="V825" s="41"/>
    </row>
    <row r="826" spans="2:22">
      <c r="B826" s="112">
        <v>44656</v>
      </c>
      <c r="C826">
        <v>73.926070999999993</v>
      </c>
      <c r="D826">
        <v>99.971328999999997</v>
      </c>
      <c r="E826">
        <v>23.440708000000001</v>
      </c>
      <c r="F826">
        <v>110.469559</v>
      </c>
      <c r="G826">
        <v>54.561436</v>
      </c>
      <c r="H826">
        <v>48.787666000000002</v>
      </c>
      <c r="J826" s="33">
        <v>822</v>
      </c>
      <c r="K826" s="111">
        <f t="shared" si="112"/>
        <v>-1.0148399019033791E-2</v>
      </c>
      <c r="L826" s="111">
        <f t="shared" si="113"/>
        <v>-1.015980174857631E-2</v>
      </c>
      <c r="M826" s="111">
        <f t="shared" si="114"/>
        <v>-8.0973007148541568E-3</v>
      </c>
      <c r="N826" s="111">
        <f t="shared" si="115"/>
        <v>-1.7684861021567917E-2</v>
      </c>
      <c r="O826" s="111">
        <f t="shared" si="116"/>
        <v>-7.5118394821474567E-3</v>
      </c>
      <c r="P826" s="111">
        <f t="shared" si="117"/>
        <v>-1.5540619572686994E-3</v>
      </c>
      <c r="Q826" s="36">
        <f>K826*$Y$19+$Z$19*L826+$AA$19*M826+N826*$AB$19+$AC$19*O826+P826*$AD$19</f>
        <v>-1.0977028053838603E-2</v>
      </c>
      <c r="R826" s="41">
        <f t="shared" si="110"/>
        <v>989022.97194616136</v>
      </c>
      <c r="S826" s="41">
        <f t="shared" si="111"/>
        <v>-10977.028053838643</v>
      </c>
      <c r="T826" s="41">
        <v>741.21856183744967</v>
      </c>
      <c r="U826" s="41">
        <f t="shared" si="118"/>
        <v>1095714.1080474677</v>
      </c>
      <c r="V826" s="41"/>
    </row>
    <row r="827" spans="2:22">
      <c r="B827" s="112">
        <v>44657</v>
      </c>
      <c r="C827">
        <v>73.699837000000002</v>
      </c>
      <c r="D827">
        <v>99.716080000000005</v>
      </c>
      <c r="E827">
        <v>23.402601000000001</v>
      </c>
      <c r="F827">
        <v>109.821815</v>
      </c>
      <c r="G827">
        <v>54.342007000000002</v>
      </c>
      <c r="H827">
        <v>48.616909</v>
      </c>
      <c r="J827" s="33">
        <v>823</v>
      </c>
      <c r="K827" s="111">
        <f t="shared" si="112"/>
        <v>-3.0649657660870972E-3</v>
      </c>
      <c r="L827" s="111">
        <f t="shared" si="113"/>
        <v>-2.5564870644162793E-3</v>
      </c>
      <c r="M827" s="111">
        <f t="shared" si="114"/>
        <v>-1.626998998135214E-3</v>
      </c>
      <c r="N827" s="111">
        <f t="shared" si="115"/>
        <v>-5.8808100837684932E-3</v>
      </c>
      <c r="O827" s="111">
        <f t="shared" si="116"/>
        <v>-4.0297954022776401E-3</v>
      </c>
      <c r="P827" s="111">
        <f t="shared" si="117"/>
        <v>-3.5061428054444618E-3</v>
      </c>
      <c r="Q827" s="36">
        <f>K827*$Y$19+$Z$19*L827+$AA$19*M827+N827*$AB$19+$AC$19*O827+P827*$AD$19</f>
        <v>-3.6568343421452421E-3</v>
      </c>
      <c r="R827" s="41">
        <f t="shared" si="110"/>
        <v>996343.16565785476</v>
      </c>
      <c r="S827" s="41">
        <f t="shared" si="111"/>
        <v>-3656.8343421452446</v>
      </c>
      <c r="T827" s="41">
        <v>751.68745433585718</v>
      </c>
      <c r="U827" s="41">
        <f t="shared" si="118"/>
        <v>1092057.2737053223</v>
      </c>
      <c r="V827" s="41"/>
    </row>
    <row r="828" spans="2:22">
      <c r="B828" s="112">
        <v>44658</v>
      </c>
      <c r="C828">
        <v>73.549010999999993</v>
      </c>
      <c r="D828">
        <v>99.498671999999999</v>
      </c>
      <c r="E828">
        <v>23.374008</v>
      </c>
      <c r="F828">
        <v>109.31285099999999</v>
      </c>
      <c r="G828">
        <v>54.259739000000003</v>
      </c>
      <c r="H828">
        <v>48.512562000000003</v>
      </c>
      <c r="J828" s="33">
        <v>824</v>
      </c>
      <c r="K828" s="111">
        <f t="shared" si="112"/>
        <v>-2.0485872018197069E-3</v>
      </c>
      <c r="L828" s="111">
        <f t="shared" si="113"/>
        <v>-2.1826504726950306E-3</v>
      </c>
      <c r="M828" s="111">
        <f t="shared" si="114"/>
        <v>-1.2225342611403961E-3</v>
      </c>
      <c r="N828" s="111">
        <f t="shared" si="115"/>
        <v>-4.6452250070435196E-3</v>
      </c>
      <c r="O828" s="111">
        <f t="shared" si="116"/>
        <v>-1.5150403886901582E-3</v>
      </c>
      <c r="P828" s="111">
        <f t="shared" si="117"/>
        <v>-2.14861749105272E-3</v>
      </c>
      <c r="Q828" s="36">
        <f>K828*$Y$19+$Z$19*L828+$AA$19*M828+N828*$AB$19+$AC$19*O828+P828*$AD$19</f>
        <v>-2.7118815351857592E-3</v>
      </c>
      <c r="R828" s="41">
        <f t="shared" si="110"/>
        <v>997288.11846481427</v>
      </c>
      <c r="S828" s="41">
        <f t="shared" si="111"/>
        <v>-2711.8815351857338</v>
      </c>
      <c r="T828" s="41">
        <v>753.79398041882087</v>
      </c>
      <c r="U828" s="41">
        <f t="shared" si="118"/>
        <v>1089345.3921701366</v>
      </c>
      <c r="V828" s="41"/>
    </row>
    <row r="829" spans="2:22">
      <c r="B829" s="112">
        <v>44659</v>
      </c>
      <c r="C829">
        <v>73.153137000000001</v>
      </c>
      <c r="D829">
        <v>98.997673000000006</v>
      </c>
      <c r="E829">
        <v>23.278725000000001</v>
      </c>
      <c r="F829">
        <v>108.452286</v>
      </c>
      <c r="G829">
        <v>54.351154000000001</v>
      </c>
      <c r="H829">
        <v>48.474609000000001</v>
      </c>
      <c r="J829" s="33">
        <v>825</v>
      </c>
      <c r="K829" s="111">
        <f t="shared" si="112"/>
        <v>-5.3969892915401727E-3</v>
      </c>
      <c r="L829" s="111">
        <f t="shared" si="113"/>
        <v>-5.0479525339733348E-3</v>
      </c>
      <c r="M829" s="111">
        <f t="shared" si="114"/>
        <v>-4.0847824493620288E-3</v>
      </c>
      <c r="N829" s="111">
        <f t="shared" si="115"/>
        <v>-7.903647862465021E-3</v>
      </c>
      <c r="O829" s="111">
        <f t="shared" si="116"/>
        <v>1.6833490465199162E-3</v>
      </c>
      <c r="P829" s="111">
        <f t="shared" si="117"/>
        <v>-7.8263963256057468E-4</v>
      </c>
      <c r="Q829" s="36">
        <f>K829*$Y$19+$Z$19*L829+$AA$19*M829+N829*$AB$19+$AC$19*O829+P829*$AD$19</f>
        <v>-4.9645927665155371E-3</v>
      </c>
      <c r="R829" s="41">
        <f t="shared" si="110"/>
        <v>995035.40723348444</v>
      </c>
      <c r="S829" s="41">
        <f t="shared" si="111"/>
        <v>-4964.5927665155614</v>
      </c>
      <c r="T829" s="41">
        <v>757.76265256025363</v>
      </c>
      <c r="U829" s="41">
        <f t="shared" si="118"/>
        <v>1084380.7994036209</v>
      </c>
      <c r="V829" s="41"/>
    </row>
    <row r="830" spans="2:22">
      <c r="B830" s="112">
        <v>44662</v>
      </c>
      <c r="C830">
        <v>72.813828000000001</v>
      </c>
      <c r="D830">
        <v>98.572310999999999</v>
      </c>
      <c r="E830">
        <v>23.202497000000001</v>
      </c>
      <c r="F830">
        <v>107.397369</v>
      </c>
      <c r="G830">
        <v>54.268878999999998</v>
      </c>
      <c r="H830">
        <v>48.294369000000003</v>
      </c>
      <c r="J830" s="33">
        <v>826</v>
      </c>
      <c r="K830" s="111">
        <f t="shared" si="112"/>
        <v>-4.6491288102498409E-3</v>
      </c>
      <c r="L830" s="111">
        <f t="shared" si="113"/>
        <v>-4.3059441380025286E-3</v>
      </c>
      <c r="M830" s="111">
        <f t="shared" si="114"/>
        <v>-3.2799511311856085E-3</v>
      </c>
      <c r="N830" s="111">
        <f t="shared" si="115"/>
        <v>-9.7746313209032144E-3</v>
      </c>
      <c r="O830" s="111">
        <f t="shared" si="116"/>
        <v>-1.5149142098834373E-3</v>
      </c>
      <c r="P830" s="111">
        <f t="shared" si="117"/>
        <v>-3.7251650716060387E-3</v>
      </c>
      <c r="Q830" s="36">
        <f>K830*$Y$19+$Z$19*L830+$AA$19*M830+N830*$AB$19+$AC$19*O830+P830*$AD$19</f>
        <v>-5.6535052435920333E-3</v>
      </c>
      <c r="R830" s="41">
        <f t="shared" si="110"/>
        <v>994346.49475640792</v>
      </c>
      <c r="S830" s="41">
        <f t="shared" si="111"/>
        <v>-5653.5052435920807</v>
      </c>
      <c r="T830" s="41">
        <v>758.16671529051382</v>
      </c>
      <c r="U830" s="41">
        <f t="shared" si="118"/>
        <v>1078727.2941600289</v>
      </c>
      <c r="V830" s="41"/>
    </row>
    <row r="831" spans="2:22">
      <c r="B831" s="112">
        <v>44663</v>
      </c>
      <c r="C831">
        <v>73.049460999999994</v>
      </c>
      <c r="D831">
        <v>98.884253999999999</v>
      </c>
      <c r="E831">
        <v>23.259665999999999</v>
      </c>
      <c r="F831">
        <v>107.471397</v>
      </c>
      <c r="G831">
        <v>54.259739000000003</v>
      </c>
      <c r="H831">
        <v>48.237456999999999</v>
      </c>
      <c r="J831" s="33">
        <v>827</v>
      </c>
      <c r="K831" s="111">
        <f t="shared" si="112"/>
        <v>3.2308774413084222E-3</v>
      </c>
      <c r="L831" s="111">
        <f t="shared" si="113"/>
        <v>3.1596139587934664E-3</v>
      </c>
      <c r="M831" s="111">
        <f t="shared" si="114"/>
        <v>2.4608853811252324E-3</v>
      </c>
      <c r="N831" s="111">
        <f t="shared" si="115"/>
        <v>6.8905317703549934E-4</v>
      </c>
      <c r="O831" s="111">
        <f t="shared" si="116"/>
        <v>-1.6843483663643349E-4</v>
      </c>
      <c r="P831" s="111">
        <f t="shared" si="117"/>
        <v>-1.179134570478536E-3</v>
      </c>
      <c r="Q831" s="36">
        <f>K831*$Y$19+$Z$19*L831+$AA$19*M831+N831*$AB$19+$AC$19*O831+P831*$AD$19</f>
        <v>1.582446260520834E-3</v>
      </c>
      <c r="R831" s="41">
        <f t="shared" si="110"/>
        <v>1001582.4462605208</v>
      </c>
      <c r="S831" s="41">
        <f t="shared" si="111"/>
        <v>1582.4462605208391</v>
      </c>
      <c r="T831" s="41">
        <v>773.47680771071464</v>
      </c>
      <c r="U831" s="41">
        <f t="shared" si="118"/>
        <v>1080309.7404205496</v>
      </c>
      <c r="V831" s="41"/>
    </row>
    <row r="832" spans="2:22">
      <c r="B832" s="112">
        <v>44664</v>
      </c>
      <c r="C832">
        <v>73.134285000000006</v>
      </c>
      <c r="D832">
        <v>99.082770999999994</v>
      </c>
      <c r="E832">
        <v>23.297778999999998</v>
      </c>
      <c r="F832">
        <v>108.02660400000001</v>
      </c>
      <c r="G832">
        <v>54.177452000000002</v>
      </c>
      <c r="H832">
        <v>48.237456999999999</v>
      </c>
      <c r="J832" s="33">
        <v>828</v>
      </c>
      <c r="K832" s="111">
        <f t="shared" si="112"/>
        <v>1.1605121888176642E-3</v>
      </c>
      <c r="L832" s="111">
        <f t="shared" si="113"/>
        <v>2.0055569006055935E-3</v>
      </c>
      <c r="M832" s="111">
        <f t="shared" si="114"/>
        <v>1.6372465677070671E-3</v>
      </c>
      <c r="N832" s="111">
        <f t="shared" si="115"/>
        <v>5.1527923774445658E-3</v>
      </c>
      <c r="O832" s="111">
        <f t="shared" si="116"/>
        <v>-1.5176899186713983E-3</v>
      </c>
      <c r="P832" s="111">
        <f t="shared" si="117"/>
        <v>0</v>
      </c>
      <c r="Q832" s="36">
        <f>K832*$Y$19+$Z$19*L832+$AA$19*M832+N832*$AB$19+$AC$19*O832+P832*$AD$19</f>
        <v>2.4159968804794052E-3</v>
      </c>
      <c r="R832" s="41">
        <f t="shared" si="110"/>
        <v>1002415.9968804794</v>
      </c>
      <c r="S832" s="41">
        <f t="shared" si="111"/>
        <v>2415.9968804793898</v>
      </c>
      <c r="T832" s="41">
        <v>783.26762152358424</v>
      </c>
      <c r="U832" s="41">
        <f t="shared" si="118"/>
        <v>1082725.737301029</v>
      </c>
      <c r="V832" s="41"/>
    </row>
    <row r="833" spans="2:22">
      <c r="B833" s="112">
        <v>44665</v>
      </c>
      <c r="C833">
        <v>72.634726999999998</v>
      </c>
      <c r="D833">
        <v>98.279289000000006</v>
      </c>
      <c r="E833">
        <v>23.116737000000001</v>
      </c>
      <c r="F833">
        <v>106.76812700000001</v>
      </c>
      <c r="G833">
        <v>54.150036</v>
      </c>
      <c r="H833">
        <v>48.076202000000002</v>
      </c>
      <c r="J833" s="33">
        <v>829</v>
      </c>
      <c r="K833" s="111">
        <f t="shared" si="112"/>
        <v>-6.8541310512703398E-3</v>
      </c>
      <c r="L833" s="111">
        <f t="shared" si="113"/>
        <v>-8.1422583346579206E-3</v>
      </c>
      <c r="M833" s="111">
        <f t="shared" si="114"/>
        <v>-7.801133513868944E-3</v>
      </c>
      <c r="N833" s="111">
        <f t="shared" si="115"/>
        <v>-1.1718084466955979E-2</v>
      </c>
      <c r="O833" s="111">
        <f t="shared" si="116"/>
        <v>-5.0616886058229161E-4</v>
      </c>
      <c r="P833" s="111">
        <f t="shared" si="117"/>
        <v>-3.3485416783037309E-3</v>
      </c>
      <c r="Q833" s="36">
        <f>K833*$Y$19+$Z$19*L833+$AA$19*M833+N833*$AB$19+$AC$19*O833+P833*$AD$19</f>
        <v>-8.1143759913045541E-3</v>
      </c>
      <c r="R833" s="41">
        <f t="shared" si="110"/>
        <v>991885.62400869548</v>
      </c>
      <c r="S833" s="41">
        <f t="shared" si="111"/>
        <v>-8114.3759913045214</v>
      </c>
      <c r="T833" s="41">
        <v>786.41728700581007</v>
      </c>
      <c r="U833" s="41">
        <f t="shared" si="118"/>
        <v>1074611.3613097244</v>
      </c>
      <c r="V833" s="41"/>
    </row>
    <row r="834" spans="2:22">
      <c r="B834" s="112">
        <v>44669</v>
      </c>
      <c r="C834">
        <v>72.399094000000005</v>
      </c>
      <c r="D834">
        <v>97.976814000000005</v>
      </c>
      <c r="E834">
        <v>23.097671999999999</v>
      </c>
      <c r="F834">
        <v>105.95380400000001</v>
      </c>
      <c r="G834">
        <v>54.131743999999998</v>
      </c>
      <c r="H834">
        <v>48.047733000000001</v>
      </c>
      <c r="J834" s="33">
        <v>830</v>
      </c>
      <c r="K834" s="111">
        <f t="shared" si="112"/>
        <v>-3.2493552979454372E-3</v>
      </c>
      <c r="L834" s="111">
        <f t="shared" si="113"/>
        <v>-3.0824543530019559E-3</v>
      </c>
      <c r="M834" s="111">
        <f t="shared" si="114"/>
        <v>-8.2506739755217637E-4</v>
      </c>
      <c r="N834" s="111">
        <f t="shared" si="115"/>
        <v>-7.6562578575647576E-3</v>
      </c>
      <c r="O834" s="111">
        <f t="shared" si="116"/>
        <v>-3.3785924416835332E-4</v>
      </c>
      <c r="P834" s="111">
        <f t="shared" si="117"/>
        <v>-5.9233947990996864E-4</v>
      </c>
      <c r="Q834" s="36">
        <f>K834*$Y$19+$Z$19*L834+$AA$19*M834+N834*$AB$19+$AC$19*O834+P834*$AD$19</f>
        <v>-3.6617682084898844E-3</v>
      </c>
      <c r="R834" s="41">
        <f t="shared" si="110"/>
        <v>996338.23179151013</v>
      </c>
      <c r="S834" s="41">
        <f t="shared" si="111"/>
        <v>-3661.7682084898697</v>
      </c>
      <c r="T834" s="41">
        <v>803.84983797522727</v>
      </c>
      <c r="U834" s="41">
        <f t="shared" si="118"/>
        <v>1070949.5931012346</v>
      </c>
      <c r="V834" s="41"/>
    </row>
    <row r="835" spans="2:22">
      <c r="B835" s="112">
        <v>44670</v>
      </c>
      <c r="C835">
        <v>71.946640000000002</v>
      </c>
      <c r="D835">
        <v>97.381279000000006</v>
      </c>
      <c r="E835">
        <v>22.983329999999999</v>
      </c>
      <c r="F835">
        <v>105.11172500000001</v>
      </c>
      <c r="G835">
        <v>53.839199000000001</v>
      </c>
      <c r="H835">
        <v>47.753666000000003</v>
      </c>
      <c r="J835" s="33">
        <v>831</v>
      </c>
      <c r="K835" s="111">
        <f t="shared" si="112"/>
        <v>-6.2690523548724385E-3</v>
      </c>
      <c r="L835" s="111">
        <f t="shared" si="113"/>
        <v>-6.0968740594891111E-3</v>
      </c>
      <c r="M835" s="111">
        <f t="shared" si="114"/>
        <v>-4.9626626898435101E-3</v>
      </c>
      <c r="N835" s="111">
        <f t="shared" si="115"/>
        <v>-7.9793557188047367E-3</v>
      </c>
      <c r="O835" s="111">
        <f t="shared" si="116"/>
        <v>-5.4189712113139913E-3</v>
      </c>
      <c r="P835" s="111">
        <f t="shared" si="117"/>
        <v>-6.1391154336678183E-3</v>
      </c>
      <c r="Q835" s="36">
        <f>K835*$Y$19+$Z$19*L835+$AA$19*M835+N835*$AB$19+$AC$19*O835+P835*$AD$19</f>
        <v>-6.4527632496639772E-3</v>
      </c>
      <c r="R835" s="41">
        <f t="shared" si="110"/>
        <v>993547.23675033601</v>
      </c>
      <c r="S835" s="41">
        <f t="shared" si="111"/>
        <v>-6452.7632496639853</v>
      </c>
      <c r="T835" s="41">
        <v>805.99205208511557</v>
      </c>
      <c r="U835" s="41">
        <f t="shared" si="118"/>
        <v>1064496.8298515705</v>
      </c>
      <c r="V835" s="41"/>
    </row>
    <row r="836" spans="2:22">
      <c r="B836" s="112">
        <v>44671</v>
      </c>
      <c r="C836">
        <v>72.399094000000005</v>
      </c>
      <c r="D836">
        <v>97.938987999999995</v>
      </c>
      <c r="E836">
        <v>23.107206000000001</v>
      </c>
      <c r="F836">
        <v>106.20365099999999</v>
      </c>
      <c r="G836">
        <v>54.250591</v>
      </c>
      <c r="H836">
        <v>47.839039</v>
      </c>
      <c r="J836" s="33">
        <v>832</v>
      </c>
      <c r="K836" s="111">
        <f t="shared" si="112"/>
        <v>6.2690523548724524E-3</v>
      </c>
      <c r="L836" s="111">
        <f t="shared" si="113"/>
        <v>5.7107285818514594E-3</v>
      </c>
      <c r="M836" s="111">
        <f t="shared" si="114"/>
        <v>5.3753463954605979E-3</v>
      </c>
      <c r="N836" s="111">
        <f t="shared" si="115"/>
        <v>1.0334654668830096E-2</v>
      </c>
      <c r="O836" s="111">
        <f t="shared" si="116"/>
        <v>7.6120785592053986E-3</v>
      </c>
      <c r="P836" s="111">
        <f t="shared" si="117"/>
        <v>1.7861827991618093E-3</v>
      </c>
      <c r="Q836" s="36">
        <f>K836*$Y$19+$Z$19*L836+$AA$19*M836+N836*$AB$19+$AC$19*O836+P836*$AD$19</f>
        <v>6.7972724472327318E-3</v>
      </c>
      <c r="R836" s="41">
        <f t="shared" si="110"/>
        <v>1006797.2724472327</v>
      </c>
      <c r="S836" s="41">
        <f t="shared" si="111"/>
        <v>6797.2724472327391</v>
      </c>
      <c r="T836" s="41">
        <v>806.23359357903246</v>
      </c>
      <c r="U836" s="41">
        <f t="shared" si="118"/>
        <v>1071294.1022988032</v>
      </c>
      <c r="V836" s="41"/>
    </row>
    <row r="837" spans="2:22">
      <c r="B837" s="112">
        <v>44672</v>
      </c>
      <c r="C837">
        <v>72.012649999999994</v>
      </c>
      <c r="D837">
        <v>97.400176999999999</v>
      </c>
      <c r="E837">
        <v>23.030978999999999</v>
      </c>
      <c r="F837">
        <v>105.074707</v>
      </c>
      <c r="G837">
        <v>54.460872999999999</v>
      </c>
      <c r="H837">
        <v>47.677768999999998</v>
      </c>
      <c r="J837" s="33">
        <v>833</v>
      </c>
      <c r="K837" s="111">
        <f t="shared" si="112"/>
        <v>-5.3519874731792717E-3</v>
      </c>
      <c r="L837" s="111">
        <f t="shared" si="113"/>
        <v>-5.516685468637623E-3</v>
      </c>
      <c r="M837" s="111">
        <f t="shared" si="114"/>
        <v>-3.3042942350743239E-3</v>
      </c>
      <c r="N837" s="111">
        <f t="shared" si="115"/>
        <v>-1.0686894345107004E-2</v>
      </c>
      <c r="O837" s="111">
        <f t="shared" si="116"/>
        <v>3.8686308605314825E-3</v>
      </c>
      <c r="P837" s="111">
        <f t="shared" si="117"/>
        <v>-3.3767910929980742E-3</v>
      </c>
      <c r="Q837" s="36">
        <f>K837*$Y$19+$Z$19*L837+$AA$19*M837+N837*$AB$19+$AC$19*O837+P837*$AD$19</f>
        <v>-5.9681391313372752E-3</v>
      </c>
      <c r="R837" s="41">
        <f t="shared" ref="R837:R900" si="119">Q837*$Y$4+$Y$4</f>
        <v>994031.86086866271</v>
      </c>
      <c r="S837" s="41">
        <f t="shared" ref="S837:S900" si="120">R837-$Y$4</f>
        <v>-5968.1391313372878</v>
      </c>
      <c r="T837" s="41">
        <v>808.28213954064995</v>
      </c>
      <c r="U837" s="41">
        <f t="shared" si="118"/>
        <v>1065325.9631674658</v>
      </c>
      <c r="V837" s="41"/>
    </row>
    <row r="838" spans="2:22">
      <c r="B838" s="112">
        <v>44673</v>
      </c>
      <c r="C838">
        <v>71.918357999999998</v>
      </c>
      <c r="D838">
        <v>97.305649000000003</v>
      </c>
      <c r="E838">
        <v>22.992858999999999</v>
      </c>
      <c r="F838">
        <v>104.954414</v>
      </c>
      <c r="G838">
        <v>54.250591</v>
      </c>
      <c r="H838">
        <v>47.677768999999998</v>
      </c>
      <c r="J838" s="33">
        <v>834</v>
      </c>
      <c r="K838" s="111">
        <f t="shared" ref="K838:K901" si="121">LN(C838/C837)</f>
        <v>-1.3102390485510724E-3</v>
      </c>
      <c r="L838" s="111">
        <f t="shared" ref="L838:L901" si="122">LN(D838/D837)</f>
        <v>-9.7098283465654029E-4</v>
      </c>
      <c r="M838" s="111">
        <f t="shared" ref="M838:M901" si="123">LN(E838/E837)</f>
        <v>-1.6565332390183246E-3</v>
      </c>
      <c r="N838" s="111">
        <f t="shared" ref="N838:N901" si="124">LN(F838/F837)</f>
        <v>-1.145488897737105E-3</v>
      </c>
      <c r="O838" s="111">
        <f t="shared" ref="O838:O901" si="125">LN(G838/G837)</f>
        <v>-3.8686308605313711E-3</v>
      </c>
      <c r="P838" s="111">
        <f t="shared" ref="P838:P901" si="126">LN(H838/H837)</f>
        <v>0</v>
      </c>
      <c r="Q838" s="36">
        <f>K838*$Y$19+$Z$19*L838+$AA$19*M838+N838*$AB$19+$AC$19*O838+P838*$AD$19</f>
        <v>-1.2317103135473591E-3</v>
      </c>
      <c r="R838" s="41">
        <f t="shared" si="119"/>
        <v>998768.2896864526</v>
      </c>
      <c r="S838" s="41">
        <f t="shared" si="120"/>
        <v>-1231.7103135474026</v>
      </c>
      <c r="T838" s="41">
        <v>811.1883088479517</v>
      </c>
      <c r="U838" s="41">
        <f t="shared" ref="U838:U901" si="127">U837+S838</f>
        <v>1064094.2528539184</v>
      </c>
      <c r="V838" s="41"/>
    </row>
    <row r="839" spans="2:22">
      <c r="B839" s="112">
        <v>44676</v>
      </c>
      <c r="C839">
        <v>72.370795999999999</v>
      </c>
      <c r="D839">
        <v>97.957886000000002</v>
      </c>
      <c r="E839">
        <v>23.107206000000001</v>
      </c>
      <c r="F839">
        <v>106.120369</v>
      </c>
      <c r="G839">
        <v>54.223171000000001</v>
      </c>
      <c r="H839">
        <v>47.668289000000001</v>
      </c>
      <c r="J839" s="33">
        <v>835</v>
      </c>
      <c r="K839" s="111">
        <f t="shared" si="121"/>
        <v>6.2712888708085987E-3</v>
      </c>
      <c r="L839" s="111">
        <f t="shared" si="122"/>
        <v>6.6806065536373386E-3</v>
      </c>
      <c r="M839" s="111">
        <f t="shared" si="123"/>
        <v>4.9608274740926038E-3</v>
      </c>
      <c r="N839" s="111">
        <f t="shared" si="124"/>
        <v>1.1047902953981406E-2</v>
      </c>
      <c r="O839" s="111">
        <f t="shared" si="125"/>
        <v>-5.0556005578615548E-4</v>
      </c>
      <c r="P839" s="111">
        <f t="shared" si="126"/>
        <v>-1.9885457731737212E-4</v>
      </c>
      <c r="Q839" s="36">
        <f>K839*$Y$19+$Z$19*L839+$AA$19*M839+N839*$AB$19+$AC$19*O839+P839*$AD$19</f>
        <v>6.506111212534446E-3</v>
      </c>
      <c r="R839" s="41">
        <f t="shared" si="119"/>
        <v>1006506.1112125345</v>
      </c>
      <c r="S839" s="41">
        <f t="shared" si="120"/>
        <v>6506.1112125344807</v>
      </c>
      <c r="T839" s="41">
        <v>811.63390384300146</v>
      </c>
      <c r="U839" s="41">
        <f t="shared" si="127"/>
        <v>1070600.3640664527</v>
      </c>
      <c r="V839" s="41"/>
    </row>
    <row r="840" spans="2:22">
      <c r="B840" s="112">
        <v>44677</v>
      </c>
      <c r="C840">
        <v>72.559296000000003</v>
      </c>
      <c r="D840">
        <v>98.260384000000002</v>
      </c>
      <c r="E840">
        <v>23.221554000000001</v>
      </c>
      <c r="F840">
        <v>106.064857</v>
      </c>
      <c r="G840">
        <v>54.332881999999998</v>
      </c>
      <c r="H840">
        <v>47.620857000000001</v>
      </c>
      <c r="J840" s="33">
        <v>836</v>
      </c>
      <c r="K840" s="111">
        <f t="shared" si="121"/>
        <v>2.6012555941924385E-3</v>
      </c>
      <c r="L840" s="111">
        <f t="shared" si="122"/>
        <v>3.0832831177727803E-3</v>
      </c>
      <c r="M840" s="111">
        <f t="shared" si="123"/>
        <v>4.9363821609439565E-3</v>
      </c>
      <c r="N840" s="111">
        <f t="shared" si="124"/>
        <v>-5.232409655751254E-4</v>
      </c>
      <c r="O840" s="111">
        <f t="shared" si="125"/>
        <v>2.0212790410250618E-3</v>
      </c>
      <c r="P840" s="111">
        <f t="shared" si="126"/>
        <v>-9.9553844080995865E-4</v>
      </c>
      <c r="Q840" s="36">
        <f>K840*$Y$19+$Z$19*L840+$AA$19*M840+N840*$AB$19+$AC$19*O840+P840*$AD$19</f>
        <v>1.7378785261953271E-3</v>
      </c>
      <c r="R840" s="41">
        <f t="shared" si="119"/>
        <v>1001737.8785261953</v>
      </c>
      <c r="S840" s="41">
        <f t="shared" si="120"/>
        <v>1737.8785261953017</v>
      </c>
      <c r="T840" s="41">
        <v>812.28922213532496</v>
      </c>
      <c r="U840" s="41">
        <f t="shared" si="127"/>
        <v>1072338.2425926481</v>
      </c>
      <c r="V840" s="41"/>
    </row>
    <row r="841" spans="2:22">
      <c r="B841" s="112">
        <v>44678</v>
      </c>
      <c r="C841">
        <v>72.333091999999994</v>
      </c>
      <c r="D841">
        <v>97.863372999999996</v>
      </c>
      <c r="E841">
        <v>23.126266000000001</v>
      </c>
      <c r="F841">
        <v>105.046944</v>
      </c>
      <c r="G841">
        <v>54.232318999999997</v>
      </c>
      <c r="H841">
        <v>47.620857000000001</v>
      </c>
      <c r="J841" s="33">
        <v>837</v>
      </c>
      <c r="K841" s="111">
        <f t="shared" si="121"/>
        <v>-3.1223749832341762E-3</v>
      </c>
      <c r="L841" s="111">
        <f t="shared" si="122"/>
        <v>-4.0485818582834884E-3</v>
      </c>
      <c r="M841" s="111">
        <f t="shared" si="123"/>
        <v>-4.1118712490324626E-3</v>
      </c>
      <c r="N841" s="111">
        <f t="shared" si="124"/>
        <v>-9.6434295347761576E-3</v>
      </c>
      <c r="O841" s="111">
        <f t="shared" si="125"/>
        <v>-1.8525831083120883E-3</v>
      </c>
      <c r="P841" s="111">
        <f t="shared" si="126"/>
        <v>0</v>
      </c>
      <c r="Q841" s="36">
        <f>K841*$Y$19+$Z$19*L841+$AA$19*M841+N841*$AB$19+$AC$19*O841+P841*$AD$19</f>
        <v>-5.1323603707606885E-3</v>
      </c>
      <c r="R841" s="41">
        <f t="shared" si="119"/>
        <v>994867.63962923933</v>
      </c>
      <c r="S841" s="41">
        <f t="shared" si="120"/>
        <v>-5132.3603707606671</v>
      </c>
      <c r="T841" s="41">
        <v>819.81163433706388</v>
      </c>
      <c r="U841" s="41">
        <f t="shared" si="127"/>
        <v>1067205.8822218874</v>
      </c>
      <c r="V841" s="41"/>
    </row>
    <row r="842" spans="2:22">
      <c r="B842" s="112">
        <v>44679</v>
      </c>
      <c r="C842">
        <v>72.304832000000005</v>
      </c>
      <c r="D842">
        <v>97.825530999999998</v>
      </c>
      <c r="E842">
        <v>23.107206000000001</v>
      </c>
      <c r="F842">
        <v>105.36158</v>
      </c>
      <c r="G842">
        <v>54.534016000000001</v>
      </c>
      <c r="H842">
        <v>47.582912</v>
      </c>
      <c r="J842" s="33">
        <v>838</v>
      </c>
      <c r="K842" s="111">
        <f t="shared" si="121"/>
        <v>-3.9076888796604477E-4</v>
      </c>
      <c r="L842" s="111">
        <f t="shared" si="122"/>
        <v>-3.8675673171227013E-4</v>
      </c>
      <c r="M842" s="111">
        <f t="shared" si="123"/>
        <v>-8.2451091191152002E-4</v>
      </c>
      <c r="N842" s="111">
        <f t="shared" si="124"/>
        <v>2.9907175673066122E-3</v>
      </c>
      <c r="O842" s="111">
        <f t="shared" si="125"/>
        <v>5.5476315122186476E-3</v>
      </c>
      <c r="P842" s="111">
        <f t="shared" si="126"/>
        <v>-7.9713234901973779E-4</v>
      </c>
      <c r="Q842" s="36">
        <f>K842*$Y$19+$Z$19*L842+$AA$19*M842+N842*$AB$19+$AC$19*O842+P842*$AD$19</f>
        <v>8.3052933015661373E-4</v>
      </c>
      <c r="R842" s="41">
        <f t="shared" si="119"/>
        <v>1000830.5293301566</v>
      </c>
      <c r="S842" s="41">
        <f t="shared" si="120"/>
        <v>830.52933015662711</v>
      </c>
      <c r="T842" s="41">
        <v>820.41062900889665</v>
      </c>
      <c r="U842" s="41">
        <f t="shared" si="127"/>
        <v>1068036.4115520441</v>
      </c>
      <c r="V842" s="41"/>
    </row>
    <row r="843" spans="2:22">
      <c r="B843" s="112">
        <v>44680</v>
      </c>
      <c r="C843">
        <v>71.814689999999999</v>
      </c>
      <c r="D843">
        <v>97.239509999999996</v>
      </c>
      <c r="E843">
        <v>23.011921000000001</v>
      </c>
      <c r="F843">
        <v>104.19564800000001</v>
      </c>
      <c r="G843">
        <v>54.049464999999998</v>
      </c>
      <c r="H843">
        <v>47.507027000000001</v>
      </c>
      <c r="J843" s="33">
        <v>839</v>
      </c>
      <c r="K843" s="111">
        <f t="shared" si="121"/>
        <v>-6.8019083457587269E-3</v>
      </c>
      <c r="L843" s="111">
        <f t="shared" si="122"/>
        <v>-6.0084857853982265E-3</v>
      </c>
      <c r="M843" s="111">
        <f t="shared" si="123"/>
        <v>-4.1321309303471877E-3</v>
      </c>
      <c r="N843" s="111">
        <f t="shared" si="124"/>
        <v>-1.1127690913959492E-2</v>
      </c>
      <c r="O843" s="111">
        <f t="shared" si="125"/>
        <v>-8.9250079657304943E-3</v>
      </c>
      <c r="P843" s="111">
        <f t="shared" si="126"/>
        <v>-1.5960682467013232E-3</v>
      </c>
      <c r="Q843" s="36">
        <f>K843*$Y$19+$Z$19*L843+$AA$19*M843+N843*$AB$19+$AC$19*O843+P843*$AD$19</f>
        <v>-6.9624337057833116E-3</v>
      </c>
      <c r="R843" s="41">
        <f t="shared" si="119"/>
        <v>993037.56629421667</v>
      </c>
      <c r="S843" s="41">
        <f t="shared" si="120"/>
        <v>-6962.4337057833327</v>
      </c>
      <c r="T843" s="41">
        <v>825.75417708663736</v>
      </c>
      <c r="U843" s="41">
        <f t="shared" si="127"/>
        <v>1061073.9778462606</v>
      </c>
      <c r="V843" s="41"/>
    </row>
    <row r="844" spans="2:22">
      <c r="B844" s="112">
        <v>44683</v>
      </c>
      <c r="C844">
        <v>71.447365000000005</v>
      </c>
      <c r="D844">
        <v>96.710166999999998</v>
      </c>
      <c r="E844">
        <v>22.865015</v>
      </c>
      <c r="F844">
        <v>103.57795</v>
      </c>
      <c r="G844">
        <v>53.362991000000001</v>
      </c>
      <c r="H844">
        <v>47.440525000000001</v>
      </c>
      <c r="J844" s="33">
        <v>840</v>
      </c>
      <c r="K844" s="111">
        <f t="shared" si="121"/>
        <v>-5.1280264680165855E-3</v>
      </c>
      <c r="L844" s="111">
        <f t="shared" si="122"/>
        <v>-5.4585738171582885E-3</v>
      </c>
      <c r="M844" s="111">
        <f t="shared" si="123"/>
        <v>-6.4043728693766767E-3</v>
      </c>
      <c r="N844" s="111">
        <f t="shared" si="124"/>
        <v>-5.9458932777591124E-3</v>
      </c>
      <c r="O844" s="111">
        <f t="shared" si="125"/>
        <v>-1.2782192534027759E-2</v>
      </c>
      <c r="P844" s="111">
        <f t="shared" si="126"/>
        <v>-1.4008157024344567E-3</v>
      </c>
      <c r="Q844" s="36">
        <f>K844*$Y$19+$Z$19*L844+$AA$19*M844+N844*$AB$19+$AC$19*O844+P844*$AD$19</f>
        <v>-5.6503873193205385E-3</v>
      </c>
      <c r="R844" s="41">
        <f t="shared" si="119"/>
        <v>994349.61268067942</v>
      </c>
      <c r="S844" s="41">
        <f t="shared" si="120"/>
        <v>-5650.38731932058</v>
      </c>
      <c r="T844" s="41">
        <v>829.71675845980644</v>
      </c>
      <c r="U844" s="41">
        <f t="shared" si="127"/>
        <v>1055423.5905269401</v>
      </c>
      <c r="V844" s="41"/>
    </row>
    <row r="845" spans="2:22">
      <c r="B845" s="112">
        <v>44684</v>
      </c>
      <c r="C845">
        <v>71.617348000000007</v>
      </c>
      <c r="D845">
        <v>96.927940000000007</v>
      </c>
      <c r="E845">
        <v>22.903172999999999</v>
      </c>
      <c r="F845">
        <v>104.245712</v>
      </c>
      <c r="G845">
        <v>53.501018999999999</v>
      </c>
      <c r="H845">
        <v>47.412018000000003</v>
      </c>
      <c r="J845" s="33">
        <v>841</v>
      </c>
      <c r="K845" s="111">
        <f t="shared" si="121"/>
        <v>2.3763103622770594E-3</v>
      </c>
      <c r="L845" s="111">
        <f t="shared" si="122"/>
        <v>2.2492792889587114E-3</v>
      </c>
      <c r="M845" s="111">
        <f t="shared" si="123"/>
        <v>1.6674467794591361E-3</v>
      </c>
      <c r="N845" s="111">
        <f t="shared" si="124"/>
        <v>6.4262586041289342E-3</v>
      </c>
      <c r="O845" s="111">
        <f t="shared" si="125"/>
        <v>2.5832471897128499E-3</v>
      </c>
      <c r="P845" s="111">
        <f t="shared" si="126"/>
        <v>-6.0108037078748626E-4</v>
      </c>
      <c r="Q845" s="36">
        <f>K845*$Y$19+$Z$19*L845+$AA$19*M845+N845*$AB$19+$AC$19*O845+P845*$AD$19</f>
        <v>3.1442371171735393E-3</v>
      </c>
      <c r="R845" s="41">
        <f t="shared" si="119"/>
        <v>1003144.2371171735</v>
      </c>
      <c r="S845" s="41">
        <f t="shared" si="120"/>
        <v>3144.2371171734994</v>
      </c>
      <c r="T845" s="41">
        <v>834.82197753910441</v>
      </c>
      <c r="U845" s="41">
        <f t="shared" si="127"/>
        <v>1058567.8276441135</v>
      </c>
      <c r="V845" s="41"/>
    </row>
    <row r="846" spans="2:22">
      <c r="B846" s="112">
        <v>44685</v>
      </c>
      <c r="C846">
        <v>72.080032000000003</v>
      </c>
      <c r="D846">
        <v>97.552916999999994</v>
      </c>
      <c r="E846">
        <v>22.998563999999998</v>
      </c>
      <c r="F846">
        <v>105.26589199999999</v>
      </c>
      <c r="G846">
        <v>53.951915999999997</v>
      </c>
      <c r="H846">
        <v>47.412018000000003</v>
      </c>
      <c r="J846" s="33">
        <v>842</v>
      </c>
      <c r="K846" s="111">
        <f t="shared" si="121"/>
        <v>6.4397221293595684E-3</v>
      </c>
      <c r="L846" s="111">
        <f t="shared" si="122"/>
        <v>6.4271534076316295E-3</v>
      </c>
      <c r="M846" s="111">
        <f t="shared" si="123"/>
        <v>4.1563192836546687E-3</v>
      </c>
      <c r="N846" s="111">
        <f t="shared" si="124"/>
        <v>9.7387260998364408E-3</v>
      </c>
      <c r="O846" s="111">
        <f t="shared" si="125"/>
        <v>8.3925049891302953E-3</v>
      </c>
      <c r="P846" s="111">
        <f t="shared" si="126"/>
        <v>0</v>
      </c>
      <c r="Q846" s="36">
        <f>K846*$Y$19+$Z$19*L846+$AA$19*M846+N846*$AB$19+$AC$19*O846+P846*$AD$19</f>
        <v>6.3623646930223146E-3</v>
      </c>
      <c r="R846" s="41">
        <f t="shared" si="119"/>
        <v>1006362.3646930223</v>
      </c>
      <c r="S846" s="41">
        <f t="shared" si="120"/>
        <v>6362.3646930223331</v>
      </c>
      <c r="T846" s="41">
        <v>845.6396677341545</v>
      </c>
      <c r="U846" s="41">
        <f t="shared" si="127"/>
        <v>1064930.1923371358</v>
      </c>
      <c r="V846" s="41"/>
    </row>
    <row r="847" spans="2:22">
      <c r="B847" s="112">
        <v>44686</v>
      </c>
      <c r="C847">
        <v>71.362365999999994</v>
      </c>
      <c r="D847">
        <v>96.587058999999996</v>
      </c>
      <c r="E847">
        <v>22.817323999999999</v>
      </c>
      <c r="F847">
        <v>103.65212200000001</v>
      </c>
      <c r="G847">
        <v>53.372191999999998</v>
      </c>
      <c r="H847">
        <v>47.279040999999999</v>
      </c>
      <c r="J847" s="33">
        <v>843</v>
      </c>
      <c r="K847" s="111">
        <f t="shared" si="121"/>
        <v>-1.0006413699441417E-2</v>
      </c>
      <c r="L847" s="111">
        <f t="shared" si="122"/>
        <v>-9.9502017950161125E-3</v>
      </c>
      <c r="M847" s="111">
        <f t="shared" si="123"/>
        <v>-7.911707196151474E-3</v>
      </c>
      <c r="N847" s="111">
        <f t="shared" si="124"/>
        <v>-1.5449142621284185E-2</v>
      </c>
      <c r="O847" s="111">
        <f t="shared" si="125"/>
        <v>-1.0803344173081942E-2</v>
      </c>
      <c r="P847" s="111">
        <f t="shared" si="126"/>
        <v>-2.8086513937075393E-3</v>
      </c>
      <c r="Q847" s="36">
        <f>K847*$Y$19+$Z$19*L847+$AA$19*M847+N847*$AB$19+$AC$19*O847+P847*$AD$19</f>
        <v>-1.0486292040922086E-2</v>
      </c>
      <c r="R847" s="41">
        <f t="shared" si="119"/>
        <v>989513.7079590779</v>
      </c>
      <c r="S847" s="41">
        <f t="shared" si="120"/>
        <v>-10486.292040922097</v>
      </c>
      <c r="T847" s="41">
        <v>849.73506289941724</v>
      </c>
      <c r="U847" s="41">
        <f t="shared" si="127"/>
        <v>1054443.9002962136</v>
      </c>
      <c r="V847" s="41"/>
    </row>
    <row r="848" spans="2:22">
      <c r="B848" s="112">
        <v>44687</v>
      </c>
      <c r="C848">
        <v>71.060181</v>
      </c>
      <c r="D848">
        <v>96.179878000000002</v>
      </c>
      <c r="E848">
        <v>22.731473999999999</v>
      </c>
      <c r="F848">
        <v>102.771057</v>
      </c>
      <c r="G848">
        <v>53.215758999999998</v>
      </c>
      <c r="H848">
        <v>47.174545000000002</v>
      </c>
      <c r="J848" s="33">
        <v>844</v>
      </c>
      <c r="K848" s="111">
        <f t="shared" si="121"/>
        <v>-4.2435058188116295E-3</v>
      </c>
      <c r="L848" s="111">
        <f t="shared" si="122"/>
        <v>-4.2246000473419899E-3</v>
      </c>
      <c r="M848" s="111">
        <f t="shared" si="123"/>
        <v>-3.7695880211465202E-3</v>
      </c>
      <c r="N848" s="111">
        <f t="shared" si="124"/>
        <v>-8.5365447302922903E-3</v>
      </c>
      <c r="O848" s="111">
        <f t="shared" si="125"/>
        <v>-2.9352869785010259E-3</v>
      </c>
      <c r="P848" s="111">
        <f t="shared" si="126"/>
        <v>-2.2126432051511867E-3</v>
      </c>
      <c r="Q848" s="36">
        <f>K848*$Y$19+$Z$19*L848+$AA$19*M848+N848*$AB$19+$AC$19*O848+P848*$AD$19</f>
        <v>-5.192670583927461E-3</v>
      </c>
      <c r="R848" s="41">
        <f t="shared" si="119"/>
        <v>994807.32941607258</v>
      </c>
      <c r="S848" s="41">
        <f t="shared" si="120"/>
        <v>-5192.6705839274218</v>
      </c>
      <c r="T848" s="41">
        <v>858.63445806142408</v>
      </c>
      <c r="U848" s="41">
        <f t="shared" si="127"/>
        <v>1049251.229712286</v>
      </c>
      <c r="V848" s="41"/>
    </row>
    <row r="849" spans="2:22">
      <c r="B849" s="112">
        <v>44690</v>
      </c>
      <c r="C849">
        <v>71.381264000000002</v>
      </c>
      <c r="D849">
        <v>96.653335999999996</v>
      </c>
      <c r="E849">
        <v>22.855478000000002</v>
      </c>
      <c r="F849">
        <v>103.13275899999999</v>
      </c>
      <c r="G849">
        <v>53.031711999999999</v>
      </c>
      <c r="H849">
        <v>47.032046999999999</v>
      </c>
      <c r="J849" s="33">
        <v>845</v>
      </c>
      <c r="K849" s="111">
        <f t="shared" si="121"/>
        <v>4.508288213800715E-3</v>
      </c>
      <c r="L849" s="111">
        <f t="shared" si="122"/>
        <v>4.9105539608473433E-3</v>
      </c>
      <c r="M849" s="111">
        <f t="shared" si="123"/>
        <v>5.4403420456233436E-3</v>
      </c>
      <c r="N849" s="111">
        <f t="shared" si="124"/>
        <v>3.513313925681401E-3</v>
      </c>
      <c r="O849" s="111">
        <f t="shared" si="125"/>
        <v>-3.464500046110308E-3</v>
      </c>
      <c r="P849" s="111">
        <f t="shared" si="126"/>
        <v>-3.0252258499779295E-3</v>
      </c>
      <c r="Q849" s="36">
        <f>K849*$Y$19+$Z$19*L849+$AA$19*M849+N849*$AB$19+$AC$19*O849+P849*$AD$19</f>
        <v>3.1944159984652176E-3</v>
      </c>
      <c r="R849" s="41">
        <f t="shared" si="119"/>
        <v>1003194.4159984653</v>
      </c>
      <c r="S849" s="41">
        <f t="shared" si="120"/>
        <v>3194.4159984652651</v>
      </c>
      <c r="T849" s="41">
        <v>873.44272912177257</v>
      </c>
      <c r="U849" s="41">
        <f t="shared" si="127"/>
        <v>1052445.6457107514</v>
      </c>
      <c r="V849" s="41"/>
    </row>
    <row r="850" spans="2:22">
      <c r="B850" s="112">
        <v>44691</v>
      </c>
      <c r="C850">
        <v>71.588988999999998</v>
      </c>
      <c r="D850">
        <v>96.946892000000005</v>
      </c>
      <c r="E850">
        <v>22.893633000000001</v>
      </c>
      <c r="F850">
        <v>103.56864899999999</v>
      </c>
      <c r="G850">
        <v>52.792445999999998</v>
      </c>
      <c r="H850">
        <v>46.994053000000001</v>
      </c>
      <c r="J850" s="33">
        <v>846</v>
      </c>
      <c r="K850" s="111">
        <f t="shared" si="121"/>
        <v>2.9058512775890543E-3</v>
      </c>
      <c r="L850" s="111">
        <f t="shared" si="122"/>
        <v>3.0326020584877035E-3</v>
      </c>
      <c r="M850" s="111">
        <f t="shared" si="123"/>
        <v>1.6680109410836914E-3</v>
      </c>
      <c r="N850" s="111">
        <f t="shared" si="124"/>
        <v>4.2175875854288296E-3</v>
      </c>
      <c r="O850" s="111">
        <f t="shared" si="125"/>
        <v>-4.5219619458141602E-3</v>
      </c>
      <c r="P850" s="111">
        <f t="shared" si="126"/>
        <v>-8.0815862973972023E-4</v>
      </c>
      <c r="Q850" s="36">
        <f>K850*$Y$19+$Z$19*L850+$AA$19*M850+N850*$AB$19+$AC$19*O850+P850*$AD$19</f>
        <v>2.2978995687863092E-3</v>
      </c>
      <c r="R850" s="41">
        <f t="shared" si="119"/>
        <v>1002297.8995687863</v>
      </c>
      <c r="S850" s="41">
        <f t="shared" si="120"/>
        <v>2297.8995687862625</v>
      </c>
      <c r="T850" s="41">
        <v>881.69737697229721</v>
      </c>
      <c r="U850" s="41">
        <f t="shared" si="127"/>
        <v>1054743.5452795378</v>
      </c>
      <c r="V850" s="41"/>
    </row>
    <row r="851" spans="2:22">
      <c r="B851" s="112">
        <v>44692</v>
      </c>
      <c r="C851">
        <v>71.834534000000005</v>
      </c>
      <c r="D851">
        <v>97.306708999999998</v>
      </c>
      <c r="E851">
        <v>22.989027</v>
      </c>
      <c r="F851">
        <v>104.050949</v>
      </c>
      <c r="G851">
        <v>53.409004000000003</v>
      </c>
      <c r="H851">
        <v>46.994053000000001</v>
      </c>
      <c r="J851" s="33">
        <v>847</v>
      </c>
      <c r="K851" s="111">
        <f t="shared" si="121"/>
        <v>3.4240581288884631E-3</v>
      </c>
      <c r="L851" s="111">
        <f t="shared" si="122"/>
        <v>3.7046150976196802E-3</v>
      </c>
      <c r="M851" s="111">
        <f t="shared" si="123"/>
        <v>4.1581781636180291E-3</v>
      </c>
      <c r="N851" s="111">
        <f t="shared" si="124"/>
        <v>4.6460052152829971E-3</v>
      </c>
      <c r="O851" s="111">
        <f t="shared" si="125"/>
        <v>1.1611233689408022E-2</v>
      </c>
      <c r="P851" s="111">
        <f t="shared" si="126"/>
        <v>0</v>
      </c>
      <c r="Q851" s="36">
        <f>K851*$Y$19+$Z$19*L851+$AA$19*M851+N851*$AB$19+$AC$19*O851+P851*$AD$19</f>
        <v>4.0161647303881371E-3</v>
      </c>
      <c r="R851" s="41">
        <f t="shared" si="119"/>
        <v>1004016.1647303881</v>
      </c>
      <c r="S851" s="41">
        <f t="shared" si="120"/>
        <v>4016.1647303880891</v>
      </c>
      <c r="T851" s="41">
        <v>883.15410940477159</v>
      </c>
      <c r="U851" s="41">
        <f t="shared" si="127"/>
        <v>1058759.710009926</v>
      </c>
      <c r="V851" s="41"/>
    </row>
    <row r="852" spans="2:22">
      <c r="B852" s="112">
        <v>44693</v>
      </c>
      <c r="C852">
        <v>71.976173000000003</v>
      </c>
      <c r="D852">
        <v>97.486641000000006</v>
      </c>
      <c r="E852">
        <v>23.027180000000001</v>
      </c>
      <c r="F852">
        <v>104.09730500000001</v>
      </c>
      <c r="G852">
        <v>53.142124000000003</v>
      </c>
      <c r="H852">
        <v>46.965546000000003</v>
      </c>
      <c r="J852" s="33">
        <v>848</v>
      </c>
      <c r="K852" s="111">
        <f t="shared" si="121"/>
        <v>1.9697983377253755E-3</v>
      </c>
      <c r="L852" s="111">
        <f t="shared" si="122"/>
        <v>1.8474147210341991E-3</v>
      </c>
      <c r="M852" s="111">
        <f t="shared" si="123"/>
        <v>1.658242225077673E-3</v>
      </c>
      <c r="N852" s="111">
        <f t="shared" si="124"/>
        <v>4.4541330398471015E-4</v>
      </c>
      <c r="O852" s="111">
        <f t="shared" si="125"/>
        <v>-5.009436560830049E-3</v>
      </c>
      <c r="P852" s="111">
        <f t="shared" si="126"/>
        <v>-6.0679273172889838E-4</v>
      </c>
      <c r="Q852" s="36">
        <f>K852*$Y$19+$Z$19*L852+$AA$19*M852+N852*$AB$19+$AC$19*O852+P852*$AD$19</f>
        <v>7.5985966432666257E-4</v>
      </c>
      <c r="R852" s="41">
        <f t="shared" si="119"/>
        <v>1000759.8596643267</v>
      </c>
      <c r="S852" s="41">
        <f t="shared" si="120"/>
        <v>759.85966432665009</v>
      </c>
      <c r="T852" s="41">
        <v>888.41973643272649</v>
      </c>
      <c r="U852" s="41">
        <f t="shared" si="127"/>
        <v>1059519.5696742525</v>
      </c>
      <c r="V852" s="41"/>
    </row>
    <row r="853" spans="2:22">
      <c r="B853" s="112">
        <v>44694</v>
      </c>
      <c r="C853">
        <v>71.711760999999996</v>
      </c>
      <c r="D853">
        <v>97.07</v>
      </c>
      <c r="E853">
        <v>22.941327999999999</v>
      </c>
      <c r="F853">
        <v>103.550117</v>
      </c>
      <c r="G853">
        <v>53.455008999999997</v>
      </c>
      <c r="H853">
        <v>46.813552999999999</v>
      </c>
      <c r="J853" s="33">
        <v>849</v>
      </c>
      <c r="K853" s="111">
        <f t="shared" si="121"/>
        <v>-3.6803688534837861E-3</v>
      </c>
      <c r="L853" s="111">
        <f t="shared" si="122"/>
        <v>-4.2829855075860526E-3</v>
      </c>
      <c r="M853" s="111">
        <f t="shared" si="123"/>
        <v>-3.7352571816464063E-3</v>
      </c>
      <c r="N853" s="111">
        <f t="shared" si="124"/>
        <v>-5.2703689872270962E-3</v>
      </c>
      <c r="O853" s="111">
        <f t="shared" si="125"/>
        <v>5.8704374076171779E-3</v>
      </c>
      <c r="P853" s="111">
        <f t="shared" si="126"/>
        <v>-3.2415140411564919E-3</v>
      </c>
      <c r="Q853" s="36">
        <f>K853*$Y$19+$Z$19*L853+$AA$19*M853+N853*$AB$19+$AC$19*O853+P853*$AD$19</f>
        <v>-3.7930043800102021E-3</v>
      </c>
      <c r="R853" s="41">
        <f t="shared" si="119"/>
        <v>996206.99561998982</v>
      </c>
      <c r="S853" s="41">
        <f t="shared" si="120"/>
        <v>-3793.0043800101848</v>
      </c>
      <c r="T853" s="41">
        <v>891.22790135268588</v>
      </c>
      <c r="U853" s="42">
        <f t="shared" si="127"/>
        <v>1055726.5652942425</v>
      </c>
      <c r="V853" s="42"/>
    </row>
    <row r="854" spans="2:22">
      <c r="B854" s="112">
        <v>44697</v>
      </c>
      <c r="C854">
        <v>71.825066000000007</v>
      </c>
      <c r="D854">
        <v>97.287788000000006</v>
      </c>
      <c r="E854">
        <v>22.960407</v>
      </c>
      <c r="F854">
        <v>103.68924699999999</v>
      </c>
      <c r="G854">
        <v>53.473412000000003</v>
      </c>
      <c r="H854">
        <v>46.851546999999997</v>
      </c>
      <c r="J854" s="33">
        <v>850</v>
      </c>
      <c r="K854" s="111">
        <f t="shared" si="121"/>
        <v>1.5787589276193776E-3</v>
      </c>
      <c r="L854" s="111">
        <f t="shared" si="122"/>
        <v>2.2411048550756772E-3</v>
      </c>
      <c r="M854" s="111">
        <f t="shared" si="123"/>
        <v>8.3129760122245989E-4</v>
      </c>
      <c r="N854" s="111">
        <f t="shared" si="124"/>
        <v>1.3426987828665932E-3</v>
      </c>
      <c r="O854" s="111">
        <f t="shared" si="125"/>
        <v>3.4421157648465464E-4</v>
      </c>
      <c r="P854" s="111">
        <f t="shared" si="126"/>
        <v>8.1127340031354484E-4</v>
      </c>
      <c r="Q854" s="36">
        <f>K854*$Y$19+$Z$19*L854+$AA$19*M854+N854*$AB$19+$AC$19*O854+P854*$AD$19</f>
        <v>1.3401023414189219E-3</v>
      </c>
      <c r="R854" s="41">
        <f t="shared" si="119"/>
        <v>1001340.102341419</v>
      </c>
      <c r="S854" s="41">
        <f t="shared" si="120"/>
        <v>1340.1023414189694</v>
      </c>
      <c r="T854" s="41">
        <v>891.92122684814967</v>
      </c>
      <c r="U854" s="41">
        <f t="shared" si="127"/>
        <v>1057066.6676356615</v>
      </c>
      <c r="V854" s="41"/>
    </row>
    <row r="855" spans="2:22">
      <c r="B855" s="112">
        <v>44698</v>
      </c>
      <c r="C855">
        <v>71.400146000000007</v>
      </c>
      <c r="D855">
        <v>96.757491999999999</v>
      </c>
      <c r="E855">
        <v>22.826861999999998</v>
      </c>
      <c r="F855">
        <v>103.095665</v>
      </c>
      <c r="G855">
        <v>53.188141000000002</v>
      </c>
      <c r="H855">
        <v>46.718563000000003</v>
      </c>
      <c r="J855" s="33">
        <v>851</v>
      </c>
      <c r="K855" s="111">
        <f t="shared" si="121"/>
        <v>-5.9336096036602046E-3</v>
      </c>
      <c r="L855" s="111">
        <f t="shared" si="122"/>
        <v>-5.4657069748788164E-3</v>
      </c>
      <c r="M855" s="111">
        <f t="shared" si="123"/>
        <v>-5.833297403335139E-3</v>
      </c>
      <c r="N855" s="111">
        <f t="shared" si="124"/>
        <v>-5.7410729305720247E-3</v>
      </c>
      <c r="O855" s="111">
        <f t="shared" si="125"/>
        <v>-5.3491004429992474E-3</v>
      </c>
      <c r="P855" s="111">
        <f t="shared" si="126"/>
        <v>-2.8424480752907329E-3</v>
      </c>
      <c r="Q855" s="36">
        <f>K855*$Y$19+$Z$19*L855+$AA$19*M855+N855*$AB$19+$AC$19*O855+P855*$AD$19</f>
        <v>-5.3685238069141258E-3</v>
      </c>
      <c r="R855" s="41">
        <f t="shared" si="119"/>
        <v>994631.47619308589</v>
      </c>
      <c r="S855" s="41">
        <f t="shared" si="120"/>
        <v>-5368.5238069141051</v>
      </c>
      <c r="T855" s="41">
        <v>900.13316342898179</v>
      </c>
      <c r="U855" s="41">
        <f t="shared" si="127"/>
        <v>1051698.1438287473</v>
      </c>
      <c r="V855" s="41"/>
    </row>
    <row r="856" spans="2:22">
      <c r="B856" s="112">
        <v>44699</v>
      </c>
      <c r="C856">
        <v>71.702315999999996</v>
      </c>
      <c r="D856">
        <v>97.145736999999997</v>
      </c>
      <c r="E856">
        <v>22.950869000000001</v>
      </c>
      <c r="F856">
        <v>103.475937</v>
      </c>
      <c r="G856">
        <v>53.565434000000003</v>
      </c>
      <c r="H856">
        <v>46.671066000000003</v>
      </c>
      <c r="J856" s="33">
        <v>852</v>
      </c>
      <c r="K856" s="111">
        <f t="shared" si="121"/>
        <v>4.2231341777551369E-3</v>
      </c>
      <c r="L856" s="111">
        <f t="shared" si="122"/>
        <v>4.0045286593208265E-3</v>
      </c>
      <c r="M856" s="111">
        <f t="shared" si="123"/>
        <v>5.4178003416888504E-3</v>
      </c>
      <c r="N856" s="111">
        <f t="shared" si="124"/>
        <v>3.6817493389787012E-3</v>
      </c>
      <c r="O856" s="111">
        <f t="shared" si="125"/>
        <v>7.0685140224584419E-3</v>
      </c>
      <c r="P856" s="111">
        <f t="shared" si="126"/>
        <v>-1.0171794149701069E-3</v>
      </c>
      <c r="Q856" s="36">
        <f>K856*$Y$19+$Z$19*L856+$AA$19*M856+N856*$AB$19+$AC$19*O856+P856*$AD$19</f>
        <v>3.776973380159331E-3</v>
      </c>
      <c r="R856" s="41">
        <f t="shared" si="119"/>
        <v>1003776.9733801594</v>
      </c>
      <c r="S856" s="41">
        <f t="shared" si="120"/>
        <v>3776.9733801593538</v>
      </c>
      <c r="T856" s="41">
        <v>911.04586787533481</v>
      </c>
      <c r="U856" s="41">
        <f t="shared" si="127"/>
        <v>1055475.1172089067</v>
      </c>
      <c r="V856" s="41"/>
    </row>
    <row r="857" spans="2:22">
      <c r="B857" s="112">
        <v>44700</v>
      </c>
      <c r="C857">
        <v>71.853401000000005</v>
      </c>
      <c r="D857">
        <v>97.391959999999997</v>
      </c>
      <c r="E857">
        <v>23.008101</v>
      </c>
      <c r="F857">
        <v>103.754166</v>
      </c>
      <c r="G857">
        <v>53.353779000000003</v>
      </c>
      <c r="H857">
        <v>46.785065000000003</v>
      </c>
      <c r="J857" s="33">
        <v>853</v>
      </c>
      <c r="K857" s="111">
        <f t="shared" si="121"/>
        <v>2.1048977907726094E-3</v>
      </c>
      <c r="L857" s="111">
        <f t="shared" si="122"/>
        <v>2.5313667764796104E-3</v>
      </c>
      <c r="M857" s="111">
        <f t="shared" si="123"/>
        <v>2.4905705930265672E-3</v>
      </c>
      <c r="N857" s="111">
        <f t="shared" si="124"/>
        <v>2.6852196003454903E-3</v>
      </c>
      <c r="O857" s="111">
        <f t="shared" si="125"/>
        <v>-3.9591626338237275E-3</v>
      </c>
      <c r="P857" s="111">
        <f t="shared" si="126"/>
        <v>2.4396271346053136E-3</v>
      </c>
      <c r="Q857" s="36">
        <f>K857*$Y$19+$Z$19*L857+$AA$19*M857+N857*$AB$19+$AC$19*O857+P857*$AD$19</f>
        <v>2.1922098364144937E-3</v>
      </c>
      <c r="R857" s="41">
        <f t="shared" si="119"/>
        <v>1002192.2098364145</v>
      </c>
      <c r="S857" s="41">
        <f t="shared" si="120"/>
        <v>2192.2098364145495</v>
      </c>
      <c r="T857" s="41">
        <v>911.8122450276278</v>
      </c>
      <c r="U857" s="41">
        <f t="shared" si="127"/>
        <v>1057667.3270453212</v>
      </c>
      <c r="V857" s="41"/>
    </row>
    <row r="858" spans="2:22">
      <c r="B858" s="112">
        <v>44701</v>
      </c>
      <c r="C858">
        <v>72.070601999999994</v>
      </c>
      <c r="D858">
        <v>97.685516000000007</v>
      </c>
      <c r="E858">
        <v>23.103493</v>
      </c>
      <c r="F858">
        <v>104.264259</v>
      </c>
      <c r="G858">
        <v>53.399791999999998</v>
      </c>
      <c r="H858">
        <v>47.013058000000001</v>
      </c>
      <c r="J858" s="33">
        <v>854</v>
      </c>
      <c r="K858" s="111">
        <f t="shared" si="121"/>
        <v>3.0182757617089324E-3</v>
      </c>
      <c r="L858" s="111">
        <f t="shared" si="122"/>
        <v>3.0096372744107145E-3</v>
      </c>
      <c r="M858" s="111">
        <f t="shared" si="123"/>
        <v>4.1374469110896624E-3</v>
      </c>
      <c r="N858" s="111">
        <f t="shared" si="124"/>
        <v>4.9043157826938587E-3</v>
      </c>
      <c r="O858" s="111">
        <f t="shared" si="125"/>
        <v>8.6204147399256148E-4</v>
      </c>
      <c r="P858" s="111">
        <f t="shared" si="126"/>
        <v>4.8613648486447881E-3</v>
      </c>
      <c r="Q858" s="36">
        <f>K858*$Y$19+$Z$19*L858+$AA$19*M858+N858*$AB$19+$AC$19*O858+P858*$AD$19</f>
        <v>3.9418156793075533E-3</v>
      </c>
      <c r="R858" s="41">
        <f t="shared" si="119"/>
        <v>1003941.8156793076</v>
      </c>
      <c r="S858" s="41">
        <f t="shared" si="120"/>
        <v>3941.8156793075614</v>
      </c>
      <c r="T858" s="41">
        <v>912.91083963913843</v>
      </c>
      <c r="U858" s="41">
        <f t="shared" si="127"/>
        <v>1061609.1427246288</v>
      </c>
      <c r="V858" s="41"/>
    </row>
    <row r="859" spans="2:22">
      <c r="B859" s="112">
        <v>44704</v>
      </c>
      <c r="C859">
        <v>71.815642999999994</v>
      </c>
      <c r="D859">
        <v>97.363524999999996</v>
      </c>
      <c r="E859">
        <v>22.989027</v>
      </c>
      <c r="F859">
        <v>103.893272</v>
      </c>
      <c r="G859">
        <v>53.215758999999998</v>
      </c>
      <c r="H859">
        <v>47.193545999999998</v>
      </c>
      <c r="J859" s="33">
        <v>855</v>
      </c>
      <c r="K859" s="111">
        <f t="shared" si="121"/>
        <v>-3.5439004866752318E-3</v>
      </c>
      <c r="L859" s="111">
        <f t="shared" si="122"/>
        <v>-3.3016444566685774E-3</v>
      </c>
      <c r="M859" s="111">
        <f t="shared" si="123"/>
        <v>-4.9668030871235251E-3</v>
      </c>
      <c r="N859" s="111">
        <f t="shared" si="124"/>
        <v>-3.5644868673997167E-3</v>
      </c>
      <c r="O859" s="111">
        <f t="shared" si="125"/>
        <v>-3.4522765403834569E-3</v>
      </c>
      <c r="P859" s="111">
        <f t="shared" si="126"/>
        <v>3.8317530442344844E-3</v>
      </c>
      <c r="Q859" s="36">
        <f>K859*$Y$19+$Z$19*L859+$AA$19*M859+N859*$AB$19+$AC$19*O859+P859*$AD$19</f>
        <v>-2.9218741479240338E-3</v>
      </c>
      <c r="R859" s="41">
        <f t="shared" si="119"/>
        <v>997078.12585207599</v>
      </c>
      <c r="S859" s="41">
        <f t="shared" si="120"/>
        <v>-2921.8741479240125</v>
      </c>
      <c r="T859" s="41">
        <v>914.70317457744386</v>
      </c>
      <c r="U859" s="41">
        <f t="shared" si="127"/>
        <v>1058687.2685767049</v>
      </c>
      <c r="V859" s="41"/>
    </row>
    <row r="860" spans="2:22">
      <c r="B860" s="112">
        <v>44705</v>
      </c>
      <c r="C860">
        <v>72.401131000000007</v>
      </c>
      <c r="D860">
        <v>98.111618000000007</v>
      </c>
      <c r="E860">
        <v>23.170271</v>
      </c>
      <c r="F860">
        <v>105.256615</v>
      </c>
      <c r="G860">
        <v>53.491810000000001</v>
      </c>
      <c r="H860">
        <v>47.497517000000002</v>
      </c>
      <c r="J860" s="33">
        <v>856</v>
      </c>
      <c r="K860" s="111">
        <f t="shared" si="121"/>
        <v>8.1195994116801291E-3</v>
      </c>
      <c r="L860" s="111">
        <f t="shared" si="122"/>
        <v>7.6541358744364272E-3</v>
      </c>
      <c r="M860" s="111">
        <f t="shared" si="123"/>
        <v>7.8530194042753382E-3</v>
      </c>
      <c r="N860" s="111">
        <f t="shared" si="124"/>
        <v>1.3037179506974011E-2</v>
      </c>
      <c r="O860" s="111">
        <f t="shared" si="125"/>
        <v>5.1739837841491068E-3</v>
      </c>
      <c r="P860" s="111">
        <f t="shared" si="126"/>
        <v>6.4202900360896724E-3</v>
      </c>
      <c r="Q860" s="36">
        <f>K860*$Y$19+$Z$19*L860+$AA$19*M860+N860*$AB$19+$AC$19*O860+P860*$AD$19</f>
        <v>9.1733413795530554E-3</v>
      </c>
      <c r="R860" s="41">
        <f t="shared" si="119"/>
        <v>1009173.3413795531</v>
      </c>
      <c r="S860" s="41">
        <f t="shared" si="120"/>
        <v>9173.3413795530796</v>
      </c>
      <c r="T860" s="41">
        <v>915.42599416454323</v>
      </c>
      <c r="U860" s="41">
        <f t="shared" si="127"/>
        <v>1067860.609956258</v>
      </c>
      <c r="V860" s="41"/>
    </row>
    <row r="861" spans="2:22">
      <c r="B861" s="112">
        <v>44706</v>
      </c>
      <c r="C861">
        <v>72.693825000000004</v>
      </c>
      <c r="D861">
        <v>98.518799000000001</v>
      </c>
      <c r="E861">
        <v>23.227499000000002</v>
      </c>
      <c r="F861">
        <v>106.34174299999999</v>
      </c>
      <c r="G861">
        <v>53.556232000000001</v>
      </c>
      <c r="H861">
        <v>47.792019000000003</v>
      </c>
      <c r="J861" s="33">
        <v>857</v>
      </c>
      <c r="K861" s="111">
        <f t="shared" si="121"/>
        <v>4.0345220136236539E-3</v>
      </c>
      <c r="L861" s="111">
        <f t="shared" si="122"/>
        <v>4.1415930275335308E-3</v>
      </c>
      <c r="M861" s="111">
        <f t="shared" si="123"/>
        <v>2.4668439462019517E-3</v>
      </c>
      <c r="N861" s="111">
        <f t="shared" si="124"/>
        <v>1.0256577819971916E-2</v>
      </c>
      <c r="O861" s="111">
        <f t="shared" si="125"/>
        <v>1.2036092687658408E-3</v>
      </c>
      <c r="P861" s="111">
        <f t="shared" si="126"/>
        <v>6.1812230396830255E-3</v>
      </c>
      <c r="Q861" s="36">
        <f>K861*$Y$19+$Z$19*L861+$AA$19*M861+N861*$AB$19+$AC$19*O861+P861*$AD$19</f>
        <v>5.8083797805695107E-3</v>
      </c>
      <c r="R861" s="41">
        <f t="shared" si="119"/>
        <v>1005808.3797805695</v>
      </c>
      <c r="S861" s="41">
        <f t="shared" si="120"/>
        <v>5808.379780569463</v>
      </c>
      <c r="T861" s="41">
        <v>916.8452018997632</v>
      </c>
      <c r="U861" s="41">
        <f t="shared" si="127"/>
        <v>1073668.9897368276</v>
      </c>
      <c r="V861" s="41"/>
    </row>
    <row r="862" spans="2:22">
      <c r="B862" s="112">
        <v>44707</v>
      </c>
      <c r="C862">
        <v>72.618308999999996</v>
      </c>
      <c r="D862">
        <v>98.443038999999999</v>
      </c>
      <c r="E862">
        <v>23.1798</v>
      </c>
      <c r="F862">
        <v>106.36958300000001</v>
      </c>
      <c r="G862">
        <v>53.767876000000001</v>
      </c>
      <c r="H862">
        <v>48.057994999999998</v>
      </c>
      <c r="J862" s="33">
        <v>858</v>
      </c>
      <c r="K862" s="111">
        <f t="shared" si="121"/>
        <v>-1.0393627114192424E-3</v>
      </c>
      <c r="L862" s="111">
        <f t="shared" si="122"/>
        <v>-7.6928611659526371E-4</v>
      </c>
      <c r="M862" s="111">
        <f t="shared" si="123"/>
        <v>-2.0556687342265126E-3</v>
      </c>
      <c r="N862" s="111">
        <f t="shared" si="124"/>
        <v>2.6176321385903663E-4</v>
      </c>
      <c r="O862" s="111">
        <f t="shared" si="125"/>
        <v>3.9440211205631955E-3</v>
      </c>
      <c r="P862" s="111">
        <f t="shared" si="126"/>
        <v>5.549851723345791E-3</v>
      </c>
      <c r="Q862" s="36">
        <f>K862*$Y$19+$Z$19*L862+$AA$19*M862+N862*$AB$19+$AC$19*O862+P862*$AD$19</f>
        <v>2.3408798626488526E-4</v>
      </c>
      <c r="R862" s="41">
        <f t="shared" si="119"/>
        <v>1000234.0879862648</v>
      </c>
      <c r="S862" s="41">
        <f t="shared" si="120"/>
        <v>234.08798626484349</v>
      </c>
      <c r="T862" s="41">
        <v>934.69406770123169</v>
      </c>
      <c r="U862" s="41">
        <f t="shared" si="127"/>
        <v>1073903.0777230924</v>
      </c>
      <c r="V862" s="41"/>
    </row>
    <row r="863" spans="2:22">
      <c r="B863" s="112">
        <v>44708</v>
      </c>
      <c r="C863">
        <v>72.826065</v>
      </c>
      <c r="D863">
        <v>98.604027000000002</v>
      </c>
      <c r="E863">
        <v>23.103493</v>
      </c>
      <c r="F863">
        <v>106.92604799999999</v>
      </c>
      <c r="G863">
        <v>53.896701999999998</v>
      </c>
      <c r="H863">
        <v>48.257491999999999</v>
      </c>
      <c r="J863" s="33">
        <v>859</v>
      </c>
      <c r="K863" s="111">
        <f t="shared" si="121"/>
        <v>2.856846718612843E-3</v>
      </c>
      <c r="L863" s="111">
        <f t="shared" si="122"/>
        <v>1.6340059163275334E-3</v>
      </c>
      <c r="M863" s="111">
        <f t="shared" si="123"/>
        <v>-3.2973915291272774E-3</v>
      </c>
      <c r="N863" s="111">
        <f t="shared" si="124"/>
        <v>5.2177933498920312E-3</v>
      </c>
      <c r="O863" s="111">
        <f t="shared" si="125"/>
        <v>2.3931001983109484E-3</v>
      </c>
      <c r="P863" s="111">
        <f t="shared" si="126"/>
        <v>4.1425795894420182E-3</v>
      </c>
      <c r="Q863" s="36">
        <f>K863*$Y$19+$Z$19*L863+$AA$19*M863+N863*$AB$19+$AC$19*O863+P863*$AD$19</f>
        <v>2.2437799896698266E-3</v>
      </c>
      <c r="R863" s="41">
        <f t="shared" si="119"/>
        <v>1002243.7799896698</v>
      </c>
      <c r="S863" s="41">
        <f t="shared" si="120"/>
        <v>2243.7799896697979</v>
      </c>
      <c r="T863" s="41">
        <v>946.30159172485583</v>
      </c>
      <c r="U863" s="41">
        <f t="shared" si="127"/>
        <v>1076146.8577127622</v>
      </c>
      <c r="V863" s="41"/>
    </row>
    <row r="864" spans="2:22">
      <c r="B864" s="112">
        <v>44712</v>
      </c>
      <c r="C864">
        <v>72.410552999999993</v>
      </c>
      <c r="D864">
        <v>97.979050000000001</v>
      </c>
      <c r="E864">
        <v>23.017641000000001</v>
      </c>
      <c r="F864">
        <v>106.137711</v>
      </c>
      <c r="G864">
        <v>53.556232000000001</v>
      </c>
      <c r="H864">
        <v>48.285983999999999</v>
      </c>
      <c r="J864" s="33">
        <v>860</v>
      </c>
      <c r="K864" s="111">
        <f t="shared" si="121"/>
        <v>-5.7218783991638145E-3</v>
      </c>
      <c r="L864" s="111">
        <f t="shared" si="122"/>
        <v>-6.3584222524501431E-3</v>
      </c>
      <c r="M864" s="111">
        <f t="shared" si="123"/>
        <v>-3.7228962825903654E-3</v>
      </c>
      <c r="N864" s="111">
        <f t="shared" si="124"/>
        <v>-7.4000440167210765E-3</v>
      </c>
      <c r="O864" s="111">
        <f t="shared" si="125"/>
        <v>-6.337121318874088E-3</v>
      </c>
      <c r="P864" s="111">
        <f t="shared" si="126"/>
        <v>5.9024186838229861E-4</v>
      </c>
      <c r="Q864" s="36">
        <f>K864*$Y$19+$Z$19*L864+$AA$19*M864+N864*$AB$19+$AC$19*O864+P864*$AD$19</f>
        <v>-5.2738565856972975E-3</v>
      </c>
      <c r="R864" s="41">
        <f t="shared" si="119"/>
        <v>994726.14341430273</v>
      </c>
      <c r="S864" s="41">
        <f t="shared" si="120"/>
        <v>-5273.8565856972709</v>
      </c>
      <c r="T864" s="41">
        <v>948.30734846915584</v>
      </c>
      <c r="U864" s="41">
        <f t="shared" si="127"/>
        <v>1070873.0011270649</v>
      </c>
      <c r="V864" s="41"/>
    </row>
    <row r="865" spans="2:22">
      <c r="B865" s="112">
        <v>44713</v>
      </c>
      <c r="C865">
        <v>72.086983000000004</v>
      </c>
      <c r="D865">
        <v>97.576819999999998</v>
      </c>
      <c r="E865">
        <v>22.957477999999998</v>
      </c>
      <c r="F865">
        <v>105.518517</v>
      </c>
      <c r="G865">
        <v>53.319114999999996</v>
      </c>
      <c r="H865">
        <v>48.263148999999999</v>
      </c>
      <c r="J865" s="33">
        <v>861</v>
      </c>
      <c r="K865" s="111">
        <f t="shared" si="121"/>
        <v>-4.478561362235246E-3</v>
      </c>
      <c r="L865" s="111">
        <f t="shared" si="122"/>
        <v>-4.1137150956709308E-3</v>
      </c>
      <c r="M865" s="111">
        <f t="shared" si="123"/>
        <v>-2.6171997223851579E-3</v>
      </c>
      <c r="N865" s="111">
        <f t="shared" si="124"/>
        <v>-5.8509572082216747E-3</v>
      </c>
      <c r="O865" s="111">
        <f t="shared" si="125"/>
        <v>-4.4372700667221479E-3</v>
      </c>
      <c r="P865" s="111">
        <f t="shared" si="126"/>
        <v>-4.7302341753354402E-4</v>
      </c>
      <c r="Q865" s="36">
        <f>K865*$Y$19+$Z$19*L865+$AA$19*M865+N865*$AB$19+$AC$19*O865+P865*$AD$19</f>
        <v>-3.9938761192363009E-3</v>
      </c>
      <c r="R865" s="41">
        <f t="shared" si="119"/>
        <v>996006.12388076365</v>
      </c>
      <c r="S865" s="41">
        <f t="shared" si="120"/>
        <v>-3993.8761192363454</v>
      </c>
      <c r="T865" s="41">
        <v>949.96194812620524</v>
      </c>
      <c r="U865" s="41">
        <f t="shared" si="127"/>
        <v>1066879.1250078287</v>
      </c>
      <c r="V865" s="41"/>
    </row>
    <row r="866" spans="2:22">
      <c r="B866" s="112">
        <v>44714</v>
      </c>
      <c r="C866">
        <v>72.153205999999997</v>
      </c>
      <c r="D866">
        <v>97.700149999999994</v>
      </c>
      <c r="E866">
        <v>22.967030000000001</v>
      </c>
      <c r="F866">
        <v>105.565033</v>
      </c>
      <c r="G866">
        <v>53.560882999999997</v>
      </c>
      <c r="H866">
        <v>48.367801999999998</v>
      </c>
      <c r="J866" s="33">
        <v>862</v>
      </c>
      <c r="K866" s="111">
        <f t="shared" si="121"/>
        <v>9.1823236106542317E-4</v>
      </c>
      <c r="L866" s="111">
        <f t="shared" si="122"/>
        <v>1.2631291482831366E-3</v>
      </c>
      <c r="M866" s="111">
        <f t="shared" si="123"/>
        <v>4.1598704281155897E-4</v>
      </c>
      <c r="N866" s="111">
        <f t="shared" si="124"/>
        <v>4.4073544104177611E-4</v>
      </c>
      <c r="O866" s="111">
        <f t="shared" si="125"/>
        <v>4.5241095975089452E-3</v>
      </c>
      <c r="P866" s="111">
        <f t="shared" si="126"/>
        <v>2.1660356197218148E-3</v>
      </c>
      <c r="Q866" s="36">
        <f>K866*$Y$19+$Z$19*L866+$AA$19*M866+N866*$AB$19+$AC$19*O866+P866*$AD$19</f>
        <v>1.0609160662135532E-3</v>
      </c>
      <c r="R866" s="41">
        <f t="shared" si="119"/>
        <v>1001060.9160662135</v>
      </c>
      <c r="S866" s="41">
        <f t="shared" si="120"/>
        <v>1060.9160662135109</v>
      </c>
      <c r="T866" s="41">
        <v>954.36429500032682</v>
      </c>
      <c r="U866" s="41">
        <f t="shared" si="127"/>
        <v>1067940.0410740422</v>
      </c>
      <c r="V866" s="41"/>
    </row>
    <row r="867" spans="2:22">
      <c r="B867" s="112">
        <v>44715</v>
      </c>
      <c r="C867">
        <v>72.049126000000001</v>
      </c>
      <c r="D867">
        <v>97.538864000000004</v>
      </c>
      <c r="E867">
        <v>22.938383000000002</v>
      </c>
      <c r="F867">
        <v>105.230339</v>
      </c>
      <c r="G867">
        <v>53.932822999999999</v>
      </c>
      <c r="H867">
        <v>48.377316</v>
      </c>
      <c r="J867" s="33">
        <v>863</v>
      </c>
      <c r="K867" s="111">
        <f t="shared" si="121"/>
        <v>-1.443527530099084E-3</v>
      </c>
      <c r="L867" s="111">
        <f t="shared" si="122"/>
        <v>-1.6521906496514266E-3</v>
      </c>
      <c r="M867" s="111">
        <f t="shared" si="123"/>
        <v>-1.248088268748476E-3</v>
      </c>
      <c r="N867" s="111">
        <f t="shared" si="124"/>
        <v>-3.1755372812977138E-3</v>
      </c>
      <c r="O867" s="111">
        <f t="shared" si="125"/>
        <v>6.9202467415837559E-3</v>
      </c>
      <c r="P867" s="111">
        <f t="shared" si="126"/>
        <v>1.9668175981078944E-4</v>
      </c>
      <c r="Q867" s="36">
        <f>K867*$Y$19+$Z$19*L867+$AA$19*M867+N867*$AB$19+$AC$19*O867+P867*$AD$19</f>
        <v>-1.3886169305355994E-3</v>
      </c>
      <c r="R867" s="41">
        <f t="shared" si="119"/>
        <v>998611.38306946435</v>
      </c>
      <c r="S867" s="41">
        <f t="shared" si="120"/>
        <v>-1388.6169305356452</v>
      </c>
      <c r="T867" s="41">
        <v>960.36970004066825</v>
      </c>
      <c r="U867" s="41">
        <f t="shared" si="127"/>
        <v>1066551.4241435067</v>
      </c>
      <c r="V867" s="41"/>
    </row>
    <row r="868" spans="2:22">
      <c r="B868" s="112">
        <v>44718</v>
      </c>
      <c r="C868">
        <v>71.623351999999997</v>
      </c>
      <c r="D868">
        <v>96.941237999999998</v>
      </c>
      <c r="E868">
        <v>22.785587</v>
      </c>
      <c r="F868">
        <v>104.48659499999999</v>
      </c>
      <c r="G868">
        <v>53.551575</v>
      </c>
      <c r="H868">
        <v>48.282187999999998</v>
      </c>
      <c r="J868" s="33">
        <v>864</v>
      </c>
      <c r="K868" s="111">
        <f t="shared" si="121"/>
        <v>-5.9270258628062664E-3</v>
      </c>
      <c r="L868" s="111">
        <f t="shared" si="122"/>
        <v>-6.1459025883497873E-3</v>
      </c>
      <c r="M868" s="111">
        <f t="shared" si="123"/>
        <v>-6.6834340395604888E-3</v>
      </c>
      <c r="N868" s="111">
        <f t="shared" si="124"/>
        <v>-7.0928665976687033E-3</v>
      </c>
      <c r="O868" s="111">
        <f t="shared" si="125"/>
        <v>-7.0940453864328876E-3</v>
      </c>
      <c r="P868" s="111">
        <f t="shared" si="126"/>
        <v>-1.9683119978039796E-3</v>
      </c>
      <c r="Q868" s="36">
        <f>K868*$Y$19+$Z$19*L868+$AA$19*M868+N868*$AB$19+$AC$19*O868+P868*$AD$19</f>
        <v>-6.085664922045716E-3</v>
      </c>
      <c r="R868" s="41">
        <f t="shared" si="119"/>
        <v>993914.33507795434</v>
      </c>
      <c r="S868" s="41">
        <f t="shared" si="120"/>
        <v>-6085.6649220456602</v>
      </c>
      <c r="T868" s="41">
        <v>963.62673757120501</v>
      </c>
      <c r="U868" s="41">
        <f t="shared" si="127"/>
        <v>1060465.7592214611</v>
      </c>
      <c r="V868" s="41"/>
    </row>
    <row r="869" spans="2:22">
      <c r="B869" s="112">
        <v>44719</v>
      </c>
      <c r="C869">
        <v>71.869370000000004</v>
      </c>
      <c r="D869">
        <v>97.311211</v>
      </c>
      <c r="E869">
        <v>22.881080999999998</v>
      </c>
      <c r="F869">
        <v>105.044403</v>
      </c>
      <c r="G869">
        <v>53.691063</v>
      </c>
      <c r="H869">
        <v>48.177517000000002</v>
      </c>
      <c r="J869" s="33">
        <v>865</v>
      </c>
      <c r="K869" s="111">
        <f t="shared" si="121"/>
        <v>3.4289995705478996E-3</v>
      </c>
      <c r="L869" s="111">
        <f t="shared" si="122"/>
        <v>3.8092023988806731E-3</v>
      </c>
      <c r="M869" s="111">
        <f t="shared" si="123"/>
        <v>4.1822249519262739E-3</v>
      </c>
      <c r="N869" s="111">
        <f t="shared" si="124"/>
        <v>5.3243608162058037E-3</v>
      </c>
      <c r="O869" s="111">
        <f t="shared" si="125"/>
        <v>2.6013548577600086E-3</v>
      </c>
      <c r="P869" s="111">
        <f t="shared" si="126"/>
        <v>-2.1702542234270298E-3</v>
      </c>
      <c r="Q869" s="36">
        <f>K869*$Y$19+$Z$19*L869+$AA$19*M869+N869*$AB$19+$AC$19*O869+P869*$AD$19</f>
        <v>3.559894254824171E-3</v>
      </c>
      <c r="R869" s="41">
        <f t="shared" si="119"/>
        <v>1003559.8942548241</v>
      </c>
      <c r="S869" s="41">
        <f t="shared" si="120"/>
        <v>3559.8942548241466</v>
      </c>
      <c r="T869" s="41">
        <v>968.86417982738931</v>
      </c>
      <c r="U869" s="41">
        <f t="shared" si="127"/>
        <v>1064025.6534762853</v>
      </c>
      <c r="V869" s="41"/>
    </row>
    <row r="870" spans="2:22">
      <c r="B870" s="112">
        <v>44720</v>
      </c>
      <c r="C870">
        <v>71.576065</v>
      </c>
      <c r="D870">
        <v>96.912780999999995</v>
      </c>
      <c r="E870">
        <v>22.814233999999999</v>
      </c>
      <c r="F870">
        <v>104.44012499999999</v>
      </c>
      <c r="G870">
        <v>53.532978</v>
      </c>
      <c r="H870">
        <v>48.101418000000002</v>
      </c>
      <c r="J870" s="33">
        <v>866</v>
      </c>
      <c r="K870" s="111">
        <f t="shared" si="121"/>
        <v>-4.089435244232064E-3</v>
      </c>
      <c r="L870" s="111">
        <f t="shared" si="122"/>
        <v>-4.1027944569788513E-3</v>
      </c>
      <c r="M870" s="111">
        <f t="shared" si="123"/>
        <v>-2.9257724860848799E-3</v>
      </c>
      <c r="N870" s="111">
        <f t="shared" si="124"/>
        <v>-5.7692057911933213E-3</v>
      </c>
      <c r="O870" s="111">
        <f t="shared" si="125"/>
        <v>-2.948687870149895E-3</v>
      </c>
      <c r="P870" s="111">
        <f t="shared" si="126"/>
        <v>-1.5808030250277717E-3</v>
      </c>
      <c r="Q870" s="36">
        <f>K870*$Y$19+$Z$19*L870+$AA$19*M870+N870*$AB$19+$AC$19*O870+P870*$AD$19</f>
        <v>-4.0385828543244252E-3</v>
      </c>
      <c r="R870" s="41">
        <f t="shared" si="119"/>
        <v>995961.41714567563</v>
      </c>
      <c r="S870" s="41">
        <f t="shared" si="120"/>
        <v>-4038.5828543243697</v>
      </c>
      <c r="T870" s="41">
        <v>969.47933904326055</v>
      </c>
      <c r="U870" s="41">
        <f t="shared" si="127"/>
        <v>1059987.0706219608</v>
      </c>
      <c r="V870" s="41"/>
    </row>
    <row r="871" spans="2:22">
      <c r="B871" s="112">
        <v>44721</v>
      </c>
      <c r="C871">
        <v>71.481444999999994</v>
      </c>
      <c r="D871">
        <v>96.808418000000003</v>
      </c>
      <c r="E871">
        <v>22.814233999999999</v>
      </c>
      <c r="F871">
        <v>103.75215900000001</v>
      </c>
      <c r="G871">
        <v>53.560882999999997</v>
      </c>
      <c r="H871">
        <v>47.920662</v>
      </c>
      <c r="J871" s="33">
        <v>867</v>
      </c>
      <c r="K871" s="111">
        <f t="shared" si="121"/>
        <v>-1.3228248387336745E-3</v>
      </c>
      <c r="L871" s="111">
        <f t="shared" si="122"/>
        <v>-1.0774557522363255E-3</v>
      </c>
      <c r="M871" s="111">
        <f t="shared" si="123"/>
        <v>0</v>
      </c>
      <c r="N871" s="111">
        <f t="shared" si="124"/>
        <v>-6.6089721568081856E-3</v>
      </c>
      <c r="O871" s="111">
        <f t="shared" si="125"/>
        <v>5.2113165723903444E-4</v>
      </c>
      <c r="P871" s="111">
        <f t="shared" si="126"/>
        <v>-3.7648885237379381E-3</v>
      </c>
      <c r="Q871" s="36">
        <f>K871*$Y$19+$Z$19*L871+$AA$19*M871+N871*$AB$19+$AC$19*O871+P871*$AD$19</f>
        <v>-2.8626055149908024E-3</v>
      </c>
      <c r="R871" s="41">
        <f t="shared" si="119"/>
        <v>997137.39448500925</v>
      </c>
      <c r="S871" s="41">
        <f t="shared" si="120"/>
        <v>-2862.6055149907479</v>
      </c>
      <c r="T871" s="41">
        <v>969.67164347600192</v>
      </c>
      <c r="U871" s="41">
        <f t="shared" si="127"/>
        <v>1057124.4651069702</v>
      </c>
      <c r="V871" s="41"/>
    </row>
    <row r="872" spans="2:22">
      <c r="B872" s="112">
        <v>44722</v>
      </c>
      <c r="C872">
        <v>70.875907999999995</v>
      </c>
      <c r="D872">
        <v>96.058989999999994</v>
      </c>
      <c r="E872">
        <v>22.651888</v>
      </c>
      <c r="F872">
        <v>102.748093</v>
      </c>
      <c r="G872">
        <v>53.309814000000003</v>
      </c>
      <c r="H872">
        <v>47.682803999999997</v>
      </c>
      <c r="J872" s="33">
        <v>868</v>
      </c>
      <c r="K872" s="111">
        <f t="shared" si="121"/>
        <v>-8.5073322784473618E-3</v>
      </c>
      <c r="L872" s="111">
        <f t="shared" si="122"/>
        <v>-7.7714713919194009E-3</v>
      </c>
      <c r="M872" s="111">
        <f t="shared" si="123"/>
        <v>-7.1414355493652883E-3</v>
      </c>
      <c r="N872" s="111">
        <f t="shared" si="124"/>
        <v>-9.7246749394377819E-3</v>
      </c>
      <c r="O872" s="111">
        <f t="shared" si="125"/>
        <v>-4.6985650686613154E-3</v>
      </c>
      <c r="P872" s="111">
        <f t="shared" si="126"/>
        <v>-4.9759386501626651E-3</v>
      </c>
      <c r="Q872" s="36">
        <f>K872*$Y$19+$Z$19*L872+$AA$19*M872+N872*$AB$19+$AC$19*O872+P872*$AD$19</f>
        <v>-7.8671969101521202E-3</v>
      </c>
      <c r="R872" s="41">
        <f t="shared" si="119"/>
        <v>992132.8030898479</v>
      </c>
      <c r="S872" s="41">
        <f t="shared" si="120"/>
        <v>-7867.1969101520954</v>
      </c>
      <c r="T872" s="41">
        <v>971.82801414211281</v>
      </c>
      <c r="U872" s="41">
        <f t="shared" si="127"/>
        <v>1049257.268196818</v>
      </c>
      <c r="V872" s="41"/>
    </row>
    <row r="873" spans="2:22">
      <c r="B873" s="112">
        <v>44725</v>
      </c>
      <c r="C873">
        <v>69.731055999999995</v>
      </c>
      <c r="D873">
        <v>94.484245000000001</v>
      </c>
      <c r="E873">
        <v>22.346295999999999</v>
      </c>
      <c r="F873">
        <v>100.377419</v>
      </c>
      <c r="G873">
        <v>52.398533</v>
      </c>
      <c r="H873">
        <v>47.083449999999999</v>
      </c>
      <c r="J873" s="33">
        <v>869</v>
      </c>
      <c r="K873" s="111">
        <f t="shared" si="121"/>
        <v>-1.6284788007733725E-2</v>
      </c>
      <c r="L873" s="111">
        <f t="shared" si="122"/>
        <v>-1.6529380895759376E-2</v>
      </c>
      <c r="M873" s="111">
        <f t="shared" si="123"/>
        <v>-1.3582623607584179E-2</v>
      </c>
      <c r="N873" s="111">
        <f t="shared" si="124"/>
        <v>-2.3343021990471252E-2</v>
      </c>
      <c r="O873" s="111">
        <f t="shared" si="125"/>
        <v>-1.7241847050244067E-2</v>
      </c>
      <c r="P873" s="111">
        <f t="shared" si="126"/>
        <v>-1.2649270521284315E-2</v>
      </c>
      <c r="Q873" s="36">
        <f>K873*$Y$19+$Z$19*L873+$AA$19*M873+N873*$AB$19+$AC$19*O873+P873*$AD$19</f>
        <v>-1.7635031199424112E-2</v>
      </c>
      <c r="R873" s="41">
        <f t="shared" si="119"/>
        <v>982364.96880057594</v>
      </c>
      <c r="S873" s="41">
        <f t="shared" si="120"/>
        <v>-17635.031199424062</v>
      </c>
      <c r="T873" s="41">
        <v>978.58266455156263</v>
      </c>
      <c r="U873" s="41">
        <f t="shared" si="127"/>
        <v>1031622.2369973939</v>
      </c>
      <c r="V873" s="41"/>
    </row>
    <row r="874" spans="2:22">
      <c r="B874" s="112">
        <v>44726</v>
      </c>
      <c r="C874">
        <v>69.352615</v>
      </c>
      <c r="D874">
        <v>93.924544999999995</v>
      </c>
      <c r="E874">
        <v>22.231698999999999</v>
      </c>
      <c r="F874">
        <v>99.856789000000006</v>
      </c>
      <c r="G874">
        <v>51.691825999999999</v>
      </c>
      <c r="H874">
        <v>46.978789999999996</v>
      </c>
      <c r="J874" s="33">
        <v>870</v>
      </c>
      <c r="K874" s="111">
        <f t="shared" si="121"/>
        <v>-5.4419319137542386E-3</v>
      </c>
      <c r="L874" s="111">
        <f t="shared" si="122"/>
        <v>-5.9413538660825216E-3</v>
      </c>
      <c r="M874" s="111">
        <f t="shared" si="123"/>
        <v>-5.1414269502506292E-3</v>
      </c>
      <c r="N874" s="111">
        <f t="shared" si="124"/>
        <v>-5.2002220644796716E-3</v>
      </c>
      <c r="O874" s="111">
        <f t="shared" si="125"/>
        <v>-1.3578930186075188E-2</v>
      </c>
      <c r="P874" s="111">
        <f t="shared" si="126"/>
        <v>-2.2253359730906529E-3</v>
      </c>
      <c r="Q874" s="36">
        <f>K874*$Y$19+$Z$19*L874+$AA$19*M874+N874*$AB$19+$AC$19*O874+P874*$AD$19</f>
        <v>-5.4334415898770706E-3</v>
      </c>
      <c r="R874" s="41">
        <f t="shared" si="119"/>
        <v>994566.55841012287</v>
      </c>
      <c r="S874" s="41">
        <f t="shared" si="120"/>
        <v>-5433.4415898771258</v>
      </c>
      <c r="T874" s="41">
        <v>982.26573759969324</v>
      </c>
      <c r="U874" s="41">
        <f t="shared" si="127"/>
        <v>1026188.7954075168</v>
      </c>
      <c r="V874" s="41"/>
    </row>
    <row r="875" spans="2:22">
      <c r="B875" s="112">
        <v>44727</v>
      </c>
      <c r="C875">
        <v>70.147368999999998</v>
      </c>
      <c r="D875">
        <v>94.968056000000004</v>
      </c>
      <c r="E875">
        <v>22.432245000000002</v>
      </c>
      <c r="F875">
        <v>101.418663</v>
      </c>
      <c r="G875">
        <v>52.398533</v>
      </c>
      <c r="H875">
        <v>47.026363000000003</v>
      </c>
      <c r="J875" s="33">
        <v>871</v>
      </c>
      <c r="K875" s="111">
        <f t="shared" si="121"/>
        <v>1.1394447167596657E-2</v>
      </c>
      <c r="L875" s="111">
        <f t="shared" si="122"/>
        <v>1.1048835265728186E-2</v>
      </c>
      <c r="M875" s="111">
        <f t="shared" si="123"/>
        <v>8.9802793840979989E-3</v>
      </c>
      <c r="N875" s="111">
        <f t="shared" si="124"/>
        <v>1.5520077937342619E-2</v>
      </c>
      <c r="O875" s="111">
        <f t="shared" si="125"/>
        <v>1.3578930186075179E-2</v>
      </c>
      <c r="P875" s="111">
        <f t="shared" si="126"/>
        <v>1.0121360913318337E-3</v>
      </c>
      <c r="Q875" s="36">
        <f>K875*$Y$19+$Z$19*L875+$AA$19*M875+N875*$AB$19+$AC$19*O875+P875*$AD$19</f>
        <v>1.103464182358589E-2</v>
      </c>
      <c r="R875" s="41">
        <f t="shared" si="119"/>
        <v>1011034.6418235858</v>
      </c>
      <c r="S875" s="41">
        <f t="shared" si="120"/>
        <v>11034.641823585844</v>
      </c>
      <c r="T875" s="41">
        <v>982.45230504719075</v>
      </c>
      <c r="U875" s="41">
        <f t="shared" si="127"/>
        <v>1037223.4372311026</v>
      </c>
      <c r="V875" s="41"/>
    </row>
    <row r="876" spans="2:22">
      <c r="B876" s="112">
        <v>44728</v>
      </c>
      <c r="C876">
        <v>70.298775000000006</v>
      </c>
      <c r="D876">
        <v>95.195746999999997</v>
      </c>
      <c r="E876">
        <v>22.527740000000001</v>
      </c>
      <c r="F876">
        <v>101.53022</v>
      </c>
      <c r="G876">
        <v>52.296245999999996</v>
      </c>
      <c r="H876">
        <v>46.959769999999999</v>
      </c>
      <c r="J876" s="33">
        <v>872</v>
      </c>
      <c r="K876" s="111">
        <f t="shared" si="121"/>
        <v>2.1560728453006652E-3</v>
      </c>
      <c r="L876" s="111">
        <f t="shared" si="122"/>
        <v>2.3946840062725079E-3</v>
      </c>
      <c r="M876" s="111">
        <f t="shared" si="123"/>
        <v>4.2480060260242257E-3</v>
      </c>
      <c r="N876" s="111">
        <f t="shared" si="124"/>
        <v>1.0993606822226605E-3</v>
      </c>
      <c r="O876" s="111">
        <f t="shared" si="125"/>
        <v>-1.9540044598680959E-3</v>
      </c>
      <c r="P876" s="111">
        <f t="shared" si="126"/>
        <v>-1.4170816272205111E-3</v>
      </c>
      <c r="Q876" s="36">
        <f>K876*$Y$19+$Z$19*L876+$AA$19*M876+N876*$AB$19+$AC$19*O876+P876*$AD$19</f>
        <v>1.673052605420782E-3</v>
      </c>
      <c r="R876" s="41">
        <f t="shared" si="119"/>
        <v>1001673.0526054208</v>
      </c>
      <c r="S876" s="41">
        <f t="shared" si="120"/>
        <v>1673.0526054208167</v>
      </c>
      <c r="T876" s="41">
        <v>986.18886663264129</v>
      </c>
      <c r="U876" s="41">
        <f t="shared" si="127"/>
        <v>1038896.4898365234</v>
      </c>
      <c r="V876" s="41"/>
    </row>
    <row r="877" spans="2:22">
      <c r="B877" s="112">
        <v>44729</v>
      </c>
      <c r="C877">
        <v>70.336601000000002</v>
      </c>
      <c r="D877">
        <v>95.186249000000004</v>
      </c>
      <c r="E877">
        <v>22.537296000000001</v>
      </c>
      <c r="F877">
        <v>101.73474899999999</v>
      </c>
      <c r="G877">
        <v>52.268344999999997</v>
      </c>
      <c r="H877">
        <v>46.978789999999996</v>
      </c>
      <c r="J877" s="33">
        <v>873</v>
      </c>
      <c r="K877" s="111">
        <f t="shared" si="121"/>
        <v>5.3793009963768086E-4</v>
      </c>
      <c r="L877" s="111">
        <f t="shared" si="122"/>
        <v>-9.9778342568365946E-5</v>
      </c>
      <c r="M877" s="111">
        <f t="shared" si="123"/>
        <v>4.2409819192093095E-4</v>
      </c>
      <c r="N877" s="111">
        <f t="shared" si="124"/>
        <v>2.0124379526206141E-3</v>
      </c>
      <c r="O877" s="111">
        <f t="shared" si="125"/>
        <v>-5.336605899825159E-4</v>
      </c>
      <c r="P877" s="111">
        <f t="shared" si="126"/>
        <v>4.0494553588871077E-4</v>
      </c>
      <c r="Q877" s="36">
        <f>K877*$Y$19+$Z$19*L877+$AA$19*M877+N877*$AB$19+$AC$19*O877+P877*$AD$19</f>
        <v>7.7993652438295173E-4</v>
      </c>
      <c r="R877" s="41">
        <f t="shared" si="119"/>
        <v>1000779.9365243829</v>
      </c>
      <c r="S877" s="41">
        <f t="shared" si="120"/>
        <v>779.93652438290883</v>
      </c>
      <c r="T877" s="41">
        <v>1003.3392004078487</v>
      </c>
      <c r="U877" s="41">
        <f t="shared" si="127"/>
        <v>1039676.4263609063</v>
      </c>
      <c r="V877" s="41"/>
    </row>
    <row r="878" spans="2:22">
      <c r="B878" s="112">
        <v>44733</v>
      </c>
      <c r="C878">
        <v>70.014908000000005</v>
      </c>
      <c r="D878">
        <v>94.806808000000004</v>
      </c>
      <c r="E878">
        <v>22.441797000000001</v>
      </c>
      <c r="F878">
        <v>100.712082</v>
      </c>
      <c r="G878">
        <v>52.063777999999999</v>
      </c>
      <c r="H878">
        <v>46.855117999999997</v>
      </c>
      <c r="J878" s="33">
        <v>874</v>
      </c>
      <c r="K878" s="111">
        <f t="shared" si="121"/>
        <v>-4.5841126416423178E-3</v>
      </c>
      <c r="L878" s="111">
        <f t="shared" si="122"/>
        <v>-3.9942670586328392E-3</v>
      </c>
      <c r="M878" s="111">
        <f t="shared" si="123"/>
        <v>-4.2463792456209253E-3</v>
      </c>
      <c r="N878" s="111">
        <f t="shared" si="124"/>
        <v>-1.0103153444139567E-2</v>
      </c>
      <c r="O878" s="111">
        <f t="shared" si="125"/>
        <v>-3.9214626572932239E-3</v>
      </c>
      <c r="P878" s="111">
        <f t="shared" si="126"/>
        <v>-2.6359782779166031E-3</v>
      </c>
      <c r="Q878" s="36">
        <f>K878*$Y$19+$Z$19*L878+$AA$19*M878+N878*$AB$19+$AC$19*O878+P878*$AD$19</f>
        <v>-5.8705157922996354E-3</v>
      </c>
      <c r="R878" s="41">
        <f t="shared" si="119"/>
        <v>994129.48420770036</v>
      </c>
      <c r="S878" s="41">
        <f t="shared" si="120"/>
        <v>-5870.5157922996441</v>
      </c>
      <c r="T878" s="41">
        <v>1003.4891826023813</v>
      </c>
      <c r="U878" s="41">
        <f t="shared" si="127"/>
        <v>1033805.9105686067</v>
      </c>
      <c r="V878" s="41"/>
    </row>
    <row r="879" spans="2:22">
      <c r="B879" s="112">
        <v>44734</v>
      </c>
      <c r="C879">
        <v>70.592063999999993</v>
      </c>
      <c r="D879">
        <v>95.613144000000005</v>
      </c>
      <c r="E879">
        <v>22.642337999999999</v>
      </c>
      <c r="F879">
        <v>101.446556</v>
      </c>
      <c r="G879">
        <v>52.407829</v>
      </c>
      <c r="H879">
        <v>47.073929</v>
      </c>
      <c r="J879" s="33">
        <v>875</v>
      </c>
      <c r="K879" s="111">
        <f t="shared" si="121"/>
        <v>8.2095394462047173E-3</v>
      </c>
      <c r="L879" s="111">
        <f t="shared" si="122"/>
        <v>8.4690791178431216E-3</v>
      </c>
      <c r="M879" s="111">
        <f t="shared" si="123"/>
        <v>8.8963588922388991E-3</v>
      </c>
      <c r="N879" s="111">
        <f t="shared" si="124"/>
        <v>7.2663452715674278E-3</v>
      </c>
      <c r="O879" s="111">
        <f t="shared" si="125"/>
        <v>6.586521518873953E-3</v>
      </c>
      <c r="P879" s="111">
        <f t="shared" si="126"/>
        <v>4.6590783745719807E-3</v>
      </c>
      <c r="Q879" s="36">
        <f>K879*$Y$19+$Z$19*L879+$AA$19*M879+N879*$AB$19+$AC$19*O879+P879*$AD$19</f>
        <v>7.610178270153577E-3</v>
      </c>
      <c r="R879" s="41">
        <f t="shared" si="119"/>
        <v>1007610.1782701536</v>
      </c>
      <c r="S879" s="41">
        <f t="shared" si="120"/>
        <v>7610.1782701535849</v>
      </c>
      <c r="T879" s="41">
        <v>1005.9163502411684</v>
      </c>
      <c r="U879" s="41">
        <f t="shared" si="127"/>
        <v>1041416.0888387603</v>
      </c>
      <c r="V879" s="41"/>
    </row>
    <row r="880" spans="2:22">
      <c r="B880" s="112">
        <v>44735</v>
      </c>
      <c r="C880">
        <v>70.932654999999997</v>
      </c>
      <c r="D880">
        <v>96.011559000000005</v>
      </c>
      <c r="E880">
        <v>22.728290999999999</v>
      </c>
      <c r="F880">
        <v>102.227463</v>
      </c>
      <c r="G880">
        <v>52.538017000000004</v>
      </c>
      <c r="H880">
        <v>47.197617000000001</v>
      </c>
      <c r="J880" s="33">
        <v>876</v>
      </c>
      <c r="K880" s="111">
        <f t="shared" si="121"/>
        <v>4.8131755347893051E-3</v>
      </c>
      <c r="L880" s="111">
        <f t="shared" si="122"/>
        <v>4.1582903233015793E-3</v>
      </c>
      <c r="M880" s="111">
        <f t="shared" si="123"/>
        <v>3.7889315058174194E-3</v>
      </c>
      <c r="N880" s="111">
        <f t="shared" si="124"/>
        <v>7.6682419328744826E-3</v>
      </c>
      <c r="O880" s="111">
        <f t="shared" si="125"/>
        <v>2.4810523092513794E-3</v>
      </c>
      <c r="P880" s="111">
        <f t="shared" si="126"/>
        <v>2.6240806738062864E-3</v>
      </c>
      <c r="Q880" s="36">
        <f>K880*$Y$19+$Z$19*L880+$AA$19*M880+N880*$AB$19+$AC$19*O880+P880*$AD$19</f>
        <v>5.0016075976309429E-3</v>
      </c>
      <c r="R880" s="41">
        <f t="shared" si="119"/>
        <v>1005001.6075976309</v>
      </c>
      <c r="S880" s="41">
        <f t="shared" si="120"/>
        <v>5001.6075976309367</v>
      </c>
      <c r="T880" s="41">
        <v>1007.7111037625</v>
      </c>
      <c r="U880" s="41">
        <f t="shared" si="127"/>
        <v>1046417.6964363912</v>
      </c>
      <c r="V880" s="41"/>
    </row>
    <row r="881" spans="2:22">
      <c r="B881" s="112">
        <v>44736</v>
      </c>
      <c r="C881">
        <v>70.800224</v>
      </c>
      <c r="D881">
        <v>95.859818000000004</v>
      </c>
      <c r="E881">
        <v>22.661434</v>
      </c>
      <c r="F881">
        <v>102.34833500000001</v>
      </c>
      <c r="G881">
        <v>52.603107000000001</v>
      </c>
      <c r="H881">
        <v>47.245182</v>
      </c>
      <c r="J881" s="33">
        <v>877</v>
      </c>
      <c r="K881" s="111">
        <f t="shared" si="121"/>
        <v>-1.86874124725219E-3</v>
      </c>
      <c r="L881" s="111">
        <f t="shared" si="122"/>
        <v>-1.5816953420307322E-3</v>
      </c>
      <c r="M881" s="111">
        <f t="shared" si="123"/>
        <v>-2.945911144027963E-3</v>
      </c>
      <c r="N881" s="111">
        <f t="shared" si="124"/>
        <v>1.1816843951917525E-3</v>
      </c>
      <c r="O881" s="111">
        <f t="shared" si="125"/>
        <v>1.2381455673855966E-3</v>
      </c>
      <c r="P881" s="111">
        <f t="shared" si="126"/>
        <v>1.0072764578195326E-3</v>
      </c>
      <c r="Q881" s="36">
        <f>K881*$Y$19+$Z$19*L881+$AA$19*M881+N881*$AB$19+$AC$19*O881+P881*$AD$19</f>
        <v>-5.7933081192670108E-4</v>
      </c>
      <c r="R881" s="41">
        <f t="shared" si="119"/>
        <v>999420.66918807325</v>
      </c>
      <c r="S881" s="41">
        <f t="shared" si="120"/>
        <v>-579.33081192674581</v>
      </c>
      <c r="T881" s="41">
        <v>1015.8022402018541</v>
      </c>
      <c r="U881" s="41">
        <f t="shared" si="127"/>
        <v>1045838.3656244645</v>
      </c>
      <c r="V881" s="41"/>
    </row>
    <row r="882" spans="2:22">
      <c r="B882" s="112">
        <v>44739</v>
      </c>
      <c r="C882">
        <v>70.459602000000004</v>
      </c>
      <c r="D882">
        <v>95.432907</v>
      </c>
      <c r="E882">
        <v>22.585041</v>
      </c>
      <c r="F882">
        <v>101.40935500000001</v>
      </c>
      <c r="G882">
        <v>52.212563000000003</v>
      </c>
      <c r="H882">
        <v>47.207123000000003</v>
      </c>
      <c r="J882" s="33">
        <v>878</v>
      </c>
      <c r="K882" s="111">
        <f t="shared" si="121"/>
        <v>-4.8226402342862566E-3</v>
      </c>
      <c r="L882" s="111">
        <f t="shared" si="122"/>
        <v>-4.4634390435227362E-3</v>
      </c>
      <c r="M882" s="111">
        <f t="shared" si="123"/>
        <v>-3.3767524470791439E-3</v>
      </c>
      <c r="N882" s="111">
        <f t="shared" si="124"/>
        <v>-9.2166989819527992E-3</v>
      </c>
      <c r="O882" s="111">
        <f t="shared" si="125"/>
        <v>-7.4520500100782611E-3</v>
      </c>
      <c r="P882" s="111">
        <f t="shared" si="126"/>
        <v>-8.0588826413078814E-4</v>
      </c>
      <c r="Q882" s="36">
        <f>K882*$Y$19+$Z$19*L882+$AA$19*M882+N882*$AB$19+$AC$19*O882+P882*$AD$19</f>
        <v>-5.5017998928493057E-3</v>
      </c>
      <c r="R882" s="41">
        <f t="shared" si="119"/>
        <v>994498.20010715071</v>
      </c>
      <c r="S882" s="41">
        <f t="shared" si="120"/>
        <v>-5501.7998928492889</v>
      </c>
      <c r="T882" s="41">
        <v>1023.3240033073816</v>
      </c>
      <c r="U882" s="41">
        <f t="shared" si="127"/>
        <v>1040336.5657316152</v>
      </c>
      <c r="V882" s="41"/>
    </row>
    <row r="883" spans="2:22">
      <c r="B883" s="112">
        <v>44740</v>
      </c>
      <c r="C883">
        <v>70.497467</v>
      </c>
      <c r="D883">
        <v>95.470848000000004</v>
      </c>
      <c r="E883">
        <v>22.604140999999998</v>
      </c>
      <c r="F883">
        <v>101.381477</v>
      </c>
      <c r="G883">
        <v>52.045189000000001</v>
      </c>
      <c r="H883">
        <v>47.226157999999998</v>
      </c>
      <c r="J883" s="33">
        <v>879</v>
      </c>
      <c r="K883" s="111">
        <f t="shared" si="121"/>
        <v>5.3725579255330602E-4</v>
      </c>
      <c r="L883" s="111">
        <f t="shared" si="122"/>
        <v>3.9748825788723141E-4</v>
      </c>
      <c r="M883" s="111">
        <f t="shared" si="123"/>
        <v>8.4533511305379821E-4</v>
      </c>
      <c r="N883" s="111">
        <f t="shared" si="124"/>
        <v>-2.7494339759519401E-4</v>
      </c>
      <c r="O883" s="111">
        <f t="shared" si="125"/>
        <v>-3.2107759965771094E-3</v>
      </c>
      <c r="P883" s="111">
        <f t="shared" si="126"/>
        <v>4.031417749384026E-4</v>
      </c>
      <c r="Q883" s="36">
        <f>K883*$Y$19+$Z$19*L883+$AA$19*M883+N883*$AB$19+$AC$19*O883+P883*$AD$19</f>
        <v>1.1514471747313071E-4</v>
      </c>
      <c r="R883" s="41">
        <f t="shared" si="119"/>
        <v>1000115.1447174732</v>
      </c>
      <c r="S883" s="41">
        <f t="shared" si="120"/>
        <v>115.14471747318748</v>
      </c>
      <c r="T883" s="41">
        <v>1032.7310795421945</v>
      </c>
      <c r="U883" s="41">
        <f t="shared" si="127"/>
        <v>1040451.7104490884</v>
      </c>
      <c r="V883" s="41"/>
    </row>
    <row r="884" spans="2:22">
      <c r="B884" s="112">
        <v>44741</v>
      </c>
      <c r="C884">
        <v>70.904297</v>
      </c>
      <c r="D884">
        <v>96.021056999999999</v>
      </c>
      <c r="E884">
        <v>22.728290999999999</v>
      </c>
      <c r="F884">
        <v>101.98575599999999</v>
      </c>
      <c r="G884">
        <v>51.942894000000003</v>
      </c>
      <c r="H884">
        <v>47.349831000000002</v>
      </c>
      <c r="J884" s="33">
        <v>880</v>
      </c>
      <c r="K884" s="111">
        <f t="shared" si="121"/>
        <v>5.7542580948501086E-3</v>
      </c>
      <c r="L884" s="111">
        <f t="shared" si="122"/>
        <v>5.746566823593615E-3</v>
      </c>
      <c r="M884" s="111">
        <f t="shared" si="123"/>
        <v>5.4773284780533062E-3</v>
      </c>
      <c r="N884" s="111">
        <f t="shared" si="124"/>
        <v>5.9427545873014095E-3</v>
      </c>
      <c r="O884" s="111">
        <f t="shared" si="125"/>
        <v>-1.9674376148860096E-3</v>
      </c>
      <c r="P884" s="111">
        <f t="shared" si="126"/>
        <v>2.6153164624557641E-3</v>
      </c>
      <c r="Q884" s="36">
        <f>K884*$Y$19+$Z$19*L884+$AA$19*M884+N884*$AB$19+$AC$19*O884+P884*$AD$19</f>
        <v>5.0108259710105159E-3</v>
      </c>
      <c r="R884" s="41">
        <f t="shared" si="119"/>
        <v>1005010.8259710105</v>
      </c>
      <c r="S884" s="41">
        <f t="shared" si="120"/>
        <v>5010.8259710104903</v>
      </c>
      <c r="T884" s="41">
        <v>1033.1391568429535</v>
      </c>
      <c r="U884" s="41">
        <f t="shared" si="127"/>
        <v>1045462.5364200989</v>
      </c>
      <c r="V884" s="41"/>
    </row>
    <row r="885" spans="2:22">
      <c r="B885" s="112">
        <v>44742</v>
      </c>
      <c r="C885">
        <v>71.207069000000004</v>
      </c>
      <c r="D885">
        <v>96.457436000000001</v>
      </c>
      <c r="E885">
        <v>22.823775999999999</v>
      </c>
      <c r="F885">
        <v>102.292564</v>
      </c>
      <c r="G885">
        <v>51.887099999999997</v>
      </c>
      <c r="H885">
        <v>47.492538000000003</v>
      </c>
      <c r="J885" s="33">
        <v>881</v>
      </c>
      <c r="K885" s="111">
        <f t="shared" si="121"/>
        <v>4.2610590079001313E-3</v>
      </c>
      <c r="L885" s="111">
        <f t="shared" si="122"/>
        <v>4.534322155829139E-3</v>
      </c>
      <c r="M885" s="111">
        <f t="shared" si="123"/>
        <v>4.19235157219797E-3</v>
      </c>
      <c r="N885" s="111">
        <f t="shared" si="124"/>
        <v>3.0038256697353699E-3</v>
      </c>
      <c r="O885" s="111">
        <f t="shared" si="125"/>
        <v>-1.0747184550597647E-3</v>
      </c>
      <c r="P885" s="111">
        <f t="shared" si="126"/>
        <v>3.009353503151708E-3</v>
      </c>
      <c r="Q885" s="36">
        <f>K885*$Y$19+$Z$19*L885+$AA$19*M885+N885*$AB$19+$AC$19*O885+P885*$AD$19</f>
        <v>3.4997338591188161E-3</v>
      </c>
      <c r="R885" s="41">
        <f t="shared" si="119"/>
        <v>1003499.7338591188</v>
      </c>
      <c r="S885" s="41">
        <f t="shared" si="120"/>
        <v>3499.7338591187727</v>
      </c>
      <c r="T885" s="41">
        <v>1034.0853916013148</v>
      </c>
      <c r="U885" s="41">
        <f t="shared" si="127"/>
        <v>1048962.2702792175</v>
      </c>
      <c r="V885" s="41"/>
    </row>
    <row r="886" spans="2:22">
      <c r="B886" s="112">
        <v>44743</v>
      </c>
      <c r="C886">
        <v>71.774910000000006</v>
      </c>
      <c r="D886">
        <v>97.261429000000007</v>
      </c>
      <c r="E886">
        <v>23.015982000000001</v>
      </c>
      <c r="F886">
        <v>103.58551799999999</v>
      </c>
      <c r="G886">
        <v>52.733378999999999</v>
      </c>
      <c r="H886">
        <v>47.722202000000003</v>
      </c>
      <c r="J886" s="33">
        <v>882</v>
      </c>
      <c r="K886" s="111">
        <f t="shared" si="121"/>
        <v>7.9428748903520602E-3</v>
      </c>
      <c r="L886" s="111">
        <f t="shared" si="122"/>
        <v>8.3006641229617407E-3</v>
      </c>
      <c r="M886" s="111">
        <f t="shared" si="123"/>
        <v>8.3860445518858795E-3</v>
      </c>
      <c r="N886" s="111">
        <f t="shared" si="124"/>
        <v>1.2560550265766905E-2</v>
      </c>
      <c r="O886" s="111">
        <f t="shared" si="125"/>
        <v>1.6178428293827336E-2</v>
      </c>
      <c r="P886" s="111">
        <f t="shared" si="126"/>
        <v>4.8241363763732621E-3</v>
      </c>
      <c r="Q886" s="36">
        <f>K886*$Y$19+$Z$19*L886+$AA$19*M886+N886*$AB$19+$AC$19*O886+P886*$AD$19</f>
        <v>9.5974181758604529E-3</v>
      </c>
      <c r="R886" s="41">
        <f t="shared" si="119"/>
        <v>1009597.4181758604</v>
      </c>
      <c r="S886" s="41">
        <f t="shared" si="120"/>
        <v>9597.4181758604245</v>
      </c>
      <c r="T886" s="41">
        <v>1034.7014698729618</v>
      </c>
      <c r="U886" s="41">
        <f t="shared" si="127"/>
        <v>1058559.6884550778</v>
      </c>
      <c r="V886" s="41"/>
    </row>
    <row r="887" spans="2:22">
      <c r="B887" s="112">
        <v>44747</v>
      </c>
      <c r="C887">
        <v>71.898185999999995</v>
      </c>
      <c r="D887">
        <v>97.442017000000007</v>
      </c>
      <c r="E887">
        <v>23.054231999999999</v>
      </c>
      <c r="F887">
        <v>103.55753300000001</v>
      </c>
      <c r="G887">
        <v>52.574233999999997</v>
      </c>
      <c r="H887">
        <v>47.817492999999999</v>
      </c>
      <c r="J887" s="33">
        <v>883</v>
      </c>
      <c r="K887" s="111">
        <f t="shared" si="121"/>
        <v>1.716062835489487E-3</v>
      </c>
      <c r="L887" s="111">
        <f t="shared" si="122"/>
        <v>1.855006220940976E-3</v>
      </c>
      <c r="M887" s="111">
        <f t="shared" si="123"/>
        <v>1.6605092734696158E-3</v>
      </c>
      <c r="N887" s="111">
        <f t="shared" si="124"/>
        <v>-2.7019974877402195E-4</v>
      </c>
      <c r="O887" s="111">
        <f t="shared" si="125"/>
        <v>-3.0224808372456505E-3</v>
      </c>
      <c r="P887" s="111">
        <f t="shared" si="126"/>
        <v>1.994794553165188E-3</v>
      </c>
      <c r="Q887" s="36">
        <f>K887*$Y$19+$Z$19*L887+$AA$19*M887+N887*$AB$19+$AC$19*O887+P887*$AD$19</f>
        <v>9.0856526097987265E-4</v>
      </c>
      <c r="R887" s="41">
        <f t="shared" si="119"/>
        <v>1000908.5652609799</v>
      </c>
      <c r="S887" s="41">
        <f t="shared" si="120"/>
        <v>908.56526097992901</v>
      </c>
      <c r="T887" s="41">
        <v>1035.3861883060308</v>
      </c>
      <c r="U887" s="41">
        <f t="shared" si="127"/>
        <v>1059468.2537160576</v>
      </c>
      <c r="V887" s="41"/>
    </row>
    <row r="888" spans="2:22">
      <c r="B888" s="112">
        <v>44748</v>
      </c>
      <c r="C888">
        <v>71.462074000000001</v>
      </c>
      <c r="D888">
        <v>96.786285000000007</v>
      </c>
      <c r="E888">
        <v>22.872548999999999</v>
      </c>
      <c r="F888">
        <v>103.044838</v>
      </c>
      <c r="G888">
        <v>52.087437000000001</v>
      </c>
      <c r="H888">
        <v>47.884186</v>
      </c>
      <c r="J888" s="33">
        <v>884</v>
      </c>
      <c r="K888" s="111">
        <f t="shared" si="121"/>
        <v>-6.0841595194588548E-3</v>
      </c>
      <c r="L888" s="111">
        <f t="shared" si="122"/>
        <v>-6.752203305120599E-3</v>
      </c>
      <c r="M888" s="111">
        <f t="shared" si="123"/>
        <v>-7.9118955778663177E-3</v>
      </c>
      <c r="N888" s="111">
        <f t="shared" si="124"/>
        <v>-4.9631187670631819E-3</v>
      </c>
      <c r="O888" s="111">
        <f t="shared" si="125"/>
        <v>-9.30236457563712E-3</v>
      </c>
      <c r="P888" s="111">
        <f t="shared" si="126"/>
        <v>1.3937688762270212E-3</v>
      </c>
      <c r="Q888" s="36">
        <f>K888*$Y$19+$Z$19*L888+$AA$19*M888+N888*$AB$19+$AC$19*O888+P888*$AD$19</f>
        <v>-5.5213813923650603E-3</v>
      </c>
      <c r="R888" s="41">
        <f t="shared" si="119"/>
        <v>994478.61860763491</v>
      </c>
      <c r="S888" s="41">
        <f t="shared" si="120"/>
        <v>-5521.3813923650887</v>
      </c>
      <c r="T888" s="41">
        <v>1039.1889702021144</v>
      </c>
      <c r="U888" s="41">
        <f t="shared" si="127"/>
        <v>1053946.8723236925</v>
      </c>
      <c r="V888" s="41"/>
    </row>
    <row r="889" spans="2:22">
      <c r="B889" s="112">
        <v>44749</v>
      </c>
      <c r="C889">
        <v>71.263000000000005</v>
      </c>
      <c r="D889">
        <v>96.567688000000004</v>
      </c>
      <c r="E889">
        <v>22.805616000000001</v>
      </c>
      <c r="F889">
        <v>103.035507</v>
      </c>
      <c r="G889">
        <v>52.003180999999998</v>
      </c>
      <c r="H889">
        <v>47.884186</v>
      </c>
      <c r="J889" s="33">
        <v>885</v>
      </c>
      <c r="K889" s="111">
        <f t="shared" si="121"/>
        <v>-2.7896167578632053E-3</v>
      </c>
      <c r="L889" s="111">
        <f t="shared" si="122"/>
        <v>-2.2611078504541507E-3</v>
      </c>
      <c r="M889" s="111">
        <f t="shared" si="123"/>
        <v>-2.9306364607783342E-3</v>
      </c>
      <c r="N889" s="111">
        <f t="shared" si="124"/>
        <v>-9.0556913677310573E-5</v>
      </c>
      <c r="O889" s="111">
        <f t="shared" si="125"/>
        <v>-1.6188974572467082E-3</v>
      </c>
      <c r="P889" s="111">
        <f t="shared" si="126"/>
        <v>0</v>
      </c>
      <c r="Q889" s="36">
        <f>K889*$Y$19+$Z$19*L889+$AA$19*M889+N889*$AB$19+$AC$19*O889+P889*$AD$19</f>
        <v>-1.479193926518769E-3</v>
      </c>
      <c r="R889" s="41">
        <f t="shared" si="119"/>
        <v>998520.80607348122</v>
      </c>
      <c r="S889" s="41">
        <f t="shared" si="120"/>
        <v>-1479.193926518783</v>
      </c>
      <c r="T889" s="41">
        <v>1042.4373585268622</v>
      </c>
      <c r="U889" s="41">
        <f t="shared" si="127"/>
        <v>1052467.6783971738</v>
      </c>
      <c r="V889" s="41"/>
    </row>
    <row r="890" spans="2:22">
      <c r="B890" s="112">
        <v>44750</v>
      </c>
      <c r="C890">
        <v>71.025993</v>
      </c>
      <c r="D890">
        <v>96.206519999999998</v>
      </c>
      <c r="E890">
        <v>22.709994999999999</v>
      </c>
      <c r="F890">
        <v>102.867729</v>
      </c>
      <c r="G890">
        <v>51.993816000000002</v>
      </c>
      <c r="H890">
        <v>47.817492999999999</v>
      </c>
      <c r="J890" s="33">
        <v>886</v>
      </c>
      <c r="K890" s="111">
        <f t="shared" si="121"/>
        <v>-3.3313500108869206E-3</v>
      </c>
      <c r="L890" s="111">
        <f t="shared" si="122"/>
        <v>-3.747061666887006E-3</v>
      </c>
      <c r="M890" s="111">
        <f t="shared" si="123"/>
        <v>-4.2016854689995451E-3</v>
      </c>
      <c r="N890" s="111">
        <f t="shared" si="124"/>
        <v>-1.6296784877416037E-3</v>
      </c>
      <c r="O890" s="111">
        <f t="shared" si="125"/>
        <v>-1.8010135475952577E-4</v>
      </c>
      <c r="P890" s="111">
        <f t="shared" si="126"/>
        <v>-1.3937688762271242E-3</v>
      </c>
      <c r="Q890" s="36">
        <f>K890*$Y$19+$Z$19*L890+$AA$19*M890+N890*$AB$19+$AC$19*O890+P890*$AD$19</f>
        <v>-2.6750446890226698E-3</v>
      </c>
      <c r="R890" s="41">
        <f t="shared" si="119"/>
        <v>997324.9553109773</v>
      </c>
      <c r="S890" s="41">
        <f t="shared" si="120"/>
        <v>-2675.0446890227031</v>
      </c>
      <c r="T890" s="41">
        <v>1044.7612807869446</v>
      </c>
      <c r="U890" s="41">
        <f t="shared" si="127"/>
        <v>1049792.6337081511</v>
      </c>
      <c r="V890" s="41"/>
    </row>
    <row r="891" spans="2:22">
      <c r="B891" s="112">
        <v>44753</v>
      </c>
      <c r="C891">
        <v>71.291420000000002</v>
      </c>
      <c r="D891">
        <v>96.653214000000006</v>
      </c>
      <c r="E891">
        <v>22.824738</v>
      </c>
      <c r="F891">
        <v>103.156693</v>
      </c>
      <c r="G891">
        <v>52.068717999999997</v>
      </c>
      <c r="H891">
        <v>48.017592999999998</v>
      </c>
      <c r="J891" s="33">
        <v>887</v>
      </c>
      <c r="K891" s="111">
        <f t="shared" si="121"/>
        <v>3.7300749382027719E-3</v>
      </c>
      <c r="L891" s="111">
        <f t="shared" si="122"/>
        <v>4.6323282679664873E-3</v>
      </c>
      <c r="M891" s="111">
        <f t="shared" si="123"/>
        <v>5.0398118231962221E-3</v>
      </c>
      <c r="N891" s="111">
        <f t="shared" si="124"/>
        <v>2.805145008335239E-3</v>
      </c>
      <c r="O891" s="111">
        <f t="shared" si="125"/>
        <v>1.4395577362186424E-3</v>
      </c>
      <c r="P891" s="111">
        <f t="shared" si="126"/>
        <v>4.1759296962502086E-3</v>
      </c>
      <c r="Q891" s="36">
        <f>K891*$Y$19+$Z$19*L891+$AA$19*M891+N891*$AB$19+$AC$19*O891+P891*$AD$19</f>
        <v>3.8252389831716044E-3</v>
      </c>
      <c r="R891" s="41">
        <f t="shared" si="119"/>
        <v>1003825.2389831716</v>
      </c>
      <c r="S891" s="41">
        <f t="shared" si="120"/>
        <v>3825.2389831716428</v>
      </c>
      <c r="T891" s="41">
        <v>1045.4108804013813</v>
      </c>
      <c r="U891" s="41">
        <f t="shared" si="127"/>
        <v>1053617.8726913226</v>
      </c>
      <c r="V891" s="41"/>
    </row>
    <row r="892" spans="2:22">
      <c r="B892" s="112">
        <v>44754</v>
      </c>
      <c r="C892">
        <v>71.414672999999993</v>
      </c>
      <c r="D892">
        <v>96.786285000000007</v>
      </c>
      <c r="E892">
        <v>22.882109</v>
      </c>
      <c r="F892">
        <v>103.305832</v>
      </c>
      <c r="G892">
        <v>52.049987999999999</v>
      </c>
      <c r="H892">
        <v>47.941367999999997</v>
      </c>
      <c r="J892" s="33">
        <v>888</v>
      </c>
      <c r="K892" s="111">
        <f t="shared" si="121"/>
        <v>1.727368860793829E-3</v>
      </c>
      <c r="L892" s="111">
        <f t="shared" si="122"/>
        <v>1.3758412493746278E-3</v>
      </c>
      <c r="M892" s="111">
        <f t="shared" si="123"/>
        <v>2.510391063712343E-3</v>
      </c>
      <c r="N892" s="111">
        <f t="shared" si="124"/>
        <v>1.4447079530777399E-3</v>
      </c>
      <c r="O892" s="111">
        <f t="shared" si="125"/>
        <v>-3.5978165541236434E-4</v>
      </c>
      <c r="P892" s="111">
        <f t="shared" si="126"/>
        <v>-1.5887003201808586E-3</v>
      </c>
      <c r="Q892" s="36">
        <f>K892*$Y$19+$Z$19*L892+$AA$19*M892+N892*$AB$19+$AC$19*O892+P892*$AD$19</f>
        <v>1.2344425827892551E-3</v>
      </c>
      <c r="R892" s="41">
        <f t="shared" si="119"/>
        <v>1001234.4425827892</v>
      </c>
      <c r="S892" s="41">
        <f t="shared" si="120"/>
        <v>1234.4425827892264</v>
      </c>
      <c r="T892" s="41">
        <v>1046.4415758964606</v>
      </c>
      <c r="U892" s="41">
        <f t="shared" si="127"/>
        <v>1054852.3152741119</v>
      </c>
      <c r="V892" s="41"/>
    </row>
    <row r="893" spans="2:22">
      <c r="B893" s="112">
        <v>44755</v>
      </c>
      <c r="C893">
        <v>71.642204000000007</v>
      </c>
      <c r="D893">
        <v>97.137894000000003</v>
      </c>
      <c r="E893">
        <v>22.920361</v>
      </c>
      <c r="F893">
        <v>104.07959</v>
      </c>
      <c r="G893">
        <v>52.284027000000002</v>
      </c>
      <c r="H893">
        <v>48.036648</v>
      </c>
      <c r="J893" s="33">
        <v>889</v>
      </c>
      <c r="K893" s="111">
        <f t="shared" si="121"/>
        <v>3.1809892209468836E-3</v>
      </c>
      <c r="L893" s="111">
        <f t="shared" si="122"/>
        <v>3.6262562730456677E-3</v>
      </c>
      <c r="M893" s="111">
        <f t="shared" si="123"/>
        <v>1.6703033217777895E-3</v>
      </c>
      <c r="N893" s="111">
        <f t="shared" si="124"/>
        <v>7.4620634654635988E-3</v>
      </c>
      <c r="O893" s="111">
        <f t="shared" si="125"/>
        <v>4.4863488201452653E-3</v>
      </c>
      <c r="P893" s="111">
        <f t="shared" si="126"/>
        <v>1.985455321346463E-3</v>
      </c>
      <c r="Q893" s="36">
        <f>K893*$Y$19+$Z$19*L893+$AA$19*M893+N893*$AB$19+$AC$19*O893+P893*$AD$19</f>
        <v>4.2395875347860483E-3</v>
      </c>
      <c r="R893" s="41">
        <f t="shared" si="119"/>
        <v>1004239.5875347861</v>
      </c>
      <c r="S893" s="41">
        <f t="shared" si="120"/>
        <v>4239.5875347860856</v>
      </c>
      <c r="T893" s="41">
        <v>1048.9341662037186</v>
      </c>
      <c r="U893" s="41">
        <f t="shared" si="127"/>
        <v>1059091.9028088981</v>
      </c>
      <c r="V893" s="41"/>
    </row>
    <row r="894" spans="2:22">
      <c r="B894" s="112">
        <v>44756</v>
      </c>
      <c r="C894">
        <v>71.414672999999993</v>
      </c>
      <c r="D894">
        <v>96.795760999999999</v>
      </c>
      <c r="E894">
        <v>22.853421999999998</v>
      </c>
      <c r="F894">
        <v>103.41770200000001</v>
      </c>
      <c r="G894">
        <v>52.209141000000002</v>
      </c>
      <c r="H894">
        <v>48.046177</v>
      </c>
      <c r="J894" s="33">
        <v>890</v>
      </c>
      <c r="K894" s="111">
        <f t="shared" si="121"/>
        <v>-3.1809892209469764E-3</v>
      </c>
      <c r="L894" s="111">
        <f t="shared" si="122"/>
        <v>-3.5283546318205699E-3</v>
      </c>
      <c r="M894" s="111">
        <f t="shared" si="123"/>
        <v>-2.9247767316118323E-3</v>
      </c>
      <c r="N894" s="111">
        <f t="shared" si="124"/>
        <v>-6.379748271292748E-3</v>
      </c>
      <c r="O894" s="111">
        <f t="shared" si="125"/>
        <v>-1.4333188332561063E-3</v>
      </c>
      <c r="P894" s="111">
        <f t="shared" si="126"/>
        <v>1.9834970570942702E-4</v>
      </c>
      <c r="Q894" s="36">
        <f>K894*$Y$19+$Z$19*L894+$AA$19*M894+N894*$AB$19+$AC$19*O894+P894*$AD$19</f>
        <v>-3.7260032935722662E-3</v>
      </c>
      <c r="R894" s="41">
        <f t="shared" si="119"/>
        <v>996273.99670642777</v>
      </c>
      <c r="S894" s="41">
        <f t="shared" si="120"/>
        <v>-3726.0032935722265</v>
      </c>
      <c r="T894" s="41">
        <v>1053.0489227458602</v>
      </c>
      <c r="U894" s="41">
        <f t="shared" si="127"/>
        <v>1055365.8995153259</v>
      </c>
      <c r="V894" s="41"/>
    </row>
    <row r="895" spans="2:22">
      <c r="B895" s="112">
        <v>44757</v>
      </c>
      <c r="C895">
        <v>71.670653999999999</v>
      </c>
      <c r="D895">
        <v>97.175926000000004</v>
      </c>
      <c r="E895">
        <v>22.901240999999999</v>
      </c>
      <c r="F895">
        <v>104.24736</v>
      </c>
      <c r="G895">
        <v>52.489975000000001</v>
      </c>
      <c r="H895">
        <v>48.112900000000003</v>
      </c>
      <c r="J895" s="33">
        <v>891</v>
      </c>
      <c r="K895" s="111">
        <f t="shared" si="121"/>
        <v>3.5780226870399147E-3</v>
      </c>
      <c r="L895" s="111">
        <f t="shared" si="122"/>
        <v>3.9198038914321246E-3</v>
      </c>
      <c r="M895" s="111">
        <f t="shared" si="123"/>
        <v>2.0902358044006574E-3</v>
      </c>
      <c r="N895" s="111">
        <f t="shared" si="124"/>
        <v>7.9903899695329926E-3</v>
      </c>
      <c r="O895" s="111">
        <f t="shared" si="125"/>
        <v>5.3646044826085879E-3</v>
      </c>
      <c r="P895" s="111">
        <f t="shared" si="126"/>
        <v>1.3877631273105629E-3</v>
      </c>
      <c r="Q895" s="36">
        <f>K895*$Y$19+$Z$19*L895+$AA$19*M895+N895*$AB$19+$AC$19*O895+P895*$AD$19</f>
        <v>4.5690957338757072E-3</v>
      </c>
      <c r="R895" s="41">
        <f t="shared" si="119"/>
        <v>1004569.0957338758</v>
      </c>
      <c r="S895" s="41">
        <f t="shared" si="120"/>
        <v>4569.095733875758</v>
      </c>
      <c r="T895" s="41">
        <v>1053.3799626212567</v>
      </c>
      <c r="U895" s="41">
        <f t="shared" si="127"/>
        <v>1059934.9952492015</v>
      </c>
      <c r="V895" s="41"/>
    </row>
    <row r="896" spans="2:22">
      <c r="B896" s="112">
        <v>44760</v>
      </c>
      <c r="C896">
        <v>71.452620999999994</v>
      </c>
      <c r="D896">
        <v>96.862289000000004</v>
      </c>
      <c r="E896">
        <v>22.834301</v>
      </c>
      <c r="F896">
        <v>103.520264</v>
      </c>
      <c r="G896">
        <v>52.433807000000002</v>
      </c>
      <c r="H896">
        <v>48.017592999999998</v>
      </c>
      <c r="J896" s="33">
        <v>892</v>
      </c>
      <c r="K896" s="111">
        <f t="shared" si="121"/>
        <v>-3.0467884229901324E-3</v>
      </c>
      <c r="L896" s="111">
        <f t="shared" si="122"/>
        <v>-3.2327371506784049E-3</v>
      </c>
      <c r="M896" s="111">
        <f t="shared" si="123"/>
        <v>-2.9272659674654941E-3</v>
      </c>
      <c r="N896" s="111">
        <f t="shared" si="124"/>
        <v>-6.9991556360744145E-3</v>
      </c>
      <c r="O896" s="111">
        <f t="shared" si="125"/>
        <v>-1.0706439340005776E-3</v>
      </c>
      <c r="P896" s="111">
        <f t="shared" si="126"/>
        <v>-1.9828678341858364E-3</v>
      </c>
      <c r="Q896" s="36">
        <f>K896*$Y$19+$Z$19*L896+$AA$19*M896+N896*$AB$19+$AC$19*O896+P896*$AD$19</f>
        <v>-4.0815093892055399E-3</v>
      </c>
      <c r="R896" s="41">
        <f t="shared" si="119"/>
        <v>995918.49061079451</v>
      </c>
      <c r="S896" s="41">
        <f t="shared" si="120"/>
        <v>-4081.5093892054865</v>
      </c>
      <c r="T896" s="41">
        <v>1054.2183864325052</v>
      </c>
      <c r="U896" s="41">
        <f t="shared" si="127"/>
        <v>1055853.4858599962</v>
      </c>
      <c r="V896" s="41"/>
    </row>
    <row r="897" spans="2:22">
      <c r="B897" s="112">
        <v>44761</v>
      </c>
      <c r="C897">
        <v>71.395698999999993</v>
      </c>
      <c r="D897">
        <v>96.729240000000004</v>
      </c>
      <c r="E897">
        <v>22.757809000000002</v>
      </c>
      <c r="F897">
        <v>103.80922700000001</v>
      </c>
      <c r="G897">
        <v>52.358924999999999</v>
      </c>
      <c r="H897">
        <v>48.046177</v>
      </c>
      <c r="J897" s="33">
        <v>893</v>
      </c>
      <c r="K897" s="111">
        <f t="shared" si="121"/>
        <v>-7.9695726225955808E-4</v>
      </c>
      <c r="L897" s="111">
        <f t="shared" si="122"/>
        <v>-1.3745334998405128E-3</v>
      </c>
      <c r="M897" s="111">
        <f t="shared" si="123"/>
        <v>-3.3554960176599966E-3</v>
      </c>
      <c r="N897" s="111">
        <f t="shared" si="124"/>
        <v>2.7874779001346526E-3</v>
      </c>
      <c r="O897" s="111">
        <f t="shared" si="125"/>
        <v>-1.429145157610146E-3</v>
      </c>
      <c r="P897" s="111">
        <f t="shared" si="126"/>
        <v>5.9510470687513823E-4</v>
      </c>
      <c r="Q897" s="36">
        <f>K897*$Y$19+$Z$19*L897+$AA$19*M897+N897*$AB$19+$AC$19*O897+P897*$AD$19</f>
        <v>-1.6983071749657023E-4</v>
      </c>
      <c r="R897" s="41">
        <f t="shared" si="119"/>
        <v>999830.16928250343</v>
      </c>
      <c r="S897" s="41">
        <f t="shared" si="120"/>
        <v>-169.83071749657393</v>
      </c>
      <c r="T897" s="41">
        <v>1054.6320574289421</v>
      </c>
      <c r="U897" s="41">
        <f t="shared" si="127"/>
        <v>1055683.6551424996</v>
      </c>
      <c r="V897" s="41"/>
    </row>
    <row r="898" spans="2:22">
      <c r="B898" s="112">
        <v>44762</v>
      </c>
      <c r="C898">
        <v>71.329361000000006</v>
      </c>
      <c r="D898">
        <v>96.662704000000005</v>
      </c>
      <c r="E898">
        <v>22.738682000000001</v>
      </c>
      <c r="F898">
        <v>103.697372</v>
      </c>
      <c r="G898">
        <v>52.312114999999999</v>
      </c>
      <c r="H898">
        <v>48.093826</v>
      </c>
      <c r="J898" s="33">
        <v>894</v>
      </c>
      <c r="K898" s="111">
        <f t="shared" si="121"/>
        <v>-9.2959154863339838E-4</v>
      </c>
      <c r="L898" s="111">
        <f t="shared" si="122"/>
        <v>-6.8809487354088144E-4</v>
      </c>
      <c r="M898" s="111">
        <f t="shared" si="123"/>
        <v>-8.4081214645083922E-4</v>
      </c>
      <c r="N898" s="111">
        <f t="shared" si="124"/>
        <v>-1.0780863006078396E-3</v>
      </c>
      <c r="O898" s="111">
        <f t="shared" si="125"/>
        <v>-8.9442128635817226E-4</v>
      </c>
      <c r="P898" s="111">
        <f t="shared" si="126"/>
        <v>9.9124198907091406E-4</v>
      </c>
      <c r="Q898" s="36">
        <f>K898*$Y$19+$Z$19*L898+$AA$19*M898+N898*$AB$19+$AC$19*O898+P898*$AD$19</f>
        <v>-6.8360810914531674E-4</v>
      </c>
      <c r="R898" s="41">
        <f t="shared" si="119"/>
        <v>999316.39189085469</v>
      </c>
      <c r="S898" s="41">
        <f t="shared" si="120"/>
        <v>-683.60810914530884</v>
      </c>
      <c r="T898" s="41">
        <v>1067.7445054013515</v>
      </c>
      <c r="U898" s="41">
        <f t="shared" si="127"/>
        <v>1055000.0470333542</v>
      </c>
      <c r="V898" s="41"/>
    </row>
    <row r="899" spans="2:22">
      <c r="B899" s="112">
        <v>44763</v>
      </c>
      <c r="C899">
        <v>71.917145000000005</v>
      </c>
      <c r="D899">
        <v>97.470534999999998</v>
      </c>
      <c r="E899">
        <v>22.958611000000001</v>
      </c>
      <c r="F899">
        <v>105.11432600000001</v>
      </c>
      <c r="G899">
        <v>52.649127999999997</v>
      </c>
      <c r="H899">
        <v>48.179595999999997</v>
      </c>
      <c r="J899" s="33">
        <v>895</v>
      </c>
      <c r="K899" s="111">
        <f t="shared" si="121"/>
        <v>8.2066546027143184E-3</v>
      </c>
      <c r="L899" s="111">
        <f t="shared" si="122"/>
        <v>8.3224868337030376E-3</v>
      </c>
      <c r="M899" s="111">
        <f t="shared" si="123"/>
        <v>9.6255460056835183E-3</v>
      </c>
      <c r="N899" s="111">
        <f t="shared" si="124"/>
        <v>1.3571804290902515E-2</v>
      </c>
      <c r="O899" s="111">
        <f t="shared" si="125"/>
        <v>6.4216876346710533E-3</v>
      </c>
      <c r="P899" s="111">
        <f t="shared" si="126"/>
        <v>1.7818006446676351E-3</v>
      </c>
      <c r="Q899" s="36">
        <f>K899*$Y$19+$Z$19*L899+$AA$19*M899+N899*$AB$19+$AC$19*O899+P899*$AD$19</f>
        <v>9.3637288237641541E-3</v>
      </c>
      <c r="R899" s="41">
        <f t="shared" si="119"/>
        <v>1009363.7288237641</v>
      </c>
      <c r="S899" s="41">
        <f t="shared" si="120"/>
        <v>9363.7288237641333</v>
      </c>
      <c r="T899" s="41">
        <v>1069.2463137520244</v>
      </c>
      <c r="U899" s="41">
        <f t="shared" si="127"/>
        <v>1064363.7758571184</v>
      </c>
      <c r="V899" s="41"/>
    </row>
    <row r="900" spans="2:22">
      <c r="B900" s="112">
        <v>44764</v>
      </c>
      <c r="C900">
        <v>72.504897999999997</v>
      </c>
      <c r="D900">
        <v>98.230842999999993</v>
      </c>
      <c r="E900">
        <v>23.140288999999999</v>
      </c>
      <c r="F900">
        <v>105.925316</v>
      </c>
      <c r="G900">
        <v>53.089118999999997</v>
      </c>
      <c r="H900">
        <v>48.360652999999999</v>
      </c>
      <c r="J900" s="33">
        <v>896</v>
      </c>
      <c r="K900" s="111">
        <f t="shared" si="121"/>
        <v>8.1394257093434143E-3</v>
      </c>
      <c r="L900" s="111">
        <f t="shared" si="122"/>
        <v>7.7701223471526755E-3</v>
      </c>
      <c r="M900" s="111">
        <f t="shared" si="123"/>
        <v>7.8821377780398227E-3</v>
      </c>
      <c r="N900" s="111">
        <f t="shared" si="124"/>
        <v>7.685702879426483E-3</v>
      </c>
      <c r="O900" s="111">
        <f t="shared" si="125"/>
        <v>8.3223157560556801E-3</v>
      </c>
      <c r="P900" s="111">
        <f t="shared" si="126"/>
        <v>3.7509166208978379E-3</v>
      </c>
      <c r="Q900" s="36">
        <f>K900*$Y$19+$Z$19*L900+$AA$19*M900+N900*$AB$19+$AC$19*O900+P900*$AD$19</f>
        <v>7.3675930707613945E-3</v>
      </c>
      <c r="R900" s="41">
        <f t="shared" si="119"/>
        <v>1007367.5930707614</v>
      </c>
      <c r="S900" s="41">
        <f t="shared" si="120"/>
        <v>7367.593070761417</v>
      </c>
      <c r="T900" s="41">
        <v>1070.4801515121944</v>
      </c>
      <c r="U900" s="41">
        <f t="shared" si="127"/>
        <v>1071731.3689278797</v>
      </c>
      <c r="V900" s="41"/>
    </row>
    <row r="901" spans="2:22">
      <c r="B901" s="112">
        <v>44767</v>
      </c>
      <c r="C901">
        <v>72.239463999999998</v>
      </c>
      <c r="D901">
        <v>97.869704999999996</v>
      </c>
      <c r="E901">
        <v>23.063793</v>
      </c>
      <c r="F901">
        <v>105.030411</v>
      </c>
      <c r="G901">
        <v>52.958056999999997</v>
      </c>
      <c r="H901">
        <v>48.208179000000001</v>
      </c>
      <c r="J901" s="33">
        <v>897</v>
      </c>
      <c r="K901" s="111">
        <f t="shared" si="121"/>
        <v>-3.6676288302050115E-3</v>
      </c>
      <c r="L901" s="111">
        <f t="shared" si="122"/>
        <v>-3.6831963189053948E-3</v>
      </c>
      <c r="M901" s="111">
        <f t="shared" si="123"/>
        <v>-3.3112256139274329E-3</v>
      </c>
      <c r="N901" s="111">
        <f t="shared" si="124"/>
        <v>-8.4843429563395984E-3</v>
      </c>
      <c r="O901" s="111">
        <f t="shared" si="125"/>
        <v>-2.4717691063925757E-3</v>
      </c>
      <c r="P901" s="111">
        <f t="shared" si="126"/>
        <v>-3.1578330926634369E-3</v>
      </c>
      <c r="Q901" s="36">
        <f>K901*$Y$19+$Z$19*L901+$AA$19*M901+N901*$AB$19+$AC$19*O901+P901*$AD$19</f>
        <v>-4.9946539293133614E-3</v>
      </c>
      <c r="R901" s="41">
        <f t="shared" ref="R901:R964" si="128">Q901*$Y$4+$Y$4</f>
        <v>995005.34607068659</v>
      </c>
      <c r="S901" s="41">
        <f t="shared" ref="S901:S964" si="129">R901-$Y$4</f>
        <v>-4994.6539293134119</v>
      </c>
      <c r="T901" s="41">
        <v>1076.5057339308551</v>
      </c>
      <c r="U901" s="41">
        <f t="shared" si="127"/>
        <v>1066736.7149985663</v>
      </c>
      <c r="V901" s="41"/>
    </row>
    <row r="902" spans="2:22">
      <c r="B902" s="112">
        <v>44768</v>
      </c>
      <c r="C902">
        <v>72.258430000000004</v>
      </c>
      <c r="D902">
        <v>97.850693000000007</v>
      </c>
      <c r="E902">
        <v>23.063793</v>
      </c>
      <c r="F902">
        <v>105.01178</v>
      </c>
      <c r="G902">
        <v>52.995505999999999</v>
      </c>
      <c r="H902">
        <v>48.313006999999999</v>
      </c>
      <c r="J902" s="33">
        <v>898</v>
      </c>
      <c r="K902" s="111">
        <f t="shared" ref="K902:K965" si="130">LN(C902/C901)</f>
        <v>2.625090177288696E-4</v>
      </c>
      <c r="L902" s="111">
        <f t="shared" ref="L902:L965" si="131">LN(D902/D901)</f>
        <v>-1.9427714488697823E-4</v>
      </c>
      <c r="M902" s="111">
        <f t="shared" ref="M902:M965" si="132">LN(E902/E901)</f>
        <v>0</v>
      </c>
      <c r="N902" s="111">
        <f t="shared" ref="N902:N965" si="133">LN(F902/F901)</f>
        <v>-1.7740245386088207E-4</v>
      </c>
      <c r="O902" s="111">
        <f t="shared" ref="O902:O965" si="134">LN(G902/G901)</f>
        <v>7.0689461494454506E-4</v>
      </c>
      <c r="P902" s="111">
        <f t="shared" ref="P902:P965" si="135">LN(H902/H901)</f>
        <v>2.1721250133827225E-3</v>
      </c>
      <c r="Q902" s="36">
        <f>K902*$Y$19+$Z$19*L902+$AA$19*M902+N902*$AB$19+$AC$19*O902+P902*$AD$19</f>
        <v>2.2277142049498714E-4</v>
      </c>
      <c r="R902" s="41">
        <f t="shared" si="128"/>
        <v>1000222.771420495</v>
      </c>
      <c r="S902" s="41">
        <f t="shared" si="129"/>
        <v>222.77142049500253</v>
      </c>
      <c r="T902" s="41">
        <v>1076.8021789805498</v>
      </c>
      <c r="U902" s="41">
        <f t="shared" ref="U902:U965" si="136">U901+S902</f>
        <v>1066959.4864190612</v>
      </c>
      <c r="V902" s="41"/>
    </row>
    <row r="903" spans="2:22">
      <c r="B903" s="112">
        <v>44769</v>
      </c>
      <c r="C903">
        <v>72.457497000000004</v>
      </c>
      <c r="D903">
        <v>98.192818000000003</v>
      </c>
      <c r="E903">
        <v>23.082912</v>
      </c>
      <c r="F903">
        <v>105.710922</v>
      </c>
      <c r="G903">
        <v>53.304428000000001</v>
      </c>
      <c r="H903">
        <v>48.408301999999999</v>
      </c>
      <c r="J903" s="33">
        <v>899</v>
      </c>
      <c r="K903" s="111">
        <f t="shared" si="130"/>
        <v>2.7511432871931804E-3</v>
      </c>
      <c r="L903" s="111">
        <f t="shared" si="131"/>
        <v>3.4903001438225177E-3</v>
      </c>
      <c r="M903" s="111">
        <f t="shared" si="132"/>
        <v>8.286182553635641E-4</v>
      </c>
      <c r="N903" s="111">
        <f t="shared" si="133"/>
        <v>6.6356833769176038E-3</v>
      </c>
      <c r="O903" s="111">
        <f t="shared" si="134"/>
        <v>5.8122871399709361E-3</v>
      </c>
      <c r="P903" s="111">
        <f t="shared" si="135"/>
        <v>1.9705074676993851E-3</v>
      </c>
      <c r="Q903" s="36">
        <f>K903*$Y$19+$Z$19*L903+$AA$19*M903+N903*$AB$19+$AC$19*O903+P903*$AD$19</f>
        <v>3.7974706495369939E-3</v>
      </c>
      <c r="R903" s="41">
        <f t="shared" si="128"/>
        <v>1003797.470649537</v>
      </c>
      <c r="S903" s="41">
        <f t="shared" si="129"/>
        <v>3797.4706495370483</v>
      </c>
      <c r="T903" s="41">
        <v>1078.4445937351556</v>
      </c>
      <c r="U903" s="41">
        <f t="shared" si="136"/>
        <v>1070756.9570685984</v>
      </c>
      <c r="V903" s="41"/>
    </row>
    <row r="904" spans="2:22">
      <c r="B904" s="112">
        <v>44770</v>
      </c>
      <c r="C904">
        <v>72.959969000000001</v>
      </c>
      <c r="D904">
        <v>98.896088000000006</v>
      </c>
      <c r="E904">
        <v>23.188101</v>
      </c>
      <c r="F904">
        <v>106.58717300000001</v>
      </c>
      <c r="G904">
        <v>53.866118999999998</v>
      </c>
      <c r="H904">
        <v>48.665585</v>
      </c>
      <c r="J904" s="33">
        <v>900</v>
      </c>
      <c r="K904" s="111">
        <f t="shared" si="130"/>
        <v>6.9107792015798098E-3</v>
      </c>
      <c r="L904" s="111">
        <f t="shared" si="131"/>
        <v>7.1366065105673126E-3</v>
      </c>
      <c r="M904" s="111">
        <f t="shared" si="132"/>
        <v>4.546655644050779E-3</v>
      </c>
      <c r="N904" s="111">
        <f t="shared" si="133"/>
        <v>8.254958443752956E-3</v>
      </c>
      <c r="O904" s="111">
        <f t="shared" si="134"/>
        <v>1.0482285643812813E-2</v>
      </c>
      <c r="P904" s="111">
        <f t="shared" si="135"/>
        <v>5.3007788270258765E-3</v>
      </c>
      <c r="Q904" s="36">
        <f>K904*$Y$19+$Z$19*L904+$AA$19*M904+N904*$AB$19+$AC$19*O904+P904*$AD$19</f>
        <v>6.8941169444903059E-3</v>
      </c>
      <c r="R904" s="41">
        <f t="shared" si="128"/>
        <v>1006894.1169444903</v>
      </c>
      <c r="S904" s="41">
        <f t="shared" si="129"/>
        <v>6894.1169444903499</v>
      </c>
      <c r="T904" s="41">
        <v>1090.3667894720566</v>
      </c>
      <c r="U904" s="41">
        <f t="shared" si="136"/>
        <v>1077651.0740130888</v>
      </c>
      <c r="V904" s="41"/>
    </row>
    <row r="905" spans="2:22">
      <c r="B905" s="112">
        <v>44771</v>
      </c>
      <c r="C905">
        <v>72.903075999999999</v>
      </c>
      <c r="D905">
        <v>98.905608999999998</v>
      </c>
      <c r="E905">
        <v>23.197662000000001</v>
      </c>
      <c r="F905">
        <v>106.83886699999999</v>
      </c>
      <c r="G905">
        <v>54.18441</v>
      </c>
      <c r="H905">
        <v>48.694167999999998</v>
      </c>
      <c r="J905" s="33">
        <v>901</v>
      </c>
      <c r="K905" s="111">
        <f t="shared" si="130"/>
        <v>-7.800879638174107E-4</v>
      </c>
      <c r="L905" s="111">
        <f t="shared" si="131"/>
        <v>9.6268132697999081E-5</v>
      </c>
      <c r="M905" s="111">
        <f t="shared" si="132"/>
        <v>4.1223856274178182E-4</v>
      </c>
      <c r="N905" s="111">
        <f t="shared" si="133"/>
        <v>2.3586073815709927E-3</v>
      </c>
      <c r="O905" s="111">
        <f t="shared" si="134"/>
        <v>5.891538405372293E-3</v>
      </c>
      <c r="P905" s="111">
        <f t="shared" si="135"/>
        <v>5.8716255825321103E-4</v>
      </c>
      <c r="Q905" s="36">
        <f>K905*$Y$19+$Z$19*L905+$AA$19*M905+N905*$AB$19+$AC$19*O905+P905*$AD$19</f>
        <v>1.1113967287197941E-3</v>
      </c>
      <c r="R905" s="41">
        <f t="shared" si="128"/>
        <v>1001111.3967287198</v>
      </c>
      <c r="S905" s="41">
        <f t="shared" si="129"/>
        <v>1111.3967287198175</v>
      </c>
      <c r="T905" s="41">
        <v>1096.694003308774</v>
      </c>
      <c r="U905" s="41">
        <f t="shared" si="136"/>
        <v>1078762.4707418086</v>
      </c>
      <c r="V905" s="41"/>
    </row>
    <row r="906" spans="2:22">
      <c r="B906" s="112">
        <v>44774</v>
      </c>
      <c r="C906">
        <v>73.219397999999998</v>
      </c>
      <c r="D906">
        <v>99.248390000000001</v>
      </c>
      <c r="E906">
        <v>23.328861</v>
      </c>
      <c r="F906">
        <v>107.050049</v>
      </c>
      <c r="G906">
        <v>54.172142000000001</v>
      </c>
      <c r="H906">
        <v>48.729495999999997</v>
      </c>
      <c r="J906" s="33">
        <v>902</v>
      </c>
      <c r="K906" s="111">
        <f t="shared" si="130"/>
        <v>4.3295529491504184E-3</v>
      </c>
      <c r="L906" s="111">
        <f t="shared" si="131"/>
        <v>3.459746900385845E-3</v>
      </c>
      <c r="M906" s="111">
        <f t="shared" si="132"/>
        <v>5.6397658493950349E-3</v>
      </c>
      <c r="N906" s="111">
        <f t="shared" si="133"/>
        <v>1.9746892225453124E-3</v>
      </c>
      <c r="O906" s="111">
        <f t="shared" si="134"/>
        <v>-2.2643762330903046E-4</v>
      </c>
      <c r="P906" s="111">
        <f t="shared" si="135"/>
        <v>7.2524477314847644E-4</v>
      </c>
      <c r="Q906" s="36">
        <f>K906*$Y$19+$Z$19*L906+$AA$19*M906+N906*$AB$19+$AC$19*O906+P906*$AD$19</f>
        <v>3.030134779861666E-3</v>
      </c>
      <c r="R906" s="41">
        <f t="shared" si="128"/>
        <v>1003030.1347798617</v>
      </c>
      <c r="S906" s="41">
        <f t="shared" si="129"/>
        <v>3030.1347798616625</v>
      </c>
      <c r="T906" s="41">
        <v>1104.026574982563</v>
      </c>
      <c r="U906" s="41">
        <f t="shared" si="136"/>
        <v>1081792.6055216703</v>
      </c>
      <c r="V906" s="41"/>
    </row>
    <row r="907" spans="2:22">
      <c r="B907" s="112">
        <v>44775</v>
      </c>
      <c r="C907">
        <v>72.478454999999997</v>
      </c>
      <c r="D907">
        <v>98.229545999999999</v>
      </c>
      <c r="E907">
        <v>23.099028000000001</v>
      </c>
      <c r="F907">
        <v>105.741837</v>
      </c>
      <c r="G907">
        <v>53.520823999999998</v>
      </c>
      <c r="H907">
        <v>48.739032999999999</v>
      </c>
      <c r="J907" s="33">
        <v>903</v>
      </c>
      <c r="K907" s="111">
        <f t="shared" si="130"/>
        <v>-1.0171040578603472E-2</v>
      </c>
      <c r="L907" s="111">
        <f t="shared" si="131"/>
        <v>-1.0318651903126664E-2</v>
      </c>
      <c r="M907" s="111">
        <f t="shared" si="132"/>
        <v>-9.9007248609926744E-3</v>
      </c>
      <c r="N907" s="111">
        <f t="shared" si="133"/>
        <v>-1.2295849308010431E-2</v>
      </c>
      <c r="O907" s="111">
        <f t="shared" si="134"/>
        <v>-1.2095979254999235E-2</v>
      </c>
      <c r="P907" s="111">
        <f t="shared" si="135"/>
        <v>1.9569393584327357E-4</v>
      </c>
      <c r="Q907" s="36">
        <f>K907*$Y$19+$Z$19*L907+$AA$19*M907+N907*$AB$19+$AC$19*O907+P907*$AD$19</f>
        <v>-9.701566684917208E-3</v>
      </c>
      <c r="R907" s="41">
        <f t="shared" si="128"/>
        <v>990298.4333150828</v>
      </c>
      <c r="S907" s="41">
        <f t="shared" si="129"/>
        <v>-9701.5666849171976</v>
      </c>
      <c r="T907" s="41">
        <v>1109.2306379823713</v>
      </c>
      <c r="U907" s="41">
        <f t="shared" si="136"/>
        <v>1072091.038836753</v>
      </c>
      <c r="V907" s="41"/>
    </row>
    <row r="908" spans="2:22">
      <c r="B908" s="112">
        <v>44776</v>
      </c>
      <c r="C908">
        <v>72.839432000000002</v>
      </c>
      <c r="D908">
        <v>98.667541999999997</v>
      </c>
      <c r="E908">
        <v>23.185213000000001</v>
      </c>
      <c r="F908">
        <v>106.891205</v>
      </c>
      <c r="G908">
        <v>53.794575000000002</v>
      </c>
      <c r="H908">
        <v>48.815392000000003</v>
      </c>
      <c r="J908" s="33">
        <v>904</v>
      </c>
      <c r="K908" s="111">
        <f t="shared" si="130"/>
        <v>4.9681116334045127E-3</v>
      </c>
      <c r="L908" s="111">
        <f t="shared" si="131"/>
        <v>4.4489913680875607E-3</v>
      </c>
      <c r="M908" s="111">
        <f t="shared" si="132"/>
        <v>3.7241660551917545E-3</v>
      </c>
      <c r="N908" s="111">
        <f t="shared" si="133"/>
        <v>1.0810918036289682E-2</v>
      </c>
      <c r="O908" s="111">
        <f t="shared" si="134"/>
        <v>5.1018138371208789E-3</v>
      </c>
      <c r="P908" s="111">
        <f t="shared" si="135"/>
        <v>1.5654649308689704E-3</v>
      </c>
      <c r="Q908" s="36">
        <f>K908*$Y$19+$Z$19*L908+$AA$19*M908+N908*$AB$19+$AC$19*O908+P908*$AD$19</f>
        <v>6.0589871026440496E-3</v>
      </c>
      <c r="R908" s="41">
        <f t="shared" si="128"/>
        <v>1006058.9871026441</v>
      </c>
      <c r="S908" s="41">
        <f t="shared" si="129"/>
        <v>6058.9871026440524</v>
      </c>
      <c r="T908" s="41">
        <v>1112.8528159266571</v>
      </c>
      <c r="U908" s="41">
        <f t="shared" si="136"/>
        <v>1078150.025939397</v>
      </c>
      <c r="V908" s="41"/>
    </row>
    <row r="909" spans="2:22">
      <c r="B909" s="112">
        <v>44777</v>
      </c>
      <c r="C909">
        <v>73.019927999999993</v>
      </c>
      <c r="D909">
        <v>98.905586</v>
      </c>
      <c r="E909">
        <v>23.223517999999999</v>
      </c>
      <c r="F909">
        <v>107.05940200000001</v>
      </c>
      <c r="G909">
        <v>53.785130000000002</v>
      </c>
      <c r="H909">
        <v>48.796303000000002</v>
      </c>
      <c r="J909" s="33">
        <v>905</v>
      </c>
      <c r="K909" s="111">
        <f t="shared" si="130"/>
        <v>2.4749332800113287E-3</v>
      </c>
      <c r="L909" s="111">
        <f t="shared" si="131"/>
        <v>2.4096810896750446E-3</v>
      </c>
      <c r="M909" s="111">
        <f t="shared" si="132"/>
        <v>1.6507673393839342E-3</v>
      </c>
      <c r="N909" s="111">
        <f t="shared" si="133"/>
        <v>1.5722978028314095E-3</v>
      </c>
      <c r="O909" s="111">
        <f t="shared" si="134"/>
        <v>-1.755907403588509E-4</v>
      </c>
      <c r="P909" s="111">
        <f t="shared" si="135"/>
        <v>-3.9112117135850499E-4</v>
      </c>
      <c r="Q909" s="36">
        <f>K909*$Y$19+$Z$19*L909+$AA$19*M909+N909*$AB$19+$AC$19*O909+P909*$AD$19</f>
        <v>1.5486559909860106E-3</v>
      </c>
      <c r="R909" s="41">
        <f t="shared" si="128"/>
        <v>1001548.655990986</v>
      </c>
      <c r="S909" s="41">
        <f t="shared" si="129"/>
        <v>1548.6559909860371</v>
      </c>
      <c r="T909" s="41">
        <v>1117.9119088354055</v>
      </c>
      <c r="U909" s="41">
        <f t="shared" si="136"/>
        <v>1079698.6819303832</v>
      </c>
      <c r="V909" s="41"/>
    </row>
    <row r="910" spans="2:22">
      <c r="B910" s="112">
        <v>44778</v>
      </c>
      <c r="C910">
        <v>72.193504000000004</v>
      </c>
      <c r="D910">
        <v>97.801040999999998</v>
      </c>
      <c r="E910">
        <v>22.993677000000002</v>
      </c>
      <c r="F910">
        <v>105.610992</v>
      </c>
      <c r="G910">
        <v>53.275413999999998</v>
      </c>
      <c r="H910">
        <v>48.462215</v>
      </c>
      <c r="J910" s="33">
        <v>906</v>
      </c>
      <c r="K910" s="111">
        <f t="shared" si="130"/>
        <v>-1.1382320643918717E-2</v>
      </c>
      <c r="L910" s="111">
        <f t="shared" si="131"/>
        <v>-1.1230497171992824E-2</v>
      </c>
      <c r="M910" s="111">
        <f t="shared" si="132"/>
        <v>-9.9462070247914296E-3</v>
      </c>
      <c r="N910" s="111">
        <f t="shared" si="133"/>
        <v>-1.3621382532561382E-2</v>
      </c>
      <c r="O910" s="111">
        <f t="shared" si="134"/>
        <v>-9.5220859578009319E-3</v>
      </c>
      <c r="P910" s="111">
        <f t="shared" si="135"/>
        <v>-6.8701296485255024E-3</v>
      </c>
      <c r="Q910" s="36">
        <f>K910*$Y$19+$Z$19*L910+$AA$19*M910+N910*$AB$19+$AC$19*O910+P910*$AD$19</f>
        <v>-1.1150071183647473E-2</v>
      </c>
      <c r="R910" s="41">
        <f t="shared" si="128"/>
        <v>988849.92881635251</v>
      </c>
      <c r="S910" s="41">
        <f t="shared" si="129"/>
        <v>-11150.071183647495</v>
      </c>
      <c r="T910" s="41">
        <v>1122.0655834057834</v>
      </c>
      <c r="U910" s="41">
        <f t="shared" si="136"/>
        <v>1068548.6107467357</v>
      </c>
      <c r="V910" s="41"/>
    </row>
    <row r="911" spans="2:22">
      <c r="B911" s="112">
        <v>44781</v>
      </c>
      <c r="C911">
        <v>72.516471999999993</v>
      </c>
      <c r="D911">
        <v>98.248588999999996</v>
      </c>
      <c r="E911">
        <v>23.070292999999999</v>
      </c>
      <c r="F911">
        <v>106.031509</v>
      </c>
      <c r="G911">
        <v>53.615226999999997</v>
      </c>
      <c r="H911">
        <v>48.53857</v>
      </c>
      <c r="J911" s="33">
        <v>907</v>
      </c>
      <c r="K911" s="111">
        <f t="shared" si="130"/>
        <v>4.463666502756064E-3</v>
      </c>
      <c r="L911" s="111">
        <f t="shared" si="131"/>
        <v>4.5656681671885245E-3</v>
      </c>
      <c r="M911" s="111">
        <f t="shared" si="132"/>
        <v>3.3265074916680138E-3</v>
      </c>
      <c r="N911" s="111">
        <f t="shared" si="133"/>
        <v>3.9738478934488531E-3</v>
      </c>
      <c r="O911" s="111">
        <f t="shared" si="134"/>
        <v>6.3581645988982187E-3</v>
      </c>
      <c r="P911" s="111">
        <f t="shared" si="135"/>
        <v>1.5743174814580598E-3</v>
      </c>
      <c r="Q911" s="36">
        <f>K911*$Y$19+$Z$19*L911+$AA$19*M911+N911*$AB$19+$AC$19*O911+P911*$AD$19</f>
        <v>3.8595179864096647E-3</v>
      </c>
      <c r="R911" s="41">
        <f t="shared" si="128"/>
        <v>1003859.5179864097</v>
      </c>
      <c r="S911" s="41">
        <f t="shared" si="129"/>
        <v>3859.5179864097154</v>
      </c>
      <c r="T911" s="41">
        <v>1131.4534510945668</v>
      </c>
      <c r="U911" s="41">
        <f t="shared" si="136"/>
        <v>1072408.1287331455</v>
      </c>
      <c r="V911" s="41"/>
    </row>
    <row r="912" spans="2:22">
      <c r="B912" s="112">
        <v>44782</v>
      </c>
      <c r="C912">
        <v>72.354973000000001</v>
      </c>
      <c r="D912">
        <v>98.029555999999999</v>
      </c>
      <c r="E912">
        <v>23.022407999999999</v>
      </c>
      <c r="F912">
        <v>105.55495500000001</v>
      </c>
      <c r="G912">
        <v>53.473636999999997</v>
      </c>
      <c r="H912">
        <v>48.586311000000002</v>
      </c>
      <c r="J912" s="33">
        <v>908</v>
      </c>
      <c r="K912" s="111">
        <f t="shared" si="130"/>
        <v>-2.2295500248445772E-3</v>
      </c>
      <c r="L912" s="111">
        <f t="shared" si="131"/>
        <v>-2.2318642854600233E-3</v>
      </c>
      <c r="M912" s="111">
        <f t="shared" si="132"/>
        <v>-2.0777700672017724E-3</v>
      </c>
      <c r="N912" s="111">
        <f t="shared" si="133"/>
        <v>-4.5045868891202649E-3</v>
      </c>
      <c r="O912" s="111">
        <f t="shared" si="134"/>
        <v>-2.644347455334462E-3</v>
      </c>
      <c r="P912" s="111">
        <f t="shared" si="135"/>
        <v>9.8308493875973093E-4</v>
      </c>
      <c r="Q912" s="36">
        <f>K912*$Y$19+$Z$19*L912+$AA$19*M912+N912*$AB$19+$AC$19*O912+P912*$AD$19</f>
        <v>-2.5605612562378667E-3</v>
      </c>
      <c r="R912" s="41">
        <f t="shared" si="128"/>
        <v>997439.43874376209</v>
      </c>
      <c r="S912" s="41">
        <f t="shared" si="129"/>
        <v>-2560.5612562379101</v>
      </c>
      <c r="T912" s="41">
        <v>1133.6708652776433</v>
      </c>
      <c r="U912" s="41">
        <f t="shared" si="136"/>
        <v>1069847.5674769077</v>
      </c>
      <c r="V912" s="41"/>
    </row>
    <row r="913" spans="2:22">
      <c r="B913" s="112">
        <v>44783</v>
      </c>
      <c r="C913">
        <v>72.554458999999994</v>
      </c>
      <c r="D913">
        <v>98.277122000000006</v>
      </c>
      <c r="E913">
        <v>23.022407999999999</v>
      </c>
      <c r="F913">
        <v>106.554787</v>
      </c>
      <c r="G913">
        <v>53.398121000000003</v>
      </c>
      <c r="H913">
        <v>48.595847999999997</v>
      </c>
      <c r="J913" s="33">
        <v>909</v>
      </c>
      <c r="K913" s="111">
        <f t="shared" si="130"/>
        <v>2.753252473107046E-3</v>
      </c>
      <c r="L913" s="111">
        <f t="shared" si="131"/>
        <v>2.5222385072888433E-3</v>
      </c>
      <c r="M913" s="111">
        <f t="shared" si="132"/>
        <v>0</v>
      </c>
      <c r="N913" s="111">
        <f t="shared" si="133"/>
        <v>9.4275670311242694E-3</v>
      </c>
      <c r="O913" s="111">
        <f t="shared" si="134"/>
        <v>-1.4132080164359789E-3</v>
      </c>
      <c r="P913" s="111">
        <f t="shared" si="135"/>
        <v>1.9627059387747431E-4</v>
      </c>
      <c r="Q913" s="36">
        <f>K913*$Y$19+$Z$19*L913+$AA$19*M913+N913*$AB$19+$AC$19*O913+P913*$AD$19</f>
        <v>3.7490484727326057E-3</v>
      </c>
      <c r="R913" s="41">
        <f t="shared" si="128"/>
        <v>1003749.0484727327</v>
      </c>
      <c r="S913" s="41">
        <f t="shared" si="129"/>
        <v>3749.0484727326548</v>
      </c>
      <c r="T913" s="41">
        <v>1138.0431866570143</v>
      </c>
      <c r="U913" s="41">
        <f t="shared" si="136"/>
        <v>1073596.6159496405</v>
      </c>
      <c r="V913" s="41"/>
    </row>
    <row r="914" spans="2:22">
      <c r="B914" s="112">
        <v>44784</v>
      </c>
      <c r="C914">
        <v>72.145995999999997</v>
      </c>
      <c r="D914">
        <v>97.753433000000001</v>
      </c>
      <c r="E914">
        <v>22.897911000000001</v>
      </c>
      <c r="F914">
        <v>105.526901</v>
      </c>
      <c r="G914">
        <v>53.171574</v>
      </c>
      <c r="H914">
        <v>48.462215</v>
      </c>
      <c r="J914" s="33">
        <v>910</v>
      </c>
      <c r="K914" s="111">
        <f t="shared" si="130"/>
        <v>-5.645650318427729E-3</v>
      </c>
      <c r="L914" s="111">
        <f t="shared" si="131"/>
        <v>-5.3429450915406353E-3</v>
      </c>
      <c r="M914" s="111">
        <f t="shared" si="132"/>
        <v>-5.4223188228936991E-3</v>
      </c>
      <c r="N914" s="111">
        <f t="shared" si="133"/>
        <v>-9.6933786048598435E-3</v>
      </c>
      <c r="O914" s="111">
        <f t="shared" si="134"/>
        <v>-4.2516278433864952E-3</v>
      </c>
      <c r="P914" s="111">
        <f t="shared" si="135"/>
        <v>-2.7536730140953025E-3</v>
      </c>
      <c r="Q914" s="36">
        <f>K914*$Y$19+$Z$19*L914+$AA$19*M914+N914*$AB$19+$AC$19*O914+P914*$AD$19</f>
        <v>-6.4053720622474723E-3</v>
      </c>
      <c r="R914" s="41">
        <f t="shared" si="128"/>
        <v>993594.62793775252</v>
      </c>
      <c r="S914" s="41">
        <f t="shared" si="129"/>
        <v>-6405.3720622474793</v>
      </c>
      <c r="T914" s="41">
        <v>1138.3477898465935</v>
      </c>
      <c r="U914" s="41">
        <f t="shared" si="136"/>
        <v>1067191.243887393</v>
      </c>
      <c r="V914" s="41"/>
    </row>
    <row r="915" spans="2:22">
      <c r="B915" s="112">
        <v>44785</v>
      </c>
      <c r="C915">
        <v>72.478454999999997</v>
      </c>
      <c r="D915">
        <v>98.191451999999998</v>
      </c>
      <c r="E915">
        <v>22.955369999999998</v>
      </c>
      <c r="F915">
        <v>106.75103</v>
      </c>
      <c r="G915">
        <v>53.407561999999999</v>
      </c>
      <c r="H915">
        <v>48.576766999999997</v>
      </c>
      <c r="J915" s="33">
        <v>911</v>
      </c>
      <c r="K915" s="111">
        <f t="shared" si="130"/>
        <v>4.5975570979119116E-3</v>
      </c>
      <c r="L915" s="111">
        <f t="shared" si="131"/>
        <v>4.4708462750678935E-3</v>
      </c>
      <c r="M915" s="111">
        <f t="shared" si="132"/>
        <v>2.5062123722608336E-3</v>
      </c>
      <c r="N915" s="111">
        <f t="shared" si="133"/>
        <v>1.1533394579367008E-2</v>
      </c>
      <c r="O915" s="111">
        <f t="shared" si="134"/>
        <v>4.4284161894632612E-3</v>
      </c>
      <c r="P915" s="111">
        <f t="shared" si="135"/>
        <v>2.3609491948333519E-3</v>
      </c>
      <c r="Q915" s="36">
        <f>K915*$Y$19+$Z$19*L915+$AA$19*M915+N915*$AB$19+$AC$19*O915+P915*$AD$19</f>
        <v>6.0633477219169439E-3</v>
      </c>
      <c r="R915" s="41">
        <f t="shared" si="128"/>
        <v>1006063.347721917</v>
      </c>
      <c r="S915" s="41">
        <f t="shared" si="129"/>
        <v>6063.3477219169727</v>
      </c>
      <c r="T915" s="41">
        <v>1138.9406336046522</v>
      </c>
      <c r="U915" s="41">
        <f t="shared" si="136"/>
        <v>1073254.5916093099</v>
      </c>
      <c r="V915" s="41"/>
    </row>
    <row r="916" spans="2:22">
      <c r="B916" s="112">
        <v>44788</v>
      </c>
      <c r="C916">
        <v>72.554458999999994</v>
      </c>
      <c r="D916">
        <v>98.315246999999999</v>
      </c>
      <c r="E916">
        <v>22.974523999999999</v>
      </c>
      <c r="F916">
        <v>106.67627</v>
      </c>
      <c r="G916">
        <v>53.360366999999997</v>
      </c>
      <c r="H916">
        <v>48.605395999999999</v>
      </c>
      <c r="J916" s="33">
        <v>912</v>
      </c>
      <c r="K916" s="111">
        <f t="shared" si="130"/>
        <v>1.0480932205158449E-3</v>
      </c>
      <c r="L916" s="111">
        <f t="shared" si="131"/>
        <v>1.2599572127255185E-3</v>
      </c>
      <c r="M916" s="111">
        <f t="shared" si="132"/>
        <v>8.3405379121348239E-4</v>
      </c>
      <c r="N916" s="111">
        <f t="shared" si="133"/>
        <v>-7.0056645103637851E-4</v>
      </c>
      <c r="O916" s="111">
        <f t="shared" si="134"/>
        <v>-8.8406703241137956E-4</v>
      </c>
      <c r="P916" s="111">
        <f t="shared" si="135"/>
        <v>5.8918221089983508E-4</v>
      </c>
      <c r="Q916" s="36">
        <f>K916*$Y$19+$Z$19*L916+$AA$19*M916+N916*$AB$19+$AC$19*O916+P916*$AD$19</f>
        <v>3.5055633508980966E-4</v>
      </c>
      <c r="R916" s="41">
        <f t="shared" si="128"/>
        <v>1000350.5563350898</v>
      </c>
      <c r="S916" s="41">
        <f t="shared" si="129"/>
        <v>350.55633508984465</v>
      </c>
      <c r="T916" s="41">
        <v>1151.8957651230739</v>
      </c>
      <c r="U916" s="41">
        <f t="shared" si="136"/>
        <v>1073605.1479443996</v>
      </c>
      <c r="V916" s="41"/>
    </row>
    <row r="917" spans="2:22">
      <c r="B917" s="112">
        <v>44789</v>
      </c>
      <c r="C917">
        <v>72.459464999999994</v>
      </c>
      <c r="D917">
        <v>98.172386000000003</v>
      </c>
      <c r="E917">
        <v>22.984096999999998</v>
      </c>
      <c r="F917">
        <v>106.26509900000001</v>
      </c>
      <c r="G917">
        <v>53.350921999999997</v>
      </c>
      <c r="H917">
        <v>48.529034000000003</v>
      </c>
      <c r="J917" s="33">
        <v>913</v>
      </c>
      <c r="K917" s="111">
        <f t="shared" si="130"/>
        <v>-1.3101364471422695E-3</v>
      </c>
      <c r="L917" s="111">
        <f t="shared" si="131"/>
        <v>-1.4541477546715373E-3</v>
      </c>
      <c r="M917" s="111">
        <f t="shared" si="132"/>
        <v>4.1659214006664055E-4</v>
      </c>
      <c r="N917" s="111">
        <f t="shared" si="133"/>
        <v>-3.8618283796911538E-3</v>
      </c>
      <c r="O917" s="111">
        <f t="shared" si="134"/>
        <v>-1.7701969703809884E-4</v>
      </c>
      <c r="P917" s="111">
        <f t="shared" si="135"/>
        <v>-1.5722955440473528E-3</v>
      </c>
      <c r="Q917" s="36">
        <f>K917*$Y$19+$Z$19*L917+$AA$19*M917+N917*$AB$19+$AC$19*O917+P917*$AD$19</f>
        <v>-1.7704201220661653E-3</v>
      </c>
      <c r="R917" s="41">
        <f t="shared" si="128"/>
        <v>998229.57987793384</v>
      </c>
      <c r="S917" s="41">
        <f t="shared" si="129"/>
        <v>-1770.4201220661635</v>
      </c>
      <c r="T917" s="41">
        <v>1152.1757141310954</v>
      </c>
      <c r="U917" s="41">
        <f t="shared" si="136"/>
        <v>1071834.7278223336</v>
      </c>
      <c r="V917" s="41"/>
    </row>
    <row r="918" spans="2:22">
      <c r="B918" s="112">
        <v>44790</v>
      </c>
      <c r="C918">
        <v>72.031989999999993</v>
      </c>
      <c r="D918">
        <v>97.591553000000005</v>
      </c>
      <c r="E918">
        <v>22.888328999999999</v>
      </c>
      <c r="F918">
        <v>105.265266</v>
      </c>
      <c r="G918">
        <v>53.199890000000003</v>
      </c>
      <c r="H918">
        <v>48.319031000000003</v>
      </c>
      <c r="J918" s="33">
        <v>914</v>
      </c>
      <c r="K918" s="111">
        <f t="shared" si="130"/>
        <v>-5.9169761586136968E-3</v>
      </c>
      <c r="L918" s="111">
        <f t="shared" si="131"/>
        <v>-5.9340316440203511E-3</v>
      </c>
      <c r="M918" s="111">
        <f t="shared" si="132"/>
        <v>-4.175412006133028E-3</v>
      </c>
      <c r="N918" s="111">
        <f t="shared" si="133"/>
        <v>-9.4533987682974396E-3</v>
      </c>
      <c r="O918" s="111">
        <f t="shared" si="134"/>
        <v>-2.8349310214843097E-3</v>
      </c>
      <c r="P918" s="111">
        <f t="shared" si="135"/>
        <v>-4.3367583882110549E-3</v>
      </c>
      <c r="Q918" s="36">
        <f>K918*$Y$19+$Z$19*L918+$AA$19*M918+N918*$AB$19+$AC$19*O918+P918*$AD$19</f>
        <v>-6.3472091366163158E-3</v>
      </c>
      <c r="R918" s="41">
        <f t="shared" si="128"/>
        <v>993652.79086338368</v>
      </c>
      <c r="S918" s="41">
        <f t="shared" si="129"/>
        <v>-6347.2091366163222</v>
      </c>
      <c r="T918" s="41">
        <v>1157.6201741474215</v>
      </c>
      <c r="U918" s="41">
        <f t="shared" si="136"/>
        <v>1065487.5186857171</v>
      </c>
      <c r="V918" s="41"/>
    </row>
    <row r="919" spans="2:22">
      <c r="B919" s="112">
        <v>44791</v>
      </c>
      <c r="C919">
        <v>72.164992999999996</v>
      </c>
      <c r="D919">
        <v>97.801040999999998</v>
      </c>
      <c r="E919">
        <v>22.907484</v>
      </c>
      <c r="F919">
        <v>105.536255</v>
      </c>
      <c r="G919">
        <v>53.501956999999997</v>
      </c>
      <c r="H919">
        <v>48.223582999999998</v>
      </c>
      <c r="J919" s="33">
        <v>915</v>
      </c>
      <c r="K919" s="111">
        <f t="shared" si="130"/>
        <v>1.8447409224671347E-3</v>
      </c>
      <c r="L919" s="111">
        <f t="shared" si="131"/>
        <v>2.1442786134216172E-3</v>
      </c>
      <c r="M919" s="111">
        <f t="shared" si="132"/>
        <v>8.3653940665084838E-4</v>
      </c>
      <c r="N919" s="111">
        <f t="shared" si="133"/>
        <v>2.5710359962238449E-3</v>
      </c>
      <c r="O919" s="111">
        <f t="shared" si="134"/>
        <v>5.6619039959135333E-3</v>
      </c>
      <c r="P919" s="111">
        <f t="shared" si="135"/>
        <v>-1.9773243574831042E-3</v>
      </c>
      <c r="Q919" s="36">
        <f>K919*$Y$19+$Z$19*L919+$AA$19*M919+N919*$AB$19+$AC$19*O919+P919*$AD$19</f>
        <v>1.6747993761917128E-3</v>
      </c>
      <c r="R919" s="41">
        <f t="shared" si="128"/>
        <v>1001674.7993761917</v>
      </c>
      <c r="S919" s="41">
        <f t="shared" si="129"/>
        <v>1674.7993761916878</v>
      </c>
      <c r="T919" s="41">
        <v>1158.746895278804</v>
      </c>
      <c r="U919" s="41">
        <f t="shared" si="136"/>
        <v>1067162.3180619087</v>
      </c>
      <c r="V919" s="41"/>
    </row>
    <row r="920" spans="2:22">
      <c r="B920" s="112">
        <v>44792</v>
      </c>
      <c r="C920">
        <v>71.709029999999998</v>
      </c>
      <c r="D920">
        <v>97.115455999999995</v>
      </c>
      <c r="E920">
        <v>22.802140999999999</v>
      </c>
      <c r="F920">
        <v>104.284103</v>
      </c>
      <c r="G920">
        <v>53.407561999999999</v>
      </c>
      <c r="H920">
        <v>48.051765000000003</v>
      </c>
      <c r="J920" s="33">
        <v>916</v>
      </c>
      <c r="K920" s="111">
        <f t="shared" si="130"/>
        <v>-6.3383857213775716E-3</v>
      </c>
      <c r="L920" s="111">
        <f t="shared" si="131"/>
        <v>-7.0346824186890916E-3</v>
      </c>
      <c r="M920" s="111">
        <f t="shared" si="132"/>
        <v>-4.6092343352761569E-3</v>
      </c>
      <c r="N920" s="111">
        <f t="shared" si="133"/>
        <v>-1.1935608888499028E-2</v>
      </c>
      <c r="O920" s="111">
        <f t="shared" si="134"/>
        <v>-1.7658862449797291E-3</v>
      </c>
      <c r="P920" s="111">
        <f t="shared" si="135"/>
        <v>-3.5693079481325363E-3</v>
      </c>
      <c r="Q920" s="36">
        <f>K920*$Y$19+$Z$19*L920+$AA$19*M920+N920*$AB$19+$AC$19*O920+P920*$AD$19</f>
        <v>-7.3455332815525257E-3</v>
      </c>
      <c r="R920" s="41">
        <f t="shared" si="128"/>
        <v>992654.46671844751</v>
      </c>
      <c r="S920" s="41">
        <f t="shared" si="129"/>
        <v>-7345.5332815524889</v>
      </c>
      <c r="T920" s="41">
        <v>1161.1767342186067</v>
      </c>
      <c r="U920" s="41">
        <f t="shared" si="136"/>
        <v>1059816.7847803561</v>
      </c>
      <c r="V920" s="41"/>
    </row>
    <row r="921" spans="2:22">
      <c r="B921" s="112">
        <v>44795</v>
      </c>
      <c r="C921">
        <v>71.386077999999998</v>
      </c>
      <c r="D921">
        <v>96.696487000000005</v>
      </c>
      <c r="E921">
        <v>22.744686000000002</v>
      </c>
      <c r="F921">
        <v>103.583252</v>
      </c>
      <c r="G921">
        <v>53.303730000000002</v>
      </c>
      <c r="H921">
        <v>47.965851000000001</v>
      </c>
      <c r="J921" s="33">
        <v>917</v>
      </c>
      <c r="K921" s="111">
        <f t="shared" si="130"/>
        <v>-4.513816759313163E-3</v>
      </c>
      <c r="L921" s="111">
        <f t="shared" si="131"/>
        <v>-4.3234657899929013E-3</v>
      </c>
      <c r="M921" s="111">
        <f t="shared" si="132"/>
        <v>-2.5228993657531616E-3</v>
      </c>
      <c r="N921" s="111">
        <f t="shared" si="133"/>
        <v>-6.7432777575302371E-3</v>
      </c>
      <c r="O921" s="111">
        <f t="shared" si="134"/>
        <v>-1.9460364657218193E-3</v>
      </c>
      <c r="P921" s="111">
        <f t="shared" si="135"/>
        <v>-1.7895470957776773E-3</v>
      </c>
      <c r="Q921" s="36">
        <f>K921*$Y$19+$Z$19*L921+$AA$19*M921+N921*$AB$19+$AC$19*O921+P921*$AD$19</f>
        <v>-4.3331122598198974E-3</v>
      </c>
      <c r="R921" s="41">
        <f t="shared" si="128"/>
        <v>995666.88774018013</v>
      </c>
      <c r="S921" s="41">
        <f t="shared" si="129"/>
        <v>-4333.1122598198708</v>
      </c>
      <c r="T921" s="41">
        <v>1162.9753809639951</v>
      </c>
      <c r="U921" s="41">
        <f t="shared" si="136"/>
        <v>1055483.6725205362</v>
      </c>
      <c r="V921" s="41"/>
    </row>
    <row r="922" spans="2:22">
      <c r="B922" s="112">
        <v>44796</v>
      </c>
      <c r="C922">
        <v>71.357558999999995</v>
      </c>
      <c r="D922">
        <v>96.658400999999998</v>
      </c>
      <c r="E922">
        <v>22.715949999999999</v>
      </c>
      <c r="F922">
        <v>103.695412</v>
      </c>
      <c r="G922">
        <v>53.369801000000002</v>
      </c>
      <c r="H922">
        <v>47.918129</v>
      </c>
      <c r="J922" s="33">
        <v>918</v>
      </c>
      <c r="K922" s="111">
        <f t="shared" si="130"/>
        <v>-3.9958349077880248E-4</v>
      </c>
      <c r="L922" s="111">
        <f t="shared" si="131"/>
        <v>-3.9394918728486534E-4</v>
      </c>
      <c r="M922" s="111">
        <f t="shared" si="132"/>
        <v>-1.2642147737331089E-3</v>
      </c>
      <c r="N922" s="111">
        <f t="shared" si="133"/>
        <v>1.0822147227532962E-3</v>
      </c>
      <c r="O922" s="111">
        <f t="shared" si="134"/>
        <v>1.2387516908736809E-3</v>
      </c>
      <c r="P922" s="111">
        <f t="shared" si="135"/>
        <v>-9.9541141159178591E-4</v>
      </c>
      <c r="Q922" s="36">
        <f>K922*$Y$19+$Z$19*L922+$AA$19*M922+N922*$AB$19+$AC$19*O922+P922*$AD$19</f>
        <v>-9.4752082752092834E-5</v>
      </c>
      <c r="R922" s="41">
        <f t="shared" si="128"/>
        <v>999905.24791724794</v>
      </c>
      <c r="S922" s="41">
        <f t="shared" si="129"/>
        <v>-94.75208275206387</v>
      </c>
      <c r="T922" s="41">
        <v>1163.8083372687688</v>
      </c>
      <c r="U922" s="41">
        <f t="shared" si="136"/>
        <v>1055388.9204377842</v>
      </c>
      <c r="V922" s="41"/>
    </row>
    <row r="923" spans="2:22">
      <c r="B923" s="112">
        <v>44797</v>
      </c>
      <c r="C923">
        <v>71.177063000000004</v>
      </c>
      <c r="D923">
        <v>96.401291000000001</v>
      </c>
      <c r="E923">
        <v>22.648914000000001</v>
      </c>
      <c r="F923">
        <v>103.387032</v>
      </c>
      <c r="G923">
        <v>53.369801000000002</v>
      </c>
      <c r="H923">
        <v>47.803584999999998</v>
      </c>
      <c r="J923" s="33">
        <v>919</v>
      </c>
      <c r="K923" s="111">
        <f t="shared" si="130"/>
        <v>-2.532663207692095E-3</v>
      </c>
      <c r="L923" s="111">
        <f t="shared" si="131"/>
        <v>-2.6635301169262307E-3</v>
      </c>
      <c r="M923" s="111">
        <f t="shared" si="132"/>
        <v>-2.9554171613417166E-3</v>
      </c>
      <c r="N923" s="111">
        <f t="shared" si="133"/>
        <v>-2.9783328996849244E-3</v>
      </c>
      <c r="O923" s="111">
        <f t="shared" si="134"/>
        <v>0</v>
      </c>
      <c r="P923" s="111">
        <f t="shared" si="135"/>
        <v>-2.3932721194962004E-3</v>
      </c>
      <c r="Q923" s="36">
        <f>K923*$Y$19+$Z$19*L923+$AA$19*M923+N923*$AB$19+$AC$19*O923+P923*$AD$19</f>
        <v>-2.6432106535558648E-3</v>
      </c>
      <c r="R923" s="41">
        <f t="shared" si="128"/>
        <v>997356.78934644419</v>
      </c>
      <c r="S923" s="41">
        <f t="shared" si="129"/>
        <v>-2643.2106535558123</v>
      </c>
      <c r="T923" s="41">
        <v>1163.842590097338</v>
      </c>
      <c r="U923" s="41">
        <f t="shared" si="136"/>
        <v>1052745.7097842284</v>
      </c>
      <c r="V923" s="41"/>
    </row>
    <row r="924" spans="2:22">
      <c r="B924" s="112">
        <v>44798</v>
      </c>
      <c r="C924">
        <v>71.566543999999993</v>
      </c>
      <c r="D924">
        <v>96.934524999999994</v>
      </c>
      <c r="E924">
        <v>22.754263000000002</v>
      </c>
      <c r="F924">
        <v>104.452293</v>
      </c>
      <c r="G924">
        <v>53.539710999999997</v>
      </c>
      <c r="H924">
        <v>47.813125999999997</v>
      </c>
      <c r="J924" s="33">
        <v>920</v>
      </c>
      <c r="K924" s="111">
        <f t="shared" si="130"/>
        <v>5.4570845551650676E-3</v>
      </c>
      <c r="L924" s="111">
        <f t="shared" si="131"/>
        <v>5.5161569453062572E-3</v>
      </c>
      <c r="M924" s="111">
        <f t="shared" si="132"/>
        <v>4.6406086983594476E-3</v>
      </c>
      <c r="N924" s="111">
        <f t="shared" si="133"/>
        <v>1.0250902500843984E-2</v>
      </c>
      <c r="O924" s="111">
        <f t="shared" si="134"/>
        <v>3.1785785918684319E-3</v>
      </c>
      <c r="P924" s="111">
        <f t="shared" si="135"/>
        <v>1.9956762645117359E-4</v>
      </c>
      <c r="Q924" s="36">
        <f>K924*$Y$19+$Z$19*L924+$AA$19*M924+N924*$AB$19+$AC$19*O924+P924*$AD$19</f>
        <v>6.0872644531725952E-3</v>
      </c>
      <c r="R924" s="41">
        <f t="shared" si="128"/>
        <v>1006087.2644531726</v>
      </c>
      <c r="S924" s="41">
        <f t="shared" si="129"/>
        <v>6087.2644531725673</v>
      </c>
      <c r="T924" s="41">
        <v>1167.4744669971988</v>
      </c>
      <c r="U924" s="41">
        <f t="shared" si="136"/>
        <v>1058832.974237401</v>
      </c>
      <c r="V924" s="41"/>
    </row>
    <row r="925" spans="2:22">
      <c r="B925" s="112">
        <v>44799</v>
      </c>
      <c r="C925">
        <v>71.424064999999999</v>
      </c>
      <c r="D925">
        <v>96.753624000000002</v>
      </c>
      <c r="E925">
        <v>22.763836000000001</v>
      </c>
      <c r="F925">
        <v>103.82622499999999</v>
      </c>
      <c r="G925">
        <v>53.454754000000001</v>
      </c>
      <c r="H925">
        <v>47.689036999999999</v>
      </c>
      <c r="J925" s="33">
        <v>921</v>
      </c>
      <c r="K925" s="111">
        <f t="shared" si="130"/>
        <v>-1.9928448189737475E-3</v>
      </c>
      <c r="L925" s="111">
        <f t="shared" si="131"/>
        <v>-1.8679620155925103E-3</v>
      </c>
      <c r="M925" s="111">
        <f t="shared" si="132"/>
        <v>4.206238991282802E-4</v>
      </c>
      <c r="N925" s="111">
        <f t="shared" si="133"/>
        <v>-6.0118527022628467E-3</v>
      </c>
      <c r="O925" s="111">
        <f t="shared" si="134"/>
        <v>-1.588063791052101E-3</v>
      </c>
      <c r="P925" s="111">
        <f t="shared" si="135"/>
        <v>-2.5986651178088512E-3</v>
      </c>
      <c r="Q925" s="36">
        <f>K925*$Y$19+$Z$19*L925+$AA$19*M925+N925*$AB$19+$AC$19*O925+P925*$AD$19</f>
        <v>-2.7976247934711745E-3</v>
      </c>
      <c r="R925" s="41">
        <f t="shared" si="128"/>
        <v>997202.37520652881</v>
      </c>
      <c r="S925" s="41">
        <f t="shared" si="129"/>
        <v>-2797.6247934711864</v>
      </c>
      <c r="T925" s="41">
        <v>1169.8369884402491</v>
      </c>
      <c r="U925" s="41">
        <f t="shared" si="136"/>
        <v>1056035.3494439297</v>
      </c>
      <c r="V925" s="41"/>
    </row>
    <row r="926" spans="2:22">
      <c r="B926" s="112">
        <v>44802</v>
      </c>
      <c r="C926">
        <v>71.101089000000002</v>
      </c>
      <c r="D926">
        <v>96.287018000000003</v>
      </c>
      <c r="E926">
        <v>22.677648999999999</v>
      </c>
      <c r="F926">
        <v>103.05997499999999</v>
      </c>
      <c r="G926">
        <v>53.237656000000001</v>
      </c>
      <c r="H926">
        <v>47.574489999999997</v>
      </c>
      <c r="J926" s="33">
        <v>922</v>
      </c>
      <c r="K926" s="111">
        <f t="shared" si="130"/>
        <v>-4.532204229024968E-3</v>
      </c>
      <c r="L926" s="111">
        <f t="shared" si="131"/>
        <v>-4.8342867480475268E-3</v>
      </c>
      <c r="M926" s="111">
        <f t="shared" si="132"/>
        <v>-3.7933224826387675E-3</v>
      </c>
      <c r="N926" s="111">
        <f t="shared" si="133"/>
        <v>-7.4074878240390218E-3</v>
      </c>
      <c r="O926" s="111">
        <f t="shared" si="134"/>
        <v>-4.0696109428311365E-3</v>
      </c>
      <c r="P926" s="111">
        <f t="shared" si="135"/>
        <v>-2.4048459848609151E-3</v>
      </c>
      <c r="Q926" s="36">
        <f>K926*$Y$19+$Z$19*L926+$AA$19*M926+N926*$AB$19+$AC$19*O926+P926*$AD$19</f>
        <v>-5.0788009803548976E-3</v>
      </c>
      <c r="R926" s="41">
        <f t="shared" si="128"/>
        <v>994921.19901964511</v>
      </c>
      <c r="S926" s="41">
        <f t="shared" si="129"/>
        <v>-5078.8009803548921</v>
      </c>
      <c r="T926" s="41">
        <v>1172.8523494268302</v>
      </c>
      <c r="U926" s="41">
        <f t="shared" si="136"/>
        <v>1050956.5484635748</v>
      </c>
      <c r="V926" s="41"/>
    </row>
    <row r="927" spans="2:22">
      <c r="B927" s="112">
        <v>44803</v>
      </c>
      <c r="C927">
        <v>71.158096</v>
      </c>
      <c r="D927">
        <v>96.410812000000007</v>
      </c>
      <c r="E927">
        <v>22.687221999999998</v>
      </c>
      <c r="F927">
        <v>103.190788</v>
      </c>
      <c r="G927">
        <v>53.152695000000001</v>
      </c>
      <c r="H927">
        <v>47.545856000000001</v>
      </c>
      <c r="J927" s="33">
        <v>923</v>
      </c>
      <c r="K927" s="111">
        <f t="shared" si="130"/>
        <v>8.0145268724017798E-4</v>
      </c>
      <c r="L927" s="111">
        <f t="shared" si="131"/>
        <v>1.2848511789714683E-3</v>
      </c>
      <c r="M927" s="111">
        <f t="shared" si="132"/>
        <v>4.2204463193986995E-4</v>
      </c>
      <c r="N927" s="111">
        <f t="shared" si="133"/>
        <v>1.2684851744323565E-3</v>
      </c>
      <c r="O927" s="111">
        <f t="shared" si="134"/>
        <v>-1.5971564575559597E-3</v>
      </c>
      <c r="P927" s="111">
        <f t="shared" si="135"/>
        <v>-6.0205838328050969E-4</v>
      </c>
      <c r="Q927" s="36">
        <f>K927*$Y$19+$Z$19*L927+$AA$19*M927+N927*$AB$19+$AC$19*O927+P927*$AD$19</f>
        <v>6.8945566328801723E-4</v>
      </c>
      <c r="R927" s="41">
        <f t="shared" si="128"/>
        <v>1000689.455663288</v>
      </c>
      <c r="S927" s="41">
        <f t="shared" si="129"/>
        <v>689.45566328801215</v>
      </c>
      <c r="T927" s="41">
        <v>1181.6650059781969</v>
      </c>
      <c r="U927" s="41">
        <f t="shared" si="136"/>
        <v>1051646.0041268629</v>
      </c>
      <c r="V927" s="41"/>
    </row>
    <row r="928" spans="2:22">
      <c r="B928" s="112">
        <v>44804</v>
      </c>
      <c r="C928">
        <v>70.863602</v>
      </c>
      <c r="D928">
        <v>95.896598999999995</v>
      </c>
      <c r="E928">
        <v>22.601032</v>
      </c>
      <c r="F928">
        <v>102.10685700000001</v>
      </c>
      <c r="G928">
        <v>52.737372999999998</v>
      </c>
      <c r="H928">
        <v>47.469479</v>
      </c>
      <c r="J928" s="33">
        <v>924</v>
      </c>
      <c r="K928" s="111">
        <f t="shared" si="130"/>
        <v>-4.1471750617275323E-3</v>
      </c>
      <c r="L928" s="111">
        <f t="shared" si="131"/>
        <v>-5.3478357681436446E-3</v>
      </c>
      <c r="M928" s="111">
        <f t="shared" si="132"/>
        <v>-3.8062895539707235E-3</v>
      </c>
      <c r="N928" s="111">
        <f t="shared" si="133"/>
        <v>-1.0559702934425418E-2</v>
      </c>
      <c r="O928" s="111">
        <f t="shared" si="134"/>
        <v>-7.8444397588366896E-3</v>
      </c>
      <c r="P928" s="111">
        <f t="shared" si="135"/>
        <v>-1.6076776754090996E-3</v>
      </c>
      <c r="Q928" s="36">
        <f>K928*$Y$19+$Z$19*L928+$AA$19*M928+N928*$AB$19+$AC$19*O928+P928*$AD$19</f>
        <v>-6.2250968743671545E-3</v>
      </c>
      <c r="R928" s="41">
        <f t="shared" si="128"/>
        <v>993774.90312563279</v>
      </c>
      <c r="S928" s="41">
        <f t="shared" si="129"/>
        <v>-6225.0968743672129</v>
      </c>
      <c r="T928" s="41">
        <v>1191.0324217950692</v>
      </c>
      <c r="U928" s="41">
        <f t="shared" si="136"/>
        <v>1045420.9072524956</v>
      </c>
      <c r="V928" s="41"/>
    </row>
    <row r="929" spans="2:22">
      <c r="B929" s="112">
        <v>44805</v>
      </c>
      <c r="C929">
        <v>70.479033999999999</v>
      </c>
      <c r="D929">
        <v>95.480637000000002</v>
      </c>
      <c r="E929">
        <v>22.482102999999999</v>
      </c>
      <c r="F929">
        <v>101.492126</v>
      </c>
      <c r="G929">
        <v>52.321686</v>
      </c>
      <c r="H929">
        <v>47.281089999999999</v>
      </c>
      <c r="J929" s="33">
        <v>925</v>
      </c>
      <c r="K929" s="111">
        <f t="shared" si="130"/>
        <v>-5.4416552550035496E-3</v>
      </c>
      <c r="L929" s="111">
        <f t="shared" si="131"/>
        <v>-4.3470442328762049E-3</v>
      </c>
      <c r="M929" s="111">
        <f t="shared" si="132"/>
        <v>-5.2759984804560157E-3</v>
      </c>
      <c r="N929" s="111">
        <f t="shared" si="133"/>
        <v>-6.0386634449550915E-3</v>
      </c>
      <c r="O929" s="111">
        <f t="shared" si="134"/>
        <v>-7.9134378935878571E-3</v>
      </c>
      <c r="P929" s="111">
        <f t="shared" si="135"/>
        <v>-3.9765301725265293E-3</v>
      </c>
      <c r="Q929" s="36">
        <f>K929*$Y$19+$Z$19*L929+$AA$19*M929+N929*$AB$19+$AC$19*O929+P929*$AD$19</f>
        <v>-5.3233591115140304E-3</v>
      </c>
      <c r="R929" s="41">
        <f t="shared" si="128"/>
        <v>994676.64088848594</v>
      </c>
      <c r="S929" s="41">
        <f t="shared" si="129"/>
        <v>-5323.3591115140589</v>
      </c>
      <c r="T929" s="41">
        <v>1191.4238122981042</v>
      </c>
      <c r="U929" s="41">
        <f t="shared" si="136"/>
        <v>1040097.5481409816</v>
      </c>
      <c r="V929" s="41"/>
    </row>
    <row r="930" spans="2:22">
      <c r="B930" s="112">
        <v>44806</v>
      </c>
      <c r="C930">
        <v>70.659903999999997</v>
      </c>
      <c r="D930">
        <v>95.757323999999997</v>
      </c>
      <c r="E930">
        <v>22.56842</v>
      </c>
      <c r="F930">
        <v>101.567108</v>
      </c>
      <c r="G930">
        <v>52.596901000000003</v>
      </c>
      <c r="H930">
        <v>47.395847000000003</v>
      </c>
      <c r="J930" s="33">
        <v>926</v>
      </c>
      <c r="K930" s="111">
        <f t="shared" si="130"/>
        <v>2.5630077932339602E-3</v>
      </c>
      <c r="L930" s="111">
        <f t="shared" si="131"/>
        <v>2.893642994470591E-3</v>
      </c>
      <c r="M930" s="111">
        <f t="shared" si="132"/>
        <v>3.832013476317014E-3</v>
      </c>
      <c r="N930" s="111">
        <f t="shared" si="133"/>
        <v>7.3852345378240959E-4</v>
      </c>
      <c r="O930" s="111">
        <f t="shared" si="134"/>
        <v>5.2462702578394155E-3</v>
      </c>
      <c r="P930" s="111">
        <f t="shared" si="135"/>
        <v>2.4241818511505312E-3</v>
      </c>
      <c r="Q930" s="36">
        <f>K930*$Y$19+$Z$19*L930+$AA$19*M930+N930*$AB$19+$AC$19*O930+P930*$AD$19</f>
        <v>2.4271912105274717E-3</v>
      </c>
      <c r="R930" s="41">
        <f t="shared" si="128"/>
        <v>1002427.1912105274</v>
      </c>
      <c r="S930" s="41">
        <f t="shared" si="129"/>
        <v>2427.1912105274387</v>
      </c>
      <c r="T930" s="41">
        <v>1193.0462033582153</v>
      </c>
      <c r="U930" s="41">
        <f t="shared" si="136"/>
        <v>1042524.739351509</v>
      </c>
      <c r="V930" s="41"/>
    </row>
    <row r="931" spans="2:22">
      <c r="B931" s="112">
        <v>44810</v>
      </c>
      <c r="C931">
        <v>70.022148000000001</v>
      </c>
      <c r="D931">
        <v>94.860420000000005</v>
      </c>
      <c r="E931">
        <v>22.395776999999999</v>
      </c>
      <c r="F931">
        <v>100.18963599999999</v>
      </c>
      <c r="G931">
        <v>52.103400999999998</v>
      </c>
      <c r="H931">
        <v>47.175902999999998</v>
      </c>
      <c r="J931" s="33">
        <v>927</v>
      </c>
      <c r="K931" s="111">
        <f t="shared" si="130"/>
        <v>-9.0666913059039376E-3</v>
      </c>
      <c r="L931" s="111">
        <f t="shared" si="131"/>
        <v>-9.4105679799806885E-3</v>
      </c>
      <c r="M931" s="111">
        <f t="shared" si="132"/>
        <v>-7.6791696464881699E-3</v>
      </c>
      <c r="N931" s="111">
        <f t="shared" si="133"/>
        <v>-1.3654992404287204E-2</v>
      </c>
      <c r="O931" s="111">
        <f t="shared" si="134"/>
        <v>-9.4269767184926093E-3</v>
      </c>
      <c r="P931" s="111">
        <f t="shared" si="135"/>
        <v>-4.6513762629132897E-3</v>
      </c>
      <c r="Q931" s="36">
        <f>K931*$Y$19+$Z$19*L931+$AA$19*M931+N931*$AB$19+$AC$19*O931+P931*$AD$19</f>
        <v>-9.8041218589554058E-3</v>
      </c>
      <c r="R931" s="41">
        <f t="shared" si="128"/>
        <v>990195.87814104464</v>
      </c>
      <c r="S931" s="41">
        <f t="shared" si="129"/>
        <v>-9804.1218589553609</v>
      </c>
      <c r="T931" s="41">
        <v>1209.5935454383725</v>
      </c>
      <c r="U931" s="41">
        <f t="shared" si="136"/>
        <v>1032720.6174925537</v>
      </c>
      <c r="V931" s="41"/>
    </row>
    <row r="932" spans="2:22">
      <c r="B932" s="112">
        <v>44811</v>
      </c>
      <c r="C932">
        <v>70.526641999999995</v>
      </c>
      <c r="D932">
        <v>95.518783999999997</v>
      </c>
      <c r="E932">
        <v>22.501282</v>
      </c>
      <c r="F932">
        <v>101.557716</v>
      </c>
      <c r="G932">
        <v>52.302703999999999</v>
      </c>
      <c r="H932">
        <v>47.204590000000003</v>
      </c>
      <c r="J932" s="33">
        <v>928</v>
      </c>
      <c r="K932" s="111">
        <f t="shared" si="130"/>
        <v>7.1789471355191712E-3</v>
      </c>
      <c r="L932" s="111">
        <f t="shared" si="131"/>
        <v>6.9163712278861068E-3</v>
      </c>
      <c r="M932" s="111">
        <f t="shared" si="132"/>
        <v>4.699871063108694E-3</v>
      </c>
      <c r="N932" s="111">
        <f t="shared" si="133"/>
        <v>1.3562517247172034E-2</v>
      </c>
      <c r="O932" s="111">
        <f t="shared" si="134"/>
        <v>3.8178465155050776E-3</v>
      </c>
      <c r="P932" s="111">
        <f t="shared" si="135"/>
        <v>6.0790106030556327E-4</v>
      </c>
      <c r="Q932" s="36">
        <f>K932*$Y$19+$Z$19*L932+$AA$19*M932+N932*$AB$19+$AC$19*O932+P932*$AD$19</f>
        <v>7.7037694387658909E-3</v>
      </c>
      <c r="R932" s="41">
        <f t="shared" si="128"/>
        <v>1007703.7694387659</v>
      </c>
      <c r="S932" s="41">
        <f t="shared" si="129"/>
        <v>7703.7694387659431</v>
      </c>
      <c r="T932" s="41">
        <v>1209.9704193574144</v>
      </c>
      <c r="U932" s="41">
        <f t="shared" si="136"/>
        <v>1040424.3869313196</v>
      </c>
      <c r="V932" s="41"/>
    </row>
    <row r="933" spans="2:22">
      <c r="B933" s="112">
        <v>44812</v>
      </c>
      <c r="C933">
        <v>70.307700999999994</v>
      </c>
      <c r="D933">
        <v>95.213463000000004</v>
      </c>
      <c r="E933">
        <v>22.443735</v>
      </c>
      <c r="F933">
        <v>101.32345599999999</v>
      </c>
      <c r="G933">
        <v>52.036957000000001</v>
      </c>
      <c r="H933">
        <v>47.166328</v>
      </c>
      <c r="J933" s="33">
        <v>929</v>
      </c>
      <c r="K933" s="111">
        <f t="shared" si="130"/>
        <v>-3.1092015159631652E-3</v>
      </c>
      <c r="L933" s="111">
        <f t="shared" si="131"/>
        <v>-3.2015693790484719E-3</v>
      </c>
      <c r="M933" s="111">
        <f t="shared" si="132"/>
        <v>-2.5607747104581455E-3</v>
      </c>
      <c r="N933" s="111">
        <f t="shared" si="133"/>
        <v>-2.3093331115952302E-3</v>
      </c>
      <c r="O933" s="111">
        <f t="shared" si="134"/>
        <v>-5.0938937711881554E-3</v>
      </c>
      <c r="P933" s="111">
        <f t="shared" si="135"/>
        <v>-8.1088544876830909E-4</v>
      </c>
      <c r="Q933" s="36">
        <f>K933*$Y$19+$Z$19*L933+$AA$19*M933+N933*$AB$19+$AC$19*O933+P933*$AD$19</f>
        <v>-2.5968273559222395E-3</v>
      </c>
      <c r="R933" s="41">
        <f t="shared" si="128"/>
        <v>997403.1726440778</v>
      </c>
      <c r="S933" s="41">
        <f t="shared" si="129"/>
        <v>-2596.8273559221998</v>
      </c>
      <c r="T933" s="41">
        <v>1210.4533522141865</v>
      </c>
      <c r="U933" s="41">
        <f t="shared" si="136"/>
        <v>1037827.5595753974</v>
      </c>
      <c r="V933" s="41"/>
    </row>
    <row r="934" spans="2:22">
      <c r="B934" s="112">
        <v>44813</v>
      </c>
      <c r="C934">
        <v>70.279151999999996</v>
      </c>
      <c r="D934">
        <v>95.203896</v>
      </c>
      <c r="E934">
        <v>22.424548999999999</v>
      </c>
      <c r="F934">
        <v>101.557716</v>
      </c>
      <c r="G934">
        <v>52.046455000000002</v>
      </c>
      <c r="H934">
        <v>47.214148999999999</v>
      </c>
      <c r="J934" s="33">
        <v>930</v>
      </c>
      <c r="K934" s="111">
        <f t="shared" si="130"/>
        <v>-4.0614040051704578E-4</v>
      </c>
      <c r="L934" s="111">
        <f t="shared" si="131"/>
        <v>-1.0048453626598657E-4</v>
      </c>
      <c r="M934" s="111">
        <f t="shared" si="132"/>
        <v>-8.5521439462111614E-4</v>
      </c>
      <c r="N934" s="111">
        <f t="shared" si="133"/>
        <v>2.3093331115953382E-3</v>
      </c>
      <c r="O934" s="111">
        <f t="shared" si="134"/>
        <v>1.8250746865157937E-4</v>
      </c>
      <c r="P934" s="111">
        <f t="shared" si="135"/>
        <v>1.0133664421366579E-3</v>
      </c>
      <c r="Q934" s="36">
        <f>K934*$Y$19+$Z$19*L934+$AA$19*M934+N934*$AB$19+$AC$19*O934+P934*$AD$19</f>
        <v>6.1396698609791521E-4</v>
      </c>
      <c r="R934" s="41">
        <f t="shared" si="128"/>
        <v>1000613.9669860979</v>
      </c>
      <c r="S934" s="41">
        <f t="shared" si="129"/>
        <v>613.96698609786108</v>
      </c>
      <c r="T934" s="41">
        <v>1217.0846476963488</v>
      </c>
      <c r="U934" s="41">
        <f t="shared" si="136"/>
        <v>1038441.5265614953</v>
      </c>
      <c r="V934" s="41"/>
    </row>
    <row r="935" spans="2:22">
      <c r="B935" s="112">
        <v>44816</v>
      </c>
      <c r="C935">
        <v>70.193466000000001</v>
      </c>
      <c r="D935">
        <v>95.060805999999999</v>
      </c>
      <c r="E935">
        <v>22.376593</v>
      </c>
      <c r="F935">
        <v>101.332825</v>
      </c>
      <c r="G935">
        <v>51.885117000000001</v>
      </c>
      <c r="H935">
        <v>47.252406999999998</v>
      </c>
      <c r="J935" s="33">
        <v>931</v>
      </c>
      <c r="K935" s="111">
        <f t="shared" si="130"/>
        <v>-1.2199674477106496E-3</v>
      </c>
      <c r="L935" s="111">
        <f t="shared" si="131"/>
        <v>-1.5041153243105395E-3</v>
      </c>
      <c r="M935" s="111">
        <f t="shared" si="132"/>
        <v>-2.1408391025372307E-3</v>
      </c>
      <c r="N935" s="111">
        <f t="shared" si="133"/>
        <v>-2.2168711364672186E-3</v>
      </c>
      <c r="O935" s="111">
        <f t="shared" si="134"/>
        <v>-3.1046991110041293E-3</v>
      </c>
      <c r="P935" s="111">
        <f t="shared" si="135"/>
        <v>8.0997982167687449E-4</v>
      </c>
      <c r="Q935" s="36">
        <f>K935*$Y$19+$Z$19*L935+$AA$19*M935+N935*$AB$19+$AC$19*O935+P935*$AD$19</f>
        <v>-1.6318226692108168E-3</v>
      </c>
      <c r="R935" s="41">
        <f t="shared" si="128"/>
        <v>998368.17733078916</v>
      </c>
      <c r="S935" s="41">
        <f t="shared" si="129"/>
        <v>-1631.8226692108437</v>
      </c>
      <c r="T935" s="41">
        <v>1231.887709274888</v>
      </c>
      <c r="U935" s="41">
        <f t="shared" si="136"/>
        <v>1036809.7038922844</v>
      </c>
      <c r="V935" s="41"/>
    </row>
    <row r="936" spans="2:22">
      <c r="B936" s="112">
        <v>44817</v>
      </c>
      <c r="C936">
        <v>69.841269999999994</v>
      </c>
      <c r="D936">
        <v>94.526488999999998</v>
      </c>
      <c r="E936">
        <v>22.309456000000001</v>
      </c>
      <c r="F936">
        <v>100.601921</v>
      </c>
      <c r="G936">
        <v>51.733265000000003</v>
      </c>
      <c r="H936">
        <v>47.089827999999997</v>
      </c>
      <c r="J936" s="33">
        <v>932</v>
      </c>
      <c r="K936" s="111">
        <f t="shared" si="130"/>
        <v>-5.0301339892159271E-3</v>
      </c>
      <c r="L936" s="111">
        <f t="shared" si="131"/>
        <v>-5.6366479060069872E-3</v>
      </c>
      <c r="M936" s="111">
        <f t="shared" si="132"/>
        <v>-3.0048326946558956E-3</v>
      </c>
      <c r="N936" s="111">
        <f t="shared" si="133"/>
        <v>-7.2390433674022221E-3</v>
      </c>
      <c r="O936" s="111">
        <f t="shared" si="134"/>
        <v>-2.9309878378419914E-3</v>
      </c>
      <c r="P936" s="111">
        <f t="shared" si="135"/>
        <v>-3.4465827725773312E-3</v>
      </c>
      <c r="Q936" s="36">
        <f>K936*$Y$19+$Z$19*L936+$AA$19*M936+N936*$AB$19+$AC$19*O936+P936*$AD$19</f>
        <v>-5.1548516306948126E-3</v>
      </c>
      <c r="R936" s="41">
        <f t="shared" si="128"/>
        <v>994845.14836930519</v>
      </c>
      <c r="S936" s="41">
        <f t="shared" si="129"/>
        <v>-5154.851630694815</v>
      </c>
      <c r="T936" s="41">
        <v>1242.1545296648983</v>
      </c>
      <c r="U936" s="41">
        <f t="shared" si="136"/>
        <v>1031654.8522615896</v>
      </c>
      <c r="V936" s="41"/>
    </row>
    <row r="937" spans="2:22">
      <c r="B937" s="112">
        <v>44818</v>
      </c>
      <c r="C937">
        <v>69.926925999999995</v>
      </c>
      <c r="D937">
        <v>94.65052</v>
      </c>
      <c r="E937">
        <v>22.309456000000001</v>
      </c>
      <c r="F937">
        <v>101.079819</v>
      </c>
      <c r="G937">
        <v>51.866131000000003</v>
      </c>
      <c r="H937">
        <v>47.032448000000002</v>
      </c>
      <c r="J937" s="33">
        <v>933</v>
      </c>
      <c r="K937" s="111">
        <f t="shared" si="130"/>
        <v>1.225686718078142E-3</v>
      </c>
      <c r="L937" s="111">
        <f t="shared" si="131"/>
        <v>1.3112694658564022E-3</v>
      </c>
      <c r="M937" s="111">
        <f t="shared" si="132"/>
        <v>0</v>
      </c>
      <c r="N937" s="111">
        <f t="shared" si="133"/>
        <v>4.7391389467687558E-3</v>
      </c>
      <c r="O937" s="111">
        <f t="shared" si="134"/>
        <v>2.564997055505982E-3</v>
      </c>
      <c r="P937" s="111">
        <f t="shared" si="135"/>
        <v>-1.2192651845447935E-3</v>
      </c>
      <c r="Q937" s="36">
        <f>K937*$Y$19+$Z$19*L937+$AA$19*M937+N937*$AB$19+$AC$19*O937+P937*$AD$19</f>
        <v>1.8827660049653178E-3</v>
      </c>
      <c r="R937" s="41">
        <f t="shared" si="128"/>
        <v>1001882.7660049653</v>
      </c>
      <c r="S937" s="41">
        <f t="shared" si="129"/>
        <v>1882.7660049652914</v>
      </c>
      <c r="T937" s="41">
        <v>1250.9456373341382</v>
      </c>
      <c r="U937" s="41">
        <f t="shared" si="136"/>
        <v>1033537.6182665549</v>
      </c>
      <c r="V937" s="41"/>
    </row>
    <row r="938" spans="2:22">
      <c r="B938" s="112">
        <v>44819</v>
      </c>
      <c r="C938">
        <v>69.717522000000002</v>
      </c>
      <c r="D938">
        <v>94.364288000000002</v>
      </c>
      <c r="E938">
        <v>22.271090999999998</v>
      </c>
      <c r="F938">
        <v>100.59256000000001</v>
      </c>
      <c r="G938">
        <v>51.628872000000001</v>
      </c>
      <c r="H938">
        <v>46.965510999999999</v>
      </c>
      <c r="J938" s="33">
        <v>934</v>
      </c>
      <c r="K938" s="111">
        <f t="shared" si="130"/>
        <v>-2.9991046541175885E-3</v>
      </c>
      <c r="L938" s="111">
        <f t="shared" si="131"/>
        <v>-3.0286750739385252E-3</v>
      </c>
      <c r="M938" s="111">
        <f t="shared" si="132"/>
        <v>-1.7211547211817026E-3</v>
      </c>
      <c r="N938" s="111">
        <f t="shared" si="133"/>
        <v>-4.8321931892132885E-3</v>
      </c>
      <c r="O938" s="111">
        <f t="shared" si="134"/>
        <v>-4.584944369390373E-3</v>
      </c>
      <c r="P938" s="111">
        <f t="shared" si="135"/>
        <v>-1.4242226539119768E-3</v>
      </c>
      <c r="Q938" s="36">
        <f>K938*$Y$19+$Z$19*L938+$AA$19*M938+N938*$AB$19+$AC$19*O938+P938*$AD$19</f>
        <v>-3.2198042290661711E-3</v>
      </c>
      <c r="R938" s="41">
        <f t="shared" si="128"/>
        <v>996780.19577093387</v>
      </c>
      <c r="S938" s="41">
        <f t="shared" si="129"/>
        <v>-3219.8042290661251</v>
      </c>
      <c r="T938" s="41">
        <v>1258.9231057076249</v>
      </c>
      <c r="U938" s="41">
        <f t="shared" si="136"/>
        <v>1030317.8140374888</v>
      </c>
      <c r="V938" s="41"/>
    </row>
    <row r="939" spans="2:22">
      <c r="B939" s="112">
        <v>44820</v>
      </c>
      <c r="C939">
        <v>69.641356999999999</v>
      </c>
      <c r="D939">
        <v>94.297500999999997</v>
      </c>
      <c r="E939">
        <v>22.261496999999999</v>
      </c>
      <c r="F939">
        <v>100.35829200000001</v>
      </c>
      <c r="G939">
        <v>51.401080999999998</v>
      </c>
      <c r="H939">
        <v>46.965510999999999</v>
      </c>
      <c r="J939" s="33">
        <v>935</v>
      </c>
      <c r="K939" s="111">
        <f t="shared" si="130"/>
        <v>-1.0930772137398184E-3</v>
      </c>
      <c r="L939" s="111">
        <f t="shared" si="131"/>
        <v>-7.0800773324477216E-4</v>
      </c>
      <c r="M939" s="111">
        <f t="shared" si="132"/>
        <v>-4.3087548149812712E-4</v>
      </c>
      <c r="N939" s="111">
        <f t="shared" si="133"/>
        <v>-2.331596047475707E-3</v>
      </c>
      <c r="O939" s="111">
        <f t="shared" si="134"/>
        <v>-4.4218475215904544E-3</v>
      </c>
      <c r="P939" s="111">
        <f t="shared" si="135"/>
        <v>0</v>
      </c>
      <c r="Q939" s="36">
        <f>K939*$Y$19+$Z$19*L939+$AA$19*M939+N939*$AB$19+$AC$19*O939+P939*$AD$19</f>
        <v>-1.3074119292222804E-3</v>
      </c>
      <c r="R939" s="41">
        <f t="shared" si="128"/>
        <v>998692.58807077771</v>
      </c>
      <c r="S939" s="41">
        <f t="shared" si="129"/>
        <v>-1307.4119292222895</v>
      </c>
      <c r="T939" s="41">
        <v>1259.3315656958148</v>
      </c>
      <c r="U939" s="41">
        <f t="shared" si="136"/>
        <v>1029010.4021082665</v>
      </c>
      <c r="V939" s="41"/>
    </row>
    <row r="940" spans="2:22">
      <c r="B940" s="112">
        <v>44823</v>
      </c>
      <c r="C940">
        <v>69.593772999999999</v>
      </c>
      <c r="D940">
        <v>94.154365999999996</v>
      </c>
      <c r="E940">
        <v>22.232723</v>
      </c>
      <c r="F940">
        <v>100.526978</v>
      </c>
      <c r="G940">
        <v>51.182816000000003</v>
      </c>
      <c r="H940">
        <v>46.898555999999999</v>
      </c>
      <c r="J940" s="33">
        <v>936</v>
      </c>
      <c r="K940" s="111">
        <f t="shared" si="130"/>
        <v>-6.835056907337387E-4</v>
      </c>
      <c r="L940" s="111">
        <f t="shared" si="131"/>
        <v>-1.5190619207211822E-3</v>
      </c>
      <c r="M940" s="111">
        <f t="shared" si="132"/>
        <v>-1.293381657715592E-3</v>
      </c>
      <c r="N940" s="111">
        <f t="shared" si="133"/>
        <v>1.6794266662544363E-3</v>
      </c>
      <c r="O940" s="111">
        <f t="shared" si="134"/>
        <v>-4.2553526575863842E-3</v>
      </c>
      <c r="P940" s="111">
        <f t="shared" si="135"/>
        <v>-1.4266377645047116E-3</v>
      </c>
      <c r="Q940" s="36">
        <f>K940*$Y$19+$Z$19*L940+$AA$19*M940+N940*$AB$19+$AC$19*O940+P940*$AD$19</f>
        <v>-4.9618529696482047E-4</v>
      </c>
      <c r="R940" s="41">
        <f t="shared" si="128"/>
        <v>999503.81470303517</v>
      </c>
      <c r="S940" s="41">
        <f t="shared" si="129"/>
        <v>-496.18529696483165</v>
      </c>
      <c r="T940" s="41">
        <v>1262.3032127809711</v>
      </c>
      <c r="U940" s="41">
        <f t="shared" si="136"/>
        <v>1028514.2168113017</v>
      </c>
      <c r="V940" s="41"/>
    </row>
    <row r="941" spans="2:22">
      <c r="B941" s="112">
        <v>44824</v>
      </c>
      <c r="C941">
        <v>69.251068000000004</v>
      </c>
      <c r="D941">
        <v>93.734543000000002</v>
      </c>
      <c r="E941">
        <v>22.1464</v>
      </c>
      <c r="F941">
        <v>99.524306999999993</v>
      </c>
      <c r="G941">
        <v>51.106887999999998</v>
      </c>
      <c r="H941">
        <v>46.611660000000001</v>
      </c>
      <c r="J941" s="33">
        <v>937</v>
      </c>
      <c r="K941" s="111">
        <f t="shared" si="130"/>
        <v>-4.9365276158384987E-3</v>
      </c>
      <c r="L941" s="111">
        <f t="shared" si="131"/>
        <v>-4.468850246791143E-3</v>
      </c>
      <c r="M941" s="111">
        <f t="shared" si="132"/>
        <v>-3.8902575370139592E-3</v>
      </c>
      <c r="N941" s="111">
        <f t="shared" si="133"/>
        <v>-1.0024223499558862E-2</v>
      </c>
      <c r="O941" s="111">
        <f t="shared" si="134"/>
        <v>-1.4845680645450331E-3</v>
      </c>
      <c r="P941" s="111">
        <f t="shared" si="135"/>
        <v>-6.1361616402408961E-3</v>
      </c>
      <c r="Q941" s="36">
        <f>K941*$Y$19+$Z$19*L941+$AA$19*M941+N941*$AB$19+$AC$19*O941+P941*$AD$19</f>
        <v>-6.2000268693234873E-3</v>
      </c>
      <c r="R941" s="41">
        <f t="shared" si="128"/>
        <v>993799.97313067655</v>
      </c>
      <c r="S941" s="41">
        <f t="shared" si="129"/>
        <v>-6200.0268693234539</v>
      </c>
      <c r="T941" s="41">
        <v>1263.3768855774542</v>
      </c>
      <c r="U941" s="41">
        <f t="shared" si="136"/>
        <v>1022314.1899419782</v>
      </c>
      <c r="V941" s="41"/>
    </row>
    <row r="942" spans="2:22">
      <c r="B942" s="112">
        <v>44825</v>
      </c>
      <c r="C942">
        <v>69.441460000000006</v>
      </c>
      <c r="D942">
        <v>94.030327</v>
      </c>
      <c r="E942">
        <v>22.223133000000001</v>
      </c>
      <c r="F942">
        <v>99.899131999999994</v>
      </c>
      <c r="G942">
        <v>51.211288000000003</v>
      </c>
      <c r="H942">
        <v>46.582970000000003</v>
      </c>
      <c r="J942" s="33">
        <v>938</v>
      </c>
      <c r="K942" s="111">
        <f t="shared" si="130"/>
        <v>2.7455281454918318E-3</v>
      </c>
      <c r="L942" s="111">
        <f t="shared" si="131"/>
        <v>3.1505813059346278E-3</v>
      </c>
      <c r="M942" s="111">
        <f t="shared" si="132"/>
        <v>3.4588183066567714E-3</v>
      </c>
      <c r="N942" s="111">
        <f t="shared" si="133"/>
        <v>3.7590911405380165E-3</v>
      </c>
      <c r="O942" s="111">
        <f t="shared" si="134"/>
        <v>2.0406938495571834E-3</v>
      </c>
      <c r="P942" s="111">
        <f t="shared" si="135"/>
        <v>-6.1570073096130153E-4</v>
      </c>
      <c r="Q942" s="36">
        <f>K942*$Y$19+$Z$19*L942+$AA$19*M942+N942*$AB$19+$AC$19*O942+P942*$AD$19</f>
        <v>2.8632396112919967E-3</v>
      </c>
      <c r="R942" s="41">
        <f t="shared" si="128"/>
        <v>1002863.239611292</v>
      </c>
      <c r="S942" s="41">
        <f t="shared" si="129"/>
        <v>2863.2396112920251</v>
      </c>
      <c r="T942" s="41">
        <v>1264.1389019117923</v>
      </c>
      <c r="U942" s="41">
        <f t="shared" si="136"/>
        <v>1025177.4295532702</v>
      </c>
      <c r="V942" s="41"/>
    </row>
    <row r="943" spans="2:22">
      <c r="B943" s="112">
        <v>44826</v>
      </c>
      <c r="C943">
        <v>68.727530999999999</v>
      </c>
      <c r="D943">
        <v>93.028487999999996</v>
      </c>
      <c r="E943">
        <v>22.002535000000002</v>
      </c>
      <c r="F943">
        <v>98.493567999999996</v>
      </c>
      <c r="G943">
        <v>50.613373000000003</v>
      </c>
      <c r="H943">
        <v>46.449084999999997</v>
      </c>
      <c r="J943" s="33">
        <v>939</v>
      </c>
      <c r="K943" s="111">
        <f t="shared" si="130"/>
        <v>-1.0334234166078154E-2</v>
      </c>
      <c r="L943" s="111">
        <f t="shared" si="131"/>
        <v>-1.0711589069747977E-2</v>
      </c>
      <c r="M943" s="111">
        <f t="shared" si="132"/>
        <v>-9.9760993790642145E-3</v>
      </c>
      <c r="N943" s="111">
        <f t="shared" si="133"/>
        <v>-1.4169750374519558E-2</v>
      </c>
      <c r="O943" s="111">
        <f t="shared" si="134"/>
        <v>-1.17441465828928E-2</v>
      </c>
      <c r="P943" s="111">
        <f t="shared" si="135"/>
        <v>-2.8782572292816401E-3</v>
      </c>
      <c r="Q943" s="36">
        <f>K943*$Y$19+$Z$19*L943+$AA$19*M943+N943*$AB$19+$AC$19*O943+P943*$AD$19</f>
        <v>-1.0745424485131036E-2</v>
      </c>
      <c r="R943" s="41">
        <f t="shared" si="128"/>
        <v>989254.57551486895</v>
      </c>
      <c r="S943" s="41">
        <f t="shared" si="129"/>
        <v>-10745.42448513105</v>
      </c>
      <c r="T943" s="41">
        <v>1264.2663105960237</v>
      </c>
      <c r="U943" s="41">
        <f t="shared" si="136"/>
        <v>1014432.0050681392</v>
      </c>
      <c r="V943" s="41"/>
    </row>
    <row r="944" spans="2:22">
      <c r="B944" s="112">
        <v>44827</v>
      </c>
      <c r="C944">
        <v>68.537170000000003</v>
      </c>
      <c r="D944">
        <v>92.742241000000007</v>
      </c>
      <c r="E944">
        <v>22.002535000000002</v>
      </c>
      <c r="F944">
        <v>98.212440000000001</v>
      </c>
      <c r="G944">
        <v>50.404578999999998</v>
      </c>
      <c r="H944">
        <v>46.372580999999997</v>
      </c>
      <c r="J944" s="33">
        <v>940</v>
      </c>
      <c r="K944" s="111">
        <f t="shared" si="130"/>
        <v>-2.773635474397673E-3</v>
      </c>
      <c r="L944" s="111">
        <f t="shared" si="131"/>
        <v>-3.0817258249701391E-3</v>
      </c>
      <c r="M944" s="111">
        <f t="shared" si="132"/>
        <v>0</v>
      </c>
      <c r="N944" s="111">
        <f t="shared" si="133"/>
        <v>-2.8583589719978317E-3</v>
      </c>
      <c r="O944" s="111">
        <f t="shared" si="134"/>
        <v>-4.1338057878796191E-3</v>
      </c>
      <c r="P944" s="111">
        <f t="shared" si="135"/>
        <v>-1.6484086231199088E-3</v>
      </c>
      <c r="Q944" s="36">
        <f>K944*$Y$19+$Z$19*L944+$AA$19*M944+N944*$AB$19+$AC$19*O944+P944*$AD$19</f>
        <v>-2.2437508937497089E-3</v>
      </c>
      <c r="R944" s="41">
        <f t="shared" si="128"/>
        <v>997756.24910625024</v>
      </c>
      <c r="S944" s="41">
        <f t="shared" si="129"/>
        <v>-2243.7508937497623</v>
      </c>
      <c r="T944" s="41">
        <v>1269.8240386403631</v>
      </c>
      <c r="U944" s="41">
        <f t="shared" si="136"/>
        <v>1012188.2541743894</v>
      </c>
      <c r="V944" s="41"/>
    </row>
    <row r="945" spans="2:22">
      <c r="B945" s="112">
        <v>44830</v>
      </c>
      <c r="C945">
        <v>67.661406999999997</v>
      </c>
      <c r="D945">
        <v>91.549560999999997</v>
      </c>
      <c r="E945">
        <v>21.801114999999999</v>
      </c>
      <c r="F945">
        <v>96.507011000000006</v>
      </c>
      <c r="G945">
        <v>49.569408000000003</v>
      </c>
      <c r="H945">
        <v>46.095238000000002</v>
      </c>
      <c r="J945" s="33">
        <v>941</v>
      </c>
      <c r="K945" s="111">
        <f t="shared" si="130"/>
        <v>-1.2860267547633721E-2</v>
      </c>
      <c r="L945" s="111">
        <f t="shared" si="131"/>
        <v>-1.2943567086608586E-2</v>
      </c>
      <c r="M945" s="111">
        <f t="shared" si="132"/>
        <v>-9.1965587168092149E-3</v>
      </c>
      <c r="N945" s="111">
        <f t="shared" si="133"/>
        <v>-1.7517229025964066E-2</v>
      </c>
      <c r="O945" s="111">
        <f t="shared" si="134"/>
        <v>-1.6708154871141141E-2</v>
      </c>
      <c r="P945" s="111">
        <f t="shared" si="135"/>
        <v>-5.9987103550232816E-3</v>
      </c>
      <c r="Q945" s="36">
        <f>K945*$Y$19+$Z$19*L945+$AA$19*M945+N945*$AB$19+$AC$19*O945+P945*$AD$19</f>
        <v>-1.2996935212263389E-2</v>
      </c>
      <c r="R945" s="41">
        <f t="shared" si="128"/>
        <v>987003.06478773663</v>
      </c>
      <c r="S945" s="41">
        <f t="shared" si="129"/>
        <v>-12996.935212263372</v>
      </c>
      <c r="T945" s="41">
        <v>1279.805766673875</v>
      </c>
      <c r="U945" s="41">
        <f t="shared" si="136"/>
        <v>999191.31896212604</v>
      </c>
      <c r="V945" s="41"/>
    </row>
    <row r="946" spans="2:22">
      <c r="B946" s="112">
        <v>44831</v>
      </c>
      <c r="C946">
        <v>67.366294999999994</v>
      </c>
      <c r="D946">
        <v>91.158355999999998</v>
      </c>
      <c r="E946">
        <v>21.657249</v>
      </c>
      <c r="F946">
        <v>95.054580999999999</v>
      </c>
      <c r="G946">
        <v>49.341628999999998</v>
      </c>
      <c r="H946">
        <v>46.009166999999998</v>
      </c>
      <c r="J946" s="33">
        <v>942</v>
      </c>
      <c r="K946" s="111">
        <f t="shared" si="130"/>
        <v>-4.3711396330885777E-3</v>
      </c>
      <c r="L946" s="111">
        <f t="shared" si="131"/>
        <v>-4.2823059258122421E-3</v>
      </c>
      <c r="M946" s="111">
        <f t="shared" si="132"/>
        <v>-6.6208900797249132E-3</v>
      </c>
      <c r="N946" s="111">
        <f t="shared" si="133"/>
        <v>-1.5164395096046588E-2</v>
      </c>
      <c r="O946" s="111">
        <f t="shared" si="134"/>
        <v>-4.6057428890099901E-3</v>
      </c>
      <c r="P946" s="111">
        <f t="shared" si="135"/>
        <v>-1.8689882433891596E-3</v>
      </c>
      <c r="Q946" s="36">
        <f>K946*$Y$19+$Z$19*L946+$AA$19*M946+N946*$AB$19+$AC$19*O946+P946*$AD$19</f>
        <v>-7.9146762011882421E-3</v>
      </c>
      <c r="R946" s="41">
        <f t="shared" si="128"/>
        <v>992085.32379881176</v>
      </c>
      <c r="S946" s="41">
        <f t="shared" si="129"/>
        <v>-7914.6762011882383</v>
      </c>
      <c r="T946" s="41">
        <v>1281.8276168054435</v>
      </c>
      <c r="U946" s="41">
        <f t="shared" si="136"/>
        <v>991276.6427609378</v>
      </c>
      <c r="V946" s="41"/>
    </row>
    <row r="947" spans="2:22">
      <c r="B947" s="112">
        <v>44832</v>
      </c>
      <c r="C947">
        <v>68.413414000000003</v>
      </c>
      <c r="D947">
        <v>92.627753999999996</v>
      </c>
      <c r="E947">
        <v>21.964167</v>
      </c>
      <c r="F947">
        <v>96.966178999999997</v>
      </c>
      <c r="G947">
        <v>50.186295000000001</v>
      </c>
      <c r="H947">
        <v>46.104801000000002</v>
      </c>
      <c r="J947" s="33">
        <v>943</v>
      </c>
      <c r="K947" s="111">
        <f t="shared" si="130"/>
        <v>1.5424097856856304E-2</v>
      </c>
      <c r="L947" s="111">
        <f t="shared" si="131"/>
        <v>1.5990645978435053E-2</v>
      </c>
      <c r="M947" s="111">
        <f t="shared" si="132"/>
        <v>1.4072127542301948E-2</v>
      </c>
      <c r="N947" s="111">
        <f t="shared" si="133"/>
        <v>1.9910984141192467E-2</v>
      </c>
      <c r="O947" s="111">
        <f t="shared" si="134"/>
        <v>1.6973855091221395E-2</v>
      </c>
      <c r="P947" s="111">
        <f t="shared" si="135"/>
        <v>2.0764285034587239E-3</v>
      </c>
      <c r="Q947" s="36">
        <f>K947*$Y$19+$Z$19*L947+$AA$19*M947+N947*$AB$19+$AC$19*O947+P947*$AD$19</f>
        <v>1.5200069929702123E-2</v>
      </c>
      <c r="R947" s="41">
        <f t="shared" si="128"/>
        <v>1015200.0699297021</v>
      </c>
      <c r="S947" s="41">
        <f t="shared" si="129"/>
        <v>15200.069929702091</v>
      </c>
      <c r="T947" s="41">
        <v>1285.678845821647</v>
      </c>
      <c r="U947" s="41">
        <f t="shared" si="136"/>
        <v>1006476.7126906399</v>
      </c>
      <c r="V947" s="41"/>
    </row>
    <row r="948" spans="2:22">
      <c r="B948" s="112">
        <v>44833</v>
      </c>
      <c r="C948">
        <v>68.061194999999998</v>
      </c>
      <c r="D948">
        <v>92.141136000000003</v>
      </c>
      <c r="E948">
        <v>21.916212000000002</v>
      </c>
      <c r="F948">
        <v>96.244636999999997</v>
      </c>
      <c r="G948">
        <v>49.502972</v>
      </c>
      <c r="H948">
        <v>46.009166999999998</v>
      </c>
      <c r="J948" s="33">
        <v>944</v>
      </c>
      <c r="K948" s="111">
        <f t="shared" si="130"/>
        <v>-5.1616895567004389E-3</v>
      </c>
      <c r="L948" s="111">
        <f t="shared" si="131"/>
        <v>-5.2673274715266793E-3</v>
      </c>
      <c r="M948" s="111">
        <f t="shared" si="132"/>
        <v>-2.1857158112282963E-3</v>
      </c>
      <c r="N948" s="111">
        <f t="shared" si="133"/>
        <v>-7.4689954657503888E-3</v>
      </c>
      <c r="O948" s="111">
        <f t="shared" si="134"/>
        <v>-1.3709273279764525E-2</v>
      </c>
      <c r="P948" s="111">
        <f t="shared" si="135"/>
        <v>-2.0764285034587482E-3</v>
      </c>
      <c r="Q948" s="36">
        <f>K948*$Y$19+$Z$19*L948+$AA$19*M948+N948*$AB$19+$AC$19*O948+P948*$AD$19</f>
        <v>-5.3735491318028491E-3</v>
      </c>
      <c r="R948" s="41">
        <f t="shared" si="128"/>
        <v>994626.45086819713</v>
      </c>
      <c r="S948" s="41">
        <f t="shared" si="129"/>
        <v>-5373.5491318028653</v>
      </c>
      <c r="T948" s="41">
        <v>1288.0156424137531</v>
      </c>
      <c r="U948" s="41">
        <f t="shared" si="136"/>
        <v>1001103.163558837</v>
      </c>
      <c r="V948" s="41"/>
    </row>
    <row r="949" spans="2:22">
      <c r="B949" s="112">
        <v>44834</v>
      </c>
      <c r="C949">
        <v>67.899376000000004</v>
      </c>
      <c r="D949">
        <v>91.921683999999999</v>
      </c>
      <c r="E949">
        <v>21.829886999999999</v>
      </c>
      <c r="F949">
        <v>96.000998999999993</v>
      </c>
      <c r="G949">
        <v>49.161307999999998</v>
      </c>
      <c r="H949">
        <v>46.037857000000002</v>
      </c>
      <c r="J949" s="33">
        <v>945</v>
      </c>
      <c r="K949" s="111">
        <f t="shared" si="130"/>
        <v>-2.3803824184953854E-3</v>
      </c>
      <c r="L949" s="111">
        <f t="shared" si="131"/>
        <v>-2.3845348450467142E-3</v>
      </c>
      <c r="M949" s="111">
        <f t="shared" si="132"/>
        <v>-3.9466427417787593E-3</v>
      </c>
      <c r="N949" s="111">
        <f t="shared" si="133"/>
        <v>-2.5346544712946928E-3</v>
      </c>
      <c r="O949" s="111">
        <f t="shared" si="134"/>
        <v>-6.9258168348989464E-3</v>
      </c>
      <c r="P949" s="111">
        <f t="shared" si="135"/>
        <v>6.2337704539100957E-4</v>
      </c>
      <c r="Q949" s="36">
        <f>K949*$Y$19+$Z$19*L949+$AA$19*M949+N949*$AB$19+$AC$19*O949+P949*$AD$19</f>
        <v>-2.6169315739319938E-3</v>
      </c>
      <c r="R949" s="41">
        <f t="shared" si="128"/>
        <v>997383.06842606806</v>
      </c>
      <c r="S949" s="41">
        <f t="shared" si="129"/>
        <v>-2616.9315739319427</v>
      </c>
      <c r="T949" s="41">
        <v>1296.8736390636768</v>
      </c>
      <c r="U949" s="41">
        <f t="shared" si="136"/>
        <v>998486.23198490508</v>
      </c>
      <c r="V949" s="41"/>
    </row>
    <row r="950" spans="2:22">
      <c r="B950" s="112">
        <v>44837</v>
      </c>
      <c r="C950">
        <v>68.467949000000004</v>
      </c>
      <c r="D950">
        <v>92.668509999999998</v>
      </c>
      <c r="E950">
        <v>21.992256000000001</v>
      </c>
      <c r="F950">
        <v>97.776978</v>
      </c>
      <c r="G950">
        <v>49.823650000000001</v>
      </c>
      <c r="H950">
        <v>46.198849000000003</v>
      </c>
      <c r="J950" s="33">
        <v>946</v>
      </c>
      <c r="K950" s="111">
        <f t="shared" si="130"/>
        <v>8.3388934224730531E-3</v>
      </c>
      <c r="L950" s="111">
        <f t="shared" si="131"/>
        <v>8.0917632598244364E-3</v>
      </c>
      <c r="M950" s="111">
        <f t="shared" si="132"/>
        <v>7.4103972061224073E-3</v>
      </c>
      <c r="N950" s="111">
        <f t="shared" si="133"/>
        <v>1.8330552893434039E-2</v>
      </c>
      <c r="O950" s="111">
        <f t="shared" si="134"/>
        <v>1.3382879558442019E-2</v>
      </c>
      <c r="P950" s="111">
        <f t="shared" si="135"/>
        <v>3.4908480683951276E-3</v>
      </c>
      <c r="Q950" s="36">
        <f>K950*$Y$19+$Z$19*L950+$AA$19*M950+N950*$AB$19+$AC$19*O950+P950*$AD$19</f>
        <v>1.0925263042453391E-2</v>
      </c>
      <c r="R950" s="41">
        <f t="shared" si="128"/>
        <v>1010925.2630424534</v>
      </c>
      <c r="S950" s="41">
        <f t="shared" si="129"/>
        <v>10925.263042453444</v>
      </c>
      <c r="T950" s="41">
        <v>1297.8788679102436</v>
      </c>
      <c r="U950" s="41">
        <f t="shared" si="136"/>
        <v>1009411.4950273585</v>
      </c>
      <c r="V950" s="41"/>
    </row>
    <row r="951" spans="2:22">
      <c r="B951" s="112">
        <v>44838</v>
      </c>
      <c r="C951">
        <v>68.639686999999995</v>
      </c>
      <c r="D951">
        <v>92.91713</v>
      </c>
      <c r="E951">
        <v>22.011471</v>
      </c>
      <c r="F951">
        <v>98.228271000000007</v>
      </c>
      <c r="G951">
        <v>50.004738000000003</v>
      </c>
      <c r="H951">
        <v>46.553421</v>
      </c>
      <c r="J951" s="33">
        <v>947</v>
      </c>
      <c r="K951" s="111">
        <f t="shared" si="130"/>
        <v>2.5051571863768814E-3</v>
      </c>
      <c r="L951" s="111">
        <f t="shared" si="131"/>
        <v>2.6793037298577932E-3</v>
      </c>
      <c r="M951" s="111">
        <f t="shared" si="132"/>
        <v>8.733351709639286E-4</v>
      </c>
      <c r="N951" s="111">
        <f t="shared" si="133"/>
        <v>4.6049154273548375E-3</v>
      </c>
      <c r="O951" s="111">
        <f t="shared" si="134"/>
        <v>3.6279900388257033E-3</v>
      </c>
      <c r="P951" s="111">
        <f t="shared" si="135"/>
        <v>7.6456075353512429E-3</v>
      </c>
      <c r="Q951" s="36">
        <f>K951*$Y$19+$Z$19*L951+$AA$19*M951+N951*$AB$19+$AC$19*O951+P951*$AD$19</f>
        <v>3.527974579955474E-3</v>
      </c>
      <c r="R951" s="41">
        <f t="shared" si="128"/>
        <v>1003527.9745799555</v>
      </c>
      <c r="S951" s="41">
        <f t="shared" si="129"/>
        <v>3527.9745799554512</v>
      </c>
      <c r="T951" s="41">
        <v>1302.4468342475593</v>
      </c>
      <c r="U951" s="41">
        <f t="shared" si="136"/>
        <v>1012939.469607314</v>
      </c>
      <c r="V951" s="41"/>
    </row>
    <row r="952" spans="2:22">
      <c r="B952" s="112">
        <v>44839</v>
      </c>
      <c r="C952">
        <v>68.277145000000004</v>
      </c>
      <c r="D952">
        <v>92.429451</v>
      </c>
      <c r="E952">
        <v>21.90579</v>
      </c>
      <c r="F952">
        <v>97.485518999999996</v>
      </c>
      <c r="G952">
        <v>49.623528</v>
      </c>
      <c r="H952">
        <v>46.534247999999998</v>
      </c>
      <c r="J952" s="33">
        <v>948</v>
      </c>
      <c r="K952" s="111">
        <f t="shared" si="130"/>
        <v>-5.2958112163899295E-3</v>
      </c>
      <c r="L952" s="111">
        <f t="shared" si="131"/>
        <v>-5.2623590118149668E-3</v>
      </c>
      <c r="M952" s="111">
        <f t="shared" si="132"/>
        <v>-4.8127411218138938E-3</v>
      </c>
      <c r="N952" s="111">
        <f t="shared" si="133"/>
        <v>-7.5902220882464438E-3</v>
      </c>
      <c r="O952" s="111">
        <f t="shared" si="134"/>
        <v>-7.6526848398000046E-3</v>
      </c>
      <c r="P952" s="111">
        <f t="shared" si="135"/>
        <v>-4.1193426534556814E-4</v>
      </c>
      <c r="Q952" s="36">
        <f>K952*$Y$19+$Z$19*L952+$AA$19*M952+N952*$AB$19+$AC$19*O952+P952*$AD$19</f>
        <v>-5.4601144785957709E-3</v>
      </c>
      <c r="R952" s="41">
        <f t="shared" si="128"/>
        <v>994539.88552140421</v>
      </c>
      <c r="S952" s="41">
        <f t="shared" si="129"/>
        <v>-5460.1144785957877</v>
      </c>
      <c r="T952" s="41">
        <v>1303.8425246068509</v>
      </c>
      <c r="U952" s="41">
        <f t="shared" si="136"/>
        <v>1007479.3551287182</v>
      </c>
      <c r="V952" s="41"/>
    </row>
    <row r="953" spans="2:22">
      <c r="B953" s="112">
        <v>44840</v>
      </c>
      <c r="C953">
        <v>68.019576999999998</v>
      </c>
      <c r="D953">
        <v>92.066070999999994</v>
      </c>
      <c r="E953">
        <v>21.828928000000001</v>
      </c>
      <c r="F953">
        <v>97.259895</v>
      </c>
      <c r="G953">
        <v>49.442450999999998</v>
      </c>
      <c r="H953">
        <v>46.515095000000002</v>
      </c>
      <c r="J953" s="33">
        <v>949</v>
      </c>
      <c r="K953" s="111">
        <f t="shared" si="130"/>
        <v>-3.7795231290856089E-3</v>
      </c>
      <c r="L953" s="111">
        <f t="shared" si="131"/>
        <v>-3.9391792922166598E-3</v>
      </c>
      <c r="M953" s="111">
        <f t="shared" si="132"/>
        <v>-3.5149228186989118E-3</v>
      </c>
      <c r="N953" s="111">
        <f t="shared" si="133"/>
        <v>-2.3171185016828489E-3</v>
      </c>
      <c r="O953" s="111">
        <f t="shared" si="134"/>
        <v>-3.6556889355588919E-3</v>
      </c>
      <c r="P953" s="111">
        <f t="shared" si="135"/>
        <v>-4.1167405707515201E-4</v>
      </c>
      <c r="Q953" s="36">
        <f>K953*$Y$19+$Z$19*L953+$AA$19*M953+N953*$AB$19+$AC$19*O953+P953*$AD$19</f>
        <v>-2.9011878001466511E-3</v>
      </c>
      <c r="R953" s="41">
        <f t="shared" si="128"/>
        <v>997098.81219985336</v>
      </c>
      <c r="S953" s="41">
        <f t="shared" si="129"/>
        <v>-2901.1878001466393</v>
      </c>
      <c r="T953" s="41">
        <v>1305.6632210153621</v>
      </c>
      <c r="U953" s="41">
        <f t="shared" si="136"/>
        <v>1004578.1673285716</v>
      </c>
      <c r="V953" s="41"/>
    </row>
    <row r="954" spans="2:22">
      <c r="B954" s="112">
        <v>44841</v>
      </c>
      <c r="C954">
        <v>67.666595000000001</v>
      </c>
      <c r="D954">
        <v>91.578391999999994</v>
      </c>
      <c r="E954">
        <v>21.742456000000001</v>
      </c>
      <c r="F954">
        <v>96.291533999999999</v>
      </c>
      <c r="G954">
        <v>49.480572000000002</v>
      </c>
      <c r="H954">
        <v>46.649253999999999</v>
      </c>
      <c r="J954" s="33">
        <v>950</v>
      </c>
      <c r="K954" s="111">
        <f t="shared" si="130"/>
        <v>-5.2029295407079769E-3</v>
      </c>
      <c r="L954" s="111">
        <f t="shared" si="131"/>
        <v>-5.3111336809099699E-3</v>
      </c>
      <c r="M954" s="111">
        <f t="shared" si="132"/>
        <v>-3.9692158288179612E-3</v>
      </c>
      <c r="N954" s="111">
        <f t="shared" si="133"/>
        <v>-1.0006323227611212E-2</v>
      </c>
      <c r="O954" s="111">
        <f t="shared" si="134"/>
        <v>7.707205204803677E-4</v>
      </c>
      <c r="P954" s="111">
        <f t="shared" si="135"/>
        <v>2.8800521696136045E-3</v>
      </c>
      <c r="Q954" s="36">
        <f>K954*$Y$19+$Z$19*L954+$AA$19*M954+N954*$AB$19+$AC$19*O954+P954*$AD$19</f>
        <v>-5.2516177282473089E-3</v>
      </c>
      <c r="R954" s="41">
        <f t="shared" si="128"/>
        <v>994748.38227175269</v>
      </c>
      <c r="S954" s="41">
        <f t="shared" si="129"/>
        <v>-5251.6177282473072</v>
      </c>
      <c r="T954" s="41">
        <v>1305.8888070959365</v>
      </c>
      <c r="U954" s="41">
        <f t="shared" si="136"/>
        <v>999326.54960032424</v>
      </c>
      <c r="V954" s="41"/>
    </row>
    <row r="955" spans="2:22">
      <c r="B955" s="112">
        <v>44844</v>
      </c>
      <c r="C955">
        <v>67.361320000000006</v>
      </c>
      <c r="D955">
        <v>91.167220999999998</v>
      </c>
      <c r="E955">
        <v>21.665593999999999</v>
      </c>
      <c r="F955">
        <v>95.426536999999996</v>
      </c>
      <c r="G955">
        <v>49.318562</v>
      </c>
      <c r="H955">
        <v>46.486336000000001</v>
      </c>
      <c r="J955" s="33">
        <v>951</v>
      </c>
      <c r="K955" s="111">
        <f t="shared" si="130"/>
        <v>-4.521665318223015E-3</v>
      </c>
      <c r="L955" s="111">
        <f t="shared" si="131"/>
        <v>-4.4999350417324552E-3</v>
      </c>
      <c r="M955" s="111">
        <f t="shared" si="132"/>
        <v>-3.5413744837335748E-3</v>
      </c>
      <c r="N955" s="111">
        <f t="shared" si="133"/>
        <v>-9.0236967751330856E-3</v>
      </c>
      <c r="O955" s="111">
        <f t="shared" si="134"/>
        <v>-3.2795863415302461E-3</v>
      </c>
      <c r="P955" s="111">
        <f t="shared" si="135"/>
        <v>-3.498515791247268E-3</v>
      </c>
      <c r="Q955" s="36">
        <f>K955*$Y$19+$Z$19*L955+$AA$19*M955+N955*$AB$19+$AC$19*O955+P955*$AD$19</f>
        <v>-5.5552108669746688E-3</v>
      </c>
      <c r="R955" s="41">
        <f t="shared" si="128"/>
        <v>994444.78913302533</v>
      </c>
      <c r="S955" s="41">
        <f t="shared" si="129"/>
        <v>-5555.2108669746667</v>
      </c>
      <c r="T955" s="41">
        <v>1308.2204222588334</v>
      </c>
      <c r="U955" s="41">
        <f t="shared" si="136"/>
        <v>993771.33873334958</v>
      </c>
      <c r="V955" s="41"/>
    </row>
    <row r="956" spans="2:22">
      <c r="B956" s="112">
        <v>44845</v>
      </c>
      <c r="C956">
        <v>67.380416999999994</v>
      </c>
      <c r="D956">
        <v>91.224602000000004</v>
      </c>
      <c r="E956">
        <v>21.694424000000001</v>
      </c>
      <c r="F956">
        <v>95.229125999999994</v>
      </c>
      <c r="G956">
        <v>49.461509999999997</v>
      </c>
      <c r="H956">
        <v>46.543838999999998</v>
      </c>
      <c r="J956" s="33">
        <v>952</v>
      </c>
      <c r="K956" s="111">
        <f t="shared" si="130"/>
        <v>2.8346079771631637E-4</v>
      </c>
      <c r="L956" s="111">
        <f t="shared" si="131"/>
        <v>6.2920585966281639E-4</v>
      </c>
      <c r="M956" s="111">
        <f t="shared" si="132"/>
        <v>1.3297966918964538E-3</v>
      </c>
      <c r="N956" s="111">
        <f t="shared" si="133"/>
        <v>-2.0708650080795291E-3</v>
      </c>
      <c r="O956" s="111">
        <f t="shared" si="134"/>
        <v>2.8942700059421279E-3</v>
      </c>
      <c r="P956" s="111">
        <f t="shared" si="135"/>
        <v>1.2362227056592126E-3</v>
      </c>
      <c r="Q956" s="36">
        <f>K956*$Y$19+$Z$19*L956+$AA$19*M956+N956*$AB$19+$AC$19*O956+P956*$AD$19</f>
        <v>6.3293681314346376E-5</v>
      </c>
      <c r="R956" s="41">
        <f t="shared" si="128"/>
        <v>1000063.2936813143</v>
      </c>
      <c r="S956" s="41">
        <f t="shared" si="129"/>
        <v>63.293681314331479</v>
      </c>
      <c r="T956" s="41">
        <v>1313.7263168913778</v>
      </c>
      <c r="U956" s="41">
        <f t="shared" si="136"/>
        <v>993834.63241466391</v>
      </c>
      <c r="V956" s="41"/>
    </row>
    <row r="957" spans="2:22">
      <c r="B957" s="112">
        <v>44846</v>
      </c>
      <c r="C957">
        <v>67.456717999999995</v>
      </c>
      <c r="D957">
        <v>91.301102</v>
      </c>
      <c r="E957">
        <v>21.752068000000001</v>
      </c>
      <c r="F957">
        <v>95.116309999999999</v>
      </c>
      <c r="G957">
        <v>49.566344999999998</v>
      </c>
      <c r="H957">
        <v>46.534247999999998</v>
      </c>
      <c r="J957" s="33">
        <v>953</v>
      </c>
      <c r="K957" s="111">
        <f t="shared" si="130"/>
        <v>1.1317506582179699E-3</v>
      </c>
      <c r="L957" s="111">
        <f t="shared" si="131"/>
        <v>8.3823815279572935E-4</v>
      </c>
      <c r="M957" s="111">
        <f t="shared" si="132"/>
        <v>2.6535644730329312E-3</v>
      </c>
      <c r="N957" s="111">
        <f t="shared" si="133"/>
        <v>-1.1853818571210158E-3</v>
      </c>
      <c r="O957" s="111">
        <f t="shared" si="134"/>
        <v>2.1172838523797893E-3</v>
      </c>
      <c r="P957" s="111">
        <f t="shared" si="135"/>
        <v>-2.0608502695047755E-4</v>
      </c>
      <c r="Q957" s="36">
        <f>K957*$Y$19+$Z$19*L957+$AA$19*M957+N957*$AB$19+$AC$19*O957+P957*$AD$19</f>
        <v>5.4101014506133119E-4</v>
      </c>
      <c r="R957" s="41">
        <f t="shared" si="128"/>
        <v>1000541.0101450613</v>
      </c>
      <c r="S957" s="41">
        <f t="shared" si="129"/>
        <v>541.01014506130014</v>
      </c>
      <c r="T957" s="41">
        <v>1313.8412449606694</v>
      </c>
      <c r="U957" s="41">
        <f t="shared" si="136"/>
        <v>994375.64255972521</v>
      </c>
      <c r="V957" s="41"/>
    </row>
    <row r="958" spans="2:22">
      <c r="B958" s="112">
        <v>44847</v>
      </c>
      <c r="C958">
        <v>67.218231000000003</v>
      </c>
      <c r="D958">
        <v>91.014221000000006</v>
      </c>
      <c r="E958">
        <v>21.636772000000001</v>
      </c>
      <c r="F958">
        <v>95.285538000000003</v>
      </c>
      <c r="G958">
        <v>49.509163000000001</v>
      </c>
      <c r="H958">
        <v>46.390510999999996</v>
      </c>
      <c r="J958" s="33">
        <v>954</v>
      </c>
      <c r="K958" s="111">
        <f t="shared" si="130"/>
        <v>-3.541672019303822E-3</v>
      </c>
      <c r="L958" s="111">
        <f t="shared" si="131"/>
        <v>-3.1470885941538868E-3</v>
      </c>
      <c r="M958" s="111">
        <f t="shared" si="132"/>
        <v>-5.3145588300295993E-3</v>
      </c>
      <c r="N958" s="111">
        <f t="shared" si="133"/>
        <v>1.7775882570302329E-3</v>
      </c>
      <c r="O958" s="111">
        <f t="shared" si="134"/>
        <v>-1.1543116458059743E-3</v>
      </c>
      <c r="P958" s="111">
        <f t="shared" si="135"/>
        <v>-3.0936236194342324E-3</v>
      </c>
      <c r="Q958" s="36">
        <f>K958*$Y$19+$Z$19*L958+$AA$19*M958+N958*$AB$19+$AC$19*O958+P958*$AD$19</f>
        <v>-1.9749837136580758E-3</v>
      </c>
      <c r="R958" s="41">
        <f t="shared" si="128"/>
        <v>998025.01628634194</v>
      </c>
      <c r="S958" s="41">
        <f t="shared" si="129"/>
        <v>-1974.9837136580609</v>
      </c>
      <c r="T958">
        <v>1329.7759177430999</v>
      </c>
      <c r="U958" s="41">
        <f t="shared" si="136"/>
        <v>992400.65884606715</v>
      </c>
      <c r="V958" s="41"/>
    </row>
    <row r="959" spans="2:22">
      <c r="B959" s="112">
        <v>44848</v>
      </c>
      <c r="C959">
        <v>66.893874999999994</v>
      </c>
      <c r="D959">
        <v>90.516975000000002</v>
      </c>
      <c r="E959">
        <v>21.569517000000001</v>
      </c>
      <c r="F959">
        <v>94.373558000000003</v>
      </c>
      <c r="G959">
        <v>49.528224999999999</v>
      </c>
      <c r="H959">
        <v>46.438415999999997</v>
      </c>
      <c r="J959" s="33">
        <v>955</v>
      </c>
      <c r="K959" s="111">
        <f t="shared" si="130"/>
        <v>-4.8370969944590038E-3</v>
      </c>
      <c r="L959" s="111">
        <f t="shared" si="131"/>
        <v>-5.4783668547248865E-3</v>
      </c>
      <c r="M959" s="111">
        <f t="shared" si="132"/>
        <v>-3.113206705622215E-3</v>
      </c>
      <c r="N959" s="111">
        <f t="shared" si="133"/>
        <v>-9.6171188013786397E-3</v>
      </c>
      <c r="O959" s="111">
        <f t="shared" si="134"/>
        <v>3.8494553663693631E-4</v>
      </c>
      <c r="P959" s="111">
        <f t="shared" si="135"/>
        <v>1.0321137128429644E-3</v>
      </c>
      <c r="Q959" s="36">
        <f>K959*$Y$19+$Z$19*L959+$AA$19*M959+N959*$AB$19+$AC$19*O959+P959*$AD$19</f>
        <v>-5.1841264852751498E-3</v>
      </c>
      <c r="R959" s="41">
        <f t="shared" si="128"/>
        <v>994815.8735147249</v>
      </c>
      <c r="S959" s="41">
        <f t="shared" si="129"/>
        <v>-5184.1264852751046</v>
      </c>
      <c r="T959" s="41">
        <v>1334.7093667506706</v>
      </c>
      <c r="U959" s="41">
        <f t="shared" si="136"/>
        <v>987216.53236079204</v>
      </c>
      <c r="V959" s="41"/>
    </row>
    <row r="960" spans="2:22">
      <c r="B960" s="112">
        <v>44851</v>
      </c>
      <c r="C960">
        <v>67.036972000000006</v>
      </c>
      <c r="D960">
        <v>90.708229000000003</v>
      </c>
      <c r="E960">
        <v>21.569517000000001</v>
      </c>
      <c r="F960">
        <v>94.824866999999998</v>
      </c>
      <c r="G960">
        <v>49.680706000000001</v>
      </c>
      <c r="H960">
        <v>46.419246999999999</v>
      </c>
      <c r="J960" s="33">
        <v>956</v>
      </c>
      <c r="K960" s="111">
        <f t="shared" si="130"/>
        <v>2.1368797055611221E-3</v>
      </c>
      <c r="L960" s="111">
        <f t="shared" si="131"/>
        <v>2.1106785014568508E-3</v>
      </c>
      <c r="M960" s="111">
        <f t="shared" si="132"/>
        <v>0</v>
      </c>
      <c r="N960" s="111">
        <f t="shared" si="133"/>
        <v>4.770757008014357E-3</v>
      </c>
      <c r="O960" s="111">
        <f t="shared" si="134"/>
        <v>3.0739393828842828E-3</v>
      </c>
      <c r="P960" s="111">
        <f t="shared" si="135"/>
        <v>-4.1286846239699666E-4</v>
      </c>
      <c r="Q960" s="36">
        <f>K960*$Y$19+$Z$19*L960+$AA$19*M960+N960*$AB$19+$AC$19*O960+P960*$AD$19</f>
        <v>2.2803379549487528E-3</v>
      </c>
      <c r="R960" s="41">
        <f t="shared" si="128"/>
        <v>1002280.3379549488</v>
      </c>
      <c r="S960" s="41">
        <f t="shared" si="129"/>
        <v>2280.3379549487727</v>
      </c>
      <c r="T960" s="41">
        <v>1338.9728151928866</v>
      </c>
      <c r="U960" s="41">
        <f t="shared" si="136"/>
        <v>989496.87031574082</v>
      </c>
      <c r="V960" s="41"/>
    </row>
    <row r="961" spans="2:22">
      <c r="B961" s="112">
        <v>44852</v>
      </c>
      <c r="C961">
        <v>67.189612999999994</v>
      </c>
      <c r="D961">
        <v>90.861214000000004</v>
      </c>
      <c r="E961">
        <v>21.617553999999998</v>
      </c>
      <c r="F961">
        <v>95.388947000000002</v>
      </c>
      <c r="G961">
        <v>49.547279000000003</v>
      </c>
      <c r="H961">
        <v>46.457583999999997</v>
      </c>
      <c r="J961" s="33">
        <v>957</v>
      </c>
      <c r="K961" s="111">
        <f t="shared" si="130"/>
        <v>2.2743790404624264E-3</v>
      </c>
      <c r="L961" s="111">
        <f t="shared" si="131"/>
        <v>1.6851407778193618E-3</v>
      </c>
      <c r="M961" s="111">
        <f t="shared" si="132"/>
        <v>2.2246018865538317E-3</v>
      </c>
      <c r="N961" s="111">
        <f t="shared" si="133"/>
        <v>5.9310272129497596E-3</v>
      </c>
      <c r="O961" s="111">
        <f t="shared" si="134"/>
        <v>-2.6893034342261178E-3</v>
      </c>
      <c r="P961" s="111">
        <f t="shared" si="135"/>
        <v>8.2554500976252348E-4</v>
      </c>
      <c r="Q961" s="36">
        <f>K961*$Y$19+$Z$19*L961+$AA$19*M961+N961*$AB$19+$AC$19*O961+P961*$AD$19</f>
        <v>2.8799375312379195E-3</v>
      </c>
      <c r="R961" s="41">
        <f t="shared" si="128"/>
        <v>1002879.937531238</v>
      </c>
      <c r="S961" s="41">
        <f t="shared" si="129"/>
        <v>2879.9375312379561</v>
      </c>
      <c r="T961" s="41">
        <v>1341.8461992328521</v>
      </c>
      <c r="U961" s="41">
        <f t="shared" si="136"/>
        <v>992376.80784697877</v>
      </c>
      <c r="V961" s="41"/>
    </row>
    <row r="962" spans="2:22">
      <c r="B962" s="112">
        <v>44853</v>
      </c>
      <c r="C962">
        <v>66.636284000000003</v>
      </c>
      <c r="D962">
        <v>90.077095</v>
      </c>
      <c r="E962">
        <v>21.463830999999999</v>
      </c>
      <c r="F962">
        <v>94.082145999999995</v>
      </c>
      <c r="G962">
        <v>49.309029000000002</v>
      </c>
      <c r="H962">
        <v>46.304259999999999</v>
      </c>
      <c r="J962" s="33">
        <v>958</v>
      </c>
      <c r="K962" s="111">
        <f t="shared" si="130"/>
        <v>-8.2694331308982311E-3</v>
      </c>
      <c r="L962" s="111">
        <f t="shared" si="131"/>
        <v>-8.6673066975872636E-3</v>
      </c>
      <c r="M962" s="111">
        <f t="shared" si="132"/>
        <v>-7.1364303820798209E-3</v>
      </c>
      <c r="N962" s="111">
        <f t="shared" si="133"/>
        <v>-1.3794417938908199E-2</v>
      </c>
      <c r="O962" s="111">
        <f t="shared" si="134"/>
        <v>-4.8201367440494445E-3</v>
      </c>
      <c r="P962" s="111">
        <f t="shared" si="135"/>
        <v>-3.3057587692533227E-3</v>
      </c>
      <c r="Q962" s="36">
        <f>K962*$Y$19+$Z$19*L962+$AA$19*M962+N962*$AB$19+$AC$19*O962+P962*$AD$19</f>
        <v>-9.111828838092223E-3</v>
      </c>
      <c r="R962" s="41">
        <f t="shared" si="128"/>
        <v>990888.17116190773</v>
      </c>
      <c r="S962" s="41">
        <f t="shared" si="129"/>
        <v>-9111.828838092275</v>
      </c>
      <c r="T962" s="41">
        <v>1342.2555813634535</v>
      </c>
      <c r="U962" s="41">
        <f t="shared" si="136"/>
        <v>983264.9790088865</v>
      </c>
      <c r="V962" s="41"/>
    </row>
    <row r="963" spans="2:22">
      <c r="B963" s="112">
        <v>44854</v>
      </c>
      <c r="C963">
        <v>66.187911999999997</v>
      </c>
      <c r="D963">
        <v>89.532059000000004</v>
      </c>
      <c r="E963">
        <v>21.329319000000002</v>
      </c>
      <c r="F963">
        <v>93.264183000000003</v>
      </c>
      <c r="G963">
        <v>49.242320999999997</v>
      </c>
      <c r="H963">
        <v>46.026363000000003</v>
      </c>
      <c r="J963" s="33">
        <v>959</v>
      </c>
      <c r="K963" s="111">
        <f t="shared" si="130"/>
        <v>-6.7513859163176315E-3</v>
      </c>
      <c r="L963" s="111">
        <f t="shared" si="131"/>
        <v>-6.0691525000420897E-3</v>
      </c>
      <c r="M963" s="111">
        <f t="shared" si="132"/>
        <v>-6.2866343334114696E-3</v>
      </c>
      <c r="N963" s="111">
        <f t="shared" si="133"/>
        <v>-8.7321507911457125E-3</v>
      </c>
      <c r="O963" s="111">
        <f t="shared" si="134"/>
        <v>-1.3537716162786292E-3</v>
      </c>
      <c r="P963" s="111">
        <f t="shared" si="135"/>
        <v>-6.019624478283689E-3</v>
      </c>
      <c r="Q963" s="36">
        <f>K963*$Y$19+$Z$19*L963+$AA$19*M963+N963*$AB$19+$AC$19*O963+P963*$AD$19</f>
        <v>-6.7904978899712247E-3</v>
      </c>
      <c r="R963" s="41">
        <f t="shared" si="128"/>
        <v>993209.50211002876</v>
      </c>
      <c r="S963" s="41">
        <f t="shared" si="129"/>
        <v>-6790.4978899712441</v>
      </c>
      <c r="T963" s="41">
        <v>1346.7569770085393</v>
      </c>
      <c r="U963" s="41">
        <f t="shared" si="136"/>
        <v>976474.48111891525</v>
      </c>
      <c r="V963" s="41"/>
    </row>
    <row r="964" spans="2:22">
      <c r="B964" s="112">
        <v>44855</v>
      </c>
      <c r="C964">
        <v>66.302398999999994</v>
      </c>
      <c r="D964">
        <v>89.665954999999997</v>
      </c>
      <c r="E964">
        <v>21.348538999999999</v>
      </c>
      <c r="F964">
        <v>93.527443000000005</v>
      </c>
      <c r="G964">
        <v>49.356681999999999</v>
      </c>
      <c r="H964">
        <v>45.911361999999997</v>
      </c>
      <c r="J964" s="33">
        <v>960</v>
      </c>
      <c r="K964" s="111">
        <f t="shared" si="130"/>
        <v>1.7282324666849306E-3</v>
      </c>
      <c r="L964" s="111">
        <f t="shared" si="131"/>
        <v>1.4943918398348766E-3</v>
      </c>
      <c r="M964" s="111">
        <f t="shared" si="132"/>
        <v>9.0070130976900142E-4</v>
      </c>
      <c r="N964" s="111">
        <f t="shared" si="133"/>
        <v>2.8187577778107441E-3</v>
      </c>
      <c r="O964" s="111">
        <f t="shared" si="134"/>
        <v>2.3197202365696319E-3</v>
      </c>
      <c r="P964" s="111">
        <f t="shared" si="135"/>
        <v>-2.5017164603242572E-3</v>
      </c>
      <c r="Q964" s="36">
        <f>K964*$Y$19+$Z$19*L964+$AA$19*M964+N964*$AB$19+$AC$19*O964+P964*$AD$19</f>
        <v>1.3937016810690816E-3</v>
      </c>
      <c r="R964" s="41">
        <f t="shared" si="128"/>
        <v>1001393.7016810691</v>
      </c>
      <c r="S964" s="41">
        <f t="shared" si="129"/>
        <v>1393.7016810690984</v>
      </c>
      <c r="T964" s="41">
        <v>1354.7598751665791</v>
      </c>
      <c r="U964" s="41">
        <f t="shared" si="136"/>
        <v>977868.18279998435</v>
      </c>
      <c r="V964" s="41"/>
    </row>
    <row r="965" spans="2:22">
      <c r="B965" s="112">
        <v>44858</v>
      </c>
      <c r="C965">
        <v>66.206985000000003</v>
      </c>
      <c r="D965">
        <v>89.541618</v>
      </c>
      <c r="E965">
        <v>21.310106000000001</v>
      </c>
      <c r="F965">
        <v>93.480423000000002</v>
      </c>
      <c r="G965">
        <v>49.490101000000003</v>
      </c>
      <c r="H965">
        <v>45.623882000000002</v>
      </c>
      <c r="J965" s="33">
        <v>961</v>
      </c>
      <c r="K965" s="111">
        <f t="shared" si="130"/>
        <v>-1.4401095772966432E-3</v>
      </c>
      <c r="L965" s="111">
        <f t="shared" si="131"/>
        <v>-1.3876313134503391E-3</v>
      </c>
      <c r="M965" s="111">
        <f t="shared" si="132"/>
        <v>-1.8018861311073675E-3</v>
      </c>
      <c r="N965" s="111">
        <f t="shared" si="133"/>
        <v>-5.028665584671287E-4</v>
      </c>
      <c r="O965" s="111">
        <f t="shared" si="134"/>
        <v>2.6995128616941785E-3</v>
      </c>
      <c r="P965" s="111">
        <f t="shared" si="135"/>
        <v>-6.2813170675180673E-3</v>
      </c>
      <c r="Q965" s="36">
        <f>K965*$Y$19+$Z$19*L965+$AA$19*M965+N965*$AB$19+$AC$19*O965+P965*$AD$19</f>
        <v>-1.5677097885086525E-3</v>
      </c>
      <c r="R965" s="41">
        <f t="shared" ref="R965:R1028" si="137">Q965*$Y$4+$Y$4</f>
        <v>998432.2902114914</v>
      </c>
      <c r="S965" s="41">
        <f t="shared" ref="S965:S1028" si="138">R965-$Y$4</f>
        <v>-1567.7097885085968</v>
      </c>
      <c r="T965" s="41">
        <v>1373.8955636825413</v>
      </c>
      <c r="U965" s="41">
        <f t="shared" si="136"/>
        <v>976300.47301147575</v>
      </c>
      <c r="V965" s="41"/>
    </row>
    <row r="966" spans="2:22">
      <c r="B966" s="112">
        <v>44859</v>
      </c>
      <c r="C966">
        <v>66.836631999999994</v>
      </c>
      <c r="D966">
        <v>90.421356000000003</v>
      </c>
      <c r="E966">
        <v>21.492654999999999</v>
      </c>
      <c r="F966">
        <v>94.730857999999998</v>
      </c>
      <c r="G966">
        <v>49.690230999999997</v>
      </c>
      <c r="H966">
        <v>45.518475000000002</v>
      </c>
      <c r="J966" s="33">
        <v>962</v>
      </c>
      <c r="K966" s="111">
        <f t="shared" ref="K966:K1029" si="139">LN(C966/C965)</f>
        <v>9.4653424970346841E-3</v>
      </c>
      <c r="L966" s="111">
        <f t="shared" ref="L966:L1029" si="140">LN(D966/D965)</f>
        <v>9.7769556503516028E-3</v>
      </c>
      <c r="M966" s="111">
        <f t="shared" ref="M966:M1029" si="141">LN(E966/E965)</f>
        <v>8.5298285698577267E-3</v>
      </c>
      <c r="N966" s="111">
        <f t="shared" ref="N966:N1029" si="142">LN(F966/F965)</f>
        <v>1.3287762474720504E-2</v>
      </c>
      <c r="O966" s="111">
        <f t="shared" ref="O966:O1029" si="143">LN(G966/G965)</f>
        <v>4.0356846480854441E-3</v>
      </c>
      <c r="P966" s="111">
        <f t="shared" ref="P966:P1029" si="144">LN(H966/H965)</f>
        <v>-2.3130199934261481E-3</v>
      </c>
      <c r="Q966" s="36">
        <f>K966*$Y$19+$Z$19*L966+$AA$19*M966+N966*$AB$19+$AC$19*O966+P966*$AD$19</f>
        <v>8.9032682810760537E-3</v>
      </c>
      <c r="R966" s="41">
        <f t="shared" si="137"/>
        <v>1008903.2682810761</v>
      </c>
      <c r="S966" s="41">
        <f t="shared" si="138"/>
        <v>8903.2682810761034</v>
      </c>
      <c r="T966" s="41">
        <v>1376.6916794478893</v>
      </c>
      <c r="U966" s="41">
        <f t="shared" ref="U966:U1029" si="145">U965+S966</f>
        <v>985203.74129255186</v>
      </c>
      <c r="V966" s="41"/>
    </row>
    <row r="967" spans="2:22">
      <c r="B967" s="112">
        <v>44860</v>
      </c>
      <c r="C967">
        <v>67.103745000000004</v>
      </c>
      <c r="D967">
        <v>90.822975</v>
      </c>
      <c r="E967">
        <v>21.569517000000001</v>
      </c>
      <c r="F967">
        <v>95.163330000000002</v>
      </c>
      <c r="G967">
        <v>49.613998000000002</v>
      </c>
      <c r="H967">
        <v>45.547218000000001</v>
      </c>
      <c r="J967" s="33">
        <v>963</v>
      </c>
      <c r="K967" s="111">
        <f t="shared" si="139"/>
        <v>3.988541171762919E-3</v>
      </c>
      <c r="L967" s="111">
        <f t="shared" si="140"/>
        <v>4.4318037991029346E-3</v>
      </c>
      <c r="M967" s="111">
        <f t="shared" si="141"/>
        <v>3.5698190804179307E-3</v>
      </c>
      <c r="N967" s="111">
        <f t="shared" si="142"/>
        <v>4.5548813500893848E-3</v>
      </c>
      <c r="O967" s="111">
        <f t="shared" si="143"/>
        <v>-1.5353427692427245E-3</v>
      </c>
      <c r="P967" s="111">
        <f t="shared" si="144"/>
        <v>6.3125860041454587E-4</v>
      </c>
      <c r="Q967" s="36">
        <f>K967*$Y$19+$Z$19*L967+$AA$19*M967+N967*$AB$19+$AC$19*O967+P967*$AD$19</f>
        <v>3.5102692756990073E-3</v>
      </c>
      <c r="R967" s="41">
        <f t="shared" si="137"/>
        <v>1003510.269275699</v>
      </c>
      <c r="S967" s="41">
        <f t="shared" si="138"/>
        <v>3510.2692756990436</v>
      </c>
      <c r="T967" s="41">
        <v>1384.1759730807971</v>
      </c>
      <c r="U967" s="41">
        <f t="shared" si="145"/>
        <v>988714.0105682509</v>
      </c>
      <c r="V967" s="41"/>
    </row>
    <row r="968" spans="2:22">
      <c r="B968" s="112">
        <v>44861</v>
      </c>
      <c r="C968">
        <v>67.456717999999995</v>
      </c>
      <c r="D968">
        <v>91.281959999999998</v>
      </c>
      <c r="E968">
        <v>21.684811</v>
      </c>
      <c r="F968">
        <v>95.605202000000006</v>
      </c>
      <c r="G968">
        <v>49.995193</v>
      </c>
      <c r="H968">
        <v>45.633460999999997</v>
      </c>
      <c r="J968" s="33">
        <v>964</v>
      </c>
      <c r="K968" s="111">
        <f t="shared" si="139"/>
        <v>5.2463227567692474E-3</v>
      </c>
      <c r="L968" s="111">
        <f t="shared" si="140"/>
        <v>5.0408954806669378E-3</v>
      </c>
      <c r="M968" s="111">
        <f t="shared" si="141"/>
        <v>5.330993608298318E-3</v>
      </c>
      <c r="N968" s="111">
        <f t="shared" si="142"/>
        <v>4.6325542855750433E-3</v>
      </c>
      <c r="O968" s="111">
        <f t="shared" si="143"/>
        <v>7.6538491495187098E-3</v>
      </c>
      <c r="P968" s="111">
        <f t="shared" si="144"/>
        <v>1.8916951850831316E-3</v>
      </c>
      <c r="Q968" s="36">
        <f>K968*$Y$19+$Z$19*L968+$AA$19*M968+N968*$AB$19+$AC$19*O968+P968*$AD$19</f>
        <v>4.756057293458623E-3</v>
      </c>
      <c r="R968" s="41">
        <f t="shared" si="137"/>
        <v>1004756.0572934586</v>
      </c>
      <c r="S968" s="41">
        <f t="shared" si="138"/>
        <v>4756.0572934586089</v>
      </c>
      <c r="T968" s="41">
        <v>1385.4450030149892</v>
      </c>
      <c r="U968" s="41">
        <f t="shared" si="145"/>
        <v>993470.06786170951</v>
      </c>
      <c r="V968" s="41"/>
    </row>
    <row r="969" spans="2:22">
      <c r="B969" s="112">
        <v>44862</v>
      </c>
      <c r="C969">
        <v>67.323173999999995</v>
      </c>
      <c r="D969">
        <v>91.052466999999993</v>
      </c>
      <c r="E969">
        <v>21.598337000000001</v>
      </c>
      <c r="F969">
        <v>95.80265</v>
      </c>
      <c r="G969">
        <v>49.957084999999999</v>
      </c>
      <c r="H969">
        <v>45.643051</v>
      </c>
      <c r="J969" s="33">
        <v>965</v>
      </c>
      <c r="K969" s="111">
        <f t="shared" si="139"/>
        <v>-1.9816612362631111E-3</v>
      </c>
      <c r="L969" s="111">
        <f t="shared" si="140"/>
        <v>-2.5172769066299982E-3</v>
      </c>
      <c r="M969" s="111">
        <f t="shared" si="141"/>
        <v>-3.9957405618099399E-3</v>
      </c>
      <c r="N969" s="111">
        <f t="shared" si="142"/>
        <v>2.0631135867446894E-3</v>
      </c>
      <c r="O969" s="111">
        <f t="shared" si="143"/>
        <v>-7.6252392859862018E-4</v>
      </c>
      <c r="P969" s="111">
        <f t="shared" si="144"/>
        <v>2.1013072969504329E-4</v>
      </c>
      <c r="Q969" s="36">
        <f>K969*$Y$19+$Z$19*L969+$AA$19*M969+N969*$AB$19+$AC$19*O969+P969*$AD$19</f>
        <v>-9.0805656922780527E-4</v>
      </c>
      <c r="R969" s="41">
        <f t="shared" si="137"/>
        <v>999091.94343077217</v>
      </c>
      <c r="S969" s="41">
        <f t="shared" si="138"/>
        <v>-908.05656922783237</v>
      </c>
      <c r="T969" s="41">
        <v>1390.4941634301795</v>
      </c>
      <c r="U969" s="41">
        <f t="shared" si="145"/>
        <v>992562.01129248168</v>
      </c>
      <c r="V969" s="41"/>
    </row>
    <row r="970" spans="2:22">
      <c r="B970" s="112">
        <v>44865</v>
      </c>
      <c r="C970">
        <v>67.113288999999995</v>
      </c>
      <c r="D970">
        <v>90.746482999999998</v>
      </c>
      <c r="E970">
        <v>21.540693000000001</v>
      </c>
      <c r="F970">
        <v>95.285538000000003</v>
      </c>
      <c r="G970">
        <v>49.833182999999998</v>
      </c>
      <c r="H970">
        <v>45.547218000000001</v>
      </c>
      <c r="J970" s="33">
        <v>966</v>
      </c>
      <c r="K970" s="111">
        <f t="shared" si="139"/>
        <v>-3.122444102468517E-3</v>
      </c>
      <c r="L970" s="111">
        <f t="shared" si="140"/>
        <v>-3.3661832362636801E-3</v>
      </c>
      <c r="M970" s="111">
        <f t="shared" si="141"/>
        <v>-2.672477072777295E-3</v>
      </c>
      <c r="N970" s="111">
        <f t="shared" si="142"/>
        <v>-5.412299606005028E-3</v>
      </c>
      <c r="O970" s="111">
        <f t="shared" si="143"/>
        <v>-2.4832494421283854E-3</v>
      </c>
      <c r="P970" s="111">
        <f t="shared" si="144"/>
        <v>-2.1018259147781641E-3</v>
      </c>
      <c r="Q970" s="36">
        <f>K970*$Y$19+$Z$19*L970+$AA$19*M970+N970*$AB$19+$AC$19*O970+P970*$AD$19</f>
        <v>-3.651276207186519E-3</v>
      </c>
      <c r="R970" s="41">
        <f t="shared" si="137"/>
        <v>996348.72379281349</v>
      </c>
      <c r="S970" s="41">
        <f t="shared" si="138"/>
        <v>-3651.2762071865145</v>
      </c>
      <c r="T970" s="41">
        <v>1395.9980560842669</v>
      </c>
      <c r="U970" s="41">
        <f t="shared" si="145"/>
        <v>988910.73508529516</v>
      </c>
      <c r="V970" s="41"/>
    </row>
    <row r="971" spans="2:22">
      <c r="B971" s="112">
        <v>44866</v>
      </c>
      <c r="C971">
        <v>67.183090000000007</v>
      </c>
      <c r="D971">
        <v>90.915145999999993</v>
      </c>
      <c r="E971">
        <v>21.550325000000001</v>
      </c>
      <c r="F971">
        <v>95.971100000000007</v>
      </c>
      <c r="G971">
        <v>49.874287000000002</v>
      </c>
      <c r="H971">
        <v>45.732532999999997</v>
      </c>
      <c r="J971" s="33">
        <v>967</v>
      </c>
      <c r="K971" s="111">
        <f t="shared" si="139"/>
        <v>1.0395068996677918E-3</v>
      </c>
      <c r="L971" s="111">
        <f t="shared" si="140"/>
        <v>1.8568923926493852E-3</v>
      </c>
      <c r="M971" s="111">
        <f t="shared" si="141"/>
        <v>4.4705372987090855E-4</v>
      </c>
      <c r="N971" s="111">
        <f t="shared" si="142"/>
        <v>7.1690576953944611E-3</v>
      </c>
      <c r="O971" s="111">
        <f t="shared" si="143"/>
        <v>8.2449193282099905E-4</v>
      </c>
      <c r="P971" s="111">
        <f t="shared" si="144"/>
        <v>4.0603803707239382E-3</v>
      </c>
      <c r="Q971" s="36">
        <f>K971*$Y$19+$Z$19*L971+$AA$19*M971+N971*$AB$19+$AC$19*O971+P971*$AD$19</f>
        <v>3.355209180466859E-3</v>
      </c>
      <c r="R971" s="41">
        <f t="shared" si="137"/>
        <v>1003355.2091804668</v>
      </c>
      <c r="S971" s="41">
        <f t="shared" si="138"/>
        <v>3355.2091804668307</v>
      </c>
      <c r="T971" s="41">
        <v>1400.1399220891763</v>
      </c>
      <c r="U971" s="41">
        <f t="shared" si="145"/>
        <v>992265.94426576199</v>
      </c>
      <c r="V971" s="41"/>
    </row>
    <row r="972" spans="2:22">
      <c r="B972" s="112">
        <v>44867</v>
      </c>
      <c r="C972">
        <v>67.077904000000004</v>
      </c>
      <c r="D972">
        <v>90.761795000000006</v>
      </c>
      <c r="E972">
        <v>21.521436999999999</v>
      </c>
      <c r="F972">
        <v>95.509040999999996</v>
      </c>
      <c r="G972">
        <v>49.740475000000004</v>
      </c>
      <c r="H972">
        <v>45.857348999999999</v>
      </c>
      <c r="J972" s="33">
        <v>968</v>
      </c>
      <c r="K972" s="111">
        <f t="shared" si="139"/>
        <v>-1.5668887647373334E-3</v>
      </c>
      <c r="L972" s="111">
        <f t="shared" si="140"/>
        <v>-1.6881728146217797E-3</v>
      </c>
      <c r="M972" s="111">
        <f t="shared" si="141"/>
        <v>-1.3413894853699427E-3</v>
      </c>
      <c r="N972" s="111">
        <f t="shared" si="142"/>
        <v>-4.8261913162148846E-3</v>
      </c>
      <c r="O972" s="111">
        <f t="shared" si="143"/>
        <v>-2.6865913806104359E-3</v>
      </c>
      <c r="P972" s="111">
        <f t="shared" si="144"/>
        <v>2.7255429211530068E-3</v>
      </c>
      <c r="Q972" s="36">
        <f>K972*$Y$19+$Z$19*L972+$AA$19*M972+N972*$AB$19+$AC$19*O972+P972*$AD$19</f>
        <v>-2.1255807317318567E-3</v>
      </c>
      <c r="R972" s="41">
        <f t="shared" si="137"/>
        <v>997874.41926826816</v>
      </c>
      <c r="S972" s="41">
        <f t="shared" si="138"/>
        <v>-2125.5807317318395</v>
      </c>
      <c r="T972" s="41">
        <v>1413.3392069564434</v>
      </c>
      <c r="U972" s="41">
        <f t="shared" si="145"/>
        <v>990140.36353403016</v>
      </c>
      <c r="V972" s="41"/>
    </row>
    <row r="973" spans="2:22">
      <c r="B973" s="112">
        <v>44868</v>
      </c>
      <c r="C973">
        <v>66.819725000000005</v>
      </c>
      <c r="D973">
        <v>90.426353000000006</v>
      </c>
      <c r="E973">
        <v>21.454028999999998</v>
      </c>
      <c r="F973">
        <v>95.169539999999998</v>
      </c>
      <c r="G973">
        <v>49.195659999999997</v>
      </c>
      <c r="H973">
        <v>45.780543999999999</v>
      </c>
      <c r="J973" s="33">
        <v>969</v>
      </c>
      <c r="K973" s="111">
        <f t="shared" si="139"/>
        <v>-3.8563688078559182E-3</v>
      </c>
      <c r="L973" s="111">
        <f t="shared" si="140"/>
        <v>-3.7026967485905451E-3</v>
      </c>
      <c r="M973" s="111">
        <f t="shared" si="141"/>
        <v>-3.1370482535580165E-3</v>
      </c>
      <c r="N973" s="111">
        <f t="shared" si="142"/>
        <v>-3.5609805461662455E-3</v>
      </c>
      <c r="O973" s="111">
        <f t="shared" si="143"/>
        <v>-1.1013579762587969E-2</v>
      </c>
      <c r="P973" s="111">
        <f t="shared" si="144"/>
        <v>-1.6762720195771577E-3</v>
      </c>
      <c r="Q973" s="36">
        <f>K973*$Y$19+$Z$19*L973+$AA$19*M973+N973*$AB$19+$AC$19*O973+P973*$AD$19</f>
        <v>-3.6862990181473023E-3</v>
      </c>
      <c r="R973" s="41">
        <f t="shared" si="137"/>
        <v>996313.70098185271</v>
      </c>
      <c r="S973" s="41">
        <f t="shared" si="138"/>
        <v>-3686.2990181472851</v>
      </c>
      <c r="T973" s="41">
        <v>1420.5403254088014</v>
      </c>
      <c r="U973" s="42">
        <f t="shared" si="145"/>
        <v>986454.06451588287</v>
      </c>
      <c r="V973" s="42"/>
    </row>
    <row r="974" spans="2:22">
      <c r="B974" s="112">
        <v>44869</v>
      </c>
      <c r="C974">
        <v>66.838852000000003</v>
      </c>
      <c r="D974">
        <v>90.416779000000005</v>
      </c>
      <c r="E974">
        <v>21.405884</v>
      </c>
      <c r="F974">
        <v>95.358161999999993</v>
      </c>
      <c r="G974">
        <v>49.358150000000002</v>
      </c>
      <c r="H974">
        <v>45.790131000000002</v>
      </c>
      <c r="J974" s="33">
        <v>970</v>
      </c>
      <c r="K974" s="111">
        <f t="shared" si="139"/>
        <v>2.8620684971911522E-4</v>
      </c>
      <c r="L974" s="111">
        <f t="shared" si="140"/>
        <v>-1.0588182037172591E-4</v>
      </c>
      <c r="M974" s="111">
        <f t="shared" si="141"/>
        <v>-2.2466223974945219E-3</v>
      </c>
      <c r="N974" s="111">
        <f t="shared" si="142"/>
        <v>1.9799961857784429E-3</v>
      </c>
      <c r="O974" s="111">
        <f t="shared" si="143"/>
        <v>3.2974909287729437E-3</v>
      </c>
      <c r="P974" s="111">
        <f t="shared" si="144"/>
        <v>2.0939017944397612E-4</v>
      </c>
      <c r="Q974" s="36">
        <f>K974*$Y$19+$Z$19*L974+$AA$19*M974+N974*$AB$19+$AC$19*O974+P974*$AD$19</f>
        <v>3.7045068736865693E-4</v>
      </c>
      <c r="R974" s="41">
        <f t="shared" si="137"/>
        <v>1000370.4506873686</v>
      </c>
      <c r="S974" s="41">
        <f t="shared" si="138"/>
        <v>370.45068736863323</v>
      </c>
      <c r="T974" s="41">
        <v>1433.7945437377784</v>
      </c>
      <c r="U974" s="41">
        <f t="shared" si="145"/>
        <v>986824.5152032515</v>
      </c>
      <c r="V974" s="41"/>
    </row>
    <row r="975" spans="2:22">
      <c r="B975" s="112">
        <v>44872</v>
      </c>
      <c r="C975">
        <v>66.580680999999998</v>
      </c>
      <c r="D975">
        <v>90.129249999999999</v>
      </c>
      <c r="E975">
        <v>21.338480000000001</v>
      </c>
      <c r="F975">
        <v>95.009262000000007</v>
      </c>
      <c r="G975">
        <v>49.444172000000002</v>
      </c>
      <c r="H975">
        <v>45.713326000000002</v>
      </c>
      <c r="J975" s="33">
        <v>971</v>
      </c>
      <c r="K975" s="111">
        <f t="shared" si="139"/>
        <v>-3.8700678442337121E-3</v>
      </c>
      <c r="L975" s="111">
        <f t="shared" si="140"/>
        <v>-3.1851073620632274E-3</v>
      </c>
      <c r="M975" s="111">
        <f t="shared" si="141"/>
        <v>-3.1538219106501428E-3</v>
      </c>
      <c r="N975" s="111">
        <f t="shared" si="142"/>
        <v>-3.6655472173481888E-3</v>
      </c>
      <c r="O975" s="111">
        <f t="shared" si="143"/>
        <v>1.7412955484118909E-3</v>
      </c>
      <c r="P975" s="111">
        <f t="shared" si="144"/>
        <v>-1.6787347834811895E-3</v>
      </c>
      <c r="Q975" s="36">
        <f>K975*$Y$19+$Z$19*L975+$AA$19*M975+N975*$AB$19+$AC$19*O975+P975*$AD$19</f>
        <v>-2.9910748347041984E-3</v>
      </c>
      <c r="R975" s="41">
        <f t="shared" si="137"/>
        <v>997008.92516529583</v>
      </c>
      <c r="S975" s="41">
        <f t="shared" si="138"/>
        <v>-2991.0748347041663</v>
      </c>
      <c r="T975" s="41">
        <v>1435.0339293000288</v>
      </c>
      <c r="U975" s="41">
        <f t="shared" si="145"/>
        <v>983833.44036854734</v>
      </c>
      <c r="V975" s="41"/>
    </row>
    <row r="976" spans="2:22">
      <c r="B976" s="112">
        <v>44873</v>
      </c>
      <c r="C976">
        <v>66.877105999999998</v>
      </c>
      <c r="D976">
        <v>90.512626999999995</v>
      </c>
      <c r="E976">
        <v>21.434771999999999</v>
      </c>
      <c r="F976">
        <v>95.405304000000001</v>
      </c>
      <c r="G976">
        <v>49.511074000000001</v>
      </c>
      <c r="H976">
        <v>45.905357000000002</v>
      </c>
      <c r="J976" s="33">
        <v>972</v>
      </c>
      <c r="K976" s="111">
        <f t="shared" si="139"/>
        <v>4.4422359177499612E-3</v>
      </c>
      <c r="L976" s="111">
        <f t="shared" si="140"/>
        <v>4.2446146150326176E-3</v>
      </c>
      <c r="M976" s="111">
        <f t="shared" si="141"/>
        <v>4.502447588951272E-3</v>
      </c>
      <c r="N976" s="111">
        <f t="shared" si="142"/>
        <v>4.1597928079546197E-3</v>
      </c>
      <c r="O976" s="111">
        <f t="shared" si="143"/>
        <v>1.3521670229263737E-3</v>
      </c>
      <c r="P976" s="111">
        <f t="shared" si="144"/>
        <v>4.1919677279536301E-3</v>
      </c>
      <c r="Q976" s="36">
        <f>K976*$Y$19+$Z$19*L976+$AA$19*M976+N976*$AB$19+$AC$19*O976+P976*$AD$19</f>
        <v>4.1439747844007639E-3</v>
      </c>
      <c r="R976" s="41">
        <f t="shared" si="137"/>
        <v>1004143.9747844008</v>
      </c>
      <c r="S976" s="41">
        <f t="shared" si="138"/>
        <v>4143.9747844007798</v>
      </c>
      <c r="T976" s="41">
        <v>1435.6344597095158</v>
      </c>
      <c r="U976" s="41">
        <f t="shared" si="145"/>
        <v>987977.41515294812</v>
      </c>
      <c r="V976" s="41"/>
    </row>
    <row r="977" spans="2:22">
      <c r="B977" s="112">
        <v>44874</v>
      </c>
      <c r="C977">
        <v>66.972733000000005</v>
      </c>
      <c r="D977">
        <v>90.618056999999993</v>
      </c>
      <c r="E977">
        <v>21.482915999999999</v>
      </c>
      <c r="F977">
        <v>95.160133000000002</v>
      </c>
      <c r="G977">
        <v>49.415500999999999</v>
      </c>
      <c r="H977">
        <v>45.982170000000004</v>
      </c>
      <c r="J977" s="33">
        <v>973</v>
      </c>
      <c r="K977" s="111">
        <f t="shared" si="139"/>
        <v>1.4288700977802163E-3</v>
      </c>
      <c r="L977" s="111">
        <f t="shared" si="140"/>
        <v>1.1641319910942615E-3</v>
      </c>
      <c r="M977" s="111">
        <f t="shared" si="141"/>
        <v>2.2435514324300521E-3</v>
      </c>
      <c r="N977" s="111">
        <f t="shared" si="142"/>
        <v>-2.5730913131846705E-3</v>
      </c>
      <c r="O977" s="111">
        <f t="shared" si="143"/>
        <v>-1.9322013267793463E-3</v>
      </c>
      <c r="P977" s="111">
        <f t="shared" si="144"/>
        <v>1.6718921577344094E-3</v>
      </c>
      <c r="Q977" s="36">
        <f>K977*$Y$19+$Z$19*L977+$AA$19*M977+N977*$AB$19+$AC$19*O977+P977*$AD$19</f>
        <v>1.4339102869810518E-4</v>
      </c>
      <c r="R977" s="41">
        <f t="shared" si="137"/>
        <v>1000143.3910286981</v>
      </c>
      <c r="S977" s="41">
        <f t="shared" si="138"/>
        <v>143.39102869806811</v>
      </c>
      <c r="T977" s="41">
        <v>1436.4389505938161</v>
      </c>
      <c r="U977" s="41">
        <f t="shared" si="145"/>
        <v>988120.80618164618</v>
      </c>
      <c r="V977" s="41"/>
    </row>
    <row r="978" spans="2:22">
      <c r="B978" s="112">
        <v>44875</v>
      </c>
      <c r="C978">
        <v>68.359222000000003</v>
      </c>
      <c r="D978">
        <v>92.563637</v>
      </c>
      <c r="E978">
        <v>21.829568999999999</v>
      </c>
      <c r="F978">
        <v>98.347510999999997</v>
      </c>
      <c r="G978">
        <v>50.208817000000003</v>
      </c>
      <c r="H978">
        <v>46.577469000000001</v>
      </c>
      <c r="J978" s="33">
        <v>974</v>
      </c>
      <c r="K978" s="111">
        <f t="shared" si="139"/>
        <v>2.0490910851223378E-2</v>
      </c>
      <c r="L978" s="111">
        <f t="shared" si="140"/>
        <v>2.1242877718577594E-2</v>
      </c>
      <c r="M978" s="111">
        <f t="shared" si="141"/>
        <v>1.6007412277819783E-2</v>
      </c>
      <c r="N978" s="111">
        <f t="shared" si="142"/>
        <v>3.2946153859988746E-2</v>
      </c>
      <c r="O978" s="111">
        <f t="shared" si="143"/>
        <v>1.5926488326804038E-2</v>
      </c>
      <c r="P978" s="111">
        <f t="shared" si="144"/>
        <v>1.2863213700970866E-2</v>
      </c>
      <c r="Q978" s="36">
        <f>K978*$Y$19+$Z$19*L978+$AA$19*M978+N978*$AB$19+$AC$19*O978+P978*$AD$19</f>
        <v>2.2547152388296989E-2</v>
      </c>
      <c r="R978" s="41">
        <f t="shared" si="137"/>
        <v>1022547.152388297</v>
      </c>
      <c r="S978" s="41">
        <f t="shared" si="138"/>
        <v>22547.152388297021</v>
      </c>
      <c r="T978" s="41">
        <v>1447.4033536936622</v>
      </c>
      <c r="U978" s="41">
        <f t="shared" si="145"/>
        <v>1010667.9585699432</v>
      </c>
      <c r="V978" s="41"/>
    </row>
    <row r="979" spans="2:22">
      <c r="B979" s="112">
        <v>44876</v>
      </c>
      <c r="C979">
        <v>68.359222000000003</v>
      </c>
      <c r="D979">
        <v>92.496544</v>
      </c>
      <c r="E979">
        <v>21.791049999999998</v>
      </c>
      <c r="F979">
        <v>98.611571999999995</v>
      </c>
      <c r="G979">
        <v>50.170592999999997</v>
      </c>
      <c r="H979">
        <v>46.615875000000003</v>
      </c>
      <c r="J979" s="33">
        <v>975</v>
      </c>
      <c r="K979" s="111">
        <f t="shared" si="139"/>
        <v>0</v>
      </c>
      <c r="L979" s="111">
        <f t="shared" si="140"/>
        <v>-7.2509388650791613E-4</v>
      </c>
      <c r="M979" s="111">
        <f t="shared" si="141"/>
        <v>-1.7660918572470537E-3</v>
      </c>
      <c r="N979" s="111">
        <f t="shared" si="142"/>
        <v>2.6813808654074143E-3</v>
      </c>
      <c r="O979" s="111">
        <f t="shared" si="143"/>
        <v>-7.6159048648645825E-4</v>
      </c>
      <c r="P979" s="111">
        <f t="shared" si="144"/>
        <v>8.242219996791308E-4</v>
      </c>
      <c r="Q979" s="36">
        <f>K979*$Y$19+$Z$19*L979+$AA$19*M979+N979*$AB$19+$AC$19*O979+P979*$AD$19</f>
        <v>3.9936258175761122E-4</v>
      </c>
      <c r="R979" s="41">
        <f t="shared" si="137"/>
        <v>1000399.3625817576</v>
      </c>
      <c r="S979" s="41">
        <f t="shared" si="138"/>
        <v>399.36258175759576</v>
      </c>
      <c r="T979" s="41">
        <v>1455.3162527502282</v>
      </c>
      <c r="U979" s="41">
        <f t="shared" si="145"/>
        <v>1011067.3211517008</v>
      </c>
      <c r="V979" s="41"/>
    </row>
    <row r="980" spans="2:22">
      <c r="B980" s="112">
        <v>44879</v>
      </c>
      <c r="C980">
        <v>68.139296999999999</v>
      </c>
      <c r="D980">
        <v>92.237769999999998</v>
      </c>
      <c r="E980">
        <v>21.752535000000002</v>
      </c>
      <c r="F980">
        <v>98.111771000000005</v>
      </c>
      <c r="G980">
        <v>49.836060000000003</v>
      </c>
      <c r="H980">
        <v>46.519858999999997</v>
      </c>
      <c r="J980" s="33">
        <v>976</v>
      </c>
      <c r="K980" s="111">
        <f t="shared" si="139"/>
        <v>-3.2223820729329819E-3</v>
      </c>
      <c r="L980" s="111">
        <f t="shared" si="140"/>
        <v>-2.8015820521222787E-3</v>
      </c>
      <c r="M980" s="111">
        <f t="shared" si="141"/>
        <v>-1.7690325702079783E-3</v>
      </c>
      <c r="N980" s="111">
        <f t="shared" si="142"/>
        <v>-5.0812686258096592E-3</v>
      </c>
      <c r="O980" s="111">
        <f t="shared" si="143"/>
        <v>-6.6902398541004125E-3</v>
      </c>
      <c r="P980" s="111">
        <f t="shared" si="144"/>
        <v>-2.0618516629832052E-3</v>
      </c>
      <c r="Q980" s="36">
        <f>K980*$Y$19+$Z$19*L980+$AA$19*M980+N980*$AB$19+$AC$19*O980+P980*$AD$19</f>
        <v>-3.4649395764683598E-3</v>
      </c>
      <c r="R980" s="41">
        <f t="shared" si="137"/>
        <v>996535.06042353169</v>
      </c>
      <c r="S980" s="41">
        <f t="shared" si="138"/>
        <v>-3464.939576468314</v>
      </c>
      <c r="T980" s="41">
        <v>1457.9706976710586</v>
      </c>
      <c r="U980" s="41">
        <f t="shared" si="145"/>
        <v>1007602.3815752325</v>
      </c>
      <c r="V980" s="41"/>
    </row>
    <row r="981" spans="2:22">
      <c r="B981" s="112">
        <v>44880</v>
      </c>
      <c r="C981">
        <v>68.617408999999995</v>
      </c>
      <c r="D981">
        <v>92.918235999999993</v>
      </c>
      <c r="E981">
        <v>21.877715999999999</v>
      </c>
      <c r="F981">
        <v>99.479149000000007</v>
      </c>
      <c r="G981">
        <v>50.151470000000003</v>
      </c>
      <c r="H981">
        <v>46.759898999999997</v>
      </c>
      <c r="J981" s="33">
        <v>977</v>
      </c>
      <c r="K981" s="111">
        <f t="shared" si="139"/>
        <v>6.992182861308976E-3</v>
      </c>
      <c r="L981" s="111">
        <f t="shared" si="140"/>
        <v>7.3502240435762952E-3</v>
      </c>
      <c r="M981" s="111">
        <f t="shared" si="141"/>
        <v>5.738282069256655E-3</v>
      </c>
      <c r="N981" s="111">
        <f t="shared" si="142"/>
        <v>1.3840715235864498E-2</v>
      </c>
      <c r="O981" s="111">
        <f t="shared" si="143"/>
        <v>6.3090076573184446E-3</v>
      </c>
      <c r="P981" s="111">
        <f t="shared" si="144"/>
        <v>5.146679944310212E-3</v>
      </c>
      <c r="Q981" s="36">
        <f>K981*$Y$19+$Z$19*L981+$AA$19*M981+N981*$AB$19+$AC$19*O981+P981*$AD$19</f>
        <v>8.7175047336616497E-3</v>
      </c>
      <c r="R981" s="41">
        <f t="shared" si="137"/>
        <v>1008717.5047336617</v>
      </c>
      <c r="S981" s="41">
        <f t="shared" si="138"/>
        <v>8717.5047336616553</v>
      </c>
      <c r="T981" s="41">
        <v>1464.0681893391302</v>
      </c>
      <c r="U981" s="41">
        <f t="shared" si="145"/>
        <v>1016319.8863088941</v>
      </c>
      <c r="V981" s="41"/>
    </row>
    <row r="982" spans="2:22">
      <c r="B982" s="112">
        <v>44881</v>
      </c>
      <c r="C982">
        <v>69.009444999999999</v>
      </c>
      <c r="D982">
        <v>93.493294000000006</v>
      </c>
      <c r="E982">
        <v>22.002901000000001</v>
      </c>
      <c r="F982">
        <v>100.327873</v>
      </c>
      <c r="G982">
        <v>50.266173999999999</v>
      </c>
      <c r="H982">
        <v>47.124766999999999</v>
      </c>
      <c r="J982" s="33">
        <v>978</v>
      </c>
      <c r="K982" s="111">
        <f t="shared" si="139"/>
        <v>5.6971012409769983E-3</v>
      </c>
      <c r="L982" s="111">
        <f t="shared" si="140"/>
        <v>6.169788147679183E-3</v>
      </c>
      <c r="M982" s="111">
        <f t="shared" si="141"/>
        <v>5.705723764971255E-3</v>
      </c>
      <c r="N982" s="111">
        <f t="shared" si="142"/>
        <v>8.4954882576279023E-3</v>
      </c>
      <c r="O982" s="111">
        <f t="shared" si="143"/>
        <v>2.2845397545442777E-3</v>
      </c>
      <c r="P982" s="111">
        <f t="shared" si="144"/>
        <v>7.7727248231173954E-3</v>
      </c>
      <c r="Q982" s="36">
        <f>K982*$Y$19+$Z$19*L982+$AA$19*M982+N982*$AB$19+$AC$19*O982+P982*$AD$19</f>
        <v>6.7485910155601313E-3</v>
      </c>
      <c r="R982" s="41">
        <f t="shared" si="137"/>
        <v>1006748.5910155601</v>
      </c>
      <c r="S982" s="41">
        <f t="shared" si="138"/>
        <v>6748.5910155600868</v>
      </c>
      <c r="T982" s="41">
        <v>1464.8606968928361</v>
      </c>
      <c r="U982" s="41">
        <f t="shared" si="145"/>
        <v>1023068.4773244542</v>
      </c>
      <c r="V982" s="41"/>
    </row>
    <row r="983" spans="2:22">
      <c r="B983" s="112">
        <v>44882</v>
      </c>
      <c r="C983">
        <v>68.722579999999994</v>
      </c>
      <c r="D983">
        <v>93.100334000000004</v>
      </c>
      <c r="E983">
        <v>21.916236999999999</v>
      </c>
      <c r="F983">
        <v>99.790344000000005</v>
      </c>
      <c r="G983">
        <v>49.922080999999999</v>
      </c>
      <c r="H983">
        <v>47.191977999999999</v>
      </c>
      <c r="J983" s="33">
        <v>979</v>
      </c>
      <c r="K983" s="111">
        <f t="shared" si="139"/>
        <v>-4.1655586607948275E-3</v>
      </c>
      <c r="L983" s="111">
        <f t="shared" si="140"/>
        <v>-4.2119399805018998E-3</v>
      </c>
      <c r="M983" s="111">
        <f t="shared" si="141"/>
        <v>-3.9465306665799216E-3</v>
      </c>
      <c r="N983" s="111">
        <f t="shared" si="142"/>
        <v>-5.3721275434470989E-3</v>
      </c>
      <c r="O983" s="111">
        <f t="shared" si="143"/>
        <v>-6.8689559056834123E-3</v>
      </c>
      <c r="P983" s="111">
        <f t="shared" si="144"/>
        <v>1.4252190610874191E-3</v>
      </c>
      <c r="Q983" s="36">
        <f>K983*$Y$19+$Z$19*L983+$AA$19*M983+N983*$AB$19+$AC$19*O983+P983*$AD$19</f>
        <v>-3.9919145888624285E-3</v>
      </c>
      <c r="R983" s="41">
        <f t="shared" si="137"/>
        <v>996008.08541113755</v>
      </c>
      <c r="S983" s="41">
        <f t="shared" si="138"/>
        <v>-3991.914588862448</v>
      </c>
      <c r="T983" s="41">
        <v>1465.3807769062696</v>
      </c>
      <c r="U983" s="41">
        <f t="shared" si="145"/>
        <v>1019076.5627355918</v>
      </c>
      <c r="V983" s="41"/>
    </row>
    <row r="984" spans="2:22">
      <c r="B984" s="112">
        <v>44883</v>
      </c>
      <c r="C984">
        <v>68.607833999999997</v>
      </c>
      <c r="D984">
        <v>92.966155999999998</v>
      </c>
      <c r="E984">
        <v>21.848831000000001</v>
      </c>
      <c r="F984">
        <v>99.780913999999996</v>
      </c>
      <c r="G984">
        <v>49.692687999999997</v>
      </c>
      <c r="H984">
        <v>47.259193000000003</v>
      </c>
      <c r="J984" s="33">
        <v>980</v>
      </c>
      <c r="K984" s="111">
        <f t="shared" si="139"/>
        <v>-1.6710941642232493E-3</v>
      </c>
      <c r="L984" s="111">
        <f t="shared" si="140"/>
        <v>-1.4422588748652051E-3</v>
      </c>
      <c r="M984" s="111">
        <f t="shared" si="141"/>
        <v>-3.0803586686574359E-3</v>
      </c>
      <c r="N984" s="111">
        <f t="shared" si="142"/>
        <v>-9.4502586209353301E-5</v>
      </c>
      <c r="O984" s="111">
        <f t="shared" si="143"/>
        <v>-4.60561034847077E-3</v>
      </c>
      <c r="P984" s="111">
        <f t="shared" si="144"/>
        <v>1.4232753418488954E-3</v>
      </c>
      <c r="Q984" s="36">
        <f>K984*$Y$19+$Z$19*L984+$AA$19*M984+N984*$AB$19+$AC$19*O984+P984*$AD$19</f>
        <v>-1.194952784970772E-3</v>
      </c>
      <c r="R984" s="41">
        <f t="shared" si="137"/>
        <v>998805.04721502925</v>
      </c>
      <c r="S984" s="41">
        <f t="shared" si="138"/>
        <v>-1194.952784970752</v>
      </c>
      <c r="T984" s="41">
        <v>1466.4945427810308</v>
      </c>
      <c r="U984" s="41">
        <f t="shared" si="145"/>
        <v>1017881.609950621</v>
      </c>
      <c r="V984" s="41"/>
    </row>
    <row r="985" spans="2:22">
      <c r="B985" s="112">
        <v>44886</v>
      </c>
      <c r="C985">
        <v>68.607833999999997</v>
      </c>
      <c r="D985">
        <v>92.908669000000003</v>
      </c>
      <c r="E985">
        <v>21.858463</v>
      </c>
      <c r="F985">
        <v>99.630050999999995</v>
      </c>
      <c r="G985">
        <v>49.941195999999998</v>
      </c>
      <c r="H985">
        <v>47.287990999999998</v>
      </c>
      <c r="J985" s="33">
        <v>981</v>
      </c>
      <c r="K985" s="111">
        <f t="shared" si="139"/>
        <v>0</v>
      </c>
      <c r="L985" s="111">
        <f t="shared" si="140"/>
        <v>-6.1855608292225763E-4</v>
      </c>
      <c r="M985" s="111">
        <f t="shared" si="141"/>
        <v>4.4075023980777136E-4</v>
      </c>
      <c r="N985" s="111">
        <f t="shared" si="142"/>
        <v>-1.5130865926308466E-3</v>
      </c>
      <c r="O985" s="111">
        <f t="shared" si="143"/>
        <v>4.9884337607937236E-3</v>
      </c>
      <c r="P985" s="111">
        <f t="shared" si="144"/>
        <v>6.0917733711795337E-4</v>
      </c>
      <c r="Q985" s="36">
        <f>K985*$Y$19+$Z$19*L985+$AA$19*M985+N985*$AB$19+$AC$19*O985+P985*$AD$19</f>
        <v>-1.9713424832065734E-4</v>
      </c>
      <c r="R985" s="41">
        <f t="shared" si="137"/>
        <v>999802.86575167929</v>
      </c>
      <c r="S985" s="41">
        <f t="shared" si="138"/>
        <v>-197.13424832071178</v>
      </c>
      <c r="T985" s="41">
        <v>1467.201267857221</v>
      </c>
      <c r="U985" s="41">
        <f t="shared" si="145"/>
        <v>1017684.4757023003</v>
      </c>
      <c r="V985" s="41"/>
    </row>
    <row r="986" spans="2:22">
      <c r="B986" s="112">
        <v>44887</v>
      </c>
      <c r="C986">
        <v>68.961639000000005</v>
      </c>
      <c r="D986">
        <v>93.387871000000004</v>
      </c>
      <c r="E986">
        <v>21.945125999999998</v>
      </c>
      <c r="F986">
        <v>100.516457</v>
      </c>
      <c r="G986">
        <v>50.132359000000001</v>
      </c>
      <c r="H986">
        <v>47.441623999999997</v>
      </c>
      <c r="J986" s="33">
        <v>982</v>
      </c>
      <c r="K986" s="111">
        <f t="shared" si="139"/>
        <v>5.1436670119450649E-3</v>
      </c>
      <c r="L986" s="111">
        <f t="shared" si="140"/>
        <v>5.1445191293689472E-3</v>
      </c>
      <c r="M986" s="111">
        <f t="shared" si="141"/>
        <v>3.9568955445033393E-3</v>
      </c>
      <c r="N986" s="111">
        <f t="shared" si="142"/>
        <v>8.8576293864984935E-3</v>
      </c>
      <c r="O986" s="111">
        <f t="shared" si="143"/>
        <v>3.8204545149985551E-3</v>
      </c>
      <c r="P986" s="111">
        <f t="shared" si="144"/>
        <v>3.2436136196286203E-3</v>
      </c>
      <c r="Q986" s="36">
        <f>K986*$Y$19+$Z$19*L986+$AA$19*M986+N986*$AB$19+$AC$19*O986+P986*$AD$19</f>
        <v>5.7867134957198824E-3</v>
      </c>
      <c r="R986" s="41">
        <f t="shared" si="137"/>
        <v>1005786.7134957198</v>
      </c>
      <c r="S986" s="41">
        <f t="shared" si="138"/>
        <v>5786.7134957198286</v>
      </c>
      <c r="T986" s="41">
        <v>1473.2858079434372</v>
      </c>
      <c r="U986" s="41">
        <f t="shared" si="145"/>
        <v>1023471.1891980201</v>
      </c>
      <c r="V986" s="41"/>
    </row>
    <row r="987" spans="2:22">
      <c r="B987" s="112">
        <v>44888</v>
      </c>
      <c r="C987">
        <v>69.382378000000003</v>
      </c>
      <c r="D987">
        <v>93.943755999999993</v>
      </c>
      <c r="E987">
        <v>22.041412000000001</v>
      </c>
      <c r="F987">
        <v>101.525497</v>
      </c>
      <c r="G987">
        <v>50.390427000000003</v>
      </c>
      <c r="H987">
        <v>47.604861999999997</v>
      </c>
      <c r="J987" s="33">
        <v>983</v>
      </c>
      <c r="K987" s="111">
        <f t="shared" si="139"/>
        <v>6.0825224870460883E-3</v>
      </c>
      <c r="L987" s="111">
        <f t="shared" si="140"/>
        <v>5.9347867789563517E-3</v>
      </c>
      <c r="M987" s="111">
        <f t="shared" si="141"/>
        <v>4.3779828178626542E-3</v>
      </c>
      <c r="N987" s="111">
        <f t="shared" si="142"/>
        <v>9.9885035692130648E-3</v>
      </c>
      <c r="O987" s="111">
        <f t="shared" si="143"/>
        <v>5.1345287418103642E-3</v>
      </c>
      <c r="P987" s="111">
        <f t="shared" si="144"/>
        <v>3.4349120597383489E-3</v>
      </c>
      <c r="Q987" s="36">
        <f>K987*$Y$19+$Z$19*L987+$AA$19*M987+N987*$AB$19+$AC$19*O987+P987*$AD$19</f>
        <v>6.583253363864219E-3</v>
      </c>
      <c r="R987" s="41">
        <f t="shared" si="137"/>
        <v>1006583.2533638643</v>
      </c>
      <c r="S987" s="41">
        <f t="shared" si="138"/>
        <v>6583.2533638642635</v>
      </c>
      <c r="T987" s="41">
        <v>1473.8706271896372</v>
      </c>
      <c r="U987" s="41">
        <f t="shared" si="145"/>
        <v>1030054.4425618844</v>
      </c>
      <c r="V987" s="41"/>
    </row>
    <row r="988" spans="2:22">
      <c r="B988" s="112">
        <v>44890</v>
      </c>
      <c r="C988">
        <v>69.382378000000003</v>
      </c>
      <c r="D988">
        <v>93.962913999999998</v>
      </c>
      <c r="E988">
        <v>22.031782</v>
      </c>
      <c r="F988">
        <v>101.629227</v>
      </c>
      <c r="G988">
        <v>50.390427000000003</v>
      </c>
      <c r="H988">
        <v>47.537635999999999</v>
      </c>
      <c r="J988" s="33">
        <v>984</v>
      </c>
      <c r="K988" s="111">
        <f t="shared" si="139"/>
        <v>0</v>
      </c>
      <c r="L988" s="111">
        <f t="shared" si="140"/>
        <v>2.0390973951474117E-4</v>
      </c>
      <c r="M988" s="111">
        <f t="shared" si="141"/>
        <v>-4.3700032964498307E-4</v>
      </c>
      <c r="N988" s="111">
        <f t="shared" si="142"/>
        <v>1.0211921925520656E-3</v>
      </c>
      <c r="O988" s="111">
        <f t="shared" si="143"/>
        <v>0</v>
      </c>
      <c r="P988" s="111">
        <f t="shared" si="144"/>
        <v>-1.4131647287150368E-3</v>
      </c>
      <c r="Q988" s="36">
        <f>K988*$Y$19+$Z$19*L988+$AA$19*M988+N988*$AB$19+$AC$19*O988+P988*$AD$19</f>
        <v>1.1038509376668805E-4</v>
      </c>
      <c r="R988" s="41">
        <f t="shared" si="137"/>
        <v>1000110.3850937667</v>
      </c>
      <c r="S988" s="41">
        <f t="shared" si="138"/>
        <v>110.38509376673028</v>
      </c>
      <c r="T988" s="41">
        <v>1476.4478433829499</v>
      </c>
      <c r="U988" s="41">
        <f t="shared" si="145"/>
        <v>1030164.8276556511</v>
      </c>
      <c r="V988" s="41"/>
    </row>
    <row r="989" spans="2:22">
      <c r="B989" s="112">
        <v>44893</v>
      </c>
      <c r="C989">
        <v>69.296310000000005</v>
      </c>
      <c r="D989">
        <v>93.809562999999997</v>
      </c>
      <c r="E989">
        <v>22.070302999999999</v>
      </c>
      <c r="F989">
        <v>100.893677</v>
      </c>
      <c r="G989">
        <v>50.256614999999996</v>
      </c>
      <c r="H989">
        <v>47.566443999999997</v>
      </c>
      <c r="J989" s="33">
        <v>985</v>
      </c>
      <c r="K989" s="111">
        <f t="shared" si="139"/>
        <v>-1.2412579364835148E-3</v>
      </c>
      <c r="L989" s="111">
        <f t="shared" si="140"/>
        <v>-1.6333707318965157E-3</v>
      </c>
      <c r="M989" s="111">
        <f t="shared" si="141"/>
        <v>1.7469019796275157E-3</v>
      </c>
      <c r="N989" s="111">
        <f t="shared" si="142"/>
        <v>-7.2639017088846408E-3</v>
      </c>
      <c r="O989" s="111">
        <f t="shared" si="143"/>
        <v>-2.6590364939461401E-3</v>
      </c>
      <c r="P989" s="111">
        <f t="shared" si="144"/>
        <v>6.0582050488458669E-4</v>
      </c>
      <c r="Q989" s="36">
        <f>K989*$Y$19+$Z$19*L989+$AA$19*M989+N989*$AB$19+$AC$19*O989+P989*$AD$19</f>
        <v>-2.4700406230420712E-3</v>
      </c>
      <c r="R989" s="41">
        <f t="shared" si="137"/>
        <v>997529.95937695797</v>
      </c>
      <c r="S989" s="41">
        <f t="shared" si="138"/>
        <v>-2470.040623042034</v>
      </c>
      <c r="T989" s="41">
        <v>1496.2728352572303</v>
      </c>
      <c r="U989" s="41">
        <f t="shared" si="145"/>
        <v>1027694.7870326091</v>
      </c>
      <c r="V989" s="41"/>
    </row>
    <row r="990" spans="2:22">
      <c r="B990" s="112">
        <v>44894</v>
      </c>
      <c r="C990">
        <v>69.038123999999996</v>
      </c>
      <c r="D990">
        <v>93.474106000000006</v>
      </c>
      <c r="E990">
        <v>21.983640999999999</v>
      </c>
      <c r="F990">
        <v>100.393867</v>
      </c>
      <c r="G990">
        <v>50.065449000000001</v>
      </c>
      <c r="H990">
        <v>47.672058</v>
      </c>
      <c r="J990" s="33">
        <v>986</v>
      </c>
      <c r="K990" s="111">
        <f t="shared" si="139"/>
        <v>-3.7327842724971388E-3</v>
      </c>
      <c r="L990" s="111">
        <f t="shared" si="140"/>
        <v>-3.5823450121398172E-3</v>
      </c>
      <c r="M990" s="111">
        <f t="shared" si="141"/>
        <v>-3.9343633699758214E-3</v>
      </c>
      <c r="N990" s="111">
        <f t="shared" si="142"/>
        <v>-4.9661396555670638E-3</v>
      </c>
      <c r="O990" s="111">
        <f t="shared" si="143"/>
        <v>-3.8110506055023109E-3</v>
      </c>
      <c r="P990" s="111">
        <f t="shared" si="144"/>
        <v>2.2178854365658141E-3</v>
      </c>
      <c r="Q990" s="36">
        <f>K990*$Y$19+$Z$19*L990+$AA$19*M990+N990*$AB$19+$AC$19*O990+P990*$AD$19</f>
        <v>-3.4404565856606837E-3</v>
      </c>
      <c r="R990" s="41">
        <f t="shared" si="137"/>
        <v>996559.54341433931</v>
      </c>
      <c r="S990" s="41">
        <f t="shared" si="138"/>
        <v>-3440.4565856606932</v>
      </c>
      <c r="T990" s="41">
        <v>1503.3697633055272</v>
      </c>
      <c r="U990" s="41">
        <f t="shared" si="145"/>
        <v>1024254.3304469484</v>
      </c>
      <c r="V990" s="41"/>
    </row>
    <row r="991" spans="2:22">
      <c r="B991" s="112">
        <v>44895</v>
      </c>
      <c r="C991">
        <v>69.573616000000001</v>
      </c>
      <c r="D991">
        <v>94.202522000000002</v>
      </c>
      <c r="E991">
        <v>22.118448000000001</v>
      </c>
      <c r="F991">
        <v>101.61982</v>
      </c>
      <c r="G991">
        <v>50.753627999999999</v>
      </c>
      <c r="H991">
        <v>47.854492</v>
      </c>
      <c r="J991" s="33">
        <v>987</v>
      </c>
      <c r="K991" s="111">
        <f t="shared" si="139"/>
        <v>7.7265412589879552E-3</v>
      </c>
      <c r="L991" s="111">
        <f t="shared" si="140"/>
        <v>7.762497284829353E-3</v>
      </c>
      <c r="M991" s="111">
        <f t="shared" si="141"/>
        <v>6.1134255955917552E-3</v>
      </c>
      <c r="N991" s="111">
        <f t="shared" si="142"/>
        <v>1.2137475124702226E-2</v>
      </c>
      <c r="O991" s="111">
        <f t="shared" si="143"/>
        <v>1.3651973590795691E-2</v>
      </c>
      <c r="P991" s="111">
        <f t="shared" si="144"/>
        <v>3.8195500998102492E-3</v>
      </c>
      <c r="Q991" s="36">
        <f>K991*$Y$19+$Z$19*L991+$AA$19*M991+N991*$AB$19+$AC$19*O991+P991*$AD$19</f>
        <v>8.6332141449160776E-3</v>
      </c>
      <c r="R991" s="41">
        <f t="shared" si="137"/>
        <v>1008633.214144916</v>
      </c>
      <c r="S991" s="41">
        <f t="shared" si="138"/>
        <v>8633.2141449160408</v>
      </c>
      <c r="T991" s="41">
        <v>1506.4963021036237</v>
      </c>
      <c r="U991" s="41">
        <f t="shared" si="145"/>
        <v>1032887.5445918645</v>
      </c>
      <c r="V991" s="41"/>
    </row>
    <row r="992" spans="2:22">
      <c r="B992" s="112">
        <v>44896</v>
      </c>
      <c r="C992">
        <v>70.153419</v>
      </c>
      <c r="D992">
        <v>94.986373999999998</v>
      </c>
      <c r="E992">
        <v>22.327832999999998</v>
      </c>
      <c r="F992">
        <v>102.89130400000001</v>
      </c>
      <c r="G992">
        <v>51.302208</v>
      </c>
      <c r="H992">
        <v>48.024799000000002</v>
      </c>
      <c r="J992" s="33">
        <v>988</v>
      </c>
      <c r="K992" s="111">
        <f t="shared" si="139"/>
        <v>8.2991287670252639E-3</v>
      </c>
      <c r="L992" s="111">
        <f t="shared" si="140"/>
        <v>8.2864956865899859E-3</v>
      </c>
      <c r="M992" s="111">
        <f t="shared" si="141"/>
        <v>9.4220053640154209E-3</v>
      </c>
      <c r="N992" s="111">
        <f t="shared" si="142"/>
        <v>1.2434535177477314E-2</v>
      </c>
      <c r="O992" s="111">
        <f t="shared" si="143"/>
        <v>1.0750689134658774E-2</v>
      </c>
      <c r="P992" s="111">
        <f t="shared" si="144"/>
        <v>3.5525331348796223E-3</v>
      </c>
      <c r="Q992" s="36">
        <f>K992*$Y$19+$Z$19*L992+$AA$19*M992+N992*$AB$19+$AC$19*O992+P992*$AD$19</f>
        <v>9.3882896929983698E-3</v>
      </c>
      <c r="R992" s="41">
        <f t="shared" si="137"/>
        <v>1009388.2896929984</v>
      </c>
      <c r="S992" s="41">
        <f t="shared" si="138"/>
        <v>9388.2896929983981</v>
      </c>
      <c r="T992" s="41">
        <v>1512.2353260158561</v>
      </c>
      <c r="U992" s="41">
        <f t="shared" si="145"/>
        <v>1042275.8342848629</v>
      </c>
      <c r="V992" s="41"/>
    </row>
    <row r="993" spans="2:22">
      <c r="B993" s="112">
        <v>44897</v>
      </c>
      <c r="C993">
        <v>70.440948000000006</v>
      </c>
      <c r="D993">
        <v>95.380249000000006</v>
      </c>
      <c r="E993">
        <v>22.376076000000001</v>
      </c>
      <c r="F993">
        <v>103.51567799999999</v>
      </c>
      <c r="G993">
        <v>51.715305000000001</v>
      </c>
      <c r="H993">
        <v>48.015186</v>
      </c>
      <c r="J993" s="33">
        <v>989</v>
      </c>
      <c r="K993" s="111">
        <f t="shared" si="139"/>
        <v>4.0901980213265141E-3</v>
      </c>
      <c r="L993" s="111">
        <f t="shared" si="140"/>
        <v>4.1380737425606648E-3</v>
      </c>
      <c r="M993" s="111">
        <f t="shared" si="141"/>
        <v>2.1583355821516805E-3</v>
      </c>
      <c r="N993" s="111">
        <f t="shared" si="142"/>
        <v>6.049949457986788E-3</v>
      </c>
      <c r="O993" s="111">
        <f t="shared" si="143"/>
        <v>8.0199803348089543E-3</v>
      </c>
      <c r="P993" s="111">
        <f t="shared" si="144"/>
        <v>-2.0018745384235668E-4</v>
      </c>
      <c r="Q993" s="36">
        <f>K993*$Y$19+$Z$19*L993+$AA$19*M993+N993*$AB$19+$AC$19*O993+P993*$AD$19</f>
        <v>4.0224632317220951E-3</v>
      </c>
      <c r="R993" s="41">
        <f t="shared" si="137"/>
        <v>1004022.4632317221</v>
      </c>
      <c r="S993" s="41">
        <f t="shared" si="138"/>
        <v>4022.4632317221258</v>
      </c>
      <c r="T993" s="41">
        <v>1516.444029578357</v>
      </c>
      <c r="U993" s="41">
        <f t="shared" si="145"/>
        <v>1046298.297516585</v>
      </c>
      <c r="V993" s="41"/>
    </row>
    <row r="994" spans="2:22">
      <c r="B994" s="112">
        <v>44900</v>
      </c>
      <c r="C994">
        <v>69.885070999999996</v>
      </c>
      <c r="D994">
        <v>94.630943000000002</v>
      </c>
      <c r="E994">
        <v>22.231344</v>
      </c>
      <c r="F994">
        <v>102.63584899999999</v>
      </c>
      <c r="G994">
        <v>51.196528999999998</v>
      </c>
      <c r="H994">
        <v>47.947823</v>
      </c>
      <c r="J994" s="33">
        <v>990</v>
      </c>
      <c r="K994" s="111">
        <f t="shared" si="139"/>
        <v>-7.922691908658356E-3</v>
      </c>
      <c r="L994" s="111">
        <f t="shared" si="140"/>
        <v>-7.887007879033698E-3</v>
      </c>
      <c r="M994" s="111">
        <f t="shared" si="141"/>
        <v>-6.489167402187121E-3</v>
      </c>
      <c r="N994" s="111">
        <f t="shared" si="142"/>
        <v>-8.5358023277330945E-3</v>
      </c>
      <c r="O994" s="111">
        <f t="shared" si="143"/>
        <v>-1.0082035742305852E-2</v>
      </c>
      <c r="P994" s="111">
        <f t="shared" si="144"/>
        <v>-1.4039370329580322E-3</v>
      </c>
      <c r="Q994" s="36">
        <f>K994*$Y$19+$Z$19*L994+$AA$19*M994+N994*$AB$19+$AC$19*O994+P994*$AD$19</f>
        <v>-7.1677899075415748E-3</v>
      </c>
      <c r="R994" s="41">
        <f t="shared" si="137"/>
        <v>992832.21009245841</v>
      </c>
      <c r="S994" s="41">
        <f t="shared" si="138"/>
        <v>-7167.7899075415917</v>
      </c>
      <c r="T994" s="41">
        <v>1526.6139250415144</v>
      </c>
      <c r="U994" s="41">
        <f t="shared" si="145"/>
        <v>1039130.5076090434</v>
      </c>
      <c r="V994" s="41"/>
    </row>
    <row r="995" spans="2:22">
      <c r="B995" s="112">
        <v>44901</v>
      </c>
      <c r="C995">
        <v>70.115105</v>
      </c>
      <c r="D995">
        <v>94.909554</v>
      </c>
      <c r="E995">
        <v>22.318186000000001</v>
      </c>
      <c r="F995">
        <v>102.94805100000001</v>
      </c>
      <c r="G995">
        <v>51.158096</v>
      </c>
      <c r="H995">
        <v>47.986308999999999</v>
      </c>
      <c r="J995" s="33">
        <v>991</v>
      </c>
      <c r="K995" s="111">
        <f t="shared" si="139"/>
        <v>3.2861988261124941E-3</v>
      </c>
      <c r="L995" s="111">
        <f t="shared" si="140"/>
        <v>2.9398593448266407E-3</v>
      </c>
      <c r="M995" s="111">
        <f t="shared" si="141"/>
        <v>3.8986768209464144E-3</v>
      </c>
      <c r="N995" s="111">
        <f t="shared" si="142"/>
        <v>3.0372246075527597E-3</v>
      </c>
      <c r="O995" s="111">
        <f t="shared" si="143"/>
        <v>-7.5097733602646826E-4</v>
      </c>
      <c r="P995" s="111">
        <f t="shared" si="144"/>
        <v>8.0234221673302318E-4</v>
      </c>
      <c r="Q995" s="36">
        <f>K995*$Y$19+$Z$19*L995+$AA$19*M995+N995*$AB$19+$AC$19*O995+P995*$AD$19</f>
        <v>2.7717924567706087E-3</v>
      </c>
      <c r="R995" s="41">
        <f t="shared" si="137"/>
        <v>1002771.7924567707</v>
      </c>
      <c r="S995" s="41">
        <f t="shared" si="138"/>
        <v>2771.792456770665</v>
      </c>
      <c r="T995" s="41">
        <v>1539.452375289984</v>
      </c>
      <c r="U995" s="41">
        <f t="shared" si="145"/>
        <v>1041902.3000658141</v>
      </c>
      <c r="V995" s="41"/>
    </row>
    <row r="996" spans="2:22">
      <c r="B996" s="112">
        <v>44902</v>
      </c>
      <c r="C996">
        <v>70.728461999999993</v>
      </c>
      <c r="D996">
        <v>95.754883000000007</v>
      </c>
      <c r="E996">
        <v>22.482220000000002</v>
      </c>
      <c r="F996">
        <v>104.09275100000001</v>
      </c>
      <c r="G996">
        <v>51.369456999999997</v>
      </c>
      <c r="H996">
        <v>48.169136000000002</v>
      </c>
      <c r="J996" s="33">
        <v>992</v>
      </c>
      <c r="K996" s="111">
        <f t="shared" si="139"/>
        <v>8.7098174314287416E-3</v>
      </c>
      <c r="L996" s="111">
        <f t="shared" si="140"/>
        <v>8.8672492068122156E-3</v>
      </c>
      <c r="M996" s="111">
        <f t="shared" si="141"/>
        <v>7.3229127890934668E-3</v>
      </c>
      <c r="N996" s="111">
        <f t="shared" si="142"/>
        <v>1.1057836455478306E-2</v>
      </c>
      <c r="O996" s="111">
        <f t="shared" si="143"/>
        <v>4.1230146088587719E-3</v>
      </c>
      <c r="P996" s="111">
        <f t="shared" si="144"/>
        <v>3.8027429506358322E-3</v>
      </c>
      <c r="Q996" s="36">
        <f>K996*$Y$19+$Z$19*L996+$AA$19*M996+N996*$AB$19+$AC$19*O996+P996*$AD$19</f>
        <v>8.4046730884539608E-3</v>
      </c>
      <c r="R996" s="41">
        <f t="shared" si="137"/>
        <v>1008404.6730884539</v>
      </c>
      <c r="S996" s="41">
        <f t="shared" si="138"/>
        <v>8404.6730884539429</v>
      </c>
      <c r="T996" s="41">
        <v>1539.7547056406038</v>
      </c>
      <c r="U996" s="41">
        <f t="shared" si="145"/>
        <v>1050306.973154268</v>
      </c>
      <c r="V996" s="41"/>
    </row>
    <row r="997" spans="2:22">
      <c r="B997" s="112">
        <v>44903</v>
      </c>
      <c r="C997">
        <v>70.527198999999996</v>
      </c>
      <c r="D997">
        <v>95.466682000000006</v>
      </c>
      <c r="E997">
        <v>22.424320000000002</v>
      </c>
      <c r="F997">
        <v>103.76164199999999</v>
      </c>
      <c r="G997">
        <v>51.379063000000002</v>
      </c>
      <c r="H997">
        <v>48.092154999999998</v>
      </c>
      <c r="J997" s="33">
        <v>993</v>
      </c>
      <c r="K997" s="111">
        <f t="shared" si="139"/>
        <v>-2.8496293142465773E-3</v>
      </c>
      <c r="L997" s="111">
        <f t="shared" si="140"/>
        <v>-3.014317116573535E-3</v>
      </c>
      <c r="M997" s="111">
        <f t="shared" si="141"/>
        <v>-2.5786904127786492E-3</v>
      </c>
      <c r="N997" s="111">
        <f t="shared" si="142"/>
        <v>-3.1859733662184982E-3</v>
      </c>
      <c r="O997" s="111">
        <f t="shared" si="143"/>
        <v>1.8698079598590195E-4</v>
      </c>
      <c r="P997" s="111">
        <f t="shared" si="144"/>
        <v>-1.5994179095451643E-3</v>
      </c>
      <c r="Q997" s="36">
        <f>K997*$Y$19+$Z$19*L997+$AA$19*M997+N997*$AB$19+$AC$19*O997+P997*$AD$19</f>
        <v>-2.6396428141845542E-3</v>
      </c>
      <c r="R997" s="41">
        <f t="shared" si="137"/>
        <v>997360.35718581546</v>
      </c>
      <c r="S997" s="41">
        <f t="shared" si="138"/>
        <v>-2639.642814184539</v>
      </c>
      <c r="T997" s="41">
        <v>1549.8614636342973</v>
      </c>
      <c r="U997" s="41">
        <f t="shared" si="145"/>
        <v>1047667.3303400835</v>
      </c>
      <c r="V997" s="41"/>
    </row>
    <row r="998" spans="2:22">
      <c r="B998" s="112">
        <v>44904</v>
      </c>
      <c r="C998">
        <v>70.115105</v>
      </c>
      <c r="D998">
        <v>94.899924999999996</v>
      </c>
      <c r="E998">
        <v>22.289239999999999</v>
      </c>
      <c r="F998">
        <v>102.985893</v>
      </c>
      <c r="G998">
        <v>50.917918999999998</v>
      </c>
      <c r="H998">
        <v>47.995933999999998</v>
      </c>
      <c r="J998" s="33">
        <v>994</v>
      </c>
      <c r="K998" s="111">
        <f t="shared" si="139"/>
        <v>-5.8601881171821985E-3</v>
      </c>
      <c r="L998" s="111">
        <f t="shared" si="140"/>
        <v>-5.9543917229081603E-3</v>
      </c>
      <c r="M998" s="111">
        <f t="shared" si="141"/>
        <v>-6.0420333758935503E-3</v>
      </c>
      <c r="N998" s="111">
        <f t="shared" si="142"/>
        <v>-7.5043471791489827E-3</v>
      </c>
      <c r="O998" s="111">
        <f t="shared" si="143"/>
        <v>-9.015850021677865E-3</v>
      </c>
      <c r="P998" s="111">
        <f t="shared" si="144"/>
        <v>-2.0027671101353214E-3</v>
      </c>
      <c r="Q998" s="36">
        <f>K998*$Y$19+$Z$19*L998+$AA$19*M998+N998*$AB$19+$AC$19*O998+P998*$AD$19</f>
        <v>-6.1382686315506821E-3</v>
      </c>
      <c r="R998" s="41">
        <f t="shared" si="137"/>
        <v>993861.73136844928</v>
      </c>
      <c r="S998" s="41">
        <f t="shared" si="138"/>
        <v>-6138.2686315507162</v>
      </c>
      <c r="T998" s="41">
        <v>1558.9186521976953</v>
      </c>
      <c r="U998" s="41">
        <f t="shared" si="145"/>
        <v>1041529.0617085327</v>
      </c>
      <c r="V998" s="41"/>
    </row>
    <row r="999" spans="2:22">
      <c r="B999" s="112">
        <v>44907</v>
      </c>
      <c r="C999">
        <v>70.115105</v>
      </c>
      <c r="D999">
        <v>94.919150999999999</v>
      </c>
      <c r="E999">
        <v>22.269939000000001</v>
      </c>
      <c r="F999">
        <v>102.853455</v>
      </c>
      <c r="G999">
        <v>50.889094999999998</v>
      </c>
      <c r="H999">
        <v>47.967067999999998</v>
      </c>
      <c r="J999" s="33">
        <v>995</v>
      </c>
      <c r="K999" s="111">
        <f t="shared" si="139"/>
        <v>0</v>
      </c>
      <c r="L999" s="111">
        <f t="shared" si="140"/>
        <v>2.0257184336666635E-4</v>
      </c>
      <c r="M999" s="111">
        <f t="shared" si="141"/>
        <v>-8.6630865470390154E-4</v>
      </c>
      <c r="N999" s="111">
        <f t="shared" si="142"/>
        <v>-1.2868095392054161E-3</v>
      </c>
      <c r="O999" s="111">
        <f t="shared" si="143"/>
        <v>-5.6624783770143174E-4</v>
      </c>
      <c r="P999" s="111">
        <f t="shared" si="144"/>
        <v>-6.0160687492091173E-4</v>
      </c>
      <c r="Q999" s="36">
        <f>K999*$Y$19+$Z$19*L999+$AA$19*M999+N999*$AB$19+$AC$19*O999+P999*$AD$19</f>
        <v>-6.3432128945019404E-4</v>
      </c>
      <c r="R999" s="41">
        <f t="shared" si="137"/>
        <v>999365.67871054984</v>
      </c>
      <c r="S999" s="41">
        <f t="shared" si="138"/>
        <v>-634.32128945016302</v>
      </c>
      <c r="T999" s="41">
        <v>1559.9881640507374</v>
      </c>
      <c r="U999" s="41">
        <f t="shared" si="145"/>
        <v>1040894.7404190826</v>
      </c>
      <c r="V999" s="41"/>
    </row>
    <row r="1000" spans="2:22">
      <c r="B1000" s="112">
        <v>44908</v>
      </c>
      <c r="C1000">
        <v>70.594291999999996</v>
      </c>
      <c r="D1000">
        <v>95.553162</v>
      </c>
      <c r="E1000">
        <v>22.414680000000001</v>
      </c>
      <c r="F1000">
        <v>103.752182</v>
      </c>
      <c r="G1000">
        <v>51.042811999999998</v>
      </c>
      <c r="H1000">
        <v>48.130642000000002</v>
      </c>
      <c r="J1000" s="33">
        <v>996</v>
      </c>
      <c r="K1000" s="111">
        <f t="shared" si="139"/>
        <v>6.81104265506461E-3</v>
      </c>
      <c r="L1000" s="111">
        <f t="shared" si="140"/>
        <v>6.6572756070455751E-3</v>
      </c>
      <c r="M1000" s="111">
        <f t="shared" si="141"/>
        <v>6.4783591965233015E-3</v>
      </c>
      <c r="N1000" s="111">
        <f t="shared" si="142"/>
        <v>8.6999820696088068E-3</v>
      </c>
      <c r="O1000" s="111">
        <f t="shared" si="143"/>
        <v>3.016074574696354E-3</v>
      </c>
      <c r="P1000" s="111">
        <f t="shared" si="144"/>
        <v>3.4043299882560662E-3</v>
      </c>
      <c r="Q1000" s="36">
        <f>K1000*$Y$19+$Z$19*L1000+$AA$19*M1000+N1000*$AB$19+$AC$19*O1000+P1000*$AD$19</f>
        <v>6.7228961837877089E-3</v>
      </c>
      <c r="R1000" s="41">
        <f t="shared" si="137"/>
        <v>1006722.8961837877</v>
      </c>
      <c r="S1000" s="41">
        <f t="shared" si="138"/>
        <v>6722.8961837877287</v>
      </c>
      <c r="T1000" s="41">
        <v>1568.7048550090985</v>
      </c>
      <c r="U1000" s="41">
        <f t="shared" si="145"/>
        <v>1047617.6366028703</v>
      </c>
      <c r="V1000" s="41"/>
    </row>
    <row r="1001" spans="2:22">
      <c r="B1001" s="112">
        <v>44909</v>
      </c>
      <c r="C1001">
        <v>70.766791999999995</v>
      </c>
      <c r="D1001">
        <v>95.764481000000004</v>
      </c>
      <c r="E1001">
        <v>22.443621</v>
      </c>
      <c r="F1001">
        <v>103.846779</v>
      </c>
      <c r="G1001">
        <v>50.90831</v>
      </c>
      <c r="H1001">
        <v>48.130642000000002</v>
      </c>
      <c r="J1001" s="33">
        <v>997</v>
      </c>
      <c r="K1001" s="111">
        <f t="shared" si="139"/>
        <v>2.4405597458811877E-3</v>
      </c>
      <c r="L1001" s="111">
        <f t="shared" si="140"/>
        <v>2.209091463016804E-3</v>
      </c>
      <c r="M1001" s="111">
        <f t="shared" si="141"/>
        <v>1.2903299220113058E-3</v>
      </c>
      <c r="N1001" s="111">
        <f t="shared" si="142"/>
        <v>9.1134373786449607E-4</v>
      </c>
      <c r="O1001" s="111">
        <f t="shared" si="143"/>
        <v>-2.6385600353384334E-3</v>
      </c>
      <c r="P1001" s="111">
        <f t="shared" si="144"/>
        <v>0</v>
      </c>
      <c r="Q1001" s="36">
        <f>K1001*$Y$19+$Z$19*L1001+$AA$19*M1001+N1001*$AB$19+$AC$19*O1001+P1001*$AD$19</f>
        <v>1.1482578438683755E-3</v>
      </c>
      <c r="R1001" s="41">
        <f t="shared" si="137"/>
        <v>1001148.2578438683</v>
      </c>
      <c r="S1001" s="41">
        <f t="shared" si="138"/>
        <v>1148.2578438683413</v>
      </c>
      <c r="T1001" s="41">
        <v>1568.8847372566815</v>
      </c>
      <c r="U1001" s="41">
        <f t="shared" si="145"/>
        <v>1048765.8944467385</v>
      </c>
      <c r="V1001" s="41"/>
    </row>
    <row r="1002" spans="2:22">
      <c r="B1002" s="112">
        <v>44910</v>
      </c>
      <c r="C1002">
        <v>70.805137999999999</v>
      </c>
      <c r="D1002">
        <v>95.905060000000006</v>
      </c>
      <c r="E1002">
        <v>22.489044</v>
      </c>
      <c r="F1002">
        <v>103.934082</v>
      </c>
      <c r="G1002">
        <v>50.917918999999998</v>
      </c>
      <c r="H1002">
        <v>48.121025000000003</v>
      </c>
      <c r="J1002" s="33">
        <v>998</v>
      </c>
      <c r="K1002" s="111">
        <f t="shared" si="139"/>
        <v>5.4171756982837106E-4</v>
      </c>
      <c r="L1002" s="111">
        <f t="shared" si="140"/>
        <v>1.4668895691438207E-3</v>
      </c>
      <c r="M1002" s="111">
        <f t="shared" si="141"/>
        <v>2.0218260133589468E-3</v>
      </c>
      <c r="N1002" s="111">
        <f t="shared" si="142"/>
        <v>8.4033731227574923E-4</v>
      </c>
      <c r="O1002" s="111">
        <f t="shared" si="143"/>
        <v>1.8873329834336237E-4</v>
      </c>
      <c r="P1002" s="111">
        <f t="shared" si="144"/>
        <v>-1.9983030594158228E-4</v>
      </c>
      <c r="Q1002" s="36">
        <f>K1002*$Y$19+$Z$19*L1002+$AA$19*M1002+N1002*$AB$19+$AC$19*O1002+P1002*$AD$19</f>
        <v>1.0170994281257441E-3</v>
      </c>
      <c r="R1002" s="41">
        <f t="shared" si="137"/>
        <v>1001017.0994281258</v>
      </c>
      <c r="S1002" s="41">
        <f t="shared" si="138"/>
        <v>1017.0994281257736</v>
      </c>
      <c r="T1002" s="41">
        <v>1578.3142726391088</v>
      </c>
      <c r="U1002" s="41">
        <f t="shared" si="145"/>
        <v>1049782.9938748642</v>
      </c>
      <c r="V1002" s="41"/>
    </row>
    <row r="1003" spans="2:22">
      <c r="B1003" s="112">
        <v>44911</v>
      </c>
      <c r="C1003">
        <v>70.623031999999995</v>
      </c>
      <c r="D1003">
        <v>95.654731999999996</v>
      </c>
      <c r="E1003">
        <v>22.440722999999998</v>
      </c>
      <c r="F1003">
        <v>103.488106</v>
      </c>
      <c r="G1003">
        <v>50.657364000000001</v>
      </c>
      <c r="H1003">
        <v>48.092154999999998</v>
      </c>
      <c r="J1003" s="33">
        <v>999</v>
      </c>
      <c r="K1003" s="111">
        <f t="shared" si="139"/>
        <v>-2.5752450963933936E-3</v>
      </c>
      <c r="L1003" s="111">
        <f t="shared" si="140"/>
        <v>-2.6135770965415154E-3</v>
      </c>
      <c r="M1003" s="111">
        <f t="shared" si="141"/>
        <v>-2.1509578997033572E-3</v>
      </c>
      <c r="N1003" s="111">
        <f t="shared" si="142"/>
        <v>-4.3001830376312106E-3</v>
      </c>
      <c r="O1003" s="111">
        <f t="shared" si="143"/>
        <v>-5.1302947683064459E-3</v>
      </c>
      <c r="P1003" s="111">
        <f t="shared" si="144"/>
        <v>-6.0012569725829414E-4</v>
      </c>
      <c r="Q1003" s="36">
        <f>K1003*$Y$19+$Z$19*L1003+$AA$19*M1003+N1003*$AB$19+$AC$19*O1003+P1003*$AD$19</f>
        <v>-2.9357069154324171E-3</v>
      </c>
      <c r="R1003" s="41">
        <f t="shared" si="137"/>
        <v>997064.29308456753</v>
      </c>
      <c r="S1003" s="41">
        <f t="shared" si="138"/>
        <v>-2935.7069154324709</v>
      </c>
      <c r="T1003" s="41">
        <v>1606.7109126555733</v>
      </c>
      <c r="U1003" s="41">
        <f t="shared" si="145"/>
        <v>1046847.2869594317</v>
      </c>
      <c r="V1003" s="41"/>
    </row>
    <row r="1004" spans="2:22">
      <c r="B1004" s="112">
        <v>44914</v>
      </c>
      <c r="C1004">
        <v>70.201369999999997</v>
      </c>
      <c r="D1004">
        <v>95.067420999999996</v>
      </c>
      <c r="E1004">
        <v>22.315086000000001</v>
      </c>
      <c r="F1004">
        <v>102.444298</v>
      </c>
      <c r="G1004">
        <v>50.483016999999997</v>
      </c>
      <c r="H1004">
        <v>47.976688000000003</v>
      </c>
      <c r="J1004" s="33">
        <v>1000</v>
      </c>
      <c r="K1004" s="111">
        <f t="shared" si="139"/>
        <v>-5.9884970807765701E-3</v>
      </c>
      <c r="L1004" s="111">
        <f t="shared" si="140"/>
        <v>-6.1588320728568459E-3</v>
      </c>
      <c r="M1004" s="111">
        <f t="shared" si="141"/>
        <v>-5.6143474030704559E-3</v>
      </c>
      <c r="N1004" s="111">
        <f t="shared" si="142"/>
        <v>-1.0137471509194688E-2</v>
      </c>
      <c r="O1004" s="111">
        <f t="shared" si="143"/>
        <v>-3.4476273664151248E-3</v>
      </c>
      <c r="P1004" s="111">
        <f t="shared" si="144"/>
        <v>-2.4038398297695864E-3</v>
      </c>
      <c r="Q1004" s="36">
        <f>K1004*$Y$19+$Z$19*L1004+$AA$19*M1004+N1004*$AB$19+$AC$19*O1004+P1004*$AD$19</f>
        <v>-6.7093461882515599E-3</v>
      </c>
      <c r="R1004" s="41">
        <f t="shared" si="137"/>
        <v>993290.65381174849</v>
      </c>
      <c r="S1004" s="41">
        <f t="shared" si="138"/>
        <v>-6709.3461882515112</v>
      </c>
      <c r="T1004" s="41">
        <v>1613.2123867623741</v>
      </c>
      <c r="U1004" s="41">
        <f t="shared" si="145"/>
        <v>1040137.9407711802</v>
      </c>
      <c r="V1004" s="41"/>
    </row>
    <row r="1005" spans="2:22">
      <c r="B1005" s="112">
        <v>44915</v>
      </c>
      <c r="C1005">
        <v>69.741318000000007</v>
      </c>
      <c r="D1005">
        <v>94.422332999999995</v>
      </c>
      <c r="E1005">
        <v>22.199114000000002</v>
      </c>
      <c r="F1005">
        <v>101.239182</v>
      </c>
      <c r="G1005">
        <v>50.463650000000001</v>
      </c>
      <c r="H1005">
        <v>47.793869000000001</v>
      </c>
      <c r="J1005" s="33">
        <v>1001</v>
      </c>
      <c r="K1005" s="111">
        <f t="shared" si="139"/>
        <v>-6.5748866750788655E-3</v>
      </c>
      <c r="L1005" s="111">
        <f t="shared" si="140"/>
        <v>-6.8087110621285361E-3</v>
      </c>
      <c r="M1005" s="111">
        <f t="shared" si="141"/>
        <v>-5.2105738118307958E-3</v>
      </c>
      <c r="N1005" s="111">
        <f t="shared" si="142"/>
        <v>-1.183336088433838E-2</v>
      </c>
      <c r="O1005" s="111">
        <f t="shared" si="143"/>
        <v>-3.8370757179362992E-4</v>
      </c>
      <c r="P1005" s="111">
        <f t="shared" si="144"/>
        <v>-3.81785859436459E-3</v>
      </c>
      <c r="Q1005" s="36">
        <f>K1005*$Y$19+$Z$19*L1005+$AA$19*M1005+N1005*$AB$19+$AC$19*O1005+P1005*$AD$19</f>
        <v>-7.3759162965125451E-3</v>
      </c>
      <c r="R1005" s="41">
        <f t="shared" si="137"/>
        <v>992624.08370348741</v>
      </c>
      <c r="S1005" s="41">
        <f t="shared" si="138"/>
        <v>-7375.916296512587</v>
      </c>
      <c r="T1005" s="41">
        <v>1616.2620398924919</v>
      </c>
      <c r="U1005" s="41">
        <f t="shared" si="145"/>
        <v>1032762.0244746676</v>
      </c>
      <c r="V1005" s="41"/>
    </row>
    <row r="1006" spans="2:22">
      <c r="B1006" s="112">
        <v>44916</v>
      </c>
      <c r="C1006">
        <v>69.904258999999996</v>
      </c>
      <c r="D1006">
        <v>94.682281000000003</v>
      </c>
      <c r="E1006">
        <v>22.228107000000001</v>
      </c>
      <c r="F1006">
        <v>101.93188499999999</v>
      </c>
      <c r="G1006">
        <v>50.75423</v>
      </c>
      <c r="H1006">
        <v>47.841983999999997</v>
      </c>
      <c r="J1006" s="33">
        <v>1002</v>
      </c>
      <c r="K1006" s="111">
        <f t="shared" si="139"/>
        <v>2.3336374476963509E-3</v>
      </c>
      <c r="L1006" s="111">
        <f t="shared" si="140"/>
        <v>2.7492524717807657E-3</v>
      </c>
      <c r="M1006" s="111">
        <f t="shared" si="141"/>
        <v>1.3051909826119219E-3</v>
      </c>
      <c r="N1006" s="111">
        <f t="shared" si="142"/>
        <v>6.8189402588852048E-3</v>
      </c>
      <c r="O1006" s="111">
        <f t="shared" si="143"/>
        <v>5.7416890829032853E-3</v>
      </c>
      <c r="P1006" s="111">
        <f t="shared" si="144"/>
        <v>1.0062126817554434E-3</v>
      </c>
      <c r="Q1006" s="36">
        <f>K1006*$Y$19+$Z$19*L1006+$AA$19*M1006+N1006*$AB$19+$AC$19*O1006+P1006*$AD$19</f>
        <v>3.6349790525220986E-3</v>
      </c>
      <c r="R1006" s="41">
        <f t="shared" si="137"/>
        <v>1003634.9790525221</v>
      </c>
      <c r="S1006" s="41">
        <f t="shared" si="138"/>
        <v>3634.9790525221033</v>
      </c>
      <c r="T1006" s="41">
        <v>1618.9354386044433</v>
      </c>
      <c r="U1006" s="41">
        <f t="shared" si="145"/>
        <v>1036397.0035271897</v>
      </c>
      <c r="V1006" s="41"/>
    </row>
    <row r="1007" spans="2:22">
      <c r="B1007" s="112">
        <v>44917</v>
      </c>
      <c r="C1007">
        <v>69.894676000000004</v>
      </c>
      <c r="D1007">
        <v>94.653396999999998</v>
      </c>
      <c r="E1007">
        <v>22.218440999999999</v>
      </c>
      <c r="F1007">
        <v>101.903419</v>
      </c>
      <c r="G1007">
        <v>50.483016999999997</v>
      </c>
      <c r="H1007">
        <v>47.861221</v>
      </c>
      <c r="J1007" s="33">
        <v>1003</v>
      </c>
      <c r="K1007" s="111">
        <f t="shared" si="139"/>
        <v>-1.3709689583836759E-4</v>
      </c>
      <c r="L1007" s="111">
        <f t="shared" si="140"/>
        <v>-3.0510890001489844E-4</v>
      </c>
      <c r="M1007" s="111">
        <f t="shared" si="141"/>
        <v>-4.3494942070133706E-4</v>
      </c>
      <c r="N1007" s="111">
        <f t="shared" si="142"/>
        <v>-2.7930392455518719E-4</v>
      </c>
      <c r="O1007" s="111">
        <f t="shared" si="143"/>
        <v>-5.3579815111096368E-3</v>
      </c>
      <c r="P1007" s="111">
        <f t="shared" si="144"/>
        <v>4.020137101799957E-4</v>
      </c>
      <c r="Q1007" s="36">
        <f>K1007*$Y$19+$Z$19*L1007+$AA$19*M1007+N1007*$AB$19+$AC$19*O1007+P1007*$AD$19</f>
        <v>-4.697971256456717E-4</v>
      </c>
      <c r="R1007" s="41">
        <f t="shared" si="137"/>
        <v>999530.20287435432</v>
      </c>
      <c r="S1007" s="41">
        <f t="shared" si="138"/>
        <v>-469.79712564568035</v>
      </c>
      <c r="T1007" s="41">
        <v>1621.7958566994639</v>
      </c>
      <c r="U1007" s="41">
        <f t="shared" si="145"/>
        <v>1035927.206401544</v>
      </c>
      <c r="V1007" s="41"/>
    </row>
    <row r="1008" spans="2:22">
      <c r="B1008" s="112">
        <v>44918</v>
      </c>
      <c r="C1008">
        <v>69.675644000000005</v>
      </c>
      <c r="D1008">
        <v>94.326049999999995</v>
      </c>
      <c r="E1008">
        <v>22.121794000000001</v>
      </c>
      <c r="F1008">
        <v>101.590279</v>
      </c>
      <c r="G1008">
        <v>50.366787000000002</v>
      </c>
      <c r="H1008">
        <v>47.823608</v>
      </c>
      <c r="J1008" s="33">
        <v>1004</v>
      </c>
      <c r="K1008" s="111">
        <f t="shared" si="139"/>
        <v>-3.1386641488086167E-3</v>
      </c>
      <c r="L1008" s="111">
        <f t="shared" si="140"/>
        <v>-3.4643696189627497E-3</v>
      </c>
      <c r="M1008" s="111">
        <f t="shared" si="141"/>
        <v>-4.3593432942141902E-3</v>
      </c>
      <c r="N1008" s="111">
        <f t="shared" si="142"/>
        <v>-3.0776407352769686E-3</v>
      </c>
      <c r="O1008" s="111">
        <f t="shared" si="143"/>
        <v>-2.3050129370928703E-3</v>
      </c>
      <c r="P1008" s="111">
        <f t="shared" si="144"/>
        <v>-7.8618527786351769E-4</v>
      </c>
      <c r="Q1008" s="36">
        <f>K1008*$Y$19+$Z$19*L1008+$AA$19*M1008+N1008*$AB$19+$AC$19*O1008+P1008*$AD$19</f>
        <v>-3.1152958607089431E-3</v>
      </c>
      <c r="R1008" s="41">
        <f t="shared" si="137"/>
        <v>996884.70413929108</v>
      </c>
      <c r="S1008" s="41">
        <f t="shared" si="138"/>
        <v>-3115.295860708924</v>
      </c>
      <c r="T1008" s="41">
        <v>1628.446321945521</v>
      </c>
      <c r="U1008" s="41">
        <f t="shared" si="145"/>
        <v>1032811.9105408351</v>
      </c>
      <c r="V1008" s="41"/>
    </row>
    <row r="1009" spans="2:22">
      <c r="B1009" s="112">
        <v>44922</v>
      </c>
      <c r="C1009">
        <v>69.137694999999994</v>
      </c>
      <c r="D1009">
        <v>93.642478999999994</v>
      </c>
      <c r="E1009">
        <v>21.996162000000002</v>
      </c>
      <c r="F1009">
        <v>100.28079200000001</v>
      </c>
      <c r="G1009">
        <v>50.134335</v>
      </c>
      <c r="H1009">
        <v>47.707886000000002</v>
      </c>
      <c r="J1009" s="33">
        <v>1005</v>
      </c>
      <c r="K1009" s="111">
        <f t="shared" si="139"/>
        <v>-7.750720455543072E-3</v>
      </c>
      <c r="L1009" s="111">
        <f t="shared" si="140"/>
        <v>-7.2732815123718302E-3</v>
      </c>
      <c r="M1009" s="111">
        <f t="shared" si="141"/>
        <v>-5.6952928457015663E-3</v>
      </c>
      <c r="N1009" s="111">
        <f t="shared" si="142"/>
        <v>-1.2973680288158889E-2</v>
      </c>
      <c r="O1009" s="111">
        <f t="shared" si="143"/>
        <v>-4.6258670527683961E-3</v>
      </c>
      <c r="P1009" s="111">
        <f t="shared" si="144"/>
        <v>-2.4226996094557449E-3</v>
      </c>
      <c r="Q1009" s="36">
        <f>K1009*$Y$19+$Z$19*L1009+$AA$19*M1009+N1009*$AB$19+$AC$19*O1009+P1009*$AD$19</f>
        <v>-8.108241773283429E-3</v>
      </c>
      <c r="R1009" s="41">
        <f t="shared" si="137"/>
        <v>991891.75822671654</v>
      </c>
      <c r="S1009" s="41">
        <f t="shared" si="138"/>
        <v>-8108.2417732834583</v>
      </c>
      <c r="T1009" s="41">
        <v>1640.7701269044774</v>
      </c>
      <c r="U1009" s="41">
        <f t="shared" si="145"/>
        <v>1024703.6687675517</v>
      </c>
      <c r="V1009" s="41"/>
    </row>
    <row r="1010" spans="2:22">
      <c r="B1010" s="112">
        <v>44923</v>
      </c>
      <c r="C1010">
        <v>69.041625999999994</v>
      </c>
      <c r="D1010">
        <v>93.478767000000005</v>
      </c>
      <c r="E1010">
        <v>21.967165000000001</v>
      </c>
      <c r="F1010">
        <v>99.967644000000007</v>
      </c>
      <c r="G1010">
        <v>50.076214</v>
      </c>
      <c r="H1010">
        <v>47.688602000000003</v>
      </c>
      <c r="J1010" s="33">
        <v>1006</v>
      </c>
      <c r="K1010" s="111">
        <f t="shared" si="139"/>
        <v>-1.3904977211313136E-3</v>
      </c>
      <c r="L1010" s="111">
        <f t="shared" si="140"/>
        <v>-1.7497964049570051E-3</v>
      </c>
      <c r="M1010" s="111">
        <f t="shared" si="141"/>
        <v>-1.3191451231574097E-3</v>
      </c>
      <c r="N1010" s="111">
        <f t="shared" si="142"/>
        <v>-3.127597513563386E-3</v>
      </c>
      <c r="O1010" s="111">
        <f t="shared" si="143"/>
        <v>-1.1599778086647098E-3</v>
      </c>
      <c r="P1010" s="111">
        <f t="shared" si="144"/>
        <v>-4.0429161842237303E-4</v>
      </c>
      <c r="Q1010" s="36">
        <f>K1010*$Y$19+$Z$19*L1010+$AA$19*M1010+N1010*$AB$19+$AC$19*O1010+P1010*$AD$19</f>
        <v>-1.8691741072974701E-3</v>
      </c>
      <c r="R1010" s="41">
        <f t="shared" si="137"/>
        <v>998130.82589270256</v>
      </c>
      <c r="S1010" s="41">
        <f t="shared" si="138"/>
        <v>-1869.1741072974401</v>
      </c>
      <c r="T1010" s="41">
        <v>1644.4954415010288</v>
      </c>
      <c r="U1010" s="41">
        <f t="shared" si="145"/>
        <v>1022834.4946602542</v>
      </c>
      <c r="V1010" s="41"/>
    </row>
    <row r="1011" spans="2:22">
      <c r="B1011" s="112">
        <v>44924</v>
      </c>
      <c r="C1011">
        <v>69.300987000000006</v>
      </c>
      <c r="D1011">
        <v>93.825385999999995</v>
      </c>
      <c r="E1011">
        <v>22.034818999999999</v>
      </c>
      <c r="F1011">
        <v>100.679329</v>
      </c>
      <c r="G1011">
        <v>50.269928</v>
      </c>
      <c r="H1011">
        <v>47.746464000000003</v>
      </c>
      <c r="J1011" s="33">
        <v>1007</v>
      </c>
      <c r="K1011" s="111">
        <f t="shared" si="139"/>
        <v>3.7495504565284998E-3</v>
      </c>
      <c r="L1011" s="111">
        <f t="shared" si="140"/>
        <v>3.7011394582158017E-3</v>
      </c>
      <c r="M1011" s="111">
        <f t="shared" si="141"/>
        <v>3.0750455847995024E-3</v>
      </c>
      <c r="N1011" s="111">
        <f t="shared" si="142"/>
        <v>7.0939319334705868E-3</v>
      </c>
      <c r="O1011" s="111">
        <f t="shared" si="143"/>
        <v>3.8609205451354154E-3</v>
      </c>
      <c r="P1011" s="111">
        <f t="shared" si="144"/>
        <v>1.2125942699081277E-3</v>
      </c>
      <c r="Q1011" s="36">
        <f>K1011*$Y$19+$Z$19*L1011+$AA$19*M1011+N1011*$AB$19+$AC$19*O1011+P1011*$AD$19</f>
        <v>4.3653395130646621E-3</v>
      </c>
      <c r="R1011" s="41">
        <f t="shared" si="137"/>
        <v>1004365.3395130647</v>
      </c>
      <c r="S1011" s="41">
        <f t="shared" si="138"/>
        <v>4365.3395130647114</v>
      </c>
      <c r="T1011" s="41">
        <v>1650.6999113047495</v>
      </c>
      <c r="U1011" s="41">
        <f t="shared" si="145"/>
        <v>1027199.8341733189</v>
      </c>
      <c r="V1011" s="41"/>
    </row>
    <row r="1012" spans="2:22">
      <c r="B1012" s="112">
        <v>44925</v>
      </c>
      <c r="C1012">
        <v>69.012801999999994</v>
      </c>
      <c r="D1012">
        <v>93.382499999999993</v>
      </c>
      <c r="E1012">
        <v>21.957502000000002</v>
      </c>
      <c r="F1012">
        <v>100.043556</v>
      </c>
      <c r="G1012">
        <v>50.163387</v>
      </c>
      <c r="H1012">
        <v>47.727169000000004</v>
      </c>
      <c r="J1012" s="33">
        <v>1008</v>
      </c>
      <c r="K1012" s="111">
        <f t="shared" si="139"/>
        <v>-4.1671248992524055E-3</v>
      </c>
      <c r="L1012" s="111">
        <f t="shared" si="140"/>
        <v>-4.7314975421812906E-3</v>
      </c>
      <c r="M1012" s="111">
        <f t="shared" si="141"/>
        <v>-3.5150261613571088E-3</v>
      </c>
      <c r="N1012" s="111">
        <f t="shared" si="142"/>
        <v>-6.3348544053619567E-3</v>
      </c>
      <c r="O1012" s="111">
        <f t="shared" si="143"/>
        <v>-2.1216274692205275E-3</v>
      </c>
      <c r="P1012" s="111">
        <f t="shared" si="144"/>
        <v>-4.0419537114907869E-4</v>
      </c>
      <c r="Q1012" s="36">
        <f>K1012*$Y$19+$Z$19*L1012+$AA$19*M1012+N1012*$AB$19+$AC$19*O1012+P1012*$AD$19</f>
        <v>-4.2939184666313844E-3</v>
      </c>
      <c r="R1012" s="41">
        <f t="shared" si="137"/>
        <v>995706.08153336856</v>
      </c>
      <c r="S1012" s="41">
        <f t="shared" si="138"/>
        <v>-4293.9184666314395</v>
      </c>
      <c r="T1012" s="41">
        <v>1652.4625530472258</v>
      </c>
      <c r="U1012" s="41">
        <f t="shared" si="145"/>
        <v>1022905.9157066875</v>
      </c>
      <c r="V1012" s="41"/>
    </row>
    <row r="1013" spans="2:22">
      <c r="B1013" s="112">
        <v>44929</v>
      </c>
      <c r="C1013">
        <v>69.377823000000006</v>
      </c>
      <c r="D1013">
        <v>93.931319999999999</v>
      </c>
      <c r="E1013">
        <v>22.073477</v>
      </c>
      <c r="F1013">
        <v>100.736259</v>
      </c>
      <c r="G1013">
        <v>50.298980999999998</v>
      </c>
      <c r="H1013">
        <v>47.852539</v>
      </c>
      <c r="J1013" s="33">
        <v>1009</v>
      </c>
      <c r="K1013" s="111">
        <f t="shared" si="139"/>
        <v>5.275239511172659E-3</v>
      </c>
      <c r="L1013" s="111">
        <f t="shared" si="140"/>
        <v>5.8599154133460963E-3</v>
      </c>
      <c r="M1013" s="111">
        <f t="shared" si="141"/>
        <v>5.2678941432990813E-3</v>
      </c>
      <c r="N1013" s="111">
        <f t="shared" si="142"/>
        <v>6.9001532690830293E-3</v>
      </c>
      <c r="O1013" s="111">
        <f t="shared" si="143"/>
        <v>2.699400482711516E-3</v>
      </c>
      <c r="P1013" s="111">
        <f t="shared" si="144"/>
        <v>2.6233616846780281E-3</v>
      </c>
      <c r="Q1013" s="36">
        <f>K1013*$Y$19+$Z$19*L1013+$AA$19*M1013+N1013*$AB$19+$AC$19*O1013+P1013*$AD$19</f>
        <v>5.4680595039050192E-3</v>
      </c>
      <c r="R1013" s="41">
        <f t="shared" si="137"/>
        <v>1005468.059503905</v>
      </c>
      <c r="S1013" s="41">
        <f t="shared" si="138"/>
        <v>5468.0595039050095</v>
      </c>
      <c r="T1013" s="41">
        <v>1655.0763871873496</v>
      </c>
      <c r="U1013" s="41">
        <f t="shared" si="145"/>
        <v>1028373.9752105925</v>
      </c>
      <c r="V1013" s="41"/>
    </row>
    <row r="1014" spans="2:22">
      <c r="B1014" s="112">
        <v>44930</v>
      </c>
      <c r="C1014">
        <v>69.771713000000005</v>
      </c>
      <c r="D1014">
        <v>94.451224999999994</v>
      </c>
      <c r="E1014">
        <v>22.179791999999999</v>
      </c>
      <c r="F1014">
        <v>101.466919</v>
      </c>
      <c r="G1014">
        <v>50.337730000000001</v>
      </c>
      <c r="H1014">
        <v>48.064715999999997</v>
      </c>
      <c r="J1014" s="33">
        <v>1010</v>
      </c>
      <c r="K1014" s="111">
        <f t="shared" si="139"/>
        <v>5.6614066189057885E-3</v>
      </c>
      <c r="L1014" s="111">
        <f t="shared" si="140"/>
        <v>5.5196867628291655E-3</v>
      </c>
      <c r="M1014" s="111">
        <f t="shared" si="141"/>
        <v>4.804852022913894E-3</v>
      </c>
      <c r="N1014" s="111">
        <f t="shared" si="142"/>
        <v>7.2270197472721126E-3</v>
      </c>
      <c r="O1014" s="111">
        <f t="shared" si="143"/>
        <v>7.7007687413209317E-4</v>
      </c>
      <c r="P1014" s="111">
        <f t="shared" si="144"/>
        <v>4.4241746927377781E-3</v>
      </c>
      <c r="Q1014" s="36">
        <f>K1014*$Y$19+$Z$19*L1014+$AA$19*M1014+N1014*$AB$19+$AC$19*O1014+P1014*$AD$19</f>
        <v>5.5680819235056182E-3</v>
      </c>
      <c r="R1014" s="41">
        <f t="shared" si="137"/>
        <v>1005568.0819235056</v>
      </c>
      <c r="S1014" s="41">
        <f t="shared" si="138"/>
        <v>5568.0819235056406</v>
      </c>
      <c r="T1014" s="41">
        <v>1655.9505172811914</v>
      </c>
      <c r="U1014" s="41">
        <f t="shared" si="145"/>
        <v>1033942.0571340981</v>
      </c>
      <c r="V1014" s="41"/>
    </row>
    <row r="1015" spans="2:22">
      <c r="B1015" s="112">
        <v>44931</v>
      </c>
      <c r="C1015">
        <v>69.694855000000004</v>
      </c>
      <c r="D1015">
        <v>94.374190999999996</v>
      </c>
      <c r="E1015">
        <v>22.170117999999999</v>
      </c>
      <c r="F1015">
        <v>101.39099899999999</v>
      </c>
      <c r="G1015">
        <v>50.337730000000001</v>
      </c>
      <c r="H1015">
        <v>48.006844000000001</v>
      </c>
      <c r="J1015" s="33">
        <v>1011</v>
      </c>
      <c r="K1015" s="111">
        <f t="shared" si="139"/>
        <v>-1.1021710633973829E-3</v>
      </c>
      <c r="L1015" s="111">
        <f t="shared" si="140"/>
        <v>-8.1592834169858766E-4</v>
      </c>
      <c r="M1015" s="111">
        <f t="shared" si="141"/>
        <v>-4.3625793844591674E-4</v>
      </c>
      <c r="N1015" s="111">
        <f t="shared" si="142"/>
        <v>-7.4850421707053341E-4</v>
      </c>
      <c r="O1015" s="111">
        <f t="shared" si="143"/>
        <v>0</v>
      </c>
      <c r="P1015" s="111">
        <f t="shared" si="144"/>
        <v>-1.204768757787263E-3</v>
      </c>
      <c r="Q1015" s="36">
        <f>K1015*$Y$19+$Z$19*L1015+$AA$19*M1015+N1015*$AB$19+$AC$19*O1015+P1015*$AD$19</f>
        <v>-7.5698107391429796E-4</v>
      </c>
      <c r="R1015" s="41">
        <f t="shared" si="137"/>
        <v>999243.01892608567</v>
      </c>
      <c r="S1015" s="41">
        <f t="shared" si="138"/>
        <v>-756.98107391432859</v>
      </c>
      <c r="T1015" s="41">
        <v>1663.7744378164643</v>
      </c>
      <c r="U1015" s="41">
        <f t="shared" si="145"/>
        <v>1033185.0760601838</v>
      </c>
      <c r="V1015" s="41"/>
    </row>
    <row r="1016" spans="2:22">
      <c r="B1016" s="112">
        <v>44932</v>
      </c>
      <c r="C1016">
        <v>70.463370999999995</v>
      </c>
      <c r="D1016">
        <v>95.404404</v>
      </c>
      <c r="E1016">
        <v>22.363406999999999</v>
      </c>
      <c r="F1016">
        <v>103.051613</v>
      </c>
      <c r="G1016">
        <v>50.773598</v>
      </c>
      <c r="H1016">
        <v>48.267220000000002</v>
      </c>
      <c r="J1016" s="33">
        <v>1012</v>
      </c>
      <c r="K1016" s="111">
        <f t="shared" si="139"/>
        <v>1.0966515830215675E-2</v>
      </c>
      <c r="L1016" s="111">
        <f t="shared" si="140"/>
        <v>1.085710556373405E-2</v>
      </c>
      <c r="M1016" s="111">
        <f t="shared" si="141"/>
        <v>8.680660861888111E-3</v>
      </c>
      <c r="N1016" s="111">
        <f t="shared" si="142"/>
        <v>1.6245639851140813E-2</v>
      </c>
      <c r="O1016" s="111">
        <f t="shared" si="143"/>
        <v>8.6215997461271815E-3</v>
      </c>
      <c r="P1016" s="111">
        <f t="shared" si="144"/>
        <v>5.409071229005042E-3</v>
      </c>
      <c r="Q1016" s="36">
        <f>K1016*$Y$19+$Z$19*L1016+$AA$19*M1016+N1016*$AB$19+$AC$19*O1016+P1016*$AD$19</f>
        <v>1.1382385133534862E-2</v>
      </c>
      <c r="R1016" s="41">
        <f t="shared" si="137"/>
        <v>1011382.3851335349</v>
      </c>
      <c r="S1016" s="41">
        <f t="shared" si="138"/>
        <v>11382.385133534903</v>
      </c>
      <c r="T1016" s="41">
        <v>1667.394640202634</v>
      </c>
      <c r="U1016" s="41">
        <f t="shared" si="145"/>
        <v>1044567.4611937187</v>
      </c>
      <c r="V1016" s="41"/>
    </row>
    <row r="1017" spans="2:22">
      <c r="B1017" s="112">
        <v>44935</v>
      </c>
      <c r="C1017">
        <v>70.655510000000007</v>
      </c>
      <c r="D1017">
        <v>95.645088000000001</v>
      </c>
      <c r="E1017">
        <v>22.421396000000001</v>
      </c>
      <c r="F1017">
        <v>103.45961800000001</v>
      </c>
      <c r="G1017">
        <v>50.938259000000002</v>
      </c>
      <c r="H1017">
        <v>48.421523999999998</v>
      </c>
      <c r="J1017" s="33">
        <v>1013</v>
      </c>
      <c r="K1017" s="111">
        <f t="shared" si="139"/>
        <v>2.72308166514836E-3</v>
      </c>
      <c r="L1017" s="111">
        <f t="shared" si="140"/>
        <v>2.5195997624480899E-3</v>
      </c>
      <c r="M1017" s="111">
        <f t="shared" si="141"/>
        <v>2.589674555816943E-3</v>
      </c>
      <c r="N1017" s="111">
        <f t="shared" si="142"/>
        <v>3.9514125105461857E-3</v>
      </c>
      <c r="O1017" s="111">
        <f t="shared" si="143"/>
        <v>3.2377964321220645E-3</v>
      </c>
      <c r="P1017" s="111">
        <f t="shared" si="144"/>
        <v>3.1917703056796006E-3</v>
      </c>
      <c r="Q1017" s="36">
        <f>K1017*$Y$19+$Z$19*L1017+$AA$19*M1017+N1017*$AB$19+$AC$19*O1017+P1017*$AD$19</f>
        <v>3.120682594935492E-3</v>
      </c>
      <c r="R1017" s="41">
        <f t="shared" si="137"/>
        <v>1003120.6825949355</v>
      </c>
      <c r="S1017" s="41">
        <f t="shared" si="138"/>
        <v>3120.6825949355261</v>
      </c>
      <c r="T1017" s="41">
        <v>1673.4256242191186</v>
      </c>
      <c r="U1017" s="41">
        <f t="shared" si="145"/>
        <v>1047688.1437886542</v>
      </c>
      <c r="V1017" s="41"/>
    </row>
    <row r="1018" spans="2:22">
      <c r="B1018" s="112">
        <v>44936</v>
      </c>
      <c r="C1018">
        <v>70.376923000000005</v>
      </c>
      <c r="D1018">
        <v>95.279242999999994</v>
      </c>
      <c r="E1018">
        <v>22.324750999999999</v>
      </c>
      <c r="F1018">
        <v>103.10852800000001</v>
      </c>
      <c r="G1018">
        <v>50.744545000000002</v>
      </c>
      <c r="H1018">
        <v>48.440815000000001</v>
      </c>
      <c r="J1018" s="33">
        <v>1014</v>
      </c>
      <c r="K1018" s="111">
        <f t="shared" si="139"/>
        <v>-3.9506850505330359E-3</v>
      </c>
      <c r="L1018" s="111">
        <f t="shared" si="140"/>
        <v>-3.8323606619140999E-3</v>
      </c>
      <c r="M1018" s="111">
        <f t="shared" si="141"/>
        <v>-4.3197082547446475E-3</v>
      </c>
      <c r="N1018" s="111">
        <f t="shared" si="142"/>
        <v>-3.3992689082971597E-3</v>
      </c>
      <c r="O1018" s="111">
        <f t="shared" si="143"/>
        <v>-3.8101670436128691E-3</v>
      </c>
      <c r="P1018" s="111">
        <f t="shared" si="144"/>
        <v>3.9831786955000554E-4</v>
      </c>
      <c r="Q1018" s="36">
        <f>K1018*$Y$19+$Z$19*L1018+$AA$19*M1018+N1018*$AB$19+$AC$19*O1018+P1018*$AD$19</f>
        <v>-3.3135062621978259E-3</v>
      </c>
      <c r="R1018" s="41">
        <f t="shared" si="137"/>
        <v>996686.49373780214</v>
      </c>
      <c r="S1018" s="41">
        <f t="shared" si="138"/>
        <v>-3313.5062621978577</v>
      </c>
      <c r="T1018" s="41">
        <v>1684.3824403483886</v>
      </c>
      <c r="U1018" s="41">
        <f t="shared" si="145"/>
        <v>1044374.6375264564</v>
      </c>
      <c r="V1018" s="41"/>
    </row>
    <row r="1019" spans="2:22">
      <c r="B1019" s="112">
        <v>44937</v>
      </c>
      <c r="C1019">
        <v>70.751571999999996</v>
      </c>
      <c r="D1019">
        <v>95.866539000000003</v>
      </c>
      <c r="E1019">
        <v>22.411728</v>
      </c>
      <c r="F1019">
        <v>103.991028</v>
      </c>
      <c r="G1019">
        <v>50.967312</v>
      </c>
      <c r="H1019">
        <v>48.537253999999997</v>
      </c>
      <c r="J1019" s="33">
        <v>1015</v>
      </c>
      <c r="K1019" s="111">
        <f t="shared" si="139"/>
        <v>5.3093442268415374E-3</v>
      </c>
      <c r="L1019" s="111">
        <f t="shared" si="140"/>
        <v>6.1450254559011893E-3</v>
      </c>
      <c r="M1019" s="111">
        <f t="shared" si="141"/>
        <v>3.8884199889586742E-3</v>
      </c>
      <c r="N1019" s="111">
        <f t="shared" si="142"/>
        <v>8.522522777155709E-3</v>
      </c>
      <c r="O1019" s="111">
        <f t="shared" si="143"/>
        <v>4.3803615972971182E-3</v>
      </c>
      <c r="P1019" s="111">
        <f t="shared" si="144"/>
        <v>1.9888833173192003E-3</v>
      </c>
      <c r="Q1019" s="36">
        <f>K1019*$Y$19+$Z$19*L1019+$AA$19*M1019+N1019*$AB$19+$AC$19*O1019+P1019*$AD$19</f>
        <v>5.7726225111668101E-3</v>
      </c>
      <c r="R1019" s="41">
        <f t="shared" si="137"/>
        <v>1005772.6225111668</v>
      </c>
      <c r="S1019" s="41">
        <f t="shared" si="138"/>
        <v>5772.6225111668464</v>
      </c>
      <c r="T1019" s="41">
        <v>1686.0834327912889</v>
      </c>
      <c r="U1019" s="41">
        <f t="shared" si="145"/>
        <v>1050147.2600376233</v>
      </c>
      <c r="V1019" s="41"/>
    </row>
    <row r="1020" spans="2:22">
      <c r="B1020" s="112">
        <v>44938</v>
      </c>
      <c r="C1020">
        <v>71.299132999999998</v>
      </c>
      <c r="D1020">
        <v>96.559775999999999</v>
      </c>
      <c r="E1020">
        <v>22.595354</v>
      </c>
      <c r="F1020">
        <v>105.167671</v>
      </c>
      <c r="G1020">
        <v>51.335380999999998</v>
      </c>
      <c r="H1020">
        <v>48.749412999999997</v>
      </c>
      <c r="J1020" s="33">
        <v>1016</v>
      </c>
      <c r="K1020" s="111">
        <f t="shared" si="139"/>
        <v>7.7094121007413368E-3</v>
      </c>
      <c r="L1020" s="111">
        <f t="shared" si="140"/>
        <v>7.2052515182394377E-3</v>
      </c>
      <c r="M1020" s="111">
        <f t="shared" si="141"/>
        <v>8.1599166496510358E-3</v>
      </c>
      <c r="N1020" s="111">
        <f t="shared" si="142"/>
        <v>1.1251316999119255E-2</v>
      </c>
      <c r="O1020" s="111">
        <f t="shared" si="143"/>
        <v>7.1957165030898844E-3</v>
      </c>
      <c r="P1020" s="111">
        <f t="shared" si="144"/>
        <v>4.3615295469806728E-3</v>
      </c>
      <c r="Q1020" s="36">
        <f>K1020*$Y$19+$Z$19*L1020+$AA$19*M1020+N1020*$AB$19+$AC$19*O1020+P1020*$AD$19</f>
        <v>8.3941392040168678E-3</v>
      </c>
      <c r="R1020" s="41">
        <f t="shared" si="137"/>
        <v>1008394.1392040169</v>
      </c>
      <c r="S1020" s="41">
        <f t="shared" si="138"/>
        <v>8394.1392040168867</v>
      </c>
      <c r="T1020" s="41">
        <v>1711.453035667073</v>
      </c>
      <c r="U1020" s="41">
        <f t="shared" si="145"/>
        <v>1058541.3992416402</v>
      </c>
      <c r="V1020" s="41"/>
    </row>
    <row r="1021" spans="2:22">
      <c r="B1021" s="112">
        <v>44939</v>
      </c>
      <c r="C1021">
        <v>71.058975000000004</v>
      </c>
      <c r="D1021">
        <v>96.203506000000004</v>
      </c>
      <c r="E1021">
        <v>22.508379000000001</v>
      </c>
      <c r="F1021">
        <v>104.82605700000001</v>
      </c>
      <c r="G1021">
        <v>50.957633999999999</v>
      </c>
      <c r="H1021">
        <v>48.701202000000002</v>
      </c>
      <c r="J1021" s="33">
        <v>1017</v>
      </c>
      <c r="K1021" s="111">
        <f t="shared" si="139"/>
        <v>-3.3740013997312977E-3</v>
      </c>
      <c r="L1021" s="111">
        <f t="shared" si="140"/>
        <v>-3.6964550714191466E-3</v>
      </c>
      <c r="M1021" s="111">
        <f t="shared" si="141"/>
        <v>-3.8566700368143211E-3</v>
      </c>
      <c r="N1021" s="111">
        <f t="shared" si="142"/>
        <v>-3.253566709875989E-3</v>
      </c>
      <c r="O1021" s="111">
        <f t="shared" si="143"/>
        <v>-7.3856209456999184E-3</v>
      </c>
      <c r="P1021" s="111">
        <f t="shared" si="144"/>
        <v>-9.8944483691998202E-4</v>
      </c>
      <c r="Q1021" s="36">
        <f>K1021*$Y$19+$Z$19*L1021+$AA$19*M1021+N1021*$AB$19+$AC$19*O1021+P1021*$AD$19</f>
        <v>-3.4182150771137967E-3</v>
      </c>
      <c r="R1021" s="41">
        <f t="shared" si="137"/>
        <v>996581.78492288617</v>
      </c>
      <c r="S1021" s="41">
        <f t="shared" si="138"/>
        <v>-3418.2150771138258</v>
      </c>
      <c r="T1021" s="41">
        <v>1720.3920835435856</v>
      </c>
      <c r="U1021" s="41">
        <f t="shared" si="145"/>
        <v>1055123.1841645264</v>
      </c>
      <c r="V1021" s="41"/>
    </row>
    <row r="1022" spans="2:22">
      <c r="B1022" s="112">
        <v>44943</v>
      </c>
      <c r="C1022">
        <v>70.962920999999994</v>
      </c>
      <c r="D1022">
        <v>96.03022</v>
      </c>
      <c r="E1022">
        <v>22.469719000000001</v>
      </c>
      <c r="F1022">
        <v>104.44651</v>
      </c>
      <c r="G1022">
        <v>50.80265</v>
      </c>
      <c r="H1022">
        <v>48.739776999999997</v>
      </c>
      <c r="J1022" s="33">
        <v>1018</v>
      </c>
      <c r="K1022" s="111">
        <f t="shared" si="139"/>
        <v>-1.3526648686038804E-3</v>
      </c>
      <c r="L1022" s="111">
        <f t="shared" si="140"/>
        <v>-1.8028683160045409E-3</v>
      </c>
      <c r="M1022" s="111">
        <f t="shared" si="141"/>
        <v>-1.7190593306349664E-3</v>
      </c>
      <c r="N1022" s="111">
        <f t="shared" si="142"/>
        <v>-3.6273021504219659E-3</v>
      </c>
      <c r="O1022" s="111">
        <f t="shared" si="143"/>
        <v>-3.0460630364376896E-3</v>
      </c>
      <c r="P1022" s="111">
        <f t="shared" si="144"/>
        <v>7.9176138029517251E-4</v>
      </c>
      <c r="Q1022" s="36">
        <f>K1022*$Y$19+$Z$19*L1022+$AA$19*M1022+N1022*$AB$19+$AC$19*O1022+P1022*$AD$19</f>
        <v>-2.0661581898656564E-3</v>
      </c>
      <c r="R1022" s="41">
        <f t="shared" si="137"/>
        <v>997933.84181013436</v>
      </c>
      <c r="S1022" s="41">
        <f t="shared" si="138"/>
        <v>-2066.1581898656441</v>
      </c>
      <c r="T1022" s="41">
        <v>1729.5211273541208</v>
      </c>
      <c r="U1022" s="41">
        <f t="shared" si="145"/>
        <v>1053057.0259746606</v>
      </c>
      <c r="V1022" s="41"/>
    </row>
    <row r="1023" spans="2:22">
      <c r="B1023" s="112">
        <v>44944</v>
      </c>
      <c r="C1023">
        <v>71.616141999999996</v>
      </c>
      <c r="D1023">
        <v>96.983397999999994</v>
      </c>
      <c r="E1023">
        <v>22.672667000000001</v>
      </c>
      <c r="F1023">
        <v>105.670593</v>
      </c>
      <c r="G1023">
        <v>51.151356</v>
      </c>
      <c r="H1023">
        <v>48.980862000000002</v>
      </c>
      <c r="J1023" s="33">
        <v>1019</v>
      </c>
      <c r="K1023" s="111">
        <f t="shared" si="139"/>
        <v>9.1629942944496598E-3</v>
      </c>
      <c r="L1023" s="111">
        <f t="shared" si="140"/>
        <v>9.8768756175790159E-3</v>
      </c>
      <c r="M1023" s="111">
        <f t="shared" si="141"/>
        <v>8.9915215078500733E-3</v>
      </c>
      <c r="N1023" s="111">
        <f t="shared" si="142"/>
        <v>1.1651567919525652E-2</v>
      </c>
      <c r="O1023" s="111">
        <f t="shared" si="143"/>
        <v>6.8404837319720399E-3</v>
      </c>
      <c r="P1023" s="111">
        <f t="shared" si="144"/>
        <v>4.9341775000725377E-3</v>
      </c>
      <c r="Q1023" s="36">
        <f>K1023*$Y$19+$Z$19*L1023+$AA$19*M1023+N1023*$AB$19+$AC$19*O1023+P1023*$AD$19</f>
        <v>9.449450546740925E-3</v>
      </c>
      <c r="R1023" s="41">
        <f t="shared" si="137"/>
        <v>1009449.4505467409</v>
      </c>
      <c r="S1023" s="41">
        <f t="shared" si="138"/>
        <v>9449.4505467409035</v>
      </c>
      <c r="T1023" s="41">
        <v>1740.3337215622887</v>
      </c>
      <c r="U1023" s="41">
        <f t="shared" si="145"/>
        <v>1062506.4765214017</v>
      </c>
      <c r="V1023" s="41"/>
    </row>
    <row r="1024" spans="2:22">
      <c r="B1024" s="112">
        <v>44945</v>
      </c>
      <c r="C1024">
        <v>71.472060999999997</v>
      </c>
      <c r="D1024">
        <v>96.761962999999994</v>
      </c>
      <c r="E1024">
        <v>22.643675000000002</v>
      </c>
      <c r="F1024">
        <v>105.452332</v>
      </c>
      <c r="G1024">
        <v>51.451611</v>
      </c>
      <c r="H1024">
        <v>49.029086999999997</v>
      </c>
      <c r="J1024" s="33">
        <v>1020</v>
      </c>
      <c r="K1024" s="111">
        <f t="shared" si="139"/>
        <v>-2.013877394152454E-3</v>
      </c>
      <c r="L1024" s="111">
        <f t="shared" si="140"/>
        <v>-2.2858363707336728E-3</v>
      </c>
      <c r="M1024" s="111">
        <f t="shared" si="141"/>
        <v>-1.2795385803875685E-3</v>
      </c>
      <c r="N1024" s="111">
        <f t="shared" si="142"/>
        <v>-2.0676208209647177E-3</v>
      </c>
      <c r="O1024" s="111">
        <f t="shared" si="143"/>
        <v>5.8527714330280471E-3</v>
      </c>
      <c r="P1024" s="111">
        <f t="shared" si="144"/>
        <v>9.8408384830064779E-4</v>
      </c>
      <c r="Q1024" s="36">
        <f>K1024*$Y$19+$Z$19*L1024+$AA$19*M1024+N1024*$AB$19+$AC$19*O1024+P1024*$AD$19</f>
        <v>-1.2029601941308723E-3</v>
      </c>
      <c r="R1024" s="41">
        <f t="shared" si="137"/>
        <v>998797.03980586911</v>
      </c>
      <c r="S1024" s="41">
        <f t="shared" si="138"/>
        <v>-1202.9601941308938</v>
      </c>
      <c r="T1024" s="41">
        <v>1740.3371208624449</v>
      </c>
      <c r="U1024" s="41">
        <f t="shared" si="145"/>
        <v>1061303.5163272708</v>
      </c>
      <c r="V1024" s="41"/>
    </row>
    <row r="1025" spans="2:22">
      <c r="B1025" s="112">
        <v>44946</v>
      </c>
      <c r="C1025">
        <v>71.155045000000001</v>
      </c>
      <c r="D1025">
        <v>96.367203000000003</v>
      </c>
      <c r="E1025">
        <v>22.518038000000001</v>
      </c>
      <c r="F1025">
        <v>104.901978</v>
      </c>
      <c r="G1025">
        <v>51.180401000000003</v>
      </c>
      <c r="H1025">
        <v>48.951926999999998</v>
      </c>
      <c r="J1025" s="33">
        <v>1021</v>
      </c>
      <c r="K1025" s="111">
        <f t="shared" si="139"/>
        <v>-4.4453895328818889E-3</v>
      </c>
      <c r="L1025" s="111">
        <f t="shared" si="140"/>
        <v>-4.0880469578907248E-3</v>
      </c>
      <c r="M1025" s="111">
        <f t="shared" si="141"/>
        <v>-5.5638865651594606E-3</v>
      </c>
      <c r="N1025" s="111">
        <f t="shared" si="142"/>
        <v>-5.2326501487189453E-3</v>
      </c>
      <c r="O1025" s="111">
        <f t="shared" si="143"/>
        <v>-5.2851079504209874E-3</v>
      </c>
      <c r="P1025" s="111">
        <f t="shared" si="144"/>
        <v>-1.5749993350834895E-3</v>
      </c>
      <c r="Q1025" s="36">
        <f>K1025*$Y$19+$Z$19*L1025+$AA$19*M1025+N1025*$AB$19+$AC$19*O1025+P1025*$AD$19</f>
        <v>-4.5505440302654908E-3</v>
      </c>
      <c r="R1025" s="41">
        <f t="shared" si="137"/>
        <v>995449.45596973447</v>
      </c>
      <c r="S1025" s="41">
        <f t="shared" si="138"/>
        <v>-4550.5440302655334</v>
      </c>
      <c r="T1025" s="41">
        <v>1743.8000248559983</v>
      </c>
      <c r="U1025" s="41">
        <f t="shared" si="145"/>
        <v>1056752.9722970054</v>
      </c>
      <c r="V1025" s="41"/>
    </row>
    <row r="1026" spans="2:22">
      <c r="B1026" s="112">
        <v>44949</v>
      </c>
      <c r="C1026">
        <v>70.982108999999994</v>
      </c>
      <c r="D1026">
        <v>96.126495000000006</v>
      </c>
      <c r="E1026">
        <v>22.460049000000001</v>
      </c>
      <c r="F1026">
        <v>104.598328</v>
      </c>
      <c r="G1026">
        <v>51.141666000000001</v>
      </c>
      <c r="H1026">
        <v>48.894081</v>
      </c>
      <c r="J1026" s="33">
        <v>1022</v>
      </c>
      <c r="K1026" s="111">
        <f t="shared" si="139"/>
        <v>-2.4333691855631455E-3</v>
      </c>
      <c r="L1026" s="111">
        <f t="shared" si="140"/>
        <v>-2.5009455162899102E-3</v>
      </c>
      <c r="M1026" s="111">
        <f t="shared" si="141"/>
        <v>-2.5785459541774864E-3</v>
      </c>
      <c r="N1026" s="111">
        <f t="shared" si="142"/>
        <v>-2.8988044784296714E-3</v>
      </c>
      <c r="O1026" s="111">
        <f t="shared" si="143"/>
        <v>-7.5711922141564146E-4</v>
      </c>
      <c r="P1026" s="111">
        <f t="shared" si="144"/>
        <v>-1.1823886926334919E-3</v>
      </c>
      <c r="Q1026" s="36">
        <f>K1026*$Y$19+$Z$19*L1026+$AA$19*M1026+N1026*$AB$19+$AC$19*O1026+P1026*$AD$19</f>
        <v>-2.3942510988023387E-3</v>
      </c>
      <c r="R1026" s="41">
        <f t="shared" si="137"/>
        <v>997605.74890119769</v>
      </c>
      <c r="S1026" s="41">
        <f t="shared" si="138"/>
        <v>-2394.2510988023132</v>
      </c>
      <c r="T1026" s="41">
        <v>1747.1548790994566</v>
      </c>
      <c r="U1026" s="41">
        <f t="shared" si="145"/>
        <v>1054358.721198203</v>
      </c>
      <c r="V1026" s="41"/>
    </row>
    <row r="1027" spans="2:22">
      <c r="B1027" s="112">
        <v>44950</v>
      </c>
      <c r="C1027">
        <v>71.299132999999998</v>
      </c>
      <c r="D1027">
        <v>96.550133000000002</v>
      </c>
      <c r="E1027">
        <v>22.56636</v>
      </c>
      <c r="F1027">
        <v>105.148689</v>
      </c>
      <c r="G1027">
        <v>51.422553999999998</v>
      </c>
      <c r="H1027">
        <v>48.990501000000002</v>
      </c>
      <c r="J1027" s="33">
        <v>1023</v>
      </c>
      <c r="K1027" s="111">
        <f t="shared" si="139"/>
        <v>4.4563080864829241E-3</v>
      </c>
      <c r="L1027" s="111">
        <f t="shared" si="140"/>
        <v>4.3974060275069381E-3</v>
      </c>
      <c r="M1027" s="111">
        <f t="shared" si="141"/>
        <v>4.7221708287431543E-3</v>
      </c>
      <c r="N1027" s="111">
        <f t="shared" si="142"/>
        <v>5.2478673685552183E-3</v>
      </c>
      <c r="O1027" s="111">
        <f t="shared" si="143"/>
        <v>5.4773234222369746E-3</v>
      </c>
      <c r="P1027" s="111">
        <f t="shared" si="144"/>
        <v>1.9700759652922758E-3</v>
      </c>
      <c r="Q1027" s="36">
        <f>K1027*$Y$19+$Z$19*L1027+$AA$19*M1027+N1027*$AB$19+$AC$19*O1027+P1027*$AD$19</f>
        <v>4.5067701176348838E-3</v>
      </c>
      <c r="R1027" s="41">
        <f t="shared" si="137"/>
        <v>1004506.7701176349</v>
      </c>
      <c r="S1027" s="41">
        <f t="shared" si="138"/>
        <v>4506.7701176349074</v>
      </c>
      <c r="T1027" s="41">
        <v>1748.1269884869689</v>
      </c>
      <c r="U1027" s="41">
        <f t="shared" si="145"/>
        <v>1058865.4913158379</v>
      </c>
      <c r="V1027" s="41"/>
    </row>
    <row r="1028" spans="2:22">
      <c r="B1028" s="112">
        <v>44951</v>
      </c>
      <c r="C1028">
        <v>71.385604999999998</v>
      </c>
      <c r="D1028">
        <v>96.665679999999995</v>
      </c>
      <c r="E1028">
        <v>22.58569</v>
      </c>
      <c r="F1028">
        <v>105.196144</v>
      </c>
      <c r="G1028">
        <v>51.529099000000002</v>
      </c>
      <c r="H1028">
        <v>49.038727000000002</v>
      </c>
      <c r="J1028" s="33">
        <v>1024</v>
      </c>
      <c r="K1028" s="111">
        <f t="shared" si="139"/>
        <v>1.2120709166029637E-3</v>
      </c>
      <c r="L1028" s="111">
        <f t="shared" si="140"/>
        <v>1.1960409655942643E-3</v>
      </c>
      <c r="M1028" s="111">
        <f t="shared" si="141"/>
        <v>8.5621809777920873E-4</v>
      </c>
      <c r="N1028" s="111">
        <f t="shared" si="142"/>
        <v>4.5121147145203309E-4</v>
      </c>
      <c r="O1028" s="111">
        <f t="shared" si="143"/>
        <v>2.069807233449118E-3</v>
      </c>
      <c r="P1028" s="111">
        <f t="shared" si="144"/>
        <v>9.8391071468107382E-4</v>
      </c>
      <c r="Q1028" s="36">
        <f>K1028*$Y$19+$Z$19*L1028+$AA$19*M1028+N1028*$AB$19+$AC$19*O1028+P1028*$AD$19</f>
        <v>9.1410993431830499E-4</v>
      </c>
      <c r="R1028" s="41">
        <f t="shared" si="137"/>
        <v>1000914.1099343183</v>
      </c>
      <c r="S1028" s="41">
        <f t="shared" si="138"/>
        <v>914.10993431834504</v>
      </c>
      <c r="T1028" s="41">
        <v>1751.546022722614</v>
      </c>
      <c r="U1028" s="41">
        <f t="shared" si="145"/>
        <v>1059779.6012501563</v>
      </c>
      <c r="V1028" s="41"/>
    </row>
    <row r="1029" spans="2:22">
      <c r="B1029" s="112">
        <v>44952</v>
      </c>
      <c r="C1029">
        <v>71.251091000000002</v>
      </c>
      <c r="D1029">
        <v>96.501991000000004</v>
      </c>
      <c r="E1029">
        <v>22.537362999999999</v>
      </c>
      <c r="F1029">
        <v>105.158188</v>
      </c>
      <c r="G1029">
        <v>51.548476999999998</v>
      </c>
      <c r="H1029">
        <v>48.990501000000002</v>
      </c>
      <c r="J1029" s="33">
        <v>1025</v>
      </c>
      <c r="K1029" s="111">
        <f t="shared" si="139"/>
        <v>-1.8861070628931008E-3</v>
      </c>
      <c r="L1029" s="111">
        <f t="shared" si="140"/>
        <v>-1.6947871073143045E-3</v>
      </c>
      <c r="M1029" s="111">
        <f t="shared" si="141"/>
        <v>-2.1420101373839863E-3</v>
      </c>
      <c r="N1029" s="111">
        <f t="shared" si="142"/>
        <v>-3.6087681248168614E-4</v>
      </c>
      <c r="O1029" s="111">
        <f t="shared" si="143"/>
        <v>3.7598866756982543E-4</v>
      </c>
      <c r="P1029" s="111">
        <f t="shared" si="144"/>
        <v>-9.8391071468099315E-4</v>
      </c>
      <c r="Q1029" s="36">
        <f>K1029*$Y$19+$Z$19*L1029+$AA$19*M1029+N1029*$AB$19+$AC$19*O1029+P1029*$AD$19</f>
        <v>-1.2026015139525727E-3</v>
      </c>
      <c r="R1029" s="41">
        <f t="shared" ref="R1029:R1092" si="146">Q1029*$Y$4+$Y$4</f>
        <v>998797.3984860474</v>
      </c>
      <c r="S1029" s="41">
        <f t="shared" ref="S1029:S1092" si="147">R1029-$Y$4</f>
        <v>-1202.6015139525989</v>
      </c>
      <c r="T1029" s="41">
        <v>1752.4471206520684</v>
      </c>
      <c r="U1029" s="41">
        <f t="shared" si="145"/>
        <v>1058576.9997362038</v>
      </c>
      <c r="V1029" s="41"/>
    </row>
    <row r="1030" spans="2:22">
      <c r="B1030" s="112">
        <v>44953</v>
      </c>
      <c r="C1030">
        <v>71.174239999999998</v>
      </c>
      <c r="D1030">
        <v>96.357574</v>
      </c>
      <c r="E1030">
        <v>22.498709000000002</v>
      </c>
      <c r="F1030">
        <v>104.85453</v>
      </c>
      <c r="G1030">
        <v>51.422553999999998</v>
      </c>
      <c r="H1030">
        <v>48.951926999999998</v>
      </c>
      <c r="J1030" s="33">
        <v>1026</v>
      </c>
      <c r="K1030" s="111">
        <f t="shared" ref="K1030:K1093" si="148">LN(C1030/C1029)</f>
        <v>-1.0791761117063009E-3</v>
      </c>
      <c r="L1030" s="111">
        <f t="shared" ref="L1030:L1093" si="149">LN(D1030/D1029)</f>
        <v>-1.4976392484658651E-3</v>
      </c>
      <c r="M1030" s="111">
        <f t="shared" ref="M1030:M1093" si="150">LN(E1030/E1029)</f>
        <v>-1.7165799669046644E-3</v>
      </c>
      <c r="N1030" s="111">
        <f t="shared" ref="N1030:N1093" si="151">LN(F1030/F1029)</f>
        <v>-2.8918078343518564E-3</v>
      </c>
      <c r="O1030" s="111">
        <f t="shared" ref="O1030:O1093" si="152">LN(G1030/G1029)</f>
        <v>-2.4457959010188504E-3</v>
      </c>
      <c r="P1030" s="111">
        <f t="shared" ref="P1030:P1093" si="153">LN(H1030/H1029)</f>
        <v>-7.8768727265863061E-4</v>
      </c>
      <c r="Q1030" s="36">
        <f>K1030*$Y$19+$Z$19*L1030+$AA$19*M1030+N1030*$AB$19+$AC$19*O1030+P1030*$AD$19</f>
        <v>-1.8950869754522008E-3</v>
      </c>
      <c r="R1030" s="41">
        <f t="shared" si="146"/>
        <v>998104.91302454774</v>
      </c>
      <c r="S1030" s="41">
        <f t="shared" si="147"/>
        <v>-1895.0869754522573</v>
      </c>
      <c r="T1030" s="41">
        <v>1757.5475949157262</v>
      </c>
      <c r="U1030" s="41">
        <f t="shared" ref="U1030:U1093" si="154">U1029+S1030</f>
        <v>1056681.9127607516</v>
      </c>
      <c r="V1030" s="41"/>
    </row>
    <row r="1031" spans="2:22">
      <c r="B1031" s="112">
        <v>44956</v>
      </c>
      <c r="C1031">
        <v>70.972504000000001</v>
      </c>
      <c r="D1031">
        <v>96.097610000000003</v>
      </c>
      <c r="E1031">
        <v>22.460049000000001</v>
      </c>
      <c r="F1031">
        <v>104.455994</v>
      </c>
      <c r="G1031">
        <v>51.170718999999998</v>
      </c>
      <c r="H1031">
        <v>48.961575000000003</v>
      </c>
      <c r="J1031" s="33">
        <v>1027</v>
      </c>
      <c r="K1031" s="111">
        <f t="shared" si="148"/>
        <v>-2.838420772307121E-3</v>
      </c>
      <c r="L1031" s="111">
        <f t="shared" si="149"/>
        <v>-2.7015552681615078E-3</v>
      </c>
      <c r="M1031" s="111">
        <f t="shared" si="150"/>
        <v>-1.7197988222338878E-3</v>
      </c>
      <c r="N1031" s="111">
        <f t="shared" si="151"/>
        <v>-3.808088327324064E-3</v>
      </c>
      <c r="O1031" s="111">
        <f t="shared" si="152"/>
        <v>-4.9093960734435029E-3</v>
      </c>
      <c r="P1031" s="111">
        <f t="shared" si="153"/>
        <v>1.9707190191668269E-4</v>
      </c>
      <c r="Q1031" s="36">
        <f>K1031*$Y$19+$Z$19*L1031+$AA$19*M1031+N1031*$AB$19+$AC$19*O1031+P1031*$AD$19</f>
        <v>-2.6394151310101615E-3</v>
      </c>
      <c r="R1031" s="41">
        <f t="shared" si="146"/>
        <v>997360.58486898988</v>
      </c>
      <c r="S1031" s="41">
        <f t="shared" si="147"/>
        <v>-2639.4151310101151</v>
      </c>
      <c r="T1031" s="41">
        <v>1759.9925345226657</v>
      </c>
      <c r="U1031" s="41">
        <f t="shared" si="154"/>
        <v>1054042.4976297414</v>
      </c>
      <c r="V1031" s="41"/>
    </row>
    <row r="1032" spans="2:22">
      <c r="B1032" s="112">
        <v>44957</v>
      </c>
      <c r="C1032">
        <v>71.299132999999998</v>
      </c>
      <c r="D1032">
        <v>96.492355000000003</v>
      </c>
      <c r="E1032">
        <v>22.547032999999999</v>
      </c>
      <c r="F1032">
        <v>105.20562</v>
      </c>
      <c r="G1032">
        <v>51.151356</v>
      </c>
      <c r="H1032">
        <v>49.009799999999998</v>
      </c>
      <c r="J1032" s="33">
        <v>1028</v>
      </c>
      <c r="K1032" s="111">
        <f t="shared" si="148"/>
        <v>4.5916330303035742E-3</v>
      </c>
      <c r="L1032" s="111">
        <f t="shared" si="149"/>
        <v>4.0993366688954437E-3</v>
      </c>
      <c r="M1032" s="111">
        <f t="shared" si="150"/>
        <v>3.865352048458046E-3</v>
      </c>
      <c r="N1032" s="111">
        <f t="shared" si="151"/>
        <v>7.150848264651846E-3</v>
      </c>
      <c r="O1032" s="111">
        <f t="shared" si="152"/>
        <v>-3.7847160998507711E-4</v>
      </c>
      <c r="P1032" s="111">
        <f t="shared" si="153"/>
        <v>9.8447130899012732E-4</v>
      </c>
      <c r="Q1032" s="36">
        <f>K1032*$Y$19+$Z$19*L1032+$AA$19*M1032+N1032*$AB$19+$AC$19*O1032+P1032*$AD$19</f>
        <v>4.4849589956080602E-3</v>
      </c>
      <c r="R1032" s="41">
        <f t="shared" si="146"/>
        <v>1004484.958995608</v>
      </c>
      <c r="S1032" s="41">
        <f t="shared" si="147"/>
        <v>4484.9589956080308</v>
      </c>
      <c r="T1032" s="41">
        <v>1760.2390608089045</v>
      </c>
      <c r="U1032" s="41">
        <f t="shared" si="154"/>
        <v>1058527.4566253494</v>
      </c>
      <c r="V1032" s="41"/>
    </row>
    <row r="1033" spans="2:22">
      <c r="B1033" s="112">
        <v>44958</v>
      </c>
      <c r="C1033">
        <v>71.757476999999994</v>
      </c>
      <c r="D1033">
        <v>97.172813000000005</v>
      </c>
      <c r="E1033">
        <v>22.676783</v>
      </c>
      <c r="F1033">
        <v>106.273605</v>
      </c>
      <c r="G1033">
        <v>51.558159000000003</v>
      </c>
      <c r="H1033">
        <v>49.205032000000003</v>
      </c>
      <c r="J1033" s="33">
        <v>1029</v>
      </c>
      <c r="K1033" s="111">
        <f t="shared" si="148"/>
        <v>6.4078908110569563E-3</v>
      </c>
      <c r="L1033" s="111">
        <f t="shared" si="149"/>
        <v>7.0271882877808289E-3</v>
      </c>
      <c r="M1033" s="111">
        <f t="shared" si="150"/>
        <v>5.7381427527138417E-3</v>
      </c>
      <c r="N1033" s="111">
        <f t="shared" si="151"/>
        <v>1.0100226905550498E-2</v>
      </c>
      <c r="O1033" s="111">
        <f t="shared" si="152"/>
        <v>7.9214691497159675E-3</v>
      </c>
      <c r="P1033" s="111">
        <f t="shared" si="153"/>
        <v>3.9756165778570673E-3</v>
      </c>
      <c r="Q1033" s="36">
        <f>K1033*$Y$19+$Z$19*L1033+$AA$19*M1033+N1033*$AB$19+$AC$19*O1033+P1033*$AD$19</f>
        <v>7.3515605506110542E-3</v>
      </c>
      <c r="R1033" s="41">
        <f t="shared" si="146"/>
        <v>1007351.560550611</v>
      </c>
      <c r="S1033" s="41">
        <f t="shared" si="147"/>
        <v>7351.5605506110005</v>
      </c>
      <c r="T1033" s="41">
        <v>1766.7494418519782</v>
      </c>
      <c r="U1033" s="41">
        <f t="shared" si="154"/>
        <v>1065879.0171759604</v>
      </c>
      <c r="V1033" s="41"/>
    </row>
    <row r="1034" spans="2:22">
      <c r="B1034" s="112">
        <v>44959</v>
      </c>
      <c r="C1034">
        <v>71.805640999999994</v>
      </c>
      <c r="D1034">
        <v>97.278969000000004</v>
      </c>
      <c r="E1034">
        <v>22.676783</v>
      </c>
      <c r="F1034">
        <v>106.42589599999999</v>
      </c>
      <c r="G1034">
        <v>51.461303999999998</v>
      </c>
      <c r="H1034">
        <v>49.311351999999999</v>
      </c>
      <c r="J1034" s="33">
        <v>1030</v>
      </c>
      <c r="K1034" s="111">
        <f t="shared" si="148"/>
        <v>6.7098015810724046E-4</v>
      </c>
      <c r="L1034" s="111">
        <f t="shared" si="149"/>
        <v>1.0918491921665739E-3</v>
      </c>
      <c r="M1034" s="111">
        <f t="shared" si="150"/>
        <v>0</v>
      </c>
      <c r="N1034" s="111">
        <f t="shared" si="151"/>
        <v>1.4319829177564703E-3</v>
      </c>
      <c r="O1034" s="111">
        <f t="shared" si="152"/>
        <v>-1.8803248573891164E-3</v>
      </c>
      <c r="P1034" s="111">
        <f t="shared" si="153"/>
        <v>2.1584235425631724E-3</v>
      </c>
      <c r="Q1034" s="36">
        <f>K1034*$Y$19+$Z$19*L1034+$AA$19*M1034+N1034*$AB$19+$AC$19*O1034+P1034*$AD$19</f>
        <v>9.0952179260531964E-4</v>
      </c>
      <c r="R1034" s="41">
        <f t="shared" si="146"/>
        <v>1000909.5217926053</v>
      </c>
      <c r="S1034" s="41">
        <f t="shared" si="147"/>
        <v>909.52179260528646</v>
      </c>
      <c r="T1034" s="41">
        <v>1768.8376839089906</v>
      </c>
      <c r="U1034" s="41">
        <f t="shared" si="154"/>
        <v>1066788.5389685656</v>
      </c>
      <c r="V1034" s="41"/>
    </row>
    <row r="1035" spans="2:22">
      <c r="B1035" s="112">
        <v>44960</v>
      </c>
      <c r="C1035">
        <v>71.170113000000001</v>
      </c>
      <c r="D1035">
        <v>96.342781000000002</v>
      </c>
      <c r="E1035">
        <v>22.502490999999999</v>
      </c>
      <c r="F1035">
        <v>105.217056</v>
      </c>
      <c r="G1035">
        <v>51.015746999999998</v>
      </c>
      <c r="H1035">
        <v>49.098720999999998</v>
      </c>
      <c r="J1035" s="33">
        <v>1031</v>
      </c>
      <c r="K1035" s="111">
        <f t="shared" si="148"/>
        <v>-8.8900693701186549E-3</v>
      </c>
      <c r="L1035" s="111">
        <f t="shared" si="149"/>
        <v>-9.6703525887954691E-3</v>
      </c>
      <c r="M1035" s="111">
        <f t="shared" si="150"/>
        <v>-7.7156115719044169E-3</v>
      </c>
      <c r="N1035" s="111">
        <f t="shared" si="151"/>
        <v>-1.1423514313596303E-2</v>
      </c>
      <c r="O1035" s="111">
        <f t="shared" si="152"/>
        <v>-8.6957968303051289E-3</v>
      </c>
      <c r="P1035" s="111">
        <f t="shared" si="153"/>
        <v>-4.3213326523532025E-3</v>
      </c>
      <c r="Q1035" s="36">
        <f>K1035*$Y$19+$Z$19*L1035+$AA$19*M1035+N1035*$AB$19+$AC$19*O1035+P1035*$AD$19</f>
        <v>-9.0685063772706492E-3</v>
      </c>
      <c r="R1035" s="41">
        <f t="shared" si="146"/>
        <v>990931.49362272932</v>
      </c>
      <c r="S1035" s="41">
        <f t="shared" si="147"/>
        <v>-9068.5063772706781</v>
      </c>
      <c r="T1035" s="41">
        <v>1776.8846013746224</v>
      </c>
      <c r="U1035" s="41">
        <f t="shared" si="154"/>
        <v>1057720.032591295</v>
      </c>
      <c r="V1035" s="41"/>
    </row>
    <row r="1036" spans="2:22">
      <c r="B1036" s="112">
        <v>44963</v>
      </c>
      <c r="C1036">
        <v>70.727149999999995</v>
      </c>
      <c r="D1036">
        <v>95.811927999999995</v>
      </c>
      <c r="E1036">
        <v>22.376617</v>
      </c>
      <c r="F1036">
        <v>104.40799699999999</v>
      </c>
      <c r="G1036">
        <v>50.773598</v>
      </c>
      <c r="H1036">
        <v>48.895755999999999</v>
      </c>
      <c r="J1036" s="33">
        <v>1032</v>
      </c>
      <c r="K1036" s="111">
        <f t="shared" si="148"/>
        <v>-6.2434528975592457E-3</v>
      </c>
      <c r="L1036" s="111">
        <f t="shared" si="149"/>
        <v>-5.5252806791375444E-3</v>
      </c>
      <c r="M1036" s="111">
        <f t="shared" si="150"/>
        <v>-5.609484487336518E-3</v>
      </c>
      <c r="N1036" s="111">
        <f t="shared" si="151"/>
        <v>-7.7191443078494472E-3</v>
      </c>
      <c r="O1036" s="111">
        <f t="shared" si="152"/>
        <v>-4.7578547007526648E-3</v>
      </c>
      <c r="P1036" s="111">
        <f t="shared" si="153"/>
        <v>-4.142382233001585E-3</v>
      </c>
      <c r="Q1036" s="36">
        <f>K1036*$Y$19+$Z$19*L1036+$AA$19*M1036+N1036*$AB$19+$AC$19*O1036+P1036*$AD$19</f>
        <v>-6.1155882399261934E-3</v>
      </c>
      <c r="R1036" s="41">
        <f t="shared" si="146"/>
        <v>993884.41176007385</v>
      </c>
      <c r="S1036" s="41">
        <f t="shared" si="147"/>
        <v>-6115.5882399261463</v>
      </c>
      <c r="T1036" s="41">
        <v>1781.1166491503827</v>
      </c>
      <c r="U1036" s="41">
        <f t="shared" si="154"/>
        <v>1051604.4443513688</v>
      </c>
      <c r="V1036" s="41"/>
    </row>
    <row r="1037" spans="2:22">
      <c r="B1037" s="112">
        <v>44964</v>
      </c>
      <c r="C1037">
        <v>70.630866999999995</v>
      </c>
      <c r="D1037">
        <v>95.647841999999997</v>
      </c>
      <c r="E1037">
        <v>22.328205000000001</v>
      </c>
      <c r="F1037">
        <v>104.065315</v>
      </c>
      <c r="G1037">
        <v>50.918883999999998</v>
      </c>
      <c r="H1037">
        <v>48.866756000000002</v>
      </c>
      <c r="J1037" s="33">
        <v>1033</v>
      </c>
      <c r="K1037" s="111">
        <f t="shared" si="148"/>
        <v>-1.3622575773644416E-3</v>
      </c>
      <c r="L1037" s="111">
        <f t="shared" si="149"/>
        <v>-1.7140524108368996E-3</v>
      </c>
      <c r="M1037" s="111">
        <f t="shared" si="150"/>
        <v>-2.165852217226814E-3</v>
      </c>
      <c r="N1037" s="111">
        <f t="shared" si="151"/>
        <v>-3.2875412718547832E-3</v>
      </c>
      <c r="O1037" s="111">
        <f t="shared" si="152"/>
        <v>2.8573616454583752E-3</v>
      </c>
      <c r="P1037" s="111">
        <f t="shared" si="153"/>
        <v>-5.932744619041758E-4</v>
      </c>
      <c r="Q1037" s="36">
        <f>K1037*$Y$19+$Z$19*L1037+$AA$19*M1037+N1037*$AB$19+$AC$19*O1037+P1037*$AD$19</f>
        <v>-1.9027265593742539E-3</v>
      </c>
      <c r="R1037" s="41">
        <f t="shared" si="146"/>
        <v>998097.27344062575</v>
      </c>
      <c r="S1037" s="41">
        <f t="shared" si="147"/>
        <v>-1902.7265593742486</v>
      </c>
      <c r="T1037" s="41">
        <v>1782.5187379042618</v>
      </c>
      <c r="U1037" s="41">
        <f t="shared" si="154"/>
        <v>1049701.7177919946</v>
      </c>
      <c r="V1037" s="41"/>
    </row>
    <row r="1038" spans="2:22">
      <c r="B1038" s="112">
        <v>44965</v>
      </c>
      <c r="C1038">
        <v>70.756034999999997</v>
      </c>
      <c r="D1038">
        <v>95.782973999999996</v>
      </c>
      <c r="E1038">
        <v>22.386301</v>
      </c>
      <c r="F1038">
        <v>104.170029</v>
      </c>
      <c r="G1038">
        <v>51.190094000000002</v>
      </c>
      <c r="H1038">
        <v>48.886088999999998</v>
      </c>
      <c r="J1038" s="33">
        <v>1034</v>
      </c>
      <c r="K1038" s="111">
        <f t="shared" si="148"/>
        <v>1.7705746561934516E-3</v>
      </c>
      <c r="L1038" s="111">
        <f t="shared" si="149"/>
        <v>1.4118105461717646E-3</v>
      </c>
      <c r="M1038" s="111">
        <f t="shared" si="150"/>
        <v>2.5985317914707742E-3</v>
      </c>
      <c r="N1038" s="111">
        <f t="shared" si="151"/>
        <v>1.0057275274693452E-3</v>
      </c>
      <c r="O1038" s="111">
        <f t="shared" si="152"/>
        <v>5.3121800470556863E-3</v>
      </c>
      <c r="P1038" s="111">
        <f t="shared" si="153"/>
        <v>3.9554859507298721E-4</v>
      </c>
      <c r="Q1038" s="36">
        <f>K1038*$Y$19+$Z$19*L1038+$AA$19*M1038+N1038*$AB$19+$AC$19*O1038+P1038*$AD$19</f>
        <v>1.6367617495153918E-3</v>
      </c>
      <c r="R1038" s="41">
        <f t="shared" si="146"/>
        <v>1001636.7617495154</v>
      </c>
      <c r="S1038" s="41">
        <f t="shared" si="147"/>
        <v>1636.7617495154263</v>
      </c>
      <c r="T1038" s="41">
        <v>1790.7398459754186</v>
      </c>
      <c r="U1038" s="41">
        <f t="shared" si="154"/>
        <v>1051338.4795415099</v>
      </c>
      <c r="V1038" s="41"/>
    </row>
    <row r="1039" spans="2:22">
      <c r="B1039" s="112">
        <v>44966</v>
      </c>
      <c r="C1039">
        <v>70.467170999999993</v>
      </c>
      <c r="D1039">
        <v>95.406554999999997</v>
      </c>
      <c r="E1039">
        <v>22.308835999999999</v>
      </c>
      <c r="F1039">
        <v>103.294319</v>
      </c>
      <c r="G1039">
        <v>50.918883999999998</v>
      </c>
      <c r="H1039">
        <v>48.866756000000002</v>
      </c>
      <c r="J1039" s="33">
        <v>1035</v>
      </c>
      <c r="K1039" s="111">
        <f t="shared" si="148"/>
        <v>-4.0908914481698772E-3</v>
      </c>
      <c r="L1039" s="111">
        <f t="shared" si="149"/>
        <v>-3.937657970477077E-3</v>
      </c>
      <c r="M1039" s="111">
        <f t="shared" si="150"/>
        <v>-3.4663761100784942E-3</v>
      </c>
      <c r="N1039" s="111">
        <f t="shared" si="151"/>
        <v>-8.4420789338355128E-3</v>
      </c>
      <c r="O1039" s="111">
        <f t="shared" si="152"/>
        <v>-5.3121800470556715E-3</v>
      </c>
      <c r="P1039" s="111">
        <f t="shared" si="153"/>
        <v>-3.9554859507286784E-4</v>
      </c>
      <c r="Q1039" s="36">
        <f>K1039*$Y$19+$Z$19*L1039+$AA$19*M1039+N1039*$AB$19+$AC$19*O1039+P1039*$AD$19</f>
        <v>-4.9312598749234153E-3</v>
      </c>
      <c r="R1039" s="41">
        <f t="shared" si="146"/>
        <v>995068.74012507661</v>
      </c>
      <c r="S1039" s="41">
        <f t="shared" si="147"/>
        <v>-4931.2598749233875</v>
      </c>
      <c r="T1039" s="41">
        <v>1794.2647677641362</v>
      </c>
      <c r="U1039" s="41">
        <f t="shared" si="154"/>
        <v>1046407.2196665865</v>
      </c>
      <c r="V1039" s="41"/>
    </row>
    <row r="1040" spans="2:22">
      <c r="B1040" s="112">
        <v>44967</v>
      </c>
      <c r="C1040">
        <v>70.168662999999995</v>
      </c>
      <c r="D1040">
        <v>94.991539000000003</v>
      </c>
      <c r="E1040">
        <v>22.221696999999999</v>
      </c>
      <c r="F1040">
        <v>102.57092299999999</v>
      </c>
      <c r="G1040">
        <v>50.725166000000002</v>
      </c>
      <c r="H1040">
        <v>48.750774</v>
      </c>
      <c r="J1040" s="33">
        <v>1036</v>
      </c>
      <c r="K1040" s="111">
        <f t="shared" si="148"/>
        <v>-4.2451264346567335E-3</v>
      </c>
      <c r="L1040" s="111">
        <f t="shared" si="149"/>
        <v>-4.359462309305665E-3</v>
      </c>
      <c r="M1040" s="111">
        <f t="shared" si="150"/>
        <v>-3.9136792377854274E-3</v>
      </c>
      <c r="N1040" s="111">
        <f t="shared" si="151"/>
        <v>-7.0278884421706512E-3</v>
      </c>
      <c r="O1040" s="111">
        <f t="shared" si="152"/>
        <v>-3.8116984623248681E-3</v>
      </c>
      <c r="P1040" s="111">
        <f t="shared" si="153"/>
        <v>-2.3762546455579469E-3</v>
      </c>
      <c r="Q1040" s="36">
        <f>K1040*$Y$19+$Z$19*L1040+$AA$19*M1040+N1040*$AB$19+$AC$19*O1040+P1040*$AD$19</f>
        <v>-4.8374143944208622E-3</v>
      </c>
      <c r="R1040" s="41">
        <f t="shared" si="146"/>
        <v>995162.5856055792</v>
      </c>
      <c r="S1040" s="41">
        <f t="shared" si="147"/>
        <v>-4837.4143944208045</v>
      </c>
      <c r="T1040" s="41">
        <v>1797.4092738594627</v>
      </c>
      <c r="U1040" s="41">
        <f t="shared" si="154"/>
        <v>1041569.8052721657</v>
      </c>
      <c r="V1040" s="41"/>
    </row>
    <row r="1041" spans="2:22">
      <c r="B1041" s="112">
        <v>44970</v>
      </c>
      <c r="C1041">
        <v>70.361228999999994</v>
      </c>
      <c r="D1041">
        <v>95.281081999999998</v>
      </c>
      <c r="E1041">
        <v>22.270111</v>
      </c>
      <c r="F1041">
        <v>102.951668</v>
      </c>
      <c r="G1041">
        <v>50.792965000000002</v>
      </c>
      <c r="H1041">
        <v>48.779769999999999</v>
      </c>
      <c r="J1041" s="33">
        <v>1037</v>
      </c>
      <c r="K1041" s="111">
        <f t="shared" si="148"/>
        <v>2.7405716717688942E-3</v>
      </c>
      <c r="L1041" s="111">
        <f t="shared" si="149"/>
        <v>3.0434565096365798E-3</v>
      </c>
      <c r="M1041" s="111">
        <f t="shared" si="150"/>
        <v>2.1763116081382826E-3</v>
      </c>
      <c r="N1041" s="111">
        <f t="shared" si="151"/>
        <v>3.7051443709678923E-3</v>
      </c>
      <c r="O1041" s="111">
        <f t="shared" si="152"/>
        <v>1.3357024880614988E-3</v>
      </c>
      <c r="P1041" s="111">
        <f t="shared" si="153"/>
        <v>5.9460348861169079E-4</v>
      </c>
      <c r="Q1041" s="36">
        <f>K1041*$Y$19+$Z$19*L1041+$AA$19*M1041+N1041*$AB$19+$AC$19*O1041+P1041*$AD$19</f>
        <v>2.673407576783395E-3</v>
      </c>
      <c r="R1041" s="41">
        <f t="shared" si="146"/>
        <v>1002673.4075767834</v>
      </c>
      <c r="S1041" s="41">
        <f t="shared" si="147"/>
        <v>2673.4075767834438</v>
      </c>
      <c r="T1041" s="41">
        <v>1800.9628417041386</v>
      </c>
      <c r="U1041" s="41">
        <f t="shared" si="154"/>
        <v>1044243.2128489491</v>
      </c>
      <c r="V1041" s="41"/>
    </row>
    <row r="1042" spans="2:22">
      <c r="B1042" s="112">
        <v>44971</v>
      </c>
      <c r="C1042">
        <v>70.120514</v>
      </c>
      <c r="D1042">
        <v>94.943291000000002</v>
      </c>
      <c r="E1042">
        <v>22.202328000000001</v>
      </c>
      <c r="F1042">
        <v>102.694664</v>
      </c>
      <c r="G1042">
        <v>50.657364000000001</v>
      </c>
      <c r="H1042">
        <v>48.683121</v>
      </c>
      <c r="J1042" s="33">
        <v>1038</v>
      </c>
      <c r="K1042" s="111">
        <f t="shared" si="148"/>
        <v>-3.4269967106807077E-3</v>
      </c>
      <c r="L1042" s="111">
        <f t="shared" si="149"/>
        <v>-3.5515044652200387E-3</v>
      </c>
      <c r="M1042" s="111">
        <f t="shared" si="150"/>
        <v>-3.0483172954815364E-3</v>
      </c>
      <c r="N1042" s="111">
        <f t="shared" si="151"/>
        <v>-2.4994769544465448E-3</v>
      </c>
      <c r="O1042" s="111">
        <f t="shared" si="152"/>
        <v>-2.6732506851393167E-3</v>
      </c>
      <c r="P1042" s="111">
        <f t="shared" si="153"/>
        <v>-1.9832990934064228E-3</v>
      </c>
      <c r="Q1042" s="36">
        <f>K1042*$Y$19+$Z$19*L1042+$AA$19*M1042+N1042*$AB$19+$AC$19*O1042+P1042*$AD$19</f>
        <v>-2.8798993441714383E-3</v>
      </c>
      <c r="R1042" s="41">
        <f t="shared" si="146"/>
        <v>997120.1006558286</v>
      </c>
      <c r="S1042" s="41">
        <f t="shared" si="147"/>
        <v>-2879.8993441713974</v>
      </c>
      <c r="T1042" s="41">
        <v>1806.5823874323396</v>
      </c>
      <c r="U1042" s="41">
        <f t="shared" si="154"/>
        <v>1041363.3135047777</v>
      </c>
      <c r="V1042" s="41"/>
    </row>
    <row r="1043" spans="2:22">
      <c r="B1043" s="112">
        <v>44972</v>
      </c>
      <c r="C1043">
        <v>69.966453999999999</v>
      </c>
      <c r="D1043">
        <v>94.759902999999994</v>
      </c>
      <c r="E1043">
        <v>22.144231999999999</v>
      </c>
      <c r="F1043">
        <v>102.30439800000001</v>
      </c>
      <c r="G1043">
        <v>50.657364000000001</v>
      </c>
      <c r="H1043">
        <v>48.470489999999998</v>
      </c>
      <c r="J1043" s="33">
        <v>1039</v>
      </c>
      <c r="K1043" s="111">
        <f t="shared" si="148"/>
        <v>-2.1994917058783189E-3</v>
      </c>
      <c r="L1043" s="111">
        <f t="shared" si="149"/>
        <v>-1.9334208693096316E-3</v>
      </c>
      <c r="M1043" s="111">
        <f t="shared" si="150"/>
        <v>-2.6200919861734504E-3</v>
      </c>
      <c r="N1043" s="111">
        <f t="shared" si="151"/>
        <v>-3.8074951920938258E-3</v>
      </c>
      <c r="O1043" s="111">
        <f t="shared" si="152"/>
        <v>0</v>
      </c>
      <c r="P1043" s="111">
        <f t="shared" si="153"/>
        <v>-4.3772194839287902E-3</v>
      </c>
      <c r="Q1043" s="36">
        <f>K1043*$Y$19+$Z$19*L1043+$AA$19*M1043+N1043*$AB$19+$AC$19*O1043+P1043*$AD$19</f>
        <v>-2.8800891945691418E-3</v>
      </c>
      <c r="R1043" s="41">
        <f t="shared" si="146"/>
        <v>997119.91080543085</v>
      </c>
      <c r="S1043" s="41">
        <f t="shared" si="147"/>
        <v>-2880.0891945691546</v>
      </c>
      <c r="T1043" s="41">
        <v>1811.167069612653</v>
      </c>
      <c r="U1043" s="41">
        <f t="shared" si="154"/>
        <v>1038483.2243102086</v>
      </c>
      <c r="V1043" s="41"/>
    </row>
    <row r="1044" spans="2:22">
      <c r="B1044" s="112">
        <v>44973</v>
      </c>
      <c r="C1044">
        <v>69.696822999999995</v>
      </c>
      <c r="D1044">
        <v>94.364165999999997</v>
      </c>
      <c r="E1044">
        <v>22.076452</v>
      </c>
      <c r="F1044">
        <v>101.485832</v>
      </c>
      <c r="G1044">
        <v>50.521759000000003</v>
      </c>
      <c r="H1044">
        <v>48.180534000000002</v>
      </c>
      <c r="J1044" s="33">
        <v>1040</v>
      </c>
      <c r="K1044" s="111">
        <f t="shared" si="148"/>
        <v>-3.8611629452818285E-3</v>
      </c>
      <c r="L1044" s="111">
        <f t="shared" si="149"/>
        <v>-4.184952022919494E-3</v>
      </c>
      <c r="M1044" s="111">
        <f t="shared" si="150"/>
        <v>-3.0655361676572147E-3</v>
      </c>
      <c r="N1044" s="111">
        <f t="shared" si="151"/>
        <v>-8.0334607039473597E-3</v>
      </c>
      <c r="O1044" s="111">
        <f t="shared" si="152"/>
        <v>-2.6804952874340607E-3</v>
      </c>
      <c r="P1044" s="111">
        <f t="shared" si="153"/>
        <v>-6.0000785897573556E-3</v>
      </c>
      <c r="Q1044" s="36">
        <f>K1044*$Y$19+$Z$19*L1044+$AA$19*M1044+N1044*$AB$19+$AC$19*O1044+P1044*$AD$19</f>
        <v>-5.2701026779499406E-3</v>
      </c>
      <c r="R1044" s="41">
        <f t="shared" si="146"/>
        <v>994729.89732205006</v>
      </c>
      <c r="S1044" s="41">
        <f t="shared" si="147"/>
        <v>-5270.1026779499371</v>
      </c>
      <c r="T1044" s="41">
        <v>1812.5881665702909</v>
      </c>
      <c r="U1044" s="42">
        <f t="shared" si="154"/>
        <v>1033213.1216322586</v>
      </c>
      <c r="V1044" s="42"/>
    </row>
    <row r="1045" spans="2:22">
      <c r="B1045" s="112">
        <v>44974</v>
      </c>
      <c r="C1045">
        <v>69.850891000000004</v>
      </c>
      <c r="D1045">
        <v>94.586158999999995</v>
      </c>
      <c r="E1045">
        <v>22.144231999999999</v>
      </c>
      <c r="F1045">
        <v>101.88558999999999</v>
      </c>
      <c r="G1045">
        <v>50.657364000000001</v>
      </c>
      <c r="H1045">
        <v>47.929240999999998</v>
      </c>
      <c r="J1045" s="33">
        <v>1041</v>
      </c>
      <c r="K1045" s="111">
        <f t="shared" si="148"/>
        <v>2.2081058611898748E-3</v>
      </c>
      <c r="L1045" s="111">
        <f t="shared" si="149"/>
        <v>2.3497509426497728E-3</v>
      </c>
      <c r="M1045" s="111">
        <f t="shared" si="150"/>
        <v>3.0655361676572546E-3</v>
      </c>
      <c r="N1045" s="111">
        <f t="shared" si="151"/>
        <v>3.9313145468653386E-3</v>
      </c>
      <c r="O1045" s="111">
        <f t="shared" si="152"/>
        <v>2.680495287434114E-3</v>
      </c>
      <c r="P1045" s="111">
        <f t="shared" si="153"/>
        <v>-5.2293031098337344E-3</v>
      </c>
      <c r="Q1045" s="36">
        <f>K1045*$Y$19+$Z$19*L1045+$AA$19*M1045+N1045*$AB$19+$AC$19*O1045+P1045*$AD$19</f>
        <v>2.1068311006373465E-3</v>
      </c>
      <c r="R1045" s="41">
        <f t="shared" si="146"/>
        <v>1002106.8311006373</v>
      </c>
      <c r="S1045" s="41">
        <f t="shared" si="147"/>
        <v>2106.831100637326</v>
      </c>
      <c r="T1045" s="41">
        <v>1822.1830577722285</v>
      </c>
      <c r="U1045" s="41">
        <f t="shared" si="154"/>
        <v>1035319.952732896</v>
      </c>
      <c r="V1045" s="41"/>
    </row>
    <row r="1046" spans="2:22">
      <c r="B1046" s="112">
        <v>44978</v>
      </c>
      <c r="C1046">
        <v>69.244247000000001</v>
      </c>
      <c r="D1046">
        <v>93.698211999999998</v>
      </c>
      <c r="E1046">
        <v>21.969944000000002</v>
      </c>
      <c r="F1046">
        <v>100.438789</v>
      </c>
      <c r="G1046">
        <v>50.415218000000003</v>
      </c>
      <c r="H1046">
        <v>47.735939000000002</v>
      </c>
      <c r="J1046" s="33">
        <v>1042</v>
      </c>
      <c r="K1046" s="111">
        <f t="shared" si="148"/>
        <v>-8.7227757229396772E-3</v>
      </c>
      <c r="L1046" s="111">
        <f t="shared" si="149"/>
        <v>-9.4320476859765922E-3</v>
      </c>
      <c r="M1046" s="111">
        <f t="shared" si="150"/>
        <v>-7.901718796078816E-3</v>
      </c>
      <c r="N1046" s="111">
        <f t="shared" si="151"/>
        <v>-1.4302039811473518E-2</v>
      </c>
      <c r="O1046" s="111">
        <f t="shared" si="152"/>
        <v>-4.7915361117813497E-3</v>
      </c>
      <c r="P1046" s="111">
        <f t="shared" si="153"/>
        <v>-4.0412250951891888E-3</v>
      </c>
      <c r="Q1046" s="36">
        <f>K1046*$Y$19+$Z$19*L1046+$AA$19*M1046+N1046*$AB$19+$AC$19*O1046+P1046*$AD$19</f>
        <v>-9.7174524905562932E-3</v>
      </c>
      <c r="R1046" s="41">
        <f t="shared" si="146"/>
        <v>990282.54750944371</v>
      </c>
      <c r="S1046" s="41">
        <f t="shared" si="147"/>
        <v>-9717.4524905562866</v>
      </c>
      <c r="T1046" s="41">
        <v>1824.2909934076015</v>
      </c>
      <c r="U1046" s="41">
        <f t="shared" si="154"/>
        <v>1025602.5002423397</v>
      </c>
      <c r="V1046" s="41"/>
    </row>
    <row r="1047" spans="2:22">
      <c r="B1047" s="112">
        <v>44979</v>
      </c>
      <c r="C1047">
        <v>69.398314999999997</v>
      </c>
      <c r="D1047">
        <v>93.949141999999995</v>
      </c>
      <c r="E1047">
        <v>22.028041999999999</v>
      </c>
      <c r="F1047">
        <v>100.724335</v>
      </c>
      <c r="G1047">
        <v>50.395843999999997</v>
      </c>
      <c r="H1047">
        <v>47.832588000000001</v>
      </c>
      <c r="J1047" s="33">
        <v>1043</v>
      </c>
      <c r="K1047" s="111">
        <f t="shared" si="148"/>
        <v>2.2225218749139875E-3</v>
      </c>
      <c r="L1047" s="111">
        <f t="shared" si="149"/>
        <v>2.6744864153277746E-3</v>
      </c>
      <c r="M1047" s="111">
        <f t="shared" si="150"/>
        <v>2.6409405997520328E-3</v>
      </c>
      <c r="N1047" s="111">
        <f t="shared" si="151"/>
        <v>2.8389516538158432E-3</v>
      </c>
      <c r="O1047" s="111">
        <f t="shared" si="152"/>
        <v>-3.8436258589408668E-4</v>
      </c>
      <c r="P1047" s="111">
        <f t="shared" si="153"/>
        <v>2.0226121712418593E-3</v>
      </c>
      <c r="Q1047" s="36">
        <f>K1047*$Y$19+$Z$19*L1047+$AA$19*M1047+N1047*$AB$19+$AC$19*O1047+P1047*$AD$19</f>
        <v>2.4407515568255485E-3</v>
      </c>
      <c r="R1047" s="41">
        <f t="shared" si="146"/>
        <v>1002440.7515568256</v>
      </c>
      <c r="S1047" s="41">
        <f t="shared" si="147"/>
        <v>2440.7515568255913</v>
      </c>
      <c r="T1047" s="41">
        <v>1838.12475967512</v>
      </c>
      <c r="U1047" s="41">
        <f t="shared" si="154"/>
        <v>1028043.2517991653</v>
      </c>
      <c r="V1047" s="41"/>
    </row>
    <row r="1048" spans="2:22">
      <c r="B1048" s="112">
        <v>44980</v>
      </c>
      <c r="C1048">
        <v>69.648674</v>
      </c>
      <c r="D1048">
        <v>94.286972000000006</v>
      </c>
      <c r="E1048">
        <v>22.086136</v>
      </c>
      <c r="F1048">
        <v>101.514381</v>
      </c>
      <c r="G1048">
        <v>50.512081000000002</v>
      </c>
      <c r="H1048">
        <v>47.890571999999999</v>
      </c>
      <c r="J1048" s="33">
        <v>1044</v>
      </c>
      <c r="K1048" s="111">
        <f t="shared" si="148"/>
        <v>3.6010743181078613E-3</v>
      </c>
      <c r="L1048" s="111">
        <f t="shared" si="149"/>
        <v>3.5894319696522475E-3</v>
      </c>
      <c r="M1048" s="111">
        <f t="shared" si="150"/>
        <v>2.6338032903064721E-3</v>
      </c>
      <c r="N1048" s="111">
        <f t="shared" si="151"/>
        <v>7.8130442534807901E-3</v>
      </c>
      <c r="O1048" s="111">
        <f t="shared" si="152"/>
        <v>2.3038240338739318E-3</v>
      </c>
      <c r="P1048" s="111">
        <f t="shared" si="153"/>
        <v>1.2114937929757416E-3</v>
      </c>
      <c r="Q1048" s="36">
        <f>K1048*$Y$19+$Z$19*L1048+$AA$19*M1048+N1048*$AB$19+$AC$19*O1048+P1048*$AD$19</f>
        <v>4.3862286731372211E-3</v>
      </c>
      <c r="R1048" s="41">
        <f t="shared" si="146"/>
        <v>1004386.2286731373</v>
      </c>
      <c r="S1048" s="41">
        <f t="shared" si="147"/>
        <v>4386.2286731372587</v>
      </c>
      <c r="T1048" s="41">
        <v>1841.4808386669029</v>
      </c>
      <c r="U1048" s="41">
        <f t="shared" si="154"/>
        <v>1032429.4804723025</v>
      </c>
      <c r="V1048" s="41"/>
    </row>
    <row r="1049" spans="2:22">
      <c r="B1049" s="112">
        <v>44981</v>
      </c>
      <c r="C1049">
        <v>69.263489000000007</v>
      </c>
      <c r="D1049">
        <v>93.746475000000004</v>
      </c>
      <c r="E1049">
        <v>21.969944000000002</v>
      </c>
      <c r="F1049">
        <v>100.752892</v>
      </c>
      <c r="G1049">
        <v>50.211818999999998</v>
      </c>
      <c r="H1049">
        <v>47.803595999999999</v>
      </c>
      <c r="J1049" s="33">
        <v>1045</v>
      </c>
      <c r="K1049" s="111">
        <f t="shared" si="148"/>
        <v>-5.5457488946761028E-3</v>
      </c>
      <c r="L1049" s="111">
        <f t="shared" si="149"/>
        <v>-5.7489611265059849E-3</v>
      </c>
      <c r="M1049" s="111">
        <f t="shared" si="150"/>
        <v>-5.2747438900585045E-3</v>
      </c>
      <c r="N1049" s="111">
        <f t="shared" si="151"/>
        <v>-7.5295680451126284E-3</v>
      </c>
      <c r="O1049" s="111">
        <f t="shared" si="152"/>
        <v>-5.9620981602368341E-3</v>
      </c>
      <c r="P1049" s="111">
        <f t="shared" si="153"/>
        <v>-1.8177915283205802E-3</v>
      </c>
      <c r="Q1049" s="36">
        <f>K1049*$Y$19+$Z$19*L1049+$AA$19*M1049+N1049*$AB$19+$AC$19*O1049+P1049*$AD$19</f>
        <v>-5.7424682605541266E-3</v>
      </c>
      <c r="R1049" s="41">
        <f t="shared" si="146"/>
        <v>994257.53173944587</v>
      </c>
      <c r="S1049" s="41">
        <f t="shared" si="147"/>
        <v>-5742.4682605541311</v>
      </c>
      <c r="T1049" s="41">
        <v>1848.2198428685078</v>
      </c>
      <c r="U1049" s="41">
        <f t="shared" si="154"/>
        <v>1026687.0122117484</v>
      </c>
      <c r="V1049" s="41"/>
    </row>
    <row r="1050" spans="2:22">
      <c r="B1050" s="112">
        <v>44984</v>
      </c>
      <c r="C1050">
        <v>69.379051000000004</v>
      </c>
      <c r="D1050">
        <v>93.929848000000007</v>
      </c>
      <c r="E1050">
        <v>22.008676999999999</v>
      </c>
      <c r="F1050">
        <v>100.78143300000001</v>
      </c>
      <c r="G1050">
        <v>50.289302999999997</v>
      </c>
      <c r="H1050">
        <v>47.871250000000003</v>
      </c>
      <c r="J1050" s="33">
        <v>1046</v>
      </c>
      <c r="K1050" s="111">
        <f t="shared" si="148"/>
        <v>1.6670500520658928E-3</v>
      </c>
      <c r="L1050" s="111">
        <f t="shared" si="149"/>
        <v>1.9541416351534268E-3</v>
      </c>
      <c r="M1050" s="111">
        <f t="shared" si="150"/>
        <v>1.7614472274937367E-3</v>
      </c>
      <c r="N1050" s="111">
        <f t="shared" si="151"/>
        <v>2.8323711299120508E-4</v>
      </c>
      <c r="O1050" s="111">
        <f t="shared" si="152"/>
        <v>1.5419532401298804E-3</v>
      </c>
      <c r="P1050" s="111">
        <f t="shared" si="153"/>
        <v>1.4142486579227932E-3</v>
      </c>
      <c r="Q1050" s="36">
        <f>K1050*$Y$19+$Z$19*L1050+$AA$19*M1050+N1050*$AB$19+$AC$19*O1050+P1050*$AD$19</f>
        <v>1.2741911607579873E-3</v>
      </c>
      <c r="R1050" s="41">
        <f t="shared" si="146"/>
        <v>1001274.191160758</v>
      </c>
      <c r="S1050" s="41">
        <f t="shared" si="147"/>
        <v>1274.1911607580259</v>
      </c>
      <c r="T1050" s="41">
        <v>1850.9962661567843</v>
      </c>
      <c r="U1050" s="41">
        <f t="shared" si="154"/>
        <v>1027961.2033725064</v>
      </c>
      <c r="V1050" s="41"/>
    </row>
    <row r="1051" spans="2:22">
      <c r="B1051" s="112">
        <v>44985</v>
      </c>
      <c r="C1051">
        <v>69.398314999999997</v>
      </c>
      <c r="D1051">
        <v>93.920188999999993</v>
      </c>
      <c r="E1051">
        <v>22.037724000000001</v>
      </c>
      <c r="F1051">
        <v>100.81952699999999</v>
      </c>
      <c r="G1051">
        <v>50.483016999999997</v>
      </c>
      <c r="H1051">
        <v>47.890571999999999</v>
      </c>
      <c r="J1051" s="33">
        <v>1047</v>
      </c>
      <c r="K1051" s="111">
        <f t="shared" si="148"/>
        <v>2.7762452450238615E-4</v>
      </c>
      <c r="L1051" s="111">
        <f t="shared" si="149"/>
        <v>-1.0283735007753392E-4</v>
      </c>
      <c r="M1051" s="111">
        <f t="shared" si="150"/>
        <v>1.3189274742684638E-3</v>
      </c>
      <c r="N1051" s="111">
        <f t="shared" si="151"/>
        <v>3.7791487156966955E-4</v>
      </c>
      <c r="O1051" s="111">
        <f t="shared" si="152"/>
        <v>3.8445922174932452E-3</v>
      </c>
      <c r="P1051" s="111">
        <f t="shared" si="153"/>
        <v>4.0354287039796335E-4</v>
      </c>
      <c r="Q1051" s="36">
        <f>K1051*$Y$19+$Z$19*L1051+$AA$19*M1051+N1051*$AB$19+$AC$19*O1051+P1051*$AD$19</f>
        <v>6.3004513943532806E-4</v>
      </c>
      <c r="R1051" s="41">
        <f t="shared" si="146"/>
        <v>1000630.0451394353</v>
      </c>
      <c r="S1051" s="41">
        <f t="shared" si="147"/>
        <v>630.04513943532947</v>
      </c>
      <c r="T1051" s="41">
        <v>1867.1287502979394</v>
      </c>
      <c r="U1051" s="41">
        <f t="shared" si="154"/>
        <v>1028591.2485119418</v>
      </c>
      <c r="V1051" s="41"/>
    </row>
    <row r="1052" spans="2:22">
      <c r="B1052" s="112">
        <v>44986</v>
      </c>
      <c r="C1052">
        <v>68.987189999999998</v>
      </c>
      <c r="D1052">
        <v>93.382285999999993</v>
      </c>
      <c r="E1052">
        <v>21.921323999999998</v>
      </c>
      <c r="F1052">
        <v>100.190994</v>
      </c>
      <c r="G1052">
        <v>50.298980999999998</v>
      </c>
      <c r="H1052">
        <v>47.782069999999997</v>
      </c>
      <c r="J1052" s="33">
        <v>1048</v>
      </c>
      <c r="K1052" s="111">
        <f t="shared" si="148"/>
        <v>-5.9417524912528724E-3</v>
      </c>
      <c r="L1052" s="111">
        <f t="shared" si="149"/>
        <v>-5.7436985687185664E-3</v>
      </c>
      <c r="M1052" s="111">
        <f t="shared" si="150"/>
        <v>-5.2958504490991523E-3</v>
      </c>
      <c r="N1052" s="111">
        <f t="shared" si="151"/>
        <v>-6.2537527422482616E-3</v>
      </c>
      <c r="O1052" s="111">
        <f t="shared" si="152"/>
        <v>-3.6521642398997314E-3</v>
      </c>
      <c r="P1052" s="111">
        <f t="shared" si="153"/>
        <v>-2.2681937960393442E-3</v>
      </c>
      <c r="Q1052" s="36">
        <f>K1052*$Y$19+$Z$19*L1052+$AA$19*M1052+N1052*$AB$19+$AC$19*O1052+P1052*$AD$19</f>
        <v>-5.3293498466819552E-3</v>
      </c>
      <c r="R1052" s="41">
        <f t="shared" si="146"/>
        <v>994670.65015331807</v>
      </c>
      <c r="S1052" s="41">
        <f t="shared" si="147"/>
        <v>-5329.3498466819292</v>
      </c>
      <c r="T1052" s="41">
        <v>1870.8279282893054</v>
      </c>
      <c r="U1052" s="41">
        <f t="shared" si="154"/>
        <v>1023261.8986652598</v>
      </c>
      <c r="V1052" s="41"/>
    </row>
    <row r="1053" spans="2:22">
      <c r="B1053" s="112">
        <v>44987</v>
      </c>
      <c r="C1053">
        <v>68.842383999999996</v>
      </c>
      <c r="D1053">
        <v>93.188782000000003</v>
      </c>
      <c r="E1053">
        <v>21.863130999999999</v>
      </c>
      <c r="F1053">
        <v>100.276962</v>
      </c>
      <c r="G1053">
        <v>50.357109000000001</v>
      </c>
      <c r="H1053">
        <v>47.782069999999997</v>
      </c>
      <c r="J1053" s="33">
        <v>1049</v>
      </c>
      <c r="K1053" s="111">
        <f t="shared" si="148"/>
        <v>-2.1012334156780867E-3</v>
      </c>
      <c r="L1053" s="111">
        <f t="shared" si="149"/>
        <v>-2.0743202197259962E-3</v>
      </c>
      <c r="M1053" s="111">
        <f t="shared" si="150"/>
        <v>-2.658159580383612E-3</v>
      </c>
      <c r="N1053" s="111">
        <f t="shared" si="151"/>
        <v>8.5767328589762045E-4</v>
      </c>
      <c r="O1053" s="111">
        <f t="shared" si="152"/>
        <v>1.1549824051742918E-3</v>
      </c>
      <c r="P1053" s="111">
        <f t="shared" si="153"/>
        <v>0</v>
      </c>
      <c r="Q1053" s="36">
        <f>K1053*$Y$19+$Z$19*L1053+$AA$19*M1053+N1053*$AB$19+$AC$19*O1053+P1053*$AD$19</f>
        <v>-8.7249737730773168E-4</v>
      </c>
      <c r="R1053" s="41">
        <f t="shared" si="146"/>
        <v>999127.50262269226</v>
      </c>
      <c r="S1053" s="41">
        <f t="shared" si="147"/>
        <v>-872.49737730773631</v>
      </c>
      <c r="T1053" s="41">
        <v>1880.6356088141911</v>
      </c>
      <c r="U1053" s="41">
        <f t="shared" si="154"/>
        <v>1022389.4012879521</v>
      </c>
      <c r="V1053" s="41"/>
    </row>
    <row r="1054" spans="2:22">
      <c r="B1054" s="112">
        <v>44988</v>
      </c>
      <c r="C1054">
        <v>69.373215000000002</v>
      </c>
      <c r="D1054">
        <v>93.924071999999995</v>
      </c>
      <c r="E1054">
        <v>21.998926000000001</v>
      </c>
      <c r="F1054">
        <v>101.41366600000001</v>
      </c>
      <c r="G1054">
        <v>50.851089000000002</v>
      </c>
      <c r="H1054">
        <v>47.888649000000001</v>
      </c>
      <c r="J1054" s="33">
        <v>1050</v>
      </c>
      <c r="K1054" s="111">
        <f t="shared" si="148"/>
        <v>7.6812402336835688E-3</v>
      </c>
      <c r="L1054" s="111">
        <f t="shared" si="149"/>
        <v>7.8593615473862444E-3</v>
      </c>
      <c r="M1054" s="111">
        <f t="shared" si="150"/>
        <v>6.191931849661176E-3</v>
      </c>
      <c r="N1054" s="111">
        <f t="shared" si="151"/>
        <v>1.1271877593866438E-2</v>
      </c>
      <c r="O1054" s="111">
        <f t="shared" si="152"/>
        <v>9.761737338096382E-3</v>
      </c>
      <c r="P1054" s="111">
        <f t="shared" si="153"/>
        <v>2.2280389486689488E-3</v>
      </c>
      <c r="Q1054" s="36">
        <f>K1054*$Y$19+$Z$19*L1054+$AA$19*M1054+N1054*$AB$19+$AC$19*O1054+P1054*$AD$19</f>
        <v>8.0146718214216296E-3</v>
      </c>
      <c r="R1054" s="41">
        <f t="shared" si="146"/>
        <v>1008014.6718214216</v>
      </c>
      <c r="S1054" s="41">
        <f t="shared" si="147"/>
        <v>8014.6718214215944</v>
      </c>
      <c r="T1054" s="41">
        <v>1883.8044977256795</v>
      </c>
      <c r="U1054" s="41">
        <f t="shared" si="154"/>
        <v>1030404.0731093737</v>
      </c>
      <c r="V1054" s="41"/>
    </row>
    <row r="1055" spans="2:22">
      <c r="B1055" s="112">
        <v>44991</v>
      </c>
      <c r="C1055">
        <v>69.209145000000007</v>
      </c>
      <c r="D1055">
        <v>93.691872000000004</v>
      </c>
      <c r="E1055">
        <v>21.960128999999998</v>
      </c>
      <c r="F1055">
        <v>101.136635</v>
      </c>
      <c r="G1055">
        <v>50.608939999999997</v>
      </c>
      <c r="H1055">
        <v>47.859572999999997</v>
      </c>
      <c r="J1055" s="33">
        <v>1051</v>
      </c>
      <c r="K1055" s="111">
        <f t="shared" si="148"/>
        <v>-2.3678349345011237E-3</v>
      </c>
      <c r="L1055" s="111">
        <f t="shared" si="149"/>
        <v>-2.4752706364523838E-3</v>
      </c>
      <c r="M1055" s="111">
        <f t="shared" si="150"/>
        <v>-1.7651430438355407E-3</v>
      </c>
      <c r="N1055" s="111">
        <f t="shared" si="151"/>
        <v>-2.7354308670442013E-3</v>
      </c>
      <c r="O1055" s="111">
        <f t="shared" si="152"/>
        <v>-4.7732976651828456E-3</v>
      </c>
      <c r="P1055" s="111">
        <f t="shared" si="153"/>
        <v>-6.0734288922386574E-4</v>
      </c>
      <c r="Q1055" s="36">
        <f>K1055*$Y$19+$Z$19*L1055+$AA$19*M1055+N1055*$AB$19+$AC$19*O1055+P1055*$AD$19</f>
        <v>-2.2978631709709894E-3</v>
      </c>
      <c r="R1055" s="41">
        <f t="shared" si="146"/>
        <v>997702.13682902895</v>
      </c>
      <c r="S1055" s="41">
        <f t="shared" si="147"/>
        <v>-2297.8631709710462</v>
      </c>
      <c r="T1055" s="41">
        <v>1883.8702793718548</v>
      </c>
      <c r="U1055" s="41">
        <f t="shared" si="154"/>
        <v>1028106.2099384026</v>
      </c>
      <c r="V1055" s="41"/>
    </row>
    <row r="1056" spans="2:22">
      <c r="B1056" s="112">
        <v>44992</v>
      </c>
      <c r="C1056">
        <v>69.131927000000005</v>
      </c>
      <c r="D1056">
        <v>93.566092999999995</v>
      </c>
      <c r="E1056">
        <v>21.950427999999999</v>
      </c>
      <c r="F1056">
        <v>100.850098</v>
      </c>
      <c r="G1056">
        <v>50.289302999999997</v>
      </c>
      <c r="H1056">
        <v>47.869273999999997</v>
      </c>
      <c r="J1056" s="33">
        <v>1052</v>
      </c>
      <c r="K1056" s="111">
        <f t="shared" si="148"/>
        <v>-1.1163424845981053E-3</v>
      </c>
      <c r="L1056" s="111">
        <f t="shared" si="149"/>
        <v>-1.3433769710753482E-3</v>
      </c>
      <c r="M1056" s="111">
        <f t="shared" si="150"/>
        <v>-4.418527488881543E-4</v>
      </c>
      <c r="N1056" s="111">
        <f t="shared" si="151"/>
        <v>-2.8371882445355811E-3</v>
      </c>
      <c r="O1056" s="111">
        <f t="shared" si="152"/>
        <v>-6.3358500556813489E-3</v>
      </c>
      <c r="P1056" s="111">
        <f t="shared" si="153"/>
        <v>2.0267662961009016E-4</v>
      </c>
      <c r="Q1056" s="36">
        <f>K1056*$Y$19+$Z$19*L1056+$AA$19*M1056+N1056*$AB$19+$AC$19*O1056+P1056*$AD$19</f>
        <v>-1.6715209811091866E-3</v>
      </c>
      <c r="R1056" s="41">
        <f t="shared" si="146"/>
        <v>998328.47901889076</v>
      </c>
      <c r="S1056" s="41">
        <f t="shared" si="147"/>
        <v>-1671.5209811092354</v>
      </c>
      <c r="T1056" s="41">
        <v>1897.8102937313961</v>
      </c>
      <c r="U1056" s="41">
        <f t="shared" si="154"/>
        <v>1026434.6889572934</v>
      </c>
      <c r="V1056" s="41"/>
    </row>
    <row r="1057" spans="2:22">
      <c r="B1057" s="112">
        <v>44993</v>
      </c>
      <c r="C1057">
        <v>69.074020000000004</v>
      </c>
      <c r="D1057">
        <v>93.469359999999995</v>
      </c>
      <c r="E1057">
        <v>21.940729000000001</v>
      </c>
      <c r="F1057">
        <v>100.687714</v>
      </c>
      <c r="G1057">
        <v>50.056846999999998</v>
      </c>
      <c r="H1057">
        <v>47.898327000000002</v>
      </c>
      <c r="J1057" s="33">
        <v>1053</v>
      </c>
      <c r="K1057" s="111">
        <f t="shared" si="148"/>
        <v>-8.379813552970727E-4</v>
      </c>
      <c r="L1057" s="111">
        <f t="shared" si="149"/>
        <v>-1.0343815257839633E-3</v>
      </c>
      <c r="M1057" s="111">
        <f t="shared" si="150"/>
        <v>-4.4195691436749109E-4</v>
      </c>
      <c r="N1057" s="111">
        <f t="shared" si="151"/>
        <v>-1.6114498170646525E-3</v>
      </c>
      <c r="O1057" s="111">
        <f t="shared" si="152"/>
        <v>-4.6330908722618004E-3</v>
      </c>
      <c r="P1057" s="111">
        <f t="shared" si="153"/>
        <v>6.0673966117797784E-4</v>
      </c>
      <c r="Q1057" s="36">
        <f>K1057*$Y$19+$Z$19*L1057+$AA$19*M1057+N1057*$AB$19+$AC$19*O1057+P1057*$AD$19</f>
        <v>-1.0602499323186841E-3</v>
      </c>
      <c r="R1057" s="41">
        <f t="shared" si="146"/>
        <v>998939.75006768131</v>
      </c>
      <c r="S1057" s="41">
        <f t="shared" si="147"/>
        <v>-1060.249932318693</v>
      </c>
      <c r="T1057" s="41">
        <v>1910.4040078165708</v>
      </c>
      <c r="U1057" s="41">
        <f t="shared" si="154"/>
        <v>1025374.4390249747</v>
      </c>
      <c r="V1057" s="41"/>
    </row>
    <row r="1058" spans="2:22">
      <c r="B1058" s="112">
        <v>44994</v>
      </c>
      <c r="C1058">
        <v>69.305655999999999</v>
      </c>
      <c r="D1058">
        <v>93.807975999999996</v>
      </c>
      <c r="E1058">
        <v>22.047423999999999</v>
      </c>
      <c r="F1058">
        <v>100.592178</v>
      </c>
      <c r="G1058">
        <v>50.182751000000003</v>
      </c>
      <c r="H1058">
        <v>48.024276999999998</v>
      </c>
      <c r="J1058" s="33">
        <v>1054</v>
      </c>
      <c r="K1058" s="111">
        <f t="shared" si="148"/>
        <v>3.3478357955985935E-3</v>
      </c>
      <c r="L1058" s="111">
        <f t="shared" si="149"/>
        <v>3.6162023257787271E-3</v>
      </c>
      <c r="M1058" s="111">
        <f t="shared" si="150"/>
        <v>4.8510883936509677E-3</v>
      </c>
      <c r="N1058" s="111">
        <f t="shared" si="151"/>
        <v>-9.4928515933713248E-4</v>
      </c>
      <c r="O1058" s="111">
        <f t="shared" si="152"/>
        <v>2.5120624727430268E-3</v>
      </c>
      <c r="P1058" s="111">
        <f t="shared" si="153"/>
        <v>2.6260770064622675E-3</v>
      </c>
      <c r="Q1058" s="36">
        <f>K1058*$Y$19+$Z$19*L1058+$AA$19*M1058+N1058*$AB$19+$AC$19*O1058+P1058*$AD$19</f>
        <v>2.228218323252814E-3</v>
      </c>
      <c r="R1058" s="41">
        <f t="shared" si="146"/>
        <v>1002228.2183232529</v>
      </c>
      <c r="S1058" s="41">
        <f t="shared" si="147"/>
        <v>2228.2183232528623</v>
      </c>
      <c r="T1058" s="41">
        <v>1913.7618305962533</v>
      </c>
      <c r="U1058" s="41">
        <f t="shared" si="154"/>
        <v>1027602.6573482276</v>
      </c>
      <c r="V1058" s="41"/>
    </row>
    <row r="1059" spans="2:22">
      <c r="B1059" s="112">
        <v>44995</v>
      </c>
      <c r="C1059">
        <v>70.135673999999995</v>
      </c>
      <c r="D1059">
        <v>94.901229999999998</v>
      </c>
      <c r="E1059">
        <v>22.357813</v>
      </c>
      <c r="F1059">
        <v>102.03454600000001</v>
      </c>
      <c r="G1059">
        <v>50.899506000000002</v>
      </c>
      <c r="H1059">
        <v>48.208351</v>
      </c>
      <c r="J1059" s="33">
        <v>1055</v>
      </c>
      <c r="K1059" s="111">
        <f t="shared" si="148"/>
        <v>1.190504713618685E-2</v>
      </c>
      <c r="L1059" s="111">
        <f t="shared" si="149"/>
        <v>1.1586782163372965E-2</v>
      </c>
      <c r="M1059" s="111">
        <f t="shared" si="150"/>
        <v>1.3980065245153293E-2</v>
      </c>
      <c r="N1059" s="111">
        <f t="shared" si="151"/>
        <v>1.4236941053976234E-2</v>
      </c>
      <c r="O1059" s="111">
        <f t="shared" si="152"/>
        <v>1.4181856130789898E-2</v>
      </c>
      <c r="P1059" s="111">
        <f t="shared" si="153"/>
        <v>3.8256094283935661E-3</v>
      </c>
      <c r="Q1059" s="36">
        <f>K1059*$Y$19+$Z$19*L1059+$AA$19*M1059+N1059*$AB$19+$AC$19*O1059+P1059*$AD$19</f>
        <v>1.2158796995582598E-2</v>
      </c>
      <c r="R1059" s="41">
        <f t="shared" si="146"/>
        <v>1012158.7969955826</v>
      </c>
      <c r="S1059" s="41">
        <f t="shared" si="147"/>
        <v>12158.796995582641</v>
      </c>
      <c r="T1059" s="41">
        <v>1916.8218701513251</v>
      </c>
      <c r="U1059" s="41">
        <f t="shared" si="154"/>
        <v>1039761.4543438102</v>
      </c>
      <c r="V1059" s="41"/>
    </row>
    <row r="1060" spans="2:22">
      <c r="B1060" s="112">
        <v>44998</v>
      </c>
      <c r="C1060">
        <v>70.695442</v>
      </c>
      <c r="D1060">
        <v>95.655868999999996</v>
      </c>
      <c r="E1060">
        <v>22.571207000000001</v>
      </c>
      <c r="F1060">
        <v>102.120514</v>
      </c>
      <c r="G1060">
        <v>51.190094000000002</v>
      </c>
      <c r="H1060">
        <v>48.469935999999997</v>
      </c>
      <c r="J1060" s="33">
        <v>1056</v>
      </c>
      <c r="K1060" s="111">
        <f t="shared" si="148"/>
        <v>7.9495350712147465E-3</v>
      </c>
      <c r="L1060" s="111">
        <f t="shared" si="149"/>
        <v>7.9203865821860578E-3</v>
      </c>
      <c r="M1060" s="111">
        <f t="shared" si="150"/>
        <v>9.4992325512109534E-3</v>
      </c>
      <c r="N1060" s="111">
        <f t="shared" si="151"/>
        <v>8.4218343724832992E-4</v>
      </c>
      <c r="O1060" s="111">
        <f t="shared" si="152"/>
        <v>5.6928185590958396E-3</v>
      </c>
      <c r="P1060" s="111">
        <f t="shared" si="153"/>
        <v>5.4114661413794986E-3</v>
      </c>
      <c r="Q1060" s="36">
        <f>K1060*$Y$19+$Z$19*L1060+$AA$19*M1060+N1060*$AB$19+$AC$19*O1060+P1060*$AD$19</f>
        <v>5.6139130144299814E-3</v>
      </c>
      <c r="R1060" s="41">
        <f t="shared" si="146"/>
        <v>1005613.91301443</v>
      </c>
      <c r="S1060" s="41">
        <f t="shared" si="147"/>
        <v>5613.9130144299706</v>
      </c>
      <c r="T1060" s="41">
        <v>1938.6019754894078</v>
      </c>
      <c r="U1060" s="41">
        <f t="shared" si="154"/>
        <v>1045375.3673582402</v>
      </c>
      <c r="V1060" s="41"/>
    </row>
    <row r="1061" spans="2:22">
      <c r="B1061" s="112">
        <v>44999</v>
      </c>
      <c r="C1061">
        <v>70.251472000000007</v>
      </c>
      <c r="D1061">
        <v>95.094741999999997</v>
      </c>
      <c r="E1061">
        <v>22.396616000000002</v>
      </c>
      <c r="F1061">
        <v>101.814835</v>
      </c>
      <c r="G1061">
        <v>51.035114</v>
      </c>
      <c r="H1061">
        <v>48.343989999999998</v>
      </c>
      <c r="J1061" s="33">
        <v>1057</v>
      </c>
      <c r="K1061" s="111">
        <f t="shared" si="148"/>
        <v>-6.2998395034740791E-3</v>
      </c>
      <c r="L1061" s="111">
        <f t="shared" si="149"/>
        <v>-5.8833742721195051E-3</v>
      </c>
      <c r="M1061" s="111">
        <f t="shared" si="150"/>
        <v>-7.7651914477905237E-3</v>
      </c>
      <c r="N1061" s="111">
        <f t="shared" si="151"/>
        <v>-2.9978052399722657E-3</v>
      </c>
      <c r="O1061" s="111">
        <f t="shared" si="152"/>
        <v>-3.0321311498463376E-3</v>
      </c>
      <c r="P1061" s="111">
        <f t="shared" si="153"/>
        <v>-2.6018172437048365E-3</v>
      </c>
      <c r="Q1061" s="36">
        <f>K1061*$Y$19+$Z$19*L1061+$AA$19*M1061+N1061*$AB$19+$AC$19*O1061+P1061*$AD$19</f>
        <v>-4.8789584924564828E-3</v>
      </c>
      <c r="R1061" s="41">
        <f t="shared" si="146"/>
        <v>995121.04150754353</v>
      </c>
      <c r="S1061" s="41">
        <f t="shared" si="147"/>
        <v>-4878.9584924564697</v>
      </c>
      <c r="T1061" s="41">
        <v>1940.2778822825057</v>
      </c>
      <c r="U1061" s="41">
        <f t="shared" si="154"/>
        <v>1040496.4088657837</v>
      </c>
      <c r="V1061" s="41"/>
    </row>
    <row r="1062" spans="2:22">
      <c r="B1062" s="112">
        <v>45000</v>
      </c>
      <c r="C1062">
        <v>70.975326999999993</v>
      </c>
      <c r="D1062">
        <v>96.042884999999998</v>
      </c>
      <c r="E1062">
        <v>22.658504000000001</v>
      </c>
      <c r="F1062">
        <v>102.789162</v>
      </c>
      <c r="G1062">
        <v>51.616272000000002</v>
      </c>
      <c r="H1062">
        <v>48.624946999999999</v>
      </c>
      <c r="J1062" s="33">
        <v>1058</v>
      </c>
      <c r="K1062" s="111">
        <f t="shared" si="148"/>
        <v>1.0251047873513851E-2</v>
      </c>
      <c r="L1062" s="111">
        <f t="shared" si="149"/>
        <v>9.9211316151742047E-3</v>
      </c>
      <c r="M1062" s="111">
        <f t="shared" si="150"/>
        <v>1.1625357983021769E-2</v>
      </c>
      <c r="N1062" s="111">
        <f t="shared" si="151"/>
        <v>9.5240990327691236E-3</v>
      </c>
      <c r="O1062" s="111">
        <f t="shared" si="152"/>
        <v>1.1323065998621373E-2</v>
      </c>
      <c r="P1062" s="111">
        <f t="shared" si="153"/>
        <v>5.7947997553892587E-3</v>
      </c>
      <c r="Q1062" s="36">
        <f>K1062*$Y$19+$Z$19*L1062+$AA$19*M1062+N1062*$AB$19+$AC$19*O1062+P1062*$AD$19</f>
        <v>9.7639054756357667E-3</v>
      </c>
      <c r="R1062" s="41">
        <f t="shared" si="146"/>
        <v>1009763.9054756358</v>
      </c>
      <c r="S1062" s="41">
        <f t="shared" si="147"/>
        <v>9763.90547563578</v>
      </c>
      <c r="T1062" s="41">
        <v>1942.5799105692422</v>
      </c>
      <c r="U1062" s="41">
        <f t="shared" si="154"/>
        <v>1050260.3143414194</v>
      </c>
      <c r="V1062" s="41"/>
    </row>
    <row r="1063" spans="2:22">
      <c r="B1063" s="112">
        <v>45001</v>
      </c>
      <c r="C1063">
        <v>70.637527000000006</v>
      </c>
      <c r="D1063">
        <v>95.665549999999996</v>
      </c>
      <c r="E1063">
        <v>22.503311</v>
      </c>
      <c r="F1063">
        <v>102.636292</v>
      </c>
      <c r="G1063">
        <v>51.054482</v>
      </c>
      <c r="H1063">
        <v>48.605572000000002</v>
      </c>
      <c r="J1063" s="33">
        <v>1059</v>
      </c>
      <c r="K1063" s="111">
        <f t="shared" si="148"/>
        <v>-4.7707624153756657E-3</v>
      </c>
      <c r="L1063" s="111">
        <f t="shared" si="149"/>
        <v>-3.9365559192008764E-3</v>
      </c>
      <c r="M1063" s="111">
        <f t="shared" si="150"/>
        <v>-6.8727800633935233E-3</v>
      </c>
      <c r="N1063" s="111">
        <f t="shared" si="151"/>
        <v>-1.4883260593277926E-3</v>
      </c>
      <c r="O1063" s="111">
        <f t="shared" si="152"/>
        <v>-1.0943634577767071E-2</v>
      </c>
      <c r="P1063" s="111">
        <f t="shared" si="153"/>
        <v>-3.9853742334629598E-4</v>
      </c>
      <c r="Q1063" s="36">
        <f>K1063*$Y$19+$Z$19*L1063+$AA$19*M1063+N1063*$AB$19+$AC$19*O1063+P1063*$AD$19</f>
        <v>-3.7840954647120734E-3</v>
      </c>
      <c r="R1063" s="41">
        <f t="shared" si="146"/>
        <v>996215.90453528787</v>
      </c>
      <c r="S1063" s="41">
        <f t="shared" si="147"/>
        <v>-3784.0954647121252</v>
      </c>
      <c r="T1063" s="41">
        <v>1954.8522339940537</v>
      </c>
      <c r="U1063" s="41">
        <f t="shared" si="154"/>
        <v>1046476.2188767073</v>
      </c>
      <c r="V1063" s="41"/>
    </row>
    <row r="1064" spans="2:22">
      <c r="B1064" s="112">
        <v>45002</v>
      </c>
      <c r="C1064">
        <v>71.149047999999993</v>
      </c>
      <c r="D1064">
        <v>96.265404000000004</v>
      </c>
      <c r="E1064">
        <v>22.716702999999999</v>
      </c>
      <c r="F1064">
        <v>103.1521</v>
      </c>
      <c r="G1064">
        <v>51.180401000000003</v>
      </c>
      <c r="H1064">
        <v>48.702449999999999</v>
      </c>
      <c r="J1064" s="33">
        <v>1060</v>
      </c>
      <c r="K1064" s="111">
        <f t="shared" si="148"/>
        <v>7.2153970745114692E-3</v>
      </c>
      <c r="L1064" s="111">
        <f t="shared" si="149"/>
        <v>6.2507473715313622E-3</v>
      </c>
      <c r="M1064" s="111">
        <f t="shared" si="150"/>
        <v>9.4380149465989362E-3</v>
      </c>
      <c r="N1064" s="111">
        <f t="shared" si="151"/>
        <v>5.0130046226972867E-3</v>
      </c>
      <c r="O1064" s="111">
        <f t="shared" si="152"/>
        <v>2.4633287578158139E-3</v>
      </c>
      <c r="P1064" s="111">
        <f t="shared" si="153"/>
        <v>1.9911622909753474E-3</v>
      </c>
      <c r="Q1064" s="36">
        <f>K1064*$Y$19+$Z$19*L1064+$AA$19*M1064+N1064*$AB$19+$AC$19*O1064+P1064*$AD$19</f>
        <v>5.9287802280473464E-3</v>
      </c>
      <c r="R1064" s="41">
        <f t="shared" si="146"/>
        <v>1005928.7802280474</v>
      </c>
      <c r="S1064" s="41">
        <f t="shared" si="147"/>
        <v>5928.7802280473989</v>
      </c>
      <c r="T1064" s="41">
        <v>1955.4564767824486</v>
      </c>
      <c r="U1064" s="41">
        <f t="shared" si="154"/>
        <v>1052404.9991047545</v>
      </c>
      <c r="V1064" s="41"/>
    </row>
    <row r="1065" spans="2:22">
      <c r="B1065" s="112">
        <v>45005</v>
      </c>
      <c r="C1065">
        <v>70.840202000000005</v>
      </c>
      <c r="D1065">
        <v>95.878403000000006</v>
      </c>
      <c r="E1065">
        <v>22.639106999999999</v>
      </c>
      <c r="F1065">
        <v>102.846458</v>
      </c>
      <c r="G1065">
        <v>51.238517999999999</v>
      </c>
      <c r="H1065">
        <v>48.566817999999998</v>
      </c>
      <c r="J1065" s="33">
        <v>1061</v>
      </c>
      <c r="K1065" s="111">
        <f t="shared" si="148"/>
        <v>-4.3502798567361493E-3</v>
      </c>
      <c r="L1065" s="111">
        <f t="shared" si="149"/>
        <v>-4.0282487305471027E-3</v>
      </c>
      <c r="M1065" s="111">
        <f t="shared" si="150"/>
        <v>-3.4216597920414911E-3</v>
      </c>
      <c r="N1065" s="111">
        <f t="shared" si="151"/>
        <v>-2.9674210076728442E-3</v>
      </c>
      <c r="O1065" s="111">
        <f t="shared" si="152"/>
        <v>1.1348881008546841E-3</v>
      </c>
      <c r="P1065" s="111">
        <f t="shared" si="153"/>
        <v>-2.7887963113935833E-3</v>
      </c>
      <c r="Q1065" s="36">
        <f>K1065*$Y$19+$Z$19*L1065+$AA$19*M1065+N1065*$AB$19+$AC$19*O1065+P1065*$AD$19</f>
        <v>-3.2122718613710084E-3</v>
      </c>
      <c r="R1065" s="41">
        <f t="shared" si="146"/>
        <v>996787.728138629</v>
      </c>
      <c r="S1065" s="41">
        <f t="shared" si="147"/>
        <v>-3212.2718613710022</v>
      </c>
      <c r="T1065" s="41">
        <v>1956.3127102669096</v>
      </c>
      <c r="U1065" s="41">
        <f t="shared" si="154"/>
        <v>1049192.7272433834</v>
      </c>
      <c r="V1065" s="41"/>
    </row>
    <row r="1066" spans="2:22">
      <c r="B1066" s="112">
        <v>45006</v>
      </c>
      <c r="C1066">
        <v>70.647186000000005</v>
      </c>
      <c r="D1066">
        <v>95.588172999999998</v>
      </c>
      <c r="E1066">
        <v>22.474212999999999</v>
      </c>
      <c r="F1066">
        <v>103.34317</v>
      </c>
      <c r="G1066">
        <v>51.141666000000001</v>
      </c>
      <c r="H1066">
        <v>48.499001</v>
      </c>
      <c r="J1066" s="33">
        <v>1062</v>
      </c>
      <c r="K1066" s="111">
        <f t="shared" si="148"/>
        <v>-2.7283862182219606E-3</v>
      </c>
      <c r="L1066" s="111">
        <f t="shared" si="149"/>
        <v>-3.031654175402426E-3</v>
      </c>
      <c r="M1066" s="111">
        <f t="shared" si="150"/>
        <v>-7.310246034791106E-3</v>
      </c>
      <c r="N1066" s="111">
        <f t="shared" si="151"/>
        <v>4.8180208255775275E-3</v>
      </c>
      <c r="O1066" s="111">
        <f t="shared" si="152"/>
        <v>-1.8920073222703003E-3</v>
      </c>
      <c r="P1066" s="111">
        <f t="shared" si="153"/>
        <v>-1.3973407268058537E-3</v>
      </c>
      <c r="Q1066" s="36">
        <f>K1066*$Y$19+$Z$19*L1066+$AA$19*M1066+N1066*$AB$19+$AC$19*O1066+P1066*$AD$19</f>
        <v>-1.140263115791614E-3</v>
      </c>
      <c r="R1066" s="41">
        <f t="shared" si="146"/>
        <v>998859.7368842084</v>
      </c>
      <c r="S1066" s="41">
        <f t="shared" si="147"/>
        <v>-1140.2631157916039</v>
      </c>
      <c r="T1066" s="41">
        <v>1958.9667884352384</v>
      </c>
      <c r="U1066" s="41">
        <f t="shared" si="154"/>
        <v>1048052.4641275918</v>
      </c>
      <c r="V1066" s="41"/>
    </row>
    <row r="1067" spans="2:22">
      <c r="B1067" s="112">
        <v>45007</v>
      </c>
      <c r="C1067">
        <v>71.274535999999998</v>
      </c>
      <c r="D1067">
        <v>96.507271000000003</v>
      </c>
      <c r="E1067">
        <v>22.677904000000002</v>
      </c>
      <c r="F1067">
        <v>103.944946</v>
      </c>
      <c r="G1067">
        <v>51.771248</v>
      </c>
      <c r="H1067">
        <v>48.731518000000001</v>
      </c>
      <c r="J1067" s="33">
        <v>1063</v>
      </c>
      <c r="K1067" s="111">
        <f t="shared" si="148"/>
        <v>8.8408465923779638E-3</v>
      </c>
      <c r="L1067" s="111">
        <f t="shared" si="149"/>
        <v>9.5692536416437154E-3</v>
      </c>
      <c r="M1067" s="111">
        <f t="shared" si="150"/>
        <v>9.0224953037795451E-3</v>
      </c>
      <c r="N1067" s="111">
        <f t="shared" si="151"/>
        <v>5.8061957645838408E-3</v>
      </c>
      <c r="O1067" s="111">
        <f t="shared" si="152"/>
        <v>1.2235390677342988E-2</v>
      </c>
      <c r="P1067" s="111">
        <f t="shared" si="153"/>
        <v>4.7828078186072697E-3</v>
      </c>
      <c r="Q1067" s="36">
        <f>K1067*$Y$19+$Z$19*L1067+$AA$19*M1067+N1067*$AB$19+$AC$19*O1067+P1067*$AD$19</f>
        <v>7.7667325752705518E-3</v>
      </c>
      <c r="R1067" s="41">
        <f t="shared" si="146"/>
        <v>1007766.7325752706</v>
      </c>
      <c r="S1067" s="41">
        <f t="shared" si="147"/>
        <v>7766.7325752705801</v>
      </c>
      <c r="T1067" s="41">
        <v>1962.1392825002549</v>
      </c>
      <c r="U1067" s="41">
        <f t="shared" si="154"/>
        <v>1055819.1967028624</v>
      </c>
      <c r="V1067" s="41"/>
    </row>
    <row r="1068" spans="2:22">
      <c r="B1068" s="112">
        <v>45008</v>
      </c>
      <c r="C1068">
        <v>71.438591000000002</v>
      </c>
      <c r="D1068">
        <v>96.739456000000004</v>
      </c>
      <c r="E1068">
        <v>22.774899999999999</v>
      </c>
      <c r="F1068">
        <v>104.241051</v>
      </c>
      <c r="G1068">
        <v>51.935904999999998</v>
      </c>
      <c r="H1068">
        <v>48.750892999999998</v>
      </c>
      <c r="J1068" s="33">
        <v>1064</v>
      </c>
      <c r="K1068" s="111">
        <f t="shared" si="148"/>
        <v>2.2990887483477292E-3</v>
      </c>
      <c r="L1068" s="111">
        <f t="shared" si="149"/>
        <v>2.4029914020410339E-3</v>
      </c>
      <c r="M1068" s="111">
        <f t="shared" si="150"/>
        <v>4.2679939938597162E-3</v>
      </c>
      <c r="N1068" s="111">
        <f t="shared" si="151"/>
        <v>2.844621674245304E-3</v>
      </c>
      <c r="O1068" s="111">
        <f t="shared" si="152"/>
        <v>3.1754249074305006E-3</v>
      </c>
      <c r="P1068" s="111">
        <f t="shared" si="153"/>
        <v>3.9750761304250198E-4</v>
      </c>
      <c r="Q1068" s="36">
        <f>K1068*$Y$19+$Z$19*L1068+$AA$19*M1068+N1068*$AB$19+$AC$19*O1068+P1068*$AD$19</f>
        <v>2.7074499362284656E-3</v>
      </c>
      <c r="R1068" s="41">
        <f t="shared" si="146"/>
        <v>1002707.4499362285</v>
      </c>
      <c r="S1068" s="41">
        <f t="shared" si="147"/>
        <v>2707.449936228455</v>
      </c>
      <c r="T1068" s="41">
        <v>1973.6386453885352</v>
      </c>
      <c r="U1068" s="41">
        <f t="shared" si="154"/>
        <v>1058526.646639091</v>
      </c>
      <c r="V1068" s="41"/>
    </row>
    <row r="1069" spans="2:22">
      <c r="B1069" s="112">
        <v>45009</v>
      </c>
      <c r="C1069">
        <v>71.583343999999997</v>
      </c>
      <c r="D1069">
        <v>96.903953999999999</v>
      </c>
      <c r="E1069">
        <v>22.794305999999999</v>
      </c>
      <c r="F1069">
        <v>104.565826</v>
      </c>
      <c r="G1069">
        <v>51.771248</v>
      </c>
      <c r="H1069">
        <v>48.867142000000001</v>
      </c>
      <c r="J1069" s="33">
        <v>1065</v>
      </c>
      <c r="K1069" s="111">
        <f t="shared" si="148"/>
        <v>2.0242076773202226E-3</v>
      </c>
      <c r="L1069" s="111">
        <f t="shared" si="149"/>
        <v>1.6989789589949144E-3</v>
      </c>
      <c r="M1069" s="111">
        <f t="shared" si="150"/>
        <v>8.5171557183263036E-4</v>
      </c>
      <c r="N1069" s="111">
        <f t="shared" si="151"/>
        <v>3.1107717003136266E-3</v>
      </c>
      <c r="O1069" s="111">
        <f t="shared" si="152"/>
        <v>-3.1754249074306151E-3</v>
      </c>
      <c r="P1069" s="111">
        <f t="shared" si="153"/>
        <v>2.3817126610344332E-3</v>
      </c>
      <c r="Q1069" s="36">
        <f>K1069*$Y$19+$Z$19*L1069+$AA$19*M1069+N1069*$AB$19+$AC$19*O1069+P1069*$AD$19</f>
        <v>1.8502611040739291E-3</v>
      </c>
      <c r="R1069" s="41">
        <f t="shared" si="146"/>
        <v>1001850.261104074</v>
      </c>
      <c r="S1069" s="41">
        <f t="shared" si="147"/>
        <v>1850.2611040739575</v>
      </c>
      <c r="T1069" s="41">
        <v>1983.5115482248366</v>
      </c>
      <c r="U1069" s="41">
        <f t="shared" si="154"/>
        <v>1060376.9077431648</v>
      </c>
      <c r="V1069" s="41"/>
    </row>
    <row r="1070" spans="2:22">
      <c r="B1070" s="112">
        <v>45012</v>
      </c>
      <c r="C1070">
        <v>70.840202000000005</v>
      </c>
      <c r="D1070">
        <v>95.859054999999998</v>
      </c>
      <c r="E1070">
        <v>22.571207000000001</v>
      </c>
      <c r="F1070">
        <v>103.314514</v>
      </c>
      <c r="G1070">
        <v>51.383808000000002</v>
      </c>
      <c r="H1070">
        <v>48.760578000000002</v>
      </c>
      <c r="J1070" s="33">
        <v>1066</v>
      </c>
      <c r="K1070" s="111">
        <f t="shared" si="148"/>
        <v>-1.0435756799824142E-2</v>
      </c>
      <c r="L1070" s="111">
        <f t="shared" si="149"/>
        <v>-1.0841387461322259E-2</v>
      </c>
      <c r="M1070" s="111">
        <f t="shared" si="150"/>
        <v>-9.8357004610761141E-3</v>
      </c>
      <c r="N1070" s="111">
        <f t="shared" si="151"/>
        <v>-1.2038917323887833E-2</v>
      </c>
      <c r="O1070" s="111">
        <f t="shared" si="152"/>
        <v>-7.5118338718937481E-3</v>
      </c>
      <c r="P1070" s="111">
        <f t="shared" si="153"/>
        <v>-2.1830693643530201E-3</v>
      </c>
      <c r="Q1070" s="36">
        <f>K1070*$Y$19+$Z$19*L1070+$AA$19*M1070+N1070*$AB$19+$AC$19*O1070+P1070*$AD$19</f>
        <v>-9.7968175288924882E-3</v>
      </c>
      <c r="R1070" s="41">
        <f t="shared" si="146"/>
        <v>990203.18247110746</v>
      </c>
      <c r="S1070" s="41">
        <f t="shared" si="147"/>
        <v>-9796.8175288925413</v>
      </c>
      <c r="T1070" s="41">
        <v>1984.4520577905932</v>
      </c>
      <c r="U1070" s="41">
        <f t="shared" si="154"/>
        <v>1050580.0902142723</v>
      </c>
      <c r="V1070" s="41"/>
    </row>
    <row r="1071" spans="2:22">
      <c r="B1071" s="112">
        <v>45013</v>
      </c>
      <c r="C1071">
        <v>70.714737</v>
      </c>
      <c r="D1071">
        <v>95.713936000000004</v>
      </c>
      <c r="E1071">
        <v>22.561506000000001</v>
      </c>
      <c r="F1071">
        <v>103.142563</v>
      </c>
      <c r="G1071">
        <v>51.509726999999998</v>
      </c>
      <c r="H1071">
        <v>48.857460000000003</v>
      </c>
      <c r="J1071" s="33">
        <v>1067</v>
      </c>
      <c r="K1071" s="111">
        <f t="shared" si="148"/>
        <v>-1.7726690957020643E-3</v>
      </c>
      <c r="L1071" s="111">
        <f t="shared" si="149"/>
        <v>-1.5150259647789116E-3</v>
      </c>
      <c r="M1071" s="111">
        <f t="shared" si="150"/>
        <v>-4.2988774680561903E-4</v>
      </c>
      <c r="N1071" s="111">
        <f t="shared" si="151"/>
        <v>-1.6657316112135476E-3</v>
      </c>
      <c r="O1071" s="111">
        <f t="shared" si="152"/>
        <v>2.4475602448753332E-3</v>
      </c>
      <c r="P1071" s="111">
        <f t="shared" si="153"/>
        <v>1.98492069281007E-3</v>
      </c>
      <c r="Q1071" s="36">
        <f>K1071*$Y$19+$Z$19*L1071+$AA$19*M1071+N1071*$AB$19+$AC$19*O1071+P1071*$AD$19</f>
        <v>-7.721667963679576E-4</v>
      </c>
      <c r="R1071" s="41">
        <f t="shared" si="146"/>
        <v>999227.83320363204</v>
      </c>
      <c r="S1071" s="41">
        <f t="shared" si="147"/>
        <v>-772.16679636796471</v>
      </c>
      <c r="T1071" s="41">
        <v>2003.2647238082718</v>
      </c>
      <c r="U1071" s="41">
        <f t="shared" si="154"/>
        <v>1049807.9234179044</v>
      </c>
      <c r="V1071" s="41"/>
    </row>
    <row r="1072" spans="2:22">
      <c r="B1072" s="112">
        <v>45014</v>
      </c>
      <c r="C1072">
        <v>70.791968999999995</v>
      </c>
      <c r="D1072">
        <v>95.830048000000005</v>
      </c>
      <c r="E1072">
        <v>22.532409999999999</v>
      </c>
      <c r="F1072">
        <v>103.620178</v>
      </c>
      <c r="G1072">
        <v>51.606586</v>
      </c>
      <c r="H1072">
        <v>48.886519999999997</v>
      </c>
      <c r="J1072" s="33">
        <v>1068</v>
      </c>
      <c r="K1072" s="111">
        <f t="shared" si="148"/>
        <v>1.0915667511702254E-3</v>
      </c>
      <c r="L1072" s="111">
        <f t="shared" si="149"/>
        <v>1.2123796508525118E-3</v>
      </c>
      <c r="M1072" s="111">
        <f t="shared" si="150"/>
        <v>-1.290462511075118E-3</v>
      </c>
      <c r="N1072" s="111">
        <f t="shared" si="151"/>
        <v>4.6199411673679674E-3</v>
      </c>
      <c r="O1072" s="111">
        <f t="shared" si="152"/>
        <v>1.8786363800038137E-3</v>
      </c>
      <c r="P1072" s="111">
        <f t="shared" si="153"/>
        <v>5.9461464237930116E-4</v>
      </c>
      <c r="Q1072" s="36">
        <f>K1072*$Y$19+$Z$19*L1072+$AA$19*M1072+N1072*$AB$19+$AC$19*O1072+P1072*$AD$19</f>
        <v>1.7288321076397279E-3</v>
      </c>
      <c r="R1072" s="41">
        <f t="shared" si="146"/>
        <v>1001728.8321076398</v>
      </c>
      <c r="S1072" s="41">
        <f t="shared" si="147"/>
        <v>1728.8321076397551</v>
      </c>
      <c r="T1072" s="41">
        <v>2006.434830176644</v>
      </c>
      <c r="U1072" s="41">
        <f t="shared" si="154"/>
        <v>1051536.7555255443</v>
      </c>
      <c r="V1072" s="41"/>
    </row>
    <row r="1073" spans="2:22">
      <c r="B1073" s="112">
        <v>45015</v>
      </c>
      <c r="C1073">
        <v>70.888458</v>
      </c>
      <c r="D1073">
        <v>95.936477999999994</v>
      </c>
      <c r="E1073">
        <v>22.571207000000001</v>
      </c>
      <c r="F1073">
        <v>103.763458</v>
      </c>
      <c r="G1073">
        <v>51.674388999999998</v>
      </c>
      <c r="H1073">
        <v>48.993094999999997</v>
      </c>
      <c r="J1073" s="33">
        <v>1069</v>
      </c>
      <c r="K1073" s="111">
        <f t="shared" si="148"/>
        <v>1.3620655578259839E-3</v>
      </c>
      <c r="L1073" s="111">
        <f t="shared" si="149"/>
        <v>1.1099957135125289E-3</v>
      </c>
      <c r="M1073" s="111">
        <f t="shared" si="150"/>
        <v>1.7203502578807719E-3</v>
      </c>
      <c r="N1073" s="111">
        <f t="shared" si="151"/>
        <v>1.3817871608488705E-3</v>
      </c>
      <c r="O1073" s="111">
        <f t="shared" si="152"/>
        <v>1.3129815968638357E-3</v>
      </c>
      <c r="P1073" s="111">
        <f t="shared" si="153"/>
        <v>2.1776759566800494E-3</v>
      </c>
      <c r="Q1073" s="36">
        <f>K1073*$Y$19+$Z$19*L1073+$AA$19*M1073+N1073*$AB$19+$AC$19*O1073+P1073*$AD$19</f>
        <v>1.4811049746001302E-3</v>
      </c>
      <c r="R1073" s="41">
        <f t="shared" si="146"/>
        <v>1001481.1049746001</v>
      </c>
      <c r="S1073" s="41">
        <f t="shared" si="147"/>
        <v>1481.1049746001372</v>
      </c>
      <c r="T1073" s="41">
        <v>2016.3373993058922</v>
      </c>
      <c r="U1073" s="41">
        <f t="shared" si="154"/>
        <v>1053017.8605001443</v>
      </c>
      <c r="V1073" s="41"/>
    </row>
    <row r="1074" spans="2:22">
      <c r="B1074" s="112">
        <v>45016</v>
      </c>
      <c r="C1074">
        <v>71.255211000000003</v>
      </c>
      <c r="D1074">
        <v>96.400863999999999</v>
      </c>
      <c r="E1074">
        <v>22.677904000000002</v>
      </c>
      <c r="F1074">
        <v>104.699532</v>
      </c>
      <c r="G1074">
        <v>51.926220000000001</v>
      </c>
      <c r="H1074">
        <v>49.080292</v>
      </c>
      <c r="J1074" s="33">
        <v>1070</v>
      </c>
      <c r="K1074" s="111">
        <f t="shared" si="148"/>
        <v>5.1603256963055249E-3</v>
      </c>
      <c r="L1074" s="111">
        <f t="shared" si="149"/>
        <v>4.8288792758918453E-3</v>
      </c>
      <c r="M1074" s="111">
        <f t="shared" si="150"/>
        <v>4.7159908953835926E-3</v>
      </c>
      <c r="N1074" s="111">
        <f t="shared" si="151"/>
        <v>8.9807815913518114E-3</v>
      </c>
      <c r="O1074" s="111">
        <f t="shared" si="152"/>
        <v>4.8615833137001067E-3</v>
      </c>
      <c r="P1074" s="111">
        <f t="shared" si="153"/>
        <v>1.7781994819117931E-3</v>
      </c>
      <c r="Q1074" s="36">
        <f>K1074*$Y$19+$Z$19*L1074+$AA$19*M1074+N1074*$AB$19+$AC$19*O1074+P1074*$AD$19</f>
        <v>5.7953037618840133E-3</v>
      </c>
      <c r="R1074" s="41">
        <f t="shared" si="146"/>
        <v>1005795.303761884</v>
      </c>
      <c r="S1074" s="41">
        <f t="shared" si="147"/>
        <v>5795.303761883988</v>
      </c>
      <c r="T1074" s="41">
        <v>2018.8192055416293</v>
      </c>
      <c r="U1074" s="41">
        <f t="shared" si="154"/>
        <v>1058813.1642620284</v>
      </c>
      <c r="V1074" s="41"/>
    </row>
    <row r="1075" spans="2:22">
      <c r="B1075" s="112">
        <v>45019</v>
      </c>
      <c r="C1075">
        <v>71.558043999999995</v>
      </c>
      <c r="D1075">
        <v>96.819869999999995</v>
      </c>
      <c r="E1075">
        <v>22.748842</v>
      </c>
      <c r="F1075">
        <v>105.33194</v>
      </c>
      <c r="G1075">
        <v>52.029060000000001</v>
      </c>
      <c r="H1075">
        <v>49.112338999999999</v>
      </c>
      <c r="J1075" s="33">
        <v>1071</v>
      </c>
      <c r="K1075" s="111">
        <f t="shared" si="148"/>
        <v>4.2409712444681381E-3</v>
      </c>
      <c r="L1075" s="111">
        <f t="shared" si="149"/>
        <v>4.3370775809199119E-3</v>
      </c>
      <c r="M1075" s="111">
        <f t="shared" si="150"/>
        <v>3.123184639394044E-3</v>
      </c>
      <c r="N1075" s="111">
        <f t="shared" si="151"/>
        <v>6.022049030751475E-3</v>
      </c>
      <c r="O1075" s="111">
        <f t="shared" si="152"/>
        <v>1.9785437266567228E-3</v>
      </c>
      <c r="P1075" s="111">
        <f t="shared" si="153"/>
        <v>6.5273739610558282E-4</v>
      </c>
      <c r="Q1075" s="36">
        <f>K1075*$Y$19+$Z$19*L1075+$AA$19*M1075+N1075*$AB$19+$AC$19*O1075+P1075*$AD$19</f>
        <v>4.0670637912793477E-3</v>
      </c>
      <c r="R1075" s="41">
        <f t="shared" si="146"/>
        <v>1004067.0637912793</v>
      </c>
      <c r="S1075" s="41">
        <f t="shared" si="147"/>
        <v>4067.0637912793318</v>
      </c>
      <c r="T1075" s="41">
        <v>2018.938891294878</v>
      </c>
      <c r="U1075" s="41">
        <f t="shared" si="154"/>
        <v>1062880.2280533076</v>
      </c>
      <c r="V1075" s="41"/>
    </row>
    <row r="1076" spans="2:22">
      <c r="B1076" s="112">
        <v>45020</v>
      </c>
      <c r="C1076">
        <v>71.848304999999996</v>
      </c>
      <c r="D1076">
        <v>97.178757000000004</v>
      </c>
      <c r="E1076">
        <v>22.846018000000001</v>
      </c>
      <c r="F1076">
        <v>105.466087</v>
      </c>
      <c r="G1076">
        <v>52.184280000000001</v>
      </c>
      <c r="H1076">
        <v>49.267696000000001</v>
      </c>
      <c r="J1076" s="33">
        <v>1072</v>
      </c>
      <c r="K1076" s="111">
        <f t="shared" si="148"/>
        <v>4.0480968716052005E-3</v>
      </c>
      <c r="L1076" s="111">
        <f t="shared" si="149"/>
        <v>3.6998963854237492E-3</v>
      </c>
      <c r="M1076" s="111">
        <f t="shared" si="150"/>
        <v>4.262592192984976E-3</v>
      </c>
      <c r="N1076" s="111">
        <f t="shared" si="151"/>
        <v>1.2727540197400892E-3</v>
      </c>
      <c r="O1076" s="111">
        <f t="shared" si="152"/>
        <v>2.9788914697967488E-3</v>
      </c>
      <c r="P1076" s="111">
        <f t="shared" si="153"/>
        <v>3.1583060351453485E-3</v>
      </c>
      <c r="Q1076" s="36">
        <f>K1076*$Y$19+$Z$19*L1076+$AA$19*M1076+N1076*$AB$19+$AC$19*O1076+P1076*$AD$19</f>
        <v>2.9915989199981114E-3</v>
      </c>
      <c r="R1076" s="41">
        <f t="shared" si="146"/>
        <v>1002991.5989199982</v>
      </c>
      <c r="S1076" s="41">
        <f t="shared" si="147"/>
        <v>2991.5989199981559</v>
      </c>
      <c r="T1076" s="41">
        <v>2020.8276951615699</v>
      </c>
      <c r="U1076" s="41">
        <f t="shared" si="154"/>
        <v>1065871.8269733058</v>
      </c>
      <c r="V1076" s="41"/>
    </row>
    <row r="1077" spans="2:22">
      <c r="B1077" s="112">
        <v>45021</v>
      </c>
      <c r="C1077">
        <v>72.041809000000001</v>
      </c>
      <c r="D1077">
        <v>97.508521999999999</v>
      </c>
      <c r="E1077">
        <v>22.923759</v>
      </c>
      <c r="F1077">
        <v>105.811035</v>
      </c>
      <c r="G1077">
        <v>52.300700999999997</v>
      </c>
      <c r="H1077">
        <v>49.403632999999999</v>
      </c>
      <c r="J1077" s="33">
        <v>1073</v>
      </c>
      <c r="K1077" s="111">
        <f t="shared" si="148"/>
        <v>2.6896096093251211E-3</v>
      </c>
      <c r="L1077" s="111">
        <f t="shared" si="149"/>
        <v>3.3876411141199676E-3</v>
      </c>
      <c r="M1077" s="111">
        <f t="shared" si="150"/>
        <v>3.3970484392139922E-3</v>
      </c>
      <c r="N1077" s="111">
        <f t="shared" si="151"/>
        <v>3.2653635494283542E-3</v>
      </c>
      <c r="O1077" s="111">
        <f t="shared" si="152"/>
        <v>2.2284743140227074E-3</v>
      </c>
      <c r="P1077" s="111">
        <f t="shared" si="153"/>
        <v>2.755351273364424E-3</v>
      </c>
      <c r="Q1077" s="36">
        <f>K1077*$Y$19+$Z$19*L1077+$AA$19*M1077+N1077*$AB$19+$AC$19*O1077+P1077*$AD$19</f>
        <v>3.1397168711985749E-3</v>
      </c>
      <c r="R1077" s="41">
        <f t="shared" si="146"/>
        <v>1003139.7168711986</v>
      </c>
      <c r="S1077" s="41">
        <f t="shared" si="147"/>
        <v>3139.716871198616</v>
      </c>
      <c r="T1077" s="41">
        <v>2023.042329498101</v>
      </c>
      <c r="U1077" s="41">
        <f t="shared" si="154"/>
        <v>1069011.5438445043</v>
      </c>
      <c r="V1077" s="41"/>
    </row>
    <row r="1078" spans="2:22">
      <c r="B1078" s="112">
        <v>45022</v>
      </c>
      <c r="C1078">
        <v>72.022461000000007</v>
      </c>
      <c r="D1078">
        <v>97.421233999999998</v>
      </c>
      <c r="E1078">
        <v>22.923759</v>
      </c>
      <c r="F1078">
        <v>105.71521799999999</v>
      </c>
      <c r="G1078">
        <v>52.407417000000002</v>
      </c>
      <c r="H1078">
        <v>49.413342</v>
      </c>
      <c r="J1078" s="33">
        <v>1074</v>
      </c>
      <c r="K1078" s="111">
        <f t="shared" si="148"/>
        <v>-2.6860234138998231E-4</v>
      </c>
      <c r="L1078" s="111">
        <f t="shared" si="149"/>
        <v>-8.9558421069660203E-4</v>
      </c>
      <c r="M1078" s="111">
        <f t="shared" si="150"/>
        <v>0</v>
      </c>
      <c r="N1078" s="111">
        <f t="shared" si="151"/>
        <v>-9.0595852944627328E-4</v>
      </c>
      <c r="O1078" s="111">
        <f t="shared" si="152"/>
        <v>2.0383526891269671E-3</v>
      </c>
      <c r="P1078" s="111">
        <f t="shared" si="153"/>
        <v>1.9650470035631668E-4</v>
      </c>
      <c r="Q1078" s="36">
        <f>K1078*$Y$19+$Z$19*L1078+$AA$19*M1078+N1078*$AB$19+$AC$19*O1078+P1078*$AD$19</f>
        <v>-3.7548314824361771E-4</v>
      </c>
      <c r="R1078" s="41">
        <f t="shared" si="146"/>
        <v>999624.51685175637</v>
      </c>
      <c r="S1078" s="41">
        <f t="shared" si="147"/>
        <v>-375.48314824362751</v>
      </c>
      <c r="T1078" s="41">
        <v>2026.493108542636</v>
      </c>
      <c r="U1078" s="41">
        <f t="shared" si="154"/>
        <v>1068636.0606962605</v>
      </c>
      <c r="V1078" s="41"/>
    </row>
    <row r="1079" spans="2:22">
      <c r="B1079" s="112">
        <v>45026</v>
      </c>
      <c r="C1079">
        <v>71.538696000000002</v>
      </c>
      <c r="D1079">
        <v>96.751968000000005</v>
      </c>
      <c r="E1079">
        <v>22.758562000000001</v>
      </c>
      <c r="F1079">
        <v>105.226547</v>
      </c>
      <c r="G1079">
        <v>52.067863000000003</v>
      </c>
      <c r="H1079">
        <v>49.355080000000001</v>
      </c>
      <c r="J1079" s="33">
        <v>1075</v>
      </c>
      <c r="K1079" s="111">
        <f t="shared" si="148"/>
        <v>-6.7395226007562446E-3</v>
      </c>
      <c r="L1079" s="111">
        <f t="shared" si="149"/>
        <v>-6.8935223134189592E-3</v>
      </c>
      <c r="M1079" s="111">
        <f t="shared" si="150"/>
        <v>-7.2324573919591625E-3</v>
      </c>
      <c r="N1079" s="111">
        <f t="shared" si="151"/>
        <v>-4.6332396449578848E-3</v>
      </c>
      <c r="O1079" s="111">
        <f t="shared" si="152"/>
        <v>-6.5002016857268726E-3</v>
      </c>
      <c r="P1079" s="111">
        <f t="shared" si="153"/>
        <v>-1.1797699219634704E-3</v>
      </c>
      <c r="Q1079" s="36">
        <f>K1079*$Y$19+$Z$19*L1079+$AA$19*M1079+N1079*$AB$19+$AC$19*O1079+P1079*$AD$19</f>
        <v>-5.5483120129622334E-3</v>
      </c>
      <c r="R1079" s="41">
        <f t="shared" si="146"/>
        <v>994451.68798703782</v>
      </c>
      <c r="S1079" s="41">
        <f t="shared" si="147"/>
        <v>-5548.3120129621821</v>
      </c>
      <c r="T1079" s="41">
        <v>2036.0906633605482</v>
      </c>
      <c r="U1079" s="41">
        <f t="shared" si="154"/>
        <v>1063087.7486832985</v>
      </c>
      <c r="V1079" s="41"/>
    </row>
    <row r="1080" spans="2:22">
      <c r="B1080" s="112">
        <v>45027</v>
      </c>
      <c r="C1080">
        <v>71.567718999999997</v>
      </c>
      <c r="D1080">
        <v>96.810164999999998</v>
      </c>
      <c r="E1080">
        <v>22.768277999999999</v>
      </c>
      <c r="F1080">
        <v>105.19779200000001</v>
      </c>
      <c r="G1080">
        <v>52.145477</v>
      </c>
      <c r="H1080">
        <v>49.442470999999998</v>
      </c>
      <c r="J1080" s="33">
        <v>1076</v>
      </c>
      <c r="K1080" s="111">
        <f t="shared" si="148"/>
        <v>4.0561424724264329E-4</v>
      </c>
      <c r="L1080" s="111">
        <f t="shared" si="149"/>
        <v>6.013263116254222E-4</v>
      </c>
      <c r="M1080" s="111">
        <f t="shared" si="150"/>
        <v>4.2682514962613828E-4</v>
      </c>
      <c r="N1080" s="111">
        <f t="shared" si="151"/>
        <v>-2.7330488778658403E-4</v>
      </c>
      <c r="O1080" s="111">
        <f t="shared" si="152"/>
        <v>1.4895216744807323E-3</v>
      </c>
      <c r="P1080" s="111">
        <f t="shared" si="153"/>
        <v>1.7690928956775164E-3</v>
      </c>
      <c r="Q1080" s="36">
        <f>K1080*$Y$19+$Z$19*L1080+$AA$19*M1080+N1080*$AB$19+$AC$19*O1080+P1080*$AD$19</f>
        <v>4.4871707679326907E-4</v>
      </c>
      <c r="R1080" s="41">
        <f t="shared" si="146"/>
        <v>1000448.7170767933</v>
      </c>
      <c r="S1080" s="41">
        <f t="shared" si="147"/>
        <v>448.71707679331303</v>
      </c>
      <c r="T1080" s="41">
        <v>2043.9357827162603</v>
      </c>
      <c r="U1080" s="41">
        <f t="shared" si="154"/>
        <v>1063536.4657600918</v>
      </c>
      <c r="V1080" s="41"/>
    </row>
    <row r="1081" spans="2:22">
      <c r="B1081" s="112">
        <v>45028</v>
      </c>
      <c r="C1081">
        <v>71.645118999999994</v>
      </c>
      <c r="D1081">
        <v>96.926558999999997</v>
      </c>
      <c r="E1081">
        <v>22.797428</v>
      </c>
      <c r="F1081">
        <v>104.977402</v>
      </c>
      <c r="G1081">
        <v>52.145477</v>
      </c>
      <c r="H1081">
        <v>49.578403000000002</v>
      </c>
      <c r="J1081" s="33">
        <v>1077</v>
      </c>
      <c r="K1081" s="111">
        <f t="shared" si="148"/>
        <v>1.0809087874642726E-3</v>
      </c>
      <c r="L1081" s="111">
        <f t="shared" si="149"/>
        <v>1.2015689292218616E-3</v>
      </c>
      <c r="M1081" s="111">
        <f t="shared" si="150"/>
        <v>1.2794711872416E-3</v>
      </c>
      <c r="N1081" s="111">
        <f t="shared" si="151"/>
        <v>-2.097203543228478E-3</v>
      </c>
      <c r="O1081" s="111">
        <f t="shared" si="152"/>
        <v>0</v>
      </c>
      <c r="P1081" s="111">
        <f t="shared" si="153"/>
        <v>2.7455238455445061E-3</v>
      </c>
      <c r="Q1081" s="36">
        <f>K1081*$Y$19+$Z$19*L1081+$AA$19*M1081+N1081*$AB$19+$AC$19*O1081+P1081*$AD$19</f>
        <v>2.8749976146172867E-4</v>
      </c>
      <c r="R1081" s="41">
        <f t="shared" si="146"/>
        <v>1000287.4997614617</v>
      </c>
      <c r="S1081" s="41">
        <f t="shared" si="147"/>
        <v>287.49976146174595</v>
      </c>
      <c r="T1081" s="41">
        <v>2051.4974485784769</v>
      </c>
      <c r="U1081" s="41">
        <f t="shared" si="154"/>
        <v>1063823.9655215535</v>
      </c>
      <c r="V1081" s="41"/>
    </row>
    <row r="1082" spans="2:22">
      <c r="B1082" s="112">
        <v>45029</v>
      </c>
      <c r="C1082">
        <v>71.606421999999995</v>
      </c>
      <c r="D1082">
        <v>96.887755999999996</v>
      </c>
      <c r="E1082">
        <v>22.758562000000001</v>
      </c>
      <c r="F1082">
        <v>105.15947</v>
      </c>
      <c r="G1082">
        <v>52.038764999999998</v>
      </c>
      <c r="H1082">
        <v>49.500729</v>
      </c>
      <c r="J1082" s="33">
        <v>1078</v>
      </c>
      <c r="K1082" s="111">
        <f t="shared" si="148"/>
        <v>-5.4026645257892135E-4</v>
      </c>
      <c r="L1082" s="111">
        <f t="shared" si="149"/>
        <v>-4.004141852828948E-4</v>
      </c>
      <c r="M1082" s="111">
        <f t="shared" si="150"/>
        <v>-1.706296336867734E-3</v>
      </c>
      <c r="N1082" s="111">
        <f t="shared" si="151"/>
        <v>1.7328519628778921E-3</v>
      </c>
      <c r="O1082" s="111">
        <f t="shared" si="152"/>
        <v>-2.0485254827248777E-3</v>
      </c>
      <c r="P1082" s="111">
        <f t="shared" si="153"/>
        <v>-1.5679187805685993E-3</v>
      </c>
      <c r="Q1082" s="36">
        <f>K1082*$Y$19+$Z$19*L1082+$AA$19*M1082+N1082*$AB$19+$AC$19*O1082+P1082*$AD$19</f>
        <v>-2.2484855698985868E-4</v>
      </c>
      <c r="R1082" s="41">
        <f t="shared" si="146"/>
        <v>999775.1514430102</v>
      </c>
      <c r="S1082" s="41">
        <f t="shared" si="147"/>
        <v>-224.84855698980391</v>
      </c>
      <c r="T1082" s="41">
        <v>2053.1425081738271</v>
      </c>
      <c r="U1082" s="41">
        <f t="shared" si="154"/>
        <v>1063599.1169645637</v>
      </c>
      <c r="V1082" s="41"/>
    </row>
    <row r="1083" spans="2:22">
      <c r="B1083" s="112">
        <v>45030</v>
      </c>
      <c r="C1083">
        <v>71.287139999999994</v>
      </c>
      <c r="D1083">
        <v>96.412491000000003</v>
      </c>
      <c r="E1083">
        <v>22.651667</v>
      </c>
      <c r="F1083">
        <v>104.814522</v>
      </c>
      <c r="G1083">
        <v>51.835037</v>
      </c>
      <c r="H1083">
        <v>49.325946999999999</v>
      </c>
      <c r="J1083" s="33">
        <v>1079</v>
      </c>
      <c r="K1083" s="111">
        <f t="shared" si="148"/>
        <v>-4.4688161856689728E-3</v>
      </c>
      <c r="L1083" s="111">
        <f t="shared" si="149"/>
        <v>-4.9173859326282965E-3</v>
      </c>
      <c r="M1083" s="111">
        <f t="shared" si="150"/>
        <v>-4.7079787879718915E-3</v>
      </c>
      <c r="N1083" s="111">
        <f t="shared" si="151"/>
        <v>-3.2856289203635845E-3</v>
      </c>
      <c r="O1083" s="111">
        <f t="shared" si="152"/>
        <v>-3.9226110396551389E-3</v>
      </c>
      <c r="P1083" s="111">
        <f t="shared" si="153"/>
        <v>-3.5371458254974926E-3</v>
      </c>
      <c r="Q1083" s="36">
        <f>K1083*$Y$19+$Z$19*L1083+$AA$19*M1083+N1083*$AB$19+$AC$19*O1083+P1083*$AD$19</f>
        <v>-4.1011499108948154E-3</v>
      </c>
      <c r="R1083" s="41">
        <f t="shared" si="146"/>
        <v>995898.8500891052</v>
      </c>
      <c r="S1083" s="41">
        <f t="shared" si="147"/>
        <v>-4101.1499108948046</v>
      </c>
      <c r="T1083" s="41">
        <v>2053.3622554991161</v>
      </c>
      <c r="U1083" s="41">
        <f t="shared" si="154"/>
        <v>1059497.967053669</v>
      </c>
      <c r="V1083" s="41"/>
    </row>
    <row r="1084" spans="2:22">
      <c r="B1084" s="112">
        <v>45033</v>
      </c>
      <c r="C1084">
        <v>70.900138999999996</v>
      </c>
      <c r="D1084">
        <v>95.927520999999999</v>
      </c>
      <c r="E1084">
        <v>22.554490999999999</v>
      </c>
      <c r="F1084">
        <v>104.153381</v>
      </c>
      <c r="G1084">
        <v>51.582782999999999</v>
      </c>
      <c r="H1084">
        <v>49.238556000000003</v>
      </c>
      <c r="J1084" s="33">
        <v>1080</v>
      </c>
      <c r="K1084" s="111">
        <f t="shared" si="148"/>
        <v>-5.4435524522905947E-3</v>
      </c>
      <c r="L1084" s="111">
        <f t="shared" si="149"/>
        <v>-5.0428511748859713E-3</v>
      </c>
      <c r="M1084" s="111">
        <f t="shared" si="150"/>
        <v>-4.2992439074040637E-3</v>
      </c>
      <c r="N1084" s="111">
        <f t="shared" si="151"/>
        <v>-6.3277010153531396E-3</v>
      </c>
      <c r="O1084" s="111">
        <f t="shared" si="152"/>
        <v>-4.8783565592303612E-3</v>
      </c>
      <c r="P1084" s="111">
        <f t="shared" si="153"/>
        <v>-1.7732757786061743E-3</v>
      </c>
      <c r="Q1084" s="36">
        <f>K1084*$Y$19+$Z$19*L1084+$AA$19*M1084+N1084*$AB$19+$AC$19*O1084+P1084*$AD$19</f>
        <v>-4.9549681045496612E-3</v>
      </c>
      <c r="R1084" s="41">
        <f t="shared" si="146"/>
        <v>995045.03189545032</v>
      </c>
      <c r="S1084" s="41">
        <f t="shared" si="147"/>
        <v>-4954.9681045496836</v>
      </c>
      <c r="T1084" s="41">
        <v>2058.6544450543588</v>
      </c>
      <c r="U1084" s="41">
        <f t="shared" si="154"/>
        <v>1054542.9989491194</v>
      </c>
      <c r="V1084" s="41"/>
    </row>
    <row r="1085" spans="2:22">
      <c r="B1085" s="112">
        <v>45034</v>
      </c>
      <c r="C1085">
        <v>71.006568999999999</v>
      </c>
      <c r="D1085">
        <v>96.063316</v>
      </c>
      <c r="E1085">
        <v>22.573927000000001</v>
      </c>
      <c r="F1085">
        <v>104.49833700000001</v>
      </c>
      <c r="G1085">
        <v>51.621592999999997</v>
      </c>
      <c r="H1085">
        <v>48.850169999999999</v>
      </c>
      <c r="J1085" s="33">
        <v>1081</v>
      </c>
      <c r="K1085" s="111">
        <f t="shared" si="148"/>
        <v>1.4999998443431179E-3</v>
      </c>
      <c r="L1085" s="111">
        <f t="shared" si="149"/>
        <v>1.4145989961472233E-3</v>
      </c>
      <c r="M1085" s="111">
        <f t="shared" si="150"/>
        <v>8.6136417198195243E-4</v>
      </c>
      <c r="N1085" s="111">
        <f t="shared" si="151"/>
        <v>3.3065274285176043E-3</v>
      </c>
      <c r="O1085" s="111">
        <f t="shared" si="152"/>
        <v>7.5209992703060527E-4</v>
      </c>
      <c r="P1085" s="111">
        <f t="shared" si="153"/>
        <v>-7.9191166111448798E-3</v>
      </c>
      <c r="Q1085" s="36">
        <f>K1085*$Y$19+$Z$19*L1085+$AA$19*M1085+N1085*$AB$19+$AC$19*O1085+P1085*$AD$19</f>
        <v>7.8808087829458173E-4</v>
      </c>
      <c r="R1085" s="41">
        <f t="shared" si="146"/>
        <v>1000788.0808782945</v>
      </c>
      <c r="S1085" s="41">
        <f t="shared" si="147"/>
        <v>788.08087829453871</v>
      </c>
      <c r="T1085" s="41">
        <v>2123.0524708847515</v>
      </c>
      <c r="U1085" s="41">
        <f t="shared" si="154"/>
        <v>1055331.0798274139</v>
      </c>
      <c r="V1085" s="41"/>
    </row>
    <row r="1086" spans="2:22">
      <c r="B1086" s="112">
        <v>45035</v>
      </c>
      <c r="C1086">
        <v>70.909813</v>
      </c>
      <c r="D1086">
        <v>95.917809000000005</v>
      </c>
      <c r="E1086">
        <v>22.535055</v>
      </c>
      <c r="F1086">
        <v>103.98091100000001</v>
      </c>
      <c r="G1086">
        <v>51.582782999999999</v>
      </c>
      <c r="H1086">
        <v>48.753070999999998</v>
      </c>
      <c r="J1086" s="33">
        <v>1082</v>
      </c>
      <c r="K1086" s="111">
        <f t="shared" si="148"/>
        <v>-1.3635637215100654E-3</v>
      </c>
      <c r="L1086" s="111">
        <f t="shared" si="149"/>
        <v>-1.5158472257319657E-3</v>
      </c>
      <c r="M1086" s="111">
        <f t="shared" si="150"/>
        <v>-1.7234709318849338E-3</v>
      </c>
      <c r="N1086" s="111">
        <f t="shared" si="151"/>
        <v>-4.9638231852007064E-3</v>
      </c>
      <c r="O1086" s="111">
        <f t="shared" si="152"/>
        <v>-7.5209992703057448E-4</v>
      </c>
      <c r="P1086" s="111">
        <f t="shared" si="153"/>
        <v>-1.9896681921206766E-3</v>
      </c>
      <c r="Q1086" s="36">
        <f>K1086*$Y$19+$Z$19*L1086+$AA$19*M1086+N1086*$AB$19+$AC$19*O1086+P1086*$AD$19</f>
        <v>-2.6408059278298459E-3</v>
      </c>
      <c r="R1086" s="41">
        <f t="shared" si="146"/>
        <v>997359.19407217018</v>
      </c>
      <c r="S1086" s="41">
        <f t="shared" si="147"/>
        <v>-2640.8059278298169</v>
      </c>
      <c r="T1086" s="41">
        <v>2124.0058062361786</v>
      </c>
      <c r="U1086" s="41">
        <f t="shared" si="154"/>
        <v>1052690.2738995841</v>
      </c>
      <c r="V1086" s="41"/>
    </row>
    <row r="1087" spans="2:22">
      <c r="B1087" s="112">
        <v>45036</v>
      </c>
      <c r="C1087">
        <v>71.219414</v>
      </c>
      <c r="D1087">
        <v>96.354279000000005</v>
      </c>
      <c r="E1087">
        <v>22.641949</v>
      </c>
      <c r="F1087">
        <v>104.37376399999999</v>
      </c>
      <c r="G1087">
        <v>51.767119999999998</v>
      </c>
      <c r="H1087">
        <v>48.811329000000001</v>
      </c>
      <c r="J1087" s="33">
        <v>1083</v>
      </c>
      <c r="K1087" s="111">
        <f t="shared" si="148"/>
        <v>4.3566196231954509E-3</v>
      </c>
      <c r="L1087" s="111">
        <f t="shared" si="149"/>
        <v>4.5401363690417531E-3</v>
      </c>
      <c r="M1087" s="111">
        <f t="shared" si="150"/>
        <v>4.7322394146698012E-3</v>
      </c>
      <c r="N1087" s="111">
        <f t="shared" si="151"/>
        <v>3.7710069672959507E-3</v>
      </c>
      <c r="O1087" s="111">
        <f t="shared" si="152"/>
        <v>3.5672446732260142E-3</v>
      </c>
      <c r="P1087" s="111">
        <f t="shared" si="153"/>
        <v>1.1942472238663916E-3</v>
      </c>
      <c r="Q1087" s="36">
        <f>K1087*$Y$19+$Z$19*L1087+$AA$19*M1087+N1087*$AB$19+$AC$19*O1087+P1087*$AD$19</f>
        <v>3.8780139332792959E-3</v>
      </c>
      <c r="R1087" s="41">
        <f t="shared" si="146"/>
        <v>1003878.0139332793</v>
      </c>
      <c r="S1087" s="41">
        <f t="shared" si="147"/>
        <v>3878.0139332793187</v>
      </c>
      <c r="T1087" s="41">
        <v>2128.2816288723843</v>
      </c>
      <c r="U1087" s="41">
        <f t="shared" si="154"/>
        <v>1056568.2878328634</v>
      </c>
      <c r="V1087" s="41"/>
    </row>
    <row r="1088" spans="2:22">
      <c r="B1088" s="112">
        <v>45037</v>
      </c>
      <c r="C1088">
        <v>71.093643</v>
      </c>
      <c r="D1088">
        <v>96.189407000000003</v>
      </c>
      <c r="E1088">
        <v>22.593363</v>
      </c>
      <c r="F1088">
        <v>104.440834</v>
      </c>
      <c r="G1088">
        <v>51.767119999999998</v>
      </c>
      <c r="H1088">
        <v>48.772488000000003</v>
      </c>
      <c r="J1088" s="33">
        <v>1084</v>
      </c>
      <c r="K1088" s="111">
        <f t="shared" si="148"/>
        <v>-1.7675262606992503E-3</v>
      </c>
      <c r="L1088" s="111">
        <f t="shared" si="149"/>
        <v>-1.7125676122760592E-3</v>
      </c>
      <c r="M1088" s="111">
        <f t="shared" si="150"/>
        <v>-2.1481456205479652E-3</v>
      </c>
      <c r="N1088" s="111">
        <f t="shared" si="151"/>
        <v>6.4238806049795932E-4</v>
      </c>
      <c r="O1088" s="111">
        <f t="shared" si="152"/>
        <v>0</v>
      </c>
      <c r="P1088" s="111">
        <f t="shared" si="153"/>
        <v>-7.9605416646356681E-4</v>
      </c>
      <c r="Q1088" s="36">
        <f>K1088*$Y$19+$Z$19*L1088+$AA$19*M1088+N1088*$AB$19+$AC$19*O1088+P1088*$AD$19</f>
        <v>-8.7513770838864235E-4</v>
      </c>
      <c r="R1088" s="41">
        <f t="shared" si="146"/>
        <v>999124.86229161138</v>
      </c>
      <c r="S1088" s="41">
        <f t="shared" si="147"/>
        <v>-875.13770838861819</v>
      </c>
      <c r="T1088" s="41">
        <v>2134.2920454163104</v>
      </c>
      <c r="U1088" s="41">
        <f t="shared" si="154"/>
        <v>1055693.1501244749</v>
      </c>
      <c r="V1088" s="41"/>
    </row>
    <row r="1089" spans="2:22">
      <c r="B1089" s="112">
        <v>45040</v>
      </c>
      <c r="C1089">
        <v>71.374222000000003</v>
      </c>
      <c r="D1089">
        <v>96.567672999999999</v>
      </c>
      <c r="E1089">
        <v>22.680820000000001</v>
      </c>
      <c r="F1089">
        <v>104.900757</v>
      </c>
      <c r="G1089">
        <v>51.980556</v>
      </c>
      <c r="H1089">
        <v>48.879294999999999</v>
      </c>
      <c r="J1089" s="33">
        <v>1085</v>
      </c>
      <c r="K1089" s="111">
        <f t="shared" si="148"/>
        <v>3.9388442123890156E-3</v>
      </c>
      <c r="L1089" s="111">
        <f t="shared" si="149"/>
        <v>3.924799914680561E-3</v>
      </c>
      <c r="M1089" s="111">
        <f t="shared" si="150"/>
        <v>3.8634428271535673E-3</v>
      </c>
      <c r="N1089" s="111">
        <f t="shared" si="151"/>
        <v>4.3940025275477209E-3</v>
      </c>
      <c r="O1089" s="111">
        <f t="shared" si="152"/>
        <v>4.1145268856075069E-3</v>
      </c>
      <c r="P1089" s="111">
        <f t="shared" si="153"/>
        <v>2.1875082934430189E-3</v>
      </c>
      <c r="Q1089" s="36">
        <f>K1089*$Y$19+$Z$19*L1089+$AA$19*M1089+N1089*$AB$19+$AC$19*O1089+P1089*$AD$19</f>
        <v>3.8684848616941494E-3</v>
      </c>
      <c r="R1089" s="41">
        <f t="shared" si="146"/>
        <v>1003868.4848616942</v>
      </c>
      <c r="S1089" s="41">
        <f t="shared" si="147"/>
        <v>3868.4848616941599</v>
      </c>
      <c r="T1089" s="41">
        <v>2135.9041331097251</v>
      </c>
      <c r="U1089" s="41">
        <f t="shared" si="154"/>
        <v>1059561.6349861692</v>
      </c>
      <c r="V1089" s="41"/>
    </row>
    <row r="1090" spans="2:22">
      <c r="B1090" s="112">
        <v>45041</v>
      </c>
      <c r="C1090">
        <v>71.838622999999998</v>
      </c>
      <c r="D1090">
        <v>97.169028999999995</v>
      </c>
      <c r="E1090">
        <v>22.875170000000001</v>
      </c>
      <c r="F1090">
        <v>105.36067199999999</v>
      </c>
      <c r="G1090">
        <v>52.281300000000002</v>
      </c>
      <c r="H1090">
        <v>49.015236000000002</v>
      </c>
      <c r="J1090" s="33">
        <v>1086</v>
      </c>
      <c r="K1090" s="111">
        <f t="shared" si="148"/>
        <v>6.4854884739529483E-3</v>
      </c>
      <c r="L1090" s="111">
        <f t="shared" si="149"/>
        <v>6.2079918270912518E-3</v>
      </c>
      <c r="M1090" s="111">
        <f t="shared" si="150"/>
        <v>8.5324094191695649E-3</v>
      </c>
      <c r="N1090" s="111">
        <f t="shared" si="151"/>
        <v>4.3747037740222566E-3</v>
      </c>
      <c r="O1090" s="111">
        <f t="shared" si="152"/>
        <v>5.7690289746115423E-3</v>
      </c>
      <c r="P1090" s="111">
        <f t="shared" si="153"/>
        <v>2.7772968722909954E-3</v>
      </c>
      <c r="Q1090" s="36">
        <f>K1090*$Y$19+$Z$19*L1090+$AA$19*M1090+N1090*$AB$19+$AC$19*O1090+P1090*$AD$19</f>
        <v>5.7080627465835813E-3</v>
      </c>
      <c r="R1090" s="41">
        <f t="shared" si="146"/>
        <v>1005708.0627465836</v>
      </c>
      <c r="S1090" s="41">
        <f t="shared" si="147"/>
        <v>5708.0627465836005</v>
      </c>
      <c r="T1090" s="41">
        <v>2140.592528661713</v>
      </c>
      <c r="U1090" s="41">
        <f t="shared" si="154"/>
        <v>1065269.6977327527</v>
      </c>
      <c r="V1090" s="41"/>
    </row>
    <row r="1091" spans="2:22">
      <c r="B1091" s="112">
        <v>45042</v>
      </c>
      <c r="C1091">
        <v>71.587067000000005</v>
      </c>
      <c r="D1091">
        <v>96.810164999999998</v>
      </c>
      <c r="E1091">
        <v>22.787711999999999</v>
      </c>
      <c r="F1091">
        <v>104.900757</v>
      </c>
      <c r="G1091">
        <v>52.087273000000003</v>
      </c>
      <c r="H1091">
        <v>48.869587000000003</v>
      </c>
      <c r="J1091" s="33">
        <v>1087</v>
      </c>
      <c r="K1091" s="111">
        <f t="shared" si="148"/>
        <v>-3.5078270558994806E-3</v>
      </c>
      <c r="L1091" s="111">
        <f t="shared" si="149"/>
        <v>-3.7000299053777438E-3</v>
      </c>
      <c r="M1091" s="111">
        <f t="shared" si="150"/>
        <v>-3.8305995203209704E-3</v>
      </c>
      <c r="N1091" s="111">
        <f t="shared" si="151"/>
        <v>-4.374703774022228E-3</v>
      </c>
      <c r="O1091" s="111">
        <f t="shared" si="152"/>
        <v>-3.7181158647303569E-3</v>
      </c>
      <c r="P1091" s="111">
        <f t="shared" si="153"/>
        <v>-2.9759283007694407E-3</v>
      </c>
      <c r="Q1091" s="36">
        <f>K1091*$Y$19+$Z$19*L1091+$AA$19*M1091+N1091*$AB$19+$AC$19*O1091+P1091*$AD$19</f>
        <v>-3.8324613217124762E-3</v>
      </c>
      <c r="R1091" s="41">
        <f t="shared" si="146"/>
        <v>996167.53867828753</v>
      </c>
      <c r="S1091" s="41">
        <f t="shared" si="147"/>
        <v>-3832.4613217124715</v>
      </c>
      <c r="T1091" s="41">
        <v>2145.4330444239313</v>
      </c>
      <c r="U1091" s="41">
        <f t="shared" si="154"/>
        <v>1061437.2364110402</v>
      </c>
      <c r="V1091" s="41"/>
    </row>
    <row r="1092" spans="2:22">
      <c r="B1092" s="112">
        <v>45043</v>
      </c>
      <c r="C1092">
        <v>71.277473000000001</v>
      </c>
      <c r="D1092">
        <v>96.460991000000007</v>
      </c>
      <c r="E1092">
        <v>22.661384999999999</v>
      </c>
      <c r="F1092">
        <v>104.51750199999999</v>
      </c>
      <c r="G1092">
        <v>51.893237999999997</v>
      </c>
      <c r="H1092">
        <v>48.772488000000003</v>
      </c>
      <c r="J1092" s="33">
        <v>1088</v>
      </c>
      <c r="K1092" s="111">
        <f t="shared" si="148"/>
        <v>-4.3340983651814447E-3</v>
      </c>
      <c r="L1092" s="111">
        <f t="shared" si="149"/>
        <v>-3.6133108232835704E-3</v>
      </c>
      <c r="M1092" s="111">
        <f t="shared" si="150"/>
        <v>-5.5590686576682371E-3</v>
      </c>
      <c r="N1092" s="111">
        <f t="shared" si="151"/>
        <v>-3.6601911380816981E-3</v>
      </c>
      <c r="O1092" s="111">
        <f t="shared" si="152"/>
        <v>-3.7321460215691631E-3</v>
      </c>
      <c r="P1092" s="111">
        <f t="shared" si="153"/>
        <v>-1.9888768649645693E-3</v>
      </c>
      <c r="Q1092" s="36">
        <f>K1092*$Y$19+$Z$19*L1092+$AA$19*M1092+N1092*$AB$19+$AC$19*O1092+P1092*$AD$19</f>
        <v>-3.9174677866238572E-3</v>
      </c>
      <c r="R1092" s="41">
        <f t="shared" si="146"/>
        <v>996082.53221337614</v>
      </c>
      <c r="S1092" s="41">
        <f t="shared" si="147"/>
        <v>-3917.4677866238635</v>
      </c>
      <c r="T1092" s="41">
        <v>2168.062371105887</v>
      </c>
      <c r="U1092" s="41">
        <f t="shared" si="154"/>
        <v>1057519.7686244163</v>
      </c>
      <c r="V1092" s="41"/>
    </row>
    <row r="1093" spans="2:22">
      <c r="B1093" s="112">
        <v>45044</v>
      </c>
      <c r="C1093">
        <v>71.674149</v>
      </c>
      <c r="D1093">
        <v>96.955658</v>
      </c>
      <c r="E1093">
        <v>22.777996000000002</v>
      </c>
      <c r="F1093">
        <v>105.33194</v>
      </c>
      <c r="G1093">
        <v>51.941749999999999</v>
      </c>
      <c r="H1093">
        <v>48.937553000000001</v>
      </c>
      <c r="J1093" s="33">
        <v>1089</v>
      </c>
      <c r="K1093" s="111">
        <f t="shared" si="148"/>
        <v>5.5498078664218409E-3</v>
      </c>
      <c r="L1093" s="111">
        <f t="shared" si="149"/>
        <v>5.1150516885266929E-3</v>
      </c>
      <c r="M1093" s="111">
        <f t="shared" si="150"/>
        <v>5.1326075941312147E-3</v>
      </c>
      <c r="N1093" s="111">
        <f t="shared" si="151"/>
        <v>7.762156348512665E-3</v>
      </c>
      <c r="O1093" s="111">
        <f t="shared" si="152"/>
        <v>9.344057232366918E-4</v>
      </c>
      <c r="P1093" s="111">
        <f t="shared" si="153"/>
        <v>3.3786733755237211E-3</v>
      </c>
      <c r="Q1093" s="36">
        <f>K1093*$Y$19+$Z$19*L1093+$AA$19*M1093+N1093*$AB$19+$AC$19*O1093+P1093*$AD$19</f>
        <v>5.5925451446933441E-3</v>
      </c>
      <c r="R1093" s="41">
        <f t="shared" ref="R1093:R1156" si="155">Q1093*$Y$4+$Y$4</f>
        <v>1005592.5451446933</v>
      </c>
      <c r="S1093" s="41">
        <f t="shared" ref="S1093:S1156" si="156">R1093-$Y$4</f>
        <v>5592.5451446933439</v>
      </c>
      <c r="T1093" s="41">
        <v>2171.4160699023632</v>
      </c>
      <c r="U1093" s="41">
        <f t="shared" si="154"/>
        <v>1063112.3137691095</v>
      </c>
      <c r="V1093" s="41"/>
    </row>
    <row r="1094" spans="2:22">
      <c r="B1094" s="112">
        <v>45047</v>
      </c>
      <c r="C1094">
        <v>70.937034999999995</v>
      </c>
      <c r="D1094">
        <v>95.962874999999997</v>
      </c>
      <c r="E1094">
        <v>22.582262</v>
      </c>
      <c r="F1094">
        <v>103.632141</v>
      </c>
      <c r="G1094">
        <v>51.553417000000003</v>
      </c>
      <c r="H1094">
        <v>48.718581999999998</v>
      </c>
      <c r="J1094" s="33">
        <v>1090</v>
      </c>
      <c r="K1094" s="111">
        <f t="shared" ref="K1094:K1157" si="157">LN(C1094/C1093)</f>
        <v>-1.0337486072771724E-2</v>
      </c>
      <c r="L1094" s="111">
        <f t="shared" ref="L1094:L1157" si="158">LN(D1094/D1093)</f>
        <v>-1.0292342042297568E-2</v>
      </c>
      <c r="M1094" s="111">
        <f t="shared" ref="M1094:M1157" si="159">LN(E1094/E1093)</f>
        <v>-8.6302513920621486E-3</v>
      </c>
      <c r="N1094" s="111">
        <f t="shared" ref="N1094:N1157" si="160">LN(F1094/F1093)</f>
        <v>-1.6269173959973213E-2</v>
      </c>
      <c r="O1094" s="111">
        <f t="shared" ref="O1094:O1157" si="161">LN(G1094/G1093)</f>
        <v>-7.5044049631436275E-3</v>
      </c>
      <c r="P1094" s="111">
        <f t="shared" ref="P1094:P1157" si="162">LN(H1094/H1093)</f>
        <v>-4.4845388767157475E-3</v>
      </c>
      <c r="Q1094" s="36">
        <f>K1094*$Y$19+$Z$19*L1094+$AA$19*M1094+N1094*$AB$19+$AC$19*O1094+P1094*$AD$19</f>
        <v>-1.1028911611176723E-2</v>
      </c>
      <c r="R1094" s="41">
        <f t="shared" si="155"/>
        <v>988971.08838882332</v>
      </c>
      <c r="S1094" s="41">
        <f t="shared" si="156"/>
        <v>-11028.911611176678</v>
      </c>
      <c r="T1094" s="41">
        <v>2180.3195259883069</v>
      </c>
      <c r="U1094" s="41">
        <f t="shared" ref="U1094:U1157" si="163">U1093+S1094</f>
        <v>1052083.402157933</v>
      </c>
      <c r="V1094" s="41"/>
    </row>
    <row r="1095" spans="2:22">
      <c r="B1095" s="112">
        <v>45048</v>
      </c>
      <c r="C1095">
        <v>71.635352999999995</v>
      </c>
      <c r="D1095">
        <v>96.896347000000006</v>
      </c>
      <c r="E1095">
        <v>22.806235999999998</v>
      </c>
      <c r="F1095">
        <v>104.881996</v>
      </c>
      <c r="G1095">
        <v>51.932986999999997</v>
      </c>
      <c r="H1095">
        <v>48.961883999999998</v>
      </c>
      <c r="J1095" s="33">
        <v>1091</v>
      </c>
      <c r="K1095" s="111">
        <f t="shared" si="157"/>
        <v>9.796056503813497E-3</v>
      </c>
      <c r="L1095" s="111">
        <f t="shared" si="158"/>
        <v>9.6804216048408196E-3</v>
      </c>
      <c r="M1095" s="111">
        <f t="shared" si="159"/>
        <v>9.8692764835802901E-3</v>
      </c>
      <c r="N1095" s="111">
        <f t="shared" si="160"/>
        <v>1.198834752494962E-2</v>
      </c>
      <c r="O1095" s="111">
        <f t="shared" si="161"/>
        <v>7.3356825138962368E-3</v>
      </c>
      <c r="P1095" s="111">
        <f t="shared" si="162"/>
        <v>4.981599968107861E-3</v>
      </c>
      <c r="Q1095" s="36">
        <f>K1095*$Y$19+$Z$19*L1095+$AA$19*M1095+N1095*$AB$19+$AC$19*O1095+P1095*$AD$19</f>
        <v>9.7939201261376015E-3</v>
      </c>
      <c r="R1095" s="41">
        <f t="shared" si="155"/>
        <v>1009793.9201261376</v>
      </c>
      <c r="S1095" s="41">
        <f t="shared" si="156"/>
        <v>9793.9201261375565</v>
      </c>
      <c r="T1095" s="41">
        <v>2183.5445071021095</v>
      </c>
      <c r="U1095" s="41">
        <f t="shared" si="163"/>
        <v>1061877.3222840705</v>
      </c>
      <c r="V1095" s="41"/>
    </row>
    <row r="1096" spans="2:22">
      <c r="B1096" s="112">
        <v>45049</v>
      </c>
      <c r="C1096">
        <v>71.936012000000005</v>
      </c>
      <c r="D1096">
        <v>97.324173000000002</v>
      </c>
      <c r="E1096">
        <v>22.913353000000001</v>
      </c>
      <c r="F1096">
        <v>105.055046</v>
      </c>
      <c r="G1096">
        <v>52.166564999999999</v>
      </c>
      <c r="H1096">
        <v>49.039745000000003</v>
      </c>
      <c r="J1096" s="33">
        <v>1092</v>
      </c>
      <c r="K1096" s="111">
        <f t="shared" si="157"/>
        <v>4.1882925541326232E-3</v>
      </c>
      <c r="L1096" s="111">
        <f t="shared" si="158"/>
        <v>4.4055766298683897E-3</v>
      </c>
      <c r="M1096" s="111">
        <f t="shared" si="159"/>
        <v>4.6858337242532133E-3</v>
      </c>
      <c r="N1096" s="111">
        <f t="shared" si="160"/>
        <v>1.6485898586075978E-3</v>
      </c>
      <c r="O1096" s="111">
        <f t="shared" si="161"/>
        <v>4.4875964882702679E-3</v>
      </c>
      <c r="P1096" s="111">
        <f t="shared" si="162"/>
        <v>1.5889739216928247E-3</v>
      </c>
      <c r="Q1096" s="36">
        <f>K1096*$Y$19+$Z$19*L1096+$AA$19*M1096+N1096*$AB$19+$AC$19*O1096+P1096*$AD$19</f>
        <v>3.2461783047094497E-3</v>
      </c>
      <c r="R1096" s="41">
        <f t="shared" si="155"/>
        <v>1003246.1783047095</v>
      </c>
      <c r="S1096" s="41">
        <f t="shared" si="156"/>
        <v>3246.1783047094941</v>
      </c>
      <c r="T1096" s="41">
        <v>2189.7600859244121</v>
      </c>
      <c r="U1096" s="41">
        <f t="shared" si="163"/>
        <v>1065123.50058878</v>
      </c>
      <c r="V1096" s="41"/>
    </row>
    <row r="1097" spans="2:22">
      <c r="B1097" s="112">
        <v>45050</v>
      </c>
      <c r="C1097">
        <v>71.839027000000002</v>
      </c>
      <c r="D1097">
        <v>97.207497000000004</v>
      </c>
      <c r="E1097">
        <v>22.903614000000001</v>
      </c>
      <c r="F1097">
        <v>104.766632</v>
      </c>
      <c r="G1097">
        <v>52.166564999999999</v>
      </c>
      <c r="H1097">
        <v>49.088394000000001</v>
      </c>
      <c r="J1097" s="33">
        <v>1093</v>
      </c>
      <c r="K1097" s="111">
        <f t="shared" si="157"/>
        <v>-1.3491217305173751E-3</v>
      </c>
      <c r="L1097" s="111">
        <f t="shared" si="158"/>
        <v>-1.1995580358798003E-3</v>
      </c>
      <c r="M1097" s="111">
        <f t="shared" si="159"/>
        <v>-4.2512635752074685E-4</v>
      </c>
      <c r="N1097" s="111">
        <f t="shared" si="160"/>
        <v>-2.7491361654892184E-3</v>
      </c>
      <c r="O1097" s="111">
        <f t="shared" si="161"/>
        <v>0</v>
      </c>
      <c r="P1097" s="111">
        <f t="shared" si="162"/>
        <v>9.9154033657515572E-4</v>
      </c>
      <c r="Q1097" s="36">
        <f>K1097*$Y$19+$Z$19*L1097+$AA$19*M1097+N1097*$AB$19+$AC$19*O1097+P1097*$AD$19</f>
        <v>-1.23438234251314E-3</v>
      </c>
      <c r="R1097" s="41">
        <f t="shared" si="155"/>
        <v>998765.61765748682</v>
      </c>
      <c r="S1097" s="41">
        <f t="shared" si="156"/>
        <v>-1234.382342513185</v>
      </c>
      <c r="T1097" s="41">
        <v>2190.0962151638232</v>
      </c>
      <c r="U1097" s="41">
        <f t="shared" si="163"/>
        <v>1063889.1182462669</v>
      </c>
      <c r="V1097" s="41"/>
    </row>
    <row r="1098" spans="2:22">
      <c r="B1098" s="112">
        <v>45051</v>
      </c>
      <c r="C1098">
        <v>71.577163999999996</v>
      </c>
      <c r="D1098">
        <v>96.896347000000006</v>
      </c>
      <c r="E1098">
        <v>22.806235999999998</v>
      </c>
      <c r="F1098">
        <v>104.35321</v>
      </c>
      <c r="G1098">
        <v>52.069243999999998</v>
      </c>
      <c r="H1098">
        <v>49.107863999999999</v>
      </c>
      <c r="J1098" s="33">
        <v>1094</v>
      </c>
      <c r="K1098" s="111">
        <f t="shared" si="157"/>
        <v>-3.6517953681881677E-3</v>
      </c>
      <c r="L1098" s="111">
        <f t="shared" si="158"/>
        <v>-3.2060185939885256E-3</v>
      </c>
      <c r="M1098" s="111">
        <f t="shared" si="159"/>
        <v>-4.2607073667324342E-3</v>
      </c>
      <c r="N1098" s="111">
        <f t="shared" si="160"/>
        <v>-3.953929332105751E-3</v>
      </c>
      <c r="O1098" s="111">
        <f t="shared" si="161"/>
        <v>-1.8673242758454737E-3</v>
      </c>
      <c r="P1098" s="111">
        <f t="shared" si="162"/>
        <v>3.9655279440786034E-4</v>
      </c>
      <c r="Q1098" s="36">
        <f>K1098*$Y$19+$Z$19*L1098+$AA$19*M1098+N1098*$AB$19+$AC$19*O1098+P1098*$AD$19</f>
        <v>-3.2180762145142261E-3</v>
      </c>
      <c r="R1098" s="41">
        <f t="shared" si="155"/>
        <v>996781.92378548579</v>
      </c>
      <c r="S1098" s="41">
        <f t="shared" si="156"/>
        <v>-3218.0762145142071</v>
      </c>
      <c r="T1098" s="41">
        <v>2190.9718111853581</v>
      </c>
      <c r="U1098" s="41">
        <f t="shared" si="163"/>
        <v>1060671.0420317526</v>
      </c>
      <c r="V1098" s="41"/>
    </row>
    <row r="1099" spans="2:22">
      <c r="B1099" s="112">
        <v>45054</v>
      </c>
      <c r="C1099">
        <v>71.237717000000004</v>
      </c>
      <c r="D1099">
        <v>96.361534000000006</v>
      </c>
      <c r="E1099">
        <v>22.689378999999999</v>
      </c>
      <c r="F1099">
        <v>103.603302</v>
      </c>
      <c r="G1099">
        <v>51.864863999999997</v>
      </c>
      <c r="H1099">
        <v>49.010544000000003</v>
      </c>
      <c r="J1099" s="33">
        <v>1095</v>
      </c>
      <c r="K1099" s="111">
        <f t="shared" si="157"/>
        <v>-4.7536732424727493E-3</v>
      </c>
      <c r="L1099" s="111">
        <f t="shared" si="158"/>
        <v>-5.5347224390811687E-3</v>
      </c>
      <c r="M1099" s="111">
        <f t="shared" si="159"/>
        <v>-5.1370778033752547E-3</v>
      </c>
      <c r="N1099" s="111">
        <f t="shared" si="160"/>
        <v>-7.2121930048662502E-3</v>
      </c>
      <c r="O1099" s="111">
        <f t="shared" si="161"/>
        <v>-3.9328814644409718E-3</v>
      </c>
      <c r="P1099" s="111">
        <f t="shared" si="162"/>
        <v>-1.983726273141766E-3</v>
      </c>
      <c r="Q1099" s="36">
        <f>K1099*$Y$19+$Z$19*L1099+$AA$19*M1099+N1099*$AB$19+$AC$19*O1099+P1099*$AD$19</f>
        <v>-5.3993557923810095E-3</v>
      </c>
      <c r="R1099" s="41">
        <f t="shared" si="155"/>
        <v>994600.64420761901</v>
      </c>
      <c r="S1099" s="41">
        <f t="shared" si="156"/>
        <v>-5399.3557923809858</v>
      </c>
      <c r="T1099" s="41">
        <v>2196.8920650985092</v>
      </c>
      <c r="U1099" s="41">
        <f t="shared" si="163"/>
        <v>1055271.6862393715</v>
      </c>
      <c r="V1099" s="41"/>
    </row>
    <row r="1100" spans="2:22">
      <c r="B1100" s="112">
        <v>45055</v>
      </c>
      <c r="C1100">
        <v>71.160117999999997</v>
      </c>
      <c r="D1100">
        <v>96.274024999999995</v>
      </c>
      <c r="E1100">
        <v>22.669906999999998</v>
      </c>
      <c r="F1100">
        <v>103.564842</v>
      </c>
      <c r="G1100">
        <v>51.796729999999997</v>
      </c>
      <c r="H1100">
        <v>48.991073999999998</v>
      </c>
      <c r="J1100" s="33">
        <v>1096</v>
      </c>
      <c r="K1100" s="111">
        <f t="shared" si="157"/>
        <v>-1.0898902737026097E-3</v>
      </c>
      <c r="L1100" s="111">
        <f t="shared" si="158"/>
        <v>-9.0854467860281571E-4</v>
      </c>
      <c r="M1100" s="111">
        <f t="shared" si="159"/>
        <v>-8.5856735911272607E-4</v>
      </c>
      <c r="N1100" s="111">
        <f t="shared" si="160"/>
        <v>-3.7129260994719161E-4</v>
      </c>
      <c r="O1100" s="111">
        <f t="shared" si="161"/>
        <v>-1.3145468284326213E-3</v>
      </c>
      <c r="P1100" s="111">
        <f t="shared" si="162"/>
        <v>-3.9734038383255085E-4</v>
      </c>
      <c r="Q1100" s="36">
        <f>K1100*$Y$19+$Z$19*L1100+$AA$19*M1100+N1100*$AB$19+$AC$19*O1100+P1100*$AD$19</f>
        <v>-7.1110895912326855E-4</v>
      </c>
      <c r="R1100" s="41">
        <f t="shared" si="155"/>
        <v>999288.89104087674</v>
      </c>
      <c r="S1100" s="41">
        <f t="shared" si="156"/>
        <v>-711.10895912325941</v>
      </c>
      <c r="T1100" s="41">
        <v>2216.333348704502</v>
      </c>
      <c r="U1100" s="41">
        <f t="shared" si="163"/>
        <v>1054560.5772802483</v>
      </c>
      <c r="V1100" s="41"/>
    </row>
    <row r="1101" spans="2:22">
      <c r="B1101" s="112">
        <v>45056</v>
      </c>
      <c r="C1101">
        <v>71.596564999999998</v>
      </c>
      <c r="D1101">
        <v>96.896347000000006</v>
      </c>
      <c r="E1101">
        <v>22.796496999999999</v>
      </c>
      <c r="F1101">
        <v>104.38205000000001</v>
      </c>
      <c r="G1101">
        <v>51.932986999999997</v>
      </c>
      <c r="H1101">
        <v>49.098132999999997</v>
      </c>
      <c r="J1101" s="33">
        <v>1097</v>
      </c>
      <c r="K1101" s="111">
        <f t="shared" si="157"/>
        <v>6.1145769242113507E-3</v>
      </c>
      <c r="L1101" s="111">
        <f t="shared" si="158"/>
        <v>6.4432671176839077E-3</v>
      </c>
      <c r="M1101" s="111">
        <f t="shared" si="159"/>
        <v>5.5685216324986532E-3</v>
      </c>
      <c r="N1101" s="111">
        <f t="shared" si="160"/>
        <v>7.8598165057565915E-3</v>
      </c>
      <c r="O1101" s="111">
        <f t="shared" si="161"/>
        <v>2.6271560804488406E-3</v>
      </c>
      <c r="P1101" s="111">
        <f t="shared" si="162"/>
        <v>2.1828913860312974E-3</v>
      </c>
      <c r="Q1101" s="36">
        <f>K1101*$Y$19+$Z$19*L1101+$AA$19*M1101+N1101*$AB$19+$AC$19*O1101+P1101*$AD$19</f>
        <v>5.9910947659335871E-3</v>
      </c>
      <c r="R1101" s="41">
        <f t="shared" si="155"/>
        <v>1005991.0947659336</v>
      </c>
      <c r="S1101" s="41">
        <f t="shared" si="156"/>
        <v>5991.0947659335798</v>
      </c>
      <c r="T1101" s="41">
        <v>2217.7668898768025</v>
      </c>
      <c r="U1101" s="41">
        <f t="shared" si="163"/>
        <v>1060551.6720461817</v>
      </c>
      <c r="V1101" s="41"/>
    </row>
    <row r="1102" spans="2:22">
      <c r="B1102" s="112">
        <v>45057</v>
      </c>
      <c r="C1102">
        <v>71.829314999999994</v>
      </c>
      <c r="D1102">
        <v>97.188057000000001</v>
      </c>
      <c r="E1102">
        <v>22.864661999999999</v>
      </c>
      <c r="F1102">
        <v>104.78585099999999</v>
      </c>
      <c r="G1102">
        <v>52.069243999999998</v>
      </c>
      <c r="H1102">
        <v>49.068931999999997</v>
      </c>
      <c r="J1102" s="33">
        <v>1098</v>
      </c>
      <c r="K1102" s="111">
        <f t="shared" si="157"/>
        <v>3.2455816804024358E-3</v>
      </c>
      <c r="L1102" s="111">
        <f t="shared" si="158"/>
        <v>3.0060140191431163E-3</v>
      </c>
      <c r="M1102" s="111">
        <f t="shared" si="159"/>
        <v>2.9856907765838246E-3</v>
      </c>
      <c r="N1102" s="111">
        <f t="shared" si="160"/>
        <v>3.8610274302039601E-3</v>
      </c>
      <c r="O1102" s="111">
        <f t="shared" si="161"/>
        <v>2.6202722124247036E-3</v>
      </c>
      <c r="P1102" s="111">
        <f t="shared" si="162"/>
        <v>-5.9492459841341033E-4</v>
      </c>
      <c r="Q1102" s="36">
        <f>K1102*$Y$19+$Z$19*L1102+$AA$19*M1102+N1102*$AB$19+$AC$19*O1102+P1102*$AD$19</f>
        <v>2.8597535992223185E-3</v>
      </c>
      <c r="R1102" s="41">
        <f t="shared" si="155"/>
        <v>1002859.7535992223</v>
      </c>
      <c r="S1102" s="41">
        <f t="shared" si="156"/>
        <v>2859.7535992222838</v>
      </c>
      <c r="T1102" s="41">
        <v>2220.3569919017609</v>
      </c>
      <c r="U1102" s="41">
        <f t="shared" si="163"/>
        <v>1063411.425645404</v>
      </c>
      <c r="V1102" s="41"/>
    </row>
    <row r="1103" spans="2:22">
      <c r="B1103" s="112">
        <v>45058</v>
      </c>
      <c r="C1103">
        <v>71.451065</v>
      </c>
      <c r="D1103">
        <v>96.643546999999998</v>
      </c>
      <c r="E1103">
        <v>22.757546999999999</v>
      </c>
      <c r="F1103">
        <v>104.141693</v>
      </c>
      <c r="G1103">
        <v>51.884323000000002</v>
      </c>
      <c r="H1103">
        <v>48.942416999999999</v>
      </c>
      <c r="J1103" s="33">
        <v>1099</v>
      </c>
      <c r="K1103" s="111">
        <f t="shared" si="157"/>
        <v>-5.279869842705052E-3</v>
      </c>
      <c r="L1103" s="111">
        <f t="shared" si="158"/>
        <v>-5.6183968054061102E-3</v>
      </c>
      <c r="M1103" s="111">
        <f t="shared" si="159"/>
        <v>-4.6957479338265041E-3</v>
      </c>
      <c r="N1103" s="111">
        <f t="shared" si="160"/>
        <v>-6.1663486659561083E-3</v>
      </c>
      <c r="O1103" s="111">
        <f t="shared" si="161"/>
        <v>-3.5577652675654295E-3</v>
      </c>
      <c r="P1103" s="111">
        <f t="shared" si="162"/>
        <v>-2.5816412396726246E-3</v>
      </c>
      <c r="Q1103" s="36">
        <f>K1103*$Y$19+$Z$19*L1103+$AA$19*M1103+N1103*$AB$19+$AC$19*O1103+P1103*$AD$19</f>
        <v>-5.1115201304612534E-3</v>
      </c>
      <c r="R1103" s="41">
        <f t="shared" si="155"/>
        <v>994888.4798695388</v>
      </c>
      <c r="S1103" s="41">
        <f t="shared" si="156"/>
        <v>-5111.5201304611983</v>
      </c>
      <c r="T1103" s="41">
        <v>2227.8125195570756</v>
      </c>
      <c r="U1103" s="41">
        <f t="shared" si="163"/>
        <v>1058299.9055149429</v>
      </c>
      <c r="V1103" s="41"/>
    </row>
    <row r="1104" spans="2:22">
      <c r="B1104" s="112">
        <v>45061</v>
      </c>
      <c r="C1104">
        <v>71.266807999999997</v>
      </c>
      <c r="D1104">
        <v>96.400435999999999</v>
      </c>
      <c r="E1104">
        <v>22.708855</v>
      </c>
      <c r="F1104">
        <v>103.58406100000001</v>
      </c>
      <c r="G1104">
        <v>51.806465000000003</v>
      </c>
      <c r="H1104">
        <v>48.952156000000002</v>
      </c>
      <c r="J1104" s="33">
        <v>1100</v>
      </c>
      <c r="K1104" s="111">
        <f t="shared" si="157"/>
        <v>-2.5821167104294329E-3</v>
      </c>
      <c r="L1104" s="111">
        <f t="shared" si="158"/>
        <v>-2.5187123135858446E-3</v>
      </c>
      <c r="M1104" s="111">
        <f t="shared" si="159"/>
        <v>-2.1418901198880366E-3</v>
      </c>
      <c r="N1104" s="111">
        <f t="shared" si="160"/>
        <v>-5.3689379266940555E-3</v>
      </c>
      <c r="O1104" s="111">
        <f t="shared" si="161"/>
        <v>-1.5017344574940385E-3</v>
      </c>
      <c r="P1104" s="111">
        <f t="shared" si="162"/>
        <v>1.9896915086663726E-4</v>
      </c>
      <c r="Q1104" s="36">
        <f>K1104*$Y$19+$Z$19*L1104+$AA$19*M1104+N1104*$AB$19+$AC$19*O1104+P1104*$AD$19</f>
        <v>-2.979475686624601E-3</v>
      </c>
      <c r="R1104" s="41">
        <f t="shared" si="155"/>
        <v>997020.52431337535</v>
      </c>
      <c r="S1104" s="41">
        <f t="shared" si="156"/>
        <v>-2979.4756866246462</v>
      </c>
      <c r="T1104" s="41">
        <v>2233.191472054692</v>
      </c>
      <c r="U1104" s="41">
        <f t="shared" si="163"/>
        <v>1055320.4298283183</v>
      </c>
      <c r="V1104" s="41"/>
    </row>
    <row r="1105" spans="2:22">
      <c r="B1105" s="112">
        <v>45062</v>
      </c>
      <c r="C1105">
        <v>71.092215999999993</v>
      </c>
      <c r="D1105">
        <v>96.176795999999996</v>
      </c>
      <c r="E1105">
        <v>22.669906999999998</v>
      </c>
      <c r="F1105">
        <v>103.064888</v>
      </c>
      <c r="G1105">
        <v>51.679932000000001</v>
      </c>
      <c r="H1105">
        <v>48.952156000000002</v>
      </c>
      <c r="J1105" s="33">
        <v>1101</v>
      </c>
      <c r="K1105" s="111">
        <f t="shared" si="157"/>
        <v>-2.4528418730249955E-3</v>
      </c>
      <c r="L1105" s="111">
        <f t="shared" si="158"/>
        <v>-2.3226016721965208E-3</v>
      </c>
      <c r="M1105" s="111">
        <f t="shared" si="159"/>
        <v>-1.7165743553679131E-3</v>
      </c>
      <c r="N1105" s="111">
        <f t="shared" si="160"/>
        <v>-5.0246961800034075E-3</v>
      </c>
      <c r="O1105" s="111">
        <f t="shared" si="161"/>
        <v>-2.4454047434979247E-3</v>
      </c>
      <c r="P1105" s="111">
        <f t="shared" si="162"/>
        <v>0</v>
      </c>
      <c r="Q1105" s="36">
        <f>K1105*$Y$19+$Z$19*L1105+$AA$19*M1105+N1105*$AB$19+$AC$19*O1105+P1105*$AD$19</f>
        <v>-2.8007724614917458E-3</v>
      </c>
      <c r="R1105" s="41">
        <f t="shared" si="155"/>
        <v>997199.22753850825</v>
      </c>
      <c r="S1105" s="41">
        <f t="shared" si="156"/>
        <v>-2800.7724614917533</v>
      </c>
      <c r="T1105" s="41">
        <v>2233.7864670656854</v>
      </c>
      <c r="U1105" s="41">
        <f t="shared" si="163"/>
        <v>1052519.6573668267</v>
      </c>
      <c r="V1105" s="41"/>
    </row>
    <row r="1106" spans="2:22">
      <c r="B1106" s="112">
        <v>45063</v>
      </c>
      <c r="C1106">
        <v>70.966140999999993</v>
      </c>
      <c r="D1106">
        <v>96.030929999999998</v>
      </c>
      <c r="E1106">
        <v>22.621216</v>
      </c>
      <c r="F1106">
        <v>103.055283</v>
      </c>
      <c r="G1106">
        <v>51.650742000000001</v>
      </c>
      <c r="H1106">
        <v>48.767254000000001</v>
      </c>
      <c r="J1106" s="33">
        <v>1102</v>
      </c>
      <c r="K1106" s="111">
        <f t="shared" si="157"/>
        <v>-1.7749752392297617E-3</v>
      </c>
      <c r="L1106" s="111">
        <f t="shared" si="158"/>
        <v>-1.5177956790630236E-3</v>
      </c>
      <c r="M1106" s="111">
        <f t="shared" si="159"/>
        <v>-2.1501351935360393E-3</v>
      </c>
      <c r="N1106" s="111">
        <f t="shared" si="160"/>
        <v>-9.3198059756523241E-5</v>
      </c>
      <c r="O1106" s="111">
        <f t="shared" si="161"/>
        <v>-5.6498229705660089E-4</v>
      </c>
      <c r="P1106" s="111">
        <f t="shared" si="162"/>
        <v>-3.7843499192180435E-3</v>
      </c>
      <c r="Q1106" s="36">
        <f>K1106*$Y$19+$Z$19*L1106+$AA$19*M1106+N1106*$AB$19+$AC$19*O1106+P1106*$AD$19</f>
        <v>-1.4437001895739442E-3</v>
      </c>
      <c r="R1106" s="41">
        <f t="shared" si="155"/>
        <v>998556.29981042608</v>
      </c>
      <c r="S1106" s="41">
        <f t="shared" si="156"/>
        <v>-1443.7001895739231</v>
      </c>
      <c r="T1106" s="41">
        <v>2242.3616551688174</v>
      </c>
      <c r="U1106" s="41">
        <f t="shared" si="163"/>
        <v>1051075.9571772527</v>
      </c>
      <c r="V1106" s="41"/>
    </row>
    <row r="1107" spans="2:22">
      <c r="B1107" s="112">
        <v>45064</v>
      </c>
      <c r="C1107">
        <v>70.675171000000006</v>
      </c>
      <c r="D1107">
        <v>95.583648999999994</v>
      </c>
      <c r="E1107">
        <v>22.523835999999999</v>
      </c>
      <c r="F1107">
        <v>102.622643</v>
      </c>
      <c r="G1107">
        <v>51.495018000000002</v>
      </c>
      <c r="H1107">
        <v>48.562877999999998</v>
      </c>
      <c r="J1107" s="33">
        <v>1103</v>
      </c>
      <c r="K1107" s="111">
        <f t="shared" si="157"/>
        <v>-4.1085528677210457E-3</v>
      </c>
      <c r="L1107" s="111">
        <f t="shared" si="158"/>
        <v>-4.6685572123373537E-3</v>
      </c>
      <c r="M1107" s="111">
        <f t="shared" si="159"/>
        <v>-4.3141007360892698E-3</v>
      </c>
      <c r="N1107" s="111">
        <f t="shared" si="160"/>
        <v>-4.2069720023705749E-3</v>
      </c>
      <c r="O1107" s="111">
        <f t="shared" si="161"/>
        <v>-3.0194962607466205E-3</v>
      </c>
      <c r="P1107" s="111">
        <f t="shared" si="162"/>
        <v>-4.1996511498151425E-3</v>
      </c>
      <c r="Q1107" s="36">
        <f>K1107*$Y$19+$Z$19*L1107+$AA$19*M1107+N1107*$AB$19+$AC$19*O1107+P1107*$AD$19</f>
        <v>-4.2520642564758569E-3</v>
      </c>
      <c r="R1107" s="41">
        <f t="shared" si="155"/>
        <v>995747.93574352411</v>
      </c>
      <c r="S1107" s="41">
        <f t="shared" si="156"/>
        <v>-4252.0642564758891</v>
      </c>
      <c r="T1107" s="41">
        <v>2244.3246093982598</v>
      </c>
      <c r="U1107" s="41">
        <f t="shared" si="163"/>
        <v>1046823.8929207769</v>
      </c>
      <c r="V1107" s="41"/>
    </row>
    <row r="1108" spans="2:22">
      <c r="B1108" s="112">
        <v>45065</v>
      </c>
      <c r="C1108">
        <v>70.481194000000002</v>
      </c>
      <c r="D1108">
        <v>95.369720000000001</v>
      </c>
      <c r="E1108">
        <v>22.445929</v>
      </c>
      <c r="F1108">
        <v>102.497665</v>
      </c>
      <c r="G1108">
        <v>51.349029999999999</v>
      </c>
      <c r="H1108">
        <v>48.436356000000004</v>
      </c>
      <c r="J1108" s="33">
        <v>1104</v>
      </c>
      <c r="K1108" s="111">
        <f t="shared" si="157"/>
        <v>-2.7484006421355425E-3</v>
      </c>
      <c r="L1108" s="111">
        <f t="shared" si="158"/>
        <v>-2.2406422114724118E-3</v>
      </c>
      <c r="M1108" s="111">
        <f t="shared" si="159"/>
        <v>-3.4648648015534566E-3</v>
      </c>
      <c r="N1108" s="111">
        <f t="shared" si="160"/>
        <v>-1.2185825643888943E-3</v>
      </c>
      <c r="O1108" s="111">
        <f t="shared" si="161"/>
        <v>-2.8390189008430833E-3</v>
      </c>
      <c r="P1108" s="111">
        <f t="shared" si="162"/>
        <v>-2.6087231112176725E-3</v>
      </c>
      <c r="Q1108" s="36">
        <f>K1108*$Y$19+$Z$19*L1108+$AA$19*M1108+N1108*$AB$19+$AC$19*O1108+P1108*$AD$19</f>
        <v>-2.2956086844449133E-3</v>
      </c>
      <c r="R1108" s="41">
        <f t="shared" si="155"/>
        <v>997704.39131555508</v>
      </c>
      <c r="S1108" s="41">
        <f t="shared" si="156"/>
        <v>-2295.6086844449164</v>
      </c>
      <c r="T1108" s="41">
        <v>2271.1470419382676</v>
      </c>
      <c r="U1108" s="41">
        <f t="shared" si="163"/>
        <v>1044528.2842363319</v>
      </c>
      <c r="V1108" s="41"/>
    </row>
    <row r="1109" spans="2:22">
      <c r="B1109" s="112">
        <v>45068</v>
      </c>
      <c r="C1109">
        <v>70.461799999999997</v>
      </c>
      <c r="D1109">
        <v>95.282211000000004</v>
      </c>
      <c r="E1109">
        <v>22.426456000000002</v>
      </c>
      <c r="F1109">
        <v>102.45920599999999</v>
      </c>
      <c r="G1109">
        <v>51.271174999999999</v>
      </c>
      <c r="H1109">
        <v>48.309845000000003</v>
      </c>
      <c r="J1109" s="33">
        <v>1105</v>
      </c>
      <c r="K1109" s="111">
        <f t="shared" si="157"/>
        <v>-2.7520346449297188E-4</v>
      </c>
      <c r="L1109" s="111">
        <f t="shared" si="158"/>
        <v>-9.1799758530071679E-4</v>
      </c>
      <c r="M1109" s="111">
        <f t="shared" si="159"/>
        <v>-8.6792806856220877E-4</v>
      </c>
      <c r="N1109" s="111">
        <f t="shared" si="160"/>
        <v>-3.7528871575506735E-4</v>
      </c>
      <c r="O1109" s="111">
        <f t="shared" si="161"/>
        <v>-1.5173428066592104E-3</v>
      </c>
      <c r="P1109" s="111">
        <f t="shared" si="162"/>
        <v>-2.6153186544269507E-3</v>
      </c>
      <c r="Q1109" s="36">
        <f>K1109*$Y$19+$Z$19*L1109+$AA$19*M1109+N1109*$AB$19+$AC$19*O1109+P1109*$AD$19</f>
        <v>-8.9039994710780001E-4</v>
      </c>
      <c r="R1109" s="41">
        <f t="shared" si="155"/>
        <v>999109.60005289223</v>
      </c>
      <c r="S1109" s="41">
        <f t="shared" si="156"/>
        <v>-890.39994710776955</v>
      </c>
      <c r="T1109" s="41">
        <v>2280.8763258329127</v>
      </c>
      <c r="U1109" s="41">
        <f t="shared" si="163"/>
        <v>1043637.8842892242</v>
      </c>
      <c r="V1109" s="41"/>
    </row>
    <row r="1110" spans="2:22">
      <c r="B1110" s="112">
        <v>45069</v>
      </c>
      <c r="C1110">
        <v>70.510292000000007</v>
      </c>
      <c r="D1110">
        <v>95.389174999999994</v>
      </c>
      <c r="E1110">
        <v>22.445929</v>
      </c>
      <c r="F1110">
        <v>102.670723</v>
      </c>
      <c r="G1110">
        <v>51.426887999999998</v>
      </c>
      <c r="H1110">
        <v>48.183318999999997</v>
      </c>
      <c r="J1110" s="33">
        <v>1106</v>
      </c>
      <c r="K1110" s="111">
        <f t="shared" si="157"/>
        <v>6.8796598283584875E-4</v>
      </c>
      <c r="L1110" s="111">
        <f t="shared" si="158"/>
        <v>1.1219723469227691E-3</v>
      </c>
      <c r="M1110" s="111">
        <f t="shared" si="159"/>
        <v>8.6792806856209037E-4</v>
      </c>
      <c r="N1110" s="111">
        <f t="shared" si="160"/>
        <v>2.0622741498116338E-3</v>
      </c>
      <c r="O1110" s="111">
        <f t="shared" si="161"/>
        <v>3.032445107060246E-3</v>
      </c>
      <c r="P1110" s="111">
        <f t="shared" si="162"/>
        <v>-2.6224877964329154E-3</v>
      </c>
      <c r="Q1110" s="36">
        <f>K1110*$Y$19+$Z$19*L1110+$AA$19*M1110+N1110*$AB$19+$AC$19*O1110+P1110*$AD$19</f>
        <v>9.7411871919442954E-4</v>
      </c>
      <c r="R1110" s="41">
        <f t="shared" si="155"/>
        <v>1000974.1187191944</v>
      </c>
      <c r="S1110" s="41">
        <f t="shared" si="156"/>
        <v>974.11871919443365</v>
      </c>
      <c r="T1110" s="41">
        <v>2288.2441395793576</v>
      </c>
      <c r="U1110" s="41">
        <f t="shared" si="163"/>
        <v>1044612.0030084186</v>
      </c>
      <c r="V1110" s="41"/>
    </row>
    <row r="1111" spans="2:22">
      <c r="B1111" s="112">
        <v>45070</v>
      </c>
      <c r="C1111">
        <v>70.316315000000003</v>
      </c>
      <c r="D1111">
        <v>95.146079999999998</v>
      </c>
      <c r="E1111">
        <v>22.387502999999999</v>
      </c>
      <c r="F1111">
        <v>102.26693</v>
      </c>
      <c r="G1111">
        <v>51.241973999999999</v>
      </c>
      <c r="H1111">
        <v>48.173594999999999</v>
      </c>
      <c r="J1111" s="33">
        <v>1107</v>
      </c>
      <c r="K1111" s="111">
        <f t="shared" si="157"/>
        <v>-2.754836274316619E-3</v>
      </c>
      <c r="L1111" s="111">
        <f t="shared" si="158"/>
        <v>-2.5517076291584184E-3</v>
      </c>
      <c r="M1111" s="111">
        <f t="shared" si="159"/>
        <v>-2.6063600517814366E-3</v>
      </c>
      <c r="N1111" s="111">
        <f t="shared" si="160"/>
        <v>-3.9406474761535838E-3</v>
      </c>
      <c r="O1111" s="111">
        <f t="shared" si="161"/>
        <v>-3.6021476491173232E-3</v>
      </c>
      <c r="P1111" s="111">
        <f t="shared" si="162"/>
        <v>-2.0183294855227193E-4</v>
      </c>
      <c r="Q1111" s="36">
        <f>K1111*$Y$19+$Z$19*L1111+$AA$19*M1111+N1111*$AB$19+$AC$19*O1111+P1111*$AD$19</f>
        <v>-2.8004338146311288E-3</v>
      </c>
      <c r="R1111" s="41">
        <f t="shared" si="155"/>
        <v>997199.56618536892</v>
      </c>
      <c r="S1111" s="41">
        <f t="shared" si="156"/>
        <v>-2800.4338146310765</v>
      </c>
      <c r="T1111" s="41">
        <v>2294.0353486246895</v>
      </c>
      <c r="U1111" s="41">
        <f t="shared" si="163"/>
        <v>1041811.5691937875</v>
      </c>
      <c r="V1111" s="41"/>
    </row>
    <row r="1112" spans="2:22">
      <c r="B1112" s="112">
        <v>45071</v>
      </c>
      <c r="C1112">
        <v>70.054458999999994</v>
      </c>
      <c r="D1112">
        <v>94.796042999999997</v>
      </c>
      <c r="E1112">
        <v>22.309602999999999</v>
      </c>
      <c r="F1112">
        <v>101.930412</v>
      </c>
      <c r="G1112">
        <v>51.057056000000003</v>
      </c>
      <c r="H1112">
        <v>48.212521000000002</v>
      </c>
      <c r="J1112" s="33">
        <v>1108</v>
      </c>
      <c r="K1112" s="111">
        <f t="shared" si="157"/>
        <v>-3.7309234149881273E-3</v>
      </c>
      <c r="L1112" s="111">
        <f t="shared" si="158"/>
        <v>-3.6857269017551287E-3</v>
      </c>
      <c r="M1112" s="111">
        <f t="shared" si="159"/>
        <v>-3.4856878149498718E-3</v>
      </c>
      <c r="N1112" s="111">
        <f t="shared" si="160"/>
        <v>-3.2960106273283237E-3</v>
      </c>
      <c r="O1112" s="111">
        <f t="shared" si="161"/>
        <v>-3.6152483832308895E-3</v>
      </c>
      <c r="P1112" s="111">
        <f t="shared" si="162"/>
        <v>8.0770973521268E-4</v>
      </c>
      <c r="Q1112" s="36">
        <f>K1112*$Y$19+$Z$19*L1112+$AA$19*M1112+N1112*$AB$19+$AC$19*O1112+P1112*$AD$19</f>
        <v>-3.0014469107354173E-3</v>
      </c>
      <c r="R1112" s="41">
        <f t="shared" si="155"/>
        <v>996998.55308926455</v>
      </c>
      <c r="S1112" s="41">
        <f t="shared" si="156"/>
        <v>-3001.4469107354525</v>
      </c>
      <c r="T1112" s="41">
        <v>2296.4118881386239</v>
      </c>
      <c r="U1112" s="41">
        <f t="shared" si="163"/>
        <v>1038810.1222830521</v>
      </c>
      <c r="V1112" s="41"/>
    </row>
    <row r="1113" spans="2:22">
      <c r="B1113" s="112">
        <v>45072</v>
      </c>
      <c r="C1113">
        <v>70.141754000000006</v>
      </c>
      <c r="D1113">
        <v>94.873817000000003</v>
      </c>
      <c r="E1113">
        <v>22.319336</v>
      </c>
      <c r="F1113">
        <v>102.363052</v>
      </c>
      <c r="G1113">
        <v>51.066792</v>
      </c>
      <c r="H1113">
        <v>48.339027000000002</v>
      </c>
      <c r="J1113" s="33">
        <v>1109</v>
      </c>
      <c r="K1113" s="111">
        <f t="shared" si="157"/>
        <v>1.2453262383300319E-3</v>
      </c>
      <c r="L1113" s="111">
        <f t="shared" si="158"/>
        <v>8.2009871635900164E-4</v>
      </c>
      <c r="M1113" s="111">
        <f t="shared" si="159"/>
        <v>4.3617439143269979E-4</v>
      </c>
      <c r="N1113" s="111">
        <f t="shared" si="160"/>
        <v>4.2354820198423062E-3</v>
      </c>
      <c r="O1113" s="111">
        <f t="shared" si="161"/>
        <v>1.9067045004981137E-4</v>
      </c>
      <c r="P1113" s="111">
        <f t="shared" si="162"/>
        <v>2.6204877086503536E-3</v>
      </c>
      <c r="Q1113" s="36">
        <f>K1113*$Y$19+$Z$19*L1113+$AA$19*M1113+N1113*$AB$19+$AC$19*O1113+P1113*$AD$19</f>
        <v>2.0443154983660634E-3</v>
      </c>
      <c r="R1113" s="41">
        <f t="shared" si="155"/>
        <v>1002044.315498366</v>
      </c>
      <c r="S1113" s="41">
        <f t="shared" si="156"/>
        <v>2044.3154983660206</v>
      </c>
      <c r="T1113" s="41">
        <v>2311.1944989926415</v>
      </c>
      <c r="U1113" s="41">
        <f t="shared" si="163"/>
        <v>1040854.4377814181</v>
      </c>
      <c r="V1113" s="41"/>
    </row>
    <row r="1114" spans="2:22">
      <c r="B1114" s="112">
        <v>45076</v>
      </c>
      <c r="C1114">
        <v>70.607285000000005</v>
      </c>
      <c r="D1114">
        <v>95.505852000000004</v>
      </c>
      <c r="E1114">
        <v>22.455669</v>
      </c>
      <c r="F1114">
        <v>103.13221</v>
      </c>
      <c r="G1114">
        <v>51.290641999999998</v>
      </c>
      <c r="H1114">
        <v>48.611530000000002</v>
      </c>
      <c r="J1114" s="33">
        <v>1110</v>
      </c>
      <c r="K1114" s="111">
        <f t="shared" si="157"/>
        <v>6.615074616666947E-3</v>
      </c>
      <c r="L1114" s="111">
        <f t="shared" si="158"/>
        <v>6.6397564963604312E-3</v>
      </c>
      <c r="M1114" s="111">
        <f t="shared" si="159"/>
        <v>6.0897110484186348E-3</v>
      </c>
      <c r="N1114" s="111">
        <f t="shared" si="160"/>
        <v>7.4859301808142854E-3</v>
      </c>
      <c r="O1114" s="111">
        <f t="shared" si="161"/>
        <v>4.3738954392316043E-3</v>
      </c>
      <c r="P1114" s="111">
        <f t="shared" si="162"/>
        <v>5.6214987525898888E-3</v>
      </c>
      <c r="Q1114" s="36">
        <f>K1114*$Y$19+$Z$19*L1114+$AA$19*M1114+N1114*$AB$19+$AC$19*O1114+P1114*$AD$19</f>
        <v>6.5625342084929261E-3</v>
      </c>
      <c r="R1114" s="41">
        <f t="shared" si="155"/>
        <v>1006562.534208493</v>
      </c>
      <c r="S1114" s="41">
        <f t="shared" si="156"/>
        <v>6562.534208492958</v>
      </c>
      <c r="T1114" s="41">
        <v>2354.0958624815103</v>
      </c>
      <c r="U1114" s="41">
        <f t="shared" si="163"/>
        <v>1047416.971989911</v>
      </c>
      <c r="V1114" s="41"/>
    </row>
    <row r="1115" spans="2:22">
      <c r="B1115" s="112">
        <v>45077</v>
      </c>
      <c r="C1115">
        <v>70.840041999999997</v>
      </c>
      <c r="D1115">
        <v>95.846176</v>
      </c>
      <c r="E1115">
        <v>22.533570999999998</v>
      </c>
      <c r="F1115">
        <v>103.468712</v>
      </c>
      <c r="G1115">
        <v>51.300364999999999</v>
      </c>
      <c r="H1115">
        <v>48.660193999999997</v>
      </c>
      <c r="J1115" s="33">
        <v>1111</v>
      </c>
      <c r="K1115" s="111">
        <f t="shared" si="157"/>
        <v>3.2910796552065007E-3</v>
      </c>
      <c r="L1115" s="111">
        <f t="shared" si="158"/>
        <v>3.557049929274718E-3</v>
      </c>
      <c r="M1115" s="111">
        <f t="shared" si="159"/>
        <v>3.4631426473910776E-3</v>
      </c>
      <c r="N1115" s="111">
        <f t="shared" si="160"/>
        <v>3.2575101243960819E-3</v>
      </c>
      <c r="O1115" s="111">
        <f t="shared" si="161"/>
        <v>1.8954877846383503E-4</v>
      </c>
      <c r="P1115" s="111">
        <f t="shared" si="162"/>
        <v>1.0005786277628922E-3</v>
      </c>
      <c r="Q1115" s="36">
        <f>K1115*$Y$19+$Z$19*L1115+$AA$19*M1115+N1115*$AB$19+$AC$19*O1115+P1115*$AD$19</f>
        <v>2.9498429422127217E-3</v>
      </c>
      <c r="R1115" s="41">
        <f t="shared" si="155"/>
        <v>1002949.8429422127</v>
      </c>
      <c r="S1115" s="41">
        <f t="shared" si="156"/>
        <v>2949.8429422127083</v>
      </c>
      <c r="T1115" s="41">
        <v>2359.094015430077</v>
      </c>
      <c r="U1115" s="41">
        <f t="shared" si="163"/>
        <v>1050366.8149321238</v>
      </c>
      <c r="V1115" s="41"/>
    </row>
    <row r="1116" spans="2:22">
      <c r="B1116" s="112">
        <v>45078</v>
      </c>
      <c r="C1116">
        <v>71.031609000000003</v>
      </c>
      <c r="D1116">
        <v>96.136725999999996</v>
      </c>
      <c r="E1116">
        <v>22.582367000000001</v>
      </c>
      <c r="F1116">
        <v>103.78604900000001</v>
      </c>
      <c r="G1116">
        <v>51.443890000000003</v>
      </c>
      <c r="H1116">
        <v>48.66507</v>
      </c>
      <c r="J1116" s="33">
        <v>1112</v>
      </c>
      <c r="K1116" s="111">
        <f t="shared" si="157"/>
        <v>2.7005693537185222E-3</v>
      </c>
      <c r="L1116" s="111">
        <f t="shared" si="158"/>
        <v>3.0268343566162937E-3</v>
      </c>
      <c r="M1116" s="111">
        <f t="shared" si="159"/>
        <v>2.1631388458361058E-3</v>
      </c>
      <c r="N1116" s="111">
        <f t="shared" si="160"/>
        <v>3.06229151463534E-3</v>
      </c>
      <c r="O1116" s="111">
        <f t="shared" si="161"/>
        <v>2.7938319929807966E-3</v>
      </c>
      <c r="P1116" s="111">
        <f t="shared" si="162"/>
        <v>1.0020008790489968E-4</v>
      </c>
      <c r="Q1116" s="36">
        <f>K1116*$Y$19+$Z$19*L1116+$AA$19*M1116+N1116*$AB$19+$AC$19*O1116+P1116*$AD$19</f>
        <v>2.4749027750822243E-3</v>
      </c>
      <c r="R1116" s="41">
        <f t="shared" si="155"/>
        <v>1002474.9027750823</v>
      </c>
      <c r="S1116" s="41">
        <f t="shared" si="156"/>
        <v>2474.9027750822715</v>
      </c>
      <c r="T1116" s="41">
        <v>2359.0991359091131</v>
      </c>
      <c r="U1116" s="41">
        <f t="shared" si="163"/>
        <v>1052841.717707206</v>
      </c>
      <c r="V1116" s="41"/>
    </row>
    <row r="1117" spans="2:22">
      <c r="B1117" s="112">
        <v>45079</v>
      </c>
      <c r="C1117">
        <v>70.632935000000003</v>
      </c>
      <c r="D1117">
        <v>95.629745</v>
      </c>
      <c r="E1117">
        <v>22.445744000000001</v>
      </c>
      <c r="F1117">
        <v>103.50631</v>
      </c>
      <c r="G1117">
        <v>51.170513</v>
      </c>
      <c r="H1117">
        <v>48.616306000000002</v>
      </c>
      <c r="J1117" s="33">
        <v>1113</v>
      </c>
      <c r="K1117" s="111">
        <f t="shared" si="157"/>
        <v>-5.6284380158810772E-3</v>
      </c>
      <c r="L1117" s="111">
        <f t="shared" si="158"/>
        <v>-5.2874955514425545E-3</v>
      </c>
      <c r="M1117" s="111">
        <f t="shared" si="159"/>
        <v>-6.0683611294132227E-3</v>
      </c>
      <c r="N1117" s="111">
        <f t="shared" si="160"/>
        <v>-2.698981970804835E-3</v>
      </c>
      <c r="O1117" s="111">
        <f t="shared" si="161"/>
        <v>-5.328250981882228E-3</v>
      </c>
      <c r="P1117" s="111">
        <f t="shared" si="162"/>
        <v>-1.0025352454779721E-3</v>
      </c>
      <c r="Q1117" s="36">
        <f>K1117*$Y$19+$Z$19*L1117+$AA$19*M1117+N1117*$AB$19+$AC$19*O1117+P1117*$AD$19</f>
        <v>-4.1726647667756304E-3</v>
      </c>
      <c r="R1117" s="41">
        <f t="shared" si="155"/>
        <v>995827.33523322432</v>
      </c>
      <c r="S1117" s="41">
        <f t="shared" si="156"/>
        <v>-4172.664766775677</v>
      </c>
      <c r="T1117" s="41">
        <v>2374.2692769300193</v>
      </c>
      <c r="U1117" s="41">
        <f t="shared" si="163"/>
        <v>1048669.0529404304</v>
      </c>
      <c r="V1117" s="41"/>
    </row>
    <row r="1118" spans="2:22">
      <c r="B1118" s="112">
        <v>45082</v>
      </c>
      <c r="C1118">
        <v>70.642662000000001</v>
      </c>
      <c r="D1118">
        <v>95.620009999999994</v>
      </c>
      <c r="E1118">
        <v>22.445744000000001</v>
      </c>
      <c r="F1118">
        <v>103.28447</v>
      </c>
      <c r="G1118">
        <v>51.258384999999997</v>
      </c>
      <c r="H1118">
        <v>48.723595000000003</v>
      </c>
      <c r="J1118" s="33">
        <v>1114</v>
      </c>
      <c r="K1118" s="111">
        <f t="shared" si="157"/>
        <v>1.3770247971932442E-4</v>
      </c>
      <c r="L1118" s="111">
        <f t="shared" si="158"/>
        <v>-1.0180405207221556E-4</v>
      </c>
      <c r="M1118" s="111">
        <f t="shared" si="159"/>
        <v>0</v>
      </c>
      <c r="N1118" s="111">
        <f t="shared" si="160"/>
        <v>-2.1455510260303882E-3</v>
      </c>
      <c r="O1118" s="111">
        <f t="shared" si="161"/>
        <v>1.7157662197411988E-3</v>
      </c>
      <c r="P1118" s="111">
        <f t="shared" si="162"/>
        <v>2.204420640355993E-3</v>
      </c>
      <c r="Q1118" s="36">
        <f>K1118*$Y$19+$Z$19*L1118+$AA$19*M1118+N1118*$AB$19+$AC$19*O1118+P1118*$AD$19</f>
        <v>-3.3776159969196059E-4</v>
      </c>
      <c r="R1118" s="41">
        <f t="shared" si="155"/>
        <v>999662.23840030807</v>
      </c>
      <c r="S1118" s="41">
        <f t="shared" si="156"/>
        <v>-337.76159969193395</v>
      </c>
      <c r="T1118" s="41">
        <v>2393.5542918496067</v>
      </c>
      <c r="U1118" s="41">
        <f t="shared" si="163"/>
        <v>1048331.2913407384</v>
      </c>
      <c r="V1118" s="41"/>
    </row>
    <row r="1119" spans="2:22">
      <c r="B1119" s="112">
        <v>45083</v>
      </c>
      <c r="C1119">
        <v>70.739913999999999</v>
      </c>
      <c r="D1119">
        <v>95.736984000000007</v>
      </c>
      <c r="E1119">
        <v>22.465260000000001</v>
      </c>
      <c r="F1119">
        <v>103.48703</v>
      </c>
      <c r="G1119">
        <v>51.297440000000002</v>
      </c>
      <c r="H1119">
        <v>48.782127000000003</v>
      </c>
      <c r="J1119" s="33">
        <v>1115</v>
      </c>
      <c r="K1119" s="111">
        <f t="shared" si="157"/>
        <v>1.3757284396697556E-3</v>
      </c>
      <c r="L1119" s="111">
        <f t="shared" si="158"/>
        <v>1.2225737050402775E-3</v>
      </c>
      <c r="M1119" s="111">
        <f t="shared" si="159"/>
        <v>8.6909663513270422E-4</v>
      </c>
      <c r="N1119" s="111">
        <f t="shared" si="160"/>
        <v>1.9592648386994151E-3</v>
      </c>
      <c r="O1119" s="111">
        <f t="shared" si="161"/>
        <v>7.6163400543932745E-4</v>
      </c>
      <c r="P1119" s="111">
        <f t="shared" si="162"/>
        <v>1.2005860954643732E-3</v>
      </c>
      <c r="Q1119" s="36">
        <f>K1119*$Y$19+$Z$19*L1119+$AA$19*M1119+N1119*$AB$19+$AC$19*O1119+P1119*$AD$19</f>
        <v>1.3757426911447793E-3</v>
      </c>
      <c r="R1119" s="41">
        <f t="shared" si="155"/>
        <v>1001375.7426911448</v>
      </c>
      <c r="S1119" s="41">
        <f t="shared" si="156"/>
        <v>1375.7426911448129</v>
      </c>
      <c r="T1119" s="41">
        <v>2396.6583023435669</v>
      </c>
      <c r="U1119" s="41">
        <f t="shared" si="163"/>
        <v>1049707.0340318833</v>
      </c>
      <c r="V1119" s="41"/>
    </row>
    <row r="1120" spans="2:22">
      <c r="B1120" s="112">
        <v>45084</v>
      </c>
      <c r="C1120">
        <v>70.341224999999994</v>
      </c>
      <c r="D1120">
        <v>95.230048999999994</v>
      </c>
      <c r="E1120">
        <v>22.35791</v>
      </c>
      <c r="F1120">
        <v>102.56104999999999</v>
      </c>
      <c r="G1120">
        <v>51.033828999999997</v>
      </c>
      <c r="H1120">
        <v>48.655315000000002</v>
      </c>
      <c r="J1120" s="33">
        <v>1116</v>
      </c>
      <c r="K1120" s="111">
        <f t="shared" si="157"/>
        <v>-5.6519257520078626E-3</v>
      </c>
      <c r="L1120" s="111">
        <f t="shared" si="158"/>
        <v>-5.3091487340652171E-3</v>
      </c>
      <c r="M1120" s="111">
        <f t="shared" si="159"/>
        <v>-4.7899425787642615E-3</v>
      </c>
      <c r="N1120" s="111">
        <f t="shared" si="160"/>
        <v>-8.9880598138362845E-3</v>
      </c>
      <c r="O1120" s="111">
        <f t="shared" si="161"/>
        <v>-5.1521218429369051E-3</v>
      </c>
      <c r="P1120" s="111">
        <f t="shared" si="162"/>
        <v>-2.6029433654313804E-3</v>
      </c>
      <c r="Q1120" s="36">
        <f>K1120*$Y$19+$Z$19*L1120+$AA$19*M1120+N1120*$AB$19+$AC$19*O1120+P1120*$AD$19</f>
        <v>-6.0777246504325425E-3</v>
      </c>
      <c r="R1120" s="41">
        <f t="shared" si="155"/>
        <v>993922.27534956741</v>
      </c>
      <c r="S1120" s="41">
        <f t="shared" si="156"/>
        <v>-6077.7246504325885</v>
      </c>
      <c r="T1120" s="41">
        <v>2400.2385601146379</v>
      </c>
      <c r="U1120" s="41">
        <f t="shared" si="163"/>
        <v>1043629.3093814508</v>
      </c>
      <c r="V1120" s="41"/>
    </row>
    <row r="1121" spans="2:22">
      <c r="B1121" s="112">
        <v>45085</v>
      </c>
      <c r="C1121">
        <v>70.691276999999999</v>
      </c>
      <c r="D1121">
        <v>95.736984000000007</v>
      </c>
      <c r="E1121">
        <v>22.455501999999999</v>
      </c>
      <c r="F1121">
        <v>103.245895</v>
      </c>
      <c r="G1121">
        <v>51.297440000000002</v>
      </c>
      <c r="H1121">
        <v>48.791882000000001</v>
      </c>
      <c r="J1121" s="33">
        <v>1117</v>
      </c>
      <c r="K1121" s="111">
        <f t="shared" si="157"/>
        <v>4.964142504572863E-3</v>
      </c>
      <c r="L1121" s="111">
        <f t="shared" si="158"/>
        <v>5.3091487340653064E-3</v>
      </c>
      <c r="M1121" s="111">
        <f t="shared" si="159"/>
        <v>4.3554886773151443E-3</v>
      </c>
      <c r="N1121" s="111">
        <f t="shared" si="160"/>
        <v>6.6552421520586161E-3</v>
      </c>
      <c r="O1121" s="111">
        <f t="shared" si="161"/>
        <v>5.1521218429369572E-3</v>
      </c>
      <c r="P1121" s="111">
        <f t="shared" si="162"/>
        <v>2.8028941542218425E-3</v>
      </c>
      <c r="Q1121" s="36">
        <f>K1121*$Y$19+$Z$19*L1121+$AA$19*M1121+N1121*$AB$19+$AC$19*O1121+P1121*$AD$19</f>
        <v>5.2015649995465572E-3</v>
      </c>
      <c r="R1121" s="41">
        <f t="shared" si="155"/>
        <v>1005201.5649995465</v>
      </c>
      <c r="S1121" s="41">
        <f t="shared" si="156"/>
        <v>5201.5649995465064</v>
      </c>
      <c r="T1121" s="41">
        <v>2402.8935290125664</v>
      </c>
      <c r="U1121" s="41">
        <f t="shared" si="163"/>
        <v>1048830.8743809974</v>
      </c>
      <c r="V1121" s="41"/>
    </row>
    <row r="1122" spans="2:22">
      <c r="B1122" s="112">
        <v>45086</v>
      </c>
      <c r="C1122">
        <v>70.545424999999994</v>
      </c>
      <c r="D1122">
        <v>95.512755999999996</v>
      </c>
      <c r="E1122">
        <v>22.416464000000001</v>
      </c>
      <c r="F1122">
        <v>102.97583</v>
      </c>
      <c r="G1122">
        <v>51.15099</v>
      </c>
      <c r="H1122">
        <v>48.713844000000002</v>
      </c>
      <c r="J1122" s="33">
        <v>1118</v>
      </c>
      <c r="K1122" s="111">
        <f t="shared" si="157"/>
        <v>-2.06535623929671E-3</v>
      </c>
      <c r="L1122" s="111">
        <f t="shared" si="158"/>
        <v>-2.34487223607991E-3</v>
      </c>
      <c r="M1122" s="111">
        <f t="shared" si="159"/>
        <v>-1.7399732317937967E-3</v>
      </c>
      <c r="N1122" s="111">
        <f t="shared" si="160"/>
        <v>-2.6191726830780806E-3</v>
      </c>
      <c r="O1122" s="111">
        <f t="shared" si="161"/>
        <v>-2.8590013483952422E-3</v>
      </c>
      <c r="P1122" s="111">
        <f t="shared" si="162"/>
        <v>-1.6006858235664823E-3</v>
      </c>
      <c r="Q1122" s="36">
        <f>K1122*$Y$19+$Z$19*L1122+$AA$19*M1122+N1122*$AB$19+$AC$19*O1122+P1122*$AD$19</f>
        <v>-2.2162413363026657E-3</v>
      </c>
      <c r="R1122" s="41">
        <f t="shared" si="155"/>
        <v>997783.75866369728</v>
      </c>
      <c r="S1122" s="41">
        <f t="shared" si="156"/>
        <v>-2216.2413363027154</v>
      </c>
      <c r="T1122" s="41">
        <v>2403.3176162492018</v>
      </c>
      <c r="U1122" s="41">
        <f t="shared" si="163"/>
        <v>1046614.6330446947</v>
      </c>
      <c r="V1122" s="41"/>
    </row>
    <row r="1123" spans="2:22">
      <c r="B1123" s="112">
        <v>45089</v>
      </c>
      <c r="C1123">
        <v>70.691276999999999</v>
      </c>
      <c r="D1123">
        <v>95.678505000000001</v>
      </c>
      <c r="E1123">
        <v>22.435980000000001</v>
      </c>
      <c r="F1123">
        <v>103.303757</v>
      </c>
      <c r="G1123">
        <v>51.190041000000001</v>
      </c>
      <c r="H1123">
        <v>48.791882000000001</v>
      </c>
      <c r="J1123" s="33">
        <v>1119</v>
      </c>
      <c r="K1123" s="111">
        <f t="shared" si="157"/>
        <v>2.0653562392968366E-3</v>
      </c>
      <c r="L1123" s="111">
        <f t="shared" si="158"/>
        <v>1.7338558327063098E-3</v>
      </c>
      <c r="M1123" s="111">
        <f t="shared" si="159"/>
        <v>8.7023134042050923E-4</v>
      </c>
      <c r="N1123" s="111">
        <f t="shared" si="160"/>
        <v>3.1794447624869026E-3</v>
      </c>
      <c r="O1123" s="111">
        <f t="shared" si="161"/>
        <v>7.6315435781157295E-4</v>
      </c>
      <c r="P1123" s="111">
        <f t="shared" si="162"/>
        <v>1.6006858235665118E-3</v>
      </c>
      <c r="Q1123" s="36">
        <f>K1123*$Y$19+$Z$19*L1123+$AA$19*M1123+N1123*$AB$19+$AC$19*O1123+P1123*$AD$19</f>
        <v>1.9902137939906608E-3</v>
      </c>
      <c r="R1123" s="41">
        <f t="shared" si="155"/>
        <v>1001990.2137939907</v>
      </c>
      <c r="S1123" s="41">
        <f t="shared" si="156"/>
        <v>1990.2137939906679</v>
      </c>
      <c r="T1123" s="41">
        <v>2407.6283848318271</v>
      </c>
      <c r="U1123" s="41">
        <f t="shared" si="163"/>
        <v>1048604.8468386852</v>
      </c>
      <c r="V1123" s="41"/>
    </row>
    <row r="1124" spans="2:22">
      <c r="B1124" s="112">
        <v>45090</v>
      </c>
      <c r="C1124">
        <v>70.380127000000002</v>
      </c>
      <c r="D1124">
        <v>95.230048999999994</v>
      </c>
      <c r="E1124">
        <v>22.328635999999999</v>
      </c>
      <c r="F1124">
        <v>102.840782</v>
      </c>
      <c r="G1124">
        <v>50.945950000000003</v>
      </c>
      <c r="H1124">
        <v>48.791882000000001</v>
      </c>
      <c r="J1124" s="33">
        <v>1120</v>
      </c>
      <c r="K1124" s="111">
        <f t="shared" si="157"/>
        <v>-4.4112484279012825E-3</v>
      </c>
      <c r="L1124" s="111">
        <f t="shared" si="158"/>
        <v>-4.6981323306916466E-3</v>
      </c>
      <c r="M1124" s="111">
        <f t="shared" si="159"/>
        <v>-4.7959399786606169E-3</v>
      </c>
      <c r="N1124" s="111">
        <f t="shared" si="160"/>
        <v>-4.4917588470397164E-3</v>
      </c>
      <c r="O1124" s="111">
        <f t="shared" si="161"/>
        <v>-4.7797345933739289E-3</v>
      </c>
      <c r="P1124" s="111">
        <f t="shared" si="162"/>
        <v>0</v>
      </c>
      <c r="Q1124" s="36">
        <f>K1124*$Y$19+$Z$19*L1124+$AA$19*M1124+N1124*$AB$19+$AC$19*O1124+P1124*$AD$19</f>
        <v>-4.0763351356947362E-3</v>
      </c>
      <c r="R1124" s="41">
        <f t="shared" si="155"/>
        <v>995923.66486430529</v>
      </c>
      <c r="S1124" s="41">
        <f t="shared" si="156"/>
        <v>-4076.3351356947096</v>
      </c>
      <c r="T1124" s="41">
        <v>2415.4039430222474</v>
      </c>
      <c r="U1124" s="41">
        <f t="shared" si="163"/>
        <v>1044528.5117029905</v>
      </c>
      <c r="V1124" s="41"/>
    </row>
    <row r="1125" spans="2:22">
      <c r="B1125" s="112">
        <v>45091</v>
      </c>
      <c r="C1125">
        <v>70.438477000000006</v>
      </c>
      <c r="D1125">
        <v>95.317772000000005</v>
      </c>
      <c r="E1125">
        <v>22.34815</v>
      </c>
      <c r="F1125">
        <v>103.159065</v>
      </c>
      <c r="G1125">
        <v>51.043582999999998</v>
      </c>
      <c r="H1125">
        <v>48.918694000000002</v>
      </c>
      <c r="J1125" s="33">
        <v>1121</v>
      </c>
      <c r="K1125" s="111">
        <f t="shared" si="157"/>
        <v>8.2872577460732326E-4</v>
      </c>
      <c r="L1125" s="111">
        <f t="shared" si="158"/>
        <v>9.2074530936185367E-4</v>
      </c>
      <c r="M1125" s="111">
        <f t="shared" si="159"/>
        <v>8.735633418638474E-4</v>
      </c>
      <c r="N1125" s="111">
        <f t="shared" si="160"/>
        <v>3.0901309676336104E-3</v>
      </c>
      <c r="O1125" s="111">
        <f t="shared" si="161"/>
        <v>1.9145696024205482E-3</v>
      </c>
      <c r="P1125" s="111">
        <f t="shared" si="162"/>
        <v>2.5956672530417758E-3</v>
      </c>
      <c r="Q1125" s="36">
        <f>K1125*$Y$19+$Z$19*L1125+$AA$19*M1125+N1125*$AB$19+$AC$19*O1125+P1125*$AD$19</f>
        <v>1.826339569116577E-3</v>
      </c>
      <c r="R1125" s="41">
        <f t="shared" si="155"/>
        <v>1001826.3395691166</v>
      </c>
      <c r="S1125" s="41">
        <f t="shared" si="156"/>
        <v>1826.3395691165933</v>
      </c>
      <c r="T1125" s="41">
        <v>2416.9391188859008</v>
      </c>
      <c r="U1125" s="41">
        <f t="shared" si="163"/>
        <v>1046354.8512721071</v>
      </c>
      <c r="V1125" s="41"/>
    </row>
    <row r="1126" spans="2:22">
      <c r="B1126" s="112">
        <v>45092</v>
      </c>
      <c r="C1126">
        <v>70.87603</v>
      </c>
      <c r="D1126">
        <v>95.980712999999994</v>
      </c>
      <c r="E1126">
        <v>22.465260000000001</v>
      </c>
      <c r="F1126">
        <v>104.056122</v>
      </c>
      <c r="G1126">
        <v>51.375542000000003</v>
      </c>
      <c r="H1126">
        <v>48.967461</v>
      </c>
      <c r="J1126" s="33">
        <v>1122</v>
      </c>
      <c r="K1126" s="111">
        <f t="shared" si="157"/>
        <v>6.1926324138542642E-3</v>
      </c>
      <c r="L1126" s="111">
        <f t="shared" si="158"/>
        <v>6.9309869745517103E-3</v>
      </c>
      <c r="M1126" s="111">
        <f t="shared" si="159"/>
        <v>5.2265724296192625E-3</v>
      </c>
      <c r="N1126" s="111">
        <f t="shared" si="160"/>
        <v>8.6582708248280679E-3</v>
      </c>
      <c r="O1126" s="111">
        <f t="shared" si="161"/>
        <v>6.4823862231938485E-3</v>
      </c>
      <c r="P1126" s="111">
        <f t="shared" si="162"/>
        <v>9.9640248479931155E-4</v>
      </c>
      <c r="Q1126" s="36">
        <f>K1126*$Y$19+$Z$19*L1126+$AA$19*M1126+N1126*$AB$19+$AC$19*O1126+P1126*$AD$19</f>
        <v>6.3336231720663933E-3</v>
      </c>
      <c r="R1126" s="41">
        <f t="shared" si="155"/>
        <v>1006333.6231720664</v>
      </c>
      <c r="S1126" s="41">
        <f t="shared" si="156"/>
        <v>6333.6231720664073</v>
      </c>
      <c r="T1126" s="41">
        <v>2417.4185863917228</v>
      </c>
      <c r="U1126" s="41">
        <f t="shared" si="163"/>
        <v>1052688.4744441735</v>
      </c>
      <c r="V1126" s="41"/>
    </row>
    <row r="1127" spans="2:22">
      <c r="B1127" s="112">
        <v>45093</v>
      </c>
      <c r="C1127">
        <v>70.720450999999997</v>
      </c>
      <c r="D1127">
        <v>95.678505000000001</v>
      </c>
      <c r="E1127">
        <v>22.406706</v>
      </c>
      <c r="F1127">
        <v>103.872849</v>
      </c>
      <c r="G1127">
        <v>51.268146999999999</v>
      </c>
      <c r="H1127">
        <v>48.928440000000002</v>
      </c>
      <c r="J1127" s="33">
        <v>1123</v>
      </c>
      <c r="K1127" s="111">
        <f t="shared" si="157"/>
        <v>-2.1974989986877978E-3</v>
      </c>
      <c r="L1127" s="111">
        <f t="shared" si="158"/>
        <v>-3.153599953222043E-3</v>
      </c>
      <c r="M1127" s="111">
        <f t="shared" si="159"/>
        <v>-2.6098269567788423E-3</v>
      </c>
      <c r="N1127" s="111">
        <f t="shared" si="160"/>
        <v>-1.7628428263786013E-3</v>
      </c>
      <c r="O1127" s="111">
        <f t="shared" si="161"/>
        <v>-2.0925794899915267E-3</v>
      </c>
      <c r="P1127" s="111">
        <f t="shared" si="162"/>
        <v>-7.9719378784906222E-4</v>
      </c>
      <c r="Q1127" s="36">
        <f>K1127*$Y$19+$Z$19*L1127+$AA$19*M1127+N1127*$AB$19+$AC$19*O1127+P1127*$AD$19</f>
        <v>-2.1704891887109165E-3</v>
      </c>
      <c r="R1127" s="41">
        <f t="shared" si="155"/>
        <v>997829.51081128907</v>
      </c>
      <c r="S1127" s="41">
        <f t="shared" si="156"/>
        <v>-2170.4891887109261</v>
      </c>
      <c r="T1127" s="41">
        <v>2419.9803549034987</v>
      </c>
      <c r="U1127" s="41">
        <f t="shared" si="163"/>
        <v>1050517.9852554626</v>
      </c>
      <c r="V1127" s="41"/>
    </row>
    <row r="1128" spans="2:22">
      <c r="B1128" s="112">
        <v>45097</v>
      </c>
      <c r="C1128">
        <v>70.817695999999998</v>
      </c>
      <c r="D1128">
        <v>95.853981000000005</v>
      </c>
      <c r="E1128">
        <v>22.465260000000001</v>
      </c>
      <c r="F1128">
        <v>104.249039</v>
      </c>
      <c r="G1128">
        <v>51.395077000000001</v>
      </c>
      <c r="H1128">
        <v>48.967461</v>
      </c>
      <c r="J1128" s="33">
        <v>1124</v>
      </c>
      <c r="K1128" s="111">
        <f t="shared" si="157"/>
        <v>1.3741174003286147E-3</v>
      </c>
      <c r="L1128" s="111">
        <f t="shared" si="158"/>
        <v>1.8323371952279123E-3</v>
      </c>
      <c r="M1128" s="111">
        <f t="shared" si="159"/>
        <v>2.6098269567788909E-3</v>
      </c>
      <c r="N1128" s="111">
        <f t="shared" si="160"/>
        <v>3.6150970310231626E-3</v>
      </c>
      <c r="O1128" s="111">
        <f t="shared" si="161"/>
        <v>2.4727465148738849E-3</v>
      </c>
      <c r="P1128" s="111">
        <f t="shared" si="162"/>
        <v>7.9719378784915871E-4</v>
      </c>
      <c r="Q1128" s="36">
        <f>K1128*$Y$19+$Z$19*L1128+$AA$19*M1128+N1128*$AB$19+$AC$19*O1128+P1128*$AD$19</f>
        <v>2.4060746522799143E-3</v>
      </c>
      <c r="R1128" s="41">
        <f t="shared" si="155"/>
        <v>1002406.07465228</v>
      </c>
      <c r="S1128" s="41">
        <f t="shared" si="156"/>
        <v>2406.07465227996</v>
      </c>
      <c r="T1128" s="41">
        <v>2434.030178234796</v>
      </c>
      <c r="U1128" s="41">
        <f t="shared" si="163"/>
        <v>1052924.0599077425</v>
      </c>
      <c r="V1128" s="41"/>
    </row>
    <row r="1129" spans="2:22">
      <c r="B1129" s="112">
        <v>45098</v>
      </c>
      <c r="C1129">
        <v>70.934371999999996</v>
      </c>
      <c r="D1129">
        <v>96.009979000000001</v>
      </c>
      <c r="E1129">
        <v>22.475023</v>
      </c>
      <c r="F1129">
        <v>104.133278</v>
      </c>
      <c r="G1129">
        <v>51.365788000000002</v>
      </c>
      <c r="H1129">
        <v>49.025981999999999</v>
      </c>
      <c r="J1129" s="33">
        <v>1125</v>
      </c>
      <c r="K1129" s="111">
        <f t="shared" si="157"/>
        <v>1.6461985774913577E-3</v>
      </c>
      <c r="L1129" s="111">
        <f t="shared" si="158"/>
        <v>1.6261317068145802E-3</v>
      </c>
      <c r="M1129" s="111">
        <f t="shared" si="159"/>
        <v>4.3448770242898683E-4</v>
      </c>
      <c r="N1129" s="111">
        <f t="shared" si="160"/>
        <v>-1.1110444837613791E-3</v>
      </c>
      <c r="O1129" s="111">
        <f t="shared" si="161"/>
        <v>-5.7004192779253505E-4</v>
      </c>
      <c r="P1129" s="111">
        <f t="shared" si="162"/>
        <v>1.1943861786132648E-3</v>
      </c>
      <c r="Q1129" s="36">
        <f>K1129*$Y$19+$Z$19*L1129+$AA$19*M1129+N1129*$AB$19+$AC$19*O1129+P1129*$AD$19</f>
        <v>3.7149866693580481E-4</v>
      </c>
      <c r="R1129" s="41">
        <f t="shared" si="155"/>
        <v>1000371.4986669358</v>
      </c>
      <c r="S1129" s="41">
        <f t="shared" si="156"/>
        <v>371.49866693583317</v>
      </c>
      <c r="T1129" s="41">
        <v>2438.2656242471421</v>
      </c>
      <c r="U1129" s="41">
        <f t="shared" si="163"/>
        <v>1053295.5585746784</v>
      </c>
      <c r="V1129" s="41"/>
    </row>
    <row r="1130" spans="2:22">
      <c r="B1130" s="112">
        <v>45099</v>
      </c>
      <c r="C1130">
        <v>70.594048000000001</v>
      </c>
      <c r="D1130">
        <v>95.512755999999996</v>
      </c>
      <c r="E1130">
        <v>22.387187999999998</v>
      </c>
      <c r="F1130">
        <v>103.59314000000001</v>
      </c>
      <c r="G1130">
        <v>51.199801999999998</v>
      </c>
      <c r="H1130">
        <v>48.947955999999998</v>
      </c>
      <c r="J1130" s="33">
        <v>1126</v>
      </c>
      <c r="K1130" s="111">
        <f t="shared" si="157"/>
        <v>-4.8092765530752405E-3</v>
      </c>
      <c r="L1130" s="111">
        <f t="shared" si="158"/>
        <v>-5.1923247347489005E-3</v>
      </c>
      <c r="M1130" s="111">
        <f t="shared" si="159"/>
        <v>-3.9157727751389093E-3</v>
      </c>
      <c r="N1130" s="111">
        <f t="shared" si="160"/>
        <v>-5.2004865104655247E-3</v>
      </c>
      <c r="O1130" s="111">
        <f t="shared" si="161"/>
        <v>-3.2366828857000331E-3</v>
      </c>
      <c r="P1130" s="111">
        <f t="shared" si="162"/>
        <v>-1.5927912685492305E-3</v>
      </c>
      <c r="Q1130" s="36">
        <f>K1130*$Y$19+$Z$19*L1130+$AA$19*M1130+N1130*$AB$19+$AC$19*O1130+P1130*$AD$19</f>
        <v>-4.3794433880298099E-3</v>
      </c>
      <c r="R1130" s="41">
        <f t="shared" si="155"/>
        <v>995620.55661197018</v>
      </c>
      <c r="S1130" s="41">
        <f t="shared" si="156"/>
        <v>-4379.4433880298166</v>
      </c>
      <c r="T1130" s="41">
        <v>2446.3661614391021</v>
      </c>
      <c r="U1130" s="41">
        <f t="shared" si="163"/>
        <v>1048916.1151866484</v>
      </c>
      <c r="V1130" s="41"/>
    </row>
    <row r="1131" spans="2:22">
      <c r="B1131" s="112">
        <v>45100</v>
      </c>
      <c r="C1131">
        <v>70.798241000000004</v>
      </c>
      <c r="D1131">
        <v>95.795494000000005</v>
      </c>
      <c r="E1131">
        <v>22.435980000000001</v>
      </c>
      <c r="F1131">
        <v>103.88248400000001</v>
      </c>
      <c r="G1131">
        <v>51.326729</v>
      </c>
      <c r="H1131">
        <v>49.006473999999997</v>
      </c>
      <c r="J1131" s="33">
        <v>1127</v>
      </c>
      <c r="K1131" s="111">
        <f t="shared" si="157"/>
        <v>2.8883207620311016E-3</v>
      </c>
      <c r="L1131" s="111">
        <f t="shared" si="158"/>
        <v>2.9558391324624174E-3</v>
      </c>
      <c r="M1131" s="111">
        <f t="shared" si="159"/>
        <v>2.1770892798872012E-3</v>
      </c>
      <c r="N1131" s="111">
        <f t="shared" si="160"/>
        <v>2.7891872982713822E-3</v>
      </c>
      <c r="O1131" s="111">
        <f t="shared" si="161"/>
        <v>2.475984774006033E-3</v>
      </c>
      <c r="P1131" s="111">
        <f t="shared" si="162"/>
        <v>1.1948006223188002E-3</v>
      </c>
      <c r="Q1131" s="36">
        <f>K1131*$Y$19+$Z$19*L1131+$AA$19*M1131+N1131*$AB$19+$AC$19*O1131+P1131*$AD$19</f>
        <v>2.5109783388575528E-3</v>
      </c>
      <c r="R1131" s="41">
        <f t="shared" si="155"/>
        <v>1002510.9783388575</v>
      </c>
      <c r="S1131" s="41">
        <f t="shared" si="156"/>
        <v>2510.9783388575306</v>
      </c>
      <c r="T1131" s="41">
        <v>2452.5136870529968</v>
      </c>
      <c r="U1131" s="41">
        <f t="shared" si="163"/>
        <v>1051427.0935255061</v>
      </c>
      <c r="V1131" s="41"/>
    </row>
    <row r="1132" spans="2:22">
      <c r="B1132" s="112">
        <v>45103</v>
      </c>
      <c r="C1132">
        <v>70.885750000000002</v>
      </c>
      <c r="D1132">
        <v>95.912482999999995</v>
      </c>
      <c r="E1132">
        <v>22.484779</v>
      </c>
      <c r="F1132">
        <v>103.998238</v>
      </c>
      <c r="G1132">
        <v>51.336497999999999</v>
      </c>
      <c r="H1132">
        <v>49.055244000000002</v>
      </c>
      <c r="J1132" s="33">
        <v>1128</v>
      </c>
      <c r="K1132" s="111">
        <f t="shared" si="157"/>
        <v>1.235270273088734E-3</v>
      </c>
      <c r="L1132" s="111">
        <f t="shared" si="158"/>
        <v>1.2204918788770158E-3</v>
      </c>
      <c r="M1132" s="111">
        <f t="shared" si="159"/>
        <v>2.1726711784323975E-3</v>
      </c>
      <c r="N1132" s="111">
        <f t="shared" si="160"/>
        <v>1.1136579751104298E-3</v>
      </c>
      <c r="O1132" s="111">
        <f t="shared" si="161"/>
        <v>1.9031157143511521E-4</v>
      </c>
      <c r="P1132" s="111">
        <f t="shared" si="162"/>
        <v>9.9467977954533458E-4</v>
      </c>
      <c r="Q1132" s="36">
        <f>K1132*$Y$19+$Z$19*L1132+$AA$19*M1132+N1132*$AB$19+$AC$19*O1132+P1132*$AD$19</f>
        <v>1.3022572428568783E-3</v>
      </c>
      <c r="R1132" s="41">
        <f t="shared" si="155"/>
        <v>1001302.2572428569</v>
      </c>
      <c r="S1132" s="41">
        <f t="shared" si="156"/>
        <v>1302.2572428568965</v>
      </c>
      <c r="T1132" s="41">
        <v>2453.1788849738659</v>
      </c>
      <c r="U1132" s="41">
        <f t="shared" si="163"/>
        <v>1052729.3507683631</v>
      </c>
      <c r="V1132" s="41"/>
    </row>
    <row r="1133" spans="2:22">
      <c r="B1133" s="112">
        <v>45104</v>
      </c>
      <c r="C1133">
        <v>70.749626000000006</v>
      </c>
      <c r="D1133">
        <v>95.727242000000004</v>
      </c>
      <c r="E1133">
        <v>22.426226</v>
      </c>
      <c r="F1133">
        <v>103.88248400000001</v>
      </c>
      <c r="G1133">
        <v>51.190041000000001</v>
      </c>
      <c r="H1133">
        <v>49.045490000000001</v>
      </c>
      <c r="J1133" s="33">
        <v>1129</v>
      </c>
      <c r="K1133" s="111">
        <f t="shared" si="157"/>
        <v>-1.922175741067865E-3</v>
      </c>
      <c r="L1133" s="111">
        <f t="shared" si="158"/>
        <v>-1.9332219109840707E-3</v>
      </c>
      <c r="M1133" s="111">
        <f t="shared" si="159"/>
        <v>-2.6075138232055316E-3</v>
      </c>
      <c r="N1133" s="111">
        <f t="shared" si="160"/>
        <v>-1.1136579751103656E-3</v>
      </c>
      <c r="O1133" s="111">
        <f t="shared" si="161"/>
        <v>-2.8569597890714159E-3</v>
      </c>
      <c r="P1133" s="111">
        <f t="shared" si="162"/>
        <v>-1.9885682062565168E-4</v>
      </c>
      <c r="Q1133" s="36">
        <f>K1133*$Y$19+$Z$19*L1133+$AA$19*M1133+N1133*$AB$19+$AC$19*O1133+P1133*$AD$19</f>
        <v>-1.6528001033793535E-3</v>
      </c>
      <c r="R1133" s="41">
        <f t="shared" si="155"/>
        <v>998347.1998966207</v>
      </c>
      <c r="S1133" s="41">
        <f t="shared" si="156"/>
        <v>-1652.8001033792971</v>
      </c>
      <c r="T1133" s="41">
        <v>2479.8557929000817</v>
      </c>
      <c r="U1133" s="41">
        <f t="shared" si="163"/>
        <v>1051076.5506649837</v>
      </c>
      <c r="V1133" s="41"/>
    </row>
    <row r="1134" spans="2:22">
      <c r="B1134" s="112">
        <v>45105</v>
      </c>
      <c r="C1134">
        <v>70.973258999999999</v>
      </c>
      <c r="D1134">
        <v>96.009979000000001</v>
      </c>
      <c r="E1134">
        <v>22.484779</v>
      </c>
      <c r="F1134">
        <v>104.335838</v>
      </c>
      <c r="G1134">
        <v>51.297440000000002</v>
      </c>
      <c r="H1134">
        <v>49.104014999999997</v>
      </c>
      <c r="J1134" s="33">
        <v>1130</v>
      </c>
      <c r="K1134" s="111">
        <f t="shared" si="157"/>
        <v>3.1559220038801356E-3</v>
      </c>
      <c r="L1134" s="111">
        <f t="shared" si="158"/>
        <v>2.9492156343934061E-3</v>
      </c>
      <c r="M1134" s="111">
        <f t="shared" si="159"/>
        <v>2.6075138232054601E-3</v>
      </c>
      <c r="N1134" s="111">
        <f t="shared" si="160"/>
        <v>4.3546092586235459E-3</v>
      </c>
      <c r="O1134" s="111">
        <f t="shared" si="161"/>
        <v>2.0958469905835706E-3</v>
      </c>
      <c r="P1134" s="111">
        <f t="shared" si="162"/>
        <v>1.1925685603056812E-3</v>
      </c>
      <c r="Q1134" s="36">
        <f>K1134*$Y$19+$Z$19*L1134+$AA$19*M1134+N1134*$AB$19+$AC$19*O1134+P1134*$AD$19</f>
        <v>3.0996240132440032E-3</v>
      </c>
      <c r="R1134" s="41">
        <f t="shared" si="155"/>
        <v>1003099.6240132441</v>
      </c>
      <c r="S1134" s="41">
        <f t="shared" si="156"/>
        <v>3099.624013244058</v>
      </c>
      <c r="T1134" s="41">
        <v>2486.5652349939337</v>
      </c>
      <c r="U1134" s="41">
        <f t="shared" si="163"/>
        <v>1054176.1746782279</v>
      </c>
      <c r="V1134" s="41"/>
    </row>
    <row r="1135" spans="2:22">
      <c r="B1135" s="112">
        <v>45106</v>
      </c>
      <c r="C1135">
        <v>70.438477000000006</v>
      </c>
      <c r="D1135">
        <v>95.269028000000006</v>
      </c>
      <c r="E1135">
        <v>22.318875999999999</v>
      </c>
      <c r="F1135">
        <v>103.54491400000001</v>
      </c>
      <c r="G1135">
        <v>50.975242999999999</v>
      </c>
      <c r="H1135">
        <v>48.908935999999997</v>
      </c>
      <c r="J1135" s="33">
        <v>1131</v>
      </c>
      <c r="K1135" s="111">
        <f t="shared" si="157"/>
        <v>-7.5635101378437146E-3</v>
      </c>
      <c r="L1135" s="111">
        <f t="shared" si="158"/>
        <v>-7.7473708977862507E-3</v>
      </c>
      <c r="M1135" s="111">
        <f t="shared" si="159"/>
        <v>-7.4058135774861368E-3</v>
      </c>
      <c r="N1135" s="111">
        <f t="shared" si="160"/>
        <v>-7.6094377072301548E-3</v>
      </c>
      <c r="O1135" s="111">
        <f t="shared" si="161"/>
        <v>-6.300764905613385E-3</v>
      </c>
      <c r="P1135" s="111">
        <f t="shared" si="162"/>
        <v>-3.9806832792768556E-3</v>
      </c>
      <c r="Q1135" s="36">
        <f>K1135*$Y$19+$Z$19*L1135+$AA$19*M1135+N1135*$AB$19+$AC$19*O1135+P1135*$AD$19</f>
        <v>-7.1043611726276266E-3</v>
      </c>
      <c r="R1135" s="41">
        <f t="shared" si="155"/>
        <v>992895.63882737234</v>
      </c>
      <c r="S1135" s="41">
        <f t="shared" si="156"/>
        <v>-7104.3611726276577</v>
      </c>
      <c r="T1135" s="41">
        <v>2487.3787926608929</v>
      </c>
      <c r="U1135" s="41">
        <f t="shared" si="163"/>
        <v>1047071.8135056002</v>
      </c>
      <c r="V1135" s="41"/>
    </row>
    <row r="1136" spans="2:22">
      <c r="B1136" s="112">
        <v>45107</v>
      </c>
      <c r="C1136">
        <v>70.681563999999995</v>
      </c>
      <c r="D1136">
        <v>95.493256000000002</v>
      </c>
      <c r="E1136">
        <v>22.34815</v>
      </c>
      <c r="F1136">
        <v>104.306892</v>
      </c>
      <c r="G1136">
        <v>51.190041000000001</v>
      </c>
      <c r="H1136">
        <v>48.986964999999998</v>
      </c>
      <c r="J1136" s="33">
        <v>1132</v>
      </c>
      <c r="K1136" s="111">
        <f t="shared" si="157"/>
        <v>3.4451129507432994E-3</v>
      </c>
      <c r="L1136" s="111">
        <f t="shared" si="158"/>
        <v>2.3508641075767828E-3</v>
      </c>
      <c r="M1136" s="111">
        <f t="shared" si="159"/>
        <v>1.3107657622570652E-3</v>
      </c>
      <c r="N1136" s="111">
        <f t="shared" si="160"/>
        <v>7.3319681765572691E-3</v>
      </c>
      <c r="O1136" s="111">
        <f t="shared" si="161"/>
        <v>4.2049179150298703E-3</v>
      </c>
      <c r="P1136" s="111">
        <f t="shared" si="162"/>
        <v>1.5941222406054675E-3</v>
      </c>
      <c r="Q1136" s="36">
        <f>K1136*$Y$19+$Z$19*L1136+$AA$19*M1136+N1136*$AB$19+$AC$19*O1136+P1136*$AD$19</f>
        <v>3.8372612187879663E-3</v>
      </c>
      <c r="R1136" s="41">
        <f t="shared" si="155"/>
        <v>1003837.261218788</v>
      </c>
      <c r="S1136" s="41">
        <f t="shared" si="156"/>
        <v>3837.2612187879859</v>
      </c>
      <c r="T1136" s="41">
        <v>2496.7539434552891</v>
      </c>
      <c r="U1136" s="41">
        <f t="shared" si="163"/>
        <v>1050909.0747243883</v>
      </c>
      <c r="V1136" s="41"/>
    </row>
    <row r="1137" spans="2:22">
      <c r="B1137" s="112">
        <v>45110</v>
      </c>
      <c r="C1137">
        <v>70.480735999999993</v>
      </c>
      <c r="D1137">
        <v>95.380859000000001</v>
      </c>
      <c r="E1137">
        <v>22.310006999999999</v>
      </c>
      <c r="F1137">
        <v>104.014664</v>
      </c>
      <c r="G1137">
        <v>51.116501</v>
      </c>
      <c r="H1137">
        <v>48.993819999999999</v>
      </c>
      <c r="J1137" s="33">
        <v>1133</v>
      </c>
      <c r="K1137" s="111">
        <f t="shared" si="157"/>
        <v>-2.8453508548996298E-3</v>
      </c>
      <c r="L1137" s="111">
        <f t="shared" si="158"/>
        <v>-1.1777082816199758E-3</v>
      </c>
      <c r="M1137" s="111">
        <f t="shared" si="159"/>
        <v>-1.7082213793628209E-3</v>
      </c>
      <c r="N1137" s="111">
        <f t="shared" si="160"/>
        <v>-2.8055492411912806E-3</v>
      </c>
      <c r="O1137" s="111">
        <f t="shared" si="161"/>
        <v>-1.4376404720257234E-3</v>
      </c>
      <c r="P1137" s="111">
        <f t="shared" si="162"/>
        <v>1.399253947839295E-4</v>
      </c>
      <c r="Q1137" s="36">
        <f>K1137*$Y$19+$Z$19*L1137+$AA$19*M1137+N1137*$AB$19+$AC$19*O1137+P1137*$AD$19</f>
        <v>-1.8474186782137406E-3</v>
      </c>
      <c r="R1137" s="41">
        <f t="shared" si="155"/>
        <v>998152.58132178627</v>
      </c>
      <c r="S1137" s="41">
        <f t="shared" si="156"/>
        <v>-1847.4186782137258</v>
      </c>
      <c r="T1137" s="41">
        <v>2501.0569348406279</v>
      </c>
      <c r="U1137" s="41">
        <f t="shared" si="163"/>
        <v>1049061.6560461745</v>
      </c>
      <c r="V1137" s="41"/>
    </row>
    <row r="1138" spans="2:22">
      <c r="B1138" s="112">
        <v>45112</v>
      </c>
      <c r="C1138">
        <v>70.188286000000005</v>
      </c>
      <c r="D1138">
        <v>94.950767999999997</v>
      </c>
      <c r="E1138">
        <v>22.231763999999998</v>
      </c>
      <c r="F1138">
        <v>103.269554</v>
      </c>
      <c r="G1138">
        <v>50.900776</v>
      </c>
      <c r="H1138">
        <v>48.984028000000002</v>
      </c>
      <c r="J1138" s="33">
        <v>1134</v>
      </c>
      <c r="K1138" s="111">
        <f t="shared" si="157"/>
        <v>-4.1579932409703847E-3</v>
      </c>
      <c r="L1138" s="111">
        <f t="shared" si="158"/>
        <v>-4.5193932172652865E-3</v>
      </c>
      <c r="M1138" s="111">
        <f t="shared" si="159"/>
        <v>-3.513245150432936E-3</v>
      </c>
      <c r="N1138" s="111">
        <f t="shared" si="160"/>
        <v>-7.1892903038443066E-3</v>
      </c>
      <c r="O1138" s="111">
        <f t="shared" si="161"/>
        <v>-4.2291919149963384E-3</v>
      </c>
      <c r="P1138" s="111">
        <f t="shared" si="162"/>
        <v>-1.9988191683078239E-4</v>
      </c>
      <c r="Q1138" s="36">
        <f>K1138*$Y$19+$Z$19*L1138+$AA$19*M1138+N1138*$AB$19+$AC$19*O1138+P1138*$AD$19</f>
        <v>-4.5975325022468453E-3</v>
      </c>
      <c r="R1138" s="41">
        <f t="shared" si="155"/>
        <v>995402.46749775321</v>
      </c>
      <c r="S1138" s="41">
        <f t="shared" si="156"/>
        <v>-4597.5325022467878</v>
      </c>
      <c r="T1138" s="41">
        <v>2503.7253159352113</v>
      </c>
      <c r="U1138" s="41">
        <f t="shared" si="163"/>
        <v>1044464.1235439277</v>
      </c>
      <c r="V1138" s="41"/>
    </row>
    <row r="1139" spans="2:22">
      <c r="B1139" s="112">
        <v>45113</v>
      </c>
      <c r="C1139">
        <v>69.739852999999997</v>
      </c>
      <c r="D1139">
        <v>94.334975999999997</v>
      </c>
      <c r="E1139">
        <v>22.114391000000001</v>
      </c>
      <c r="F1139">
        <v>102.22447200000001</v>
      </c>
      <c r="G1139">
        <v>50.636028000000003</v>
      </c>
      <c r="H1139">
        <v>48.778708999999999</v>
      </c>
      <c r="J1139" s="33">
        <v>1135</v>
      </c>
      <c r="K1139" s="111">
        <f t="shared" si="157"/>
        <v>-6.4094975949992253E-3</v>
      </c>
      <c r="L1139" s="111">
        <f t="shared" si="158"/>
        <v>-6.5065034421201168E-3</v>
      </c>
      <c r="M1139" s="111">
        <f t="shared" si="159"/>
        <v>-5.2935039837121358E-3</v>
      </c>
      <c r="N1139" s="111">
        <f t="shared" si="160"/>
        <v>-1.0171497737631645E-2</v>
      </c>
      <c r="O1139" s="111">
        <f t="shared" si="161"/>
        <v>-5.2148302791341335E-3</v>
      </c>
      <c r="P1139" s="111">
        <f t="shared" si="162"/>
        <v>-4.2003591178192629E-3</v>
      </c>
      <c r="Q1139" s="36">
        <f>K1139*$Y$19+$Z$19*L1139+$AA$19*M1139+N1139*$AB$19+$AC$19*O1139+P1139*$AD$19</f>
        <v>-7.0717636838300013E-3</v>
      </c>
      <c r="R1139" s="41">
        <f t="shared" si="155"/>
        <v>992928.23631616996</v>
      </c>
      <c r="S1139" s="41">
        <f t="shared" si="156"/>
        <v>-7071.7636838300386</v>
      </c>
      <c r="T1139" s="41">
        <v>2513.6682653140742</v>
      </c>
      <c r="U1139" s="41">
        <f t="shared" si="163"/>
        <v>1037392.3598600976</v>
      </c>
      <c r="V1139" s="41"/>
    </row>
    <row r="1140" spans="2:22">
      <c r="B1140" s="112">
        <v>45114</v>
      </c>
      <c r="C1140">
        <v>69.700873999999999</v>
      </c>
      <c r="D1140">
        <v>94.354523</v>
      </c>
      <c r="E1140">
        <v>22.094830999999999</v>
      </c>
      <c r="F1140">
        <v>102.12771600000001</v>
      </c>
      <c r="G1140">
        <v>50.577193999999999</v>
      </c>
      <c r="H1140">
        <v>48.817822</v>
      </c>
      <c r="J1140" s="33">
        <v>1136</v>
      </c>
      <c r="K1140" s="111">
        <f t="shared" si="157"/>
        <v>-5.5907627353789322E-4</v>
      </c>
      <c r="L1140" s="111">
        <f t="shared" si="158"/>
        <v>2.0718694122901228E-4</v>
      </c>
      <c r="M1140" s="111">
        <f t="shared" si="159"/>
        <v>-8.8488330675996069E-4</v>
      </c>
      <c r="N1140" s="111">
        <f t="shared" si="160"/>
        <v>-9.4695347455995974E-4</v>
      </c>
      <c r="O1140" s="111">
        <f t="shared" si="161"/>
        <v>-1.1625755106696842E-3</v>
      </c>
      <c r="P1140" s="111">
        <f t="shared" si="162"/>
        <v>8.0152443315811871E-4</v>
      </c>
      <c r="Q1140" s="36">
        <f>K1140*$Y$19+$Z$19*L1140+$AA$19*M1140+N1140*$AB$19+$AC$19*O1140+P1140*$AD$19</f>
        <v>-4.6079479830006575E-4</v>
      </c>
      <c r="R1140" s="41">
        <f t="shared" si="155"/>
        <v>999539.20520169998</v>
      </c>
      <c r="S1140" s="41">
        <f t="shared" si="156"/>
        <v>-460.79479830001947</v>
      </c>
      <c r="T1140" s="41">
        <v>2526.5839242226211</v>
      </c>
      <c r="U1140" s="41">
        <f t="shared" si="163"/>
        <v>1036931.5650617976</v>
      </c>
      <c r="V1140" s="41"/>
    </row>
    <row r="1141" spans="2:22">
      <c r="B1141" s="112">
        <v>45117</v>
      </c>
      <c r="C1141">
        <v>69.944580000000002</v>
      </c>
      <c r="D1141">
        <v>94.618438999999995</v>
      </c>
      <c r="E1141">
        <v>22.1633</v>
      </c>
      <c r="F1141">
        <v>102.65992</v>
      </c>
      <c r="G1141">
        <v>50.704661999999999</v>
      </c>
      <c r="H1141">
        <v>48.808044000000002</v>
      </c>
      <c r="J1141" s="33">
        <v>1137</v>
      </c>
      <c r="K1141" s="111">
        <f t="shared" si="157"/>
        <v>3.4903570497065465E-3</v>
      </c>
      <c r="L1141" s="111">
        <f t="shared" si="158"/>
        <v>2.7931633053845722E-3</v>
      </c>
      <c r="M1141" s="111">
        <f t="shared" si="159"/>
        <v>3.0940779954289665E-3</v>
      </c>
      <c r="N1141" s="111">
        <f t="shared" si="160"/>
        <v>5.1976301747009603E-3</v>
      </c>
      <c r="O1141" s="111">
        <f t="shared" si="161"/>
        <v>2.5170958024439806E-3</v>
      </c>
      <c r="P1141" s="111">
        <f t="shared" si="162"/>
        <v>-2.0031576534634268E-4</v>
      </c>
      <c r="Q1141" s="36">
        <f>K1141*$Y$19+$Z$19*L1141+$AA$19*M1141+N1141*$AB$19+$AC$19*O1141+P1141*$AD$19</f>
        <v>3.3271266509084458E-3</v>
      </c>
      <c r="R1141" s="41">
        <f t="shared" si="155"/>
        <v>1003327.1266509085</v>
      </c>
      <c r="S1141" s="41">
        <f t="shared" si="156"/>
        <v>3327.1266509084962</v>
      </c>
      <c r="T1141" s="41">
        <v>2532.1195334158838</v>
      </c>
      <c r="U1141" s="41">
        <f t="shared" si="163"/>
        <v>1040258.6917127061</v>
      </c>
      <c r="V1141" s="41"/>
    </row>
    <row r="1142" spans="2:22">
      <c r="B1142" s="112">
        <v>45118</v>
      </c>
      <c r="C1142">
        <v>70.090805000000003</v>
      </c>
      <c r="D1142">
        <v>94.823707999999996</v>
      </c>
      <c r="E1142">
        <v>22.182856000000001</v>
      </c>
      <c r="F1142">
        <v>103.14376799999999</v>
      </c>
      <c r="G1142">
        <v>50.685054999999998</v>
      </c>
      <c r="H1142">
        <v>48.896042000000001</v>
      </c>
      <c r="J1142" s="33">
        <v>1138</v>
      </c>
      <c r="K1142" s="111">
        <f t="shared" si="157"/>
        <v>2.0884014871774487E-3</v>
      </c>
      <c r="L1142" s="111">
        <f t="shared" si="158"/>
        <v>2.1670898855824807E-3</v>
      </c>
      <c r="M1142" s="111">
        <f t="shared" si="159"/>
        <v>8.8197052604392786E-4</v>
      </c>
      <c r="N1142" s="111">
        <f t="shared" si="160"/>
        <v>4.7020429629780593E-3</v>
      </c>
      <c r="O1142" s="111">
        <f t="shared" si="161"/>
        <v>-3.8676506502948431E-4</v>
      </c>
      <c r="P1142" s="111">
        <f t="shared" si="162"/>
        <v>1.8013171689512633E-3</v>
      </c>
      <c r="Q1142" s="36">
        <f>K1142*$Y$19+$Z$19*L1142+$AA$19*M1142+N1142*$AB$19+$AC$19*O1142+P1142*$AD$19</f>
        <v>2.5289406168062748E-3</v>
      </c>
      <c r="R1142" s="41">
        <f t="shared" si="155"/>
        <v>1002528.9406168063</v>
      </c>
      <c r="S1142" s="41">
        <f t="shared" si="156"/>
        <v>2528.9406168062706</v>
      </c>
      <c r="T1142" s="41">
        <v>2542.5461224578321</v>
      </c>
      <c r="U1142" s="41">
        <f t="shared" si="163"/>
        <v>1042787.6323295124</v>
      </c>
      <c r="V1142" s="41"/>
    </row>
    <row r="1143" spans="2:22">
      <c r="B1143" s="112">
        <v>45119</v>
      </c>
      <c r="C1143">
        <v>70.646454000000006</v>
      </c>
      <c r="D1143">
        <v>95.595909000000006</v>
      </c>
      <c r="E1143">
        <v>22.329571000000001</v>
      </c>
      <c r="F1143">
        <v>104.05336800000001</v>
      </c>
      <c r="G1143">
        <v>51.185138999999999</v>
      </c>
      <c r="H1143">
        <v>49.013367000000002</v>
      </c>
      <c r="J1143" s="33">
        <v>1139</v>
      </c>
      <c r="K1143" s="111">
        <f t="shared" si="157"/>
        <v>7.8963011085693528E-3</v>
      </c>
      <c r="L1143" s="111">
        <f t="shared" si="158"/>
        <v>8.1105638714109324E-3</v>
      </c>
      <c r="M1143" s="111">
        <f t="shared" si="159"/>
        <v>6.5921155592518548E-3</v>
      </c>
      <c r="N1143" s="111">
        <f t="shared" si="160"/>
        <v>8.7801005456663705E-3</v>
      </c>
      <c r="O1143" s="111">
        <f t="shared" si="161"/>
        <v>9.8181420399513775E-3</v>
      </c>
      <c r="P1143" s="111">
        <f t="shared" si="162"/>
        <v>2.3966043172980707E-3</v>
      </c>
      <c r="Q1143" s="36">
        <f>K1143*$Y$19+$Z$19*L1143+$AA$19*M1143+N1143*$AB$19+$AC$19*O1143+P1143*$AD$19</f>
        <v>7.410454199741635E-3</v>
      </c>
      <c r="R1143" s="41">
        <f t="shared" si="155"/>
        <v>1007410.4541997416</v>
      </c>
      <c r="S1143" s="41">
        <f t="shared" si="156"/>
        <v>7410.4541997415945</v>
      </c>
      <c r="T1143" s="41">
        <v>2550.185203840374</v>
      </c>
      <c r="U1143" s="41">
        <f t="shared" si="163"/>
        <v>1050198.086529254</v>
      </c>
      <c r="V1143" s="41"/>
    </row>
    <row r="1144" spans="2:22">
      <c r="B1144" s="112">
        <v>45120</v>
      </c>
      <c r="C1144">
        <v>71.075408999999993</v>
      </c>
      <c r="D1144">
        <v>96.192154000000002</v>
      </c>
      <c r="E1144">
        <v>22.476279999999999</v>
      </c>
      <c r="F1144">
        <v>104.78879499999999</v>
      </c>
      <c r="G1144">
        <v>51.459698000000003</v>
      </c>
      <c r="H1144">
        <v>49.160023000000002</v>
      </c>
      <c r="J1144" s="33">
        <v>1140</v>
      </c>
      <c r="K1144" s="111">
        <f t="shared" si="157"/>
        <v>6.053495217086328E-3</v>
      </c>
      <c r="L1144" s="111">
        <f t="shared" si="158"/>
        <v>6.2177688392802185E-3</v>
      </c>
      <c r="M1144" s="111">
        <f t="shared" si="159"/>
        <v>6.5486770601903867E-3</v>
      </c>
      <c r="N1144" s="111">
        <f t="shared" si="160"/>
        <v>7.0429268627633934E-3</v>
      </c>
      <c r="O1144" s="111">
        <f t="shared" si="161"/>
        <v>5.3497021931497362E-3</v>
      </c>
      <c r="P1144" s="111">
        <f t="shared" si="162"/>
        <v>2.9876957308203902E-3</v>
      </c>
      <c r="Q1144" s="36">
        <f>K1144*$Y$19+$Z$19*L1144+$AA$19*M1144+N1144*$AB$19+$AC$19*O1144+P1144*$AD$19</f>
        <v>6.1052418453242845E-3</v>
      </c>
      <c r="R1144" s="41">
        <f t="shared" si="155"/>
        <v>1006105.2418453243</v>
      </c>
      <c r="S1144" s="41">
        <f t="shared" si="156"/>
        <v>6105.2418453242863</v>
      </c>
      <c r="T1144" s="41">
        <v>2553.2928984937025</v>
      </c>
      <c r="U1144" s="41">
        <f t="shared" si="163"/>
        <v>1056303.3283745782</v>
      </c>
      <c r="V1144" s="41"/>
    </row>
    <row r="1145" spans="2:22">
      <c r="B1145" s="112">
        <v>45121</v>
      </c>
      <c r="C1145">
        <v>70.743949999999998</v>
      </c>
      <c r="D1145">
        <v>95.732758000000004</v>
      </c>
      <c r="E1145">
        <v>22.368691999999999</v>
      </c>
      <c r="F1145">
        <v>103.97595200000001</v>
      </c>
      <c r="G1145">
        <v>51.204746</v>
      </c>
      <c r="H1145">
        <v>49.052475000000001</v>
      </c>
      <c r="J1145" s="33">
        <v>1141</v>
      </c>
      <c r="K1145" s="111">
        <f t="shared" si="157"/>
        <v>-4.6743915057407765E-3</v>
      </c>
      <c r="L1145" s="111">
        <f t="shared" si="158"/>
        <v>-4.787256355367718E-3</v>
      </c>
      <c r="M1145" s="111">
        <f t="shared" si="159"/>
        <v>-4.7982282792557391E-3</v>
      </c>
      <c r="N1145" s="111">
        <f t="shared" si="160"/>
        <v>-7.7872065976943832E-3</v>
      </c>
      <c r="O1145" s="111">
        <f t="shared" si="161"/>
        <v>-4.9667151385269573E-3</v>
      </c>
      <c r="P1145" s="111">
        <f t="shared" si="162"/>
        <v>-2.1901091038032732E-3</v>
      </c>
      <c r="Q1145" s="36">
        <f>K1145*$Y$19+$Z$19*L1145+$AA$19*M1145+N1145*$AB$19+$AC$19*O1145+P1145*$AD$19</f>
        <v>-5.4252342209816845E-3</v>
      </c>
      <c r="R1145" s="41">
        <f t="shared" si="155"/>
        <v>994574.76577901829</v>
      </c>
      <c r="S1145" s="41">
        <f t="shared" si="156"/>
        <v>-5425.2342209817143</v>
      </c>
      <c r="T1145" s="41">
        <v>2566.6375111257657</v>
      </c>
      <c r="U1145" s="41">
        <f t="shared" si="163"/>
        <v>1050878.0941535966</v>
      </c>
      <c r="V1145" s="41"/>
    </row>
    <row r="1146" spans="2:22">
      <c r="B1146" s="112">
        <v>45124</v>
      </c>
      <c r="C1146">
        <v>70.821938000000003</v>
      </c>
      <c r="D1146">
        <v>95.840271000000001</v>
      </c>
      <c r="E1146">
        <v>22.407813999999998</v>
      </c>
      <c r="F1146">
        <v>104.150139</v>
      </c>
      <c r="G1146">
        <v>51.302807000000001</v>
      </c>
      <c r="H1146">
        <v>49.150249000000002</v>
      </c>
      <c r="J1146" s="33">
        <v>1142</v>
      </c>
      <c r="K1146" s="111">
        <f t="shared" si="157"/>
        <v>1.1017909609611065E-3</v>
      </c>
      <c r="L1146" s="111">
        <f t="shared" si="158"/>
        <v>1.1224232539266393E-3</v>
      </c>
      <c r="M1146" s="111">
        <f t="shared" si="159"/>
        <v>1.7474346906391838E-3</v>
      </c>
      <c r="N1146" s="111">
        <f t="shared" si="160"/>
        <v>1.6738606854427873E-3</v>
      </c>
      <c r="O1146" s="111">
        <f t="shared" si="161"/>
        <v>1.9132449666951885E-3</v>
      </c>
      <c r="P1146" s="111">
        <f t="shared" si="162"/>
        <v>1.9912692504824212E-3</v>
      </c>
      <c r="Q1146" s="36">
        <f>K1146*$Y$19+$Z$19*L1146+$AA$19*M1146+N1146*$AB$19+$AC$19*O1146+P1146*$AD$19</f>
        <v>1.5585673937821593E-3</v>
      </c>
      <c r="R1146" s="41">
        <f t="shared" si="155"/>
        <v>1001558.5673937822</v>
      </c>
      <c r="S1146" s="41">
        <f t="shared" si="156"/>
        <v>1558.5673937821994</v>
      </c>
      <c r="T1146" s="41">
        <v>2569.6030569656286</v>
      </c>
      <c r="U1146" s="41">
        <f t="shared" si="163"/>
        <v>1052436.6615473786</v>
      </c>
      <c r="V1146" s="41"/>
    </row>
    <row r="1147" spans="2:22">
      <c r="B1147" s="112">
        <v>45125</v>
      </c>
      <c r="C1147">
        <v>70.909660000000002</v>
      </c>
      <c r="D1147">
        <v>95.918457000000004</v>
      </c>
      <c r="E1147">
        <v>22.427378000000001</v>
      </c>
      <c r="F1147">
        <v>104.411407</v>
      </c>
      <c r="G1147">
        <v>51.263579999999997</v>
      </c>
      <c r="H1147">
        <v>49.257796999999997</v>
      </c>
      <c r="J1147" s="33">
        <v>1143</v>
      </c>
      <c r="K1147" s="111">
        <f t="shared" si="157"/>
        <v>1.2378610336612329E-3</v>
      </c>
      <c r="L1147" s="111">
        <f t="shared" si="158"/>
        <v>8.1546227541377618E-4</v>
      </c>
      <c r="M1147" s="111">
        <f t="shared" si="159"/>
        <v>8.7270736976862297E-4</v>
      </c>
      <c r="N1147" s="111">
        <f t="shared" si="160"/>
        <v>2.5054296123101795E-3</v>
      </c>
      <c r="O1147" s="111">
        <f t="shared" si="161"/>
        <v>-7.6490950027528694E-4</v>
      </c>
      <c r="P1147" s="111">
        <f t="shared" si="162"/>
        <v>2.1857571040043047E-3</v>
      </c>
      <c r="Q1147" s="36">
        <f>K1147*$Y$19+$Z$19*L1147+$AA$19*M1147+N1147*$AB$19+$AC$19*O1147+P1147*$AD$19</f>
        <v>1.4886399432286939E-3</v>
      </c>
      <c r="R1147" s="41">
        <f t="shared" si="155"/>
        <v>1001488.6399432287</v>
      </c>
      <c r="S1147" s="41">
        <f t="shared" si="156"/>
        <v>1488.6399432286853</v>
      </c>
      <c r="T1147" s="41">
        <v>2576.4903001629282</v>
      </c>
      <c r="U1147" s="41">
        <f t="shared" si="163"/>
        <v>1053925.3014906072</v>
      </c>
      <c r="V1147" s="41"/>
    </row>
    <row r="1148" spans="2:22">
      <c r="B1148" s="112">
        <v>45126</v>
      </c>
      <c r="C1148">
        <v>71.075408999999993</v>
      </c>
      <c r="D1148">
        <v>96.211699999999993</v>
      </c>
      <c r="E1148">
        <v>22.505621000000001</v>
      </c>
      <c r="F1148">
        <v>105.00168600000001</v>
      </c>
      <c r="G1148">
        <v>51.440083000000001</v>
      </c>
      <c r="H1148">
        <v>49.375126000000002</v>
      </c>
      <c r="J1148" s="33">
        <v>1144</v>
      </c>
      <c r="K1148" s="111">
        <f t="shared" si="157"/>
        <v>2.3347395111183999E-3</v>
      </c>
      <c r="L1148" s="111">
        <f t="shared" si="158"/>
        <v>3.0525476300348438E-3</v>
      </c>
      <c r="M1148" s="111">
        <f t="shared" si="159"/>
        <v>3.4826555460221228E-3</v>
      </c>
      <c r="N1148" s="111">
        <f t="shared" si="160"/>
        <v>5.6374752395274503E-3</v>
      </c>
      <c r="O1148" s="111">
        <f t="shared" si="161"/>
        <v>3.4371349299517811E-3</v>
      </c>
      <c r="P1148" s="111">
        <f t="shared" si="162"/>
        <v>2.3791053083070568E-3</v>
      </c>
      <c r="Q1148" s="36">
        <f>K1148*$Y$19+$Z$19*L1148+$AA$19*M1148+N1148*$AB$19+$AC$19*O1148+P1148*$AD$19</f>
        <v>3.8083353087728648E-3</v>
      </c>
      <c r="R1148" s="41">
        <f t="shared" si="155"/>
        <v>1003808.3353087729</v>
      </c>
      <c r="S1148" s="41">
        <f t="shared" si="156"/>
        <v>3808.335308772861</v>
      </c>
      <c r="T1148" s="41">
        <v>2578.7731209784979</v>
      </c>
      <c r="U1148" s="41">
        <f t="shared" si="163"/>
        <v>1057733.6367993802</v>
      </c>
      <c r="V1148" s="41"/>
    </row>
    <row r="1149" spans="2:22">
      <c r="B1149" s="112">
        <v>45127</v>
      </c>
      <c r="C1149">
        <v>70.743949999999998</v>
      </c>
      <c r="D1149">
        <v>95.713202999999993</v>
      </c>
      <c r="E1149">
        <v>22.378468999999999</v>
      </c>
      <c r="F1149">
        <v>104.29529599999999</v>
      </c>
      <c r="G1149">
        <v>51.410671000000001</v>
      </c>
      <c r="H1149">
        <v>49.287120999999999</v>
      </c>
      <c r="J1149" s="33">
        <v>1145</v>
      </c>
      <c r="K1149" s="111">
        <f t="shared" si="157"/>
        <v>-4.6743915057407765E-3</v>
      </c>
      <c r="L1149" s="111">
        <f t="shared" si="158"/>
        <v>-5.1947205725531801E-3</v>
      </c>
      <c r="M1149" s="111">
        <f t="shared" si="159"/>
        <v>-5.6658089824774523E-3</v>
      </c>
      <c r="N1149" s="111">
        <f t="shared" si="160"/>
        <v>-6.7501468529461801E-3</v>
      </c>
      <c r="O1149" s="111">
        <f t="shared" si="161"/>
        <v>-5.7193554073022034E-4</v>
      </c>
      <c r="P1149" s="111">
        <f t="shared" si="162"/>
        <v>-1.7839655190481252E-3</v>
      </c>
      <c r="Q1149" s="36">
        <f>K1149*$Y$19+$Z$19*L1149+$AA$19*M1149+N1149*$AB$19+$AC$19*O1149+P1149*$AD$19</f>
        <v>-5.092762797349059E-3</v>
      </c>
      <c r="R1149" s="41">
        <f t="shared" si="155"/>
        <v>994907.23720265098</v>
      </c>
      <c r="S1149" s="41">
        <f t="shared" si="156"/>
        <v>-5092.7627973490162</v>
      </c>
      <c r="T1149" s="41">
        <v>2581.5657265150221</v>
      </c>
      <c r="U1149" s="41">
        <f t="shared" si="163"/>
        <v>1052640.8740020311</v>
      </c>
      <c r="V1149" s="41"/>
    </row>
    <row r="1150" spans="2:22">
      <c r="B1150" s="112">
        <v>45128</v>
      </c>
      <c r="C1150">
        <v>70.792686000000003</v>
      </c>
      <c r="D1150">
        <v>95.781609000000003</v>
      </c>
      <c r="E1150">
        <v>22.388252000000001</v>
      </c>
      <c r="F1150">
        <v>104.479134</v>
      </c>
      <c r="G1150">
        <v>51.410671000000001</v>
      </c>
      <c r="H1150">
        <v>49.326241000000003</v>
      </c>
      <c r="J1150" s="33">
        <v>1146</v>
      </c>
      <c r="K1150" s="111">
        <f t="shared" si="157"/>
        <v>6.8866977912578856E-4</v>
      </c>
      <c r="L1150" s="111">
        <f t="shared" si="158"/>
        <v>7.1444236212213753E-4</v>
      </c>
      <c r="M1150" s="111">
        <f t="shared" si="159"/>
        <v>4.3706574603649434E-4</v>
      </c>
      <c r="N1150" s="111">
        <f t="shared" si="160"/>
        <v>1.7611165075622698E-3</v>
      </c>
      <c r="O1150" s="111">
        <f t="shared" si="161"/>
        <v>0</v>
      </c>
      <c r="P1150" s="111">
        <f t="shared" si="162"/>
        <v>7.9340164981152176E-4</v>
      </c>
      <c r="Q1150" s="36">
        <f>K1150*$Y$19+$Z$19*L1150+$AA$19*M1150+N1150*$AB$19+$AC$19*O1150+P1150*$AD$19</f>
        <v>9.5885083798891071E-4</v>
      </c>
      <c r="R1150" s="41">
        <f t="shared" si="155"/>
        <v>1000958.8508379889</v>
      </c>
      <c r="S1150" s="41">
        <f t="shared" si="156"/>
        <v>958.85083798889536</v>
      </c>
      <c r="T1150" s="41">
        <v>2594.1398176660296</v>
      </c>
      <c r="U1150" s="41">
        <f t="shared" si="163"/>
        <v>1053599.7248400198</v>
      </c>
      <c r="V1150" s="41"/>
    </row>
    <row r="1151" spans="2:22">
      <c r="B1151" s="112">
        <v>45131</v>
      </c>
      <c r="C1151">
        <v>70.675704999999994</v>
      </c>
      <c r="D1151">
        <v>95.605675000000005</v>
      </c>
      <c r="E1151">
        <v>22.339348000000001</v>
      </c>
      <c r="F1151">
        <v>104.353348</v>
      </c>
      <c r="G1151">
        <v>51.459698000000003</v>
      </c>
      <c r="H1151">
        <v>49.326241000000003</v>
      </c>
      <c r="J1151" s="33">
        <v>1147</v>
      </c>
      <c r="K1151" s="111">
        <f t="shared" si="157"/>
        <v>-1.6538115099199841E-3</v>
      </c>
      <c r="L1151" s="111">
        <f t="shared" si="158"/>
        <v>-1.8385134673490095E-3</v>
      </c>
      <c r="M1151" s="111">
        <f t="shared" si="159"/>
        <v>-2.1867490984411706E-3</v>
      </c>
      <c r="N1151" s="111">
        <f t="shared" si="160"/>
        <v>-1.2046594859871761E-3</v>
      </c>
      <c r="O1151" s="111">
        <f t="shared" si="161"/>
        <v>9.5318028288524255E-4</v>
      </c>
      <c r="P1151" s="111">
        <f t="shared" si="162"/>
        <v>0</v>
      </c>
      <c r="Q1151" s="36">
        <f>K1151*$Y$19+$Z$19*L1151+$AA$19*M1151+N1151*$AB$19+$AC$19*O1151+P1151*$AD$19</f>
        <v>-1.3361537315916341E-3</v>
      </c>
      <c r="R1151" s="41">
        <f t="shared" si="155"/>
        <v>998663.84626840835</v>
      </c>
      <c r="S1151" s="41">
        <f t="shared" si="156"/>
        <v>-1336.1537315916503</v>
      </c>
      <c r="T1151" s="41">
        <v>2601.772482417291</v>
      </c>
      <c r="U1151" s="41">
        <f t="shared" si="163"/>
        <v>1052263.5711084283</v>
      </c>
      <c r="V1151" s="41"/>
    </row>
    <row r="1152" spans="2:22">
      <c r="B1152" s="112">
        <v>45132</v>
      </c>
      <c r="C1152">
        <v>70.597717000000003</v>
      </c>
      <c r="D1152">
        <v>95.498169000000004</v>
      </c>
      <c r="E1152">
        <v>22.319786000000001</v>
      </c>
      <c r="F1152">
        <v>104.18885</v>
      </c>
      <c r="G1152">
        <v>51.361637000000002</v>
      </c>
      <c r="H1152">
        <v>49.296906</v>
      </c>
      <c r="J1152" s="33">
        <v>1148</v>
      </c>
      <c r="K1152" s="111">
        <f t="shared" si="157"/>
        <v>-1.1040719028114262E-3</v>
      </c>
      <c r="L1152" s="111">
        <f t="shared" si="158"/>
        <v>-1.1251056921770715E-3</v>
      </c>
      <c r="M1152" s="111">
        <f t="shared" si="159"/>
        <v>-8.7605824381270969E-4</v>
      </c>
      <c r="N1152" s="111">
        <f t="shared" si="160"/>
        <v>-1.5775995045103843E-3</v>
      </c>
      <c r="O1152" s="111">
        <f t="shared" si="161"/>
        <v>-1.9074062738136384E-3</v>
      </c>
      <c r="P1152" s="111">
        <f t="shared" si="162"/>
        <v>-5.9489078897734097E-4</v>
      </c>
      <c r="Q1152" s="36">
        <f>K1152*$Y$19+$Z$19*L1152+$AA$19*M1152+N1152*$AB$19+$AC$19*O1152+P1152*$AD$19</f>
        <v>-1.1917060837992341E-3</v>
      </c>
      <c r="R1152" s="41">
        <f t="shared" si="155"/>
        <v>998808.29391620075</v>
      </c>
      <c r="S1152" s="41">
        <f t="shared" si="156"/>
        <v>-1191.7060837992467</v>
      </c>
      <c r="T1152" s="41">
        <v>2615.8079531982075</v>
      </c>
      <c r="U1152" s="41">
        <f t="shared" si="163"/>
        <v>1051071.865024629</v>
      </c>
      <c r="V1152" s="41"/>
    </row>
    <row r="1153" spans="2:22">
      <c r="B1153" s="112">
        <v>45133</v>
      </c>
      <c r="C1153">
        <v>70.831695999999994</v>
      </c>
      <c r="D1153">
        <v>95.810935999999998</v>
      </c>
      <c r="E1153">
        <v>22.368691999999999</v>
      </c>
      <c r="F1153">
        <v>104.672676</v>
      </c>
      <c r="G1153">
        <v>51.381247999999999</v>
      </c>
      <c r="H1153">
        <v>49.365352999999999</v>
      </c>
      <c r="J1153" s="33">
        <v>1149</v>
      </c>
      <c r="K1153" s="111">
        <f t="shared" si="157"/>
        <v>3.3087772692223477E-3</v>
      </c>
      <c r="L1153" s="111">
        <f t="shared" si="158"/>
        <v>3.2697584221893354E-3</v>
      </c>
      <c r="M1153" s="111">
        <f t="shared" si="159"/>
        <v>2.1887529722649786E-3</v>
      </c>
      <c r="N1153" s="111">
        <f t="shared" si="160"/>
        <v>4.6329917691764668E-3</v>
      </c>
      <c r="O1153" s="111">
        <f t="shared" si="161"/>
        <v>3.8174906687028315E-4</v>
      </c>
      <c r="P1153" s="111">
        <f t="shared" si="162"/>
        <v>1.3875013946507476E-3</v>
      </c>
      <c r="Q1153" s="36">
        <f>K1153*$Y$19+$Z$19*L1153+$AA$19*M1153+N1153*$AB$19+$AC$19*O1153+P1153*$AD$19</f>
        <v>3.1247886891151884E-3</v>
      </c>
      <c r="R1153" s="41">
        <f t="shared" si="155"/>
        <v>1003124.7886891152</v>
      </c>
      <c r="S1153" s="41">
        <f t="shared" si="156"/>
        <v>3124.7886891152011</v>
      </c>
      <c r="T1153" s="41">
        <v>2619.0798416741891</v>
      </c>
      <c r="U1153" s="41">
        <f t="shared" si="163"/>
        <v>1054196.6537137441</v>
      </c>
      <c r="V1153" s="41"/>
    </row>
    <row r="1154" spans="2:22">
      <c r="B1154" s="112">
        <v>45134</v>
      </c>
      <c r="C1154">
        <v>70.227279999999993</v>
      </c>
      <c r="D1154">
        <v>94.989883000000006</v>
      </c>
      <c r="E1154">
        <v>22.202417000000001</v>
      </c>
      <c r="F1154">
        <v>103.395355</v>
      </c>
      <c r="G1154">
        <v>50.998829000000001</v>
      </c>
      <c r="H1154">
        <v>49.160023000000002</v>
      </c>
      <c r="J1154" s="33">
        <v>1150</v>
      </c>
      <c r="K1154" s="111">
        <f t="shared" si="157"/>
        <v>-8.5697446016865242E-3</v>
      </c>
      <c r="L1154" s="111">
        <f t="shared" si="158"/>
        <v>-8.6064417574730611E-3</v>
      </c>
      <c r="M1154" s="111">
        <f t="shared" si="159"/>
        <v>-7.4611458000141311E-3</v>
      </c>
      <c r="N1154" s="111">
        <f t="shared" si="160"/>
        <v>-1.2278071170044912E-2</v>
      </c>
      <c r="O1154" s="111">
        <f t="shared" si="161"/>
        <v>-7.4706093171915244E-3</v>
      </c>
      <c r="P1154" s="111">
        <f t="shared" si="162"/>
        <v>-4.1680692954275192E-3</v>
      </c>
      <c r="Q1154" s="36">
        <f>K1154*$Y$19+$Z$19*L1154+$AA$19*M1154+N1154*$AB$19+$AC$19*O1154+P1154*$AD$19</f>
        <v>-8.9535492136525036E-3</v>
      </c>
      <c r="R1154" s="41">
        <f t="shared" si="155"/>
        <v>991046.4507863475</v>
      </c>
      <c r="S1154" s="41">
        <f t="shared" si="156"/>
        <v>-8953.549213652499</v>
      </c>
      <c r="T1154" s="41">
        <v>2622.1059512245702</v>
      </c>
      <c r="U1154" s="41">
        <f t="shared" si="163"/>
        <v>1045243.1045000916</v>
      </c>
      <c r="V1154" s="41"/>
    </row>
    <row r="1155" spans="2:22">
      <c r="B1155" s="112">
        <v>45135</v>
      </c>
      <c r="C1155">
        <v>70.470984999999999</v>
      </c>
      <c r="D1155">
        <v>95.361305000000002</v>
      </c>
      <c r="E1155">
        <v>22.261105000000001</v>
      </c>
      <c r="F1155">
        <v>104.072716</v>
      </c>
      <c r="G1155">
        <v>51.194941999999998</v>
      </c>
      <c r="H1155">
        <v>49.062260000000002</v>
      </c>
      <c r="J1155" s="33">
        <v>1151</v>
      </c>
      <c r="K1155" s="111">
        <f t="shared" si="157"/>
        <v>3.4642252869622535E-3</v>
      </c>
      <c r="L1155" s="111">
        <f t="shared" si="158"/>
        <v>3.9024970138909097E-3</v>
      </c>
      <c r="M1155" s="111">
        <f t="shared" si="159"/>
        <v>2.6398284005282975E-3</v>
      </c>
      <c r="N1155" s="111">
        <f t="shared" si="160"/>
        <v>6.5298086932854228E-3</v>
      </c>
      <c r="O1155" s="111">
        <f t="shared" si="161"/>
        <v>3.8380664265919053E-3</v>
      </c>
      <c r="P1155" s="111">
        <f t="shared" si="162"/>
        <v>-1.9906487468559471E-3</v>
      </c>
      <c r="Q1155" s="36">
        <f>K1155*$Y$19+$Z$19*L1155+$AA$19*M1155+N1155*$AB$19+$AC$19*O1155+P1155*$AD$19</f>
        <v>3.7347772064748757E-3</v>
      </c>
      <c r="R1155" s="41">
        <f t="shared" si="155"/>
        <v>1003734.7772064749</v>
      </c>
      <c r="S1155" s="41">
        <f t="shared" si="156"/>
        <v>3734.7772064749151</v>
      </c>
      <c r="T1155" s="41">
        <v>2650.9668162019225</v>
      </c>
      <c r="U1155" s="41">
        <f t="shared" si="163"/>
        <v>1048977.8817065665</v>
      </c>
      <c r="V1155" s="41"/>
    </row>
    <row r="1156" spans="2:22">
      <c r="B1156" s="112">
        <v>45138</v>
      </c>
      <c r="C1156">
        <v>70.597717000000003</v>
      </c>
      <c r="D1156">
        <v>95.478615000000005</v>
      </c>
      <c r="E1156">
        <v>22.280664000000002</v>
      </c>
      <c r="F1156">
        <v>104.363022</v>
      </c>
      <c r="G1156">
        <v>51.214557999999997</v>
      </c>
      <c r="H1156">
        <v>49.023147999999999</v>
      </c>
      <c r="J1156" s="33">
        <v>1152</v>
      </c>
      <c r="K1156" s="111">
        <f t="shared" si="157"/>
        <v>1.7967420455019638E-3</v>
      </c>
      <c r="L1156" s="111">
        <f t="shared" si="158"/>
        <v>1.2294075031639693E-3</v>
      </c>
      <c r="M1156" s="111">
        <f t="shared" si="159"/>
        <v>8.7823190215641309E-4</v>
      </c>
      <c r="N1156" s="111">
        <f t="shared" si="160"/>
        <v>2.7855701762305642E-3</v>
      </c>
      <c r="O1156" s="111">
        <f t="shared" si="161"/>
        <v>3.8308946415911818E-4</v>
      </c>
      <c r="P1156" s="111">
        <f t="shared" si="162"/>
        <v>-7.9750908663201369E-4</v>
      </c>
      <c r="Q1156" s="36">
        <f>K1156*$Y$19+$Z$19*L1156+$AA$19*M1156+N1156*$AB$19+$AC$19*O1156+P1156*$AD$19</f>
        <v>1.4358334267973582E-3</v>
      </c>
      <c r="R1156" s="41">
        <f t="shared" si="155"/>
        <v>1001435.8334267974</v>
      </c>
      <c r="S1156" s="41">
        <f t="shared" si="156"/>
        <v>1435.8334267974133</v>
      </c>
      <c r="T1156" s="41">
        <v>2665.8146276510088</v>
      </c>
      <c r="U1156" s="41">
        <f t="shared" si="163"/>
        <v>1050413.7151333638</v>
      </c>
      <c r="V1156" s="41"/>
    </row>
    <row r="1157" spans="2:22">
      <c r="B1157" s="112">
        <v>45139</v>
      </c>
      <c r="C1157">
        <v>70.160788999999994</v>
      </c>
      <c r="D1157">
        <v>94.846412999999998</v>
      </c>
      <c r="E1157">
        <v>22.172792000000001</v>
      </c>
      <c r="F1157">
        <v>103.32308999999999</v>
      </c>
      <c r="G1157">
        <v>50.912582</v>
      </c>
      <c r="H1157">
        <v>48.980998999999997</v>
      </c>
      <c r="J1157" s="33">
        <v>1153</v>
      </c>
      <c r="K1157" s="111">
        <f t="shared" si="157"/>
        <v>-6.2082131411050432E-3</v>
      </c>
      <c r="L1157" s="111">
        <f t="shared" si="158"/>
        <v>-6.6434176506147162E-3</v>
      </c>
      <c r="M1157" s="111">
        <f t="shared" si="159"/>
        <v>-4.8532654800268167E-3</v>
      </c>
      <c r="N1157" s="111">
        <f t="shared" si="160"/>
        <v>-1.0014542439015409E-2</v>
      </c>
      <c r="O1157" s="111">
        <f t="shared" si="161"/>
        <v>-5.9137439874936823E-3</v>
      </c>
      <c r="P1157" s="111">
        <f t="shared" si="162"/>
        <v>-8.6014732822838904E-4</v>
      </c>
      <c r="Q1157" s="36">
        <f>K1157*$Y$19+$Z$19*L1157+$AA$19*M1157+N1157*$AB$19+$AC$19*O1157+P1157*$AD$19</f>
        <v>-6.5842323804140524E-3</v>
      </c>
      <c r="R1157" s="41">
        <f t="shared" ref="R1157:R1220" si="164">Q1157*$Y$4+$Y$4</f>
        <v>993415.76761958597</v>
      </c>
      <c r="S1157" s="41">
        <f t="shared" ref="S1157:S1220" si="165">R1157-$Y$4</f>
        <v>-6584.2323804140324</v>
      </c>
      <c r="T1157" s="41">
        <v>2673.676859162515</v>
      </c>
      <c r="U1157" s="41">
        <f t="shared" si="163"/>
        <v>1043829.4827529498</v>
      </c>
      <c r="V1157" s="41"/>
    </row>
    <row r="1158" spans="2:22">
      <c r="B1158" s="112">
        <v>45140</v>
      </c>
      <c r="C1158">
        <v>69.935989000000006</v>
      </c>
      <c r="D1158">
        <v>94.620994999999994</v>
      </c>
      <c r="E1158">
        <v>22.123757999999999</v>
      </c>
      <c r="F1158">
        <v>102.691948</v>
      </c>
      <c r="G1158">
        <v>50.814219999999999</v>
      </c>
      <c r="H1158">
        <v>48.814404000000003</v>
      </c>
      <c r="J1158" s="33">
        <v>1154</v>
      </c>
      <c r="K1158" s="111">
        <f t="shared" ref="K1158:K1221" si="166">LN(C1158/C1157)</f>
        <v>-3.2092128904697825E-3</v>
      </c>
      <c r="L1158" s="111">
        <f t="shared" ref="L1158:L1221" si="167">LN(D1158/D1157)</f>
        <v>-2.3794921642607955E-3</v>
      </c>
      <c r="M1158" s="111">
        <f t="shared" ref="M1158:M1221" si="168">LN(E1158/E1157)</f>
        <v>-2.2138979233240564E-3</v>
      </c>
      <c r="N1158" s="111">
        <f t="shared" ref="N1158:N1221" si="169">LN(F1158/F1157)</f>
        <v>-6.1271641202608152E-3</v>
      </c>
      <c r="O1158" s="111">
        <f t="shared" ref="O1158:O1221" si="170">LN(G1158/G1157)</f>
        <v>-1.9338469060340741E-3</v>
      </c>
      <c r="P1158" s="111">
        <f t="shared" ref="P1158:P1221" si="171">LN(H1158/H1157)</f>
        <v>-3.4070141548335998E-3</v>
      </c>
      <c r="Q1158" s="36">
        <f>K1158*$Y$19+$Z$19*L1158+$AA$19*M1158+N1158*$AB$19+$AC$19*O1158+P1158*$AD$19</f>
        <v>-3.7175731376516133E-3</v>
      </c>
      <c r="R1158" s="41">
        <f t="shared" si="164"/>
        <v>996282.42686234834</v>
      </c>
      <c r="S1158" s="41">
        <f t="shared" si="165"/>
        <v>-3717.5731376516633</v>
      </c>
      <c r="T1158" s="41">
        <v>2675.9119935060153</v>
      </c>
      <c r="U1158" s="41">
        <f t="shared" ref="U1158:U1221" si="172">U1157+S1158</f>
        <v>1040111.9096152982</v>
      </c>
      <c r="V1158" s="41"/>
    </row>
    <row r="1159" spans="2:22">
      <c r="B1159" s="112">
        <v>45141</v>
      </c>
      <c r="C1159">
        <v>69.505904999999998</v>
      </c>
      <c r="D1159">
        <v>93.983917000000005</v>
      </c>
      <c r="E1159">
        <v>22.006080999999998</v>
      </c>
      <c r="F1159">
        <v>101.769516</v>
      </c>
      <c r="G1159">
        <v>50.509289000000003</v>
      </c>
      <c r="H1159">
        <v>48.500796999999999</v>
      </c>
      <c r="J1159" s="33">
        <v>1155</v>
      </c>
      <c r="K1159" s="111">
        <f t="shared" si="166"/>
        <v>-6.168667843999576E-3</v>
      </c>
      <c r="L1159" s="111">
        <f t="shared" si="167"/>
        <v>-6.7557140081347649E-3</v>
      </c>
      <c r="M1159" s="111">
        <f t="shared" si="168"/>
        <v>-5.3332294698414289E-3</v>
      </c>
      <c r="N1159" s="111">
        <f t="shared" si="169"/>
        <v>-9.0231013743763671E-3</v>
      </c>
      <c r="O1159" s="111">
        <f t="shared" si="170"/>
        <v>-6.0189767132557987E-3</v>
      </c>
      <c r="P1159" s="111">
        <f t="shared" si="171"/>
        <v>-6.4452024431154555E-3</v>
      </c>
      <c r="Q1159" s="36">
        <f>K1159*$Y$19+$Z$19*L1159+$AA$19*M1159+N1159*$AB$19+$AC$19*O1159+P1159*$AD$19</f>
        <v>-7.0430785451013195E-3</v>
      </c>
      <c r="R1159" s="41">
        <f t="shared" si="164"/>
        <v>992956.92145489866</v>
      </c>
      <c r="S1159" s="41">
        <f t="shared" si="165"/>
        <v>-7043.0785451013362</v>
      </c>
      <c r="T1159" s="41">
        <v>2682.5587419404183</v>
      </c>
      <c r="U1159" s="41">
        <f t="shared" si="172"/>
        <v>1033068.8310701968</v>
      </c>
      <c r="V1159" s="41"/>
    </row>
    <row r="1160" spans="2:22">
      <c r="B1160" s="112">
        <v>45142</v>
      </c>
      <c r="C1160">
        <v>70.082603000000006</v>
      </c>
      <c r="D1160">
        <v>94.758217000000002</v>
      </c>
      <c r="E1160">
        <v>22.162984999999999</v>
      </c>
      <c r="F1160">
        <v>102.827888</v>
      </c>
      <c r="G1160">
        <v>50.991267999999998</v>
      </c>
      <c r="H1160">
        <v>48.667397000000001</v>
      </c>
      <c r="J1160" s="33">
        <v>1156</v>
      </c>
      <c r="K1160" s="111">
        <f t="shared" si="166"/>
        <v>8.2628762128975335E-3</v>
      </c>
      <c r="L1160" s="111">
        <f t="shared" si="167"/>
        <v>8.2048912706862917E-3</v>
      </c>
      <c r="M1160" s="111">
        <f t="shared" si="168"/>
        <v>7.1047307183557205E-3</v>
      </c>
      <c r="N1160" s="111">
        <f t="shared" si="169"/>
        <v>1.034599090631424E-2</v>
      </c>
      <c r="O1160" s="111">
        <f t="shared" si="170"/>
        <v>9.4971424185956443E-3</v>
      </c>
      <c r="P1160" s="111">
        <f t="shared" si="171"/>
        <v>3.4291089788321331E-3</v>
      </c>
      <c r="Q1160" s="36">
        <f>K1160*$Y$19+$Z$19*L1160+$AA$19*M1160+N1160*$AB$19+$AC$19*O1160+P1160*$AD$19</f>
        <v>8.1712345149014959E-3</v>
      </c>
      <c r="R1160" s="41">
        <f t="shared" si="164"/>
        <v>1008171.2345149015</v>
      </c>
      <c r="S1160" s="41">
        <f t="shared" si="165"/>
        <v>8171.2345149015309</v>
      </c>
      <c r="T1160" s="41">
        <v>2691.7307158483891</v>
      </c>
      <c r="U1160" s="41">
        <f t="shared" si="172"/>
        <v>1041240.0655850983</v>
      </c>
      <c r="V1160" s="41"/>
    </row>
    <row r="1161" spans="2:22">
      <c r="B1161" s="112">
        <v>45145</v>
      </c>
      <c r="C1161">
        <v>69.975089999999994</v>
      </c>
      <c r="D1161">
        <v>94.777816999999999</v>
      </c>
      <c r="E1161">
        <v>22.123757999999999</v>
      </c>
      <c r="F1161">
        <v>102.575424</v>
      </c>
      <c r="G1161">
        <v>51.030620999999996</v>
      </c>
      <c r="H1161">
        <v>48.530197000000001</v>
      </c>
      <c r="J1161" s="33">
        <v>1157</v>
      </c>
      <c r="K1161" s="111">
        <f t="shared" si="166"/>
        <v>-1.5352676288588019E-3</v>
      </c>
      <c r="L1161" s="111">
        <f t="shared" si="167"/>
        <v>2.0682083144003867E-4</v>
      </c>
      <c r="M1161" s="111">
        <f t="shared" si="168"/>
        <v>-1.7715012485143796E-3</v>
      </c>
      <c r="N1161" s="111">
        <f t="shared" si="169"/>
        <v>-2.4582283963782412E-3</v>
      </c>
      <c r="O1161" s="111">
        <f t="shared" si="170"/>
        <v>7.714619350314599E-4</v>
      </c>
      <c r="P1161" s="111">
        <f t="shared" si="171"/>
        <v>-2.8231170233192953E-3</v>
      </c>
      <c r="Q1161" s="36">
        <f>K1161*$Y$19+$Z$19*L1161+$AA$19*M1161+N1161*$AB$19+$AC$19*O1161+P1161*$AD$19</f>
        <v>-1.5532073957261481E-3</v>
      </c>
      <c r="R1161" s="41">
        <f t="shared" si="164"/>
        <v>998446.79260427388</v>
      </c>
      <c r="S1161" s="41">
        <f t="shared" si="165"/>
        <v>-1553.2073957261164</v>
      </c>
      <c r="T1161" s="41">
        <v>2705.4485617723549</v>
      </c>
      <c r="U1161" s="41">
        <f t="shared" si="172"/>
        <v>1039686.8581893722</v>
      </c>
      <c r="V1161" s="41"/>
    </row>
    <row r="1162" spans="2:22">
      <c r="B1162" s="112">
        <v>45146</v>
      </c>
      <c r="C1162">
        <v>70.229218000000003</v>
      </c>
      <c r="D1162">
        <v>95.003242</v>
      </c>
      <c r="E1162">
        <v>22.202210999999998</v>
      </c>
      <c r="F1162">
        <v>102.983238</v>
      </c>
      <c r="G1162">
        <v>51.040450999999997</v>
      </c>
      <c r="H1162">
        <v>48.667397000000001</v>
      </c>
      <c r="J1162" s="33">
        <v>1158</v>
      </c>
      <c r="K1162" s="111">
        <f t="shared" si="166"/>
        <v>3.6251136919529686E-3</v>
      </c>
      <c r="L1162" s="111">
        <f t="shared" si="167"/>
        <v>2.3756333451379979E-3</v>
      </c>
      <c r="M1162" s="111">
        <f t="shared" si="168"/>
        <v>3.539824788504415E-3</v>
      </c>
      <c r="N1162" s="111">
        <f t="shared" si="169"/>
        <v>3.9678652417993454E-3</v>
      </c>
      <c r="O1162" s="111">
        <f t="shared" si="170"/>
        <v>1.9261089038803068E-4</v>
      </c>
      <c r="P1162" s="111">
        <f t="shared" si="171"/>
        <v>2.8231170233191626E-3</v>
      </c>
      <c r="Q1162" s="36">
        <f>K1162*$Y$19+$Z$19*L1162+$AA$19*M1162+N1162*$AB$19+$AC$19*O1162+P1162*$AD$19</f>
        <v>3.1981386133029515E-3</v>
      </c>
      <c r="R1162" s="41">
        <f t="shared" si="164"/>
        <v>1003198.138613303</v>
      </c>
      <c r="S1162" s="41">
        <f t="shared" si="165"/>
        <v>3198.1386133029591</v>
      </c>
      <c r="T1162" s="41">
        <v>2707.1829429229256</v>
      </c>
      <c r="U1162" s="41">
        <f t="shared" si="172"/>
        <v>1042884.9968026752</v>
      </c>
      <c r="V1162" s="41"/>
    </row>
    <row r="1163" spans="2:22">
      <c r="B1163" s="112">
        <v>45147</v>
      </c>
      <c r="C1163">
        <v>70.248778999999999</v>
      </c>
      <c r="D1163">
        <v>95.071845999999994</v>
      </c>
      <c r="E1163">
        <v>22.221827999999999</v>
      </c>
      <c r="F1163">
        <v>103.08034499999999</v>
      </c>
      <c r="G1163">
        <v>51.001106</v>
      </c>
      <c r="H1163">
        <v>48.745804</v>
      </c>
      <c r="J1163" s="33">
        <v>1159</v>
      </c>
      <c r="K1163" s="111">
        <f t="shared" si="166"/>
        <v>2.7849201361300642E-4</v>
      </c>
      <c r="L1163" s="111">
        <f t="shared" si="167"/>
        <v>7.2186211986963677E-4</v>
      </c>
      <c r="M1163" s="111">
        <f t="shared" si="168"/>
        <v>8.8317054084557467E-4</v>
      </c>
      <c r="N1163" s="111">
        <f t="shared" si="169"/>
        <v>9.4249557126582231E-4</v>
      </c>
      <c r="O1163" s="111">
        <f t="shared" si="170"/>
        <v>-7.7115644070019883E-4</v>
      </c>
      <c r="P1163" s="111">
        <f t="shared" si="171"/>
        <v>1.6097821676546509E-3</v>
      </c>
      <c r="Q1163" s="36">
        <f>K1163*$Y$19+$Z$19*L1163+$AA$19*M1163+N1163*$AB$19+$AC$19*O1163+P1163*$AD$19</f>
        <v>8.0222430634767459E-4</v>
      </c>
      <c r="R1163" s="41">
        <f t="shared" si="164"/>
        <v>1000802.2243063477</v>
      </c>
      <c r="S1163" s="41">
        <f t="shared" si="165"/>
        <v>802.22430634766351</v>
      </c>
      <c r="T1163" s="41">
        <v>2713.4702014538925</v>
      </c>
      <c r="U1163" s="41">
        <f t="shared" si="172"/>
        <v>1043687.2211090229</v>
      </c>
      <c r="V1163" s="41"/>
    </row>
    <row r="1164" spans="2:22">
      <c r="B1164" s="112">
        <v>45148</v>
      </c>
      <c r="C1164">
        <v>69.857803000000004</v>
      </c>
      <c r="D1164">
        <v>94.454384000000005</v>
      </c>
      <c r="E1164">
        <v>22.094341</v>
      </c>
      <c r="F1164">
        <v>102.352104</v>
      </c>
      <c r="G1164">
        <v>50.765040999999997</v>
      </c>
      <c r="H1164">
        <v>48.726208</v>
      </c>
      <c r="J1164" s="33">
        <v>1160</v>
      </c>
      <c r="K1164" s="111">
        <f t="shared" si="166"/>
        <v>-5.5811370072300836E-3</v>
      </c>
      <c r="L1164" s="111">
        <f t="shared" si="167"/>
        <v>-6.5158704904143445E-3</v>
      </c>
      <c r="M1164" s="111">
        <f t="shared" si="168"/>
        <v>-5.7535366689875703E-3</v>
      </c>
      <c r="N1164" s="111">
        <f t="shared" si="169"/>
        <v>-7.0898638850177666E-3</v>
      </c>
      <c r="O1164" s="111">
        <f t="shared" si="170"/>
        <v>-4.6393703677707421E-3</v>
      </c>
      <c r="P1164" s="111">
        <f t="shared" si="171"/>
        <v>-4.0208465716308218E-4</v>
      </c>
      <c r="Q1164" s="36">
        <f>K1164*$Y$19+$Z$19*L1164+$AA$19*M1164+N1164*$AB$19+$AC$19*O1164+P1164*$AD$19</f>
        <v>-5.6309042089659174E-3</v>
      </c>
      <c r="R1164" s="41">
        <f t="shared" si="164"/>
        <v>994369.09579103405</v>
      </c>
      <c r="S1164" s="41">
        <f t="shared" si="165"/>
        <v>-5630.9042089659488</v>
      </c>
      <c r="T1164" s="41">
        <v>2723.5689528157236</v>
      </c>
      <c r="U1164" s="41">
        <f t="shared" si="172"/>
        <v>1038056.3169000569</v>
      </c>
      <c r="V1164" s="41"/>
    </row>
    <row r="1165" spans="2:22">
      <c r="B1165" s="112">
        <v>45149</v>
      </c>
      <c r="C1165">
        <v>69.632973000000007</v>
      </c>
      <c r="D1165">
        <v>94.160331999999997</v>
      </c>
      <c r="E1165">
        <v>22.035498</v>
      </c>
      <c r="F1165">
        <v>102.002548</v>
      </c>
      <c r="G1165">
        <v>50.676513999999997</v>
      </c>
      <c r="H1165">
        <v>48.677197</v>
      </c>
      <c r="J1165" s="33">
        <v>1161</v>
      </c>
      <c r="K1165" s="111">
        <f t="shared" si="166"/>
        <v>-3.2235851163864102E-3</v>
      </c>
      <c r="L1165" s="111">
        <f t="shared" si="167"/>
        <v>-3.1180201043518214E-3</v>
      </c>
      <c r="M1165" s="111">
        <f t="shared" si="168"/>
        <v>-2.6668139384679332E-3</v>
      </c>
      <c r="N1165" s="111">
        <f t="shared" si="169"/>
        <v>-3.4210754441398056E-3</v>
      </c>
      <c r="O1165" s="111">
        <f t="shared" si="170"/>
        <v>-1.7453798391337562E-3</v>
      </c>
      <c r="P1165" s="111">
        <f t="shared" si="171"/>
        <v>-1.0063509409408077E-3</v>
      </c>
      <c r="Q1165" s="36">
        <f>K1165*$Y$19+$Z$19*L1165+$AA$19*M1165+N1165*$AB$19+$AC$19*O1165+P1165*$AD$19</f>
        <v>-2.8215427962349025E-3</v>
      </c>
      <c r="R1165" s="41">
        <f t="shared" si="164"/>
        <v>997178.45720376505</v>
      </c>
      <c r="S1165" s="41">
        <f t="shared" si="165"/>
        <v>-2821.5427962349495</v>
      </c>
      <c r="T1165" s="41">
        <v>2733.4102560515748</v>
      </c>
      <c r="U1165" s="41">
        <f t="shared" si="172"/>
        <v>1035234.774103822</v>
      </c>
      <c r="V1165" s="41"/>
    </row>
    <row r="1166" spans="2:22">
      <c r="B1166" s="112">
        <v>45152</v>
      </c>
      <c r="C1166">
        <v>69.545012999999997</v>
      </c>
      <c r="D1166">
        <v>94.091735999999997</v>
      </c>
      <c r="E1166">
        <v>22.006080999999998</v>
      </c>
      <c r="F1166">
        <v>101.963707</v>
      </c>
      <c r="G1166">
        <v>50.558475000000001</v>
      </c>
      <c r="H1166">
        <v>48.775204000000002</v>
      </c>
      <c r="J1166" s="33">
        <v>1162</v>
      </c>
      <c r="K1166" s="111">
        <f t="shared" si="166"/>
        <v>-1.2639931678706401E-3</v>
      </c>
      <c r="L1166" s="111">
        <f t="shared" si="167"/>
        <v>-7.2876759086605092E-4</v>
      </c>
      <c r="M1166" s="111">
        <f t="shared" si="168"/>
        <v>-1.3358741917360215E-3</v>
      </c>
      <c r="N1166" s="111">
        <f t="shared" si="169"/>
        <v>-3.8085712236563316E-4</v>
      </c>
      <c r="O1166" s="111">
        <f t="shared" si="170"/>
        <v>-2.3319813566172972E-3</v>
      </c>
      <c r="P1166" s="111">
        <f t="shared" si="171"/>
        <v>2.0113826244654073E-3</v>
      </c>
      <c r="Q1166" s="36">
        <f>K1166*$Y$19+$Z$19*L1166+$AA$19*M1166+N1166*$AB$19+$AC$19*O1166+P1166*$AD$19</f>
        <v>-5.6247956701668681E-4</v>
      </c>
      <c r="R1166" s="41">
        <f t="shared" si="164"/>
        <v>999437.52043298329</v>
      </c>
      <c r="S1166" s="41">
        <f t="shared" si="165"/>
        <v>-562.47956701670773</v>
      </c>
      <c r="T1166" s="41">
        <v>2747.1270589048509</v>
      </c>
      <c r="U1166" s="41">
        <f t="shared" si="172"/>
        <v>1034672.2945368052</v>
      </c>
      <c r="V1166" s="41"/>
    </row>
    <row r="1167" spans="2:22">
      <c r="B1167" s="112">
        <v>45153</v>
      </c>
      <c r="C1167">
        <v>69.388617999999994</v>
      </c>
      <c r="D1167">
        <v>93.836899000000003</v>
      </c>
      <c r="E1167">
        <v>21.976662000000001</v>
      </c>
      <c r="F1167">
        <v>101.429665</v>
      </c>
      <c r="G1167">
        <v>50.401096000000003</v>
      </c>
      <c r="H1167">
        <v>48.706603999999999</v>
      </c>
      <c r="J1167" s="33">
        <v>1163</v>
      </c>
      <c r="K1167" s="111">
        <f t="shared" si="166"/>
        <v>-2.2513636897482101E-3</v>
      </c>
      <c r="L1167" s="111">
        <f t="shared" si="167"/>
        <v>-2.712063078624483E-3</v>
      </c>
      <c r="M1167" s="111">
        <f t="shared" si="168"/>
        <v>-1.337752144621926E-3</v>
      </c>
      <c r="N1167" s="111">
        <f t="shared" si="169"/>
        <v>-5.2513336299909149E-3</v>
      </c>
      <c r="O1167" s="111">
        <f t="shared" si="170"/>
        <v>-3.1176663275423568E-3</v>
      </c>
      <c r="P1167" s="111">
        <f t="shared" si="171"/>
        <v>-1.4074423265541659E-3</v>
      </c>
      <c r="Q1167" s="36">
        <f>K1167*$Y$19+$Z$19*L1167+$AA$19*M1167+N1167*$AB$19+$AC$19*O1167+P1167*$AD$19</f>
        <v>-3.0494826018406E-3</v>
      </c>
      <c r="R1167" s="41">
        <f t="shared" si="164"/>
        <v>996950.51739815937</v>
      </c>
      <c r="S1167" s="41">
        <f t="shared" si="165"/>
        <v>-3049.4826018406311</v>
      </c>
      <c r="T1167" s="41">
        <v>2747.7085993806832</v>
      </c>
      <c r="U1167" s="41">
        <f t="shared" si="172"/>
        <v>1031622.8119349646</v>
      </c>
      <c r="V1167" s="41"/>
    </row>
    <row r="1168" spans="2:22">
      <c r="B1168" s="112">
        <v>45154</v>
      </c>
      <c r="C1168">
        <v>69.193138000000005</v>
      </c>
      <c r="D1168">
        <v>93.611473000000004</v>
      </c>
      <c r="E1168">
        <v>21.917819999999999</v>
      </c>
      <c r="F1168">
        <v>100.973305</v>
      </c>
      <c r="G1168">
        <v>50.292895999999999</v>
      </c>
      <c r="H1168">
        <v>48.637996999999999</v>
      </c>
      <c r="J1168" s="33">
        <v>1164</v>
      </c>
      <c r="K1168" s="111">
        <f t="shared" si="166"/>
        <v>-2.8211524416023306E-3</v>
      </c>
      <c r="L1168" s="111">
        <f t="shared" si="167"/>
        <v>-2.4052074314577609E-3</v>
      </c>
      <c r="M1168" s="111">
        <f t="shared" si="168"/>
        <v>-2.6810675313110543E-3</v>
      </c>
      <c r="N1168" s="111">
        <f t="shared" si="169"/>
        <v>-4.509427636732977E-3</v>
      </c>
      <c r="O1168" s="111">
        <f t="shared" si="170"/>
        <v>-2.1490863455712033E-3</v>
      </c>
      <c r="P1168" s="111">
        <f t="shared" si="171"/>
        <v>-1.4095699330983981E-3</v>
      </c>
      <c r="Q1168" s="36">
        <f>K1168*$Y$19+$Z$19*L1168+$AA$19*M1168+N1168*$AB$19+$AC$19*O1168+P1168*$AD$19</f>
        <v>-3.0410609314271489E-3</v>
      </c>
      <c r="R1168" s="41">
        <f t="shared" si="164"/>
        <v>996958.93906857283</v>
      </c>
      <c r="S1168" s="41">
        <f t="shared" si="165"/>
        <v>-3041.0609314271715</v>
      </c>
      <c r="T1168" s="41">
        <v>2750.9235463981749</v>
      </c>
      <c r="U1168" s="41">
        <f t="shared" si="172"/>
        <v>1028581.7510035374</v>
      </c>
      <c r="V1168" s="41"/>
    </row>
    <row r="1169" spans="2:22">
      <c r="B1169" s="112">
        <v>45155</v>
      </c>
      <c r="C1169">
        <v>69.124709999999993</v>
      </c>
      <c r="D1169">
        <v>93.513458</v>
      </c>
      <c r="E1169">
        <v>21.917819999999999</v>
      </c>
      <c r="F1169">
        <v>100.70141599999999</v>
      </c>
      <c r="G1169">
        <v>50.253551000000002</v>
      </c>
      <c r="H1169">
        <v>48.491000999999997</v>
      </c>
      <c r="J1169" s="33">
        <v>1165</v>
      </c>
      <c r="K1169" s="111">
        <f t="shared" si="166"/>
        <v>-9.8943132172571446E-4</v>
      </c>
      <c r="L1169" s="111">
        <f t="shared" si="167"/>
        <v>-1.0475889924451477E-3</v>
      </c>
      <c r="M1169" s="111">
        <f t="shared" si="168"/>
        <v>0</v>
      </c>
      <c r="N1169" s="111">
        <f t="shared" si="169"/>
        <v>-2.6963137806631805E-3</v>
      </c>
      <c r="O1169" s="111">
        <f t="shared" si="170"/>
        <v>-7.8262341797578319E-4</v>
      </c>
      <c r="P1169" s="111">
        <f t="shared" si="171"/>
        <v>-3.0268223754802061E-3</v>
      </c>
      <c r="Q1169" s="36">
        <f>K1169*$Y$19+$Z$19*L1169+$AA$19*M1169+N1169*$AB$19+$AC$19*O1169+P1169*$AD$19</f>
        <v>-1.5667480541882008E-3</v>
      </c>
      <c r="R1169" s="41">
        <f t="shared" si="164"/>
        <v>998433.25194581179</v>
      </c>
      <c r="S1169" s="41">
        <f t="shared" si="165"/>
        <v>-1566.7480541882105</v>
      </c>
      <c r="T1169" s="41">
        <v>2772.3282424929785</v>
      </c>
      <c r="U1169" s="41">
        <f t="shared" si="172"/>
        <v>1027015.0029493492</v>
      </c>
      <c r="V1169" s="41"/>
    </row>
    <row r="1170" spans="2:22">
      <c r="B1170" s="112">
        <v>45156</v>
      </c>
      <c r="C1170">
        <v>69.271332000000001</v>
      </c>
      <c r="D1170">
        <v>93.719284000000002</v>
      </c>
      <c r="E1170">
        <v>21.947239</v>
      </c>
      <c r="F1170">
        <v>101.08009300000001</v>
      </c>
      <c r="G1170">
        <v>50.322406999999998</v>
      </c>
      <c r="H1170">
        <v>48.383194000000003</v>
      </c>
      <c r="J1170" s="33">
        <v>1166</v>
      </c>
      <c r="K1170" s="111">
        <f t="shared" si="166"/>
        <v>2.1188764178189982E-3</v>
      </c>
      <c r="L1170" s="111">
        <f t="shared" si="167"/>
        <v>2.1986120665985049E-3</v>
      </c>
      <c r="M1170" s="111">
        <f t="shared" si="168"/>
        <v>1.3413411531432097E-3</v>
      </c>
      <c r="N1170" s="111">
        <f t="shared" si="169"/>
        <v>3.7533413882159814E-3</v>
      </c>
      <c r="O1170" s="111">
        <f t="shared" si="170"/>
        <v>1.3692340023767084E-3</v>
      </c>
      <c r="P1170" s="111">
        <f t="shared" si="171"/>
        <v>-2.2257123169792579E-3</v>
      </c>
      <c r="Q1170" s="36">
        <f>K1170*$Y$19+$Z$19*L1170+$AA$19*M1170+N1170*$AB$19+$AC$19*O1170+P1170*$AD$19</f>
        <v>1.9499823818467919E-3</v>
      </c>
      <c r="R1170" s="41">
        <f t="shared" si="164"/>
        <v>1001949.9823818468</v>
      </c>
      <c r="S1170" s="41">
        <f t="shared" si="165"/>
        <v>1949.9823818467557</v>
      </c>
      <c r="T1170" s="41">
        <v>2772.8714851583354</v>
      </c>
      <c r="U1170" s="41">
        <f t="shared" si="172"/>
        <v>1028964.985331196</v>
      </c>
      <c r="V1170" s="41"/>
    </row>
    <row r="1171" spans="2:22">
      <c r="B1171" s="112">
        <v>45159</v>
      </c>
      <c r="C1171">
        <v>68.939003</v>
      </c>
      <c r="D1171">
        <v>93.248833000000005</v>
      </c>
      <c r="E1171">
        <v>21.839365000000001</v>
      </c>
      <c r="F1171">
        <v>100.478088</v>
      </c>
      <c r="G1171">
        <v>50.174858</v>
      </c>
      <c r="H1171">
        <v>48.294991000000003</v>
      </c>
      <c r="J1171" s="33">
        <v>1167</v>
      </c>
      <c r="K1171" s="111">
        <f t="shared" si="166"/>
        <v>-4.8090418198839038E-3</v>
      </c>
      <c r="L1171" s="111">
        <f t="shared" si="167"/>
        <v>-5.0324301320427344E-3</v>
      </c>
      <c r="M1171" s="111">
        <f t="shared" si="168"/>
        <v>-4.9272703700396926E-3</v>
      </c>
      <c r="N1171" s="111">
        <f t="shared" si="169"/>
        <v>-5.9735287064655888E-3</v>
      </c>
      <c r="O1171" s="111">
        <f t="shared" si="170"/>
        <v>-2.9363805277288408E-3</v>
      </c>
      <c r="P1171" s="111">
        <f t="shared" si="171"/>
        <v>-1.8246727422974887E-3</v>
      </c>
      <c r="Q1171" s="36">
        <f>K1171*$Y$19+$Z$19*L1171+$AA$19*M1171+N1171*$AB$19+$AC$19*O1171+P1171*$AD$19</f>
        <v>-4.8043813167269163E-3</v>
      </c>
      <c r="R1171" s="41">
        <f t="shared" si="164"/>
        <v>995195.61868327309</v>
      </c>
      <c r="S1171" s="41">
        <f t="shared" si="165"/>
        <v>-4804.3813167269109</v>
      </c>
      <c r="T1171" s="41">
        <v>2786.8038182860473</v>
      </c>
      <c r="U1171" s="41">
        <f t="shared" si="172"/>
        <v>1024160.6040144691</v>
      </c>
      <c r="V1171" s="41"/>
    </row>
    <row r="1172" spans="2:22">
      <c r="B1172" s="112">
        <v>45160</v>
      </c>
      <c r="C1172">
        <v>69.026978</v>
      </c>
      <c r="D1172">
        <v>93.346824999999995</v>
      </c>
      <c r="E1172">
        <v>21.858978</v>
      </c>
      <c r="F1172">
        <v>100.78881800000001</v>
      </c>
      <c r="G1172">
        <v>50.273223999999999</v>
      </c>
      <c r="H1172">
        <v>48.187190999999999</v>
      </c>
      <c r="J1172" s="33">
        <v>1168</v>
      </c>
      <c r="K1172" s="111">
        <f t="shared" si="166"/>
        <v>1.2753145563288628E-3</v>
      </c>
      <c r="L1172" s="111">
        <f t="shared" si="167"/>
        <v>1.0503139254010503E-3</v>
      </c>
      <c r="M1172" s="111">
        <f t="shared" si="168"/>
        <v>8.9765423448588319E-4</v>
      </c>
      <c r="N1172" s="111">
        <f t="shared" si="169"/>
        <v>3.0877430676955605E-3</v>
      </c>
      <c r="O1172" s="111">
        <f t="shared" si="170"/>
        <v>1.9585447424170792E-3</v>
      </c>
      <c r="P1172" s="111">
        <f t="shared" si="171"/>
        <v>-2.2346104249203269E-3</v>
      </c>
      <c r="Q1172" s="36">
        <f>K1172*$Y$19+$Z$19*L1172+$AA$19*M1172+N1172*$AB$19+$AC$19*O1172+P1172*$AD$19</f>
        <v>1.3478818694862859E-3</v>
      </c>
      <c r="R1172" s="41">
        <f t="shared" si="164"/>
        <v>1001347.8818694863</v>
      </c>
      <c r="S1172" s="41">
        <f t="shared" si="165"/>
        <v>1347.8818694863003</v>
      </c>
      <c r="T1172" s="41">
        <v>2797.8240703092888</v>
      </c>
      <c r="U1172" s="41">
        <f t="shared" si="172"/>
        <v>1025508.4858839554</v>
      </c>
      <c r="V1172" s="41"/>
    </row>
    <row r="1173" spans="2:22">
      <c r="B1173" s="112">
        <v>45161</v>
      </c>
      <c r="C1173">
        <v>69.652527000000006</v>
      </c>
      <c r="D1173">
        <v>94.238754</v>
      </c>
      <c r="E1173">
        <v>22.035498</v>
      </c>
      <c r="F1173">
        <v>102.206459</v>
      </c>
      <c r="G1173">
        <v>50.735531000000002</v>
      </c>
      <c r="H1173">
        <v>48.363598000000003</v>
      </c>
      <c r="J1173" s="33">
        <v>1169</v>
      </c>
      <c r="K1173" s="111">
        <f t="shared" si="166"/>
        <v>9.0215672851059071E-3</v>
      </c>
      <c r="L1173" s="111">
        <f t="shared" si="167"/>
        <v>9.5096406281939445E-3</v>
      </c>
      <c r="M1173" s="111">
        <f t="shared" si="168"/>
        <v>8.0429688500795529E-3</v>
      </c>
      <c r="N1173" s="111">
        <f t="shared" si="169"/>
        <v>1.3967458437087028E-2</v>
      </c>
      <c r="O1173" s="111">
        <f t="shared" si="170"/>
        <v>9.1538644977608163E-3</v>
      </c>
      <c r="P1173" s="111">
        <f t="shared" si="171"/>
        <v>3.6541844582499835E-3</v>
      </c>
      <c r="Q1173" s="36">
        <f>K1173*$Y$19+$Z$19*L1173+$AA$19*M1173+N1173*$AB$19+$AC$19*O1173+P1173*$AD$19</f>
        <v>9.8605327423034912E-3</v>
      </c>
      <c r="R1173" s="41">
        <f t="shared" si="164"/>
        <v>1009860.5327423034</v>
      </c>
      <c r="S1173" s="41">
        <f t="shared" si="165"/>
        <v>9860.5327423034469</v>
      </c>
      <c r="T1173" s="41">
        <v>2804.1137097214814</v>
      </c>
      <c r="U1173" s="41">
        <f t="shared" si="172"/>
        <v>1035369.0186262588</v>
      </c>
      <c r="V1173" s="41"/>
    </row>
    <row r="1174" spans="2:22">
      <c r="B1174" s="112">
        <v>45162</v>
      </c>
      <c r="C1174">
        <v>69.486358999999993</v>
      </c>
      <c r="D1174">
        <v>94.023124999999993</v>
      </c>
      <c r="E1174">
        <v>21.986467000000001</v>
      </c>
      <c r="F1174">
        <v>101.856903</v>
      </c>
      <c r="G1174">
        <v>50.519131000000002</v>
      </c>
      <c r="H1174">
        <v>48.294991000000003</v>
      </c>
      <c r="J1174" s="33">
        <v>1170</v>
      </c>
      <c r="K1174" s="111">
        <f t="shared" si="166"/>
        <v>-2.3885210493851295E-3</v>
      </c>
      <c r="L1174" s="111">
        <f t="shared" si="167"/>
        <v>-2.2907356012548371E-3</v>
      </c>
      <c r="M1174" s="111">
        <f t="shared" si="168"/>
        <v>-2.2275707263229474E-3</v>
      </c>
      <c r="N1174" s="111">
        <f t="shared" si="169"/>
        <v>-3.4259588637031227E-3</v>
      </c>
      <c r="O1174" s="111">
        <f t="shared" si="170"/>
        <v>-4.2743775980286511E-3</v>
      </c>
      <c r="P1174" s="111">
        <f t="shared" si="171"/>
        <v>-1.4195740333297351E-3</v>
      </c>
      <c r="Q1174" s="36">
        <f>K1174*$Y$19+$Z$19*L1174+$AA$19*M1174+N1174*$AB$19+$AC$19*O1174+P1174*$AD$19</f>
        <v>-2.6421832981592566E-3</v>
      </c>
      <c r="R1174" s="41">
        <f t="shared" si="164"/>
        <v>997357.81670184073</v>
      </c>
      <c r="S1174" s="41">
        <f t="shared" si="165"/>
        <v>-2642.1832981592743</v>
      </c>
      <c r="T1174" s="41">
        <v>2813.0358825754374</v>
      </c>
      <c r="U1174" s="41">
        <f t="shared" si="172"/>
        <v>1032726.8353280996</v>
      </c>
      <c r="V1174" s="41"/>
    </row>
    <row r="1175" spans="2:22">
      <c r="B1175" s="112">
        <v>45163</v>
      </c>
      <c r="C1175">
        <v>69.486358999999993</v>
      </c>
      <c r="D1175">
        <v>93.964316999999994</v>
      </c>
      <c r="E1175">
        <v>21.976662000000001</v>
      </c>
      <c r="F1175">
        <v>101.915154</v>
      </c>
      <c r="G1175">
        <v>50.499454</v>
      </c>
      <c r="H1175">
        <v>48.285201999999998</v>
      </c>
      <c r="J1175" s="33">
        <v>1171</v>
      </c>
      <c r="K1175" s="111">
        <f t="shared" si="166"/>
        <v>0</v>
      </c>
      <c r="L1175" s="111">
        <f t="shared" si="167"/>
        <v>-6.2565883436365138E-4</v>
      </c>
      <c r="M1175" s="111">
        <f t="shared" si="168"/>
        <v>-4.4605561003501453E-4</v>
      </c>
      <c r="N1175" s="111">
        <f t="shared" si="169"/>
        <v>5.7172708019243435E-4</v>
      </c>
      <c r="O1175" s="111">
        <f t="shared" si="170"/>
        <v>-3.8957188420054363E-4</v>
      </c>
      <c r="P1175" s="111">
        <f t="shared" si="171"/>
        <v>-2.0271237257782153E-4</v>
      </c>
      <c r="Q1175" s="36">
        <f>K1175*$Y$19+$Z$19*L1175+$AA$19*M1175+N1175*$AB$19+$AC$19*O1175+P1175*$AD$19</f>
        <v>-8.0266155689223646E-5</v>
      </c>
      <c r="R1175" s="41">
        <f t="shared" si="164"/>
        <v>999919.73384431074</v>
      </c>
      <c r="S1175" s="41">
        <f t="shared" si="165"/>
        <v>-80.266155689256266</v>
      </c>
      <c r="T1175" s="41">
        <v>2822.1547564317007</v>
      </c>
      <c r="U1175" s="41">
        <f t="shared" si="172"/>
        <v>1032646.5691724103</v>
      </c>
      <c r="V1175" s="41"/>
    </row>
    <row r="1176" spans="2:22">
      <c r="B1176" s="112">
        <v>45166</v>
      </c>
      <c r="C1176">
        <v>69.613449000000003</v>
      </c>
      <c r="D1176">
        <v>94.170142999999996</v>
      </c>
      <c r="E1176">
        <v>22.006080999999998</v>
      </c>
      <c r="F1176">
        <v>102.23558</v>
      </c>
      <c r="G1176">
        <v>50.519131000000002</v>
      </c>
      <c r="H1176">
        <v>48.294991000000003</v>
      </c>
      <c r="J1176" s="33">
        <v>1172</v>
      </c>
      <c r="K1176" s="111">
        <f t="shared" si="166"/>
        <v>1.8273215066393063E-3</v>
      </c>
      <c r="L1176" s="111">
        <f t="shared" si="167"/>
        <v>2.1880742328532574E-3</v>
      </c>
      <c r="M1176" s="111">
        <f t="shared" si="168"/>
        <v>1.3377521446220481E-3</v>
      </c>
      <c r="N1176" s="111">
        <f t="shared" si="169"/>
        <v>3.1391144851250674E-3</v>
      </c>
      <c r="O1176" s="111">
        <f t="shared" si="170"/>
        <v>3.8957188420045034E-4</v>
      </c>
      <c r="P1176" s="111">
        <f t="shared" si="171"/>
        <v>2.0271237257790908E-4</v>
      </c>
      <c r="Q1176" s="36">
        <f>K1176*$Y$19+$Z$19*L1176+$AA$19*M1176+N1176*$AB$19+$AC$19*O1176+P1176*$AD$19</f>
        <v>1.9551572133314609E-3</v>
      </c>
      <c r="R1176" s="41">
        <f t="shared" si="164"/>
        <v>1001955.1572133314</v>
      </c>
      <c r="S1176" s="41">
        <f t="shared" si="165"/>
        <v>1955.157213331433</v>
      </c>
      <c r="T1176" s="41">
        <v>2827.2345033745514</v>
      </c>
      <c r="U1176" s="41">
        <f t="shared" si="172"/>
        <v>1034601.7263857417</v>
      </c>
      <c r="V1176" s="41"/>
    </row>
    <row r="1177" spans="2:22">
      <c r="B1177" s="112">
        <v>45167</v>
      </c>
      <c r="C1177">
        <v>70.043518000000006</v>
      </c>
      <c r="D1177">
        <v>94.777816999999999</v>
      </c>
      <c r="E1177">
        <v>22.123757999999999</v>
      </c>
      <c r="F1177">
        <v>103.051216</v>
      </c>
      <c r="G1177">
        <v>50.755195999999998</v>
      </c>
      <c r="H1177">
        <v>48.422404999999998</v>
      </c>
      <c r="J1177" s="33">
        <v>1173</v>
      </c>
      <c r="K1177" s="111">
        <f t="shared" si="166"/>
        <v>6.1589531651864175E-3</v>
      </c>
      <c r="L1177" s="111">
        <f t="shared" si="167"/>
        <v>6.4322059377663471E-3</v>
      </c>
      <c r="M1177" s="111">
        <f t="shared" si="168"/>
        <v>5.3332294698413118E-3</v>
      </c>
      <c r="N1177" s="111">
        <f t="shared" si="169"/>
        <v>7.9463492810696347E-3</v>
      </c>
      <c r="O1177" s="111">
        <f t="shared" si="170"/>
        <v>4.6619006915639702E-3</v>
      </c>
      <c r="P1177" s="111">
        <f t="shared" si="171"/>
        <v>2.6347705579078361E-3</v>
      </c>
      <c r="Q1177" s="36">
        <f>K1177*$Y$19+$Z$19*L1177+$AA$19*M1177+N1177*$AB$19+$AC$19*O1177+P1177*$AD$19</f>
        <v>6.126811874377895E-3</v>
      </c>
      <c r="R1177" s="41">
        <f t="shared" si="164"/>
        <v>1006126.8118743779</v>
      </c>
      <c r="S1177" s="41">
        <f t="shared" si="165"/>
        <v>6126.8118743778905</v>
      </c>
      <c r="T1177" s="41">
        <v>2854.3545747022144</v>
      </c>
      <c r="U1177" s="41">
        <f t="shared" si="172"/>
        <v>1040728.5382601196</v>
      </c>
      <c r="V1177" s="41"/>
    </row>
    <row r="1178" spans="2:22">
      <c r="B1178" s="112">
        <v>45168</v>
      </c>
      <c r="C1178">
        <v>70.014174999999994</v>
      </c>
      <c r="D1178">
        <v>94.738617000000005</v>
      </c>
      <c r="E1178">
        <v>22.123757999999999</v>
      </c>
      <c r="F1178">
        <v>102.905579</v>
      </c>
      <c r="G1178">
        <v>50.696185999999997</v>
      </c>
      <c r="H1178">
        <v>48.373393999999998</v>
      </c>
      <c r="J1178" s="33">
        <v>1174</v>
      </c>
      <c r="K1178" s="111">
        <f t="shared" si="166"/>
        <v>-4.1901304813482234E-4</v>
      </c>
      <c r="L1178" s="111">
        <f t="shared" si="167"/>
        <v>-4.1368444658506856E-4</v>
      </c>
      <c r="M1178" s="111">
        <f t="shared" si="168"/>
        <v>0</v>
      </c>
      <c r="N1178" s="111">
        <f t="shared" si="169"/>
        <v>-1.4142483065345175E-3</v>
      </c>
      <c r="O1178" s="111">
        <f t="shared" si="170"/>
        <v>-1.1633159744412953E-3</v>
      </c>
      <c r="P1178" s="111">
        <f t="shared" si="171"/>
        <v>-1.0126680020149286E-3</v>
      </c>
      <c r="Q1178" s="36">
        <f>K1178*$Y$19+$Z$19*L1178+$AA$19*M1178+N1178*$AB$19+$AC$19*O1178+P1178*$AD$19</f>
        <v>-7.5253612602088778E-4</v>
      </c>
      <c r="R1178" s="41">
        <f t="shared" si="164"/>
        <v>999247.46387397917</v>
      </c>
      <c r="S1178" s="41">
        <f t="shared" si="165"/>
        <v>-752.53612602083012</v>
      </c>
      <c r="T1178" s="41">
        <v>2857.5632710941136</v>
      </c>
      <c r="U1178" s="41">
        <f t="shared" si="172"/>
        <v>1039976.0021340988</v>
      </c>
      <c r="V1178" s="41"/>
    </row>
    <row r="1179" spans="2:22">
      <c r="B1179" s="112">
        <v>45169</v>
      </c>
      <c r="C1179">
        <v>70.131469999999993</v>
      </c>
      <c r="D1179">
        <v>94.875823999999994</v>
      </c>
      <c r="E1179">
        <v>22.172792000000001</v>
      </c>
      <c r="F1179">
        <v>103.08034499999999</v>
      </c>
      <c r="G1179">
        <v>50.794547999999999</v>
      </c>
      <c r="H1179">
        <v>48.491000999999997</v>
      </c>
      <c r="J1179" s="33">
        <v>1175</v>
      </c>
      <c r="K1179" s="111">
        <f t="shared" si="166"/>
        <v>1.6739018524317478E-3</v>
      </c>
      <c r="L1179" s="111">
        <f t="shared" si="167"/>
        <v>1.4472212477503106E-3</v>
      </c>
      <c r="M1179" s="111">
        <f t="shared" si="168"/>
        <v>2.2138979233239436E-3</v>
      </c>
      <c r="N1179" s="111">
        <f t="shared" si="169"/>
        <v>1.6968736362276129E-3</v>
      </c>
      <c r="O1179" s="111">
        <f t="shared" si="170"/>
        <v>1.9383450472825752E-3</v>
      </c>
      <c r="P1179" s="111">
        <f t="shared" si="171"/>
        <v>2.4282825033838718E-3</v>
      </c>
      <c r="Q1179" s="36">
        <f>K1179*$Y$19+$Z$19*L1179+$AA$19*M1179+N1179*$AB$19+$AC$19*O1179+P1179*$AD$19</f>
        <v>1.8438193305013828E-3</v>
      </c>
      <c r="R1179" s="41">
        <f t="shared" si="164"/>
        <v>1001843.8193305014</v>
      </c>
      <c r="S1179" s="41">
        <f t="shared" si="165"/>
        <v>1843.8193305013701</v>
      </c>
      <c r="T1179" s="41">
        <v>2878.3442323252093</v>
      </c>
      <c r="U1179" s="41">
        <f t="shared" si="172"/>
        <v>1041819.8214646002</v>
      </c>
      <c r="V1179" s="41"/>
    </row>
    <row r="1180" spans="2:22">
      <c r="B1180" s="112">
        <v>45170</v>
      </c>
      <c r="C1180">
        <v>69.794312000000005</v>
      </c>
      <c r="D1180">
        <v>94.384444999999999</v>
      </c>
      <c r="E1180">
        <v>22.067613999999999</v>
      </c>
      <c r="F1180">
        <v>102.346588</v>
      </c>
      <c r="G1180">
        <v>50.538989999999998</v>
      </c>
      <c r="H1180">
        <v>48.461528999999999</v>
      </c>
      <c r="J1180" s="33">
        <v>1176</v>
      </c>
      <c r="K1180" s="111">
        <f t="shared" si="166"/>
        <v>-4.8191069249410474E-3</v>
      </c>
      <c r="L1180" s="111">
        <f t="shared" si="167"/>
        <v>-5.1926387582966367E-3</v>
      </c>
      <c r="M1180" s="111">
        <f t="shared" si="168"/>
        <v>-4.75484778147558E-3</v>
      </c>
      <c r="N1180" s="111">
        <f t="shared" si="169"/>
        <v>-7.1437577320907211E-3</v>
      </c>
      <c r="O1180" s="111">
        <f t="shared" si="170"/>
        <v>-5.0439084008748235E-3</v>
      </c>
      <c r="P1180" s="111">
        <f t="shared" si="171"/>
        <v>-6.0796764989622077E-4</v>
      </c>
      <c r="Q1180" s="36">
        <f>K1180*$Y$19+$Z$19*L1180+$AA$19*M1180+N1180*$AB$19+$AC$19*O1180+P1180*$AD$19</f>
        <v>-5.133381377420386E-3</v>
      </c>
      <c r="R1180" s="41">
        <f t="shared" si="164"/>
        <v>994866.61862257961</v>
      </c>
      <c r="S1180" s="41">
        <f t="shared" si="165"/>
        <v>-5133.3813774203882</v>
      </c>
      <c r="T1180" s="41">
        <v>2902.9874716000631</v>
      </c>
      <c r="U1180" s="41">
        <f t="shared" si="172"/>
        <v>1036686.4400871798</v>
      </c>
      <c r="V1180" s="41"/>
    </row>
    <row r="1181" spans="2:22">
      <c r="B1181" s="112">
        <v>45174</v>
      </c>
      <c r="C1181">
        <v>69.412070999999997</v>
      </c>
      <c r="D1181">
        <v>93.873397999999995</v>
      </c>
      <c r="E1181">
        <v>21.959489999999999</v>
      </c>
      <c r="F1181">
        <v>101.615746</v>
      </c>
      <c r="G1181">
        <v>50.450184</v>
      </c>
      <c r="H1181">
        <v>48.323985999999998</v>
      </c>
      <c r="J1181" s="33">
        <v>1177</v>
      </c>
      <c r="K1181" s="111">
        <f t="shared" si="166"/>
        <v>-5.4917303708692583E-3</v>
      </c>
      <c r="L1181" s="111">
        <f t="shared" si="167"/>
        <v>-5.4292373394237651E-3</v>
      </c>
      <c r="M1181" s="111">
        <f t="shared" si="168"/>
        <v>-4.9117115390280982E-3</v>
      </c>
      <c r="N1181" s="111">
        <f t="shared" si="169"/>
        <v>-7.166471510356277E-3</v>
      </c>
      <c r="O1181" s="111">
        <f t="shared" si="170"/>
        <v>-1.7587236210200342E-3</v>
      </c>
      <c r="P1181" s="111">
        <f t="shared" si="171"/>
        <v>-2.8422247397685385E-3</v>
      </c>
      <c r="Q1181" s="36">
        <f>K1181*$Y$19+$Z$19*L1181+$AA$19*M1181+N1181*$AB$19+$AC$19*O1181+P1181*$AD$19</f>
        <v>-5.3966860662850568E-3</v>
      </c>
      <c r="R1181" s="41">
        <f t="shared" si="164"/>
        <v>994603.31393371499</v>
      </c>
      <c r="S1181" s="41">
        <f t="shared" si="165"/>
        <v>-5396.6860662850086</v>
      </c>
      <c r="T1181" s="41">
        <v>2913.7287827564869</v>
      </c>
      <c r="U1181" s="41">
        <f t="shared" si="172"/>
        <v>1031289.7540208948</v>
      </c>
      <c r="V1181" s="41"/>
    </row>
    <row r="1182" spans="2:22">
      <c r="B1182" s="112">
        <v>45175</v>
      </c>
      <c r="C1182">
        <v>69.333656000000005</v>
      </c>
      <c r="D1182">
        <v>93.784965999999997</v>
      </c>
      <c r="E1182">
        <v>21.939827000000001</v>
      </c>
      <c r="F1182">
        <v>101.518303</v>
      </c>
      <c r="G1182">
        <v>50.371250000000003</v>
      </c>
      <c r="H1182">
        <v>48.422229999999999</v>
      </c>
      <c r="J1182" s="33">
        <v>1178</v>
      </c>
      <c r="K1182" s="111">
        <f t="shared" si="166"/>
        <v>-1.1303412370896175E-3</v>
      </c>
      <c r="L1182" s="111">
        <f t="shared" si="167"/>
        <v>-9.4247871143032628E-4</v>
      </c>
      <c r="M1182" s="111">
        <f t="shared" si="168"/>
        <v>-8.9582265322981497E-4</v>
      </c>
      <c r="N1182" s="111">
        <f t="shared" si="169"/>
        <v>-9.5939610275978901E-4</v>
      </c>
      <c r="O1182" s="111">
        <f t="shared" si="170"/>
        <v>-1.5658181598059539E-3</v>
      </c>
      <c r="P1182" s="111">
        <f t="shared" si="171"/>
        <v>2.0309638522679817E-3</v>
      </c>
      <c r="Q1182" s="36">
        <f>K1182*$Y$19+$Z$19*L1182+$AA$19*M1182+N1182*$AB$19+$AC$19*O1182+P1182*$AD$19</f>
        <v>-6.4439656291994957E-4</v>
      </c>
      <c r="R1182" s="41">
        <f t="shared" si="164"/>
        <v>999355.60343708005</v>
      </c>
      <c r="S1182" s="41">
        <f t="shared" si="165"/>
        <v>-644.39656291995198</v>
      </c>
      <c r="T1182" s="41">
        <v>2915.1511320791906</v>
      </c>
      <c r="U1182" s="41">
        <f t="shared" si="172"/>
        <v>1030645.3574579748</v>
      </c>
      <c r="V1182" s="41"/>
    </row>
    <row r="1183" spans="2:22">
      <c r="B1183" s="112">
        <v>45176</v>
      </c>
      <c r="C1183">
        <v>69.568886000000006</v>
      </c>
      <c r="D1183">
        <v>94.079796000000002</v>
      </c>
      <c r="E1183">
        <v>21.998804</v>
      </c>
      <c r="F1183">
        <v>101.966545</v>
      </c>
      <c r="G1183">
        <v>50.538989999999998</v>
      </c>
      <c r="H1183">
        <v>48.255218999999997</v>
      </c>
      <c r="J1183" s="33">
        <v>1179</v>
      </c>
      <c r="K1183" s="111">
        <f t="shared" si="166"/>
        <v>3.3869822896827528E-3</v>
      </c>
      <c r="L1183" s="111">
        <f t="shared" si="167"/>
        <v>3.138749799701834E-3</v>
      </c>
      <c r="M1183" s="111">
        <f t="shared" si="168"/>
        <v>2.6845185694943058E-3</v>
      </c>
      <c r="N1183" s="111">
        <f t="shared" si="169"/>
        <v>4.4056619392698719E-3</v>
      </c>
      <c r="O1183" s="111">
        <f t="shared" si="170"/>
        <v>3.3245417808259836E-3</v>
      </c>
      <c r="P1183" s="111">
        <f t="shared" si="171"/>
        <v>-3.455018059821696E-3</v>
      </c>
      <c r="Q1183" s="36">
        <f>K1183*$Y$19+$Z$19*L1183+$AA$19*M1183+N1183*$AB$19+$AC$19*O1183+P1183*$AD$19</f>
        <v>2.7154650419621432E-3</v>
      </c>
      <c r="R1183" s="41">
        <f t="shared" si="164"/>
        <v>1002715.4650419621</v>
      </c>
      <c r="S1183" s="41">
        <f t="shared" si="165"/>
        <v>2715.465041962103</v>
      </c>
      <c r="T1183" s="41">
        <v>2923.1736392691964</v>
      </c>
      <c r="U1183" s="41">
        <f t="shared" si="172"/>
        <v>1033360.8224999369</v>
      </c>
      <c r="V1183" s="41"/>
    </row>
    <row r="1184" spans="2:22">
      <c r="B1184" s="112">
        <v>45177</v>
      </c>
      <c r="C1184">
        <v>69.588493</v>
      </c>
      <c r="D1184">
        <v>94.128936999999993</v>
      </c>
      <c r="E1184">
        <v>21.998804</v>
      </c>
      <c r="F1184">
        <v>102.04451</v>
      </c>
      <c r="G1184">
        <v>50.657390999999997</v>
      </c>
      <c r="H1184">
        <v>48.294517999999997</v>
      </c>
      <c r="J1184" s="33">
        <v>1180</v>
      </c>
      <c r="K1184" s="111">
        <f t="shared" si="166"/>
        <v>2.8179605380090629E-4</v>
      </c>
      <c r="L1184" s="111">
        <f t="shared" si="167"/>
        <v>5.221968219369245E-4</v>
      </c>
      <c r="M1184" s="111">
        <f t="shared" si="168"/>
        <v>0</v>
      </c>
      <c r="N1184" s="111">
        <f t="shared" si="169"/>
        <v>7.6432136283504629E-4</v>
      </c>
      <c r="O1184" s="111">
        <f t="shared" si="170"/>
        <v>2.3400254605458592E-3</v>
      </c>
      <c r="P1184" s="111">
        <f t="shared" si="171"/>
        <v>8.1406751362379727E-4</v>
      </c>
      <c r="Q1184" s="36">
        <f>K1184*$Y$19+$Z$19*L1184+$AA$19*M1184+N1184*$AB$19+$AC$19*O1184+P1184*$AD$19</f>
        <v>5.8939168673619892E-4</v>
      </c>
      <c r="R1184" s="41">
        <f t="shared" si="164"/>
        <v>1000589.3916867363</v>
      </c>
      <c r="S1184" s="41">
        <f t="shared" si="165"/>
        <v>589.39168673625682</v>
      </c>
      <c r="T1184" s="41">
        <v>2944.2555158677278</v>
      </c>
      <c r="U1184" s="41">
        <f t="shared" si="172"/>
        <v>1033950.2141866732</v>
      </c>
      <c r="V1184" s="41"/>
    </row>
    <row r="1185" spans="2:22">
      <c r="B1185" s="112">
        <v>45180</v>
      </c>
      <c r="C1185">
        <v>69.480675000000005</v>
      </c>
      <c r="D1185">
        <v>94.020827999999995</v>
      </c>
      <c r="E1185">
        <v>21.969318000000001</v>
      </c>
      <c r="F1185">
        <v>101.84961699999999</v>
      </c>
      <c r="G1185">
        <v>50.617927999999999</v>
      </c>
      <c r="H1185">
        <v>48.314166999999998</v>
      </c>
      <c r="J1185" s="33">
        <v>1181</v>
      </c>
      <c r="K1185" s="111">
        <f t="shared" si="166"/>
        <v>-1.5505668603963817E-3</v>
      </c>
      <c r="L1185" s="111">
        <f t="shared" si="167"/>
        <v>-1.1491804084638485E-3</v>
      </c>
      <c r="M1185" s="111">
        <f t="shared" si="168"/>
        <v>-1.3412446599509705E-3</v>
      </c>
      <c r="N1185" s="111">
        <f t="shared" si="169"/>
        <v>-1.9117084167425606E-3</v>
      </c>
      <c r="O1185" s="111">
        <f t="shared" si="170"/>
        <v>-7.7932120850272846E-4</v>
      </c>
      <c r="P1185" s="111">
        <f t="shared" si="171"/>
        <v>4.0677502795805309E-4</v>
      </c>
      <c r="Q1185" s="36">
        <f>K1185*$Y$19+$Z$19*L1185+$AA$19*M1185+N1185*$AB$19+$AC$19*O1185+P1185*$AD$19</f>
        <v>-1.2741306280310712E-3</v>
      </c>
      <c r="R1185" s="41">
        <f t="shared" si="164"/>
        <v>998725.8693719689</v>
      </c>
      <c r="S1185" s="41">
        <f t="shared" si="165"/>
        <v>-1274.1306280310964</v>
      </c>
      <c r="T1185" s="41">
        <v>2963.4880841511767</v>
      </c>
      <c r="U1185" s="41">
        <f t="shared" si="172"/>
        <v>1032676.0835586421</v>
      </c>
      <c r="V1185" s="41"/>
    </row>
    <row r="1186" spans="2:22">
      <c r="B1186" s="112">
        <v>45181</v>
      </c>
      <c r="C1186">
        <v>69.529678000000004</v>
      </c>
      <c r="D1186">
        <v>94.050315999999995</v>
      </c>
      <c r="E1186">
        <v>21.988976999999998</v>
      </c>
      <c r="F1186">
        <v>101.82038900000001</v>
      </c>
      <c r="G1186">
        <v>50.627795999999996</v>
      </c>
      <c r="H1186">
        <v>48.274867999999998</v>
      </c>
      <c r="J1186" s="33">
        <v>1182</v>
      </c>
      <c r="K1186" s="111">
        <f t="shared" si="166"/>
        <v>7.0502665409086088E-4</v>
      </c>
      <c r="L1186" s="111">
        <f t="shared" si="167"/>
        <v>3.1358346224167168E-4</v>
      </c>
      <c r="M1186" s="111">
        <f t="shared" si="168"/>
        <v>8.9443875430696065E-4</v>
      </c>
      <c r="N1186" s="111">
        <f t="shared" si="169"/>
        <v>-2.8701329935283448E-4</v>
      </c>
      <c r="O1186" s="111">
        <f t="shared" si="170"/>
        <v>1.9493168978173297E-4</v>
      </c>
      <c r="P1186" s="111">
        <f t="shared" si="171"/>
        <v>-8.1373630388871521E-4</v>
      </c>
      <c r="Q1186" s="36">
        <f>K1186*$Y$19+$Z$19*L1186+$AA$19*M1186+N1186*$AB$19+$AC$19*O1186+P1186*$AD$19</f>
        <v>1.4922022455934035E-4</v>
      </c>
      <c r="R1186" s="41">
        <f t="shared" si="164"/>
        <v>1000149.2202245593</v>
      </c>
      <c r="S1186" s="41">
        <f t="shared" si="165"/>
        <v>149.2202245593071</v>
      </c>
      <c r="T1186" s="41">
        <v>3008.4539069348248</v>
      </c>
      <c r="U1186" s="41">
        <f t="shared" si="172"/>
        <v>1032825.3037832014</v>
      </c>
      <c r="V1186" s="41"/>
    </row>
    <row r="1187" spans="2:22">
      <c r="B1187" s="112">
        <v>45182</v>
      </c>
      <c r="C1187">
        <v>69.637505000000004</v>
      </c>
      <c r="D1187">
        <v>94.187904000000003</v>
      </c>
      <c r="E1187">
        <v>22.008635000000002</v>
      </c>
      <c r="F1187">
        <v>102.04451</v>
      </c>
      <c r="G1187">
        <v>50.70673</v>
      </c>
      <c r="H1187">
        <v>48.304336999999997</v>
      </c>
      <c r="J1187" s="33">
        <v>1183</v>
      </c>
      <c r="K1187" s="111">
        <f t="shared" si="166"/>
        <v>1.5496041416149773E-3</v>
      </c>
      <c r="L1187" s="111">
        <f t="shared" si="167"/>
        <v>1.4618500377043646E-3</v>
      </c>
      <c r="M1187" s="111">
        <f t="shared" si="168"/>
        <v>8.9359401178851976E-4</v>
      </c>
      <c r="N1187" s="111">
        <f t="shared" si="169"/>
        <v>2.1987217160954302E-3</v>
      </c>
      <c r="O1187" s="111">
        <f t="shared" si="170"/>
        <v>1.5578898738726537E-3</v>
      </c>
      <c r="P1187" s="111">
        <f t="shared" si="171"/>
        <v>6.1025561174476506E-4</v>
      </c>
      <c r="Q1187" s="36">
        <f>K1187*$Y$19+$Z$19*L1187+$AA$19*M1187+N1187*$AB$19+$AC$19*O1187+P1187*$AD$19</f>
        <v>1.4952638428119996E-3</v>
      </c>
      <c r="R1187" s="41">
        <f t="shared" si="164"/>
        <v>1001495.263842812</v>
      </c>
      <c r="S1187" s="41">
        <f t="shared" si="165"/>
        <v>1495.2638428120408</v>
      </c>
      <c r="T1187" s="41">
        <v>3020.2073844351107</v>
      </c>
      <c r="U1187" s="41">
        <f t="shared" si="172"/>
        <v>1034320.5676260134</v>
      </c>
      <c r="V1187" s="41"/>
    </row>
    <row r="1188" spans="2:22">
      <c r="B1188" s="112">
        <v>45183</v>
      </c>
      <c r="C1188">
        <v>69.519881999999996</v>
      </c>
      <c r="D1188">
        <v>94.060142999999997</v>
      </c>
      <c r="E1188">
        <v>21.969318000000001</v>
      </c>
      <c r="F1188">
        <v>101.85936</v>
      </c>
      <c r="G1188">
        <v>50.627795999999996</v>
      </c>
      <c r="H1188">
        <v>48.265048999999998</v>
      </c>
      <c r="J1188" s="33">
        <v>1184</v>
      </c>
      <c r="K1188" s="111">
        <f t="shared" si="166"/>
        <v>-1.6905035449098851E-3</v>
      </c>
      <c r="L1188" s="111">
        <f t="shared" si="167"/>
        <v>-1.3573688721043192E-3</v>
      </c>
      <c r="M1188" s="111">
        <f t="shared" si="168"/>
        <v>-1.7880327660955331E-3</v>
      </c>
      <c r="N1188" s="111">
        <f t="shared" si="169"/>
        <v>-1.8160523474724014E-3</v>
      </c>
      <c r="O1188" s="111">
        <f t="shared" si="170"/>
        <v>-1.5578898738726333E-3</v>
      </c>
      <c r="P1188" s="111">
        <f t="shared" si="171"/>
        <v>-8.136740595534826E-4</v>
      </c>
      <c r="Q1188" s="36">
        <f>K1188*$Y$19+$Z$19*L1188+$AA$19*M1188+N1188*$AB$19+$AC$19*O1188+P1188*$AD$19</f>
        <v>-1.5727315810804472E-3</v>
      </c>
      <c r="R1188" s="41">
        <f t="shared" si="164"/>
        <v>998427.26841891953</v>
      </c>
      <c r="S1188" s="41">
        <f t="shared" si="165"/>
        <v>-1572.7315810804721</v>
      </c>
      <c r="T1188" s="41">
        <v>3028.8633325818228</v>
      </c>
      <c r="U1188" s="41">
        <f t="shared" si="172"/>
        <v>1032747.8360449329</v>
      </c>
      <c r="V1188" s="41"/>
    </row>
    <row r="1189" spans="2:22">
      <c r="B1189" s="112">
        <v>45184</v>
      </c>
      <c r="C1189">
        <v>69.382667999999995</v>
      </c>
      <c r="D1189">
        <v>93.843924999999999</v>
      </c>
      <c r="E1189">
        <v>21.929998000000001</v>
      </c>
      <c r="F1189">
        <v>101.703453</v>
      </c>
      <c r="G1189">
        <v>50.499518999999999</v>
      </c>
      <c r="H1189">
        <v>48.186450999999998</v>
      </c>
      <c r="J1189" s="33">
        <v>1185</v>
      </c>
      <c r="K1189" s="111">
        <f t="shared" si="166"/>
        <v>-1.9756879140486886E-3</v>
      </c>
      <c r="L1189" s="111">
        <f t="shared" si="167"/>
        <v>-2.3013668382039962E-3</v>
      </c>
      <c r="M1189" s="111">
        <f t="shared" si="168"/>
        <v>-1.7913723537228889E-3</v>
      </c>
      <c r="N1189" s="111">
        <f t="shared" si="169"/>
        <v>-1.5317830225158216E-3</v>
      </c>
      <c r="O1189" s="111">
        <f t="shared" si="170"/>
        <v>-2.5369420477547844E-3</v>
      </c>
      <c r="P1189" s="111">
        <f t="shared" si="171"/>
        <v>-1.6297935728909183E-3</v>
      </c>
      <c r="Q1189" s="36">
        <f>K1189*$Y$19+$Z$19*L1189+$AA$19*M1189+N1189*$AB$19+$AC$19*O1189+P1189*$AD$19</f>
        <v>-1.8531617051667866E-3</v>
      </c>
      <c r="R1189" s="41">
        <f t="shared" si="164"/>
        <v>998146.8382948332</v>
      </c>
      <c r="S1189" s="41">
        <f t="shared" si="165"/>
        <v>-1853.1617051667999</v>
      </c>
      <c r="T1189" s="41">
        <v>3093.3660454375204</v>
      </c>
      <c r="U1189" s="41">
        <f t="shared" si="172"/>
        <v>1030894.6743397661</v>
      </c>
      <c r="V1189" s="41"/>
    </row>
    <row r="1190" spans="2:22">
      <c r="B1190" s="112">
        <v>45187</v>
      </c>
      <c r="C1190">
        <v>69.451271000000006</v>
      </c>
      <c r="D1190">
        <v>93.981514000000004</v>
      </c>
      <c r="E1190">
        <v>21.949659</v>
      </c>
      <c r="F1190">
        <v>101.898331</v>
      </c>
      <c r="G1190">
        <v>50.608058999999997</v>
      </c>
      <c r="H1190">
        <v>48.196285000000003</v>
      </c>
      <c r="J1190" s="33">
        <v>1186</v>
      </c>
      <c r="K1190" s="111">
        <f t="shared" si="166"/>
        <v>9.8827428045023609E-4</v>
      </c>
      <c r="L1190" s="111">
        <f t="shared" si="167"/>
        <v>1.465073371776244E-3</v>
      </c>
      <c r="M1190" s="111">
        <f t="shared" si="168"/>
        <v>8.9613286246678842E-4</v>
      </c>
      <c r="N1190" s="111">
        <f t="shared" si="169"/>
        <v>1.91430601130647E-3</v>
      </c>
      <c r="O1190" s="111">
        <f t="shared" si="170"/>
        <v>2.1470209027205601E-3</v>
      </c>
      <c r="P1190" s="111">
        <f t="shared" si="171"/>
        <v>2.0406144175297389E-4</v>
      </c>
      <c r="Q1190" s="36">
        <f>K1190*$Y$19+$Z$19*L1190+$AA$19*M1190+N1190*$AB$19+$AC$19*O1190+P1190*$AD$19</f>
        <v>1.3238424490453616E-3</v>
      </c>
      <c r="R1190" s="41">
        <f t="shared" si="164"/>
        <v>1001323.8424490454</v>
      </c>
      <c r="S1190" s="41">
        <f t="shared" si="165"/>
        <v>1323.8424490453908</v>
      </c>
      <c r="T1190" s="41">
        <v>3098.0310536624165</v>
      </c>
      <c r="U1190" s="41">
        <f t="shared" si="172"/>
        <v>1032218.5167888115</v>
      </c>
      <c r="V1190" s="41"/>
    </row>
    <row r="1191" spans="2:22">
      <c r="B1191" s="112">
        <v>45188</v>
      </c>
      <c r="C1191">
        <v>69.304253000000003</v>
      </c>
      <c r="D1191">
        <v>93.706344999999999</v>
      </c>
      <c r="E1191">
        <v>21.89068</v>
      </c>
      <c r="F1191">
        <v>101.55727400000001</v>
      </c>
      <c r="G1191">
        <v>50.469929</v>
      </c>
      <c r="H1191">
        <v>48.196285000000003</v>
      </c>
      <c r="J1191" s="33">
        <v>1187</v>
      </c>
      <c r="K1191" s="111">
        <f t="shared" si="166"/>
        <v>-2.1190948047030804E-3</v>
      </c>
      <c r="L1191" s="111">
        <f t="shared" si="167"/>
        <v>-2.9322002885007951E-3</v>
      </c>
      <c r="M1191" s="111">
        <f t="shared" si="168"/>
        <v>-2.6906286277325743E-3</v>
      </c>
      <c r="N1191" s="111">
        <f t="shared" si="169"/>
        <v>-3.3526460916459455E-3</v>
      </c>
      <c r="O1191" s="111">
        <f t="shared" si="170"/>
        <v>-2.7331388113197973E-3</v>
      </c>
      <c r="P1191" s="111">
        <f t="shared" si="171"/>
        <v>0</v>
      </c>
      <c r="Q1191" s="36">
        <f>K1191*$Y$19+$Z$19*L1191+$AA$19*M1191+N1191*$AB$19+$AC$19*O1191+P1191*$AD$19</f>
        <v>-2.5705278104239618E-3</v>
      </c>
      <c r="R1191" s="41">
        <f t="shared" si="164"/>
        <v>997429.47218957602</v>
      </c>
      <c r="S1191" s="41">
        <f t="shared" si="165"/>
        <v>-2570.5278104239842</v>
      </c>
      <c r="T1191" s="41">
        <v>3099.4944396922365</v>
      </c>
      <c r="U1191" s="41">
        <f t="shared" si="172"/>
        <v>1029647.9889783876</v>
      </c>
      <c r="V1191" s="41"/>
    </row>
    <row r="1192" spans="2:22">
      <c r="B1192" s="112">
        <v>45189</v>
      </c>
      <c r="C1192">
        <v>69.216048999999998</v>
      </c>
      <c r="D1192">
        <v>93.657195999999999</v>
      </c>
      <c r="E1192">
        <v>21.880852000000001</v>
      </c>
      <c r="F1192">
        <v>101.596245</v>
      </c>
      <c r="G1192">
        <v>50.381118999999998</v>
      </c>
      <c r="H1192">
        <v>48.156981999999999</v>
      </c>
      <c r="J1192" s="33">
        <v>1188</v>
      </c>
      <c r="K1192" s="111">
        <f t="shared" si="166"/>
        <v>-1.2735174649145334E-3</v>
      </c>
      <c r="L1192" s="111">
        <f t="shared" si="167"/>
        <v>-5.2463783364703552E-4</v>
      </c>
      <c r="M1192" s="111">
        <f t="shared" si="168"/>
        <v>-4.4905899867312467E-4</v>
      </c>
      <c r="N1192" s="111">
        <f t="shared" si="169"/>
        <v>3.8366059982467671E-4</v>
      </c>
      <c r="O1192" s="111">
        <f t="shared" si="170"/>
        <v>-1.7612117021609584E-3</v>
      </c>
      <c r="P1192" s="111">
        <f t="shared" si="171"/>
        <v>-8.158104733456521E-4</v>
      </c>
      <c r="Q1192" s="36">
        <f>K1192*$Y$19+$Z$19*L1192+$AA$19*M1192+N1192*$AB$19+$AC$19*O1192+P1192*$AD$19</f>
        <v>-4.0544558956265368E-4</v>
      </c>
      <c r="R1192" s="41">
        <f t="shared" si="164"/>
        <v>999594.55441043735</v>
      </c>
      <c r="S1192" s="41">
        <f t="shared" si="165"/>
        <v>-405.44558956264518</v>
      </c>
      <c r="T1192" s="41">
        <v>3125.1377785824006</v>
      </c>
      <c r="U1192" s="41">
        <f t="shared" si="172"/>
        <v>1029242.5433888249</v>
      </c>
      <c r="V1192" s="41"/>
    </row>
    <row r="1193" spans="2:22">
      <c r="B1193" s="112">
        <v>45190</v>
      </c>
      <c r="C1193">
        <v>68.784805000000006</v>
      </c>
      <c r="D1193">
        <v>93.018394000000001</v>
      </c>
      <c r="E1193">
        <v>21.743234999999999</v>
      </c>
      <c r="F1193">
        <v>100.573082</v>
      </c>
      <c r="G1193">
        <v>50.094974999999998</v>
      </c>
      <c r="H1193">
        <v>47.764023000000002</v>
      </c>
      <c r="J1193" s="33">
        <v>1189</v>
      </c>
      <c r="K1193" s="111">
        <f t="shared" si="166"/>
        <v>-6.2498947106637889E-3</v>
      </c>
      <c r="L1193" s="111">
        <f t="shared" si="167"/>
        <v>-6.8440066907296234E-3</v>
      </c>
      <c r="M1193" s="111">
        <f t="shared" si="168"/>
        <v>-6.3092417959063306E-3</v>
      </c>
      <c r="N1193" s="111">
        <f t="shared" si="169"/>
        <v>-1.0121928491478719E-2</v>
      </c>
      <c r="O1193" s="111">
        <f t="shared" si="170"/>
        <v>-5.6957782134176025E-3</v>
      </c>
      <c r="P1193" s="111">
        <f t="shared" si="171"/>
        <v>-8.1934337187737245E-3</v>
      </c>
      <c r="Q1193" s="36">
        <f>K1193*$Y$19+$Z$19*L1193+$AA$19*M1193+N1193*$AB$19+$AC$19*O1193+P1193*$AD$19</f>
        <v>-7.7989420687799814E-3</v>
      </c>
      <c r="R1193" s="41">
        <f t="shared" si="164"/>
        <v>992201.05793122004</v>
      </c>
      <c r="S1193" s="41">
        <f t="shared" si="165"/>
        <v>-7798.9420687799575</v>
      </c>
      <c r="T1193" s="41">
        <v>3125.8003513182048</v>
      </c>
      <c r="U1193" s="41">
        <f t="shared" si="172"/>
        <v>1021443.601320045</v>
      </c>
      <c r="V1193" s="41"/>
    </row>
    <row r="1194" spans="2:22">
      <c r="B1194" s="112">
        <v>45191</v>
      </c>
      <c r="C1194">
        <v>69.069030999999995</v>
      </c>
      <c r="D1194">
        <v>93.411522000000005</v>
      </c>
      <c r="E1194">
        <v>21.812044</v>
      </c>
      <c r="F1194">
        <v>101.186981</v>
      </c>
      <c r="G1194">
        <v>50.272582999999997</v>
      </c>
      <c r="H1194">
        <v>47.862270000000002</v>
      </c>
      <c r="J1194" s="33">
        <v>1190</v>
      </c>
      <c r="K1194" s="111">
        <f t="shared" si="166"/>
        <v>4.1235907682415016E-3</v>
      </c>
      <c r="L1194" s="111">
        <f t="shared" si="167"/>
        <v>4.217440968085016E-3</v>
      </c>
      <c r="M1194" s="111">
        <f t="shared" si="168"/>
        <v>3.159619629320798E-3</v>
      </c>
      <c r="N1194" s="111">
        <f t="shared" si="169"/>
        <v>6.0854550241708156E-3</v>
      </c>
      <c r="O1194" s="111">
        <f t="shared" si="170"/>
        <v>3.5391552594612298E-3</v>
      </c>
      <c r="P1194" s="111">
        <f t="shared" si="171"/>
        <v>2.0548121544069994E-3</v>
      </c>
      <c r="Q1194" s="36">
        <f>K1194*$Y$19+$Z$19*L1194+$AA$19*M1194+N1194*$AB$19+$AC$19*O1194+P1194*$AD$19</f>
        <v>4.2964146411248235E-3</v>
      </c>
      <c r="R1194" s="41">
        <f t="shared" si="164"/>
        <v>1004296.4146411248</v>
      </c>
      <c r="S1194" s="41">
        <f t="shared" si="165"/>
        <v>4296.4146411247784</v>
      </c>
      <c r="T1194" s="41">
        <v>3142.1839211321203</v>
      </c>
      <c r="U1194" s="41">
        <f t="shared" si="172"/>
        <v>1025740.0159611697</v>
      </c>
      <c r="V1194" s="41"/>
    </row>
    <row r="1195" spans="2:22">
      <c r="B1195" s="112">
        <v>45194</v>
      </c>
      <c r="C1195">
        <v>68.559364000000002</v>
      </c>
      <c r="D1195">
        <v>92.674437999999995</v>
      </c>
      <c r="E1195">
        <v>21.684258</v>
      </c>
      <c r="F1195">
        <v>100.202797</v>
      </c>
      <c r="G1195">
        <v>49.897632999999999</v>
      </c>
      <c r="H1195">
        <v>47.518425000000001</v>
      </c>
      <c r="J1195" s="33">
        <v>1191</v>
      </c>
      <c r="K1195" s="111">
        <f t="shared" si="166"/>
        <v>-7.4064560563719285E-3</v>
      </c>
      <c r="L1195" s="111">
        <f t="shared" si="167"/>
        <v>-7.9220146951646756E-3</v>
      </c>
      <c r="M1195" s="111">
        <f t="shared" si="168"/>
        <v>-5.875734798920315E-3</v>
      </c>
      <c r="N1195" s="111">
        <f t="shared" si="169"/>
        <v>-9.7739998998400794E-3</v>
      </c>
      <c r="O1195" s="111">
        <f t="shared" si="170"/>
        <v>-7.4862921560968675E-3</v>
      </c>
      <c r="P1195" s="111">
        <f t="shared" si="171"/>
        <v>-7.2099807939160279E-3</v>
      </c>
      <c r="Q1195" s="36">
        <f>K1195*$Y$19+$Z$19*L1195+$AA$19*M1195+N1195*$AB$19+$AC$19*O1195+P1195*$AD$19</f>
        <v>-7.9302690288169542E-3</v>
      </c>
      <c r="R1195" s="41">
        <f t="shared" si="164"/>
        <v>992069.73097118305</v>
      </c>
      <c r="S1195" s="41">
        <f t="shared" si="165"/>
        <v>-7930.2690288169542</v>
      </c>
      <c r="T1195" s="41">
        <v>3143.4583672937006</v>
      </c>
      <c r="U1195" s="41">
        <f t="shared" si="172"/>
        <v>1017809.7469323528</v>
      </c>
      <c r="V1195" s="41"/>
    </row>
    <row r="1196" spans="2:22">
      <c r="B1196" s="112">
        <v>45195</v>
      </c>
      <c r="C1196">
        <v>68.490768000000003</v>
      </c>
      <c r="D1196">
        <v>92.556503000000006</v>
      </c>
      <c r="E1196">
        <v>21.674424999999999</v>
      </c>
      <c r="F1196">
        <v>99.920203999999998</v>
      </c>
      <c r="G1196">
        <v>49.769359999999999</v>
      </c>
      <c r="H1196">
        <v>47.479134000000002</v>
      </c>
      <c r="J1196" s="33">
        <v>1192</v>
      </c>
      <c r="K1196" s="111">
        <f t="shared" si="166"/>
        <v>-1.00103523764833E-3</v>
      </c>
      <c r="L1196" s="111">
        <f t="shared" si="167"/>
        <v>-1.2733835427204561E-3</v>
      </c>
      <c r="M1196" s="111">
        <f t="shared" si="168"/>
        <v>-4.5356544471482363E-4</v>
      </c>
      <c r="N1196" s="111">
        <f t="shared" si="169"/>
        <v>-2.8241949842831462E-3</v>
      </c>
      <c r="O1196" s="111">
        <f t="shared" si="170"/>
        <v>-2.5740331269809161E-3</v>
      </c>
      <c r="P1196" s="111">
        <f t="shared" si="171"/>
        <v>-8.2720024922828238E-4</v>
      </c>
      <c r="Q1196" s="36">
        <f>K1196*$Y$19+$Z$19*L1196+$AA$19*M1196+N1196*$AB$19+$AC$19*O1196+P1196*$AD$19</f>
        <v>-1.577059601493423E-3</v>
      </c>
      <c r="R1196" s="41">
        <f t="shared" si="164"/>
        <v>998422.94039850659</v>
      </c>
      <c r="S1196" s="41">
        <f t="shared" si="165"/>
        <v>-1577.0596014934126</v>
      </c>
      <c r="T1196" s="41">
        <v>3163.6245947997086</v>
      </c>
      <c r="U1196" s="41">
        <f t="shared" si="172"/>
        <v>1016232.6873308594</v>
      </c>
      <c r="V1196" s="41"/>
    </row>
    <row r="1197" spans="2:22">
      <c r="B1197" s="112">
        <v>45196</v>
      </c>
      <c r="C1197">
        <v>68.245720000000006</v>
      </c>
      <c r="D1197">
        <v>92.232201000000003</v>
      </c>
      <c r="E1197">
        <v>21.615445999999999</v>
      </c>
      <c r="F1197">
        <v>99.452461</v>
      </c>
      <c r="G1197">
        <v>49.700287000000003</v>
      </c>
      <c r="H1197">
        <v>47.390720000000002</v>
      </c>
      <c r="J1197" s="33">
        <v>1193</v>
      </c>
      <c r="K1197" s="111">
        <f t="shared" si="166"/>
        <v>-3.5842409867923959E-3</v>
      </c>
      <c r="L1197" s="111">
        <f t="shared" si="167"/>
        <v>-3.5099800575353634E-3</v>
      </c>
      <c r="M1197" s="111">
        <f t="shared" si="168"/>
        <v>-2.7248423305350636E-3</v>
      </c>
      <c r="N1197" s="111">
        <f t="shared" si="169"/>
        <v>-4.6921563511736599E-3</v>
      </c>
      <c r="O1197" s="111">
        <f t="shared" si="170"/>
        <v>-1.3888259018863117E-3</v>
      </c>
      <c r="P1197" s="111">
        <f t="shared" si="171"/>
        <v>-1.8639013737029469E-3</v>
      </c>
      <c r="Q1197" s="36">
        <f>K1197*$Y$19+$Z$19*L1197+$AA$19*M1197+N1197*$AB$19+$AC$19*O1197+P1197*$AD$19</f>
        <v>-3.4366747306198301E-3</v>
      </c>
      <c r="R1197" s="41">
        <f t="shared" si="164"/>
        <v>996563.32526938012</v>
      </c>
      <c r="S1197" s="41">
        <f t="shared" si="165"/>
        <v>-3436.6747306198813</v>
      </c>
      <c r="T1197" s="41">
        <v>3172.4811051678844</v>
      </c>
      <c r="U1197" s="41">
        <f t="shared" si="172"/>
        <v>1012796.0126002395</v>
      </c>
      <c r="V1197" s="41"/>
    </row>
    <row r="1198" spans="2:22">
      <c r="B1198" s="112">
        <v>45197</v>
      </c>
      <c r="C1198">
        <v>68.422141999999994</v>
      </c>
      <c r="D1198">
        <v>92.507369999999995</v>
      </c>
      <c r="E1198">
        <v>21.664597000000001</v>
      </c>
      <c r="F1198">
        <v>99.627853000000002</v>
      </c>
      <c r="G1198">
        <v>49.937103</v>
      </c>
      <c r="H1198">
        <v>47.184413999999997</v>
      </c>
      <c r="J1198" s="33">
        <v>1194</v>
      </c>
      <c r="K1198" s="111">
        <f t="shared" si="166"/>
        <v>2.5817642189374323E-3</v>
      </c>
      <c r="L1198" s="111">
        <f t="shared" si="167"/>
        <v>2.978995804823921E-3</v>
      </c>
      <c r="M1198" s="111">
        <f t="shared" si="168"/>
        <v>2.2713018621568189E-3</v>
      </c>
      <c r="N1198" s="111">
        <f t="shared" si="169"/>
        <v>1.7620229931792147E-3</v>
      </c>
      <c r="O1198" s="111">
        <f t="shared" si="170"/>
        <v>4.7535658236735039E-3</v>
      </c>
      <c r="P1198" s="111">
        <f t="shared" si="171"/>
        <v>-4.3628027476318521E-3</v>
      </c>
      <c r="Q1198" s="36">
        <f>K1198*$Y$19+$Z$19*L1198+$AA$19*M1198+N1198*$AB$19+$AC$19*O1198+P1198*$AD$19</f>
        <v>1.640930450004344E-3</v>
      </c>
      <c r="R1198" s="41">
        <f t="shared" si="164"/>
        <v>1001640.9304500043</v>
      </c>
      <c r="S1198" s="41">
        <f t="shared" si="165"/>
        <v>1640.9304500042927</v>
      </c>
      <c r="T1198" s="41">
        <v>3183.9915180992102</v>
      </c>
      <c r="U1198" s="41">
        <f t="shared" si="172"/>
        <v>1014436.9430502438</v>
      </c>
      <c r="V1198" s="41"/>
    </row>
    <row r="1199" spans="2:22">
      <c r="B1199" s="112">
        <v>45198</v>
      </c>
      <c r="C1199">
        <v>68.392737999999994</v>
      </c>
      <c r="D1199">
        <v>92.418930000000003</v>
      </c>
      <c r="E1199">
        <v>21.664597000000001</v>
      </c>
      <c r="F1199">
        <v>99.413475000000005</v>
      </c>
      <c r="G1199">
        <v>49.818699000000002</v>
      </c>
      <c r="H1199">
        <v>47.253180999999998</v>
      </c>
      <c r="J1199" s="33">
        <v>1195</v>
      </c>
      <c r="K1199" s="111">
        <f t="shared" si="166"/>
        <v>-4.2983629343127088E-4</v>
      </c>
      <c r="L1199" s="111">
        <f t="shared" si="167"/>
        <v>-9.5648922562764627E-4</v>
      </c>
      <c r="M1199" s="111">
        <f t="shared" si="168"/>
        <v>0</v>
      </c>
      <c r="N1199" s="111">
        <f t="shared" si="169"/>
        <v>-2.1541062356247435E-3</v>
      </c>
      <c r="O1199" s="111">
        <f t="shared" si="170"/>
        <v>-2.3738780748506468E-3</v>
      </c>
      <c r="P1199" s="111">
        <f t="shared" si="171"/>
        <v>1.4563482298395561E-3</v>
      </c>
      <c r="Q1199" s="36">
        <f>K1199*$Y$19+$Z$19*L1199+$AA$19*M1199+N1199*$AB$19+$AC$19*O1199+P1199*$AD$19</f>
        <v>-8.6903948288067604E-4</v>
      </c>
      <c r="R1199" s="41">
        <f t="shared" si="164"/>
        <v>999130.96051711927</v>
      </c>
      <c r="S1199" s="41">
        <f t="shared" si="165"/>
        <v>-869.03948288073298</v>
      </c>
      <c r="T1199" s="41">
        <v>3189.8549766782671</v>
      </c>
      <c r="U1199" s="41">
        <f t="shared" si="172"/>
        <v>1013567.903567363</v>
      </c>
      <c r="V1199" s="41"/>
    </row>
    <row r="1200" spans="2:22">
      <c r="B1200" s="112">
        <v>45201</v>
      </c>
      <c r="C1200">
        <v>67.922950999999998</v>
      </c>
      <c r="D1200">
        <v>91.775413999999998</v>
      </c>
      <c r="E1200">
        <v>21.555243999999998</v>
      </c>
      <c r="F1200">
        <v>98.502716000000007</v>
      </c>
      <c r="G1200">
        <v>49.520943000000003</v>
      </c>
      <c r="H1200">
        <v>46.991183999999997</v>
      </c>
      <c r="J1200" s="33">
        <v>1196</v>
      </c>
      <c r="K1200" s="111">
        <f t="shared" si="166"/>
        <v>-6.8926601679014749E-3</v>
      </c>
      <c r="L1200" s="111">
        <f t="shared" si="167"/>
        <v>-6.9873873893498261E-3</v>
      </c>
      <c r="M1200" s="111">
        <f t="shared" si="168"/>
        <v>-5.0603255735778311E-3</v>
      </c>
      <c r="N1200" s="111">
        <f t="shared" si="169"/>
        <v>-9.2035464529660899E-3</v>
      </c>
      <c r="O1200" s="111">
        <f t="shared" si="170"/>
        <v>-5.9947244766059473E-3</v>
      </c>
      <c r="P1200" s="111">
        <f t="shared" si="171"/>
        <v>-5.5599647773170195E-3</v>
      </c>
      <c r="Q1200" s="36">
        <f>K1200*$Y$19+$Z$19*L1200+$AA$19*M1200+N1200*$AB$19+$AC$19*O1200+P1200*$AD$19</f>
        <v>-7.0718230027598528E-3</v>
      </c>
      <c r="R1200" s="41">
        <f t="shared" si="164"/>
        <v>992928.17699724017</v>
      </c>
      <c r="S1200" s="41">
        <f t="shared" si="165"/>
        <v>-7071.8230027598329</v>
      </c>
      <c r="T1200" s="41">
        <v>3192.2420129928505</v>
      </c>
      <c r="U1200" s="41">
        <f t="shared" si="172"/>
        <v>1006496.0805646032</v>
      </c>
      <c r="V1200" s="41"/>
    </row>
    <row r="1201" spans="2:22">
      <c r="B1201" s="112">
        <v>45202</v>
      </c>
      <c r="C1201">
        <v>67.372574</v>
      </c>
      <c r="D1201">
        <v>91.056045999999995</v>
      </c>
      <c r="E1201">
        <v>21.41732</v>
      </c>
      <c r="F1201">
        <v>97.367904999999993</v>
      </c>
      <c r="G1201">
        <v>49.184601000000001</v>
      </c>
      <c r="H1201">
        <v>46.853293999999998</v>
      </c>
      <c r="J1201" s="33">
        <v>1197</v>
      </c>
      <c r="K1201" s="111">
        <f t="shared" si="166"/>
        <v>-8.1359680738418098E-3</v>
      </c>
      <c r="L1201" s="111">
        <f t="shared" si="167"/>
        <v>-7.8692333608758273E-3</v>
      </c>
      <c r="M1201" s="111">
        <f t="shared" si="168"/>
        <v>-6.4191875359050944E-3</v>
      </c>
      <c r="N1201" s="111">
        <f t="shared" si="169"/>
        <v>-1.1587482510074453E-2</v>
      </c>
      <c r="O1201" s="111">
        <f t="shared" si="170"/>
        <v>-6.8150843035354345E-3</v>
      </c>
      <c r="P1201" s="111">
        <f t="shared" si="171"/>
        <v>-2.9386939364493608E-3</v>
      </c>
      <c r="Q1201" s="36">
        <f>K1201*$Y$19+$Z$19*L1201+$AA$19*M1201+N1201*$AB$19+$AC$19*O1201+P1201*$AD$19</f>
        <v>-8.1517285400196024E-3</v>
      </c>
      <c r="R1201" s="41">
        <f t="shared" si="164"/>
        <v>991848.2714599804</v>
      </c>
      <c r="S1201" s="41">
        <f t="shared" si="165"/>
        <v>-8151.7285400195979</v>
      </c>
      <c r="T1201" s="41">
        <v>3215.8826813938795</v>
      </c>
      <c r="U1201" s="41">
        <f t="shared" si="172"/>
        <v>998344.35202458361</v>
      </c>
      <c r="V1201" s="41"/>
    </row>
    <row r="1202" spans="2:22">
      <c r="B1202" s="112">
        <v>45203</v>
      </c>
      <c r="C1202">
        <v>67.814850000000007</v>
      </c>
      <c r="D1202">
        <v>91.696586999999994</v>
      </c>
      <c r="E1202">
        <v>21.535542</v>
      </c>
      <c r="F1202">
        <v>98.219016999999994</v>
      </c>
      <c r="G1202">
        <v>49.412120999999999</v>
      </c>
      <c r="H1202">
        <v>47.010886999999997</v>
      </c>
      <c r="J1202" s="33">
        <v>1198</v>
      </c>
      <c r="K1202" s="111">
        <f t="shared" si="166"/>
        <v>6.5431763524817482E-3</v>
      </c>
      <c r="L1202" s="111">
        <f t="shared" si="167"/>
        <v>7.0099523324832699E-3</v>
      </c>
      <c r="M1202" s="111">
        <f t="shared" si="168"/>
        <v>5.5047460414795616E-3</v>
      </c>
      <c r="N1202" s="111">
        <f t="shared" si="169"/>
        <v>8.7032135241509948E-3</v>
      </c>
      <c r="O1202" s="111">
        <f t="shared" si="170"/>
        <v>4.6151717669531299E-3</v>
      </c>
      <c r="P1202" s="111">
        <f t="shared" si="171"/>
        <v>3.3578974726892726E-3</v>
      </c>
      <c r="Q1202" s="36">
        <f>K1202*$Y$19+$Z$19*L1202+$AA$19*M1202+N1202*$AB$19+$AC$19*O1202+P1202*$AD$19</f>
        <v>6.6433566205606198E-3</v>
      </c>
      <c r="R1202" s="41">
        <f t="shared" si="164"/>
        <v>1006643.3566205606</v>
      </c>
      <c r="S1202" s="41">
        <f t="shared" si="165"/>
        <v>6643.356620560633</v>
      </c>
      <c r="T1202" s="41">
        <v>3250.2053225166164</v>
      </c>
      <c r="U1202" s="41">
        <f t="shared" si="172"/>
        <v>1004987.7086451442</v>
      </c>
      <c r="V1202" s="41"/>
    </row>
    <row r="1203" spans="2:22">
      <c r="B1203" s="112">
        <v>45204</v>
      </c>
      <c r="C1203">
        <v>67.863983000000005</v>
      </c>
      <c r="D1203">
        <v>91.755713999999998</v>
      </c>
      <c r="E1203">
        <v>21.545397000000001</v>
      </c>
      <c r="F1203">
        <v>98.101624000000001</v>
      </c>
      <c r="G1203">
        <v>49.332980999999997</v>
      </c>
      <c r="H1203">
        <v>46.991183999999997</v>
      </c>
      <c r="J1203" s="33">
        <v>1199</v>
      </c>
      <c r="K1203" s="111">
        <f t="shared" si="166"/>
        <v>7.2425449219034536E-4</v>
      </c>
      <c r="L1203" s="111">
        <f t="shared" si="167"/>
        <v>6.4460354789818547E-4</v>
      </c>
      <c r="M1203" s="111">
        <f t="shared" si="168"/>
        <v>4.575109271366866E-4</v>
      </c>
      <c r="N1203" s="111">
        <f t="shared" si="169"/>
        <v>-1.195931445555804E-3</v>
      </c>
      <c r="O1203" s="111">
        <f t="shared" si="170"/>
        <v>-1.6029152908219131E-3</v>
      </c>
      <c r="P1203" s="111">
        <f t="shared" si="171"/>
        <v>-4.1920353623993255E-4</v>
      </c>
      <c r="Q1203" s="36">
        <f>K1203*$Y$19+$Z$19*L1203+$AA$19*M1203+N1203*$AB$19+$AC$19*O1203+P1203*$AD$19</f>
        <v>-1.9647685628840033E-4</v>
      </c>
      <c r="R1203" s="41">
        <f t="shared" si="164"/>
        <v>999803.52314371162</v>
      </c>
      <c r="S1203" s="41">
        <f t="shared" si="165"/>
        <v>-196.47685628838371</v>
      </c>
      <c r="T1203" s="41">
        <v>3256.7990981857292</v>
      </c>
      <c r="U1203" s="41">
        <f t="shared" si="172"/>
        <v>1004791.2317888559</v>
      </c>
      <c r="V1203" s="41"/>
    </row>
    <row r="1204" spans="2:22">
      <c r="B1204" s="112">
        <v>45205</v>
      </c>
      <c r="C1204">
        <v>67.598624999999998</v>
      </c>
      <c r="D1204">
        <v>91.400948</v>
      </c>
      <c r="E1204">
        <v>21.446878000000002</v>
      </c>
      <c r="F1204">
        <v>97.808143999999999</v>
      </c>
      <c r="G1204">
        <v>49.154919</v>
      </c>
      <c r="H1204">
        <v>46.804049999999997</v>
      </c>
      <c r="J1204" s="33">
        <v>1200</v>
      </c>
      <c r="K1204" s="111">
        <f t="shared" si="166"/>
        <v>-3.9178093990337708E-3</v>
      </c>
      <c r="L1204" s="111">
        <f t="shared" si="167"/>
        <v>-3.8739125270823263E-3</v>
      </c>
      <c r="M1204" s="111">
        <f t="shared" si="168"/>
        <v>-4.5831104517465113E-3</v>
      </c>
      <c r="N1204" s="111">
        <f t="shared" si="169"/>
        <v>-2.9960754129875812E-3</v>
      </c>
      <c r="O1204" s="111">
        <f t="shared" si="170"/>
        <v>-3.6159202097221341E-3</v>
      </c>
      <c r="P1204" s="111">
        <f t="shared" si="171"/>
        <v>-3.9902720067799052E-3</v>
      </c>
      <c r="Q1204" s="36">
        <f>K1204*$Y$19+$Z$19*L1204+$AA$19*M1204+N1204*$AB$19+$AC$19*O1204+P1204*$AD$19</f>
        <v>-3.7460080062452113E-3</v>
      </c>
      <c r="R1204" s="41">
        <f t="shared" si="164"/>
        <v>996253.99199375475</v>
      </c>
      <c r="S1204" s="41">
        <f t="shared" si="165"/>
        <v>-3746.0080062452471</v>
      </c>
      <c r="T1204" s="41">
        <v>3278.2211744795786</v>
      </c>
      <c r="U1204" s="41">
        <f t="shared" si="172"/>
        <v>1001045.2237826106</v>
      </c>
      <c r="V1204" s="41"/>
    </row>
    <row r="1205" spans="2:22">
      <c r="B1205" s="112">
        <v>45208</v>
      </c>
      <c r="C1205">
        <v>68.286606000000006</v>
      </c>
      <c r="D1205">
        <v>92.346985000000004</v>
      </c>
      <c r="E1205">
        <v>21.643906000000001</v>
      </c>
      <c r="F1205">
        <v>99.021193999999994</v>
      </c>
      <c r="G1205">
        <v>49.629753000000001</v>
      </c>
      <c r="H1205">
        <v>47.089680000000001</v>
      </c>
      <c r="J1205" s="33">
        <v>1201</v>
      </c>
      <c r="K1205" s="111">
        <f t="shared" si="166"/>
        <v>1.0125999322919519E-2</v>
      </c>
      <c r="L1205" s="111">
        <f t="shared" si="167"/>
        <v>1.0297208178197985E-2</v>
      </c>
      <c r="M1205" s="111">
        <f t="shared" si="168"/>
        <v>9.1448497706967825E-3</v>
      </c>
      <c r="N1205" s="111">
        <f t="shared" si="169"/>
        <v>1.2326062473151907E-2</v>
      </c>
      <c r="O1205" s="111">
        <f t="shared" si="170"/>
        <v>9.6135897895459552E-3</v>
      </c>
      <c r="P1205" s="111">
        <f t="shared" si="171"/>
        <v>6.08413109348847E-3</v>
      </c>
      <c r="Q1205" s="36">
        <f>K1205*$Y$19+$Z$19*L1205+$AA$19*M1205+N1205*$AB$19+$AC$19*O1205+P1205*$AD$19</f>
        <v>1.0159686632075069E-2</v>
      </c>
      <c r="R1205" s="41">
        <f t="shared" si="164"/>
        <v>1010159.6866320751</v>
      </c>
      <c r="S1205" s="41">
        <f t="shared" si="165"/>
        <v>10159.686632075114</v>
      </c>
      <c r="T1205" s="41">
        <v>3302.0133452375885</v>
      </c>
      <c r="U1205" s="41">
        <f t="shared" si="172"/>
        <v>1011204.9104146857</v>
      </c>
      <c r="V1205" s="41"/>
    </row>
    <row r="1206" spans="2:22">
      <c r="B1206" s="112">
        <v>45209</v>
      </c>
      <c r="C1206">
        <v>68.217804000000001</v>
      </c>
      <c r="D1206">
        <v>92.258301000000003</v>
      </c>
      <c r="E1206">
        <v>21.624205</v>
      </c>
      <c r="F1206">
        <v>99.060333</v>
      </c>
      <c r="G1206">
        <v>49.649535999999998</v>
      </c>
      <c r="H1206">
        <v>47.138930999999999</v>
      </c>
      <c r="J1206" s="33">
        <v>1202</v>
      </c>
      <c r="K1206" s="111">
        <f t="shared" si="166"/>
        <v>-1.0080554295094921E-3</v>
      </c>
      <c r="L1206" s="111">
        <f t="shared" si="167"/>
        <v>-9.6079596358068808E-4</v>
      </c>
      <c r="M1206" s="111">
        <f t="shared" si="168"/>
        <v>-9.1064762968136174E-4</v>
      </c>
      <c r="N1206" s="111">
        <f t="shared" si="169"/>
        <v>3.9518072282801583E-4</v>
      </c>
      <c r="O1206" s="111">
        <f t="shared" si="170"/>
        <v>3.9853227115347147E-4</v>
      </c>
      <c r="P1206" s="111">
        <f t="shared" si="171"/>
        <v>1.045351384516395E-3</v>
      </c>
      <c r="Q1206" s="36">
        <f>K1206*$Y$19+$Z$19*L1206+$AA$19*M1206+N1206*$AB$19+$AC$19*O1206+P1206*$AD$19</f>
        <v>-2.2954398587971914E-4</v>
      </c>
      <c r="R1206" s="41">
        <f t="shared" si="164"/>
        <v>999770.45601412025</v>
      </c>
      <c r="S1206" s="41">
        <f t="shared" si="165"/>
        <v>-229.5439858797472</v>
      </c>
      <c r="T1206" s="41">
        <v>3312.5167662365129</v>
      </c>
      <c r="U1206" s="41">
        <f t="shared" si="172"/>
        <v>1010975.366428806</v>
      </c>
      <c r="V1206" s="41"/>
    </row>
    <row r="1207" spans="2:22">
      <c r="B1207" s="112">
        <v>45210</v>
      </c>
      <c r="C1207">
        <v>68.532302999999999</v>
      </c>
      <c r="D1207">
        <v>92.682045000000002</v>
      </c>
      <c r="E1207">
        <v>21.722721</v>
      </c>
      <c r="F1207">
        <v>99.666861999999995</v>
      </c>
      <c r="G1207">
        <v>49.886955</v>
      </c>
      <c r="H1207">
        <v>47.483649999999997</v>
      </c>
      <c r="J1207" s="33">
        <v>1203</v>
      </c>
      <c r="K1207" s="111">
        <f t="shared" si="166"/>
        <v>4.5996242544188307E-3</v>
      </c>
      <c r="L1207" s="111">
        <f t="shared" si="167"/>
        <v>4.5825018790422297E-3</v>
      </c>
      <c r="M1207" s="111">
        <f t="shared" si="168"/>
        <v>4.5454743260285374E-3</v>
      </c>
      <c r="N1207" s="111">
        <f t="shared" si="169"/>
        <v>6.1041558334045641E-3</v>
      </c>
      <c r="O1207" s="111">
        <f t="shared" si="170"/>
        <v>4.7705007052854876E-3</v>
      </c>
      <c r="P1207" s="111">
        <f t="shared" si="171"/>
        <v>7.2862211413312972E-3</v>
      </c>
      <c r="Q1207" s="36">
        <f>K1207*$Y$19+$Z$19*L1207+$AA$19*M1207+N1207*$AB$19+$AC$19*O1207+P1207*$AD$19</f>
        <v>5.3794437223271679E-3</v>
      </c>
      <c r="R1207" s="41">
        <f t="shared" si="164"/>
        <v>1005379.4437223271</v>
      </c>
      <c r="S1207" s="41">
        <f t="shared" si="165"/>
        <v>5379.4437223271234</v>
      </c>
      <c r="T1207" s="41">
        <v>3334.864183194004</v>
      </c>
      <c r="U1207" s="41">
        <f t="shared" si="172"/>
        <v>1016354.8101511331</v>
      </c>
      <c r="V1207" s="41"/>
    </row>
    <row r="1208" spans="2:22">
      <c r="B1208" s="112">
        <v>45211</v>
      </c>
      <c r="C1208">
        <v>67.942604000000003</v>
      </c>
      <c r="D1208">
        <v>91.883826999999997</v>
      </c>
      <c r="E1208">
        <v>21.555243999999998</v>
      </c>
      <c r="F1208">
        <v>98.629897999999997</v>
      </c>
      <c r="G1208">
        <v>49.540722000000002</v>
      </c>
      <c r="H1208">
        <v>47.375309000000001</v>
      </c>
      <c r="J1208" s="33">
        <v>1204</v>
      </c>
      <c r="K1208" s="111">
        <f t="shared" si="166"/>
        <v>-8.641920818839471E-3</v>
      </c>
      <c r="L1208" s="111">
        <f t="shared" si="167"/>
        <v>-8.6497353827669748E-3</v>
      </c>
      <c r="M1208" s="111">
        <f t="shared" si="168"/>
        <v>-7.7396354480085095E-3</v>
      </c>
      <c r="N1208" s="111">
        <f t="shared" si="169"/>
        <v>-1.0458803789612503E-2</v>
      </c>
      <c r="O1208" s="111">
        <f t="shared" si="170"/>
        <v>-6.9645476983099946E-3</v>
      </c>
      <c r="P1208" s="111">
        <f t="shared" si="171"/>
        <v>-2.2842554514786759E-3</v>
      </c>
      <c r="Q1208" s="36">
        <f>K1208*$Y$19+$Z$19*L1208+$AA$19*M1208+N1208*$AB$19+$AC$19*O1208+P1208*$AD$19</f>
        <v>-8.2104817761977644E-3</v>
      </c>
      <c r="R1208" s="41">
        <f t="shared" si="164"/>
        <v>991789.51822380221</v>
      </c>
      <c r="S1208" s="41">
        <f t="shared" si="165"/>
        <v>-8210.4817761977902</v>
      </c>
      <c r="T1208" s="41">
        <v>3407.7956637704046</v>
      </c>
      <c r="U1208" s="41">
        <f t="shared" si="172"/>
        <v>1008144.3283749353</v>
      </c>
      <c r="V1208" s="41"/>
    </row>
    <row r="1209" spans="2:22">
      <c r="B1209" s="112">
        <v>45212</v>
      </c>
      <c r="C1209">
        <v>68.257118000000006</v>
      </c>
      <c r="D1209">
        <v>92.278000000000006</v>
      </c>
      <c r="E1209">
        <v>21.663609999999998</v>
      </c>
      <c r="F1209">
        <v>99.177718999999996</v>
      </c>
      <c r="G1209">
        <v>49.87706</v>
      </c>
      <c r="H1209">
        <v>47.434401999999999</v>
      </c>
      <c r="J1209" s="33">
        <v>1205</v>
      </c>
      <c r="K1209" s="111">
        <f t="shared" si="166"/>
        <v>4.6184317328654403E-3</v>
      </c>
      <c r="L1209" s="111">
        <f t="shared" si="167"/>
        <v>4.2807307936139601E-3</v>
      </c>
      <c r="M1209" s="111">
        <f t="shared" si="168"/>
        <v>5.01476633775847E-3</v>
      </c>
      <c r="N1209" s="111">
        <f t="shared" si="169"/>
        <v>5.5389414108267332E-3</v>
      </c>
      <c r="O1209" s="111">
        <f t="shared" si="170"/>
        <v>6.7661795786538833E-3</v>
      </c>
      <c r="P1209" s="111">
        <f t="shared" si="171"/>
        <v>1.2465602316224836E-3</v>
      </c>
      <c r="Q1209" s="36">
        <f>K1209*$Y$19+$Z$19*L1209+$AA$19*M1209+N1209*$AB$19+$AC$19*O1209+P1209*$AD$19</f>
        <v>4.6308221326146152E-3</v>
      </c>
      <c r="R1209" s="41">
        <f t="shared" si="164"/>
        <v>1004630.8221326146</v>
      </c>
      <c r="S1209" s="41">
        <f t="shared" si="165"/>
        <v>4630.8221326145576</v>
      </c>
      <c r="T1209" s="41">
        <v>3411.8332415861078</v>
      </c>
      <c r="U1209" s="41">
        <f t="shared" si="172"/>
        <v>1012775.1505075499</v>
      </c>
      <c r="V1209" s="41"/>
    </row>
    <row r="1210" spans="2:22">
      <c r="B1210" s="112">
        <v>45215</v>
      </c>
      <c r="C1210">
        <v>67.903296999999995</v>
      </c>
      <c r="D1210">
        <v>91.765572000000006</v>
      </c>
      <c r="E1210">
        <v>21.555243999999998</v>
      </c>
      <c r="F1210">
        <v>98.492919999999998</v>
      </c>
      <c r="G1210">
        <v>49.738567000000003</v>
      </c>
      <c r="H1210">
        <v>47.227573</v>
      </c>
      <c r="J1210" s="33">
        <v>1206</v>
      </c>
      <c r="K1210" s="111">
        <f t="shared" si="166"/>
        <v>-5.197131580378319E-3</v>
      </c>
      <c r="L1210" s="111">
        <f t="shared" si="167"/>
        <v>-5.5685652977060084E-3</v>
      </c>
      <c r="M1210" s="111">
        <f t="shared" si="168"/>
        <v>-5.0147663377584873E-3</v>
      </c>
      <c r="N1210" s="111">
        <f t="shared" si="169"/>
        <v>-6.928714785996392E-3</v>
      </c>
      <c r="O1210" s="111">
        <f t="shared" si="170"/>
        <v>-2.7805494659859913E-3</v>
      </c>
      <c r="P1210" s="111">
        <f t="shared" si="171"/>
        <v>-4.3698502831097108E-3</v>
      </c>
      <c r="Q1210" s="36">
        <f>K1210*$Y$19+$Z$19*L1210+$AA$19*M1210+N1210*$AB$19+$AC$19*O1210+P1210*$AD$19</f>
        <v>-5.5652876340529832E-3</v>
      </c>
      <c r="R1210" s="41">
        <f t="shared" si="164"/>
        <v>994434.71236594697</v>
      </c>
      <c r="S1210" s="41">
        <f t="shared" si="165"/>
        <v>-5565.2876340530347</v>
      </c>
      <c r="T1210" s="41">
        <v>3414.6567170644412</v>
      </c>
      <c r="U1210" s="41">
        <f t="shared" si="172"/>
        <v>1007209.8628734968</v>
      </c>
      <c r="V1210" s="41"/>
    </row>
    <row r="1211" spans="2:22">
      <c r="B1211" s="112">
        <v>45216</v>
      </c>
      <c r="C1211">
        <v>67.461021000000002</v>
      </c>
      <c r="D1211">
        <v>91.105309000000005</v>
      </c>
      <c r="E1211">
        <v>21.427175999999999</v>
      </c>
      <c r="F1211">
        <v>97.710312000000002</v>
      </c>
      <c r="G1211">
        <v>49.501151999999998</v>
      </c>
      <c r="H1211">
        <v>47.010886999999997</v>
      </c>
      <c r="J1211" s="33">
        <v>1207</v>
      </c>
      <c r="K1211" s="111">
        <f t="shared" si="166"/>
        <v>-6.5346256731175292E-3</v>
      </c>
      <c r="L1211" s="111">
        <f t="shared" si="167"/>
        <v>-7.2211154173667637E-3</v>
      </c>
      <c r="M1211" s="111">
        <f t="shared" si="168"/>
        <v>-5.9591050938637286E-3</v>
      </c>
      <c r="N1211" s="111">
        <f t="shared" si="169"/>
        <v>-7.9775663484354629E-3</v>
      </c>
      <c r="O1211" s="111">
        <f t="shared" si="170"/>
        <v>-4.7846861181192113E-3</v>
      </c>
      <c r="P1211" s="111">
        <f t="shared" si="171"/>
        <v>-4.5986825733503427E-3</v>
      </c>
      <c r="Q1211" s="36">
        <f>K1211*$Y$19+$Z$19*L1211+$AA$19*M1211+N1211*$AB$19+$AC$19*O1211+P1211*$AD$19</f>
        <v>-6.7013744160469395E-3</v>
      </c>
      <c r="R1211" s="41">
        <f t="shared" si="164"/>
        <v>993298.62558395311</v>
      </c>
      <c r="S1211" s="41">
        <f t="shared" si="165"/>
        <v>-6701.3744160468923</v>
      </c>
      <c r="T1211" s="41">
        <v>3416.0436664039735</v>
      </c>
      <c r="U1211" s="41">
        <f t="shared" si="172"/>
        <v>1000508.4884574499</v>
      </c>
      <c r="V1211" s="41"/>
    </row>
    <row r="1212" spans="2:22">
      <c r="B1212" s="112">
        <v>45217</v>
      </c>
      <c r="C1212">
        <v>67.166190999999998</v>
      </c>
      <c r="D1212">
        <v>90.681556999999998</v>
      </c>
      <c r="E1212">
        <v>21.358212999999999</v>
      </c>
      <c r="F1212">
        <v>96.927689000000001</v>
      </c>
      <c r="G1212">
        <v>49.402228999999998</v>
      </c>
      <c r="H1212">
        <v>46.882843000000001</v>
      </c>
      <c r="J1212" s="33">
        <v>1208</v>
      </c>
      <c r="K1212" s="111">
        <f t="shared" si="166"/>
        <v>-4.3799536060301035E-3</v>
      </c>
      <c r="L1212" s="111">
        <f t="shared" si="167"/>
        <v>-4.6620834259974786E-3</v>
      </c>
      <c r="M1212" s="111">
        <f t="shared" si="168"/>
        <v>-3.2236733770190057E-3</v>
      </c>
      <c r="N1212" s="111">
        <f t="shared" si="169"/>
        <v>-8.0418748011637543E-3</v>
      </c>
      <c r="O1212" s="111">
        <f t="shared" si="170"/>
        <v>-2.0003973976873012E-3</v>
      </c>
      <c r="P1212" s="111">
        <f t="shared" si="171"/>
        <v>-2.7274255559982179E-3</v>
      </c>
      <c r="Q1212" s="36">
        <f>K1212*$Y$19+$Z$19*L1212+$AA$19*M1212+N1212*$AB$19+$AC$19*O1212+P1212*$AD$19</f>
        <v>-5.0470826580104981E-3</v>
      </c>
      <c r="R1212" s="41">
        <f t="shared" si="164"/>
        <v>994952.91734198947</v>
      </c>
      <c r="S1212" s="41">
        <f t="shared" si="165"/>
        <v>-5047.0826580105349</v>
      </c>
      <c r="T1212" s="41">
        <v>3427.2977562239394</v>
      </c>
      <c r="U1212" s="41">
        <f t="shared" si="172"/>
        <v>995461.40579943941</v>
      </c>
      <c r="V1212" s="41"/>
    </row>
    <row r="1213" spans="2:22">
      <c r="B1213" s="112">
        <v>45218</v>
      </c>
      <c r="C1213">
        <v>66.871337999999994</v>
      </c>
      <c r="D1213">
        <v>90.336654999999993</v>
      </c>
      <c r="E1213">
        <v>21.279402000000001</v>
      </c>
      <c r="F1213">
        <v>96.145065000000002</v>
      </c>
      <c r="G1213">
        <v>49.382446000000002</v>
      </c>
      <c r="H1213">
        <v>46.666161000000002</v>
      </c>
      <c r="J1213" s="33">
        <v>1209</v>
      </c>
      <c r="K1213" s="111">
        <f t="shared" si="166"/>
        <v>-4.3995659693514145E-3</v>
      </c>
      <c r="L1213" s="111">
        <f t="shared" si="167"/>
        <v>-3.8106930077402364E-3</v>
      </c>
      <c r="M1213" s="111">
        <f t="shared" si="168"/>
        <v>-3.6967869686945175E-3</v>
      </c>
      <c r="N1213" s="111">
        <f t="shared" si="169"/>
        <v>-8.1070816079757985E-3</v>
      </c>
      <c r="O1213" s="111">
        <f t="shared" si="170"/>
        <v>-4.0052771878773373E-4</v>
      </c>
      <c r="P1213" s="111">
        <f t="shared" si="171"/>
        <v>-4.6324894597222594E-3</v>
      </c>
      <c r="Q1213" s="36">
        <f>K1213*$Y$19+$Z$19*L1213+$AA$19*M1213+N1213*$AB$19+$AC$19*O1213+P1213*$AD$19</f>
        <v>-5.1338615044278554E-3</v>
      </c>
      <c r="R1213" s="41">
        <f t="shared" si="164"/>
        <v>994866.13849557214</v>
      </c>
      <c r="S1213" s="41">
        <f t="shared" si="165"/>
        <v>-5133.8615044278558</v>
      </c>
      <c r="T1213" s="41">
        <v>3455.4739273020532</v>
      </c>
      <c r="U1213" s="41">
        <f t="shared" si="172"/>
        <v>990327.54429501155</v>
      </c>
      <c r="V1213" s="41"/>
    </row>
    <row r="1214" spans="2:22">
      <c r="B1214" s="112">
        <v>45219</v>
      </c>
      <c r="C1214">
        <v>67.117042999999995</v>
      </c>
      <c r="D1214">
        <v>90.661857999999995</v>
      </c>
      <c r="E1214">
        <v>21.358212999999999</v>
      </c>
      <c r="F1214">
        <v>96.526588000000004</v>
      </c>
      <c r="G1214">
        <v>49.491256999999997</v>
      </c>
      <c r="H1214">
        <v>46.715401</v>
      </c>
      <c r="J1214" s="33">
        <v>1210</v>
      </c>
      <c r="K1214" s="111">
        <f t="shared" si="166"/>
        <v>3.667560927015472E-3</v>
      </c>
      <c r="L1214" s="111">
        <f t="shared" si="167"/>
        <v>3.5934367034240631E-3</v>
      </c>
      <c r="M1214" s="111">
        <f t="shared" si="168"/>
        <v>3.6967869686945288E-3</v>
      </c>
      <c r="N1214" s="111">
        <f t="shared" si="169"/>
        <v>3.9603490469043408E-3</v>
      </c>
      <c r="O1214" s="111">
        <f t="shared" si="170"/>
        <v>2.201010797126294E-3</v>
      </c>
      <c r="P1214" s="111">
        <f t="shared" si="171"/>
        <v>1.0545980064808455E-3</v>
      </c>
      <c r="Q1214" s="36">
        <f>K1214*$Y$19+$Z$19*L1214+$AA$19*M1214+N1214*$AB$19+$AC$19*O1214+P1214*$AD$19</f>
        <v>3.3736648669315575E-3</v>
      </c>
      <c r="R1214" s="41">
        <f t="shared" si="164"/>
        <v>1003373.6648669315</v>
      </c>
      <c r="S1214" s="41">
        <f t="shared" si="165"/>
        <v>3373.6648669315036</v>
      </c>
      <c r="T1214" s="41">
        <v>3486.967642455129</v>
      </c>
      <c r="U1214" s="41">
        <f t="shared" si="172"/>
        <v>993701.20916194306</v>
      </c>
      <c r="V1214" s="41"/>
    </row>
    <row r="1215" spans="2:22">
      <c r="B1215" s="112">
        <v>45222</v>
      </c>
      <c r="C1215">
        <v>67.372574</v>
      </c>
      <c r="D1215">
        <v>91.016623999999993</v>
      </c>
      <c r="E1215">
        <v>21.437028999999999</v>
      </c>
      <c r="F1215">
        <v>97.279860999999997</v>
      </c>
      <c r="G1215">
        <v>49.520943000000003</v>
      </c>
      <c r="H1215">
        <v>46.744948999999998</v>
      </c>
      <c r="J1215" s="33">
        <v>1211</v>
      </c>
      <c r="K1215" s="111">
        <f t="shared" si="166"/>
        <v>3.8000153943689714E-3</v>
      </c>
      <c r="L1215" s="111">
        <f t="shared" si="167"/>
        <v>3.9054316946483297E-3</v>
      </c>
      <c r="M1215" s="111">
        <f t="shared" si="168"/>
        <v>3.6834042957908627E-3</v>
      </c>
      <c r="N1215" s="111">
        <f t="shared" si="169"/>
        <v>7.7734956402803444E-3</v>
      </c>
      <c r="O1215" s="111">
        <f t="shared" si="170"/>
        <v>5.9964329425113384E-4</v>
      </c>
      <c r="P1215" s="111">
        <f t="shared" si="171"/>
        <v>6.3231094222264937E-4</v>
      </c>
      <c r="Q1215" s="36">
        <f>K1215*$Y$19+$Z$19*L1215+$AA$19*M1215+N1215*$AB$19+$AC$19*O1215+P1215*$AD$19</f>
        <v>4.5201498727914661E-3</v>
      </c>
      <c r="R1215" s="41">
        <f t="shared" si="164"/>
        <v>1004520.1498727915</v>
      </c>
      <c r="S1215" s="41">
        <f t="shared" si="165"/>
        <v>4520.1498727914877</v>
      </c>
      <c r="T1215" s="41">
        <v>3499.4108444346348</v>
      </c>
      <c r="U1215" s="41">
        <f t="shared" si="172"/>
        <v>998221.35903473455</v>
      </c>
      <c r="V1215" s="41"/>
    </row>
    <row r="1216" spans="2:22">
      <c r="B1216" s="112">
        <v>45223</v>
      </c>
      <c r="C1216">
        <v>67.598624999999998</v>
      </c>
      <c r="D1216">
        <v>91.341835000000003</v>
      </c>
      <c r="E1216">
        <v>21.486284000000001</v>
      </c>
      <c r="F1216">
        <v>97.827697999999998</v>
      </c>
      <c r="G1216">
        <v>49.550612999999998</v>
      </c>
      <c r="H1216">
        <v>46.804049999999997</v>
      </c>
      <c r="J1216" s="33">
        <v>1212</v>
      </c>
      <c r="K1216" s="111">
        <f t="shared" si="166"/>
        <v>3.3496214456384711E-3</v>
      </c>
      <c r="L1216" s="111">
        <f t="shared" si="167"/>
        <v>3.5667261781940408E-3</v>
      </c>
      <c r="M1216" s="111">
        <f t="shared" si="168"/>
        <v>2.2950242270161009E-3</v>
      </c>
      <c r="N1216" s="111">
        <f t="shared" si="169"/>
        <v>5.615758226452776E-3</v>
      </c>
      <c r="O1216" s="111">
        <f t="shared" si="170"/>
        <v>5.9896103553711358E-4</v>
      </c>
      <c r="P1216" s="111">
        <f t="shared" si="171"/>
        <v>1.2635305239971392E-3</v>
      </c>
      <c r="Q1216" s="36">
        <f>K1216*$Y$19+$Z$19*L1216+$AA$19*M1216+N1216*$AB$19+$AC$19*O1216+P1216*$AD$19</f>
        <v>3.5164870402268995E-3</v>
      </c>
      <c r="R1216" s="41">
        <f t="shared" si="164"/>
        <v>1003516.4870402269</v>
      </c>
      <c r="S1216" s="41">
        <f t="shared" si="165"/>
        <v>3516.4870402269298</v>
      </c>
      <c r="T1216" s="41">
        <v>3507.8828140427358</v>
      </c>
      <c r="U1216" s="41">
        <f t="shared" si="172"/>
        <v>1001737.8460749615</v>
      </c>
      <c r="V1216" s="41"/>
    </row>
    <row r="1217" spans="2:22">
      <c r="B1217" s="112">
        <v>45224</v>
      </c>
      <c r="C1217">
        <v>67.087563000000003</v>
      </c>
      <c r="D1217">
        <v>90.661857999999995</v>
      </c>
      <c r="E1217">
        <v>21.348362000000002</v>
      </c>
      <c r="F1217">
        <v>96.937468999999993</v>
      </c>
      <c r="G1217">
        <v>49.352767999999998</v>
      </c>
      <c r="H1217">
        <v>46.646461000000002</v>
      </c>
      <c r="J1217" s="33">
        <v>1213</v>
      </c>
      <c r="K1217" s="111">
        <f t="shared" si="166"/>
        <v>-7.5889660307528785E-3</v>
      </c>
      <c r="L1217" s="111">
        <f t="shared" si="167"/>
        <v>-7.4721578728424365E-3</v>
      </c>
      <c r="M1217" s="111">
        <f t="shared" si="168"/>
        <v>-6.439762646403311E-3</v>
      </c>
      <c r="N1217" s="111">
        <f t="shared" si="169"/>
        <v>-9.1416264351323624E-3</v>
      </c>
      <c r="O1217" s="111">
        <f t="shared" si="170"/>
        <v>-4.0007785759309028E-3</v>
      </c>
      <c r="P1217" s="111">
        <f t="shared" si="171"/>
        <v>-3.3726760334240359E-3</v>
      </c>
      <c r="Q1217" s="36">
        <f>K1217*$Y$19+$Z$19*L1217+$AA$19*M1217+N1217*$AB$19+$AC$19*O1217+P1217*$AD$19</f>
        <v>-7.1550953165549526E-3</v>
      </c>
      <c r="R1217" s="41">
        <f t="shared" si="164"/>
        <v>992844.904683445</v>
      </c>
      <c r="S1217" s="41">
        <f t="shared" si="165"/>
        <v>-7155.0953165550018</v>
      </c>
      <c r="T1217" s="41">
        <v>3511.8238720032386</v>
      </c>
      <c r="U1217" s="41">
        <f t="shared" si="172"/>
        <v>994582.75075840647</v>
      </c>
      <c r="V1217" s="41"/>
    </row>
    <row r="1218" spans="2:22">
      <c r="B1218" s="112">
        <v>45225</v>
      </c>
      <c r="C1218">
        <v>67.539649999999995</v>
      </c>
      <c r="D1218">
        <v>91.272841999999997</v>
      </c>
      <c r="E1218">
        <v>21.476431000000002</v>
      </c>
      <c r="F1218">
        <v>97.641829999999999</v>
      </c>
      <c r="G1218">
        <v>49.609966</v>
      </c>
      <c r="H1218">
        <v>46.744948999999998</v>
      </c>
      <c r="J1218" s="33">
        <v>1214</v>
      </c>
      <c r="K1218" s="111">
        <f t="shared" si="166"/>
        <v>6.7161562550781262E-3</v>
      </c>
      <c r="L1218" s="111">
        <f t="shared" si="167"/>
        <v>6.716544967942671E-3</v>
      </c>
      <c r="M1218" s="111">
        <f t="shared" si="168"/>
        <v>5.9810858531539482E-3</v>
      </c>
      <c r="N1218" s="111">
        <f t="shared" si="169"/>
        <v>7.2398665248213055E-3</v>
      </c>
      <c r="O1218" s="111">
        <f t="shared" si="170"/>
        <v>5.197887501405968E-3</v>
      </c>
      <c r="P1218" s="111">
        <f t="shared" si="171"/>
        <v>2.1091455094269453E-3</v>
      </c>
      <c r="Q1218" s="36">
        <f>K1218*$Y$19+$Z$19*L1218+$AA$19*M1218+N1218*$AB$19+$AC$19*O1218+P1218*$AD$19</f>
        <v>6.1221562156046141E-3</v>
      </c>
      <c r="R1218" s="41">
        <f t="shared" si="164"/>
        <v>1006122.1562156046</v>
      </c>
      <c r="S1218" s="41">
        <f t="shared" si="165"/>
        <v>6122.1562156046275</v>
      </c>
      <c r="T1218" s="41">
        <v>3556.0010796809802</v>
      </c>
      <c r="U1218" s="41">
        <f t="shared" si="172"/>
        <v>1000704.9069740111</v>
      </c>
      <c r="V1218" s="41"/>
    </row>
    <row r="1219" spans="2:22">
      <c r="B1219" s="112">
        <v>45226</v>
      </c>
      <c r="C1219">
        <v>67.539649999999995</v>
      </c>
      <c r="D1219">
        <v>91.243270999999993</v>
      </c>
      <c r="E1219">
        <v>21.476431000000002</v>
      </c>
      <c r="F1219">
        <v>97.446174999999997</v>
      </c>
      <c r="G1219">
        <v>49.689106000000002</v>
      </c>
      <c r="H1219">
        <v>46.774501999999998</v>
      </c>
      <c r="J1219" s="33">
        <v>1215</v>
      </c>
      <c r="K1219" s="111">
        <f t="shared" si="166"/>
        <v>0</v>
      </c>
      <c r="L1219" s="111">
        <f t="shared" si="167"/>
        <v>-3.2403714688745652E-4</v>
      </c>
      <c r="M1219" s="111">
        <f t="shared" si="168"/>
        <v>0</v>
      </c>
      <c r="N1219" s="111">
        <f t="shared" si="169"/>
        <v>-2.005813382509259E-3</v>
      </c>
      <c r="O1219" s="111">
        <f t="shared" si="170"/>
        <v>1.5939729377579888E-3</v>
      </c>
      <c r="P1219" s="111">
        <f t="shared" si="171"/>
        <v>6.3201827358328377E-4</v>
      </c>
      <c r="Q1219" s="36">
        <f>K1219*$Y$19+$Z$19*L1219+$AA$19*M1219+N1219*$AB$19+$AC$19*O1219+P1219*$AD$19</f>
        <v>-5.443703594974486E-4</v>
      </c>
      <c r="R1219" s="41">
        <f t="shared" si="164"/>
        <v>999455.62964050251</v>
      </c>
      <c r="S1219" s="41">
        <f t="shared" si="165"/>
        <v>-544.37035949749406</v>
      </c>
      <c r="T1219" s="41">
        <v>3582.2418472496793</v>
      </c>
      <c r="U1219" s="41">
        <f t="shared" si="172"/>
        <v>1000160.5366145136</v>
      </c>
      <c r="V1219" s="41"/>
    </row>
    <row r="1220" spans="2:22">
      <c r="B1220" s="112">
        <v>45229</v>
      </c>
      <c r="C1220">
        <v>67.372574</v>
      </c>
      <c r="D1220">
        <v>91.026482000000001</v>
      </c>
      <c r="E1220">
        <v>21.446878000000002</v>
      </c>
      <c r="F1220">
        <v>97.152687</v>
      </c>
      <c r="G1220">
        <v>49.600074999999997</v>
      </c>
      <c r="H1220">
        <v>46.656306999999998</v>
      </c>
      <c r="J1220" s="33">
        <v>1216</v>
      </c>
      <c r="K1220" s="111">
        <f t="shared" si="166"/>
        <v>-2.4768116699634846E-3</v>
      </c>
      <c r="L1220" s="111">
        <f t="shared" si="167"/>
        <v>-2.3787721073617067E-3</v>
      </c>
      <c r="M1220" s="111">
        <f t="shared" si="168"/>
        <v>-1.3770142777103933E-3</v>
      </c>
      <c r="N1220" s="111">
        <f t="shared" si="169"/>
        <v>-3.016340583948258E-3</v>
      </c>
      <c r="O1220" s="111">
        <f t="shared" si="170"/>
        <v>-1.7933680782716318E-3</v>
      </c>
      <c r="P1220" s="111">
        <f t="shared" si="171"/>
        <v>-2.5301089504988316E-3</v>
      </c>
      <c r="Q1220" s="36">
        <f>K1220*$Y$19+$Z$19*L1220+$AA$19*M1220+N1220*$AB$19+$AC$19*O1220+P1220*$AD$19</f>
        <v>-2.3787135685019428E-3</v>
      </c>
      <c r="R1220" s="41">
        <f t="shared" si="164"/>
        <v>997621.28643149801</v>
      </c>
      <c r="S1220" s="41">
        <f t="shared" si="165"/>
        <v>-2378.7135685019894</v>
      </c>
      <c r="T1220" s="41">
        <v>3601.6851592832245</v>
      </c>
      <c r="U1220" s="41">
        <f t="shared" si="172"/>
        <v>997781.82304601162</v>
      </c>
      <c r="V1220" s="41"/>
    </row>
    <row r="1221" spans="2:22">
      <c r="B1221" s="112">
        <v>45230</v>
      </c>
      <c r="C1221">
        <v>67.352913000000001</v>
      </c>
      <c r="D1221">
        <v>90.967346000000006</v>
      </c>
      <c r="E1221">
        <v>21.407471000000001</v>
      </c>
      <c r="F1221">
        <v>97.015732</v>
      </c>
      <c r="G1221">
        <v>49.481369000000001</v>
      </c>
      <c r="H1221">
        <v>46.705559000000001</v>
      </c>
      <c r="J1221" s="33">
        <v>1217</v>
      </c>
      <c r="K1221" s="111">
        <f t="shared" si="166"/>
        <v>-2.9186756830310197E-4</v>
      </c>
      <c r="L1221" s="111">
        <f t="shared" si="167"/>
        <v>-6.4986821510482887E-4</v>
      </c>
      <c r="M1221" s="111">
        <f t="shared" si="168"/>
        <v>-1.8391137434998896E-3</v>
      </c>
      <c r="N1221" s="111">
        <f t="shared" si="169"/>
        <v>-1.4106827816526028E-3</v>
      </c>
      <c r="O1221" s="111">
        <f t="shared" si="170"/>
        <v>-2.3961309404273005E-3</v>
      </c>
      <c r="P1221" s="111">
        <f t="shared" si="171"/>
        <v>1.0550775531606351E-3</v>
      </c>
      <c r="Q1221" s="36">
        <f>K1221*$Y$19+$Z$19*L1221+$AA$19*M1221+N1221*$AB$19+$AC$19*O1221+P1221*$AD$19</f>
        <v>-9.7289224422546065E-4</v>
      </c>
      <c r="R1221" s="41">
        <f t="shared" ref="R1221:R1243" si="173">Q1221*$Y$4+$Y$4</f>
        <v>999027.10775577452</v>
      </c>
      <c r="S1221" s="41">
        <f t="shared" ref="S1221:S1243" si="174">R1221-$Y$4</f>
        <v>-972.89224422548432</v>
      </c>
      <c r="T1221" s="41">
        <v>3678.168519970146</v>
      </c>
      <c r="U1221" s="41">
        <f t="shared" si="172"/>
        <v>996808.93080178613</v>
      </c>
      <c r="V1221" s="41"/>
    </row>
    <row r="1222" spans="2:22">
      <c r="B1222" s="112">
        <v>45231</v>
      </c>
      <c r="C1222">
        <v>68.006461999999999</v>
      </c>
      <c r="D1222">
        <v>91.972579999999994</v>
      </c>
      <c r="E1222">
        <v>21.582301999999999</v>
      </c>
      <c r="F1222">
        <v>98.404114000000007</v>
      </c>
      <c r="G1222">
        <v>49.930137999999999</v>
      </c>
      <c r="H1222">
        <v>46.920807000000003</v>
      </c>
      <c r="J1222" s="33">
        <v>1218</v>
      </c>
      <c r="K1222" s="111">
        <f t="shared" ref="K1222:K1262" si="175">LN(C1222/C1221)</f>
        <v>9.6565764814377786E-3</v>
      </c>
      <c r="L1222" s="111">
        <f t="shared" ref="L1222:L1262" si="176">LN(D1222/D1221)</f>
        <v>1.0989882191723463E-2</v>
      </c>
      <c r="M1222" s="111">
        <f t="shared" ref="M1222:M1262" si="177">LN(E1222/E1221)</f>
        <v>8.1336537342006198E-3</v>
      </c>
      <c r="N1222" s="111">
        <f t="shared" ref="N1222:N1262" si="178">LN(F1222/F1221)</f>
        <v>1.4209461207591704E-2</v>
      </c>
      <c r="O1222" s="111">
        <f t="shared" ref="O1222:O1262" si="179">LN(G1222/G1221)</f>
        <v>9.028573492030215E-3</v>
      </c>
      <c r="P1222" s="111">
        <f t="shared" ref="P1222:P1262" si="180">LN(H1222/H1221)</f>
        <v>4.5980291327055531E-3</v>
      </c>
      <c r="Q1222" s="36">
        <f>K1222*$Y$19+$Z$19*L1222+$AA$19*M1222+N1222*$AB$19+$AC$19*O1222+P1222*$AD$19</f>
        <v>1.0434340772770728E-2</v>
      </c>
      <c r="R1222" s="41">
        <f t="shared" si="173"/>
        <v>1010434.3407727707</v>
      </c>
      <c r="S1222" s="41">
        <f t="shared" si="174"/>
        <v>10434.340772770694</v>
      </c>
      <c r="T1222" s="41">
        <v>3688.69383430772</v>
      </c>
      <c r="U1222" s="41">
        <f t="shared" ref="U1222:U1244" si="181">U1221+S1222</f>
        <v>1007243.2715745568</v>
      </c>
      <c r="V1222" s="41"/>
    </row>
    <row r="1223" spans="2:22">
      <c r="B1223" s="112">
        <v>45232</v>
      </c>
      <c r="C1223">
        <v>68.400756999999999</v>
      </c>
      <c r="D1223">
        <v>92.526084999999995</v>
      </c>
      <c r="E1223">
        <v>21.690951999999999</v>
      </c>
      <c r="F1223">
        <v>99.572556000000006</v>
      </c>
      <c r="G1223">
        <v>50.128703999999999</v>
      </c>
      <c r="H1223">
        <v>47.394753000000001</v>
      </c>
      <c r="J1223" s="33">
        <v>1219</v>
      </c>
      <c r="K1223" s="111">
        <f t="shared" si="175"/>
        <v>5.7811617458623562E-3</v>
      </c>
      <c r="L1223" s="111">
        <f t="shared" si="176"/>
        <v>6.000115616858202E-3</v>
      </c>
      <c r="M1223" s="111">
        <f t="shared" si="177"/>
        <v>5.0215880836191702E-3</v>
      </c>
      <c r="N1223" s="111">
        <f t="shared" si="178"/>
        <v>1.1803972325832083E-2</v>
      </c>
      <c r="O1223" s="111">
        <f t="shared" si="179"/>
        <v>3.968989780342741E-3</v>
      </c>
      <c r="P1223" s="111">
        <f t="shared" si="180"/>
        <v>1.0050303245366021E-2</v>
      </c>
      <c r="Q1223" s="36">
        <f>K1223*$Y$19+$Z$19*L1223+$AA$19*M1223+N1223*$AB$19+$AC$19*O1223+P1223*$AD$19</f>
        <v>7.9744656392977745E-3</v>
      </c>
      <c r="R1223" s="41">
        <f t="shared" si="173"/>
        <v>1007974.4656392977</v>
      </c>
      <c r="S1223" s="41">
        <f t="shared" si="174"/>
        <v>7974.465639297734</v>
      </c>
      <c r="T1223" s="41">
        <v>3692.2085990513442</v>
      </c>
      <c r="U1223" s="41">
        <f t="shared" si="181"/>
        <v>1015217.7372138546</v>
      </c>
      <c r="V1223" s="41"/>
    </row>
    <row r="1224" spans="2:22">
      <c r="B1224" s="112">
        <v>45233</v>
      </c>
      <c r="C1224">
        <v>68.804924</v>
      </c>
      <c r="D1224">
        <v>93.089493000000004</v>
      </c>
      <c r="E1224">
        <v>21.809484000000001</v>
      </c>
      <c r="F1224">
        <v>100.063492</v>
      </c>
      <c r="G1224">
        <v>50.406700000000001</v>
      </c>
      <c r="H1224">
        <v>47.700851</v>
      </c>
      <c r="J1224" s="33">
        <v>1220</v>
      </c>
      <c r="K1224" s="111">
        <f t="shared" si="175"/>
        <v>5.8914203270209516E-3</v>
      </c>
      <c r="L1224" s="111">
        <f t="shared" si="176"/>
        <v>6.0707160074645709E-3</v>
      </c>
      <c r="M1224" s="111">
        <f t="shared" si="177"/>
        <v>5.4497059918937954E-3</v>
      </c>
      <c r="N1224" s="111">
        <f t="shared" si="178"/>
        <v>4.9183200585048515E-3</v>
      </c>
      <c r="O1224" s="111">
        <f t="shared" si="179"/>
        <v>5.5303245915265288E-3</v>
      </c>
      <c r="P1224" s="111">
        <f t="shared" si="180"/>
        <v>6.4377120347898524E-3</v>
      </c>
      <c r="Q1224" s="36">
        <f>K1224*$Y$19+$Z$19*L1224+$AA$19*M1224+N1224*$AB$19+$AC$19*O1224+P1224*$AD$19</f>
        <v>5.5797519849323822E-3</v>
      </c>
      <c r="R1224" s="41">
        <f t="shared" si="173"/>
        <v>1005579.7519849323</v>
      </c>
      <c r="S1224" s="41">
        <f t="shared" si="174"/>
        <v>5579.7519849323435</v>
      </c>
      <c r="T1224" s="41">
        <v>3705.335885695531</v>
      </c>
      <c r="U1224" s="41">
        <f t="shared" si="181"/>
        <v>1020797.4891987869</v>
      </c>
      <c r="V1224" s="41"/>
    </row>
    <row r="1225" spans="2:22">
      <c r="B1225" s="112">
        <v>45236</v>
      </c>
      <c r="C1225">
        <v>68.509208999999998</v>
      </c>
      <c r="D1225">
        <v>92.624931000000004</v>
      </c>
      <c r="E1225">
        <v>21.730464999999999</v>
      </c>
      <c r="F1225">
        <v>99.533278999999993</v>
      </c>
      <c r="G1225">
        <v>50.247844999999998</v>
      </c>
      <c r="H1225">
        <v>47.6021</v>
      </c>
      <c r="J1225" s="33">
        <v>1221</v>
      </c>
      <c r="K1225" s="111">
        <f t="shared" si="175"/>
        <v>-4.3071379573344486E-3</v>
      </c>
      <c r="L1225" s="111">
        <f t="shared" si="176"/>
        <v>-5.0029820946154713E-3</v>
      </c>
      <c r="M1225" s="111">
        <f t="shared" si="177"/>
        <v>-3.6297280346272178E-3</v>
      </c>
      <c r="N1225" s="111">
        <f t="shared" si="178"/>
        <v>-5.3128539556103064E-3</v>
      </c>
      <c r="O1225" s="111">
        <f t="shared" si="179"/>
        <v>-3.1564423025514901E-3</v>
      </c>
      <c r="P1225" s="111">
        <f t="shared" si="180"/>
        <v>-2.0723604947337792E-3</v>
      </c>
      <c r="Q1225" s="36">
        <f>K1225*$Y$19+$Z$19*L1225+$AA$19*M1225+N1225*$AB$19+$AC$19*O1225+P1225*$AD$19</f>
        <v>-4.3126885136094209E-3</v>
      </c>
      <c r="R1225" s="41">
        <f t="shared" si="173"/>
        <v>995687.31148639054</v>
      </c>
      <c r="S1225" s="41">
        <f t="shared" si="174"/>
        <v>-4312.6885136094643</v>
      </c>
      <c r="T1225" s="41">
        <v>3732.0571174205979</v>
      </c>
      <c r="U1225" s="41">
        <f t="shared" si="181"/>
        <v>1016484.8006851774</v>
      </c>
      <c r="V1225" s="41"/>
    </row>
    <row r="1226" spans="2:22">
      <c r="B1226" s="112">
        <v>45237</v>
      </c>
      <c r="C1226">
        <v>68.854209999999995</v>
      </c>
      <c r="D1226">
        <v>93.119140999999999</v>
      </c>
      <c r="E1226">
        <v>21.819361000000001</v>
      </c>
      <c r="F1226">
        <v>100.328598</v>
      </c>
      <c r="G1226">
        <v>50.446418999999999</v>
      </c>
      <c r="H1226">
        <v>47.858829</v>
      </c>
      <c r="J1226" s="33">
        <v>1222</v>
      </c>
      <c r="K1226" s="111">
        <f t="shared" si="175"/>
        <v>5.0231965387562477E-3</v>
      </c>
      <c r="L1226" s="111">
        <f t="shared" si="176"/>
        <v>5.3214206075205741E-3</v>
      </c>
      <c r="M1226" s="111">
        <f t="shared" si="177"/>
        <v>4.0825018895726999E-3</v>
      </c>
      <c r="N1226" s="111">
        <f t="shared" si="178"/>
        <v>7.9587283976557104E-3</v>
      </c>
      <c r="O1226" s="111">
        <f t="shared" si="179"/>
        <v>3.94410266342739E-3</v>
      </c>
      <c r="P1226" s="111">
        <f t="shared" si="180"/>
        <v>5.3787370736338496E-3</v>
      </c>
      <c r="Q1226" s="36">
        <f>K1226*$Y$19+$Z$19*L1226+$AA$19*M1226+N1226*$AB$19+$AC$19*O1226+P1226*$AD$19</f>
        <v>5.8064877684027372E-3</v>
      </c>
      <c r="R1226" s="41">
        <f t="shared" si="173"/>
        <v>1005806.4877684028</v>
      </c>
      <c r="S1226" s="41">
        <f t="shared" si="174"/>
        <v>5806.4877684027888</v>
      </c>
      <c r="T1226" s="41">
        <v>3755.6602583029307</v>
      </c>
      <c r="U1226" s="41">
        <f t="shared" si="181"/>
        <v>1022291.2884535802</v>
      </c>
      <c r="V1226" s="41"/>
    </row>
    <row r="1227" spans="2:22">
      <c r="B1227" s="112">
        <v>45238</v>
      </c>
      <c r="C1227">
        <v>69.071067999999997</v>
      </c>
      <c r="D1227">
        <v>93.435432000000006</v>
      </c>
      <c r="E1227">
        <v>21.888504000000001</v>
      </c>
      <c r="F1227">
        <v>100.839172</v>
      </c>
      <c r="G1227">
        <v>50.515915</v>
      </c>
      <c r="H1227">
        <v>48.036560000000001</v>
      </c>
      <c r="J1227" s="33">
        <v>1223</v>
      </c>
      <c r="K1227" s="111">
        <f t="shared" si="175"/>
        <v>3.144574828369045E-3</v>
      </c>
      <c r="L1227" s="111">
        <f t="shared" si="176"/>
        <v>3.3908716143850777E-3</v>
      </c>
      <c r="M1227" s="111">
        <f t="shared" si="177"/>
        <v>3.1638725742972702E-3</v>
      </c>
      <c r="N1227" s="111">
        <f t="shared" si="178"/>
        <v>5.0761123049283298E-3</v>
      </c>
      <c r="O1227" s="111">
        <f t="shared" si="179"/>
        <v>1.3766720364424938E-3</v>
      </c>
      <c r="P1227" s="111">
        <f t="shared" si="180"/>
        <v>3.706772668795935E-3</v>
      </c>
      <c r="Q1227" s="36">
        <f>K1227*$Y$19+$Z$19*L1227+$AA$19*M1227+N1227*$AB$19+$AC$19*O1227+P1227*$AD$19</f>
        <v>3.7841713243049308E-3</v>
      </c>
      <c r="R1227" s="41">
        <f t="shared" si="173"/>
        <v>1003784.1713243049</v>
      </c>
      <c r="S1227" s="41">
        <f t="shared" si="174"/>
        <v>3784.1713243048871</v>
      </c>
      <c r="T1227" s="41">
        <v>3805.4374277837342</v>
      </c>
      <c r="U1227" s="41">
        <f t="shared" si="181"/>
        <v>1026075.4597778851</v>
      </c>
      <c r="V1227" s="41"/>
    </row>
    <row r="1228" spans="2:22">
      <c r="B1228" s="112">
        <v>45239</v>
      </c>
      <c r="C1228">
        <v>68.558487</v>
      </c>
      <c r="D1228">
        <v>92.654578999999998</v>
      </c>
      <c r="E1228">
        <v>21.730464999999999</v>
      </c>
      <c r="F1228">
        <v>99.818023999999994</v>
      </c>
      <c r="G1228">
        <v>50.079059999999998</v>
      </c>
      <c r="H1228">
        <v>47.858829</v>
      </c>
      <c r="J1228" s="33">
        <v>1224</v>
      </c>
      <c r="K1228" s="111">
        <f t="shared" si="175"/>
        <v>-7.4487397708974173E-3</v>
      </c>
      <c r="L1228" s="111">
        <f t="shared" si="176"/>
        <v>-8.3922568304794862E-3</v>
      </c>
      <c r="M1228" s="111">
        <f t="shared" si="177"/>
        <v>-7.2463744638700438E-3</v>
      </c>
      <c r="N1228" s="111">
        <f t="shared" si="178"/>
        <v>-1.0178123045249154E-2</v>
      </c>
      <c r="O1228" s="111">
        <f t="shared" si="179"/>
        <v>-8.6854784996694186E-3</v>
      </c>
      <c r="P1228" s="111">
        <f t="shared" si="180"/>
        <v>-3.7067726687958977E-3</v>
      </c>
      <c r="Q1228" s="36">
        <f>K1228*$Y$19+$Z$19*L1228+$AA$19*M1228+N1228*$AB$19+$AC$19*O1228+P1228*$AD$19</f>
        <v>-8.0834349867629704E-3</v>
      </c>
      <c r="R1228" s="41">
        <f t="shared" si="173"/>
        <v>991916.56501323706</v>
      </c>
      <c r="S1228" s="41">
        <f t="shared" si="174"/>
        <v>-8083.4349867629353</v>
      </c>
      <c r="T1228" s="41">
        <v>3829.8951656788122</v>
      </c>
      <c r="U1228" s="41">
        <f t="shared" si="181"/>
        <v>1017992.0247911222</v>
      </c>
      <c r="V1228" s="41"/>
    </row>
    <row r="1229" spans="2:22">
      <c r="B1229" s="112">
        <v>45240</v>
      </c>
      <c r="C1229">
        <v>68.686622999999997</v>
      </c>
      <c r="D1229">
        <v>92.872039999999998</v>
      </c>
      <c r="E1229">
        <v>21.750219000000001</v>
      </c>
      <c r="F1229">
        <v>100.318771</v>
      </c>
      <c r="G1229">
        <v>50.108848999999999</v>
      </c>
      <c r="H1229">
        <v>47.977314</v>
      </c>
      <c r="J1229" s="33">
        <v>1225</v>
      </c>
      <c r="K1229" s="111">
        <f t="shared" si="175"/>
        <v>1.8672583268064436E-3</v>
      </c>
      <c r="L1229" s="111">
        <f t="shared" si="176"/>
        <v>2.3442576678322493E-3</v>
      </c>
      <c r="M1229" s="111">
        <f t="shared" si="177"/>
        <v>9.0863342256080216E-4</v>
      </c>
      <c r="N1229" s="111">
        <f t="shared" si="178"/>
        <v>5.0040577987316634E-3</v>
      </c>
      <c r="O1229" s="111">
        <f t="shared" si="179"/>
        <v>5.9466259302482221E-4</v>
      </c>
      <c r="P1229" s="111">
        <f t="shared" si="180"/>
        <v>2.4726592005800182E-3</v>
      </c>
      <c r="Q1229" s="36">
        <f>K1229*$Y$19+$Z$19*L1229+$AA$19*M1229+N1229*$AB$19+$AC$19*O1229+P1229*$AD$19</f>
        <v>2.7663135780622529E-3</v>
      </c>
      <c r="R1229" s="41">
        <f t="shared" si="173"/>
        <v>1002766.3135780622</v>
      </c>
      <c r="S1229" s="41">
        <f t="shared" si="174"/>
        <v>2766.3135780622251</v>
      </c>
      <c r="T1229" s="41">
        <v>3847.2579646682134</v>
      </c>
      <c r="U1229" s="41">
        <f t="shared" si="181"/>
        <v>1020758.3383691844</v>
      </c>
      <c r="V1229" s="41"/>
    </row>
    <row r="1230" spans="2:22">
      <c r="B1230" s="112">
        <v>45243</v>
      </c>
      <c r="C1230">
        <v>68.666923999999995</v>
      </c>
      <c r="D1230">
        <v>92.862144000000001</v>
      </c>
      <c r="E1230">
        <v>21.750219000000001</v>
      </c>
      <c r="F1230">
        <v>100.328598</v>
      </c>
      <c r="G1230">
        <v>50.059204000000001</v>
      </c>
      <c r="H1230">
        <v>47.967441999999998</v>
      </c>
      <c r="J1230" s="33">
        <v>1226</v>
      </c>
      <c r="K1230" s="111">
        <f t="shared" si="175"/>
        <v>-2.8683642418157561E-4</v>
      </c>
      <c r="L1230" s="111">
        <f t="shared" si="176"/>
        <v>-1.0656089036756155E-4</v>
      </c>
      <c r="M1230" s="111">
        <f t="shared" si="177"/>
        <v>0</v>
      </c>
      <c r="N1230" s="111">
        <f t="shared" si="178"/>
        <v>9.7952941589319589E-5</v>
      </c>
      <c r="O1230" s="111">
        <f t="shared" si="179"/>
        <v>-9.9123428234884105E-4</v>
      </c>
      <c r="P1230" s="111">
        <f t="shared" si="180"/>
        <v>-2.0578508813628611E-4</v>
      </c>
      <c r="Q1230" s="36">
        <f>K1230*$Y$19+$Z$19*L1230+$AA$19*M1230+N1230*$AB$19+$AC$19*O1230+P1230*$AD$19</f>
        <v>-9.6895247504968316E-5</v>
      </c>
      <c r="R1230" s="41">
        <f t="shared" si="173"/>
        <v>999903.10475249507</v>
      </c>
      <c r="S1230" s="41">
        <f t="shared" si="174"/>
        <v>-96.895247504930012</v>
      </c>
      <c r="T1230" s="41">
        <v>3892.0455778725445</v>
      </c>
      <c r="U1230" s="41">
        <f t="shared" si="181"/>
        <v>1020661.4431216795</v>
      </c>
      <c r="V1230" s="41"/>
    </row>
    <row r="1231" spans="2:22">
      <c r="B1231" s="112">
        <v>45244</v>
      </c>
      <c r="C1231">
        <v>69.504799000000006</v>
      </c>
      <c r="D1231">
        <v>94.028480999999999</v>
      </c>
      <c r="E1231">
        <v>21.967524999999998</v>
      </c>
      <c r="F1231">
        <v>101.89960499999999</v>
      </c>
      <c r="G1231">
        <v>50.496059000000002</v>
      </c>
      <c r="H1231">
        <v>48.342650999999996</v>
      </c>
      <c r="J1231" s="33">
        <v>1227</v>
      </c>
      <c r="K1231" s="111">
        <f t="shared" si="175"/>
        <v>1.2128172859327782E-2</v>
      </c>
      <c r="L1231" s="111">
        <f t="shared" si="176"/>
        <v>1.2481654894105835E-2</v>
      </c>
      <c r="M1231" s="111">
        <f t="shared" si="177"/>
        <v>9.9413999825338495E-3</v>
      </c>
      <c r="N1231" s="111">
        <f t="shared" si="178"/>
        <v>1.5537284918093837E-2</v>
      </c>
      <c r="O1231" s="111">
        <f t="shared" si="179"/>
        <v>8.6889086737956343E-3</v>
      </c>
      <c r="P1231" s="111">
        <f t="shared" si="180"/>
        <v>7.7917253859099258E-3</v>
      </c>
      <c r="Q1231" s="36">
        <f>K1231*$Y$19+$Z$19*L1231+$AA$19*M1231+N1231*$AB$19+$AC$19*O1231+P1231*$AD$19</f>
        <v>1.2159297336832223E-2</v>
      </c>
      <c r="R1231" s="41">
        <f t="shared" si="173"/>
        <v>1012159.2973368323</v>
      </c>
      <c r="S1231" s="41">
        <f t="shared" si="174"/>
        <v>12159.297336832271</v>
      </c>
      <c r="T1231" s="41">
        <v>4019.3685867530294</v>
      </c>
      <c r="U1231" s="41">
        <f t="shared" si="181"/>
        <v>1032820.7404585117</v>
      </c>
      <c r="V1231" s="41"/>
    </row>
    <row r="1232" spans="2:22">
      <c r="B1232" s="112">
        <v>45245</v>
      </c>
      <c r="C1232">
        <v>69.120361000000003</v>
      </c>
      <c r="D1232">
        <v>93.445319999999995</v>
      </c>
      <c r="E1232">
        <v>21.858871000000001</v>
      </c>
      <c r="F1232">
        <v>101.36938499999999</v>
      </c>
      <c r="G1232">
        <v>50.267704000000002</v>
      </c>
      <c r="H1232">
        <v>48.273529000000003</v>
      </c>
      <c r="J1232" s="33">
        <v>1228</v>
      </c>
      <c r="K1232" s="111">
        <f t="shared" si="175"/>
        <v>-5.5464532635050579E-3</v>
      </c>
      <c r="L1232" s="111">
        <f t="shared" si="176"/>
        <v>-6.2212733490069104E-3</v>
      </c>
      <c r="M1232" s="111">
        <f t="shared" si="177"/>
        <v>-4.958391860953937E-3</v>
      </c>
      <c r="N1232" s="111">
        <f t="shared" si="178"/>
        <v>-5.2169413795927263E-3</v>
      </c>
      <c r="O1232" s="111">
        <f t="shared" si="179"/>
        <v>-4.5324903345166853E-3</v>
      </c>
      <c r="P1232" s="111">
        <f t="shared" si="180"/>
        <v>-1.4308578913613695E-3</v>
      </c>
      <c r="Q1232" s="36">
        <f>K1232*$Y$19+$Z$19*L1232+$AA$19*M1232+N1232*$AB$19+$AC$19*O1232+P1232*$AD$19</f>
        <v>-4.9336515008451117E-3</v>
      </c>
      <c r="R1232" s="41">
        <f t="shared" si="173"/>
        <v>995066.3484991549</v>
      </c>
      <c r="S1232" s="41">
        <f t="shared" si="174"/>
        <v>-4933.6515008450951</v>
      </c>
      <c r="T1232" s="41">
        <v>4035.4385861181654</v>
      </c>
      <c r="U1232" s="41">
        <f t="shared" si="181"/>
        <v>1027887.0889576667</v>
      </c>
      <c r="V1232" s="41"/>
    </row>
    <row r="1233" spans="2:22">
      <c r="B1233" s="112">
        <v>45246</v>
      </c>
      <c r="C1233">
        <v>69.534369999999996</v>
      </c>
      <c r="D1233">
        <v>93.959289999999996</v>
      </c>
      <c r="E1233">
        <v>21.957644999999999</v>
      </c>
      <c r="F1233">
        <v>102.20399500000001</v>
      </c>
      <c r="G1233">
        <v>50.446418999999999</v>
      </c>
      <c r="H1233">
        <v>48.411769999999997</v>
      </c>
      <c r="J1233" s="33">
        <v>1229</v>
      </c>
      <c r="K1233" s="111">
        <f t="shared" si="175"/>
        <v>5.9718154209248159E-3</v>
      </c>
      <c r="L1233" s="111">
        <f t="shared" si="176"/>
        <v>5.4851509644884694E-3</v>
      </c>
      <c r="M1233" s="111">
        <f t="shared" si="177"/>
        <v>4.50853588240598E-3</v>
      </c>
      <c r="N1233" s="111">
        <f t="shared" si="178"/>
        <v>8.1996445329674018E-3</v>
      </c>
      <c r="O1233" s="111">
        <f t="shared" si="179"/>
        <v>3.5489598132720196E-3</v>
      </c>
      <c r="P1233" s="111">
        <f t="shared" si="180"/>
        <v>2.8596093849575714E-3</v>
      </c>
      <c r="Q1233" s="36">
        <f>K1233*$Y$19+$Z$19*L1233+$AA$19*M1233+N1233*$AB$19+$AC$19*O1233+P1233*$AD$19</f>
        <v>5.7976237256398859E-3</v>
      </c>
      <c r="R1233" s="41">
        <f t="shared" si="173"/>
        <v>1005797.6237256399</v>
      </c>
      <c r="S1233" s="41">
        <f t="shared" si="174"/>
        <v>5797.623725639889</v>
      </c>
      <c r="T1233" s="41">
        <v>4036.6793544254033</v>
      </c>
      <c r="U1233" s="41">
        <f t="shared" si="181"/>
        <v>1033684.7126833065</v>
      </c>
      <c r="V1233" s="41"/>
    </row>
    <row r="1234" spans="2:22">
      <c r="B1234" s="112">
        <v>45247</v>
      </c>
      <c r="C1234">
        <v>69.632935000000003</v>
      </c>
      <c r="D1234">
        <v>94.147102000000004</v>
      </c>
      <c r="E1234">
        <v>21.977402000000001</v>
      </c>
      <c r="F1234">
        <v>102.49854999999999</v>
      </c>
      <c r="G1234">
        <v>50.496059000000002</v>
      </c>
      <c r="H1234">
        <v>48.490760999999999</v>
      </c>
      <c r="J1234" s="33">
        <v>1230</v>
      </c>
      <c r="K1234" s="111">
        <f t="shared" si="175"/>
        <v>1.41649673363421E-3</v>
      </c>
      <c r="L1234" s="111">
        <f t="shared" si="176"/>
        <v>1.9968706051014932E-3</v>
      </c>
      <c r="M1234" s="111">
        <f t="shared" si="177"/>
        <v>8.9937317384650563E-4</v>
      </c>
      <c r="N1234" s="111">
        <f t="shared" si="178"/>
        <v>2.8778851117603529E-3</v>
      </c>
      <c r="O1234" s="111">
        <f t="shared" si="179"/>
        <v>9.8353052124468916E-4</v>
      </c>
      <c r="P1234" s="111">
        <f t="shared" si="180"/>
        <v>1.6303189747668789E-3</v>
      </c>
      <c r="Q1234" s="36">
        <f>K1234*$Y$19+$Z$19*L1234+$AA$19*M1234+N1234*$AB$19+$AC$19*O1234+P1234*$AD$19</f>
        <v>1.8943245311131404E-3</v>
      </c>
      <c r="R1234" s="41">
        <f t="shared" si="173"/>
        <v>1001894.3245311131</v>
      </c>
      <c r="S1234" s="41">
        <f t="shared" si="174"/>
        <v>1894.3245311131468</v>
      </c>
      <c r="T1234" s="41">
        <v>4047.9254199472489</v>
      </c>
      <c r="U1234" s="41">
        <f t="shared" si="181"/>
        <v>1035579.0372144197</v>
      </c>
      <c r="V1234" s="41"/>
    </row>
    <row r="1235" spans="2:22">
      <c r="B1235" s="112">
        <v>45250</v>
      </c>
      <c r="C1235">
        <v>69.731521999999998</v>
      </c>
      <c r="D1235">
        <v>94.295372</v>
      </c>
      <c r="E1235">
        <v>22.007034000000001</v>
      </c>
      <c r="F1235">
        <v>102.910934</v>
      </c>
      <c r="G1235">
        <v>50.644981000000001</v>
      </c>
      <c r="H1235">
        <v>48.599376999999997</v>
      </c>
      <c r="J1235" s="33">
        <v>1231</v>
      </c>
      <c r="K1235" s="111">
        <f t="shared" si="175"/>
        <v>1.4148086042481667E-3</v>
      </c>
      <c r="L1235" s="111">
        <f t="shared" si="176"/>
        <v>1.5736370622809039E-3</v>
      </c>
      <c r="M1235" s="111">
        <f t="shared" si="177"/>
        <v>1.3473859018197766E-3</v>
      </c>
      <c r="N1235" s="111">
        <f t="shared" si="178"/>
        <v>4.015243561431508E-3</v>
      </c>
      <c r="O1235" s="111">
        <f t="shared" si="179"/>
        <v>2.9448403461543376E-3</v>
      </c>
      <c r="P1235" s="111">
        <f t="shared" si="180"/>
        <v>2.2374269426146134E-3</v>
      </c>
      <c r="Q1235" s="36">
        <f>K1235*$Y$19+$Z$19*L1235+$AA$19*M1235+N1235*$AB$19+$AC$19*O1235+P1235*$AD$19</f>
        <v>2.4219518475465406E-3</v>
      </c>
      <c r="R1235" s="41">
        <f t="shared" si="173"/>
        <v>1002421.9518475465</v>
      </c>
      <c r="S1235" s="41">
        <f t="shared" si="174"/>
        <v>2421.9518475465011</v>
      </c>
      <c r="T1235" s="41">
        <v>4065.8265218001325</v>
      </c>
      <c r="U1235" s="41">
        <f t="shared" si="181"/>
        <v>1038000.9890619662</v>
      </c>
      <c r="V1235" s="41"/>
    </row>
    <row r="1236" spans="2:22">
      <c r="B1236" s="112">
        <v>45251</v>
      </c>
      <c r="C1236">
        <v>69.830085999999994</v>
      </c>
      <c r="D1236">
        <v>94.394210999999999</v>
      </c>
      <c r="E1236">
        <v>22.026786999999999</v>
      </c>
      <c r="F1236">
        <v>102.940399</v>
      </c>
      <c r="G1236">
        <v>50.535769999999999</v>
      </c>
      <c r="H1236">
        <v>48.727730000000001</v>
      </c>
      <c r="J1236" s="33">
        <v>1232</v>
      </c>
      <c r="K1236" s="111">
        <f t="shared" si="175"/>
        <v>1.4124803776565211E-3</v>
      </c>
      <c r="L1236" s="111">
        <f t="shared" si="176"/>
        <v>1.047636095946968E-3</v>
      </c>
      <c r="M1236" s="111">
        <f t="shared" si="177"/>
        <v>8.971740755800041E-4</v>
      </c>
      <c r="N1236" s="111">
        <f t="shared" si="178"/>
        <v>2.8627456302393795E-4</v>
      </c>
      <c r="O1236" s="111">
        <f t="shared" si="179"/>
        <v>-2.1587316032351538E-3</v>
      </c>
      <c r="P1236" s="111">
        <f t="shared" si="180"/>
        <v>2.637560662513493E-3</v>
      </c>
      <c r="Q1236" s="36">
        <f>K1236*$Y$19+$Z$19*L1236+$AA$19*M1236+N1236*$AB$19+$AC$19*O1236+P1236*$AD$19</f>
        <v>8.4794908593222159E-4</v>
      </c>
      <c r="R1236" s="41">
        <f t="shared" si="173"/>
        <v>1000847.9490859322</v>
      </c>
      <c r="S1236" s="41">
        <f t="shared" si="174"/>
        <v>847.94908593222499</v>
      </c>
      <c r="T1236" s="41">
        <v>4074.0089013694087</v>
      </c>
      <c r="U1236" s="41">
        <f t="shared" si="181"/>
        <v>1038848.9381478984</v>
      </c>
      <c r="V1236" s="41"/>
    </row>
    <row r="1237" spans="2:22">
      <c r="B1237" s="112">
        <v>45252</v>
      </c>
      <c r="C1237">
        <v>69.889251999999999</v>
      </c>
      <c r="D1237">
        <v>94.483153999999999</v>
      </c>
      <c r="E1237">
        <v>22.026786999999999</v>
      </c>
      <c r="F1237">
        <v>103.352791</v>
      </c>
      <c r="G1237">
        <v>50.595337000000001</v>
      </c>
      <c r="H1237">
        <v>48.826473</v>
      </c>
      <c r="J1237" s="33">
        <v>1233</v>
      </c>
      <c r="K1237" s="111">
        <f t="shared" si="175"/>
        <v>8.4692647966284462E-4</v>
      </c>
      <c r="L1237" s="111">
        <f t="shared" si="176"/>
        <v>9.4180693990906941E-4</v>
      </c>
      <c r="M1237" s="111">
        <f t="shared" si="177"/>
        <v>0</v>
      </c>
      <c r="N1237" s="111">
        <f t="shared" si="178"/>
        <v>3.9981208234681209E-3</v>
      </c>
      <c r="O1237" s="111">
        <f t="shared" si="179"/>
        <v>1.1780155217430677E-3</v>
      </c>
      <c r="P1237" s="111">
        <f t="shared" si="180"/>
        <v>2.0243727217253552E-3</v>
      </c>
      <c r="Q1237" s="36">
        <f>K1237*$Y$19+$Z$19*L1237+$AA$19*M1237+N1237*$AB$19+$AC$19*O1237+P1237*$AD$19</f>
        <v>1.8403546485387359E-3</v>
      </c>
      <c r="R1237" s="41">
        <f t="shared" si="173"/>
        <v>1001840.3546485387</v>
      </c>
      <c r="S1237" s="41">
        <f t="shared" si="174"/>
        <v>1840.3546485387487</v>
      </c>
      <c r="T1237" s="41">
        <v>4141.1441132513573</v>
      </c>
      <c r="U1237" s="41">
        <f t="shared" si="181"/>
        <v>1040689.2927964372</v>
      </c>
      <c r="V1237" s="41"/>
    </row>
    <row r="1238" spans="2:22">
      <c r="B1238" s="112">
        <v>45254</v>
      </c>
      <c r="C1238">
        <v>69.554085000000001</v>
      </c>
      <c r="D1238">
        <v>94.048248000000001</v>
      </c>
      <c r="E1238">
        <v>21.947769000000001</v>
      </c>
      <c r="F1238">
        <v>102.82257799999999</v>
      </c>
      <c r="G1238">
        <v>50.376914999999997</v>
      </c>
      <c r="H1238">
        <v>48.757351</v>
      </c>
      <c r="J1238" s="33">
        <v>1234</v>
      </c>
      <c r="K1238" s="111">
        <f t="shared" si="175"/>
        <v>-4.8072235313576578E-3</v>
      </c>
      <c r="L1238" s="111">
        <f t="shared" si="176"/>
        <v>-4.6136268740449302E-3</v>
      </c>
      <c r="M1238" s="111">
        <f t="shared" si="177"/>
        <v>-3.5938093403907138E-3</v>
      </c>
      <c r="N1238" s="111">
        <f t="shared" si="178"/>
        <v>-5.1433318288176631E-3</v>
      </c>
      <c r="O1238" s="111">
        <f t="shared" si="179"/>
        <v>-4.3263834641307378E-3</v>
      </c>
      <c r="P1238" s="111">
        <f t="shared" si="180"/>
        <v>-1.4166694586672818E-3</v>
      </c>
      <c r="Q1238" s="36">
        <f>K1238*$Y$19+$Z$19*L1238+$AA$19*M1238+N1238*$AB$19+$AC$19*O1238+P1238*$AD$19</f>
        <v>-4.2116607098914779E-3</v>
      </c>
      <c r="R1238" s="41">
        <f t="shared" si="173"/>
        <v>995788.33929010853</v>
      </c>
      <c r="S1238" s="41">
        <f t="shared" si="174"/>
        <v>-4211.6607098914683</v>
      </c>
      <c r="T1238" s="41">
        <v>4166.2182827569777</v>
      </c>
      <c r="U1238" s="41">
        <f t="shared" si="181"/>
        <v>1036477.6320865457</v>
      </c>
      <c r="V1238" s="41"/>
    </row>
    <row r="1239" spans="2:22">
      <c r="B1239" s="112">
        <v>45257</v>
      </c>
      <c r="C1239">
        <v>69.977958999999998</v>
      </c>
      <c r="D1239">
        <v>94.582001000000005</v>
      </c>
      <c r="E1239">
        <v>22.066299000000001</v>
      </c>
      <c r="F1239">
        <v>103.65718099999999</v>
      </c>
      <c r="G1239">
        <v>50.545699999999997</v>
      </c>
      <c r="H1239">
        <v>48.875843000000003</v>
      </c>
      <c r="J1239" s="33">
        <v>1235</v>
      </c>
      <c r="K1239" s="111">
        <f t="shared" si="175"/>
        <v>6.0756696705146817E-3</v>
      </c>
      <c r="L1239" s="111">
        <f t="shared" si="176"/>
        <v>5.6592665003029341E-3</v>
      </c>
      <c r="M1239" s="111">
        <f t="shared" si="177"/>
        <v>5.386018240266236E-3</v>
      </c>
      <c r="N1239" s="111">
        <f t="shared" si="178"/>
        <v>8.0841584608350864E-3</v>
      </c>
      <c r="O1239" s="111">
        <f t="shared" si="179"/>
        <v>3.3448431228918977E-3</v>
      </c>
      <c r="P1239" s="111">
        <f t="shared" si="180"/>
        <v>2.4272904188095438E-3</v>
      </c>
      <c r="Q1239" s="36">
        <f>K1239*$Y$19+$Z$19*L1239+$AA$19*M1239+N1239*$AB$19+$AC$19*O1239+P1239*$AD$19</f>
        <v>5.9241676882712015E-3</v>
      </c>
      <c r="R1239" s="41">
        <f t="shared" si="173"/>
        <v>1005924.1676882711</v>
      </c>
      <c r="S1239" s="41">
        <f t="shared" si="174"/>
        <v>5924.1676882711472</v>
      </c>
      <c r="T1239" s="41">
        <v>4185.7204647751059</v>
      </c>
      <c r="U1239" s="41">
        <f t="shared" si="181"/>
        <v>1042401.7997748168</v>
      </c>
      <c r="V1239" s="41"/>
    </row>
    <row r="1240" spans="2:22">
      <c r="B1240" s="112">
        <v>45258</v>
      </c>
      <c r="C1240">
        <v>70.273674</v>
      </c>
      <c r="D1240">
        <v>94.997139000000004</v>
      </c>
      <c r="E1240">
        <v>22.135442999999999</v>
      </c>
      <c r="F1240">
        <v>104.069565</v>
      </c>
      <c r="G1240">
        <v>50.744267000000001</v>
      </c>
      <c r="H1240">
        <v>49.014076000000003</v>
      </c>
      <c r="J1240" s="33">
        <v>1236</v>
      </c>
      <c r="K1240" s="111">
        <f t="shared" si="175"/>
        <v>4.2169268462185676E-3</v>
      </c>
      <c r="L1240" s="111">
        <f t="shared" si="176"/>
        <v>4.3795816729006948E-3</v>
      </c>
      <c r="M1240" s="111">
        <f t="shared" si="177"/>
        <v>3.1285670324056178E-3</v>
      </c>
      <c r="N1240" s="111">
        <f t="shared" si="178"/>
        <v>3.9704520452246948E-3</v>
      </c>
      <c r="O1240" s="111">
        <f t="shared" si="179"/>
        <v>3.9207684680420095E-3</v>
      </c>
      <c r="P1240" s="111">
        <f t="shared" si="180"/>
        <v>2.8242559253462162E-3</v>
      </c>
      <c r="Q1240" s="36">
        <f>K1240*$Y$19+$Z$19*L1240+$AA$19*M1240+N1240*$AB$19+$AC$19*O1240+P1240*$AD$19</f>
        <v>3.7779948818465882E-3</v>
      </c>
      <c r="R1240" s="41">
        <f t="shared" si="173"/>
        <v>1003777.9948818466</v>
      </c>
      <c r="S1240" s="41">
        <f t="shared" si="174"/>
        <v>3777.9948818465928</v>
      </c>
      <c r="T1240" s="41">
        <v>4186.0667556130793</v>
      </c>
      <c r="U1240" s="41">
        <f t="shared" si="181"/>
        <v>1046179.7946566634</v>
      </c>
      <c r="V1240" s="41"/>
    </row>
    <row r="1241" spans="2:22">
      <c r="B1241" s="112">
        <v>45259</v>
      </c>
      <c r="C1241">
        <v>70.638405000000006</v>
      </c>
      <c r="D1241">
        <v>95.461692999999997</v>
      </c>
      <c r="E1241">
        <v>22.244095000000002</v>
      </c>
      <c r="F1241">
        <v>104.913979</v>
      </c>
      <c r="G1241">
        <v>50.942841000000001</v>
      </c>
      <c r="H1241">
        <v>49.369534000000002</v>
      </c>
      <c r="J1241" s="33">
        <v>1237</v>
      </c>
      <c r="K1241" s="111">
        <f t="shared" si="175"/>
        <v>5.1767288810011915E-3</v>
      </c>
      <c r="L1241" s="111">
        <f t="shared" si="176"/>
        <v>4.8782712399439154E-3</v>
      </c>
      <c r="M1241" s="111">
        <f t="shared" si="177"/>
        <v>4.8965005937673389E-3</v>
      </c>
      <c r="N1241" s="111">
        <f t="shared" si="178"/>
        <v>8.0811970096438968E-3</v>
      </c>
      <c r="O1241" s="111">
        <f t="shared" si="179"/>
        <v>3.9055934684457698E-3</v>
      </c>
      <c r="P1241" s="111">
        <f t="shared" si="180"/>
        <v>7.2259911317288268E-3</v>
      </c>
      <c r="Q1241" s="36">
        <f>K1241*$Y$19+$Z$19*L1241+$AA$19*M1241+N1241*$AB$19+$AC$19*O1241+P1241*$AD$19</f>
        <v>6.148471022565969E-3</v>
      </c>
      <c r="R1241" s="41">
        <f t="shared" si="173"/>
        <v>1006148.471022566</v>
      </c>
      <c r="S1241" s="41">
        <f t="shared" si="174"/>
        <v>6148.4710225659655</v>
      </c>
      <c r="T1241" s="41">
        <v>4200.4361761399778</v>
      </c>
      <c r="U1241" s="41">
        <f t="shared" si="181"/>
        <v>1052328.2656792295</v>
      </c>
      <c r="V1241" s="41"/>
    </row>
    <row r="1242" spans="2:22">
      <c r="B1242" s="112">
        <v>45260</v>
      </c>
      <c r="C1242">
        <v>70.411681999999999</v>
      </c>
      <c r="D1242">
        <v>95.145409000000001</v>
      </c>
      <c r="E1242">
        <v>22.155194999999999</v>
      </c>
      <c r="F1242">
        <v>104.36412799999999</v>
      </c>
      <c r="G1242">
        <v>50.863407000000002</v>
      </c>
      <c r="H1242">
        <v>49.379406000000003</v>
      </c>
      <c r="J1242" s="33">
        <v>1238</v>
      </c>
      <c r="K1242" s="111">
        <f t="shared" si="175"/>
        <v>-3.2147898676982254E-3</v>
      </c>
      <c r="L1242" s="111">
        <f t="shared" si="176"/>
        <v>-3.3187041508096551E-3</v>
      </c>
      <c r="M1242" s="111">
        <f t="shared" si="177"/>
        <v>-4.0045738931653151E-3</v>
      </c>
      <c r="N1242" s="111">
        <f t="shared" si="178"/>
        <v>-5.2547519003093811E-3</v>
      </c>
      <c r="O1242" s="111">
        <f t="shared" si="179"/>
        <v>-1.5604939319523638E-3</v>
      </c>
      <c r="P1242" s="111">
        <f t="shared" si="180"/>
        <v>1.9994138737865509E-4</v>
      </c>
      <c r="Q1242" s="36">
        <f>K1242*$Y$19+$Z$19*L1242+$AA$19*M1242+N1242*$AB$19+$AC$19*O1242+P1242*$AD$19</f>
        <v>-3.5558425547601784E-3</v>
      </c>
      <c r="R1242" s="41">
        <f t="shared" si="173"/>
        <v>996444.15744523983</v>
      </c>
      <c r="S1242" s="41">
        <f t="shared" si="174"/>
        <v>-3555.8425547601655</v>
      </c>
      <c r="T1242" s="41">
        <v>4227.0702011376852</v>
      </c>
      <c r="U1242" s="41">
        <f t="shared" si="181"/>
        <v>1048772.4231244694</v>
      </c>
      <c r="V1242" s="41"/>
    </row>
    <row r="1243" spans="2:22">
      <c r="B1243" s="112">
        <v>45261</v>
      </c>
      <c r="C1243">
        <v>70.986007999999998</v>
      </c>
      <c r="D1243">
        <v>95.982010000000002</v>
      </c>
      <c r="E1243">
        <v>22.328475999999998</v>
      </c>
      <c r="F1243">
        <v>105.620689</v>
      </c>
      <c r="G1243">
        <v>51.131317000000003</v>
      </c>
      <c r="H1243">
        <v>49.644711000000001</v>
      </c>
      <c r="J1243" s="33">
        <v>1239</v>
      </c>
      <c r="K1243" s="111">
        <f t="shared" si="175"/>
        <v>8.1236002999601938E-3</v>
      </c>
      <c r="L1243" s="111">
        <f t="shared" si="176"/>
        <v>8.7544356269979376E-3</v>
      </c>
      <c r="M1243" s="111">
        <f t="shared" si="177"/>
        <v>7.7908082929769255E-3</v>
      </c>
      <c r="N1243" s="111">
        <f t="shared" si="178"/>
        <v>1.1968255771793168E-2</v>
      </c>
      <c r="O1243" s="111">
        <f t="shared" si="179"/>
        <v>5.2534210722062526E-3</v>
      </c>
      <c r="P1243" s="111">
        <f t="shared" si="180"/>
        <v>5.3584044540814892E-3</v>
      </c>
      <c r="Q1243" s="36">
        <f>K1243*$Y$19+$Z$19*L1243+$AA$19*M1243+N1243*$AB$19+$AC$19*O1243+P1243*$AD$19</f>
        <v>8.9304644708781741E-3</v>
      </c>
      <c r="R1243" s="41">
        <f t="shared" si="173"/>
        <v>1008930.4644708781</v>
      </c>
      <c r="S1243" s="41">
        <f t="shared" si="174"/>
        <v>8930.464470878127</v>
      </c>
      <c r="T1243" s="41">
        <v>4246.7788286636351</v>
      </c>
      <c r="U1243" s="41">
        <f t="shared" si="181"/>
        <v>1057702.8875953476</v>
      </c>
      <c r="V1243" s="41"/>
    </row>
    <row r="1244" spans="2:22">
      <c r="B1244" s="112">
        <v>45264</v>
      </c>
      <c r="C1244">
        <v>70.699332999999996</v>
      </c>
      <c r="D1244">
        <v>95.615250000000003</v>
      </c>
      <c r="E1244">
        <v>22.269068000000001</v>
      </c>
      <c r="F1244">
        <v>105.13777899999999</v>
      </c>
      <c r="G1244">
        <v>50.932129000000003</v>
      </c>
      <c r="H1244">
        <v>49.605114</v>
      </c>
      <c r="J1244" s="33">
        <v>1240</v>
      </c>
      <c r="K1244" s="111">
        <f t="shared" si="175"/>
        <v>-4.046648568965661E-3</v>
      </c>
      <c r="L1244" s="111">
        <f t="shared" si="176"/>
        <v>-3.8284519096777108E-3</v>
      </c>
      <c r="M1244" s="111">
        <f t="shared" si="177"/>
        <v>-2.6641841595230909E-3</v>
      </c>
      <c r="N1244" s="111">
        <f t="shared" si="178"/>
        <v>-4.5825996903816769E-3</v>
      </c>
      <c r="O1244" s="111">
        <f t="shared" si="179"/>
        <v>-3.9032241354722027E-3</v>
      </c>
      <c r="P1244" s="111">
        <f t="shared" si="180"/>
        <v>-7.979258825072371E-4</v>
      </c>
      <c r="Q1244" s="36">
        <f>K1244*$Y$19+$Z$19*L1244+$AA$19*M1244+N1244*$AB$19+$AC$19*O1244+P1244*$AD$19</f>
        <v>-3.5081350049501045E-3</v>
      </c>
      <c r="R1244" s="41">
        <f t="shared" ref="R1244:R1307" si="182">Q1244*$Y$4+$Y$4</f>
        <v>996491.86499504989</v>
      </c>
      <c r="S1244" s="41">
        <f t="shared" ref="S1244:S1307" si="183">R1244-$Y$4</f>
        <v>-3508.1350049501052</v>
      </c>
      <c r="T1244" s="41">
        <v>4278.095828718855</v>
      </c>
      <c r="U1244" s="41">
        <f t="shared" si="181"/>
        <v>1054194.7525903974</v>
      </c>
      <c r="V1244" s="41"/>
    </row>
    <row r="1245" spans="2:22">
      <c r="B1245" s="112">
        <v>45265</v>
      </c>
      <c r="C1245">
        <v>71.154067999999995</v>
      </c>
      <c r="D1245">
        <v>96.249649000000005</v>
      </c>
      <c r="E1245">
        <v>22.397791000000002</v>
      </c>
      <c r="F1245">
        <v>105.97547900000001</v>
      </c>
      <c r="G1245">
        <v>51.181114000000001</v>
      </c>
      <c r="H1245">
        <v>49.723903999999997</v>
      </c>
      <c r="J1245" s="33">
        <v>1241</v>
      </c>
      <c r="K1245" s="111">
        <f t="shared" si="175"/>
        <v>6.4113592549785003E-3</v>
      </c>
      <c r="L1245" s="111">
        <f t="shared" si="176"/>
        <v>6.6130002439654502E-3</v>
      </c>
      <c r="M1245" s="111">
        <f t="shared" si="177"/>
        <v>5.7637075555933316E-3</v>
      </c>
      <c r="N1245" s="111">
        <f t="shared" si="178"/>
        <v>7.9360662095820239E-3</v>
      </c>
      <c r="O1245" s="111">
        <f t="shared" si="179"/>
        <v>4.8766543129286225E-3</v>
      </c>
      <c r="P1245" s="111">
        <f t="shared" si="180"/>
        <v>2.3918500157244912E-3</v>
      </c>
      <c r="Q1245" s="36">
        <f>K1245*$Y$19+$Z$19*L1245+$AA$19*M1245+N1245*$AB$19+$AC$19*O1245+P1245*$AD$19</f>
        <v>6.2581348847096869E-3</v>
      </c>
      <c r="R1245" s="41">
        <f t="shared" si="182"/>
        <v>1006258.1348847097</v>
      </c>
      <c r="S1245" s="41">
        <f t="shared" si="183"/>
        <v>6258.1348847097252</v>
      </c>
      <c r="T1245" s="41">
        <v>4319.1221077630762</v>
      </c>
      <c r="U1245" s="41">
        <f t="shared" ref="U1245:U1308" si="184">U1244+S1245</f>
        <v>1060452.8874751071</v>
      </c>
      <c r="V1245" s="41"/>
    </row>
    <row r="1246" spans="2:22">
      <c r="B1246" s="112">
        <v>45266</v>
      </c>
      <c r="C1246">
        <v>71.361655999999996</v>
      </c>
      <c r="D1246">
        <v>96.497459000000006</v>
      </c>
      <c r="E1246">
        <v>22.467103999999999</v>
      </c>
      <c r="F1246">
        <v>106.369705</v>
      </c>
      <c r="G1246">
        <v>51.270744000000001</v>
      </c>
      <c r="H1246">
        <v>49.773398999999998</v>
      </c>
      <c r="J1246" s="33">
        <v>1242</v>
      </c>
      <c r="K1246" s="111">
        <f t="shared" si="175"/>
        <v>2.9131963966534226E-3</v>
      </c>
      <c r="L1246" s="111">
        <f t="shared" si="176"/>
        <v>2.5713499840424631E-3</v>
      </c>
      <c r="M1246" s="111">
        <f t="shared" si="177"/>
        <v>3.0898570093836376E-3</v>
      </c>
      <c r="N1246" s="111">
        <f t="shared" si="178"/>
        <v>3.7130717589476782E-3</v>
      </c>
      <c r="O1246" s="111">
        <f t="shared" si="179"/>
        <v>1.7497002907742637E-3</v>
      </c>
      <c r="P1246" s="111">
        <f t="shared" si="180"/>
        <v>9.9490142125018585E-4</v>
      </c>
      <c r="Q1246" s="36">
        <f>K1246*$Y$19+$Z$19*L1246+$AA$19*M1246+N1246*$AB$19+$AC$19*O1246+P1246*$AD$19</f>
        <v>2.8492977483740101E-3</v>
      </c>
      <c r="R1246" s="41">
        <f t="shared" si="182"/>
        <v>1002849.2977483741</v>
      </c>
      <c r="S1246" s="41">
        <f t="shared" si="183"/>
        <v>2849.2977483740542</v>
      </c>
      <c r="T1246" s="41">
        <v>4335.3556339838542</v>
      </c>
      <c r="U1246" s="41">
        <f t="shared" si="184"/>
        <v>1063302.1852234812</v>
      </c>
      <c r="V1246" s="41"/>
    </row>
    <row r="1247" spans="2:22">
      <c r="B1247" s="112">
        <v>45267</v>
      </c>
      <c r="C1247">
        <v>71.341881000000001</v>
      </c>
      <c r="D1247">
        <v>96.527191000000002</v>
      </c>
      <c r="E1247">
        <v>22.457201000000001</v>
      </c>
      <c r="F1247">
        <v>106.379555</v>
      </c>
      <c r="G1247">
        <v>51.201031</v>
      </c>
      <c r="H1247">
        <v>49.803097000000001</v>
      </c>
      <c r="J1247" s="33">
        <v>1243</v>
      </c>
      <c r="K1247" s="111">
        <f t="shared" si="175"/>
        <v>-2.7714800266752626E-4</v>
      </c>
      <c r="L1247" s="111">
        <f t="shared" si="176"/>
        <v>3.0806428334543157E-4</v>
      </c>
      <c r="M1247" s="111">
        <f t="shared" si="177"/>
        <v>-4.4087494109938219E-4</v>
      </c>
      <c r="N1247" s="111">
        <f t="shared" si="178"/>
        <v>9.2597266914539402E-5</v>
      </c>
      <c r="O1247" s="111">
        <f t="shared" si="179"/>
        <v>-1.3606285390300027E-3</v>
      </c>
      <c r="P1247" s="111">
        <f t="shared" si="180"/>
        <v>5.9648616035925021E-4</v>
      </c>
      <c r="Q1247" s="36">
        <f>K1247*$Y$19+$Z$19*L1247+$AA$19*M1247+N1247*$AB$19+$AC$19*O1247+P1247*$AD$19</f>
        <v>-2.5712720562783811E-5</v>
      </c>
      <c r="R1247" s="41">
        <f t="shared" si="182"/>
        <v>999974.28727943718</v>
      </c>
      <c r="S1247" s="41">
        <f t="shared" si="183"/>
        <v>-25.712720562820323</v>
      </c>
      <c r="T1247" s="41">
        <v>4343.4248207153287</v>
      </c>
      <c r="U1247" s="41">
        <f t="shared" si="184"/>
        <v>1063276.4725029184</v>
      </c>
      <c r="V1247" s="41"/>
    </row>
    <row r="1248" spans="2:22">
      <c r="B1248" s="112">
        <v>45268</v>
      </c>
      <c r="C1248">
        <v>70.995895000000004</v>
      </c>
      <c r="D1248">
        <v>96.041488999999999</v>
      </c>
      <c r="E1248">
        <v>22.348279999999999</v>
      </c>
      <c r="F1248">
        <v>105.807945</v>
      </c>
      <c r="G1248">
        <v>51.151234000000002</v>
      </c>
      <c r="H1248">
        <v>49.803097000000001</v>
      </c>
      <c r="J1248" s="33">
        <v>1244</v>
      </c>
      <c r="K1248" s="111">
        <f t="shared" si="175"/>
        <v>-4.8614878094061665E-3</v>
      </c>
      <c r="L1248" s="111">
        <f t="shared" si="176"/>
        <v>-5.0444654858332952E-3</v>
      </c>
      <c r="M1248" s="111">
        <f t="shared" si="177"/>
        <v>-4.8619593911747626E-3</v>
      </c>
      <c r="N1248" s="111">
        <f t="shared" si="178"/>
        <v>-5.3877950655896734E-3</v>
      </c>
      <c r="O1248" s="111">
        <f t="shared" si="179"/>
        <v>-9.7305133265205809E-4</v>
      </c>
      <c r="P1248" s="111">
        <f t="shared" si="180"/>
        <v>0</v>
      </c>
      <c r="Q1248" s="36">
        <f>K1248*$Y$19+$Z$19*L1248+$AA$19*M1248+N1248*$AB$19+$AC$19*O1248+P1248*$AD$19</f>
        <v>-4.3065915170001356E-3</v>
      </c>
      <c r="R1248" s="41">
        <f t="shared" si="182"/>
        <v>995693.40848299989</v>
      </c>
      <c r="S1248" s="41">
        <f t="shared" si="183"/>
        <v>-4306.5915170001099</v>
      </c>
      <c r="T1248" s="41">
        <v>4369.6483048234368</v>
      </c>
      <c r="U1248" s="41">
        <f t="shared" si="184"/>
        <v>1058969.8809859185</v>
      </c>
      <c r="V1248" s="41"/>
    </row>
    <row r="1249" spans="2:22">
      <c r="B1249" s="112">
        <v>45271</v>
      </c>
      <c r="C1249">
        <v>71.005791000000002</v>
      </c>
      <c r="D1249">
        <v>96.051399000000004</v>
      </c>
      <c r="E1249">
        <v>22.348279999999999</v>
      </c>
      <c r="F1249">
        <v>105.778381</v>
      </c>
      <c r="G1249">
        <v>51.021763</v>
      </c>
      <c r="H1249">
        <v>49.753596999999999</v>
      </c>
      <c r="J1249" s="33">
        <v>1245</v>
      </c>
      <c r="K1249" s="111">
        <f t="shared" si="175"/>
        <v>1.3937862704003484E-4</v>
      </c>
      <c r="L1249" s="111">
        <f t="shared" si="176"/>
        <v>1.0317924949727895E-4</v>
      </c>
      <c r="M1249" s="111">
        <f t="shared" si="177"/>
        <v>0</v>
      </c>
      <c r="N1249" s="111">
        <f t="shared" si="178"/>
        <v>-2.7945095272751639E-4</v>
      </c>
      <c r="O1249" s="111">
        <f t="shared" si="179"/>
        <v>-2.5343500357260735E-3</v>
      </c>
      <c r="P1249" s="111">
        <f t="shared" si="180"/>
        <v>-9.9440835347539805E-4</v>
      </c>
      <c r="Q1249" s="36">
        <f>K1249*$Y$19+$Z$19*L1249+$AA$19*M1249+N1249*$AB$19+$AC$19*O1249+P1249*$AD$19</f>
        <v>-2.9117025325399074E-4</v>
      </c>
      <c r="R1249" s="41">
        <f t="shared" si="182"/>
        <v>999708.82974674599</v>
      </c>
      <c r="S1249" s="41">
        <f t="shared" si="183"/>
        <v>-291.17025325400755</v>
      </c>
      <c r="T1249" s="41">
        <v>4380.3620477544609</v>
      </c>
      <c r="U1249" s="41">
        <f t="shared" si="184"/>
        <v>1058678.7107326644</v>
      </c>
      <c r="V1249" s="41"/>
    </row>
    <row r="1250" spans="2:22">
      <c r="B1250" s="112">
        <v>45272</v>
      </c>
      <c r="C1250">
        <v>71.213379000000003</v>
      </c>
      <c r="D1250">
        <v>96.338866999999993</v>
      </c>
      <c r="E1250">
        <v>22.368086000000002</v>
      </c>
      <c r="F1250">
        <v>106.379555</v>
      </c>
      <c r="G1250">
        <v>51.011803</v>
      </c>
      <c r="H1250">
        <v>49.803097000000001</v>
      </c>
      <c r="J1250" s="33">
        <v>1246</v>
      </c>
      <c r="K1250" s="111">
        <f t="shared" si="175"/>
        <v>2.919270973449337E-3</v>
      </c>
      <c r="L1250" s="111">
        <f t="shared" si="176"/>
        <v>2.9883862620668617E-3</v>
      </c>
      <c r="M1250" s="111">
        <f t="shared" si="177"/>
        <v>8.8585021847267689E-4</v>
      </c>
      <c r="N1250" s="111">
        <f t="shared" si="178"/>
        <v>5.6672460183170631E-3</v>
      </c>
      <c r="O1250" s="111">
        <f t="shared" si="179"/>
        <v>-1.9522987232715972E-4</v>
      </c>
      <c r="P1250" s="111">
        <f t="shared" si="180"/>
        <v>9.9440835347544597E-4</v>
      </c>
      <c r="Q1250" s="36">
        <f>K1250*$Y$19+$Z$19*L1250+$AA$19*M1250+N1250*$AB$19+$AC$19*O1250+P1250*$AD$19</f>
        <v>3.012225907446093E-3</v>
      </c>
      <c r="R1250" s="41">
        <f t="shared" si="182"/>
        <v>1003012.2259074461</v>
      </c>
      <c r="S1250" s="41">
        <f t="shared" si="183"/>
        <v>3012.2259074461181</v>
      </c>
      <c r="T1250" s="41">
        <v>4418.3936563178431</v>
      </c>
      <c r="U1250" s="41">
        <f t="shared" si="184"/>
        <v>1061690.9366401106</v>
      </c>
      <c r="V1250" s="41"/>
    </row>
    <row r="1251" spans="2:22">
      <c r="B1251" s="112">
        <v>45273</v>
      </c>
      <c r="C1251">
        <v>72.122817999999995</v>
      </c>
      <c r="D1251">
        <v>97.548180000000002</v>
      </c>
      <c r="E1251">
        <v>22.635432999999999</v>
      </c>
      <c r="F1251">
        <v>108.163399</v>
      </c>
      <c r="G1251">
        <v>51.679076999999999</v>
      </c>
      <c r="H1251">
        <v>50.080275999999998</v>
      </c>
      <c r="J1251" s="33">
        <v>1247</v>
      </c>
      <c r="K1251" s="111">
        <f t="shared" si="175"/>
        <v>1.2689763268767505E-2</v>
      </c>
      <c r="L1251" s="111">
        <f t="shared" si="176"/>
        <v>1.2474569095034504E-2</v>
      </c>
      <c r="M1251" s="111">
        <f t="shared" si="177"/>
        <v>1.1881299549134477E-2</v>
      </c>
      <c r="N1251" s="111">
        <f t="shared" si="178"/>
        <v>1.6629631278263623E-2</v>
      </c>
      <c r="O1251" s="111">
        <f t="shared" si="179"/>
        <v>1.2995962086969813E-2</v>
      </c>
      <c r="P1251" s="111">
        <f t="shared" si="180"/>
        <v>5.5500671067783341E-3</v>
      </c>
      <c r="Q1251" s="36">
        <f>K1251*$Y$19+$Z$19*L1251+$AA$19*M1251+N1251*$AB$19+$AC$19*O1251+P1251*$AD$19</f>
        <v>1.2905076738193492E-2</v>
      </c>
      <c r="R1251" s="41">
        <f t="shared" si="182"/>
        <v>1012905.0767381935</v>
      </c>
      <c r="S1251" s="41">
        <f t="shared" si="183"/>
        <v>12905.076738193515</v>
      </c>
      <c r="T1251" s="41">
        <v>4418.499505778891</v>
      </c>
      <c r="U1251" s="41">
        <f t="shared" si="184"/>
        <v>1074596.013378304</v>
      </c>
      <c r="V1251" s="41"/>
    </row>
    <row r="1252" spans="2:22">
      <c r="B1252" s="112">
        <v>45274</v>
      </c>
      <c r="C1252">
        <v>72.666511999999997</v>
      </c>
      <c r="D1252">
        <v>98.335494999999995</v>
      </c>
      <c r="E1252">
        <v>22.805205999999998</v>
      </c>
      <c r="F1252">
        <v>109.313698</v>
      </c>
      <c r="G1252">
        <v>52.246760999999999</v>
      </c>
      <c r="H1252">
        <v>50.406944000000003</v>
      </c>
      <c r="J1252" s="33">
        <v>1248</v>
      </c>
      <c r="K1252" s="111">
        <f t="shared" si="175"/>
        <v>7.5101743406447933E-3</v>
      </c>
      <c r="L1252" s="111">
        <f t="shared" si="176"/>
        <v>8.0386406847830858E-3</v>
      </c>
      <c r="M1252" s="111">
        <f t="shared" si="177"/>
        <v>7.4723328582422905E-3</v>
      </c>
      <c r="N1252" s="111">
        <f t="shared" si="178"/>
        <v>1.0578674657582948E-2</v>
      </c>
      <c r="O1252" s="111">
        <f t="shared" si="179"/>
        <v>1.0924899085076484E-2</v>
      </c>
      <c r="P1252" s="111">
        <f t="shared" si="180"/>
        <v>6.5017054058493142E-3</v>
      </c>
      <c r="Q1252" s="36">
        <f>K1252*$Y$19+$Z$19*L1252+$AA$19*M1252+N1252*$AB$19+$AC$19*O1252+P1252*$AD$19</f>
        <v>8.6252109101778614E-3</v>
      </c>
      <c r="R1252" s="41">
        <f t="shared" si="182"/>
        <v>1008625.2109101779</v>
      </c>
      <c r="S1252" s="41">
        <f t="shared" si="183"/>
        <v>8625.210910177906</v>
      </c>
      <c r="T1252" s="42">
        <v>4424.1487870347919</v>
      </c>
      <c r="U1252" s="41">
        <f t="shared" si="184"/>
        <v>1083221.2242884818</v>
      </c>
      <c r="V1252" s="41"/>
    </row>
    <row r="1253" spans="2:22">
      <c r="B1253" s="112">
        <v>45275</v>
      </c>
      <c r="C1253">
        <v>72.557770000000005</v>
      </c>
      <c r="D1253">
        <v>98.106857000000005</v>
      </c>
      <c r="E1253">
        <v>22.795276999999999</v>
      </c>
      <c r="F1253">
        <v>109.155449</v>
      </c>
      <c r="G1253">
        <v>52.183852999999999</v>
      </c>
      <c r="H1253">
        <v>50.406944000000003</v>
      </c>
      <c r="J1253" s="33">
        <v>1249</v>
      </c>
      <c r="K1253" s="111">
        <f t="shared" si="175"/>
        <v>-1.4975735300685074E-3</v>
      </c>
      <c r="L1253" s="111">
        <f t="shared" si="176"/>
        <v>-2.3277882891713894E-3</v>
      </c>
      <c r="M1253" s="111">
        <f t="shared" si="177"/>
        <v>-4.3547785039525669E-4</v>
      </c>
      <c r="N1253" s="111">
        <f t="shared" si="178"/>
        <v>-1.448708248741055E-3</v>
      </c>
      <c r="O1253" s="111">
        <f t="shared" si="179"/>
        <v>-1.2047809583735527E-3</v>
      </c>
      <c r="P1253" s="111">
        <f t="shared" si="180"/>
        <v>0</v>
      </c>
      <c r="Q1253" s="36">
        <f>K1253*$Y$19+$Z$19*L1253+$AA$19*M1253+N1253*$AB$19+$AC$19*O1253+P1253*$AD$19</f>
        <v>-1.2503135662294336E-3</v>
      </c>
      <c r="R1253" s="41">
        <f t="shared" si="182"/>
        <v>998749.68643377058</v>
      </c>
      <c r="S1253" s="41">
        <f t="shared" si="183"/>
        <v>-1250.3135662294226</v>
      </c>
      <c r="T1253" s="41">
        <v>4427.4428310227813</v>
      </c>
      <c r="U1253" s="41">
        <f t="shared" si="184"/>
        <v>1081970.9107222524</v>
      </c>
      <c r="V1253" s="41"/>
    </row>
    <row r="1254" spans="2:22">
      <c r="B1254" s="112">
        <v>45278</v>
      </c>
      <c r="C1254">
        <v>72.409492</v>
      </c>
      <c r="D1254">
        <v>97.908034999999998</v>
      </c>
      <c r="E1254">
        <v>22.745636000000001</v>
      </c>
      <c r="F1254">
        <v>108.700478</v>
      </c>
      <c r="G1254">
        <v>52.024085999999997</v>
      </c>
      <c r="H1254">
        <v>50.347557000000002</v>
      </c>
      <c r="J1254" s="33">
        <v>1250</v>
      </c>
      <c r="K1254" s="111">
        <f t="shared" si="175"/>
        <v>-2.0456763777380507E-3</v>
      </c>
      <c r="L1254" s="111">
        <f t="shared" si="176"/>
        <v>-2.0286424787137607E-3</v>
      </c>
      <c r="M1254" s="111">
        <f t="shared" si="177"/>
        <v>-2.1800625587200776E-3</v>
      </c>
      <c r="N1254" s="111">
        <f t="shared" si="178"/>
        <v>-4.1768123338022231E-3</v>
      </c>
      <c r="O1254" s="111">
        <f t="shared" si="179"/>
        <v>-3.0663138857618963E-3</v>
      </c>
      <c r="P1254" s="111">
        <f t="shared" si="180"/>
        <v>-1.1788457346912362E-3</v>
      </c>
      <c r="Q1254" s="36">
        <f>K1254*$Y$19+$Z$19*L1254+$AA$19*M1254+N1254*$AB$19+$AC$19*O1254+P1254*$AD$19</f>
        <v>-2.6879325044631888E-3</v>
      </c>
      <c r="R1254" s="41">
        <f t="shared" si="182"/>
        <v>997312.06749553676</v>
      </c>
      <c r="S1254" s="41">
        <f t="shared" si="183"/>
        <v>-2687.9325044632424</v>
      </c>
      <c r="T1254" s="41">
        <v>4476.5888490793295</v>
      </c>
      <c r="U1254" s="41">
        <f t="shared" si="184"/>
        <v>1079282.9782177892</v>
      </c>
      <c r="V1254" s="41"/>
    </row>
    <row r="1255" spans="2:22">
      <c r="B1255" s="112">
        <v>45279</v>
      </c>
      <c r="C1255">
        <v>72.547889999999995</v>
      </c>
      <c r="D1255">
        <v>98.027327999999997</v>
      </c>
      <c r="E1255">
        <v>22.775421000000001</v>
      </c>
      <c r="F1255">
        <v>108.838943</v>
      </c>
      <c r="G1255">
        <v>52.024085999999997</v>
      </c>
      <c r="H1255">
        <v>50.397053</v>
      </c>
      <c r="J1255" s="33">
        <v>1251</v>
      </c>
      <c r="K1255" s="111">
        <f t="shared" si="175"/>
        <v>1.9094997459612607E-3</v>
      </c>
      <c r="L1255" s="111">
        <f t="shared" si="176"/>
        <v>1.2176772269538541E-3</v>
      </c>
      <c r="M1255" s="111">
        <f t="shared" si="177"/>
        <v>1.3086253357680404E-3</v>
      </c>
      <c r="N1255" s="111">
        <f t="shared" si="178"/>
        <v>1.2730108231664955E-3</v>
      </c>
      <c r="O1255" s="111">
        <f t="shared" si="179"/>
        <v>0</v>
      </c>
      <c r="P1255" s="111">
        <f t="shared" si="180"/>
        <v>9.8260351561051465E-4</v>
      </c>
      <c r="Q1255" s="36">
        <f>K1255*$Y$19+$Z$19*L1255+$AA$19*M1255+N1255*$AB$19+$AC$19*O1255+P1255*$AD$19</f>
        <v>1.2459366308352354E-3</v>
      </c>
      <c r="R1255" s="41">
        <f t="shared" si="182"/>
        <v>1001245.9366308353</v>
      </c>
      <c r="S1255" s="41">
        <f t="shared" si="183"/>
        <v>1245.936630835291</v>
      </c>
      <c r="T1255" s="41">
        <v>4482.8478652806953</v>
      </c>
      <c r="U1255" s="41">
        <f t="shared" si="184"/>
        <v>1080528.9148486245</v>
      </c>
      <c r="V1255" s="41"/>
    </row>
    <row r="1256" spans="2:22">
      <c r="B1256" s="112">
        <v>45280</v>
      </c>
      <c r="C1256">
        <v>72.785133000000002</v>
      </c>
      <c r="D1256">
        <v>98.385200999999995</v>
      </c>
      <c r="E1256">
        <v>22.834990000000001</v>
      </c>
      <c r="F1256">
        <v>109.125771</v>
      </c>
      <c r="G1256">
        <v>52.253754000000001</v>
      </c>
      <c r="H1256">
        <v>50.486141000000003</v>
      </c>
      <c r="J1256" s="33">
        <v>1252</v>
      </c>
      <c r="K1256" s="111">
        <f t="shared" si="175"/>
        <v>3.2648217980339508E-3</v>
      </c>
      <c r="L1256" s="111">
        <f t="shared" si="176"/>
        <v>3.6440994660778153E-3</v>
      </c>
      <c r="M1256" s="111">
        <f t="shared" si="177"/>
        <v>2.6120805563345619E-3</v>
      </c>
      <c r="N1256" s="111">
        <f t="shared" si="178"/>
        <v>2.6318770621387415E-3</v>
      </c>
      <c r="O1256" s="111">
        <f t="shared" si="179"/>
        <v>4.4049315053317911E-3</v>
      </c>
      <c r="P1256" s="111">
        <f t="shared" si="180"/>
        <v>1.7661618278638905E-3</v>
      </c>
      <c r="Q1256" s="36">
        <f>K1256*$Y$19+$Z$19*L1256+$AA$19*M1256+N1256*$AB$19+$AC$19*O1256+P1256*$AD$19</f>
        <v>2.8942419737547631E-3</v>
      </c>
      <c r="R1256" s="41">
        <f t="shared" si="182"/>
        <v>1002894.2419737547</v>
      </c>
      <c r="S1256" s="41">
        <f t="shared" si="183"/>
        <v>2894.241973754717</v>
      </c>
      <c r="T1256" s="41">
        <v>4574.2568368124776</v>
      </c>
      <c r="U1256" s="41">
        <f t="shared" si="184"/>
        <v>1083423.1568223792</v>
      </c>
      <c r="V1256" s="41"/>
    </row>
    <row r="1257" spans="2:22">
      <c r="B1257" s="112">
        <v>45281</v>
      </c>
      <c r="C1257">
        <v>72.775245999999996</v>
      </c>
      <c r="D1257">
        <v>98.375259</v>
      </c>
      <c r="E1257">
        <v>22.834990000000001</v>
      </c>
      <c r="F1257">
        <v>109.086212</v>
      </c>
      <c r="G1257">
        <v>52.173870000000001</v>
      </c>
      <c r="H1257">
        <v>50.535640999999998</v>
      </c>
      <c r="J1257" s="33">
        <v>1253</v>
      </c>
      <c r="K1257" s="111">
        <f t="shared" si="175"/>
        <v>-1.3584740687175878E-4</v>
      </c>
      <c r="L1257" s="111">
        <f t="shared" si="176"/>
        <v>-1.0105688925974446E-4</v>
      </c>
      <c r="M1257" s="111">
        <f t="shared" si="177"/>
        <v>0</v>
      </c>
      <c r="N1257" s="111">
        <f t="shared" si="178"/>
        <v>-3.6257404281386682E-4</v>
      </c>
      <c r="O1257" s="111">
        <f t="shared" si="179"/>
        <v>-1.5299403074066299E-3</v>
      </c>
      <c r="P1257" s="111">
        <f t="shared" si="180"/>
        <v>9.7998675100657373E-4</v>
      </c>
      <c r="Q1257" s="36">
        <f>K1257*$Y$19+$Z$19*L1257+$AA$19*M1257+N1257*$AB$19+$AC$19*O1257+P1257*$AD$19</f>
        <v>-1.1136630749491829E-4</v>
      </c>
      <c r="R1257" s="41">
        <f t="shared" si="182"/>
        <v>999888.63369250507</v>
      </c>
      <c r="S1257" s="41">
        <f t="shared" si="183"/>
        <v>-111.36630749492906</v>
      </c>
      <c r="T1257" s="41">
        <v>4587.3776990449987</v>
      </c>
      <c r="U1257" s="41">
        <f t="shared" si="184"/>
        <v>1083311.7905148843</v>
      </c>
      <c r="V1257" s="41"/>
    </row>
    <row r="1258" spans="2:22">
      <c r="B1258" s="112">
        <v>45282</v>
      </c>
      <c r="C1258">
        <v>72.726676999999995</v>
      </c>
      <c r="D1258">
        <v>98.246025000000003</v>
      </c>
      <c r="E1258">
        <v>22.815134</v>
      </c>
      <c r="F1258">
        <v>108.898285</v>
      </c>
      <c r="G1258">
        <v>52.044060000000002</v>
      </c>
      <c r="H1258">
        <v>50.513809000000002</v>
      </c>
      <c r="J1258" s="33">
        <v>1254</v>
      </c>
      <c r="K1258" s="111">
        <f t="shared" si="175"/>
        <v>-6.6760632165560846E-4</v>
      </c>
      <c r="L1258" s="111">
        <f t="shared" si="176"/>
        <v>-1.3145476011647704E-3</v>
      </c>
      <c r="M1258" s="111">
        <f t="shared" si="177"/>
        <v>-8.6992102155910049E-4</v>
      </c>
      <c r="N1258" s="111">
        <f t="shared" si="178"/>
        <v>-1.7242239622031279E-3</v>
      </c>
      <c r="O1258" s="111">
        <f t="shared" si="179"/>
        <v>-2.4911273353888032E-3</v>
      </c>
      <c r="P1258" s="111">
        <f t="shared" si="180"/>
        <v>-4.3210527795438353E-4</v>
      </c>
      <c r="Q1258" s="36">
        <f>K1258*$Y$19+$Z$19*L1258+$AA$19*M1258+N1258*$AB$19+$AC$19*O1258+P1258*$AD$19</f>
        <v>-1.234553194968527E-3</v>
      </c>
      <c r="R1258" s="41">
        <f t="shared" si="182"/>
        <v>998765.4468050315</v>
      </c>
      <c r="S1258" s="41">
        <f t="shared" si="183"/>
        <v>-1234.5531949684955</v>
      </c>
      <c r="T1258" s="41">
        <v>4613.8342518968275</v>
      </c>
      <c r="U1258" s="41">
        <f t="shared" si="184"/>
        <v>1082077.2373199158</v>
      </c>
      <c r="V1258" s="41"/>
    </row>
    <row r="1259" spans="2:22">
      <c r="B1259" s="112">
        <v>45286</v>
      </c>
      <c r="C1259">
        <v>72.796074000000004</v>
      </c>
      <c r="D1259">
        <v>98.444846999999996</v>
      </c>
      <c r="E1259">
        <v>22.834990000000001</v>
      </c>
      <c r="F1259">
        <v>109.125771</v>
      </c>
      <c r="G1259">
        <v>52.103973000000003</v>
      </c>
      <c r="H1259">
        <v>50.543579000000001</v>
      </c>
      <c r="J1259" s="33">
        <v>1255</v>
      </c>
      <c r="K1259" s="111">
        <f t="shared" si="175"/>
        <v>9.5376159100592358E-4</v>
      </c>
      <c r="L1259" s="111">
        <f t="shared" si="176"/>
        <v>2.0216705096306521E-3</v>
      </c>
      <c r="M1259" s="111">
        <f t="shared" si="177"/>
        <v>8.699210215591856E-4</v>
      </c>
      <c r="N1259" s="111">
        <f t="shared" si="178"/>
        <v>2.0867980050169573E-3</v>
      </c>
      <c r="O1259" s="111">
        <f t="shared" si="179"/>
        <v>1.1505355383728444E-3</v>
      </c>
      <c r="P1259" s="111">
        <f t="shared" si="180"/>
        <v>5.8917020220522389E-4</v>
      </c>
      <c r="Q1259" s="36">
        <f>K1259*$Y$19+$Z$19*L1259+$AA$19*M1259+N1259*$AB$19+$AC$19*O1259+P1259*$AD$19</f>
        <v>1.4783557577570513E-3</v>
      </c>
      <c r="R1259" s="41">
        <f t="shared" si="182"/>
        <v>1001478.3557577571</v>
      </c>
      <c r="S1259" s="41">
        <f t="shared" si="183"/>
        <v>1478.35575775709</v>
      </c>
      <c r="T1259" s="41">
        <v>4625.4493330165278</v>
      </c>
      <c r="U1259" s="41">
        <f t="shared" si="184"/>
        <v>1083555.5930776729</v>
      </c>
      <c r="V1259" s="41"/>
    </row>
    <row r="1260" spans="2:22">
      <c r="B1260" s="112">
        <v>45287</v>
      </c>
      <c r="C1260">
        <v>73.262009000000006</v>
      </c>
      <c r="D1260">
        <v>99.071128999999999</v>
      </c>
      <c r="E1260">
        <v>22.964058000000001</v>
      </c>
      <c r="F1260">
        <v>110.14453899999999</v>
      </c>
      <c r="G1260">
        <v>52.343620000000001</v>
      </c>
      <c r="H1260">
        <v>50.751984</v>
      </c>
      <c r="J1260" s="33">
        <v>1256</v>
      </c>
      <c r="K1260" s="111">
        <f t="shared" si="175"/>
        <v>6.3801546750769152E-3</v>
      </c>
      <c r="L1260" s="111">
        <f t="shared" si="176"/>
        <v>6.3416044773572759E-3</v>
      </c>
      <c r="M1260" s="111">
        <f t="shared" si="177"/>
        <v>5.6362892819616693E-3</v>
      </c>
      <c r="N1260" s="111">
        <f t="shared" si="178"/>
        <v>9.2924147440379846E-3</v>
      </c>
      <c r="O1260" s="111">
        <f t="shared" si="179"/>
        <v>4.5888548246808287E-3</v>
      </c>
      <c r="P1260" s="111">
        <f t="shared" si="180"/>
        <v>4.1147961051660716E-3</v>
      </c>
      <c r="Q1260" s="36">
        <f>K1260*$Y$19+$Z$19*L1260+$AA$19*M1260+N1260*$AB$19+$AC$19*O1260+P1260*$AD$19</f>
        <v>6.7863275841796846E-3</v>
      </c>
      <c r="R1260" s="41">
        <f t="shared" si="182"/>
        <v>1006786.3275841797</v>
      </c>
      <c r="S1260" s="41">
        <f t="shared" si="183"/>
        <v>6786.3275841797004</v>
      </c>
      <c r="T1260" s="41">
        <v>4650.0950826477492</v>
      </c>
      <c r="U1260" s="41">
        <f t="shared" si="184"/>
        <v>1090341.9206618527</v>
      </c>
      <c r="V1260" s="41"/>
    </row>
    <row r="1261" spans="2:22">
      <c r="B1261" s="112">
        <v>45288</v>
      </c>
      <c r="C1261">
        <v>73.083572000000004</v>
      </c>
      <c r="D1261">
        <v>98.852424999999997</v>
      </c>
      <c r="E1261">
        <v>22.914415000000002</v>
      </c>
      <c r="F1261">
        <v>109.857697</v>
      </c>
      <c r="G1261">
        <v>52.163887000000003</v>
      </c>
      <c r="H1261">
        <v>50.672592000000002</v>
      </c>
      <c r="J1261" s="33">
        <v>1257</v>
      </c>
      <c r="K1261" s="111">
        <f t="shared" si="175"/>
        <v>-2.4385715947913256E-3</v>
      </c>
      <c r="L1261" s="111">
        <f t="shared" si="176"/>
        <v>-2.2099854675525369E-3</v>
      </c>
      <c r="M1261" s="111">
        <f t="shared" si="177"/>
        <v>-2.1641094887665403E-3</v>
      </c>
      <c r="N1261" s="111">
        <f t="shared" si="178"/>
        <v>-2.6076295200687231E-3</v>
      </c>
      <c r="O1261" s="111">
        <f t="shared" si="179"/>
        <v>-3.4396223268774108E-3</v>
      </c>
      <c r="P1261" s="111">
        <f t="shared" si="180"/>
        <v>-1.5655380450437355E-3</v>
      </c>
      <c r="Q1261" s="36">
        <f>K1261*$Y$19+$Z$19*L1261+$AA$19*M1261+N1261*$AB$19+$AC$19*O1261+P1261*$AD$19</f>
        <v>-2.3375794543788317E-3</v>
      </c>
      <c r="R1261" s="41">
        <f t="shared" si="182"/>
        <v>997662.42054562119</v>
      </c>
      <c r="S1261" s="41">
        <f t="shared" si="183"/>
        <v>-2337.579454378807</v>
      </c>
      <c r="T1261" s="41">
        <v>4737.5206635019276</v>
      </c>
      <c r="U1261" s="41">
        <f t="shared" si="184"/>
        <v>1088004.341207474</v>
      </c>
      <c r="V1261" s="41"/>
    </row>
    <row r="1262" spans="2:22">
      <c r="B1262" s="112">
        <v>45289</v>
      </c>
      <c r="C1262">
        <v>72.915030999999999</v>
      </c>
      <c r="D1262">
        <v>98.663550999999998</v>
      </c>
      <c r="E1262">
        <v>22.874704000000001</v>
      </c>
      <c r="F1262">
        <v>109.452179</v>
      </c>
      <c r="G1262">
        <v>52.123942999999997</v>
      </c>
      <c r="H1262">
        <v>50.662666000000002</v>
      </c>
      <c r="J1262" s="33">
        <v>1258</v>
      </c>
      <c r="K1262" s="111">
        <f t="shared" si="175"/>
        <v>-2.3088039392867052E-3</v>
      </c>
      <c r="L1262" s="111">
        <f t="shared" si="176"/>
        <v>-1.9124939804293928E-3</v>
      </c>
      <c r="M1262" s="111">
        <f t="shared" si="177"/>
        <v>-1.7345173186689108E-3</v>
      </c>
      <c r="N1262" s="111">
        <f t="shared" si="178"/>
        <v>-3.6981322460954693E-3</v>
      </c>
      <c r="O1262" s="111">
        <f t="shared" si="179"/>
        <v>-7.6603381148675263E-4</v>
      </c>
      <c r="P1262" s="111">
        <f t="shared" si="180"/>
        <v>-1.9590417447290284E-4</v>
      </c>
      <c r="Q1262" s="36">
        <f>K1262*$Y$19+$Z$19*L1262+$AA$19*M1262+N1262*$AB$19+$AC$19*O1262+P1262*$AD$19</f>
        <v>-2.2273162553840369E-3</v>
      </c>
      <c r="R1262" s="41">
        <f t="shared" si="182"/>
        <v>997772.68374461599</v>
      </c>
      <c r="S1262" s="41">
        <f t="shared" si="183"/>
        <v>-2227.3162553840084</v>
      </c>
      <c r="T1262" s="41">
        <v>4770.9714744372759</v>
      </c>
      <c r="U1262" s="41">
        <f t="shared" si="184"/>
        <v>1085777.0249520899</v>
      </c>
      <c r="V1262" s="41"/>
    </row>
    <row r="1263" spans="2:22">
      <c r="B1263" s="112">
        <v>45293</v>
      </c>
      <c r="C1263">
        <v>72.607703999999998</v>
      </c>
      <c r="D1263">
        <v>98.196326999999997</v>
      </c>
      <c r="E1263">
        <v>22.805205999999998</v>
      </c>
      <c r="F1263">
        <v>108.710365</v>
      </c>
      <c r="G1263">
        <v>52.054046999999997</v>
      </c>
      <c r="H1263">
        <v>50.503883000000002</v>
      </c>
      <c r="J1263" s="33">
        <v>1259</v>
      </c>
      <c r="K1263" s="111">
        <f t="shared" ref="K1263:K1321" si="185">LN(C1263/C1262)</f>
        <v>-4.2237724146562093E-3</v>
      </c>
      <c r="L1263" s="111">
        <f t="shared" ref="L1263:L1321" si="186">LN(D1263/D1262)</f>
        <v>-4.7467760524167665E-3</v>
      </c>
      <c r="M1263" s="111">
        <f t="shared" ref="M1263:M1321" si="187">LN(E1263/E1262)</f>
        <v>-3.042827957513373E-3</v>
      </c>
      <c r="N1263" s="111">
        <f t="shared" ref="N1263:N1321" si="188">LN(F1263/F1262)</f>
        <v>-6.8005886377023681E-3</v>
      </c>
      <c r="O1263" s="111">
        <f t="shared" ref="O1263:O1321" si="189">LN(G1263/G1262)</f>
        <v>-1.3418575360838944E-3</v>
      </c>
      <c r="P1263" s="111">
        <f t="shared" ref="P1263:P1321" si="190">LN(H1263/H1262)</f>
        <v>-3.1390441198496082E-3</v>
      </c>
      <c r="Q1263" s="36">
        <f>K1263*$Y$19+$Z$19*L1263+$AA$19*M1263+N1263*$AB$19+$AC$19*O1263+P1263*$AD$19</f>
        <v>-4.6356679618516795E-3</v>
      </c>
      <c r="R1263" s="41">
        <f t="shared" si="182"/>
        <v>995364.33203814831</v>
      </c>
      <c r="S1263" s="41">
        <f t="shared" si="183"/>
        <v>-4635.6679618516937</v>
      </c>
      <c r="T1263" s="41">
        <v>4800.0252826864598</v>
      </c>
      <c r="U1263" s="41">
        <f t="shared" si="184"/>
        <v>1081141.3569902382</v>
      </c>
    </row>
    <row r="1264" spans="2:22">
      <c r="B1264" s="112">
        <v>45294</v>
      </c>
      <c r="C1264">
        <v>72.667191000000003</v>
      </c>
      <c r="D1264">
        <v>98.246025000000003</v>
      </c>
      <c r="E1264">
        <v>22.844916999999999</v>
      </c>
      <c r="F1264">
        <v>108.463097</v>
      </c>
      <c r="G1264">
        <v>52.123942999999997</v>
      </c>
      <c r="H1264">
        <v>50.573349</v>
      </c>
      <c r="J1264" s="33">
        <v>1260</v>
      </c>
      <c r="K1264" s="111">
        <f t="shared" si="185"/>
        <v>8.1895778792052303E-4</v>
      </c>
      <c r="L1264" s="111">
        <f t="shared" si="186"/>
        <v>5.0598051341089784E-4</v>
      </c>
      <c r="M1264" s="111">
        <f t="shared" si="187"/>
        <v>1.7397985988675496E-3</v>
      </c>
      <c r="N1264" s="111">
        <f t="shared" si="188"/>
        <v>-2.2771484560918081E-3</v>
      </c>
      <c r="O1264" s="111">
        <f t="shared" si="189"/>
        <v>1.3418575360838077E-3</v>
      </c>
      <c r="P1264" s="111">
        <f t="shared" si="190"/>
        <v>1.3745135192616506E-3</v>
      </c>
      <c r="Q1264" s="36">
        <f>K1264*$Y$19+$Z$19*L1264+$AA$19*M1264+N1264*$AB$19+$AC$19*O1264+P1264*$AD$19</f>
        <v>5.7012539325792551E-5</v>
      </c>
      <c r="R1264" s="41">
        <f t="shared" si="182"/>
        <v>1000057.0125393257</v>
      </c>
      <c r="S1264" s="41">
        <f t="shared" si="183"/>
        <v>57.012539325747639</v>
      </c>
      <c r="T1264" s="41">
        <v>4803.7426965676714</v>
      </c>
      <c r="U1264" s="41">
        <f t="shared" si="184"/>
        <v>1081198.3695295639</v>
      </c>
    </row>
    <row r="1265" spans="2:21">
      <c r="B1265" s="112">
        <v>45295</v>
      </c>
      <c r="C1265">
        <v>72.340041999999997</v>
      </c>
      <c r="D1265">
        <v>97.848388999999997</v>
      </c>
      <c r="E1265">
        <v>22.735707999999999</v>
      </c>
      <c r="F1265">
        <v>107.85974899999999</v>
      </c>
      <c r="G1265">
        <v>51.874310000000001</v>
      </c>
      <c r="H1265">
        <v>50.543579000000001</v>
      </c>
      <c r="J1265" s="33">
        <v>1261</v>
      </c>
      <c r="K1265" s="111">
        <f t="shared" si="185"/>
        <v>-4.5121825758435126E-3</v>
      </c>
      <c r="L1265" s="111">
        <f t="shared" si="186"/>
        <v>-4.0555621845760337E-3</v>
      </c>
      <c r="M1265" s="111">
        <f t="shared" si="187"/>
        <v>-4.7919136244977747E-3</v>
      </c>
      <c r="N1265" s="111">
        <f t="shared" si="188"/>
        <v>-5.5782324952829256E-3</v>
      </c>
      <c r="O1265" s="111">
        <f t="shared" si="189"/>
        <v>-4.8007244783211563E-3</v>
      </c>
      <c r="P1265" s="111">
        <f t="shared" si="190"/>
        <v>-5.8882328506137775E-4</v>
      </c>
      <c r="Q1265" s="36">
        <f>K1265*$Y$19+$Z$19*L1265+$AA$19*M1265+N1265*$AB$19+$AC$19*O1265+P1265*$AD$19</f>
        <v>-4.3669322503193282E-3</v>
      </c>
      <c r="R1265" s="41">
        <f t="shared" si="182"/>
        <v>995633.06774968072</v>
      </c>
      <c r="S1265" s="41">
        <f t="shared" si="183"/>
        <v>-4366.9322503192816</v>
      </c>
      <c r="T1265" s="41">
        <v>4841.5383474368136</v>
      </c>
      <c r="U1265" s="41">
        <f t="shared" si="184"/>
        <v>1076831.4372792447</v>
      </c>
    </row>
    <row r="1266" spans="2:21">
      <c r="B1266" s="112">
        <v>45296</v>
      </c>
      <c r="C1266">
        <v>72.121932999999999</v>
      </c>
      <c r="D1266">
        <v>97.619743</v>
      </c>
      <c r="E1266">
        <v>22.66621</v>
      </c>
      <c r="F1266">
        <v>107.47399900000001</v>
      </c>
      <c r="G1266">
        <v>51.694569000000001</v>
      </c>
      <c r="H1266">
        <v>50.454262</v>
      </c>
      <c r="J1266" s="33">
        <v>1262</v>
      </c>
      <c r="K1266" s="111">
        <f t="shared" si="185"/>
        <v>-3.0196065881959366E-3</v>
      </c>
      <c r="L1266" s="111">
        <f t="shared" si="186"/>
        <v>-2.3394719327861817E-3</v>
      </c>
      <c r="M1266" s="111">
        <f t="shared" si="187"/>
        <v>-3.0614589577912846E-3</v>
      </c>
      <c r="N1266" s="111">
        <f t="shared" si="188"/>
        <v>-3.5828142706340088E-3</v>
      </c>
      <c r="O1266" s="111">
        <f t="shared" si="189"/>
        <v>-3.4709496170621914E-3</v>
      </c>
      <c r="P1266" s="111">
        <f t="shared" si="190"/>
        <v>-1.7686917343902289E-3</v>
      </c>
      <c r="Q1266" s="36">
        <f>K1266*$Y$19+$Z$19*L1266+$AA$19*M1266+N1266*$AB$19+$AC$19*O1266+P1266*$AD$19</f>
        <v>-2.9424575684086143E-3</v>
      </c>
      <c r="R1266" s="41">
        <f t="shared" si="182"/>
        <v>997057.54243159143</v>
      </c>
      <c r="S1266" s="41">
        <f t="shared" si="183"/>
        <v>-2942.4575684085721</v>
      </c>
      <c r="T1266" s="41">
        <v>4867.6714373979485</v>
      </c>
      <c r="U1266" s="41">
        <f t="shared" si="184"/>
        <v>1073888.979710836</v>
      </c>
    </row>
    <row r="1267" spans="2:21">
      <c r="B1267" s="112">
        <v>45299</v>
      </c>
      <c r="C1267">
        <v>72.439177999999998</v>
      </c>
      <c r="D1267">
        <v>97.987564000000006</v>
      </c>
      <c r="E1267">
        <v>22.735707999999999</v>
      </c>
      <c r="F1267">
        <v>108.294945</v>
      </c>
      <c r="G1267">
        <v>51.904263</v>
      </c>
      <c r="H1267">
        <v>50.563431000000001</v>
      </c>
      <c r="J1267" s="33">
        <v>1263</v>
      </c>
      <c r="K1267" s="111">
        <f t="shared" si="185"/>
        <v>4.3890851016718524E-3</v>
      </c>
      <c r="L1267" s="111">
        <f t="shared" si="186"/>
        <v>3.760814860867562E-3</v>
      </c>
      <c r="M1267" s="111">
        <f t="shared" si="187"/>
        <v>3.0614589577912825E-3</v>
      </c>
      <c r="N1267" s="111">
        <f t="shared" si="188"/>
        <v>7.6095284722480921E-3</v>
      </c>
      <c r="O1267" s="111">
        <f t="shared" si="189"/>
        <v>4.0481978864470372E-3</v>
      </c>
      <c r="P1267" s="111">
        <f t="shared" si="190"/>
        <v>2.1613845903081918E-3</v>
      </c>
      <c r="Q1267" s="36">
        <f>K1267*$Y$19+$Z$19*L1267+$AA$19*M1267+N1267*$AB$19+$AC$19*O1267+P1267*$AD$19</f>
        <v>4.730496646206889E-3</v>
      </c>
      <c r="R1267" s="41">
        <f t="shared" si="182"/>
        <v>1004730.4966462069</v>
      </c>
      <c r="S1267" s="41">
        <f t="shared" si="183"/>
        <v>4730.4966462069424</v>
      </c>
      <c r="T1267" s="41">
        <v>4938.2212463779142</v>
      </c>
      <c r="U1267" s="41">
        <f t="shared" si="184"/>
        <v>1078619.4763570428</v>
      </c>
    </row>
    <row r="1268" spans="2:21">
      <c r="B1268" s="112">
        <v>45300</v>
      </c>
      <c r="C1268">
        <v>72.429259999999999</v>
      </c>
      <c r="D1268">
        <v>97.967690000000005</v>
      </c>
      <c r="E1268">
        <v>22.715851000000001</v>
      </c>
      <c r="F1268">
        <v>108.482872</v>
      </c>
      <c r="G1268">
        <v>51.834366000000003</v>
      </c>
      <c r="H1268">
        <v>50.593201000000001</v>
      </c>
      <c r="J1268" s="33">
        <v>1264</v>
      </c>
      <c r="K1268" s="111">
        <f t="shared" si="185"/>
        <v>-1.3692423487705082E-4</v>
      </c>
      <c r="L1268" s="111">
        <f t="shared" si="186"/>
        <v>-2.0284222711522163E-4</v>
      </c>
      <c r="M1268" s="111">
        <f t="shared" si="187"/>
        <v>-8.7376546372557983E-4</v>
      </c>
      <c r="N1268" s="111">
        <f t="shared" si="188"/>
        <v>1.7338217505702505E-3</v>
      </c>
      <c r="O1268" s="111">
        <f t="shared" si="189"/>
        <v>-1.3475599446617823E-3</v>
      </c>
      <c r="P1268" s="111">
        <f t="shared" si="190"/>
        <v>5.8859217178088409E-4</v>
      </c>
      <c r="Q1268" s="36">
        <f>K1268*$Y$19+$Z$19*L1268+$AA$19*M1268+N1268*$AB$19+$AC$19*O1268+P1268*$AD$19</f>
        <v>3.1485846232652895E-4</v>
      </c>
      <c r="R1268" s="41">
        <f t="shared" si="182"/>
        <v>1000314.8584623266</v>
      </c>
      <c r="S1268" s="41">
        <f t="shared" si="183"/>
        <v>314.85846232657786</v>
      </c>
      <c r="T1268" s="41">
        <v>4994.6473732546438</v>
      </c>
      <c r="U1268" s="41">
        <f t="shared" si="184"/>
        <v>1078934.3348193695</v>
      </c>
    </row>
    <row r="1269" spans="2:21">
      <c r="B1269" s="112">
        <v>45301</v>
      </c>
      <c r="C1269">
        <v>72.300392000000002</v>
      </c>
      <c r="D1269">
        <v>97.778801000000001</v>
      </c>
      <c r="E1269">
        <v>22.686066</v>
      </c>
      <c r="F1269">
        <v>108.34440600000001</v>
      </c>
      <c r="G1269">
        <v>51.774451999999997</v>
      </c>
      <c r="H1269">
        <v>50.533653000000001</v>
      </c>
      <c r="J1269" s="33">
        <v>1265</v>
      </c>
      <c r="K1269" s="111">
        <f t="shared" si="185"/>
        <v>-1.7808103906230405E-3</v>
      </c>
      <c r="L1269" s="111">
        <f t="shared" si="186"/>
        <v>-1.9299355780410951E-3</v>
      </c>
      <c r="M1269" s="111">
        <f t="shared" si="187"/>
        <v>-1.3120593244072543E-3</v>
      </c>
      <c r="N1269" s="111">
        <f t="shared" si="188"/>
        <v>-1.2772010984949246E-3</v>
      </c>
      <c r="O1269" s="111">
        <f t="shared" si="189"/>
        <v>-1.1565426154822476E-3</v>
      </c>
      <c r="P1269" s="111">
        <f t="shared" si="190"/>
        <v>-1.1776892986806351E-3</v>
      </c>
      <c r="Q1269" s="36">
        <f>K1269*$Y$19+$Z$19*L1269+$AA$19*M1269+N1269*$AB$19+$AC$19*O1269+P1269*$AD$19</f>
        <v>-1.4582126267004116E-3</v>
      </c>
      <c r="R1269" s="41">
        <f t="shared" si="182"/>
        <v>998541.78737329959</v>
      </c>
      <c r="S1269" s="41">
        <f t="shared" si="183"/>
        <v>-1458.212626700406</v>
      </c>
      <c r="T1269" s="41">
        <v>5000.5131334431935</v>
      </c>
      <c r="U1269" s="41">
        <f t="shared" si="184"/>
        <v>1077476.1221926692</v>
      </c>
    </row>
    <row r="1270" spans="2:21">
      <c r="B1270" s="112">
        <v>45302</v>
      </c>
      <c r="C1270">
        <v>72.677100999999993</v>
      </c>
      <c r="D1270">
        <v>98.335494999999995</v>
      </c>
      <c r="E1270">
        <v>22.785350999999999</v>
      </c>
      <c r="F1270">
        <v>108.997192</v>
      </c>
      <c r="G1270">
        <v>52.044060000000002</v>
      </c>
      <c r="H1270">
        <v>50.613048999999997</v>
      </c>
      <c r="J1270" s="33">
        <v>1266</v>
      </c>
      <c r="K1270" s="111">
        <f t="shared" si="185"/>
        <v>5.1968045523813587E-3</v>
      </c>
      <c r="L1270" s="111">
        <f t="shared" si="186"/>
        <v>5.6772556269291778E-3</v>
      </c>
      <c r="M1270" s="111">
        <f t="shared" si="187"/>
        <v>4.3669260529407578E-3</v>
      </c>
      <c r="N1270" s="111">
        <f t="shared" si="188"/>
        <v>6.0070227600319739E-3</v>
      </c>
      <c r="O1270" s="111">
        <f t="shared" si="189"/>
        <v>5.1938445443909858E-3</v>
      </c>
      <c r="P1270" s="111">
        <f t="shared" si="190"/>
        <v>1.5699180445229827E-3</v>
      </c>
      <c r="Q1270" s="36">
        <f>K1270*$Y$19+$Z$19*L1270+$AA$19*M1270+N1270*$AB$19+$AC$19*O1270+P1270*$AD$19</f>
        <v>4.9606745824137344E-3</v>
      </c>
      <c r="R1270" s="41">
        <f t="shared" si="182"/>
        <v>1004960.6745824137</v>
      </c>
      <c r="S1270" s="41">
        <f t="shared" si="183"/>
        <v>4960.674582413747</v>
      </c>
      <c r="T1270" s="41">
        <v>5051.9187609946821</v>
      </c>
      <c r="U1270" s="41">
        <f t="shared" si="184"/>
        <v>1082436.7967750831</v>
      </c>
    </row>
    <row r="1271" spans="2:21">
      <c r="B1271" s="112">
        <v>45303</v>
      </c>
      <c r="C1271">
        <v>72.825806</v>
      </c>
      <c r="D1271">
        <v>98.514435000000006</v>
      </c>
      <c r="E1271">
        <v>22.825061999999999</v>
      </c>
      <c r="F1271">
        <v>109.23458100000001</v>
      </c>
      <c r="G1271">
        <v>52.273724000000001</v>
      </c>
      <c r="H1271">
        <v>50.543579000000001</v>
      </c>
      <c r="J1271" s="33">
        <v>1267</v>
      </c>
      <c r="K1271" s="111">
        <f t="shared" si="185"/>
        <v>2.0440148563366251E-3</v>
      </c>
      <c r="L1271" s="111">
        <f t="shared" si="186"/>
        <v>1.8180351833178652E-3</v>
      </c>
      <c r="M1271" s="111">
        <f t="shared" si="187"/>
        <v>1.7413133283495923E-3</v>
      </c>
      <c r="N1271" s="111">
        <f t="shared" si="188"/>
        <v>2.1755685743535765E-3</v>
      </c>
      <c r="O1271" s="111">
        <f t="shared" si="189"/>
        <v>4.4031681320652986E-3</v>
      </c>
      <c r="P1271" s="111">
        <f t="shared" si="190"/>
        <v>-1.3735137735412081E-3</v>
      </c>
      <c r="Q1271" s="36">
        <f>K1271*$Y$19+$Z$19*L1271+$AA$19*M1271+N1271*$AB$19+$AC$19*O1271+P1271*$AD$19</f>
        <v>1.6964749968667488E-3</v>
      </c>
      <c r="R1271" s="41">
        <f t="shared" si="182"/>
        <v>1001696.4749968668</v>
      </c>
      <c r="S1271" s="41">
        <f t="shared" si="183"/>
        <v>1696.4749968667747</v>
      </c>
      <c r="T1271" s="41">
        <v>5053.1725719148526</v>
      </c>
      <c r="U1271" s="41">
        <f t="shared" si="184"/>
        <v>1084133.2717719497</v>
      </c>
    </row>
    <row r="1272" spans="2:21">
      <c r="B1272" s="112">
        <v>45307</v>
      </c>
      <c r="C1272">
        <v>72.310303000000005</v>
      </c>
      <c r="D1272">
        <v>97.778801000000001</v>
      </c>
      <c r="E1272">
        <v>22.676138000000002</v>
      </c>
      <c r="F1272">
        <v>108.126801</v>
      </c>
      <c r="G1272">
        <v>51.98415</v>
      </c>
      <c r="H1272">
        <v>50.474110000000003</v>
      </c>
      <c r="J1272" s="33">
        <v>1268</v>
      </c>
      <c r="K1272" s="111">
        <f t="shared" si="185"/>
        <v>-7.1037479422471177E-3</v>
      </c>
      <c r="L1272" s="111">
        <f t="shared" si="186"/>
        <v>-7.4952908102469667E-3</v>
      </c>
      <c r="M1272" s="111">
        <f t="shared" si="187"/>
        <v>-6.5459606242227672E-3</v>
      </c>
      <c r="N1272" s="111">
        <f t="shared" si="188"/>
        <v>-1.0193067243053197E-2</v>
      </c>
      <c r="O1272" s="111">
        <f t="shared" si="189"/>
        <v>-5.5549712174650396E-3</v>
      </c>
      <c r="P1272" s="111">
        <f t="shared" si="190"/>
        <v>-1.3753830965402758E-3</v>
      </c>
      <c r="Q1272" s="36">
        <f>K1272*$Y$19+$Z$19*L1272+$AA$19*M1272+N1272*$AB$19+$AC$19*O1272+P1272*$AD$19</f>
        <v>-7.2991234592366151E-3</v>
      </c>
      <c r="R1272" s="41">
        <f t="shared" si="182"/>
        <v>992700.87654076342</v>
      </c>
      <c r="S1272" s="41">
        <f t="shared" si="183"/>
        <v>-7299.1234592365799</v>
      </c>
      <c r="T1272" s="41">
        <v>5126.8911192114465</v>
      </c>
      <c r="U1272" s="41">
        <f t="shared" si="184"/>
        <v>1076834.148312713</v>
      </c>
    </row>
    <row r="1273" spans="2:21">
      <c r="B1273" s="112">
        <v>45308</v>
      </c>
      <c r="C1273">
        <v>72.141762</v>
      </c>
      <c r="D1273">
        <v>97.510399000000007</v>
      </c>
      <c r="E1273">
        <v>22.626498999999999</v>
      </c>
      <c r="F1273">
        <v>107.89930699999999</v>
      </c>
      <c r="G1273">
        <v>51.844349000000001</v>
      </c>
      <c r="H1273">
        <v>50.265704999999997</v>
      </c>
      <c r="J1273" s="33">
        <v>1269</v>
      </c>
      <c r="K1273" s="111">
        <f t="shared" si="185"/>
        <v>-2.3335225630741981E-3</v>
      </c>
      <c r="L1273" s="111">
        <f t="shared" si="186"/>
        <v>-2.7487661273372507E-3</v>
      </c>
      <c r="M1273" s="111">
        <f t="shared" si="187"/>
        <v>-2.1914406380174997E-3</v>
      </c>
      <c r="N1273" s="111">
        <f t="shared" si="188"/>
        <v>-2.106172130789057E-3</v>
      </c>
      <c r="O1273" s="111">
        <f t="shared" si="189"/>
        <v>-2.6929231536800364E-3</v>
      </c>
      <c r="P1273" s="111">
        <f t="shared" si="190"/>
        <v>-4.1374961291091653E-3</v>
      </c>
      <c r="Q1273" s="36">
        <f>K1273*$Y$19+$Z$19*L1273+$AA$19*M1273+N1273*$AB$19+$AC$19*O1273+P1273*$AD$19</f>
        <v>-2.5463452825384195E-3</v>
      </c>
      <c r="R1273" s="41">
        <f t="shared" si="182"/>
        <v>997453.65471746156</v>
      </c>
      <c r="S1273" s="41">
        <f t="shared" si="183"/>
        <v>-2546.3452825384447</v>
      </c>
      <c r="T1273" s="41">
        <v>5164.6754078050144</v>
      </c>
      <c r="U1273" s="41">
        <f t="shared" si="184"/>
        <v>1074287.8030301747</v>
      </c>
    </row>
    <row r="1274" spans="2:21">
      <c r="B1274" s="112">
        <v>45309</v>
      </c>
      <c r="C1274">
        <v>72.042632999999995</v>
      </c>
      <c r="D1274">
        <v>97.420929000000001</v>
      </c>
      <c r="E1274">
        <v>22.576854999999998</v>
      </c>
      <c r="F1274">
        <v>107.691597</v>
      </c>
      <c r="G1274">
        <v>51.854336000000004</v>
      </c>
      <c r="H1274">
        <v>50.146610000000003</v>
      </c>
      <c r="J1274" s="33">
        <v>1270</v>
      </c>
      <c r="K1274" s="111">
        <f t="shared" si="185"/>
        <v>-1.3750311275876137E-3</v>
      </c>
      <c r="L1274" s="111">
        <f t="shared" si="186"/>
        <v>-9.1796436417578172E-4</v>
      </c>
      <c r="M1274" s="111">
        <f t="shared" si="187"/>
        <v>-2.1964750650567285E-3</v>
      </c>
      <c r="N1274" s="111">
        <f t="shared" si="188"/>
        <v>-1.9268907956091841E-3</v>
      </c>
      <c r="O1274" s="111">
        <f t="shared" si="189"/>
        <v>1.9261575073736879E-4</v>
      </c>
      <c r="P1274" s="111">
        <f t="shared" si="190"/>
        <v>-2.3721205082300914E-3</v>
      </c>
      <c r="Q1274" s="36">
        <f>K1274*$Y$19+$Z$19*L1274+$AA$19*M1274+N1274*$AB$19+$AC$19*O1274+P1274*$AD$19</f>
        <v>-1.6585403023588526E-3</v>
      </c>
      <c r="R1274" s="41">
        <f t="shared" si="182"/>
        <v>998341.4596976412</v>
      </c>
      <c r="S1274" s="41">
        <f t="shared" si="183"/>
        <v>-1658.5403023588005</v>
      </c>
      <c r="T1274" s="41">
        <v>5199.7355315713212</v>
      </c>
      <c r="U1274" s="41">
        <f t="shared" si="184"/>
        <v>1072629.2627278159</v>
      </c>
    </row>
    <row r="1275" spans="2:21">
      <c r="B1275" s="112">
        <v>45310</v>
      </c>
      <c r="C1275">
        <v>72.042632999999995</v>
      </c>
      <c r="D1275">
        <v>97.440810999999997</v>
      </c>
      <c r="E1275">
        <v>22.576854999999998</v>
      </c>
      <c r="F1275">
        <v>107.8004</v>
      </c>
      <c r="G1275">
        <v>51.874310000000001</v>
      </c>
      <c r="H1275">
        <v>50.067222999999998</v>
      </c>
      <c r="J1275" s="33">
        <v>1271</v>
      </c>
      <c r="K1275" s="111">
        <f t="shared" si="185"/>
        <v>0</v>
      </c>
      <c r="L1275" s="111">
        <f t="shared" si="186"/>
        <v>2.0406263506624804E-4</v>
      </c>
      <c r="M1275" s="111">
        <f t="shared" si="187"/>
        <v>0</v>
      </c>
      <c r="N1275" s="111">
        <f t="shared" si="188"/>
        <v>1.0098102088282178E-3</v>
      </c>
      <c r="O1275" s="111">
        <f t="shared" si="189"/>
        <v>3.8512023471078339E-4</v>
      </c>
      <c r="P1275" s="111">
        <f t="shared" si="190"/>
        <v>-1.5843524637214489E-3</v>
      </c>
      <c r="Q1275" s="36">
        <f>K1275*$Y$19+$Z$19*L1275+$AA$19*M1275+N1275*$AB$19+$AC$19*O1275+P1275*$AD$19</f>
        <v>1.9332860660855222E-4</v>
      </c>
      <c r="R1275" s="41">
        <f t="shared" si="182"/>
        <v>1000193.3286066086</v>
      </c>
      <c r="S1275" s="41">
        <f t="shared" si="183"/>
        <v>193.32860660855658</v>
      </c>
      <c r="T1275" s="41">
        <v>5221.604876172496</v>
      </c>
      <c r="U1275" s="41">
        <f t="shared" si="184"/>
        <v>1072822.5913344244</v>
      </c>
    </row>
    <row r="1276" spans="2:21">
      <c r="B1276" s="112">
        <v>45313</v>
      </c>
      <c r="C1276">
        <v>72.161591000000001</v>
      </c>
      <c r="D1276">
        <v>97.619743</v>
      </c>
      <c r="E1276">
        <v>22.626498999999999</v>
      </c>
      <c r="F1276">
        <v>108.09713000000001</v>
      </c>
      <c r="G1276">
        <v>51.914248999999998</v>
      </c>
      <c r="H1276">
        <v>50.087069999999997</v>
      </c>
      <c r="J1276" s="33">
        <v>1272</v>
      </c>
      <c r="K1276" s="111">
        <f t="shared" si="185"/>
        <v>1.6498549582550505E-3</v>
      </c>
      <c r="L1276" s="111">
        <f t="shared" si="186"/>
        <v>1.8346308007357217E-3</v>
      </c>
      <c r="M1276" s="111">
        <f t="shared" si="187"/>
        <v>2.1964750650567732E-3</v>
      </c>
      <c r="N1276" s="111">
        <f t="shared" si="188"/>
        <v>2.7488057583550029E-3</v>
      </c>
      <c r="O1276" s="111">
        <f t="shared" si="189"/>
        <v>7.6962243923979999E-4</v>
      </c>
      <c r="P1276" s="111">
        <f t="shared" si="190"/>
        <v>3.9632849806620697E-4</v>
      </c>
      <c r="Q1276" s="36">
        <f>K1276*$Y$19+$Z$19*L1276+$AA$19*M1276+N1276*$AB$19+$AC$19*O1276+P1276*$AD$19</f>
        <v>1.9529695674678318E-3</v>
      </c>
      <c r="R1276" s="41">
        <f t="shared" si="182"/>
        <v>1001952.9695674678</v>
      </c>
      <c r="S1276" s="41">
        <f t="shared" si="183"/>
        <v>1952.9695674678078</v>
      </c>
      <c r="T1276" s="41">
        <v>5230.9754149116343</v>
      </c>
      <c r="U1276" s="41">
        <f t="shared" si="184"/>
        <v>1074775.5609018924</v>
      </c>
    </row>
    <row r="1277" spans="2:21">
      <c r="B1277" s="112">
        <v>45314</v>
      </c>
      <c r="C1277">
        <v>71.993056999999993</v>
      </c>
      <c r="D1277">
        <v>97.381164999999996</v>
      </c>
      <c r="E1277">
        <v>22.586784000000002</v>
      </c>
      <c r="F1277">
        <v>107.701492</v>
      </c>
      <c r="G1277">
        <v>51.754482000000003</v>
      </c>
      <c r="H1277">
        <v>50.037444999999998</v>
      </c>
      <c r="J1277" s="33">
        <v>1273</v>
      </c>
      <c r="K1277" s="111">
        <f t="shared" si="185"/>
        <v>-2.3382399266989873E-3</v>
      </c>
      <c r="L1277" s="111">
        <f t="shared" si="186"/>
        <v>-2.4469436731149883E-3</v>
      </c>
      <c r="M1277" s="111">
        <f t="shared" si="187"/>
        <v>-1.7567850675361853E-3</v>
      </c>
      <c r="N1277" s="111">
        <f t="shared" si="188"/>
        <v>-3.6667374389268235E-3</v>
      </c>
      <c r="O1277" s="111">
        <f t="shared" si="189"/>
        <v>-3.0822626060069344E-3</v>
      </c>
      <c r="P1277" s="111">
        <f t="shared" si="190"/>
        <v>-9.9126580665064349E-4</v>
      </c>
      <c r="Q1277" s="36">
        <f>K1277*$Y$19+$Z$19*L1277+$AA$19*M1277+N1277*$AB$19+$AC$19*O1277+P1277*$AD$19</f>
        <v>-2.5411315166784581E-3</v>
      </c>
      <c r="R1277" s="41">
        <f t="shared" si="182"/>
        <v>997458.86848332151</v>
      </c>
      <c r="S1277" s="41">
        <f t="shared" si="183"/>
        <v>-2541.1315166784916</v>
      </c>
      <c r="T1277" s="41">
        <v>5232.8844619399169</v>
      </c>
      <c r="U1277" s="41">
        <f t="shared" si="184"/>
        <v>1072234.4293852139</v>
      </c>
    </row>
    <row r="1278" spans="2:21">
      <c r="B1278" s="112">
        <v>45315</v>
      </c>
      <c r="C1278">
        <v>71.844359999999995</v>
      </c>
      <c r="D1278">
        <v>97.162468000000004</v>
      </c>
      <c r="E1278">
        <v>22.537141999999999</v>
      </c>
      <c r="F1278">
        <v>107.493782</v>
      </c>
      <c r="G1278">
        <v>51.644641999999997</v>
      </c>
      <c r="H1278">
        <v>49.977901000000003</v>
      </c>
      <c r="J1278" s="33">
        <v>1274</v>
      </c>
      <c r="K1278" s="111">
        <f t="shared" si="185"/>
        <v>-2.0675712352572892E-3</v>
      </c>
      <c r="L1278" s="111">
        <f t="shared" si="186"/>
        <v>-2.2483089140639414E-3</v>
      </c>
      <c r="M1278" s="111">
        <f t="shared" si="187"/>
        <v>-2.2002527008343053E-3</v>
      </c>
      <c r="N1278" s="111">
        <f t="shared" si="188"/>
        <v>-1.9304333282325586E-3</v>
      </c>
      <c r="O1278" s="111">
        <f t="shared" si="189"/>
        <v>-2.1245835954437028E-3</v>
      </c>
      <c r="P1278" s="111">
        <f t="shared" si="190"/>
        <v>-1.1906974162728952E-3</v>
      </c>
      <c r="Q1278" s="36">
        <f>K1278*$Y$19+$Z$19*L1278+$AA$19*M1278+N1278*$AB$19+$AC$19*O1278+P1278*$AD$19</f>
        <v>-1.9886072683729054E-3</v>
      </c>
      <c r="R1278" s="41">
        <f t="shared" si="182"/>
        <v>998011.3927316271</v>
      </c>
      <c r="S1278" s="41">
        <f t="shared" si="183"/>
        <v>-1988.6072683728999</v>
      </c>
      <c r="T1278" s="41">
        <v>5486.9024092743639</v>
      </c>
      <c r="U1278" s="41">
        <f t="shared" si="184"/>
        <v>1070245.8221168411</v>
      </c>
    </row>
    <row r="1279" spans="2:21">
      <c r="B1279" s="112">
        <v>45316</v>
      </c>
      <c r="C1279">
        <v>72.181419000000005</v>
      </c>
      <c r="D1279">
        <v>97.599868999999998</v>
      </c>
      <c r="E1279">
        <v>22.616569999999999</v>
      </c>
      <c r="F1279">
        <v>108.20592499999999</v>
      </c>
      <c r="G1279">
        <v>51.814391999999998</v>
      </c>
      <c r="H1279">
        <v>50.176383999999999</v>
      </c>
      <c r="J1279" s="33">
        <v>1275</v>
      </c>
      <c r="K1279" s="111">
        <f t="shared" si="185"/>
        <v>4.680545631255798E-3</v>
      </c>
      <c r="L1279" s="111">
        <f t="shared" si="186"/>
        <v>4.4916459939165756E-3</v>
      </c>
      <c r="M1279" s="111">
        <f t="shared" si="187"/>
        <v>3.5181197029580499E-3</v>
      </c>
      <c r="N1279" s="111">
        <f t="shared" si="188"/>
        <v>6.6031205830271618E-3</v>
      </c>
      <c r="O1279" s="111">
        <f t="shared" si="189"/>
        <v>3.2814950181203114E-3</v>
      </c>
      <c r="P1279" s="111">
        <f t="shared" si="190"/>
        <v>3.9635500336859626E-3</v>
      </c>
      <c r="Q1279" s="36">
        <f>K1279*$Y$19+$Z$19*L1279+$AA$19*M1279+N1279*$AB$19+$AC$19*O1279+P1279*$AD$19</f>
        <v>4.8609480152459229E-3</v>
      </c>
      <c r="R1279" s="41">
        <f t="shared" si="182"/>
        <v>1004860.948015246</v>
      </c>
      <c r="S1279" s="41">
        <f t="shared" si="183"/>
        <v>4860.9480152459582</v>
      </c>
      <c r="T1279" s="41">
        <v>5609.0220065030735</v>
      </c>
      <c r="U1279" s="41">
        <f t="shared" si="184"/>
        <v>1075106.7701320872</v>
      </c>
    </row>
    <row r="1280" spans="2:21">
      <c r="B1280" s="112">
        <v>45317</v>
      </c>
      <c r="C1280">
        <v>72.072365000000005</v>
      </c>
      <c r="D1280">
        <v>97.490516999999997</v>
      </c>
      <c r="E1280">
        <v>22.596713999999999</v>
      </c>
      <c r="F1280">
        <v>107.89930699999999</v>
      </c>
      <c r="G1280">
        <v>51.764468999999998</v>
      </c>
      <c r="H1280">
        <v>50.087069999999997</v>
      </c>
      <c r="J1280" s="33">
        <v>1276</v>
      </c>
      <c r="K1280" s="111">
        <f t="shared" si="185"/>
        <v>-1.5119744903938977E-3</v>
      </c>
      <c r="L1280" s="111">
        <f t="shared" si="186"/>
        <v>-1.12103946990148E-3</v>
      </c>
      <c r="M1280" s="111">
        <f t="shared" si="187"/>
        <v>-8.7832599271059526E-4</v>
      </c>
      <c r="N1280" s="111">
        <f t="shared" si="188"/>
        <v>-2.837674987441825E-3</v>
      </c>
      <c r="O1280" s="111">
        <f t="shared" si="189"/>
        <v>-9.6396124428886154E-4</v>
      </c>
      <c r="P1280" s="111">
        <f t="shared" si="190"/>
        <v>-1.7815868107623576E-3</v>
      </c>
      <c r="Q1280" s="36">
        <f>K1280*$Y$19+$Z$19*L1280+$AA$19*M1280+N1280*$AB$19+$AC$19*O1280+P1280*$AD$19</f>
        <v>-1.7262441084939858E-3</v>
      </c>
      <c r="R1280" s="41">
        <f t="shared" si="182"/>
        <v>998273.75589150598</v>
      </c>
      <c r="S1280" s="41">
        <f t="shared" si="183"/>
        <v>-1726.2441084940219</v>
      </c>
      <c r="T1280" s="41">
        <v>5660.2394048579736</v>
      </c>
      <c r="U1280" s="41">
        <f t="shared" si="184"/>
        <v>1073380.5260235933</v>
      </c>
    </row>
    <row r="1281" spans="2:21">
      <c r="B1281" s="112">
        <v>45320</v>
      </c>
      <c r="C1281">
        <v>72.359863000000004</v>
      </c>
      <c r="D1281">
        <v>97.878212000000005</v>
      </c>
      <c r="E1281">
        <v>22.686066</v>
      </c>
      <c r="F1281">
        <v>108.34440600000001</v>
      </c>
      <c r="G1281">
        <v>51.944206000000001</v>
      </c>
      <c r="H1281">
        <v>50.305396999999999</v>
      </c>
      <c r="J1281" s="33">
        <v>1277</v>
      </c>
      <c r="K1281" s="111">
        <f t="shared" si="185"/>
        <v>3.9810834977010599E-3</v>
      </c>
      <c r="L1281" s="111">
        <f t="shared" si="186"/>
        <v>3.9688594064525833E-3</v>
      </c>
      <c r="M1281" s="111">
        <f t="shared" si="187"/>
        <v>3.946405939072921E-3</v>
      </c>
      <c r="N1281" s="111">
        <f t="shared" si="188"/>
        <v>4.1166480394567084E-3</v>
      </c>
      <c r="O1281" s="111">
        <f t="shared" si="189"/>
        <v>3.4661937384530806E-3</v>
      </c>
      <c r="P1281" s="111">
        <f t="shared" si="190"/>
        <v>4.3494766234092987E-3</v>
      </c>
      <c r="Q1281" s="36">
        <f>K1281*$Y$19+$Z$19*L1281+$AA$19*M1281+N1281*$AB$19+$AC$19*O1281+P1281*$AD$19</f>
        <v>4.03182740166341E-3</v>
      </c>
      <c r="R1281" s="41">
        <f t="shared" si="182"/>
        <v>1004031.8274016634</v>
      </c>
      <c r="S1281" s="41">
        <f t="shared" si="183"/>
        <v>4031.8274016634095</v>
      </c>
      <c r="T1281" s="41">
        <v>5668.4028719766065</v>
      </c>
      <c r="U1281" s="41">
        <f t="shared" si="184"/>
        <v>1077412.3534252567</v>
      </c>
    </row>
    <row r="1282" spans="2:21">
      <c r="B1282" s="112">
        <v>45321</v>
      </c>
      <c r="C1282">
        <v>72.488738999999995</v>
      </c>
      <c r="D1282">
        <v>98.067093</v>
      </c>
      <c r="E1282">
        <v>22.705925000000001</v>
      </c>
      <c r="F1282">
        <v>108.690575</v>
      </c>
      <c r="G1282">
        <v>51.974159</v>
      </c>
      <c r="H1282">
        <v>50.374865999999997</v>
      </c>
      <c r="J1282" s="33">
        <v>1278</v>
      </c>
      <c r="K1282" s="111">
        <f t="shared" si="185"/>
        <v>1.7794584445744439E-3</v>
      </c>
      <c r="L1282" s="111">
        <f t="shared" si="186"/>
        <v>1.9278957309280572E-3</v>
      </c>
      <c r="M1282" s="111">
        <f t="shared" si="187"/>
        <v>8.7500022931569547E-4</v>
      </c>
      <c r="N1282" s="111">
        <f t="shared" si="188"/>
        <v>3.1899861668067161E-3</v>
      </c>
      <c r="O1282" s="111">
        <f t="shared" si="189"/>
        <v>5.7647174932932488E-4</v>
      </c>
      <c r="P1282" s="111">
        <f t="shared" si="190"/>
        <v>1.3799926411517049E-3</v>
      </c>
      <c r="Q1282" s="36">
        <f>K1282*$Y$19+$Z$19*L1282+$AA$19*M1282+N1282*$AB$19+$AC$19*O1282+P1282*$AD$19</f>
        <v>1.9661774142666175E-3</v>
      </c>
      <c r="R1282" s="41">
        <f t="shared" si="182"/>
        <v>1001966.1774142666</v>
      </c>
      <c r="S1282" s="41">
        <f t="shared" si="183"/>
        <v>1966.1774142666254</v>
      </c>
      <c r="T1282" s="41">
        <v>5808.5798090947792</v>
      </c>
      <c r="U1282" s="41">
        <f t="shared" si="184"/>
        <v>1079378.5308395233</v>
      </c>
    </row>
    <row r="1283" spans="2:21">
      <c r="B1283" s="112">
        <v>45322</v>
      </c>
      <c r="C1283">
        <v>72.796074000000004</v>
      </c>
      <c r="D1283">
        <v>98.514435000000006</v>
      </c>
      <c r="E1283">
        <v>22.834990000000001</v>
      </c>
      <c r="F1283">
        <v>108.96751399999999</v>
      </c>
      <c r="G1283">
        <v>52.283709999999999</v>
      </c>
      <c r="H1283">
        <v>50.543579000000001</v>
      </c>
      <c r="J1283" s="33">
        <v>1279</v>
      </c>
      <c r="K1283" s="111">
        <f t="shared" si="185"/>
        <v>4.2307995183591494E-3</v>
      </c>
      <c r="L1283" s="111">
        <f t="shared" si="186"/>
        <v>4.5512187917412603E-3</v>
      </c>
      <c r="M1283" s="111">
        <f t="shared" si="187"/>
        <v>5.6681050674344466E-3</v>
      </c>
      <c r="N1283" s="111">
        <f t="shared" si="188"/>
        <v>2.5447172739366882E-3</v>
      </c>
      <c r="O1283" s="111">
        <f t="shared" si="189"/>
        <v>5.9381975209942513E-3</v>
      </c>
      <c r="P1283" s="111">
        <f t="shared" si="190"/>
        <v>3.3435544349738108E-3</v>
      </c>
      <c r="Q1283" s="36">
        <f>K1283*$Y$19+$Z$19*L1283+$AA$19*M1283+N1283*$AB$19+$AC$19*O1283+P1283*$AD$19</f>
        <v>4.0348608313134421E-3</v>
      </c>
      <c r="R1283" s="41">
        <f t="shared" si="182"/>
        <v>1004034.8608313134</v>
      </c>
      <c r="S1283" s="41">
        <f t="shared" si="183"/>
        <v>4034.8608313134173</v>
      </c>
      <c r="T1283" s="41">
        <v>5885.7512196175521</v>
      </c>
      <c r="U1283" s="41">
        <f t="shared" si="184"/>
        <v>1083413.3916708366</v>
      </c>
    </row>
    <row r="1284" spans="2:21">
      <c r="B1284" s="112">
        <v>45323</v>
      </c>
      <c r="C1284">
        <v>73.235527000000005</v>
      </c>
      <c r="D1284">
        <v>99.075767999999997</v>
      </c>
      <c r="E1284">
        <v>22.967341999999999</v>
      </c>
      <c r="F1284">
        <v>109.81023399999999</v>
      </c>
      <c r="G1284">
        <v>52.373581000000001</v>
      </c>
      <c r="H1284">
        <v>50.799267</v>
      </c>
      <c r="J1284" s="33">
        <v>1280</v>
      </c>
      <c r="K1284" s="111">
        <f t="shared" si="185"/>
        <v>6.0186195802005762E-3</v>
      </c>
      <c r="L1284" s="111">
        <f t="shared" si="186"/>
        <v>5.6818050854579149E-3</v>
      </c>
      <c r="M1284" s="111">
        <f t="shared" si="187"/>
        <v>5.7792851412471636E-3</v>
      </c>
      <c r="N1284" s="111">
        <f t="shared" si="188"/>
        <v>7.7039294506833396E-3</v>
      </c>
      <c r="O1284" s="111">
        <f t="shared" si="189"/>
        <v>1.7174345185402345E-3</v>
      </c>
      <c r="P1284" s="111">
        <f t="shared" si="190"/>
        <v>5.046010697821986E-3</v>
      </c>
      <c r="Q1284" s="36">
        <f>K1284*$Y$19+$Z$19*L1284+$AA$19*M1284+N1284*$AB$19+$AC$19*O1284+P1284*$AD$19</f>
        <v>6.1064790835850214E-3</v>
      </c>
      <c r="R1284" s="41">
        <f t="shared" si="182"/>
        <v>1006106.479083585</v>
      </c>
      <c r="S1284" s="41">
        <f t="shared" si="183"/>
        <v>6106.4790835849708</v>
      </c>
      <c r="T1284" s="41">
        <v>5889.4581330725923</v>
      </c>
      <c r="U1284" s="41">
        <f t="shared" si="184"/>
        <v>1089519.8707544217</v>
      </c>
    </row>
    <row r="1285" spans="2:21">
      <c r="B1285" s="112">
        <v>45324</v>
      </c>
      <c r="C1285">
        <v>72.579323000000002</v>
      </c>
      <c r="D1285">
        <v>98.168464999999998</v>
      </c>
      <c r="E1285">
        <v>22.748417</v>
      </c>
      <c r="F1285">
        <v>108.807716</v>
      </c>
      <c r="G1285">
        <v>51.874310000000001</v>
      </c>
      <c r="H1285">
        <v>50.451053999999999</v>
      </c>
      <c r="J1285" s="33">
        <v>1281</v>
      </c>
      <c r="K1285" s="111">
        <f t="shared" si="185"/>
        <v>-9.0005706542610163E-3</v>
      </c>
      <c r="L1285" s="111">
        <f t="shared" si="186"/>
        <v>-9.1998573089125957E-3</v>
      </c>
      <c r="M1285" s="111">
        <f t="shared" si="187"/>
        <v>-9.5777332954661721E-3</v>
      </c>
      <c r="N1285" s="111">
        <f t="shared" si="188"/>
        <v>-9.1714795359689131E-3</v>
      </c>
      <c r="O1285" s="111">
        <f t="shared" si="189"/>
        <v>-9.5786075389374756E-3</v>
      </c>
      <c r="P1285" s="111">
        <f t="shared" si="190"/>
        <v>-6.8782867928434705E-3</v>
      </c>
      <c r="Q1285" s="36">
        <f>K1285*$Y$19+$Z$19*L1285+$AA$19*M1285+N1285*$AB$19+$AC$19*O1285+P1285*$AD$19</f>
        <v>-8.9916988819956079E-3</v>
      </c>
      <c r="R1285" s="41">
        <f t="shared" si="182"/>
        <v>991008.30111800437</v>
      </c>
      <c r="S1285" s="41">
        <f t="shared" si="183"/>
        <v>-8991.6988819956314</v>
      </c>
      <c r="T1285" s="41">
        <v>5925.0226108576171</v>
      </c>
      <c r="U1285" s="41">
        <f t="shared" si="184"/>
        <v>1080528.1718724261</v>
      </c>
    </row>
    <row r="1286" spans="2:21">
      <c r="B1286" s="112">
        <v>45327</v>
      </c>
      <c r="C1286">
        <v>72.002662999999998</v>
      </c>
      <c r="D1286">
        <v>97.360862999999995</v>
      </c>
      <c r="E1286">
        <v>22.579246999999999</v>
      </c>
      <c r="F1286">
        <v>107.765503</v>
      </c>
      <c r="G1286">
        <v>51.604702000000003</v>
      </c>
      <c r="H1286">
        <v>50.202331999999998</v>
      </c>
      <c r="J1286" s="33">
        <v>1282</v>
      </c>
      <c r="K1286" s="111">
        <f t="shared" si="185"/>
        <v>-7.9769696597567046E-3</v>
      </c>
      <c r="L1286" s="111">
        <f t="shared" si="186"/>
        <v>-8.2607207909499887E-3</v>
      </c>
      <c r="M1286" s="111">
        <f t="shared" si="187"/>
        <v>-7.4643504886123448E-3</v>
      </c>
      <c r="N1286" s="111">
        <f t="shared" si="188"/>
        <v>-9.6246530402833898E-3</v>
      </c>
      <c r="O1286" s="111">
        <f t="shared" si="189"/>
        <v>-5.2108848905987812E-3</v>
      </c>
      <c r="P1286" s="111">
        <f t="shared" si="190"/>
        <v>-4.9421587516452134E-3</v>
      </c>
      <c r="Q1286" s="36">
        <f>K1286*$Y$19+$Z$19*L1286+$AA$19*M1286+N1286*$AB$19+$AC$19*O1286+P1286*$AD$19</f>
        <v>-7.9603355709469987E-3</v>
      </c>
      <c r="R1286" s="41">
        <f t="shared" si="182"/>
        <v>992039.66442905297</v>
      </c>
      <c r="S1286" s="41">
        <f t="shared" si="183"/>
        <v>-7960.3355709470343</v>
      </c>
      <c r="T1286" s="41">
        <v>5949.4308215272613</v>
      </c>
      <c r="U1286" s="41">
        <f t="shared" si="184"/>
        <v>1072567.836301479</v>
      </c>
    </row>
    <row r="1287" spans="2:21">
      <c r="B1287" s="112">
        <v>45328</v>
      </c>
      <c r="C1287">
        <v>72.340714000000006</v>
      </c>
      <c r="D1287">
        <v>97.869354000000001</v>
      </c>
      <c r="E1287">
        <v>22.678758999999999</v>
      </c>
      <c r="F1287">
        <v>108.37097900000001</v>
      </c>
      <c r="G1287">
        <v>51.774451999999997</v>
      </c>
      <c r="H1287">
        <v>50.331668999999998</v>
      </c>
      <c r="J1287" s="33">
        <v>1283</v>
      </c>
      <c r="K1287" s="111">
        <f t="shared" si="185"/>
        <v>4.6839920901052623E-3</v>
      </c>
      <c r="L1287" s="111">
        <f t="shared" si="186"/>
        <v>5.2091541734743197E-3</v>
      </c>
      <c r="M1287" s="111">
        <f t="shared" si="187"/>
        <v>4.3975494796301496E-3</v>
      </c>
      <c r="N1287" s="111">
        <f t="shared" si="188"/>
        <v>5.6027337749955681E-3</v>
      </c>
      <c r="O1287" s="111">
        <f t="shared" si="189"/>
        <v>3.2840305998394028E-3</v>
      </c>
      <c r="P1287" s="111">
        <f t="shared" si="190"/>
        <v>2.573001572961186E-3</v>
      </c>
      <c r="Q1287" s="36">
        <f>K1287*$Y$19+$Z$19*L1287+$AA$19*M1287+N1287*$AB$19+$AC$19*O1287+P1287*$AD$19</f>
        <v>4.7077729549910513E-3</v>
      </c>
      <c r="R1287" s="41">
        <f t="shared" si="182"/>
        <v>1004707.7729549911</v>
      </c>
      <c r="S1287" s="41">
        <f t="shared" si="183"/>
        <v>4707.7729549910873</v>
      </c>
      <c r="T1287" s="41">
        <v>5969.4761907826178</v>
      </c>
      <c r="U1287" s="41">
        <f t="shared" si="184"/>
        <v>1077275.6092564701</v>
      </c>
    </row>
    <row r="1288" spans="2:21">
      <c r="B1288" s="112">
        <v>45329</v>
      </c>
      <c r="C1288">
        <v>72.201515000000001</v>
      </c>
      <c r="D1288">
        <v>97.669944999999998</v>
      </c>
      <c r="E1288">
        <v>22.638952</v>
      </c>
      <c r="F1288">
        <v>108.05334499999999</v>
      </c>
      <c r="G1288">
        <v>51.664616000000002</v>
      </c>
      <c r="H1288">
        <v>50.311768000000001</v>
      </c>
      <c r="J1288" s="33">
        <v>1284</v>
      </c>
      <c r="K1288" s="111">
        <f t="shared" si="185"/>
        <v>-1.9260674751685532E-3</v>
      </c>
      <c r="L1288" s="111">
        <f t="shared" si="186"/>
        <v>-2.0395804848067894E-3</v>
      </c>
      <c r="M1288" s="111">
        <f t="shared" si="187"/>
        <v>-1.7567970384976756E-3</v>
      </c>
      <c r="N1288" s="111">
        <f t="shared" si="188"/>
        <v>-2.9352913959845637E-3</v>
      </c>
      <c r="O1288" s="111">
        <f t="shared" si="189"/>
        <v>-2.1236858259473775E-3</v>
      </c>
      <c r="P1288" s="111">
        <f t="shared" si="190"/>
        <v>-3.9547537032890036E-4</v>
      </c>
      <c r="Q1288" s="36">
        <f>K1288*$Y$19+$Z$19*L1288+$AA$19*M1288+N1288*$AB$19+$AC$19*O1288+P1288*$AD$19</f>
        <v>-2.063863924534315E-3</v>
      </c>
      <c r="R1288" s="41">
        <f t="shared" si="182"/>
        <v>997936.13607546571</v>
      </c>
      <c r="S1288" s="41">
        <f t="shared" si="183"/>
        <v>-2063.8639245342929</v>
      </c>
      <c r="T1288" s="41">
        <v>5985.967500215047</v>
      </c>
      <c r="U1288" s="41">
        <f t="shared" si="184"/>
        <v>1075211.7453319358</v>
      </c>
    </row>
    <row r="1289" spans="2:21">
      <c r="B1289" s="112">
        <v>45330</v>
      </c>
      <c r="C1289">
        <v>72.012603999999996</v>
      </c>
      <c r="D1289">
        <v>97.370834000000002</v>
      </c>
      <c r="E1289">
        <v>22.589196999999999</v>
      </c>
      <c r="F1289">
        <v>107.49749799999999</v>
      </c>
      <c r="G1289">
        <v>51.614685000000001</v>
      </c>
      <c r="H1289">
        <v>50.291870000000003</v>
      </c>
      <c r="J1289" s="33">
        <v>1285</v>
      </c>
      <c r="K1289" s="111">
        <f t="shared" si="185"/>
        <v>-2.619869806958987E-3</v>
      </c>
      <c r="L1289" s="111">
        <f t="shared" si="186"/>
        <v>-3.0671661180221572E-3</v>
      </c>
      <c r="M1289" s="111">
        <f t="shared" si="187"/>
        <v>-2.2001793648960808E-3</v>
      </c>
      <c r="N1289" s="111">
        <f t="shared" si="188"/>
        <v>-5.1574674853158238E-3</v>
      </c>
      <c r="O1289" s="111">
        <f t="shared" si="189"/>
        <v>-9.669121190144733E-4</v>
      </c>
      <c r="P1289" s="111">
        <f t="shared" si="190"/>
        <v>-3.9557218118616786E-4</v>
      </c>
      <c r="Q1289" s="36">
        <f>K1289*$Y$19+$Z$19*L1289+$AA$19*M1289+N1289*$AB$19+$AC$19*O1289+P1289*$AD$19</f>
        <v>-3.0840687724619301E-3</v>
      </c>
      <c r="R1289" s="41">
        <f t="shared" si="182"/>
        <v>996915.93122753804</v>
      </c>
      <c r="S1289" s="41">
        <f t="shared" si="183"/>
        <v>-3084.0687724619638</v>
      </c>
      <c r="T1289" s="41">
        <v>6040.6443103022175</v>
      </c>
      <c r="U1289" s="41">
        <f t="shared" si="184"/>
        <v>1072127.6765594739</v>
      </c>
    </row>
    <row r="1290" spans="2:21">
      <c r="B1290" s="112">
        <v>45331</v>
      </c>
      <c r="C1290">
        <v>71.952956999999998</v>
      </c>
      <c r="D1290">
        <v>97.340919</v>
      </c>
      <c r="E1290">
        <v>22.569293999999999</v>
      </c>
      <c r="F1290">
        <v>107.358543</v>
      </c>
      <c r="G1290">
        <v>51.544787999999997</v>
      </c>
      <c r="H1290">
        <v>50.341614</v>
      </c>
      <c r="J1290" s="33">
        <v>1286</v>
      </c>
      <c r="K1290" s="111">
        <f t="shared" si="185"/>
        <v>-8.2862877758557696E-4</v>
      </c>
      <c r="L1290" s="111">
        <f t="shared" si="186"/>
        <v>-3.0727472558249693E-4</v>
      </c>
      <c r="M1290" s="111">
        <f t="shared" si="187"/>
        <v>-8.8147326662046401E-4</v>
      </c>
      <c r="N1290" s="111">
        <f t="shared" si="188"/>
        <v>-1.2934709094207782E-3</v>
      </c>
      <c r="O1290" s="111">
        <f t="shared" si="189"/>
        <v>-1.3551253930188709E-3</v>
      </c>
      <c r="P1290" s="111">
        <f t="shared" si="190"/>
        <v>9.8861734830711211E-4</v>
      </c>
      <c r="Q1290" s="36">
        <f>K1290*$Y$19+$Z$19*L1290+$AA$19*M1290+N1290*$AB$19+$AC$19*O1290+P1290*$AD$19</f>
        <v>-6.9292535299547839E-4</v>
      </c>
      <c r="R1290" s="41">
        <f t="shared" si="182"/>
        <v>999307.07464700448</v>
      </c>
      <c r="S1290" s="41">
        <f t="shared" si="183"/>
        <v>-692.92535299551673</v>
      </c>
      <c r="T1290" s="41">
        <v>6052.9627153518377</v>
      </c>
      <c r="U1290" s="41">
        <f t="shared" si="184"/>
        <v>1071434.7512064783</v>
      </c>
    </row>
    <row r="1291" spans="2:21">
      <c r="B1291" s="112">
        <v>45334</v>
      </c>
      <c r="C1291">
        <v>71.972838999999993</v>
      </c>
      <c r="D1291">
        <v>97.360862999999995</v>
      </c>
      <c r="E1291">
        <v>22.589196999999999</v>
      </c>
      <c r="F1291">
        <v>107.36846199999999</v>
      </c>
      <c r="G1291">
        <v>51.564757999999998</v>
      </c>
      <c r="H1291">
        <v>50.431151999999997</v>
      </c>
      <c r="J1291" s="33">
        <v>1287</v>
      </c>
      <c r="K1291" s="111">
        <f t="shared" si="185"/>
        <v>2.7628125991343178E-4</v>
      </c>
      <c r="L1291" s="111">
        <f t="shared" si="186"/>
        <v>2.0486715493692989E-4</v>
      </c>
      <c r="M1291" s="111">
        <f t="shared" si="187"/>
        <v>8.8147326662036947E-4</v>
      </c>
      <c r="N1291" s="111">
        <f t="shared" si="188"/>
        <v>9.2387075459368986E-5</v>
      </c>
      <c r="O1291" s="111">
        <f t="shared" si="189"/>
        <v>3.8735502238952099E-4</v>
      </c>
      <c r="P1291" s="111">
        <f t="shared" si="190"/>
        <v>1.7770282014911835E-3</v>
      </c>
      <c r="Q1291" s="36">
        <f>K1291*$Y$19+$Z$19*L1291+$AA$19*M1291+N1291*$AB$19+$AC$19*O1291+P1291*$AD$19</f>
        <v>5.0538770546388907E-4</v>
      </c>
      <c r="R1291" s="41">
        <f t="shared" si="182"/>
        <v>1000505.3877054639</v>
      </c>
      <c r="S1291" s="41">
        <f t="shared" si="183"/>
        <v>505.38770546391606</v>
      </c>
      <c r="T1291" s="41">
        <v>6073.5806481246836</v>
      </c>
      <c r="U1291" s="41">
        <f t="shared" si="184"/>
        <v>1071940.1389119423</v>
      </c>
    </row>
    <row r="1292" spans="2:21">
      <c r="B1292" s="112">
        <v>45335</v>
      </c>
      <c r="C1292">
        <v>71.346474000000001</v>
      </c>
      <c r="D1292">
        <v>96.463524000000007</v>
      </c>
      <c r="E1292">
        <v>22.400124000000002</v>
      </c>
      <c r="F1292">
        <v>106.187279</v>
      </c>
      <c r="G1292">
        <v>51.245224</v>
      </c>
      <c r="H1292">
        <v>50.21228</v>
      </c>
      <c r="J1292" s="33">
        <v>1288</v>
      </c>
      <c r="K1292" s="111">
        <f t="shared" si="185"/>
        <v>-8.7408873919810233E-3</v>
      </c>
      <c r="L1292" s="111">
        <f t="shared" si="186"/>
        <v>-9.259365398302211E-3</v>
      </c>
      <c r="M1292" s="111">
        <f t="shared" si="187"/>
        <v>-8.4052885860743474E-3</v>
      </c>
      <c r="N1292" s="111">
        <f t="shared" si="188"/>
        <v>-1.1062170838562329E-2</v>
      </c>
      <c r="O1292" s="111">
        <f t="shared" si="189"/>
        <v>-6.2160312190962441E-3</v>
      </c>
      <c r="P1292" s="111">
        <f t="shared" si="190"/>
        <v>-4.3494610765690304E-3</v>
      </c>
      <c r="Q1292" s="36">
        <f>K1292*$Y$19+$Z$19*L1292+$AA$19*M1292+N1292*$AB$19+$AC$19*O1292+P1292*$AD$19</f>
        <v>-8.8731009165380174E-3</v>
      </c>
      <c r="R1292" s="41">
        <f t="shared" si="182"/>
        <v>991126.89908346196</v>
      </c>
      <c r="S1292" s="41">
        <f t="shared" si="183"/>
        <v>-8873.1009165380383</v>
      </c>
      <c r="T1292" s="41">
        <v>6174.0708026256179</v>
      </c>
      <c r="U1292" s="41">
        <f t="shared" si="184"/>
        <v>1063067.0379954041</v>
      </c>
    </row>
    <row r="1293" spans="2:21">
      <c r="B1293" s="112">
        <v>45336</v>
      </c>
      <c r="C1293">
        <v>71.614913999999999</v>
      </c>
      <c r="D1293">
        <v>96.892250000000004</v>
      </c>
      <c r="E1293">
        <v>22.459831000000001</v>
      </c>
      <c r="F1293">
        <v>106.683578</v>
      </c>
      <c r="G1293">
        <v>51.444935000000001</v>
      </c>
      <c r="H1293">
        <v>50.371464000000003</v>
      </c>
      <c r="J1293" s="33">
        <v>1289</v>
      </c>
      <c r="K1293" s="111">
        <f t="shared" si="185"/>
        <v>3.7554240238451501E-3</v>
      </c>
      <c r="L1293" s="111">
        <f t="shared" si="186"/>
        <v>4.4345890864913315E-3</v>
      </c>
      <c r="M1293" s="111">
        <f t="shared" si="187"/>
        <v>2.6619302340514048E-3</v>
      </c>
      <c r="N1293" s="111">
        <f t="shared" si="188"/>
        <v>4.6629201031949483E-3</v>
      </c>
      <c r="O1293" s="111">
        <f t="shared" si="189"/>
        <v>3.8895889095652563E-3</v>
      </c>
      <c r="P1293" s="111">
        <f t="shared" si="190"/>
        <v>3.1652059581139336E-3</v>
      </c>
      <c r="Q1293" s="36">
        <f>K1293*$Y$19+$Z$19*L1293+$AA$19*M1293+N1293*$AB$19+$AC$19*O1293+P1293*$AD$19</f>
        <v>3.8982366901146297E-3</v>
      </c>
      <c r="R1293" s="41">
        <f t="shared" si="182"/>
        <v>1003898.2366901146</v>
      </c>
      <c r="S1293" s="41">
        <f t="shared" si="183"/>
        <v>3898.2366901146015</v>
      </c>
      <c r="T1293" s="41">
        <v>6351.5061869076453</v>
      </c>
      <c r="U1293" s="41">
        <f t="shared" si="184"/>
        <v>1066965.2746855188</v>
      </c>
    </row>
    <row r="1294" spans="2:21">
      <c r="B1294" s="112">
        <v>45337</v>
      </c>
      <c r="C1294">
        <v>71.813766000000001</v>
      </c>
      <c r="D1294">
        <v>97.121573999999995</v>
      </c>
      <c r="E1294">
        <v>22.509588000000001</v>
      </c>
      <c r="F1294">
        <v>107.07068599999999</v>
      </c>
      <c r="G1294">
        <v>51.534801000000002</v>
      </c>
      <c r="H1294">
        <v>50.480904000000002</v>
      </c>
      <c r="J1294" s="33">
        <v>1290</v>
      </c>
      <c r="K1294" s="111">
        <f t="shared" si="185"/>
        <v>2.7728363310340542E-3</v>
      </c>
      <c r="L1294" s="111">
        <f t="shared" si="186"/>
        <v>2.3639975963546341E-3</v>
      </c>
      <c r="M1294" s="111">
        <f t="shared" si="187"/>
        <v>2.2129269806749449E-3</v>
      </c>
      <c r="N1294" s="111">
        <f t="shared" si="188"/>
        <v>3.621994864165918E-3</v>
      </c>
      <c r="O1294" s="111">
        <f t="shared" si="189"/>
        <v>1.7453146862196249E-3</v>
      </c>
      <c r="P1294" s="111">
        <f t="shared" si="190"/>
        <v>2.1703019002413159E-3</v>
      </c>
      <c r="Q1294" s="36">
        <f>K1294*$Y$19+$Z$19*L1294+$AA$19*M1294+N1294*$AB$19+$AC$19*O1294+P1294*$AD$19</f>
        <v>2.7232707389968575E-3</v>
      </c>
      <c r="R1294" s="41">
        <f t="shared" si="182"/>
        <v>1002723.2707389969</v>
      </c>
      <c r="S1294" s="41">
        <f t="shared" si="183"/>
        <v>2723.2707389969146</v>
      </c>
      <c r="T1294" s="41">
        <v>6379.8755780309439</v>
      </c>
      <c r="U1294" s="41">
        <f t="shared" si="184"/>
        <v>1069688.5454245158</v>
      </c>
    </row>
    <row r="1295" spans="2:21">
      <c r="B1295" s="112">
        <v>45338</v>
      </c>
      <c r="C1295">
        <v>71.585091000000006</v>
      </c>
      <c r="D1295">
        <v>96.812484999999995</v>
      </c>
      <c r="E1295">
        <v>22.439927999999998</v>
      </c>
      <c r="F1295">
        <v>106.683578</v>
      </c>
      <c r="G1295">
        <v>51.484875000000002</v>
      </c>
      <c r="H1295">
        <v>50.431151999999997</v>
      </c>
      <c r="J1295" s="33">
        <v>1291</v>
      </c>
      <c r="K1295" s="111">
        <f t="shared" si="185"/>
        <v>-3.1893586688812618E-3</v>
      </c>
      <c r="L1295" s="111">
        <f t="shared" si="186"/>
        <v>-3.1875706959853369E-3</v>
      </c>
      <c r="M1295" s="111">
        <f t="shared" si="187"/>
        <v>-3.0994796814862017E-3</v>
      </c>
      <c r="N1295" s="111">
        <f t="shared" si="188"/>
        <v>-3.6219948641658963E-3</v>
      </c>
      <c r="O1295" s="111">
        <f t="shared" si="189"/>
        <v>-9.69251813771541E-4</v>
      </c>
      <c r="P1295" s="111">
        <f t="shared" si="190"/>
        <v>-9.8604678178611498E-4</v>
      </c>
      <c r="Q1295" s="36">
        <f>K1295*$Y$19+$Z$19*L1295+$AA$19*M1295+N1295*$AB$19+$AC$19*O1295+P1295*$AD$19</f>
        <v>-2.940990116741891E-3</v>
      </c>
      <c r="R1295" s="41">
        <f t="shared" si="182"/>
        <v>997059.00988325814</v>
      </c>
      <c r="S1295" s="41">
        <f t="shared" si="183"/>
        <v>-2940.9901167418575</v>
      </c>
      <c r="T1295" s="41">
        <v>6472.9991019935114</v>
      </c>
      <c r="U1295" s="41">
        <f t="shared" si="184"/>
        <v>1066747.5553077739</v>
      </c>
    </row>
    <row r="1296" spans="2:21">
      <c r="B1296" s="112">
        <v>45342</v>
      </c>
      <c r="C1296">
        <v>71.674567999999994</v>
      </c>
      <c r="D1296">
        <v>96.902221999999995</v>
      </c>
      <c r="E1296">
        <v>22.469784000000001</v>
      </c>
      <c r="F1296">
        <v>107.04090100000001</v>
      </c>
      <c r="G1296">
        <v>51.494861999999998</v>
      </c>
      <c r="H1296">
        <v>50.381408999999998</v>
      </c>
      <c r="J1296" s="33">
        <v>1292</v>
      </c>
      <c r="K1296" s="111">
        <f t="shared" si="185"/>
        <v>1.2491585176112141E-3</v>
      </c>
      <c r="L1296" s="111">
        <f t="shared" si="186"/>
        <v>9.2648625196039181E-4</v>
      </c>
      <c r="M1296" s="111">
        <f t="shared" si="187"/>
        <v>1.3296012407466092E-3</v>
      </c>
      <c r="N1296" s="111">
        <f t="shared" si="188"/>
        <v>3.3437754496125141E-3</v>
      </c>
      <c r="O1296" s="111">
        <f t="shared" si="189"/>
        <v>1.9396048819392487E-4</v>
      </c>
      <c r="P1296" s="111">
        <f t="shared" si="190"/>
        <v>-9.8684139245059136E-4</v>
      </c>
      <c r="Q1296" s="36">
        <f>K1296*$Y$19+$Z$19*L1296+$AA$19*M1296+N1296*$AB$19+$AC$19*O1296+P1296*$AD$19</f>
        <v>1.5450397935793988E-3</v>
      </c>
      <c r="R1296" s="41">
        <f t="shared" si="182"/>
        <v>1001545.0397935794</v>
      </c>
      <c r="S1296" s="41">
        <f t="shared" si="183"/>
        <v>1545.0397935793735</v>
      </c>
      <c r="T1296" s="41">
        <v>6562.2912493812619</v>
      </c>
      <c r="U1296" s="41">
        <f t="shared" si="184"/>
        <v>1068292.5951013532</v>
      </c>
    </row>
    <row r="1297" spans="2:21">
      <c r="B1297" s="112">
        <v>45343</v>
      </c>
      <c r="C1297">
        <v>71.475723000000002</v>
      </c>
      <c r="D1297">
        <v>96.613083000000003</v>
      </c>
      <c r="E1297">
        <v>22.420027000000001</v>
      </c>
      <c r="F1297">
        <v>106.772903</v>
      </c>
      <c r="G1297">
        <v>51.424961000000003</v>
      </c>
      <c r="H1297">
        <v>50.391361000000003</v>
      </c>
      <c r="J1297" s="33">
        <v>1293</v>
      </c>
      <c r="K1297" s="111">
        <f t="shared" si="185"/>
        <v>-2.7781309629422123E-3</v>
      </c>
      <c r="L1297" s="111">
        <f t="shared" si="186"/>
        <v>-2.9882826597466632E-3</v>
      </c>
      <c r="M1297" s="111">
        <f t="shared" si="187"/>
        <v>-2.2168514087649964E-3</v>
      </c>
      <c r="N1297" s="111">
        <f t="shared" si="188"/>
        <v>-2.5068366525740873E-3</v>
      </c>
      <c r="O1297" s="111">
        <f t="shared" si="189"/>
        <v>-1.3583585496075934E-3</v>
      </c>
      <c r="P1297" s="111">
        <f t="shared" si="190"/>
        <v>1.9751367422682277E-4</v>
      </c>
      <c r="Q1297" s="36">
        <f>K1297*$Y$19+$Z$19*L1297+$AA$19*M1297+N1297*$AB$19+$AC$19*O1297+P1297*$AD$19</f>
        <v>-2.2069034662058258E-3</v>
      </c>
      <c r="R1297" s="41">
        <f t="shared" si="182"/>
        <v>997793.09653379419</v>
      </c>
      <c r="S1297" s="41">
        <f t="shared" si="183"/>
        <v>-2206.9034662058111</v>
      </c>
      <c r="T1297" s="41">
        <v>6728.2797629296547</v>
      </c>
      <c r="U1297" s="41">
        <f t="shared" si="184"/>
        <v>1066085.6916351474</v>
      </c>
    </row>
    <row r="1298" spans="2:21">
      <c r="B1298" s="112">
        <v>45344</v>
      </c>
      <c r="C1298">
        <v>71.505547000000007</v>
      </c>
      <c r="D1298">
        <v>96.692847999999998</v>
      </c>
      <c r="E1298">
        <v>22.420027000000001</v>
      </c>
      <c r="F1298">
        <v>106.941643</v>
      </c>
      <c r="G1298">
        <v>51.375038000000004</v>
      </c>
      <c r="H1298">
        <v>50.361514999999997</v>
      </c>
      <c r="J1298" s="33">
        <v>1294</v>
      </c>
      <c r="K1298" s="111">
        <f t="shared" si="185"/>
        <v>4.1717352814871781E-4</v>
      </c>
      <c r="L1298" s="111">
        <f t="shared" si="186"/>
        <v>8.2527219019636858E-4</v>
      </c>
      <c r="M1298" s="111">
        <f t="shared" si="187"/>
        <v>0</v>
      </c>
      <c r="N1298" s="111">
        <f t="shared" si="188"/>
        <v>1.5791160519722958E-3</v>
      </c>
      <c r="O1298" s="111">
        <f t="shared" si="189"/>
        <v>-9.712646772417064E-4</v>
      </c>
      <c r="P1298" s="111">
        <f t="shared" si="190"/>
        <v>-5.9245953183554841E-4</v>
      </c>
      <c r="Q1298" s="36">
        <f>K1298*$Y$19+$Z$19*L1298+$AA$19*M1298+N1298*$AB$19+$AC$19*O1298+P1298*$AD$19</f>
        <v>5.9616989922895314E-4</v>
      </c>
      <c r="R1298" s="41">
        <f t="shared" si="182"/>
        <v>1000596.169899229</v>
      </c>
      <c r="S1298" s="41">
        <f t="shared" si="183"/>
        <v>596.16989922896028</v>
      </c>
      <c r="T1298" s="41">
        <v>6796.8962759389542</v>
      </c>
      <c r="U1298" s="41">
        <f t="shared" si="184"/>
        <v>1066681.8615343764</v>
      </c>
    </row>
    <row r="1299" spans="2:21">
      <c r="B1299" s="112">
        <v>45345</v>
      </c>
      <c r="C1299">
        <v>71.764053000000004</v>
      </c>
      <c r="D1299">
        <v>97.051772999999997</v>
      </c>
      <c r="E1299">
        <v>22.499638000000001</v>
      </c>
      <c r="F1299">
        <v>107.259277</v>
      </c>
      <c r="G1299">
        <v>51.504848000000003</v>
      </c>
      <c r="H1299">
        <v>50.500796999999999</v>
      </c>
      <c r="J1299" s="33">
        <v>1295</v>
      </c>
      <c r="K1299" s="111">
        <f t="shared" si="185"/>
        <v>3.6086689783823914E-3</v>
      </c>
      <c r="L1299" s="111">
        <f t="shared" si="186"/>
        <v>3.7051393608686606E-3</v>
      </c>
      <c r="M1299" s="111">
        <f t="shared" si="187"/>
        <v>3.5445982668780227E-3</v>
      </c>
      <c r="N1299" s="111">
        <f t="shared" si="188"/>
        <v>2.9657597438755498E-3</v>
      </c>
      <c r="O1299" s="111">
        <f t="shared" si="189"/>
        <v>2.523526686020169E-3</v>
      </c>
      <c r="P1299" s="111">
        <f t="shared" si="190"/>
        <v>2.7618262118213437E-3</v>
      </c>
      <c r="Q1299" s="36">
        <f>K1299*$Y$19+$Z$19*L1299+$AA$19*M1299+N1299*$AB$19+$AC$19*O1299+P1299*$AD$19</f>
        <v>3.261487879888599E-3</v>
      </c>
      <c r="R1299" s="41">
        <f t="shared" si="182"/>
        <v>1003261.4878798886</v>
      </c>
      <c r="S1299" s="41">
        <f t="shared" si="183"/>
        <v>3261.4878798886202</v>
      </c>
      <c r="T1299" s="41">
        <v>6873.7162380012451</v>
      </c>
      <c r="U1299" s="41">
        <f t="shared" si="184"/>
        <v>1069943.349414265</v>
      </c>
    </row>
    <row r="1300" spans="2:21">
      <c r="B1300" s="112">
        <v>45348</v>
      </c>
      <c r="C1300">
        <v>71.634804000000003</v>
      </c>
      <c r="D1300">
        <v>96.842399999999998</v>
      </c>
      <c r="E1300">
        <v>22.469784000000001</v>
      </c>
      <c r="F1300">
        <v>106.92179899999999</v>
      </c>
      <c r="G1300">
        <v>51.484875000000002</v>
      </c>
      <c r="H1300">
        <v>50.381408999999998</v>
      </c>
      <c r="J1300" s="33">
        <v>1296</v>
      </c>
      <c r="K1300" s="111">
        <f t="shared" si="185"/>
        <v>-1.8026508398192764E-3</v>
      </c>
      <c r="L1300" s="111">
        <f t="shared" si="186"/>
        <v>-2.1596634714634018E-3</v>
      </c>
      <c r="M1300" s="111">
        <f t="shared" si="187"/>
        <v>-1.3277468581130527E-3</v>
      </c>
      <c r="N1300" s="111">
        <f t="shared" si="188"/>
        <v>-3.1513361086005546E-3</v>
      </c>
      <c r="O1300" s="111">
        <f t="shared" si="189"/>
        <v>-3.8786394736476775E-4</v>
      </c>
      <c r="P1300" s="111">
        <f t="shared" si="190"/>
        <v>-2.3668803542126315E-3</v>
      </c>
      <c r="Q1300" s="36">
        <f>K1300*$Y$19+$Z$19*L1300+$AA$19*M1300+N1300*$AB$19+$AC$19*O1300+P1300*$AD$19</f>
        <v>-2.2004058745118352E-3</v>
      </c>
      <c r="R1300" s="41">
        <f t="shared" si="182"/>
        <v>997799.59412548819</v>
      </c>
      <c r="S1300" s="41">
        <f t="shared" si="183"/>
        <v>-2200.4058745118091</v>
      </c>
      <c r="T1300" s="41">
        <v>6917.9007678236812</v>
      </c>
      <c r="U1300" s="41">
        <f t="shared" si="184"/>
        <v>1067742.9435397531</v>
      </c>
    </row>
    <row r="1301" spans="2:21">
      <c r="B1301" s="112">
        <v>45349</v>
      </c>
      <c r="C1301">
        <v>71.525435999999999</v>
      </c>
      <c r="D1301">
        <v>96.712783999999999</v>
      </c>
      <c r="E1301">
        <v>22.429978999999999</v>
      </c>
      <c r="F1301">
        <v>106.772903</v>
      </c>
      <c r="G1301">
        <v>51.414977999999998</v>
      </c>
      <c r="H1301">
        <v>50.341614</v>
      </c>
      <c r="J1301" s="33">
        <v>1297</v>
      </c>
      <c r="K1301" s="111">
        <f t="shared" si="185"/>
        <v>-1.5279105605960292E-3</v>
      </c>
      <c r="L1301" s="111">
        <f t="shared" si="186"/>
        <v>-1.3393185002490008E-3</v>
      </c>
      <c r="M1301" s="111">
        <f t="shared" si="187"/>
        <v>-1.77306104836533E-3</v>
      </c>
      <c r="N1301" s="111">
        <f t="shared" si="188"/>
        <v>-1.3935396872472733E-3</v>
      </c>
      <c r="O1301" s="111">
        <f t="shared" si="189"/>
        <v>-1.3585444237789966E-3</v>
      </c>
      <c r="P1301" s="111">
        <f t="shared" si="190"/>
        <v>-7.9018680904067908E-4</v>
      </c>
      <c r="Q1301" s="36">
        <f>K1301*$Y$19+$Z$19*L1301+$AA$19*M1301+N1301*$AB$19+$AC$19*O1301+P1301*$AD$19</f>
        <v>-1.4019527934556659E-3</v>
      </c>
      <c r="R1301" s="41">
        <f t="shared" si="182"/>
        <v>998598.04720654432</v>
      </c>
      <c r="S1301" s="41">
        <f t="shared" si="183"/>
        <v>-1401.9527934556827</v>
      </c>
      <c r="T1301" s="41">
        <v>7118.3797003334621</v>
      </c>
      <c r="U1301" s="41">
        <f t="shared" si="184"/>
        <v>1066340.9907462974</v>
      </c>
    </row>
    <row r="1302" spans="2:21">
      <c r="B1302" s="112">
        <v>45350</v>
      </c>
      <c r="C1302">
        <v>71.684509000000006</v>
      </c>
      <c r="D1302">
        <v>96.902221999999995</v>
      </c>
      <c r="E1302">
        <v>22.489685000000001</v>
      </c>
      <c r="F1302">
        <v>106.762978</v>
      </c>
      <c r="G1302">
        <v>51.574745</v>
      </c>
      <c r="H1302">
        <v>50.411254999999997</v>
      </c>
      <c r="J1302" s="33">
        <v>1298</v>
      </c>
      <c r="K1302" s="111">
        <f t="shared" si="185"/>
        <v>2.221536575853761E-3</v>
      </c>
      <c r="L1302" s="111">
        <f t="shared" si="186"/>
        <v>1.9568530803941971E-3</v>
      </c>
      <c r="M1302" s="111">
        <f t="shared" si="187"/>
        <v>2.658347362567736E-3</v>
      </c>
      <c r="N1302" s="111">
        <f t="shared" si="188"/>
        <v>-9.2958616235051499E-5</v>
      </c>
      <c r="O1302" s="111">
        <f t="shared" si="189"/>
        <v>3.1025838987856946E-3</v>
      </c>
      <c r="P1302" s="111">
        <f t="shared" si="190"/>
        <v>1.3824124668984691E-3</v>
      </c>
      <c r="Q1302" s="36">
        <f>K1302*$Y$19+$Z$19*L1302+$AA$19*M1302+N1302*$AB$19+$AC$19*O1302+P1302*$AD$19</f>
        <v>1.4732672174097921E-3</v>
      </c>
      <c r="R1302" s="41">
        <f t="shared" si="182"/>
        <v>1001473.2672174098</v>
      </c>
      <c r="S1302" s="41">
        <f t="shared" si="183"/>
        <v>1473.267217409797</v>
      </c>
      <c r="T1302" s="41">
        <v>7381.0423224447295</v>
      </c>
      <c r="U1302" s="41">
        <f t="shared" si="184"/>
        <v>1067814.2579637072</v>
      </c>
    </row>
    <row r="1303" spans="2:21">
      <c r="B1303" s="112">
        <v>45351</v>
      </c>
      <c r="C1303">
        <v>71.803818000000007</v>
      </c>
      <c r="D1303">
        <v>97.061745000000002</v>
      </c>
      <c r="E1303">
        <v>22.539439999999999</v>
      </c>
      <c r="F1303">
        <v>106.862244</v>
      </c>
      <c r="G1303">
        <v>51.714542000000002</v>
      </c>
      <c r="H1303">
        <v>50.451053999999999</v>
      </c>
      <c r="J1303" s="33">
        <v>1299</v>
      </c>
      <c r="K1303" s="111">
        <f t="shared" si="185"/>
        <v>1.662978863719646E-3</v>
      </c>
      <c r="L1303" s="111">
        <f t="shared" si="186"/>
        <v>1.6448728950487226E-3</v>
      </c>
      <c r="M1303" s="111">
        <f t="shared" si="187"/>
        <v>2.2099039343508107E-3</v>
      </c>
      <c r="N1303" s="111">
        <f t="shared" si="188"/>
        <v>9.2934725792404342E-4</v>
      </c>
      <c r="O1303" s="111">
        <f t="shared" si="189"/>
        <v>2.7069038701281211E-3</v>
      </c>
      <c r="P1303" s="111">
        <f t="shared" si="190"/>
        <v>7.8917491499337611E-4</v>
      </c>
      <c r="Q1303" s="36">
        <f>K1303*$Y$19+$Z$19*L1303+$AA$19*M1303+N1303*$AB$19+$AC$19*O1303+P1303*$AD$19</f>
        <v>1.4878160824710329E-3</v>
      </c>
      <c r="R1303" s="41">
        <f t="shared" si="182"/>
        <v>1001487.8160824711</v>
      </c>
      <c r="S1303" s="41">
        <f t="shared" si="183"/>
        <v>1487.8160824710503</v>
      </c>
      <c r="T1303" s="41">
        <v>7666.8389897361631</v>
      </c>
      <c r="U1303" s="41">
        <f t="shared" si="184"/>
        <v>1069302.0740461783</v>
      </c>
    </row>
    <row r="1304" spans="2:21">
      <c r="B1304" s="112">
        <v>45352</v>
      </c>
      <c r="C1304">
        <v>72.104918999999995</v>
      </c>
      <c r="D1304">
        <v>97.241211000000007</v>
      </c>
      <c r="E1304">
        <v>22.622230999999999</v>
      </c>
      <c r="F1304">
        <v>107.512772</v>
      </c>
      <c r="G1304">
        <v>51.914248999999998</v>
      </c>
      <c r="H1304">
        <v>50.561771</v>
      </c>
      <c r="J1304" s="33">
        <v>1300</v>
      </c>
      <c r="K1304" s="111">
        <f t="shared" si="185"/>
        <v>4.1846165237608424E-3</v>
      </c>
      <c r="L1304" s="111">
        <f t="shared" si="186"/>
        <v>1.8472807077093366E-3</v>
      </c>
      <c r="M1304" s="111">
        <f t="shared" si="187"/>
        <v>3.6664317732919382E-3</v>
      </c>
      <c r="N1304" s="111">
        <f t="shared" si="188"/>
        <v>6.0690840651190445E-3</v>
      </c>
      <c r="O1304" s="111">
        <f t="shared" si="189"/>
        <v>3.8542811375382887E-3</v>
      </c>
      <c r="P1304" s="111">
        <f t="shared" si="190"/>
        <v>2.1921383613867688E-3</v>
      </c>
      <c r="Q1304" s="36">
        <f>K1304*$Y$19+$Z$19*L1304+$AA$19*M1304+N1304*$AB$19+$AC$19*O1304+P1304*$AD$19</f>
        <v>3.947071957130492E-3</v>
      </c>
      <c r="R1304" s="41">
        <f t="shared" si="182"/>
        <v>1003947.0719571305</v>
      </c>
      <c r="S1304" s="41">
        <f t="shared" si="183"/>
        <v>3947.0719571304508</v>
      </c>
      <c r="T1304" s="41">
        <v>7820.1889855824411</v>
      </c>
      <c r="U1304" s="41">
        <f t="shared" si="184"/>
        <v>1073249.1460033087</v>
      </c>
    </row>
    <row r="1305" spans="2:21">
      <c r="B1305" s="112">
        <v>45355</v>
      </c>
      <c r="C1305">
        <v>71.935432000000006</v>
      </c>
      <c r="D1305">
        <v>97.001930000000002</v>
      </c>
      <c r="E1305">
        <v>22.582331</v>
      </c>
      <c r="F1305">
        <v>107.31353</v>
      </c>
      <c r="G1305">
        <v>51.884293</v>
      </c>
      <c r="H1305">
        <v>50.452052999999999</v>
      </c>
      <c r="J1305" s="33">
        <v>1301</v>
      </c>
      <c r="K1305" s="111">
        <f t="shared" si="185"/>
        <v>-2.3533277591134293E-3</v>
      </c>
      <c r="L1305" s="111">
        <f t="shared" si="186"/>
        <v>-2.4637278804650704E-3</v>
      </c>
      <c r="M1305" s="111">
        <f t="shared" si="187"/>
        <v>-1.7653090129155665E-3</v>
      </c>
      <c r="N1305" s="111">
        <f t="shared" si="188"/>
        <v>-1.8549130648602041E-3</v>
      </c>
      <c r="O1305" s="111">
        <f t="shared" si="189"/>
        <v>-5.7719502132625811E-4</v>
      </c>
      <c r="P1305" s="111">
        <f t="shared" si="190"/>
        <v>-2.172337187176434E-3</v>
      </c>
      <c r="Q1305" s="36">
        <f>K1305*$Y$19+$Z$19*L1305+$AA$19*M1305+N1305*$AB$19+$AC$19*O1305+P1305*$AD$19</f>
        <v>-1.993083123134978E-3</v>
      </c>
      <c r="R1305" s="41">
        <f t="shared" si="182"/>
        <v>998006.91687686497</v>
      </c>
      <c r="S1305" s="41">
        <f t="shared" si="183"/>
        <v>-1993.0831231350312</v>
      </c>
      <c r="T1305" s="41">
        <v>7917.6669930234784</v>
      </c>
      <c r="U1305" s="41">
        <f t="shared" si="184"/>
        <v>1071256.0628801738</v>
      </c>
    </row>
    <row r="1306" spans="2:21">
      <c r="B1306" s="112">
        <v>45356</v>
      </c>
      <c r="C1306">
        <v>72.324271999999993</v>
      </c>
      <c r="D1306">
        <v>97.530356999999995</v>
      </c>
      <c r="E1306">
        <v>22.692050999999999</v>
      </c>
      <c r="F1306">
        <v>107.90129899999999</v>
      </c>
      <c r="G1306">
        <v>52.103973000000003</v>
      </c>
      <c r="H1306">
        <v>50.591698000000001</v>
      </c>
      <c r="J1306" s="33">
        <v>1302</v>
      </c>
      <c r="K1306" s="111">
        <f t="shared" si="185"/>
        <v>5.3908462432453313E-3</v>
      </c>
      <c r="L1306" s="111">
        <f t="shared" si="186"/>
        <v>5.4328081767467534E-3</v>
      </c>
      <c r="M1306" s="111">
        <f t="shared" si="187"/>
        <v>4.8469006070221412E-3</v>
      </c>
      <c r="N1306" s="111">
        <f t="shared" si="188"/>
        <v>5.4621743686354297E-3</v>
      </c>
      <c r="O1306" s="111">
        <f t="shared" si="189"/>
        <v>4.2250983740909596E-3</v>
      </c>
      <c r="P1306" s="111">
        <f t="shared" si="190"/>
        <v>2.7640519581880797E-3</v>
      </c>
      <c r="Q1306" s="36">
        <f>K1306*$Y$19+$Z$19*L1306+$AA$19*M1306+N1306*$AB$19+$AC$19*O1306+P1306*$AD$19</f>
        <v>4.9495251856034508E-3</v>
      </c>
      <c r="R1306" s="41">
        <f t="shared" si="182"/>
        <v>1004949.5251856034</v>
      </c>
      <c r="S1306" s="41">
        <f t="shared" si="183"/>
        <v>4949.5251856034156</v>
      </c>
      <c r="T1306" s="41">
        <v>8033.3723806226626</v>
      </c>
      <c r="U1306" s="41">
        <f t="shared" si="184"/>
        <v>1076205.5880657772</v>
      </c>
    </row>
    <row r="1307" spans="2:21">
      <c r="B1307" s="112">
        <v>45357</v>
      </c>
      <c r="C1307">
        <v>72.453879999999998</v>
      </c>
      <c r="D1307">
        <v>97.679916000000006</v>
      </c>
      <c r="E1307">
        <v>22.731950999999999</v>
      </c>
      <c r="F1307">
        <v>108.190208</v>
      </c>
      <c r="G1307">
        <v>52.143912999999998</v>
      </c>
      <c r="H1307">
        <v>50.581721999999999</v>
      </c>
      <c r="J1307" s="33">
        <v>1303</v>
      </c>
      <c r="K1307" s="111">
        <f t="shared" si="185"/>
        <v>1.7904363722406938E-3</v>
      </c>
      <c r="L1307" s="111">
        <f t="shared" si="186"/>
        <v>1.5322864618143759E-3</v>
      </c>
      <c r="M1307" s="111">
        <f t="shared" si="187"/>
        <v>1.7567809310099849E-3</v>
      </c>
      <c r="N1307" s="111">
        <f t="shared" si="188"/>
        <v>2.6739521247549974E-3</v>
      </c>
      <c r="O1307" s="111">
        <f t="shared" si="189"/>
        <v>7.6625058764638653E-4</v>
      </c>
      <c r="P1307" s="111">
        <f t="shared" si="190"/>
        <v>-1.9720594662772222E-4</v>
      </c>
      <c r="Q1307" s="36">
        <f>K1307*$Y$19+$Z$19*L1307+$AA$19*M1307+N1307*$AB$19+$AC$19*O1307+P1307*$AD$19</f>
        <v>1.7265872234566344E-3</v>
      </c>
      <c r="R1307" s="41">
        <f t="shared" si="182"/>
        <v>1001726.5872234566</v>
      </c>
      <c r="S1307" s="41">
        <f t="shared" si="183"/>
        <v>1726.5872234565904</v>
      </c>
      <c r="T1307" s="41">
        <v>8059.4275896013714</v>
      </c>
      <c r="U1307" s="41">
        <f t="shared" si="184"/>
        <v>1077932.1752892337</v>
      </c>
    </row>
    <row r="1308" spans="2:21">
      <c r="B1308" s="112">
        <v>45358</v>
      </c>
      <c r="C1308">
        <v>72.573524000000006</v>
      </c>
      <c r="D1308">
        <v>97.889290000000003</v>
      </c>
      <c r="E1308">
        <v>22.761873000000001</v>
      </c>
      <c r="F1308">
        <v>108.45919000000001</v>
      </c>
      <c r="G1308">
        <v>52.123942999999997</v>
      </c>
      <c r="H1308">
        <v>50.631596000000002</v>
      </c>
      <c r="J1308" s="33">
        <v>1304</v>
      </c>
      <c r="K1308" s="111">
        <f t="shared" si="185"/>
        <v>1.6499506140593772E-3</v>
      </c>
      <c r="L1308" s="111">
        <f t="shared" si="186"/>
        <v>2.1411763566903967E-3</v>
      </c>
      <c r="M1308" s="111">
        <f t="shared" si="187"/>
        <v>1.3154314886634718E-3</v>
      </c>
      <c r="N1308" s="111">
        <f t="shared" si="188"/>
        <v>2.4831099526822194E-3</v>
      </c>
      <c r="O1308" s="111">
        <f t="shared" si="189"/>
        <v>-3.8305190132963493E-4</v>
      </c>
      <c r="P1308" s="111">
        <f t="shared" si="190"/>
        <v>9.855225581420447E-4</v>
      </c>
      <c r="Q1308" s="36">
        <f>K1308*$Y$19+$Z$19*L1308+$AA$19*M1308+N1308*$AB$19+$AC$19*O1308+P1308*$AD$19</f>
        <v>1.7676783599382168E-3</v>
      </c>
      <c r="R1308" s="41">
        <f t="shared" ref="R1308:R1321" si="191">Q1308*$Y$4+$Y$4</f>
        <v>1001767.6783599382</v>
      </c>
      <c r="S1308" s="41">
        <f t="shared" ref="S1308:S1321" si="192">R1308-$Y$4</f>
        <v>1767.6783599382034</v>
      </c>
      <c r="T1308" s="41">
        <v>8131.2464807908982</v>
      </c>
      <c r="U1308" s="41">
        <f t="shared" si="184"/>
        <v>1079699.853649172</v>
      </c>
    </row>
    <row r="1309" spans="2:21">
      <c r="B1309" s="112">
        <v>45359</v>
      </c>
      <c r="C1309">
        <v>72.643317999999994</v>
      </c>
      <c r="D1309">
        <v>97.979018999999994</v>
      </c>
      <c r="E1309">
        <v>22.761873000000001</v>
      </c>
      <c r="F1309">
        <v>108.60862</v>
      </c>
      <c r="G1309">
        <v>52.143912999999998</v>
      </c>
      <c r="H1309">
        <v>50.661521999999998</v>
      </c>
      <c r="J1309" s="33">
        <v>1305</v>
      </c>
      <c r="K1309" s="111">
        <f t="shared" si="185"/>
        <v>9.6123844056611842E-4</v>
      </c>
      <c r="L1309" s="111">
        <f t="shared" si="186"/>
        <v>9.1621770499832696E-4</v>
      </c>
      <c r="M1309" s="111">
        <f t="shared" si="187"/>
        <v>0</v>
      </c>
      <c r="N1309" s="111">
        <f t="shared" si="188"/>
        <v>1.3768050048955642E-3</v>
      </c>
      <c r="O1309" s="111">
        <f t="shared" si="189"/>
        <v>3.8305190132953675E-4</v>
      </c>
      <c r="P1309" s="111">
        <f t="shared" si="190"/>
        <v>5.9087925145495798E-4</v>
      </c>
      <c r="Q1309" s="36">
        <f>K1309*$Y$19+$Z$19*L1309+$AA$19*M1309+N1309*$AB$19+$AC$19*O1309+P1309*$AD$19</f>
        <v>8.1857911755528695E-4</v>
      </c>
      <c r="R1309" s="41">
        <f t="shared" si="191"/>
        <v>1000818.5791175553</v>
      </c>
      <c r="S1309" s="41">
        <f t="shared" si="192"/>
        <v>818.57911755528767</v>
      </c>
      <c r="T1309" s="41">
        <v>8581.4666323738638</v>
      </c>
      <c r="U1309" s="41">
        <f t="shared" ref="U1309:U1321" si="193">U1308+S1309</f>
        <v>1080518.4327667272</v>
      </c>
    </row>
    <row r="1310" spans="2:21">
      <c r="B1310" s="112">
        <v>45362</v>
      </c>
      <c r="C1310">
        <v>72.613410999999999</v>
      </c>
      <c r="D1310">
        <v>97.869354000000001</v>
      </c>
      <c r="E1310">
        <v>22.741921999999999</v>
      </c>
      <c r="F1310">
        <v>108.62854799999999</v>
      </c>
      <c r="G1310">
        <v>52.064030000000002</v>
      </c>
      <c r="H1310">
        <v>50.651546000000003</v>
      </c>
      <c r="J1310" s="33">
        <v>1306</v>
      </c>
      <c r="K1310" s="111">
        <f t="shared" si="185"/>
        <v>-4.117812734526504E-4</v>
      </c>
      <c r="L1310" s="111">
        <f t="shared" si="186"/>
        <v>-1.1198970895870738E-3</v>
      </c>
      <c r="M1310" s="111">
        <f t="shared" si="187"/>
        <v>-8.7689395042480592E-4</v>
      </c>
      <c r="N1310" s="111">
        <f t="shared" si="188"/>
        <v>1.8346768409260088E-4</v>
      </c>
      <c r="O1310" s="111">
        <f t="shared" si="189"/>
        <v>-1.5331463868801312E-3</v>
      </c>
      <c r="P1310" s="111">
        <f t="shared" si="190"/>
        <v>-1.9693412171147709E-4</v>
      </c>
      <c r="Q1310" s="36">
        <f>K1310*$Y$19+$Z$19*L1310+$AA$19*M1310+N1310*$AB$19+$AC$19*O1310+P1310*$AD$19</f>
        <v>-4.9267268233436467E-4</v>
      </c>
      <c r="R1310" s="41">
        <f t="shared" si="191"/>
        <v>999507.32731766568</v>
      </c>
      <c r="S1310" s="41">
        <f t="shared" si="192"/>
        <v>-492.67268233431969</v>
      </c>
      <c r="T1310" s="41">
        <v>8608.8945136193652</v>
      </c>
      <c r="U1310" s="41">
        <f t="shared" si="193"/>
        <v>1080025.760084393</v>
      </c>
    </row>
    <row r="1311" spans="2:21">
      <c r="B1311" s="112">
        <v>45363</v>
      </c>
      <c r="C1311">
        <v>72.394058000000001</v>
      </c>
      <c r="D1311">
        <v>97.620093999999995</v>
      </c>
      <c r="E1311">
        <v>22.662127000000002</v>
      </c>
      <c r="F1311">
        <v>108.27986900000001</v>
      </c>
      <c r="G1311">
        <v>51.964176000000002</v>
      </c>
      <c r="H1311">
        <v>50.661521999999998</v>
      </c>
      <c r="J1311" s="33">
        <v>1307</v>
      </c>
      <c r="K1311" s="111">
        <f t="shared" si="185"/>
        <v>-3.025405088793922E-3</v>
      </c>
      <c r="L1311" s="111">
        <f t="shared" si="186"/>
        <v>-2.5501134473485806E-3</v>
      </c>
      <c r="M1311" s="111">
        <f t="shared" si="187"/>
        <v>-3.5148883815123966E-3</v>
      </c>
      <c r="N1311" s="111">
        <f t="shared" si="188"/>
        <v>-3.2149909639849197E-3</v>
      </c>
      <c r="O1311" s="111">
        <f t="shared" si="189"/>
        <v>-1.9197491623979598E-3</v>
      </c>
      <c r="P1311" s="111">
        <f t="shared" si="190"/>
        <v>1.9693412171138588E-4</v>
      </c>
      <c r="Q1311" s="36">
        <f>K1311*$Y$19+$Z$19*L1311+$AA$19*M1311+N1311*$AB$19+$AC$19*O1311+P1311*$AD$19</f>
        <v>-2.6560230361592804E-3</v>
      </c>
      <c r="R1311" s="41">
        <f t="shared" si="191"/>
        <v>997343.97696384077</v>
      </c>
      <c r="S1311" s="41">
        <f t="shared" si="192"/>
        <v>-2656.0230361592257</v>
      </c>
      <c r="T1311" s="41">
        <v>8736.0726324318675</v>
      </c>
      <c r="U1311" s="41">
        <f t="shared" si="193"/>
        <v>1077369.7370482339</v>
      </c>
    </row>
    <row r="1312" spans="2:21">
      <c r="B1312" s="112">
        <v>45364</v>
      </c>
      <c r="C1312">
        <v>72.274413999999993</v>
      </c>
      <c r="D1312">
        <v>97.440628000000004</v>
      </c>
      <c r="E1312">
        <v>22.632204000000002</v>
      </c>
      <c r="F1312">
        <v>108.170288</v>
      </c>
      <c r="G1312">
        <v>51.884293</v>
      </c>
      <c r="H1312">
        <v>50.651546000000003</v>
      </c>
      <c r="J1312" s="33">
        <v>1308</v>
      </c>
      <c r="K1312" s="111">
        <f t="shared" si="185"/>
        <v>-1.6540442519841483E-3</v>
      </c>
      <c r="L1312" s="111">
        <f t="shared" si="186"/>
        <v>-1.8401044433648179E-3</v>
      </c>
      <c r="M1312" s="111">
        <f t="shared" si="187"/>
        <v>-1.3212692932005141E-3</v>
      </c>
      <c r="N1312" s="111">
        <f t="shared" si="188"/>
        <v>-1.0125288046061245E-3</v>
      </c>
      <c r="O1312" s="111">
        <f t="shared" si="189"/>
        <v>-1.538453412459071E-3</v>
      </c>
      <c r="P1312" s="111">
        <f t="shared" si="190"/>
        <v>-1.9693412171147709E-4</v>
      </c>
      <c r="Q1312" s="36">
        <f>K1312*$Y$19+$Z$19*L1312+$AA$19*M1312+N1312*$AB$19+$AC$19*O1312+P1312*$AD$19</f>
        <v>-1.2484112584765397E-3</v>
      </c>
      <c r="R1312" s="41">
        <f t="shared" si="191"/>
        <v>998751.58874152345</v>
      </c>
      <c r="S1312" s="41">
        <f t="shared" si="192"/>
        <v>-1248.4112584765535</v>
      </c>
      <c r="T1312" s="41">
        <v>8999.5358455061214</v>
      </c>
      <c r="U1312" s="41">
        <f t="shared" si="193"/>
        <v>1076121.3257897573</v>
      </c>
    </row>
    <row r="1313" spans="2:21">
      <c r="B1313" s="112">
        <v>45365</v>
      </c>
      <c r="C1313">
        <v>71.845695000000006</v>
      </c>
      <c r="D1313">
        <v>96.822456000000003</v>
      </c>
      <c r="E1313">
        <v>22.512508</v>
      </c>
      <c r="F1313">
        <v>107.373306</v>
      </c>
      <c r="G1313">
        <v>51.584727999999998</v>
      </c>
      <c r="H1313">
        <v>50.481976000000003</v>
      </c>
      <c r="J1313" s="33">
        <v>1309</v>
      </c>
      <c r="K1313" s="111">
        <f t="shared" si="185"/>
        <v>-5.949485711129558E-3</v>
      </c>
      <c r="L1313" s="111">
        <f t="shared" si="186"/>
        <v>-6.364298083006802E-3</v>
      </c>
      <c r="M1313" s="111">
        <f t="shared" si="187"/>
        <v>-5.3027818842864907E-3</v>
      </c>
      <c r="N1313" s="111">
        <f t="shared" si="188"/>
        <v>-7.3951224187010622E-3</v>
      </c>
      <c r="O1313" s="111">
        <f t="shared" si="189"/>
        <v>-5.7904449876920285E-3</v>
      </c>
      <c r="P1313" s="111">
        <f t="shared" si="190"/>
        <v>-3.353391744915724E-3</v>
      </c>
      <c r="Q1313" s="36">
        <f>K1313*$Y$19+$Z$19*L1313+$AA$19*M1313+N1313*$AB$19+$AC$19*O1313+P1313*$AD$19</f>
        <v>-6.0486877906642048E-3</v>
      </c>
      <c r="R1313" s="41">
        <f t="shared" si="191"/>
        <v>993951.31220933574</v>
      </c>
      <c r="S1313" s="41">
        <f t="shared" si="192"/>
        <v>-6048.6877906642621</v>
      </c>
      <c r="T1313" s="41">
        <v>9049.8584352112375</v>
      </c>
      <c r="U1313" s="41">
        <f t="shared" si="193"/>
        <v>1070072.6379990932</v>
      </c>
    </row>
    <row r="1314" spans="2:21">
      <c r="B1314" s="112">
        <v>45366</v>
      </c>
      <c r="C1314">
        <v>71.805808999999996</v>
      </c>
      <c r="D1314">
        <v>96.812484999999995</v>
      </c>
      <c r="E1314">
        <v>22.482588</v>
      </c>
      <c r="F1314">
        <v>107.40319100000001</v>
      </c>
      <c r="G1314">
        <v>51.554774999999999</v>
      </c>
      <c r="H1314">
        <v>50.481976000000003</v>
      </c>
      <c r="J1314" s="33">
        <v>1310</v>
      </c>
      <c r="K1314" s="111">
        <f t="shared" si="185"/>
        <v>-5.5531616327521305E-4</v>
      </c>
      <c r="L1314" s="111">
        <f t="shared" si="186"/>
        <v>-1.0298761119584415E-4</v>
      </c>
      <c r="M1314" s="111">
        <f t="shared" si="187"/>
        <v>-1.3299229058183013E-3</v>
      </c>
      <c r="N1314" s="111">
        <f t="shared" si="188"/>
        <v>2.7828929710947518E-4</v>
      </c>
      <c r="O1314" s="111">
        <f t="shared" si="189"/>
        <v>-5.8082499858605951E-4</v>
      </c>
      <c r="P1314" s="111">
        <f t="shared" si="190"/>
        <v>0</v>
      </c>
      <c r="Q1314" s="36">
        <f>K1314*$Y$19+$Z$19*L1314+$AA$19*M1314+N1314*$AB$19+$AC$19*O1314+P1314*$AD$19</f>
        <v>-2.9261066039064772E-4</v>
      </c>
      <c r="R1314" s="41">
        <f t="shared" si="191"/>
        <v>999707.3893396093</v>
      </c>
      <c r="S1314" s="41">
        <f t="shared" si="192"/>
        <v>-292.61066039069556</v>
      </c>
      <c r="T1314" s="41">
        <v>9159.3900771405315</v>
      </c>
      <c r="U1314" s="41">
        <f t="shared" si="193"/>
        <v>1069780.0273387025</v>
      </c>
    </row>
    <row r="1315" spans="2:21">
      <c r="B1315" s="112">
        <v>45369</v>
      </c>
      <c r="C1315">
        <v>71.716080000000005</v>
      </c>
      <c r="D1315">
        <v>96.712783999999999</v>
      </c>
      <c r="E1315">
        <v>22.462637000000001</v>
      </c>
      <c r="F1315">
        <v>107.22386899999999</v>
      </c>
      <c r="G1315">
        <v>51.494861999999998</v>
      </c>
      <c r="H1315">
        <v>50.501925999999997</v>
      </c>
      <c r="J1315" s="33">
        <v>1311</v>
      </c>
      <c r="K1315" s="111">
        <f t="shared" si="185"/>
        <v>-1.250387830259202E-3</v>
      </c>
      <c r="L1315" s="111">
        <f t="shared" si="186"/>
        <v>-1.0303668284338701E-3</v>
      </c>
      <c r="M1315" s="111">
        <f t="shared" si="187"/>
        <v>-8.877918092702312E-4</v>
      </c>
      <c r="N1315" s="111">
        <f t="shared" si="188"/>
        <v>-1.6710105587468039E-3</v>
      </c>
      <c r="O1315" s="111">
        <f t="shared" si="189"/>
        <v>-1.1627989868747786E-3</v>
      </c>
      <c r="P1315" s="111">
        <f t="shared" si="190"/>
        <v>3.9511248554326996E-4</v>
      </c>
      <c r="Q1315" s="36">
        <f>K1315*$Y$19+$Z$19*L1315+$AA$19*M1315+N1315*$AB$19+$AC$19*O1315+P1315*$AD$19</f>
        <v>-1.0689793339211438E-3</v>
      </c>
      <c r="R1315" s="41">
        <f t="shared" si="191"/>
        <v>998931.0206660789</v>
      </c>
      <c r="S1315" s="41">
        <f t="shared" si="192"/>
        <v>-1068.9793339211028</v>
      </c>
      <c r="T1315" s="41">
        <v>9553.1595020378008</v>
      </c>
      <c r="U1315" s="41">
        <f t="shared" si="193"/>
        <v>1068711.0480047814</v>
      </c>
    </row>
    <row r="1316" spans="2:21">
      <c r="B1316" s="112">
        <v>45370</v>
      </c>
      <c r="C1316">
        <v>71.905518000000001</v>
      </c>
      <c r="D1316">
        <v>96.952072000000001</v>
      </c>
      <c r="E1316">
        <v>22.502535000000002</v>
      </c>
      <c r="F1316">
        <v>107.53270000000001</v>
      </c>
      <c r="G1316">
        <v>51.584727999999998</v>
      </c>
      <c r="H1316">
        <v>50.5518</v>
      </c>
      <c r="J1316" s="33">
        <v>1312</v>
      </c>
      <c r="K1316" s="111">
        <f t="shared" si="185"/>
        <v>2.6380170183087472E-3</v>
      </c>
      <c r="L1316" s="111">
        <f t="shared" si="186"/>
        <v>2.4711568914702457E-3</v>
      </c>
      <c r="M1316" s="111">
        <f t="shared" si="187"/>
        <v>1.7746183855718121E-3</v>
      </c>
      <c r="N1316" s="111">
        <f t="shared" si="188"/>
        <v>2.8761049249856085E-3</v>
      </c>
      <c r="O1316" s="111">
        <f t="shared" si="189"/>
        <v>1.7436239854607761E-3</v>
      </c>
      <c r="P1316" s="111">
        <f t="shared" si="190"/>
        <v>9.870789732078901E-4</v>
      </c>
      <c r="Q1316" s="36">
        <f>K1316*$Y$19+$Z$19*L1316+$AA$19*M1316+N1316*$AB$19+$AC$19*O1316+P1316*$AD$19</f>
        <v>2.269527891951644E-3</v>
      </c>
      <c r="R1316" s="41">
        <f t="shared" si="191"/>
        <v>1002269.5278919516</v>
      </c>
      <c r="S1316" s="41">
        <f t="shared" si="192"/>
        <v>2269.5278919516131</v>
      </c>
      <c r="T1316" s="41">
        <v>9623.4060020770412</v>
      </c>
      <c r="U1316" s="41">
        <f t="shared" si="193"/>
        <v>1070980.575896733</v>
      </c>
    </row>
    <row r="1317" spans="2:21">
      <c r="B1317" s="112">
        <v>45371</v>
      </c>
      <c r="C1317">
        <v>72.035133000000002</v>
      </c>
      <c r="D1317">
        <v>97.151482000000001</v>
      </c>
      <c r="E1317">
        <v>22.552408</v>
      </c>
      <c r="F1317">
        <v>107.73194100000001</v>
      </c>
      <c r="G1317">
        <v>51.764468999999998</v>
      </c>
      <c r="H1317">
        <v>50.491951</v>
      </c>
      <c r="J1317" s="33">
        <v>1313</v>
      </c>
      <c r="K1317" s="111">
        <f t="shared" si="185"/>
        <v>1.8009510743847901E-3</v>
      </c>
      <c r="L1317" s="111">
        <f t="shared" si="186"/>
        <v>2.0546771663342194E-3</v>
      </c>
      <c r="M1317" s="111">
        <f t="shared" si="187"/>
        <v>2.2138756393489667E-3</v>
      </c>
      <c r="N1317" s="111">
        <f t="shared" si="188"/>
        <v>1.8511266501443104E-3</v>
      </c>
      <c r="O1317" s="111">
        <f t="shared" si="189"/>
        <v>3.478327581399058E-3</v>
      </c>
      <c r="P1317" s="111">
        <f t="shared" si="190"/>
        <v>-1.1846157017451485E-3</v>
      </c>
      <c r="Q1317" s="36">
        <f>K1317*$Y$19+$Z$19*L1317+$AA$19*M1317+N1317*$AB$19+$AC$19*O1317+P1317*$AD$19</f>
        <v>1.6858935300844869E-3</v>
      </c>
      <c r="R1317" s="41">
        <f t="shared" si="191"/>
        <v>1001685.8935300845</v>
      </c>
      <c r="S1317" s="41">
        <f t="shared" si="192"/>
        <v>1685.8935300845187</v>
      </c>
      <c r="T1317" s="41">
        <v>9925.8443838927196</v>
      </c>
      <c r="U1317" s="41">
        <f t="shared" si="193"/>
        <v>1072666.4694268175</v>
      </c>
    </row>
    <row r="1318" spans="2:21">
      <c r="B1318" s="112">
        <v>45372</v>
      </c>
      <c r="C1318">
        <v>72.094948000000002</v>
      </c>
      <c r="D1318">
        <v>97.221275000000006</v>
      </c>
      <c r="E1318">
        <v>22.552408</v>
      </c>
      <c r="F1318">
        <v>107.89134199999999</v>
      </c>
      <c r="G1318">
        <v>51.854336000000004</v>
      </c>
      <c r="H1318">
        <v>50.511898000000002</v>
      </c>
      <c r="J1318" s="33">
        <v>1314</v>
      </c>
      <c r="K1318" s="111">
        <f t="shared" si="185"/>
        <v>8.300141513692829E-4</v>
      </c>
      <c r="L1318" s="111">
        <f t="shared" si="186"/>
        <v>7.181356490146188E-4</v>
      </c>
      <c r="M1318" s="111">
        <f t="shared" si="187"/>
        <v>0</v>
      </c>
      <c r="N1318" s="111">
        <f t="shared" si="188"/>
        <v>1.4785140715773029E-3</v>
      </c>
      <c r="O1318" s="111">
        <f t="shared" si="189"/>
        <v>1.7345697536688283E-3</v>
      </c>
      <c r="P1318" s="111">
        <f t="shared" si="190"/>
        <v>3.9497505207595037E-4</v>
      </c>
      <c r="Q1318" s="36">
        <f>K1318*$Y$19+$Z$19*L1318+$AA$19*M1318+N1318*$AB$19+$AC$19*O1318+P1318*$AD$19</f>
        <v>8.3857285219837436E-4</v>
      </c>
      <c r="R1318" s="41">
        <f t="shared" si="191"/>
        <v>1000838.5728521984</v>
      </c>
      <c r="S1318" s="41">
        <f t="shared" si="192"/>
        <v>838.57285219838377</v>
      </c>
      <c r="T1318" s="41">
        <v>10191.11046661681</v>
      </c>
      <c r="U1318" s="41">
        <f t="shared" si="193"/>
        <v>1073505.0422790158</v>
      </c>
    </row>
    <row r="1319" spans="2:21">
      <c r="B1319" s="112">
        <v>45373</v>
      </c>
      <c r="C1319">
        <v>72.334243999999998</v>
      </c>
      <c r="D1319">
        <v>97.530356999999995</v>
      </c>
      <c r="E1319">
        <v>22.642178999999999</v>
      </c>
      <c r="F1319">
        <v>108.259941</v>
      </c>
      <c r="G1319">
        <v>52.054046999999997</v>
      </c>
      <c r="H1319">
        <v>50.591698000000001</v>
      </c>
      <c r="J1319" s="33">
        <v>1315</v>
      </c>
      <c r="K1319" s="111">
        <f t="shared" si="185"/>
        <v>3.3136821670448997E-3</v>
      </c>
      <c r="L1319" s="111">
        <f t="shared" si="186"/>
        <v>3.1741172726149508E-3</v>
      </c>
      <c r="M1319" s="111">
        <f t="shared" si="187"/>
        <v>3.9726491167339411E-3</v>
      </c>
      <c r="N1319" s="111">
        <f t="shared" si="188"/>
        <v>3.410568303631159E-3</v>
      </c>
      <c r="O1319" s="111">
        <f t="shared" si="189"/>
        <v>3.8439871769478584E-3</v>
      </c>
      <c r="P1319" s="111">
        <f t="shared" si="190"/>
        <v>1.5785791945760427E-3</v>
      </c>
      <c r="Q1319" s="36">
        <f>K1319*$Y$19+$Z$19*L1319+$AA$19*M1319+N1319*$AB$19+$AC$19*O1319+P1319*$AD$19</f>
        <v>3.2714649879645504E-3</v>
      </c>
      <c r="R1319" s="41">
        <f t="shared" si="191"/>
        <v>1003271.4649879646</v>
      </c>
      <c r="S1319" s="41">
        <f t="shared" si="192"/>
        <v>3271.4649879646022</v>
      </c>
      <c r="T1319" s="41">
        <v>11336.090223327279</v>
      </c>
      <c r="U1319" s="41">
        <f t="shared" si="193"/>
        <v>1076776.5072669804</v>
      </c>
    </row>
    <row r="1320" spans="2:21">
      <c r="B1320" s="112">
        <v>45376</v>
      </c>
      <c r="C1320">
        <v>72.194655999999995</v>
      </c>
      <c r="D1320">
        <v>97.350891000000004</v>
      </c>
      <c r="E1320">
        <v>22.592306000000001</v>
      </c>
      <c r="F1320">
        <v>107.89134199999999</v>
      </c>
      <c r="G1320">
        <v>51.874310000000001</v>
      </c>
      <c r="H1320">
        <v>50.422127000000003</v>
      </c>
      <c r="J1320" s="33">
        <v>1316</v>
      </c>
      <c r="K1320" s="111">
        <f t="shared" si="185"/>
        <v>-1.9316281159326789E-3</v>
      </c>
      <c r="L1320" s="111">
        <f t="shared" si="186"/>
        <v>-1.8417990707078097E-3</v>
      </c>
      <c r="M1320" s="111">
        <f t="shared" si="187"/>
        <v>-2.2050884500441838E-3</v>
      </c>
      <c r="N1320" s="111">
        <f t="shared" si="188"/>
        <v>-3.4105683036310965E-3</v>
      </c>
      <c r="O1320" s="111">
        <f t="shared" si="189"/>
        <v>-3.4588669422371404E-3</v>
      </c>
      <c r="P1320" s="111">
        <f t="shared" si="190"/>
        <v>-3.3573851754283629E-3</v>
      </c>
      <c r="Q1320" s="36">
        <f>K1320*$Y$19+$Z$19*L1320+$AA$19*M1320+N1320*$AB$19+$AC$19*O1320+P1320*$AD$19</f>
        <v>-2.6739715472221684E-3</v>
      </c>
      <c r="R1320" s="41">
        <f t="shared" si="191"/>
        <v>997326.02845277789</v>
      </c>
      <c r="S1320" s="41">
        <f t="shared" si="192"/>
        <v>-2673.9715472221142</v>
      </c>
      <c r="T1320" s="41">
        <v>15268.125787730562</v>
      </c>
      <c r="U1320" s="41">
        <f t="shared" si="193"/>
        <v>1074102.5357197584</v>
      </c>
    </row>
    <row r="1321" spans="2:21">
      <c r="B1321" s="112">
        <v>45377</v>
      </c>
      <c r="C1321">
        <v>72.254478000000006</v>
      </c>
      <c r="D1321">
        <v>97.450592</v>
      </c>
      <c r="E1321">
        <v>22.622230999999999</v>
      </c>
      <c r="F1321">
        <v>107.86145</v>
      </c>
      <c r="G1321">
        <v>51.914248999999998</v>
      </c>
      <c r="H1321">
        <v>50.392204</v>
      </c>
      <c r="J1321" s="33">
        <v>1317</v>
      </c>
      <c r="K1321" s="111">
        <f t="shared" si="185"/>
        <v>8.2827777174562106E-4</v>
      </c>
      <c r="L1321" s="111">
        <f t="shared" si="186"/>
        <v>1.0236165266305705E-3</v>
      </c>
      <c r="M1321" s="111">
        <f t="shared" si="187"/>
        <v>1.3236895191222028E-3</v>
      </c>
      <c r="N1321" s="111">
        <f t="shared" si="188"/>
        <v>-2.7709490954121266E-4</v>
      </c>
      <c r="O1321" s="111">
        <f t="shared" si="189"/>
        <v>7.6962243923979999E-4</v>
      </c>
      <c r="P1321" s="111">
        <f t="shared" si="190"/>
        <v>-5.9362593754097787E-4</v>
      </c>
      <c r="Q1321" s="36">
        <f>K1321*$Y$19+$Z$19*L1321+$AA$19*M1321+N1321*$AB$19+$AC$19*O1321+P1321*$AD$19</f>
        <v>4.5149672085976138E-4</v>
      </c>
      <c r="R1321" s="41">
        <f t="shared" si="191"/>
        <v>1000451.4967208598</v>
      </c>
      <c r="S1321" s="41">
        <f t="shared" si="192"/>
        <v>451.49672085978091</v>
      </c>
      <c r="T1321" s="41">
        <v>17518.373060258338</v>
      </c>
      <c r="U1321" s="41">
        <f t="shared" si="193"/>
        <v>1074554.0324406181</v>
      </c>
    </row>
    <row r="1322" spans="2:21">
      <c r="B1322" s="112">
        <v>45378</v>
      </c>
      <c r="C1322">
        <v>72.254478000000006</v>
      </c>
      <c r="D1322">
        <v>97.450592</v>
      </c>
      <c r="E1322">
        <v>22.622230999999999</v>
      </c>
      <c r="F1322">
        <v>107.86145</v>
      </c>
      <c r="G1322">
        <v>51.914248999999998</v>
      </c>
      <c r="H1322">
        <v>50.392204</v>
      </c>
      <c r="J1322" s="33">
        <v>1318</v>
      </c>
      <c r="K1322" s="111">
        <f t="shared" ref="K1322" si="194">LN(C1322/C1321)</f>
        <v>0</v>
      </c>
      <c r="L1322" s="111">
        <f t="shared" ref="L1322" si="195">LN(D1322/D1321)</f>
        <v>0</v>
      </c>
      <c r="M1322" s="111">
        <f t="shared" ref="M1322" si="196">LN(E1322/E1321)</f>
        <v>0</v>
      </c>
      <c r="N1322" s="111">
        <f t="shared" ref="N1322" si="197">LN(F1322/F1321)</f>
        <v>0</v>
      </c>
      <c r="O1322" s="111">
        <f t="shared" ref="O1322" si="198">LN(G1322/G1321)</f>
        <v>0</v>
      </c>
      <c r="P1322" s="111">
        <f t="shared" ref="P1322" si="199">LN(H1322/H1321)</f>
        <v>0</v>
      </c>
      <c r="Q1322" s="36">
        <f>K1322*$Y$19+$Z$19*L1322+$AA$19*M1322+N1322*$AB$19+$AC$19*O1322+P1322*$AD$19</f>
        <v>0</v>
      </c>
      <c r="R1322" s="41">
        <f t="shared" ref="R1322" si="200">Q1322*$Y$4+$Y$4</f>
        <v>1000000</v>
      </c>
      <c r="S1322" s="41">
        <f t="shared" ref="S1322" si="201">R1322-$Y$4</f>
        <v>0</v>
      </c>
      <c r="T1322" s="41">
        <v>38290.985775070032</v>
      </c>
      <c r="U1322" s="41">
        <f t="shared" ref="U1322" si="202">U1321+S1322</f>
        <v>1074554.0324406181</v>
      </c>
    </row>
  </sheetData>
  <sortState xmlns:xlrd2="http://schemas.microsoft.com/office/spreadsheetml/2017/richdata2" ref="T5:T1322">
    <sortCondition ref="T5:T1322"/>
  </sortState>
  <mergeCells count="5">
    <mergeCell ref="B2:C2"/>
    <mergeCell ref="J2:T2"/>
    <mergeCell ref="X9:Y9"/>
    <mergeCell ref="AA9:AB9"/>
    <mergeCell ref="X2:Y2"/>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A4F6-F0E2-4434-9CFF-BD04E8A3E88F}">
  <dimension ref="B1:S1321"/>
  <sheetViews>
    <sheetView showGridLines="0" topLeftCell="D3" zoomScale="98" zoomScaleNormal="98" workbookViewId="0">
      <selection activeCell="N21" sqref="N21"/>
    </sheetView>
  </sheetViews>
  <sheetFormatPr defaultRowHeight="14.5"/>
  <cols>
    <col min="1" max="1" width="2.54296875" customWidth="1"/>
    <col min="2" max="2" width="14.90625" style="4" bestFit="1" customWidth="1"/>
    <col min="3" max="3" width="8.453125" style="4" bestFit="1" customWidth="1"/>
    <col min="4" max="4" width="2.54296875" style="4" customWidth="1"/>
    <col min="5" max="5" width="10.81640625" style="4" bestFit="1" customWidth="1"/>
    <col min="6" max="6" width="7.81640625" style="4" bestFit="1" customWidth="1"/>
    <col min="7" max="7" width="8.453125" style="4" bestFit="1" customWidth="1"/>
    <col min="8" max="8" width="13.36328125" style="4" bestFit="1" customWidth="1"/>
    <col min="9" max="9" width="12.453125" style="4" bestFit="1" customWidth="1"/>
    <col min="10" max="10" width="12.7265625" style="4" bestFit="1" customWidth="1"/>
    <col min="11" max="11" width="12.453125" style="4" bestFit="1" customWidth="1"/>
    <col min="12" max="12" width="13.36328125" style="4" bestFit="1" customWidth="1"/>
    <col min="13" max="13" width="16.36328125" style="4" bestFit="1" customWidth="1"/>
    <col min="14" max="15" width="12.7265625" style="4" bestFit="1" customWidth="1"/>
    <col min="16" max="16" width="9" style="4" bestFit="1" customWidth="1"/>
    <col min="17" max="17" width="12.7265625" bestFit="1" customWidth="1"/>
    <col min="18" max="18" width="12.6328125" bestFit="1" customWidth="1"/>
    <col min="19" max="19" width="7.90625" bestFit="1" customWidth="1"/>
  </cols>
  <sheetData>
    <row r="1" spans="2:19">
      <c r="B1"/>
      <c r="C1"/>
      <c r="D1"/>
      <c r="E1"/>
      <c r="F1"/>
      <c r="G1"/>
      <c r="H1"/>
      <c r="I1"/>
      <c r="J1"/>
      <c r="K1"/>
      <c r="L1"/>
      <c r="M1"/>
      <c r="N1"/>
      <c r="O1"/>
      <c r="P1"/>
    </row>
    <row r="2" spans="2:19" ht="43.5">
      <c r="B2" s="17" t="s">
        <v>67</v>
      </c>
      <c r="C2" s="24"/>
      <c r="E2" s="17" t="s">
        <v>3</v>
      </c>
      <c r="F2" s="17" t="s">
        <v>45</v>
      </c>
      <c r="G2" s="17" t="s">
        <v>46</v>
      </c>
      <c r="H2" s="17" t="s">
        <v>47</v>
      </c>
      <c r="I2" s="17" t="s">
        <v>48</v>
      </c>
      <c r="J2" s="17" t="s">
        <v>49</v>
      </c>
      <c r="K2" s="49" t="s">
        <v>50</v>
      </c>
      <c r="L2" s="49" t="s">
        <v>51</v>
      </c>
      <c r="M2" s="49" t="s">
        <v>52</v>
      </c>
      <c r="O2" s="17" t="s">
        <v>35</v>
      </c>
      <c r="P2" s="17" t="s">
        <v>94</v>
      </c>
      <c r="Q2" s="17" t="s">
        <v>104</v>
      </c>
    </row>
    <row r="3" spans="2:19" ht="15" thickBot="1">
      <c r="B3" s="28" t="s">
        <v>53</v>
      </c>
      <c r="C3" s="4">
        <v>0.85</v>
      </c>
      <c r="E3" s="1"/>
      <c r="F3" s="4">
        <v>500</v>
      </c>
      <c r="G3" s="36">
        <f>$C$3^(F3-1)</f>
        <v>6.026205415907937E-36</v>
      </c>
      <c r="H3" s="38"/>
      <c r="I3" s="39"/>
      <c r="O3" s="29">
        <f>LARGE(M504:M1321,(1-C6)*COUNT(M504:M1321)+1)</f>
        <v>5143.2728212339007</v>
      </c>
      <c r="P3" s="29">
        <f>LARGE(M504:M1321,(1-C6)*COUNT(M504:M1321))</f>
        <v>5200.0844274981446</v>
      </c>
      <c r="Q3" s="4" cm="1">
        <f t="array" ref="Q3">-AVERAGE(IF(M504:M1321&lt;(-1*$S$8),M504:M1321))</f>
        <v>6742.508408021401</v>
      </c>
    </row>
    <row r="4" spans="2:19">
      <c r="B4" s="28" t="s">
        <v>54</v>
      </c>
      <c r="C4" s="4">
        <v>500</v>
      </c>
      <c r="E4" s="112">
        <v>43467</v>
      </c>
      <c r="F4" s="4">
        <v>499</v>
      </c>
      <c r="G4" s="36">
        <f t="shared" ref="G4:G67" si="0">$C$3^(F4-1)</f>
        <v>7.0896534304799259E-36</v>
      </c>
      <c r="H4" s="53">
        <f>Bond_Historical!Q5</f>
        <v>3.0929971815425233E-3</v>
      </c>
      <c r="I4" s="39">
        <f t="shared" ref="I4:I67" si="1">H4^2</f>
        <v>9.5666315650299927E-6</v>
      </c>
      <c r="R4" s="154" t="s">
        <v>32</v>
      </c>
      <c r="S4" s="155"/>
    </row>
    <row r="5" spans="2:19">
      <c r="B5" s="28" t="s">
        <v>55</v>
      </c>
      <c r="C5" s="4">
        <v>1000000</v>
      </c>
      <c r="E5" s="112">
        <v>43468</v>
      </c>
      <c r="F5" s="4">
        <v>498</v>
      </c>
      <c r="G5" s="36">
        <f t="shared" si="0"/>
        <v>8.3407687417410884E-36</v>
      </c>
      <c r="H5" s="53">
        <f>Bond_Historical!Q6</f>
        <v>3.1553387604627151E-3</v>
      </c>
      <c r="I5" s="39">
        <f t="shared" si="1"/>
        <v>9.9561626932783839E-6</v>
      </c>
      <c r="R5" s="69" t="s">
        <v>34</v>
      </c>
      <c r="S5" s="8">
        <f>(C6)*COUNT(M504:M1321)</f>
        <v>809.81999999999994</v>
      </c>
    </row>
    <row r="6" spans="2:19">
      <c r="B6" s="28" t="s">
        <v>56</v>
      </c>
      <c r="C6" s="26">
        <v>0.99</v>
      </c>
      <c r="E6" s="112">
        <v>43469</v>
      </c>
      <c r="F6" s="4">
        <v>497</v>
      </c>
      <c r="G6" s="36">
        <f t="shared" si="0"/>
        <v>9.8126691079306942E-36</v>
      </c>
      <c r="H6" s="53">
        <f>Bond_Historical!Q7</f>
        <v>-2.6920826614663432E-3</v>
      </c>
      <c r="I6" s="39">
        <f t="shared" si="1"/>
        <v>7.2473090561677099E-6</v>
      </c>
      <c r="R6" s="69" t="s">
        <v>36</v>
      </c>
      <c r="S6" s="67">
        <f>LARGE(M504:M1321,COUNT(M504:M1321)-ROUNDUP(S5,0)+1)</f>
        <v>5200.0844274981446</v>
      </c>
    </row>
    <row r="7" spans="2:19">
      <c r="E7" s="112">
        <v>43472</v>
      </c>
      <c r="F7" s="4">
        <v>496</v>
      </c>
      <c r="G7" s="36">
        <f t="shared" si="0"/>
        <v>1.1544316597565522E-35</v>
      </c>
      <c r="H7" s="53">
        <f>Bond_Historical!Q8</f>
        <v>-7.4447280819772742E-4</v>
      </c>
      <c r="I7" s="39">
        <f t="shared" si="1"/>
        <v>5.5423976214581021E-7</v>
      </c>
      <c r="R7" s="69" t="s">
        <v>38</v>
      </c>
      <c r="S7" s="67">
        <f>LARGE(M504:M1321,COUNT(M504:M1321)-ROUNDDOWN(S5,0)+1)</f>
        <v>5143.2728212339007</v>
      </c>
    </row>
    <row r="8" spans="2:19" ht="15" thickBot="1">
      <c r="E8" s="112">
        <v>43473</v>
      </c>
      <c r="F8" s="4">
        <v>495</v>
      </c>
      <c r="G8" s="36">
        <f t="shared" si="0"/>
        <v>1.3581548938312376E-35</v>
      </c>
      <c r="H8" s="53">
        <f>Bond_Historical!Q9</f>
        <v>-7.3578053800681269E-5</v>
      </c>
      <c r="I8" s="39">
        <f t="shared" si="1"/>
        <v>5.413730001095947E-9</v>
      </c>
      <c r="R8" s="10" t="s">
        <v>40</v>
      </c>
      <c r="S8" s="68">
        <f>S7*(ROUNDUP(S5,0)-S5)/(ROUNDUP(S5,0)-ROUNDDOWN(S5,0))+S6*(1-(ROUNDUP(S5,0)-S5)/(ROUNDUP(S5,0)-ROUNDDOWN(S5,0)))</f>
        <v>5189.8583383705763</v>
      </c>
    </row>
    <row r="9" spans="2:19">
      <c r="E9" s="112">
        <v>43474</v>
      </c>
      <c r="F9" s="4">
        <v>494</v>
      </c>
      <c r="G9" s="36">
        <f t="shared" si="0"/>
        <v>1.5978292868602799E-35</v>
      </c>
      <c r="H9" s="53">
        <f>Bond_Historical!Q10</f>
        <v>1.4266411421128974E-3</v>
      </c>
      <c r="I9" s="39">
        <f t="shared" si="1"/>
        <v>2.0353049483691924E-6</v>
      </c>
      <c r="M9" s="151" t="s">
        <v>133</v>
      </c>
      <c r="N9" s="151"/>
      <c r="O9" s="151"/>
    </row>
    <row r="10" spans="2:19" ht="15" thickBot="1">
      <c r="E10" s="112">
        <v>43475</v>
      </c>
      <c r="F10" s="4">
        <v>493</v>
      </c>
      <c r="G10" s="36">
        <f t="shared" si="0"/>
        <v>1.8797991610120941E-35</v>
      </c>
      <c r="H10" s="53">
        <f>Bond_Historical!Q11</f>
        <v>-1.5544860455076412E-3</v>
      </c>
      <c r="I10" s="39">
        <f t="shared" si="1"/>
        <v>2.4164268656779844E-6</v>
      </c>
      <c r="M10" s="21" t="s">
        <v>53</v>
      </c>
      <c r="N10" s="21" t="s">
        <v>134</v>
      </c>
      <c r="O10" s="21" t="s">
        <v>135</v>
      </c>
    </row>
    <row r="11" spans="2:19">
      <c r="E11" s="112">
        <v>43476</v>
      </c>
      <c r="F11" s="4">
        <v>492</v>
      </c>
      <c r="G11" s="36">
        <f t="shared" si="0"/>
        <v>2.2115284247201107E-35</v>
      </c>
      <c r="H11" s="53">
        <f>Bond_Historical!Q12</f>
        <v>1.8845136265372027E-3</v>
      </c>
      <c r="I11" s="39">
        <f t="shared" si="1"/>
        <v>3.5513916086043996E-6</v>
      </c>
      <c r="M11" s="115">
        <v>0.94</v>
      </c>
      <c r="N11" s="115">
        <v>5353.8842043979093</v>
      </c>
      <c r="O11" s="119">
        <v>5368.2447766717742</v>
      </c>
    </row>
    <row r="12" spans="2:19">
      <c r="E12" s="112">
        <v>43479</v>
      </c>
      <c r="F12" s="4">
        <v>491</v>
      </c>
      <c r="G12" s="36">
        <f t="shared" si="0"/>
        <v>2.6017981467295425E-35</v>
      </c>
      <c r="H12" s="53">
        <f>Bond_Historical!Q13</f>
        <v>-1.5175839920061266E-3</v>
      </c>
      <c r="I12" s="39">
        <f t="shared" si="1"/>
        <v>2.3030611727932512E-6</v>
      </c>
      <c r="M12" s="125">
        <v>0.9</v>
      </c>
      <c r="N12" s="126">
        <v>5092.3676322592819</v>
      </c>
      <c r="O12" s="120">
        <v>5185.3361252049954</v>
      </c>
    </row>
    <row r="13" spans="2:19" ht="15" thickBot="1">
      <c r="E13" s="112">
        <v>43480</v>
      </c>
      <c r="F13" s="4">
        <v>490</v>
      </c>
      <c r="G13" s="36">
        <f t="shared" si="0"/>
        <v>3.0609389961524032E-35</v>
      </c>
      <c r="H13" s="53">
        <f>Bond_Historical!Q14</f>
        <v>2.1458310902840481E-4</v>
      </c>
      <c r="I13" s="39">
        <f t="shared" si="1"/>
        <v>4.6045910680296264E-8</v>
      </c>
      <c r="M13" s="117">
        <v>0.85</v>
      </c>
      <c r="N13" s="117">
        <v>5009.1791676726261</v>
      </c>
      <c r="O13" s="121">
        <v>5340.0635535769761</v>
      </c>
    </row>
    <row r="14" spans="2:19">
      <c r="E14" s="112">
        <v>43481</v>
      </c>
      <c r="F14" s="4">
        <v>489</v>
      </c>
      <c r="G14" s="36">
        <f t="shared" si="0"/>
        <v>3.6011047013557686E-35</v>
      </c>
      <c r="H14" s="53">
        <f>Bond_Historical!Q15</f>
        <v>7.6672003916690586E-4</v>
      </c>
      <c r="I14" s="39">
        <f t="shared" si="1"/>
        <v>5.8785961846010169E-7</v>
      </c>
    </row>
    <row r="15" spans="2:19">
      <c r="E15" s="112">
        <v>43482</v>
      </c>
      <c r="F15" s="4">
        <v>488</v>
      </c>
      <c r="G15" s="36">
        <f t="shared" si="0"/>
        <v>4.2365937663009035E-35</v>
      </c>
      <c r="H15" s="53">
        <f>Bond_Historical!Q16</f>
        <v>1.822811099060096E-4</v>
      </c>
      <c r="I15" s="39">
        <f t="shared" si="1"/>
        <v>3.3226403028566751E-8</v>
      </c>
    </row>
    <row r="16" spans="2:19" ht="15.5">
      <c r="E16" s="112">
        <v>43483</v>
      </c>
      <c r="F16" s="4">
        <v>487</v>
      </c>
      <c r="G16" s="36">
        <f t="shared" si="0"/>
        <v>4.9842279603540042E-35</v>
      </c>
      <c r="H16" s="53">
        <f>Bond_Historical!Q17</f>
        <v>-1.5988371486617281E-4</v>
      </c>
      <c r="I16" s="39">
        <f t="shared" si="1"/>
        <v>2.5562802279407647E-8</v>
      </c>
      <c r="L16" s="208"/>
      <c r="M16" s="202" t="s">
        <v>53</v>
      </c>
      <c r="N16" s="202" t="s">
        <v>134</v>
      </c>
      <c r="O16" s="202" t="s">
        <v>135</v>
      </c>
      <c r="P16" s="208"/>
    </row>
    <row r="17" spans="5:16" ht="15.5">
      <c r="E17" s="112">
        <v>43487</v>
      </c>
      <c r="F17" s="4">
        <v>486</v>
      </c>
      <c r="G17" s="36">
        <f t="shared" si="0"/>
        <v>5.8637976004164776E-35</v>
      </c>
      <c r="H17" s="53">
        <f>Bond_Historical!Q18</f>
        <v>1.4005373907166609E-3</v>
      </c>
      <c r="I17" s="39">
        <f t="shared" si="1"/>
        <v>1.9615049827954328E-6</v>
      </c>
      <c r="L17" s="187"/>
      <c r="M17" s="203">
        <v>0.94</v>
      </c>
      <c r="N17" s="205">
        <v>5353.8842043979093</v>
      </c>
      <c r="O17" s="205">
        <v>5368.2447766717742</v>
      </c>
      <c r="P17" s="187"/>
    </row>
    <row r="18" spans="5:16" ht="15.5">
      <c r="E18" s="112">
        <v>43488</v>
      </c>
      <c r="F18" s="4">
        <v>485</v>
      </c>
      <c r="G18" s="36">
        <f t="shared" si="0"/>
        <v>6.8985854122546801E-35</v>
      </c>
      <c r="H18" s="53">
        <f>Bond_Historical!Q19</f>
        <v>9.8635603771593224E-4</v>
      </c>
      <c r="I18" s="39">
        <f t="shared" si="1"/>
        <v>9.7289823313867357E-7</v>
      </c>
      <c r="L18" s="187"/>
      <c r="M18" s="205">
        <v>0.9</v>
      </c>
      <c r="N18" s="205">
        <v>5092.3676322592819</v>
      </c>
      <c r="O18" s="205">
        <v>5185.3361252049954</v>
      </c>
      <c r="P18" s="187"/>
    </row>
    <row r="19" spans="5:16" ht="15.5">
      <c r="E19" s="112">
        <v>43489</v>
      </c>
      <c r="F19" s="4">
        <v>484</v>
      </c>
      <c r="G19" s="36">
        <f t="shared" si="0"/>
        <v>8.1159828379466813E-35</v>
      </c>
      <c r="H19" s="53">
        <f>Bond_Historical!Q20</f>
        <v>2.0487373949547058E-3</v>
      </c>
      <c r="I19" s="39">
        <f t="shared" si="1"/>
        <v>4.1973249134857942E-6</v>
      </c>
      <c r="L19" s="190"/>
      <c r="M19" s="204">
        <v>0.85</v>
      </c>
      <c r="N19" s="207">
        <v>5009.1791676726261</v>
      </c>
      <c r="O19" s="207">
        <v>5340.0635535769761</v>
      </c>
      <c r="P19" s="190"/>
    </row>
    <row r="20" spans="5:16">
      <c r="E20" s="112">
        <v>43490</v>
      </c>
      <c r="F20" s="4">
        <v>483</v>
      </c>
      <c r="G20" s="36">
        <f t="shared" si="0"/>
        <v>9.5482151034666853E-35</v>
      </c>
      <c r="H20" s="53">
        <f>Bond_Historical!Q21</f>
        <v>-4.6863786947466029E-4</v>
      </c>
      <c r="I20" s="39">
        <f t="shared" si="1"/>
        <v>2.1962145270574873E-7</v>
      </c>
    </row>
    <row r="21" spans="5:16">
      <c r="E21" s="112">
        <v>43493</v>
      </c>
      <c r="F21" s="4">
        <v>482</v>
      </c>
      <c r="G21" s="36">
        <f t="shared" si="0"/>
        <v>1.123319423937257E-34</v>
      </c>
      <c r="H21" s="53">
        <f>Bond_Historical!Q22</f>
        <v>-7.1486504753377143E-5</v>
      </c>
      <c r="I21" s="39">
        <f t="shared" si="1"/>
        <v>5.1103203618546127E-9</v>
      </c>
    </row>
    <row r="22" spans="5:16">
      <c r="E22" s="112">
        <v>43494</v>
      </c>
      <c r="F22" s="4">
        <v>481</v>
      </c>
      <c r="G22" s="36">
        <f t="shared" si="0"/>
        <v>1.3215522634555967E-34</v>
      </c>
      <c r="H22" s="53">
        <f>Bond_Historical!Q23</f>
        <v>2.0023532058930128E-3</v>
      </c>
      <c r="I22" s="39">
        <f t="shared" si="1"/>
        <v>4.0094183611500266E-6</v>
      </c>
    </row>
    <row r="23" spans="5:16">
      <c r="E23" s="112">
        <v>43495</v>
      </c>
      <c r="F23" s="4">
        <v>480</v>
      </c>
      <c r="G23" s="36">
        <f t="shared" si="0"/>
        <v>1.55476736877129E-34</v>
      </c>
      <c r="H23" s="53">
        <f>Bond_Historical!Q24</f>
        <v>2.5102699919700997E-3</v>
      </c>
      <c r="I23" s="39">
        <f t="shared" si="1"/>
        <v>6.3014554325855647E-6</v>
      </c>
    </row>
    <row r="24" spans="5:16">
      <c r="E24" s="112">
        <v>43496</v>
      </c>
      <c r="F24" s="4">
        <v>479</v>
      </c>
      <c r="G24" s="36">
        <f t="shared" si="0"/>
        <v>1.8291380809074004E-34</v>
      </c>
      <c r="H24" s="53">
        <f>Bond_Historical!Q25</f>
        <v>4.4586058216107899E-3</v>
      </c>
      <c r="I24" s="39">
        <f t="shared" si="1"/>
        <v>1.9879165872501627E-5</v>
      </c>
    </row>
    <row r="25" spans="5:16">
      <c r="E25" s="112">
        <v>43497</v>
      </c>
      <c r="F25" s="4">
        <v>478</v>
      </c>
      <c r="G25" s="36">
        <f t="shared" si="0"/>
        <v>2.1519271540087059E-34</v>
      </c>
      <c r="H25" s="53">
        <f>Bond_Historical!Q26</f>
        <v>-2.2864654816640885E-3</v>
      </c>
      <c r="I25" s="39">
        <f t="shared" si="1"/>
        <v>5.2279243988413919E-6</v>
      </c>
    </row>
    <row r="26" spans="5:16">
      <c r="E26" s="112">
        <v>43500</v>
      </c>
      <c r="F26" s="4">
        <v>477</v>
      </c>
      <c r="G26" s="36">
        <f t="shared" si="0"/>
        <v>2.5316790047161247E-34</v>
      </c>
      <c r="H26" s="53">
        <f>Bond_Historical!Q27</f>
        <v>-1.0035996967401677E-3</v>
      </c>
      <c r="I26" s="39">
        <f t="shared" si="1"/>
        <v>1.0072123512969565E-6</v>
      </c>
    </row>
    <row r="27" spans="5:16">
      <c r="E27" s="112">
        <v>43501</v>
      </c>
      <c r="F27" s="4">
        <v>476</v>
      </c>
      <c r="G27" s="36">
        <f t="shared" si="0"/>
        <v>2.9784458879013236E-34</v>
      </c>
      <c r="H27" s="53">
        <f>Bond_Historical!Q28</f>
        <v>2.39085096035237E-3</v>
      </c>
      <c r="I27" s="39">
        <f t="shared" si="1"/>
        <v>5.71616831461785E-6</v>
      </c>
    </row>
    <row r="28" spans="5:16">
      <c r="E28" s="112">
        <v>43502</v>
      </c>
      <c r="F28" s="4">
        <v>475</v>
      </c>
      <c r="G28" s="36">
        <f t="shared" si="0"/>
        <v>3.5040539857662636E-34</v>
      </c>
      <c r="H28" s="53">
        <f>Bond_Historical!Q29</f>
        <v>-7.531034990518248E-4</v>
      </c>
      <c r="I28" s="39">
        <f t="shared" si="1"/>
        <v>5.6716488028410186E-7</v>
      </c>
    </row>
    <row r="29" spans="5:16">
      <c r="E29" s="112">
        <v>43503</v>
      </c>
      <c r="F29" s="4">
        <v>474</v>
      </c>
      <c r="G29" s="36">
        <f t="shared" si="0"/>
        <v>4.1224164538426628E-34</v>
      </c>
      <c r="H29" s="53">
        <f>Bond_Historical!Q30</f>
        <v>9.3048510553652667E-4</v>
      </c>
      <c r="I29" s="39">
        <f t="shared" si="1"/>
        <v>8.6580253162532113E-7</v>
      </c>
    </row>
    <row r="30" spans="5:16">
      <c r="E30" s="112">
        <v>43504</v>
      </c>
      <c r="F30" s="4">
        <v>473</v>
      </c>
      <c r="G30" s="36">
        <f t="shared" si="0"/>
        <v>4.8499017104031336E-34</v>
      </c>
      <c r="H30" s="53">
        <f>Bond_Historical!Q31</f>
        <v>1.7794528304314054E-3</v>
      </c>
      <c r="I30" s="39">
        <f t="shared" si="1"/>
        <v>3.16645237573034E-6</v>
      </c>
    </row>
    <row r="31" spans="5:16">
      <c r="E31" s="112">
        <v>43507</v>
      </c>
      <c r="F31" s="4">
        <v>472</v>
      </c>
      <c r="G31" s="36">
        <f t="shared" si="0"/>
        <v>5.7057667181213326E-34</v>
      </c>
      <c r="H31" s="53">
        <f>Bond_Historical!Q32</f>
        <v>-1.2307480626954608E-3</v>
      </c>
      <c r="I31" s="39">
        <f t="shared" si="1"/>
        <v>1.51474079382863E-6</v>
      </c>
    </row>
    <row r="32" spans="5:16">
      <c r="E32" s="112">
        <v>43508</v>
      </c>
      <c r="F32" s="4">
        <v>471</v>
      </c>
      <c r="G32" s="36">
        <f t="shared" si="0"/>
        <v>6.7126667272015688E-34</v>
      </c>
      <c r="H32" s="53">
        <f>Bond_Historical!Q33</f>
        <v>1.249227105911543E-4</v>
      </c>
      <c r="I32" s="39">
        <f t="shared" si="1"/>
        <v>1.5605683621441295E-8</v>
      </c>
    </row>
    <row r="33" spans="5:9">
      <c r="E33" s="112">
        <v>43509</v>
      </c>
      <c r="F33" s="4">
        <v>470</v>
      </c>
      <c r="G33" s="36">
        <f t="shared" si="0"/>
        <v>7.8972549731783162E-34</v>
      </c>
      <c r="H33" s="53">
        <f>Bond_Historical!Q34</f>
        <v>-1.5958321365883456E-3</v>
      </c>
      <c r="I33" s="39">
        <f t="shared" si="1"/>
        <v>2.5466802081681241E-6</v>
      </c>
    </row>
    <row r="34" spans="5:9">
      <c r="E34" s="112">
        <v>43510</v>
      </c>
      <c r="F34" s="4">
        <v>469</v>
      </c>
      <c r="G34" s="36">
        <f t="shared" si="0"/>
        <v>9.2908882037391967E-34</v>
      </c>
      <c r="H34" s="53">
        <f>Bond_Historical!Q35</f>
        <v>1.5078558095005965E-3</v>
      </c>
      <c r="I34" s="39">
        <f t="shared" si="1"/>
        <v>2.2736291422446991E-6</v>
      </c>
    </row>
    <row r="35" spans="5:9">
      <c r="E35" s="112">
        <v>43511</v>
      </c>
      <c r="F35" s="4">
        <v>468</v>
      </c>
      <c r="G35" s="36">
        <f t="shared" si="0"/>
        <v>1.0930456710281408E-33</v>
      </c>
      <c r="H35" s="53">
        <f>Bond_Historical!Q36</f>
        <v>6.9733477030875307E-4</v>
      </c>
      <c r="I35" s="39">
        <f t="shared" si="1"/>
        <v>4.8627578188156143E-7</v>
      </c>
    </row>
    <row r="36" spans="5:9">
      <c r="E36" s="112">
        <v>43515</v>
      </c>
      <c r="F36" s="4">
        <v>467</v>
      </c>
      <c r="G36" s="36">
        <f t="shared" si="0"/>
        <v>1.2859360835625188E-33</v>
      </c>
      <c r="H36" s="53">
        <f>Bond_Historical!Q37</f>
        <v>8.2775020909022249E-4</v>
      </c>
      <c r="I36" s="39">
        <f t="shared" si="1"/>
        <v>6.8517040864890711E-7</v>
      </c>
    </row>
    <row r="37" spans="5:9">
      <c r="E37" s="112">
        <v>43516</v>
      </c>
      <c r="F37" s="4">
        <v>466</v>
      </c>
      <c r="G37" s="36">
        <f t="shared" si="0"/>
        <v>1.5128659806617864E-33</v>
      </c>
      <c r="H37" s="53">
        <f>Bond_Historical!Q38</f>
        <v>-2.3447256678094699E-4</v>
      </c>
      <c r="I37" s="39">
        <f t="shared" si="1"/>
        <v>5.4977384572845649E-8</v>
      </c>
    </row>
    <row r="38" spans="5:9">
      <c r="E38" s="112">
        <v>43517</v>
      </c>
      <c r="F38" s="4">
        <v>465</v>
      </c>
      <c r="G38" s="36">
        <f t="shared" si="0"/>
        <v>1.7798423301903373E-33</v>
      </c>
      <c r="H38" s="53">
        <f>Bond_Historical!Q39</f>
        <v>-2.3017539909608508E-3</v>
      </c>
      <c r="I38" s="39">
        <f t="shared" si="1"/>
        <v>5.2980714349042048E-6</v>
      </c>
    </row>
    <row r="39" spans="5:9">
      <c r="E39" s="112">
        <v>43518</v>
      </c>
      <c r="F39" s="4">
        <v>464</v>
      </c>
      <c r="G39" s="36">
        <f t="shared" si="0"/>
        <v>2.0939321531651023E-33</v>
      </c>
      <c r="H39" s="53">
        <f>Bond_Historical!Q40</f>
        <v>2.8795488420050039E-3</v>
      </c>
      <c r="I39" s="39">
        <f t="shared" si="1"/>
        <v>8.2918015334923586E-6</v>
      </c>
    </row>
    <row r="40" spans="5:9">
      <c r="E40" s="112">
        <v>43521</v>
      </c>
      <c r="F40" s="4">
        <v>463</v>
      </c>
      <c r="G40" s="36">
        <f t="shared" si="0"/>
        <v>2.4634495919589444E-33</v>
      </c>
      <c r="H40" s="53">
        <f>Bond_Historical!Q41</f>
        <v>-4.7378105489903665E-4</v>
      </c>
      <c r="I40" s="39">
        <f t="shared" si="1"/>
        <v>2.2446848798124398E-7</v>
      </c>
    </row>
    <row r="41" spans="5:9">
      <c r="E41" s="112">
        <v>43522</v>
      </c>
      <c r="F41" s="4">
        <v>462</v>
      </c>
      <c r="G41" s="36">
        <f t="shared" si="0"/>
        <v>2.8981759905399351E-33</v>
      </c>
      <c r="H41" s="53">
        <f>Bond_Historical!Q42</f>
        <v>1.4803324778854281E-3</v>
      </c>
      <c r="I41" s="39">
        <f t="shared" si="1"/>
        <v>2.1913842450824115E-6</v>
      </c>
    </row>
    <row r="42" spans="5:9">
      <c r="E42" s="112">
        <v>43523</v>
      </c>
      <c r="F42" s="4">
        <v>461</v>
      </c>
      <c r="G42" s="36">
        <f t="shared" si="0"/>
        <v>3.4096188123999242E-33</v>
      </c>
      <c r="H42" s="53">
        <f>Bond_Historical!Q43</f>
        <v>-2.351280759416281E-3</v>
      </c>
      <c r="I42" s="39">
        <f t="shared" si="1"/>
        <v>5.5285212096012035E-6</v>
      </c>
    </row>
    <row r="43" spans="5:9">
      <c r="E43" s="112">
        <v>43524</v>
      </c>
      <c r="F43" s="4">
        <v>460</v>
      </c>
      <c r="G43" s="36">
        <f t="shared" si="0"/>
        <v>4.0113162498822625E-33</v>
      </c>
      <c r="H43" s="53">
        <f>Bond_Historical!Q44</f>
        <v>-1.289420733658681E-3</v>
      </c>
      <c r="I43" s="39">
        <f t="shared" si="1"/>
        <v>1.6626058283888912E-6</v>
      </c>
    </row>
    <row r="44" spans="5:9">
      <c r="E44" s="112">
        <v>43525</v>
      </c>
      <c r="F44" s="4">
        <v>459</v>
      </c>
      <c r="G44" s="36">
        <f t="shared" si="0"/>
        <v>4.7191955880967805E-33</v>
      </c>
      <c r="H44" s="53">
        <f>Bond_Historical!Q45</f>
        <v>-2.0460142648862324E-3</v>
      </c>
      <c r="I44" s="39">
        <f t="shared" si="1"/>
        <v>4.1861743721179498E-6</v>
      </c>
    </row>
    <row r="45" spans="5:9">
      <c r="E45" s="112">
        <v>43528</v>
      </c>
      <c r="F45" s="4">
        <v>458</v>
      </c>
      <c r="G45" s="36">
        <f t="shared" si="0"/>
        <v>5.5519948095256247E-33</v>
      </c>
      <c r="H45" s="53">
        <f>Bond_Historical!Q46</f>
        <v>1.8998775313286266E-3</v>
      </c>
      <c r="I45" s="39">
        <f t="shared" si="1"/>
        <v>3.6095346340473567E-6</v>
      </c>
    </row>
    <row r="46" spans="5:9">
      <c r="E46" s="112">
        <v>43529</v>
      </c>
      <c r="F46" s="4">
        <v>457</v>
      </c>
      <c r="G46" s="36">
        <f t="shared" si="0"/>
        <v>6.5317585994419122E-33</v>
      </c>
      <c r="H46" s="53">
        <f>Bond_Historical!Q47</f>
        <v>3.6508870368783084E-4</v>
      </c>
      <c r="I46" s="39">
        <f t="shared" si="1"/>
        <v>1.3328976156046074E-7</v>
      </c>
    </row>
    <row r="47" spans="5:9">
      <c r="E47" s="112">
        <v>43530</v>
      </c>
      <c r="F47" s="4">
        <v>456</v>
      </c>
      <c r="G47" s="36">
        <f t="shared" si="0"/>
        <v>7.6844218816963654E-33</v>
      </c>
      <c r="H47" s="53">
        <f>Bond_Historical!Q48</f>
        <v>1.2994382623209809E-3</v>
      </c>
      <c r="I47" s="39">
        <f t="shared" si="1"/>
        <v>1.6885397975837703E-6</v>
      </c>
    </row>
    <row r="48" spans="5:9">
      <c r="E48" s="112">
        <v>43531</v>
      </c>
      <c r="F48" s="4">
        <v>455</v>
      </c>
      <c r="G48" s="36">
        <f t="shared" si="0"/>
        <v>9.0404963314074902E-33</v>
      </c>
      <c r="H48" s="53">
        <f>Bond_Historical!Q49</f>
        <v>2.6903129233686656E-3</v>
      </c>
      <c r="I48" s="39">
        <f t="shared" si="1"/>
        <v>7.2377836256444555E-6</v>
      </c>
    </row>
    <row r="49" spans="5:9">
      <c r="E49" s="112">
        <v>43532</v>
      </c>
      <c r="F49" s="4">
        <v>454</v>
      </c>
      <c r="G49" s="36">
        <f t="shared" si="0"/>
        <v>1.0635878036949989E-32</v>
      </c>
      <c r="H49" s="53">
        <f>Bond_Historical!Q50</f>
        <v>1.3416247845314914E-3</v>
      </c>
      <c r="I49" s="39">
        <f t="shared" si="1"/>
        <v>1.7999570624691709E-6</v>
      </c>
    </row>
    <row r="50" spans="5:9">
      <c r="E50" s="112">
        <v>43535</v>
      </c>
      <c r="F50" s="4">
        <v>453</v>
      </c>
      <c r="G50" s="36">
        <f t="shared" si="0"/>
        <v>1.2512797690529398E-32</v>
      </c>
      <c r="H50" s="53">
        <f>Bond_Historical!Q51</f>
        <v>-1.2668708312390257E-4</v>
      </c>
      <c r="I50" s="39">
        <f t="shared" si="1"/>
        <v>1.6049617030442598E-8</v>
      </c>
    </row>
    <row r="51" spans="5:9">
      <c r="E51" s="112">
        <v>43536</v>
      </c>
      <c r="F51" s="4">
        <v>452</v>
      </c>
      <c r="G51" s="36">
        <f t="shared" si="0"/>
        <v>1.4720938459446353E-32</v>
      </c>
      <c r="H51" s="53">
        <f>Bond_Historical!Q52</f>
        <v>2.3270794932321774E-3</v>
      </c>
      <c r="I51" s="39">
        <f t="shared" si="1"/>
        <v>5.4152989678217276E-6</v>
      </c>
    </row>
    <row r="52" spans="5:9">
      <c r="E52" s="112">
        <v>43537</v>
      </c>
      <c r="F52" s="4">
        <v>451</v>
      </c>
      <c r="G52" s="36">
        <f t="shared" si="0"/>
        <v>1.7318751128760417E-32</v>
      </c>
      <c r="H52" s="53">
        <f>Bond_Historical!Q53</f>
        <v>-6.4483044054116463E-4</v>
      </c>
      <c r="I52" s="39">
        <f t="shared" si="1"/>
        <v>4.1580629704851247E-7</v>
      </c>
    </row>
    <row r="53" spans="5:9">
      <c r="E53" s="112">
        <v>43538</v>
      </c>
      <c r="F53" s="4">
        <v>450</v>
      </c>
      <c r="G53" s="36">
        <f t="shared" si="0"/>
        <v>2.0375001327953431E-32</v>
      </c>
      <c r="H53" s="53">
        <f>Bond_Historical!Q54</f>
        <v>-1.4507493853054831E-3</v>
      </c>
      <c r="I53" s="39">
        <f t="shared" si="1"/>
        <v>2.1046737789642372E-6</v>
      </c>
    </row>
    <row r="54" spans="5:9">
      <c r="E54" s="112">
        <v>43539</v>
      </c>
      <c r="F54" s="4">
        <v>449</v>
      </c>
      <c r="G54" s="36">
        <f t="shared" si="0"/>
        <v>2.3970589797592273E-32</v>
      </c>
      <c r="H54" s="53">
        <f>Bond_Historical!Q55</f>
        <v>2.5653428131106452E-3</v>
      </c>
      <c r="I54" s="39">
        <f t="shared" si="1"/>
        <v>6.5809837487784386E-6</v>
      </c>
    </row>
    <row r="55" spans="5:9">
      <c r="E55" s="112">
        <v>43542</v>
      </c>
      <c r="F55" s="4">
        <v>448</v>
      </c>
      <c r="G55" s="36">
        <f t="shared" si="0"/>
        <v>2.8200693879520314E-32</v>
      </c>
      <c r="H55" s="53">
        <f>Bond_Historical!Q56</f>
        <v>-3.5170421254991001E-4</v>
      </c>
      <c r="I55" s="39">
        <f t="shared" si="1"/>
        <v>1.2369585312535227E-7</v>
      </c>
    </row>
    <row r="56" spans="5:9">
      <c r="E56" s="112">
        <v>43543</v>
      </c>
      <c r="F56" s="4">
        <v>447</v>
      </c>
      <c r="G56" s="36">
        <f t="shared" si="0"/>
        <v>3.3177286917082739E-32</v>
      </c>
      <c r="H56" s="53">
        <f>Bond_Historical!Q57</f>
        <v>-1.8466039913732802E-4</v>
      </c>
      <c r="I56" s="39">
        <f t="shared" si="1"/>
        <v>3.4099463009557296E-8</v>
      </c>
    </row>
    <row r="57" spans="5:9">
      <c r="E57" s="112">
        <v>43544</v>
      </c>
      <c r="F57" s="4">
        <v>446</v>
      </c>
      <c r="G57" s="36">
        <f t="shared" si="0"/>
        <v>3.9032102255391455E-32</v>
      </c>
      <c r="H57" s="53">
        <f>Bond_Historical!Q58</f>
        <v>4.8284959757265381E-3</v>
      </c>
      <c r="I57" s="39">
        <f t="shared" si="1"/>
        <v>2.3314373387607373E-5</v>
      </c>
    </row>
    <row r="58" spans="5:9">
      <c r="E58" s="112">
        <v>43545</v>
      </c>
      <c r="F58" s="4">
        <v>445</v>
      </c>
      <c r="G58" s="36">
        <f t="shared" si="0"/>
        <v>4.5920120300460534E-32</v>
      </c>
      <c r="H58" s="53">
        <f>Bond_Historical!Q59</f>
        <v>8.0231453585881917E-4</v>
      </c>
      <c r="I58" s="39">
        <f t="shared" si="1"/>
        <v>6.4370861445035248E-7</v>
      </c>
    </row>
    <row r="59" spans="5:9">
      <c r="E59" s="112">
        <v>43546</v>
      </c>
      <c r="F59" s="4">
        <v>444</v>
      </c>
      <c r="G59" s="36">
        <f t="shared" si="0"/>
        <v>5.4023670941718288E-32</v>
      </c>
      <c r="H59" s="53">
        <f>Bond_Historical!Q60</f>
        <v>5.27196807250055E-3</v>
      </c>
      <c r="I59" s="39">
        <f t="shared" si="1"/>
        <v>2.7793647357465166E-5</v>
      </c>
    </row>
    <row r="60" spans="5:9">
      <c r="E60" s="112">
        <v>43549</v>
      </c>
      <c r="F60" s="4">
        <v>443</v>
      </c>
      <c r="G60" s="36">
        <f t="shared" si="0"/>
        <v>6.3557259931433274E-32</v>
      </c>
      <c r="H60" s="53">
        <f>Bond_Historical!Q61</f>
        <v>1.5753018791725189E-3</v>
      </c>
      <c r="I60" s="39">
        <f t="shared" si="1"/>
        <v>2.4815760105244694E-6</v>
      </c>
    </row>
    <row r="61" spans="5:9">
      <c r="E61" s="112">
        <v>43550</v>
      </c>
      <c r="F61" s="4">
        <v>442</v>
      </c>
      <c r="G61" s="36">
        <f t="shared" si="0"/>
        <v>7.4773246978156794E-32</v>
      </c>
      <c r="H61" s="53">
        <f>Bond_Historical!Q62</f>
        <v>1.9369758756342109E-4</v>
      </c>
      <c r="I61" s="39">
        <f t="shared" si="1"/>
        <v>3.751875542788918E-8</v>
      </c>
    </row>
    <row r="62" spans="5:9">
      <c r="E62" s="112">
        <v>43551</v>
      </c>
      <c r="F62" s="4">
        <v>441</v>
      </c>
      <c r="G62" s="36">
        <f t="shared" si="0"/>
        <v>8.7968525856655055E-32</v>
      </c>
      <c r="H62" s="53">
        <f>Bond_Historical!Q63</f>
        <v>1.7495999455853426E-3</v>
      </c>
      <c r="I62" s="39">
        <f t="shared" si="1"/>
        <v>3.0610999695922336E-6</v>
      </c>
    </row>
    <row r="63" spans="5:9">
      <c r="E63" s="112">
        <v>43552</v>
      </c>
      <c r="F63" s="4">
        <v>440</v>
      </c>
      <c r="G63" s="36">
        <f t="shared" si="0"/>
        <v>1.0349238336077063E-31</v>
      </c>
      <c r="H63" s="53">
        <f>Bond_Historical!Q64</f>
        <v>5.7441284624125074E-4</v>
      </c>
      <c r="I63" s="39">
        <f t="shared" si="1"/>
        <v>3.2995011792697477E-7</v>
      </c>
    </row>
    <row r="64" spans="5:9">
      <c r="E64" s="112">
        <v>43553</v>
      </c>
      <c r="F64" s="4">
        <v>439</v>
      </c>
      <c r="G64" s="36">
        <f t="shared" si="0"/>
        <v>1.2175574513031842E-31</v>
      </c>
      <c r="H64" s="53">
        <f>Bond_Historical!Q65</f>
        <v>-5.0106244900548127E-4</v>
      </c>
      <c r="I64" s="39">
        <f t="shared" si="1"/>
        <v>2.5106357780337049E-7</v>
      </c>
    </row>
    <row r="65" spans="5:9">
      <c r="E65" s="112">
        <v>43556</v>
      </c>
      <c r="F65" s="4">
        <v>438</v>
      </c>
      <c r="G65" s="36">
        <f t="shared" si="0"/>
        <v>1.4324205309449229E-31</v>
      </c>
      <c r="H65" s="53">
        <f>Bond_Historical!Q66</f>
        <v>-3.9609559066923006E-3</v>
      </c>
      <c r="I65" s="39">
        <f t="shared" si="1"/>
        <v>1.5689171694760624E-5</v>
      </c>
    </row>
    <row r="66" spans="5:9">
      <c r="E66" s="112">
        <v>43557</v>
      </c>
      <c r="F66" s="4">
        <v>437</v>
      </c>
      <c r="G66" s="36">
        <f t="shared" si="0"/>
        <v>1.6852006246410857E-31</v>
      </c>
      <c r="H66" s="53">
        <f>Bond_Historical!Q67</f>
        <v>8.636328230243502E-4</v>
      </c>
      <c r="I66" s="39">
        <f t="shared" si="1"/>
        <v>7.4586165300500856E-7</v>
      </c>
    </row>
    <row r="67" spans="5:9">
      <c r="E67" s="112">
        <v>43558</v>
      </c>
      <c r="F67" s="4">
        <v>436</v>
      </c>
      <c r="G67" s="36">
        <f t="shared" si="0"/>
        <v>1.9825889701659834E-31</v>
      </c>
      <c r="H67" s="53">
        <f>Bond_Historical!Q68</f>
        <v>-1.7833219517811711E-3</v>
      </c>
      <c r="I67" s="39">
        <f t="shared" si="1"/>
        <v>3.1802371837046056E-6</v>
      </c>
    </row>
    <row r="68" spans="5:9">
      <c r="E68" s="112">
        <v>43559</v>
      </c>
      <c r="F68" s="4">
        <v>435</v>
      </c>
      <c r="G68" s="36">
        <f t="shared" ref="G68:G131" si="2">$C$3^(F68-1)</f>
        <v>2.3324576119599803E-31</v>
      </c>
      <c r="H68" s="53">
        <f>Bond_Historical!Q69</f>
        <v>9.8856752211692596E-4</v>
      </c>
      <c r="I68" s="39">
        <f t="shared" ref="I68:I131" si="3">H68^2</f>
        <v>9.7726574578439898E-7</v>
      </c>
    </row>
    <row r="69" spans="5:9">
      <c r="E69" s="112">
        <v>43560</v>
      </c>
      <c r="F69" s="4">
        <v>434</v>
      </c>
      <c r="G69" s="36">
        <f t="shared" si="2"/>
        <v>2.744067778776448E-31</v>
      </c>
      <c r="H69" s="53">
        <f>Bond_Historical!Q70</f>
        <v>9.1057479554997435E-4</v>
      </c>
      <c r="I69" s="39">
        <f t="shared" si="3"/>
        <v>8.2914645829087757E-7</v>
      </c>
    </row>
    <row r="70" spans="5:9">
      <c r="E70" s="112">
        <v>43563</v>
      </c>
      <c r="F70" s="4">
        <v>433</v>
      </c>
      <c r="G70" s="36">
        <f t="shared" si="2"/>
        <v>3.2283150338546442E-31</v>
      </c>
      <c r="H70" s="53">
        <f>Bond_Historical!Q71</f>
        <v>-8.7793734386693739E-4</v>
      </c>
      <c r="I70" s="39">
        <f t="shared" si="3"/>
        <v>7.7077397975613302E-7</v>
      </c>
    </row>
    <row r="71" spans="5:9">
      <c r="E71" s="112">
        <v>43564</v>
      </c>
      <c r="F71" s="4">
        <v>432</v>
      </c>
      <c r="G71" s="36">
        <f t="shared" si="2"/>
        <v>3.7980176868878167E-31</v>
      </c>
      <c r="H71" s="53">
        <f>Bond_Historical!Q72</f>
        <v>1.2997240440830887E-3</v>
      </c>
      <c r="I71" s="39">
        <f t="shared" si="3"/>
        <v>1.6892825907676986E-6</v>
      </c>
    </row>
    <row r="72" spans="5:9">
      <c r="E72" s="112">
        <v>43565</v>
      </c>
      <c r="F72" s="4">
        <v>431</v>
      </c>
      <c r="G72" s="36">
        <f t="shared" si="2"/>
        <v>4.4682561022209603E-31</v>
      </c>
      <c r="H72" s="53">
        <f>Bond_Historical!Q73</f>
        <v>2.5261586854469576E-3</v>
      </c>
      <c r="I72" s="39">
        <f t="shared" si="3"/>
        <v>6.3814777040591011E-6</v>
      </c>
    </row>
    <row r="73" spans="5:9">
      <c r="E73" s="112">
        <v>43566</v>
      </c>
      <c r="F73" s="4">
        <v>430</v>
      </c>
      <c r="G73" s="36">
        <f t="shared" si="2"/>
        <v>5.2567718849658367E-31</v>
      </c>
      <c r="H73" s="53">
        <f>Bond_Historical!Q74</f>
        <v>-1.2636580067979608E-3</v>
      </c>
      <c r="I73" s="39">
        <f t="shared" si="3"/>
        <v>1.5968315581445951E-6</v>
      </c>
    </row>
    <row r="74" spans="5:9">
      <c r="E74" s="112">
        <v>43567</v>
      </c>
      <c r="F74" s="4">
        <v>429</v>
      </c>
      <c r="G74" s="36">
        <f t="shared" si="2"/>
        <v>6.1844375117245147E-31</v>
      </c>
      <c r="H74" s="53">
        <f>Bond_Historical!Q75</f>
        <v>-1.5484945701000677E-3</v>
      </c>
      <c r="I74" s="39">
        <f t="shared" si="3"/>
        <v>2.3978354336293936E-6</v>
      </c>
    </row>
    <row r="75" spans="5:9">
      <c r="E75" s="112">
        <v>43570</v>
      </c>
      <c r="F75" s="4">
        <v>428</v>
      </c>
      <c r="G75" s="36">
        <f t="shared" si="2"/>
        <v>7.2758088373229584E-31</v>
      </c>
      <c r="H75" s="53">
        <f>Bond_Historical!Q76</f>
        <v>-2.2523312137889622E-4</v>
      </c>
      <c r="I75" s="39">
        <f t="shared" si="3"/>
        <v>5.0729958966080601E-8</v>
      </c>
    </row>
    <row r="76" spans="5:9">
      <c r="E76" s="112">
        <v>43571</v>
      </c>
      <c r="F76" s="4">
        <v>427</v>
      </c>
      <c r="G76" s="36">
        <f t="shared" si="2"/>
        <v>8.5597751027328932E-31</v>
      </c>
      <c r="H76" s="53">
        <f>Bond_Historical!Q77</f>
        <v>-2.1117808213896821E-3</v>
      </c>
      <c r="I76" s="39">
        <f t="shared" si="3"/>
        <v>4.4596182375892804E-6</v>
      </c>
    </row>
    <row r="77" spans="5:9">
      <c r="E77" s="112">
        <v>43572</v>
      </c>
      <c r="F77" s="4">
        <v>426</v>
      </c>
      <c r="G77" s="36">
        <f t="shared" si="2"/>
        <v>1.0070323650273992E-30</v>
      </c>
      <c r="H77" s="53">
        <f>Bond_Historical!Q78</f>
        <v>7.4601895381614676E-5</v>
      </c>
      <c r="I77" s="39">
        <f t="shared" si="3"/>
        <v>5.5654427945293809E-9</v>
      </c>
    </row>
    <row r="78" spans="5:9">
      <c r="E78" s="112">
        <v>43573</v>
      </c>
      <c r="F78" s="4">
        <v>425</v>
      </c>
      <c r="G78" s="36">
        <f t="shared" si="2"/>
        <v>1.1847439588557639E-30</v>
      </c>
      <c r="H78" s="53">
        <f>Bond_Historical!Q79</f>
        <v>1.259522301880738E-3</v>
      </c>
      <c r="I78" s="39">
        <f t="shared" si="3"/>
        <v>1.5863964289349528E-6</v>
      </c>
    </row>
    <row r="79" spans="5:9">
      <c r="E79" s="112">
        <v>43577</v>
      </c>
      <c r="F79" s="4">
        <v>424</v>
      </c>
      <c r="G79" s="36">
        <f t="shared" si="2"/>
        <v>1.3938164221832513E-30</v>
      </c>
      <c r="H79" s="53">
        <f>Bond_Historical!Q80</f>
        <v>-1.1047969255733806E-3</v>
      </c>
      <c r="I79" s="39">
        <f t="shared" si="3"/>
        <v>1.2205762467563939E-6</v>
      </c>
    </row>
    <row r="80" spans="5:9">
      <c r="E80" s="112">
        <v>43578</v>
      </c>
      <c r="F80" s="4">
        <v>423</v>
      </c>
      <c r="G80" s="36">
        <f t="shared" si="2"/>
        <v>1.6397840260979432E-30</v>
      </c>
      <c r="H80" s="53">
        <f>Bond_Historical!Q81</f>
        <v>2.2323049682201924E-3</v>
      </c>
      <c r="I80" s="39">
        <f t="shared" si="3"/>
        <v>4.9831854711405544E-6</v>
      </c>
    </row>
    <row r="81" spans="5:9">
      <c r="E81" s="112">
        <v>43579</v>
      </c>
      <c r="F81" s="4">
        <v>422</v>
      </c>
      <c r="G81" s="36">
        <f t="shared" si="2"/>
        <v>1.9291576777622861E-30</v>
      </c>
      <c r="H81" s="53">
        <f>Bond_Historical!Q82</f>
        <v>2.8302307828771871E-3</v>
      </c>
      <c r="I81" s="39">
        <f t="shared" si="3"/>
        <v>8.010206284345616E-6</v>
      </c>
    </row>
    <row r="82" spans="5:9">
      <c r="E82" s="112">
        <v>43580</v>
      </c>
      <c r="F82" s="4">
        <v>421</v>
      </c>
      <c r="G82" s="36">
        <f t="shared" si="2"/>
        <v>2.269597267955631E-30</v>
      </c>
      <c r="H82" s="53">
        <f>Bond_Historical!Q83</f>
        <v>-2.8098541060158353E-4</v>
      </c>
      <c r="I82" s="39">
        <f t="shared" si="3"/>
        <v>7.8952800970940495E-8</v>
      </c>
    </row>
    <row r="83" spans="5:9">
      <c r="E83" s="112">
        <v>43581</v>
      </c>
      <c r="F83" s="4">
        <v>420</v>
      </c>
      <c r="G83" s="36">
        <f t="shared" si="2"/>
        <v>2.6701144328889777E-30</v>
      </c>
      <c r="H83" s="53">
        <f>Bond_Historical!Q84</f>
        <v>2.4522169063298069E-3</v>
      </c>
      <c r="I83" s="39">
        <f t="shared" si="3"/>
        <v>6.0133677556897287E-6</v>
      </c>
    </row>
    <row r="84" spans="5:9">
      <c r="E84" s="112">
        <v>43584</v>
      </c>
      <c r="F84" s="4">
        <v>419</v>
      </c>
      <c r="G84" s="36">
        <f t="shared" si="2"/>
        <v>3.1413110975164438E-30</v>
      </c>
      <c r="H84" s="53">
        <f>Bond_Historical!Q85</f>
        <v>-2.2990795799768195E-3</v>
      </c>
      <c r="I84" s="39">
        <f t="shared" si="3"/>
        <v>5.2857669150663886E-6</v>
      </c>
    </row>
    <row r="85" spans="5:9">
      <c r="E85" s="112">
        <v>43585</v>
      </c>
      <c r="F85" s="4">
        <v>418</v>
      </c>
      <c r="G85" s="36">
        <f t="shared" si="2"/>
        <v>3.6956601147252282E-30</v>
      </c>
      <c r="H85" s="53">
        <f>Bond_Historical!Q86</f>
        <v>8.0389983167370208E-4</v>
      </c>
      <c r="I85" s="39">
        <f t="shared" si="3"/>
        <v>6.4625493936500659E-7</v>
      </c>
    </row>
    <row r="86" spans="5:9">
      <c r="E86" s="112">
        <v>43586</v>
      </c>
      <c r="F86" s="4">
        <v>417</v>
      </c>
      <c r="G86" s="36">
        <f t="shared" si="2"/>
        <v>4.3478354290885044E-30</v>
      </c>
      <c r="H86" s="53">
        <f>Bond_Historical!Q87</f>
        <v>9.3191937167970773E-5</v>
      </c>
      <c r="I86" s="39">
        <f t="shared" si="3"/>
        <v>8.684737153119013E-9</v>
      </c>
    </row>
    <row r="87" spans="5:9">
      <c r="E87" s="112">
        <v>43587</v>
      </c>
      <c r="F87" s="4">
        <v>416</v>
      </c>
      <c r="G87" s="36">
        <f t="shared" si="2"/>
        <v>5.1151005048100041E-30</v>
      </c>
      <c r="H87" s="53">
        <f>Bond_Historical!Q88</f>
        <v>-2.3803795908356328E-3</v>
      </c>
      <c r="I87" s="39">
        <f t="shared" si="3"/>
        <v>5.6662069964668147E-6</v>
      </c>
    </row>
    <row r="88" spans="5:9">
      <c r="E88" s="112">
        <v>43588</v>
      </c>
      <c r="F88" s="4">
        <v>415</v>
      </c>
      <c r="G88" s="36">
        <f t="shared" si="2"/>
        <v>6.0177652997764771E-30</v>
      </c>
      <c r="H88" s="53">
        <f>Bond_Historical!Q89</f>
        <v>2.3238756295638017E-3</v>
      </c>
      <c r="I88" s="39">
        <f t="shared" si="3"/>
        <v>5.4003979416805554E-6</v>
      </c>
    </row>
    <row r="89" spans="5:9">
      <c r="E89" s="112">
        <v>43591</v>
      </c>
      <c r="F89" s="4">
        <v>414</v>
      </c>
      <c r="G89" s="36">
        <f t="shared" si="2"/>
        <v>7.0797238820899736E-30</v>
      </c>
      <c r="H89" s="53">
        <f>Bond_Historical!Q90</f>
        <v>1.488144924722613E-3</v>
      </c>
      <c r="I89" s="39">
        <f t="shared" si="3"/>
        <v>2.2145753169776714E-6</v>
      </c>
    </row>
    <row r="90" spans="5:9">
      <c r="E90" s="112">
        <v>43592</v>
      </c>
      <c r="F90" s="4">
        <v>413</v>
      </c>
      <c r="G90" s="36">
        <f t="shared" si="2"/>
        <v>8.3290869201058514E-30</v>
      </c>
      <c r="H90" s="53">
        <f>Bond_Historical!Q91</f>
        <v>9.6166980015553651E-4</v>
      </c>
      <c r="I90" s="39">
        <f t="shared" si="3"/>
        <v>9.2480880453118949E-7</v>
      </c>
    </row>
    <row r="91" spans="5:9">
      <c r="E91" s="112">
        <v>43593</v>
      </c>
      <c r="F91" s="4">
        <v>412</v>
      </c>
      <c r="G91" s="36">
        <f t="shared" si="2"/>
        <v>9.798925788359827E-30</v>
      </c>
      <c r="H91" s="53">
        <f>Bond_Historical!Q92</f>
        <v>-1.5449226110617505E-3</v>
      </c>
      <c r="I91" s="39">
        <f t="shared" si="3"/>
        <v>2.3867858741698567E-6</v>
      </c>
    </row>
    <row r="92" spans="5:9">
      <c r="E92" s="112">
        <v>43594</v>
      </c>
      <c r="F92" s="4">
        <v>411</v>
      </c>
      <c r="G92" s="36">
        <f t="shared" si="2"/>
        <v>1.1528147986305678E-29</v>
      </c>
      <c r="H92" s="53">
        <f>Bond_Historical!Q93</f>
        <v>1.18405052552041E-3</v>
      </c>
      <c r="I92" s="39">
        <f t="shared" si="3"/>
        <v>1.4019756469851591E-6</v>
      </c>
    </row>
    <row r="93" spans="5:9">
      <c r="E93" s="112">
        <v>43595</v>
      </c>
      <c r="F93" s="4">
        <v>410</v>
      </c>
      <c r="G93" s="36">
        <f t="shared" si="2"/>
        <v>1.3562527042712564E-29</v>
      </c>
      <c r="H93" s="53">
        <f>Bond_Historical!Q94</f>
        <v>2.5367780344128388E-4</v>
      </c>
      <c r="I93" s="39">
        <f t="shared" si="3"/>
        <v>6.4352427958794663E-8</v>
      </c>
    </row>
    <row r="94" spans="5:9">
      <c r="E94" s="112">
        <v>43598</v>
      </c>
      <c r="F94" s="4">
        <v>409</v>
      </c>
      <c r="G94" s="36">
        <f t="shared" si="2"/>
        <v>1.5955914167897134E-29</v>
      </c>
      <c r="H94" s="53">
        <f>Bond_Historical!Q95</f>
        <v>1.7833550866944749E-3</v>
      </c>
      <c r="I94" s="39">
        <f t="shared" si="3"/>
        <v>3.1803553652390579E-6</v>
      </c>
    </row>
    <row r="95" spans="5:9">
      <c r="E95" s="112">
        <v>43599</v>
      </c>
      <c r="F95" s="4">
        <v>408</v>
      </c>
      <c r="G95" s="36">
        <f t="shared" si="2"/>
        <v>1.8771663726937801E-29</v>
      </c>
      <c r="H95" s="53">
        <f>Bond_Historical!Q96</f>
        <v>5.3003459327220412E-4</v>
      </c>
      <c r="I95" s="39">
        <f t="shared" si="3"/>
        <v>2.8093667006523087E-7</v>
      </c>
    </row>
    <row r="96" spans="5:9">
      <c r="E96" s="112">
        <v>43600</v>
      </c>
      <c r="F96" s="4">
        <v>407</v>
      </c>
      <c r="G96" s="36">
        <f t="shared" si="2"/>
        <v>2.2084310266985652E-29</v>
      </c>
      <c r="H96" s="53">
        <f>Bond_Historical!Q97</f>
        <v>2.1867909498622523E-3</v>
      </c>
      <c r="I96" s="39">
        <f t="shared" si="3"/>
        <v>4.7820546583994514E-6</v>
      </c>
    </row>
    <row r="97" spans="5:9">
      <c r="E97" s="112">
        <v>43601</v>
      </c>
      <c r="F97" s="4">
        <v>406</v>
      </c>
      <c r="G97" s="36">
        <f t="shared" si="2"/>
        <v>2.5981541490571358E-29</v>
      </c>
      <c r="H97" s="53">
        <f>Bond_Historical!Q98</f>
        <v>-1.1836642772405483E-3</v>
      </c>
      <c r="I97" s="39">
        <f t="shared" si="3"/>
        <v>1.4010611212153896E-6</v>
      </c>
    </row>
    <row r="98" spans="5:9">
      <c r="E98" s="112">
        <v>43602</v>
      </c>
      <c r="F98" s="4">
        <v>405</v>
      </c>
      <c r="G98" s="36">
        <f t="shared" si="2"/>
        <v>3.0566519400672191E-29</v>
      </c>
      <c r="H98" s="53">
        <f>Bond_Historical!Q99</f>
        <v>1.9023943972179555E-4</v>
      </c>
      <c r="I98" s="39">
        <f t="shared" si="3"/>
        <v>3.619104442566268E-8</v>
      </c>
    </row>
    <row r="99" spans="5:9">
      <c r="E99" s="112">
        <v>43605</v>
      </c>
      <c r="F99" s="4">
        <v>404</v>
      </c>
      <c r="G99" s="36">
        <f t="shared" si="2"/>
        <v>3.5960611059614341E-29</v>
      </c>
      <c r="H99" s="53">
        <f>Bond_Historical!Q100</f>
        <v>-1.599869444544191E-3</v>
      </c>
      <c r="I99" s="39">
        <f t="shared" si="3"/>
        <v>2.5595822395861384E-6</v>
      </c>
    </row>
    <row r="100" spans="5:9">
      <c r="E100" s="112">
        <v>43606</v>
      </c>
      <c r="F100" s="4">
        <v>403</v>
      </c>
      <c r="G100" s="36">
        <f t="shared" si="2"/>
        <v>4.2306601246605106E-29</v>
      </c>
      <c r="H100" s="53">
        <f>Bond_Historical!Q101</f>
        <v>-1.9310437785857238E-5</v>
      </c>
      <c r="I100" s="39">
        <f t="shared" si="3"/>
        <v>3.7289300748146298E-10</v>
      </c>
    </row>
    <row r="101" spans="5:9">
      <c r="E101" s="112">
        <v>43607</v>
      </c>
      <c r="F101" s="4">
        <v>402</v>
      </c>
      <c r="G101" s="36">
        <f t="shared" si="2"/>
        <v>4.9772472054829541E-29</v>
      </c>
      <c r="H101" s="53">
        <f>Bond_Historical!Q102</f>
        <v>1.4409402471972919E-3</v>
      </c>
      <c r="I101" s="39">
        <f t="shared" si="3"/>
        <v>2.0763087959929926E-6</v>
      </c>
    </row>
    <row r="102" spans="5:9">
      <c r="E102" s="112">
        <v>43608</v>
      </c>
      <c r="F102" s="4">
        <v>401</v>
      </c>
      <c r="G102" s="36">
        <f t="shared" si="2"/>
        <v>5.8555849476270051E-29</v>
      </c>
      <c r="H102" s="53">
        <f>Bond_Historical!Q103</f>
        <v>2.8927425459121317E-3</v>
      </c>
      <c r="I102" s="39">
        <f t="shared" si="3"/>
        <v>8.3679594369302006E-6</v>
      </c>
    </row>
    <row r="103" spans="5:9">
      <c r="E103" s="112">
        <v>43609</v>
      </c>
      <c r="F103" s="4">
        <v>400</v>
      </c>
      <c r="G103" s="36">
        <f t="shared" si="2"/>
        <v>6.8889234677964764E-29</v>
      </c>
      <c r="H103" s="53">
        <f>Bond_Historical!Q104</f>
        <v>8.3355304447022644E-4</v>
      </c>
      <c r="I103" s="39">
        <f t="shared" si="3"/>
        <v>6.9481067794558331E-7</v>
      </c>
    </row>
    <row r="104" spans="5:9">
      <c r="E104" s="112">
        <v>43613</v>
      </c>
      <c r="F104" s="4">
        <v>399</v>
      </c>
      <c r="G104" s="36">
        <f t="shared" si="2"/>
        <v>8.1046158444664434E-29</v>
      </c>
      <c r="H104" s="53">
        <f>Bond_Historical!Q105</f>
        <v>1.3540419628851046E-3</v>
      </c>
      <c r="I104" s="39">
        <f t="shared" si="3"/>
        <v>1.8334296372537471E-6</v>
      </c>
    </row>
    <row r="105" spans="5:9">
      <c r="E105" s="112">
        <v>43614</v>
      </c>
      <c r="F105" s="4">
        <v>398</v>
      </c>
      <c r="G105" s="36">
        <f t="shared" si="2"/>
        <v>9.5348421699605223E-29</v>
      </c>
      <c r="H105" s="53">
        <f>Bond_Historical!Q106</f>
        <v>5.0246091220264224E-4</v>
      </c>
      <c r="I105" s="39">
        <f t="shared" si="3"/>
        <v>2.5246696829151136E-7</v>
      </c>
    </row>
    <row r="106" spans="5:9">
      <c r="E106" s="112">
        <v>43615</v>
      </c>
      <c r="F106" s="4">
        <v>397</v>
      </c>
      <c r="G106" s="36">
        <f t="shared" si="2"/>
        <v>1.1217461376424144E-28</v>
      </c>
      <c r="H106" s="53">
        <f>Bond_Historical!Q107</f>
        <v>3.4650792685167954E-3</v>
      </c>
      <c r="I106" s="39">
        <f t="shared" si="3"/>
        <v>1.200677433710489E-5</v>
      </c>
    </row>
    <row r="107" spans="5:9">
      <c r="E107" s="112">
        <v>43616</v>
      </c>
      <c r="F107" s="4">
        <v>396</v>
      </c>
      <c r="G107" s="36">
        <f t="shared" si="2"/>
        <v>1.3197013384028406E-28</v>
      </c>
      <c r="H107" s="53">
        <f>Bond_Historical!Q108</f>
        <v>3.6835392165454335E-3</v>
      </c>
      <c r="I107" s="39">
        <f t="shared" si="3"/>
        <v>1.3568461159828147E-5</v>
      </c>
    </row>
    <row r="108" spans="5:9">
      <c r="E108" s="112">
        <v>43619</v>
      </c>
      <c r="F108" s="4">
        <v>395</v>
      </c>
      <c r="G108" s="36">
        <f t="shared" si="2"/>
        <v>1.5525898098856947E-28</v>
      </c>
      <c r="H108" s="53">
        <f>Bond_Historical!Q109</f>
        <v>2.9135156368492944E-3</v>
      </c>
      <c r="I108" s="39">
        <f t="shared" si="3"/>
        <v>8.4885733661653498E-6</v>
      </c>
    </row>
    <row r="109" spans="5:9">
      <c r="E109" s="112">
        <v>43620</v>
      </c>
      <c r="F109" s="4">
        <v>394</v>
      </c>
      <c r="G109" s="36">
        <f t="shared" si="2"/>
        <v>1.8265762469243471E-28</v>
      </c>
      <c r="H109" s="53">
        <f>Bond_Historical!Q110</f>
        <v>-1.1251658719109781E-3</v>
      </c>
      <c r="I109" s="39">
        <f t="shared" si="3"/>
        <v>1.2659982393131916E-6</v>
      </c>
    </row>
    <row r="110" spans="5:9">
      <c r="E110" s="112">
        <v>43621</v>
      </c>
      <c r="F110" s="4">
        <v>393</v>
      </c>
      <c r="G110" s="36">
        <f t="shared" si="2"/>
        <v>2.1489132316757022E-28</v>
      </c>
      <c r="H110" s="53">
        <f>Bond_Historical!Q111</f>
        <v>-6.0231689356317244E-4</v>
      </c>
      <c r="I110" s="39">
        <f t="shared" si="3"/>
        <v>3.6278564027158999E-7</v>
      </c>
    </row>
    <row r="111" spans="5:9">
      <c r="E111" s="112">
        <v>43622</v>
      </c>
      <c r="F111" s="4">
        <v>392</v>
      </c>
      <c r="G111" s="36">
        <f t="shared" si="2"/>
        <v>2.5281332137361204E-28</v>
      </c>
      <c r="H111" s="53">
        <f>Bond_Historical!Q112</f>
        <v>5.7567714490037146E-4</v>
      </c>
      <c r="I111" s="39">
        <f t="shared" si="3"/>
        <v>3.3140417516064326E-7</v>
      </c>
    </row>
    <row r="112" spans="5:9">
      <c r="E112" s="112">
        <v>43623</v>
      </c>
      <c r="F112" s="4">
        <v>391</v>
      </c>
      <c r="G112" s="36">
        <f t="shared" si="2"/>
        <v>2.9742743691013182E-28</v>
      </c>
      <c r="H112" s="53">
        <f>Bond_Historical!Q113</f>
        <v>3.2023399403604612E-3</v>
      </c>
      <c r="I112" s="39">
        <f t="shared" si="3"/>
        <v>1.0254981093627841E-5</v>
      </c>
    </row>
    <row r="113" spans="5:9">
      <c r="E113" s="112">
        <v>43626</v>
      </c>
      <c r="F113" s="4">
        <v>390</v>
      </c>
      <c r="G113" s="36">
        <f t="shared" si="2"/>
        <v>3.4991463165897866E-28</v>
      </c>
      <c r="H113" s="53">
        <f>Bond_Historical!Q114</f>
        <v>-2.8837435668555853E-3</v>
      </c>
      <c r="I113" s="39">
        <f t="shared" si="3"/>
        <v>8.3159769593809739E-6</v>
      </c>
    </row>
    <row r="114" spans="5:9">
      <c r="E114" s="112">
        <v>43627</v>
      </c>
      <c r="F114" s="4">
        <v>389</v>
      </c>
      <c r="G114" s="36">
        <f t="shared" si="2"/>
        <v>4.1166427253997485E-28</v>
      </c>
      <c r="H114" s="53">
        <f>Bond_Historical!Q115</f>
        <v>-3.2536496595482375E-5</v>
      </c>
      <c r="I114" s="39">
        <f t="shared" si="3"/>
        <v>1.0586236107078362E-9</v>
      </c>
    </row>
    <row r="115" spans="5:9">
      <c r="E115" s="112">
        <v>43628</v>
      </c>
      <c r="F115" s="4">
        <v>388</v>
      </c>
      <c r="G115" s="36">
        <f t="shared" si="2"/>
        <v>4.843109088705587E-28</v>
      </c>
      <c r="H115" s="53">
        <f>Bond_Historical!Q116</f>
        <v>1.2835813630001464E-3</v>
      </c>
      <c r="I115" s="39">
        <f t="shared" si="3"/>
        <v>1.6475811154413136E-6</v>
      </c>
    </row>
    <row r="116" spans="5:9">
      <c r="E116" s="112">
        <v>43629</v>
      </c>
      <c r="F116" s="4">
        <v>387</v>
      </c>
      <c r="G116" s="36">
        <f t="shared" si="2"/>
        <v>5.6977753984771621E-28</v>
      </c>
      <c r="H116" s="53">
        <f>Bond_Historical!Q117</f>
        <v>1.7584999234288132E-3</v>
      </c>
      <c r="I116" s="39">
        <f t="shared" si="3"/>
        <v>3.092321980699142E-6</v>
      </c>
    </row>
    <row r="117" spans="5:9">
      <c r="E117" s="112">
        <v>43630</v>
      </c>
      <c r="F117" s="4">
        <v>386</v>
      </c>
      <c r="G117" s="36">
        <f t="shared" si="2"/>
        <v>6.703265174679014E-28</v>
      </c>
      <c r="H117" s="53">
        <f>Bond_Historical!Q118</f>
        <v>2.1572074785110372E-4</v>
      </c>
      <c r="I117" s="39">
        <f t="shared" si="3"/>
        <v>4.6535441053439472E-8</v>
      </c>
    </row>
    <row r="118" spans="5:9">
      <c r="E118" s="112">
        <v>43633</v>
      </c>
      <c r="F118" s="4">
        <v>385</v>
      </c>
      <c r="G118" s="36">
        <f t="shared" si="2"/>
        <v>7.886194323151782E-28</v>
      </c>
      <c r="H118" s="53">
        <f>Bond_Historical!Q119</f>
        <v>-4.5203604450228308E-5</v>
      </c>
      <c r="I118" s="39">
        <f t="shared" si="3"/>
        <v>2.0433658552927003E-9</v>
      </c>
    </row>
    <row r="119" spans="5:9">
      <c r="E119" s="112">
        <v>43634</v>
      </c>
      <c r="F119" s="4">
        <v>384</v>
      </c>
      <c r="G119" s="36">
        <f t="shared" si="2"/>
        <v>9.2778756742962121E-28</v>
      </c>
      <c r="H119" s="53">
        <f>Bond_Historical!Q120</f>
        <v>3.4138328854074001E-3</v>
      </c>
      <c r="I119" s="39">
        <f t="shared" si="3"/>
        <v>1.1654254969489014E-5</v>
      </c>
    </row>
    <row r="120" spans="5:9">
      <c r="E120" s="112">
        <v>43635</v>
      </c>
      <c r="F120" s="4">
        <v>383</v>
      </c>
      <c r="G120" s="36">
        <f t="shared" si="2"/>
        <v>1.0915147852113194E-27</v>
      </c>
      <c r="H120" s="53">
        <f>Bond_Historical!Q121</f>
        <v>3.8858239588711349E-3</v>
      </c>
      <c r="I120" s="39">
        <f t="shared" si="3"/>
        <v>1.5099627839336939E-5</v>
      </c>
    </row>
    <row r="121" spans="5:9">
      <c r="E121" s="112">
        <v>43636</v>
      </c>
      <c r="F121" s="4">
        <v>382</v>
      </c>
      <c r="G121" s="36">
        <f t="shared" si="2"/>
        <v>1.2841350414250818E-27</v>
      </c>
      <c r="H121" s="53">
        <f>Bond_Historical!Q122</f>
        <v>2.8550950574980352E-3</v>
      </c>
      <c r="I121" s="39">
        <f t="shared" si="3"/>
        <v>8.1515677873497096E-6</v>
      </c>
    </row>
    <row r="122" spans="5:9">
      <c r="E122" s="112">
        <v>43637</v>
      </c>
      <c r="F122" s="4">
        <v>381</v>
      </c>
      <c r="G122" s="36">
        <f t="shared" si="2"/>
        <v>1.5107471075589195E-27</v>
      </c>
      <c r="H122" s="53">
        <f>Bond_Historical!Q123</f>
        <v>-2.9140245770598898E-3</v>
      </c>
      <c r="I122" s="39">
        <f t="shared" si="3"/>
        <v>8.4915392357090691E-6</v>
      </c>
    </row>
    <row r="123" spans="5:9">
      <c r="E123" s="112">
        <v>43640</v>
      </c>
      <c r="F123" s="4">
        <v>380</v>
      </c>
      <c r="G123" s="36">
        <f t="shared" si="2"/>
        <v>1.7773495383046115E-27</v>
      </c>
      <c r="H123" s="53">
        <f>Bond_Historical!Q124</f>
        <v>2.0140764743289906E-3</v>
      </c>
      <c r="I123" s="39">
        <f t="shared" si="3"/>
        <v>4.0565040444454977E-6</v>
      </c>
    </row>
    <row r="124" spans="5:9">
      <c r="E124" s="112">
        <v>43641</v>
      </c>
      <c r="F124" s="4">
        <v>379</v>
      </c>
      <c r="G124" s="36">
        <f t="shared" si="2"/>
        <v>2.0909994568289549E-27</v>
      </c>
      <c r="H124" s="53">
        <f>Bond_Historical!Q125</f>
        <v>-7.2411341350028769E-4</v>
      </c>
      <c r="I124" s="39">
        <f t="shared" si="3"/>
        <v>5.2434023561103861E-7</v>
      </c>
    </row>
    <row r="125" spans="5:9">
      <c r="E125" s="112">
        <v>43642</v>
      </c>
      <c r="F125" s="4">
        <v>378</v>
      </c>
      <c r="G125" s="36">
        <f t="shared" si="2"/>
        <v>2.459999360975241E-27</v>
      </c>
      <c r="H125" s="53">
        <f>Bond_Historical!Q126</f>
        <v>-1.9744972051773529E-3</v>
      </c>
      <c r="I125" s="39">
        <f t="shared" si="3"/>
        <v>3.8986392132531774E-6</v>
      </c>
    </row>
    <row r="126" spans="5:9">
      <c r="E126" s="112">
        <v>43643</v>
      </c>
      <c r="F126" s="4">
        <v>377</v>
      </c>
      <c r="G126" s="36">
        <f t="shared" si="2"/>
        <v>2.8941168952649893E-27</v>
      </c>
      <c r="H126" s="53">
        <f>Bond_Historical!Q127</f>
        <v>3.4008827594234304E-3</v>
      </c>
      <c r="I126" s="39">
        <f t="shared" si="3"/>
        <v>1.1566003543343527E-5</v>
      </c>
    </row>
    <row r="127" spans="5:9">
      <c r="E127" s="112">
        <v>43644</v>
      </c>
      <c r="F127" s="4">
        <v>376</v>
      </c>
      <c r="G127" s="36">
        <f t="shared" si="2"/>
        <v>3.404843406194105E-27</v>
      </c>
      <c r="H127" s="53">
        <f>Bond_Historical!Q128</f>
        <v>1.0097439075242968E-3</v>
      </c>
      <c r="I127" s="39">
        <f t="shared" si="3"/>
        <v>1.0195827587824358E-6</v>
      </c>
    </row>
    <row r="128" spans="5:9">
      <c r="E128" s="112">
        <v>43647</v>
      </c>
      <c r="F128" s="4">
        <v>375</v>
      </c>
      <c r="G128" s="36">
        <f t="shared" si="2"/>
        <v>4.0056981249342419E-27</v>
      </c>
      <c r="H128" s="53">
        <f>Bond_Historical!Q129</f>
        <v>3.0892888734827812E-4</v>
      </c>
      <c r="I128" s="39">
        <f t="shared" si="3"/>
        <v>9.5437057438245111E-8</v>
      </c>
    </row>
    <row r="129" spans="5:9">
      <c r="E129" s="112">
        <v>43648</v>
      </c>
      <c r="F129" s="4">
        <v>374</v>
      </c>
      <c r="G129" s="36">
        <f t="shared" si="2"/>
        <v>4.7125860293344029E-27</v>
      </c>
      <c r="H129" s="53">
        <f>Bond_Historical!Q130</f>
        <v>2.1215296464970985E-3</v>
      </c>
      <c r="I129" s="39">
        <f t="shared" si="3"/>
        <v>4.500888040966104E-6</v>
      </c>
    </row>
    <row r="130" spans="5:9">
      <c r="E130" s="112">
        <v>43649</v>
      </c>
      <c r="F130" s="4">
        <v>373</v>
      </c>
      <c r="G130" s="36">
        <f t="shared" si="2"/>
        <v>5.5442188580404742E-27</v>
      </c>
      <c r="H130" s="53">
        <f>Bond_Historical!Q131</f>
        <v>1.9798629382155328E-3</v>
      </c>
      <c r="I130" s="39">
        <f t="shared" si="3"/>
        <v>3.9198572541194423E-6</v>
      </c>
    </row>
    <row r="131" spans="5:9">
      <c r="E131" s="112">
        <v>43651</v>
      </c>
      <c r="F131" s="4">
        <v>372</v>
      </c>
      <c r="G131" s="36">
        <f t="shared" si="2"/>
        <v>6.5226104212240877E-27</v>
      </c>
      <c r="H131" s="53">
        <f>Bond_Historical!Q132</f>
        <v>-5.4922825803467804E-3</v>
      </c>
      <c r="I131" s="39">
        <f t="shared" si="3"/>
        <v>3.0165167942380688E-5</v>
      </c>
    </row>
    <row r="132" spans="5:9">
      <c r="E132" s="112">
        <v>43654</v>
      </c>
      <c r="F132" s="4">
        <v>371</v>
      </c>
      <c r="G132" s="36">
        <f t="shared" ref="G132:G195" si="4">$C$3^(F132-1)</f>
        <v>7.673659319087162E-27</v>
      </c>
      <c r="H132" s="53">
        <f>Bond_Historical!Q133</f>
        <v>-6.4141246893132677E-4</v>
      </c>
      <c r="I132" s="39">
        <f t="shared" ref="I132:I195" si="5">H132^2</f>
        <v>4.1140995530058023E-7</v>
      </c>
    </row>
    <row r="133" spans="5:9">
      <c r="E133" s="112">
        <v>43655</v>
      </c>
      <c r="F133" s="4">
        <v>370</v>
      </c>
      <c r="G133" s="36">
        <f t="shared" si="4"/>
        <v>9.0278344930437189E-27</v>
      </c>
      <c r="H133" s="53">
        <f>Bond_Historical!Q134</f>
        <v>-8.0643498116103704E-4</v>
      </c>
      <c r="I133" s="39">
        <f t="shared" si="5"/>
        <v>6.5033737884020216E-7</v>
      </c>
    </row>
    <row r="134" spans="5:9">
      <c r="E134" s="112">
        <v>43656</v>
      </c>
      <c r="F134" s="4">
        <v>369</v>
      </c>
      <c r="G134" s="36">
        <f t="shared" si="4"/>
        <v>1.0620981756522025E-26</v>
      </c>
      <c r="H134" s="53">
        <f>Bond_Historical!Q135</f>
        <v>1.1840445176778383E-3</v>
      </c>
      <c r="I134" s="39">
        <f t="shared" si="5"/>
        <v>1.4019614198429447E-6</v>
      </c>
    </row>
    <row r="135" spans="5:9">
      <c r="E135" s="112">
        <v>43657</v>
      </c>
      <c r="F135" s="4">
        <v>368</v>
      </c>
      <c r="G135" s="36">
        <f t="shared" si="4"/>
        <v>1.2495272654731791E-26</v>
      </c>
      <c r="H135" s="53">
        <f>Bond_Historical!Q136</f>
        <v>-4.0557067817596154E-3</v>
      </c>
      <c r="I135" s="39">
        <f t="shared" si="5"/>
        <v>1.6448757499610939E-5</v>
      </c>
    </row>
    <row r="136" spans="5:9">
      <c r="E136" s="112">
        <v>43658</v>
      </c>
      <c r="F136" s="4">
        <v>367</v>
      </c>
      <c r="G136" s="36">
        <f t="shared" si="4"/>
        <v>1.4700320770272697E-26</v>
      </c>
      <c r="H136" s="53">
        <f>Bond_Historical!Q137</f>
        <v>1.0202721243726225E-3</v>
      </c>
      <c r="I136" s="39">
        <f t="shared" si="5"/>
        <v>1.0409552077718239E-6</v>
      </c>
    </row>
    <row r="137" spans="5:9">
      <c r="E137" s="112">
        <v>43661</v>
      </c>
      <c r="F137" s="4">
        <v>366</v>
      </c>
      <c r="G137" s="36">
        <f t="shared" si="4"/>
        <v>1.7294495023850233E-26</v>
      </c>
      <c r="H137" s="53">
        <f>Bond_Historical!Q138</f>
        <v>1.5246630146841138E-3</v>
      </c>
      <c r="I137" s="39">
        <f t="shared" si="5"/>
        <v>2.3245973083456501E-6</v>
      </c>
    </row>
    <row r="138" spans="5:9">
      <c r="E138" s="112">
        <v>43662</v>
      </c>
      <c r="F138" s="4">
        <v>365</v>
      </c>
      <c r="G138" s="36">
        <f t="shared" si="4"/>
        <v>2.0346464733941453E-26</v>
      </c>
      <c r="H138" s="53">
        <f>Bond_Historical!Q139</f>
        <v>-1.4514427508590252E-3</v>
      </c>
      <c r="I138" s="39">
        <f t="shared" si="5"/>
        <v>2.1066860590212144E-6</v>
      </c>
    </row>
    <row r="139" spans="5:9">
      <c r="E139" s="112">
        <v>43663</v>
      </c>
      <c r="F139" s="4">
        <v>364</v>
      </c>
      <c r="G139" s="36">
        <f t="shared" si="4"/>
        <v>2.3937017334048766E-26</v>
      </c>
      <c r="H139" s="53">
        <f>Bond_Historical!Q140</f>
        <v>3.4341123200244215E-3</v>
      </c>
      <c r="I139" s="39">
        <f t="shared" si="5"/>
        <v>1.1793127426543515E-5</v>
      </c>
    </row>
    <row r="140" spans="5:9">
      <c r="E140" s="112">
        <v>43664</v>
      </c>
      <c r="F140" s="4">
        <v>363</v>
      </c>
      <c r="G140" s="36">
        <f t="shared" si="4"/>
        <v>2.8161196863586786E-26</v>
      </c>
      <c r="H140" s="53">
        <f>Bond_Historical!Q141</f>
        <v>1.8188471913187039E-3</v>
      </c>
      <c r="I140" s="39">
        <f t="shared" si="5"/>
        <v>3.3082051053679377E-6</v>
      </c>
    </row>
    <row r="141" spans="5:9">
      <c r="E141" s="112">
        <v>43665</v>
      </c>
      <c r="F141" s="4">
        <v>362</v>
      </c>
      <c r="G141" s="36">
        <f t="shared" si="4"/>
        <v>3.3130819839513871E-26</v>
      </c>
      <c r="H141" s="53">
        <f>Bond_Historical!Q142</f>
        <v>-1.2666833149068048E-3</v>
      </c>
      <c r="I141" s="39">
        <f t="shared" si="5"/>
        <v>1.6044866202632917E-6</v>
      </c>
    </row>
    <row r="142" spans="5:9">
      <c r="E142" s="112">
        <v>43668</v>
      </c>
      <c r="F142" s="4">
        <v>361</v>
      </c>
      <c r="G142" s="36">
        <f t="shared" si="4"/>
        <v>3.8977435105310439E-26</v>
      </c>
      <c r="H142" s="53">
        <f>Bond_Historical!Q143</f>
        <v>1.6054222974021674E-3</v>
      </c>
      <c r="I142" s="39">
        <f t="shared" si="5"/>
        <v>2.5773807529960533E-6</v>
      </c>
    </row>
    <row r="143" spans="5:9">
      <c r="E143" s="112">
        <v>43669</v>
      </c>
      <c r="F143" s="4">
        <v>360</v>
      </c>
      <c r="G143" s="36">
        <f t="shared" si="4"/>
        <v>4.5855806006247568E-26</v>
      </c>
      <c r="H143" s="53">
        <f>Bond_Historical!Q144</f>
        <v>-4.5569149015681931E-4</v>
      </c>
      <c r="I143" s="39">
        <f t="shared" si="5"/>
        <v>2.0765473420134254E-7</v>
      </c>
    </row>
    <row r="144" spans="5:9">
      <c r="E144" s="112">
        <v>43670</v>
      </c>
      <c r="F144" s="4">
        <v>359</v>
      </c>
      <c r="G144" s="36">
        <f t="shared" si="4"/>
        <v>5.3948007066173613E-26</v>
      </c>
      <c r="H144" s="53">
        <f>Bond_Historical!Q145</f>
        <v>1.5939448624299587E-3</v>
      </c>
      <c r="I144" s="39">
        <f t="shared" si="5"/>
        <v>2.5406602244668602E-6</v>
      </c>
    </row>
    <row r="145" spans="5:9">
      <c r="E145" s="112">
        <v>43671</v>
      </c>
      <c r="F145" s="4">
        <v>358</v>
      </c>
      <c r="G145" s="36">
        <f t="shared" si="4"/>
        <v>6.3468243607263082E-26</v>
      </c>
      <c r="H145" s="53">
        <f>Bond_Historical!Q146</f>
        <v>-1.7686106519802399E-3</v>
      </c>
      <c r="I145" s="39">
        <f t="shared" si="5"/>
        <v>3.1279836382979689E-6</v>
      </c>
    </row>
    <row r="146" spans="5:9">
      <c r="E146" s="112">
        <v>43672</v>
      </c>
      <c r="F146" s="4">
        <v>357</v>
      </c>
      <c r="G146" s="36">
        <f t="shared" si="4"/>
        <v>7.4668521890897761E-26</v>
      </c>
      <c r="H146" s="53">
        <f>Bond_Historical!Q147</f>
        <v>5.1811383558623004E-4</v>
      </c>
      <c r="I146" s="39">
        <f t="shared" si="5"/>
        <v>2.6844194662587503E-7</v>
      </c>
    </row>
    <row r="147" spans="5:9">
      <c r="E147" s="112">
        <v>43675</v>
      </c>
      <c r="F147" s="4">
        <v>356</v>
      </c>
      <c r="G147" s="36">
        <f t="shared" si="4"/>
        <v>8.7845319871644419E-26</v>
      </c>
      <c r="H147" s="53">
        <f>Bond_Historical!Q148</f>
        <v>7.5883057061255154E-5</v>
      </c>
      <c r="I147" s="39">
        <f t="shared" si="5"/>
        <v>5.7582383489617056E-9</v>
      </c>
    </row>
    <row r="148" spans="5:9">
      <c r="E148" s="112">
        <v>43676</v>
      </c>
      <c r="F148" s="4">
        <v>355</v>
      </c>
      <c r="G148" s="36">
        <f t="shared" si="4"/>
        <v>1.0334743514311109E-25</v>
      </c>
      <c r="H148" s="53">
        <f>Bond_Historical!Q149</f>
        <v>1.0049597548529563E-5</v>
      </c>
      <c r="I148" s="39">
        <f t="shared" si="5"/>
        <v>1.009944108874114E-10</v>
      </c>
    </row>
    <row r="149" spans="5:9">
      <c r="E149" s="112">
        <v>43677</v>
      </c>
      <c r="F149" s="4">
        <v>354</v>
      </c>
      <c r="G149" s="36">
        <f t="shared" si="4"/>
        <v>1.2158521781542481E-25</v>
      </c>
      <c r="H149" s="53">
        <f>Bond_Historical!Q150</f>
        <v>1.1857040593756106E-3</v>
      </c>
      <c r="I149" s="39">
        <f t="shared" si="5"/>
        <v>1.4058941164198016E-6</v>
      </c>
    </row>
    <row r="150" spans="5:9">
      <c r="E150" s="112">
        <v>43678</v>
      </c>
      <c r="F150" s="4">
        <v>353</v>
      </c>
      <c r="G150" s="36">
        <f t="shared" si="4"/>
        <v>1.4304143272402919E-25</v>
      </c>
      <c r="H150" s="53">
        <f>Bond_Historical!Q151</f>
        <v>6.8449843455494694E-3</v>
      </c>
      <c r="I150" s="39">
        <f t="shared" si="5"/>
        <v>4.6853810690817299E-5</v>
      </c>
    </row>
    <row r="151" spans="5:9">
      <c r="E151" s="112">
        <v>43679</v>
      </c>
      <c r="F151" s="4">
        <v>352</v>
      </c>
      <c r="G151" s="36">
        <f t="shared" si="4"/>
        <v>1.6828403849885785E-25</v>
      </c>
      <c r="H151" s="53">
        <f>Bond_Historical!Q152</f>
        <v>1.134709570080289E-3</v>
      </c>
      <c r="I151" s="39">
        <f t="shared" si="5"/>
        <v>1.2875658084317943E-6</v>
      </c>
    </row>
    <row r="152" spans="5:9">
      <c r="E152" s="112">
        <v>43682</v>
      </c>
      <c r="F152" s="4">
        <v>351</v>
      </c>
      <c r="G152" s="36">
        <f t="shared" si="4"/>
        <v>1.9798122176336222E-25</v>
      </c>
      <c r="H152" s="53">
        <f>Bond_Historical!Q153</f>
        <v>3.4304762703954396E-3</v>
      </c>
      <c r="I152" s="39">
        <f t="shared" si="5"/>
        <v>1.1768167441746205E-5</v>
      </c>
    </row>
    <row r="153" spans="5:9">
      <c r="E153" s="112">
        <v>43683</v>
      </c>
      <c r="F153" s="4">
        <v>350</v>
      </c>
      <c r="G153" s="36">
        <f t="shared" si="4"/>
        <v>2.3291908442748492E-25</v>
      </c>
      <c r="H153" s="53">
        <f>Bond_Historical!Q154</f>
        <v>3.5126659750668366E-3</v>
      </c>
      <c r="I153" s="39">
        <f t="shared" si="5"/>
        <v>1.233882225239225E-5</v>
      </c>
    </row>
    <row r="154" spans="5:9">
      <c r="E154" s="112">
        <v>43684</v>
      </c>
      <c r="F154" s="4">
        <v>349</v>
      </c>
      <c r="G154" s="36">
        <f t="shared" si="4"/>
        <v>2.7402245226762935E-25</v>
      </c>
      <c r="H154" s="53">
        <f>Bond_Historical!Q155</f>
        <v>3.5048233624011393E-5</v>
      </c>
      <c r="I154" s="39">
        <f t="shared" si="5"/>
        <v>1.2283786801632827E-9</v>
      </c>
    </row>
    <row r="155" spans="5:9">
      <c r="E155" s="112">
        <v>43685</v>
      </c>
      <c r="F155" s="4">
        <v>348</v>
      </c>
      <c r="G155" s="36">
        <f t="shared" si="4"/>
        <v>3.2237935560897575E-25</v>
      </c>
      <c r="H155" s="53">
        <f>Bond_Historical!Q156</f>
        <v>1.4973313555909419E-3</v>
      </c>
      <c r="I155" s="39">
        <f t="shared" si="5"/>
        <v>2.2420011884358077E-6</v>
      </c>
    </row>
    <row r="156" spans="5:9">
      <c r="E156" s="112">
        <v>43686</v>
      </c>
      <c r="F156" s="4">
        <v>347</v>
      </c>
      <c r="G156" s="36">
        <f t="shared" si="4"/>
        <v>3.792698301282068E-25</v>
      </c>
      <c r="H156" s="53">
        <f>Bond_Historical!Q157</f>
        <v>-1.7372399679488624E-3</v>
      </c>
      <c r="I156" s="39">
        <f t="shared" si="5"/>
        <v>3.0180027062389641E-6</v>
      </c>
    </row>
    <row r="157" spans="5:9">
      <c r="E157" s="112">
        <v>43689</v>
      </c>
      <c r="F157" s="4">
        <v>346</v>
      </c>
      <c r="G157" s="36">
        <f t="shared" si="4"/>
        <v>4.4619980015083149E-25</v>
      </c>
      <c r="H157" s="53">
        <f>Bond_Historical!Q158</f>
        <v>5.0592855533793703E-3</v>
      </c>
      <c r="I157" s="39">
        <f t="shared" si="5"/>
        <v>2.5596370310633202E-5</v>
      </c>
    </row>
    <row r="158" spans="5:9">
      <c r="E158" s="112">
        <v>43690</v>
      </c>
      <c r="F158" s="4">
        <v>345</v>
      </c>
      <c r="G158" s="36">
        <f t="shared" si="4"/>
        <v>5.2494094135391952E-25</v>
      </c>
      <c r="H158" s="53">
        <f>Bond_Historical!Q159</f>
        <v>-1.4941183610119144E-3</v>
      </c>
      <c r="I158" s="39">
        <f t="shared" si="5"/>
        <v>2.2323896767129292E-6</v>
      </c>
    </row>
    <row r="159" spans="5:9">
      <c r="E159" s="112">
        <v>43691</v>
      </c>
      <c r="F159" s="4">
        <v>344</v>
      </c>
      <c r="G159" s="36">
        <f t="shared" si="4"/>
        <v>6.1757757806343465E-25</v>
      </c>
      <c r="H159" s="53">
        <f>Bond_Historical!Q160</f>
        <v>3.7793063357957086E-3</v>
      </c>
      <c r="I159" s="39">
        <f t="shared" si="5"/>
        <v>1.4283156379785586E-5</v>
      </c>
    </row>
    <row r="160" spans="5:9">
      <c r="E160" s="112">
        <v>43692</v>
      </c>
      <c r="F160" s="4">
        <v>343</v>
      </c>
      <c r="G160" s="36">
        <f t="shared" si="4"/>
        <v>7.2656185654521735E-25</v>
      </c>
      <c r="H160" s="53">
        <f>Bond_Historical!Q161</f>
        <v>4.3333253846189581E-3</v>
      </c>
      <c r="I160" s="39">
        <f t="shared" si="5"/>
        <v>1.877770888898304E-5</v>
      </c>
    </row>
    <row r="161" spans="5:9">
      <c r="E161" s="112">
        <v>43693</v>
      </c>
      <c r="F161" s="4">
        <v>342</v>
      </c>
      <c r="G161" s="36">
        <f t="shared" si="4"/>
        <v>8.5477865475907943E-25</v>
      </c>
      <c r="H161" s="53">
        <f>Bond_Historical!Q162</f>
        <v>-2.7793938075227535E-4</v>
      </c>
      <c r="I161" s="39">
        <f t="shared" si="5"/>
        <v>7.7250299372958288E-8</v>
      </c>
    </row>
    <row r="162" spans="5:9">
      <c r="E162" s="112">
        <v>43696</v>
      </c>
      <c r="F162" s="4">
        <v>341</v>
      </c>
      <c r="G162" s="36">
        <f t="shared" si="4"/>
        <v>1.0056219467753875E-24</v>
      </c>
      <c r="H162" s="53">
        <f>Bond_Historical!Q163</f>
        <v>-3.2956367501950487E-3</v>
      </c>
      <c r="I162" s="39">
        <f t="shared" si="5"/>
        <v>1.0861221589236182E-5</v>
      </c>
    </row>
    <row r="163" spans="5:9">
      <c r="E163" s="112">
        <v>43697</v>
      </c>
      <c r="F163" s="4">
        <v>340</v>
      </c>
      <c r="G163" s="36">
        <f t="shared" si="4"/>
        <v>1.1830846432651618E-24</v>
      </c>
      <c r="H163" s="53">
        <f>Bond_Historical!Q164</f>
        <v>3.665015281620089E-3</v>
      </c>
      <c r="I163" s="39">
        <f t="shared" si="5"/>
        <v>1.343233701450878E-5</v>
      </c>
    </row>
    <row r="164" spans="5:9">
      <c r="E164" s="112">
        <v>43698</v>
      </c>
      <c r="F164" s="4">
        <v>339</v>
      </c>
      <c r="G164" s="36">
        <f t="shared" si="4"/>
        <v>1.391864286194308E-24</v>
      </c>
      <c r="H164" s="53">
        <f>Bond_Historical!Q165</f>
        <v>-3.6359117834484635E-4</v>
      </c>
      <c r="I164" s="39">
        <f t="shared" si="5"/>
        <v>1.3219854497019386E-7</v>
      </c>
    </row>
    <row r="165" spans="5:9">
      <c r="E165" s="112">
        <v>43699</v>
      </c>
      <c r="F165" s="4">
        <v>338</v>
      </c>
      <c r="G165" s="36">
        <f t="shared" si="4"/>
        <v>1.6374873955227151E-24</v>
      </c>
      <c r="H165" s="53">
        <f>Bond_Historical!Q166</f>
        <v>-2.3976239716499131E-3</v>
      </c>
      <c r="I165" s="39">
        <f t="shared" si="5"/>
        <v>5.7486007094303031E-6</v>
      </c>
    </row>
    <row r="166" spans="5:9">
      <c r="E166" s="112">
        <v>43700</v>
      </c>
      <c r="F166" s="4">
        <v>337</v>
      </c>
      <c r="G166" s="36">
        <f t="shared" si="4"/>
        <v>1.9264557594384888E-24</v>
      </c>
      <c r="H166" s="53">
        <f>Bond_Historical!Q167</f>
        <v>4.0500902834207601E-3</v>
      </c>
      <c r="I166" s="39">
        <f t="shared" si="5"/>
        <v>1.6403231303859254E-5</v>
      </c>
    </row>
    <row r="167" spans="5:9">
      <c r="E167" s="112">
        <v>43703</v>
      </c>
      <c r="F167" s="4">
        <v>336</v>
      </c>
      <c r="G167" s="36">
        <f t="shared" si="4"/>
        <v>2.2664185405158686E-24</v>
      </c>
      <c r="H167" s="53">
        <f>Bond_Historical!Q168</f>
        <v>-6.5077975666352978E-4</v>
      </c>
      <c r="I167" s="39">
        <f t="shared" si="5"/>
        <v>4.2351429168304304E-7</v>
      </c>
    </row>
    <row r="168" spans="5:9">
      <c r="E168" s="112">
        <v>43704</v>
      </c>
      <c r="F168" s="4">
        <v>335</v>
      </c>
      <c r="G168" s="36">
        <f t="shared" si="4"/>
        <v>2.6663747535480811E-24</v>
      </c>
      <c r="H168" s="53">
        <f>Bond_Historical!Q169</f>
        <v>3.9674659887560934E-3</v>
      </c>
      <c r="I168" s="39">
        <f t="shared" si="5"/>
        <v>1.5740786371936367E-5</v>
      </c>
    </row>
    <row r="169" spans="5:9">
      <c r="E169" s="112">
        <v>43705</v>
      </c>
      <c r="F169" s="4">
        <v>334</v>
      </c>
      <c r="G169" s="36">
        <f t="shared" si="4"/>
        <v>3.1369114747624487E-24</v>
      </c>
      <c r="H169" s="53">
        <f>Bond_Historical!Q170</f>
        <v>2.8835267998700124E-4</v>
      </c>
      <c r="I169" s="39">
        <f t="shared" si="5"/>
        <v>8.3147268055685947E-8</v>
      </c>
    </row>
    <row r="170" spans="5:9">
      <c r="E170" s="112">
        <v>43706</v>
      </c>
      <c r="F170" s="4">
        <v>333</v>
      </c>
      <c r="G170" s="36">
        <f t="shared" si="4"/>
        <v>3.6904840879558229E-24</v>
      </c>
      <c r="H170" s="53">
        <f>Bond_Historical!Q171</f>
        <v>-1.086596102091747E-3</v>
      </c>
      <c r="I170" s="39">
        <f t="shared" si="5"/>
        <v>1.1806910890809782E-6</v>
      </c>
    </row>
    <row r="171" spans="5:9">
      <c r="E171" s="112">
        <v>43707</v>
      </c>
      <c r="F171" s="4">
        <v>332</v>
      </c>
      <c r="G171" s="36">
        <f t="shared" si="4"/>
        <v>4.3417459858303791E-24</v>
      </c>
      <c r="H171" s="53">
        <f>Bond_Historical!Q172</f>
        <v>-9.2487018365400845E-5</v>
      </c>
      <c r="I171" s="39">
        <f t="shared" si="5"/>
        <v>8.5538485661219939E-9</v>
      </c>
    </row>
    <row r="172" spans="5:9">
      <c r="E172" s="112">
        <v>43711</v>
      </c>
      <c r="F172" s="4">
        <v>331</v>
      </c>
      <c r="G172" s="36">
        <f t="shared" si="4"/>
        <v>5.1079364539180936E-24</v>
      </c>
      <c r="H172" s="53">
        <f>Bond_Historical!Q173</f>
        <v>7.8566676056283864E-5</v>
      </c>
      <c r="I172" s="39">
        <f t="shared" si="5"/>
        <v>6.1727225865330482E-9</v>
      </c>
    </row>
    <row r="173" spans="5:9">
      <c r="E173" s="112">
        <v>43712</v>
      </c>
      <c r="F173" s="4">
        <v>330</v>
      </c>
      <c r="G173" s="36">
        <f t="shared" si="4"/>
        <v>6.0093370046095223E-24</v>
      </c>
      <c r="H173" s="53">
        <f>Bond_Historical!Q174</f>
        <v>1.5753894276885685E-3</v>
      </c>
      <c r="I173" s="39">
        <f t="shared" si="5"/>
        <v>2.4818518488729155E-6</v>
      </c>
    </row>
    <row r="174" spans="5:9">
      <c r="E174" s="112">
        <v>43713</v>
      </c>
      <c r="F174" s="4">
        <v>329</v>
      </c>
      <c r="G174" s="36">
        <f t="shared" si="4"/>
        <v>7.0698082407170848E-24</v>
      </c>
      <c r="H174" s="53">
        <f>Bond_Historical!Q175</f>
        <v>-5.6346743059197636E-3</v>
      </c>
      <c r="I174" s="39">
        <f t="shared" si="5"/>
        <v>3.174955453379237E-5</v>
      </c>
    </row>
    <row r="175" spans="5:9">
      <c r="E175" s="112">
        <v>43714</v>
      </c>
      <c r="F175" s="4">
        <v>328</v>
      </c>
      <c r="G175" s="36">
        <f t="shared" si="4"/>
        <v>8.3174214596671582E-24</v>
      </c>
      <c r="H175" s="53">
        <f>Bond_Historical!Q176</f>
        <v>1.8059842895523372E-3</v>
      </c>
      <c r="I175" s="39">
        <f t="shared" si="5"/>
        <v>3.2615792541098603E-6</v>
      </c>
    </row>
    <row r="176" spans="5:9">
      <c r="E176" s="112">
        <v>43717</v>
      </c>
      <c r="F176" s="4">
        <v>327</v>
      </c>
      <c r="G176" s="36">
        <f t="shared" si="4"/>
        <v>9.7852017172554803E-24</v>
      </c>
      <c r="H176" s="53">
        <f>Bond_Historical!Q177</f>
        <v>-5.4468973774802355E-3</v>
      </c>
      <c r="I176" s="39">
        <f t="shared" si="5"/>
        <v>2.9668691040801067E-5</v>
      </c>
    </row>
    <row r="177" spans="5:9">
      <c r="E177" s="112">
        <v>43718</v>
      </c>
      <c r="F177" s="4">
        <v>326</v>
      </c>
      <c r="G177" s="36">
        <f t="shared" si="4"/>
        <v>1.1512002020300567E-23</v>
      </c>
      <c r="H177" s="53">
        <f>Bond_Historical!Q178</f>
        <v>-5.8956247445411019E-3</v>
      </c>
      <c r="I177" s="39">
        <f t="shared" si="5"/>
        <v>3.4758391128445334E-5</v>
      </c>
    </row>
    <row r="178" spans="5:9">
      <c r="E178" s="112">
        <v>43719</v>
      </c>
      <c r="F178" s="4">
        <v>325</v>
      </c>
      <c r="G178" s="36">
        <f t="shared" si="4"/>
        <v>1.3543531788588903E-23</v>
      </c>
      <c r="H178" s="53">
        <f>Bond_Historical!Q179</f>
        <v>-9.3726218364042916E-4</v>
      </c>
      <c r="I178" s="39">
        <f t="shared" si="5"/>
        <v>8.7846040088242555E-7</v>
      </c>
    </row>
    <row r="179" spans="5:9">
      <c r="E179" s="112">
        <v>43720</v>
      </c>
      <c r="F179" s="4">
        <v>324</v>
      </c>
      <c r="G179" s="36">
        <f t="shared" si="4"/>
        <v>1.5933566810104593E-23</v>
      </c>
      <c r="H179" s="53">
        <f>Bond_Historical!Q180</f>
        <v>-1.4373153128307476E-3</v>
      </c>
      <c r="I179" s="39">
        <f t="shared" si="5"/>
        <v>2.0658753084977498E-6</v>
      </c>
    </row>
    <row r="180" spans="5:9">
      <c r="E180" s="112">
        <v>43721</v>
      </c>
      <c r="F180" s="4">
        <v>323</v>
      </c>
      <c r="G180" s="36">
        <f t="shared" si="4"/>
        <v>1.874537271777011E-23</v>
      </c>
      <c r="H180" s="53">
        <f>Bond_Historical!Q181</f>
        <v>-6.8513923847838727E-3</v>
      </c>
      <c r="I180" s="39">
        <f t="shared" si="5"/>
        <v>4.694157761027444E-5</v>
      </c>
    </row>
    <row r="181" spans="5:9">
      <c r="E181" s="112">
        <v>43724</v>
      </c>
      <c r="F181" s="4">
        <v>322</v>
      </c>
      <c r="G181" s="36">
        <f t="shared" si="4"/>
        <v>2.2053379667964838E-23</v>
      </c>
      <c r="H181" s="53">
        <f>Bond_Historical!Q182</f>
        <v>3.2403389456580403E-3</v>
      </c>
      <c r="I181" s="39">
        <f t="shared" si="5"/>
        <v>1.0499796482748261E-5</v>
      </c>
    </row>
    <row r="182" spans="5:9">
      <c r="E182" s="112">
        <v>43725</v>
      </c>
      <c r="F182" s="4">
        <v>321</v>
      </c>
      <c r="G182" s="36">
        <f t="shared" si="4"/>
        <v>2.5945152550546869E-23</v>
      </c>
      <c r="H182" s="53">
        <f>Bond_Historical!Q183</f>
        <v>1.9720165887473725E-3</v>
      </c>
      <c r="I182" s="39">
        <f t="shared" si="5"/>
        <v>3.8888494262948237E-6</v>
      </c>
    </row>
    <row r="183" spans="5:9">
      <c r="E183" s="112">
        <v>43726</v>
      </c>
      <c r="F183" s="4">
        <v>320</v>
      </c>
      <c r="G183" s="36">
        <f t="shared" si="4"/>
        <v>3.0523708882996307E-23</v>
      </c>
      <c r="H183" s="53">
        <f>Bond_Historical!Q184</f>
        <v>1.3270447649322264E-3</v>
      </c>
      <c r="I183" s="39">
        <f t="shared" si="5"/>
        <v>1.7610478081340279E-6</v>
      </c>
    </row>
    <row r="184" spans="5:9">
      <c r="E184" s="112">
        <v>43727</v>
      </c>
      <c r="F184" s="4">
        <v>319</v>
      </c>
      <c r="G184" s="36">
        <f t="shared" si="4"/>
        <v>3.591024574470155E-23</v>
      </c>
      <c r="H184" s="53">
        <f>Bond_Historical!Q185</f>
        <v>1.7002366734365111E-3</v>
      </c>
      <c r="I184" s="39">
        <f t="shared" si="5"/>
        <v>2.8908047456984533E-6</v>
      </c>
    </row>
    <row r="185" spans="5:9">
      <c r="E185" s="112">
        <v>43728</v>
      </c>
      <c r="F185" s="4">
        <v>318</v>
      </c>
      <c r="G185" s="36">
        <f t="shared" si="4"/>
        <v>4.2247347934943001E-23</v>
      </c>
      <c r="H185" s="53">
        <f>Bond_Historical!Q186</f>
        <v>4.6673942625504693E-3</v>
      </c>
      <c r="I185" s="39">
        <f t="shared" si="5"/>
        <v>2.1784569202089037E-5</v>
      </c>
    </row>
    <row r="186" spans="5:9">
      <c r="E186" s="112">
        <v>43731</v>
      </c>
      <c r="F186" s="4">
        <v>317</v>
      </c>
      <c r="G186" s="36">
        <f t="shared" si="4"/>
        <v>4.9702762276403528E-23</v>
      </c>
      <c r="H186" s="53">
        <f>Bond_Historical!Q187</f>
        <v>2.9831114544498678E-4</v>
      </c>
      <c r="I186" s="39">
        <f t="shared" si="5"/>
        <v>8.8989539496700054E-8</v>
      </c>
    </row>
    <row r="187" spans="5:9">
      <c r="E187" s="112">
        <v>43732</v>
      </c>
      <c r="F187" s="4">
        <v>316</v>
      </c>
      <c r="G187" s="36">
        <f t="shared" si="4"/>
        <v>5.8473837972239459E-23</v>
      </c>
      <c r="H187" s="53">
        <f>Bond_Historical!Q188</f>
        <v>3.0678283917589949E-3</v>
      </c>
      <c r="I187" s="39">
        <f t="shared" si="5"/>
        <v>9.4115710412825805E-6</v>
      </c>
    </row>
    <row r="188" spans="5:9">
      <c r="E188" s="112">
        <v>43733</v>
      </c>
      <c r="F188" s="4">
        <v>315</v>
      </c>
      <c r="G188" s="36">
        <f t="shared" si="4"/>
        <v>6.879275055557583E-23</v>
      </c>
      <c r="H188" s="53">
        <f>Bond_Historical!Q189</f>
        <v>-4.6813430708096907E-3</v>
      </c>
      <c r="I188" s="39">
        <f t="shared" si="5"/>
        <v>2.1914972946617906E-5</v>
      </c>
    </row>
    <row r="189" spans="5:9">
      <c r="E189" s="112">
        <v>43734</v>
      </c>
      <c r="F189" s="4">
        <v>314</v>
      </c>
      <c r="G189" s="36">
        <f t="shared" si="4"/>
        <v>8.0932647712442154E-23</v>
      </c>
      <c r="H189" s="53">
        <f>Bond_Historical!Q190</f>
        <v>1.6078608982315653E-3</v>
      </c>
      <c r="I189" s="39">
        <f t="shared" si="5"/>
        <v>2.5852166680620161E-6</v>
      </c>
    </row>
    <row r="190" spans="5:9">
      <c r="E190" s="112">
        <v>43735</v>
      </c>
      <c r="F190" s="4">
        <v>313</v>
      </c>
      <c r="G190" s="36">
        <f t="shared" si="4"/>
        <v>9.521487966169666E-23</v>
      </c>
      <c r="H190" s="53">
        <f>Bond_Historical!Q191</f>
        <v>6.0101438343176364E-4</v>
      </c>
      <c r="I190" s="39">
        <f t="shared" si="5"/>
        <v>3.6121828909186299E-7</v>
      </c>
    </row>
    <row r="191" spans="5:9">
      <c r="E191" s="112">
        <v>43738</v>
      </c>
      <c r="F191" s="4">
        <v>312</v>
      </c>
      <c r="G191" s="36">
        <f t="shared" si="4"/>
        <v>1.1201750548434901E-22</v>
      </c>
      <c r="H191" s="53">
        <f>Bond_Historical!Q192</f>
        <v>1.5949166432290645E-3</v>
      </c>
      <c r="I191" s="39">
        <f t="shared" si="5"/>
        <v>2.5437590988490669E-6</v>
      </c>
    </row>
    <row r="192" spans="5:9">
      <c r="E192" s="112">
        <v>43739</v>
      </c>
      <c r="F192" s="4">
        <v>311</v>
      </c>
      <c r="G192" s="36">
        <f t="shared" si="4"/>
        <v>1.3178530056982237E-22</v>
      </c>
      <c r="H192" s="53">
        <f>Bond_Historical!Q193</f>
        <v>1.4299436485659168E-3</v>
      </c>
      <c r="I192" s="39">
        <f t="shared" si="5"/>
        <v>2.0447388380740063E-6</v>
      </c>
    </row>
    <row r="193" spans="5:9">
      <c r="E193" s="112">
        <v>43740</v>
      </c>
      <c r="F193" s="4">
        <v>310</v>
      </c>
      <c r="G193" s="36">
        <f t="shared" si="4"/>
        <v>1.5504153008214399E-22</v>
      </c>
      <c r="H193" s="53">
        <f>Bond_Historical!Q194</f>
        <v>8.2143682603543248E-4</v>
      </c>
      <c r="I193" s="39">
        <f t="shared" si="5"/>
        <v>6.747584591671654E-7</v>
      </c>
    </row>
    <row r="194" spans="5:9">
      <c r="E194" s="112">
        <v>43741</v>
      </c>
      <c r="F194" s="4">
        <v>309</v>
      </c>
      <c r="G194" s="36">
        <f t="shared" si="4"/>
        <v>1.8240180009664E-22</v>
      </c>
      <c r="H194" s="53">
        <f>Bond_Historical!Q195</f>
        <v>3.5783891717904E-3</v>
      </c>
      <c r="I194" s="39">
        <f t="shared" si="5"/>
        <v>1.2804869064786786E-5</v>
      </c>
    </row>
    <row r="195" spans="5:9">
      <c r="E195" s="112">
        <v>43742</v>
      </c>
      <c r="F195" s="4">
        <v>308</v>
      </c>
      <c r="G195" s="36">
        <f t="shared" si="4"/>
        <v>2.1459035305487058E-22</v>
      </c>
      <c r="H195" s="53">
        <f>Bond_Historical!Q196</f>
        <v>2.5371325261816092E-3</v>
      </c>
      <c r="I195" s="39">
        <f t="shared" si="5"/>
        <v>6.4370414554086744E-6</v>
      </c>
    </row>
    <row r="196" spans="5:9">
      <c r="E196" s="112">
        <v>43745</v>
      </c>
      <c r="F196" s="4">
        <v>307</v>
      </c>
      <c r="G196" s="36">
        <f t="shared" ref="G196:G259" si="6">$C$3^(F196-1)</f>
        <v>2.5245923888808306E-22</v>
      </c>
      <c r="H196" s="53">
        <f>Bond_Historical!Q197</f>
        <v>-3.3378065165547907E-3</v>
      </c>
      <c r="I196" s="39">
        <f t="shared" ref="I196:I259" si="7">H196^2</f>
        <v>1.1140952341955626E-5</v>
      </c>
    </row>
    <row r="197" spans="5:9">
      <c r="E197" s="112">
        <v>43746</v>
      </c>
      <c r="F197" s="4">
        <v>306</v>
      </c>
      <c r="G197" s="36">
        <f t="shared" si="6"/>
        <v>2.9701086928009772E-22</v>
      </c>
      <c r="H197" s="53">
        <f>Bond_Historical!Q198</f>
        <v>4.4828996054615958E-4</v>
      </c>
      <c r="I197" s="39">
        <f t="shared" si="7"/>
        <v>2.009638887264773E-7</v>
      </c>
    </row>
    <row r="198" spans="5:9">
      <c r="E198" s="112">
        <v>43747</v>
      </c>
      <c r="F198" s="4">
        <v>305</v>
      </c>
      <c r="G198" s="36">
        <f t="shared" si="6"/>
        <v>3.4942455209423262E-22</v>
      </c>
      <c r="H198" s="53">
        <f>Bond_Historical!Q199</f>
        <v>-7.347913278273957E-4</v>
      </c>
      <c r="I198" s="39">
        <f t="shared" si="7"/>
        <v>5.3991829545034729E-7</v>
      </c>
    </row>
    <row r="199" spans="5:9">
      <c r="E199" s="112">
        <v>43748</v>
      </c>
      <c r="F199" s="4">
        <v>304</v>
      </c>
      <c r="G199" s="36">
        <f t="shared" si="6"/>
        <v>4.1108770834615597E-22</v>
      </c>
      <c r="H199" s="53">
        <f>Bond_Historical!Q200</f>
        <v>-4.1228180738178055E-3</v>
      </c>
      <c r="I199" s="39">
        <f t="shared" si="7"/>
        <v>1.6997628869798758E-5</v>
      </c>
    </row>
    <row r="200" spans="5:9">
      <c r="E200" s="112">
        <v>43749</v>
      </c>
      <c r="F200" s="4">
        <v>303</v>
      </c>
      <c r="G200" s="36">
        <f t="shared" si="6"/>
        <v>4.8363259805430113E-22</v>
      </c>
      <c r="H200" s="53">
        <f>Bond_Historical!Q201</f>
        <v>-2.9874185028372505E-3</v>
      </c>
      <c r="I200" s="39">
        <f t="shared" si="7"/>
        <v>8.9246693110943591E-6</v>
      </c>
    </row>
    <row r="201" spans="5:9">
      <c r="E201" s="112">
        <v>43752</v>
      </c>
      <c r="F201" s="4">
        <v>302</v>
      </c>
      <c r="G201" s="36">
        <f t="shared" si="6"/>
        <v>5.6897952712270737E-22</v>
      </c>
      <c r="H201" s="53">
        <f>Bond_Historical!Q202</f>
        <v>1.8948298871138383E-3</v>
      </c>
      <c r="I201" s="39">
        <f t="shared" si="7"/>
        <v>3.5903803010998414E-6</v>
      </c>
    </row>
    <row r="202" spans="5:9">
      <c r="E202" s="112">
        <v>43753</v>
      </c>
      <c r="F202" s="4">
        <v>301</v>
      </c>
      <c r="G202" s="36">
        <f t="shared" si="6"/>
        <v>6.6938767896789105E-22</v>
      </c>
      <c r="H202" s="53">
        <f>Bond_Historical!Q203</f>
        <v>-2.7891330145757903E-3</v>
      </c>
      <c r="I202" s="39">
        <f t="shared" si="7"/>
        <v>7.7792629729966361E-6</v>
      </c>
    </row>
    <row r="203" spans="5:9">
      <c r="E203" s="112">
        <v>43754</v>
      </c>
      <c r="F203" s="4">
        <v>300</v>
      </c>
      <c r="G203" s="36">
        <f t="shared" si="6"/>
        <v>7.8751491643281297E-22</v>
      </c>
      <c r="H203" s="53">
        <f>Bond_Historical!Q204</f>
        <v>1.1172486589624802E-3</v>
      </c>
      <c r="I203" s="39">
        <f t="shared" si="7"/>
        <v>1.2482445659534605E-6</v>
      </c>
    </row>
    <row r="204" spans="5:9">
      <c r="E204" s="112">
        <v>43755</v>
      </c>
      <c r="F204" s="4">
        <v>299</v>
      </c>
      <c r="G204" s="36">
        <f t="shared" si="6"/>
        <v>9.2648813697977995E-22</v>
      </c>
      <c r="H204" s="53">
        <f>Bond_Historical!Q205</f>
        <v>1.1657164600364838E-4</v>
      </c>
      <c r="I204" s="39">
        <f t="shared" si="7"/>
        <v>1.3588948651999912E-8</v>
      </c>
    </row>
    <row r="205" spans="5:9">
      <c r="E205" s="112">
        <v>43756</v>
      </c>
      <c r="F205" s="4">
        <v>298</v>
      </c>
      <c r="G205" s="36">
        <f t="shared" si="6"/>
        <v>1.0899860435056237E-21</v>
      </c>
      <c r="H205" s="53">
        <f>Bond_Historical!Q206</f>
        <v>8.3788808748390268E-4</v>
      </c>
      <c r="I205" s="39">
        <f t="shared" si="7"/>
        <v>7.0205644714743212E-7</v>
      </c>
    </row>
    <row r="206" spans="5:9">
      <c r="E206" s="112">
        <v>43759</v>
      </c>
      <c r="F206" s="4">
        <v>297</v>
      </c>
      <c r="G206" s="36">
        <f t="shared" si="6"/>
        <v>1.282336521771322E-21</v>
      </c>
      <c r="H206" s="53">
        <f>Bond_Historical!Q207</f>
        <v>-2.4222276168353162E-3</v>
      </c>
      <c r="I206" s="39">
        <f t="shared" si="7"/>
        <v>5.8671866277596956E-6</v>
      </c>
    </row>
    <row r="207" spans="5:9">
      <c r="E207" s="112">
        <v>43760</v>
      </c>
      <c r="F207" s="4">
        <v>296</v>
      </c>
      <c r="G207" s="36">
        <f t="shared" si="6"/>
        <v>1.5086312020839081E-21</v>
      </c>
      <c r="H207" s="53">
        <f>Bond_Historical!Q208</f>
        <v>1.4247202351669471E-3</v>
      </c>
      <c r="I207" s="39">
        <f t="shared" si="7"/>
        <v>2.029827748494161E-6</v>
      </c>
    </row>
    <row r="208" spans="5:9">
      <c r="E208" s="112">
        <v>43761</v>
      </c>
      <c r="F208" s="4">
        <v>295</v>
      </c>
      <c r="G208" s="36">
        <f t="shared" si="6"/>
        <v>1.7748602377457744E-21</v>
      </c>
      <c r="H208" s="53">
        <f>Bond_Historical!Q209</f>
        <v>4.7818847585446011E-4</v>
      </c>
      <c r="I208" s="39">
        <f t="shared" si="7"/>
        <v>2.2866421844001158E-7</v>
      </c>
    </row>
    <row r="209" spans="5:9">
      <c r="E209" s="112">
        <v>43762</v>
      </c>
      <c r="F209" s="4">
        <v>294</v>
      </c>
      <c r="G209" s="36">
        <f t="shared" si="6"/>
        <v>2.0880708679362054E-21</v>
      </c>
      <c r="H209" s="53">
        <f>Bond_Historical!Q210</f>
        <v>8.4449022623236556E-4</v>
      </c>
      <c r="I209" s="39">
        <f t="shared" si="7"/>
        <v>7.1316374220199193E-7</v>
      </c>
    </row>
    <row r="210" spans="5:9">
      <c r="E210" s="112">
        <v>43763</v>
      </c>
      <c r="F210" s="4">
        <v>293</v>
      </c>
      <c r="G210" s="36">
        <f t="shared" si="6"/>
        <v>2.4565539622778888E-21</v>
      </c>
      <c r="H210" s="53">
        <f>Bond_Historical!Q211</f>
        <v>-1.4894192434471484E-3</v>
      </c>
      <c r="I210" s="39">
        <f t="shared" si="7"/>
        <v>2.2183696827506759E-6</v>
      </c>
    </row>
    <row r="211" spans="5:9">
      <c r="E211" s="112">
        <v>43766</v>
      </c>
      <c r="F211" s="4">
        <v>292</v>
      </c>
      <c r="G211" s="36">
        <f t="shared" si="6"/>
        <v>2.8900634850328106E-21</v>
      </c>
      <c r="H211" s="53">
        <f>Bond_Historical!Q212</f>
        <v>-2.3834985660033171E-3</v>
      </c>
      <c r="I211" s="39">
        <f t="shared" si="7"/>
        <v>5.6810654141398687E-6</v>
      </c>
    </row>
    <row r="212" spans="5:9">
      <c r="E212" s="112">
        <v>43767</v>
      </c>
      <c r="F212" s="4">
        <v>291</v>
      </c>
      <c r="G212" s="36">
        <f t="shared" si="6"/>
        <v>3.400074688273895E-21</v>
      </c>
      <c r="H212" s="53">
        <f>Bond_Historical!Q213</f>
        <v>-9.3424968279587112E-4</v>
      </c>
      <c r="I212" s="39">
        <f t="shared" si="7"/>
        <v>8.728224698041858E-7</v>
      </c>
    </row>
    <row r="213" spans="5:9">
      <c r="E213" s="112">
        <v>43768</v>
      </c>
      <c r="F213" s="4">
        <v>290</v>
      </c>
      <c r="G213" s="36">
        <f t="shared" si="6"/>
        <v>4.0000878685575235E-21</v>
      </c>
      <c r="H213" s="53">
        <f>Bond_Historical!Q214</f>
        <v>3.2526171916211081E-3</v>
      </c>
      <c r="I213" s="39">
        <f t="shared" si="7"/>
        <v>1.0579518595229183E-5</v>
      </c>
    </row>
    <row r="214" spans="5:9">
      <c r="E214" s="112">
        <v>43769</v>
      </c>
      <c r="F214" s="4">
        <v>289</v>
      </c>
      <c r="G214" s="36">
        <f t="shared" si="6"/>
        <v>4.7059857277147335E-21</v>
      </c>
      <c r="H214" s="53">
        <f>Bond_Historical!Q215</f>
        <v>4.7293095868376177E-3</v>
      </c>
      <c r="I214" s="39">
        <f t="shared" si="7"/>
        <v>2.2366369168154199E-5</v>
      </c>
    </row>
    <row r="215" spans="5:9">
      <c r="E215" s="112">
        <v>43770</v>
      </c>
      <c r="F215" s="4">
        <v>288</v>
      </c>
      <c r="G215" s="36">
        <f t="shared" si="6"/>
        <v>5.5364537973114503E-21</v>
      </c>
      <c r="H215" s="53">
        <f>Bond_Historical!Q216</f>
        <v>1.3074791556546569E-4</v>
      </c>
      <c r="I215" s="39">
        <f t="shared" si="7"/>
        <v>1.7095017424714146E-8</v>
      </c>
    </row>
    <row r="216" spans="5:9">
      <c r="E216" s="112">
        <v>43773</v>
      </c>
      <c r="F216" s="4">
        <v>287</v>
      </c>
      <c r="G216" s="36">
        <f t="shared" si="6"/>
        <v>6.5134750556605318E-21</v>
      </c>
      <c r="H216" s="53">
        <f>Bond_Historical!Q217</f>
        <v>-3.3656153493977843E-3</v>
      </c>
      <c r="I216" s="39">
        <f t="shared" si="7"/>
        <v>1.132736668010197E-5</v>
      </c>
    </row>
    <row r="217" spans="5:9">
      <c r="E217" s="112">
        <v>43774</v>
      </c>
      <c r="F217" s="4">
        <v>286</v>
      </c>
      <c r="G217" s="36">
        <f t="shared" si="6"/>
        <v>7.66291183018886E-21</v>
      </c>
      <c r="H217" s="53">
        <f>Bond_Historical!Q218</f>
        <v>-4.0607896039285473E-3</v>
      </c>
      <c r="I217" s="39">
        <f t="shared" si="7"/>
        <v>1.649001220737417E-5</v>
      </c>
    </row>
    <row r="218" spans="5:9">
      <c r="E218" s="112">
        <v>43775</v>
      </c>
      <c r="F218" s="4">
        <v>285</v>
      </c>
      <c r="G218" s="36">
        <f t="shared" si="6"/>
        <v>9.0151903884574835E-21</v>
      </c>
      <c r="H218" s="53">
        <f>Bond_Historical!Q219</f>
        <v>3.0288490155191685E-3</v>
      </c>
      <c r="I218" s="39">
        <f t="shared" si="7"/>
        <v>9.1739263588114369E-6</v>
      </c>
    </row>
    <row r="219" spans="5:9">
      <c r="E219" s="112">
        <v>43776</v>
      </c>
      <c r="F219" s="4">
        <v>284</v>
      </c>
      <c r="G219" s="36">
        <f t="shared" si="6"/>
        <v>1.0606106339361747E-20</v>
      </c>
      <c r="H219" s="53">
        <f>Bond_Historical!Q220</f>
        <v>-5.8648007395064273E-3</v>
      </c>
      <c r="I219" s="39">
        <f t="shared" si="7"/>
        <v>3.4395887714115139E-5</v>
      </c>
    </row>
    <row r="220" spans="5:9">
      <c r="E220" s="112">
        <v>43777</v>
      </c>
      <c r="F220" s="4">
        <v>283</v>
      </c>
      <c r="G220" s="36">
        <f t="shared" si="6"/>
        <v>1.2477772163954996E-20</v>
      </c>
      <c r="H220" s="53">
        <f>Bond_Historical!Q221</f>
        <v>-1.0726466219734897E-3</v>
      </c>
      <c r="I220" s="39">
        <f t="shared" si="7"/>
        <v>1.1505707756311385E-6</v>
      </c>
    </row>
    <row r="221" spans="5:9">
      <c r="E221" s="112">
        <v>43780</v>
      </c>
      <c r="F221" s="4">
        <v>282</v>
      </c>
      <c r="G221" s="36">
        <f t="shared" si="6"/>
        <v>1.4679731957594114E-20</v>
      </c>
      <c r="H221" s="53">
        <f>Bond_Historical!Q222</f>
        <v>4.176131718354293E-4</v>
      </c>
      <c r="I221" s="39">
        <f t="shared" si="7"/>
        <v>1.7440076129044779E-7</v>
      </c>
    </row>
    <row r="222" spans="5:9">
      <c r="E222" s="112">
        <v>43781</v>
      </c>
      <c r="F222" s="4">
        <v>281</v>
      </c>
      <c r="G222" s="36">
        <f t="shared" si="6"/>
        <v>1.7270272891287193E-20</v>
      </c>
      <c r="H222" s="53">
        <f>Bond_Historical!Q223</f>
        <v>8.0669051124527462E-4</v>
      </c>
      <c r="I222" s="39">
        <f t="shared" si="7"/>
        <v>6.5074958093316258E-7</v>
      </c>
    </row>
    <row r="223" spans="5:9">
      <c r="E223" s="112">
        <v>43782</v>
      </c>
      <c r="F223" s="4">
        <v>280</v>
      </c>
      <c r="G223" s="36">
        <f t="shared" si="6"/>
        <v>2.0317968107396697E-20</v>
      </c>
      <c r="H223" s="53">
        <f>Bond_Historical!Q224</f>
        <v>1.9771567697482234E-3</v>
      </c>
      <c r="I223" s="39">
        <f t="shared" si="7"/>
        <v>3.9091488921612288E-6</v>
      </c>
    </row>
    <row r="224" spans="5:9">
      <c r="E224" s="112">
        <v>43783</v>
      </c>
      <c r="F224" s="4">
        <v>279</v>
      </c>
      <c r="G224" s="36">
        <f t="shared" si="6"/>
        <v>2.3903491891054938E-20</v>
      </c>
      <c r="H224" s="53">
        <f>Bond_Historical!Q225</f>
        <v>3.3720636940097969E-3</v>
      </c>
      <c r="I224" s="39">
        <f t="shared" si="7"/>
        <v>1.1370813556458998E-5</v>
      </c>
    </row>
    <row r="225" spans="5:9">
      <c r="E225" s="112">
        <v>43784</v>
      </c>
      <c r="F225" s="4">
        <v>278</v>
      </c>
      <c r="G225" s="36">
        <f t="shared" si="6"/>
        <v>2.8121755165946992E-20</v>
      </c>
      <c r="H225" s="53">
        <f>Bond_Historical!Q226</f>
        <v>-5.7018743457011911E-5</v>
      </c>
      <c r="I225" s="39">
        <f t="shared" si="7"/>
        <v>3.2511371054165386E-9</v>
      </c>
    </row>
    <row r="226" spans="5:9">
      <c r="E226" s="112">
        <v>43787</v>
      </c>
      <c r="F226" s="4">
        <v>277</v>
      </c>
      <c r="G226" s="36">
        <f t="shared" si="6"/>
        <v>3.3084417842290578E-20</v>
      </c>
      <c r="H226" s="53">
        <f>Bond_Historical!Q227</f>
        <v>1.2194956998308039E-3</v>
      </c>
      <c r="I226" s="39">
        <f t="shared" si="7"/>
        <v>1.4871697619058221E-6</v>
      </c>
    </row>
    <row r="227" spans="5:9">
      <c r="E227" s="112">
        <v>43788</v>
      </c>
      <c r="F227" s="4">
        <v>276</v>
      </c>
      <c r="G227" s="36">
        <f t="shared" si="6"/>
        <v>3.8922844520341859E-20</v>
      </c>
      <c r="H227" s="53">
        <f>Bond_Historical!Q228</f>
        <v>1.3765453558234827E-3</v>
      </c>
      <c r="I227" s="39">
        <f t="shared" si="7"/>
        <v>1.8948771166391986E-6</v>
      </c>
    </row>
    <row r="228" spans="5:9">
      <c r="E228" s="112">
        <v>43789</v>
      </c>
      <c r="F228" s="4">
        <v>275</v>
      </c>
      <c r="G228" s="36">
        <f t="shared" si="6"/>
        <v>4.5791581788637484E-20</v>
      </c>
      <c r="H228" s="53">
        <f>Bond_Historical!Q229</f>
        <v>2.2546785879171264E-3</v>
      </c>
      <c r="I228" s="39">
        <f t="shared" si="7"/>
        <v>5.0835755348119669E-6</v>
      </c>
    </row>
    <row r="229" spans="5:9">
      <c r="E229" s="112">
        <v>43790</v>
      </c>
      <c r="F229" s="4">
        <v>274</v>
      </c>
      <c r="G229" s="36">
        <f t="shared" si="6"/>
        <v>5.3872449163102921E-20</v>
      </c>
      <c r="H229" s="53">
        <f>Bond_Historical!Q230</f>
        <v>-1.771895616470776E-3</v>
      </c>
      <c r="I229" s="39">
        <f t="shared" si="7"/>
        <v>3.1396140756683512E-6</v>
      </c>
    </row>
    <row r="230" spans="5:9">
      <c r="E230" s="112">
        <v>43791</v>
      </c>
      <c r="F230" s="4">
        <v>273</v>
      </c>
      <c r="G230" s="36">
        <f t="shared" si="6"/>
        <v>6.3379351956591673E-20</v>
      </c>
      <c r="H230" s="53">
        <f>Bond_Historical!Q231</f>
        <v>1.174129917050628E-3</v>
      </c>
      <c r="I230" s="39">
        <f t="shared" si="7"/>
        <v>1.3785810621133147E-6</v>
      </c>
    </row>
    <row r="231" spans="5:9">
      <c r="E231" s="112">
        <v>43794</v>
      </c>
      <c r="F231" s="4">
        <v>272</v>
      </c>
      <c r="G231" s="36">
        <f t="shared" si="6"/>
        <v>7.4563943478343133E-20</v>
      </c>
      <c r="H231" s="53">
        <f>Bond_Historical!Q232</f>
        <v>1.7054873375211743E-3</v>
      </c>
      <c r="I231" s="39">
        <f t="shared" si="7"/>
        <v>2.9086870584450638E-6</v>
      </c>
    </row>
    <row r="232" spans="5:9">
      <c r="E232" s="112">
        <v>43795</v>
      </c>
      <c r="F232" s="4">
        <v>271</v>
      </c>
      <c r="G232" s="36">
        <f t="shared" si="6"/>
        <v>8.7722286445109589E-20</v>
      </c>
      <c r="H232" s="53">
        <f>Bond_Historical!Q233</f>
        <v>1.675531606261924E-3</v>
      </c>
      <c r="I232" s="39">
        <f t="shared" si="7"/>
        <v>2.807406163582663E-6</v>
      </c>
    </row>
    <row r="233" spans="5:9">
      <c r="E233" s="112">
        <v>43796</v>
      </c>
      <c r="F233" s="4">
        <v>270</v>
      </c>
      <c r="G233" s="36">
        <f t="shared" si="6"/>
        <v>1.0320268993542305E-19</v>
      </c>
      <c r="H233" s="53">
        <f>Bond_Historical!Q234</f>
        <v>-7.9987268851286269E-4</v>
      </c>
      <c r="I233" s="39">
        <f t="shared" si="7"/>
        <v>6.3979631782879504E-7</v>
      </c>
    </row>
    <row r="234" spans="5:9">
      <c r="E234" s="112">
        <v>43798</v>
      </c>
      <c r="F234" s="4">
        <v>269</v>
      </c>
      <c r="G234" s="36">
        <f t="shared" si="6"/>
        <v>1.2141492933579183E-19</v>
      </c>
      <c r="H234" s="53">
        <f>Bond_Historical!Q235</f>
        <v>-1.0817980892029451E-3</v>
      </c>
      <c r="I234" s="39">
        <f t="shared" si="7"/>
        <v>1.170287105803143E-6</v>
      </c>
    </row>
    <row r="235" spans="5:9">
      <c r="E235" s="112">
        <v>43801</v>
      </c>
      <c r="F235" s="4">
        <v>268</v>
      </c>
      <c r="G235" s="36">
        <f t="shared" si="6"/>
        <v>1.4284109333622569E-19</v>
      </c>
      <c r="H235" s="53">
        <f>Bond_Historical!Q236</f>
        <v>-2.766656092012263E-3</v>
      </c>
      <c r="I235" s="39">
        <f t="shared" si="7"/>
        <v>7.6543859314685674E-6</v>
      </c>
    </row>
    <row r="236" spans="5:9">
      <c r="E236" s="112">
        <v>43802</v>
      </c>
      <c r="F236" s="4">
        <v>267</v>
      </c>
      <c r="G236" s="36">
        <f t="shared" si="6"/>
        <v>1.68048345101442E-19</v>
      </c>
      <c r="H236" s="53">
        <f>Bond_Historical!Q237</f>
        <v>5.9917256773463455E-3</v>
      </c>
      <c r="I236" s="39">
        <f t="shared" si="7"/>
        <v>3.5900776592571525E-5</v>
      </c>
    </row>
    <row r="237" spans="5:9">
      <c r="E237" s="112">
        <v>43803</v>
      </c>
      <c r="F237" s="4">
        <v>266</v>
      </c>
      <c r="G237" s="36">
        <f t="shared" si="6"/>
        <v>1.9770393541346119E-19</v>
      </c>
      <c r="H237" s="53">
        <f>Bond_Historical!Q238</f>
        <v>-1.8302135256963036E-3</v>
      </c>
      <c r="I237" s="39">
        <f t="shared" si="7"/>
        <v>3.3496815496416941E-6</v>
      </c>
    </row>
    <row r="238" spans="5:9">
      <c r="E238" s="112">
        <v>43804</v>
      </c>
      <c r="F238" s="4">
        <v>265</v>
      </c>
      <c r="G238" s="36">
        <f t="shared" si="6"/>
        <v>2.3259286519230728E-19</v>
      </c>
      <c r="H238" s="53">
        <f>Bond_Historical!Q239</f>
        <v>-1.1445319674730544E-3</v>
      </c>
      <c r="I238" s="39">
        <f t="shared" si="7"/>
        <v>1.309953424567741E-6</v>
      </c>
    </row>
    <row r="239" spans="5:9">
      <c r="E239" s="112">
        <v>43805</v>
      </c>
      <c r="F239" s="4">
        <v>264</v>
      </c>
      <c r="G239" s="36">
        <f t="shared" si="6"/>
        <v>2.7363866493212622E-19</v>
      </c>
      <c r="H239" s="53">
        <f>Bond_Historical!Q240</f>
        <v>-1.045781969914873E-3</v>
      </c>
      <c r="I239" s="39">
        <f t="shared" si="7"/>
        <v>1.0936599285990324E-6</v>
      </c>
    </row>
    <row r="240" spans="5:9">
      <c r="E240" s="112">
        <v>43808</v>
      </c>
      <c r="F240" s="4">
        <v>263</v>
      </c>
      <c r="G240" s="36">
        <f t="shared" si="6"/>
        <v>3.2192784109661909E-19</v>
      </c>
      <c r="H240" s="53">
        <f>Bond_Historical!Q241</f>
        <v>2.8148416423336695E-4</v>
      </c>
      <c r="I240" s="39">
        <f t="shared" si="7"/>
        <v>7.9233334714157102E-8</v>
      </c>
    </row>
    <row r="241" spans="5:9">
      <c r="E241" s="112">
        <v>43809</v>
      </c>
      <c r="F241" s="4">
        <v>262</v>
      </c>
      <c r="G241" s="36">
        <f t="shared" si="6"/>
        <v>3.787386365842578E-19</v>
      </c>
      <c r="H241" s="53">
        <f>Bond_Historical!Q242</f>
        <v>-2.6238255201515637E-4</v>
      </c>
      <c r="I241" s="39">
        <f t="shared" si="7"/>
        <v>6.8844603601986244E-8</v>
      </c>
    </row>
    <row r="242" spans="5:9">
      <c r="E242" s="112">
        <v>43810</v>
      </c>
      <c r="F242" s="4">
        <v>261</v>
      </c>
      <c r="G242" s="36">
        <f t="shared" si="6"/>
        <v>4.4557486656971506E-19</v>
      </c>
      <c r="H242" s="53">
        <f>Bond_Historical!Q243</f>
        <v>2.9983512571555779E-3</v>
      </c>
      <c r="I242" s="39">
        <f t="shared" si="7"/>
        <v>8.9901102612864347E-6</v>
      </c>
    </row>
    <row r="243" spans="5:9">
      <c r="E243" s="112">
        <v>43811</v>
      </c>
      <c r="F243" s="4">
        <v>260</v>
      </c>
      <c r="G243" s="36">
        <f t="shared" si="6"/>
        <v>5.2420572537613542E-19</v>
      </c>
      <c r="H243" s="53">
        <f>Bond_Historical!Q244</f>
        <v>-4.4471085441883402E-3</v>
      </c>
      <c r="I243" s="39">
        <f t="shared" si="7"/>
        <v>1.9776774403792938E-5</v>
      </c>
    </row>
    <row r="244" spans="5:9">
      <c r="E244" s="112">
        <v>43812</v>
      </c>
      <c r="F244" s="4">
        <v>259</v>
      </c>
      <c r="G244" s="36">
        <f t="shared" si="6"/>
        <v>6.1671261808957111E-19</v>
      </c>
      <c r="H244" s="53">
        <f>Bond_Historical!Q245</f>
        <v>4.7144459612092097E-3</v>
      </c>
      <c r="I244" s="39">
        <f t="shared" si="7"/>
        <v>2.2226000721161829E-5</v>
      </c>
    </row>
    <row r="245" spans="5:9">
      <c r="E245" s="112">
        <v>43815</v>
      </c>
      <c r="F245" s="4">
        <v>258</v>
      </c>
      <c r="G245" s="36">
        <f t="shared" si="6"/>
        <v>7.2554425657596606E-19</v>
      </c>
      <c r="H245" s="53">
        <f>Bond_Historical!Q246</f>
        <v>-2.1799987047300007E-3</v>
      </c>
      <c r="I245" s="39">
        <f t="shared" si="7"/>
        <v>4.7523943526244813E-6</v>
      </c>
    </row>
    <row r="246" spans="5:9">
      <c r="E246" s="112">
        <v>43816</v>
      </c>
      <c r="F246" s="4">
        <v>257</v>
      </c>
      <c r="G246" s="36">
        <f t="shared" si="6"/>
        <v>8.5358147832466594E-19</v>
      </c>
      <c r="H246" s="53">
        <f>Bond_Historical!Q247</f>
        <v>-1.3857977356439069E-4</v>
      </c>
      <c r="I246" s="39">
        <f t="shared" si="7"/>
        <v>1.9204353641157795E-8</v>
      </c>
    </row>
    <row r="247" spans="5:9">
      <c r="E247" s="112">
        <v>43817</v>
      </c>
      <c r="F247" s="4">
        <v>256</v>
      </c>
      <c r="G247" s="36">
        <f t="shared" si="6"/>
        <v>1.0042135039113715E-18</v>
      </c>
      <c r="H247" s="53">
        <f>Bond_Historical!Q248</f>
        <v>-1.2183050354997301E-3</v>
      </c>
      <c r="I247" s="39">
        <f t="shared" si="7"/>
        <v>1.4842671595239988E-6</v>
      </c>
    </row>
    <row r="248" spans="5:9">
      <c r="E248" s="112">
        <v>43818</v>
      </c>
      <c r="F248" s="4">
        <v>255</v>
      </c>
      <c r="G248" s="36">
        <f t="shared" si="6"/>
        <v>1.1814276516604374E-18</v>
      </c>
      <c r="H248" s="53">
        <f>Bond_Historical!Q249</f>
        <v>7.8522015394728861E-4</v>
      </c>
      <c r="I248" s="39">
        <f t="shared" si="7"/>
        <v>6.1657069016500364E-7</v>
      </c>
    </row>
    <row r="249" spans="5:9">
      <c r="E249" s="112">
        <v>43819</v>
      </c>
      <c r="F249" s="4">
        <v>254</v>
      </c>
      <c r="G249" s="36">
        <f t="shared" si="6"/>
        <v>1.3899148843063971E-18</v>
      </c>
      <c r="H249" s="53">
        <f>Bond_Historical!Q250</f>
        <v>-6.600813454206863E-5</v>
      </c>
      <c r="I249" s="39">
        <f t="shared" si="7"/>
        <v>4.357073825723834E-9</v>
      </c>
    </row>
    <row r="250" spans="5:9">
      <c r="E250" s="112">
        <v>43822</v>
      </c>
      <c r="F250" s="4">
        <v>253</v>
      </c>
      <c r="G250" s="36">
        <f t="shared" si="6"/>
        <v>1.6351939815369374E-18</v>
      </c>
      <c r="H250" s="53">
        <f>Bond_Historical!Q251</f>
        <v>-2.6703882230419282E-4</v>
      </c>
      <c r="I250" s="39">
        <f t="shared" si="7"/>
        <v>7.1309732617610277E-8</v>
      </c>
    </row>
    <row r="251" spans="5:9">
      <c r="E251" s="112">
        <v>43823</v>
      </c>
      <c r="F251" s="4">
        <v>252</v>
      </c>
      <c r="G251" s="36">
        <f t="shared" si="6"/>
        <v>1.9237576253375741E-18</v>
      </c>
      <c r="H251" s="53">
        <f>Bond_Historical!Q252</f>
        <v>1.0646222211924581E-3</v>
      </c>
      <c r="I251" s="39">
        <f t="shared" si="7"/>
        <v>1.1334204738567631E-6</v>
      </c>
    </row>
    <row r="252" spans="5:9">
      <c r="E252" s="112">
        <v>43825</v>
      </c>
      <c r="F252" s="4">
        <v>251</v>
      </c>
      <c r="G252" s="36">
        <f t="shared" si="6"/>
        <v>2.2632442651030282E-18</v>
      </c>
      <c r="H252" s="53">
        <f>Bond_Historical!Q253</f>
        <v>1.1187455797114167E-3</v>
      </c>
      <c r="I252" s="39">
        <f t="shared" si="7"/>
        <v>1.2515916721238338E-6</v>
      </c>
    </row>
    <row r="253" spans="5:9">
      <c r="E253" s="112">
        <v>43826</v>
      </c>
      <c r="F253" s="4">
        <v>250</v>
      </c>
      <c r="G253" s="36">
        <f t="shared" si="6"/>
        <v>2.6626403118859157E-18</v>
      </c>
      <c r="H253" s="53">
        <f>Bond_Historical!Q254</f>
        <v>1.2056701595656413E-3</v>
      </c>
      <c r="I253" s="39">
        <f t="shared" si="7"/>
        <v>1.453640533667039E-6</v>
      </c>
    </row>
    <row r="254" spans="5:9">
      <c r="E254" s="112">
        <v>43829</v>
      </c>
      <c r="F254" s="4">
        <v>249</v>
      </c>
      <c r="G254" s="36">
        <f t="shared" si="6"/>
        <v>3.1325180139834298E-18</v>
      </c>
      <c r="H254" s="53">
        <f>Bond_Historical!Q255</f>
        <v>3.8063370498213822E-4</v>
      </c>
      <c r="I254" s="39">
        <f t="shared" si="7"/>
        <v>1.4488201736842944E-7</v>
      </c>
    </row>
    <row r="255" spans="5:9">
      <c r="E255" s="112">
        <v>43830</v>
      </c>
      <c r="F255" s="4">
        <v>248</v>
      </c>
      <c r="G255" s="36">
        <f t="shared" si="6"/>
        <v>3.6853153105687409E-18</v>
      </c>
      <c r="H255" s="53">
        <f>Bond_Historical!Q256</f>
        <v>-2.239231034776976E-3</v>
      </c>
      <c r="I255" s="39">
        <f t="shared" si="7"/>
        <v>5.0141556271083663E-6</v>
      </c>
    </row>
    <row r="256" spans="5:9">
      <c r="E256" s="112">
        <v>43832</v>
      </c>
      <c r="F256" s="4">
        <v>247</v>
      </c>
      <c r="G256" s="36">
        <f t="shared" si="6"/>
        <v>4.3356650712573427E-18</v>
      </c>
      <c r="H256" s="53">
        <f>Bond_Historical!Q257</f>
        <v>2.1177834938536752E-3</v>
      </c>
      <c r="I256" s="39">
        <f t="shared" si="7"/>
        <v>4.4850069268390795E-6</v>
      </c>
    </row>
    <row r="257" spans="5:9">
      <c r="E257" s="112">
        <v>43833</v>
      </c>
      <c r="F257" s="4">
        <v>246</v>
      </c>
      <c r="G257" s="36">
        <f t="shared" si="6"/>
        <v>5.1007824367733453E-18</v>
      </c>
      <c r="H257" s="53">
        <f>Bond_Historical!Q258</f>
        <v>3.7214953581691723E-3</v>
      </c>
      <c r="I257" s="39">
        <f t="shared" si="7"/>
        <v>1.3849527700874696E-5</v>
      </c>
    </row>
    <row r="258" spans="5:9">
      <c r="E258" s="112">
        <v>43836</v>
      </c>
      <c r="F258" s="4">
        <v>245</v>
      </c>
      <c r="G258" s="36">
        <f t="shared" si="6"/>
        <v>6.0009205138509948E-18</v>
      </c>
      <c r="H258" s="53">
        <f>Bond_Historical!Q259</f>
        <v>-1.6592350148387431E-3</v>
      </c>
      <c r="I258" s="39">
        <f t="shared" si="7"/>
        <v>2.7530608344669239E-6</v>
      </c>
    </row>
    <row r="259" spans="5:9">
      <c r="E259" s="112">
        <v>43837</v>
      </c>
      <c r="F259" s="4">
        <v>244</v>
      </c>
      <c r="G259" s="36">
        <f t="shared" si="6"/>
        <v>7.0599064868835231E-18</v>
      </c>
      <c r="H259" s="53">
        <f>Bond_Historical!Q260</f>
        <v>-1.4937773349029538E-3</v>
      </c>
      <c r="I259" s="39">
        <f t="shared" si="7"/>
        <v>2.2313707262697714E-6</v>
      </c>
    </row>
    <row r="260" spans="5:9">
      <c r="E260" s="112">
        <v>43838</v>
      </c>
      <c r="F260" s="4">
        <v>243</v>
      </c>
      <c r="G260" s="36">
        <f t="shared" ref="G260:G323" si="8">$C$3^(F260-1)</f>
        <v>8.3057723375100283E-18</v>
      </c>
      <c r="H260" s="53">
        <f>Bond_Historical!Q261</f>
        <v>-1.2337944643973009E-3</v>
      </c>
      <c r="I260" s="39">
        <f t="shared" ref="I260:I323" si="9">H260^2</f>
        <v>1.5222487803774226E-6</v>
      </c>
    </row>
    <row r="261" spans="5:9">
      <c r="E261" s="112">
        <v>43839</v>
      </c>
      <c r="F261" s="4">
        <v>242</v>
      </c>
      <c r="G261" s="36">
        <f t="shared" si="8"/>
        <v>9.7714968676588556E-18</v>
      </c>
      <c r="H261" s="53">
        <f>Bond_Historical!Q262</f>
        <v>2.0751403828087583E-3</v>
      </c>
      <c r="I261" s="39">
        <f t="shared" si="9"/>
        <v>4.3062076083636795E-6</v>
      </c>
    </row>
    <row r="262" spans="5:9">
      <c r="E262" s="112">
        <v>43840</v>
      </c>
      <c r="F262" s="4">
        <v>241</v>
      </c>
      <c r="G262" s="36">
        <f t="shared" si="8"/>
        <v>1.149587866783395E-17</v>
      </c>
      <c r="H262" s="53">
        <f>Bond_Historical!Q263</f>
        <v>2.0288929936077694E-3</v>
      </c>
      <c r="I262" s="39">
        <f t="shared" si="9"/>
        <v>4.1164067795106967E-6</v>
      </c>
    </row>
    <row r="263" spans="5:9">
      <c r="E263" s="112">
        <v>43843</v>
      </c>
      <c r="F263" s="4">
        <v>240</v>
      </c>
      <c r="G263" s="36">
        <f t="shared" si="8"/>
        <v>1.3524563138628175E-17</v>
      </c>
      <c r="H263" s="53">
        <f>Bond_Historical!Q264</f>
        <v>-1.1187238572380514E-3</v>
      </c>
      <c r="I263" s="39">
        <f t="shared" si="9"/>
        <v>1.2515430687535842E-6</v>
      </c>
    </row>
    <row r="264" spans="5:9">
      <c r="E264" s="112">
        <v>43844</v>
      </c>
      <c r="F264" s="4">
        <v>239</v>
      </c>
      <c r="G264" s="36">
        <f t="shared" si="8"/>
        <v>1.5911250751327263E-17</v>
      </c>
      <c r="H264" s="53">
        <f>Bond_Historical!Q265</f>
        <v>1.2718180036386303E-3</v>
      </c>
      <c r="I264" s="39">
        <f t="shared" si="9"/>
        <v>1.6175210343793509E-6</v>
      </c>
    </row>
    <row r="265" spans="5:9">
      <c r="E265" s="112">
        <v>43845</v>
      </c>
      <c r="F265" s="4">
        <v>238</v>
      </c>
      <c r="G265" s="36">
        <f t="shared" si="8"/>
        <v>1.8719118530973254E-17</v>
      </c>
      <c r="H265" s="53">
        <f>Bond_Historical!Q266</f>
        <v>1.6222534292959592E-3</v>
      </c>
      <c r="I265" s="39">
        <f t="shared" si="9"/>
        <v>2.6317061888624995E-6</v>
      </c>
    </row>
    <row r="266" spans="5:9">
      <c r="E266" s="112">
        <v>43846</v>
      </c>
      <c r="F266" s="4">
        <v>237</v>
      </c>
      <c r="G266" s="36">
        <f t="shared" si="8"/>
        <v>2.20224923893803E-17</v>
      </c>
      <c r="H266" s="53">
        <f>Bond_Historical!Q267</f>
        <v>1.1941957489771007E-4</v>
      </c>
      <c r="I266" s="39">
        <f t="shared" si="9"/>
        <v>1.4261034868749785E-8</v>
      </c>
    </row>
    <row r="267" spans="5:9">
      <c r="E267" s="112">
        <v>43847</v>
      </c>
      <c r="F267" s="4">
        <v>236</v>
      </c>
      <c r="G267" s="36">
        <f t="shared" si="8"/>
        <v>2.5908814575741529E-17</v>
      </c>
      <c r="H267" s="53">
        <f>Bond_Historical!Q268</f>
        <v>-7.2999770862487256E-4</v>
      </c>
      <c r="I267" s="39">
        <f t="shared" si="9"/>
        <v>5.3289665459756433E-7</v>
      </c>
    </row>
    <row r="268" spans="5:9">
      <c r="E268" s="112">
        <v>43851</v>
      </c>
      <c r="F268" s="4">
        <v>235</v>
      </c>
      <c r="G268" s="36">
        <f t="shared" si="8"/>
        <v>3.0480958324401805E-17</v>
      </c>
      <c r="H268" s="53">
        <f>Bond_Historical!Q269</f>
        <v>3.4837339086138367E-3</v>
      </c>
      <c r="I268" s="39">
        <f t="shared" si="9"/>
        <v>1.2136401946025839E-5</v>
      </c>
    </row>
    <row r="269" spans="5:9">
      <c r="E269" s="112">
        <v>43852</v>
      </c>
      <c r="F269" s="4">
        <v>234</v>
      </c>
      <c r="G269" s="36">
        <f t="shared" si="8"/>
        <v>3.5859950969884479E-17</v>
      </c>
      <c r="H269" s="53">
        <f>Bond_Historical!Q270</f>
        <v>4.1862161461746027E-4</v>
      </c>
      <c r="I269" s="39">
        <f t="shared" si="9"/>
        <v>1.7524405622492944E-7</v>
      </c>
    </row>
    <row r="270" spans="5:9">
      <c r="E270" s="112">
        <v>43853</v>
      </c>
      <c r="F270" s="4">
        <v>233</v>
      </c>
      <c r="G270" s="36">
        <f t="shared" si="8"/>
        <v>4.21881776116288E-17</v>
      </c>
      <c r="H270" s="53">
        <f>Bond_Historical!Q271</f>
        <v>1.6546787175141366E-3</v>
      </c>
      <c r="I270" s="39">
        <f t="shared" si="9"/>
        <v>2.737961658194228E-6</v>
      </c>
    </row>
    <row r="271" spans="5:9">
      <c r="E271" s="112">
        <v>43854</v>
      </c>
      <c r="F271" s="4">
        <v>232</v>
      </c>
      <c r="G271" s="36">
        <f t="shared" si="8"/>
        <v>4.963315013132799E-17</v>
      </c>
      <c r="H271" s="53">
        <f>Bond_Historical!Q272</f>
        <v>1.8474836325458762E-3</v>
      </c>
      <c r="I271" s="39">
        <f t="shared" si="9"/>
        <v>3.413195772524906E-6</v>
      </c>
    </row>
    <row r="272" spans="5:9">
      <c r="E272" s="112">
        <v>43857</v>
      </c>
      <c r="F272" s="4">
        <v>231</v>
      </c>
      <c r="G272" s="36">
        <f t="shared" si="8"/>
        <v>5.8391941330974113E-17</v>
      </c>
      <c r="H272" s="53">
        <f>Bond_Historical!Q273</f>
        <v>3.0470231103798999E-3</v>
      </c>
      <c r="I272" s="39">
        <f t="shared" si="9"/>
        <v>9.2843498351891999E-6</v>
      </c>
    </row>
    <row r="273" spans="5:9">
      <c r="E273" s="112">
        <v>43858</v>
      </c>
      <c r="F273" s="4">
        <v>230</v>
      </c>
      <c r="G273" s="36">
        <f t="shared" si="8"/>
        <v>6.8696401565851913E-17</v>
      </c>
      <c r="H273" s="53">
        <f>Bond_Historical!Q274</f>
        <v>-1.2750460703281688E-3</v>
      </c>
      <c r="I273" s="39">
        <f t="shared" si="9"/>
        <v>1.6257424814593055E-6</v>
      </c>
    </row>
    <row r="274" spans="5:9">
      <c r="E274" s="112">
        <v>43859</v>
      </c>
      <c r="F274" s="4">
        <v>229</v>
      </c>
      <c r="G274" s="36">
        <f t="shared" si="8"/>
        <v>8.081929595982579E-17</v>
      </c>
      <c r="H274" s="53">
        <f>Bond_Historical!Q275</f>
        <v>2.9497598015578576E-3</v>
      </c>
      <c r="I274" s="39">
        <f t="shared" si="9"/>
        <v>8.7010828868866516E-6</v>
      </c>
    </row>
    <row r="275" spans="5:9">
      <c r="E275" s="112">
        <v>43860</v>
      </c>
      <c r="F275" s="4">
        <v>228</v>
      </c>
      <c r="G275" s="36">
        <f t="shared" si="8"/>
        <v>9.5081524658618563E-17</v>
      </c>
      <c r="H275" s="53">
        <f>Bond_Historical!Q276</f>
        <v>2.4570339412172116E-4</v>
      </c>
      <c r="I275" s="39">
        <f t="shared" si="9"/>
        <v>6.0370157882933834E-8</v>
      </c>
    </row>
    <row r="276" spans="5:9">
      <c r="E276" s="112">
        <v>43861</v>
      </c>
      <c r="F276" s="4">
        <v>227</v>
      </c>
      <c r="G276" s="36">
        <f t="shared" si="8"/>
        <v>1.1186061724543362E-16</v>
      </c>
      <c r="H276" s="53">
        <f>Bond_Historical!Q277</f>
        <v>2.8833286464401741E-3</v>
      </c>
      <c r="I276" s="39">
        <f t="shared" si="9"/>
        <v>8.3135840833825271E-6</v>
      </c>
    </row>
    <row r="277" spans="5:9">
      <c r="E277" s="112">
        <v>43864</v>
      </c>
      <c r="F277" s="4">
        <v>226</v>
      </c>
      <c r="G277" s="36">
        <f t="shared" si="8"/>
        <v>1.3160072617109838E-16</v>
      </c>
      <c r="H277" s="53">
        <f>Bond_Historical!Q278</f>
        <v>-6.7407759499030597E-4</v>
      </c>
      <c r="I277" s="39">
        <f t="shared" si="9"/>
        <v>4.5438060406791499E-7</v>
      </c>
    </row>
    <row r="278" spans="5:9">
      <c r="E278" s="112">
        <v>43865</v>
      </c>
      <c r="F278" s="4">
        <v>225</v>
      </c>
      <c r="G278" s="36">
        <f t="shared" si="8"/>
        <v>1.5482438373070399E-16</v>
      </c>
      <c r="H278" s="53">
        <f>Bond_Historical!Q279</f>
        <v>-3.2793421638376906E-3</v>
      </c>
      <c r="I278" s="39">
        <f t="shared" si="9"/>
        <v>1.0754085027523666E-5</v>
      </c>
    </row>
    <row r="279" spans="5:9">
      <c r="E279" s="112">
        <v>43866</v>
      </c>
      <c r="F279" s="4">
        <v>224</v>
      </c>
      <c r="G279" s="36">
        <f t="shared" si="8"/>
        <v>1.8214633380082819E-16</v>
      </c>
      <c r="H279" s="53">
        <f>Bond_Historical!Q280</f>
        <v>-1.4589888700204591E-3</v>
      </c>
      <c r="I279" s="39">
        <f t="shared" si="9"/>
        <v>2.1286485228435761E-6</v>
      </c>
    </row>
    <row r="280" spans="5:9">
      <c r="E280" s="112">
        <v>43867</v>
      </c>
      <c r="F280" s="4">
        <v>223</v>
      </c>
      <c r="G280" s="36">
        <f t="shared" si="8"/>
        <v>2.1428980447156263E-16</v>
      </c>
      <c r="H280" s="53">
        <f>Bond_Historical!Q281</f>
        <v>3.7354452521700304E-4</v>
      </c>
      <c r="I280" s="39">
        <f t="shared" si="9"/>
        <v>1.3953551231959621E-7</v>
      </c>
    </row>
    <row r="281" spans="5:9">
      <c r="E281" s="112">
        <v>43868</v>
      </c>
      <c r="F281" s="4">
        <v>222</v>
      </c>
      <c r="G281" s="36">
        <f t="shared" si="8"/>
        <v>2.5210565231948541E-16</v>
      </c>
      <c r="H281" s="53">
        <f>Bond_Historical!Q282</f>
        <v>3.1157403005262693E-3</v>
      </c>
      <c r="I281" s="39">
        <f t="shared" si="9"/>
        <v>9.7078376203235269E-6</v>
      </c>
    </row>
    <row r="282" spans="5:9">
      <c r="E282" s="112">
        <v>43871</v>
      </c>
      <c r="F282" s="4">
        <v>221</v>
      </c>
      <c r="G282" s="36">
        <f t="shared" si="8"/>
        <v>2.9659488508174755E-16</v>
      </c>
      <c r="H282" s="53">
        <f>Bond_Historical!Q283</f>
        <v>1.6425245538831655E-3</v>
      </c>
      <c r="I282" s="39">
        <f t="shared" si="9"/>
        <v>2.6978869101090917E-6</v>
      </c>
    </row>
    <row r="283" spans="5:9">
      <c r="E283" s="112">
        <v>43872</v>
      </c>
      <c r="F283" s="4">
        <v>220</v>
      </c>
      <c r="G283" s="36">
        <f t="shared" si="8"/>
        <v>3.4893515891970305E-16</v>
      </c>
      <c r="H283" s="53">
        <f>Bond_Historical!Q284</f>
        <v>-1.3139750333291955E-3</v>
      </c>
      <c r="I283" s="39">
        <f t="shared" si="9"/>
        <v>1.7265303882124604E-6</v>
      </c>
    </row>
    <row r="284" spans="5:9">
      <c r="E284" s="112">
        <v>43873</v>
      </c>
      <c r="F284" s="4">
        <v>219</v>
      </c>
      <c r="G284" s="36">
        <f t="shared" si="8"/>
        <v>4.1051195167023891E-16</v>
      </c>
      <c r="H284" s="53">
        <f>Bond_Historical!Q285</f>
        <v>-1.0351825771355763E-3</v>
      </c>
      <c r="I284" s="39">
        <f t="shared" si="9"/>
        <v>1.0716029680050532E-6</v>
      </c>
    </row>
    <row r="285" spans="5:9">
      <c r="E285" s="112">
        <v>43874</v>
      </c>
      <c r="F285" s="4">
        <v>218</v>
      </c>
      <c r="G285" s="36">
        <f t="shared" si="8"/>
        <v>4.8295523725910459E-16</v>
      </c>
      <c r="H285" s="53">
        <f>Bond_Historical!Q286</f>
        <v>2.6417398292778976E-4</v>
      </c>
      <c r="I285" s="39">
        <f t="shared" si="9"/>
        <v>6.9787893255932155E-8</v>
      </c>
    </row>
    <row r="286" spans="5:9">
      <c r="E286" s="112">
        <v>43875</v>
      </c>
      <c r="F286" s="4">
        <v>217</v>
      </c>
      <c r="G286" s="36">
        <f t="shared" si="8"/>
        <v>5.6818263206953489E-16</v>
      </c>
      <c r="H286" s="53">
        <f>Bond_Historical!Q287</f>
        <v>1.4482817618101959E-3</v>
      </c>
      <c r="I286" s="39">
        <f t="shared" si="9"/>
        <v>2.0975200615920452E-6</v>
      </c>
    </row>
    <row r="287" spans="5:9">
      <c r="E287" s="112">
        <v>43879</v>
      </c>
      <c r="F287" s="4">
        <v>216</v>
      </c>
      <c r="G287" s="36">
        <f t="shared" si="8"/>
        <v>6.684501553759233E-16</v>
      </c>
      <c r="H287" s="53">
        <f>Bond_Historical!Q288</f>
        <v>1.7579608371694128E-3</v>
      </c>
      <c r="I287" s="39">
        <f t="shared" si="9"/>
        <v>3.0904263050213826E-6</v>
      </c>
    </row>
    <row r="288" spans="5:9">
      <c r="E288" s="112">
        <v>43880</v>
      </c>
      <c r="F288" s="4">
        <v>215</v>
      </c>
      <c r="G288" s="36">
        <f t="shared" si="8"/>
        <v>7.864119475010864E-16</v>
      </c>
      <c r="H288" s="53">
        <f>Bond_Historical!Q289</f>
        <v>-5.2661536295558E-4</v>
      </c>
      <c r="I288" s="39">
        <f t="shared" si="9"/>
        <v>2.7732374050083725E-7</v>
      </c>
    </row>
    <row r="289" spans="5:9">
      <c r="E289" s="112">
        <v>43881</v>
      </c>
      <c r="F289" s="4">
        <v>214</v>
      </c>
      <c r="G289" s="36">
        <f t="shared" si="8"/>
        <v>9.251905264718664E-16</v>
      </c>
      <c r="H289" s="53">
        <f>Bond_Historical!Q290</f>
        <v>2.7317507666091367E-3</v>
      </c>
      <c r="I289" s="39">
        <f t="shared" si="9"/>
        <v>7.4624622508696057E-6</v>
      </c>
    </row>
    <row r="290" spans="5:9">
      <c r="E290" s="112">
        <v>43882</v>
      </c>
      <c r="F290" s="4">
        <v>213</v>
      </c>
      <c r="G290" s="36">
        <f t="shared" si="8"/>
        <v>1.0884594429080782E-15</v>
      </c>
      <c r="H290" s="53">
        <f>Bond_Historical!Q291</f>
        <v>2.305786477550188E-3</v>
      </c>
      <c r="I290" s="39">
        <f t="shared" si="9"/>
        <v>5.3166512800533035E-6</v>
      </c>
    </row>
    <row r="291" spans="5:9">
      <c r="E291" s="112">
        <v>43885</v>
      </c>
      <c r="F291" s="4">
        <v>212</v>
      </c>
      <c r="G291" s="36">
        <f t="shared" si="8"/>
        <v>1.2805405210683273E-15</v>
      </c>
      <c r="H291" s="53">
        <f>Bond_Historical!Q292</f>
        <v>2.9373440112598227E-3</v>
      </c>
      <c r="I291" s="39">
        <f t="shared" si="9"/>
        <v>8.6279898404839453E-6</v>
      </c>
    </row>
    <row r="292" spans="5:9">
      <c r="E292" s="112">
        <v>43886</v>
      </c>
      <c r="F292" s="4">
        <v>211</v>
      </c>
      <c r="G292" s="36">
        <f t="shared" si="8"/>
        <v>1.5065182600803853E-15</v>
      </c>
      <c r="H292" s="53">
        <f>Bond_Historical!Q293</f>
        <v>1.4412125963580861E-3</v>
      </c>
      <c r="I292" s="39">
        <f t="shared" si="9"/>
        <v>2.0770937479012154E-6</v>
      </c>
    </row>
    <row r="293" spans="5:9">
      <c r="E293" s="112">
        <v>43887</v>
      </c>
      <c r="F293" s="4">
        <v>210</v>
      </c>
      <c r="G293" s="36">
        <f t="shared" si="8"/>
        <v>1.7723744236239823E-15</v>
      </c>
      <c r="H293" s="53">
        <f>Bond_Historical!Q294</f>
        <v>-1.6765675449293496E-3</v>
      </c>
      <c r="I293" s="39">
        <f t="shared" si="9"/>
        <v>2.8108787327104268E-6</v>
      </c>
    </row>
    <row r="294" spans="5:9">
      <c r="E294" s="112">
        <v>43888</v>
      </c>
      <c r="F294" s="4">
        <v>209</v>
      </c>
      <c r="G294" s="36">
        <f t="shared" si="8"/>
        <v>2.0851463807340972E-15</v>
      </c>
      <c r="H294" s="53">
        <f>Bond_Historical!Q295</f>
        <v>-4.8302875545023257E-4</v>
      </c>
      <c r="I294" s="39">
        <f t="shared" si="9"/>
        <v>2.3331677859180057E-7</v>
      </c>
    </row>
    <row r="295" spans="5:9">
      <c r="E295" s="112">
        <v>43889</v>
      </c>
      <c r="F295" s="4">
        <v>208</v>
      </c>
      <c r="G295" s="36">
        <f t="shared" si="8"/>
        <v>2.4531133890989374E-15</v>
      </c>
      <c r="H295" s="53">
        <f>Bond_Historical!Q296</f>
        <v>7.3945258607175145E-3</v>
      </c>
      <c r="I295" s="39">
        <f t="shared" si="9"/>
        <v>5.4679012704820095E-5</v>
      </c>
    </row>
    <row r="296" spans="5:9">
      <c r="E296" s="112">
        <v>43892</v>
      </c>
      <c r="F296" s="4">
        <v>207</v>
      </c>
      <c r="G296" s="36">
        <f t="shared" si="8"/>
        <v>2.8860157518811034E-15</v>
      </c>
      <c r="H296" s="53">
        <f>Bond_Historical!Q297</f>
        <v>-6.2363926631261643E-4</v>
      </c>
      <c r="I296" s="39">
        <f t="shared" si="9"/>
        <v>3.8892593448693854E-7</v>
      </c>
    </row>
    <row r="297" spans="5:9">
      <c r="E297" s="112">
        <v>43893</v>
      </c>
      <c r="F297" s="4">
        <v>206</v>
      </c>
      <c r="G297" s="36">
        <f t="shared" si="8"/>
        <v>3.3953126492718868E-15</v>
      </c>
      <c r="H297" s="53">
        <f>Bond_Historical!Q298</f>
        <v>8.0606805721813168E-3</v>
      </c>
      <c r="I297" s="39">
        <f t="shared" si="9"/>
        <v>6.4974571286741321E-5</v>
      </c>
    </row>
    <row r="298" spans="5:9">
      <c r="E298" s="112">
        <v>43894</v>
      </c>
      <c r="F298" s="4">
        <v>205</v>
      </c>
      <c r="G298" s="36">
        <f t="shared" si="8"/>
        <v>3.9944854697316319E-15</v>
      </c>
      <c r="H298" s="53">
        <f>Bond_Historical!Q299</f>
        <v>-2.6342726360598198E-4</v>
      </c>
      <c r="I298" s="39">
        <f t="shared" si="9"/>
        <v>6.9393923210935521E-8</v>
      </c>
    </row>
    <row r="299" spans="5:9">
      <c r="E299" s="112">
        <v>43895</v>
      </c>
      <c r="F299" s="4">
        <v>204</v>
      </c>
      <c r="G299" s="36">
        <f t="shared" si="8"/>
        <v>4.6993946702725072E-15</v>
      </c>
      <c r="H299" s="53">
        <f>Bond_Historical!Q300</f>
        <v>2.5894803185025224E-3</v>
      </c>
      <c r="I299" s="39">
        <f t="shared" si="9"/>
        <v>6.7054083199119254E-6</v>
      </c>
    </row>
    <row r="300" spans="5:9">
      <c r="E300" s="112">
        <v>43896</v>
      </c>
      <c r="F300" s="4">
        <v>203</v>
      </c>
      <c r="G300" s="36">
        <f t="shared" si="8"/>
        <v>5.5286996120853035E-15</v>
      </c>
      <c r="H300" s="53">
        <f>Bond_Historical!Q301</f>
        <v>8.2759220596474638E-3</v>
      </c>
      <c r="I300" s="39">
        <f t="shared" si="9"/>
        <v>6.8490885937359515E-5</v>
      </c>
    </row>
    <row r="301" spans="5:9">
      <c r="E301" s="112">
        <v>43899</v>
      </c>
      <c r="F301" s="4">
        <v>202</v>
      </c>
      <c r="G301" s="36">
        <f t="shared" si="8"/>
        <v>6.5043524848062404E-15</v>
      </c>
      <c r="H301" s="53">
        <f>Bond_Historical!Q302</f>
        <v>-6.7227074056334258E-3</v>
      </c>
      <c r="I301" s="39">
        <f t="shared" si="9"/>
        <v>4.5194794861758507E-5</v>
      </c>
    </row>
    <row r="302" spans="5:9">
      <c r="E302" s="112">
        <v>43900</v>
      </c>
      <c r="F302" s="4">
        <v>201</v>
      </c>
      <c r="G302" s="36">
        <f t="shared" si="8"/>
        <v>7.6521793938896946E-15</v>
      </c>
      <c r="H302" s="53">
        <f>Bond_Historical!Q303</f>
        <v>-1.7123291041184072E-2</v>
      </c>
      <c r="I302" s="39">
        <f t="shared" si="9"/>
        <v>2.9320709608109471E-4</v>
      </c>
    </row>
    <row r="303" spans="5:9">
      <c r="E303" s="112">
        <v>43901</v>
      </c>
      <c r="F303" s="4">
        <v>200</v>
      </c>
      <c r="G303" s="36">
        <f t="shared" si="8"/>
        <v>9.0025639928114042E-15</v>
      </c>
      <c r="H303" s="53">
        <f>Bond_Historical!Q304</f>
        <v>-1.9404504380783255E-2</v>
      </c>
      <c r="I303" s="39">
        <f t="shared" si="9"/>
        <v>3.7653479026383656E-4</v>
      </c>
    </row>
    <row r="304" spans="5:9">
      <c r="E304" s="112">
        <v>43902</v>
      </c>
      <c r="F304" s="4">
        <v>199</v>
      </c>
      <c r="G304" s="36">
        <f t="shared" si="8"/>
        <v>1.0591251756248712E-14</v>
      </c>
      <c r="H304" s="53">
        <f>Bond_Historical!Q305</f>
        <v>-3.7988031013222283E-2</v>
      </c>
      <c r="I304" s="39">
        <f t="shared" si="9"/>
        <v>1.4430905002615379E-3</v>
      </c>
    </row>
    <row r="305" spans="5:9">
      <c r="E305" s="112">
        <v>43903</v>
      </c>
      <c r="F305" s="4">
        <v>198</v>
      </c>
      <c r="G305" s="36">
        <f t="shared" si="8"/>
        <v>1.2460296183822015E-14</v>
      </c>
      <c r="H305" s="53">
        <f>Bond_Historical!Q306</f>
        <v>2.4030529958060633E-2</v>
      </c>
      <c r="I305" s="39">
        <f t="shared" si="9"/>
        <v>5.7746637006524961E-4</v>
      </c>
    </row>
    <row r="306" spans="5:9">
      <c r="E306" s="112">
        <v>43906</v>
      </c>
      <c r="F306" s="4">
        <v>197</v>
      </c>
      <c r="G306" s="36">
        <f t="shared" si="8"/>
        <v>1.4659171980967076E-14</v>
      </c>
      <c r="H306" s="53">
        <f>Bond_Historical!Q307</f>
        <v>1.4105246719488419E-3</v>
      </c>
      <c r="I306" s="39">
        <f t="shared" si="9"/>
        <v>1.9895798501763878E-6</v>
      </c>
    </row>
    <row r="307" spans="5:9">
      <c r="E307" s="112">
        <v>43907</v>
      </c>
      <c r="F307" s="4">
        <v>196</v>
      </c>
      <c r="G307" s="36">
        <f t="shared" si="8"/>
        <v>1.7246084683490678E-14</v>
      </c>
      <c r="H307" s="53">
        <f>Bond_Historical!Q308</f>
        <v>-2.7434953481969584E-2</v>
      </c>
      <c r="I307" s="39">
        <f t="shared" si="9"/>
        <v>7.5267667255783503E-4</v>
      </c>
    </row>
    <row r="308" spans="5:9">
      <c r="E308" s="112">
        <v>43908</v>
      </c>
      <c r="F308" s="4">
        <v>195</v>
      </c>
      <c r="G308" s="36">
        <f t="shared" si="8"/>
        <v>2.0289511392341979E-14</v>
      </c>
      <c r="H308" s="53">
        <f>Bond_Historical!Q309</f>
        <v>-3.6607765370943651E-2</v>
      </c>
      <c r="I308" s="39">
        <f t="shared" si="9"/>
        <v>1.3401284854540612E-3</v>
      </c>
    </row>
    <row r="309" spans="5:9">
      <c r="E309" s="112">
        <v>43909</v>
      </c>
      <c r="F309" s="4">
        <v>194</v>
      </c>
      <c r="G309" s="36">
        <f t="shared" si="8"/>
        <v>2.3870013402755268E-14</v>
      </c>
      <c r="H309" s="53">
        <f>Bond_Historical!Q310</f>
        <v>-1.6254882228326585E-2</v>
      </c>
      <c r="I309" s="39">
        <f t="shared" si="9"/>
        <v>2.6422119625676743E-4</v>
      </c>
    </row>
    <row r="310" spans="5:9">
      <c r="E310" s="112">
        <v>43910</v>
      </c>
      <c r="F310" s="4">
        <v>193</v>
      </c>
      <c r="G310" s="36">
        <f t="shared" si="8"/>
        <v>2.8082368709123847E-14</v>
      </c>
      <c r="H310" s="53">
        <f>Bond_Historical!Q311</f>
        <v>1.8181326821593794E-2</v>
      </c>
      <c r="I310" s="39">
        <f t="shared" si="9"/>
        <v>3.3056064499360592E-4</v>
      </c>
    </row>
    <row r="311" spans="5:9">
      <c r="E311" s="112">
        <v>43913</v>
      </c>
      <c r="F311" s="4">
        <v>192</v>
      </c>
      <c r="G311" s="36">
        <f t="shared" si="8"/>
        <v>3.3038080834263342E-14</v>
      </c>
      <c r="H311" s="53">
        <f>Bond_Historical!Q312</f>
        <v>3.8092450198382741E-2</v>
      </c>
      <c r="I311" s="39">
        <f t="shared" si="9"/>
        <v>1.4510347621162693E-3</v>
      </c>
    </row>
    <row r="312" spans="5:9">
      <c r="E312" s="112">
        <v>43914</v>
      </c>
      <c r="F312" s="4">
        <v>191</v>
      </c>
      <c r="G312" s="36">
        <f t="shared" si="8"/>
        <v>3.8868330393251005E-14</v>
      </c>
      <c r="H312" s="53">
        <f>Bond_Historical!Q313</f>
        <v>9.2121908604946828E-3</v>
      </c>
      <c r="I312" s="39">
        <f t="shared" si="9"/>
        <v>8.486446045018176E-5</v>
      </c>
    </row>
    <row r="313" spans="5:9">
      <c r="E313" s="112">
        <v>43915</v>
      </c>
      <c r="F313" s="4">
        <v>190</v>
      </c>
      <c r="G313" s="36">
        <f t="shared" si="8"/>
        <v>4.5727447521471771E-14</v>
      </c>
      <c r="H313" s="53">
        <f>Bond_Historical!Q314</f>
        <v>2.3952475397557727E-2</v>
      </c>
      <c r="I313" s="39">
        <f t="shared" si="9"/>
        <v>5.7372107767060824E-4</v>
      </c>
    </row>
    <row r="314" spans="5:9">
      <c r="E314" s="112">
        <v>43916</v>
      </c>
      <c r="F314" s="4">
        <v>189</v>
      </c>
      <c r="G314" s="36">
        <f t="shared" si="8"/>
        <v>5.3796997084084431E-14</v>
      </c>
      <c r="H314" s="53">
        <f>Bond_Historical!Q315</f>
        <v>5.1119055518997602E-3</v>
      </c>
      <c r="I314" s="39">
        <f t="shared" si="9"/>
        <v>2.6131578371543591E-5</v>
      </c>
    </row>
    <row r="315" spans="5:9">
      <c r="E315" s="112">
        <v>43917</v>
      </c>
      <c r="F315" s="4">
        <v>188</v>
      </c>
      <c r="G315" s="36">
        <f t="shared" si="8"/>
        <v>6.3290584804805232E-14</v>
      </c>
      <c r="H315" s="53">
        <f>Bond_Historical!Q316</f>
        <v>2.5620044256658612E-3</v>
      </c>
      <c r="I315" s="39">
        <f t="shared" si="9"/>
        <v>6.5638666771314588E-6</v>
      </c>
    </row>
    <row r="316" spans="5:9">
      <c r="E316" s="112">
        <v>43920</v>
      </c>
      <c r="F316" s="4">
        <v>187</v>
      </c>
      <c r="G316" s="36">
        <f t="shared" si="8"/>
        <v>7.4459511535064976E-14</v>
      </c>
      <c r="H316" s="53">
        <f>Bond_Historical!Q317</f>
        <v>2.3421993149730898E-3</v>
      </c>
      <c r="I316" s="39">
        <f t="shared" si="9"/>
        <v>5.4858976310604111E-6</v>
      </c>
    </row>
    <row r="317" spans="5:9">
      <c r="E317" s="112">
        <v>43921</v>
      </c>
      <c r="F317" s="4">
        <v>186</v>
      </c>
      <c r="G317" s="36">
        <f t="shared" si="8"/>
        <v>8.7599425335370554E-14</v>
      </c>
      <c r="H317" s="53">
        <f>Bond_Historical!Q318</f>
        <v>-3.3635919834210676E-3</v>
      </c>
      <c r="I317" s="39">
        <f t="shared" si="9"/>
        <v>1.1313751030934473E-5</v>
      </c>
    </row>
    <row r="318" spans="5:9">
      <c r="E318" s="112">
        <v>43922</v>
      </c>
      <c r="F318" s="4">
        <v>185</v>
      </c>
      <c r="G318" s="36">
        <f t="shared" si="8"/>
        <v>1.0305814745337712E-13</v>
      </c>
      <c r="H318" s="53">
        <f>Bond_Historical!Q319</f>
        <v>-5.515109439083574E-3</v>
      </c>
      <c r="I318" s="39">
        <f t="shared" si="9"/>
        <v>3.0416432125068734E-5</v>
      </c>
    </row>
    <row r="319" spans="5:9">
      <c r="E319" s="112">
        <v>43923</v>
      </c>
      <c r="F319" s="4">
        <v>184</v>
      </c>
      <c r="G319" s="36">
        <f t="shared" si="8"/>
        <v>1.2124487935691426E-13</v>
      </c>
      <c r="H319" s="53">
        <f>Bond_Historical!Q320</f>
        <v>1.6402184858454595E-3</v>
      </c>
      <c r="I319" s="39">
        <f t="shared" si="9"/>
        <v>2.6903166813091718E-6</v>
      </c>
    </row>
    <row r="320" spans="5:9">
      <c r="E320" s="112">
        <v>43924</v>
      </c>
      <c r="F320" s="4">
        <v>183</v>
      </c>
      <c r="G320" s="36">
        <f t="shared" si="8"/>
        <v>1.4264103453754619E-13</v>
      </c>
      <c r="H320" s="53">
        <f>Bond_Historical!Q321</f>
        <v>-7.3058158297195674E-4</v>
      </c>
      <c r="I320" s="39">
        <f t="shared" si="9"/>
        <v>5.3374944937781014E-7</v>
      </c>
    </row>
    <row r="321" spans="5:9">
      <c r="E321" s="112">
        <v>43927</v>
      </c>
      <c r="F321" s="4">
        <v>182</v>
      </c>
      <c r="G321" s="36">
        <f t="shared" si="8"/>
        <v>1.6781298180887791E-13</v>
      </c>
      <c r="H321" s="53">
        <f>Bond_Historical!Q322</f>
        <v>8.213237186975279E-3</v>
      </c>
      <c r="I321" s="39">
        <f t="shared" si="9"/>
        <v>6.7457265089513588E-5</v>
      </c>
    </row>
    <row r="322" spans="5:9">
      <c r="E322" s="112">
        <v>43928</v>
      </c>
      <c r="F322" s="4">
        <v>181</v>
      </c>
      <c r="G322" s="36">
        <f t="shared" si="8"/>
        <v>1.9742703742220931E-13</v>
      </c>
      <c r="H322" s="53">
        <f>Bond_Historical!Q323</f>
        <v>1.1764833338759164E-3</v>
      </c>
      <c r="I322" s="39">
        <f t="shared" si="9"/>
        <v>1.384113034887791E-6</v>
      </c>
    </row>
    <row r="323" spans="5:9">
      <c r="E323" s="112">
        <v>43929</v>
      </c>
      <c r="F323" s="4">
        <v>180</v>
      </c>
      <c r="G323" s="36">
        <f t="shared" si="8"/>
        <v>2.3226710284965803E-13</v>
      </c>
      <c r="H323" s="53">
        <f>Bond_Historical!Q324</f>
        <v>5.8524526539120306E-3</v>
      </c>
      <c r="I323" s="39">
        <f t="shared" si="9"/>
        <v>3.4251202066281968E-5</v>
      </c>
    </row>
    <row r="324" spans="5:9">
      <c r="E324" s="112">
        <v>43930</v>
      </c>
      <c r="F324" s="4">
        <v>179</v>
      </c>
      <c r="G324" s="36">
        <f t="shared" ref="G324:G387" si="10">$C$3^(F324-1)</f>
        <v>2.7325541511724476E-13</v>
      </c>
      <c r="H324" s="53">
        <f>Bond_Historical!Q325</f>
        <v>1.9397181945829674E-2</v>
      </c>
      <c r="I324" s="39">
        <f t="shared" ref="I324:I387" si="11">H324^2</f>
        <v>3.7625066743962067E-4</v>
      </c>
    </row>
    <row r="325" spans="5:9">
      <c r="E325" s="112">
        <v>43934</v>
      </c>
      <c r="F325" s="4">
        <v>178</v>
      </c>
      <c r="G325" s="36">
        <f t="shared" si="10"/>
        <v>3.2147695896146444E-13</v>
      </c>
      <c r="H325" s="53">
        <f>Bond_Historical!Q326</f>
        <v>-4.8144641705251236E-3</v>
      </c>
      <c r="I325" s="39">
        <f t="shared" si="11"/>
        <v>2.3179065249270166E-5</v>
      </c>
    </row>
    <row r="326" spans="5:9">
      <c r="E326" s="112">
        <v>43935</v>
      </c>
      <c r="F326" s="4">
        <v>177</v>
      </c>
      <c r="G326" s="36">
        <f t="shared" si="10"/>
        <v>3.7820818701348757E-13</v>
      </c>
      <c r="H326" s="53">
        <f>Bond_Historical!Q327</f>
        <v>-6.4951877528524841E-4</v>
      </c>
      <c r="I326" s="39">
        <f t="shared" si="11"/>
        <v>4.2187463944804903E-7</v>
      </c>
    </row>
    <row r="327" spans="5:9">
      <c r="E327" s="112">
        <v>43936</v>
      </c>
      <c r="F327" s="4">
        <v>176</v>
      </c>
      <c r="G327" s="36">
        <f t="shared" si="10"/>
        <v>4.4495080825116179E-13</v>
      </c>
      <c r="H327" s="53">
        <f>Bond_Historical!Q328</f>
        <v>5.0494991477468276E-3</v>
      </c>
      <c r="I327" s="39">
        <f t="shared" si="11"/>
        <v>2.5497441643095938E-5</v>
      </c>
    </row>
    <row r="328" spans="5:9">
      <c r="E328" s="112">
        <v>43937</v>
      </c>
      <c r="F328" s="4">
        <v>175</v>
      </c>
      <c r="G328" s="36">
        <f t="shared" si="10"/>
        <v>5.2347153911901386E-13</v>
      </c>
      <c r="H328" s="53">
        <f>Bond_Historical!Q329</f>
        <v>-1.3254489202278892E-3</v>
      </c>
      <c r="I328" s="39">
        <f t="shared" si="11"/>
        <v>1.7568148401332776E-6</v>
      </c>
    </row>
    <row r="329" spans="5:9">
      <c r="E329" s="112">
        <v>43938</v>
      </c>
      <c r="F329" s="4">
        <v>174</v>
      </c>
      <c r="G329" s="36">
        <f t="shared" si="10"/>
        <v>6.1584886955178116E-13</v>
      </c>
      <c r="H329" s="53">
        <f>Bond_Historical!Q330</f>
        <v>-9.2934363085950332E-5</v>
      </c>
      <c r="I329" s="39">
        <f t="shared" si="11"/>
        <v>8.636795842191248E-9</v>
      </c>
    </row>
    <row r="330" spans="5:9">
      <c r="E330" s="112">
        <v>43941</v>
      </c>
      <c r="F330" s="4">
        <v>173</v>
      </c>
      <c r="G330" s="36">
        <f t="shared" si="10"/>
        <v>7.2452808182562496E-13</v>
      </c>
      <c r="H330" s="53">
        <f>Bond_Historical!Q331</f>
        <v>-2.1540624989989025E-3</v>
      </c>
      <c r="I330" s="39">
        <f t="shared" si="11"/>
        <v>4.6399852495933972E-6</v>
      </c>
    </row>
    <row r="331" spans="5:9">
      <c r="E331" s="112">
        <v>43942</v>
      </c>
      <c r="F331" s="4">
        <v>172</v>
      </c>
      <c r="G331" s="36">
        <f t="shared" si="10"/>
        <v>8.523859786183823E-13</v>
      </c>
      <c r="H331" s="53">
        <f>Bond_Historical!Q332</f>
        <v>-2.546059480625307E-4</v>
      </c>
      <c r="I331" s="39">
        <f t="shared" si="11"/>
        <v>6.4824188788820084E-8</v>
      </c>
    </row>
    <row r="332" spans="5:9">
      <c r="E332" s="112">
        <v>43943</v>
      </c>
      <c r="F332" s="4">
        <v>171</v>
      </c>
      <c r="G332" s="36">
        <f t="shared" si="10"/>
        <v>1.0028070336686851E-12</v>
      </c>
      <c r="H332" s="53">
        <f>Bond_Historical!Q333</f>
        <v>-6.5259511629050019E-4</v>
      </c>
      <c r="I332" s="39">
        <f t="shared" si="11"/>
        <v>4.2588038580621148E-7</v>
      </c>
    </row>
    <row r="333" spans="5:9">
      <c r="E333" s="112">
        <v>43944</v>
      </c>
      <c r="F333" s="4">
        <v>170</v>
      </c>
      <c r="G333" s="36">
        <f t="shared" si="10"/>
        <v>1.1797729807866884E-12</v>
      </c>
      <c r="H333" s="53">
        <f>Bond_Historical!Q334</f>
        <v>1.9615614897336513E-3</v>
      </c>
      <c r="I333" s="39">
        <f t="shared" si="11"/>
        <v>3.8477234780061015E-6</v>
      </c>
    </row>
    <row r="334" spans="5:9">
      <c r="E334" s="112">
        <v>43945</v>
      </c>
      <c r="F334" s="4">
        <v>169</v>
      </c>
      <c r="G334" s="36">
        <f t="shared" si="10"/>
        <v>1.3879682126902218E-12</v>
      </c>
      <c r="H334" s="53">
        <f>Bond_Historical!Q335</f>
        <v>-7.686052417153642E-4</v>
      </c>
      <c r="I334" s="39">
        <f t="shared" si="11"/>
        <v>5.907540175923334E-7</v>
      </c>
    </row>
    <row r="335" spans="5:9">
      <c r="E335" s="112">
        <v>43948</v>
      </c>
      <c r="F335" s="4">
        <v>168</v>
      </c>
      <c r="G335" s="36">
        <f t="shared" si="10"/>
        <v>1.6329037796355547E-12</v>
      </c>
      <c r="H335" s="53">
        <f>Bond_Historical!Q336</f>
        <v>-4.5980676597277125E-3</v>
      </c>
      <c r="I335" s="39">
        <f t="shared" si="11"/>
        <v>2.1142226203433882E-5</v>
      </c>
    </row>
    <row r="336" spans="5:9">
      <c r="E336" s="112">
        <v>43949</v>
      </c>
      <c r="F336" s="4">
        <v>167</v>
      </c>
      <c r="G336" s="36">
        <f t="shared" si="10"/>
        <v>1.9210632701594765E-12</v>
      </c>
      <c r="H336" s="53">
        <f>Bond_Historical!Q337</f>
        <v>2.3477983940443817E-3</v>
      </c>
      <c r="I336" s="39">
        <f t="shared" si="11"/>
        <v>5.5121572990773779E-6</v>
      </c>
    </row>
    <row r="337" spans="5:9">
      <c r="E337" s="112">
        <v>43950</v>
      </c>
      <c r="F337" s="4">
        <v>166</v>
      </c>
      <c r="G337" s="36">
        <f t="shared" si="10"/>
        <v>2.2600744354817373E-12</v>
      </c>
      <c r="H337" s="53">
        <f>Bond_Historical!Q338</f>
        <v>1.5890958553970191E-3</v>
      </c>
      <c r="I337" s="39">
        <f t="shared" si="11"/>
        <v>2.5252256376399839E-6</v>
      </c>
    </row>
    <row r="338" spans="5:9">
      <c r="E338" s="112">
        <v>43951</v>
      </c>
      <c r="F338" s="4">
        <v>165</v>
      </c>
      <c r="G338" s="36">
        <f t="shared" si="10"/>
        <v>2.6589111005667498E-12</v>
      </c>
      <c r="H338" s="53">
        <f>Bond_Historical!Q339</f>
        <v>-3.5323522449761903E-3</v>
      </c>
      <c r="I338" s="39">
        <f t="shared" si="11"/>
        <v>1.2477512382588331E-5</v>
      </c>
    </row>
    <row r="339" spans="5:9">
      <c r="E339" s="112">
        <v>43952</v>
      </c>
      <c r="F339" s="4">
        <v>164</v>
      </c>
      <c r="G339" s="36">
        <f t="shared" si="10"/>
        <v>3.1281307065491176E-12</v>
      </c>
      <c r="H339" s="53">
        <f>Bond_Historical!Q340</f>
        <v>-4.1472216398580689E-4</v>
      </c>
      <c r="I339" s="39">
        <f t="shared" si="11"/>
        <v>1.719944733010705E-7</v>
      </c>
    </row>
    <row r="340" spans="5:9">
      <c r="E340" s="112">
        <v>43955</v>
      </c>
      <c r="F340" s="4">
        <v>163</v>
      </c>
      <c r="G340" s="36">
        <f t="shared" si="10"/>
        <v>3.6801537724107264E-12</v>
      </c>
      <c r="H340" s="53">
        <f>Bond_Historical!Q341</f>
        <v>1.0345738185715432E-3</v>
      </c>
      <c r="I340" s="39">
        <f t="shared" si="11"/>
        <v>1.0703429860737044E-6</v>
      </c>
    </row>
    <row r="341" spans="5:9">
      <c r="E341" s="112">
        <v>43956</v>
      </c>
      <c r="F341" s="4">
        <v>162</v>
      </c>
      <c r="G341" s="36">
        <f t="shared" si="10"/>
        <v>4.3295926734243844E-12</v>
      </c>
      <c r="H341" s="53">
        <f>Bond_Historical!Q342</f>
        <v>-4.7552836107232478E-4</v>
      </c>
      <c r="I341" s="39">
        <f t="shared" si="11"/>
        <v>2.2612722218413129E-7</v>
      </c>
    </row>
    <row r="342" spans="5:9">
      <c r="E342" s="112">
        <v>43957</v>
      </c>
      <c r="F342" s="4">
        <v>161</v>
      </c>
      <c r="G342" s="36">
        <f t="shared" si="10"/>
        <v>5.0936384393228056E-12</v>
      </c>
      <c r="H342" s="53">
        <f>Bond_Historical!Q343</f>
        <v>-6.0686855819275191E-3</v>
      </c>
      <c r="I342" s="39">
        <f t="shared" si="11"/>
        <v>3.6828944692294952E-5</v>
      </c>
    </row>
    <row r="343" spans="5:9">
      <c r="E343" s="112">
        <v>43958</v>
      </c>
      <c r="F343" s="4">
        <v>160</v>
      </c>
      <c r="G343" s="36">
        <f t="shared" si="10"/>
        <v>5.9925158109680054E-12</v>
      </c>
      <c r="H343" s="53">
        <f>Bond_Historical!Q344</f>
        <v>3.2525591681069302E-3</v>
      </c>
      <c r="I343" s="39">
        <f t="shared" si="11"/>
        <v>1.0579141142036447E-5</v>
      </c>
    </row>
    <row r="344" spans="5:9">
      <c r="E344" s="112">
        <v>43959</v>
      </c>
      <c r="F344" s="4">
        <v>159</v>
      </c>
      <c r="G344" s="36">
        <f t="shared" si="10"/>
        <v>7.0500186011388317E-12</v>
      </c>
      <c r="H344" s="53">
        <f>Bond_Historical!Q345</f>
        <v>-2.8789803015569358E-3</v>
      </c>
      <c r="I344" s="39">
        <f t="shared" si="11"/>
        <v>8.2885275767528645E-6</v>
      </c>
    </row>
    <row r="345" spans="5:9">
      <c r="E345" s="112">
        <v>43962</v>
      </c>
      <c r="F345" s="4">
        <v>158</v>
      </c>
      <c r="G345" s="36">
        <f t="shared" si="10"/>
        <v>8.2941395307515667E-12</v>
      </c>
      <c r="H345" s="53">
        <f>Bond_Historical!Q346</f>
        <v>-4.4055431739985062E-3</v>
      </c>
      <c r="I345" s="39">
        <f t="shared" si="11"/>
        <v>1.9408810657964833E-5</v>
      </c>
    </row>
    <row r="346" spans="5:9">
      <c r="E346" s="112">
        <v>43963</v>
      </c>
      <c r="F346" s="4">
        <v>157</v>
      </c>
      <c r="G346" s="36">
        <f t="shared" si="10"/>
        <v>9.7578112126489021E-12</v>
      </c>
      <c r="H346" s="53">
        <f>Bond_Historical!Q347</f>
        <v>4.6610657011719233E-3</v>
      </c>
      <c r="I346" s="39">
        <f t="shared" si="11"/>
        <v>2.1725533470641312E-5</v>
      </c>
    </row>
    <row r="347" spans="5:9">
      <c r="E347" s="112">
        <v>43964</v>
      </c>
      <c r="F347" s="4">
        <v>156</v>
      </c>
      <c r="G347" s="36">
        <f t="shared" si="10"/>
        <v>1.1479777897234005E-11</v>
      </c>
      <c r="H347" s="53">
        <f>Bond_Historical!Q348</f>
        <v>1.9274038463624565E-3</v>
      </c>
      <c r="I347" s="39">
        <f t="shared" si="11"/>
        <v>3.7148855869727917E-6</v>
      </c>
    </row>
    <row r="348" spans="5:9">
      <c r="E348" s="112">
        <v>43965</v>
      </c>
      <c r="F348" s="4">
        <v>155</v>
      </c>
      <c r="G348" s="36">
        <f t="shared" si="10"/>
        <v>1.3505621055569416E-11</v>
      </c>
      <c r="H348" s="53">
        <f>Bond_Historical!Q349</f>
        <v>4.22661969490258E-3</v>
      </c>
      <c r="I348" s="39">
        <f t="shared" si="11"/>
        <v>1.786431404533838E-5</v>
      </c>
    </row>
    <row r="349" spans="5:9">
      <c r="E349" s="112">
        <v>43966</v>
      </c>
      <c r="F349" s="4">
        <v>154</v>
      </c>
      <c r="G349" s="36">
        <f t="shared" si="10"/>
        <v>1.5888965947728729E-11</v>
      </c>
      <c r="H349" s="53">
        <f>Bond_Historical!Q350</f>
        <v>1.5132008468589509E-3</v>
      </c>
      <c r="I349" s="39">
        <f t="shared" si="11"/>
        <v>2.2897768029346462E-6</v>
      </c>
    </row>
    <row r="350" spans="5:9">
      <c r="E350" s="112">
        <v>43969</v>
      </c>
      <c r="F350" s="4">
        <v>153</v>
      </c>
      <c r="G350" s="36">
        <f t="shared" si="10"/>
        <v>1.8692901114974974E-11</v>
      </c>
      <c r="H350" s="53">
        <f>Bond_Historical!Q351</f>
        <v>1.220099439017826E-4</v>
      </c>
      <c r="I350" s="39">
        <f t="shared" si="11"/>
        <v>1.4886426410916137E-8</v>
      </c>
    </row>
    <row r="351" spans="5:9">
      <c r="E351" s="112">
        <v>43970</v>
      </c>
      <c r="F351" s="4">
        <v>152</v>
      </c>
      <c r="G351" s="36">
        <f t="shared" si="10"/>
        <v>2.1991648370558789E-11</v>
      </c>
      <c r="H351" s="53">
        <f>Bond_Historical!Q352</f>
        <v>1.1364942006161277E-3</v>
      </c>
      <c r="I351" s="39">
        <f t="shared" si="11"/>
        <v>1.2916190680340911E-6</v>
      </c>
    </row>
    <row r="352" spans="5:9">
      <c r="E352" s="112">
        <v>43971</v>
      </c>
      <c r="F352" s="4">
        <v>151</v>
      </c>
      <c r="G352" s="36">
        <f t="shared" si="10"/>
        <v>2.5872527494775048E-11</v>
      </c>
      <c r="H352" s="53">
        <f>Bond_Historical!Q353</f>
        <v>4.8161765988316623E-3</v>
      </c>
      <c r="I352" s="39">
        <f t="shared" si="11"/>
        <v>2.319555703113372E-5</v>
      </c>
    </row>
    <row r="353" spans="5:9">
      <c r="E353" s="112">
        <v>43972</v>
      </c>
      <c r="F353" s="4">
        <v>150</v>
      </c>
      <c r="G353" s="36">
        <f t="shared" si="10"/>
        <v>3.0438267640911825E-11</v>
      </c>
      <c r="H353" s="53">
        <f>Bond_Historical!Q354</f>
        <v>4.6026686040376644E-4</v>
      </c>
      <c r="I353" s="39">
        <f t="shared" si="11"/>
        <v>2.1184558278594022E-7</v>
      </c>
    </row>
    <row r="354" spans="5:9">
      <c r="E354" s="112">
        <v>43973</v>
      </c>
      <c r="F354" s="4">
        <v>149</v>
      </c>
      <c r="G354" s="36">
        <f t="shared" si="10"/>
        <v>3.5809726636366861E-11</v>
      </c>
      <c r="H354" s="53">
        <f>Bond_Historical!Q355</f>
        <v>7.2811367835605803E-4</v>
      </c>
      <c r="I354" s="39">
        <f t="shared" si="11"/>
        <v>5.3014952860918917E-7</v>
      </c>
    </row>
    <row r="355" spans="5:9">
      <c r="E355" s="112">
        <v>43977</v>
      </c>
      <c r="F355" s="4">
        <v>148</v>
      </c>
      <c r="G355" s="36">
        <f t="shared" si="10"/>
        <v>4.2129090160431601E-11</v>
      </c>
      <c r="H355" s="53">
        <f>Bond_Historical!Q356</f>
        <v>-1.3157487745184592E-3</v>
      </c>
      <c r="I355" s="39">
        <f t="shared" si="11"/>
        <v>1.7311948376468272E-6</v>
      </c>
    </row>
    <row r="356" spans="5:9">
      <c r="E356" s="112">
        <v>43978</v>
      </c>
      <c r="F356" s="4">
        <v>147</v>
      </c>
      <c r="G356" s="36">
        <f t="shared" si="10"/>
        <v>4.9563635482860704E-11</v>
      </c>
      <c r="H356" s="53">
        <f>Bond_Historical!Q357</f>
        <v>1.6993305459718023E-3</v>
      </c>
      <c r="I356" s="39">
        <f t="shared" si="11"/>
        <v>2.8877243044728235E-6</v>
      </c>
    </row>
    <row r="357" spans="5:9">
      <c r="E357" s="112">
        <v>43979</v>
      </c>
      <c r="F357" s="4">
        <v>146</v>
      </c>
      <c r="G357" s="36">
        <f t="shared" si="10"/>
        <v>5.8310159391600832E-11</v>
      </c>
      <c r="H357" s="53">
        <f>Bond_Historical!Q358</f>
        <v>6.6753163896658631E-5</v>
      </c>
      <c r="I357" s="39">
        <f t="shared" si="11"/>
        <v>4.4559848902141693E-9</v>
      </c>
    </row>
    <row r="358" spans="5:9">
      <c r="E358" s="112">
        <v>43980</v>
      </c>
      <c r="F358" s="4">
        <v>145</v>
      </c>
      <c r="G358" s="36">
        <f t="shared" si="10"/>
        <v>6.8600187519530389E-11</v>
      </c>
      <c r="H358" s="53">
        <f>Bond_Historical!Q359</f>
        <v>3.478945180181285E-3</v>
      </c>
      <c r="I358" s="39">
        <f t="shared" si="11"/>
        <v>1.2103059566706594E-5</v>
      </c>
    </row>
    <row r="359" spans="5:9">
      <c r="E359" s="112">
        <v>43983</v>
      </c>
      <c r="F359" s="4">
        <v>144</v>
      </c>
      <c r="G359" s="36">
        <f t="shared" si="10"/>
        <v>8.0706102964153396E-11</v>
      </c>
      <c r="H359" s="53">
        <f>Bond_Historical!Q360</f>
        <v>-4.4171481197880923E-4</v>
      </c>
      <c r="I359" s="39">
        <f t="shared" si="11"/>
        <v>1.9511197512147479E-7</v>
      </c>
    </row>
    <row r="360" spans="5:9">
      <c r="E360" s="112">
        <v>43984</v>
      </c>
      <c r="F360" s="4">
        <v>143</v>
      </c>
      <c r="G360" s="36">
        <f t="shared" si="10"/>
        <v>9.4948356428415774E-11</v>
      </c>
      <c r="H360" s="53">
        <f>Bond_Historical!Q361</f>
        <v>8.7713559301950039E-4</v>
      </c>
      <c r="I360" s="39">
        <f t="shared" si="11"/>
        <v>7.693668485416706E-7</v>
      </c>
    </row>
    <row r="361" spans="5:9">
      <c r="E361" s="112">
        <v>43985</v>
      </c>
      <c r="F361" s="4">
        <v>142</v>
      </c>
      <c r="G361" s="36">
        <f t="shared" si="10"/>
        <v>1.1170394873931268E-10</v>
      </c>
      <c r="H361" s="53">
        <f>Bond_Historical!Q362</f>
        <v>-1.9819114346107101E-3</v>
      </c>
      <c r="I361" s="39">
        <f t="shared" si="11"/>
        <v>3.9279729346406828E-6</v>
      </c>
    </row>
    <row r="362" spans="5:9">
      <c r="E362" s="112">
        <v>43986</v>
      </c>
      <c r="F362" s="4">
        <v>141</v>
      </c>
      <c r="G362" s="36">
        <f t="shared" si="10"/>
        <v>1.3141641028154434E-10</v>
      </c>
      <c r="H362" s="53">
        <f>Bond_Historical!Q363</f>
        <v>-2.7682244302537095E-3</v>
      </c>
      <c r="I362" s="39">
        <f t="shared" si="11"/>
        <v>7.6630664962534746E-6</v>
      </c>
    </row>
    <row r="363" spans="5:9">
      <c r="E363" s="112">
        <v>43987</v>
      </c>
      <c r="F363" s="4">
        <v>140</v>
      </c>
      <c r="G363" s="36">
        <f t="shared" si="10"/>
        <v>1.5460754150769923E-10</v>
      </c>
      <c r="H363" s="53">
        <f>Bond_Historical!Q364</f>
        <v>9.880263097688908E-4</v>
      </c>
      <c r="I363" s="39">
        <f t="shared" si="11"/>
        <v>9.761959887955322E-7</v>
      </c>
    </row>
    <row r="364" spans="5:9">
      <c r="E364" s="112">
        <v>43990</v>
      </c>
      <c r="F364" s="4">
        <v>139</v>
      </c>
      <c r="G364" s="36">
        <f t="shared" si="10"/>
        <v>1.8189122530317556E-10</v>
      </c>
      <c r="H364" s="53">
        <f>Bond_Historical!Q365</f>
        <v>1.4446659084505283E-3</v>
      </c>
      <c r="I364" s="39">
        <f t="shared" si="11"/>
        <v>2.08705958703919E-6</v>
      </c>
    </row>
    <row r="365" spans="5:9">
      <c r="E365" s="112">
        <v>43991</v>
      </c>
      <c r="F365" s="4">
        <v>138</v>
      </c>
      <c r="G365" s="36">
        <f t="shared" si="10"/>
        <v>2.1398967682726539E-10</v>
      </c>
      <c r="H365" s="53">
        <f>Bond_Historical!Q366</f>
        <v>1.0489188880757458E-3</v>
      </c>
      <c r="I365" s="39">
        <f t="shared" si="11"/>
        <v>1.1002308337620588E-6</v>
      </c>
    </row>
    <row r="366" spans="5:9">
      <c r="E366" s="112">
        <v>43992</v>
      </c>
      <c r="F366" s="4">
        <v>137</v>
      </c>
      <c r="G366" s="36">
        <f t="shared" si="10"/>
        <v>2.5175256097325338E-10</v>
      </c>
      <c r="H366" s="53">
        <f>Bond_Historical!Q367</f>
        <v>4.7004397101339974E-3</v>
      </c>
      <c r="I366" s="39">
        <f t="shared" si="11"/>
        <v>2.2094133468604579E-5</v>
      </c>
    </row>
    <row r="367" spans="5:9">
      <c r="E367" s="112">
        <v>43993</v>
      </c>
      <c r="F367" s="4">
        <v>136</v>
      </c>
      <c r="G367" s="36">
        <f t="shared" si="10"/>
        <v>2.9617948349794515E-10</v>
      </c>
      <c r="H367" s="53">
        <f>Bond_Historical!Q368</f>
        <v>-3.4605220063906404E-3</v>
      </c>
      <c r="I367" s="39">
        <f t="shared" si="11"/>
        <v>1.1975212556713903E-5</v>
      </c>
    </row>
    <row r="368" spans="5:9">
      <c r="E368" s="112">
        <v>43994</v>
      </c>
      <c r="F368" s="4">
        <v>135</v>
      </c>
      <c r="G368" s="36">
        <f t="shared" si="10"/>
        <v>3.4844645117405314E-10</v>
      </c>
      <c r="H368" s="53">
        <f>Bond_Historical!Q369</f>
        <v>1.3622130653690792E-3</v>
      </c>
      <c r="I368" s="39">
        <f t="shared" si="11"/>
        <v>1.8556244354622232E-6</v>
      </c>
    </row>
    <row r="369" spans="5:9">
      <c r="E369" s="112">
        <v>43997</v>
      </c>
      <c r="F369" s="4">
        <v>134</v>
      </c>
      <c r="G369" s="36">
        <f t="shared" si="10"/>
        <v>4.0993700138123907E-10</v>
      </c>
      <c r="H369" s="53">
        <f>Bond_Historical!Q370</f>
        <v>5.4915541176965635E-3</v>
      </c>
      <c r="I369" s="39">
        <f t="shared" si="11"/>
        <v>3.0157166627590082E-5</v>
      </c>
    </row>
    <row r="370" spans="5:9">
      <c r="E370" s="112">
        <v>43998</v>
      </c>
      <c r="F370" s="4">
        <v>133</v>
      </c>
      <c r="G370" s="36">
        <f t="shared" si="10"/>
        <v>4.822788251543989E-10</v>
      </c>
      <c r="H370" s="53">
        <f>Bond_Historical!Q371</f>
        <v>-2.0989277619011103E-3</v>
      </c>
      <c r="I370" s="39">
        <f t="shared" si="11"/>
        <v>4.4054977496792042E-6</v>
      </c>
    </row>
    <row r="371" spans="5:9">
      <c r="E371" s="112">
        <v>43999</v>
      </c>
      <c r="F371" s="4">
        <v>132</v>
      </c>
      <c r="G371" s="36">
        <f t="shared" si="10"/>
        <v>5.6738685312282226E-10</v>
      </c>
      <c r="H371" s="53">
        <f>Bond_Historical!Q372</f>
        <v>-5.7749682587425401E-4</v>
      </c>
      <c r="I371" s="39">
        <f t="shared" si="11"/>
        <v>3.3350258389483844E-7</v>
      </c>
    </row>
    <row r="372" spans="5:9">
      <c r="E372" s="112">
        <v>44000</v>
      </c>
      <c r="F372" s="4">
        <v>131</v>
      </c>
      <c r="G372" s="36">
        <f t="shared" si="10"/>
        <v>6.6751394485037916E-10</v>
      </c>
      <c r="H372" s="53">
        <f>Bond_Historical!Q373</f>
        <v>1.8055526895666689E-3</v>
      </c>
      <c r="I372" s="39">
        <f t="shared" si="11"/>
        <v>3.2600205148014319E-6</v>
      </c>
    </row>
    <row r="373" spans="5:9">
      <c r="E373" s="112">
        <v>44001</v>
      </c>
      <c r="F373" s="4">
        <v>130</v>
      </c>
      <c r="G373" s="36">
        <f t="shared" si="10"/>
        <v>7.853105233533873E-10</v>
      </c>
      <c r="H373" s="53">
        <f>Bond_Historical!Q374</f>
        <v>5.1204997456190176E-4</v>
      </c>
      <c r="I373" s="39">
        <f t="shared" si="11"/>
        <v>2.6219517644884422E-7</v>
      </c>
    </row>
    <row r="374" spans="5:9">
      <c r="E374" s="112">
        <v>44004</v>
      </c>
      <c r="F374" s="4">
        <v>129</v>
      </c>
      <c r="G374" s="36">
        <f t="shared" si="10"/>
        <v>9.2389473335692628E-10</v>
      </c>
      <c r="H374" s="53">
        <f>Bond_Historical!Q375</f>
        <v>-2.5477870821184496E-4</v>
      </c>
      <c r="I374" s="39">
        <f t="shared" si="11"/>
        <v>6.491219015809643E-8</v>
      </c>
    </row>
    <row r="375" spans="5:9">
      <c r="E375" s="112">
        <v>44005</v>
      </c>
      <c r="F375" s="4">
        <v>128</v>
      </c>
      <c r="G375" s="36">
        <f t="shared" si="10"/>
        <v>1.086934980419913E-9</v>
      </c>
      <c r="H375" s="53">
        <f>Bond_Historical!Q376</f>
        <v>-7.8122453649328574E-4</v>
      </c>
      <c r="I375" s="39">
        <f t="shared" si="11"/>
        <v>6.1031177641914912E-7</v>
      </c>
    </row>
    <row r="376" spans="5:9">
      <c r="E376" s="112">
        <v>44006</v>
      </c>
      <c r="F376" s="4">
        <v>127</v>
      </c>
      <c r="G376" s="36">
        <f t="shared" si="10"/>
        <v>1.2787470357881334E-9</v>
      </c>
      <c r="H376" s="53">
        <f>Bond_Historical!Q377</f>
        <v>-4.3151579139300163E-4</v>
      </c>
      <c r="I376" s="39">
        <f t="shared" si="11"/>
        <v>1.862058782215285E-7</v>
      </c>
    </row>
    <row r="377" spans="5:9">
      <c r="E377" s="112">
        <v>44007</v>
      </c>
      <c r="F377" s="4">
        <v>126</v>
      </c>
      <c r="G377" s="36">
        <f t="shared" si="10"/>
        <v>1.5044082773978041E-9</v>
      </c>
      <c r="H377" s="53">
        <f>Bond_Historical!Q378</f>
        <v>8.5894099821796357E-4</v>
      </c>
      <c r="I377" s="39">
        <f t="shared" si="11"/>
        <v>7.3777963841967168E-7</v>
      </c>
    </row>
    <row r="378" spans="5:9">
      <c r="E378" s="112">
        <v>44008</v>
      </c>
      <c r="F378" s="4">
        <v>125</v>
      </c>
      <c r="G378" s="36">
        <f t="shared" si="10"/>
        <v>1.7698920910562399E-9</v>
      </c>
      <c r="H378" s="53">
        <f>Bond_Historical!Q379</f>
        <v>1.2714443960539486E-3</v>
      </c>
      <c r="I378" s="39">
        <f t="shared" si="11"/>
        <v>1.6165708522569901E-6</v>
      </c>
    </row>
    <row r="379" spans="5:9">
      <c r="E379" s="112">
        <v>44011</v>
      </c>
      <c r="F379" s="4">
        <v>124</v>
      </c>
      <c r="G379" s="36">
        <f t="shared" si="10"/>
        <v>2.0822259894779298E-9</v>
      </c>
      <c r="H379" s="53">
        <f>Bond_Historical!Q380</f>
        <v>1.9604229255370713E-3</v>
      </c>
      <c r="I379" s="39">
        <f t="shared" si="11"/>
        <v>3.8432580469713297E-6</v>
      </c>
    </row>
    <row r="380" spans="5:9">
      <c r="E380" s="112">
        <v>44012</v>
      </c>
      <c r="F380" s="4">
        <v>123</v>
      </c>
      <c r="G380" s="36">
        <f t="shared" si="10"/>
        <v>2.4496776346799176E-9</v>
      </c>
      <c r="H380" s="53">
        <f>Bond_Historical!Q381</f>
        <v>8.1180860811417416E-4</v>
      </c>
      <c r="I380" s="39">
        <f t="shared" si="11"/>
        <v>6.5903321620827276E-7</v>
      </c>
    </row>
    <row r="381" spans="5:9">
      <c r="E381" s="112">
        <v>44013</v>
      </c>
      <c r="F381" s="4">
        <v>122</v>
      </c>
      <c r="G381" s="36">
        <f t="shared" si="10"/>
        <v>2.8819736878587266E-9</v>
      </c>
      <c r="H381" s="53">
        <f>Bond_Historical!Q382</f>
        <v>1.2242343537827377E-3</v>
      </c>
      <c r="I381" s="39">
        <f t="shared" si="11"/>
        <v>1.4987497529818374E-6</v>
      </c>
    </row>
    <row r="382" spans="5:9">
      <c r="E382" s="112">
        <v>44014</v>
      </c>
      <c r="F382" s="4">
        <v>121</v>
      </c>
      <c r="G382" s="36">
        <f t="shared" si="10"/>
        <v>3.3905572798337956E-9</v>
      </c>
      <c r="H382" s="53">
        <f>Bond_Historical!Q383</f>
        <v>2.2643983494620157E-3</v>
      </c>
      <c r="I382" s="39">
        <f t="shared" si="11"/>
        <v>5.1274998850463013E-6</v>
      </c>
    </row>
    <row r="383" spans="5:9">
      <c r="E383" s="112">
        <v>44018</v>
      </c>
      <c r="F383" s="4">
        <v>120</v>
      </c>
      <c r="G383" s="36">
        <f t="shared" si="10"/>
        <v>3.9888909174515242E-9</v>
      </c>
      <c r="H383" s="53">
        <f>Bond_Historical!Q384</f>
        <v>-1.1322651632033953E-4</v>
      </c>
      <c r="I383" s="39">
        <f t="shared" si="11"/>
        <v>1.2820243998040113E-8</v>
      </c>
    </row>
    <row r="384" spans="5:9">
      <c r="E384" s="112">
        <v>44019</v>
      </c>
      <c r="F384" s="4">
        <v>119</v>
      </c>
      <c r="G384" s="36">
        <f t="shared" si="10"/>
        <v>4.6928128440606175E-9</v>
      </c>
      <c r="H384" s="53">
        <f>Bond_Historical!Q385</f>
        <v>1.7686518978990643E-3</v>
      </c>
      <c r="I384" s="39">
        <f t="shared" si="11"/>
        <v>3.1281295359419623E-6</v>
      </c>
    </row>
    <row r="385" spans="5:9">
      <c r="E385" s="112">
        <v>44020</v>
      </c>
      <c r="F385" s="4">
        <v>118</v>
      </c>
      <c r="G385" s="36">
        <f t="shared" si="10"/>
        <v>5.5209562871301388E-9</v>
      </c>
      <c r="H385" s="53">
        <f>Bond_Historical!Q386</f>
        <v>-8.668573912785025E-4</v>
      </c>
      <c r="I385" s="39">
        <f t="shared" si="11"/>
        <v>7.5144173681417083E-7</v>
      </c>
    </row>
    <row r="386" spans="5:9">
      <c r="E386" s="112">
        <v>44021</v>
      </c>
      <c r="F386" s="4">
        <v>117</v>
      </c>
      <c r="G386" s="36">
        <f t="shared" si="10"/>
        <v>6.4952426907413401E-9</v>
      </c>
      <c r="H386" s="53">
        <f>Bond_Historical!Q387</f>
        <v>3.5805534887169547E-3</v>
      </c>
      <c r="I386" s="39">
        <f t="shared" si="11"/>
        <v>1.2820363285563156E-5</v>
      </c>
    </row>
    <row r="387" spans="5:9">
      <c r="E387" s="112">
        <v>44022</v>
      </c>
      <c r="F387" s="4">
        <v>116</v>
      </c>
      <c r="G387" s="36">
        <f t="shared" si="10"/>
        <v>7.6414619891074595E-9</v>
      </c>
      <c r="H387" s="53">
        <f>Bond_Historical!Q388</f>
        <v>-1.1578349395532945E-3</v>
      </c>
      <c r="I387" s="39">
        <f t="shared" si="11"/>
        <v>1.3405817472503811E-6</v>
      </c>
    </row>
    <row r="388" spans="5:9">
      <c r="E388" s="112">
        <v>44025</v>
      </c>
      <c r="F388" s="4">
        <v>115</v>
      </c>
      <c r="G388" s="36">
        <f t="shared" ref="G388:G451" si="12">$C$3^(F388-1)</f>
        <v>8.9899552813028946E-9</v>
      </c>
      <c r="H388" s="53">
        <f>Bond_Historical!Q389</f>
        <v>-5.267942259036992E-4</v>
      </c>
      <c r="I388" s="39">
        <f t="shared" ref="I388:I451" si="13">H388^2</f>
        <v>2.7751215644547764E-7</v>
      </c>
    </row>
    <row r="389" spans="5:9">
      <c r="E389" s="112">
        <v>44026</v>
      </c>
      <c r="F389" s="4">
        <v>114</v>
      </c>
      <c r="G389" s="36">
        <f t="shared" si="12"/>
        <v>1.0576417978003404E-8</v>
      </c>
      <c r="H389" s="53">
        <f>Bond_Historical!Q390</f>
        <v>2.5280571186582284E-3</v>
      </c>
      <c r="I389" s="39">
        <f t="shared" si="13"/>
        <v>6.3910727951985439E-6</v>
      </c>
    </row>
    <row r="390" spans="5:9">
      <c r="E390" s="112">
        <v>44027</v>
      </c>
      <c r="F390" s="4">
        <v>113</v>
      </c>
      <c r="G390" s="36">
        <f t="shared" si="12"/>
        <v>1.2442844680004007E-8</v>
      </c>
      <c r="H390" s="53">
        <f>Bond_Historical!Q391</f>
        <v>5.6251349783219176E-4</v>
      </c>
      <c r="I390" s="39">
        <f t="shared" si="13"/>
        <v>3.1642143524340719E-7</v>
      </c>
    </row>
    <row r="391" spans="5:9">
      <c r="E391" s="112">
        <v>44028</v>
      </c>
      <c r="F391" s="4">
        <v>112</v>
      </c>
      <c r="G391" s="36">
        <f t="shared" si="12"/>
        <v>1.4638640800004711E-8</v>
      </c>
      <c r="H391" s="53">
        <f>Bond_Historical!Q392</f>
        <v>1.5042977664494761E-3</v>
      </c>
      <c r="I391" s="39">
        <f t="shared" si="13"/>
        <v>2.2629117701448825E-6</v>
      </c>
    </row>
    <row r="392" spans="5:9">
      <c r="E392" s="112">
        <v>44029</v>
      </c>
      <c r="F392" s="4">
        <v>111</v>
      </c>
      <c r="G392" s="36">
        <f t="shared" si="12"/>
        <v>1.7221930352946719E-8</v>
      </c>
      <c r="H392" s="53">
        <f>Bond_Historical!Q393</f>
        <v>1.2726812784242592E-3</v>
      </c>
      <c r="I392" s="39">
        <f t="shared" si="13"/>
        <v>1.6197176364516068E-6</v>
      </c>
    </row>
    <row r="393" spans="5:9">
      <c r="E393" s="112">
        <v>44032</v>
      </c>
      <c r="F393" s="4">
        <v>110</v>
      </c>
      <c r="G393" s="36">
        <f t="shared" si="12"/>
        <v>2.0261094532878494E-8</v>
      </c>
      <c r="H393" s="53">
        <f>Bond_Historical!Q394</f>
        <v>1.5034758009711752E-3</v>
      </c>
      <c r="I393" s="39">
        <f t="shared" si="13"/>
        <v>2.2604394841059169E-6</v>
      </c>
    </row>
    <row r="394" spans="5:9">
      <c r="E394" s="112">
        <v>44033</v>
      </c>
      <c r="F394" s="4">
        <v>109</v>
      </c>
      <c r="G394" s="36">
        <f t="shared" si="12"/>
        <v>2.3836581803386467E-8</v>
      </c>
      <c r="H394" s="53">
        <f>Bond_Historical!Q395</f>
        <v>9.3236315374324867E-4</v>
      </c>
      <c r="I394" s="39">
        <f t="shared" si="13"/>
        <v>8.6930105045805676E-7</v>
      </c>
    </row>
    <row r="395" spans="5:9">
      <c r="E395" s="112">
        <v>44034</v>
      </c>
      <c r="F395" s="4">
        <v>108</v>
      </c>
      <c r="G395" s="36">
        <f t="shared" si="12"/>
        <v>2.8043037415748785E-8</v>
      </c>
      <c r="H395" s="53">
        <f>Bond_Historical!Q396</f>
        <v>1.5897132770878258E-3</v>
      </c>
      <c r="I395" s="39">
        <f t="shared" si="13"/>
        <v>2.5271883033493144E-6</v>
      </c>
    </row>
    <row r="396" spans="5:9">
      <c r="E396" s="112">
        <v>44035</v>
      </c>
      <c r="F396" s="4">
        <v>107</v>
      </c>
      <c r="G396" s="36">
        <f t="shared" si="12"/>
        <v>3.2991808724410337E-8</v>
      </c>
      <c r="H396" s="53">
        <f>Bond_Historical!Q397</f>
        <v>1.0694349569723394E-3</v>
      </c>
      <c r="I396" s="39">
        <f t="shared" si="13"/>
        <v>1.1436911271944295E-6</v>
      </c>
    </row>
    <row r="397" spans="5:9">
      <c r="E397" s="112">
        <v>44036</v>
      </c>
      <c r="F397" s="4">
        <v>106</v>
      </c>
      <c r="G397" s="36">
        <f t="shared" si="12"/>
        <v>3.8813892616953346E-8</v>
      </c>
      <c r="H397" s="53">
        <f>Bond_Historical!Q398</f>
        <v>-6.7224415353940646E-4</v>
      </c>
      <c r="I397" s="39">
        <f t="shared" si="13"/>
        <v>4.5191220196791309E-7</v>
      </c>
    </row>
    <row r="398" spans="5:9">
      <c r="E398" s="112">
        <v>44039</v>
      </c>
      <c r="F398" s="4">
        <v>105</v>
      </c>
      <c r="G398" s="36">
        <f t="shared" si="12"/>
        <v>4.5663403078768641E-8</v>
      </c>
      <c r="H398" s="53">
        <f>Bond_Historical!Q399</f>
        <v>-1.598908770209486E-3</v>
      </c>
      <c r="I398" s="39">
        <f t="shared" si="13"/>
        <v>2.5565092554528109E-6</v>
      </c>
    </row>
    <row r="399" spans="5:9">
      <c r="E399" s="112">
        <v>44040</v>
      </c>
      <c r="F399" s="4">
        <v>104</v>
      </c>
      <c r="G399" s="36">
        <f t="shared" si="12"/>
        <v>5.3721650680904273E-8</v>
      </c>
      <c r="H399" s="53">
        <f>Bond_Historical!Q400</f>
        <v>5.7493959243861401E-4</v>
      </c>
      <c r="I399" s="39">
        <f t="shared" si="13"/>
        <v>3.3055553495347959E-7</v>
      </c>
    </row>
    <row r="400" spans="5:9">
      <c r="E400" s="112">
        <v>44041</v>
      </c>
      <c r="F400" s="4">
        <v>103</v>
      </c>
      <c r="G400" s="36">
        <f t="shared" si="12"/>
        <v>6.320194197753445E-8</v>
      </c>
      <c r="H400" s="53">
        <f>Bond_Historical!Q401</f>
        <v>2.3557831914803682E-3</v>
      </c>
      <c r="I400" s="39">
        <f t="shared" si="13"/>
        <v>5.5497144452614293E-6</v>
      </c>
    </row>
    <row r="401" spans="5:9">
      <c r="E401" s="112">
        <v>44042</v>
      </c>
      <c r="F401" s="4">
        <v>102</v>
      </c>
      <c r="G401" s="36">
        <f t="shared" si="12"/>
        <v>7.4355225855922891E-8</v>
      </c>
      <c r="H401" s="53">
        <f>Bond_Historical!Q402</f>
        <v>5.0064820710179342E-4</v>
      </c>
      <c r="I401" s="39">
        <f t="shared" si="13"/>
        <v>2.5064862727424024E-7</v>
      </c>
    </row>
    <row r="402" spans="5:9">
      <c r="E402" s="112">
        <v>44043</v>
      </c>
      <c r="F402" s="4">
        <v>101</v>
      </c>
      <c r="G402" s="36">
        <f t="shared" si="12"/>
        <v>8.7476736301085767E-8</v>
      </c>
      <c r="H402" s="53">
        <f>Bond_Historical!Q403</f>
        <v>8.5655155845959128E-4</v>
      </c>
      <c r="I402" s="39">
        <f t="shared" si="13"/>
        <v>7.3368057229955458E-7</v>
      </c>
    </row>
    <row r="403" spans="5:9">
      <c r="E403" s="112">
        <v>44046</v>
      </c>
      <c r="F403" s="4">
        <v>100</v>
      </c>
      <c r="G403" s="36">
        <f t="shared" si="12"/>
        <v>1.0291380741304207E-7</v>
      </c>
      <c r="H403" s="53">
        <f>Bond_Historical!Q404</f>
        <v>3.6426572833666594E-4</v>
      </c>
      <c r="I403" s="39">
        <f t="shared" si="13"/>
        <v>1.3268952084064172E-7</v>
      </c>
    </row>
    <row r="404" spans="5:9">
      <c r="E404" s="112">
        <v>44047</v>
      </c>
      <c r="F404" s="4">
        <v>99</v>
      </c>
      <c r="G404" s="36">
        <f t="shared" si="12"/>
        <v>1.2107506754475539E-7</v>
      </c>
      <c r="H404" s="53">
        <f>Bond_Historical!Q405</f>
        <v>2.6029712012607263E-3</v>
      </c>
      <c r="I404" s="39">
        <f t="shared" si="13"/>
        <v>6.7754590745927089E-6</v>
      </c>
    </row>
    <row r="405" spans="5:9">
      <c r="E405" s="112">
        <v>44048</v>
      </c>
      <c r="F405" s="4">
        <v>98</v>
      </c>
      <c r="G405" s="36">
        <f t="shared" si="12"/>
        <v>1.4244125593500634E-7</v>
      </c>
      <c r="H405" s="53">
        <f>Bond_Historical!Q406</f>
        <v>-1.4136138523259754E-3</v>
      </c>
      <c r="I405" s="39">
        <f t="shared" si="13"/>
        <v>1.9983041234878844E-6</v>
      </c>
    </row>
    <row r="406" spans="5:9">
      <c r="E406" s="112">
        <v>44049</v>
      </c>
      <c r="F406" s="4">
        <v>97</v>
      </c>
      <c r="G406" s="36">
        <f t="shared" si="12"/>
        <v>1.67577948158831E-7</v>
      </c>
      <c r="H406" s="53">
        <f>Bond_Historical!Q407</f>
        <v>2.2582235032617172E-3</v>
      </c>
      <c r="I406" s="39">
        <f t="shared" si="13"/>
        <v>5.099573390683623E-6</v>
      </c>
    </row>
    <row r="407" spans="5:9">
      <c r="E407" s="112">
        <v>44050</v>
      </c>
      <c r="F407" s="4">
        <v>96</v>
      </c>
      <c r="G407" s="36">
        <f t="shared" si="12"/>
        <v>1.9715052724568349E-7</v>
      </c>
      <c r="H407" s="53">
        <f>Bond_Historical!Q408</f>
        <v>-1.7064604617433919E-3</v>
      </c>
      <c r="I407" s="39">
        <f t="shared" si="13"/>
        <v>2.9120073074934706E-6</v>
      </c>
    </row>
    <row r="408" spans="5:9">
      <c r="E408" s="112">
        <v>44053</v>
      </c>
      <c r="F408" s="4">
        <v>95</v>
      </c>
      <c r="G408" s="36">
        <f t="shared" si="12"/>
        <v>2.319417967596277E-7</v>
      </c>
      <c r="H408" s="53">
        <f>Bond_Historical!Q409</f>
        <v>-1.1872183317194636E-3</v>
      </c>
      <c r="I408" s="39">
        <f t="shared" si="13"/>
        <v>1.4094873671707464E-6</v>
      </c>
    </row>
    <row r="409" spans="5:9">
      <c r="E409" s="112">
        <v>44054</v>
      </c>
      <c r="F409" s="4">
        <v>94</v>
      </c>
      <c r="G409" s="36">
        <f t="shared" si="12"/>
        <v>2.728727020701502E-7</v>
      </c>
      <c r="H409" s="53">
        <f>Bond_Historical!Q410</f>
        <v>-4.0049965204643637E-3</v>
      </c>
      <c r="I409" s="39">
        <f t="shared" si="13"/>
        <v>1.6039997128931659E-5</v>
      </c>
    </row>
    <row r="410" spans="5:9">
      <c r="E410" s="112">
        <v>44055</v>
      </c>
      <c r="F410" s="4">
        <v>93</v>
      </c>
      <c r="G410" s="36">
        <f t="shared" si="12"/>
        <v>3.2102670831782379E-7</v>
      </c>
      <c r="H410" s="53">
        <f>Bond_Historical!Q411</f>
        <v>-1.8773416534510947E-3</v>
      </c>
      <c r="I410" s="39">
        <f t="shared" si="13"/>
        <v>3.5244116837824901E-6</v>
      </c>
    </row>
    <row r="411" spans="5:9">
      <c r="E411" s="112">
        <v>44056</v>
      </c>
      <c r="F411" s="4">
        <v>92</v>
      </c>
      <c r="G411" s="36">
        <f t="shared" si="12"/>
        <v>3.7767848037391038E-7</v>
      </c>
      <c r="H411" s="53">
        <f>Bond_Historical!Q412</f>
        <v>-4.7769588262261175E-3</v>
      </c>
      <c r="I411" s="39">
        <f t="shared" si="13"/>
        <v>2.2819335627459604E-5</v>
      </c>
    </row>
    <row r="412" spans="5:9">
      <c r="E412" s="112">
        <v>44057</v>
      </c>
      <c r="F412" s="4">
        <v>91</v>
      </c>
      <c r="G412" s="36">
        <f t="shared" si="12"/>
        <v>4.4432762396930635E-7</v>
      </c>
      <c r="H412" s="53">
        <f>Bond_Historical!Q413</f>
        <v>-1.9894635975383538E-3</v>
      </c>
      <c r="I412" s="39">
        <f t="shared" si="13"/>
        <v>3.9579654059302487E-6</v>
      </c>
    </row>
    <row r="413" spans="5:9">
      <c r="E413" s="112">
        <v>44060</v>
      </c>
      <c r="F413" s="4">
        <v>90</v>
      </c>
      <c r="G413" s="36">
        <f t="shared" si="12"/>
        <v>5.2273838114036044E-7</v>
      </c>
      <c r="H413" s="53">
        <f>Bond_Historical!Q414</f>
        <v>1.2374007314461402E-3</v>
      </c>
      <c r="I413" s="39">
        <f t="shared" si="13"/>
        <v>1.5311605701834429E-6</v>
      </c>
    </row>
    <row r="414" spans="5:9">
      <c r="E414" s="112">
        <v>44061</v>
      </c>
      <c r="F414" s="4">
        <v>89</v>
      </c>
      <c r="G414" s="36">
        <f t="shared" si="12"/>
        <v>6.149863307533653E-7</v>
      </c>
      <c r="H414" s="53">
        <f>Bond_Historical!Q415</f>
        <v>1.8440316069244468E-3</v>
      </c>
      <c r="I414" s="39">
        <f t="shared" si="13"/>
        <v>3.4004525673363575E-6</v>
      </c>
    </row>
    <row r="415" spans="5:9">
      <c r="E415" s="112">
        <v>44062</v>
      </c>
      <c r="F415" s="4">
        <v>88</v>
      </c>
      <c r="G415" s="36">
        <f t="shared" si="12"/>
        <v>7.2351333029807673E-7</v>
      </c>
      <c r="H415" s="53">
        <f>Bond_Historical!Q416</f>
        <v>-1.8067668110065399E-3</v>
      </c>
      <c r="I415" s="39">
        <f t="shared" si="13"/>
        <v>3.264406309354742E-6</v>
      </c>
    </row>
    <row r="416" spans="5:9">
      <c r="E416" s="112">
        <v>44063</v>
      </c>
      <c r="F416" s="4">
        <v>87</v>
      </c>
      <c r="G416" s="36">
        <f t="shared" si="12"/>
        <v>8.5119215329185506E-7</v>
      </c>
      <c r="H416" s="53">
        <f>Bond_Historical!Q417</f>
        <v>1.7533288570005762E-3</v>
      </c>
      <c r="I416" s="39">
        <f t="shared" si="13"/>
        <v>3.0741620807909469E-6</v>
      </c>
    </row>
    <row r="417" spans="5:9">
      <c r="E417" s="112">
        <v>44064</v>
      </c>
      <c r="F417" s="4">
        <v>86</v>
      </c>
      <c r="G417" s="36">
        <f t="shared" si="12"/>
        <v>1.0014025332845356E-6</v>
      </c>
      <c r="H417" s="53">
        <f>Bond_Historical!Q418</f>
        <v>1.4903392558148663E-3</v>
      </c>
      <c r="I417" s="39">
        <f t="shared" si="13"/>
        <v>2.2211110974228093E-6</v>
      </c>
    </row>
    <row r="418" spans="5:9">
      <c r="E418" s="112">
        <v>44067</v>
      </c>
      <c r="F418" s="4">
        <v>85</v>
      </c>
      <c r="G418" s="36">
        <f t="shared" si="12"/>
        <v>1.1781206273935713E-6</v>
      </c>
      <c r="H418" s="53">
        <f>Bond_Historical!Q419</f>
        <v>-6.1733394905946217E-4</v>
      </c>
      <c r="I418" s="39">
        <f t="shared" si="13"/>
        <v>3.8110120466135064E-7</v>
      </c>
    </row>
    <row r="419" spans="5:9">
      <c r="E419" s="112">
        <v>44068</v>
      </c>
      <c r="F419" s="4">
        <v>84</v>
      </c>
      <c r="G419" s="36">
        <f t="shared" si="12"/>
        <v>1.3860242675218485E-6</v>
      </c>
      <c r="H419" s="53">
        <f>Bond_Historical!Q420</f>
        <v>-2.6691380835670141E-3</v>
      </c>
      <c r="I419" s="39">
        <f t="shared" si="13"/>
        <v>7.1242981091477932E-6</v>
      </c>
    </row>
    <row r="420" spans="5:9">
      <c r="E420" s="112">
        <v>44069</v>
      </c>
      <c r="F420" s="4">
        <v>83</v>
      </c>
      <c r="G420" s="36">
        <f t="shared" si="12"/>
        <v>1.630616785319822E-6</v>
      </c>
      <c r="H420" s="53">
        <f>Bond_Historical!Q421</f>
        <v>-1.4357255508411822E-4</v>
      </c>
      <c r="I420" s="39">
        <f t="shared" si="13"/>
        <v>2.0613078573382161E-8</v>
      </c>
    </row>
    <row r="421" spans="5:9">
      <c r="E421" s="112">
        <v>44070</v>
      </c>
      <c r="F421" s="4">
        <v>82</v>
      </c>
      <c r="G421" s="36">
        <f t="shared" si="12"/>
        <v>1.918372688611555E-6</v>
      </c>
      <c r="H421" s="53">
        <f>Bond_Historical!Q422</f>
        <v>-4.7992240075134945E-3</v>
      </c>
      <c r="I421" s="39">
        <f t="shared" si="13"/>
        <v>2.3032551074293886E-5</v>
      </c>
    </row>
    <row r="422" spans="5:9">
      <c r="E422" s="112">
        <v>44071</v>
      </c>
      <c r="F422" s="4">
        <v>81</v>
      </c>
      <c r="G422" s="36">
        <f t="shared" si="12"/>
        <v>2.2569090454253592E-6</v>
      </c>
      <c r="H422" s="53">
        <f>Bond_Historical!Q423</f>
        <v>1.6202252778080338E-3</v>
      </c>
      <c r="I422" s="39">
        <f t="shared" si="13"/>
        <v>2.6251299508481202E-6</v>
      </c>
    </row>
    <row r="423" spans="5:9">
      <c r="E423" s="112">
        <v>44074</v>
      </c>
      <c r="F423" s="4">
        <v>80</v>
      </c>
      <c r="G423" s="36">
        <f t="shared" si="12"/>
        <v>2.6551871122651279E-6</v>
      </c>
      <c r="H423" s="53">
        <f>Bond_Historical!Q424</f>
        <v>2.5645214046716141E-3</v>
      </c>
      <c r="I423" s="39">
        <f t="shared" si="13"/>
        <v>6.5767700350188686E-6</v>
      </c>
    </row>
    <row r="424" spans="5:9">
      <c r="E424" s="112">
        <v>44075</v>
      </c>
      <c r="F424" s="4">
        <v>79</v>
      </c>
      <c r="G424" s="36">
        <f t="shared" si="12"/>
        <v>3.1237495438413274E-6</v>
      </c>
      <c r="H424" s="53">
        <f>Bond_Historical!Q425</f>
        <v>3.6205010780472348E-3</v>
      </c>
      <c r="I424" s="39">
        <f t="shared" si="13"/>
        <v>1.310802805614119E-5</v>
      </c>
    </row>
    <row r="425" spans="5:9">
      <c r="E425" s="112">
        <v>44076</v>
      </c>
      <c r="F425" s="4">
        <v>78</v>
      </c>
      <c r="G425" s="36">
        <f t="shared" si="12"/>
        <v>3.6749994633427386E-6</v>
      </c>
      <c r="H425" s="53">
        <f>Bond_Historical!Q426</f>
        <v>2.2968607942301807E-3</v>
      </c>
      <c r="I425" s="39">
        <f t="shared" si="13"/>
        <v>5.275569508071697E-6</v>
      </c>
    </row>
    <row r="426" spans="5:9">
      <c r="E426" s="112">
        <v>44077</v>
      </c>
      <c r="F426" s="4">
        <v>77</v>
      </c>
      <c r="G426" s="36">
        <f t="shared" si="12"/>
        <v>4.3235287804032224E-6</v>
      </c>
      <c r="H426" s="53">
        <f>Bond_Historical!Q427</f>
        <v>-6.0724864401542737E-4</v>
      </c>
      <c r="I426" s="39">
        <f t="shared" si="13"/>
        <v>3.6875091565857521E-7</v>
      </c>
    </row>
    <row r="427" spans="5:9">
      <c r="E427" s="112">
        <v>44078</v>
      </c>
      <c r="F427" s="4">
        <v>76</v>
      </c>
      <c r="G427" s="36">
        <f t="shared" si="12"/>
        <v>5.0865044475332022E-6</v>
      </c>
      <c r="H427" s="53">
        <f>Bond_Historical!Q428</f>
        <v>-6.3506900305683161E-3</v>
      </c>
      <c r="I427" s="39">
        <f t="shared" si="13"/>
        <v>4.0331263864359802E-5</v>
      </c>
    </row>
    <row r="428" spans="5:9">
      <c r="E428" s="112">
        <v>44082</v>
      </c>
      <c r="F428" s="4">
        <v>75</v>
      </c>
      <c r="G428" s="36">
        <f t="shared" si="12"/>
        <v>5.984122879450827E-6</v>
      </c>
      <c r="H428" s="53">
        <f>Bond_Historical!Q429</f>
        <v>1.0694084838734131E-3</v>
      </c>
      <c r="I428" s="39">
        <f t="shared" si="13"/>
        <v>1.143634505380432E-6</v>
      </c>
    </row>
    <row r="429" spans="5:9">
      <c r="E429" s="112">
        <v>44083</v>
      </c>
      <c r="F429" s="4">
        <v>74</v>
      </c>
      <c r="G429" s="36">
        <f t="shared" si="12"/>
        <v>7.0401445640597972E-6</v>
      </c>
      <c r="H429" s="53">
        <f>Bond_Historical!Q430</f>
        <v>7.1456608686603225E-5</v>
      </c>
      <c r="I429" s="39">
        <f t="shared" si="13"/>
        <v>5.1060469249903394E-9</v>
      </c>
    </row>
    <row r="430" spans="5:9">
      <c r="E430" s="112">
        <v>44084</v>
      </c>
      <c r="F430" s="4">
        <v>73</v>
      </c>
      <c r="G430" s="36">
        <f t="shared" si="12"/>
        <v>8.2825230165409376E-6</v>
      </c>
      <c r="H430" s="53">
        <f>Bond_Historical!Q431</f>
        <v>5.8915987276767542E-4</v>
      </c>
      <c r="I430" s="39">
        <f t="shared" si="13"/>
        <v>3.4710935567962348E-7</v>
      </c>
    </row>
    <row r="431" spans="5:9">
      <c r="E431" s="112">
        <v>44085</v>
      </c>
      <c r="F431" s="4">
        <v>72</v>
      </c>
      <c r="G431" s="36">
        <f t="shared" si="12"/>
        <v>9.7441447253422792E-6</v>
      </c>
      <c r="H431" s="53">
        <f>Bond_Historical!Q432</f>
        <v>7.1619843045470533E-4</v>
      </c>
      <c r="I431" s="39">
        <f t="shared" si="13"/>
        <v>5.1294019178578335E-7</v>
      </c>
    </row>
    <row r="432" spans="5:9">
      <c r="E432" s="112">
        <v>44088</v>
      </c>
      <c r="F432" s="4">
        <v>71</v>
      </c>
      <c r="G432" s="36">
        <f t="shared" si="12"/>
        <v>1.146369967687327E-5</v>
      </c>
      <c r="H432" s="53">
        <f>Bond_Historical!Q433</f>
        <v>7.2337691316524803E-4</v>
      </c>
      <c r="I432" s="39">
        <f t="shared" si="13"/>
        <v>5.2327415850048275E-7</v>
      </c>
    </row>
    <row r="433" spans="5:9">
      <c r="E433" s="112">
        <v>44089</v>
      </c>
      <c r="F433" s="4">
        <v>70</v>
      </c>
      <c r="G433" s="36">
        <f t="shared" si="12"/>
        <v>1.3486705502203848E-5</v>
      </c>
      <c r="H433" s="53">
        <f>Bond_Historical!Q434</f>
        <v>4.3224672228724299E-4</v>
      </c>
      <c r="I433" s="39">
        <f t="shared" si="13"/>
        <v>1.8683722892806496E-7</v>
      </c>
    </row>
    <row r="434" spans="5:9">
      <c r="E434" s="112">
        <v>44090</v>
      </c>
      <c r="F434" s="4">
        <v>69</v>
      </c>
      <c r="G434" s="36">
        <f t="shared" si="12"/>
        <v>1.5866712355533939E-5</v>
      </c>
      <c r="H434" s="53">
        <f>Bond_Historical!Q435</f>
        <v>-1.5522928599043788E-4</v>
      </c>
      <c r="I434" s="39">
        <f t="shared" si="13"/>
        <v>2.4096131229101152E-8</v>
      </c>
    </row>
    <row r="435" spans="5:9">
      <c r="E435" s="112">
        <v>44091</v>
      </c>
      <c r="F435" s="4">
        <v>68</v>
      </c>
      <c r="G435" s="36">
        <f t="shared" si="12"/>
        <v>1.8666720418275224E-5</v>
      </c>
      <c r="H435" s="53">
        <f>Bond_Historical!Q436</f>
        <v>2.673443579327514E-4</v>
      </c>
      <c r="I435" s="39">
        <f t="shared" si="13"/>
        <v>7.147300571847509E-8</v>
      </c>
    </row>
    <row r="436" spans="5:9">
      <c r="E436" s="112">
        <v>44092</v>
      </c>
      <c r="F436" s="4">
        <v>67</v>
      </c>
      <c r="G436" s="36">
        <f t="shared" si="12"/>
        <v>2.1960847550912031E-5</v>
      </c>
      <c r="H436" s="53">
        <f>Bond_Historical!Q437</f>
        <v>-1.0911342046372645E-3</v>
      </c>
      <c r="I436" s="39">
        <f t="shared" si="13"/>
        <v>1.1905738525293957E-6</v>
      </c>
    </row>
    <row r="437" spans="5:9">
      <c r="E437" s="112">
        <v>44095</v>
      </c>
      <c r="F437" s="4">
        <v>66</v>
      </c>
      <c r="G437" s="36">
        <f t="shared" si="12"/>
        <v>2.5836291236367096E-5</v>
      </c>
      <c r="H437" s="53">
        <f>Bond_Historical!Q438</f>
        <v>-1.0418603687047916E-4</v>
      </c>
      <c r="I437" s="39">
        <f t="shared" si="13"/>
        <v>1.0854730278776842E-8</v>
      </c>
    </row>
    <row r="438" spans="5:9">
      <c r="E438" s="112">
        <v>44096</v>
      </c>
      <c r="F438" s="4">
        <v>65</v>
      </c>
      <c r="G438" s="36">
        <f t="shared" si="12"/>
        <v>3.0395636748667173E-5</v>
      </c>
      <c r="H438" s="53">
        <f>Bond_Historical!Q439</f>
        <v>5.1373435506007245E-4</v>
      </c>
      <c r="I438" s="39">
        <f t="shared" si="13"/>
        <v>2.6392298756898859E-7</v>
      </c>
    </row>
    <row r="439" spans="5:9">
      <c r="E439" s="112">
        <v>44097</v>
      </c>
      <c r="F439" s="4">
        <v>64</v>
      </c>
      <c r="G439" s="36">
        <f t="shared" si="12"/>
        <v>3.5759572645490781E-5</v>
      </c>
      <c r="H439" s="53">
        <f>Bond_Historical!Q440</f>
        <v>-2.9880940611231163E-3</v>
      </c>
      <c r="I439" s="39">
        <f t="shared" si="13"/>
        <v>8.928706118119237E-6</v>
      </c>
    </row>
    <row r="440" spans="5:9">
      <c r="E440" s="112">
        <v>44098</v>
      </c>
      <c r="F440" s="4">
        <v>63</v>
      </c>
      <c r="G440" s="36">
        <f t="shared" si="12"/>
        <v>4.207008546528329E-5</v>
      </c>
      <c r="H440" s="53">
        <f>Bond_Historical!Q441</f>
        <v>-5.5121090968399361E-4</v>
      </c>
      <c r="I440" s="39">
        <f t="shared" si="13"/>
        <v>3.0383346695465575E-7</v>
      </c>
    </row>
    <row r="441" spans="5:9">
      <c r="E441" s="112">
        <v>44099</v>
      </c>
      <c r="F441" s="4">
        <v>62</v>
      </c>
      <c r="G441" s="36">
        <f t="shared" si="12"/>
        <v>4.9494218194450928E-5</v>
      </c>
      <c r="H441" s="53">
        <f>Bond_Historical!Q442</f>
        <v>-1.8687594917851392E-4</v>
      </c>
      <c r="I441" s="39">
        <f t="shared" si="13"/>
        <v>3.4922620381370515E-8</v>
      </c>
    </row>
    <row r="442" spans="5:9">
      <c r="E442" s="112">
        <v>44102</v>
      </c>
      <c r="F442" s="4">
        <v>61</v>
      </c>
      <c r="G442" s="36">
        <f t="shared" si="12"/>
        <v>5.8228491993471678E-5</v>
      </c>
      <c r="H442" s="53">
        <f>Bond_Historical!Q443</f>
        <v>1.7968435354454137E-3</v>
      </c>
      <c r="I442" s="39">
        <f t="shared" si="13"/>
        <v>3.2286466908719739E-6</v>
      </c>
    </row>
    <row r="443" spans="5:9">
      <c r="E443" s="112">
        <v>44103</v>
      </c>
      <c r="F443" s="4">
        <v>60</v>
      </c>
      <c r="G443" s="36">
        <f t="shared" si="12"/>
        <v>6.8504108227613754E-5</v>
      </c>
      <c r="H443" s="53">
        <f>Bond_Historical!Q444</f>
        <v>-8.1168682870380216E-5</v>
      </c>
      <c r="I443" s="39">
        <f t="shared" si="13"/>
        <v>6.5883550789123545E-9</v>
      </c>
    </row>
    <row r="444" spans="5:9">
      <c r="E444" s="112">
        <v>44104</v>
      </c>
      <c r="F444" s="4">
        <v>59</v>
      </c>
      <c r="G444" s="36">
        <f t="shared" si="12"/>
        <v>8.0593068503075004E-5</v>
      </c>
      <c r="H444" s="53">
        <f>Bond_Historical!Q445</f>
        <v>-1.1213477835536074E-3</v>
      </c>
      <c r="I444" s="39">
        <f t="shared" si="13"/>
        <v>1.257420851680588E-6</v>
      </c>
    </row>
    <row r="445" spans="5:9">
      <c r="E445" s="112">
        <v>44105</v>
      </c>
      <c r="F445" s="4">
        <v>58</v>
      </c>
      <c r="G445" s="36">
        <f t="shared" si="12"/>
        <v>9.4815374709500007E-5</v>
      </c>
      <c r="H445" s="53">
        <f>Bond_Historical!Q446</f>
        <v>1.2466518403063663E-3</v>
      </c>
      <c r="I445" s="39">
        <f t="shared" si="13"/>
        <v>1.5541408109392497E-6</v>
      </c>
    </row>
    <row r="446" spans="5:9">
      <c r="E446" s="112">
        <v>44106</v>
      </c>
      <c r="F446" s="4">
        <v>57</v>
      </c>
      <c r="G446" s="36">
        <f t="shared" si="12"/>
        <v>1.115474996582353E-4</v>
      </c>
      <c r="H446" s="53">
        <f>Bond_Historical!Q447</f>
        <v>-5.9179946452349546E-4</v>
      </c>
      <c r="I446" s="39">
        <f t="shared" si="13"/>
        <v>3.5022660621029594E-7</v>
      </c>
    </row>
    <row r="447" spans="5:9">
      <c r="E447" s="112">
        <v>44109</v>
      </c>
      <c r="F447" s="4">
        <v>56</v>
      </c>
      <c r="G447" s="36">
        <f t="shared" si="12"/>
        <v>1.3123235253910035E-4</v>
      </c>
      <c r="H447" s="53">
        <f>Bond_Historical!Q448</f>
        <v>-3.4024852572066295E-3</v>
      </c>
      <c r="I447" s="39">
        <f t="shared" si="13"/>
        <v>1.1576905925508464E-5</v>
      </c>
    </row>
    <row r="448" spans="5:9">
      <c r="E448" s="112">
        <v>44110</v>
      </c>
      <c r="F448" s="4">
        <v>55</v>
      </c>
      <c r="G448" s="36">
        <f t="shared" si="12"/>
        <v>1.5439100298717689E-4</v>
      </c>
      <c r="H448" s="53">
        <f>Bond_Historical!Q449</f>
        <v>3.6504645442476751E-4</v>
      </c>
      <c r="I448" s="39">
        <f t="shared" si="13"/>
        <v>1.3325891388809387E-7</v>
      </c>
    </row>
    <row r="449" spans="5:9">
      <c r="E449" s="112">
        <v>44111</v>
      </c>
      <c r="F449" s="4">
        <v>54</v>
      </c>
      <c r="G449" s="36">
        <f t="shared" si="12"/>
        <v>1.8163647410256108E-4</v>
      </c>
      <c r="H449" s="53">
        <f>Bond_Historical!Q450</f>
        <v>-9.6884859599747773E-4</v>
      </c>
      <c r="I449" s="39">
        <f t="shared" si="13"/>
        <v>9.3866760196628386E-7</v>
      </c>
    </row>
    <row r="450" spans="5:9">
      <c r="E450" s="112">
        <v>44112</v>
      </c>
      <c r="F450" s="4">
        <v>53</v>
      </c>
      <c r="G450" s="36">
        <f t="shared" si="12"/>
        <v>2.1368996953242481E-4</v>
      </c>
      <c r="H450" s="53">
        <f>Bond_Historical!Q451</f>
        <v>1.7955237927441113E-3</v>
      </c>
      <c r="I450" s="39">
        <f t="shared" si="13"/>
        <v>3.2239056903101981E-6</v>
      </c>
    </row>
    <row r="451" spans="5:9">
      <c r="E451" s="112">
        <v>44113</v>
      </c>
      <c r="F451" s="4">
        <v>52</v>
      </c>
      <c r="G451" s="36">
        <f t="shared" si="12"/>
        <v>2.5139996415579391E-4</v>
      </c>
      <c r="H451" s="53">
        <f>Bond_Historical!Q452</f>
        <v>7.8054039470879064E-4</v>
      </c>
      <c r="I451" s="39">
        <f t="shared" si="13"/>
        <v>6.0924330777215471E-7</v>
      </c>
    </row>
    <row r="452" spans="5:9">
      <c r="E452" s="112">
        <v>44116</v>
      </c>
      <c r="F452" s="4">
        <v>51</v>
      </c>
      <c r="G452" s="36">
        <f t="shared" ref="G452:G502" si="14">$C$3^(F452-1)</f>
        <v>2.9576466371269874E-4</v>
      </c>
      <c r="H452" s="53">
        <f>Bond_Historical!Q453</f>
        <v>2.5193532221276719E-3</v>
      </c>
      <c r="I452" s="39">
        <f t="shared" ref="I452:I515" si="15">H452^2</f>
        <v>6.3471406578450824E-6</v>
      </c>
    </row>
    <row r="453" spans="5:9">
      <c r="E453" s="112">
        <v>44117</v>
      </c>
      <c r="F453" s="4">
        <v>50</v>
      </c>
      <c r="G453" s="36">
        <f t="shared" si="14"/>
        <v>3.4795842789729262E-4</v>
      </c>
      <c r="H453" s="53">
        <f>Bond_Historical!Q454</f>
        <v>3.8705431417719491E-4</v>
      </c>
      <c r="I453" s="39">
        <f t="shared" si="15"/>
        <v>1.4981104212317869E-7</v>
      </c>
    </row>
    <row r="454" spans="5:9">
      <c r="E454" s="112">
        <v>44118</v>
      </c>
      <c r="F454" s="4">
        <v>49</v>
      </c>
      <c r="G454" s="36">
        <f t="shared" si="14"/>
        <v>4.0936285634975606E-4</v>
      </c>
      <c r="H454" s="53">
        <f>Bond_Historical!Q455</f>
        <v>5.4315463895935744E-4</v>
      </c>
      <c r="I454" s="39">
        <f t="shared" si="15"/>
        <v>2.9501696182306995E-7</v>
      </c>
    </row>
    <row r="455" spans="5:9">
      <c r="E455" s="112">
        <v>44119</v>
      </c>
      <c r="F455" s="4">
        <v>48</v>
      </c>
      <c r="G455" s="36">
        <f t="shared" si="14"/>
        <v>4.8160336041147762E-4</v>
      </c>
      <c r="H455" s="53">
        <f>Bond_Historical!Q456</f>
        <v>-6.4287956645158785E-4</v>
      </c>
      <c r="I455" s="39">
        <f t="shared" si="15"/>
        <v>4.1329413696098158E-7</v>
      </c>
    </row>
    <row r="456" spans="5:9">
      <c r="E456" s="112">
        <v>44120</v>
      </c>
      <c r="F456" s="4">
        <v>47</v>
      </c>
      <c r="G456" s="36">
        <f t="shared" si="14"/>
        <v>5.6659218871938548E-4</v>
      </c>
      <c r="H456" s="53">
        <f>Bond_Historical!Q457</f>
        <v>-7.9275251442185296E-4</v>
      </c>
      <c r="I456" s="39">
        <f t="shared" si="15"/>
        <v>6.2845654912217024E-7</v>
      </c>
    </row>
    <row r="457" spans="5:9">
      <c r="E457" s="112">
        <v>44123</v>
      </c>
      <c r="F457" s="4">
        <v>46</v>
      </c>
      <c r="G457" s="36">
        <f t="shared" si="14"/>
        <v>6.6657904555221829E-4</v>
      </c>
      <c r="H457" s="53">
        <f>Bond_Historical!Q458</f>
        <v>-1.4002969022228447E-3</v>
      </c>
      <c r="I457" s="39">
        <f t="shared" si="15"/>
        <v>1.9608314143748953E-6</v>
      </c>
    </row>
    <row r="458" spans="5:9">
      <c r="E458" s="112">
        <v>44124</v>
      </c>
      <c r="F458" s="4">
        <v>45</v>
      </c>
      <c r="G458" s="36">
        <f t="shared" si="14"/>
        <v>7.8421064182613925E-4</v>
      </c>
      <c r="H458" s="53">
        <f>Bond_Historical!Q459</f>
        <v>-1.554594781357044E-3</v>
      </c>
      <c r="I458" s="39">
        <f t="shared" si="15"/>
        <v>2.4167649342225553E-6</v>
      </c>
    </row>
    <row r="459" spans="5:9">
      <c r="E459" s="112">
        <v>44125</v>
      </c>
      <c r="F459" s="4">
        <v>44</v>
      </c>
      <c r="G459" s="36">
        <f t="shared" si="14"/>
        <v>9.2260075508957559E-4</v>
      </c>
      <c r="H459" s="53">
        <f>Bond_Historical!Q460</f>
        <v>-1.1908169652739733E-3</v>
      </c>
      <c r="I459" s="39">
        <f t="shared" si="15"/>
        <v>1.4180450447843154E-6</v>
      </c>
    </row>
    <row r="460" spans="5:9">
      <c r="E460" s="112">
        <v>44126</v>
      </c>
      <c r="F460" s="4">
        <v>43</v>
      </c>
      <c r="G460" s="36">
        <f t="shared" si="14"/>
        <v>1.0854126530465595E-3</v>
      </c>
      <c r="H460" s="53">
        <f>Bond_Historical!Q461</f>
        <v>-1.9611240686147908E-3</v>
      </c>
      <c r="I460" s="39">
        <f t="shared" si="15"/>
        <v>3.8460076125002307E-6</v>
      </c>
    </row>
    <row r="461" spans="5:9">
      <c r="E461" s="112">
        <v>44127</v>
      </c>
      <c r="F461" s="4">
        <v>42</v>
      </c>
      <c r="G461" s="36">
        <f t="shared" si="14"/>
        <v>1.2769560624077173E-3</v>
      </c>
      <c r="H461" s="53">
        <f>Bond_Historical!Q462</f>
        <v>1.5922207229272769E-3</v>
      </c>
      <c r="I461" s="39">
        <f t="shared" si="15"/>
        <v>2.5351668305190606E-6</v>
      </c>
    </row>
    <row r="462" spans="5:9">
      <c r="E462" s="112">
        <v>44130</v>
      </c>
      <c r="F462" s="4">
        <v>41</v>
      </c>
      <c r="G462" s="36">
        <f t="shared" si="14"/>
        <v>1.5023012498914321E-3</v>
      </c>
      <c r="H462" s="53">
        <f>Bond_Historical!Q463</f>
        <v>1.6320126611584194E-3</v>
      </c>
      <c r="I462" s="39">
        <f t="shared" si="15"/>
        <v>2.663465326181386E-6</v>
      </c>
    </row>
    <row r="463" spans="5:9">
      <c r="E463" s="112">
        <v>44131</v>
      </c>
      <c r="F463" s="4">
        <v>40</v>
      </c>
      <c r="G463" s="36">
        <f t="shared" si="14"/>
        <v>1.7674132351663905E-3</v>
      </c>
      <c r="H463" s="53">
        <f>Bond_Historical!Q464</f>
        <v>2.6919340725047049E-3</v>
      </c>
      <c r="I463" s="39">
        <f t="shared" si="15"/>
        <v>7.2465090507117656E-6</v>
      </c>
    </row>
    <row r="464" spans="5:9">
      <c r="E464" s="112">
        <v>44132</v>
      </c>
      <c r="F464" s="4">
        <v>39</v>
      </c>
      <c r="G464" s="36">
        <f t="shared" si="14"/>
        <v>2.079309688431048E-3</v>
      </c>
      <c r="H464" s="53">
        <f>Bond_Historical!Q465</f>
        <v>-2.1820364149552187E-3</v>
      </c>
      <c r="I464" s="39">
        <f t="shared" si="15"/>
        <v>4.761282916190623E-6</v>
      </c>
    </row>
    <row r="465" spans="5:9">
      <c r="E465" s="112">
        <v>44133</v>
      </c>
      <c r="F465" s="4">
        <v>38</v>
      </c>
      <c r="G465" s="36">
        <f t="shared" si="14"/>
        <v>2.4462466922718215E-3</v>
      </c>
      <c r="H465" s="53">
        <f>Bond_Historical!Q466</f>
        <v>-2.196683320774143E-3</v>
      </c>
      <c r="I465" s="39">
        <f t="shared" si="15"/>
        <v>4.8254176117673162E-6</v>
      </c>
    </row>
    <row r="466" spans="5:9">
      <c r="E466" s="112">
        <v>44134</v>
      </c>
      <c r="F466" s="4">
        <v>37</v>
      </c>
      <c r="G466" s="36">
        <f t="shared" si="14"/>
        <v>2.8779372850256725E-3</v>
      </c>
      <c r="H466" s="53">
        <f>Bond_Historical!Q467</f>
        <v>-3.1191525294665501E-3</v>
      </c>
      <c r="I466" s="39">
        <f t="shared" si="15"/>
        <v>9.7291125020775776E-6</v>
      </c>
    </row>
    <row r="467" spans="5:9">
      <c r="E467" s="112">
        <v>44137</v>
      </c>
      <c r="F467" s="4">
        <v>36</v>
      </c>
      <c r="G467" s="36">
        <f t="shared" si="14"/>
        <v>3.3858085706184381E-3</v>
      </c>
      <c r="H467" s="53">
        <f>Bond_Historical!Q468</f>
        <v>2.2974896265817802E-3</v>
      </c>
      <c r="I467" s="39">
        <f t="shared" si="15"/>
        <v>5.2784585842508878E-6</v>
      </c>
    </row>
    <row r="468" spans="5:9">
      <c r="E468" s="112">
        <v>44138</v>
      </c>
      <c r="F468" s="4">
        <v>35</v>
      </c>
      <c r="G468" s="36">
        <f t="shared" si="14"/>
        <v>3.9833042007275743E-3</v>
      </c>
      <c r="H468" s="53">
        <f>Bond_Historical!Q469</f>
        <v>-7.974849137349911E-5</v>
      </c>
      <c r="I468" s="39">
        <f t="shared" si="15"/>
        <v>6.3598218763490615E-9</v>
      </c>
    </row>
    <row r="469" spans="5:9">
      <c r="E469" s="112">
        <v>44139</v>
      </c>
      <c r="F469" s="4">
        <v>34</v>
      </c>
      <c r="G469" s="36">
        <f t="shared" si="14"/>
        <v>4.6862402361500877E-3</v>
      </c>
      <c r="H469" s="53">
        <f>Bond_Historical!Q470</f>
        <v>8.5541642777795749E-3</v>
      </c>
      <c r="I469" s="39">
        <f t="shared" si="15"/>
        <v>7.3173726491240158E-5</v>
      </c>
    </row>
    <row r="470" spans="5:9">
      <c r="E470" s="112">
        <v>44140</v>
      </c>
      <c r="F470" s="4">
        <v>33</v>
      </c>
      <c r="G470" s="36">
        <f t="shared" si="14"/>
        <v>5.5132238072353977E-3</v>
      </c>
      <c r="H470" s="53">
        <f>Bond_Historical!Q471</f>
        <v>1.9409334602433297E-3</v>
      </c>
      <c r="I470" s="39">
        <f t="shared" si="15"/>
        <v>3.7672226970921451E-6</v>
      </c>
    </row>
    <row r="471" spans="5:9">
      <c r="E471" s="112">
        <v>44141</v>
      </c>
      <c r="F471" s="4">
        <v>32</v>
      </c>
      <c r="G471" s="36">
        <f t="shared" si="14"/>
        <v>6.4861456555710545E-3</v>
      </c>
      <c r="H471" s="53">
        <f>Bond_Historical!Q472</f>
        <v>-2.4254802932115252E-3</v>
      </c>
      <c r="I471" s="39">
        <f t="shared" si="15"/>
        <v>5.8829546527574665E-6</v>
      </c>
    </row>
    <row r="472" spans="5:9">
      <c r="E472" s="112">
        <v>44144</v>
      </c>
      <c r="F472" s="4">
        <v>31</v>
      </c>
      <c r="G472" s="36">
        <f t="shared" si="14"/>
        <v>7.6307595947894781E-3</v>
      </c>
      <c r="H472" s="53">
        <f>Bond_Historical!Q473</f>
        <v>-5.4945393395018881E-3</v>
      </c>
      <c r="I472" s="39">
        <f t="shared" si="15"/>
        <v>3.0189962553333844E-5</v>
      </c>
    </row>
    <row r="473" spans="5:9">
      <c r="E473" s="112">
        <v>44145</v>
      </c>
      <c r="F473" s="4">
        <v>30</v>
      </c>
      <c r="G473" s="36">
        <f t="shared" si="14"/>
        <v>8.977364229164092E-3</v>
      </c>
      <c r="H473" s="53">
        <f>Bond_Historical!Q474</f>
        <v>-1.8146248455476791E-3</v>
      </c>
      <c r="I473" s="39">
        <f t="shared" si="15"/>
        <v>3.2928633300789384E-6</v>
      </c>
    </row>
    <row r="474" spans="5:9">
      <c r="E474" s="112">
        <v>44146</v>
      </c>
      <c r="F474" s="4">
        <v>29</v>
      </c>
      <c r="G474" s="36">
        <f t="shared" si="14"/>
        <v>1.0561604975487167E-2</v>
      </c>
      <c r="H474" s="53">
        <f>Bond_Historical!Q475</f>
        <v>1.0311614159743783E-3</v>
      </c>
      <c r="I474" s="39">
        <f t="shared" si="15"/>
        <v>1.0632938657942847E-6</v>
      </c>
    </row>
    <row r="475" spans="5:9">
      <c r="E475" s="112">
        <v>44147</v>
      </c>
      <c r="F475" s="4">
        <v>28</v>
      </c>
      <c r="G475" s="36">
        <f t="shared" si="14"/>
        <v>1.2425417618220198E-2</v>
      </c>
      <c r="H475" s="53">
        <f>Bond_Historical!Q476</f>
        <v>3.8333752723261776E-3</v>
      </c>
      <c r="I475" s="39">
        <f t="shared" si="15"/>
        <v>1.4694765978481796E-5</v>
      </c>
    </row>
    <row r="476" spans="5:9">
      <c r="E476" s="112">
        <v>44148</v>
      </c>
      <c r="F476" s="4">
        <v>27</v>
      </c>
      <c r="G476" s="36">
        <f t="shared" si="14"/>
        <v>1.4618138374376704E-2</v>
      </c>
      <c r="H476" s="53">
        <f>Bond_Historical!Q477</f>
        <v>5.1678729051827404E-4</v>
      </c>
      <c r="I476" s="39">
        <f t="shared" si="15"/>
        <v>2.6706910364121897E-7</v>
      </c>
    </row>
    <row r="477" spans="5:9">
      <c r="E477" s="112">
        <v>44151</v>
      </c>
      <c r="F477" s="4">
        <v>26</v>
      </c>
      <c r="G477" s="36">
        <f t="shared" si="14"/>
        <v>1.7197809852207889E-2</v>
      </c>
      <c r="H477" s="53">
        <f>Bond_Historical!Q478</f>
        <v>9.1999074410218241E-4</v>
      </c>
      <c r="I477" s="39">
        <f t="shared" si="15"/>
        <v>8.4638296923368729E-7</v>
      </c>
    </row>
    <row r="478" spans="5:9">
      <c r="E478" s="112">
        <v>44152</v>
      </c>
      <c r="F478" s="4">
        <v>25</v>
      </c>
      <c r="G478" s="36">
        <f t="shared" si="14"/>
        <v>2.0232717473185752E-2</v>
      </c>
      <c r="H478" s="53">
        <f>Bond_Historical!Q479</f>
        <v>2.3340384011893635E-3</v>
      </c>
      <c r="I478" s="39">
        <f t="shared" si="15"/>
        <v>5.4477352582266001E-6</v>
      </c>
    </row>
    <row r="479" spans="5:9">
      <c r="E479" s="112">
        <v>44153</v>
      </c>
      <c r="F479" s="4">
        <v>24</v>
      </c>
      <c r="G479" s="36">
        <f t="shared" si="14"/>
        <v>2.3803197027277352E-2</v>
      </c>
      <c r="H479" s="53">
        <f>Bond_Historical!Q480</f>
        <v>1.0717711493810778E-3</v>
      </c>
      <c r="I479" s="39">
        <f t="shared" si="15"/>
        <v>1.1486933966456366E-6</v>
      </c>
    </row>
    <row r="480" spans="5:9">
      <c r="E480" s="112">
        <v>44154</v>
      </c>
      <c r="F480" s="4">
        <v>23</v>
      </c>
      <c r="G480" s="36">
        <f t="shared" si="14"/>
        <v>2.8003761208561594E-2</v>
      </c>
      <c r="H480" s="53">
        <f>Bond_Historical!Q481</f>
        <v>2.9221761339376581E-3</v>
      </c>
      <c r="I480" s="39">
        <f t="shared" si="15"/>
        <v>8.5391133577548378E-6</v>
      </c>
    </row>
    <row r="481" spans="5:9">
      <c r="E481" s="112">
        <v>44155</v>
      </c>
      <c r="F481" s="4">
        <v>22</v>
      </c>
      <c r="G481" s="36">
        <f t="shared" si="14"/>
        <v>3.2945601421837174E-2</v>
      </c>
      <c r="H481" s="53">
        <f>Bond_Historical!Q482</f>
        <v>7.7272093776256613E-4</v>
      </c>
      <c r="I481" s="39">
        <f t="shared" si="15"/>
        <v>5.9709764765665955E-7</v>
      </c>
    </row>
    <row r="482" spans="5:9">
      <c r="E482" s="112">
        <v>44158</v>
      </c>
      <c r="F482" s="4">
        <v>21</v>
      </c>
      <c r="G482" s="36">
        <f t="shared" si="14"/>
        <v>3.8759531084514326E-2</v>
      </c>
      <c r="H482" s="53">
        <f>Bond_Historical!Q483</f>
        <v>1.1020264860995554E-4</v>
      </c>
      <c r="I482" s="39">
        <f t="shared" si="15"/>
        <v>1.2144623760649336E-8</v>
      </c>
    </row>
    <row r="483" spans="5:9">
      <c r="E483" s="112">
        <v>44159</v>
      </c>
      <c r="F483" s="4">
        <v>20</v>
      </c>
      <c r="G483" s="36">
        <f t="shared" si="14"/>
        <v>4.5599448334722736E-2</v>
      </c>
      <c r="H483" s="53">
        <f>Bond_Historical!Q484</f>
        <v>-1.650701589710419E-3</v>
      </c>
      <c r="I483" s="39">
        <f t="shared" si="15"/>
        <v>2.7248157382725048E-6</v>
      </c>
    </row>
    <row r="484" spans="5:9">
      <c r="E484" s="112">
        <v>44160</v>
      </c>
      <c r="F484" s="4">
        <v>19</v>
      </c>
      <c r="G484" s="36">
        <f t="shared" si="14"/>
        <v>5.3646409805556163E-2</v>
      </c>
      <c r="H484" s="53">
        <f>Bond_Historical!Q485</f>
        <v>9.0231216239688777E-5</v>
      </c>
      <c r="I484" s="39">
        <f t="shared" si="15"/>
        <v>8.1416723840934765E-9</v>
      </c>
    </row>
    <row r="485" spans="5:9">
      <c r="E485" s="112">
        <v>44162</v>
      </c>
      <c r="F485" s="4">
        <v>18</v>
      </c>
      <c r="G485" s="36">
        <f t="shared" si="14"/>
        <v>6.3113423300654309E-2</v>
      </c>
      <c r="H485" s="53">
        <f>Bond_Historical!Q486</f>
        <v>2.32711452936848E-3</v>
      </c>
      <c r="I485" s="39">
        <f t="shared" si="15"/>
        <v>5.4154620327978817E-6</v>
      </c>
    </row>
    <row r="486" spans="5:9">
      <c r="E486" s="112">
        <v>44165</v>
      </c>
      <c r="F486" s="4">
        <v>17</v>
      </c>
      <c r="G486" s="36">
        <f t="shared" si="14"/>
        <v>7.4251086236063898E-2</v>
      </c>
      <c r="H486" s="53">
        <f>Bond_Historical!Q487</f>
        <v>1.6767675867589596E-3</v>
      </c>
      <c r="I486" s="39">
        <f t="shared" si="15"/>
        <v>2.8115495400054649E-6</v>
      </c>
    </row>
    <row r="487" spans="5:9">
      <c r="E487" s="112">
        <v>44166</v>
      </c>
      <c r="F487" s="4">
        <v>16</v>
      </c>
      <c r="G487" s="36">
        <f t="shared" si="14"/>
        <v>8.7354219101251629E-2</v>
      </c>
      <c r="H487" s="53">
        <f>Bond_Historical!Q488</f>
        <v>-3.4388587090359059E-3</v>
      </c>
      <c r="I487" s="39">
        <f t="shared" si="15"/>
        <v>1.1825749220712097E-5</v>
      </c>
    </row>
    <row r="488" spans="5:9">
      <c r="E488" s="112">
        <v>44167</v>
      </c>
      <c r="F488" s="4">
        <v>15</v>
      </c>
      <c r="G488" s="36">
        <f t="shared" si="14"/>
        <v>0.10276966953088429</v>
      </c>
      <c r="H488" s="53">
        <f>Bond_Historical!Q489</f>
        <v>-1.7552774931373523E-3</v>
      </c>
      <c r="I488" s="39">
        <f t="shared" si="15"/>
        <v>3.080999077914548E-6</v>
      </c>
    </row>
    <row r="489" spans="5:9">
      <c r="E489" s="112">
        <v>44168</v>
      </c>
      <c r="F489" s="4">
        <v>14</v>
      </c>
      <c r="G489" s="36">
        <f t="shared" si="14"/>
        <v>0.12090549356574623</v>
      </c>
      <c r="H489" s="53">
        <f>Bond_Historical!Q490</f>
        <v>2.6964908959244407E-3</v>
      </c>
      <c r="I489" s="39">
        <f t="shared" si="15"/>
        <v>7.2710631518033925E-6</v>
      </c>
    </row>
    <row r="490" spans="5:9">
      <c r="E490" s="112">
        <v>44169</v>
      </c>
      <c r="F490" s="4">
        <v>13</v>
      </c>
      <c r="G490" s="36">
        <f t="shared" si="14"/>
        <v>0.14224175713617204</v>
      </c>
      <c r="H490" s="53">
        <f>Bond_Historical!Q491</f>
        <v>-3.4768189434238876E-3</v>
      </c>
      <c r="I490" s="39">
        <f t="shared" si="15"/>
        <v>1.2088269965351198E-5</v>
      </c>
    </row>
    <row r="491" spans="5:9">
      <c r="E491" s="112">
        <v>44172</v>
      </c>
      <c r="F491" s="4">
        <v>12</v>
      </c>
      <c r="G491" s="36">
        <f t="shared" si="14"/>
        <v>0.16734324368961417</v>
      </c>
      <c r="H491" s="53">
        <f>Bond_Historical!Q492</f>
        <v>1.5582056631373022E-3</v>
      </c>
      <c r="I491" s="39">
        <f t="shared" si="15"/>
        <v>2.4280048886331599E-6</v>
      </c>
    </row>
    <row r="492" spans="5:9">
      <c r="E492" s="112">
        <v>44173</v>
      </c>
      <c r="F492" s="4">
        <v>11</v>
      </c>
      <c r="G492" s="36">
        <f t="shared" si="14"/>
        <v>0.19687440434072256</v>
      </c>
      <c r="H492" s="53">
        <f>Bond_Historical!Q493</f>
        <v>1.8803600081630556E-4</v>
      </c>
      <c r="I492" s="39">
        <f t="shared" si="15"/>
        <v>3.5357537602989665E-8</v>
      </c>
    </row>
    <row r="493" spans="5:9">
      <c r="E493" s="112">
        <v>44174</v>
      </c>
      <c r="F493" s="4">
        <v>10</v>
      </c>
      <c r="G493" s="36">
        <f t="shared" si="14"/>
        <v>0.23161694628320303</v>
      </c>
      <c r="H493" s="53">
        <f>Bond_Historical!Q494</f>
        <v>-1.9644634720776969E-3</v>
      </c>
      <c r="I493" s="39">
        <f t="shared" si="15"/>
        <v>3.8591167331275603E-6</v>
      </c>
    </row>
    <row r="494" spans="5:9">
      <c r="E494" s="112">
        <v>44175</v>
      </c>
      <c r="F494" s="4">
        <v>9</v>
      </c>
      <c r="G494" s="36">
        <f t="shared" si="14"/>
        <v>0.2724905250390624</v>
      </c>
      <c r="H494" s="53">
        <f>Bond_Historical!Q495</f>
        <v>2.8398707729525323E-3</v>
      </c>
      <c r="I494" s="39">
        <f t="shared" si="15"/>
        <v>8.0648660070700129E-6</v>
      </c>
    </row>
    <row r="495" spans="5:9">
      <c r="E495" s="112">
        <v>44176</v>
      </c>
      <c r="F495" s="4">
        <v>8</v>
      </c>
      <c r="G495" s="36">
        <f t="shared" si="14"/>
        <v>0.32057708828124987</v>
      </c>
      <c r="H495" s="53">
        <f>Bond_Historical!Q496</f>
        <v>1.2391023069950786E-3</v>
      </c>
      <c r="I495" s="39">
        <f t="shared" si="15"/>
        <v>1.5353745272005261E-6</v>
      </c>
    </row>
    <row r="496" spans="5:9">
      <c r="E496" s="112">
        <v>44179</v>
      </c>
      <c r="F496" s="4">
        <v>7</v>
      </c>
      <c r="G496" s="36">
        <f t="shared" si="14"/>
        <v>0.37714951562499988</v>
      </c>
      <c r="H496" s="53">
        <f>Bond_Historical!Q497</f>
        <v>-6.0842162553028452E-4</v>
      </c>
      <c r="I496" s="39">
        <f t="shared" si="15"/>
        <v>3.7017687441291378E-7</v>
      </c>
    </row>
    <row r="497" spans="5:14">
      <c r="E497" s="112">
        <v>44180</v>
      </c>
      <c r="F497" s="4">
        <v>6</v>
      </c>
      <c r="G497" s="36">
        <f t="shared" si="14"/>
        <v>0.44370531249999989</v>
      </c>
      <c r="H497" s="53">
        <f>Bond_Historical!Q498</f>
        <v>7.7507041849304978E-4</v>
      </c>
      <c r="I497" s="39">
        <f t="shared" si="15"/>
        <v>6.0073415362299129E-7</v>
      </c>
    </row>
    <row r="498" spans="5:14">
      <c r="E498" s="112">
        <v>44181</v>
      </c>
      <c r="F498" s="4">
        <v>5</v>
      </c>
      <c r="G498" s="36">
        <f t="shared" si="14"/>
        <v>0.52200624999999989</v>
      </c>
      <c r="H498" s="53">
        <f>Bond_Historical!Q499</f>
        <v>-6.3152556147948961E-4</v>
      </c>
      <c r="I498" s="39">
        <f t="shared" si="15"/>
        <v>3.9882453480198461E-7</v>
      </c>
    </row>
    <row r="499" spans="5:14">
      <c r="E499" s="112">
        <v>44182</v>
      </c>
      <c r="F499" s="4">
        <v>4</v>
      </c>
      <c r="G499" s="36">
        <f t="shared" si="14"/>
        <v>0.61412499999999992</v>
      </c>
      <c r="H499" s="53">
        <f>Bond_Historical!Q500</f>
        <v>1.7822192220356319E-4</v>
      </c>
      <c r="I499" s="39">
        <f t="shared" si="15"/>
        <v>3.176305355393293E-8</v>
      </c>
    </row>
    <row r="500" spans="5:14">
      <c r="E500" s="112">
        <v>44183</v>
      </c>
      <c r="F500" s="4">
        <v>3</v>
      </c>
      <c r="G500" s="36">
        <f t="shared" si="14"/>
        <v>0.72249999999999992</v>
      </c>
      <c r="H500" s="53">
        <f>Bond_Historical!Q501</f>
        <v>-4.5881251907567395E-4</v>
      </c>
      <c r="I500" s="39">
        <f t="shared" si="15"/>
        <v>2.1050892766056568E-7</v>
      </c>
    </row>
    <row r="501" spans="5:14">
      <c r="E501" s="112">
        <v>44186</v>
      </c>
      <c r="F501" s="4">
        <v>2</v>
      </c>
      <c r="G501" s="36">
        <f t="shared" si="14"/>
        <v>0.85</v>
      </c>
      <c r="H501" s="53">
        <f>Bond_Historical!Q502</f>
        <v>-1.0593395024680014E-4</v>
      </c>
      <c r="I501" s="39">
        <f t="shared" si="15"/>
        <v>1.1222001814891528E-8</v>
      </c>
    </row>
    <row r="502" spans="5:14">
      <c r="E502" s="112">
        <v>44187</v>
      </c>
      <c r="F502" s="4">
        <v>1</v>
      </c>
      <c r="G502" s="36">
        <f t="shared" si="14"/>
        <v>1</v>
      </c>
      <c r="H502" s="53">
        <f>Bond_Historical!Q503</f>
        <v>1.6427158616194673E-3</v>
      </c>
      <c r="I502" s="39">
        <f t="shared" si="15"/>
        <v>2.6985154020161888E-6</v>
      </c>
    </row>
    <row r="503" spans="5:14">
      <c r="E503" s="112">
        <v>44188</v>
      </c>
      <c r="G503" s="25"/>
      <c r="H503" s="53">
        <f>Bond_Historical!Q504</f>
        <v>-4.6284315101489953E-4</v>
      </c>
      <c r="I503" s="39">
        <f t="shared" si="15"/>
        <v>2.142237824414011E-7</v>
      </c>
      <c r="J503" s="25">
        <f t="shared" ref="J503:J566" si="16">SQRT((1-$C$3)*SUMPRODUCT(I4:I503,$G$3:$G$502))</f>
        <v>1.3235761356857644E-3</v>
      </c>
      <c r="K503" s="25"/>
      <c r="L503" s="25"/>
      <c r="M503" s="25"/>
    </row>
    <row r="504" spans="5:14">
      <c r="E504" s="112">
        <v>44189</v>
      </c>
      <c r="G504" s="25"/>
      <c r="H504" s="53">
        <f>Bond_Historical!Q505</f>
        <v>1.6433403582931029E-3</v>
      </c>
      <c r="I504" s="39">
        <f t="shared" si="15"/>
        <v>2.7005675331949039E-6</v>
      </c>
      <c r="J504" s="25">
        <f t="shared" si="16"/>
        <v>1.376285162636206E-3</v>
      </c>
      <c r="K504" s="25">
        <f>H504*$J$1321/J503</f>
        <v>2.7138684758688577E-3</v>
      </c>
      <c r="L504" s="25">
        <f t="shared" ref="L504:L567" si="17">K504*$C$5</f>
        <v>2713.8684758688578</v>
      </c>
      <c r="M504" s="25">
        <v>-10264.715108132483</v>
      </c>
      <c r="N504" s="25"/>
    </row>
    <row r="505" spans="5:14">
      <c r="E505" s="112">
        <v>44193</v>
      </c>
      <c r="G505" s="25"/>
      <c r="H505" s="53">
        <f>Bond_Historical!Q506</f>
        <v>3.3445184261091858E-4</v>
      </c>
      <c r="I505" s="39">
        <f t="shared" si="15"/>
        <v>1.1185803502583865E-7</v>
      </c>
      <c r="J505" s="25">
        <f t="shared" si="16"/>
        <v>1.275466748611095E-3</v>
      </c>
      <c r="K505" s="25">
        <f t="shared" ref="K505:K568" si="18">H505*$J$1321/J504</f>
        <v>5.3117223817491762E-4</v>
      </c>
      <c r="L505" s="25">
        <f t="shared" si="17"/>
        <v>531.17223817491765</v>
      </c>
      <c r="M505" s="25">
        <v>-9845.2542469850832</v>
      </c>
      <c r="N505" s="25"/>
    </row>
    <row r="506" spans="5:14">
      <c r="E506" s="112">
        <v>44194</v>
      </c>
      <c r="G506" s="25"/>
      <c r="H506" s="53">
        <f>Bond_Historical!Q507</f>
        <v>1.8683087812280453E-4</v>
      </c>
      <c r="I506" s="39">
        <f t="shared" si="15"/>
        <v>3.4905777020138241E-8</v>
      </c>
      <c r="J506" s="25">
        <f t="shared" si="16"/>
        <v>1.1781464167681772E-3</v>
      </c>
      <c r="K506" s="25">
        <f t="shared" si="18"/>
        <v>3.2017669502041099E-4</v>
      </c>
      <c r="L506" s="25">
        <f t="shared" si="17"/>
        <v>320.17669502041099</v>
      </c>
      <c r="M506" s="25">
        <v>-9248.8028789825821</v>
      </c>
      <c r="N506" s="25"/>
    </row>
    <row r="507" spans="5:14">
      <c r="E507" s="112">
        <v>44195</v>
      </c>
      <c r="G507" s="25"/>
      <c r="H507" s="53">
        <f>Bond_Historical!Q508</f>
        <v>7.4106092197754247E-4</v>
      </c>
      <c r="I507" s="39">
        <f t="shared" si="15"/>
        <v>5.491712900822053E-7</v>
      </c>
      <c r="J507" s="25">
        <f t="shared" si="16"/>
        <v>1.1234768915978964E-3</v>
      </c>
      <c r="K507" s="25">
        <f t="shared" si="18"/>
        <v>1.374880172952155E-3</v>
      </c>
      <c r="L507" s="25">
        <f t="shared" si="17"/>
        <v>1374.8801729521549</v>
      </c>
      <c r="M507" s="25">
        <v>-8041.9318326857665</v>
      </c>
      <c r="N507" s="25"/>
    </row>
    <row r="508" spans="5:14">
      <c r="E508" s="112">
        <v>44196</v>
      </c>
      <c r="G508" s="25"/>
      <c r="H508" s="53">
        <f>Bond_Historical!Q509</f>
        <v>-3.1374200768087248E-4</v>
      </c>
      <c r="I508" s="39">
        <f t="shared" si="15"/>
        <v>9.8434047383624641E-8</v>
      </c>
      <c r="J508" s="25">
        <f t="shared" si="16"/>
        <v>1.0428975904511642E-3</v>
      </c>
      <c r="K508" s="25">
        <f t="shared" si="18"/>
        <v>-6.1040591123099036E-4</v>
      </c>
      <c r="L508" s="25">
        <f t="shared" si="17"/>
        <v>-610.40591123099034</v>
      </c>
      <c r="M508" s="25">
        <v>-7510.6881065372036</v>
      </c>
      <c r="N508" s="25"/>
    </row>
    <row r="509" spans="5:14">
      <c r="E509" s="112">
        <v>44200</v>
      </c>
      <c r="G509" s="25"/>
      <c r="H509" s="53">
        <f>Bond_Historical!Q510</f>
        <v>-9.0763915740841477E-4</v>
      </c>
      <c r="I509" s="39">
        <f t="shared" si="15"/>
        <v>8.2380884006105714E-7</v>
      </c>
      <c r="J509" s="25">
        <f t="shared" si="16"/>
        <v>1.0237487008796038E-3</v>
      </c>
      <c r="K509" s="25">
        <f t="shared" si="18"/>
        <v>-1.9023120692223583E-3</v>
      </c>
      <c r="L509" s="25">
        <f t="shared" si="17"/>
        <v>-1902.3120692223583</v>
      </c>
      <c r="M509" s="25">
        <v>-6776.1724727843421</v>
      </c>
      <c r="N509" s="25"/>
    </row>
    <row r="510" spans="5:14">
      <c r="E510" s="112">
        <v>44201</v>
      </c>
      <c r="G510" s="25"/>
      <c r="H510" s="53">
        <f>Bond_Historical!Q511</f>
        <v>-1.8779656545624703E-3</v>
      </c>
      <c r="I510" s="39">
        <f t="shared" si="15"/>
        <v>3.5267549997162474E-6</v>
      </c>
      <c r="J510" s="25">
        <f t="shared" si="16"/>
        <v>1.1915810682145015E-3</v>
      </c>
      <c r="K510" s="25">
        <f t="shared" si="18"/>
        <v>-4.0096317205456011E-3</v>
      </c>
      <c r="L510" s="25">
        <f t="shared" si="17"/>
        <v>-4009.6317205456012</v>
      </c>
      <c r="M510" s="25">
        <v>-6614.6325880517643</v>
      </c>
      <c r="N510" s="25"/>
    </row>
    <row r="511" spans="5:14">
      <c r="E511" s="112">
        <v>44202</v>
      </c>
      <c r="G511" s="25"/>
      <c r="H511" s="53">
        <f>Bond_Historical!Q512</f>
        <v>-5.3671079091865571E-3</v>
      </c>
      <c r="I511" s="39">
        <f t="shared" si="15"/>
        <v>2.8805847308852895E-5</v>
      </c>
      <c r="J511" s="25">
        <f t="shared" si="16"/>
        <v>2.3511194614770354E-3</v>
      </c>
      <c r="K511" s="25">
        <f t="shared" si="18"/>
        <v>-9.8452542469850829E-3</v>
      </c>
      <c r="L511" s="25">
        <f t="shared" si="17"/>
        <v>-9845.2542469850832</v>
      </c>
      <c r="M511" s="25">
        <v>-6321.0265606717203</v>
      </c>
      <c r="N511" s="25"/>
    </row>
    <row r="512" spans="5:14">
      <c r="E512" s="112">
        <v>44203</v>
      </c>
      <c r="G512" s="25"/>
      <c r="H512" s="53">
        <f>Bond_Historical!Q513</f>
        <v>-9.6248073221134813E-4</v>
      </c>
      <c r="I512" s="39">
        <f t="shared" si="15"/>
        <v>9.2636915987809287E-7</v>
      </c>
      <c r="J512" s="25">
        <f t="shared" si="16"/>
        <v>2.1994439496830485E-3</v>
      </c>
      <c r="K512" s="25">
        <f t="shared" si="18"/>
        <v>-8.9480324658650176E-4</v>
      </c>
      <c r="L512" s="25">
        <f t="shared" si="17"/>
        <v>-894.80324658650181</v>
      </c>
      <c r="M512" s="25">
        <v>-6197.5222126154849</v>
      </c>
      <c r="N512" s="25"/>
    </row>
    <row r="513" spans="5:14">
      <c r="E513" s="112">
        <v>44204</v>
      </c>
      <c r="G513" s="25"/>
      <c r="H513" s="53">
        <f>Bond_Historical!Q514</f>
        <v>-1.3931963518341737E-3</v>
      </c>
      <c r="I513" s="39">
        <f t="shared" si="15"/>
        <v>1.9409960747640509E-6</v>
      </c>
      <c r="J513" s="25">
        <f t="shared" si="16"/>
        <v>2.0983493621993385E-3</v>
      </c>
      <c r="K513" s="25">
        <f t="shared" si="18"/>
        <v>-1.3845531530541869E-3</v>
      </c>
      <c r="L513" s="25">
        <f t="shared" si="17"/>
        <v>-1384.5531530541869</v>
      </c>
      <c r="M513" s="25">
        <v>-5936.6014874919229</v>
      </c>
      <c r="N513" s="25"/>
    </row>
    <row r="514" spans="5:14">
      <c r="E514" s="112">
        <v>44207</v>
      </c>
      <c r="G514" s="25"/>
      <c r="H514" s="53">
        <f>Bond_Historical!Q515</f>
        <v>-2.0241562800180036E-3</v>
      </c>
      <c r="I514" s="39">
        <f t="shared" si="15"/>
        <v>4.0972086459363223E-6</v>
      </c>
      <c r="J514" s="25">
        <f t="shared" si="16"/>
        <v>2.0873885205817495E-3</v>
      </c>
      <c r="K514" s="25">
        <f t="shared" si="18"/>
        <v>-2.1085137933448185E-3</v>
      </c>
      <c r="L514" s="25">
        <f t="shared" si="17"/>
        <v>-2108.5137933448186</v>
      </c>
      <c r="M514" s="25">
        <v>-5854.7377516083507</v>
      </c>
      <c r="N514" s="25"/>
    </row>
    <row r="515" spans="5:14">
      <c r="E515" s="112">
        <v>44208</v>
      </c>
      <c r="G515" s="25"/>
      <c r="H515" s="53">
        <f>Bond_Historical!Q516</f>
        <v>8.9052411804901345E-4</v>
      </c>
      <c r="I515" s="39">
        <f t="shared" si="15"/>
        <v>7.9303320482697323E-7</v>
      </c>
      <c r="J515" s="25">
        <f t="shared" si="16"/>
        <v>1.9551386629091147E-3</v>
      </c>
      <c r="K515" s="25">
        <f t="shared" si="18"/>
        <v>9.3250806922311994E-4</v>
      </c>
      <c r="L515" s="25">
        <f t="shared" si="17"/>
        <v>932.50806922311995</v>
      </c>
      <c r="M515" s="25">
        <v>-5830.4491958621711</v>
      </c>
      <c r="N515" s="25"/>
    </row>
    <row r="516" spans="5:14">
      <c r="E516" s="112">
        <v>44209</v>
      </c>
      <c r="G516" s="25"/>
      <c r="H516" s="53">
        <f>Bond_Historical!Q517</f>
        <v>3.9337966409138548E-3</v>
      </c>
      <c r="I516" s="39">
        <f t="shared" ref="I516:I579" si="19">H516^2</f>
        <v>1.5474756012065126E-5</v>
      </c>
      <c r="J516" s="25">
        <f t="shared" si="16"/>
        <v>2.3601685351541109E-3</v>
      </c>
      <c r="K516" s="25">
        <f t="shared" si="18"/>
        <v>4.3978918425584485E-3</v>
      </c>
      <c r="L516" s="25">
        <f t="shared" si="17"/>
        <v>4397.8918425584488</v>
      </c>
      <c r="M516" s="25">
        <v>-5715.641188718505</v>
      </c>
      <c r="N516" s="25"/>
    </row>
    <row r="517" spans="5:14">
      <c r="E517" s="112">
        <v>44210</v>
      </c>
      <c r="G517" s="25"/>
      <c r="H517" s="53">
        <f>Bond_Historical!Q518</f>
        <v>-2.1870730553166804E-3</v>
      </c>
      <c r="I517" s="39">
        <f t="shared" si="19"/>
        <v>4.7832885492922394E-6</v>
      </c>
      <c r="J517" s="25">
        <f t="shared" si="16"/>
        <v>2.3350223702516457E-3</v>
      </c>
      <c r="K517" s="25">
        <f t="shared" si="18"/>
        <v>-2.0254917438069153E-3</v>
      </c>
      <c r="L517" s="25">
        <f t="shared" si="17"/>
        <v>-2025.4917438069153</v>
      </c>
      <c r="M517" s="25">
        <v>-5657.6346490446049</v>
      </c>
      <c r="N517" s="25"/>
    </row>
    <row r="518" spans="5:14">
      <c r="E518" s="112">
        <v>44211</v>
      </c>
      <c r="G518" s="25"/>
      <c r="H518" s="53">
        <f>Bond_Historical!Q519</f>
        <v>1.2204828806120181E-3</v>
      </c>
      <c r="I518" s="39">
        <f t="shared" si="19"/>
        <v>1.4895784618670098E-6</v>
      </c>
      <c r="J518" s="25">
        <f t="shared" si="16"/>
        <v>2.204068242686538E-3</v>
      </c>
      <c r="K518" s="25">
        <f t="shared" si="18"/>
        <v>1.1424859024068935E-3</v>
      </c>
      <c r="L518" s="25">
        <f t="shared" si="17"/>
        <v>1142.4859024068935</v>
      </c>
      <c r="M518" s="25">
        <v>-5528.9775904252965</v>
      </c>
      <c r="N518" s="25"/>
    </row>
    <row r="519" spans="5:14">
      <c r="E519" s="112">
        <v>44215</v>
      </c>
      <c r="G519" s="25"/>
      <c r="H519" s="53">
        <f>Bond_Historical!Q520</f>
        <v>1.342183689584127E-3</v>
      </c>
      <c r="I519" s="39">
        <f t="shared" si="19"/>
        <v>1.8014570565856603E-6</v>
      </c>
      <c r="J519" s="25">
        <f t="shared" si="16"/>
        <v>2.0974860796067929E-3</v>
      </c>
      <c r="K519" s="25">
        <f t="shared" si="18"/>
        <v>1.3310584389219112E-3</v>
      </c>
      <c r="L519" s="25">
        <f t="shared" si="17"/>
        <v>1331.0584389219111</v>
      </c>
      <c r="M519" s="25">
        <v>-5446.9636468853851</v>
      </c>
      <c r="N519" s="25"/>
    </row>
    <row r="520" spans="5:14">
      <c r="E520" s="112">
        <v>44216</v>
      </c>
      <c r="G520" s="25"/>
      <c r="H520" s="53">
        <f>Bond_Historical!Q521</f>
        <v>1.1519385685439465E-4</v>
      </c>
      <c r="I520" s="39">
        <f t="shared" si="19"/>
        <v>1.3269624656990766E-8</v>
      </c>
      <c r="J520" s="25">
        <f t="shared" si="16"/>
        <v>1.9343011967429429E-3</v>
      </c>
      <c r="K520" s="25">
        <f t="shared" si="18"/>
        <v>1.2004399372521833E-4</v>
      </c>
      <c r="L520" s="25">
        <f t="shared" si="17"/>
        <v>120.04399372521833</v>
      </c>
      <c r="M520" s="25">
        <v>-5339.2141541758519</v>
      </c>
      <c r="N520" s="25"/>
    </row>
    <row r="521" spans="5:14">
      <c r="E521" s="112">
        <v>44217</v>
      </c>
      <c r="G521" s="25"/>
      <c r="H521" s="53">
        <f>Bond_Historical!Q522</f>
        <v>-2.0420806446987427E-3</v>
      </c>
      <c r="I521" s="39">
        <f t="shared" si="19"/>
        <v>4.1700933594532323E-6</v>
      </c>
      <c r="J521" s="25">
        <f t="shared" si="16"/>
        <v>1.9508477530758232E-3</v>
      </c>
      <c r="K521" s="25">
        <f t="shared" si="18"/>
        <v>-2.3075918257197616E-3</v>
      </c>
      <c r="L521" s="25">
        <f t="shared" si="17"/>
        <v>-2307.5918257197613</v>
      </c>
      <c r="M521" s="25">
        <v>-5234.1856727267177</v>
      </c>
      <c r="N521" s="25"/>
    </row>
    <row r="522" spans="5:14">
      <c r="E522" s="112">
        <v>44218</v>
      </c>
      <c r="G522" s="25"/>
      <c r="H522" s="53">
        <f>Bond_Historical!Q523</f>
        <v>4.3128623583158008E-5</v>
      </c>
      <c r="I522" s="39">
        <f t="shared" si="19"/>
        <v>1.860078172177733E-9</v>
      </c>
      <c r="J522" s="25">
        <f t="shared" si="16"/>
        <v>1.7986703211135349E-3</v>
      </c>
      <c r="K522" s="25">
        <f t="shared" si="18"/>
        <v>4.8322837036013922E-5</v>
      </c>
      <c r="L522" s="25">
        <f t="shared" si="17"/>
        <v>48.322837036013922</v>
      </c>
      <c r="M522" s="25">
        <v>-5177.4599632518066</v>
      </c>
      <c r="N522" s="25"/>
    </row>
    <row r="523" spans="5:14">
      <c r="E523" s="112">
        <v>44221</v>
      </c>
      <c r="G523" s="25"/>
      <c r="H523" s="53">
        <f>Bond_Historical!Q524</f>
        <v>3.1248818470320443E-3</v>
      </c>
      <c r="I523" s="39">
        <f t="shared" si="19"/>
        <v>9.7648865579104009E-6</v>
      </c>
      <c r="J523" s="25">
        <f t="shared" si="16"/>
        <v>2.0529650920395669E-3</v>
      </c>
      <c r="K523" s="25">
        <f t="shared" si="18"/>
        <v>3.79745149990897E-3</v>
      </c>
      <c r="L523" s="25">
        <f t="shared" si="17"/>
        <v>3797.4514999089702</v>
      </c>
      <c r="M523" s="25">
        <v>-5111.5919158184615</v>
      </c>
      <c r="N523" s="25"/>
    </row>
    <row r="524" spans="5:14">
      <c r="E524" s="112">
        <v>44222</v>
      </c>
      <c r="G524" s="25"/>
      <c r="H524" s="53">
        <f>Bond_Historical!Q525</f>
        <v>-9.7795654584946815E-5</v>
      </c>
      <c r="I524" s="39">
        <f t="shared" si="19"/>
        <v>9.5639900556982286E-9</v>
      </c>
      <c r="J524" s="25">
        <f t="shared" si="16"/>
        <v>1.8931192295445702E-3</v>
      </c>
      <c r="K524" s="25">
        <f t="shared" si="18"/>
        <v>-1.0412336536953377E-4</v>
      </c>
      <c r="L524" s="25">
        <f t="shared" si="17"/>
        <v>-104.12336536953377</v>
      </c>
      <c r="M524" s="25">
        <v>-5090.8706647197987</v>
      </c>
      <c r="N524" s="25"/>
    </row>
    <row r="525" spans="5:14">
      <c r="E525" s="112">
        <v>44223</v>
      </c>
      <c r="G525" s="25"/>
      <c r="H525" s="53">
        <f>Bond_Historical!Q526</f>
        <v>-1.9727099345109866E-4</v>
      </c>
      <c r="I525" s="39">
        <f t="shared" si="19"/>
        <v>3.8915844857183412E-8</v>
      </c>
      <c r="J525" s="25">
        <f t="shared" si="16"/>
        <v>1.7470411361525779E-3</v>
      </c>
      <c r="K525" s="25">
        <f t="shared" si="18"/>
        <v>-2.2776944741046816E-4</v>
      </c>
      <c r="L525" s="25">
        <f t="shared" si="17"/>
        <v>-227.76944741046816</v>
      </c>
      <c r="M525" s="25">
        <v>-4885.0903387946964</v>
      </c>
      <c r="N525" s="25"/>
    </row>
    <row r="526" spans="5:14">
      <c r="E526" s="112">
        <v>44224</v>
      </c>
      <c r="G526" s="25"/>
      <c r="H526" s="53">
        <f>Bond_Historical!Q527</f>
        <v>-1.2135780395398216E-3</v>
      </c>
      <c r="I526" s="39">
        <f t="shared" si="19"/>
        <v>1.4727716580533167E-6</v>
      </c>
      <c r="J526" s="25">
        <f t="shared" si="16"/>
        <v>1.6778693543914242E-3</v>
      </c>
      <c r="K526" s="25">
        <f t="shared" si="18"/>
        <v>-1.5183600951881066E-3</v>
      </c>
      <c r="L526" s="25">
        <f t="shared" si="17"/>
        <v>-1518.3600951881067</v>
      </c>
      <c r="M526" s="25">
        <v>-4819.2482053866506</v>
      </c>
      <c r="N526" s="25"/>
    </row>
    <row r="527" spans="5:14">
      <c r="E527" s="112">
        <v>44225</v>
      </c>
      <c r="G527" s="25"/>
      <c r="H527" s="53">
        <f>Bond_Historical!Q528</f>
        <v>-1.0763668783629464E-3</v>
      </c>
      <c r="I527" s="39">
        <f t="shared" si="19"/>
        <v>1.158565656836794E-6</v>
      </c>
      <c r="J527" s="25">
        <f t="shared" si="16"/>
        <v>1.602105983813346E-3</v>
      </c>
      <c r="K527" s="25">
        <f t="shared" si="18"/>
        <v>-1.4022078263995865E-3</v>
      </c>
      <c r="L527" s="25">
        <f t="shared" si="17"/>
        <v>-1402.2078263995866</v>
      </c>
      <c r="M527" s="25">
        <v>-4813.8933933469052</v>
      </c>
      <c r="N527" s="25"/>
    </row>
    <row r="528" spans="5:14">
      <c r="E528" s="112">
        <v>44228</v>
      </c>
      <c r="G528" s="25"/>
      <c r="H528" s="53">
        <f>Bond_Historical!Q529</f>
        <v>9.8269613902177101E-4</v>
      </c>
      <c r="I528" s="39">
        <f t="shared" si="19"/>
        <v>9.6569170164829593E-7</v>
      </c>
      <c r="J528" s="25">
        <f t="shared" si="16"/>
        <v>1.5253149842285674E-3</v>
      </c>
      <c r="K528" s="25">
        <f t="shared" si="18"/>
        <v>1.3407203786422318E-3</v>
      </c>
      <c r="L528" s="25">
        <f t="shared" si="17"/>
        <v>1340.7203786422319</v>
      </c>
      <c r="M528" s="25">
        <v>-4806.3054176991473</v>
      </c>
      <c r="N528" s="25"/>
    </row>
    <row r="529" spans="5:14">
      <c r="E529" s="112">
        <v>44229</v>
      </c>
      <c r="G529" s="25"/>
      <c r="H529" s="53">
        <f>Bond_Historical!Q530</f>
        <v>-1.6854434401219313E-3</v>
      </c>
      <c r="I529" s="39">
        <f t="shared" si="19"/>
        <v>2.8407195898500501E-6</v>
      </c>
      <c r="J529" s="25">
        <f t="shared" si="16"/>
        <v>1.550388941337906E-3</v>
      </c>
      <c r="K529" s="25">
        <f t="shared" si="18"/>
        <v>-2.4152653439820297E-3</v>
      </c>
      <c r="L529" s="25">
        <f t="shared" si="17"/>
        <v>-2415.2653439820297</v>
      </c>
      <c r="M529" s="25">
        <v>-4738.8502997309888</v>
      </c>
      <c r="N529" s="25"/>
    </row>
    <row r="530" spans="5:14">
      <c r="E530" s="112">
        <v>44230</v>
      </c>
      <c r="G530" s="25"/>
      <c r="H530" s="53">
        <f>Bond_Historical!Q531</f>
        <v>-1.7565630901670989E-3</v>
      </c>
      <c r="I530" s="39">
        <f t="shared" si="19"/>
        <v>3.0855138897373877E-6</v>
      </c>
      <c r="J530" s="25">
        <f t="shared" si="16"/>
        <v>1.5830278179710079E-3</v>
      </c>
      <c r="K530" s="25">
        <f t="shared" si="18"/>
        <v>-2.4764712715885898E-3</v>
      </c>
      <c r="L530" s="25">
        <f t="shared" si="17"/>
        <v>-2476.4712715885898</v>
      </c>
      <c r="M530" s="25">
        <v>-4727.97699297486</v>
      </c>
      <c r="N530" s="25"/>
    </row>
    <row r="531" spans="5:14">
      <c r="E531" s="112">
        <v>44231</v>
      </c>
      <c r="G531" s="25"/>
      <c r="H531" s="53">
        <f>Bond_Historical!Q532</f>
        <v>3.8370148943860251E-4</v>
      </c>
      <c r="I531" s="39">
        <f t="shared" si="19"/>
        <v>1.4722683299740199E-7</v>
      </c>
      <c r="J531" s="25">
        <f t="shared" si="16"/>
        <v>1.4670257450192046E-3</v>
      </c>
      <c r="K531" s="25">
        <f t="shared" si="18"/>
        <v>5.2980388886510557E-4</v>
      </c>
      <c r="L531" s="25">
        <f t="shared" si="17"/>
        <v>529.80388886510559</v>
      </c>
      <c r="M531" s="25">
        <v>-4665.4955919156455</v>
      </c>
      <c r="N531" s="25"/>
    </row>
    <row r="532" spans="5:14">
      <c r="E532" s="112">
        <v>44232</v>
      </c>
      <c r="G532" s="25"/>
      <c r="H532" s="53">
        <f>Bond_Historical!Q533</f>
        <v>-1.5859975733812719E-3</v>
      </c>
      <c r="I532" s="39">
        <f t="shared" si="19"/>
        <v>2.515388302771283E-6</v>
      </c>
      <c r="J532" s="25">
        <f t="shared" si="16"/>
        <v>1.4854790814691644E-3</v>
      </c>
      <c r="K532" s="25">
        <f t="shared" si="18"/>
        <v>-2.3630612929234841E-3</v>
      </c>
      <c r="L532" s="25">
        <f t="shared" si="17"/>
        <v>-2363.061292923484</v>
      </c>
      <c r="M532" s="25">
        <v>-4621.4133150205407</v>
      </c>
      <c r="N532" s="25"/>
    </row>
    <row r="533" spans="5:14">
      <c r="E533" s="112">
        <v>44235</v>
      </c>
      <c r="G533" s="25"/>
      <c r="H533" s="53">
        <f>Bond_Historical!Q534</f>
        <v>1.8639394594954918E-3</v>
      </c>
      <c r="I533" s="39">
        <f t="shared" si="19"/>
        <v>3.4742703086643459E-6</v>
      </c>
      <c r="J533" s="25">
        <f t="shared" si="16"/>
        <v>1.5481574314519027E-3</v>
      </c>
      <c r="K533" s="25">
        <f t="shared" si="18"/>
        <v>2.7426820572352055E-3</v>
      </c>
      <c r="L533" s="25">
        <f t="shared" si="17"/>
        <v>2742.6820572352053</v>
      </c>
      <c r="M533" s="25">
        <v>-4614.1647204163273</v>
      </c>
      <c r="N533" s="25"/>
    </row>
    <row r="534" spans="5:14">
      <c r="E534" s="112">
        <v>44236</v>
      </c>
      <c r="G534" s="25"/>
      <c r="H534" s="53">
        <f>Bond_Historical!Q535</f>
        <v>-1.1325740089558652E-4</v>
      </c>
      <c r="I534" s="39">
        <f t="shared" si="19"/>
        <v>1.2827238857623601E-8</v>
      </c>
      <c r="J534" s="25">
        <f t="shared" si="16"/>
        <v>1.4280044830127228E-3</v>
      </c>
      <c r="K534" s="25">
        <f t="shared" si="18"/>
        <v>-1.5990486331819489E-4</v>
      </c>
      <c r="L534" s="25">
        <f t="shared" si="17"/>
        <v>-159.90486331819488</v>
      </c>
      <c r="M534" s="25">
        <v>-4611.7788296528652</v>
      </c>
      <c r="N534" s="25"/>
    </row>
    <row r="535" spans="5:14">
      <c r="E535" s="112">
        <v>44237</v>
      </c>
      <c r="G535" s="25"/>
      <c r="H535" s="53">
        <f>Bond_Historical!Q536</f>
        <v>1.6575827911113937E-3</v>
      </c>
      <c r="I535" s="39">
        <f t="shared" si="19"/>
        <v>2.7475807093886382E-6</v>
      </c>
      <c r="J535" s="25">
        <f t="shared" si="16"/>
        <v>1.4647369693521989E-3</v>
      </c>
      <c r="K535" s="25">
        <f t="shared" si="18"/>
        <v>2.5372067715192397E-3</v>
      </c>
      <c r="L535" s="25">
        <f t="shared" si="17"/>
        <v>2537.2067715192397</v>
      </c>
      <c r="M535" s="25">
        <v>-4605.4343929092793</v>
      </c>
      <c r="N535" s="25"/>
    </row>
    <row r="536" spans="5:14">
      <c r="E536" s="112">
        <v>44238</v>
      </c>
      <c r="G536" s="25"/>
      <c r="H536" s="53">
        <f>Bond_Historical!Q537</f>
        <v>-1.5277057596298782E-3</v>
      </c>
      <c r="I536" s="39">
        <f t="shared" si="19"/>
        <v>2.3338848880063032E-6</v>
      </c>
      <c r="J536" s="25">
        <f t="shared" si="16"/>
        <v>1.4743537445877602E-3</v>
      </c>
      <c r="K536" s="25">
        <f t="shared" si="18"/>
        <v>-2.2797660202337139E-3</v>
      </c>
      <c r="L536" s="25">
        <f t="shared" si="17"/>
        <v>-2279.7660202337138</v>
      </c>
      <c r="M536" s="25">
        <v>-4592.555368277709</v>
      </c>
      <c r="N536" s="25"/>
    </row>
    <row r="537" spans="5:14">
      <c r="E537" s="112">
        <v>44239</v>
      </c>
      <c r="G537" s="25"/>
      <c r="H537" s="53">
        <f>Bond_Historical!Q538</f>
        <v>-2.5757515486629127E-3</v>
      </c>
      <c r="I537" s="39">
        <f t="shared" si="19"/>
        <v>6.634496040439393E-6</v>
      </c>
      <c r="J537" s="25">
        <f t="shared" si="16"/>
        <v>1.6860710321984858E-3</v>
      </c>
      <c r="K537" s="25">
        <f t="shared" si="18"/>
        <v>-3.8186730467041157E-3</v>
      </c>
      <c r="L537" s="25">
        <f t="shared" si="17"/>
        <v>-3818.6730467041157</v>
      </c>
      <c r="M537" s="25">
        <v>-4571.0497320639997</v>
      </c>
      <c r="N537" s="25"/>
    </row>
    <row r="538" spans="5:14">
      <c r="E538" s="112">
        <v>44243</v>
      </c>
      <c r="G538" s="25"/>
      <c r="H538" s="53">
        <f>Bond_Historical!Q539</f>
        <v>-5.1023634367183554E-3</v>
      </c>
      <c r="I538" s="39">
        <f t="shared" si="19"/>
        <v>2.6034112640360349E-5</v>
      </c>
      <c r="J538" s="25">
        <f t="shared" si="16"/>
        <v>2.5142647221066618E-3</v>
      </c>
      <c r="K538" s="25">
        <f t="shared" si="18"/>
        <v>-6.614632588051764E-3</v>
      </c>
      <c r="L538" s="25">
        <f t="shared" si="17"/>
        <v>-6614.6325880517643</v>
      </c>
      <c r="M538" s="25">
        <v>-4536.4157039052352</v>
      </c>
      <c r="N538" s="25"/>
    </row>
    <row r="539" spans="5:14">
      <c r="E539" s="112">
        <v>44244</v>
      </c>
      <c r="G539" s="25"/>
      <c r="H539" s="53">
        <f>Bond_Historical!Q540</f>
        <v>2.3299905084578011E-3</v>
      </c>
      <c r="I539" s="39">
        <f t="shared" si="19"/>
        <v>5.4288557695034423E-6</v>
      </c>
      <c r="J539" s="25">
        <f t="shared" si="16"/>
        <v>2.4874939988532821E-3</v>
      </c>
      <c r="K539" s="25">
        <f t="shared" si="18"/>
        <v>2.0255984380873758E-3</v>
      </c>
      <c r="L539" s="25">
        <f t="shared" si="17"/>
        <v>2025.5984380873758</v>
      </c>
      <c r="M539" s="25">
        <v>-4452.6521785010973</v>
      </c>
      <c r="N539" s="25"/>
    </row>
    <row r="540" spans="5:14">
      <c r="E540" s="112">
        <v>44245</v>
      </c>
      <c r="G540" s="25"/>
      <c r="H540" s="53">
        <f>Bond_Historical!Q541</f>
        <v>-1.453951560480218E-3</v>
      </c>
      <c r="I540" s="39">
        <f t="shared" si="19"/>
        <v>2.1139751402228612E-6</v>
      </c>
      <c r="J540" s="25">
        <f t="shared" si="16"/>
        <v>2.361478076589926E-3</v>
      </c>
      <c r="K540" s="25">
        <f t="shared" si="18"/>
        <v>-1.2776094033944941E-3</v>
      </c>
      <c r="L540" s="25">
        <f t="shared" si="17"/>
        <v>-1277.6094033944942</v>
      </c>
      <c r="M540" s="25">
        <v>-4428.1071444290519</v>
      </c>
      <c r="N540" s="25"/>
    </row>
    <row r="541" spans="5:14">
      <c r="E541" s="112">
        <v>44246</v>
      </c>
      <c r="G541" s="25"/>
      <c r="H541" s="53">
        <f>Bond_Historical!Q542</f>
        <v>-4.5609035588883694E-3</v>
      </c>
      <c r="I541" s="39">
        <f t="shared" si="19"/>
        <v>2.0801841273480593E-5</v>
      </c>
      <c r="J541" s="25">
        <f t="shared" si="16"/>
        <v>2.8036347999168361E-3</v>
      </c>
      <c r="K541" s="25">
        <f t="shared" si="18"/>
        <v>-4.2216009066429099E-3</v>
      </c>
      <c r="L541" s="25">
        <f t="shared" si="17"/>
        <v>-4221.6009066429096</v>
      </c>
      <c r="M541" s="25">
        <v>-4294.0174313820098</v>
      </c>
      <c r="N541" s="25"/>
    </row>
    <row r="542" spans="5:14">
      <c r="E542" s="112">
        <v>44249</v>
      </c>
      <c r="G542" s="25"/>
      <c r="H542" s="53">
        <f>Bond_Historical!Q543</f>
        <v>-3.8813937846834783E-3</v>
      </c>
      <c r="I542" s="39">
        <f t="shared" si="19"/>
        <v>1.5065217711779535E-5</v>
      </c>
      <c r="J542" s="25">
        <f t="shared" si="16"/>
        <v>2.9901664726860845E-3</v>
      </c>
      <c r="K542" s="25">
        <f t="shared" si="18"/>
        <v>-3.0260525626744274E-3</v>
      </c>
      <c r="L542" s="25">
        <f t="shared" si="17"/>
        <v>-3026.0525626744275</v>
      </c>
      <c r="M542" s="25">
        <v>-4284.7321155735199</v>
      </c>
      <c r="N542" s="25"/>
    </row>
    <row r="543" spans="5:14">
      <c r="E543" s="112">
        <v>44250</v>
      </c>
      <c r="G543" s="25"/>
      <c r="H543" s="53">
        <f>Bond_Historical!Q544</f>
        <v>1.8838034699351368E-4</v>
      </c>
      <c r="I543" s="39">
        <f t="shared" si="19"/>
        <v>3.5487155133396623E-8</v>
      </c>
      <c r="J543" s="25">
        <f t="shared" si="16"/>
        <v>2.7577625491491389E-3</v>
      </c>
      <c r="K543" s="25">
        <f t="shared" si="18"/>
        <v>1.3770522788466785E-4</v>
      </c>
      <c r="L543" s="25">
        <f t="shared" si="17"/>
        <v>137.70522788466786</v>
      </c>
      <c r="M543" s="25">
        <v>-4278.6328308278144</v>
      </c>
      <c r="N543" s="25"/>
    </row>
    <row r="544" spans="5:14">
      <c r="E544" s="112">
        <v>44251</v>
      </c>
      <c r="G544" s="25"/>
      <c r="H544" s="53">
        <f>Bond_Historical!Q545</f>
        <v>-4.8026118093911141E-4</v>
      </c>
      <c r="I544" s="39">
        <f t="shared" si="19"/>
        <v>2.3065080191702991E-7</v>
      </c>
      <c r="J544" s="25">
        <f t="shared" si="16"/>
        <v>2.5493261376594561E-3</v>
      </c>
      <c r="K544" s="25">
        <f t="shared" si="18"/>
        <v>-3.8065436855089826E-4</v>
      </c>
      <c r="L544" s="25">
        <f t="shared" si="17"/>
        <v>-380.65436855089825</v>
      </c>
      <c r="M544" s="25">
        <v>-4252.8005078907008</v>
      </c>
      <c r="N544" s="25"/>
    </row>
    <row r="545" spans="5:14">
      <c r="E545" s="112">
        <v>44252</v>
      </c>
      <c r="G545" s="25"/>
      <c r="H545" s="53">
        <f>Bond_Historical!Q546</f>
        <v>-1.0787000992908694E-2</v>
      </c>
      <c r="I545" s="39">
        <f t="shared" si="19"/>
        <v>1.1635939042101316E-4</v>
      </c>
      <c r="J545" s="25">
        <f t="shared" si="16"/>
        <v>4.7935490772373036E-3</v>
      </c>
      <c r="K545" s="25">
        <f t="shared" si="18"/>
        <v>-9.2488028789825816E-3</v>
      </c>
      <c r="L545" s="25">
        <f t="shared" si="17"/>
        <v>-9248.8028789825821</v>
      </c>
      <c r="M545" s="25">
        <v>-4242.4949814394004</v>
      </c>
      <c r="N545" s="25"/>
    </row>
    <row r="546" spans="5:14">
      <c r="E546" s="112">
        <v>44253</v>
      </c>
      <c r="G546" s="25"/>
      <c r="H546" s="53">
        <f>Bond_Historical!Q547</f>
        <v>9.6350042940854374E-3</v>
      </c>
      <c r="I546" s="39">
        <f t="shared" si="19"/>
        <v>9.2833307747044818E-5</v>
      </c>
      <c r="J546" s="25">
        <f t="shared" si="16"/>
        <v>5.7841500676034455E-3</v>
      </c>
      <c r="K546" s="25">
        <f t="shared" si="18"/>
        <v>4.3934424083745694E-3</v>
      </c>
      <c r="L546" s="25">
        <f t="shared" si="17"/>
        <v>4393.4424083745698</v>
      </c>
      <c r="M546" s="25">
        <v>-4221.6009066429096</v>
      </c>
      <c r="N546" s="25"/>
    </row>
    <row r="547" spans="5:14">
      <c r="E547" s="112">
        <v>44256</v>
      </c>
      <c r="G547" s="25"/>
      <c r="H547" s="53">
        <f>Bond_Historical!Q548</f>
        <v>-6.3892101795084109E-4</v>
      </c>
      <c r="I547" s="39">
        <f t="shared" si="19"/>
        <v>4.0822006717933902E-7</v>
      </c>
      <c r="J547" s="25">
        <f t="shared" si="16"/>
        <v>5.3384610342260899E-3</v>
      </c>
      <c r="K547" s="25">
        <f t="shared" si="18"/>
        <v>-2.4144478322648275E-4</v>
      </c>
      <c r="L547" s="25">
        <f t="shared" si="17"/>
        <v>-241.44478322648274</v>
      </c>
      <c r="M547" s="25">
        <v>-4218.936324418436</v>
      </c>
      <c r="N547" s="25"/>
    </row>
    <row r="548" spans="5:14">
      <c r="E548" s="112">
        <v>44257</v>
      </c>
      <c r="G548" s="25"/>
      <c r="H548" s="53">
        <f>Bond_Historical!Q549</f>
        <v>1.4522659591192077E-5</v>
      </c>
      <c r="I548" s="39">
        <f t="shared" si="19"/>
        <v>2.1090764160164323E-10</v>
      </c>
      <c r="J548" s="25">
        <f t="shared" si="16"/>
        <v>4.9218210977242964E-3</v>
      </c>
      <c r="K548" s="25">
        <f t="shared" si="18"/>
        <v>5.9462105611849636E-6</v>
      </c>
      <c r="L548" s="25">
        <f t="shared" si="17"/>
        <v>5.946210561184964</v>
      </c>
      <c r="M548" s="25">
        <v>-4116.9988727746659</v>
      </c>
      <c r="N548" s="25"/>
    </row>
    <row r="549" spans="5:14">
      <c r="E549" s="112">
        <v>44258</v>
      </c>
      <c r="G549" s="25"/>
      <c r="H549" s="53">
        <f>Bond_Historical!Q550</f>
        <v>-4.2269763836589782E-3</v>
      </c>
      <c r="I549" s="39">
        <f t="shared" si="19"/>
        <v>1.7867329348010734E-5</v>
      </c>
      <c r="J549" s="25">
        <f t="shared" si="16"/>
        <v>4.823979050794582E-3</v>
      </c>
      <c r="K549" s="25">
        <f t="shared" si="18"/>
        <v>-1.8772158014039146E-3</v>
      </c>
      <c r="L549" s="25">
        <f t="shared" si="17"/>
        <v>-1877.2158014039146</v>
      </c>
      <c r="M549" s="25">
        <v>-4052.7952751834728</v>
      </c>
      <c r="N549" s="25"/>
    </row>
    <row r="550" spans="5:14">
      <c r="E550" s="112">
        <v>44259</v>
      </c>
      <c r="G550" s="25"/>
      <c r="H550" s="53">
        <f>Bond_Historical!Q551</f>
        <v>-4.334395218092181E-3</v>
      </c>
      <c r="I550" s="39">
        <f t="shared" si="19"/>
        <v>1.8786981906620366E-5</v>
      </c>
      <c r="J550" s="25">
        <f t="shared" si="16"/>
        <v>4.7537569443675083E-3</v>
      </c>
      <c r="K550" s="25">
        <f t="shared" si="18"/>
        <v>-1.9639629871696621E-3</v>
      </c>
      <c r="L550" s="25">
        <f t="shared" si="17"/>
        <v>-1963.962987169662</v>
      </c>
      <c r="M550" s="25">
        <v>-4052.3634482551479</v>
      </c>
      <c r="N550" s="25"/>
    </row>
    <row r="551" spans="5:14">
      <c r="E551" s="112">
        <v>44260</v>
      </c>
      <c r="G551" s="25"/>
      <c r="H551" s="53">
        <f>Bond_Historical!Q552</f>
        <v>-4.0771544820460847E-4</v>
      </c>
      <c r="I551" s="39">
        <f t="shared" si="19"/>
        <v>1.6623188670468478E-7</v>
      </c>
      <c r="J551" s="25">
        <f t="shared" si="16"/>
        <v>4.3855910783165428E-3</v>
      </c>
      <c r="K551" s="25">
        <f t="shared" si="18"/>
        <v>-1.8746940351914678E-4</v>
      </c>
      <c r="L551" s="25">
        <f t="shared" si="17"/>
        <v>-187.46940351914679</v>
      </c>
      <c r="M551" s="25">
        <v>-4009.6317205456012</v>
      </c>
      <c r="N551" s="25"/>
    </row>
    <row r="552" spans="5:14">
      <c r="E552" s="112">
        <v>44263</v>
      </c>
      <c r="G552" s="25"/>
      <c r="H552" s="53">
        <f>Bond_Historical!Q553</f>
        <v>-5.0998828624787716E-3</v>
      </c>
      <c r="I552" s="39">
        <f t="shared" si="19"/>
        <v>2.600880521100467E-5</v>
      </c>
      <c r="J552" s="25">
        <f t="shared" si="16"/>
        <v>4.499968724550084E-3</v>
      </c>
      <c r="K552" s="25">
        <f t="shared" si="18"/>
        <v>-2.5418052344226023E-3</v>
      </c>
      <c r="L552" s="25">
        <f t="shared" si="17"/>
        <v>-2541.8052344226021</v>
      </c>
      <c r="M552" s="25">
        <v>-3982.8663375558904</v>
      </c>
      <c r="N552" s="25"/>
    </row>
    <row r="553" spans="5:14">
      <c r="E553" s="112">
        <v>44264</v>
      </c>
      <c r="G553" s="25"/>
      <c r="H553" s="53">
        <f>Bond_Historical!Q554</f>
        <v>4.708126938979945E-3</v>
      </c>
      <c r="I553" s="39">
        <f t="shared" si="19"/>
        <v>2.2166459273548667E-5</v>
      </c>
      <c r="J553" s="25">
        <f t="shared" si="16"/>
        <v>4.5318020295101015E-3</v>
      </c>
      <c r="K553" s="25">
        <f t="shared" si="18"/>
        <v>2.286908936831943E-3</v>
      </c>
      <c r="L553" s="25">
        <f t="shared" si="17"/>
        <v>2286.9089368319428</v>
      </c>
      <c r="M553" s="25">
        <v>-3882.8141415289729</v>
      </c>
      <c r="N553" s="25"/>
    </row>
    <row r="554" spans="5:14">
      <c r="E554" s="112">
        <v>44265</v>
      </c>
      <c r="G554" s="25"/>
      <c r="H554" s="53">
        <f>Bond_Historical!Q555</f>
        <v>2.7102670330484517E-3</v>
      </c>
      <c r="I554" s="39">
        <f t="shared" si="19"/>
        <v>7.3455473904292572E-6</v>
      </c>
      <c r="J554" s="25">
        <f t="shared" si="16"/>
        <v>4.3079551179225949E-3</v>
      </c>
      <c r="K554" s="25">
        <f t="shared" si="18"/>
        <v>1.3072280442087169E-3</v>
      </c>
      <c r="L554" s="25">
        <f t="shared" si="17"/>
        <v>1307.2280442087169</v>
      </c>
      <c r="M554" s="25">
        <v>-3858.7004388247733</v>
      </c>
      <c r="N554" s="25"/>
    </row>
    <row r="555" spans="5:14">
      <c r="E555" s="112">
        <v>44266</v>
      </c>
      <c r="G555" s="25"/>
      <c r="H555" s="53">
        <f>Bond_Historical!Q556</f>
        <v>2.4489723411690316E-4</v>
      </c>
      <c r="I555" s="39">
        <f t="shared" si="19"/>
        <v>5.9974655278109278E-8</v>
      </c>
      <c r="J555" s="25">
        <f t="shared" si="16"/>
        <v>3.9728707380963044E-3</v>
      </c>
      <c r="K555" s="25">
        <f t="shared" si="18"/>
        <v>1.2425758641294399E-4</v>
      </c>
      <c r="L555" s="25">
        <f t="shared" si="17"/>
        <v>124.25758641294399</v>
      </c>
      <c r="M555" s="25">
        <v>-3818.6730467041157</v>
      </c>
      <c r="N555" s="25"/>
    </row>
    <row r="556" spans="5:14">
      <c r="E556" s="112">
        <v>44267</v>
      </c>
      <c r="G556" s="25"/>
      <c r="H556" s="53">
        <f>Bond_Historical!Q557</f>
        <v>-7.3655065670485166E-3</v>
      </c>
      <c r="I556" s="39">
        <f t="shared" si="19"/>
        <v>5.4250686989234824E-5</v>
      </c>
      <c r="J556" s="25">
        <f t="shared" si="16"/>
        <v>4.6426016052170376E-3</v>
      </c>
      <c r="K556" s="25">
        <f t="shared" si="18"/>
        <v>-4.0523634482551481E-3</v>
      </c>
      <c r="L556" s="25">
        <f t="shared" si="17"/>
        <v>-4052.3634482551479</v>
      </c>
      <c r="M556" s="25">
        <v>-3793.8842073506539</v>
      </c>
      <c r="N556" s="25"/>
    </row>
    <row r="557" spans="5:14">
      <c r="E557" s="112">
        <v>44270</v>
      </c>
      <c r="G557" s="25"/>
      <c r="H557" s="53">
        <f>Bond_Historical!Q558</f>
        <v>2.0067845618864048E-3</v>
      </c>
      <c r="I557" s="39">
        <f t="shared" si="19"/>
        <v>4.0271842778256096E-6</v>
      </c>
      <c r="J557" s="25">
        <f t="shared" si="16"/>
        <v>4.3502603205696887E-3</v>
      </c>
      <c r="K557" s="25">
        <f t="shared" si="18"/>
        <v>9.4482099995703782E-4</v>
      </c>
      <c r="L557" s="25">
        <f t="shared" si="17"/>
        <v>944.82099995703777</v>
      </c>
      <c r="M557" s="25">
        <v>-3625.1399016122655</v>
      </c>
      <c r="N557" s="25"/>
    </row>
    <row r="558" spans="5:14">
      <c r="E558" s="112">
        <v>44271</v>
      </c>
      <c r="G558" s="25"/>
      <c r="H558" s="53">
        <f>Bond_Historical!Q559</f>
        <v>-2.3253668352479092E-4</v>
      </c>
      <c r="I558" s="39">
        <f t="shared" si="19"/>
        <v>5.4073309184708769E-8</v>
      </c>
      <c r="J558" s="25">
        <f t="shared" si="16"/>
        <v>4.0117528743172023E-3</v>
      </c>
      <c r="K558" s="25">
        <f t="shared" si="18"/>
        <v>-1.1683862343089535E-4</v>
      </c>
      <c r="L558" s="25">
        <f t="shared" si="17"/>
        <v>-116.83862343089535</v>
      </c>
      <c r="M558" s="25">
        <v>-3494.189544957218</v>
      </c>
      <c r="N558" s="25"/>
    </row>
    <row r="559" spans="5:14">
      <c r="E559" s="112">
        <v>44272</v>
      </c>
      <c r="G559" s="25"/>
      <c r="H559" s="53">
        <f>Bond_Historical!Q560</f>
        <v>-2.2783894619771291E-4</v>
      </c>
      <c r="I559" s="39">
        <f t="shared" si="19"/>
        <v>5.1910585404484316E-8</v>
      </c>
      <c r="J559" s="25">
        <f t="shared" si="16"/>
        <v>3.6997058725950303E-3</v>
      </c>
      <c r="K559" s="25">
        <f t="shared" si="18"/>
        <v>-1.2413778563486765E-4</v>
      </c>
      <c r="L559" s="25">
        <f t="shared" si="17"/>
        <v>-124.13778563486765</v>
      </c>
      <c r="M559" s="25">
        <v>-3432.5461839062555</v>
      </c>
      <c r="N559" s="25"/>
    </row>
    <row r="560" spans="5:14">
      <c r="E560" s="112">
        <v>44273</v>
      </c>
      <c r="G560" s="25"/>
      <c r="H560" s="53">
        <f>Bond_Historical!Q561</f>
        <v>-4.5295572869394774E-3</v>
      </c>
      <c r="I560" s="39">
        <f t="shared" si="19"/>
        <v>2.0516889215666518E-5</v>
      </c>
      <c r="J560" s="25">
        <f t="shared" si="16"/>
        <v>3.835646411559205E-3</v>
      </c>
      <c r="K560" s="25">
        <f t="shared" si="18"/>
        <v>-2.6760779595192317E-3</v>
      </c>
      <c r="L560" s="25">
        <f t="shared" si="17"/>
        <v>-2676.0779595192316</v>
      </c>
      <c r="M560" s="25">
        <v>-3395.1138206633723</v>
      </c>
      <c r="N560" s="25"/>
    </row>
    <row r="561" spans="5:14">
      <c r="E561" s="112">
        <v>44274</v>
      </c>
      <c r="G561" s="25"/>
      <c r="H561" s="53">
        <f>Bond_Historical!Q562</f>
        <v>1.0841193208155216E-3</v>
      </c>
      <c r="I561" s="39">
        <f t="shared" si="19"/>
        <v>1.175314701765508E-6</v>
      </c>
      <c r="J561" s="25">
        <f t="shared" si="16"/>
        <v>3.5611308724330507E-3</v>
      </c>
      <c r="K561" s="25">
        <f t="shared" si="18"/>
        <v>6.1780116474231025E-4</v>
      </c>
      <c r="L561" s="25">
        <f t="shared" si="17"/>
        <v>617.80116474231022</v>
      </c>
      <c r="M561" s="25">
        <v>-3394.4674942577412</v>
      </c>
      <c r="N561" s="25"/>
    </row>
    <row r="562" spans="5:14">
      <c r="E562" s="112">
        <v>44277</v>
      </c>
      <c r="G562" s="25"/>
      <c r="H562" s="53">
        <f>Bond_Historical!Q563</f>
        <v>2.5608206917477902E-3</v>
      </c>
      <c r="I562" s="39">
        <f t="shared" si="19"/>
        <v>6.5578026152836307E-6</v>
      </c>
      <c r="J562" s="25">
        <f t="shared" si="16"/>
        <v>3.4297340304022053E-3</v>
      </c>
      <c r="K562" s="25">
        <f t="shared" si="18"/>
        <v>1.5718150373102691E-3</v>
      </c>
      <c r="L562" s="25">
        <f t="shared" si="17"/>
        <v>1571.8150373102692</v>
      </c>
      <c r="M562" s="25">
        <v>-3392.8628854419421</v>
      </c>
      <c r="N562" s="25"/>
    </row>
    <row r="563" spans="5:14">
      <c r="E563" s="112">
        <v>44278</v>
      </c>
      <c r="G563" s="25"/>
      <c r="H563" s="53">
        <f>Bond_Historical!Q564</f>
        <v>2.3118125920274357E-3</v>
      </c>
      <c r="I563" s="39">
        <f t="shared" si="19"/>
        <v>5.3444774606566108E-6</v>
      </c>
      <c r="J563" s="25">
        <f t="shared" si="16"/>
        <v>3.2863788294264866E-3</v>
      </c>
      <c r="K563" s="25">
        <f t="shared" si="18"/>
        <v>1.4733379846596083E-3</v>
      </c>
      <c r="L563" s="25">
        <f t="shared" si="17"/>
        <v>1473.3379846596083</v>
      </c>
      <c r="M563" s="25">
        <v>-3357.7393168732215</v>
      </c>
      <c r="N563" s="25"/>
    </row>
    <row r="564" spans="5:14">
      <c r="E564" s="112">
        <v>44279</v>
      </c>
      <c r="G564" s="25"/>
      <c r="H564" s="53">
        <f>Bond_Historical!Q565</f>
        <v>2.0739660775761079E-3</v>
      </c>
      <c r="I564" s="39">
        <f t="shared" si="19"/>
        <v>4.301335290936426E-6</v>
      </c>
      <c r="J564" s="25">
        <f t="shared" si="16"/>
        <v>3.1345563055347526E-3</v>
      </c>
      <c r="K564" s="25">
        <f t="shared" si="18"/>
        <v>1.3794127243189E-3</v>
      </c>
      <c r="L564" s="25">
        <f t="shared" si="17"/>
        <v>1379.4127243189</v>
      </c>
      <c r="M564" s="25">
        <v>-3344.1818623068966</v>
      </c>
      <c r="N564" s="25"/>
    </row>
    <row r="565" spans="5:14">
      <c r="E565" s="112">
        <v>44280</v>
      </c>
      <c r="G565" s="25"/>
      <c r="H565" s="53">
        <f>Bond_Historical!Q566</f>
        <v>-7.4855849792433411E-4</v>
      </c>
      <c r="I565" s="39">
        <f t="shared" si="19"/>
        <v>5.6033982481473537E-7</v>
      </c>
      <c r="J565" s="25">
        <f t="shared" si="16"/>
        <v>2.9044238191773485E-3</v>
      </c>
      <c r="K565" s="25">
        <f t="shared" si="18"/>
        <v>-5.2198722340032603E-4</v>
      </c>
      <c r="L565" s="25">
        <f t="shared" si="17"/>
        <v>-521.987223400326</v>
      </c>
      <c r="M565" s="25">
        <v>-3343.9091164589904</v>
      </c>
      <c r="N565" s="25"/>
    </row>
    <row r="566" spans="5:14">
      <c r="E566" s="112">
        <v>44281</v>
      </c>
      <c r="G566" s="25"/>
      <c r="H566" s="53">
        <f>Bond_Historical!Q567</f>
        <v>-1.0676652092026996E-3</v>
      </c>
      <c r="I566" s="39">
        <f t="shared" si="19"/>
        <v>1.1399089989418444E-6</v>
      </c>
      <c r="J566" s="25">
        <f t="shared" si="16"/>
        <v>2.709485636248198E-3</v>
      </c>
      <c r="K566" s="25">
        <f t="shared" si="18"/>
        <v>-8.0349893362754846E-4</v>
      </c>
      <c r="L566" s="25">
        <f t="shared" si="17"/>
        <v>-803.49893362754847</v>
      </c>
      <c r="M566" s="25">
        <v>-3302.4820146225961</v>
      </c>
      <c r="N566" s="25"/>
    </row>
    <row r="567" spans="5:14">
      <c r="E567" s="112">
        <v>44284</v>
      </c>
      <c r="G567" s="25"/>
      <c r="H567" s="53">
        <f>Bond_Historical!Q568</f>
        <v>-1.9073996310998125E-3</v>
      </c>
      <c r="I567" s="39">
        <f t="shared" si="19"/>
        <v>3.6381733527197011E-6</v>
      </c>
      <c r="J567" s="25">
        <f t="shared" ref="J567:J630" si="20">SQRT((1-$C$3)*SUMPRODUCT(I68:I567,$G$3:$G$502))</f>
        <v>2.6049647893950432E-3</v>
      </c>
      <c r="K567" s="25">
        <f t="shared" si="18"/>
        <v>-1.5387392952823274E-3</v>
      </c>
      <c r="L567" s="25">
        <f t="shared" si="17"/>
        <v>-1538.7392952823272</v>
      </c>
      <c r="M567" s="25">
        <v>-3279.5201612109827</v>
      </c>
      <c r="N567" s="25"/>
    </row>
    <row r="568" spans="5:14">
      <c r="E568" s="112">
        <v>44285</v>
      </c>
      <c r="G568" s="25"/>
      <c r="H568" s="53">
        <f>Bond_Historical!Q569</f>
        <v>1.4081002864339842E-3</v>
      </c>
      <c r="I568" s="39">
        <f t="shared" si="19"/>
        <v>1.9827464166554683E-6</v>
      </c>
      <c r="J568" s="25">
        <f t="shared" si="20"/>
        <v>2.4627986688700496E-3</v>
      </c>
      <c r="K568" s="25">
        <f t="shared" si="18"/>
        <v>1.1815223268686137E-3</v>
      </c>
      <c r="L568" s="25">
        <f t="shared" ref="L568:L631" si="21">K568*$C$5</f>
        <v>1181.5223268686136</v>
      </c>
      <c r="M568" s="25">
        <v>-3257.6078557901792</v>
      </c>
      <c r="N568" s="25"/>
    </row>
    <row r="569" spans="5:14">
      <c r="E569" s="112">
        <v>44286</v>
      </c>
      <c r="G569" s="25"/>
      <c r="H569" s="53">
        <f>Bond_Historical!Q570</f>
        <v>7.1717649284253591E-4</v>
      </c>
      <c r="I569" s="39">
        <f t="shared" si="19"/>
        <v>5.1434212188591992E-7</v>
      </c>
      <c r="J569" s="25">
        <f t="shared" si="20"/>
        <v>2.2875143735423308E-3</v>
      </c>
      <c r="K569" s="25">
        <f t="shared" ref="K569:K632" si="22">H569*$J$1321/J568</f>
        <v>6.3651308980148321E-4</v>
      </c>
      <c r="L569" s="25">
        <f t="shared" si="21"/>
        <v>636.51308980148326</v>
      </c>
      <c r="M569" s="25">
        <v>-3231.7137922399083</v>
      </c>
      <c r="N569" s="25"/>
    </row>
    <row r="570" spans="5:14">
      <c r="E570" s="112">
        <v>44287</v>
      </c>
      <c r="G570" s="25"/>
      <c r="H570" s="53">
        <f>Bond_Historical!Q571</f>
        <v>3.8913106322014577E-3</v>
      </c>
      <c r="I570" s="39">
        <f t="shared" si="19"/>
        <v>1.5142298436284108E-5</v>
      </c>
      <c r="J570" s="25">
        <f t="shared" si="20"/>
        <v>2.5921339612818943E-3</v>
      </c>
      <c r="K570" s="25">
        <f t="shared" si="22"/>
        <v>3.718281556557795E-3</v>
      </c>
      <c r="L570" s="25">
        <f t="shared" si="21"/>
        <v>3718.2815565577948</v>
      </c>
      <c r="M570" s="25">
        <v>-3209.9835220826685</v>
      </c>
      <c r="N570" s="25"/>
    </row>
    <row r="571" spans="5:14">
      <c r="E571" s="112">
        <v>44291</v>
      </c>
      <c r="G571" s="25"/>
      <c r="H571" s="53">
        <f>Bond_Historical!Q572</f>
        <v>-2.8508725764846378E-3</v>
      </c>
      <c r="I571" s="39">
        <f t="shared" si="19"/>
        <v>8.1274744473521572E-6</v>
      </c>
      <c r="J571" s="25">
        <f t="shared" si="20"/>
        <v>2.6325664035972847E-3</v>
      </c>
      <c r="K571" s="25">
        <f t="shared" si="22"/>
        <v>-2.403978436011197E-3</v>
      </c>
      <c r="L571" s="25">
        <f t="shared" si="21"/>
        <v>-2403.9784360111971</v>
      </c>
      <c r="M571" s="25">
        <v>-3197.5473473666043</v>
      </c>
      <c r="N571" s="25"/>
    </row>
    <row r="572" spans="5:14">
      <c r="E572" s="112">
        <v>44292</v>
      </c>
      <c r="G572" s="25"/>
      <c r="H572" s="53">
        <f>Bond_Historical!Q573</f>
        <v>4.1781682175021451E-3</v>
      </c>
      <c r="I572" s="39">
        <f t="shared" si="19"/>
        <v>1.7457089653745052E-5</v>
      </c>
      <c r="J572" s="25">
        <f t="shared" si="20"/>
        <v>2.9170890348099647E-3</v>
      </c>
      <c r="K572" s="25">
        <f t="shared" si="22"/>
        <v>3.4690997681498166E-3</v>
      </c>
      <c r="L572" s="25">
        <f t="shared" si="21"/>
        <v>3469.0997681498166</v>
      </c>
      <c r="M572" s="25">
        <v>-3187.9134036222481</v>
      </c>
      <c r="N572" s="25"/>
    </row>
    <row r="573" spans="5:14">
      <c r="E573" s="112">
        <v>44293</v>
      </c>
      <c r="G573" s="25"/>
      <c r="H573" s="53">
        <f>Bond_Historical!Q574</f>
        <v>-1.2451528520421625E-3</v>
      </c>
      <c r="I573" s="39">
        <f t="shared" si="19"/>
        <v>1.5504056249487316E-6</v>
      </c>
      <c r="J573" s="25">
        <f t="shared" si="20"/>
        <v>2.7323173342786449E-3</v>
      </c>
      <c r="K573" s="25">
        <f t="shared" si="22"/>
        <v>-9.3300331384918423E-4</v>
      </c>
      <c r="L573" s="25">
        <f t="shared" si="21"/>
        <v>-933.00331384918422</v>
      </c>
      <c r="M573" s="25">
        <v>-3174.8245951915396</v>
      </c>
      <c r="N573" s="25"/>
    </row>
    <row r="574" spans="5:14">
      <c r="E574" s="112">
        <v>44294</v>
      </c>
      <c r="G574" s="25"/>
      <c r="H574" s="53">
        <f>Bond_Historical!Q575</f>
        <v>2.6281620571345218E-3</v>
      </c>
      <c r="I574" s="39">
        <f t="shared" si="19"/>
        <v>6.9072357985615618E-6</v>
      </c>
      <c r="J574" s="25">
        <f t="shared" si="20"/>
        <v>2.7169485977294196E-3</v>
      </c>
      <c r="K574" s="25">
        <f t="shared" si="22"/>
        <v>2.1024767751322546E-3</v>
      </c>
      <c r="L574" s="25">
        <f t="shared" si="21"/>
        <v>2102.4767751322547</v>
      </c>
      <c r="M574" s="25">
        <v>-3145.7486977234971</v>
      </c>
      <c r="N574" s="25"/>
    </row>
    <row r="575" spans="5:14">
      <c r="E575" s="112">
        <v>44295</v>
      </c>
      <c r="G575" s="25"/>
      <c r="H575" s="53">
        <f>Bond_Historical!Q576</f>
        <v>-1.2617794099832919E-3</v>
      </c>
      <c r="I575" s="39">
        <f t="shared" si="19"/>
        <v>1.5920872794577841E-6</v>
      </c>
      <c r="J575" s="25">
        <f t="shared" si="20"/>
        <v>2.5521268233018807E-3</v>
      </c>
      <c r="K575" s="25">
        <f t="shared" si="22"/>
        <v>-1.0151079231532686E-3</v>
      </c>
      <c r="L575" s="25">
        <f t="shared" si="21"/>
        <v>-1015.1079231532685</v>
      </c>
      <c r="M575" s="25">
        <v>-3127.7051811219253</v>
      </c>
      <c r="N575" s="25"/>
    </row>
    <row r="576" spans="5:14">
      <c r="E576" s="112">
        <v>44298</v>
      </c>
      <c r="G576" s="25"/>
      <c r="H576" s="53">
        <f>Bond_Historical!Q577</f>
        <v>-2.7610265290616199E-4</v>
      </c>
      <c r="I576" s="39">
        <f t="shared" si="19"/>
        <v>7.6232674941820567E-8</v>
      </c>
      <c r="J576" s="25">
        <f t="shared" si="20"/>
        <v>2.3553733303078896E-3</v>
      </c>
      <c r="K576" s="25">
        <f t="shared" si="22"/>
        <v>-2.3647135006398375E-4</v>
      </c>
      <c r="L576" s="25">
        <f t="shared" si="21"/>
        <v>-236.47135006398375</v>
      </c>
      <c r="M576" s="25">
        <v>-3121.1147255448795</v>
      </c>
      <c r="N576" s="25"/>
    </row>
    <row r="577" spans="5:14">
      <c r="E577" s="112">
        <v>44299</v>
      </c>
      <c r="G577" s="25"/>
      <c r="H577" s="53">
        <f>Bond_Historical!Q578</f>
        <v>3.0793774834993433E-3</v>
      </c>
      <c r="I577" s="39">
        <f t="shared" si="19"/>
        <v>9.4825656858827477E-6</v>
      </c>
      <c r="J577" s="25">
        <f t="shared" si="20"/>
        <v>2.4774989100379515E-3</v>
      </c>
      <c r="K577" s="25">
        <f t="shared" si="22"/>
        <v>2.8576785829736921E-3</v>
      </c>
      <c r="L577" s="25">
        <f t="shared" si="21"/>
        <v>2857.6785829736923</v>
      </c>
      <c r="M577" s="25">
        <v>-3098.1107808269662</v>
      </c>
      <c r="N577" s="25"/>
    </row>
    <row r="578" spans="5:14">
      <c r="E578" s="112">
        <v>44300</v>
      </c>
      <c r="G578" s="25"/>
      <c r="H578" s="53">
        <f>Bond_Historical!Q579</f>
        <v>-7.3168409959405276E-4</v>
      </c>
      <c r="I578" s="39">
        <f t="shared" si="19"/>
        <v>5.3536162159875976E-7</v>
      </c>
      <c r="J578" s="25">
        <f t="shared" si="20"/>
        <v>2.3016526595238404E-3</v>
      </c>
      <c r="K578" s="25">
        <f t="shared" si="22"/>
        <v>-6.4553582433613194E-4</v>
      </c>
      <c r="L578" s="25">
        <f t="shared" si="21"/>
        <v>-645.5358243361319</v>
      </c>
      <c r="M578" s="25">
        <v>-3085.7627441848849</v>
      </c>
      <c r="N578" s="25"/>
    </row>
    <row r="579" spans="5:14">
      <c r="E579" s="112">
        <v>44301</v>
      </c>
      <c r="G579" s="25"/>
      <c r="H579" s="53">
        <f>Bond_Historical!Q580</f>
        <v>4.877768211786245E-3</v>
      </c>
      <c r="I579" s="39">
        <f t="shared" si="19"/>
        <v>2.3792622727912383E-5</v>
      </c>
      <c r="J579" s="25">
        <f t="shared" si="20"/>
        <v>2.8411014817348659E-3</v>
      </c>
      <c r="K579" s="25">
        <f t="shared" si="22"/>
        <v>4.6322455976494483E-3</v>
      </c>
      <c r="L579" s="25">
        <f t="shared" si="21"/>
        <v>4632.2455976494484</v>
      </c>
      <c r="M579" s="25">
        <v>-3061.1249045314844</v>
      </c>
      <c r="N579" s="25"/>
    </row>
    <row r="580" spans="5:14">
      <c r="E580" s="112">
        <v>44302</v>
      </c>
      <c r="G580" s="25"/>
      <c r="H580" s="53">
        <f>Bond_Historical!Q581</f>
        <v>-3.5305250777369294E-3</v>
      </c>
      <c r="I580" s="39">
        <f t="shared" ref="I580:I643" si="23">H580^2</f>
        <v>1.2464607324529351E-5</v>
      </c>
      <c r="J580" s="25">
        <f t="shared" si="20"/>
        <v>2.9547876545985576E-3</v>
      </c>
      <c r="K580" s="25">
        <f t="shared" si="22"/>
        <v>-2.7162063328139102E-3</v>
      </c>
      <c r="L580" s="25">
        <f t="shared" si="21"/>
        <v>-2716.2063328139102</v>
      </c>
      <c r="M580" s="25">
        <v>-3026.0525626744275</v>
      </c>
      <c r="N580" s="25"/>
    </row>
    <row r="581" spans="5:14">
      <c r="E581" s="112">
        <v>44305</v>
      </c>
      <c r="G581" s="25"/>
      <c r="H581" s="53">
        <f>Bond_Historical!Q582</f>
        <v>-1.2002475863093648E-3</v>
      </c>
      <c r="I581" s="39">
        <f t="shared" si="23"/>
        <v>1.440594268441456E-6</v>
      </c>
      <c r="J581" s="25">
        <f t="shared" si="20"/>
        <v>2.763556352142843E-3</v>
      </c>
      <c r="K581" s="25">
        <f t="shared" si="22"/>
        <v>-8.8788101292989194E-4</v>
      </c>
      <c r="L581" s="25">
        <f t="shared" si="21"/>
        <v>-887.88101292989199</v>
      </c>
      <c r="M581" s="25">
        <v>-2979.3538724118112</v>
      </c>
      <c r="N581" s="25"/>
    </row>
    <row r="582" spans="5:14">
      <c r="E582" s="112">
        <v>44306</v>
      </c>
      <c r="G582" s="25"/>
      <c r="H582" s="53">
        <f>Bond_Historical!Q583</f>
        <v>1.5224195188630048E-3</v>
      </c>
      <c r="I582" s="39">
        <f t="shared" si="23"/>
        <v>2.3177611914150631E-6</v>
      </c>
      <c r="J582" s="25">
        <f t="shared" si="20"/>
        <v>2.6152096155874307E-3</v>
      </c>
      <c r="K582" s="25">
        <f t="shared" si="22"/>
        <v>1.2041378890165746E-3</v>
      </c>
      <c r="L582" s="25">
        <f t="shared" si="21"/>
        <v>1204.1378890165747</v>
      </c>
      <c r="M582" s="25">
        <v>-2971.8736425697384</v>
      </c>
      <c r="N582" s="25"/>
    </row>
    <row r="583" spans="5:14">
      <c r="E583" s="112">
        <v>44307</v>
      </c>
      <c r="G583" s="25"/>
      <c r="H583" s="53">
        <f>Bond_Historical!Q584</f>
        <v>1.3808929107901244E-3</v>
      </c>
      <c r="I583" s="39">
        <f t="shared" si="23"/>
        <v>1.9068652310704224E-6</v>
      </c>
      <c r="J583" s="25">
        <f t="shared" si="20"/>
        <v>2.4697070510694944E-3</v>
      </c>
      <c r="K583" s="25">
        <f t="shared" si="22"/>
        <v>1.1541538351609783E-3</v>
      </c>
      <c r="L583" s="25">
        <f t="shared" si="21"/>
        <v>1154.1538351609784</v>
      </c>
      <c r="M583" s="25">
        <v>-2971.0454635779438</v>
      </c>
      <c r="N583" s="25"/>
    </row>
    <row r="584" spans="5:14">
      <c r="E584" s="112">
        <v>44308</v>
      </c>
      <c r="G584" s="25"/>
      <c r="H584" s="53">
        <f>Bond_Historical!Q585</f>
        <v>8.1496501436980034E-4</v>
      </c>
      <c r="I584" s="39">
        <f t="shared" si="23"/>
        <v>6.6416797464676885E-7</v>
      </c>
      <c r="J584" s="25">
        <f t="shared" si="20"/>
        <v>2.2987301226077054E-3</v>
      </c>
      <c r="K584" s="25">
        <f t="shared" si="22"/>
        <v>7.2127972929005404E-4</v>
      </c>
      <c r="L584" s="25">
        <f t="shared" si="21"/>
        <v>721.27972929005409</v>
      </c>
      <c r="M584" s="25">
        <v>-2924.077905163766</v>
      </c>
      <c r="N584" s="25"/>
    </row>
    <row r="585" spans="5:14">
      <c r="E585" s="112">
        <v>44309</v>
      </c>
      <c r="G585" s="25"/>
      <c r="H585" s="53">
        <f>Bond_Historical!Q586</f>
        <v>1.0128253401611935E-4</v>
      </c>
      <c r="I585" s="39">
        <f t="shared" si="23"/>
        <v>1.0258151696726373E-8</v>
      </c>
      <c r="J585" s="25">
        <f t="shared" si="20"/>
        <v>2.1196874469720621E-3</v>
      </c>
      <c r="K585" s="25">
        <f t="shared" si="22"/>
        <v>9.6306760599078711E-5</v>
      </c>
      <c r="L585" s="25">
        <f t="shared" si="21"/>
        <v>96.306760599078714</v>
      </c>
      <c r="M585" s="25">
        <v>-2917.940621341123</v>
      </c>
      <c r="N585" s="25"/>
    </row>
    <row r="586" spans="5:14">
      <c r="E586" s="112">
        <v>44312</v>
      </c>
      <c r="G586" s="25"/>
      <c r="H586" s="53">
        <f>Bond_Historical!Q587</f>
        <v>-3.9615837004607188E-4</v>
      </c>
      <c r="I586" s="39">
        <f t="shared" si="23"/>
        <v>1.5694145415756042E-7</v>
      </c>
      <c r="J586" s="25">
        <f t="shared" si="20"/>
        <v>1.9602690784805365E-3</v>
      </c>
      <c r="K586" s="25">
        <f t="shared" si="22"/>
        <v>-4.0851425115921518E-4</v>
      </c>
      <c r="L586" s="25">
        <f t="shared" si="21"/>
        <v>-408.51425115921518</v>
      </c>
      <c r="M586" s="25">
        <v>-2906.7390034171171</v>
      </c>
      <c r="N586" s="25"/>
    </row>
    <row r="587" spans="5:14">
      <c r="E587" s="112">
        <v>44313</v>
      </c>
      <c r="G587" s="25"/>
      <c r="H587" s="53">
        <f>Bond_Historical!Q588</f>
        <v>-2.8589858223132926E-3</v>
      </c>
      <c r="I587" s="39">
        <f t="shared" si="23"/>
        <v>8.1737999321884138E-6</v>
      </c>
      <c r="J587" s="25">
        <f t="shared" si="20"/>
        <v>2.1195109390772567E-3</v>
      </c>
      <c r="K587" s="25">
        <f t="shared" si="22"/>
        <v>-3.1879134036222482E-3</v>
      </c>
      <c r="L587" s="25">
        <f t="shared" si="21"/>
        <v>-3187.9134036222481</v>
      </c>
      <c r="M587" s="25">
        <v>-2879.0462347170296</v>
      </c>
      <c r="N587" s="25"/>
    </row>
    <row r="588" spans="5:14">
      <c r="E588" s="112">
        <v>44314</v>
      </c>
      <c r="G588" s="25"/>
      <c r="H588" s="53">
        <f>Bond_Historical!Q589</f>
        <v>5.6999351693381431E-4</v>
      </c>
      <c r="I588" s="39">
        <f t="shared" si="23"/>
        <v>3.2489260934657844E-7</v>
      </c>
      <c r="J588" s="25">
        <f t="shared" si="20"/>
        <v>1.9665226973365748E-3</v>
      </c>
      <c r="K588" s="25">
        <f t="shared" si="22"/>
        <v>5.8782013352284043E-4</v>
      </c>
      <c r="L588" s="25">
        <f t="shared" si="21"/>
        <v>587.82013352284048</v>
      </c>
      <c r="M588" s="25">
        <v>-2868.9074943676846</v>
      </c>
      <c r="N588" s="25"/>
    </row>
    <row r="589" spans="5:14">
      <c r="E589" s="112">
        <v>44315</v>
      </c>
      <c r="G589" s="25"/>
      <c r="H589" s="53">
        <f>Bond_Historical!Q590</f>
        <v>-9.9384163121410993E-4</v>
      </c>
      <c r="I589" s="39">
        <f t="shared" si="23"/>
        <v>9.8772118793432284E-7</v>
      </c>
      <c r="J589" s="25">
        <f t="shared" si="20"/>
        <v>1.8534529855000581E-3</v>
      </c>
      <c r="K589" s="25">
        <f t="shared" si="22"/>
        <v>-1.1046594828408426E-3</v>
      </c>
      <c r="L589" s="25">
        <f t="shared" si="21"/>
        <v>-1104.6594828408427</v>
      </c>
      <c r="M589" s="25">
        <v>-2858.9520020474151</v>
      </c>
      <c r="N589" s="25"/>
    </row>
    <row r="590" spans="5:14">
      <c r="E590" s="112">
        <v>44316</v>
      </c>
      <c r="G590" s="25"/>
      <c r="H590" s="53">
        <f>Bond_Historical!Q591</f>
        <v>1.1572132605358566E-3</v>
      </c>
      <c r="I590" s="39">
        <f t="shared" si="23"/>
        <v>1.3391425303600283E-6</v>
      </c>
      <c r="J590" s="25">
        <f t="shared" si="20"/>
        <v>1.7665973377072152E-3</v>
      </c>
      <c r="K590" s="25">
        <f t="shared" si="22"/>
        <v>1.3647152064502276E-3</v>
      </c>
      <c r="L590" s="25">
        <f t="shared" si="21"/>
        <v>1364.7152064502277</v>
      </c>
      <c r="M590" s="25">
        <v>-2836.0167660755033</v>
      </c>
      <c r="N590" s="25"/>
    </row>
    <row r="591" spans="5:14">
      <c r="E591" s="112">
        <v>44319</v>
      </c>
      <c r="G591" s="25"/>
      <c r="H591" s="53">
        <f>Bond_Historical!Q592</f>
        <v>1.1273480062730405E-3</v>
      </c>
      <c r="I591" s="39">
        <f t="shared" si="23"/>
        <v>1.2709135272477993E-6</v>
      </c>
      <c r="J591" s="25">
        <f t="shared" si="20"/>
        <v>1.6862304882910453E-3</v>
      </c>
      <c r="K591" s="25">
        <f t="shared" si="22"/>
        <v>1.3948600403689481E-3</v>
      </c>
      <c r="L591" s="25">
        <f t="shared" si="21"/>
        <v>1394.8600403689481</v>
      </c>
      <c r="M591" s="25">
        <v>-2819.2046259418794</v>
      </c>
      <c r="N591" s="25"/>
    </row>
    <row r="592" spans="5:14">
      <c r="E592" s="112">
        <v>44320</v>
      </c>
      <c r="G592" s="25"/>
      <c r="H592" s="53">
        <f>Bond_Historical!Q593</f>
        <v>9.4709374528599316E-4</v>
      </c>
      <c r="I592" s="39">
        <f t="shared" si="23"/>
        <v>8.9698656235984968E-7</v>
      </c>
      <c r="J592" s="25">
        <f t="shared" si="20"/>
        <v>1.5973150143443516E-3</v>
      </c>
      <c r="K592" s="25">
        <f t="shared" si="22"/>
        <v>1.2276829783931975E-3</v>
      </c>
      <c r="L592" s="25">
        <f t="shared" si="21"/>
        <v>1227.6829783931976</v>
      </c>
      <c r="M592" s="25">
        <v>-2807.2045197141215</v>
      </c>
      <c r="N592" s="25"/>
    </row>
    <row r="593" spans="5:14">
      <c r="E593" s="112">
        <v>44321</v>
      </c>
      <c r="G593" s="25"/>
      <c r="H593" s="53">
        <f>Bond_Historical!Q594</f>
        <v>1.1352428135758237E-3</v>
      </c>
      <c r="I593" s="39">
        <f t="shared" si="23"/>
        <v>1.2887762457755524E-6</v>
      </c>
      <c r="J593" s="25">
        <f t="shared" si="20"/>
        <v>1.5368862689407908E-3</v>
      </c>
      <c r="K593" s="25">
        <f t="shared" si="22"/>
        <v>1.5534897453768532E-3</v>
      </c>
      <c r="L593" s="25">
        <f t="shared" si="21"/>
        <v>1553.4897453768533</v>
      </c>
      <c r="M593" s="25">
        <v>-2796.3687579566777</v>
      </c>
      <c r="N593" s="25"/>
    </row>
    <row r="594" spans="5:14">
      <c r="E594" s="112">
        <v>44322</v>
      </c>
      <c r="G594" s="25"/>
      <c r="H594" s="53">
        <f>Bond_Historical!Q595</f>
        <v>7.8416581331002455E-4</v>
      </c>
      <c r="I594" s="39">
        <f t="shared" si="23"/>
        <v>6.1491602276417229E-7</v>
      </c>
      <c r="J594" s="25">
        <f t="shared" si="20"/>
        <v>1.4491217673213519E-3</v>
      </c>
      <c r="K594" s="25">
        <f t="shared" si="22"/>
        <v>1.115260646161531E-3</v>
      </c>
      <c r="L594" s="25">
        <f t="shared" si="21"/>
        <v>1115.260646161531</v>
      </c>
      <c r="M594" s="25">
        <v>-2746.9222612916255</v>
      </c>
      <c r="N594" s="25"/>
    </row>
    <row r="595" spans="5:14">
      <c r="E595" s="112">
        <v>44323</v>
      </c>
      <c r="G595" s="25"/>
      <c r="H595" s="53">
        <f>Bond_Historical!Q596</f>
        <v>1.9878865913638743E-4</v>
      </c>
      <c r="I595" s="39">
        <f t="shared" si="23"/>
        <v>3.9516931001242833E-8</v>
      </c>
      <c r="J595" s="25">
        <f t="shared" si="20"/>
        <v>1.3382407674615436E-3</v>
      </c>
      <c r="K595" s="25">
        <f t="shared" si="22"/>
        <v>2.9984508036651767E-4</v>
      </c>
      <c r="L595" s="25">
        <f t="shared" si="21"/>
        <v>299.84508036651766</v>
      </c>
      <c r="M595" s="25">
        <v>-2716.2063328139102</v>
      </c>
      <c r="N595" s="25"/>
    </row>
    <row r="596" spans="5:14">
      <c r="E596" s="112">
        <v>44326</v>
      </c>
      <c r="G596" s="25"/>
      <c r="H596" s="53">
        <f>Bond_Historical!Q597</f>
        <v>-2.7985946452668675E-3</v>
      </c>
      <c r="I596" s="39">
        <f t="shared" si="23"/>
        <v>7.832131988516383E-6</v>
      </c>
      <c r="J596" s="25">
        <f t="shared" si="20"/>
        <v>1.642277350881729E-3</v>
      </c>
      <c r="K596" s="25">
        <f t="shared" si="22"/>
        <v>-4.5710497320639995E-3</v>
      </c>
      <c r="L596" s="25">
        <f t="shared" si="21"/>
        <v>-4571.0497320639997</v>
      </c>
      <c r="M596" s="25">
        <v>-2707.910355525612</v>
      </c>
      <c r="N596" s="25"/>
    </row>
    <row r="597" spans="5:14">
      <c r="E597" s="112">
        <v>44327</v>
      </c>
      <c r="G597" s="25"/>
      <c r="H597" s="53">
        <f>Bond_Historical!Q598</f>
        <v>-2.2328864605917864E-3</v>
      </c>
      <c r="I597" s="39">
        <f t="shared" si="23"/>
        <v>4.9857819458941151E-6</v>
      </c>
      <c r="J597" s="25">
        <f t="shared" si="20"/>
        <v>1.7436688201950391E-3</v>
      </c>
      <c r="K597" s="25">
        <f t="shared" si="22"/>
        <v>-2.9718736425697386E-3</v>
      </c>
      <c r="L597" s="25">
        <f t="shared" si="21"/>
        <v>-2971.8736425697384</v>
      </c>
      <c r="M597" s="25">
        <v>-2702.8716730826864</v>
      </c>
      <c r="N597" s="25"/>
    </row>
    <row r="598" spans="5:14">
      <c r="E598" s="112">
        <v>44328</v>
      </c>
      <c r="G598" s="25"/>
      <c r="H598" s="53">
        <f>Bond_Historical!Q599</f>
        <v>-3.8444400473015916E-3</v>
      </c>
      <c r="I598" s="39">
        <f t="shared" si="23"/>
        <v>1.4779719277296265E-5</v>
      </c>
      <c r="J598" s="25">
        <f t="shared" si="20"/>
        <v>2.1911827178345365E-3</v>
      </c>
      <c r="K598" s="25">
        <f t="shared" si="22"/>
        <v>-4.8192482053866503E-3</v>
      </c>
      <c r="L598" s="25">
        <f t="shared" si="21"/>
        <v>-4819.2482053866506</v>
      </c>
      <c r="M598" s="25">
        <v>-2696.6495690623474</v>
      </c>
      <c r="N598" s="25"/>
    </row>
    <row r="599" spans="5:14">
      <c r="E599" s="112">
        <v>44329</v>
      </c>
      <c r="G599" s="25"/>
      <c r="H599" s="53">
        <f>Bond_Historical!Q600</f>
        <v>2.1395513464552611E-3</v>
      </c>
      <c r="I599" s="39">
        <f t="shared" si="23"/>
        <v>4.5776799641185211E-6</v>
      </c>
      <c r="J599" s="25">
        <f t="shared" si="20"/>
        <v>2.1835158442553176E-3</v>
      </c>
      <c r="K599" s="25">
        <f t="shared" si="22"/>
        <v>2.1342943903553601E-3</v>
      </c>
      <c r="L599" s="25">
        <f t="shared" si="21"/>
        <v>2134.2943903553601</v>
      </c>
      <c r="M599" s="25">
        <v>-2676.0779595192316</v>
      </c>
      <c r="N599" s="25"/>
    </row>
    <row r="600" spans="5:14">
      <c r="E600" s="112">
        <v>44330</v>
      </c>
      <c r="G600" s="25"/>
      <c r="H600" s="53">
        <f>Bond_Historical!Q601</f>
        <v>3.1020340664564515E-3</v>
      </c>
      <c r="I600" s="39">
        <f t="shared" si="23"/>
        <v>9.6226153494563488E-6</v>
      </c>
      <c r="J600" s="25">
        <f t="shared" si="20"/>
        <v>2.3443490627923485E-3</v>
      </c>
      <c r="K600" s="25">
        <f t="shared" si="22"/>
        <v>3.105277515117607E-3</v>
      </c>
      <c r="L600" s="25">
        <f t="shared" si="21"/>
        <v>3105.277515117607</v>
      </c>
      <c r="M600" s="25">
        <v>-2671.3535278826889</v>
      </c>
      <c r="N600" s="25"/>
    </row>
    <row r="601" spans="5:14">
      <c r="E601" s="112">
        <v>44333</v>
      </c>
      <c r="G601" s="25"/>
      <c r="H601" s="53">
        <f>Bond_Historical!Q602</f>
        <v>-6.2833795874211898E-4</v>
      </c>
      <c r="I601" s="39">
        <f t="shared" si="23"/>
        <v>3.9480859039621284E-7</v>
      </c>
      <c r="J601" s="25">
        <f t="shared" si="20"/>
        <v>2.1750397553935629E-3</v>
      </c>
      <c r="K601" s="25">
        <f t="shared" si="22"/>
        <v>-5.8584297100897119E-4</v>
      </c>
      <c r="L601" s="25">
        <f t="shared" si="21"/>
        <v>-585.84297100897118</v>
      </c>
      <c r="M601" s="25">
        <v>-2660.2154908752086</v>
      </c>
      <c r="N601" s="25"/>
    </row>
    <row r="602" spans="5:14">
      <c r="E602" s="112">
        <v>44334</v>
      </c>
      <c r="G602" s="25"/>
      <c r="H602" s="53">
        <f>Bond_Historical!Q603</f>
        <v>-1.5932182617419061E-3</v>
      </c>
      <c r="I602" s="39">
        <f t="shared" si="23"/>
        <v>2.5383444295479008E-6</v>
      </c>
      <c r="J602" s="25">
        <f t="shared" si="20"/>
        <v>2.0980776704744041E-3</v>
      </c>
      <c r="K602" s="25">
        <f t="shared" si="22"/>
        <v>-1.6010993444274693E-3</v>
      </c>
      <c r="L602" s="25">
        <f t="shared" si="21"/>
        <v>-1601.0993444274693</v>
      </c>
      <c r="M602" s="25">
        <v>-2640.5719980032309</v>
      </c>
      <c r="N602" s="25"/>
    </row>
    <row r="603" spans="5:14">
      <c r="E603" s="112">
        <v>44335</v>
      </c>
      <c r="G603" s="25"/>
      <c r="H603" s="53">
        <f>Bond_Historical!Q604</f>
        <v>-1.6864333367630914E-3</v>
      </c>
      <c r="I603" s="39">
        <f t="shared" si="23"/>
        <v>2.8440573993458941E-6</v>
      </c>
      <c r="J603" s="25">
        <f t="shared" si="20"/>
        <v>2.0416290149152198E-3</v>
      </c>
      <c r="K603" s="25">
        <f t="shared" si="22"/>
        <v>-1.7569435998149494E-3</v>
      </c>
      <c r="L603" s="25">
        <f t="shared" si="21"/>
        <v>-1756.9435998149495</v>
      </c>
      <c r="M603" s="25">
        <v>-2637.3239855285137</v>
      </c>
      <c r="N603" s="25"/>
    </row>
    <row r="604" spans="5:14">
      <c r="E604" s="112">
        <v>44336</v>
      </c>
      <c r="G604" s="25"/>
      <c r="H604" s="53">
        <f>Bond_Historical!Q605</f>
        <v>3.8876953902158887E-3</v>
      </c>
      <c r="I604" s="39">
        <f t="shared" si="23"/>
        <v>1.5114175447105872E-5</v>
      </c>
      <c r="J604" s="25">
        <f t="shared" si="20"/>
        <v>2.410422783751435E-3</v>
      </c>
      <c r="K604" s="25">
        <f t="shared" si="22"/>
        <v>4.1622254834065651E-3</v>
      </c>
      <c r="L604" s="25">
        <f t="shared" si="21"/>
        <v>4162.2254834065652</v>
      </c>
      <c r="M604" s="25">
        <v>-2573.7229229360983</v>
      </c>
      <c r="N604" s="25"/>
    </row>
    <row r="605" spans="5:14">
      <c r="E605" s="112">
        <v>44337</v>
      </c>
      <c r="G605" s="25"/>
      <c r="H605" s="53">
        <f>Bond_Historical!Q606</f>
        <v>7.009877196838825E-4</v>
      </c>
      <c r="I605" s="39">
        <f t="shared" si="23"/>
        <v>4.9138378314760948E-7</v>
      </c>
      <c r="J605" s="25">
        <f t="shared" si="20"/>
        <v>2.2388222047397947E-3</v>
      </c>
      <c r="K605" s="25">
        <f t="shared" si="22"/>
        <v>6.3566366781058208E-4</v>
      </c>
      <c r="L605" s="25">
        <f t="shared" si="21"/>
        <v>635.66366781058207</v>
      </c>
      <c r="M605" s="25">
        <v>-2570.8130994234962</v>
      </c>
      <c r="N605" s="25"/>
    </row>
    <row r="606" spans="5:14">
      <c r="E606" s="112">
        <v>44340</v>
      </c>
      <c r="G606" s="25"/>
      <c r="H606" s="53">
        <f>Bond_Historical!Q607</f>
        <v>1.4847575598580312E-3</v>
      </c>
      <c r="I606" s="39">
        <f t="shared" si="23"/>
        <v>2.2045050115555751E-6</v>
      </c>
      <c r="J606" s="25">
        <f t="shared" si="20"/>
        <v>2.1426973389874499E-3</v>
      </c>
      <c r="K606" s="25">
        <f t="shared" si="22"/>
        <v>1.4495931997427498E-3</v>
      </c>
      <c r="L606" s="25">
        <f t="shared" si="21"/>
        <v>1449.5931997427499</v>
      </c>
      <c r="M606" s="25">
        <v>-2562.5573138550299</v>
      </c>
      <c r="N606" s="25"/>
    </row>
    <row r="607" spans="5:14">
      <c r="E607" s="112">
        <v>44341</v>
      </c>
      <c r="G607" s="25"/>
      <c r="H607" s="53">
        <f>Bond_Historical!Q608</f>
        <v>2.7864826272899941E-3</v>
      </c>
      <c r="I607" s="39">
        <f t="shared" si="23"/>
        <v>7.7644854321889481E-6</v>
      </c>
      <c r="J607" s="25">
        <f t="shared" si="20"/>
        <v>2.2510335222640857E-3</v>
      </c>
      <c r="K607" s="25">
        <f t="shared" si="22"/>
        <v>2.8425342931684729E-3</v>
      </c>
      <c r="L607" s="25">
        <f t="shared" si="21"/>
        <v>2842.5342931684727</v>
      </c>
      <c r="M607" s="25">
        <v>-2556.7895484510209</v>
      </c>
      <c r="N607" s="25"/>
    </row>
    <row r="608" spans="5:14">
      <c r="E608" s="112">
        <v>44342</v>
      </c>
      <c r="G608" s="25"/>
      <c r="H608" s="53">
        <f>Bond_Historical!Q609</f>
        <v>-4.480793745746508E-4</v>
      </c>
      <c r="I608" s="39">
        <f t="shared" si="23"/>
        <v>2.0077512591921021E-7</v>
      </c>
      <c r="J608" s="25">
        <f t="shared" si="20"/>
        <v>2.0825934311552601E-3</v>
      </c>
      <c r="K608" s="25">
        <f t="shared" si="22"/>
        <v>-4.3509410014154959E-4</v>
      </c>
      <c r="L608" s="25">
        <f t="shared" si="21"/>
        <v>-435.09410014154957</v>
      </c>
      <c r="M608" s="25">
        <v>-2554.8715533756458</v>
      </c>
      <c r="N608" s="25"/>
    </row>
    <row r="609" spans="5:14">
      <c r="E609" s="112">
        <v>44343</v>
      </c>
      <c r="G609" s="25"/>
      <c r="H609" s="53">
        <f>Bond_Historical!Q610</f>
        <v>-1.4863160746707131E-3</v>
      </c>
      <c r="I609" s="39">
        <f t="shared" si="23"/>
        <v>2.2091354738245569E-6</v>
      </c>
      <c r="J609" s="25">
        <f t="shared" si="20"/>
        <v>2.0044915591344026E-3</v>
      </c>
      <c r="K609" s="25">
        <f t="shared" si="22"/>
        <v>-1.559972289736519E-3</v>
      </c>
      <c r="L609" s="25">
        <f t="shared" si="21"/>
        <v>-1559.9722897365191</v>
      </c>
      <c r="M609" s="25">
        <v>-2547.3976560344172</v>
      </c>
      <c r="N609" s="25"/>
    </row>
    <row r="610" spans="5:14">
      <c r="E610" s="112">
        <v>44344</v>
      </c>
      <c r="G610" s="25"/>
      <c r="H610" s="53">
        <f>Bond_Historical!Q611</f>
        <v>3.0418504343788084E-4</v>
      </c>
      <c r="I610" s="39">
        <f t="shared" si="23"/>
        <v>9.2528540651305451E-8</v>
      </c>
      <c r="J610" s="25">
        <f t="shared" si="20"/>
        <v>1.8518012123720522E-3</v>
      </c>
      <c r="K610" s="25">
        <f t="shared" si="22"/>
        <v>3.3169874464589492E-4</v>
      </c>
      <c r="L610" s="25">
        <f t="shared" si="21"/>
        <v>331.69874464589492</v>
      </c>
      <c r="M610" s="25">
        <v>-2541.8052344226021</v>
      </c>
      <c r="N610" s="25"/>
    </row>
    <row r="611" spans="5:14">
      <c r="E611" s="112">
        <v>44348</v>
      </c>
      <c r="G611" s="25"/>
      <c r="H611" s="53">
        <f>Bond_Historical!Q612</f>
        <v>-1.0859735408467414E-4</v>
      </c>
      <c r="I611" s="39">
        <f t="shared" si="23"/>
        <v>1.1793385314192092E-8</v>
      </c>
      <c r="J611" s="25">
        <f t="shared" si="20"/>
        <v>1.7077943606940329E-3</v>
      </c>
      <c r="K611" s="25">
        <f t="shared" si="22"/>
        <v>-1.2818437296883688E-4</v>
      </c>
      <c r="L611" s="25">
        <f t="shared" si="21"/>
        <v>-128.18437296883687</v>
      </c>
      <c r="M611" s="25">
        <v>-2538.6730083999673</v>
      </c>
      <c r="N611" s="25"/>
    </row>
    <row r="612" spans="5:14">
      <c r="E612" s="112">
        <v>44349</v>
      </c>
      <c r="G612" s="25"/>
      <c r="H612" s="53">
        <f>Bond_Historical!Q613</f>
        <v>1.1458431583075523E-3</v>
      </c>
      <c r="I612" s="39">
        <f t="shared" si="23"/>
        <v>1.3129565434402263E-6</v>
      </c>
      <c r="J612" s="25">
        <f t="shared" si="20"/>
        <v>1.6358547683616731E-3</v>
      </c>
      <c r="K612" s="25">
        <f t="shared" si="22"/>
        <v>1.4665598941159307E-3</v>
      </c>
      <c r="L612" s="25">
        <f t="shared" si="21"/>
        <v>1466.5598941159308</v>
      </c>
      <c r="M612" s="25">
        <v>-2533.5186425881366</v>
      </c>
      <c r="N612" s="25"/>
    </row>
    <row r="613" spans="5:14">
      <c r="E613" s="112">
        <v>44350</v>
      </c>
      <c r="G613" s="25"/>
      <c r="H613" s="53">
        <f>Bond_Historical!Q614</f>
        <v>-2.5129365141947795E-3</v>
      </c>
      <c r="I613" s="39">
        <f t="shared" si="23"/>
        <v>6.3148499243734097E-6</v>
      </c>
      <c r="J613" s="25">
        <f t="shared" si="20"/>
        <v>1.7949499124911234E-3</v>
      </c>
      <c r="K613" s="25">
        <f t="shared" si="22"/>
        <v>-3.3577393168732214E-3</v>
      </c>
      <c r="L613" s="25">
        <f t="shared" si="21"/>
        <v>-3357.7393168732215</v>
      </c>
      <c r="M613" s="25">
        <v>-2531.4348044508329</v>
      </c>
      <c r="N613" s="25"/>
    </row>
    <row r="614" spans="5:14">
      <c r="E614" s="112">
        <v>44351</v>
      </c>
      <c r="G614" s="25"/>
      <c r="H614" s="53">
        <f>Bond_Historical!Q615</f>
        <v>4.8011977586409488E-3</v>
      </c>
      <c r="I614" s="39">
        <f t="shared" si="23"/>
        <v>2.3051499917578871E-5</v>
      </c>
      <c r="J614" s="25">
        <f t="shared" si="20"/>
        <v>2.4892355046752684E-3</v>
      </c>
      <c r="K614" s="25">
        <f t="shared" si="22"/>
        <v>5.8466549478562359E-3</v>
      </c>
      <c r="L614" s="25">
        <f t="shared" si="21"/>
        <v>5846.6549478562356</v>
      </c>
      <c r="M614" s="25">
        <v>-2526.8427493916083</v>
      </c>
      <c r="N614" s="25"/>
    </row>
    <row r="615" spans="5:14">
      <c r="E615" s="112">
        <v>44354</v>
      </c>
      <c r="G615" s="25"/>
      <c r="H615" s="53">
        <f>Bond_Historical!Q616</f>
        <v>-8.5015446877499473E-4</v>
      </c>
      <c r="I615" s="39">
        <f t="shared" si="23"/>
        <v>7.2276262077809349E-7</v>
      </c>
      <c r="J615" s="25">
        <f t="shared" si="20"/>
        <v>2.3184615116909448E-3</v>
      </c>
      <c r="K615" s="25">
        <f t="shared" si="22"/>
        <v>-7.4652105054600249E-4</v>
      </c>
      <c r="L615" s="25">
        <f t="shared" si="21"/>
        <v>-746.52105054600247</v>
      </c>
      <c r="M615" s="25">
        <v>-2526.0616302307371</v>
      </c>
      <c r="N615" s="25"/>
    </row>
    <row r="616" spans="5:14">
      <c r="E616" s="112">
        <v>44355</v>
      </c>
      <c r="G616" s="25"/>
      <c r="H616" s="53">
        <f>Bond_Historical!Q617</f>
        <v>2.4460394186457367E-3</v>
      </c>
      <c r="I616" s="39">
        <f t="shared" si="23"/>
        <v>5.9831088375687734E-6</v>
      </c>
      <c r="J616" s="25">
        <f t="shared" si="20"/>
        <v>2.3380420311980574E-3</v>
      </c>
      <c r="K616" s="25">
        <f t="shared" si="22"/>
        <v>2.3060767873408763E-3</v>
      </c>
      <c r="L616" s="25">
        <f t="shared" si="21"/>
        <v>2306.0767873408763</v>
      </c>
      <c r="M616" s="25">
        <v>-2522.5345915920411</v>
      </c>
      <c r="N616" s="25"/>
    </row>
    <row r="617" spans="5:14">
      <c r="E617" s="112">
        <v>44356</v>
      </c>
      <c r="G617" s="25"/>
      <c r="H617" s="53">
        <f>Bond_Historical!Q618</f>
        <v>2.4763641793830483E-3</v>
      </c>
      <c r="I617" s="39">
        <f t="shared" si="23"/>
        <v>6.1323795489314786E-6</v>
      </c>
      <c r="J617" s="25">
        <f t="shared" si="20"/>
        <v>2.3593073964706568E-3</v>
      </c>
      <c r="K617" s="25">
        <f t="shared" si="22"/>
        <v>2.315114112978473E-3</v>
      </c>
      <c r="L617" s="25">
        <f t="shared" si="21"/>
        <v>2315.1141129784728</v>
      </c>
      <c r="M617" s="25">
        <v>-2497.1643957239025</v>
      </c>
      <c r="N617" s="25"/>
    </row>
    <row r="618" spans="5:14">
      <c r="E618" s="112">
        <v>44357</v>
      </c>
      <c r="G618" s="25"/>
      <c r="H618" s="53">
        <f>Bond_Historical!Q619</f>
        <v>2.8798096714226255E-3</v>
      </c>
      <c r="I618" s="39">
        <f t="shared" si="23"/>
        <v>8.2933037436192899E-6</v>
      </c>
      <c r="J618" s="25">
        <f t="shared" si="20"/>
        <v>2.4444584766217382E-3</v>
      </c>
      <c r="K618" s="25">
        <f t="shared" si="22"/>
        <v>2.6680223297397276E-3</v>
      </c>
      <c r="L618" s="25">
        <f t="shared" si="21"/>
        <v>2668.0223297397279</v>
      </c>
      <c r="M618" s="25">
        <v>-2493.848896038915</v>
      </c>
      <c r="N618" s="25"/>
    </row>
    <row r="619" spans="5:14">
      <c r="E619" s="112">
        <v>44358</v>
      </c>
      <c r="G619" s="25"/>
      <c r="H619" s="53">
        <f>Bond_Historical!Q620</f>
        <v>-1.8363761150129573E-4</v>
      </c>
      <c r="I619" s="39">
        <f t="shared" si="23"/>
        <v>3.3722772357900819E-8</v>
      </c>
      <c r="J619" s="25">
        <f t="shared" si="20"/>
        <v>2.2548013378549283E-3</v>
      </c>
      <c r="K619" s="25">
        <f t="shared" si="22"/>
        <v>-1.6420605763767018E-4</v>
      </c>
      <c r="L619" s="25">
        <f t="shared" si="21"/>
        <v>-164.20605763767017</v>
      </c>
      <c r="M619" s="25">
        <v>-2492.3304522181479</v>
      </c>
      <c r="N619" s="25"/>
    </row>
    <row r="620" spans="5:14">
      <c r="E620" s="112">
        <v>44361</v>
      </c>
      <c r="G620" s="25"/>
      <c r="H620" s="53">
        <f>Bond_Historical!Q621</f>
        <v>-2.4706723209962766E-3</v>
      </c>
      <c r="I620" s="39">
        <f t="shared" si="23"/>
        <v>6.1042217177371286E-6</v>
      </c>
      <c r="J620" s="25">
        <f t="shared" si="20"/>
        <v>2.2884804936625716E-3</v>
      </c>
      <c r="K620" s="25">
        <f t="shared" si="22"/>
        <v>-2.3950637045884529E-3</v>
      </c>
      <c r="L620" s="25">
        <f t="shared" si="21"/>
        <v>-2395.0637045884528</v>
      </c>
      <c r="M620" s="25">
        <v>-2491.5388017468304</v>
      </c>
      <c r="N620" s="25"/>
    </row>
    <row r="621" spans="5:14">
      <c r="E621" s="112">
        <v>44362</v>
      </c>
      <c r="G621" s="25"/>
      <c r="H621" s="53">
        <f>Bond_Historical!Q622</f>
        <v>2.5497427845539382E-4</v>
      </c>
      <c r="I621" s="39">
        <f t="shared" si="23"/>
        <v>6.5011882673848706E-8</v>
      </c>
      <c r="J621" s="25">
        <f t="shared" si="20"/>
        <v>2.1121844869220231E-3</v>
      </c>
      <c r="K621" s="25">
        <f t="shared" si="22"/>
        <v>2.4353386420281758E-4</v>
      </c>
      <c r="L621" s="25">
        <f t="shared" si="21"/>
        <v>243.5338642028176</v>
      </c>
      <c r="M621" s="25">
        <v>-2486.1917866867698</v>
      </c>
      <c r="N621" s="25"/>
    </row>
    <row r="622" spans="5:14">
      <c r="E622" s="112">
        <v>44363</v>
      </c>
      <c r="G622" s="25"/>
      <c r="H622" s="53">
        <f>Bond_Historical!Q623</f>
        <v>-3.1478965299861971E-3</v>
      </c>
      <c r="I622" s="39">
        <f t="shared" si="23"/>
        <v>9.9092525634991414E-6</v>
      </c>
      <c r="J622" s="25">
        <f t="shared" si="20"/>
        <v>2.2975014026763545E-3</v>
      </c>
      <c r="K622" s="25">
        <f t="shared" si="22"/>
        <v>-3.2576078557901792E-3</v>
      </c>
      <c r="L622" s="25">
        <f t="shared" si="21"/>
        <v>-3257.6078557901792</v>
      </c>
      <c r="M622" s="25">
        <v>-2485.1611726249139</v>
      </c>
      <c r="N622" s="25"/>
    </row>
    <row r="623" spans="5:14">
      <c r="E623" s="112">
        <v>44364</v>
      </c>
      <c r="G623" s="25"/>
      <c r="H623" s="53">
        <f>Bond_Historical!Q624</f>
        <v>3.7198978328613417E-3</v>
      </c>
      <c r="I623" s="39">
        <f t="shared" si="23"/>
        <v>1.3837639886926506E-5</v>
      </c>
      <c r="J623" s="25">
        <f t="shared" si="20"/>
        <v>2.5617146160421185E-3</v>
      </c>
      <c r="K623" s="25">
        <f t="shared" si="22"/>
        <v>3.5390396660999871E-3</v>
      </c>
      <c r="L623" s="25">
        <f t="shared" si="21"/>
        <v>3539.0396660999872</v>
      </c>
      <c r="M623" s="25">
        <v>-2476.4712715885898</v>
      </c>
      <c r="N623" s="25"/>
    </row>
    <row r="624" spans="5:14">
      <c r="E624" s="112">
        <v>44365</v>
      </c>
      <c r="G624" s="25"/>
      <c r="H624" s="53">
        <f>Bond_Historical!Q625</f>
        <v>3.3321153614032143E-3</v>
      </c>
      <c r="I624" s="39">
        <f t="shared" si="23"/>
        <v>1.1102992781699273E-5</v>
      </c>
      <c r="J624" s="25">
        <f t="shared" si="20"/>
        <v>2.6913701761727494E-3</v>
      </c>
      <c r="K624" s="25">
        <f t="shared" si="22"/>
        <v>2.8431481208810705E-3</v>
      </c>
      <c r="L624" s="25">
        <f t="shared" si="21"/>
        <v>2843.1481208810706</v>
      </c>
      <c r="M624" s="25">
        <v>-2465.3324673075545</v>
      </c>
      <c r="N624" s="25"/>
    </row>
    <row r="625" spans="5:14">
      <c r="E625" s="112">
        <v>44368</v>
      </c>
      <c r="G625" s="25"/>
      <c r="H625" s="53">
        <f>Bond_Historical!Q626</f>
        <v>-3.6582428269188276E-3</v>
      </c>
      <c r="I625" s="39">
        <f t="shared" si="23"/>
        <v>1.3382740580703055E-5</v>
      </c>
      <c r="J625" s="25">
        <f t="shared" si="20"/>
        <v>2.8573350343491003E-3</v>
      </c>
      <c r="K625" s="25">
        <f t="shared" si="22"/>
        <v>-2.9710454635779437E-3</v>
      </c>
      <c r="L625" s="25">
        <f t="shared" si="21"/>
        <v>-2971.0454635779438</v>
      </c>
      <c r="M625" s="25">
        <v>-2457.0822730926416</v>
      </c>
      <c r="N625" s="25"/>
    </row>
    <row r="626" spans="5:14">
      <c r="E626" s="112">
        <v>44369</v>
      </c>
      <c r="G626" s="25"/>
      <c r="H626" s="53">
        <f>Bond_Historical!Q627</f>
        <v>1.458758620725441E-3</v>
      </c>
      <c r="I626" s="39">
        <f t="shared" si="23"/>
        <v>2.1279767135407911E-6</v>
      </c>
      <c r="J626" s="25">
        <f t="shared" si="20"/>
        <v>2.6942356023132198E-3</v>
      </c>
      <c r="K626" s="25">
        <f t="shared" si="22"/>
        <v>1.1159184878550405E-3</v>
      </c>
      <c r="L626" s="25">
        <f t="shared" si="21"/>
        <v>1115.9184878550404</v>
      </c>
      <c r="M626" s="25">
        <v>-2452.2777908926982</v>
      </c>
      <c r="N626" s="25"/>
    </row>
    <row r="627" spans="5:14">
      <c r="E627" s="112">
        <v>44370</v>
      </c>
      <c r="G627" s="25"/>
      <c r="H627" s="53">
        <f>Bond_Historical!Q628</f>
        <v>-1.1358639837707844E-3</v>
      </c>
      <c r="I627" s="39">
        <f t="shared" si="23"/>
        <v>1.2901869896276369E-6</v>
      </c>
      <c r="J627" s="25">
        <f t="shared" si="20"/>
        <v>2.5226172335692174E-3</v>
      </c>
      <c r="K627" s="25">
        <f t="shared" si="22"/>
        <v>-9.2151192936452931E-4</v>
      </c>
      <c r="L627" s="25">
        <f t="shared" si="21"/>
        <v>-921.51192936452935</v>
      </c>
      <c r="M627" s="25">
        <v>-2442.1914237721403</v>
      </c>
      <c r="N627" s="25"/>
    </row>
    <row r="628" spans="5:14">
      <c r="E628" s="112">
        <v>44371</v>
      </c>
      <c r="G628" s="25"/>
      <c r="H628" s="53">
        <f>Bond_Historical!Q629</f>
        <v>6.7977385475209413E-4</v>
      </c>
      <c r="I628" s="39">
        <f t="shared" si="23"/>
        <v>4.6209249360452119E-7</v>
      </c>
      <c r="J628" s="25">
        <f t="shared" si="20"/>
        <v>2.3405922167425977E-3</v>
      </c>
      <c r="K628" s="25">
        <f t="shared" si="22"/>
        <v>5.8901085953715255E-4</v>
      </c>
      <c r="L628" s="25">
        <f t="shared" si="21"/>
        <v>589.01085953715256</v>
      </c>
      <c r="M628" s="25">
        <v>-2415.2653439820297</v>
      </c>
      <c r="N628" s="25"/>
    </row>
    <row r="629" spans="5:14">
      <c r="E629" s="112">
        <v>44372</v>
      </c>
      <c r="G629" s="25"/>
      <c r="H629" s="53">
        <f>Bond_Historical!Q630</f>
        <v>-1.9345967920563916E-3</v>
      </c>
      <c r="I629" s="39">
        <f t="shared" si="23"/>
        <v>3.7426647478348813E-6</v>
      </c>
      <c r="J629" s="25">
        <f t="shared" si="20"/>
        <v>2.2842976707272314E-3</v>
      </c>
      <c r="K629" s="25">
        <f t="shared" si="22"/>
        <v>-1.8066536805491217E-3</v>
      </c>
      <c r="L629" s="25">
        <f t="shared" si="21"/>
        <v>-1806.6536805491216</v>
      </c>
      <c r="M629" s="25">
        <v>-2403.9784360111971</v>
      </c>
      <c r="N629" s="25"/>
    </row>
    <row r="630" spans="5:14">
      <c r="E630" s="112">
        <v>44375</v>
      </c>
      <c r="G630" s="25"/>
      <c r="H630" s="53">
        <f>Bond_Historical!Q631</f>
        <v>2.9332580492613474E-3</v>
      </c>
      <c r="I630" s="39">
        <f t="shared" si="23"/>
        <v>8.6040027835564843E-6</v>
      </c>
      <c r="J630" s="25">
        <f t="shared" si="20"/>
        <v>2.3928881897719019E-3</v>
      </c>
      <c r="K630" s="25">
        <f t="shared" si="22"/>
        <v>2.8067761501647014E-3</v>
      </c>
      <c r="L630" s="25">
        <f t="shared" si="21"/>
        <v>2806.7761501647014</v>
      </c>
      <c r="M630" s="25">
        <v>-2395.0637045884528</v>
      </c>
      <c r="N630" s="25"/>
    </row>
    <row r="631" spans="5:14">
      <c r="E631" s="112">
        <v>44376</v>
      </c>
      <c r="G631" s="25"/>
      <c r="H631" s="53">
        <f>Bond_Historical!Q632</f>
        <v>6.7118411722797713E-4</v>
      </c>
      <c r="I631" s="39">
        <f t="shared" si="23"/>
        <v>4.5048811921909895E-7</v>
      </c>
      <c r="J631" s="25">
        <f t="shared" ref="J631:J694" si="24">SQRT((1-$C$3)*SUMPRODUCT(I132:I631,$G$3:$G$502))</f>
        <v>2.2213959627496033E-3</v>
      </c>
      <c r="K631" s="25">
        <f t="shared" si="22"/>
        <v>6.1309739103303543E-4</v>
      </c>
      <c r="L631" s="25">
        <f t="shared" si="21"/>
        <v>613.09739103303548</v>
      </c>
      <c r="M631" s="25">
        <v>-2377.543436239102</v>
      </c>
      <c r="N631" s="25"/>
    </row>
    <row r="632" spans="5:14">
      <c r="E632" s="112">
        <v>44377</v>
      </c>
      <c r="G632" s="25"/>
      <c r="H632" s="53">
        <f>Bond_Historical!Q633</f>
        <v>1.3114181186536743E-3</v>
      </c>
      <c r="I632" s="39">
        <f t="shared" si="23"/>
        <v>1.7198174819331426E-6</v>
      </c>
      <c r="J632" s="25">
        <f t="shared" si="24"/>
        <v>2.1100669757408586E-3</v>
      </c>
      <c r="K632" s="25">
        <f t="shared" si="22"/>
        <v>1.2904031209698826E-3</v>
      </c>
      <c r="L632" s="25">
        <f t="shared" ref="L632:L695" si="25">K632*$C$5</f>
        <v>1290.4031209698826</v>
      </c>
      <c r="M632" s="25">
        <v>-2377.3687668946432</v>
      </c>
      <c r="N632" s="25"/>
    </row>
    <row r="633" spans="5:14">
      <c r="E633" s="112">
        <v>44378</v>
      </c>
      <c r="G633" s="25"/>
      <c r="H633" s="53">
        <f>Bond_Historical!Q634</f>
        <v>-7.1135870803490332E-4</v>
      </c>
      <c r="I633" s="39">
        <f t="shared" si="23"/>
        <v>5.0603121149708683E-7</v>
      </c>
      <c r="J633" s="25">
        <f t="shared" si="24"/>
        <v>1.9647976810653837E-3</v>
      </c>
      <c r="K633" s="25">
        <f t="shared" ref="K633:K696" si="26">H633*$J$1321/J632</f>
        <v>-7.368899189057615E-4</v>
      </c>
      <c r="L633" s="25">
        <f t="shared" si="25"/>
        <v>-736.88991890576153</v>
      </c>
      <c r="M633" s="25">
        <v>-2371.0559956007983</v>
      </c>
      <c r="N633" s="25"/>
    </row>
    <row r="634" spans="5:14">
      <c r="E634" s="112">
        <v>44379</v>
      </c>
      <c r="G634" s="25"/>
      <c r="H634" s="53">
        <f>Bond_Historical!Q635</f>
        <v>1.8997758491511928E-3</v>
      </c>
      <c r="I634" s="39">
        <f t="shared" si="23"/>
        <v>3.6091482770181354E-6</v>
      </c>
      <c r="J634" s="25">
        <f t="shared" si="24"/>
        <v>1.9551822625895115E-3</v>
      </c>
      <c r="K634" s="25">
        <f t="shared" si="26"/>
        <v>2.1134633882698029E-3</v>
      </c>
      <c r="L634" s="25">
        <f t="shared" si="25"/>
        <v>2113.4633882698031</v>
      </c>
      <c r="M634" s="25">
        <v>-2363.061292923484</v>
      </c>
      <c r="N634" s="25"/>
    </row>
    <row r="635" spans="5:14">
      <c r="E635" s="112">
        <v>44383</v>
      </c>
      <c r="G635" s="25"/>
      <c r="H635" s="53">
        <f>Bond_Historical!Q636</f>
        <v>3.7317212977133361E-3</v>
      </c>
      <c r="I635" s="39">
        <f t="shared" si="23"/>
        <v>1.3925743843807306E-5</v>
      </c>
      <c r="J635" s="25">
        <f t="shared" si="24"/>
        <v>2.310452034672878E-3</v>
      </c>
      <c r="K635" s="25">
        <f t="shared" si="26"/>
        <v>4.1718833428219561E-3</v>
      </c>
      <c r="L635" s="25">
        <f t="shared" si="25"/>
        <v>4171.8833428219559</v>
      </c>
      <c r="M635" s="25">
        <v>-2351.2303875935286</v>
      </c>
      <c r="N635" s="25"/>
    </row>
    <row r="636" spans="5:14">
      <c r="E636" s="112">
        <v>44384</v>
      </c>
      <c r="G636" s="25"/>
      <c r="H636" s="53">
        <f>Bond_Historical!Q637</f>
        <v>2.2840011849993109E-3</v>
      </c>
      <c r="I636" s="39">
        <f t="shared" si="23"/>
        <v>5.2166614130782566E-6</v>
      </c>
      <c r="J636" s="25">
        <f t="shared" si="24"/>
        <v>2.3065037450234445E-3</v>
      </c>
      <c r="K636" s="25">
        <f t="shared" si="26"/>
        <v>2.1607751238363723E-3</v>
      </c>
      <c r="L636" s="25">
        <f t="shared" si="25"/>
        <v>2160.7751238363721</v>
      </c>
      <c r="M636" s="25">
        <v>-2349.1333937747536</v>
      </c>
      <c r="N636" s="25"/>
    </row>
    <row r="637" spans="5:14">
      <c r="E637" s="112">
        <v>44385</v>
      </c>
      <c r="G637" s="25"/>
      <c r="H637" s="53">
        <f>Bond_Historical!Q638</f>
        <v>1.0255467063775699E-3</v>
      </c>
      <c r="I637" s="39">
        <f t="shared" si="23"/>
        <v>1.0517460469618817E-6</v>
      </c>
      <c r="J637" s="25">
        <f t="shared" si="24"/>
        <v>2.1632677836967802E-3</v>
      </c>
      <c r="K637" s="25">
        <f t="shared" si="26"/>
        <v>9.7187740064911654E-4</v>
      </c>
      <c r="L637" s="25">
        <f t="shared" si="25"/>
        <v>971.87740064911657</v>
      </c>
      <c r="M637" s="25">
        <v>-2339.8339113119764</v>
      </c>
      <c r="N637" s="25"/>
    </row>
    <row r="638" spans="5:14">
      <c r="E638" s="112">
        <v>44386</v>
      </c>
      <c r="G638" s="25"/>
      <c r="H638" s="53">
        <f>Bond_Historical!Q639</f>
        <v>-3.309710184400376E-3</v>
      </c>
      <c r="I638" s="39">
        <f t="shared" si="23"/>
        <v>1.0954181504723571E-5</v>
      </c>
      <c r="J638" s="25">
        <f t="shared" si="24"/>
        <v>2.3708428045933075E-3</v>
      </c>
      <c r="K638" s="25">
        <f t="shared" si="26"/>
        <v>-3.3441818623068968E-3</v>
      </c>
      <c r="L638" s="25">
        <f t="shared" si="25"/>
        <v>-3344.1818623068966</v>
      </c>
      <c r="M638" s="25">
        <v>-2307.5918257197613</v>
      </c>
      <c r="N638" s="25"/>
    </row>
    <row r="639" spans="5:14">
      <c r="E639" s="112">
        <v>44389</v>
      </c>
      <c r="G639" s="25"/>
      <c r="H639" s="53">
        <f>Bond_Historical!Q640</f>
        <v>-2.2899158736232041E-4</v>
      </c>
      <c r="I639" s="39">
        <f t="shared" si="23"/>
        <v>5.2437147082715221E-8</v>
      </c>
      <c r="J639" s="25">
        <f t="shared" si="24"/>
        <v>2.1876075597648879E-3</v>
      </c>
      <c r="K639" s="25">
        <f t="shared" si="26"/>
        <v>-2.1111883046561069E-4</v>
      </c>
      <c r="L639" s="25">
        <f t="shared" si="25"/>
        <v>-211.1188304656107</v>
      </c>
      <c r="M639" s="25">
        <v>-2307.3246207715588</v>
      </c>
      <c r="N639" s="25"/>
    </row>
    <row r="640" spans="5:14">
      <c r="E640" s="112">
        <v>44390</v>
      </c>
      <c r="G640" s="25"/>
      <c r="H640" s="53">
        <f>Bond_Historical!Q641</f>
        <v>-2.5407736553338047E-3</v>
      </c>
      <c r="I640" s="39">
        <f t="shared" si="23"/>
        <v>6.4555307676383035E-6</v>
      </c>
      <c r="J640" s="25">
        <f t="shared" si="24"/>
        <v>2.2441284333467103E-3</v>
      </c>
      <c r="K640" s="25">
        <f t="shared" si="26"/>
        <v>-2.5386730083999673E-3</v>
      </c>
      <c r="L640" s="25">
        <f t="shared" si="25"/>
        <v>-2538.6730083999673</v>
      </c>
      <c r="M640" s="25">
        <v>-2304.6038837694318</v>
      </c>
      <c r="N640" s="25"/>
    </row>
    <row r="641" spans="5:14">
      <c r="E641" s="112">
        <v>44391</v>
      </c>
      <c r="G641" s="25"/>
      <c r="H641" s="53">
        <f>Bond_Historical!Q642</f>
        <v>3.3603039097821184E-3</v>
      </c>
      <c r="I641" s="39">
        <f t="shared" si="23"/>
        <v>1.1291642366096991E-5</v>
      </c>
      <c r="J641" s="25">
        <f t="shared" si="24"/>
        <v>2.4442671532519588E-3</v>
      </c>
      <c r="K641" s="25">
        <f t="shared" si="26"/>
        <v>3.2729626726235566E-3</v>
      </c>
      <c r="L641" s="25">
        <f t="shared" si="25"/>
        <v>3272.9626726235565</v>
      </c>
      <c r="M641" s="25">
        <v>-2301.6822677248288</v>
      </c>
      <c r="N641" s="25"/>
    </row>
    <row r="642" spans="5:14">
      <c r="E642" s="112">
        <v>44392</v>
      </c>
      <c r="G642" s="25"/>
      <c r="H642" s="53">
        <f>Bond_Historical!Q643</f>
        <v>2.2685499816731888E-3</v>
      </c>
      <c r="I642" s="39">
        <f t="shared" si="23"/>
        <v>5.1463190193494255E-6</v>
      </c>
      <c r="J642" s="25">
        <f t="shared" si="24"/>
        <v>2.4187235232450365E-3</v>
      </c>
      <c r="K642" s="25">
        <f t="shared" si="26"/>
        <v>2.0286628863310243E-3</v>
      </c>
      <c r="L642" s="25">
        <f t="shared" si="25"/>
        <v>2028.6628863310243</v>
      </c>
      <c r="M642" s="25">
        <v>-2296.8190683311464</v>
      </c>
      <c r="N642" s="25"/>
    </row>
    <row r="643" spans="5:14">
      <c r="E643" s="112">
        <v>44393</v>
      </c>
      <c r="G643" s="25"/>
      <c r="H643" s="53">
        <f>Bond_Historical!Q644</f>
        <v>-8.6165411555029058E-4</v>
      </c>
      <c r="I643" s="39">
        <f t="shared" si="23"/>
        <v>7.4244781484475347E-7</v>
      </c>
      <c r="J643" s="25">
        <f t="shared" si="24"/>
        <v>2.2547853848738607E-3</v>
      </c>
      <c r="K643" s="25">
        <f t="shared" si="26"/>
        <v>-7.7867627333013745E-4</v>
      </c>
      <c r="L643" s="25">
        <f t="shared" si="25"/>
        <v>-778.67627333013741</v>
      </c>
      <c r="M643" s="25">
        <v>-2289.6025543675491</v>
      </c>
      <c r="N643" s="25"/>
    </row>
    <row r="644" spans="5:14">
      <c r="E644" s="112">
        <v>44396</v>
      </c>
      <c r="G644" s="25"/>
      <c r="H644" s="53">
        <f>Bond_Historical!Q645</f>
        <v>5.3642054439925566E-3</v>
      </c>
      <c r="I644" s="39">
        <f t="shared" ref="I644:I707" si="27">H644^2</f>
        <v>2.8774700045359381E-5</v>
      </c>
      <c r="J644" s="25">
        <f t="shared" si="24"/>
        <v>2.9389885281961474E-3</v>
      </c>
      <c r="K644" s="25">
        <f t="shared" si="26"/>
        <v>5.2000844274981443E-3</v>
      </c>
      <c r="L644" s="25">
        <f t="shared" si="25"/>
        <v>5200.0844274981446</v>
      </c>
      <c r="M644" s="25">
        <v>-2279.7660202337138</v>
      </c>
      <c r="N644" s="25"/>
    </row>
    <row r="645" spans="5:14">
      <c r="E645" s="112">
        <v>44397</v>
      </c>
      <c r="G645" s="25"/>
      <c r="H645" s="53">
        <f>Bond_Historical!Q646</f>
        <v>-9.8304299508231098E-4</v>
      </c>
      <c r="I645" s="39">
        <f t="shared" si="27"/>
        <v>9.6637353018040053E-7</v>
      </c>
      <c r="J645" s="25">
        <f t="shared" si="24"/>
        <v>2.736231270025495E-3</v>
      </c>
      <c r="K645" s="25">
        <f t="shared" si="26"/>
        <v>-7.3111353726792669E-4</v>
      </c>
      <c r="L645" s="25">
        <f t="shared" si="25"/>
        <v>-731.11353726792663</v>
      </c>
      <c r="M645" s="25">
        <v>-2267.2227178843405</v>
      </c>
      <c r="N645" s="25"/>
    </row>
    <row r="646" spans="5:14">
      <c r="E646" s="112">
        <v>44398</v>
      </c>
      <c r="G646" s="25"/>
      <c r="H646" s="53">
        <f>Bond_Historical!Q647</f>
        <v>-3.1888885654802459E-3</v>
      </c>
      <c r="I646" s="39">
        <f t="shared" si="27"/>
        <v>1.0169010283050662E-5</v>
      </c>
      <c r="J646" s="25">
        <f t="shared" si="24"/>
        <v>2.80878423362549E-3</v>
      </c>
      <c r="K646" s="25">
        <f t="shared" si="26"/>
        <v>-2.5473976560344172E-3</v>
      </c>
      <c r="L646" s="25">
        <f t="shared" si="25"/>
        <v>-2547.3976560344172</v>
      </c>
      <c r="M646" s="25">
        <v>-2255.3769466738895</v>
      </c>
      <c r="N646" s="25"/>
    </row>
    <row r="647" spans="5:14">
      <c r="E647" s="112">
        <v>44399</v>
      </c>
      <c r="G647" s="25"/>
      <c r="H647" s="53">
        <f>Bond_Historical!Q648</f>
        <v>2.8151002356180711E-3</v>
      </c>
      <c r="I647" s="39">
        <f t="shared" si="27"/>
        <v>7.9247893365769194E-6</v>
      </c>
      <c r="J647" s="25">
        <f t="shared" si="24"/>
        <v>2.8097325390311085E-3</v>
      </c>
      <c r="K647" s="25">
        <f t="shared" si="26"/>
        <v>2.1907140210834547E-3</v>
      </c>
      <c r="L647" s="25">
        <f t="shared" si="25"/>
        <v>2190.7140210834546</v>
      </c>
      <c r="M647" s="25">
        <v>-2245.6185811095766</v>
      </c>
      <c r="N647" s="25"/>
    </row>
    <row r="648" spans="5:14">
      <c r="E648" s="112">
        <v>44400</v>
      </c>
      <c r="G648" s="25"/>
      <c r="H648" s="53">
        <f>Bond_Historical!Q649</f>
        <v>-6.4008909956175222E-4</v>
      </c>
      <c r="I648" s="39">
        <f t="shared" si="27"/>
        <v>4.0971405537777476E-7</v>
      </c>
      <c r="J648" s="25">
        <f t="shared" si="24"/>
        <v>2.6022806359159911E-3</v>
      </c>
      <c r="K648" s="25">
        <f t="shared" si="26"/>
        <v>-4.9794990494236987E-4</v>
      </c>
      <c r="L648" s="25">
        <f t="shared" si="25"/>
        <v>-497.94990494236987</v>
      </c>
      <c r="M648" s="25">
        <v>-2243.0777674367246</v>
      </c>
      <c r="N648" s="25"/>
    </row>
    <row r="649" spans="5:14">
      <c r="E649" s="112">
        <v>44403</v>
      </c>
      <c r="G649" s="25"/>
      <c r="H649" s="53">
        <f>Bond_Historical!Q650</f>
        <v>-9.3029259666234181E-4</v>
      </c>
      <c r="I649" s="39">
        <f t="shared" si="27"/>
        <v>8.6544431540476256E-7</v>
      </c>
      <c r="J649" s="25">
        <f t="shared" si="24"/>
        <v>2.4260876899165349E-3</v>
      </c>
      <c r="K649" s="25">
        <f t="shared" si="26"/>
        <v>-7.8140401455980798E-4</v>
      </c>
      <c r="L649" s="25">
        <f t="shared" si="25"/>
        <v>-781.40401455980793</v>
      </c>
      <c r="M649" s="25">
        <v>-2229.8272553244915</v>
      </c>
      <c r="N649" s="25"/>
    </row>
    <row r="650" spans="5:14">
      <c r="E650" s="112">
        <v>44404</v>
      </c>
      <c r="G650" s="25"/>
      <c r="H650" s="53">
        <f>Bond_Historical!Q651</f>
        <v>2.5947055368712463E-3</v>
      </c>
      <c r="I650" s="39">
        <f t="shared" si="27"/>
        <v>6.7324968230703024E-6</v>
      </c>
      <c r="J650" s="25">
        <f t="shared" si="24"/>
        <v>2.4521196505779266E-3</v>
      </c>
      <c r="K650" s="25">
        <f t="shared" si="26"/>
        <v>2.3377162070203983E-3</v>
      </c>
      <c r="L650" s="25">
        <f t="shared" si="25"/>
        <v>2337.7162070203985</v>
      </c>
      <c r="M650" s="25">
        <v>-2223.8618703668849</v>
      </c>
      <c r="N650" s="25"/>
    </row>
    <row r="651" spans="5:14">
      <c r="E651" s="112">
        <v>44405</v>
      </c>
      <c r="G651" s="25"/>
      <c r="H651" s="53">
        <f>Bond_Historical!Q652</f>
        <v>1.1107749077059748E-3</v>
      </c>
      <c r="I651" s="39">
        <f t="shared" si="27"/>
        <v>1.2338208955892167E-6</v>
      </c>
      <c r="J651" s="25">
        <f t="shared" si="24"/>
        <v>2.3013105609578713E-3</v>
      </c>
      <c r="K651" s="25">
        <f t="shared" si="26"/>
        <v>9.9013544162674218E-4</v>
      </c>
      <c r="L651" s="25">
        <f t="shared" si="25"/>
        <v>990.13544162674214</v>
      </c>
      <c r="M651" s="25">
        <v>-2200.2005192718125</v>
      </c>
      <c r="N651" s="25"/>
    </row>
    <row r="652" spans="5:14">
      <c r="E652" s="112">
        <v>44406</v>
      </c>
      <c r="G652" s="25"/>
      <c r="H652" s="53">
        <f>Bond_Historical!Q653</f>
        <v>-1.7972595903418512E-3</v>
      </c>
      <c r="I652" s="39">
        <f t="shared" si="27"/>
        <v>3.230142035075759E-6</v>
      </c>
      <c r="J652" s="25">
        <f t="shared" si="24"/>
        <v>2.2329682170915827E-3</v>
      </c>
      <c r="K652" s="25">
        <f t="shared" si="26"/>
        <v>-1.707048194640987E-3</v>
      </c>
      <c r="L652" s="25">
        <f t="shared" si="25"/>
        <v>-1707.048194640987</v>
      </c>
      <c r="M652" s="25">
        <v>-2182.7833245741635</v>
      </c>
      <c r="N652" s="25"/>
    </row>
    <row r="653" spans="5:14">
      <c r="E653" s="112">
        <v>44407</v>
      </c>
      <c r="G653" s="25"/>
      <c r="H653" s="53">
        <f>Bond_Historical!Q654</f>
        <v>1.008941256949785E-3</v>
      </c>
      <c r="I653" s="39">
        <f t="shared" si="27"/>
        <v>1.0179624599754121E-6</v>
      </c>
      <c r="J653" s="25">
        <f t="shared" si="24"/>
        <v>2.0954520678737321E-3</v>
      </c>
      <c r="K653" s="25">
        <f t="shared" si="26"/>
        <v>9.8762833895328509E-4</v>
      </c>
      <c r="L653" s="25">
        <f t="shared" si="25"/>
        <v>987.62833895328504</v>
      </c>
      <c r="M653" s="25">
        <v>-2163.3877596530442</v>
      </c>
      <c r="N653" s="25"/>
    </row>
    <row r="654" spans="5:14">
      <c r="E654" s="112">
        <v>44410</v>
      </c>
      <c r="G654" s="25"/>
      <c r="H654" s="53">
        <f>Bond_Historical!Q655</f>
        <v>2.3969807455955067E-3</v>
      </c>
      <c r="I654" s="39">
        <f t="shared" si="27"/>
        <v>5.7455166947555916E-6</v>
      </c>
      <c r="J654" s="25">
        <f t="shared" si="24"/>
        <v>2.1433872649748091E-3</v>
      </c>
      <c r="K654" s="25">
        <f t="shared" si="26"/>
        <v>2.5003281922381555E-3</v>
      </c>
      <c r="L654" s="25">
        <f t="shared" si="25"/>
        <v>2500.3281922381557</v>
      </c>
      <c r="M654" s="25">
        <v>-2159.1731707213485</v>
      </c>
      <c r="N654" s="25"/>
    </row>
    <row r="655" spans="5:14">
      <c r="E655" s="112">
        <v>44411</v>
      </c>
      <c r="G655" s="25"/>
      <c r="H655" s="53">
        <f>Bond_Historical!Q656</f>
        <v>5.9011141705757959E-4</v>
      </c>
      <c r="I655" s="39">
        <f t="shared" si="27"/>
        <v>3.4823148454170465E-7</v>
      </c>
      <c r="J655" s="25">
        <f t="shared" si="24"/>
        <v>1.9892780964935546E-3</v>
      </c>
      <c r="K655" s="25">
        <f t="shared" si="26"/>
        <v>6.017880708174022E-4</v>
      </c>
      <c r="L655" s="25">
        <f t="shared" si="25"/>
        <v>601.78807081740217</v>
      </c>
      <c r="M655" s="25">
        <v>-2147.5018510079535</v>
      </c>
      <c r="N655" s="25"/>
    </row>
    <row r="656" spans="5:14">
      <c r="E656" s="112">
        <v>44412</v>
      </c>
      <c r="G656" s="25"/>
      <c r="H656" s="53">
        <f>Bond_Historical!Q657</f>
        <v>-1.0437160809638486E-4</v>
      </c>
      <c r="I656" s="39">
        <f t="shared" si="27"/>
        <v>1.0893432576625349E-8</v>
      </c>
      <c r="J656" s="25">
        <f t="shared" si="24"/>
        <v>1.8344692034202048E-3</v>
      </c>
      <c r="K656" s="25">
        <f t="shared" si="26"/>
        <v>-1.1468248041009835E-4</v>
      </c>
      <c r="L656" s="25">
        <f t="shared" si="25"/>
        <v>-114.68248041009835</v>
      </c>
      <c r="M656" s="25">
        <v>-2122.4365841332697</v>
      </c>
      <c r="N656" s="25"/>
    </row>
    <row r="657" spans="5:14">
      <c r="E657" s="112">
        <v>44413</v>
      </c>
      <c r="G657" s="25"/>
      <c r="H657" s="53">
        <f>Bond_Historical!Q658</f>
        <v>-2.6194490445855972E-3</v>
      </c>
      <c r="I657" s="39">
        <f t="shared" si="27"/>
        <v>6.8615132971803982E-6</v>
      </c>
      <c r="J657" s="25">
        <f t="shared" si="24"/>
        <v>1.9722354484517425E-3</v>
      </c>
      <c r="K657" s="25">
        <f t="shared" si="26"/>
        <v>-3.1211147255448797E-3</v>
      </c>
      <c r="L657" s="25">
        <f t="shared" si="25"/>
        <v>-3121.1147255448795</v>
      </c>
      <c r="M657" s="25">
        <v>-2112.8591338126648</v>
      </c>
      <c r="N657" s="25"/>
    </row>
    <row r="658" spans="5:14">
      <c r="E658" s="112">
        <v>44414</v>
      </c>
      <c r="G658" s="25"/>
      <c r="H658" s="53">
        <f>Bond_Historical!Q659</f>
        <v>-5.3565659167432184E-3</v>
      </c>
      <c r="I658" s="39">
        <f t="shared" si="27"/>
        <v>2.8692798420415115E-5</v>
      </c>
      <c r="J658" s="25">
        <f t="shared" si="24"/>
        <v>2.7586546589909488E-3</v>
      </c>
      <c r="K658" s="25">
        <f t="shared" si="26"/>
        <v>-5.9366014874919232E-3</v>
      </c>
      <c r="L658" s="25">
        <f t="shared" si="25"/>
        <v>-5936.6014874919229</v>
      </c>
      <c r="M658" s="25">
        <v>-2108.5137933448186</v>
      </c>
      <c r="N658" s="25"/>
    </row>
    <row r="659" spans="5:14">
      <c r="E659" s="112">
        <v>44417</v>
      </c>
      <c r="G659" s="25"/>
      <c r="H659" s="53">
        <f>Bond_Historical!Q660</f>
        <v>-2.3479939700934626E-3</v>
      </c>
      <c r="I659" s="39">
        <f t="shared" si="27"/>
        <v>5.5130756835952606E-6</v>
      </c>
      <c r="J659" s="25">
        <f t="shared" si="24"/>
        <v>2.7010387910905475E-3</v>
      </c>
      <c r="K659" s="25">
        <f t="shared" si="26"/>
        <v>-1.8604150483200548E-3</v>
      </c>
      <c r="L659" s="25">
        <f t="shared" si="25"/>
        <v>-1860.4150483200549</v>
      </c>
      <c r="M659" s="25">
        <v>-2097.4099271996724</v>
      </c>
      <c r="N659" s="25"/>
    </row>
    <row r="660" spans="5:14">
      <c r="E660" s="112">
        <v>44418</v>
      </c>
      <c r="G660" s="25"/>
      <c r="H660" s="53">
        <f>Bond_Historical!Q661</f>
        <v>-1.4676505605261815E-3</v>
      </c>
      <c r="I660" s="39">
        <f t="shared" si="27"/>
        <v>2.1539981678128148E-6</v>
      </c>
      <c r="J660" s="25">
        <f t="shared" si="24"/>
        <v>2.5542843799196331E-3</v>
      </c>
      <c r="K660" s="25">
        <f t="shared" si="26"/>
        <v>-1.1876871201024345E-3</v>
      </c>
      <c r="L660" s="25">
        <f t="shared" si="25"/>
        <v>-1187.6871201024344</v>
      </c>
      <c r="M660" s="25">
        <v>-2046.0494676578789</v>
      </c>
      <c r="N660" s="25"/>
    </row>
    <row r="661" spans="5:14">
      <c r="E661" s="112">
        <v>44419</v>
      </c>
      <c r="G661" s="25"/>
      <c r="H661" s="53">
        <f>Bond_Historical!Q662</f>
        <v>8.9062672679176397E-4</v>
      </c>
      <c r="I661" s="39">
        <f t="shared" si="27"/>
        <v>7.9321596647581142E-7</v>
      </c>
      <c r="J661" s="25">
        <f t="shared" si="24"/>
        <v>2.3800621387786462E-3</v>
      </c>
      <c r="K661" s="25">
        <f t="shared" si="26"/>
        <v>7.6214337621429535E-4</v>
      </c>
      <c r="L661" s="25">
        <f t="shared" si="25"/>
        <v>762.14337621429536</v>
      </c>
      <c r="M661" s="25">
        <v>-2025.4917438069153</v>
      </c>
      <c r="N661" s="25"/>
    </row>
    <row r="662" spans="5:14">
      <c r="E662" s="112">
        <v>44420</v>
      </c>
      <c r="G662" s="25"/>
      <c r="H662" s="53">
        <f>Bond_Historical!Q663</f>
        <v>7.8024497735779971E-5</v>
      </c>
      <c r="I662" s="39">
        <f t="shared" si="27"/>
        <v>6.0878222469207334E-9</v>
      </c>
      <c r="J662" s="25">
        <f t="shared" si="24"/>
        <v>2.1945169377604453E-3</v>
      </c>
      <c r="K662" s="25">
        <f t="shared" si="26"/>
        <v>7.165605412862398E-5</v>
      </c>
      <c r="L662" s="25">
        <f t="shared" si="25"/>
        <v>71.656054128623978</v>
      </c>
      <c r="M662" s="25">
        <v>-2023.2926646793244</v>
      </c>
      <c r="N662" s="25"/>
    </row>
    <row r="663" spans="5:14">
      <c r="E663" s="112">
        <v>44421</v>
      </c>
      <c r="G663" s="25"/>
      <c r="H663" s="53">
        <f>Bond_Historical!Q664</f>
        <v>4.3840155468695286E-3</v>
      </c>
      <c r="I663" s="39">
        <f t="shared" si="27"/>
        <v>1.9219592315193732E-5</v>
      </c>
      <c r="J663" s="25">
        <f t="shared" si="24"/>
        <v>2.6412984967396093E-3</v>
      </c>
      <c r="K663" s="25">
        <f t="shared" si="26"/>
        <v>4.3665994105100492E-3</v>
      </c>
      <c r="L663" s="25">
        <f t="shared" si="25"/>
        <v>4366.599410510049</v>
      </c>
      <c r="M663" s="25">
        <v>-2006.4325226380442</v>
      </c>
      <c r="N663" s="25"/>
    </row>
    <row r="664" spans="5:14">
      <c r="E664" s="112">
        <v>44424</v>
      </c>
      <c r="G664" s="25"/>
      <c r="H664" s="53">
        <f>Bond_Historical!Q665</f>
        <v>6.8492297872806444E-4</v>
      </c>
      <c r="I664" s="39">
        <f t="shared" si="27"/>
        <v>4.691194867897246E-7</v>
      </c>
      <c r="J664" s="25">
        <f t="shared" si="24"/>
        <v>2.4495626159715821E-3</v>
      </c>
      <c r="K664" s="25">
        <f t="shared" si="26"/>
        <v>5.6680602226765787E-4</v>
      </c>
      <c r="L664" s="25">
        <f t="shared" si="25"/>
        <v>566.80602226765791</v>
      </c>
      <c r="M664" s="25">
        <v>-1994.5345547409543</v>
      </c>
      <c r="N664" s="25"/>
    </row>
    <row r="665" spans="5:14">
      <c r="E665" s="112">
        <v>44425</v>
      </c>
      <c r="G665" s="25"/>
      <c r="H665" s="53">
        <f>Bond_Historical!Q666</f>
        <v>-8.9086386280325634E-4</v>
      </c>
      <c r="I665" s="39">
        <f t="shared" si="27"/>
        <v>7.9363842204873917E-7</v>
      </c>
      <c r="J665" s="25">
        <f t="shared" si="24"/>
        <v>2.2845895083007843E-3</v>
      </c>
      <c r="K665" s="25">
        <f t="shared" si="26"/>
        <v>-7.9493752887165156E-4</v>
      </c>
      <c r="L665" s="25">
        <f t="shared" si="25"/>
        <v>-794.93752887165158</v>
      </c>
      <c r="M665" s="25">
        <v>-1972.7446020178525</v>
      </c>
      <c r="N665" s="25"/>
    </row>
    <row r="666" spans="5:14">
      <c r="E666" s="112">
        <v>44426</v>
      </c>
      <c r="G666" s="25"/>
      <c r="H666" s="53">
        <f>Bond_Historical!Q667</f>
        <v>-1.5967385613734877E-4</v>
      </c>
      <c r="I666" s="39">
        <f t="shared" si="27"/>
        <v>2.5495740333770754E-8</v>
      </c>
      <c r="J666" s="25">
        <f t="shared" si="24"/>
        <v>2.1071951023273528E-3</v>
      </c>
      <c r="K666" s="25">
        <f t="shared" si="26"/>
        <v>-1.5276921218674756E-4</v>
      </c>
      <c r="L666" s="25">
        <f t="shared" si="25"/>
        <v>-152.76921218674755</v>
      </c>
      <c r="M666" s="25">
        <v>-1968.1074349870109</v>
      </c>
      <c r="N666" s="25"/>
    </row>
    <row r="667" spans="5:14">
      <c r="E667" s="112">
        <v>44427</v>
      </c>
      <c r="G667" s="25"/>
      <c r="H667" s="53">
        <f>Bond_Historical!Q668</f>
        <v>1.6525665514489966E-3</v>
      </c>
      <c r="I667" s="39">
        <f t="shared" si="27"/>
        <v>2.7309762069680291E-6</v>
      </c>
      <c r="J667" s="25">
        <f t="shared" si="24"/>
        <v>2.0454527494974625E-3</v>
      </c>
      <c r="K667" s="25">
        <f t="shared" si="26"/>
        <v>1.7142115359541675E-3</v>
      </c>
      <c r="L667" s="25">
        <f t="shared" si="25"/>
        <v>1714.2115359541676</v>
      </c>
      <c r="M667" s="25">
        <v>-1963.962987169662</v>
      </c>
      <c r="N667" s="25"/>
    </row>
    <row r="668" spans="5:14">
      <c r="E668" s="112">
        <v>44428</v>
      </c>
      <c r="G668" s="25"/>
      <c r="H668" s="53">
        <f>Bond_Historical!Q669</f>
        <v>-7.8025258833594897E-5</v>
      </c>
      <c r="I668" s="39">
        <f t="shared" si="27"/>
        <v>6.0879410160494784E-9</v>
      </c>
      <c r="J668" s="25">
        <f t="shared" si="24"/>
        <v>1.8860563615690617E-3</v>
      </c>
      <c r="K668" s="25">
        <f t="shared" si="26"/>
        <v>-8.3378863234303551E-5</v>
      </c>
      <c r="L668" s="25">
        <f t="shared" si="25"/>
        <v>-83.378863234303552</v>
      </c>
      <c r="M668" s="25">
        <v>-1945.7689050260344</v>
      </c>
      <c r="N668" s="25"/>
    </row>
    <row r="669" spans="5:14">
      <c r="E669" s="112">
        <v>44431</v>
      </c>
      <c r="G669" s="25"/>
      <c r="H669" s="53">
        <f>Bond_Historical!Q670</f>
        <v>4.1035015949246104E-4</v>
      </c>
      <c r="I669" s="39">
        <f t="shared" si="27"/>
        <v>1.6838725339548821E-7</v>
      </c>
      <c r="J669" s="25">
        <f t="shared" si="24"/>
        <v>1.746105780636494E-3</v>
      </c>
      <c r="K669" s="25">
        <f t="shared" si="26"/>
        <v>4.7556528328151815E-4</v>
      </c>
      <c r="L669" s="25">
        <f t="shared" si="25"/>
        <v>475.56528328151813</v>
      </c>
      <c r="M669" s="25">
        <v>-1940.8989876758526</v>
      </c>
      <c r="N669" s="25"/>
    </row>
    <row r="670" spans="5:14">
      <c r="E670" s="112">
        <v>44432</v>
      </c>
      <c r="G670" s="25"/>
      <c r="H670" s="53">
        <f>Bond_Historical!Q671</f>
        <v>-1.7155125264691836E-3</v>
      </c>
      <c r="I670" s="39">
        <f t="shared" si="27"/>
        <v>2.9429832284726814E-6</v>
      </c>
      <c r="J670" s="25">
        <f t="shared" si="24"/>
        <v>1.7415510534771171E-3</v>
      </c>
      <c r="K670" s="25">
        <f t="shared" si="26"/>
        <v>-2.1475018510079534E-3</v>
      </c>
      <c r="L670" s="25">
        <f t="shared" si="25"/>
        <v>-2147.5018510079535</v>
      </c>
      <c r="M670" s="25">
        <v>-1938.4637747815152</v>
      </c>
      <c r="N670" s="25"/>
    </row>
    <row r="671" spans="5:14">
      <c r="E671" s="112">
        <v>44433</v>
      </c>
      <c r="G671" s="25"/>
      <c r="H671" s="53">
        <f>Bond_Historical!Q672</f>
        <v>-1.9851515259981497E-3</v>
      </c>
      <c r="I671" s="39">
        <f t="shared" si="27"/>
        <v>3.9408265811727822E-6</v>
      </c>
      <c r="J671" s="25">
        <f t="shared" si="24"/>
        <v>1.7802174160093719E-3</v>
      </c>
      <c r="K671" s="25">
        <f t="shared" si="26"/>
        <v>-2.4915388017468306E-3</v>
      </c>
      <c r="L671" s="25">
        <f t="shared" si="25"/>
        <v>-2491.5388017468304</v>
      </c>
      <c r="M671" s="25">
        <v>-1925.2904248355826</v>
      </c>
      <c r="N671" s="25"/>
    </row>
    <row r="672" spans="5:14">
      <c r="E672" s="112">
        <v>44434</v>
      </c>
      <c r="G672" s="25"/>
      <c r="H672" s="53">
        <f>Bond_Historical!Q673</f>
        <v>-1.9132447075246137E-3</v>
      </c>
      <c r="I672" s="39">
        <f t="shared" si="27"/>
        <v>3.6605053108709446E-6</v>
      </c>
      <c r="J672" s="25">
        <f t="shared" si="24"/>
        <v>1.8007980835324832E-3</v>
      </c>
      <c r="K672" s="25">
        <f t="shared" si="26"/>
        <v>-2.3491333937747535E-3</v>
      </c>
      <c r="L672" s="25">
        <f t="shared" si="25"/>
        <v>-2349.1333937747536</v>
      </c>
      <c r="M672" s="25">
        <v>-1923.7510248138485</v>
      </c>
      <c r="N672" s="25"/>
    </row>
    <row r="673" spans="5:14">
      <c r="E673" s="112">
        <v>44435</v>
      </c>
      <c r="G673" s="25"/>
      <c r="H673" s="53">
        <f>Bond_Historical!Q674</f>
        <v>5.4788683729021705E-3</v>
      </c>
      <c r="I673" s="39">
        <f t="shared" si="27"/>
        <v>3.0017998647587677E-5</v>
      </c>
      <c r="J673" s="25">
        <f t="shared" si="24"/>
        <v>2.6942795835147243E-3</v>
      </c>
      <c r="K673" s="25">
        <f t="shared" si="26"/>
        <v>6.650220577646174E-3</v>
      </c>
      <c r="L673" s="25">
        <f t="shared" si="25"/>
        <v>6650.2205776461742</v>
      </c>
      <c r="M673" s="25">
        <v>-1919.1423818216672</v>
      </c>
      <c r="N673" s="25"/>
    </row>
    <row r="674" spans="5:14">
      <c r="E674" s="112">
        <v>44438</v>
      </c>
      <c r="G674" s="25"/>
      <c r="H674" s="53">
        <f>Bond_Historical!Q675</f>
        <v>1.0559445132137062E-3</v>
      </c>
      <c r="I674" s="39">
        <f t="shared" si="27"/>
        <v>1.115018814986131E-6</v>
      </c>
      <c r="J674" s="25">
        <f t="shared" si="24"/>
        <v>2.517443926936716E-3</v>
      </c>
      <c r="K674" s="25">
        <f t="shared" si="26"/>
        <v>8.5666030029527961E-4</v>
      </c>
      <c r="L674" s="25">
        <f t="shared" si="25"/>
        <v>856.66030029527963</v>
      </c>
      <c r="M674" s="25">
        <v>-1906.488402835131</v>
      </c>
      <c r="N674" s="25"/>
    </row>
    <row r="675" spans="5:14">
      <c r="E675" s="112">
        <v>44439</v>
      </c>
      <c r="G675" s="25"/>
      <c r="H675" s="53">
        <f>Bond_Historical!Q676</f>
        <v>-1.4092312384755242E-3</v>
      </c>
      <c r="I675" s="39">
        <f t="shared" si="27"/>
        <v>1.9859326834952597E-6</v>
      </c>
      <c r="J675" s="25">
        <f t="shared" si="24"/>
        <v>2.3842787670497467E-3</v>
      </c>
      <c r="K675" s="25">
        <f t="shared" si="26"/>
        <v>-1.2235808155040551E-3</v>
      </c>
      <c r="L675" s="25">
        <f t="shared" si="25"/>
        <v>-1223.580815504055</v>
      </c>
      <c r="M675" s="25">
        <v>-1902.3120692223583</v>
      </c>
      <c r="N675" s="25"/>
    </row>
    <row r="676" spans="5:14">
      <c r="E676" s="112">
        <v>44440</v>
      </c>
      <c r="G676" s="25"/>
      <c r="H676" s="53">
        <f>Bond_Historical!Q677</f>
        <v>5.583356277378273E-4</v>
      </c>
      <c r="I676" s="39">
        <f t="shared" si="27"/>
        <v>3.1173867320139364E-7</v>
      </c>
      <c r="J676" s="25">
        <f t="shared" si="24"/>
        <v>2.2088069752999764E-3</v>
      </c>
      <c r="K676" s="25">
        <f t="shared" si="26"/>
        <v>5.1185684269734061E-4</v>
      </c>
      <c r="L676" s="25">
        <f t="shared" si="25"/>
        <v>511.8568426973406</v>
      </c>
      <c r="M676" s="25">
        <v>-1883.7496651881579</v>
      </c>
      <c r="N676" s="25"/>
    </row>
    <row r="677" spans="5:14">
      <c r="E677" s="112">
        <v>44441</v>
      </c>
      <c r="G677" s="25"/>
      <c r="H677" s="53">
        <f>Bond_Historical!Q678</f>
        <v>1.1341380441006659E-3</v>
      </c>
      <c r="I677" s="39">
        <f t="shared" si="27"/>
        <v>1.2862691030764838E-6</v>
      </c>
      <c r="J677" s="25">
        <f t="shared" si="24"/>
        <v>2.0832533166840819E-3</v>
      </c>
      <c r="K677" s="25">
        <f t="shared" si="26"/>
        <v>1.1223242767415117E-3</v>
      </c>
      <c r="L677" s="25">
        <f t="shared" si="25"/>
        <v>1122.3242767415118</v>
      </c>
      <c r="M677" s="25">
        <v>-1877.2158014039146</v>
      </c>
      <c r="N677" s="25"/>
    </row>
    <row r="678" spans="5:14">
      <c r="E678" s="112">
        <v>44442</v>
      </c>
      <c r="G678" s="25"/>
      <c r="H678" s="53">
        <f>Bond_Historical!Q679</f>
        <v>-2.2598191733689326E-3</v>
      </c>
      <c r="I678" s="39">
        <f t="shared" si="27"/>
        <v>5.1067826963258458E-6</v>
      </c>
      <c r="J678" s="25">
        <f t="shared" si="24"/>
        <v>2.110680015706507E-3</v>
      </c>
      <c r="K678" s="25">
        <f t="shared" si="26"/>
        <v>-2.3710559956007984E-3</v>
      </c>
      <c r="L678" s="25">
        <f t="shared" si="25"/>
        <v>-2371.0559956007983</v>
      </c>
      <c r="M678" s="25">
        <v>-1874.5455997775259</v>
      </c>
      <c r="N678" s="25"/>
    </row>
    <row r="679" spans="5:14">
      <c r="E679" s="112">
        <v>44446</v>
      </c>
      <c r="G679" s="25"/>
      <c r="H679" s="53">
        <f>Bond_Historical!Q680</f>
        <v>-3.314580599424076E-3</v>
      </c>
      <c r="I679" s="39">
        <f t="shared" si="27"/>
        <v>1.0986444550078467E-5</v>
      </c>
      <c r="J679" s="25">
        <f t="shared" si="24"/>
        <v>2.3312424352497463E-3</v>
      </c>
      <c r="K679" s="25">
        <f t="shared" si="26"/>
        <v>-3.4325461839062555E-3</v>
      </c>
      <c r="L679" s="25">
        <f t="shared" si="25"/>
        <v>-3432.5461839062555</v>
      </c>
      <c r="M679" s="25">
        <v>-1868.9465499823546</v>
      </c>
      <c r="N679" s="25"/>
    </row>
    <row r="680" spans="5:14">
      <c r="E680" s="112">
        <v>44447</v>
      </c>
      <c r="G680" s="25"/>
      <c r="H680" s="53">
        <f>Bond_Historical!Q681</f>
        <v>2.4869824270229621E-3</v>
      </c>
      <c r="I680" s="39">
        <f t="shared" si="27"/>
        <v>6.1850815923210234E-6</v>
      </c>
      <c r="J680" s="25">
        <f t="shared" si="24"/>
        <v>2.3552600359558916E-3</v>
      </c>
      <c r="K680" s="25">
        <f t="shared" si="26"/>
        <v>2.3318224544110759E-3</v>
      </c>
      <c r="L680" s="25">
        <f t="shared" si="25"/>
        <v>2331.8224544110758</v>
      </c>
      <c r="M680" s="25">
        <v>-1860.4150483200549</v>
      </c>
      <c r="N680" s="25"/>
    </row>
    <row r="681" spans="5:14">
      <c r="E681" s="112">
        <v>44448</v>
      </c>
      <c r="G681" s="25"/>
      <c r="H681" s="53">
        <f>Bond_Historical!Q682</f>
        <v>3.987356416517914E-3</v>
      </c>
      <c r="I681" s="39">
        <f t="shared" si="27"/>
        <v>1.5899011192346581E-5</v>
      </c>
      <c r="J681" s="25">
        <f t="shared" si="24"/>
        <v>2.6645851535046297E-3</v>
      </c>
      <c r="K681" s="25">
        <f t="shared" si="26"/>
        <v>3.7004658264091226E-3</v>
      </c>
      <c r="L681" s="25">
        <f t="shared" si="25"/>
        <v>3700.4658264091227</v>
      </c>
      <c r="M681" s="25">
        <v>-1842.897790911175</v>
      </c>
      <c r="N681" s="25"/>
    </row>
    <row r="682" spans="5:14">
      <c r="E682" s="112">
        <v>44449</v>
      </c>
      <c r="G682" s="25"/>
      <c r="H682" s="53">
        <f>Bond_Historical!Q683</f>
        <v>-2.404862576532663E-3</v>
      </c>
      <c r="I682" s="39">
        <f t="shared" si="27"/>
        <v>5.7833640120073182E-6</v>
      </c>
      <c r="J682" s="25">
        <f t="shared" si="24"/>
        <v>2.6272640780927972E-3</v>
      </c>
      <c r="K682" s="25">
        <f t="shared" si="26"/>
        <v>-1.9727446020178525E-3</v>
      </c>
      <c r="L682" s="25">
        <f t="shared" si="25"/>
        <v>-1972.7446020178525</v>
      </c>
      <c r="M682" s="25">
        <v>-1831.0357090632656</v>
      </c>
      <c r="N682" s="25"/>
    </row>
    <row r="683" spans="5:14">
      <c r="E683" s="112">
        <v>44452</v>
      </c>
      <c r="G683" s="25"/>
      <c r="H683" s="53">
        <f>Bond_Historical!Q684</f>
        <v>1.5988106035201932E-3</v>
      </c>
      <c r="I683" s="39">
        <f t="shared" si="27"/>
        <v>2.5561953459286045E-6</v>
      </c>
      <c r="J683" s="25">
        <f t="shared" si="24"/>
        <v>2.5001136689199884E-3</v>
      </c>
      <c r="K683" s="25">
        <f t="shared" si="26"/>
        <v>1.3301588104981589E-3</v>
      </c>
      <c r="L683" s="25">
        <f t="shared" si="25"/>
        <v>1330.158810498159</v>
      </c>
      <c r="M683" s="25">
        <v>-1817.3587133111544</v>
      </c>
      <c r="N683" s="25"/>
    </row>
    <row r="684" spans="5:14">
      <c r="E684" s="112">
        <v>44453</v>
      </c>
      <c r="G684" s="25"/>
      <c r="H684" s="53">
        <f>Bond_Historical!Q685</f>
        <v>2.2926325128139725E-3</v>
      </c>
      <c r="I684" s="39">
        <f t="shared" si="27"/>
        <v>5.2561638388117092E-6</v>
      </c>
      <c r="J684" s="25">
        <f t="shared" si="24"/>
        <v>2.4701027670350553E-3</v>
      </c>
      <c r="K684" s="25">
        <f t="shared" si="26"/>
        <v>2.0044023159792473E-3</v>
      </c>
      <c r="L684" s="25">
        <f t="shared" si="25"/>
        <v>2004.4023159792473</v>
      </c>
      <c r="M684" s="25">
        <v>-1817.0483667586032</v>
      </c>
      <c r="N684" s="25"/>
    </row>
    <row r="685" spans="5:14">
      <c r="E685" s="112">
        <v>44454</v>
      </c>
      <c r="G685" s="25"/>
      <c r="H685" s="53">
        <f>Bond_Historical!Q686</f>
        <v>-8.43368373391619E-4</v>
      </c>
      <c r="I685" s="39">
        <f t="shared" si="27"/>
        <v>7.1127021323722526E-7</v>
      </c>
      <c r="J685" s="25">
        <f t="shared" si="24"/>
        <v>2.3006275360741655E-3</v>
      </c>
      <c r="K685" s="25">
        <f t="shared" si="26"/>
        <v>-7.4629836813811781E-4</v>
      </c>
      <c r="L685" s="25">
        <f t="shared" si="25"/>
        <v>-746.29836813811778</v>
      </c>
      <c r="M685" s="25">
        <v>-1806.6536805491216</v>
      </c>
      <c r="N685" s="25"/>
    </row>
    <row r="686" spans="5:14">
      <c r="E686" s="112">
        <v>44455</v>
      </c>
      <c r="G686" s="25"/>
      <c r="H686" s="53">
        <f>Bond_Historical!Q687</f>
        <v>-1.6421716972009569E-3</v>
      </c>
      <c r="I686" s="39">
        <f t="shared" si="27"/>
        <v>2.6967278830878712E-6</v>
      </c>
      <c r="J686" s="25">
        <f t="shared" si="24"/>
        <v>2.2143764773056239E-3</v>
      </c>
      <c r="K686" s="25">
        <f t="shared" si="26"/>
        <v>-1.5602078283577898E-3</v>
      </c>
      <c r="L686" s="25">
        <f t="shared" si="25"/>
        <v>-1560.2078283577898</v>
      </c>
      <c r="M686" s="25">
        <v>-1799.9023839993285</v>
      </c>
      <c r="N686" s="25"/>
    </row>
    <row r="687" spans="5:14">
      <c r="E687" s="112">
        <v>44456</v>
      </c>
      <c r="G687" s="25"/>
      <c r="H687" s="53">
        <f>Bond_Historical!Q688</f>
        <v>-1.4642881302361003E-3</v>
      </c>
      <c r="I687" s="39">
        <f t="shared" si="27"/>
        <v>2.1441397283503346E-6</v>
      </c>
      <c r="J687" s="25">
        <f t="shared" si="24"/>
        <v>2.1188592839097038E-3</v>
      </c>
      <c r="K687" s="25">
        <f t="shared" si="26"/>
        <v>-1.4453907993707924E-3</v>
      </c>
      <c r="L687" s="25">
        <f t="shared" si="25"/>
        <v>-1445.3907993707924</v>
      </c>
      <c r="M687" s="25">
        <v>-1798.4122462749231</v>
      </c>
      <c r="N687" s="25"/>
    </row>
    <row r="688" spans="5:14">
      <c r="E688" s="112">
        <v>44459</v>
      </c>
      <c r="G688" s="25"/>
      <c r="H688" s="53">
        <f>Bond_Historical!Q689</f>
        <v>2.6657709333417793E-3</v>
      </c>
      <c r="I688" s="39">
        <f t="shared" si="27"/>
        <v>7.1063346690499016E-6</v>
      </c>
      <c r="J688" s="25">
        <f t="shared" si="24"/>
        <v>2.2095429766393498E-3</v>
      </c>
      <c r="K688" s="25">
        <f t="shared" si="26"/>
        <v>2.7499887426046033E-3</v>
      </c>
      <c r="L688" s="25">
        <f t="shared" si="25"/>
        <v>2749.9887426046034</v>
      </c>
      <c r="M688" s="25">
        <v>-1791.9328499772876</v>
      </c>
      <c r="N688" s="25"/>
    </row>
    <row r="689" spans="5:14">
      <c r="E689" s="112">
        <v>44460</v>
      </c>
      <c r="G689" s="25"/>
      <c r="H689" s="53">
        <f>Bond_Historical!Q690</f>
        <v>-1.5994015987487589E-4</v>
      </c>
      <c r="I689" s="39">
        <f t="shared" si="27"/>
        <v>2.558085474080086E-8</v>
      </c>
      <c r="J689" s="25">
        <f t="shared" si="24"/>
        <v>2.0380395651176538E-3</v>
      </c>
      <c r="K689" s="25">
        <f t="shared" si="26"/>
        <v>-1.5822141930088877E-4</v>
      </c>
      <c r="L689" s="25">
        <f t="shared" si="25"/>
        <v>-158.22141930088878</v>
      </c>
      <c r="M689" s="25">
        <v>-1777.9440198105542</v>
      </c>
      <c r="N689" s="25"/>
    </row>
    <row r="690" spans="5:14">
      <c r="E690" s="112">
        <v>44461</v>
      </c>
      <c r="G690" s="25"/>
      <c r="H690" s="53">
        <f>Bond_Historical!Q691</f>
        <v>1.1633254975120617E-3</v>
      </c>
      <c r="I690" s="39">
        <f t="shared" si="27"/>
        <v>1.3533262131616858E-6</v>
      </c>
      <c r="J690" s="25">
        <f t="shared" si="24"/>
        <v>1.9322431033934279E-3</v>
      </c>
      <c r="K690" s="25">
        <f t="shared" si="26"/>
        <v>1.2476674340099903E-3</v>
      </c>
      <c r="L690" s="25">
        <f t="shared" si="25"/>
        <v>1247.6674340099903</v>
      </c>
      <c r="M690" s="4">
        <v>-1756.9435998149495</v>
      </c>
      <c r="N690" s="25"/>
    </row>
    <row r="691" spans="5:14">
      <c r="E691" s="112">
        <v>44462</v>
      </c>
      <c r="G691" s="25"/>
      <c r="H691" s="53">
        <f>Bond_Historical!Q692</f>
        <v>-5.4786007737926421E-3</v>
      </c>
      <c r="I691" s="39">
        <f t="shared" si="27"/>
        <v>3.0015066438601338E-5</v>
      </c>
      <c r="J691" s="25">
        <f t="shared" si="24"/>
        <v>2.7705214066687783E-3</v>
      </c>
      <c r="K691" s="25">
        <f t="shared" si="26"/>
        <v>-6.1975222126154847E-3</v>
      </c>
      <c r="L691" s="25">
        <f t="shared" si="25"/>
        <v>-6197.5222126154849</v>
      </c>
      <c r="M691" s="25">
        <v>-1753.7391126237833</v>
      </c>
      <c r="N691" s="25"/>
    </row>
    <row r="692" spans="5:14">
      <c r="E692" s="112">
        <v>44463</v>
      </c>
      <c r="G692" s="25"/>
      <c r="H692" s="53">
        <f>Bond_Historical!Q693</f>
        <v>-2.1234211993165653E-3</v>
      </c>
      <c r="I692" s="39">
        <f t="shared" si="27"/>
        <v>4.5089175897070009E-6</v>
      </c>
      <c r="J692" s="25">
        <f t="shared" si="24"/>
        <v>2.6834228465794398E-3</v>
      </c>
      <c r="K692" s="25">
        <f t="shared" si="26"/>
        <v>-1.6752701184145557E-3</v>
      </c>
      <c r="L692" s="25">
        <f t="shared" si="25"/>
        <v>-1675.2701184145558</v>
      </c>
      <c r="M692" s="25">
        <v>-1741.0797809095641</v>
      </c>
      <c r="N692" s="25"/>
    </row>
    <row r="693" spans="5:14">
      <c r="E693" s="112">
        <v>44466</v>
      </c>
      <c r="G693" s="25"/>
      <c r="H693" s="53">
        <f>Bond_Historical!Q694</f>
        <v>-9.1418448164668484E-4</v>
      </c>
      <c r="I693" s="39">
        <f t="shared" si="27"/>
        <v>8.3573326648361788E-7</v>
      </c>
      <c r="J693" s="25">
        <f t="shared" si="24"/>
        <v>2.4992007597400756E-3</v>
      </c>
      <c r="K693" s="25">
        <f t="shared" si="26"/>
        <v>-7.4465470037854116E-4</v>
      </c>
      <c r="L693" s="25">
        <f t="shared" si="25"/>
        <v>-744.65470037854118</v>
      </c>
      <c r="M693" s="25">
        <v>-1737.853751388694</v>
      </c>
      <c r="N693" s="25"/>
    </row>
    <row r="694" spans="5:14">
      <c r="E694" s="112">
        <v>44467</v>
      </c>
      <c r="G694" s="25"/>
      <c r="H694" s="53">
        <f>Bond_Historical!Q695</f>
        <v>-5.8444966690963098E-3</v>
      </c>
      <c r="I694" s="39">
        <f t="shared" si="27"/>
        <v>3.4158141315077858E-5</v>
      </c>
      <c r="J694" s="25">
        <f t="shared" si="24"/>
        <v>3.2299883852924681E-3</v>
      </c>
      <c r="K694" s="25">
        <f t="shared" si="26"/>
        <v>-5.1115919158184614E-3</v>
      </c>
      <c r="L694" s="25">
        <f t="shared" si="25"/>
        <v>-5111.5919158184615</v>
      </c>
      <c r="M694" s="25">
        <v>-1728.9962893271286</v>
      </c>
      <c r="N694" s="25"/>
    </row>
    <row r="695" spans="5:14">
      <c r="E695" s="112">
        <v>44468</v>
      </c>
      <c r="G695" s="25"/>
      <c r="H695" s="53">
        <f>Bond_Historical!Q696</f>
        <v>1.1665166671782912E-4</v>
      </c>
      <c r="I695" s="39">
        <f t="shared" si="27"/>
        <v>1.3607611348047481E-8</v>
      </c>
      <c r="J695" s="25">
        <f t="shared" ref="J695:J758" si="28">SQRT((1-$C$3)*SUMPRODUCT(I196:I695,$G$3:$G$502))</f>
        <v>2.9782448464587019E-3</v>
      </c>
      <c r="K695" s="25">
        <f t="shared" si="26"/>
        <v>7.8940557847902189E-5</v>
      </c>
      <c r="L695" s="25">
        <f t="shared" si="25"/>
        <v>78.940557847902184</v>
      </c>
      <c r="M695" s="25">
        <v>-1725.7658457579407</v>
      </c>
      <c r="N695" s="25"/>
    </row>
    <row r="696" spans="5:14">
      <c r="E696" s="112">
        <v>44469</v>
      </c>
      <c r="G696" s="25"/>
      <c r="H696" s="53">
        <f>Bond_Historical!Q697</f>
        <v>-6.9158709317139954E-4</v>
      </c>
      <c r="I696" s="39">
        <f t="shared" si="27"/>
        <v>4.782927074412661E-7</v>
      </c>
      <c r="J696" s="25">
        <f t="shared" si="28"/>
        <v>2.7588394148183636E-3</v>
      </c>
      <c r="K696" s="25">
        <f t="shared" si="26"/>
        <v>-5.0757086355277632E-4</v>
      </c>
      <c r="L696" s="25">
        <f t="shared" ref="L696:L759" si="29">K696*$C$5</f>
        <v>-507.5708635527763</v>
      </c>
      <c r="M696" s="25">
        <v>-1707.048194640987</v>
      </c>
      <c r="N696" s="25"/>
    </row>
    <row r="697" spans="5:14">
      <c r="E697" s="112">
        <v>44470</v>
      </c>
      <c r="G697" s="25"/>
      <c r="H697" s="53">
        <f>Bond_Historical!Q698</f>
        <v>4.0485536199066354E-3</v>
      </c>
      <c r="I697" s="39">
        <f t="shared" si="27"/>
        <v>1.6390786413259122E-5</v>
      </c>
      <c r="J697" s="25">
        <f t="shared" si="28"/>
        <v>2.9879982666044004E-3</v>
      </c>
      <c r="K697" s="25">
        <f t="shared" ref="K697:K760" si="30">H697*$J$1321/J696</f>
        <v>3.2076256442386182E-3</v>
      </c>
      <c r="L697" s="25">
        <f t="shared" si="29"/>
        <v>3207.625644238618</v>
      </c>
      <c r="M697" s="25">
        <v>-1679.906593045039</v>
      </c>
      <c r="N697" s="25"/>
    </row>
    <row r="698" spans="5:14">
      <c r="E698" s="112">
        <v>44473</v>
      </c>
      <c r="G698" s="25"/>
      <c r="H698" s="53">
        <f>Bond_Historical!Q699</f>
        <v>-9.685567784249794E-4</v>
      </c>
      <c r="I698" s="39">
        <f t="shared" si="27"/>
        <v>9.3810223303297459E-7</v>
      </c>
      <c r="J698" s="25">
        <f t="shared" si="28"/>
        <v>2.7802210217896728E-3</v>
      </c>
      <c r="K698" s="25">
        <f t="shared" si="30"/>
        <v>-7.0852462199980516E-4</v>
      </c>
      <c r="L698" s="25">
        <f t="shared" si="29"/>
        <v>-708.52462199980516</v>
      </c>
      <c r="M698" s="25">
        <v>-1677.9147127920216</v>
      </c>
      <c r="N698" s="25"/>
    </row>
    <row r="699" spans="5:14">
      <c r="E699" s="112">
        <v>44474</v>
      </c>
      <c r="G699" s="25"/>
      <c r="H699" s="53">
        <f>Bond_Historical!Q700</f>
        <v>-2.5520764395360832E-3</v>
      </c>
      <c r="I699" s="39">
        <f t="shared" si="27"/>
        <v>6.5130941532351717E-6</v>
      </c>
      <c r="J699" s="25">
        <f t="shared" si="28"/>
        <v>2.7472074391072668E-3</v>
      </c>
      <c r="K699" s="25">
        <f t="shared" si="30"/>
        <v>-2.0064325226380442E-3</v>
      </c>
      <c r="L699" s="25">
        <f t="shared" si="29"/>
        <v>-2006.4325226380442</v>
      </c>
      <c r="M699" s="25">
        <v>-1675.2701184145558</v>
      </c>
      <c r="N699" s="25"/>
    </row>
    <row r="700" spans="5:14">
      <c r="E700" s="112">
        <v>44475</v>
      </c>
      <c r="G700" s="25"/>
      <c r="H700" s="53">
        <f>Bond_Historical!Q701</f>
        <v>3.2820716356099261E-4</v>
      </c>
      <c r="I700" s="39">
        <f t="shared" si="27"/>
        <v>1.0771994221275215E-7</v>
      </c>
      <c r="J700" s="25">
        <f t="shared" si="28"/>
        <v>2.5359878544258196E-3</v>
      </c>
      <c r="K700" s="25">
        <f t="shared" si="30"/>
        <v>2.611360348636767E-4</v>
      </c>
      <c r="L700" s="25">
        <f t="shared" si="29"/>
        <v>261.13603486367668</v>
      </c>
      <c r="M700" s="25">
        <v>-1659.7399802558148</v>
      </c>
      <c r="N700" s="25"/>
    </row>
    <row r="701" spans="5:14">
      <c r="E701" s="112">
        <v>44476</v>
      </c>
      <c r="G701" s="25"/>
      <c r="H701" s="53">
        <f>Bond_Historical!Q702</f>
        <v>-3.0598522081359209E-3</v>
      </c>
      <c r="I701" s="39">
        <f t="shared" si="27"/>
        <v>9.3626955356342716E-6</v>
      </c>
      <c r="J701" s="25">
        <f t="shared" si="28"/>
        <v>2.6212503826363331E-3</v>
      </c>
      <c r="K701" s="25">
        <f t="shared" si="30"/>
        <v>-2.6373239855285138E-3</v>
      </c>
      <c r="L701" s="25">
        <f t="shared" si="29"/>
        <v>-2637.3239855285137</v>
      </c>
      <c r="M701" s="25">
        <v>-1657.7669272390297</v>
      </c>
      <c r="N701" s="25"/>
    </row>
    <row r="702" spans="5:14">
      <c r="E702" s="112">
        <v>44477</v>
      </c>
      <c r="G702" s="25"/>
      <c r="H702" s="53">
        <f>Bond_Historical!Q703</f>
        <v>-2.5893203148223604E-3</v>
      </c>
      <c r="I702" s="39">
        <f t="shared" si="27"/>
        <v>6.7045796927517677E-6</v>
      </c>
      <c r="J702" s="25">
        <f t="shared" si="28"/>
        <v>2.6164857131490741E-3</v>
      </c>
      <c r="K702" s="25">
        <f t="shared" si="30"/>
        <v>-2.1591731707213484E-3</v>
      </c>
      <c r="L702" s="25">
        <f t="shared" si="29"/>
        <v>-2159.1731707213485</v>
      </c>
      <c r="M702" s="25">
        <v>-1656.9683463160691</v>
      </c>
      <c r="N702" s="25"/>
    </row>
    <row r="703" spans="5:14">
      <c r="E703" s="112">
        <v>44480</v>
      </c>
      <c r="G703" s="25"/>
      <c r="H703" s="53">
        <f>Bond_Historical!Q704</f>
        <v>-1.893006607567873E-3</v>
      </c>
      <c r="I703" s="39">
        <f t="shared" si="27"/>
        <v>3.583474016295627E-6</v>
      </c>
      <c r="J703" s="25">
        <f t="shared" si="28"/>
        <v>2.52123361997467E-3</v>
      </c>
      <c r="K703" s="25">
        <f t="shared" si="30"/>
        <v>-1.5814081241406423E-3</v>
      </c>
      <c r="L703" s="25">
        <f t="shared" si="29"/>
        <v>-1581.4081241406423</v>
      </c>
      <c r="M703" s="25">
        <v>-1642.7701478117867</v>
      </c>
      <c r="N703" s="25"/>
    </row>
    <row r="704" spans="5:14">
      <c r="E704" s="112">
        <v>44481</v>
      </c>
      <c r="G704" s="25"/>
      <c r="H704" s="53">
        <f>Bond_Historical!Q705</f>
        <v>4.5867408014866849E-3</v>
      </c>
      <c r="I704" s="39">
        <f t="shared" si="27"/>
        <v>2.1038191180022718E-5</v>
      </c>
      <c r="J704" s="25">
        <f t="shared" si="28"/>
        <v>2.9255520502155488E-3</v>
      </c>
      <c r="K704" s="25">
        <f t="shared" si="30"/>
        <v>3.9765029810053488E-3</v>
      </c>
      <c r="L704" s="25">
        <f t="shared" si="29"/>
        <v>3976.5029810053488</v>
      </c>
      <c r="M704" s="25">
        <v>-1637.290201540708</v>
      </c>
      <c r="N704" s="25"/>
    </row>
    <row r="705" spans="5:14">
      <c r="E705" s="112">
        <v>44482</v>
      </c>
      <c r="G705" s="25"/>
      <c r="H705" s="53">
        <f>Bond_Historical!Q706</f>
        <v>3.0299167933716597E-3</v>
      </c>
      <c r="I705" s="39">
        <f t="shared" si="27"/>
        <v>9.1803957747556012E-6</v>
      </c>
      <c r="J705" s="25">
        <f t="shared" si="28"/>
        <v>2.9414428338751853E-3</v>
      </c>
      <c r="K705" s="25">
        <f t="shared" si="30"/>
        <v>2.2637740450691082E-3</v>
      </c>
      <c r="L705" s="25">
        <f t="shared" si="29"/>
        <v>2263.7740450691081</v>
      </c>
      <c r="M705" s="25">
        <v>-1630.8950275998777</v>
      </c>
      <c r="N705" s="25"/>
    </row>
    <row r="706" spans="5:14">
      <c r="E706" s="112">
        <v>44483</v>
      </c>
      <c r="G706" s="25"/>
      <c r="H706" s="53">
        <f>Bond_Historical!Q707</f>
        <v>2.3236510985985771E-3</v>
      </c>
      <c r="I706" s="39">
        <f t="shared" si="27"/>
        <v>5.3993544280183745E-6</v>
      </c>
      <c r="J706" s="25">
        <f t="shared" si="28"/>
        <v>2.857302262172325E-3</v>
      </c>
      <c r="K706" s="25">
        <f t="shared" si="30"/>
        <v>1.7267151890350552E-3</v>
      </c>
      <c r="L706" s="25">
        <f t="shared" si="29"/>
        <v>1726.7151890350551</v>
      </c>
      <c r="M706" s="25">
        <v>-1617.8667949822043</v>
      </c>
      <c r="N706" s="25"/>
    </row>
    <row r="707" spans="5:14">
      <c r="E707" s="112">
        <v>44484</v>
      </c>
      <c r="G707" s="25"/>
      <c r="H707" s="53">
        <f>Bond_Historical!Q708</f>
        <v>-2.5339828494120422E-3</v>
      </c>
      <c r="I707" s="39">
        <f t="shared" si="27"/>
        <v>6.4210690811143725E-6</v>
      </c>
      <c r="J707" s="25">
        <f t="shared" si="28"/>
        <v>2.8111759366802316E-3</v>
      </c>
      <c r="K707" s="25">
        <f t="shared" si="30"/>
        <v>-1.9384637747815153E-3</v>
      </c>
      <c r="L707" s="25">
        <f t="shared" si="29"/>
        <v>-1938.4637747815152</v>
      </c>
      <c r="M707" s="25">
        <v>-1613.3081760534203</v>
      </c>
      <c r="N707" s="25"/>
    </row>
    <row r="708" spans="5:14">
      <c r="E708" s="112">
        <v>44487</v>
      </c>
      <c r="G708" s="25"/>
      <c r="H708" s="53">
        <f>Bond_Historical!Q709</f>
        <v>-4.7874985715720312E-4</v>
      </c>
      <c r="I708" s="39">
        <f t="shared" ref="I708:I771" si="31">H708^2</f>
        <v>2.2920142572804239E-7</v>
      </c>
      <c r="J708" s="25">
        <f t="shared" si="28"/>
        <v>2.5984002460713563E-3</v>
      </c>
      <c r="K708" s="25">
        <f t="shared" si="30"/>
        <v>-3.7224668091498175E-4</v>
      </c>
      <c r="L708" s="25">
        <f t="shared" si="29"/>
        <v>-372.24668091498177</v>
      </c>
      <c r="M708" s="25">
        <v>-1604.1121493344106</v>
      </c>
      <c r="N708" s="25"/>
    </row>
    <row r="709" spans="5:14">
      <c r="E709" s="112">
        <v>44488</v>
      </c>
      <c r="G709" s="25"/>
      <c r="H709" s="53">
        <f>Bond_Historical!Q710</f>
        <v>-3.4687443676064906E-3</v>
      </c>
      <c r="I709" s="39">
        <f t="shared" si="31"/>
        <v>1.2032187487801752E-5</v>
      </c>
      <c r="J709" s="25">
        <f t="shared" si="28"/>
        <v>2.7465905020837011E-3</v>
      </c>
      <c r="K709" s="25">
        <f t="shared" si="30"/>
        <v>-2.917940621341123E-3</v>
      </c>
      <c r="L709" s="25">
        <f t="shared" si="29"/>
        <v>-2917.940621341123</v>
      </c>
      <c r="M709" s="25">
        <v>-1602.9220241307514</v>
      </c>
      <c r="N709" s="25"/>
    </row>
    <row r="710" spans="5:14">
      <c r="E710" s="112">
        <v>44489</v>
      </c>
      <c r="G710" s="25"/>
      <c r="H710" s="53">
        <f>Bond_Historical!Q711</f>
        <v>-1.3214780754583751E-3</v>
      </c>
      <c r="I710" s="39">
        <f t="shared" si="31"/>
        <v>1.7463043039171708E-6</v>
      </c>
      <c r="J710" s="25">
        <f t="shared" si="28"/>
        <v>2.5834359143984032E-3</v>
      </c>
      <c r="K710" s="25">
        <f t="shared" si="30"/>
        <v>-1.0516621693638399E-3</v>
      </c>
      <c r="L710" s="25">
        <f t="shared" si="29"/>
        <v>-1051.6621693638399</v>
      </c>
      <c r="M710" s="25">
        <v>-1601.0993444274693</v>
      </c>
      <c r="N710" s="25"/>
    </row>
    <row r="711" spans="5:14">
      <c r="E711" s="112">
        <v>44490</v>
      </c>
      <c r="G711" s="25"/>
      <c r="H711" s="53">
        <f>Bond_Historical!Q712</f>
        <v>-1.7038861577133543E-3</v>
      </c>
      <c r="I711" s="39">
        <f t="shared" si="31"/>
        <v>2.9032280384471773E-6</v>
      </c>
      <c r="J711" s="25">
        <f t="shared" si="28"/>
        <v>2.4715388244978195E-3</v>
      </c>
      <c r="K711" s="25">
        <f t="shared" si="30"/>
        <v>-1.4416275902799734E-3</v>
      </c>
      <c r="L711" s="25">
        <f t="shared" si="29"/>
        <v>-1441.6275902799734</v>
      </c>
      <c r="M711" s="25">
        <v>-1581.4081241406423</v>
      </c>
      <c r="N711" s="25"/>
    </row>
    <row r="712" spans="5:14">
      <c r="E712" s="112">
        <v>44491</v>
      </c>
      <c r="G712" s="25"/>
      <c r="H712" s="53">
        <f>Bond_Historical!Q713</f>
        <v>2.5423375117511094E-3</v>
      </c>
      <c r="I712" s="39">
        <f t="shared" si="31"/>
        <v>6.4634800236568225E-6</v>
      </c>
      <c r="J712" s="25">
        <f t="shared" si="28"/>
        <v>2.4822873605605325E-3</v>
      </c>
      <c r="K712" s="25">
        <f t="shared" si="30"/>
        <v>2.2484124002037855E-3</v>
      </c>
      <c r="L712" s="25">
        <f t="shared" si="29"/>
        <v>2248.4124002037856</v>
      </c>
      <c r="M712" s="25">
        <v>-1560.2078283577898</v>
      </c>
      <c r="N712" s="25"/>
    </row>
    <row r="713" spans="5:14">
      <c r="E713" s="112">
        <v>44494</v>
      </c>
      <c r="G713" s="25"/>
      <c r="H713" s="53">
        <f>Bond_Historical!Q714</f>
        <v>5.5961453410963364E-4</v>
      </c>
      <c r="I713" s="39">
        <f t="shared" si="31"/>
        <v>3.1316842678674231E-7</v>
      </c>
      <c r="J713" s="25">
        <f t="shared" si="28"/>
        <v>2.2987960377895212E-3</v>
      </c>
      <c r="K713" s="25">
        <f t="shared" si="30"/>
        <v>4.9277325961119643E-4</v>
      </c>
      <c r="L713" s="25">
        <f t="shared" si="29"/>
        <v>492.77325961119641</v>
      </c>
      <c r="M713" s="25">
        <v>-1559.9722897365191</v>
      </c>
      <c r="N713" s="25"/>
    </row>
    <row r="714" spans="5:14">
      <c r="E714" s="112">
        <v>44495</v>
      </c>
      <c r="G714" s="25"/>
      <c r="H714" s="53">
        <f>Bond_Historical!Q715</f>
        <v>2.396416054410655E-3</v>
      </c>
      <c r="I714" s="39">
        <f t="shared" si="31"/>
        <v>5.7428099058371313E-6</v>
      </c>
      <c r="J714" s="25">
        <f t="shared" si="28"/>
        <v>2.3137016285011448E-3</v>
      </c>
      <c r="K714" s="25">
        <f t="shared" si="30"/>
        <v>2.2786204140379952E-3</v>
      </c>
      <c r="L714" s="25">
        <f t="shared" si="29"/>
        <v>2278.620414037995</v>
      </c>
      <c r="M714" s="25">
        <v>-1558.7615000654132</v>
      </c>
      <c r="N714" s="25"/>
    </row>
    <row r="715" spans="5:14">
      <c r="E715" s="112">
        <v>44496</v>
      </c>
      <c r="G715" s="25"/>
      <c r="H715" s="53">
        <f>Bond_Historical!Q716</f>
        <v>4.4708825171961104E-3</v>
      </c>
      <c r="I715" s="39">
        <f t="shared" si="31"/>
        <v>1.9988790482569829E-5</v>
      </c>
      <c r="J715" s="25">
        <f t="shared" si="28"/>
        <v>2.7474627411950463E-3</v>
      </c>
      <c r="K715" s="25">
        <f t="shared" si="30"/>
        <v>4.2237296178209973E-3</v>
      </c>
      <c r="L715" s="25">
        <f t="shared" si="29"/>
        <v>4223.7296178209972</v>
      </c>
      <c r="M715" s="25">
        <v>-1557.0416934506654</v>
      </c>
      <c r="N715" s="25"/>
    </row>
    <row r="716" spans="5:14">
      <c r="E716" s="112">
        <v>44497</v>
      </c>
      <c r="G716" s="25"/>
      <c r="H716" s="53">
        <f>Bond_Historical!Q717</f>
        <v>-1.7936230269395407E-3</v>
      </c>
      <c r="I716" s="39">
        <f t="shared" si="31"/>
        <v>3.2170835627677604E-6</v>
      </c>
      <c r="J716" s="25">
        <f t="shared" si="28"/>
        <v>2.6265626437478912E-3</v>
      </c>
      <c r="K716" s="25">
        <f t="shared" si="30"/>
        <v>-1.4269526510106065E-3</v>
      </c>
      <c r="L716" s="25">
        <f t="shared" si="29"/>
        <v>-1426.9526510106066</v>
      </c>
      <c r="M716" s="25">
        <v>-1553.9537501273019</v>
      </c>
      <c r="N716" s="25"/>
    </row>
    <row r="717" spans="5:14">
      <c r="E717" s="112">
        <v>44498</v>
      </c>
      <c r="G717" s="25"/>
      <c r="H717" s="53">
        <f>Bond_Historical!Q718</f>
        <v>1.9599879034658984E-4</v>
      </c>
      <c r="I717" s="39">
        <f t="shared" si="31"/>
        <v>3.8415525817326478E-8</v>
      </c>
      <c r="J717" s="25">
        <f t="shared" si="28"/>
        <v>2.4227606056263016E-3</v>
      </c>
      <c r="K717" s="25">
        <f t="shared" si="30"/>
        <v>1.6310821356835668E-4</v>
      </c>
      <c r="L717" s="25">
        <f t="shared" si="29"/>
        <v>163.10821356835669</v>
      </c>
      <c r="M717" s="25">
        <v>-1551.4090495786334</v>
      </c>
      <c r="N717" s="25"/>
    </row>
    <row r="718" spans="5:14">
      <c r="E718" s="112">
        <v>44501</v>
      </c>
      <c r="G718" s="25"/>
      <c r="H718" s="53">
        <f>Bond_Historical!Q719</f>
        <v>-1.4847707039658006E-3</v>
      </c>
      <c r="I718" s="39">
        <f t="shared" si="31"/>
        <v>2.2045440433550991E-6</v>
      </c>
      <c r="J718" s="25">
        <f t="shared" si="28"/>
        <v>2.3065093140613542E-3</v>
      </c>
      <c r="K718" s="25">
        <f t="shared" si="30"/>
        <v>-1.3395504971739616E-3</v>
      </c>
      <c r="L718" s="25">
        <f t="shared" si="29"/>
        <v>-1339.5504971739617</v>
      </c>
      <c r="M718" s="25">
        <v>-1548.0337228722258</v>
      </c>
      <c r="N718" s="25"/>
    </row>
    <row r="719" spans="5:14">
      <c r="E719" s="112">
        <v>44502</v>
      </c>
      <c r="G719" s="25"/>
      <c r="H719" s="53">
        <f>Bond_Historical!Q720</f>
        <v>2.5637229119920813E-3</v>
      </c>
      <c r="I719" s="39">
        <f t="shared" si="31"/>
        <v>6.5726751694731566E-6</v>
      </c>
      <c r="J719" s="25">
        <f t="shared" si="28"/>
        <v>2.3468891556473188E-3</v>
      </c>
      <c r="K719" s="25">
        <f t="shared" si="30"/>
        <v>2.4295513097559972E-3</v>
      </c>
      <c r="L719" s="25">
        <f t="shared" si="29"/>
        <v>2429.551309755997</v>
      </c>
      <c r="M719" s="25">
        <v>-1538.7392952823272</v>
      </c>
      <c r="N719" s="25"/>
    </row>
    <row r="720" spans="5:14">
      <c r="E720" s="112">
        <v>44503</v>
      </c>
      <c r="G720" s="25"/>
      <c r="H720" s="53">
        <f>Bond_Historical!Q721</f>
        <v>-1.908975952206383E-3</v>
      </c>
      <c r="I720" s="39">
        <f t="shared" si="31"/>
        <v>3.6441891861022667E-6</v>
      </c>
      <c r="J720" s="25">
        <f t="shared" si="28"/>
        <v>2.2865550027226719E-3</v>
      </c>
      <c r="K720" s="25">
        <f t="shared" si="30"/>
        <v>-1.7779440198105543E-3</v>
      </c>
      <c r="L720" s="25">
        <f t="shared" si="29"/>
        <v>-1777.9440198105542</v>
      </c>
      <c r="M720" s="25">
        <v>-1527.7813491186137</v>
      </c>
      <c r="N720" s="25"/>
    </row>
    <row r="721" spans="5:14">
      <c r="E721" s="112">
        <v>44504</v>
      </c>
      <c r="G721" s="25"/>
      <c r="H721" s="53">
        <f>Bond_Historical!Q722</f>
        <v>4.0717137035134717E-3</v>
      </c>
      <c r="I721" s="39">
        <f t="shared" si="31"/>
        <v>1.6578852483379392E-5</v>
      </c>
      <c r="J721" s="25">
        <f t="shared" si="28"/>
        <v>2.6326624519507958E-3</v>
      </c>
      <c r="K721" s="25">
        <f t="shared" si="30"/>
        <v>3.8922953220097978E-3</v>
      </c>
      <c r="L721" s="25">
        <f t="shared" si="29"/>
        <v>3892.2953220097979</v>
      </c>
      <c r="M721" s="25">
        <v>-1518.3600951881067</v>
      </c>
      <c r="N721" s="25"/>
    </row>
    <row r="722" spans="5:14">
      <c r="E722" s="112">
        <v>44505</v>
      </c>
      <c r="G722" s="25"/>
      <c r="H722" s="53">
        <f>Bond_Historical!Q723</f>
        <v>4.6417991218954593E-3</v>
      </c>
      <c r="I722" s="39">
        <f t="shared" si="31"/>
        <v>2.1546299088029456E-5</v>
      </c>
      <c r="J722" s="25">
        <f t="shared" si="28"/>
        <v>3.0204668035304174E-3</v>
      </c>
      <c r="K722" s="25">
        <f t="shared" si="30"/>
        <v>3.8539082039907363E-3</v>
      </c>
      <c r="L722" s="25">
        <f t="shared" si="29"/>
        <v>3853.9082039907362</v>
      </c>
      <c r="M722" s="25">
        <v>-1505.6587858523221</v>
      </c>
      <c r="N722" s="25"/>
    </row>
    <row r="723" spans="5:14">
      <c r="E723" s="112">
        <v>44508</v>
      </c>
      <c r="G723" s="25"/>
      <c r="H723" s="53">
        <f>Bond_Historical!Q724</f>
        <v>-1.6623118991325628E-3</v>
      </c>
      <c r="I723" s="39">
        <f t="shared" si="31"/>
        <v>2.7632808499977076E-6</v>
      </c>
      <c r="J723" s="25">
        <f t="shared" si="28"/>
        <v>2.8581862923967227E-3</v>
      </c>
      <c r="K723" s="25">
        <f t="shared" si="30"/>
        <v>-1.2029529736697737E-3</v>
      </c>
      <c r="L723" s="25">
        <f t="shared" si="29"/>
        <v>-1202.9529736697737</v>
      </c>
      <c r="M723" s="25">
        <v>-1495.589179010233</v>
      </c>
      <c r="N723" s="25"/>
    </row>
    <row r="724" spans="5:14">
      <c r="E724" s="112">
        <v>44509</v>
      </c>
      <c r="G724" s="25"/>
      <c r="H724" s="53">
        <f>Bond_Historical!Q725</f>
        <v>3.0699630476159027E-3</v>
      </c>
      <c r="I724" s="39">
        <f t="shared" si="31"/>
        <v>9.4246731137271218E-6</v>
      </c>
      <c r="J724" s="25">
        <f t="shared" si="28"/>
        <v>2.8909419774178994E-3</v>
      </c>
      <c r="K724" s="25">
        <f t="shared" si="30"/>
        <v>2.3477552443541059E-3</v>
      </c>
      <c r="L724" s="25">
        <f t="shared" si="29"/>
        <v>2347.7552443541058</v>
      </c>
      <c r="M724" s="25">
        <v>-1463.6131592939078</v>
      </c>
      <c r="N724" s="25"/>
    </row>
    <row r="725" spans="5:14">
      <c r="E725" s="112">
        <v>44510</v>
      </c>
      <c r="G725" s="25"/>
      <c r="H725" s="53">
        <f>Bond_Historical!Q726</f>
        <v>-7.0616552665018571E-3</v>
      </c>
      <c r="I725" s="39">
        <f t="shared" si="31"/>
        <v>4.9866975102913413E-5</v>
      </c>
      <c r="J725" s="25">
        <f t="shared" si="28"/>
        <v>3.8188951222460129E-3</v>
      </c>
      <c r="K725" s="25">
        <f t="shared" si="30"/>
        <v>-5.3392141541758519E-3</v>
      </c>
      <c r="L725" s="25">
        <f t="shared" si="29"/>
        <v>-5339.2141541758519</v>
      </c>
      <c r="M725" s="25">
        <v>-1459.9205583209284</v>
      </c>
      <c r="N725" s="25"/>
    </row>
    <row r="726" spans="5:14">
      <c r="E726" s="112">
        <v>44511</v>
      </c>
      <c r="G726" s="25"/>
      <c r="H726" s="53">
        <f>Bond_Historical!Q727</f>
        <v>-1.9681648121678596E-3</v>
      </c>
      <c r="I726" s="39">
        <f t="shared" si="31"/>
        <v>3.8736727278557461E-6</v>
      </c>
      <c r="J726" s="25">
        <f t="shared" si="28"/>
        <v>3.6024181976396898E-3</v>
      </c>
      <c r="K726" s="25">
        <f t="shared" si="30"/>
        <v>-1.1265071039708882E-3</v>
      </c>
      <c r="L726" s="25">
        <f t="shared" si="29"/>
        <v>-1126.5071039708882</v>
      </c>
      <c r="M726" s="25">
        <v>-1451.5800467305608</v>
      </c>
      <c r="N726" s="25"/>
    </row>
    <row r="727" spans="5:14">
      <c r="E727" s="112">
        <v>44512</v>
      </c>
      <c r="G727" s="25"/>
      <c r="H727" s="53">
        <f>Bond_Historical!Q728</f>
        <v>-3.2382166653706769E-4</v>
      </c>
      <c r="I727" s="39">
        <f t="shared" si="31"/>
        <v>1.0486047171884387E-7</v>
      </c>
      <c r="J727" s="25">
        <f t="shared" si="28"/>
        <v>3.3236325625496843E-3</v>
      </c>
      <c r="K727" s="25">
        <f t="shared" si="30"/>
        <v>-1.9648164210433021E-4</v>
      </c>
      <c r="L727" s="25">
        <f t="shared" si="29"/>
        <v>-196.48164210433021</v>
      </c>
      <c r="M727" s="25">
        <v>-1445.3907993707924</v>
      </c>
      <c r="N727" s="25"/>
    </row>
    <row r="728" spans="5:14">
      <c r="E728" s="112">
        <v>44515</v>
      </c>
      <c r="G728" s="25"/>
      <c r="H728" s="53">
        <f>Bond_Historical!Q729</f>
        <v>-4.3777548831013665E-3</v>
      </c>
      <c r="I728" s="39">
        <f t="shared" si="31"/>
        <v>1.9164737816517858E-5</v>
      </c>
      <c r="J728" s="25">
        <f t="shared" si="28"/>
        <v>3.5020371316838109E-3</v>
      </c>
      <c r="K728" s="25">
        <f t="shared" si="30"/>
        <v>-2.8790462347170298E-3</v>
      </c>
      <c r="L728" s="25">
        <f t="shared" si="29"/>
        <v>-2879.0462347170296</v>
      </c>
      <c r="M728" s="25">
        <v>-1444.9731617176665</v>
      </c>
      <c r="N728" s="25"/>
    </row>
    <row r="729" spans="5:14">
      <c r="E729" s="112">
        <v>44516</v>
      </c>
      <c r="G729" s="25"/>
      <c r="H729" s="53">
        <f>Bond_Historical!Q730</f>
        <v>-9.7100068075781261E-4</v>
      </c>
      <c r="I729" s="39">
        <f t="shared" si="31"/>
        <v>9.4284232203213547E-7</v>
      </c>
      <c r="J729" s="25">
        <f t="shared" si="28"/>
        <v>3.2505462324420435E-3</v>
      </c>
      <c r="K729" s="25">
        <f t="shared" si="30"/>
        <v>-6.0605074749624742E-4</v>
      </c>
      <c r="L729" s="25">
        <f t="shared" si="29"/>
        <v>-606.05074749624737</v>
      </c>
      <c r="M729" s="25">
        <v>-1441.6275902799734</v>
      </c>
      <c r="N729" s="25"/>
    </row>
    <row r="730" spans="5:14">
      <c r="E730" s="112">
        <v>44517</v>
      </c>
      <c r="G730" s="25"/>
      <c r="H730" s="53">
        <f>Bond_Historical!Q731</f>
        <v>2.6226384535809693E-3</v>
      </c>
      <c r="I730" s="39">
        <f t="shared" si="31"/>
        <v>6.878232458201578E-6</v>
      </c>
      <c r="J730" s="25">
        <f t="shared" si="28"/>
        <v>3.1643132045653961E-3</v>
      </c>
      <c r="K730" s="25">
        <f t="shared" si="30"/>
        <v>1.7635682870215301E-3</v>
      </c>
      <c r="L730" s="25">
        <f t="shared" si="29"/>
        <v>1763.5682870215301</v>
      </c>
      <c r="M730" s="25">
        <v>-1426.9526510106066</v>
      </c>
      <c r="N730" s="25"/>
    </row>
    <row r="731" spans="5:14">
      <c r="E731" s="112">
        <v>44518</v>
      </c>
      <c r="G731" s="25"/>
      <c r="H731" s="53">
        <f>Bond_Historical!Q732</f>
        <v>1.4246965348329577E-3</v>
      </c>
      <c r="I731" s="39">
        <f t="shared" si="31"/>
        <v>2.029760216365037E-6</v>
      </c>
      <c r="J731" s="25">
        <f t="shared" si="28"/>
        <v>2.969075677808439E-3</v>
      </c>
      <c r="K731" s="25">
        <f t="shared" si="30"/>
        <v>9.841314432479124E-4</v>
      </c>
      <c r="L731" s="25">
        <f t="shared" si="29"/>
        <v>984.13144324791244</v>
      </c>
      <c r="M731" s="25">
        <v>-1416.6093848035507</v>
      </c>
      <c r="N731" s="25"/>
    </row>
    <row r="732" spans="5:14">
      <c r="E732" s="112">
        <v>44519</v>
      </c>
      <c r="G732" s="25"/>
      <c r="H732" s="53">
        <f>Bond_Historical!Q733</f>
        <v>2.2469001361396751E-3</v>
      </c>
      <c r="I732" s="39">
        <f t="shared" si="31"/>
        <v>5.0485602217844904E-6</v>
      </c>
      <c r="J732" s="25">
        <f t="shared" si="28"/>
        <v>2.8723479692993798E-3</v>
      </c>
      <c r="K732" s="25">
        <f t="shared" si="30"/>
        <v>1.6541416866542253E-3</v>
      </c>
      <c r="L732" s="25">
        <f t="shared" si="29"/>
        <v>1654.1416866542252</v>
      </c>
      <c r="M732" s="25">
        <v>-1414.1423996146277</v>
      </c>
      <c r="N732" s="25"/>
    </row>
    <row r="733" spans="5:14">
      <c r="E733" s="112">
        <v>44522</v>
      </c>
      <c r="G733" s="25"/>
      <c r="H733" s="53">
        <f>Bond_Historical!Q734</f>
        <v>-5.8189545959833801E-3</v>
      </c>
      <c r="I733" s="39">
        <f t="shared" si="31"/>
        <v>3.3860232590116103E-5</v>
      </c>
      <c r="J733" s="25">
        <f t="shared" si="28"/>
        <v>3.4773352321490294E-3</v>
      </c>
      <c r="K733" s="25">
        <f t="shared" si="30"/>
        <v>-4.4281071444290518E-3</v>
      </c>
      <c r="L733" s="25">
        <f t="shared" si="29"/>
        <v>-4428.1071444290519</v>
      </c>
      <c r="M733" s="25">
        <v>-1402.2078263995866</v>
      </c>
      <c r="N733" s="25"/>
    </row>
    <row r="734" spans="5:14">
      <c r="E734" s="112">
        <v>44523</v>
      </c>
      <c r="G734" s="25"/>
      <c r="H734" s="53">
        <f>Bond_Historical!Q735</f>
        <v>-4.5482384114280431E-3</v>
      </c>
      <c r="I734" s="39">
        <f t="shared" si="31"/>
        <v>2.0686472647189489E-5</v>
      </c>
      <c r="J734" s="25">
        <f t="shared" si="28"/>
        <v>3.6580120511435755E-3</v>
      </c>
      <c r="K734" s="25">
        <f t="shared" si="30"/>
        <v>-2.8589520020474153E-3</v>
      </c>
      <c r="L734" s="25">
        <f t="shared" si="29"/>
        <v>-2858.9520020474151</v>
      </c>
      <c r="M734" s="25">
        <v>-1397.0873825467547</v>
      </c>
      <c r="N734" s="25"/>
    </row>
    <row r="735" spans="5:14">
      <c r="E735" s="112">
        <v>44524</v>
      </c>
      <c r="G735" s="25"/>
      <c r="H735" s="53">
        <f>Bond_Historical!Q736</f>
        <v>3.043360742996716E-3</v>
      </c>
      <c r="I735" s="39">
        <f t="shared" si="31"/>
        <v>9.2620446120135229E-6</v>
      </c>
      <c r="J735" s="25">
        <f t="shared" si="28"/>
        <v>3.5725622504257236E-3</v>
      </c>
      <c r="K735" s="25">
        <f t="shared" si="30"/>
        <v>1.8185217752413269E-3</v>
      </c>
      <c r="L735" s="25">
        <f t="shared" si="29"/>
        <v>1818.5217752413268</v>
      </c>
      <c r="M735" s="25">
        <v>-1386.4718720724206</v>
      </c>
      <c r="N735" s="25"/>
    </row>
    <row r="736" spans="5:14">
      <c r="E736" s="112">
        <v>44526</v>
      </c>
      <c r="G736" s="25"/>
      <c r="H736" s="53">
        <f>Bond_Historical!Q737</f>
        <v>7.2898872297690043E-3</v>
      </c>
      <c r="I736" s="39">
        <f t="shared" si="31"/>
        <v>5.3142455822749209E-5</v>
      </c>
      <c r="J736" s="25">
        <f t="shared" si="28"/>
        <v>4.3382126793881665E-3</v>
      </c>
      <c r="K736" s="25">
        <f t="shared" si="30"/>
        <v>4.460167908184859E-3</v>
      </c>
      <c r="L736" s="25">
        <f t="shared" si="29"/>
        <v>4460.1679081848588</v>
      </c>
      <c r="M736" s="25">
        <v>-1384.5531530541869</v>
      </c>
      <c r="N736" s="25"/>
    </row>
    <row r="737" spans="5:14">
      <c r="E737" s="112">
        <v>44529</v>
      </c>
      <c r="G737" s="25"/>
      <c r="H737" s="53">
        <f>Bond_Historical!Q738</f>
        <v>-1.4868987707091748E-5</v>
      </c>
      <c r="I737" s="39">
        <f t="shared" si="31"/>
        <v>2.2108679543364551E-10</v>
      </c>
      <c r="J737" s="25">
        <f t="shared" si="28"/>
        <v>3.9996386120352088E-3</v>
      </c>
      <c r="K737" s="25">
        <f t="shared" si="30"/>
        <v>-7.4917067003010261E-6</v>
      </c>
      <c r="L737" s="25">
        <f t="shared" si="29"/>
        <v>-7.4917067003010258</v>
      </c>
      <c r="M737" s="25">
        <v>-1374.0639938117422</v>
      </c>
      <c r="N737" s="25"/>
    </row>
    <row r="738" spans="5:14">
      <c r="E738" s="112">
        <v>44530</v>
      </c>
      <c r="G738" s="25"/>
      <c r="H738" s="53">
        <f>Bond_Historical!Q739</f>
        <v>2.0570091119789338E-3</v>
      </c>
      <c r="I738" s="39">
        <f t="shared" si="31"/>
        <v>4.2312864867643616E-6</v>
      </c>
      <c r="J738" s="25">
        <f t="shared" si="28"/>
        <v>3.7725635376843086E-3</v>
      </c>
      <c r="K738" s="25">
        <f t="shared" si="30"/>
        <v>1.1241536282647121E-3</v>
      </c>
      <c r="L738" s="25">
        <f t="shared" si="29"/>
        <v>1124.1536282647121</v>
      </c>
      <c r="M738" s="25">
        <v>-1373.1432322730273</v>
      </c>
      <c r="N738" s="25"/>
    </row>
    <row r="739" spans="5:14">
      <c r="E739" s="112">
        <v>44531</v>
      </c>
      <c r="G739" s="25"/>
      <c r="H739" s="53">
        <f>Bond_Historical!Q740</f>
        <v>5.1535497993227637E-4</v>
      </c>
      <c r="I739" s="39">
        <f t="shared" si="31"/>
        <v>2.6559075534099696E-7</v>
      </c>
      <c r="J739" s="25">
        <f t="shared" si="28"/>
        <v>3.4838540314264784E-3</v>
      </c>
      <c r="K739" s="25">
        <f t="shared" si="30"/>
        <v>2.9859334052251269E-4</v>
      </c>
      <c r="L739" s="25">
        <f t="shared" si="29"/>
        <v>298.59334052251268</v>
      </c>
      <c r="M739" s="25">
        <v>-1365.4234183106507</v>
      </c>
      <c r="N739" s="25"/>
    </row>
    <row r="740" spans="5:14">
      <c r="E740" s="112">
        <v>44532</v>
      </c>
      <c r="G740" s="25"/>
      <c r="H740" s="53">
        <f>Bond_Historical!Q741</f>
        <v>4.4411505995655494E-4</v>
      </c>
      <c r="I740" s="39">
        <f t="shared" si="31"/>
        <v>1.9723818648021439E-7</v>
      </c>
      <c r="J740" s="25">
        <f t="shared" si="28"/>
        <v>3.2165569796625045E-3</v>
      </c>
      <c r="K740" s="25">
        <f t="shared" si="30"/>
        <v>2.7864147047021887E-4</v>
      </c>
      <c r="L740" s="25">
        <f t="shared" si="29"/>
        <v>278.64147047021885</v>
      </c>
      <c r="M740" s="25">
        <v>-1356.9579513194494</v>
      </c>
      <c r="N740" s="25"/>
    </row>
    <row r="741" spans="5:14">
      <c r="E741" s="112">
        <v>44533</v>
      </c>
      <c r="G741" s="25"/>
      <c r="H741" s="53">
        <f>Bond_Historical!Q742</f>
        <v>4.9110275657462312E-3</v>
      </c>
      <c r="I741" s="39">
        <f t="shared" si="31"/>
        <v>2.4118191751519355E-5</v>
      </c>
      <c r="J741" s="25">
        <f t="shared" si="28"/>
        <v>3.5230713511978638E-3</v>
      </c>
      <c r="K741" s="25">
        <f t="shared" si="30"/>
        <v>3.3372698592381766E-3</v>
      </c>
      <c r="L741" s="25">
        <f t="shared" si="29"/>
        <v>3337.2698592381767</v>
      </c>
      <c r="M741" s="25">
        <v>-1344.8370855890921</v>
      </c>
      <c r="N741" s="25"/>
    </row>
    <row r="742" spans="5:14">
      <c r="E742" s="112">
        <v>44536</v>
      </c>
      <c r="G742" s="25"/>
      <c r="H742" s="53">
        <f>Bond_Historical!Q743</f>
        <v>-3.8321252519872293E-3</v>
      </c>
      <c r="I742" s="39">
        <f t="shared" si="31"/>
        <v>1.4685183946918186E-5</v>
      </c>
      <c r="J742" s="25">
        <f t="shared" si="28"/>
        <v>3.5711349142568392E-3</v>
      </c>
      <c r="K742" s="25">
        <f t="shared" si="30"/>
        <v>-2.3775434362391019E-3</v>
      </c>
      <c r="L742" s="25">
        <f t="shared" si="29"/>
        <v>-2377.543436239102</v>
      </c>
      <c r="M742" s="25">
        <v>-1339.5504971739617</v>
      </c>
      <c r="N742" s="25"/>
    </row>
    <row r="743" spans="5:14">
      <c r="E743" s="112">
        <v>44537</v>
      </c>
      <c r="G743" s="25"/>
      <c r="H743" s="53">
        <f>Bond_Historical!Q744</f>
        <v>-1.0197804732888448E-3</v>
      </c>
      <c r="I743" s="39">
        <f t="shared" si="31"/>
        <v>1.0399522137012204E-6</v>
      </c>
      <c r="J743" s="25">
        <f t="shared" si="28"/>
        <v>3.3160287576415484E-3</v>
      </c>
      <c r="K743" s="25">
        <f t="shared" si="30"/>
        <v>-6.2418113341237839E-4</v>
      </c>
      <c r="L743" s="25">
        <f t="shared" si="29"/>
        <v>-624.18113341237836</v>
      </c>
      <c r="M743" s="25">
        <v>-1333.3727277861219</v>
      </c>
      <c r="N743" s="25"/>
    </row>
    <row r="744" spans="5:14">
      <c r="E744" s="112">
        <v>44538</v>
      </c>
      <c r="G744" s="25"/>
      <c r="H744" s="53">
        <f>Bond_Historical!Q745</f>
        <v>-3.8435469387594632E-3</v>
      </c>
      <c r="I744" s="39">
        <f t="shared" si="31"/>
        <v>1.4772853070447241E-5</v>
      </c>
      <c r="J744" s="25">
        <f t="shared" si="28"/>
        <v>3.4003775781296665E-3</v>
      </c>
      <c r="K744" s="25">
        <f t="shared" si="30"/>
        <v>-2.5335186425881366E-3</v>
      </c>
      <c r="L744" s="25">
        <f t="shared" si="29"/>
        <v>-2533.5186425881366</v>
      </c>
      <c r="M744" s="25">
        <v>-1332.8661137012057</v>
      </c>
      <c r="N744" s="25"/>
    </row>
    <row r="745" spans="5:14">
      <c r="E745" s="112">
        <v>44539</v>
      </c>
      <c r="G745" s="25"/>
      <c r="H745" s="53">
        <f>Bond_Historical!Q746</f>
        <v>-5.9846795706414816E-5</v>
      </c>
      <c r="I745" s="39">
        <f t="shared" si="31"/>
        <v>3.581638956325351E-9</v>
      </c>
      <c r="J745" s="25">
        <f t="shared" si="28"/>
        <v>3.1350789094715583E-3</v>
      </c>
      <c r="K745" s="25">
        <f t="shared" si="30"/>
        <v>-3.847015730207576E-5</v>
      </c>
      <c r="L745" s="25">
        <f t="shared" si="29"/>
        <v>-38.470157302075762</v>
      </c>
      <c r="M745" s="25">
        <v>-1330.8175067668965</v>
      </c>
      <c r="N745" s="25"/>
    </row>
    <row r="746" spans="5:14">
      <c r="E746" s="112">
        <v>44540</v>
      </c>
      <c r="G746" s="25"/>
      <c r="H746" s="53">
        <f>Bond_Historical!Q747</f>
        <v>5.3430601998965719E-4</v>
      </c>
      <c r="I746" s="39">
        <f t="shared" si="31"/>
        <v>2.8548292299718796E-7</v>
      </c>
      <c r="J746" s="25">
        <f t="shared" si="28"/>
        <v>2.8977981713312869E-3</v>
      </c>
      <c r="K746" s="25">
        <f t="shared" si="30"/>
        <v>3.7252188710884049E-4</v>
      </c>
      <c r="L746" s="25">
        <f t="shared" si="29"/>
        <v>372.52188710884047</v>
      </c>
      <c r="M746" s="25">
        <v>-1314.5807394548679</v>
      </c>
      <c r="N746" s="25"/>
    </row>
    <row r="747" spans="5:14">
      <c r="E747" s="112">
        <v>44543</v>
      </c>
      <c r="G747" s="25"/>
      <c r="H747" s="53">
        <f>Bond_Historical!Q748</f>
        <v>3.3131938807462596E-3</v>
      </c>
      <c r="I747" s="39">
        <f t="shared" si="31"/>
        <v>1.0977253691414461E-5</v>
      </c>
      <c r="J747" s="25">
        <f t="shared" si="28"/>
        <v>2.963821377751614E-3</v>
      </c>
      <c r="K747" s="25">
        <f t="shared" si="30"/>
        <v>2.4991304145487677E-3</v>
      </c>
      <c r="L747" s="25">
        <f t="shared" si="29"/>
        <v>2499.1304145487679</v>
      </c>
      <c r="M747" s="25">
        <v>-1308.5260544829973</v>
      </c>
      <c r="N747" s="25"/>
    </row>
    <row r="748" spans="5:14">
      <c r="E748" s="112">
        <v>44544</v>
      </c>
      <c r="G748" s="25"/>
      <c r="H748" s="53">
        <f>Bond_Historical!Q749</f>
        <v>-2.21140267945722E-3</v>
      </c>
      <c r="I748" s="39">
        <f t="shared" si="31"/>
        <v>4.8903018107105717E-6</v>
      </c>
      <c r="J748" s="25">
        <f t="shared" si="28"/>
        <v>2.8635898548747232E-3</v>
      </c>
      <c r="K748" s="25">
        <f t="shared" si="30"/>
        <v>-1.6308950275998777E-3</v>
      </c>
      <c r="L748" s="25">
        <f t="shared" si="29"/>
        <v>-1630.8950275998777</v>
      </c>
      <c r="M748" s="25">
        <v>-1307.444913647375</v>
      </c>
      <c r="N748" s="25"/>
    </row>
    <row r="749" spans="5:14">
      <c r="E749" s="112">
        <v>44545</v>
      </c>
      <c r="G749" s="25"/>
      <c r="H749" s="53">
        <f>Bond_Historical!Q750</f>
        <v>-3.016878826302526E-4</v>
      </c>
      <c r="I749" s="39">
        <f t="shared" si="31"/>
        <v>9.1015578525925077E-8</v>
      </c>
      <c r="J749" s="25">
        <f t="shared" si="28"/>
        <v>2.6426837050958466E-3</v>
      </c>
      <c r="K749" s="25">
        <f t="shared" si="30"/>
        <v>-2.3028054850288075E-4</v>
      </c>
      <c r="L749" s="25">
        <f t="shared" si="29"/>
        <v>-230.28054850288075</v>
      </c>
      <c r="M749" s="25">
        <v>-1301.2529726970495</v>
      </c>
      <c r="N749" s="25"/>
    </row>
    <row r="750" spans="5:14">
      <c r="E750" s="112">
        <v>44546</v>
      </c>
      <c r="G750" s="25"/>
      <c r="H750" s="53">
        <f>Bond_Historical!Q751</f>
        <v>9.2387490377329555E-4</v>
      </c>
      <c r="I750" s="39">
        <f t="shared" si="31"/>
        <v>8.5354483782211607E-7</v>
      </c>
      <c r="J750" s="25">
        <f t="shared" si="28"/>
        <v>2.4625682358212051E-3</v>
      </c>
      <c r="K750" s="25">
        <f t="shared" si="30"/>
        <v>7.6414924190684546E-4</v>
      </c>
      <c r="L750" s="25">
        <f t="shared" si="29"/>
        <v>764.14924190684542</v>
      </c>
      <c r="M750" s="25">
        <v>-1285.3451829685116</v>
      </c>
      <c r="N750" s="25"/>
    </row>
    <row r="751" spans="5:14">
      <c r="E751" s="112">
        <v>44547</v>
      </c>
      <c r="G751" s="25"/>
      <c r="H751" s="53">
        <f>Bond_Historical!Q752</f>
        <v>1.6695189701293972E-3</v>
      </c>
      <c r="I751" s="39">
        <f t="shared" si="31"/>
        <v>2.7872935916219231E-6</v>
      </c>
      <c r="J751" s="25">
        <f t="shared" si="28"/>
        <v>2.3606566898656646E-3</v>
      </c>
      <c r="K751" s="25">
        <f t="shared" si="30"/>
        <v>1.4818808583507881E-3</v>
      </c>
      <c r="L751" s="25">
        <f t="shared" si="29"/>
        <v>1481.880858350788</v>
      </c>
      <c r="M751" s="25">
        <v>-1278.6657931412485</v>
      </c>
      <c r="N751" s="25"/>
    </row>
    <row r="752" spans="5:14">
      <c r="E752" s="112">
        <v>44550</v>
      </c>
      <c r="G752" s="25"/>
      <c r="H752" s="53">
        <f>Bond_Historical!Q753</f>
        <v>-2.0776457171412313E-3</v>
      </c>
      <c r="I752" s="39">
        <f t="shared" si="31"/>
        <v>4.3166117259553011E-6</v>
      </c>
      <c r="J752" s="25">
        <f t="shared" si="28"/>
        <v>2.320406594799645E-3</v>
      </c>
      <c r="K752" s="25">
        <f t="shared" si="30"/>
        <v>-1.9237510248138485E-3</v>
      </c>
      <c r="L752" s="25">
        <f t="shared" si="29"/>
        <v>-1923.7510248138485</v>
      </c>
      <c r="M752" s="25">
        <v>-1277.6094033944942</v>
      </c>
      <c r="N752" s="25"/>
    </row>
    <row r="753" spans="5:14">
      <c r="E753" s="112">
        <v>44551</v>
      </c>
      <c r="G753" s="25"/>
      <c r="H753" s="53">
        <f>Bond_Historical!Q754</f>
        <v>-2.5913682491457196E-4</v>
      </c>
      <c r="I753" s="39">
        <f t="shared" si="31"/>
        <v>6.7151894026805526E-8</v>
      </c>
      <c r="J753" s="25">
        <f t="shared" si="28"/>
        <v>2.1416620962503049E-3</v>
      </c>
      <c r="K753" s="25">
        <f t="shared" si="30"/>
        <v>-2.441041964464415E-4</v>
      </c>
      <c r="L753" s="25">
        <f t="shared" si="29"/>
        <v>-244.10419644644151</v>
      </c>
      <c r="M753" s="25">
        <v>-1255.3703692693</v>
      </c>
      <c r="N753" s="25"/>
    </row>
    <row r="754" spans="5:14">
      <c r="E754" s="112">
        <v>44552</v>
      </c>
      <c r="G754" s="25"/>
      <c r="H754" s="53">
        <f>Bond_Historical!Q755</f>
        <v>1.2666498399984195E-3</v>
      </c>
      <c r="I754" s="39">
        <f t="shared" si="31"/>
        <v>1.6044018171680217E-6</v>
      </c>
      <c r="J754" s="25">
        <f t="shared" si="28"/>
        <v>2.0345440095788461E-3</v>
      </c>
      <c r="K754" s="25">
        <f t="shared" si="30"/>
        <v>1.2927538073255957E-3</v>
      </c>
      <c r="L754" s="25">
        <f t="shared" si="29"/>
        <v>1292.7538073255957</v>
      </c>
      <c r="M754" s="25">
        <v>-1251.7945415641425</v>
      </c>
      <c r="N754" s="25"/>
    </row>
    <row r="755" spans="5:14">
      <c r="E755" s="112">
        <v>44553</v>
      </c>
      <c r="G755" s="25"/>
      <c r="H755" s="53">
        <f>Bond_Historical!Q756</f>
        <v>-7.2723749108386394E-5</v>
      </c>
      <c r="I755" s="39">
        <f t="shared" si="31"/>
        <v>5.2887436843795308E-9</v>
      </c>
      <c r="J755" s="25">
        <f t="shared" si="28"/>
        <v>1.8759683471287164E-3</v>
      </c>
      <c r="K755" s="25">
        <f t="shared" si="30"/>
        <v>-7.8130278907803929E-5</v>
      </c>
      <c r="L755" s="25">
        <f t="shared" si="29"/>
        <v>-78.130278907803927</v>
      </c>
      <c r="M755" s="25">
        <v>-1243.0196060779931</v>
      </c>
      <c r="N755" s="25"/>
    </row>
    <row r="756" spans="5:14">
      <c r="E756" s="112">
        <v>44557</v>
      </c>
      <c r="G756" s="25"/>
      <c r="H756" s="53">
        <f>Bond_Historical!Q757</f>
        <v>-3.0576937069681514E-5</v>
      </c>
      <c r="I756" s="39">
        <f t="shared" si="31"/>
        <v>9.3494908056326347E-10</v>
      </c>
      <c r="J756" s="25">
        <f t="shared" si="28"/>
        <v>1.7295979000555609E-3</v>
      </c>
      <c r="K756" s="25">
        <f t="shared" si="30"/>
        <v>-3.5626952641467461E-5</v>
      </c>
      <c r="L756" s="25">
        <f t="shared" si="29"/>
        <v>-35.626952641467462</v>
      </c>
      <c r="M756" s="25">
        <v>-1237.558946535054</v>
      </c>
      <c r="N756" s="25"/>
    </row>
    <row r="757" spans="5:14">
      <c r="E757" s="112">
        <v>44558</v>
      </c>
      <c r="G757" s="25"/>
      <c r="H757" s="53">
        <f>Bond_Historical!Q758</f>
        <v>-6.6627370898459564E-4</v>
      </c>
      <c r="I757" s="39">
        <f t="shared" si="31"/>
        <v>4.4392065528408962E-7</v>
      </c>
      <c r="J757" s="25">
        <f t="shared" si="28"/>
        <v>1.6153546544916161E-3</v>
      </c>
      <c r="K757" s="25">
        <f t="shared" si="30"/>
        <v>-8.4201093282521196E-4</v>
      </c>
      <c r="L757" s="25">
        <f t="shared" si="29"/>
        <v>-842.01093282521197</v>
      </c>
      <c r="M757" s="25">
        <v>-1223.580815504055</v>
      </c>
      <c r="N757" s="25"/>
    </row>
    <row r="758" spans="5:14">
      <c r="E758" s="112">
        <v>44559</v>
      </c>
      <c r="G758" s="25"/>
      <c r="H758" s="53">
        <f>Bond_Historical!Q759</f>
        <v>-3.3525134525298019E-3</v>
      </c>
      <c r="I758" s="39">
        <f t="shared" si="31"/>
        <v>1.1239346449393293E-5</v>
      </c>
      <c r="J758" s="25">
        <f t="shared" si="28"/>
        <v>1.9758205961646828E-3</v>
      </c>
      <c r="K758" s="25">
        <f t="shared" si="30"/>
        <v>-4.5364157039052356E-3</v>
      </c>
      <c r="L758" s="25">
        <f t="shared" si="29"/>
        <v>-4536.4157039052352</v>
      </c>
      <c r="M758" s="25">
        <v>-1220.6908274945445</v>
      </c>
      <c r="N758" s="25"/>
    </row>
    <row r="759" spans="5:14">
      <c r="E759" s="112">
        <v>44560</v>
      </c>
      <c r="G759" s="25"/>
      <c r="H759" s="53">
        <f>Bond_Historical!Q760</f>
        <v>2.6571068821795141E-3</v>
      </c>
      <c r="I759" s="39">
        <f t="shared" si="31"/>
        <v>7.0602169833257384E-6</v>
      </c>
      <c r="J759" s="25">
        <f t="shared" ref="J759:J822" si="32">SQRT((1-$C$3)*SUMPRODUCT(I260:I759,$G$3:$G$502))</f>
        <v>2.0922044645524346E-3</v>
      </c>
      <c r="K759" s="25">
        <f t="shared" si="30"/>
        <v>2.9394881881863407E-3</v>
      </c>
      <c r="L759" s="25">
        <f t="shared" si="29"/>
        <v>2939.4881881863407</v>
      </c>
      <c r="M759" s="25">
        <v>-1213.6545664274117</v>
      </c>
      <c r="N759" s="25"/>
    </row>
    <row r="760" spans="5:14">
      <c r="E760" s="112">
        <v>44561</v>
      </c>
      <c r="G760" s="25"/>
      <c r="H760" s="53">
        <f>Bond_Historical!Q761</f>
        <v>1.2671243477212781E-3</v>
      </c>
      <c r="I760" s="39">
        <f t="shared" si="31"/>
        <v>1.6056041125880745E-6</v>
      </c>
      <c r="J760" s="25">
        <f t="shared" si="32"/>
        <v>1.9903673555797131E-3</v>
      </c>
      <c r="K760" s="25">
        <f t="shared" si="30"/>
        <v>1.3238089557295713E-3</v>
      </c>
      <c r="L760" s="25">
        <f t="shared" ref="L760:L823" si="33">K760*$C$5</f>
        <v>1323.8089557295714</v>
      </c>
      <c r="M760" s="25">
        <v>-1211.7713104737838</v>
      </c>
      <c r="N760" s="25"/>
    </row>
    <row r="761" spans="5:14">
      <c r="E761" s="112">
        <v>44564</v>
      </c>
      <c r="G761" s="25"/>
      <c r="H761" s="53">
        <f>Bond_Historical!Q762</f>
        <v>-9.3469503763364738E-3</v>
      </c>
      <c r="I761" s="39">
        <f t="shared" si="31"/>
        <v>8.7365481337696549E-5</v>
      </c>
      <c r="J761" s="25">
        <f t="shared" si="32"/>
        <v>4.0585896662865854E-3</v>
      </c>
      <c r="K761" s="25">
        <f t="shared" ref="K761:K824" si="34">H761*$J$1321/J760</f>
        <v>-1.0264715108132483E-2</v>
      </c>
      <c r="L761" s="25">
        <f t="shared" si="33"/>
        <v>-10264.715108132483</v>
      </c>
      <c r="M761" s="25">
        <v>-1209.4960816549778</v>
      </c>
      <c r="N761" s="25"/>
    </row>
    <row r="762" spans="5:14">
      <c r="E762" s="112">
        <v>44565</v>
      </c>
      <c r="G762" s="25"/>
      <c r="H762" s="53">
        <f>Bond_Historical!Q763</f>
        <v>-4.1662342159244685E-5</v>
      </c>
      <c r="I762" s="39">
        <f t="shared" si="31"/>
        <v>1.7357507541939771E-9</v>
      </c>
      <c r="J762" s="25">
        <f t="shared" si="32"/>
        <v>3.7418695768302967E-3</v>
      </c>
      <c r="K762" s="25">
        <f t="shared" si="34"/>
        <v>-2.2437720788735625E-5</v>
      </c>
      <c r="L762" s="25">
        <f t="shared" si="33"/>
        <v>-22.437720788735625</v>
      </c>
      <c r="M762" s="25">
        <v>-1202.9529736697737</v>
      </c>
      <c r="N762" s="25"/>
    </row>
    <row r="763" spans="5:14">
      <c r="E763" s="112">
        <v>44566</v>
      </c>
      <c r="G763" s="25"/>
      <c r="H763" s="53">
        <f>Bond_Historical!Q764</f>
        <v>-4.005562140833991E-3</v>
      </c>
      <c r="I763" s="39">
        <f t="shared" si="31"/>
        <v>1.6044528064082584E-5</v>
      </c>
      <c r="J763" s="25">
        <f t="shared" si="32"/>
        <v>3.7825955308649259E-3</v>
      </c>
      <c r="K763" s="25">
        <f t="shared" si="34"/>
        <v>-2.3398339113119763E-3</v>
      </c>
      <c r="L763" s="25">
        <f t="shared" si="33"/>
        <v>-2339.8339113119764</v>
      </c>
      <c r="M763" s="25">
        <v>-1187.6871201024344</v>
      </c>
      <c r="N763" s="25"/>
    </row>
    <row r="764" spans="5:14">
      <c r="E764" s="112">
        <v>44567</v>
      </c>
      <c r="G764" s="25"/>
      <c r="H764" s="53">
        <f>Bond_Historical!Q765</f>
        <v>-1.255170551524765E-3</v>
      </c>
      <c r="I764" s="39">
        <f t="shared" si="31"/>
        <v>1.5754531134149827E-6</v>
      </c>
      <c r="J764" s="25">
        <f t="shared" si="32"/>
        <v>3.5210996257722762E-3</v>
      </c>
      <c r="K764" s="25">
        <f t="shared" si="34"/>
        <v>-7.2530895529523607E-4</v>
      </c>
      <c r="L764" s="25">
        <f t="shared" si="33"/>
        <v>-725.30895529523605</v>
      </c>
      <c r="M764" s="25">
        <v>-1183.7793955406564</v>
      </c>
      <c r="N764" s="25"/>
    </row>
    <row r="765" spans="5:14">
      <c r="E765" s="112">
        <v>44568</v>
      </c>
      <c r="G765" s="25"/>
      <c r="H765" s="53">
        <f>Bond_Historical!Q766</f>
        <v>-3.0711588321158732E-3</v>
      </c>
      <c r="I765" s="39">
        <f t="shared" si="31"/>
        <v>9.4320165720833345E-6</v>
      </c>
      <c r="J765" s="25">
        <f t="shared" si="32"/>
        <v>3.4573434417532359E-3</v>
      </c>
      <c r="K765" s="25">
        <f t="shared" si="34"/>
        <v>-1.9064884028351309E-3</v>
      </c>
      <c r="L765" s="25">
        <f t="shared" si="33"/>
        <v>-1906.488402835131</v>
      </c>
      <c r="M765" s="25">
        <v>-1165.7080195684978</v>
      </c>
      <c r="N765" s="25"/>
    </row>
    <row r="766" spans="5:14">
      <c r="E766" s="112">
        <v>44571</v>
      </c>
      <c r="G766" s="25"/>
      <c r="H766" s="53">
        <f>Bond_Historical!Q767</f>
        <v>-7.7220021561287761E-4</v>
      </c>
      <c r="I766" s="39">
        <f t="shared" si="31"/>
        <v>5.9629317299257461E-7</v>
      </c>
      <c r="J766" s="25">
        <f t="shared" si="32"/>
        <v>3.2015127828962171E-3</v>
      </c>
      <c r="K766" s="25">
        <f t="shared" si="34"/>
        <v>-4.8819980181569769E-4</v>
      </c>
      <c r="L766" s="25">
        <f t="shared" si="33"/>
        <v>-488.1998018156977</v>
      </c>
      <c r="M766" s="25">
        <v>-1159.9099794285887</v>
      </c>
      <c r="N766" s="25"/>
    </row>
    <row r="767" spans="5:14">
      <c r="E767" s="112">
        <v>44572</v>
      </c>
      <c r="G767" s="25"/>
      <c r="H767" s="53">
        <f>Bond_Historical!Q768</f>
        <v>2.2656919492507407E-3</v>
      </c>
      <c r="I767" s="39">
        <f t="shared" si="31"/>
        <v>5.1333600088996215E-6</v>
      </c>
      <c r="J767" s="25">
        <f t="shared" si="32"/>
        <v>3.0793238682421246E-3</v>
      </c>
      <c r="K767" s="25">
        <f t="shared" si="34"/>
        <v>1.5468771514541716E-3</v>
      </c>
      <c r="L767" s="25">
        <f t="shared" si="33"/>
        <v>1546.8771514541716</v>
      </c>
      <c r="M767" s="25">
        <v>-1149.1884425066548</v>
      </c>
      <c r="N767" s="25"/>
    </row>
    <row r="768" spans="5:14">
      <c r="E768" s="112">
        <v>44573</v>
      </c>
      <c r="G768" s="25"/>
      <c r="H768" s="53">
        <f>Bond_Historical!Q769</f>
        <v>-8.6409321440649356E-4</v>
      </c>
      <c r="I768" s="39">
        <f t="shared" si="31"/>
        <v>7.4665708318334647E-7</v>
      </c>
      <c r="J768" s="25">
        <f t="shared" si="32"/>
        <v>2.8586533062220569E-3</v>
      </c>
      <c r="K768" s="25">
        <f t="shared" si="34"/>
        <v>-6.1335997112096094E-4</v>
      </c>
      <c r="L768" s="25">
        <f t="shared" si="33"/>
        <v>-613.35997112096095</v>
      </c>
      <c r="M768" s="25">
        <v>-1143.9143061544205</v>
      </c>
      <c r="N768" s="25"/>
    </row>
    <row r="769" spans="5:14">
      <c r="E769" s="112">
        <v>44574</v>
      </c>
      <c r="G769" s="25"/>
      <c r="H769" s="53">
        <f>Bond_Historical!Q770</f>
        <v>2.1655057309907517E-3</v>
      </c>
      <c r="I769" s="39">
        <f t="shared" si="31"/>
        <v>4.6894150709537898E-6</v>
      </c>
      <c r="J769" s="25">
        <f t="shared" si="32"/>
        <v>2.7657776803353558E-3</v>
      </c>
      <c r="K769" s="25">
        <f t="shared" si="34"/>
        <v>1.6558006659372706E-3</v>
      </c>
      <c r="L769" s="25">
        <f t="shared" si="33"/>
        <v>1655.8006659372707</v>
      </c>
      <c r="M769" s="25">
        <v>-1130.485184178702</v>
      </c>
      <c r="N769" s="25"/>
    </row>
    <row r="770" spans="5:14">
      <c r="E770" s="112">
        <v>44575</v>
      </c>
      <c r="G770" s="25"/>
      <c r="H770" s="53">
        <f>Bond_Historical!Q771</f>
        <v>-6.0816080745792461E-3</v>
      </c>
      <c r="I770" s="39">
        <f t="shared" si="31"/>
        <v>3.6985956772787481E-5</v>
      </c>
      <c r="J770" s="25">
        <f t="shared" si="32"/>
        <v>3.4713096615547221E-3</v>
      </c>
      <c r="K770" s="25">
        <f t="shared" si="34"/>
        <v>-4.8063054176991473E-3</v>
      </c>
      <c r="L770" s="25">
        <f t="shared" si="33"/>
        <v>-4806.3054176991473</v>
      </c>
      <c r="M770" s="25">
        <v>-1126.5071039708882</v>
      </c>
      <c r="N770" s="25"/>
    </row>
    <row r="771" spans="5:14">
      <c r="E771" s="112">
        <v>44579</v>
      </c>
      <c r="G771" s="25"/>
      <c r="H771" s="53">
        <f>Bond_Historical!Q772</f>
        <v>-6.8194124289235334E-3</v>
      </c>
      <c r="I771" s="39">
        <f t="shared" si="31"/>
        <v>4.6504385875756763E-5</v>
      </c>
      <c r="J771" s="25">
        <f t="shared" si="32"/>
        <v>4.1494758744697151E-3</v>
      </c>
      <c r="K771" s="25">
        <f t="shared" si="34"/>
        <v>-4.2940174313820098E-3</v>
      </c>
      <c r="L771" s="25">
        <f t="shared" si="33"/>
        <v>-4294.0174313820098</v>
      </c>
      <c r="M771" s="25">
        <v>-1124.662706403011</v>
      </c>
      <c r="N771" s="25"/>
    </row>
    <row r="772" spans="5:14">
      <c r="E772" s="112">
        <v>44580</v>
      </c>
      <c r="G772" s="25"/>
      <c r="H772" s="53">
        <f>Bond_Historical!Q773</f>
        <v>1.8247098315029562E-3</v>
      </c>
      <c r="I772" s="39">
        <f t="shared" ref="I772:I835" si="35">H772^2</f>
        <v>3.3295659691835469E-6</v>
      </c>
      <c r="J772" s="25">
        <f t="shared" si="32"/>
        <v>3.8903550510541842E-3</v>
      </c>
      <c r="K772" s="25">
        <f t="shared" si="34"/>
        <v>9.6119338105047768E-4</v>
      </c>
      <c r="L772" s="25">
        <f t="shared" si="33"/>
        <v>961.19338105047768</v>
      </c>
      <c r="M772" s="25">
        <v>-1118.8557590543492</v>
      </c>
      <c r="N772" s="25"/>
    </row>
    <row r="773" spans="5:14">
      <c r="E773" s="112">
        <v>44581</v>
      </c>
      <c r="G773" s="25"/>
      <c r="H773" s="53">
        <f>Bond_Historical!Q774</f>
        <v>2.8963354726394203E-4</v>
      </c>
      <c r="I773" s="39">
        <f t="shared" si="35"/>
        <v>8.3887591700694137E-8</v>
      </c>
      <c r="J773" s="25">
        <f t="shared" si="32"/>
        <v>3.588483830049745E-3</v>
      </c>
      <c r="K773" s="25">
        <f t="shared" si="34"/>
        <v>1.6273082563339394E-4</v>
      </c>
      <c r="L773" s="25">
        <f t="shared" si="33"/>
        <v>162.73082563339395</v>
      </c>
      <c r="M773" s="25">
        <v>-1114.5039044989874</v>
      </c>
      <c r="N773" s="25"/>
    </row>
    <row r="774" spans="5:14">
      <c r="E774" s="112">
        <v>44582</v>
      </c>
      <c r="G774" s="25"/>
      <c r="H774" s="53">
        <f>Bond_Historical!Q775</f>
        <v>4.157369298859531E-3</v>
      </c>
      <c r="I774" s="39">
        <f t="shared" si="35"/>
        <v>1.7283719487099788E-5</v>
      </c>
      <c r="J774" s="25">
        <f t="shared" si="32"/>
        <v>3.6794281745692742E-3</v>
      </c>
      <c r="K774" s="25">
        <f t="shared" si="34"/>
        <v>2.5323155062704186E-3</v>
      </c>
      <c r="L774" s="25">
        <f t="shared" si="33"/>
        <v>2532.3155062704186</v>
      </c>
      <c r="M774" s="25">
        <v>-1113.4677915457626</v>
      </c>
      <c r="N774" s="25"/>
    </row>
    <row r="775" spans="5:14">
      <c r="E775" s="112">
        <v>44585</v>
      </c>
      <c r="G775" s="25"/>
      <c r="H775" s="53">
        <f>Bond_Historical!Q776</f>
        <v>-1.5111171744518397E-3</v>
      </c>
      <c r="I775" s="39">
        <f t="shared" si="35"/>
        <v>2.2834751149233116E-6</v>
      </c>
      <c r="J775" s="25">
        <f t="shared" si="32"/>
        <v>3.4423806014559966E-3</v>
      </c>
      <c r="K775" s="25">
        <f t="shared" si="34"/>
        <v>-8.9769336520213109E-4</v>
      </c>
      <c r="L775" s="25">
        <f t="shared" si="33"/>
        <v>-897.69336520213108</v>
      </c>
      <c r="M775" s="25">
        <v>-1104.6594828408427</v>
      </c>
      <c r="N775" s="25"/>
    </row>
    <row r="776" spans="5:14">
      <c r="E776" s="112">
        <v>44586</v>
      </c>
      <c r="G776" s="25"/>
      <c r="H776" s="53">
        <f>Bond_Historical!Q777</f>
        <v>-1.9714317011547177E-3</v>
      </c>
      <c r="I776" s="39">
        <f t="shared" si="35"/>
        <v>3.8865429523177838E-6</v>
      </c>
      <c r="J776" s="25">
        <f t="shared" si="32"/>
        <v>3.2642714374475868E-3</v>
      </c>
      <c r="K776" s="25">
        <f t="shared" si="34"/>
        <v>-1.2517945415641426E-3</v>
      </c>
      <c r="L776" s="25">
        <f t="shared" si="33"/>
        <v>-1251.7945415641425</v>
      </c>
      <c r="M776" s="25">
        <v>-1097.7199040049998</v>
      </c>
      <c r="N776" s="25"/>
    </row>
    <row r="777" spans="5:14">
      <c r="E777" s="112">
        <v>44587</v>
      </c>
      <c r="G777" s="25"/>
      <c r="H777" s="53">
        <f>Bond_Historical!Q778</f>
        <v>-5.6657855606876981E-3</v>
      </c>
      <c r="I777" s="39">
        <f t="shared" si="35"/>
        <v>3.210112601969721E-5</v>
      </c>
      <c r="J777" s="25">
        <f t="shared" si="32"/>
        <v>3.7245559087883615E-3</v>
      </c>
      <c r="K777" s="25">
        <f t="shared" si="34"/>
        <v>-3.793884207350654E-3</v>
      </c>
      <c r="L777" s="25">
        <f t="shared" si="33"/>
        <v>-3793.8842073506539</v>
      </c>
      <c r="M777" s="25">
        <v>-1074.27442273682</v>
      </c>
      <c r="N777" s="25"/>
    </row>
    <row r="778" spans="5:14">
      <c r="E778" s="112">
        <v>44588</v>
      </c>
      <c r="G778" s="25"/>
      <c r="H778" s="53">
        <f>Bond_Historical!Q779</f>
        <v>2.6814358497474849E-3</v>
      </c>
      <c r="I778" s="39">
        <f t="shared" si="35"/>
        <v>7.1900982163110164E-6</v>
      </c>
      <c r="J778" s="25">
        <f t="shared" si="32"/>
        <v>3.5874759849347285E-3</v>
      </c>
      <c r="K778" s="25">
        <f t="shared" si="34"/>
        <v>1.5736317774578028E-3</v>
      </c>
      <c r="L778" s="25">
        <f t="shared" si="33"/>
        <v>1573.6317774578029</v>
      </c>
      <c r="M778" s="25">
        <v>-1051.6621693638399</v>
      </c>
      <c r="N778" s="25"/>
    </row>
    <row r="779" spans="5:14">
      <c r="E779" s="112">
        <v>44589</v>
      </c>
      <c r="G779" s="25"/>
      <c r="H779" s="53">
        <f>Bond_Historical!Q780</f>
        <v>6.7432414683078062E-4</v>
      </c>
      <c r="I779" s="39">
        <f t="shared" si="35"/>
        <v>4.5471305499906021E-7</v>
      </c>
      <c r="J779" s="25">
        <f t="shared" si="32"/>
        <v>3.3177843976606967E-3</v>
      </c>
      <c r="K779" s="25">
        <f t="shared" si="34"/>
        <v>4.1085626374343911E-4</v>
      </c>
      <c r="L779" s="25">
        <f t="shared" si="33"/>
        <v>410.85626374343911</v>
      </c>
      <c r="M779" s="25">
        <v>-1037.6849517364521</v>
      </c>
      <c r="N779" s="25"/>
    </row>
    <row r="780" spans="5:14">
      <c r="E780" s="112">
        <v>44592</v>
      </c>
      <c r="G780" s="25"/>
      <c r="H780" s="53">
        <f>Bond_Historical!Q781</f>
        <v>-3.1663302170268568E-5</v>
      </c>
      <c r="I780" s="39">
        <f t="shared" si="35"/>
        <v>1.0025647043257343E-9</v>
      </c>
      <c r="J780" s="25">
        <f t="shared" si="32"/>
        <v>3.0588706572299341E-3</v>
      </c>
      <c r="K780" s="25">
        <f t="shared" si="34"/>
        <v>-2.0860189454264654E-5</v>
      </c>
      <c r="L780" s="25">
        <f t="shared" si="33"/>
        <v>-20.860189454264656</v>
      </c>
      <c r="M780" s="25">
        <v>-1020.6341858328312</v>
      </c>
      <c r="N780" s="25"/>
    </row>
    <row r="781" spans="5:14">
      <c r="E781" s="112">
        <v>44593</v>
      </c>
      <c r="G781" s="25"/>
      <c r="H781" s="53">
        <f>Bond_Historical!Q782</f>
        <v>-4.1946195753238876E-6</v>
      </c>
      <c r="I781" s="39">
        <f t="shared" si="35"/>
        <v>1.759483338169035E-11</v>
      </c>
      <c r="J781" s="25">
        <f t="shared" si="32"/>
        <v>2.8201398692685349E-3</v>
      </c>
      <c r="K781" s="25">
        <f t="shared" si="34"/>
        <v>-2.9973790616296428E-6</v>
      </c>
      <c r="L781" s="25">
        <f t="shared" si="33"/>
        <v>-2.9973790616296427</v>
      </c>
      <c r="M781" s="25">
        <v>-1019.2619421703116</v>
      </c>
      <c r="N781" s="25"/>
    </row>
    <row r="782" spans="5:14">
      <c r="E782" s="112">
        <v>44594</v>
      </c>
      <c r="G782" s="25"/>
      <c r="H782" s="53">
        <f>Bond_Historical!Q783</f>
        <v>1.0348879263044437E-3</v>
      </c>
      <c r="I782" s="39">
        <f t="shared" si="35"/>
        <v>1.0709930200107117E-6</v>
      </c>
      <c r="J782" s="25">
        <f t="shared" si="32"/>
        <v>2.6307526495099962E-3</v>
      </c>
      <c r="K782" s="25">
        <f t="shared" si="34"/>
        <v>8.0210805045742757E-4</v>
      </c>
      <c r="L782" s="25">
        <f t="shared" si="33"/>
        <v>802.10805045742757</v>
      </c>
      <c r="M782" s="25">
        <v>-1015.1079231532685</v>
      </c>
      <c r="N782" s="25"/>
    </row>
    <row r="783" spans="5:14">
      <c r="E783" s="112">
        <v>44595</v>
      </c>
      <c r="G783" s="25"/>
      <c r="H783" s="53">
        <f>Bond_Historical!Q784</f>
        <v>-4.6732220347817264E-3</v>
      </c>
      <c r="I783" s="39">
        <f t="shared" si="35"/>
        <v>2.1839004186369461E-5</v>
      </c>
      <c r="J783" s="25">
        <f t="shared" si="32"/>
        <v>3.0263147895458107E-3</v>
      </c>
      <c r="K783" s="25">
        <f t="shared" si="34"/>
        <v>-3.8828141415289731E-3</v>
      </c>
      <c r="L783" s="25">
        <f t="shared" si="33"/>
        <v>-3882.8141415289729</v>
      </c>
      <c r="M783" s="25">
        <v>-1012.1827479243706</v>
      </c>
      <c r="N783" s="25"/>
    </row>
    <row r="784" spans="5:14">
      <c r="E784" s="112">
        <v>44596</v>
      </c>
      <c r="G784" s="25"/>
      <c r="H784" s="53">
        <f>Bond_Historical!Q785</f>
        <v>-6.7635778982209176E-3</v>
      </c>
      <c r="I784" s="39">
        <f t="shared" si="35"/>
        <v>4.5745985985302488E-5</v>
      </c>
      <c r="J784" s="25">
        <f t="shared" si="32"/>
        <v>3.8270996750026675E-3</v>
      </c>
      <c r="K784" s="25">
        <f t="shared" si="34"/>
        <v>-4.8850903387946962E-3</v>
      </c>
      <c r="L784" s="25">
        <f t="shared" si="33"/>
        <v>-4885.0903387946964</v>
      </c>
      <c r="M784" s="25">
        <v>-993.3048924915845</v>
      </c>
      <c r="N784" s="25"/>
    </row>
    <row r="785" spans="5:14">
      <c r="E785" s="112">
        <v>44599</v>
      </c>
      <c r="G785" s="25"/>
      <c r="H785" s="53">
        <f>Bond_Historical!Q786</f>
        <v>7.9089309517125096E-4</v>
      </c>
      <c r="I785" s="39">
        <f t="shared" si="35"/>
        <v>6.2551188798956139E-7</v>
      </c>
      <c r="J785" s="25">
        <f t="shared" si="32"/>
        <v>3.541682498085215E-3</v>
      </c>
      <c r="K785" s="25">
        <f t="shared" si="34"/>
        <v>4.5170844908220327E-4</v>
      </c>
      <c r="L785" s="25">
        <f t="shared" si="33"/>
        <v>451.70844908220329</v>
      </c>
      <c r="M785" s="25">
        <v>-952.98981187579182</v>
      </c>
      <c r="N785" s="25"/>
    </row>
    <row r="786" spans="5:14">
      <c r="E786" s="112">
        <v>44600</v>
      </c>
      <c r="G786" s="25"/>
      <c r="H786" s="53">
        <f>Bond_Historical!Q787</f>
        <v>-2.801518425499987E-3</v>
      </c>
      <c r="I786" s="39">
        <f t="shared" si="35"/>
        <v>7.8485054884159261E-6</v>
      </c>
      <c r="J786" s="25">
        <f t="shared" si="32"/>
        <v>3.4408230850944731E-3</v>
      </c>
      <c r="K786" s="25">
        <f t="shared" si="34"/>
        <v>-1.7289962893271287E-3</v>
      </c>
      <c r="L786" s="25">
        <f t="shared" si="33"/>
        <v>-1728.9962893271286</v>
      </c>
      <c r="M786" s="25">
        <v>-951.63120672070568</v>
      </c>
      <c r="N786" s="25"/>
    </row>
    <row r="787" spans="5:14">
      <c r="E787" s="112">
        <v>44601</v>
      </c>
      <c r="G787" s="25"/>
      <c r="H787" s="53">
        <f>Bond_Historical!Q788</f>
        <v>1.1901450797876891E-3</v>
      </c>
      <c r="I787" s="39">
        <f t="shared" si="35"/>
        <v>1.416445310942845E-6</v>
      </c>
      <c r="J787" s="25">
        <f t="shared" si="32"/>
        <v>3.2055952293018244E-3</v>
      </c>
      <c r="K787" s="25">
        <f t="shared" si="34"/>
        <v>7.5604520888297212E-4</v>
      </c>
      <c r="L787" s="25">
        <f t="shared" si="33"/>
        <v>756.04520888297213</v>
      </c>
      <c r="M787" s="25">
        <v>-948.41214400572119</v>
      </c>
      <c r="N787" s="25"/>
    </row>
    <row r="788" spans="5:14">
      <c r="E788" s="112">
        <v>44602</v>
      </c>
      <c r="G788" s="25"/>
      <c r="H788" s="53">
        <f>Bond_Historical!Q789</f>
        <v>-9.9376324766926802E-3</v>
      </c>
      <c r="I788" s="39">
        <f t="shared" si="35"/>
        <v>9.8756539241817094E-5</v>
      </c>
      <c r="J788" s="25">
        <f t="shared" si="32"/>
        <v>4.8526225429428149E-3</v>
      </c>
      <c r="K788" s="25">
        <f t="shared" si="34"/>
        <v>-6.7761724727843425E-3</v>
      </c>
      <c r="L788" s="25">
        <f t="shared" si="33"/>
        <v>-6776.1724727843421</v>
      </c>
      <c r="M788" s="25">
        <v>-947.21454529913456</v>
      </c>
      <c r="N788" s="25"/>
    </row>
    <row r="789" spans="5:14">
      <c r="E789" s="112">
        <v>44603</v>
      </c>
      <c r="G789" s="25"/>
      <c r="H789" s="53">
        <f>Bond_Historical!Q790</f>
        <v>6.1323126620469719E-3</v>
      </c>
      <c r="I789" s="39">
        <f t="shared" si="35"/>
        <v>3.7605258585101617E-5</v>
      </c>
      <c r="J789" s="25">
        <f t="shared" si="32"/>
        <v>5.0652287707862228E-3</v>
      </c>
      <c r="K789" s="25">
        <f t="shared" si="34"/>
        <v>2.7622181948257661E-3</v>
      </c>
      <c r="L789" s="25">
        <f t="shared" si="33"/>
        <v>2762.2181948257662</v>
      </c>
      <c r="M789" s="25">
        <v>-933.00331384918422</v>
      </c>
      <c r="N789" s="25"/>
    </row>
    <row r="790" spans="5:14">
      <c r="E790" s="112">
        <v>44606</v>
      </c>
      <c r="G790" s="25"/>
      <c r="H790" s="53">
        <f>Bond_Historical!Q791</f>
        <v>-5.964178766843839E-3</v>
      </c>
      <c r="I790" s="39">
        <f t="shared" si="35"/>
        <v>3.5571428362870893E-5</v>
      </c>
      <c r="J790" s="25">
        <f t="shared" si="32"/>
        <v>5.2099688463340225E-3</v>
      </c>
      <c r="K790" s="25">
        <f t="shared" si="34"/>
        <v>-2.5737229229360983E-3</v>
      </c>
      <c r="L790" s="25">
        <f t="shared" si="33"/>
        <v>-2573.7229229360983</v>
      </c>
      <c r="M790" s="25">
        <v>-923.72460089565902</v>
      </c>
      <c r="N790" s="25"/>
    </row>
    <row r="791" spans="5:14">
      <c r="E791" s="112">
        <v>44607</v>
      </c>
      <c r="G791" s="25"/>
      <c r="H791" s="53">
        <f>Bond_Historical!Q792</f>
        <v>-3.3047300255540572E-3</v>
      </c>
      <c r="I791" s="39">
        <f t="shared" si="35"/>
        <v>1.092124054179852E-5</v>
      </c>
      <c r="J791" s="25">
        <f t="shared" si="32"/>
        <v>4.970955155106027E-3</v>
      </c>
      <c r="K791" s="25">
        <f t="shared" si="34"/>
        <v>-1.3864718720724206E-3</v>
      </c>
      <c r="L791" s="25">
        <f t="shared" si="33"/>
        <v>-1386.4718720724206</v>
      </c>
      <c r="M791" s="25">
        <v>-921.51192936452935</v>
      </c>
      <c r="N791" s="25"/>
    </row>
    <row r="792" spans="5:14">
      <c r="E792" s="112">
        <v>44608</v>
      </c>
      <c r="G792" s="25"/>
      <c r="H792" s="53">
        <f>Bond_Historical!Q793</f>
        <v>1.5652898026371927E-3</v>
      </c>
      <c r="I792" s="39">
        <f t="shared" si="35"/>
        <v>2.4501321662399819E-6</v>
      </c>
      <c r="J792" s="25">
        <f t="shared" si="32"/>
        <v>4.6229163637145658E-3</v>
      </c>
      <c r="K792" s="25">
        <f t="shared" si="34"/>
        <v>6.882799430842849E-4</v>
      </c>
      <c r="L792" s="25">
        <f t="shared" si="33"/>
        <v>688.27994308428492</v>
      </c>
      <c r="M792" s="25">
        <v>-904.7993421599125</v>
      </c>
      <c r="N792" s="25"/>
    </row>
    <row r="793" spans="5:14">
      <c r="E793" s="112">
        <v>44609</v>
      </c>
      <c r="G793" s="25"/>
      <c r="H793" s="53">
        <f>Bond_Historical!Q794</f>
        <v>1.8041914609018049E-3</v>
      </c>
      <c r="I793" s="39">
        <f t="shared" si="35"/>
        <v>3.2551068275909891E-6</v>
      </c>
      <c r="J793" s="25">
        <f t="shared" si="32"/>
        <v>4.3190182187800002E-3</v>
      </c>
      <c r="K793" s="25">
        <f t="shared" si="34"/>
        <v>8.530545229847858E-4</v>
      </c>
      <c r="L793" s="25">
        <f t="shared" si="33"/>
        <v>853.05452298478576</v>
      </c>
      <c r="M793" s="25">
        <v>-903.64384047523254</v>
      </c>
      <c r="N793" s="25"/>
    </row>
    <row r="794" spans="5:14">
      <c r="E794" s="112">
        <v>44610</v>
      </c>
      <c r="G794" s="25"/>
      <c r="H794" s="53">
        <f>Bond_Historical!Q795</f>
        <v>2.0470758119039345E-3</v>
      </c>
      <c r="I794" s="39">
        <f t="shared" si="35"/>
        <v>4.1905193796821521E-6</v>
      </c>
      <c r="J794" s="25">
        <f t="shared" si="32"/>
        <v>4.0600995708212446E-3</v>
      </c>
      <c r="K794" s="25">
        <f t="shared" si="34"/>
        <v>1.0359984224234443E-3</v>
      </c>
      <c r="L794" s="25">
        <f t="shared" si="33"/>
        <v>1035.9984224234443</v>
      </c>
      <c r="M794" s="25">
        <v>-899.80590955275295</v>
      </c>
      <c r="N794" s="25"/>
    </row>
    <row r="795" spans="5:14">
      <c r="E795" s="112">
        <v>44614</v>
      </c>
      <c r="G795" s="25"/>
      <c r="H795" s="53">
        <f>Bond_Historical!Q796</f>
        <v>-3.5880952099856284E-4</v>
      </c>
      <c r="I795" s="39">
        <f t="shared" si="35"/>
        <v>1.2874427235921811E-7</v>
      </c>
      <c r="J795" s="25">
        <f t="shared" si="32"/>
        <v>3.7458055057743335E-3</v>
      </c>
      <c r="K795" s="25">
        <f t="shared" si="34"/>
        <v>-1.9316902041150764E-4</v>
      </c>
      <c r="L795" s="25">
        <f t="shared" si="33"/>
        <v>-193.16902041150763</v>
      </c>
      <c r="M795" s="25">
        <v>-897.69336520213108</v>
      </c>
      <c r="N795" s="25"/>
    </row>
    <row r="796" spans="5:14">
      <c r="E796" s="112">
        <v>44615</v>
      </c>
      <c r="G796" s="25"/>
      <c r="H796" s="53">
        <f>Bond_Historical!Q797</f>
        <v>-5.3599511279432115E-3</v>
      </c>
      <c r="I796" s="39">
        <f t="shared" si="35"/>
        <v>2.8729076093939705E-5</v>
      </c>
      <c r="J796" s="25">
        <f t="shared" si="32"/>
        <v>4.0293624145907835E-3</v>
      </c>
      <c r="K796" s="25">
        <f t="shared" si="34"/>
        <v>-3.1277051811219253E-3</v>
      </c>
      <c r="L796" s="25">
        <f t="shared" si="33"/>
        <v>-3127.7051811219253</v>
      </c>
      <c r="M796" s="25">
        <v>-895.83415692307392</v>
      </c>
      <c r="N796" s="25"/>
    </row>
    <row r="797" spans="5:14">
      <c r="E797" s="112">
        <v>44616</v>
      </c>
      <c r="G797" s="25"/>
      <c r="H797" s="53">
        <f>Bond_Historical!Q798</f>
        <v>2.527396865651886E-3</v>
      </c>
      <c r="I797" s="39">
        <f t="shared" si="35"/>
        <v>6.3877349165069779E-6</v>
      </c>
      <c r="J797" s="25">
        <f t="shared" si="32"/>
        <v>3.8416868020929797E-3</v>
      </c>
      <c r="K797" s="25">
        <f t="shared" si="34"/>
        <v>1.3710311270957545E-3</v>
      </c>
      <c r="L797" s="25">
        <f t="shared" si="33"/>
        <v>1371.0311270957545</v>
      </c>
      <c r="M797" s="25">
        <v>-894.80324658650181</v>
      </c>
      <c r="N797" s="25"/>
    </row>
    <row r="798" spans="5:14">
      <c r="E798" s="112">
        <v>44617</v>
      </c>
      <c r="G798" s="25"/>
      <c r="H798" s="53">
        <f>Bond_Historical!Q799</f>
        <v>1.9105536391579589E-3</v>
      </c>
      <c r="I798" s="39">
        <f t="shared" si="35"/>
        <v>3.6502152080997202E-6</v>
      </c>
      <c r="J798" s="25">
        <f t="shared" si="32"/>
        <v>3.6183291922908334E-3</v>
      </c>
      <c r="K798" s="25">
        <f t="shared" si="34"/>
        <v>1.0870449000610859E-3</v>
      </c>
      <c r="L798" s="25">
        <f t="shared" si="33"/>
        <v>1087.0449000610859</v>
      </c>
      <c r="M798" s="25">
        <v>-887.88101292989199</v>
      </c>
      <c r="N798" s="25"/>
    </row>
    <row r="799" spans="5:14">
      <c r="E799" s="112">
        <v>44620</v>
      </c>
      <c r="G799" s="25"/>
      <c r="H799" s="53">
        <f>Bond_Historical!Q800</f>
        <v>8.174206767901095E-3</v>
      </c>
      <c r="I799" s="39">
        <f t="shared" si="35"/>
        <v>6.6817656284400069E-5</v>
      </c>
      <c r="J799" s="25">
        <f t="shared" si="32"/>
        <v>4.5990334489843018E-3</v>
      </c>
      <c r="K799" s="25">
        <f t="shared" si="34"/>
        <v>4.9379620329980459E-3</v>
      </c>
      <c r="L799" s="25">
        <f t="shared" si="33"/>
        <v>4937.9620329980462</v>
      </c>
      <c r="M799" s="25">
        <v>-882.27567093695893</v>
      </c>
      <c r="N799" s="25"/>
    </row>
    <row r="800" spans="5:14">
      <c r="E800" s="112">
        <v>44621</v>
      </c>
      <c r="G800" s="25"/>
      <c r="H800" s="53">
        <f>Bond_Historical!Q801</f>
        <v>4.9026047128510912E-3</v>
      </c>
      <c r="I800" s="39">
        <f t="shared" si="35"/>
        <v>2.4035532970469729E-5</v>
      </c>
      <c r="J800" s="25">
        <f t="shared" si="32"/>
        <v>4.6458338660261443E-3</v>
      </c>
      <c r="K800" s="25">
        <f t="shared" si="34"/>
        <v>2.3300782903656202E-3</v>
      </c>
      <c r="L800" s="25">
        <f t="shared" si="33"/>
        <v>2330.07829036562</v>
      </c>
      <c r="M800" s="25">
        <v>-881.23806337805308</v>
      </c>
      <c r="N800" s="25"/>
    </row>
    <row r="801" spans="5:14">
      <c r="E801" s="112">
        <v>44622</v>
      </c>
      <c r="G801" s="25"/>
      <c r="H801" s="53">
        <f>Bond_Historical!Q802</f>
        <v>-1.2025090979480598E-2</v>
      </c>
      <c r="I801" s="39">
        <f t="shared" si="35"/>
        <v>1.4460281306478563E-4</v>
      </c>
      <c r="J801" s="25">
        <f t="shared" si="32"/>
        <v>6.3274503888869783E-3</v>
      </c>
      <c r="K801" s="25">
        <f t="shared" si="34"/>
        <v>-5.6576346490446053E-3</v>
      </c>
      <c r="L801" s="25">
        <f t="shared" si="33"/>
        <v>-5657.6346490446049</v>
      </c>
      <c r="M801" s="25">
        <v>-879.24777450426802</v>
      </c>
      <c r="N801" s="25"/>
    </row>
    <row r="802" spans="5:14">
      <c r="E802" s="112">
        <v>44623</v>
      </c>
      <c r="G802" s="25"/>
      <c r="H802" s="53">
        <f>Bond_Historical!Q803</f>
        <v>2.841174889024889E-3</v>
      </c>
      <c r="I802" s="39">
        <f t="shared" si="35"/>
        <v>8.0722747500255904E-6</v>
      </c>
      <c r="J802" s="25">
        <f t="shared" si="32"/>
        <v>5.9364952095285915E-3</v>
      </c>
      <c r="K802" s="25">
        <f t="shared" si="34"/>
        <v>9.8147540792795497E-4</v>
      </c>
      <c r="L802" s="25">
        <f t="shared" si="33"/>
        <v>981.47540792795496</v>
      </c>
      <c r="M802" s="25">
        <v>-876.63870933555108</v>
      </c>
      <c r="N802" s="25"/>
    </row>
    <row r="803" spans="5:14">
      <c r="E803" s="112">
        <v>44624</v>
      </c>
      <c r="G803" s="25"/>
      <c r="H803" s="53">
        <f>Bond_Historical!Q804</f>
        <v>3.0303672696205641E-3</v>
      </c>
      <c r="I803" s="39">
        <f t="shared" si="35"/>
        <v>9.1831257887875926E-6</v>
      </c>
      <c r="J803" s="25">
        <f t="shared" si="32"/>
        <v>5.5976019807736114E-3</v>
      </c>
      <c r="K803" s="25">
        <f t="shared" si="34"/>
        <v>1.1157717163883126E-3</v>
      </c>
      <c r="L803" s="25">
        <f t="shared" si="33"/>
        <v>1115.7717163883126</v>
      </c>
      <c r="M803" s="25">
        <v>-844.82795212364476</v>
      </c>
      <c r="N803" s="25"/>
    </row>
    <row r="804" spans="5:14">
      <c r="E804" s="112">
        <v>44627</v>
      </c>
      <c r="G804" s="25"/>
      <c r="H804" s="53">
        <f>Bond_Historical!Q805</f>
        <v>-6.2800264973586388E-3</v>
      </c>
      <c r="I804" s="39">
        <f t="shared" si="35"/>
        <v>3.9438732807526612E-5</v>
      </c>
      <c r="J804" s="25">
        <f t="shared" si="32"/>
        <v>5.7051718349244796E-3</v>
      </c>
      <c r="K804" s="25">
        <f t="shared" si="34"/>
        <v>-2.4522777908926982E-3</v>
      </c>
      <c r="L804" s="25">
        <f t="shared" si="33"/>
        <v>-2452.2777908926982</v>
      </c>
      <c r="M804" s="25">
        <v>-842.01093282521197</v>
      </c>
      <c r="N804" s="25"/>
    </row>
    <row r="805" spans="5:14">
      <c r="E805" s="112">
        <v>44628</v>
      </c>
      <c r="G805" s="25"/>
      <c r="H805" s="53">
        <f>Bond_Historical!Q806</f>
        <v>-4.2228075349452707E-3</v>
      </c>
      <c r="I805" s="39">
        <f t="shared" si="35"/>
        <v>1.7832103477190552E-5</v>
      </c>
      <c r="J805" s="25">
        <f t="shared" si="32"/>
        <v>5.5083076654896283E-3</v>
      </c>
      <c r="K805" s="25">
        <f t="shared" si="34"/>
        <v>-1.6178667949822043E-3</v>
      </c>
      <c r="L805" s="25">
        <f t="shared" si="33"/>
        <v>-1617.8667949822043</v>
      </c>
      <c r="M805" s="25">
        <v>-833.13439114581968</v>
      </c>
      <c r="N805" s="25"/>
    </row>
    <row r="806" spans="5:14">
      <c r="E806" s="112">
        <v>44629</v>
      </c>
      <c r="G806" s="25"/>
      <c r="H806" s="53">
        <f>Bond_Historical!Q807</f>
        <v>-1.6104968620521056E-3</v>
      </c>
      <c r="I806" s="39">
        <f t="shared" si="35"/>
        <v>2.5937001426796789E-6</v>
      </c>
      <c r="J806" s="25">
        <f t="shared" si="32"/>
        <v>5.1165701752678011E-3</v>
      </c>
      <c r="K806" s="25">
        <f t="shared" si="34"/>
        <v>-6.3907509997990903E-4</v>
      </c>
      <c r="L806" s="25">
        <f t="shared" si="33"/>
        <v>-639.07509997990906</v>
      </c>
      <c r="M806" s="25">
        <v>-803.49893362754847</v>
      </c>
      <c r="N806" s="25"/>
    </row>
    <row r="807" spans="5:14">
      <c r="E807" s="112">
        <v>44630</v>
      </c>
      <c r="G807" s="25"/>
      <c r="H807" s="53">
        <f>Bond_Historical!Q808</f>
        <v>-6.5711712597076866E-3</v>
      </c>
      <c r="I807" s="39">
        <f t="shared" si="35"/>
        <v>4.3180291724408305E-5</v>
      </c>
      <c r="J807" s="25">
        <f t="shared" si="32"/>
        <v>5.35998512715616E-3</v>
      </c>
      <c r="K807" s="25">
        <f t="shared" si="34"/>
        <v>-2.8072045197141213E-3</v>
      </c>
      <c r="L807" s="25">
        <f t="shared" si="33"/>
        <v>-2807.2045197141215</v>
      </c>
      <c r="M807" s="25">
        <v>-794.93752887165158</v>
      </c>
      <c r="N807" s="25"/>
    </row>
    <row r="808" spans="5:14">
      <c r="E808" s="112">
        <v>44631</v>
      </c>
      <c r="G808" s="25"/>
      <c r="H808" s="53">
        <f>Bond_Historical!Q809</f>
        <v>-3.3748583405941084E-4</v>
      </c>
      <c r="I808" s="39">
        <f t="shared" si="35"/>
        <v>1.1389668819077618E-7</v>
      </c>
      <c r="J808" s="25">
        <f t="shared" si="32"/>
        <v>4.943390433909056E-3</v>
      </c>
      <c r="K808" s="25">
        <f t="shared" si="34"/>
        <v>-1.3762653214137839E-4</v>
      </c>
      <c r="L808" s="25">
        <f t="shared" si="33"/>
        <v>-137.62653214137839</v>
      </c>
      <c r="M808" s="25">
        <v>-793.54588482272754</v>
      </c>
      <c r="N808" s="25"/>
    </row>
    <row r="809" spans="5:14">
      <c r="E809" s="112">
        <v>44634</v>
      </c>
      <c r="G809" s="25"/>
      <c r="H809" s="53">
        <f>Bond_Historical!Q810</f>
        <v>-1.043536883611958E-2</v>
      </c>
      <c r="I809" s="39">
        <f t="shared" si="35"/>
        <v>1.0889692274585573E-4</v>
      </c>
      <c r="J809" s="25">
        <f t="shared" si="32"/>
        <v>6.0914760975179392E-3</v>
      </c>
      <c r="K809" s="25">
        <f t="shared" si="34"/>
        <v>-4.6141647204163277E-3</v>
      </c>
      <c r="L809" s="25">
        <f t="shared" si="33"/>
        <v>-4614.1647204163273</v>
      </c>
      <c r="M809" s="25">
        <v>-790.22368470954552</v>
      </c>
      <c r="N809" s="25"/>
    </row>
    <row r="810" spans="5:14">
      <c r="E810" s="112">
        <v>44635</v>
      </c>
      <c r="G810" s="25"/>
      <c r="H810" s="53">
        <f>Bond_Historical!Q811</f>
        <v>1.0486264496293782E-3</v>
      </c>
      <c r="I810" s="39">
        <f t="shared" si="35"/>
        <v>1.0996174308623148E-6</v>
      </c>
      <c r="J810" s="25">
        <f t="shared" si="32"/>
        <v>5.6307292160311584E-3</v>
      </c>
      <c r="K810" s="25">
        <f t="shared" si="34"/>
        <v>3.7627768787977718E-4</v>
      </c>
      <c r="L810" s="25">
        <f t="shared" si="33"/>
        <v>376.2776878797772</v>
      </c>
      <c r="M810" s="25">
        <v>-789.35350766054194</v>
      </c>
      <c r="N810" s="25"/>
    </row>
    <row r="811" spans="5:14">
      <c r="E811" s="112">
        <v>44636</v>
      </c>
      <c r="G811" s="25"/>
      <c r="H811" s="53">
        <f>Bond_Historical!Q812</f>
        <v>4.1295802634035367E-3</v>
      </c>
      <c r="I811" s="39">
        <f t="shared" si="35"/>
        <v>1.7053433151892024E-5</v>
      </c>
      <c r="J811" s="25">
        <f t="shared" si="32"/>
        <v>5.4320677233821967E-3</v>
      </c>
      <c r="K811" s="25">
        <f t="shared" si="34"/>
        <v>1.6030662561363161E-3</v>
      </c>
      <c r="L811" s="25">
        <f t="shared" si="33"/>
        <v>1603.066256136316</v>
      </c>
      <c r="M811" s="25">
        <v>-787.25741101453298</v>
      </c>
      <c r="N811" s="25"/>
    </row>
    <row r="812" spans="5:14">
      <c r="E812" s="112">
        <v>44637</v>
      </c>
      <c r="G812" s="25"/>
      <c r="H812" s="53">
        <f>Bond_Historical!Q813</f>
        <v>3.8678324914584619E-3</v>
      </c>
      <c r="I812" s="39">
        <f t="shared" si="35"/>
        <v>1.4960128181981772E-5</v>
      </c>
      <c r="J812" s="25">
        <f t="shared" si="32"/>
        <v>5.2273583209874099E-3</v>
      </c>
      <c r="K812" s="25">
        <f t="shared" si="34"/>
        <v>1.556369405128218E-3</v>
      </c>
      <c r="L812" s="25">
        <f t="shared" si="33"/>
        <v>1556.369405128218</v>
      </c>
      <c r="M812" s="25">
        <v>-781.40401455980793</v>
      </c>
      <c r="N812" s="25"/>
    </row>
    <row r="813" spans="5:14">
      <c r="E813" s="112">
        <v>44638</v>
      </c>
      <c r="G813" s="25"/>
      <c r="H813" s="53">
        <f>Bond_Historical!Q814</f>
        <v>1.9617843071855017E-3</v>
      </c>
      <c r="I813" s="39">
        <f t="shared" si="35"/>
        <v>3.8485976679192992E-6</v>
      </c>
      <c r="J813" s="25">
        <f t="shared" si="32"/>
        <v>4.878911088940314E-3</v>
      </c>
      <c r="K813" s="25">
        <f t="shared" si="34"/>
        <v>8.2031223429467764E-4</v>
      </c>
      <c r="L813" s="25">
        <f t="shared" si="33"/>
        <v>820.31223429467764</v>
      </c>
      <c r="M813" s="25">
        <v>-778.67627333013741</v>
      </c>
      <c r="N813" s="25"/>
    </row>
    <row r="814" spans="5:14">
      <c r="E814" s="112">
        <v>44641</v>
      </c>
      <c r="G814" s="25"/>
      <c r="H814" s="53">
        <f>Bond_Historical!Q815</f>
        <v>-1.057756468797804E-2</v>
      </c>
      <c r="I814" s="39">
        <f t="shared" si="35"/>
        <v>1.1188487472835998E-4</v>
      </c>
      <c r="J814" s="25">
        <f t="shared" si="32"/>
        <v>6.0840725349860063E-3</v>
      </c>
      <c r="K814" s="25">
        <f t="shared" si="34"/>
        <v>-4.7388502997309885E-3</v>
      </c>
      <c r="L814" s="25">
        <f t="shared" si="33"/>
        <v>-4738.8502997309888</v>
      </c>
      <c r="M814" s="25">
        <v>-774.98607449315591</v>
      </c>
      <c r="N814" s="25"/>
    </row>
    <row r="815" spans="5:14">
      <c r="E815" s="112">
        <v>44642</v>
      </c>
      <c r="G815" s="25"/>
      <c r="H815" s="53">
        <f>Bond_Historical!Q816</f>
        <v>-2.7648193120401151E-3</v>
      </c>
      <c r="I815" s="39">
        <f t="shared" si="35"/>
        <v>7.6442258282299751E-6</v>
      </c>
      <c r="J815" s="25">
        <f t="shared" si="32"/>
        <v>5.7105325227652702E-3</v>
      </c>
      <c r="K815" s="25">
        <f t="shared" si="34"/>
        <v>-9.9330489249158452E-4</v>
      </c>
      <c r="L815" s="25">
        <f t="shared" si="33"/>
        <v>-993.3048924915845</v>
      </c>
      <c r="M815" s="25">
        <v>-768.09122038548128</v>
      </c>
      <c r="N815" s="25"/>
    </row>
    <row r="816" spans="5:14">
      <c r="E816" s="112">
        <v>44643</v>
      </c>
      <c r="G816" s="25"/>
      <c r="H816" s="53">
        <f>Bond_Historical!Q817</f>
        <v>3.7023895652997657E-3</v>
      </c>
      <c r="I816" s="39">
        <f t="shared" si="35"/>
        <v>1.3707688493240588E-5</v>
      </c>
      <c r="J816" s="25">
        <f t="shared" si="32"/>
        <v>5.4566297028030035E-3</v>
      </c>
      <c r="K816" s="25">
        <f t="shared" si="34"/>
        <v>1.4171496288175984E-3</v>
      </c>
      <c r="L816" s="25">
        <f t="shared" si="33"/>
        <v>1417.1496288175983</v>
      </c>
      <c r="M816" s="25">
        <v>-765.99649573000852</v>
      </c>
      <c r="N816" s="25"/>
    </row>
    <row r="817" spans="5:14">
      <c r="E817" s="112">
        <v>44644</v>
      </c>
      <c r="G817" s="25"/>
      <c r="H817" s="53">
        <f>Bond_Historical!Q818</f>
        <v>-1.5379344306624939E-3</v>
      </c>
      <c r="I817" s="39">
        <f t="shared" si="35"/>
        <v>2.3652423130171692E-6</v>
      </c>
      <c r="J817" s="25">
        <f t="shared" si="32"/>
        <v>5.0659029701957152E-3</v>
      </c>
      <c r="K817" s="25">
        <f t="shared" si="34"/>
        <v>-6.1606075037306748E-4</v>
      </c>
      <c r="L817" s="25">
        <f t="shared" si="33"/>
        <v>-616.06075037306744</v>
      </c>
      <c r="M817" s="25">
        <v>-746.52105054600247</v>
      </c>
      <c r="N817" s="25"/>
    </row>
    <row r="818" spans="5:14">
      <c r="E818" s="112">
        <v>44645</v>
      </c>
      <c r="G818" s="25"/>
      <c r="H818" s="53">
        <f>Bond_Historical!Q819</f>
        <v>-7.4899609873669967E-3</v>
      </c>
      <c r="I818" s="39">
        <f t="shared" si="35"/>
        <v>5.6099515592279597E-5</v>
      </c>
      <c r="J818" s="25">
        <f t="shared" si="32"/>
        <v>5.4980718717350394E-3</v>
      </c>
      <c r="K818" s="25">
        <f t="shared" si="34"/>
        <v>-3.2317137922399084E-3</v>
      </c>
      <c r="L818" s="25">
        <f t="shared" si="33"/>
        <v>-3231.7137922399083</v>
      </c>
      <c r="M818" s="25">
        <v>-746.29836813811778</v>
      </c>
      <c r="N818" s="25"/>
    </row>
    <row r="819" spans="5:14">
      <c r="E819" s="112">
        <v>44648</v>
      </c>
      <c r="G819" s="25"/>
      <c r="H819" s="53">
        <f>Bond_Historical!Q820</f>
        <v>2.8303957621538351E-3</v>
      </c>
      <c r="I819" s="39">
        <f t="shared" si="35"/>
        <v>8.0111401704183886E-6</v>
      </c>
      <c r="J819" s="25">
        <f t="shared" si="32"/>
        <v>5.1861494566115421E-3</v>
      </c>
      <c r="K819" s="25">
        <f t="shared" si="34"/>
        <v>1.1252446479841764E-3</v>
      </c>
      <c r="L819" s="25">
        <f t="shared" si="33"/>
        <v>1125.2446479841765</v>
      </c>
      <c r="M819" s="25">
        <v>-744.65470037854118</v>
      </c>
      <c r="N819" s="25"/>
    </row>
    <row r="820" spans="5:14">
      <c r="E820" s="112">
        <v>44649</v>
      </c>
      <c r="G820" s="25"/>
      <c r="H820" s="53">
        <f>Bond_Historical!Q821</f>
        <v>4.4526097138460957E-3</v>
      </c>
      <c r="I820" s="39">
        <f t="shared" si="35"/>
        <v>1.982573326383661E-5</v>
      </c>
      <c r="J820" s="25">
        <f t="shared" si="32"/>
        <v>5.0828716536954633E-3</v>
      </c>
      <c r="K820" s="25">
        <f t="shared" si="34"/>
        <v>1.8766349683969452E-3</v>
      </c>
      <c r="L820" s="25">
        <f t="shared" si="33"/>
        <v>1876.6349683969452</v>
      </c>
      <c r="M820" s="25">
        <v>-742.69765915213952</v>
      </c>
      <c r="N820" s="25"/>
    </row>
    <row r="821" spans="5:14">
      <c r="E821" s="112">
        <v>44650</v>
      </c>
      <c r="G821" s="25"/>
      <c r="H821" s="53">
        <f>Bond_Historical!Q822</f>
        <v>2.5778631433485163E-3</v>
      </c>
      <c r="I821" s="39">
        <f t="shared" si="35"/>
        <v>6.6453783858346931E-6</v>
      </c>
      <c r="J821" s="25">
        <f t="shared" si="32"/>
        <v>4.7913519353753303E-3</v>
      </c>
      <c r="K821" s="25">
        <f t="shared" si="34"/>
        <v>1.1085643728604166E-3</v>
      </c>
      <c r="L821" s="25">
        <f t="shared" si="33"/>
        <v>1108.5643728604166</v>
      </c>
      <c r="M821" s="25">
        <v>-736.88991890576153</v>
      </c>
      <c r="N821" s="25"/>
    </row>
    <row r="822" spans="5:14">
      <c r="E822" s="112">
        <v>44651</v>
      </c>
      <c r="G822" s="25"/>
      <c r="H822" s="53">
        <f>Bond_Historical!Q823</f>
        <v>-8.4489800154329345E-4</v>
      </c>
      <c r="I822" s="39">
        <f t="shared" si="35"/>
        <v>7.1385263301185113E-7</v>
      </c>
      <c r="J822" s="25">
        <f t="shared" si="32"/>
        <v>4.429511627514141E-3</v>
      </c>
      <c r="K822" s="25">
        <f t="shared" si="34"/>
        <v>-3.8543967310570193E-4</v>
      </c>
      <c r="L822" s="25">
        <f t="shared" si="33"/>
        <v>-385.43967310570196</v>
      </c>
      <c r="M822" s="25">
        <v>-732.12747961280445</v>
      </c>
      <c r="N822" s="25"/>
    </row>
    <row r="823" spans="5:14">
      <c r="E823" s="112">
        <v>44652</v>
      </c>
      <c r="G823" s="25"/>
      <c r="H823" s="53">
        <f>Bond_Historical!Q824</f>
        <v>-2.9398001952732821E-4</v>
      </c>
      <c r="I823" s="39">
        <f t="shared" si="35"/>
        <v>8.6424251881288274E-8</v>
      </c>
      <c r="J823" s="25">
        <f t="shared" ref="J823:J886" si="36">SQRT((1-$C$3)*SUMPRODUCT(I324:I823,$G$3:$G$502))</f>
        <v>4.0853948288167592E-3</v>
      </c>
      <c r="K823" s="25">
        <f t="shared" si="34"/>
        <v>-1.4506818308651577E-4</v>
      </c>
      <c r="L823" s="25">
        <f t="shared" si="33"/>
        <v>-145.06818308651577</v>
      </c>
      <c r="M823" s="25">
        <v>-731.11353726792663</v>
      </c>
      <c r="N823" s="25"/>
    </row>
    <row r="824" spans="5:14">
      <c r="E824" s="112">
        <v>44655</v>
      </c>
      <c r="G824" s="25"/>
      <c r="H824" s="53">
        <f>Bond_Historical!Q825</f>
        <v>1.2151337021918437E-3</v>
      </c>
      <c r="I824" s="39">
        <f t="shared" si="35"/>
        <v>1.4765499142024563E-6</v>
      </c>
      <c r="J824" s="25">
        <f t="shared" si="36"/>
        <v>3.7958353176019998E-3</v>
      </c>
      <c r="K824" s="25">
        <f t="shared" si="34"/>
        <v>6.5013004196498125E-4</v>
      </c>
      <c r="L824" s="25">
        <f t="shared" ref="L824:L887" si="37">K824*$C$5</f>
        <v>650.13004196498127</v>
      </c>
      <c r="M824" s="25">
        <v>-727.96083441988435</v>
      </c>
      <c r="N824" s="25"/>
    </row>
    <row r="825" spans="5:14">
      <c r="E825" s="112">
        <v>44656</v>
      </c>
      <c r="G825" s="25"/>
      <c r="H825" s="53">
        <f>Bond_Historical!Q826</f>
        <v>-1.0977028053838603E-2</v>
      </c>
      <c r="I825" s="39">
        <f t="shared" si="35"/>
        <v>1.2049514489475971E-4</v>
      </c>
      <c r="J825" s="25">
        <f t="shared" si="36"/>
        <v>5.5064855060932864E-3</v>
      </c>
      <c r="K825" s="25">
        <f t="shared" ref="K825:K888" si="38">H825*$J$1321/J824</f>
        <v>-6.3210265606717204E-3</v>
      </c>
      <c r="L825" s="25">
        <f t="shared" si="37"/>
        <v>-6321.0265606717203</v>
      </c>
      <c r="M825" s="25">
        <v>-725.30895529523605</v>
      </c>
      <c r="N825" s="25"/>
    </row>
    <row r="826" spans="5:14">
      <c r="E826" s="112">
        <v>44657</v>
      </c>
      <c r="G826" s="25"/>
      <c r="H826" s="53">
        <f>Bond_Historical!Q827</f>
        <v>-3.6568343421452421E-3</v>
      </c>
      <c r="I826" s="39">
        <f t="shared" si="35"/>
        <v>1.3372437405892825E-5</v>
      </c>
      <c r="J826" s="25">
        <f t="shared" si="36"/>
        <v>5.2705825906987774E-3</v>
      </c>
      <c r="K826" s="25">
        <f t="shared" si="38"/>
        <v>-1.4515800467305607E-3</v>
      </c>
      <c r="L826" s="25">
        <f t="shared" si="37"/>
        <v>-1451.5800467305608</v>
      </c>
      <c r="M826" s="25">
        <v>-721.05560909537007</v>
      </c>
      <c r="N826" s="25"/>
    </row>
    <row r="827" spans="5:14">
      <c r="E827" s="112">
        <v>44658</v>
      </c>
      <c r="G827" s="25"/>
      <c r="H827" s="53">
        <f>Bond_Historical!Q828</f>
        <v>-2.7118815351857592E-3</v>
      </c>
      <c r="I827" s="39">
        <f t="shared" si="35"/>
        <v>7.3543014608814698E-6</v>
      </c>
      <c r="J827" s="25">
        <f t="shared" si="36"/>
        <v>4.971451492039594E-3</v>
      </c>
      <c r="K827" s="25">
        <f t="shared" si="38"/>
        <v>-1.124662706403011E-3</v>
      </c>
      <c r="L827" s="25">
        <f t="shared" si="37"/>
        <v>-1124.662706403011</v>
      </c>
      <c r="M827" s="25">
        <v>-712.59180411581224</v>
      </c>
      <c r="N827" s="25"/>
    </row>
    <row r="828" spans="5:14">
      <c r="E828" s="112">
        <v>44659</v>
      </c>
      <c r="G828" s="25"/>
      <c r="H828" s="53">
        <f>Bond_Historical!Q829</f>
        <v>-4.9645927665155371E-3</v>
      </c>
      <c r="I828" s="39">
        <f t="shared" si="35"/>
        <v>2.4647181337338394E-5</v>
      </c>
      <c r="J828" s="25">
        <f t="shared" si="36"/>
        <v>4.9704232865670564E-3</v>
      </c>
      <c r="K828" s="25">
        <f t="shared" si="38"/>
        <v>-2.1827833245741633E-3</v>
      </c>
      <c r="L828" s="25">
        <f t="shared" si="37"/>
        <v>-2182.7833245741635</v>
      </c>
      <c r="M828" s="25">
        <v>-708.52462199980516</v>
      </c>
      <c r="N828" s="25"/>
    </row>
    <row r="829" spans="5:14">
      <c r="E829" s="112">
        <v>44662</v>
      </c>
      <c r="G829" s="25"/>
      <c r="H829" s="53">
        <f>Bond_Historical!Q830</f>
        <v>-5.6535052435920333E-3</v>
      </c>
      <c r="I829" s="39">
        <f t="shared" si="35"/>
        <v>3.1962121539322616E-5</v>
      </c>
      <c r="J829" s="25">
        <f t="shared" si="36"/>
        <v>5.0787458817506551E-3</v>
      </c>
      <c r="K829" s="25">
        <f t="shared" si="38"/>
        <v>-2.48619178668677E-3</v>
      </c>
      <c r="L829" s="25">
        <f t="shared" si="37"/>
        <v>-2486.1917866867698</v>
      </c>
      <c r="M829" s="25">
        <v>-697.43223185997886</v>
      </c>
      <c r="N829" s="25"/>
    </row>
    <row r="830" spans="5:14">
      <c r="E830" s="112">
        <v>44663</v>
      </c>
      <c r="G830" s="25"/>
      <c r="H830" s="53">
        <f>Bond_Historical!Q831</f>
        <v>1.582446260520834E-3</v>
      </c>
      <c r="I830" s="39">
        <f t="shared" si="35"/>
        <v>2.5041361674363714E-6</v>
      </c>
      <c r="J830" s="25">
        <f t="shared" si="36"/>
        <v>4.7223120605064646E-3</v>
      </c>
      <c r="K830" s="25">
        <f t="shared" si="38"/>
        <v>6.8105579183563652E-4</v>
      </c>
      <c r="L830" s="25">
        <f t="shared" si="37"/>
        <v>681.05579183563657</v>
      </c>
      <c r="M830" s="25">
        <v>-692.26363273024549</v>
      </c>
      <c r="N830" s="25"/>
    </row>
    <row r="831" spans="5:14">
      <c r="E831" s="112">
        <v>44664</v>
      </c>
      <c r="G831" s="25"/>
      <c r="H831" s="53">
        <f>Bond_Historical!Q832</f>
        <v>2.4159968804794052E-3</v>
      </c>
      <c r="I831" s="39">
        <f t="shared" si="35"/>
        <v>5.837040926486217E-6</v>
      </c>
      <c r="J831" s="25">
        <f t="shared" si="36"/>
        <v>4.4531733242999891E-3</v>
      </c>
      <c r="K831" s="25">
        <f t="shared" si="38"/>
        <v>1.1182834297831742E-3</v>
      </c>
      <c r="L831" s="25">
        <f t="shared" si="37"/>
        <v>1118.2834297831741</v>
      </c>
      <c r="M831" s="25">
        <v>-682.03611464599908</v>
      </c>
      <c r="N831" s="25"/>
    </row>
    <row r="832" spans="5:14">
      <c r="E832" s="112">
        <v>44665</v>
      </c>
      <c r="G832" s="25"/>
      <c r="H832" s="53">
        <f>Bond_Historical!Q833</f>
        <v>-8.1143759913045541E-3</v>
      </c>
      <c r="I832" s="39">
        <f t="shared" si="35"/>
        <v>6.584309772825977E-5</v>
      </c>
      <c r="J832" s="25">
        <f t="shared" si="36"/>
        <v>5.1703582484250964E-3</v>
      </c>
      <c r="K832" s="25">
        <f t="shared" si="38"/>
        <v>-3.9828663375558902E-3</v>
      </c>
      <c r="L832" s="25">
        <f t="shared" si="37"/>
        <v>-3982.8663375558904</v>
      </c>
      <c r="M832" s="25">
        <v>-655.78169700598278</v>
      </c>
      <c r="N832" s="25"/>
    </row>
    <row r="833" spans="5:14">
      <c r="E833" s="112">
        <v>44669</v>
      </c>
      <c r="G833" s="25"/>
      <c r="H833" s="53">
        <f>Bond_Historical!Q834</f>
        <v>-3.6617682084898844E-3</v>
      </c>
      <c r="I833" s="39">
        <f t="shared" si="35"/>
        <v>1.3408546412707216E-5</v>
      </c>
      <c r="J833" s="25">
        <f t="shared" si="36"/>
        <v>4.9733284343993316E-3</v>
      </c>
      <c r="K833" s="25">
        <f t="shared" si="38"/>
        <v>-1.5480337228722257E-3</v>
      </c>
      <c r="L833" s="25">
        <f t="shared" si="37"/>
        <v>-1548.0337228722258</v>
      </c>
      <c r="M833" s="25">
        <v>-645.5358243361319</v>
      </c>
      <c r="N833" s="25"/>
    </row>
    <row r="834" spans="5:14">
      <c r="E834" s="112">
        <v>44670</v>
      </c>
      <c r="G834" s="25"/>
      <c r="H834" s="53">
        <f>Bond_Historical!Q835</f>
        <v>-6.4527632496639772E-3</v>
      </c>
      <c r="I834" s="39">
        <f t="shared" si="35"/>
        <v>4.1638153556214012E-5</v>
      </c>
      <c r="J834" s="25">
        <f t="shared" si="36"/>
        <v>5.2220321133038105E-3</v>
      </c>
      <c r="K834" s="25">
        <f t="shared" si="38"/>
        <v>-2.8360167660755032E-3</v>
      </c>
      <c r="L834" s="25">
        <f t="shared" si="37"/>
        <v>-2836.0167660755033</v>
      </c>
      <c r="M834" s="25">
        <v>-642.15753887801543</v>
      </c>
      <c r="N834" s="25"/>
    </row>
    <row r="835" spans="5:14">
      <c r="E835" s="112">
        <v>44671</v>
      </c>
      <c r="G835" s="25"/>
      <c r="H835" s="53">
        <f>Bond_Historical!Q836</f>
        <v>6.7972724472327318E-3</v>
      </c>
      <c r="I835" s="39">
        <f t="shared" si="35"/>
        <v>4.6202912721909251E-5</v>
      </c>
      <c r="J835" s="25">
        <f t="shared" si="36"/>
        <v>5.4872227394016197E-3</v>
      </c>
      <c r="K835" s="25">
        <f t="shared" si="38"/>
        <v>2.8451511454571582E-3</v>
      </c>
      <c r="L835" s="25">
        <f t="shared" si="37"/>
        <v>2845.1511454571582</v>
      </c>
      <c r="M835" s="25">
        <v>-639.07509997990906</v>
      </c>
      <c r="N835" s="25"/>
    </row>
    <row r="836" spans="5:14">
      <c r="E836" s="112">
        <v>44672</v>
      </c>
      <c r="G836" s="25"/>
      <c r="H836" s="53">
        <f>Bond_Historical!Q837</f>
        <v>-5.9681391313372752E-3</v>
      </c>
      <c r="I836" s="39">
        <f t="shared" ref="I836:I899" si="39">H836^2</f>
        <v>3.5618684690999247E-5</v>
      </c>
      <c r="J836" s="25">
        <f t="shared" si="36"/>
        <v>5.562011694224058E-3</v>
      </c>
      <c r="K836" s="25">
        <f t="shared" si="38"/>
        <v>-2.3773687668946432E-3</v>
      </c>
      <c r="L836" s="25">
        <f t="shared" si="37"/>
        <v>-2377.3687668946432</v>
      </c>
      <c r="M836" s="25">
        <v>-624.18113341237836</v>
      </c>
      <c r="N836" s="25"/>
    </row>
    <row r="837" spans="5:14">
      <c r="E837" s="112">
        <v>44673</v>
      </c>
      <c r="G837" s="25"/>
      <c r="H837" s="53">
        <f>Bond_Historical!Q838</f>
        <v>-1.2317103135473591E-3</v>
      </c>
      <c r="I837" s="39">
        <f t="shared" si="39"/>
        <v>1.5171102964989337E-6</v>
      </c>
      <c r="J837" s="25">
        <f t="shared" si="36"/>
        <v>5.1500625741982232E-3</v>
      </c>
      <c r="K837" s="25">
        <f t="shared" si="38"/>
        <v>-4.8404627649209898E-4</v>
      </c>
      <c r="L837" s="25">
        <f t="shared" si="37"/>
        <v>-484.04627649209897</v>
      </c>
      <c r="M837" s="25">
        <v>-616.06075037306744</v>
      </c>
      <c r="N837" s="25"/>
    </row>
    <row r="838" spans="5:14">
      <c r="E838" s="112">
        <v>44676</v>
      </c>
      <c r="G838" s="25"/>
      <c r="H838" s="53">
        <f>Bond_Historical!Q839</f>
        <v>6.506111212534446E-3</v>
      </c>
      <c r="I838" s="39">
        <f t="shared" si="39"/>
        <v>4.2329483109866437E-5</v>
      </c>
      <c r="J838" s="25">
        <f t="shared" si="36"/>
        <v>5.3753228095541946E-3</v>
      </c>
      <c r="K838" s="25">
        <f t="shared" si="38"/>
        <v>2.7613355249403674E-3</v>
      </c>
      <c r="L838" s="25">
        <f t="shared" si="37"/>
        <v>2761.3355249403676</v>
      </c>
      <c r="M838" s="25">
        <v>-613.35997112096095</v>
      </c>
      <c r="N838" s="25"/>
    </row>
    <row r="839" spans="5:14">
      <c r="E839" s="112">
        <v>44677</v>
      </c>
      <c r="G839" s="25"/>
      <c r="H839" s="53">
        <f>Bond_Historical!Q840</f>
        <v>1.7378785261953271E-3</v>
      </c>
      <c r="I839" s="39">
        <f t="shared" si="39"/>
        <v>3.0202217718108424E-6</v>
      </c>
      <c r="J839" s="25">
        <f t="shared" si="36"/>
        <v>5.0013012583374934E-3</v>
      </c>
      <c r="K839" s="25">
        <f t="shared" si="38"/>
        <v>7.0668369290389599E-4</v>
      </c>
      <c r="L839" s="25">
        <f t="shared" si="37"/>
        <v>706.68369290389603</v>
      </c>
      <c r="M839" s="25">
        <v>-610.40591123099034</v>
      </c>
      <c r="N839" s="25"/>
    </row>
    <row r="840" spans="5:14">
      <c r="E840" s="112">
        <v>44678</v>
      </c>
      <c r="G840" s="25"/>
      <c r="H840" s="53">
        <f>Bond_Historical!Q841</f>
        <v>-5.1323603707606885E-3</v>
      </c>
      <c r="I840" s="39">
        <f t="shared" si="39"/>
        <v>2.6341122975354791E-5</v>
      </c>
      <c r="J840" s="25">
        <f t="shared" si="36"/>
        <v>5.0211782065023528E-3</v>
      </c>
      <c r="K840" s="25">
        <f t="shared" si="38"/>
        <v>-2.2430777674367244E-3</v>
      </c>
      <c r="L840" s="25">
        <f t="shared" si="37"/>
        <v>-2243.0777674367246</v>
      </c>
      <c r="M840" s="25">
        <v>-607.65843040035111</v>
      </c>
      <c r="N840" s="25"/>
    </row>
    <row r="841" spans="5:14">
      <c r="E841" s="112">
        <v>44679</v>
      </c>
      <c r="G841" s="25"/>
      <c r="H841" s="53">
        <f>Bond_Historical!Q842</f>
        <v>8.3052933015661373E-4</v>
      </c>
      <c r="I841" s="39">
        <f t="shared" si="39"/>
        <v>6.8977896825039352E-7</v>
      </c>
      <c r="J841" s="25">
        <f t="shared" si="36"/>
        <v>4.6404593349660562E-3</v>
      </c>
      <c r="K841" s="25">
        <f t="shared" si="38"/>
        <v>3.6154265451496004E-4</v>
      </c>
      <c r="L841" s="25">
        <f t="shared" si="37"/>
        <v>361.54265451496002</v>
      </c>
      <c r="M841" s="25">
        <v>-606.05074749624737</v>
      </c>
      <c r="N841" s="25"/>
    </row>
    <row r="842" spans="5:14">
      <c r="E842" s="112">
        <v>44680</v>
      </c>
      <c r="G842" s="25"/>
      <c r="H842" s="53">
        <f>Bond_Historical!Q843</f>
        <v>-6.9624337057833116E-3</v>
      </c>
      <c r="I842" s="39">
        <f t="shared" si="39"/>
        <v>4.8475483107427536E-5</v>
      </c>
      <c r="J842" s="25">
        <f t="shared" si="36"/>
        <v>5.0571835916512565E-3</v>
      </c>
      <c r="K842" s="25">
        <f t="shared" si="38"/>
        <v>-3.2795201612109827E-3</v>
      </c>
      <c r="L842" s="25">
        <f t="shared" si="37"/>
        <v>-3279.5201612109827</v>
      </c>
      <c r="M842" s="25">
        <v>-585.84297100897118</v>
      </c>
      <c r="N842" s="25"/>
    </row>
    <row r="843" spans="5:14">
      <c r="E843" s="112">
        <v>44683</v>
      </c>
      <c r="G843" s="25"/>
      <c r="H843" s="53">
        <f>Bond_Historical!Q844</f>
        <v>-5.6503873193205385E-3</v>
      </c>
      <c r="I843" s="39">
        <f t="shared" si="39"/>
        <v>3.1926876858338339E-5</v>
      </c>
      <c r="J843" s="25">
        <f t="shared" si="36"/>
        <v>5.1505214810218438E-3</v>
      </c>
      <c r="K843" s="25">
        <f t="shared" si="38"/>
        <v>-2.4421914237721404E-3</v>
      </c>
      <c r="L843" s="25">
        <f t="shared" si="37"/>
        <v>-2442.1914237721403</v>
      </c>
      <c r="M843" s="25">
        <v>-575.48870090352364</v>
      </c>
      <c r="N843" s="25"/>
    </row>
    <row r="844" spans="5:14">
      <c r="E844" s="112">
        <v>44684</v>
      </c>
      <c r="G844" s="25"/>
      <c r="H844" s="53">
        <f>Bond_Historical!Q845</f>
        <v>3.1442371171735393E-3</v>
      </c>
      <c r="I844" s="39">
        <f t="shared" si="39"/>
        <v>9.88622704901177E-6</v>
      </c>
      <c r="J844" s="25">
        <f t="shared" si="36"/>
        <v>4.9022061212120709E-3</v>
      </c>
      <c r="K844" s="25">
        <f t="shared" si="38"/>
        <v>1.3343639206812026E-3</v>
      </c>
      <c r="L844" s="25">
        <f t="shared" si="37"/>
        <v>1334.3639206812027</v>
      </c>
      <c r="M844" s="25">
        <v>-571.05922439505355</v>
      </c>
      <c r="N844" s="25"/>
    </row>
    <row r="845" spans="5:14">
      <c r="E845" s="112">
        <v>44685</v>
      </c>
      <c r="G845" s="25"/>
      <c r="H845" s="53">
        <f>Bond_Historical!Q846</f>
        <v>6.3623646930223146E-3</v>
      </c>
      <c r="I845" s="39">
        <f t="shared" si="39"/>
        <v>4.0479684487016929E-5</v>
      </c>
      <c r="J845" s="25">
        <f t="shared" si="36"/>
        <v>5.1477017978583672E-3</v>
      </c>
      <c r="K845" s="25">
        <f t="shared" si="38"/>
        <v>2.8368553694979905E-3</v>
      </c>
      <c r="L845" s="25">
        <f t="shared" si="37"/>
        <v>2836.8553694979905</v>
      </c>
      <c r="M845" s="25">
        <v>-559.97849299587654</v>
      </c>
      <c r="N845" s="25"/>
    </row>
    <row r="846" spans="5:14">
      <c r="E846" s="112">
        <v>44686</v>
      </c>
      <c r="G846" s="25"/>
      <c r="H846" s="53">
        <f>Bond_Historical!Q847</f>
        <v>-1.0486292040922086E-2</v>
      </c>
      <c r="I846" s="39">
        <f t="shared" si="39"/>
        <v>1.099623207675059E-4</v>
      </c>
      <c r="J846" s="25">
        <f t="shared" si="36"/>
        <v>6.246467549331303E-3</v>
      </c>
      <c r="K846" s="25">
        <f t="shared" si="38"/>
        <v>-4.4526521785010972E-3</v>
      </c>
      <c r="L846" s="25">
        <f t="shared" si="37"/>
        <v>-4452.6521785010973</v>
      </c>
      <c r="M846" s="25">
        <v>-554.40726205058411</v>
      </c>
      <c r="N846" s="25"/>
    </row>
    <row r="847" spans="5:14">
      <c r="E847" s="112">
        <v>44687</v>
      </c>
      <c r="G847" s="25"/>
      <c r="H847" s="53">
        <f>Bond_Historical!Q848</f>
        <v>-5.192670583927461E-3</v>
      </c>
      <c r="I847" s="39">
        <f t="shared" si="39"/>
        <v>2.696382779318556E-5</v>
      </c>
      <c r="J847" s="25">
        <f t="shared" si="36"/>
        <v>6.1000145481055618E-3</v>
      </c>
      <c r="K847" s="25">
        <f t="shared" si="38"/>
        <v>-1.8170483667586032E-3</v>
      </c>
      <c r="L847" s="25">
        <f t="shared" si="37"/>
        <v>-1817.0483667586032</v>
      </c>
      <c r="M847" s="25">
        <v>-537.50858265534418</v>
      </c>
      <c r="N847" s="25"/>
    </row>
    <row r="848" spans="5:14">
      <c r="E848" s="112">
        <v>44690</v>
      </c>
      <c r="G848" s="25"/>
      <c r="H848" s="53">
        <f>Bond_Historical!Q849</f>
        <v>3.1944159984652176E-3</v>
      </c>
      <c r="I848" s="39">
        <f t="shared" si="39"/>
        <v>1.0204293571250533E-5</v>
      </c>
      <c r="J848" s="25">
        <f t="shared" si="36"/>
        <v>5.7584107963675312E-3</v>
      </c>
      <c r="K848" s="25">
        <f t="shared" si="38"/>
        <v>1.1446449718298609E-3</v>
      </c>
      <c r="L848" s="25">
        <f t="shared" si="37"/>
        <v>1144.6449718298609</v>
      </c>
      <c r="M848" s="25">
        <v>-521.987223400326</v>
      </c>
      <c r="N848" s="25"/>
    </row>
    <row r="849" spans="5:14">
      <c r="E849" s="112">
        <v>44691</v>
      </c>
      <c r="G849" s="25"/>
      <c r="H849" s="53">
        <f>Bond_Historical!Q850</f>
        <v>2.2978995687863092E-3</v>
      </c>
      <c r="I849" s="39">
        <f t="shared" si="39"/>
        <v>5.2803424282283061E-6</v>
      </c>
      <c r="J849" s="25">
        <f t="shared" si="36"/>
        <v>5.3830708734882984E-3</v>
      </c>
      <c r="K849" s="25">
        <f t="shared" si="38"/>
        <v>8.7224523066707941E-4</v>
      </c>
      <c r="L849" s="25">
        <f t="shared" si="37"/>
        <v>872.24523066707945</v>
      </c>
      <c r="M849" s="25">
        <v>-507.5708635527763</v>
      </c>
      <c r="N849" s="25"/>
    </row>
    <row r="850" spans="5:14">
      <c r="E850" s="112">
        <v>44692</v>
      </c>
      <c r="G850" s="25"/>
      <c r="H850" s="53">
        <f>Bond_Historical!Q851</f>
        <v>4.0161647303881371E-3</v>
      </c>
      <c r="I850" s="39">
        <f t="shared" si="39"/>
        <v>1.6129579141613617E-5</v>
      </c>
      <c r="J850" s="25">
        <f t="shared" si="36"/>
        <v>5.2009875116068487E-3</v>
      </c>
      <c r="K850" s="25">
        <f t="shared" si="38"/>
        <v>1.630765907134842E-3</v>
      </c>
      <c r="L850" s="25">
        <f t="shared" si="37"/>
        <v>1630.7659071348421</v>
      </c>
      <c r="M850" s="25">
        <v>-497.94990494236987</v>
      </c>
      <c r="N850" s="25"/>
    </row>
    <row r="851" spans="5:14">
      <c r="E851" s="112">
        <v>44693</v>
      </c>
      <c r="G851" s="25"/>
      <c r="H851" s="53">
        <f>Bond_Historical!Q852</f>
        <v>7.5985966432666257E-4</v>
      </c>
      <c r="I851" s="39">
        <f t="shared" si="39"/>
        <v>5.7738670947062827E-7</v>
      </c>
      <c r="J851" s="25">
        <f t="shared" si="36"/>
        <v>4.8040960063187154E-3</v>
      </c>
      <c r="K851" s="25">
        <f t="shared" si="38"/>
        <v>3.1934328162105404E-4</v>
      </c>
      <c r="L851" s="25">
        <f t="shared" si="37"/>
        <v>319.34328162105402</v>
      </c>
      <c r="M851" s="25">
        <v>-496.5116055969396</v>
      </c>
      <c r="N851" s="25"/>
    </row>
    <row r="852" spans="5:14">
      <c r="E852" s="112">
        <v>44694</v>
      </c>
      <c r="G852" s="25"/>
      <c r="H852" s="53">
        <f>Bond_Historical!Q853</f>
        <v>-3.7930043800102021E-3</v>
      </c>
      <c r="I852" s="39">
        <f t="shared" si="39"/>
        <v>1.4386882226776578E-5</v>
      </c>
      <c r="J852" s="25">
        <f t="shared" si="36"/>
        <v>4.666419398881203E-3</v>
      </c>
      <c r="K852" s="25">
        <f t="shared" si="38"/>
        <v>-1.7257658457579407E-3</v>
      </c>
      <c r="L852" s="25">
        <f t="shared" si="37"/>
        <v>-1725.7658457579407</v>
      </c>
      <c r="M852" s="25">
        <v>-488.1998018156977</v>
      </c>
      <c r="N852" s="25"/>
    </row>
    <row r="853" spans="5:14">
      <c r="E853" s="112">
        <v>44697</v>
      </c>
      <c r="G853" s="25"/>
      <c r="H853" s="53">
        <f>Bond_Historical!Q854</f>
        <v>1.3401023414189219E-3</v>
      </c>
      <c r="I853" s="39">
        <f t="shared" si="39"/>
        <v>1.7958742854764768E-6</v>
      </c>
      <c r="J853" s="25">
        <f t="shared" si="36"/>
        <v>4.3334202021195747E-3</v>
      </c>
      <c r="K853" s="25">
        <f t="shared" si="38"/>
        <v>6.277177371919716E-4</v>
      </c>
      <c r="L853" s="25">
        <f t="shared" si="37"/>
        <v>627.71773719197165</v>
      </c>
      <c r="M853" s="25">
        <v>-484.04627649209897</v>
      </c>
      <c r="N853" s="25"/>
    </row>
    <row r="854" spans="5:14">
      <c r="E854" s="112">
        <v>44698</v>
      </c>
      <c r="G854" s="25"/>
      <c r="H854" s="53">
        <f>Bond_Historical!Q855</f>
        <v>-5.3685238069141258E-3</v>
      </c>
      <c r="I854" s="39">
        <f t="shared" si="39"/>
        <v>2.8821047865403739E-5</v>
      </c>
      <c r="J854" s="25">
        <f t="shared" si="36"/>
        <v>4.5038770221585657E-3</v>
      </c>
      <c r="K854" s="25">
        <f t="shared" si="38"/>
        <v>-2.707910355525612E-3</v>
      </c>
      <c r="L854" s="25">
        <f t="shared" si="37"/>
        <v>-2707.910355525612</v>
      </c>
      <c r="M854" s="25">
        <v>-483.90786374410573</v>
      </c>
      <c r="N854" s="25"/>
    </row>
    <row r="855" spans="5:14">
      <c r="E855" s="112">
        <v>44699</v>
      </c>
      <c r="G855" s="25"/>
      <c r="H855" s="53">
        <f>Bond_Historical!Q856</f>
        <v>3.776973380159331E-3</v>
      </c>
      <c r="I855" s="39">
        <f t="shared" si="39"/>
        <v>1.4265527914432202E-5</v>
      </c>
      <c r="J855" s="25">
        <f t="shared" si="36"/>
        <v>4.4024994245636826E-3</v>
      </c>
      <c r="K855" s="25">
        <f t="shared" si="38"/>
        <v>1.8330216888615858E-3</v>
      </c>
      <c r="L855" s="25">
        <f t="shared" si="37"/>
        <v>1833.0216888615857</v>
      </c>
      <c r="M855" s="25">
        <v>-443.7335685686989</v>
      </c>
      <c r="N855" s="25"/>
    </row>
    <row r="856" spans="5:14">
      <c r="E856" s="112">
        <v>44700</v>
      </c>
      <c r="G856" s="25"/>
      <c r="H856" s="53">
        <f>Bond_Historical!Q857</f>
        <v>2.1922098364144937E-3</v>
      </c>
      <c r="I856" s="39">
        <f t="shared" si="39"/>
        <v>4.8057839668724612E-6</v>
      </c>
      <c r="J856" s="25">
        <f t="shared" si="36"/>
        <v>4.1467539836385139E-3</v>
      </c>
      <c r="K856" s="25">
        <f t="shared" si="38"/>
        <v>1.0884112387825177E-3</v>
      </c>
      <c r="L856" s="25">
        <f t="shared" si="37"/>
        <v>1088.4112387825178</v>
      </c>
      <c r="M856" s="25">
        <v>-441.16009118332613</v>
      </c>
      <c r="N856" s="25"/>
    </row>
    <row r="857" spans="5:14">
      <c r="E857" s="112">
        <v>44701</v>
      </c>
      <c r="G857" s="25"/>
      <c r="H857" s="53">
        <f>Bond_Historical!Q858</f>
        <v>3.9418156793075533E-3</v>
      </c>
      <c r="I857" s="39">
        <f t="shared" si="39"/>
        <v>1.553791084963487E-5</v>
      </c>
      <c r="J857" s="25">
        <f t="shared" si="36"/>
        <v>4.1166636901918321E-3</v>
      </c>
      <c r="K857" s="25">
        <f t="shared" si="38"/>
        <v>2.0777737034766526E-3</v>
      </c>
      <c r="L857" s="25">
        <f t="shared" si="37"/>
        <v>2077.7737034766524</v>
      </c>
      <c r="M857" s="25">
        <v>-435.09410014154957</v>
      </c>
      <c r="N857" s="25"/>
    </row>
    <row r="858" spans="5:14">
      <c r="E858" s="112">
        <v>44704</v>
      </c>
      <c r="G858" s="25"/>
      <c r="H858" s="53">
        <f>Bond_Historical!Q859</f>
        <v>-2.9218741479240338E-3</v>
      </c>
      <c r="I858" s="39">
        <f t="shared" si="39"/>
        <v>8.5373485363067982E-6</v>
      </c>
      <c r="J858" s="25">
        <f t="shared" si="36"/>
        <v>3.9604904024461767E-3</v>
      </c>
      <c r="K858" s="25">
        <f t="shared" si="38"/>
        <v>-1.5514090495786334E-3</v>
      </c>
      <c r="L858" s="25">
        <f t="shared" si="37"/>
        <v>-1551.4090495786334</v>
      </c>
      <c r="M858" s="25">
        <v>-432.04854078042553</v>
      </c>
      <c r="N858" s="25"/>
    </row>
    <row r="859" spans="5:14">
      <c r="E859" s="112">
        <v>44705</v>
      </c>
      <c r="G859" s="25"/>
      <c r="H859" s="53">
        <f>Bond_Historical!Q860</f>
        <v>9.1733413795530554E-3</v>
      </c>
      <c r="I859" s="39">
        <f t="shared" si="39"/>
        <v>8.415019206582036E-5</v>
      </c>
      <c r="J859" s="25">
        <f t="shared" si="36"/>
        <v>5.0946236763436308E-3</v>
      </c>
      <c r="K859" s="25">
        <f t="shared" si="38"/>
        <v>5.0627769476976423E-3</v>
      </c>
      <c r="L859" s="25">
        <f t="shared" si="37"/>
        <v>5062.7769476976428</v>
      </c>
      <c r="M859" s="25">
        <v>-428.87691286621941</v>
      </c>
      <c r="N859" s="25"/>
    </row>
    <row r="860" spans="5:14">
      <c r="E860" s="112">
        <v>44706</v>
      </c>
      <c r="G860" s="25"/>
      <c r="H860" s="53">
        <f>Bond_Historical!Q861</f>
        <v>5.8083797805695107E-3</v>
      </c>
      <c r="I860" s="39">
        <f t="shared" si="39"/>
        <v>3.3737275675328714E-5</v>
      </c>
      <c r="J860" s="25">
        <f t="shared" si="36"/>
        <v>5.2079269574684161E-3</v>
      </c>
      <c r="K860" s="25">
        <f t="shared" si="38"/>
        <v>2.4920290389999489E-3</v>
      </c>
      <c r="L860" s="25">
        <f t="shared" si="37"/>
        <v>2492.0290389999491</v>
      </c>
      <c r="M860" s="25">
        <v>-425.92363363685735</v>
      </c>
      <c r="N860" s="25"/>
    </row>
    <row r="861" spans="5:14">
      <c r="E861" s="112">
        <v>44707</v>
      </c>
      <c r="G861" s="25"/>
      <c r="H861" s="53">
        <f>Bond_Historical!Q862</f>
        <v>2.3408798626488526E-4</v>
      </c>
      <c r="I861" s="39">
        <f t="shared" si="39"/>
        <v>5.4797185313549105E-8</v>
      </c>
      <c r="J861" s="25">
        <f t="shared" si="36"/>
        <v>4.8023272788278734E-3</v>
      </c>
      <c r="K861" s="25">
        <f t="shared" si="38"/>
        <v>9.8248164274450581E-5</v>
      </c>
      <c r="L861" s="25">
        <f t="shared" si="37"/>
        <v>98.248164274450588</v>
      </c>
      <c r="M861" s="25">
        <v>-408.51425115921518</v>
      </c>
      <c r="N861" s="25"/>
    </row>
    <row r="862" spans="5:14">
      <c r="E862" s="112">
        <v>44708</v>
      </c>
      <c r="G862" s="25"/>
      <c r="H862" s="53">
        <f>Bond_Historical!Q863</f>
        <v>2.2437799896698266E-3</v>
      </c>
      <c r="I862" s="39">
        <f t="shared" si="39"/>
        <v>5.0345486420427268E-6</v>
      </c>
      <c r="J862" s="25">
        <f t="shared" si="36"/>
        <v>4.5120037118041682E-3</v>
      </c>
      <c r="K862" s="25">
        <f t="shared" si="38"/>
        <v>1.0212656389309296E-3</v>
      </c>
      <c r="L862" s="25">
        <f t="shared" si="37"/>
        <v>1021.2656389309295</v>
      </c>
      <c r="M862" s="25">
        <v>-407.46091169796523</v>
      </c>
      <c r="N862" s="25"/>
    </row>
    <row r="863" spans="5:14">
      <c r="E863" s="112">
        <v>44712</v>
      </c>
      <c r="G863" s="25"/>
      <c r="H863" s="53">
        <f>Bond_Historical!Q864</f>
        <v>-5.2738565856972975E-3</v>
      </c>
      <c r="I863" s="39">
        <f t="shared" si="39"/>
        <v>2.7813563286502755E-5</v>
      </c>
      <c r="J863" s="25">
        <f t="shared" si="36"/>
        <v>4.6342729056465604E-3</v>
      </c>
      <c r="K863" s="25">
        <f t="shared" si="38"/>
        <v>-2.5548715533756459E-3</v>
      </c>
      <c r="L863" s="25">
        <f t="shared" si="37"/>
        <v>-2554.8715533756458</v>
      </c>
      <c r="M863" s="25">
        <v>-395.25907503148534</v>
      </c>
      <c r="N863" s="25"/>
    </row>
    <row r="864" spans="5:14">
      <c r="E864" s="112">
        <v>44713</v>
      </c>
      <c r="G864" s="25"/>
      <c r="H864" s="53">
        <f>Bond_Historical!Q865</f>
        <v>-3.9938761192363009E-3</v>
      </c>
      <c r="I864" s="39">
        <f t="shared" si="39"/>
        <v>1.5951046455806016E-5</v>
      </c>
      <c r="J864" s="25">
        <f t="shared" si="36"/>
        <v>4.5439706785782895E-3</v>
      </c>
      <c r="K864" s="25">
        <f t="shared" si="38"/>
        <v>-1.8837496651881579E-3</v>
      </c>
      <c r="L864" s="25">
        <f t="shared" si="37"/>
        <v>-1883.7496651881579</v>
      </c>
      <c r="M864" s="25">
        <v>-385.43967310570196</v>
      </c>
      <c r="N864" s="25"/>
    </row>
    <row r="865" spans="5:14">
      <c r="E865" s="112">
        <v>44714</v>
      </c>
      <c r="G865" s="25"/>
      <c r="H865" s="53">
        <f>Bond_Historical!Q866</f>
        <v>1.0609160662135532E-3</v>
      </c>
      <c r="I865" s="39">
        <f t="shared" si="39"/>
        <v>1.1255428995500403E-6</v>
      </c>
      <c r="J865" s="25">
        <f t="shared" si="36"/>
        <v>4.2094358925567283E-3</v>
      </c>
      <c r="K865" s="25">
        <f t="shared" si="38"/>
        <v>5.1033541724015649E-4</v>
      </c>
      <c r="L865" s="25">
        <f t="shared" si="37"/>
        <v>510.33541724015646</v>
      </c>
      <c r="M865" s="25">
        <v>-380.65436855089825</v>
      </c>
      <c r="N865" s="25"/>
    </row>
    <row r="866" spans="5:14">
      <c r="E866" s="112">
        <v>44715</v>
      </c>
      <c r="G866" s="25"/>
      <c r="H866" s="53">
        <f>Bond_Historical!Q867</f>
        <v>-1.3886169305355994E-3</v>
      </c>
      <c r="I866" s="39">
        <f t="shared" si="39"/>
        <v>1.9282569797701098E-6</v>
      </c>
      <c r="J866" s="25">
        <f t="shared" si="36"/>
        <v>3.9179952144532603E-3</v>
      </c>
      <c r="K866" s="25">
        <f t="shared" si="38"/>
        <v>-7.2105560909537013E-4</v>
      </c>
      <c r="L866" s="25">
        <f t="shared" si="37"/>
        <v>-721.05560909537007</v>
      </c>
      <c r="M866" s="25">
        <v>-375.148838565944</v>
      </c>
      <c r="N866" s="25"/>
    </row>
    <row r="867" spans="5:14">
      <c r="E867" s="112">
        <v>44718</v>
      </c>
      <c r="G867" s="25"/>
      <c r="H867" s="53">
        <f>Bond_Historical!Q868</f>
        <v>-6.085664922045716E-3</v>
      </c>
      <c r="I867" s="39">
        <f t="shared" si="39"/>
        <v>3.7035317543417688E-5</v>
      </c>
      <c r="J867" s="25">
        <f t="shared" si="36"/>
        <v>4.3131637062508426E-3</v>
      </c>
      <c r="K867" s="25">
        <f t="shared" si="38"/>
        <v>-3.3951138206633723E-3</v>
      </c>
      <c r="L867" s="25">
        <f t="shared" si="37"/>
        <v>-3395.1138206633723</v>
      </c>
      <c r="M867" s="25">
        <v>-372.24668091498177</v>
      </c>
      <c r="N867" s="25"/>
    </row>
    <row r="868" spans="5:14">
      <c r="E868" s="112">
        <v>44719</v>
      </c>
      <c r="G868" s="25"/>
      <c r="H868" s="53">
        <f>Bond_Historical!Q869</f>
        <v>3.559894254824171E-3</v>
      </c>
      <c r="I868" s="39">
        <f t="shared" si="39"/>
        <v>1.2672847105530139E-5</v>
      </c>
      <c r="J868" s="25">
        <f t="shared" si="36"/>
        <v>4.2087766689634532E-3</v>
      </c>
      <c r="K868" s="25">
        <f t="shared" si="38"/>
        <v>1.8040615849093326E-3</v>
      </c>
      <c r="L868" s="25">
        <f t="shared" si="37"/>
        <v>1804.0615849093326</v>
      </c>
      <c r="M868" s="25">
        <v>-371.78431785656039</v>
      </c>
      <c r="N868" s="25"/>
    </row>
    <row r="869" spans="5:14">
      <c r="E869" s="112">
        <v>44720</v>
      </c>
      <c r="G869" s="25"/>
      <c r="H869" s="53">
        <f>Bond_Historical!Q870</f>
        <v>-4.0385828543244252E-3</v>
      </c>
      <c r="I869" s="39">
        <f t="shared" si="39"/>
        <v>1.631015147124322E-5</v>
      </c>
      <c r="J869" s="25">
        <f t="shared" si="36"/>
        <v>4.1836889956730671E-3</v>
      </c>
      <c r="K869" s="25">
        <f t="shared" si="38"/>
        <v>-2.0974099271996722E-3</v>
      </c>
      <c r="L869" s="25">
        <f t="shared" si="37"/>
        <v>-2097.4099271996724</v>
      </c>
      <c r="M869" s="25">
        <v>-370.84743282169563</v>
      </c>
      <c r="N869" s="25"/>
    </row>
    <row r="870" spans="5:14">
      <c r="E870" s="112">
        <v>44721</v>
      </c>
      <c r="G870" s="25"/>
      <c r="H870" s="53">
        <f>Bond_Historical!Q871</f>
        <v>-2.8626055149908024E-3</v>
      </c>
      <c r="I870" s="39">
        <f t="shared" si="39"/>
        <v>8.1945103344557567E-6</v>
      </c>
      <c r="J870" s="25">
        <f t="shared" si="36"/>
        <v>4.0133455022969174E-3</v>
      </c>
      <c r="K870" s="25">
        <f t="shared" si="38"/>
        <v>-1.4955891790102329E-3</v>
      </c>
      <c r="L870" s="25">
        <f t="shared" si="37"/>
        <v>-1495.589179010233</v>
      </c>
      <c r="M870" s="25">
        <v>-360.8510403846534</v>
      </c>
      <c r="N870" s="25"/>
    </row>
    <row r="871" spans="5:14">
      <c r="E871" s="112">
        <v>44722</v>
      </c>
      <c r="G871" s="25"/>
      <c r="H871" s="53">
        <f>Bond_Historical!Q872</f>
        <v>-7.8671969101521202E-3</v>
      </c>
      <c r="I871" s="39">
        <f t="shared" si="39"/>
        <v>6.1892787223107065E-5</v>
      </c>
      <c r="J871" s="25">
        <f t="shared" si="36"/>
        <v>4.7932054917509976E-3</v>
      </c>
      <c r="K871" s="25">
        <f t="shared" si="38"/>
        <v>-4.2847321155735198E-3</v>
      </c>
      <c r="L871" s="25">
        <f t="shared" si="37"/>
        <v>-4284.7321155735199</v>
      </c>
      <c r="M871" s="25">
        <v>-348.73518065433399</v>
      </c>
      <c r="N871" s="25"/>
    </row>
    <row r="872" spans="5:14">
      <c r="E872" s="112">
        <v>44725</v>
      </c>
      <c r="G872" s="25"/>
      <c r="H872" s="53">
        <f>Bond_Historical!Q873</f>
        <v>-1.7635031199424112E-2</v>
      </c>
      <c r="I872" s="39">
        <f t="shared" si="39"/>
        <v>3.109943254046618E-4</v>
      </c>
      <c r="J872" s="25">
        <f t="shared" si="36"/>
        <v>8.1349704894319325E-3</v>
      </c>
      <c r="K872" s="25">
        <f t="shared" si="38"/>
        <v>-8.0419318326857663E-3</v>
      </c>
      <c r="L872" s="25">
        <f t="shared" si="37"/>
        <v>-8041.9318326857665</v>
      </c>
      <c r="M872" s="25">
        <v>-332.10784550418498</v>
      </c>
      <c r="N872" s="25"/>
    </row>
    <row r="873" spans="5:14">
      <c r="E873" s="112">
        <v>44726</v>
      </c>
      <c r="G873" s="25"/>
      <c r="H873" s="53">
        <f>Bond_Historical!Q874</f>
        <v>-5.4334415898770706E-3</v>
      </c>
      <c r="I873" s="39">
        <f t="shared" si="39"/>
        <v>2.9522287510605868E-5</v>
      </c>
      <c r="J873" s="25">
        <f t="shared" si="36"/>
        <v>7.7897000109715406E-3</v>
      </c>
      <c r="K873" s="25">
        <f t="shared" si="38"/>
        <v>-1.4599205583209285E-3</v>
      </c>
      <c r="L873" s="25">
        <f t="shared" si="37"/>
        <v>-1459.9205583209284</v>
      </c>
      <c r="M873" s="25">
        <v>-328.65686452601204</v>
      </c>
      <c r="N873" s="25"/>
    </row>
    <row r="874" spans="5:14">
      <c r="E874" s="112">
        <v>44727</v>
      </c>
      <c r="G874" s="25"/>
      <c r="H874" s="53">
        <f>Bond_Historical!Q875</f>
        <v>1.103464182358589E-2</v>
      </c>
      <c r="I874" s="39">
        <f t="shared" si="39"/>
        <v>1.2176332017483094E-4</v>
      </c>
      <c r="J874" s="25">
        <f t="shared" si="36"/>
        <v>8.3571532442581892E-3</v>
      </c>
      <c r="K874" s="25">
        <f t="shared" si="38"/>
        <v>3.0963333559899543E-3</v>
      </c>
      <c r="L874" s="25">
        <f t="shared" si="37"/>
        <v>3096.3333559899543</v>
      </c>
      <c r="M874" s="25">
        <v>-314.77012119707791</v>
      </c>
      <c r="N874" s="25"/>
    </row>
    <row r="875" spans="5:14">
      <c r="E875" s="112">
        <v>44728</v>
      </c>
      <c r="G875" s="25"/>
      <c r="H875" s="53">
        <f>Bond_Historical!Q876</f>
        <v>1.673052605420782E-3</v>
      </c>
      <c r="I875" s="39">
        <f t="shared" si="39"/>
        <v>2.799105020505267E-6</v>
      </c>
      <c r="J875" s="25">
        <f t="shared" si="36"/>
        <v>7.7321132007290658E-3</v>
      </c>
      <c r="K875" s="25">
        <f t="shared" si="38"/>
        <v>4.3758400023322157E-4</v>
      </c>
      <c r="L875" s="25">
        <f t="shared" si="37"/>
        <v>437.58400023322156</v>
      </c>
      <c r="M875" s="25">
        <v>-289.48513147490735</v>
      </c>
      <c r="N875" s="25"/>
    </row>
    <row r="876" spans="5:14">
      <c r="E876" s="112">
        <v>44729</v>
      </c>
      <c r="G876" s="25"/>
      <c r="H876" s="53">
        <f>Bond_Historical!Q877</f>
        <v>7.7993652438295173E-4</v>
      </c>
      <c r="I876" s="39">
        <f t="shared" si="39"/>
        <v>6.0830098206655861E-7</v>
      </c>
      <c r="J876" s="25">
        <f t="shared" si="36"/>
        <v>7.1350531542424657E-3</v>
      </c>
      <c r="K876" s="25">
        <f t="shared" si="38"/>
        <v>2.2048104496501174E-4</v>
      </c>
      <c r="L876" s="25">
        <f t="shared" si="37"/>
        <v>220.48104496501173</v>
      </c>
      <c r="M876" s="25">
        <v>-281.09701094951555</v>
      </c>
      <c r="N876" s="25"/>
    </row>
    <row r="877" spans="5:14">
      <c r="E877" s="112">
        <v>44733</v>
      </c>
      <c r="G877" s="25"/>
      <c r="H877" s="53">
        <f>Bond_Historical!Q878</f>
        <v>-5.8705157922996354E-3</v>
      </c>
      <c r="I877" s="39">
        <f t="shared" si="39"/>
        <v>3.4462955667639415E-5</v>
      </c>
      <c r="J877" s="25">
        <f t="shared" si="36"/>
        <v>6.9600344350392021E-3</v>
      </c>
      <c r="K877" s="25">
        <f t="shared" si="38"/>
        <v>-1.7984122462749231E-3</v>
      </c>
      <c r="L877" s="25">
        <f t="shared" si="37"/>
        <v>-1798.4122462749231</v>
      </c>
      <c r="M877" s="25">
        <v>-272.96013280147878</v>
      </c>
      <c r="N877" s="25"/>
    </row>
    <row r="878" spans="5:14">
      <c r="E878" s="112">
        <v>44734</v>
      </c>
      <c r="G878" s="25"/>
      <c r="H878" s="53">
        <f>Bond_Historical!Q879</f>
        <v>7.610178270153577E-3</v>
      </c>
      <c r="I878" s="39">
        <f t="shared" si="39"/>
        <v>5.7914813303517687E-5</v>
      </c>
      <c r="J878" s="25">
        <f t="shared" si="36"/>
        <v>7.061373055710864E-3</v>
      </c>
      <c r="K878" s="25">
        <f t="shared" si="38"/>
        <v>2.3899765811288862E-3</v>
      </c>
      <c r="L878" s="25">
        <f t="shared" si="37"/>
        <v>2389.9765811288862</v>
      </c>
      <c r="M878" s="25">
        <v>-267.82994547761785</v>
      </c>
      <c r="N878" s="25"/>
    </row>
    <row r="879" spans="5:14">
      <c r="E879" s="112">
        <v>44735</v>
      </c>
      <c r="G879" s="25"/>
      <c r="H879" s="53">
        <f>Bond_Historical!Q880</f>
        <v>5.0016075976309429E-3</v>
      </c>
      <c r="I879" s="39">
        <f t="shared" si="39"/>
        <v>2.5016078560679574E-5</v>
      </c>
      <c r="J879" s="25">
        <f t="shared" si="36"/>
        <v>6.7923451621095809E-3</v>
      </c>
      <c r="K879" s="25">
        <f t="shared" si="38"/>
        <v>1.5482128343446322E-3</v>
      </c>
      <c r="L879" s="25">
        <f t="shared" si="37"/>
        <v>1548.2128343446323</v>
      </c>
      <c r="M879" s="25">
        <v>-244.10419644644151</v>
      </c>
      <c r="N879" s="25"/>
    </row>
    <row r="880" spans="5:14">
      <c r="E880" s="112">
        <v>44736</v>
      </c>
      <c r="G880" s="25"/>
      <c r="H880" s="53">
        <f>Bond_Historical!Q881</f>
        <v>-5.7933081192670108E-4</v>
      </c>
      <c r="I880" s="39">
        <f t="shared" si="39"/>
        <v>3.3562418964765069E-7</v>
      </c>
      <c r="J880" s="25">
        <f t="shared" si="36"/>
        <v>6.2662511527623553E-3</v>
      </c>
      <c r="K880" s="25">
        <f t="shared" si="38"/>
        <v>-1.8643055117611805E-4</v>
      </c>
      <c r="L880" s="25">
        <f t="shared" si="37"/>
        <v>-186.43055117611806</v>
      </c>
      <c r="M880" s="25">
        <v>-241.44478322648274</v>
      </c>
      <c r="N880" s="25"/>
    </row>
    <row r="881" spans="5:14">
      <c r="E881" s="112">
        <v>44739</v>
      </c>
      <c r="G881" s="25"/>
      <c r="H881" s="53">
        <f>Bond_Historical!Q882</f>
        <v>-5.5017998928493057E-3</v>
      </c>
      <c r="I881" s="39">
        <f t="shared" si="39"/>
        <v>3.0269802060956633E-5</v>
      </c>
      <c r="J881" s="25">
        <f t="shared" si="36"/>
        <v>6.1576365833178812E-3</v>
      </c>
      <c r="K881" s="25">
        <f t="shared" si="38"/>
        <v>-1.9191423818216671E-3</v>
      </c>
      <c r="L881" s="25">
        <f t="shared" si="37"/>
        <v>-1919.1423818216672</v>
      </c>
      <c r="M881" s="25">
        <v>-236.47135006398375</v>
      </c>
      <c r="N881" s="25"/>
    </row>
    <row r="882" spans="5:14">
      <c r="E882" s="112">
        <v>44740</v>
      </c>
      <c r="G882" s="25"/>
      <c r="H882" s="53">
        <f>Bond_Historical!Q883</f>
        <v>1.1514471747313071E-4</v>
      </c>
      <c r="I882" s="39">
        <f t="shared" si="39"/>
        <v>1.3258305961967091E-8</v>
      </c>
      <c r="J882" s="25">
        <f t="shared" si="36"/>
        <v>5.6772355767817848E-3</v>
      </c>
      <c r="K882" s="25">
        <f t="shared" si="38"/>
        <v>4.0873343785067539E-5</v>
      </c>
      <c r="L882" s="25">
        <f t="shared" si="37"/>
        <v>40.87334378506754</v>
      </c>
      <c r="M882" s="25">
        <v>-231.09984027457494</v>
      </c>
      <c r="N882" s="25"/>
    </row>
    <row r="883" spans="5:14">
      <c r="E883" s="112">
        <v>44741</v>
      </c>
      <c r="G883" s="25"/>
      <c r="H883" s="53">
        <f>Bond_Historical!Q884</f>
        <v>5.0108259710105159E-3</v>
      </c>
      <c r="I883" s="39">
        <f t="shared" si="39"/>
        <v>2.5108376911753481E-5</v>
      </c>
      <c r="J883" s="25">
        <f t="shared" si="36"/>
        <v>5.5823480509457936E-3</v>
      </c>
      <c r="K883" s="25">
        <f t="shared" si="38"/>
        <v>1.9292237842212024E-3</v>
      </c>
      <c r="L883" s="25">
        <f t="shared" si="37"/>
        <v>1929.2237842212023</v>
      </c>
      <c r="M883" s="25">
        <v>-230.28054850288075</v>
      </c>
      <c r="N883" s="25"/>
    </row>
    <row r="884" spans="5:14">
      <c r="E884" s="112">
        <v>44742</v>
      </c>
      <c r="G884" s="25"/>
      <c r="H884" s="53">
        <f>Bond_Historical!Q885</f>
        <v>3.4997338591188161E-3</v>
      </c>
      <c r="I884" s="39">
        <f t="shared" si="39"/>
        <v>1.2248137084662681E-5</v>
      </c>
      <c r="J884" s="25">
        <f t="shared" si="36"/>
        <v>5.3221648659462772E-3</v>
      </c>
      <c r="K884" s="25">
        <f t="shared" si="38"/>
        <v>1.37033992778826E-3</v>
      </c>
      <c r="L884" s="25">
        <f t="shared" si="37"/>
        <v>1370.33992778826</v>
      </c>
      <c r="M884" s="25">
        <v>-227.76944741046816</v>
      </c>
      <c r="N884" s="25"/>
    </row>
    <row r="885" spans="5:14">
      <c r="E885" s="112">
        <v>44743</v>
      </c>
      <c r="G885" s="25"/>
      <c r="H885" s="53">
        <f>Bond_Historical!Q886</f>
        <v>9.5974181758604529E-3</v>
      </c>
      <c r="I885" s="39">
        <f t="shared" si="39"/>
        <v>9.2110435642336587E-5</v>
      </c>
      <c r="J885" s="25">
        <f t="shared" si="36"/>
        <v>6.1557443398517209E-3</v>
      </c>
      <c r="K885" s="25">
        <f t="shared" si="38"/>
        <v>3.9416340220605169E-3</v>
      </c>
      <c r="L885" s="25">
        <f t="shared" si="37"/>
        <v>3941.6340220605171</v>
      </c>
      <c r="M885" s="25">
        <v>-225.97481495612033</v>
      </c>
      <c r="N885" s="25"/>
    </row>
    <row r="886" spans="5:14">
      <c r="E886" s="112">
        <v>44747</v>
      </c>
      <c r="G886" s="25"/>
      <c r="H886" s="53">
        <f>Bond_Historical!Q887</f>
        <v>9.0856526097987265E-4</v>
      </c>
      <c r="I886" s="39">
        <f t="shared" si="39"/>
        <v>8.2549083345942407E-7</v>
      </c>
      <c r="J886" s="25">
        <f t="shared" si="36"/>
        <v>5.6862143598349285E-3</v>
      </c>
      <c r="K886" s="25">
        <f t="shared" si="38"/>
        <v>3.2261589172743782E-4</v>
      </c>
      <c r="L886" s="25">
        <f t="shared" si="37"/>
        <v>322.61589172743783</v>
      </c>
      <c r="M886" s="25">
        <v>-215.23795001063817</v>
      </c>
      <c r="N886" s="25"/>
    </row>
    <row r="887" spans="5:14">
      <c r="E887" s="112">
        <v>44748</v>
      </c>
      <c r="G887" s="25"/>
      <c r="H887" s="53">
        <f>Bond_Historical!Q888</f>
        <v>-5.5213813923650603E-3</v>
      </c>
      <c r="I887" s="39">
        <f t="shared" si="39"/>
        <v>3.0485652479955133E-5</v>
      </c>
      <c r="J887" s="25">
        <f t="shared" ref="J887:J950" si="40">SQRT((1-$C$3)*SUMPRODUCT(I388:I887,$G$3:$G$502))</f>
        <v>5.6617953474218117E-3</v>
      </c>
      <c r="K887" s="25">
        <f t="shared" si="38"/>
        <v>-2.1224365841332696E-3</v>
      </c>
      <c r="L887" s="25">
        <f t="shared" si="37"/>
        <v>-2122.4365841332697</v>
      </c>
      <c r="M887" s="25">
        <v>-211.1188304656107</v>
      </c>
      <c r="N887" s="25"/>
    </row>
    <row r="888" spans="5:14">
      <c r="E888" s="112">
        <v>44749</v>
      </c>
      <c r="G888" s="25"/>
      <c r="H888" s="53">
        <f>Bond_Historical!Q889</f>
        <v>-1.479193926518769E-3</v>
      </c>
      <c r="I888" s="39">
        <f t="shared" si="39"/>
        <v>2.1880146722500136E-6</v>
      </c>
      <c r="J888" s="25">
        <f t="shared" si="40"/>
        <v>5.2512607794235168E-3</v>
      </c>
      <c r="K888" s="25">
        <f t="shared" si="38"/>
        <v>-5.7105922439505349E-4</v>
      </c>
      <c r="L888" s="25">
        <f t="shared" ref="L888:L951" si="41">K888*$C$5</f>
        <v>-571.05922439505355</v>
      </c>
      <c r="M888" s="25">
        <v>-202.36141451197906</v>
      </c>
      <c r="N888" s="25"/>
    </row>
    <row r="889" spans="5:14">
      <c r="E889" s="112">
        <v>44750</v>
      </c>
      <c r="G889" s="25"/>
      <c r="H889" s="53">
        <f>Bond_Historical!Q890</f>
        <v>-2.6750446890226698E-3</v>
      </c>
      <c r="I889" s="39">
        <f t="shared" si="39"/>
        <v>7.1558640882683923E-6</v>
      </c>
      <c r="J889" s="25">
        <f t="shared" si="40"/>
        <v>4.9510360956798918E-3</v>
      </c>
      <c r="K889" s="25">
        <f t="shared" ref="K889:K952" si="42">H889*$J$1321/J888</f>
        <v>-1.1134677915457627E-3</v>
      </c>
      <c r="L889" s="25">
        <f t="shared" si="41"/>
        <v>-1113.4677915457626</v>
      </c>
      <c r="M889" s="25">
        <v>-198.82174394179535</v>
      </c>
      <c r="N889" s="25"/>
    </row>
    <row r="890" spans="5:14">
      <c r="E890" s="112">
        <v>44753</v>
      </c>
      <c r="G890" s="25"/>
      <c r="H890" s="53">
        <f>Bond_Historical!Q891</f>
        <v>3.8252389831716044E-3</v>
      </c>
      <c r="I890" s="39">
        <f t="shared" si="39"/>
        <v>1.463245327837573E-5</v>
      </c>
      <c r="J890" s="25">
        <f t="shared" si="40"/>
        <v>4.7990324701311171E-3</v>
      </c>
      <c r="K890" s="25">
        <f t="shared" si="42"/>
        <v>1.6887784710204708E-3</v>
      </c>
      <c r="L890" s="25">
        <f t="shared" si="41"/>
        <v>1688.7784710204708</v>
      </c>
      <c r="M890" s="25">
        <v>-197.09789763712845</v>
      </c>
      <c r="N890" s="25"/>
    </row>
    <row r="891" spans="5:14">
      <c r="E891" s="112">
        <v>44754</v>
      </c>
      <c r="G891" s="25"/>
      <c r="H891" s="53">
        <f>Bond_Historical!Q892</f>
        <v>1.2344425827892551E-3</v>
      </c>
      <c r="I891" s="39">
        <f t="shared" si="39"/>
        <v>1.523848490203407E-6</v>
      </c>
      <c r="J891" s="25">
        <f t="shared" si="40"/>
        <v>4.4502452770041074E-3</v>
      </c>
      <c r="K891" s="25">
        <f t="shared" si="42"/>
        <v>5.6224734012450949E-4</v>
      </c>
      <c r="L891" s="25">
        <f t="shared" si="41"/>
        <v>562.24734012450949</v>
      </c>
      <c r="M891" s="25">
        <v>-196.48164210433021</v>
      </c>
      <c r="N891" s="25"/>
    </row>
    <row r="892" spans="5:14">
      <c r="E892" s="112">
        <v>44755</v>
      </c>
      <c r="G892" s="25"/>
      <c r="H892" s="53">
        <f>Bond_Historical!Q893</f>
        <v>4.2395875347860483E-3</v>
      </c>
      <c r="I892" s="39">
        <f t="shared" si="39"/>
        <v>1.7974102465113242E-5</v>
      </c>
      <c r="J892" s="25">
        <f t="shared" si="40"/>
        <v>4.4192868136657239E-3</v>
      </c>
      <c r="K892" s="25">
        <f t="shared" si="42"/>
        <v>2.0823314670985137E-3</v>
      </c>
      <c r="L892" s="25">
        <f t="shared" si="41"/>
        <v>2082.3314670985137</v>
      </c>
      <c r="M892" s="25">
        <v>-193.16902041150763</v>
      </c>
      <c r="N892" s="25"/>
    </row>
    <row r="893" spans="5:14">
      <c r="E893" s="112">
        <v>44756</v>
      </c>
      <c r="G893" s="25"/>
      <c r="H893" s="53">
        <f>Bond_Historical!Q894</f>
        <v>-3.7260032935722662E-3</v>
      </c>
      <c r="I893" s="39">
        <f t="shared" si="39"/>
        <v>1.3883100543711375E-5</v>
      </c>
      <c r="J893" s="25">
        <f t="shared" si="40"/>
        <v>4.322388995888788E-3</v>
      </c>
      <c r="K893" s="25">
        <f t="shared" si="42"/>
        <v>-1.8428977909111749E-3</v>
      </c>
      <c r="L893" s="25">
        <f t="shared" si="41"/>
        <v>-1842.897790911175</v>
      </c>
      <c r="M893" s="25">
        <v>-187.46940351914679</v>
      </c>
      <c r="N893" s="25"/>
    </row>
    <row r="894" spans="5:14">
      <c r="E894" s="112">
        <v>44757</v>
      </c>
      <c r="G894" s="25"/>
      <c r="H894" s="53">
        <f>Bond_Historical!Q895</f>
        <v>4.5690957338757072E-3</v>
      </c>
      <c r="I894" s="39">
        <f t="shared" si="39"/>
        <v>2.0876635825321187E-5</v>
      </c>
      <c r="J894" s="25">
        <f t="shared" si="40"/>
        <v>4.3602849689913141E-3</v>
      </c>
      <c r="K894" s="25">
        <f t="shared" si="42"/>
        <v>2.3105566032435541E-3</v>
      </c>
      <c r="L894" s="25">
        <f t="shared" si="41"/>
        <v>2310.556603243554</v>
      </c>
      <c r="M894" s="25">
        <v>-186.43055117611806</v>
      </c>
      <c r="N894" s="25"/>
    </row>
    <row r="895" spans="5:14">
      <c r="E895" s="112">
        <v>44760</v>
      </c>
      <c r="G895" s="25"/>
      <c r="H895" s="53">
        <f>Bond_Historical!Q896</f>
        <v>-4.0815093892055399E-3</v>
      </c>
      <c r="I895" s="39">
        <f t="shared" si="39"/>
        <v>1.665871889417298E-5</v>
      </c>
      <c r="J895" s="25">
        <f t="shared" si="40"/>
        <v>4.3196157344509017E-3</v>
      </c>
      <c r="K895" s="25">
        <f t="shared" si="42"/>
        <v>-2.0460494676578789E-3</v>
      </c>
      <c r="L895" s="25">
        <f t="shared" si="41"/>
        <v>-2046.0494676578789</v>
      </c>
      <c r="M895" s="25">
        <v>-186.01092942465996</v>
      </c>
      <c r="N895" s="25"/>
    </row>
    <row r="896" spans="5:14">
      <c r="E896" s="112">
        <v>44761</v>
      </c>
      <c r="G896" s="25"/>
      <c r="H896" s="53">
        <f>Bond_Historical!Q897</f>
        <v>-1.6983071749657023E-4</v>
      </c>
      <c r="I896" s="39">
        <f t="shared" si="39"/>
        <v>2.8842472605399848E-8</v>
      </c>
      <c r="J896" s="25">
        <f t="shared" si="40"/>
        <v>3.9830320674342102E-3</v>
      </c>
      <c r="K896" s="25">
        <f t="shared" si="42"/>
        <v>-8.593722649792915E-5</v>
      </c>
      <c r="L896" s="25">
        <f t="shared" si="41"/>
        <v>-85.937226497929146</v>
      </c>
      <c r="M896" s="25">
        <v>-164.20605763767017</v>
      </c>
      <c r="N896" s="25"/>
    </row>
    <row r="897" spans="5:14">
      <c r="E897" s="112">
        <v>44762</v>
      </c>
      <c r="G897" s="25"/>
      <c r="H897" s="53">
        <f>Bond_Historical!Q898</f>
        <v>-6.8360810914531674E-4</v>
      </c>
      <c r="I897" s="39">
        <f t="shared" si="39"/>
        <v>4.6732004688923529E-7</v>
      </c>
      <c r="J897" s="25">
        <f t="shared" si="40"/>
        <v>3.6817062334889294E-3</v>
      </c>
      <c r="K897" s="25">
        <f t="shared" si="42"/>
        <v>-3.7514883856594401E-4</v>
      </c>
      <c r="L897" s="25">
        <f t="shared" si="41"/>
        <v>-375.148838565944</v>
      </c>
      <c r="M897" s="25">
        <v>-159.90486331819488</v>
      </c>
      <c r="N897" s="25"/>
    </row>
    <row r="898" spans="5:14">
      <c r="E898" s="112">
        <v>44763</v>
      </c>
      <c r="G898" s="25"/>
      <c r="H898" s="53">
        <f>Bond_Historical!Q899</f>
        <v>9.3637288237641541E-3</v>
      </c>
      <c r="I898" s="39">
        <f t="shared" si="39"/>
        <v>8.7679417484991631E-5</v>
      </c>
      <c r="J898" s="25">
        <f t="shared" si="40"/>
        <v>4.9672557105511789E-3</v>
      </c>
      <c r="K898" s="25">
        <f t="shared" si="42"/>
        <v>5.5591692762826895E-3</v>
      </c>
      <c r="L898" s="25">
        <f t="shared" si="41"/>
        <v>5559.1692762826897</v>
      </c>
      <c r="M898" s="25">
        <v>-158.22141930088878</v>
      </c>
      <c r="N898" s="25"/>
    </row>
    <row r="899" spans="5:14">
      <c r="E899" s="112">
        <v>44764</v>
      </c>
      <c r="G899" s="25"/>
      <c r="H899" s="53">
        <f>Bond_Historical!Q900</f>
        <v>7.3675930707613945E-3</v>
      </c>
      <c r="I899" s="39">
        <f t="shared" si="39"/>
        <v>5.4281427656331318E-5</v>
      </c>
      <c r="J899" s="25">
        <f t="shared" si="40"/>
        <v>5.395813103541717E-3</v>
      </c>
      <c r="K899" s="25">
        <f t="shared" si="42"/>
        <v>3.2420470738037926E-3</v>
      </c>
      <c r="L899" s="25">
        <f t="shared" si="41"/>
        <v>3242.0470738037925</v>
      </c>
      <c r="M899" s="25">
        <v>-152.76921218674755</v>
      </c>
      <c r="N899" s="25"/>
    </row>
    <row r="900" spans="5:14">
      <c r="E900" s="112">
        <v>44767</v>
      </c>
      <c r="G900" s="25"/>
      <c r="H900" s="53">
        <f>Bond_Historical!Q901</f>
        <v>-4.9946539293133614E-3</v>
      </c>
      <c r="I900" s="39">
        <f t="shared" ref="I900:I963" si="43">H900^2</f>
        <v>2.49465678736054E-5</v>
      </c>
      <c r="J900" s="25">
        <f t="shared" si="40"/>
        <v>5.3375616504299445E-3</v>
      </c>
      <c r="K900" s="25">
        <f t="shared" si="42"/>
        <v>-2.0232926646793245E-3</v>
      </c>
      <c r="L900" s="25">
        <f t="shared" si="41"/>
        <v>-2023.2926646793244</v>
      </c>
      <c r="M900" s="25">
        <v>-145.06818308651577</v>
      </c>
      <c r="N900" s="25"/>
    </row>
    <row r="901" spans="5:14">
      <c r="E901" s="112">
        <v>44768</v>
      </c>
      <c r="G901" s="25"/>
      <c r="H901" s="53">
        <f>Bond_Historical!Q902</f>
        <v>2.2277142049498714E-4</v>
      </c>
      <c r="I901" s="39">
        <f t="shared" si="43"/>
        <v>4.9627105789354373E-8</v>
      </c>
      <c r="J901" s="25">
        <f t="shared" si="40"/>
        <v>4.9217449936163667E-3</v>
      </c>
      <c r="K901" s="25">
        <f t="shared" si="42"/>
        <v>9.1227709974679889E-5</v>
      </c>
      <c r="L901" s="25">
        <f t="shared" si="41"/>
        <v>91.227709974679883</v>
      </c>
      <c r="M901" s="25">
        <v>-137.62653214137839</v>
      </c>
      <c r="N901" s="25"/>
    </row>
    <row r="902" spans="5:14">
      <c r="E902" s="112">
        <v>44769</v>
      </c>
      <c r="G902" s="25"/>
      <c r="H902" s="53">
        <f>Bond_Historical!Q903</f>
        <v>3.7974706495369939E-3</v>
      </c>
      <c r="I902" s="39">
        <f t="shared" si="43"/>
        <v>1.4420783334094918E-5</v>
      </c>
      <c r="J902" s="25">
        <f t="shared" si="40"/>
        <v>4.7700267520186766E-3</v>
      </c>
      <c r="K902" s="25">
        <f t="shared" si="42"/>
        <v>1.6864967984401226E-3</v>
      </c>
      <c r="L902" s="25">
        <f t="shared" si="41"/>
        <v>1686.4967984401226</v>
      </c>
      <c r="M902" s="25">
        <v>-134.99453575160214</v>
      </c>
      <c r="N902" s="25"/>
    </row>
    <row r="903" spans="5:14">
      <c r="E903" s="112">
        <v>44770</v>
      </c>
      <c r="G903" s="25"/>
      <c r="H903" s="53">
        <f>Bond_Historical!Q904</f>
        <v>6.8941169444903059E-3</v>
      </c>
      <c r="I903" s="39">
        <f t="shared" si="43"/>
        <v>4.752884844430835E-5</v>
      </c>
      <c r="J903" s="25">
        <f t="shared" si="40"/>
        <v>5.1448526897642094E-3</v>
      </c>
      <c r="K903" s="25">
        <f t="shared" si="42"/>
        <v>3.1591339059327248E-3</v>
      </c>
      <c r="L903" s="25">
        <f t="shared" si="41"/>
        <v>3159.1339059327247</v>
      </c>
      <c r="M903" s="25">
        <v>-133.51647864011827</v>
      </c>
      <c r="N903" s="25"/>
    </row>
    <row r="904" spans="5:14">
      <c r="E904" s="112">
        <v>44771</v>
      </c>
      <c r="G904" s="25"/>
      <c r="H904" s="53">
        <f>Bond_Historical!Q905</f>
        <v>1.1113967287197941E-3</v>
      </c>
      <c r="I904" s="39">
        <f t="shared" si="43"/>
        <v>1.2352026886090595E-6</v>
      </c>
      <c r="J904" s="25">
        <f t="shared" si="40"/>
        <v>4.7628104332168497E-3</v>
      </c>
      <c r="K904" s="25">
        <f t="shared" si="42"/>
        <v>4.7217867941460885E-4</v>
      </c>
      <c r="L904" s="25">
        <f t="shared" si="41"/>
        <v>472.17867941460884</v>
      </c>
      <c r="M904" s="25">
        <v>-128.18437296883687</v>
      </c>
      <c r="N904" s="25"/>
    </row>
    <row r="905" spans="5:14">
      <c r="E905" s="112">
        <v>44774</v>
      </c>
      <c r="G905" s="25"/>
      <c r="H905" s="53">
        <f>Bond_Historical!Q906</f>
        <v>3.030134779861666E-3</v>
      </c>
      <c r="I905" s="39">
        <f t="shared" si="43"/>
        <v>9.1817167841273078E-6</v>
      </c>
      <c r="J905" s="25">
        <f t="shared" si="40"/>
        <v>4.5452135546049403E-3</v>
      </c>
      <c r="K905" s="25">
        <f t="shared" si="42"/>
        <v>1.3906212238083279E-3</v>
      </c>
      <c r="L905" s="25">
        <f t="shared" si="41"/>
        <v>1390.6212238083278</v>
      </c>
      <c r="M905" s="25">
        <v>-124.13778563486765</v>
      </c>
      <c r="N905" s="25"/>
    </row>
    <row r="906" spans="5:14">
      <c r="E906" s="112">
        <v>44775</v>
      </c>
      <c r="G906" s="25"/>
      <c r="H906" s="53">
        <f>Bond_Historical!Q907</f>
        <v>-9.701566684917208E-3</v>
      </c>
      <c r="I906" s="39">
        <f t="shared" si="43"/>
        <v>9.4120396141895464E-5</v>
      </c>
      <c r="J906" s="25">
        <f t="shared" si="40"/>
        <v>5.628337297968568E-3</v>
      </c>
      <c r="K906" s="25">
        <f t="shared" si="42"/>
        <v>-4.6654955919156454E-3</v>
      </c>
      <c r="L906" s="25">
        <f t="shared" si="41"/>
        <v>-4665.4955919156455</v>
      </c>
      <c r="M906" s="25">
        <v>-116.83862343089535</v>
      </c>
      <c r="N906" s="25"/>
    </row>
    <row r="907" spans="5:14">
      <c r="E907" s="112">
        <v>44776</v>
      </c>
      <c r="G907" s="25"/>
      <c r="H907" s="53">
        <f>Bond_Historical!Q908</f>
        <v>6.0589871026440496E-3</v>
      </c>
      <c r="I907" s="39">
        <f t="shared" si="43"/>
        <v>3.6711324710006938E-5</v>
      </c>
      <c r="J907" s="25">
        <f t="shared" si="40"/>
        <v>5.6950111795543955E-3</v>
      </c>
      <c r="K907" s="25">
        <f t="shared" si="42"/>
        <v>2.3530443632649787E-3</v>
      </c>
      <c r="L907" s="25">
        <f t="shared" si="41"/>
        <v>2353.0443632649785</v>
      </c>
      <c r="M907" s="25">
        <v>-114.68248041009835</v>
      </c>
      <c r="N907" s="25"/>
    </row>
    <row r="908" spans="5:14">
      <c r="E908" s="112">
        <v>44777</v>
      </c>
      <c r="G908" s="25"/>
      <c r="H908" s="53">
        <f>Bond_Historical!Q909</f>
        <v>1.5486559909860106E-3</v>
      </c>
      <c r="I908" s="39">
        <f t="shared" si="43"/>
        <v>2.3983353784168624E-6</v>
      </c>
      <c r="J908" s="25">
        <f t="shared" si="40"/>
        <v>5.2846882397852612E-3</v>
      </c>
      <c r="K908" s="25">
        <f t="shared" si="42"/>
        <v>5.9438874784787071E-4</v>
      </c>
      <c r="L908" s="25">
        <f t="shared" si="41"/>
        <v>594.38874784787072</v>
      </c>
      <c r="M908" s="25">
        <v>-104.12336536953377</v>
      </c>
      <c r="N908" s="25"/>
    </row>
    <row r="909" spans="5:14">
      <c r="E909" s="112">
        <v>44778</v>
      </c>
      <c r="G909" s="25"/>
      <c r="H909" s="53">
        <f>Bond_Historical!Q910</f>
        <v>-1.1150071183647473E-2</v>
      </c>
      <c r="I909" s="39">
        <f t="shared" si="43"/>
        <v>1.2432408740040577E-4</v>
      </c>
      <c r="J909" s="25">
        <f t="shared" si="40"/>
        <v>6.5105570754757092E-3</v>
      </c>
      <c r="K909" s="25">
        <f t="shared" si="42"/>
        <v>-4.611778829652865E-3</v>
      </c>
      <c r="L909" s="25">
        <f t="shared" si="41"/>
        <v>-4611.7788296528652</v>
      </c>
      <c r="M909" s="25">
        <v>-85.937226497929146</v>
      </c>
      <c r="N909" s="25"/>
    </row>
    <row r="910" spans="5:14">
      <c r="E910" s="112">
        <v>44781</v>
      </c>
      <c r="G910" s="25"/>
      <c r="H910" s="53">
        <f>Bond_Historical!Q911</f>
        <v>3.8595179864096647E-3</v>
      </c>
      <c r="I910" s="39">
        <f t="shared" si="43"/>
        <v>1.4895879087419712E-5</v>
      </c>
      <c r="J910" s="25">
        <f t="shared" si="40"/>
        <v>6.1857604448592859E-3</v>
      </c>
      <c r="K910" s="25">
        <f t="shared" si="42"/>
        <v>1.2957616494956299E-3</v>
      </c>
      <c r="L910" s="25">
        <f t="shared" si="41"/>
        <v>1295.7616494956299</v>
      </c>
      <c r="M910" s="25">
        <v>-84.984093442481381</v>
      </c>
      <c r="N910" s="25"/>
    </row>
    <row r="911" spans="5:14">
      <c r="E911" s="112">
        <v>44782</v>
      </c>
      <c r="G911" s="25"/>
      <c r="H911" s="53">
        <f>Bond_Historical!Q912</f>
        <v>-2.5605612562378667E-3</v>
      </c>
      <c r="I911" s="39">
        <f t="shared" si="43"/>
        <v>6.5564739469464424E-6</v>
      </c>
      <c r="J911" s="25">
        <f t="shared" si="40"/>
        <v>5.788571372199694E-3</v>
      </c>
      <c r="K911" s="25">
        <f t="shared" si="42"/>
        <v>-9.0479934215991246E-4</v>
      </c>
      <c r="L911" s="25">
        <f t="shared" si="41"/>
        <v>-904.7993421599125</v>
      </c>
      <c r="M911" s="25">
        <v>-83.378863234303552</v>
      </c>
      <c r="N911" s="25"/>
    </row>
    <row r="912" spans="5:14">
      <c r="E912" s="112">
        <v>44783</v>
      </c>
      <c r="G912" s="25"/>
      <c r="H912" s="53">
        <f>Bond_Historical!Q913</f>
        <v>3.7490484727326057E-3</v>
      </c>
      <c r="I912" s="39">
        <f t="shared" si="43"/>
        <v>1.4055364450898683E-5</v>
      </c>
      <c r="J912" s="25">
        <f t="shared" si="40"/>
        <v>5.5307982623692912E-3</v>
      </c>
      <c r="K912" s="25">
        <f t="shared" si="42"/>
        <v>1.415662951476816E-3</v>
      </c>
      <c r="L912" s="25">
        <f t="shared" si="41"/>
        <v>1415.662951476816</v>
      </c>
      <c r="M912" s="25">
        <v>-80.268267295628064</v>
      </c>
      <c r="N912" s="25"/>
    </row>
    <row r="913" spans="5:14">
      <c r="E913" s="112">
        <v>44784</v>
      </c>
      <c r="G913" s="25"/>
      <c r="H913" s="53">
        <f>Bond_Historical!Q914</f>
        <v>-6.4053720622474723E-3</v>
      </c>
      <c r="I913" s="39">
        <f t="shared" si="43"/>
        <v>4.1028791255820435E-5</v>
      </c>
      <c r="J913" s="25">
        <f t="shared" si="40"/>
        <v>5.6705898012945847E-3</v>
      </c>
      <c r="K913" s="25">
        <f t="shared" si="42"/>
        <v>-2.5314348044508327E-3</v>
      </c>
      <c r="L913" s="25">
        <f t="shared" si="41"/>
        <v>-2531.4348044508329</v>
      </c>
      <c r="M913" s="25">
        <v>-78.130278907803927</v>
      </c>
      <c r="N913" s="25"/>
    </row>
    <row r="914" spans="5:14">
      <c r="E914" s="112">
        <v>44785</v>
      </c>
      <c r="G914" s="25"/>
      <c r="H914" s="53">
        <f>Bond_Historical!Q915</f>
        <v>6.0633477219169439E-3</v>
      </c>
      <c r="I914" s="39">
        <f t="shared" si="43"/>
        <v>3.6764185596875395E-5</v>
      </c>
      <c r="J914" s="25">
        <f t="shared" si="40"/>
        <v>5.7312196110335485E-3</v>
      </c>
      <c r="K914" s="25">
        <f t="shared" si="42"/>
        <v>2.3371922947644898E-3</v>
      </c>
      <c r="L914" s="25">
        <f t="shared" si="41"/>
        <v>2337.1922947644898</v>
      </c>
      <c r="M914" s="25">
        <v>-62.262188896128798</v>
      </c>
      <c r="N914" s="25"/>
    </row>
    <row r="915" spans="5:14">
      <c r="E915" s="112">
        <v>44788</v>
      </c>
      <c r="G915" s="25"/>
      <c r="H915" s="53">
        <f>Bond_Historical!Q916</f>
        <v>3.5055633508980966E-4</v>
      </c>
      <c r="I915" s="39">
        <f t="shared" si="43"/>
        <v>1.2288974407159891E-7</v>
      </c>
      <c r="J915" s="25">
        <f t="shared" si="40"/>
        <v>5.2856674088540565E-3</v>
      </c>
      <c r="K915" s="25">
        <f t="shared" si="42"/>
        <v>1.3369678780059851E-4</v>
      </c>
      <c r="L915" s="25">
        <f t="shared" si="41"/>
        <v>133.69678780059851</v>
      </c>
      <c r="M915" s="25">
        <v>-47.863962611204634</v>
      </c>
      <c r="N915" s="25"/>
    </row>
    <row r="916" spans="5:14">
      <c r="E916" s="112">
        <v>44789</v>
      </c>
      <c r="G916" s="25"/>
      <c r="H916" s="53">
        <f>Bond_Historical!Q917</f>
        <v>-1.7704201220661653E-3</v>
      </c>
      <c r="I916" s="39">
        <f t="shared" si="43"/>
        <v>3.1343874086167756E-6</v>
      </c>
      <c r="J916" s="25">
        <f t="shared" si="40"/>
        <v>4.9211478411810769E-3</v>
      </c>
      <c r="K916" s="25">
        <f t="shared" si="42"/>
        <v>-7.321274796128045E-4</v>
      </c>
      <c r="L916" s="25">
        <f t="shared" si="41"/>
        <v>-732.12747961280445</v>
      </c>
      <c r="M916" s="25">
        <v>-40.344578969518601</v>
      </c>
      <c r="N916" s="25"/>
    </row>
    <row r="917" spans="5:14">
      <c r="E917" s="112">
        <v>44790</v>
      </c>
      <c r="G917" s="25"/>
      <c r="H917" s="53">
        <f>Bond_Historical!Q918</f>
        <v>-6.3472091366163158E-3</v>
      </c>
      <c r="I917" s="39">
        <f t="shared" si="43"/>
        <v>4.0287063823945636E-5</v>
      </c>
      <c r="J917" s="25">
        <f t="shared" si="40"/>
        <v>5.1602423622480022E-3</v>
      </c>
      <c r="K917" s="25">
        <f t="shared" si="42"/>
        <v>-2.8192046259418796E-3</v>
      </c>
      <c r="L917" s="25">
        <f t="shared" si="41"/>
        <v>-2819.2046259418794</v>
      </c>
      <c r="M917" s="25">
        <v>-38.470157302075762</v>
      </c>
      <c r="N917" s="25"/>
    </row>
    <row r="918" spans="5:14">
      <c r="E918" s="112">
        <v>44791</v>
      </c>
      <c r="G918" s="25"/>
      <c r="H918" s="53">
        <f>Bond_Historical!Q919</f>
        <v>1.6747993761917128E-3</v>
      </c>
      <c r="I918" s="39">
        <f t="shared" si="43"/>
        <v>2.8049529504921503E-6</v>
      </c>
      <c r="J918" s="25">
        <f t="shared" si="40"/>
        <v>4.8015236117446968E-3</v>
      </c>
      <c r="K918" s="25">
        <f t="shared" si="42"/>
        <v>7.0941912798494012E-4</v>
      </c>
      <c r="L918" s="25">
        <f t="shared" si="41"/>
        <v>709.41912798494013</v>
      </c>
      <c r="M918" s="25">
        <v>-37.524436016678138</v>
      </c>
      <c r="N918" s="25"/>
    </row>
    <row r="919" spans="5:14">
      <c r="E919" s="112">
        <v>44792</v>
      </c>
      <c r="G919" s="25"/>
      <c r="H919" s="53">
        <f>Bond_Historical!Q920</f>
        <v>-7.3455332815525257E-3</v>
      </c>
      <c r="I919" s="39">
        <f t="shared" si="43"/>
        <v>5.3956859190395815E-5</v>
      </c>
      <c r="J919" s="25">
        <f t="shared" si="40"/>
        <v>5.2621253808304439E-3</v>
      </c>
      <c r="K919" s="25">
        <f t="shared" si="42"/>
        <v>-3.3439091164589904E-3</v>
      </c>
      <c r="L919" s="25">
        <f t="shared" si="41"/>
        <v>-3343.9091164589904</v>
      </c>
      <c r="M919" s="25">
        <v>-37.481378971810067</v>
      </c>
      <c r="N919" s="25"/>
    </row>
    <row r="920" spans="5:14">
      <c r="E920" s="112">
        <v>44795</v>
      </c>
      <c r="G920" s="25"/>
      <c r="H920" s="53">
        <f>Bond_Historical!Q921</f>
        <v>-4.3331122598198974E-3</v>
      </c>
      <c r="I920" s="39">
        <f t="shared" si="43"/>
        <v>1.8775861856201497E-5</v>
      </c>
      <c r="J920" s="25">
        <f t="shared" si="40"/>
        <v>5.1335025346709593E-3</v>
      </c>
      <c r="K920" s="25">
        <f t="shared" si="42"/>
        <v>-1.7999023839993286E-3</v>
      </c>
      <c r="L920" s="25">
        <f t="shared" si="41"/>
        <v>-1799.9023839993285</v>
      </c>
      <c r="M920" s="25">
        <v>-35.626952641467462</v>
      </c>
      <c r="N920" s="25"/>
    </row>
    <row r="921" spans="5:14">
      <c r="E921" s="112">
        <v>44796</v>
      </c>
      <c r="G921" s="25"/>
      <c r="H921" s="53">
        <f>Bond_Historical!Q922</f>
        <v>-9.4752082752092834E-5</v>
      </c>
      <c r="I921" s="39">
        <f t="shared" si="43"/>
        <v>8.977957185859449E-9</v>
      </c>
      <c r="J921" s="25">
        <f t="shared" si="40"/>
        <v>4.7329977525908543E-3</v>
      </c>
      <c r="K921" s="25">
        <f t="shared" si="42"/>
        <v>-4.03445789695186E-5</v>
      </c>
      <c r="L921" s="25">
        <f t="shared" si="41"/>
        <v>-40.344578969518601</v>
      </c>
      <c r="M921" s="25">
        <v>-22.437720788735625</v>
      </c>
      <c r="N921" s="25"/>
    </row>
    <row r="922" spans="5:14">
      <c r="E922" s="112">
        <v>44797</v>
      </c>
      <c r="G922" s="25"/>
      <c r="H922" s="53">
        <f>Bond_Historical!Q923</f>
        <v>-2.6432106535558648E-3</v>
      </c>
      <c r="I922" s="39">
        <f t="shared" si="43"/>
        <v>6.9865625590712223E-6</v>
      </c>
      <c r="J922" s="25">
        <f t="shared" si="40"/>
        <v>4.4820823230933907E-3</v>
      </c>
      <c r="K922" s="25">
        <f t="shared" si="42"/>
        <v>-1.2206908274945444E-3</v>
      </c>
      <c r="L922" s="25">
        <f t="shared" si="41"/>
        <v>-1220.6908274945445</v>
      </c>
      <c r="M922" s="25">
        <v>-20.860189454264656</v>
      </c>
      <c r="N922" s="25"/>
    </row>
    <row r="923" spans="5:14">
      <c r="E923" s="112">
        <v>44798</v>
      </c>
      <c r="G923" s="25"/>
      <c r="H923" s="53">
        <f>Bond_Historical!Q924</f>
        <v>6.0872644531725952E-3</v>
      </c>
      <c r="I923" s="39">
        <f t="shared" si="43"/>
        <v>3.7054788522858656E-5</v>
      </c>
      <c r="J923" s="25">
        <f t="shared" si="40"/>
        <v>4.7575120532445427E-3</v>
      </c>
      <c r="K923" s="25">
        <f t="shared" si="42"/>
        <v>2.9686058836331918E-3</v>
      </c>
      <c r="L923" s="25">
        <f t="shared" si="41"/>
        <v>2968.6058836331918</v>
      </c>
      <c r="M923" s="25">
        <v>-10.833618939250218</v>
      </c>
      <c r="N923" s="25"/>
    </row>
    <row r="924" spans="5:14">
      <c r="E924" s="112">
        <v>44799</v>
      </c>
      <c r="G924" s="25"/>
      <c r="H924" s="53">
        <f>Bond_Historical!Q925</f>
        <v>-2.7976247934711745E-3</v>
      </c>
      <c r="I924" s="39">
        <f t="shared" si="43"/>
        <v>7.8267044850446319E-6</v>
      </c>
      <c r="J924" s="25">
        <f t="shared" si="40"/>
        <v>4.518056935122524E-3</v>
      </c>
      <c r="K924" s="25">
        <f t="shared" si="42"/>
        <v>-1.2853451829685117E-3</v>
      </c>
      <c r="L924" s="25">
        <f t="shared" si="41"/>
        <v>-1285.3451829685116</v>
      </c>
      <c r="M924" s="25">
        <v>-7.4917067003010258</v>
      </c>
      <c r="N924" s="25"/>
    </row>
    <row r="925" spans="5:14">
      <c r="E925" s="112">
        <v>44802</v>
      </c>
      <c r="G925" s="25"/>
      <c r="H925" s="53">
        <f>Bond_Historical!Q926</f>
        <v>-5.0788009803548976E-3</v>
      </c>
      <c r="I925" s="39">
        <f t="shared" si="43"/>
        <v>2.579421939805387E-5</v>
      </c>
      <c r="J925" s="25">
        <f t="shared" si="40"/>
        <v>4.6065220729271999E-3</v>
      </c>
      <c r="K925" s="25">
        <f t="shared" si="42"/>
        <v>-2.4570822730926416E-3</v>
      </c>
      <c r="L925" s="25">
        <f t="shared" si="41"/>
        <v>-2457.0822730926416</v>
      </c>
      <c r="M925" s="25">
        <v>-2.9973790616296427</v>
      </c>
      <c r="N925" s="25"/>
    </row>
    <row r="926" spans="5:14">
      <c r="E926" s="112">
        <v>44803</v>
      </c>
      <c r="G926" s="25"/>
      <c r="H926" s="53">
        <f>Bond_Historical!Q927</f>
        <v>6.8945566328801723E-4</v>
      </c>
      <c r="I926" s="39">
        <f t="shared" si="43"/>
        <v>4.7534911163991982E-7</v>
      </c>
      <c r="J926" s="25">
        <f t="shared" si="40"/>
        <v>4.2553896571121035E-3</v>
      </c>
      <c r="K926" s="25">
        <f t="shared" si="42"/>
        <v>3.2714733754291323E-4</v>
      </c>
      <c r="L926" s="25">
        <f t="shared" si="41"/>
        <v>327.14733754291325</v>
      </c>
      <c r="M926" s="25">
        <v>0</v>
      </c>
      <c r="N926" s="25"/>
    </row>
    <row r="927" spans="5:14">
      <c r="E927" s="112">
        <v>44804</v>
      </c>
      <c r="G927" s="25"/>
      <c r="H927" s="53">
        <f>Bond_Historical!Q928</f>
        <v>-6.2250968743671545E-3</v>
      </c>
      <c r="I927" s="39">
        <f t="shared" si="43"/>
        <v>3.8751831095255715E-5</v>
      </c>
      <c r="J927" s="25">
        <f t="shared" si="40"/>
        <v>4.6048740078384904E-3</v>
      </c>
      <c r="K927" s="25">
        <f t="shared" si="42"/>
        <v>-3.1975473473666045E-3</v>
      </c>
      <c r="L927" s="25">
        <f t="shared" si="41"/>
        <v>-3197.5473473666043</v>
      </c>
      <c r="M927" s="25">
        <v>5.946210561184964</v>
      </c>
      <c r="N927" s="25"/>
    </row>
    <row r="928" spans="5:14">
      <c r="E928" s="112">
        <v>44805</v>
      </c>
      <c r="G928" s="25"/>
      <c r="H928" s="53">
        <f>Bond_Historical!Q929</f>
        <v>-5.3233591115140304E-3</v>
      </c>
      <c r="I928" s="39">
        <f t="shared" si="43"/>
        <v>2.8338152230139446E-5</v>
      </c>
      <c r="J928" s="25">
        <f t="shared" si="40"/>
        <v>4.719624748682618E-3</v>
      </c>
      <c r="K928" s="25">
        <f t="shared" si="42"/>
        <v>-2.5268427493916083E-3</v>
      </c>
      <c r="L928" s="25">
        <f t="shared" si="41"/>
        <v>-2526.8427493916083</v>
      </c>
      <c r="M928" s="25">
        <v>20.937947225511355</v>
      </c>
      <c r="N928" s="25"/>
    </row>
    <row r="929" spans="5:14">
      <c r="E929" s="112">
        <v>44806</v>
      </c>
      <c r="G929" s="25"/>
      <c r="H929" s="53">
        <f>Bond_Historical!Q930</f>
        <v>2.4271912105274717E-3</v>
      </c>
      <c r="I929" s="39">
        <f t="shared" si="43"/>
        <v>5.8912571724618133E-6</v>
      </c>
      <c r="J929" s="25">
        <f t="shared" si="40"/>
        <v>4.4516645964167286E-3</v>
      </c>
      <c r="K929" s="25">
        <f t="shared" si="42"/>
        <v>1.1241045982168987E-3</v>
      </c>
      <c r="L929" s="25">
        <f t="shared" si="41"/>
        <v>1124.1045982168987</v>
      </c>
      <c r="M929" s="25">
        <v>29.999653292142657</v>
      </c>
      <c r="N929" s="25"/>
    </row>
    <row r="930" spans="5:14">
      <c r="E930" s="112">
        <v>44810</v>
      </c>
      <c r="G930" s="25"/>
      <c r="H930" s="53">
        <f>Bond_Historical!Q931</f>
        <v>-9.8041218589554058E-3</v>
      </c>
      <c r="I930" s="39">
        <f t="shared" si="43"/>
        <v>9.6120805425247202E-5</v>
      </c>
      <c r="J930" s="25">
        <f t="shared" si="40"/>
        <v>5.5913183455182265E-3</v>
      </c>
      <c r="K930" s="25">
        <f t="shared" si="42"/>
        <v>-4.813893393346905E-3</v>
      </c>
      <c r="L930" s="25">
        <f t="shared" si="41"/>
        <v>-4813.8933933469052</v>
      </c>
      <c r="M930" s="25">
        <v>38.060100085752673</v>
      </c>
      <c r="N930" s="25"/>
    </row>
    <row r="931" spans="5:14">
      <c r="E931" s="112">
        <v>44811</v>
      </c>
      <c r="G931" s="25"/>
      <c r="H931" s="53">
        <f>Bond_Historical!Q932</f>
        <v>7.7037694387658909E-3</v>
      </c>
      <c r="I931" s="39">
        <f t="shared" si="43"/>
        <v>5.9348063565663328E-5</v>
      </c>
      <c r="J931" s="25">
        <f t="shared" si="40"/>
        <v>5.9561417251135715E-3</v>
      </c>
      <c r="K931" s="25">
        <f t="shared" si="42"/>
        <v>3.0116136725858939E-3</v>
      </c>
      <c r="L931" s="25">
        <f t="shared" si="41"/>
        <v>3011.6136725858937</v>
      </c>
      <c r="M931" s="25">
        <v>40.87334378506754</v>
      </c>
      <c r="N931" s="25"/>
    </row>
    <row r="932" spans="5:14">
      <c r="E932" s="112">
        <v>44812</v>
      </c>
      <c r="G932" s="25"/>
      <c r="H932" s="53">
        <f>Bond_Historical!Q933</f>
        <v>-2.5968273559222395E-3</v>
      </c>
      <c r="I932" s="39">
        <f t="shared" si="43"/>
        <v>6.7435123164660893E-6</v>
      </c>
      <c r="J932" s="25">
        <f t="shared" si="40"/>
        <v>5.5826344551352233E-3</v>
      </c>
      <c r="K932" s="25">
        <f t="shared" si="42"/>
        <v>-9.5298981187579186E-4</v>
      </c>
      <c r="L932" s="25">
        <f t="shared" si="41"/>
        <v>-952.98981187579182</v>
      </c>
      <c r="M932" s="25">
        <v>48.322837036013922</v>
      </c>
      <c r="N932" s="25"/>
    </row>
    <row r="933" spans="5:14">
      <c r="E933" s="112">
        <v>44813</v>
      </c>
      <c r="G933" s="25"/>
      <c r="H933" s="53">
        <f>Bond_Historical!Q934</f>
        <v>6.1396698609791521E-4</v>
      </c>
      <c r="I933" s="39">
        <f t="shared" si="43"/>
        <v>3.7695546001815758E-7</v>
      </c>
      <c r="J933" s="25">
        <f t="shared" si="40"/>
        <v>5.1524246389167338E-3</v>
      </c>
      <c r="K933" s="25">
        <f t="shared" si="42"/>
        <v>2.4038979707400156E-4</v>
      </c>
      <c r="L933" s="25">
        <f t="shared" si="41"/>
        <v>240.38979707400156</v>
      </c>
      <c r="M933" s="25">
        <v>71.656054128623978</v>
      </c>
      <c r="N933" s="25"/>
    </row>
    <row r="934" spans="5:14">
      <c r="E934" s="112">
        <v>44816</v>
      </c>
      <c r="G934" s="25"/>
      <c r="H934" s="53">
        <f>Bond_Historical!Q935</f>
        <v>-1.6318226692108168E-3</v>
      </c>
      <c r="I934" s="39">
        <f t="shared" si="43"/>
        <v>2.6628452237503149E-6</v>
      </c>
      <c r="J934" s="25">
        <f t="shared" si="40"/>
        <v>4.7921586466144203E-3</v>
      </c>
      <c r="K934" s="25">
        <f t="shared" si="42"/>
        <v>-6.9226363273024551E-4</v>
      </c>
      <c r="L934" s="25">
        <f t="shared" si="41"/>
        <v>-692.26363273024549</v>
      </c>
      <c r="M934" s="25">
        <v>78.940557847902184</v>
      </c>
      <c r="N934" s="25"/>
    </row>
    <row r="935" spans="5:14">
      <c r="E935" s="112">
        <v>44817</v>
      </c>
      <c r="G935" s="25"/>
      <c r="H935" s="53">
        <f>Bond_Historical!Q936</f>
        <v>-5.1548516306948126E-3</v>
      </c>
      <c r="I935" s="39">
        <f t="shared" si="43"/>
        <v>2.657249533447697E-5</v>
      </c>
      <c r="J935" s="25">
        <f t="shared" si="40"/>
        <v>4.8482925984664636E-3</v>
      </c>
      <c r="K935" s="25">
        <f t="shared" si="42"/>
        <v>-2.3512303875935286E-3</v>
      </c>
      <c r="L935" s="25">
        <f t="shared" si="41"/>
        <v>-2351.2303875935286</v>
      </c>
      <c r="M935" s="25">
        <v>81.787071848469552</v>
      </c>
      <c r="N935" s="25"/>
    </row>
    <row r="936" spans="5:14">
      <c r="E936" s="112">
        <v>44818</v>
      </c>
      <c r="G936" s="25"/>
      <c r="H936" s="53">
        <f>Bond_Historical!Q937</f>
        <v>1.8827660049653178E-3</v>
      </c>
      <c r="I936" s="39">
        <f t="shared" si="43"/>
        <v>3.5448078294530629E-6</v>
      </c>
      <c r="J936" s="25">
        <f t="shared" si="40"/>
        <v>4.5289922860070036E-3</v>
      </c>
      <c r="K936" s="25">
        <f t="shared" si="42"/>
        <v>8.4882415447730419E-4</v>
      </c>
      <c r="L936" s="25">
        <f t="shared" si="41"/>
        <v>848.82415447730421</v>
      </c>
      <c r="M936" s="25">
        <v>91.227709974679883</v>
      </c>
      <c r="N936" s="25"/>
    </row>
    <row r="937" spans="5:14">
      <c r="E937" s="112">
        <v>44819</v>
      </c>
      <c r="G937" s="25"/>
      <c r="H937" s="53">
        <f>Bond_Historical!Q938</f>
        <v>-3.2198042290661711E-3</v>
      </c>
      <c r="I937" s="39">
        <f t="shared" si="43"/>
        <v>1.0367139273512401E-5</v>
      </c>
      <c r="J937" s="25">
        <f t="shared" si="40"/>
        <v>4.3577604739970695E-3</v>
      </c>
      <c r="K937" s="25">
        <f t="shared" si="42"/>
        <v>-1.5539537501273019E-3</v>
      </c>
      <c r="L937" s="25">
        <f t="shared" si="41"/>
        <v>-1553.9537501273019</v>
      </c>
      <c r="M937" s="25">
        <v>93.65797416496541</v>
      </c>
      <c r="N937" s="25"/>
    </row>
    <row r="938" spans="5:14">
      <c r="E938" s="112">
        <v>44820</v>
      </c>
      <c r="G938" s="25"/>
      <c r="H938" s="53">
        <f>Bond_Historical!Q939</f>
        <v>-1.3074119292222804E-3</v>
      </c>
      <c r="I938" s="39">
        <f t="shared" si="43"/>
        <v>1.709325952672725E-6</v>
      </c>
      <c r="J938" s="25">
        <f t="shared" si="40"/>
        <v>4.0494399352654182E-3</v>
      </c>
      <c r="K938" s="25">
        <f t="shared" si="42"/>
        <v>-6.557816970059828E-4</v>
      </c>
      <c r="L938" s="25">
        <f t="shared" si="41"/>
        <v>-655.78169700598278</v>
      </c>
      <c r="M938" s="25">
        <v>96.306760599078714</v>
      </c>
      <c r="N938" s="25"/>
    </row>
    <row r="939" spans="5:14">
      <c r="E939" s="112">
        <v>44823</v>
      </c>
      <c r="G939" s="25"/>
      <c r="H939" s="53">
        <f>Bond_Historical!Q940</f>
        <v>-4.9618529696482047E-4</v>
      </c>
      <c r="I939" s="39">
        <f t="shared" si="43"/>
        <v>2.461998489240671E-7</v>
      </c>
      <c r="J939" s="25">
        <f t="shared" si="40"/>
        <v>3.7383417711951712E-3</v>
      </c>
      <c r="K939" s="25">
        <f t="shared" si="42"/>
        <v>-2.6782994547761783E-4</v>
      </c>
      <c r="L939" s="25">
        <f t="shared" si="41"/>
        <v>-267.82994547761785</v>
      </c>
      <c r="M939" s="25">
        <v>98.248164274450588</v>
      </c>
      <c r="N939" s="25"/>
    </row>
    <row r="940" spans="5:14">
      <c r="E940" s="112">
        <v>44824</v>
      </c>
      <c r="G940" s="25"/>
      <c r="H940" s="53">
        <f>Bond_Historical!Q941</f>
        <v>-6.2000268693234873E-3</v>
      </c>
      <c r="I940" s="39">
        <f t="shared" si="43"/>
        <v>3.8440333180333201E-5</v>
      </c>
      <c r="J940" s="25">
        <f t="shared" si="40"/>
        <v>4.2005915411490831E-3</v>
      </c>
      <c r="K940" s="25">
        <f t="shared" si="42"/>
        <v>-3.6251399016122656E-3</v>
      </c>
      <c r="L940" s="25">
        <f t="shared" si="41"/>
        <v>-3625.1399016122655</v>
      </c>
      <c r="M940" s="25">
        <v>99.651415377982133</v>
      </c>
      <c r="N940" s="25"/>
    </row>
    <row r="941" spans="5:14">
      <c r="E941" s="112">
        <v>44825</v>
      </c>
      <c r="G941" s="25"/>
      <c r="H941" s="53">
        <f>Bond_Historical!Q942</f>
        <v>2.8632396112919967E-3</v>
      </c>
      <c r="I941" s="39">
        <f t="shared" si="43"/>
        <v>8.1981410716715446E-6</v>
      </c>
      <c r="J941" s="25">
        <f t="shared" si="40"/>
        <v>4.028392366935969E-3</v>
      </c>
      <c r="K941" s="25">
        <f t="shared" si="42"/>
        <v>1.4899011093945699E-3</v>
      </c>
      <c r="L941" s="25">
        <f t="shared" si="41"/>
        <v>1489.9011093945699</v>
      </c>
      <c r="M941" s="25">
        <v>111.62079883825577</v>
      </c>
      <c r="N941" s="25"/>
    </row>
    <row r="942" spans="5:14">
      <c r="E942" s="112">
        <v>44826</v>
      </c>
      <c r="G942" s="25"/>
      <c r="H942" s="53">
        <f>Bond_Historical!Q943</f>
        <v>-1.0745424485131036E-2</v>
      </c>
      <c r="I942" s="39">
        <f t="shared" si="43"/>
        <v>1.1546414736565359E-4</v>
      </c>
      <c r="J942" s="25">
        <f t="shared" si="40"/>
        <v>5.5779364829242921E-3</v>
      </c>
      <c r="K942" s="25">
        <f t="shared" si="42"/>
        <v>-5.8304491958621708E-3</v>
      </c>
      <c r="L942" s="25">
        <f t="shared" si="41"/>
        <v>-5830.4491958621711</v>
      </c>
      <c r="M942" s="25">
        <v>120.04399372521833</v>
      </c>
      <c r="N942" s="25"/>
    </row>
    <row r="943" spans="5:14">
      <c r="E943" s="112">
        <v>44827</v>
      </c>
      <c r="G943" s="25"/>
      <c r="H943" s="53">
        <f>Bond_Historical!Q944</f>
        <v>-2.2437508937497089E-3</v>
      </c>
      <c r="I943" s="39">
        <f t="shared" si="43"/>
        <v>5.0344180732026173E-6</v>
      </c>
      <c r="J943" s="25">
        <f t="shared" si="40"/>
        <v>5.2155087774240719E-3</v>
      </c>
      <c r="K943" s="25">
        <f t="shared" si="42"/>
        <v>-8.79247774504268E-4</v>
      </c>
      <c r="L943" s="25">
        <f t="shared" si="41"/>
        <v>-879.24777450426802</v>
      </c>
      <c r="M943" s="25">
        <v>124.25758641294399</v>
      </c>
      <c r="N943" s="25"/>
    </row>
    <row r="944" spans="5:14">
      <c r="E944" s="112">
        <v>44830</v>
      </c>
      <c r="G944" s="25"/>
      <c r="H944" s="53">
        <f>Bond_Historical!Q945</f>
        <v>-1.2996935212263389E-2</v>
      </c>
      <c r="I944" s="39">
        <f t="shared" si="43"/>
        <v>1.6892032491177197E-4</v>
      </c>
      <c r="J944" s="25">
        <f t="shared" si="40"/>
        <v>6.9612750824145147E-3</v>
      </c>
      <c r="K944" s="25">
        <f t="shared" si="42"/>
        <v>-5.4469636468853855E-3</v>
      </c>
      <c r="L944" s="25">
        <f t="shared" si="41"/>
        <v>-5446.9636468853851</v>
      </c>
      <c r="M944" s="25">
        <v>133.69678780059851</v>
      </c>
      <c r="N944" s="25"/>
    </row>
    <row r="945" spans="5:14">
      <c r="E945" s="112">
        <v>44831</v>
      </c>
      <c r="G945" s="25"/>
      <c r="H945" s="53">
        <f>Bond_Historical!Q946</f>
        <v>-7.9146762011882421E-3</v>
      </c>
      <c r="I945" s="39">
        <f t="shared" si="43"/>
        <v>6.2642099369655544E-5</v>
      </c>
      <c r="J945" s="25">
        <f t="shared" si="40"/>
        <v>7.1124372097429974E-3</v>
      </c>
      <c r="K945" s="25">
        <f t="shared" si="42"/>
        <v>-2.485161172624914E-3</v>
      </c>
      <c r="L945" s="25">
        <f t="shared" si="41"/>
        <v>-2485.1611726249139</v>
      </c>
      <c r="M945" s="25">
        <v>137.70522788466786</v>
      </c>
      <c r="N945" s="25"/>
    </row>
    <row r="946" spans="5:14">
      <c r="E946" s="112">
        <v>44832</v>
      </c>
      <c r="G946" s="25"/>
      <c r="H946" s="53">
        <f>Bond_Historical!Q947</f>
        <v>1.5200069929702123E-2</v>
      </c>
      <c r="I946" s="39">
        <f t="shared" si="43"/>
        <v>2.310421258678347E-4</v>
      </c>
      <c r="J946" s="25">
        <f t="shared" si="40"/>
        <v>8.8122112709201113E-3</v>
      </c>
      <c r="K946" s="25">
        <f t="shared" si="42"/>
        <v>4.671295531509129E-3</v>
      </c>
      <c r="L946" s="25">
        <f t="shared" si="41"/>
        <v>4671.2955315091294</v>
      </c>
      <c r="M946" s="25">
        <v>157.46734453073424</v>
      </c>
      <c r="N946" s="25"/>
    </row>
    <row r="947" spans="5:14">
      <c r="E947" s="112">
        <v>44833</v>
      </c>
      <c r="G947" s="25"/>
      <c r="H947" s="53">
        <f>Bond_Historical!Q948</f>
        <v>-5.3735491318028491E-3</v>
      </c>
      <c r="I947" s="39">
        <f t="shared" si="43"/>
        <v>2.8875030271899154E-5</v>
      </c>
      <c r="J947" s="25">
        <f t="shared" si="40"/>
        <v>8.3867789944421824E-3</v>
      </c>
      <c r="K947" s="25">
        <f t="shared" si="42"/>
        <v>-1.3328661137012056E-3</v>
      </c>
      <c r="L947" s="25">
        <f t="shared" si="41"/>
        <v>-1332.8661137012057</v>
      </c>
      <c r="M947" s="25">
        <v>162.73082563339395</v>
      </c>
      <c r="N947" s="25"/>
    </row>
    <row r="948" spans="5:14">
      <c r="E948" s="112">
        <v>44834</v>
      </c>
      <c r="G948" s="25"/>
      <c r="H948" s="53">
        <f>Bond_Historical!Q949</f>
        <v>-2.6169315739319938E-3</v>
      </c>
      <c r="I948" s="39">
        <f t="shared" si="43"/>
        <v>6.8483308626421828E-6</v>
      </c>
      <c r="J948" s="25">
        <f t="shared" si="40"/>
        <v>7.7983717688867877E-3</v>
      </c>
      <c r="K948" s="25">
        <f t="shared" si="42"/>
        <v>-6.8203611464599909E-4</v>
      </c>
      <c r="L948" s="25">
        <f t="shared" si="41"/>
        <v>-682.03611464599908</v>
      </c>
      <c r="M948" s="25">
        <v>163.10821356835669</v>
      </c>
      <c r="N948" s="25"/>
    </row>
    <row r="949" spans="5:14">
      <c r="E949" s="112">
        <v>44837</v>
      </c>
      <c r="G949" s="25"/>
      <c r="H949" s="53">
        <f>Bond_Historical!Q950</f>
        <v>1.0925263042453391E-2</v>
      </c>
      <c r="I949" s="39">
        <f t="shared" si="43"/>
        <v>1.1936137254679792E-4</v>
      </c>
      <c r="J949" s="25">
        <f t="shared" si="40"/>
        <v>8.3424587377418022E-3</v>
      </c>
      <c r="K949" s="25">
        <f t="shared" si="42"/>
        <v>3.0622325615135143E-3</v>
      </c>
      <c r="L949" s="25">
        <f t="shared" si="41"/>
        <v>3062.2325615135142</v>
      </c>
      <c r="M949" s="25">
        <v>174.60996346255928</v>
      </c>
      <c r="N949" s="25"/>
    </row>
    <row r="950" spans="5:14">
      <c r="E950" s="112">
        <v>44838</v>
      </c>
      <c r="G950" s="25"/>
      <c r="H950" s="53">
        <f>Bond_Historical!Q951</f>
        <v>3.527974579955474E-3</v>
      </c>
      <c r="I950" s="39">
        <f t="shared" si="43"/>
        <v>1.2446604636812004E-5</v>
      </c>
      <c r="J950" s="25">
        <f t="shared" si="40"/>
        <v>7.8117933803837697E-3</v>
      </c>
      <c r="K950" s="25">
        <f t="shared" si="42"/>
        <v>9.2436093531023859E-4</v>
      </c>
      <c r="L950" s="25">
        <f t="shared" si="41"/>
        <v>924.36093531023857</v>
      </c>
      <c r="M950" s="25">
        <v>191.72427027192208</v>
      </c>
      <c r="N950" s="25"/>
    </row>
    <row r="951" spans="5:14">
      <c r="E951" s="112">
        <v>44839</v>
      </c>
      <c r="G951" s="25"/>
      <c r="H951" s="53">
        <f>Bond_Historical!Q952</f>
        <v>-5.4601144785957709E-3</v>
      </c>
      <c r="I951" s="39">
        <f t="shared" si="43"/>
        <v>2.9812850119371168E-5</v>
      </c>
      <c r="J951" s="25">
        <f t="shared" ref="J951:J1014" si="44">SQRT((1-$C$3)*SUMPRODUCT(I452:I951,$G$3:$G$502))</f>
        <v>7.5061592018183434E-3</v>
      </c>
      <c r="K951" s="25">
        <f t="shared" si="42"/>
        <v>-1.5277813491186138E-3</v>
      </c>
      <c r="L951" s="25">
        <f t="shared" si="41"/>
        <v>-1527.7813491186137</v>
      </c>
      <c r="M951" s="25">
        <v>194.11816392044304</v>
      </c>
      <c r="N951" s="25"/>
    </row>
    <row r="952" spans="5:14">
      <c r="E952" s="112">
        <v>44840</v>
      </c>
      <c r="G952" s="25"/>
      <c r="H952" s="53">
        <f>Bond_Historical!Q953</f>
        <v>-2.9011878001466511E-3</v>
      </c>
      <c r="I952" s="39">
        <f t="shared" si="43"/>
        <v>8.4168906517197653E-6</v>
      </c>
      <c r="J952" s="25">
        <f t="shared" si="44"/>
        <v>7.0109625349408216E-3</v>
      </c>
      <c r="K952" s="25">
        <f t="shared" si="42"/>
        <v>-8.4482795212364472E-4</v>
      </c>
      <c r="L952" s="25">
        <f t="shared" ref="L952:L1015" si="45">K952*$C$5</f>
        <v>-844.82795212364476</v>
      </c>
      <c r="M952" s="25">
        <v>220.48104496501173</v>
      </c>
      <c r="N952" s="25"/>
    </row>
    <row r="953" spans="5:14">
      <c r="E953" s="112">
        <v>44841</v>
      </c>
      <c r="G953" s="25"/>
      <c r="H953" s="53">
        <f>Bond_Historical!Q954</f>
        <v>-5.2516177282473089E-3</v>
      </c>
      <c r="I953" s="39">
        <f t="shared" si="43"/>
        <v>2.7579488763641425E-5</v>
      </c>
      <c r="J953" s="25">
        <f t="shared" si="44"/>
        <v>6.776243770035024E-3</v>
      </c>
      <c r="K953" s="25">
        <f t="shared" ref="K953:K1016" si="46">H953*$J$1321/J952</f>
        <v>-1.637290201540708E-3</v>
      </c>
      <c r="L953" s="25">
        <f t="shared" si="45"/>
        <v>-1637.290201540708</v>
      </c>
      <c r="M953" s="25">
        <v>224.57866587285116</v>
      </c>
      <c r="N953" s="25"/>
    </row>
    <row r="954" spans="5:14">
      <c r="E954" s="112">
        <v>44844</v>
      </c>
      <c r="G954" s="25"/>
      <c r="H954" s="53">
        <f>Bond_Historical!Q955</f>
        <v>-5.5552108669746688E-3</v>
      </c>
      <c r="I954" s="39">
        <f t="shared" si="43"/>
        <v>3.0860367776553453E-5</v>
      </c>
      <c r="J954" s="25">
        <f t="shared" si="44"/>
        <v>6.607489148896176E-3</v>
      </c>
      <c r="K954" s="25">
        <f t="shared" si="46"/>
        <v>-1.7919328499772875E-3</v>
      </c>
      <c r="L954" s="25">
        <f t="shared" si="45"/>
        <v>-1791.9328499772876</v>
      </c>
      <c r="M954" s="25">
        <v>226.80219701260015</v>
      </c>
      <c r="N954" s="25"/>
    </row>
    <row r="955" spans="5:14">
      <c r="E955" s="112">
        <v>44845</v>
      </c>
      <c r="G955" s="25"/>
      <c r="H955" s="53">
        <f>Bond_Historical!Q956</f>
        <v>6.3293681314346376E-5</v>
      </c>
      <c r="I955" s="39">
        <f t="shared" si="43"/>
        <v>4.0060900943220397E-9</v>
      </c>
      <c r="J955" s="25">
        <f t="shared" si="44"/>
        <v>6.0918533172079695E-3</v>
      </c>
      <c r="K955" s="25">
        <f t="shared" si="46"/>
        <v>2.0937947225511355E-5</v>
      </c>
      <c r="L955" s="25">
        <f t="shared" si="45"/>
        <v>20.937947225511355</v>
      </c>
      <c r="M955" s="25">
        <v>240.38979707400156</v>
      </c>
      <c r="N955" s="25"/>
    </row>
    <row r="956" spans="5:14">
      <c r="E956" s="112">
        <v>44846</v>
      </c>
      <c r="G956" s="25"/>
      <c r="H956" s="53">
        <f>Bond_Historical!Q957</f>
        <v>5.4101014506133119E-4</v>
      </c>
      <c r="I956" s="39">
        <f t="shared" si="43"/>
        <v>2.926919770592826E-7</v>
      </c>
      <c r="J956" s="25">
        <f t="shared" si="44"/>
        <v>5.6203184170632164E-3</v>
      </c>
      <c r="K956" s="25">
        <f t="shared" si="46"/>
        <v>1.9411816392044304E-4</v>
      </c>
      <c r="L956" s="25">
        <f t="shared" si="45"/>
        <v>194.11816392044304</v>
      </c>
      <c r="M956" s="25">
        <v>243.5338642028176</v>
      </c>
      <c r="N956" s="25"/>
    </row>
    <row r="957" spans="5:14">
      <c r="E957" s="112">
        <v>44847</v>
      </c>
      <c r="G957" s="25"/>
      <c r="H957" s="53">
        <f>Bond_Historical!Q958</f>
        <v>-1.9749837136580758E-3</v>
      </c>
      <c r="I957" s="39">
        <f t="shared" si="43"/>
        <v>3.900560669214644E-6</v>
      </c>
      <c r="J957" s="25">
        <f t="shared" si="44"/>
        <v>5.2378303087428461E-3</v>
      </c>
      <c r="K957" s="25">
        <f t="shared" si="46"/>
        <v>-7.6809122038548128E-4</v>
      </c>
      <c r="L957" s="25">
        <f t="shared" si="45"/>
        <v>-768.09122038548128</v>
      </c>
      <c r="M957" s="25">
        <v>248.55873395913849</v>
      </c>
      <c r="N957" s="25"/>
    </row>
    <row r="958" spans="5:14">
      <c r="E958" s="112">
        <v>44848</v>
      </c>
      <c r="G958" s="25"/>
      <c r="H958" s="53">
        <f>Bond_Historical!Q959</f>
        <v>-5.1841264852751498E-3</v>
      </c>
      <c r="I958" s="39">
        <f t="shared" si="43"/>
        <v>2.6875167415331279E-5</v>
      </c>
      <c r="J958" s="25">
        <f t="shared" si="44"/>
        <v>5.2298098917653883E-3</v>
      </c>
      <c r="K958" s="25">
        <f t="shared" si="46"/>
        <v>-2.1633877596530442E-3</v>
      </c>
      <c r="L958" s="25">
        <f t="shared" si="45"/>
        <v>-2163.3877596530442</v>
      </c>
      <c r="M958" s="25">
        <v>261.13603486367668</v>
      </c>
      <c r="N958" s="25"/>
    </row>
    <row r="959" spans="5:14">
      <c r="E959" s="112">
        <v>44851</v>
      </c>
      <c r="G959" s="25"/>
      <c r="H959" s="53">
        <f>Bond_Historical!Q960</f>
        <v>2.2803379549487528E-3</v>
      </c>
      <c r="I959" s="39">
        <f t="shared" si="43"/>
        <v>5.1999411887798597E-6</v>
      </c>
      <c r="J959" s="25">
        <f t="shared" si="44"/>
        <v>4.9018635187776305E-3</v>
      </c>
      <c r="K959" s="25">
        <f t="shared" si="46"/>
        <v>9.5306718604929504E-4</v>
      </c>
      <c r="L959" s="25">
        <f t="shared" si="45"/>
        <v>953.06718604929506</v>
      </c>
      <c r="M959" s="25">
        <v>278.64147047021885</v>
      </c>
      <c r="N959" s="25"/>
    </row>
    <row r="960" spans="5:14">
      <c r="E960" s="112">
        <v>44852</v>
      </c>
      <c r="G960" s="25"/>
      <c r="H960" s="53">
        <f>Bond_Historical!Q961</f>
        <v>2.8799375312379195E-3</v>
      </c>
      <c r="I960" s="39">
        <f t="shared" si="43"/>
        <v>8.2940401838327633E-6</v>
      </c>
      <c r="J960" s="25">
        <f t="shared" si="44"/>
        <v>4.6549040903964356E-3</v>
      </c>
      <c r="K960" s="25">
        <f t="shared" si="46"/>
        <v>1.2841981969170372E-3</v>
      </c>
      <c r="L960" s="25">
        <f t="shared" si="45"/>
        <v>1284.1981969170372</v>
      </c>
      <c r="M960" s="25">
        <v>295.07304709084906</v>
      </c>
      <c r="N960" s="25"/>
    </row>
    <row r="961" spans="5:14">
      <c r="E961" s="112">
        <v>44853</v>
      </c>
      <c r="G961" s="25"/>
      <c r="H961" s="53">
        <f>Bond_Historical!Q962</f>
        <v>-9.111828838092223E-3</v>
      </c>
      <c r="I961" s="39">
        <f t="shared" si="43"/>
        <v>8.3025424774689068E-5</v>
      </c>
      <c r="J961" s="25">
        <f t="shared" si="44"/>
        <v>5.5562330758684346E-3</v>
      </c>
      <c r="K961" s="25">
        <f t="shared" si="46"/>
        <v>-4.2786328308278146E-3</v>
      </c>
      <c r="L961" s="25">
        <f t="shared" si="45"/>
        <v>-4278.6328308278144</v>
      </c>
      <c r="M961" s="25">
        <v>298.59334052251268</v>
      </c>
      <c r="N961" s="25"/>
    </row>
    <row r="962" spans="5:14">
      <c r="E962" s="112">
        <v>44854</v>
      </c>
      <c r="G962" s="25"/>
      <c r="H962" s="53">
        <f>Bond_Historical!Q963</f>
        <v>-6.7904978899712247E-3</v>
      </c>
      <c r="I962" s="39">
        <f t="shared" si="43"/>
        <v>4.6110861593703654E-5</v>
      </c>
      <c r="J962" s="25">
        <f t="shared" si="44"/>
        <v>5.7582633087957863E-3</v>
      </c>
      <c r="K962" s="25">
        <f t="shared" si="46"/>
        <v>-2.671353527882689E-3</v>
      </c>
      <c r="L962" s="25">
        <f t="shared" si="45"/>
        <v>-2671.3535278826889</v>
      </c>
      <c r="M962" s="25">
        <v>299.84508036651766</v>
      </c>
      <c r="N962" s="25"/>
    </row>
    <row r="963" spans="5:14">
      <c r="E963" s="112">
        <v>44855</v>
      </c>
      <c r="G963" s="25"/>
      <c r="H963" s="53">
        <f>Bond_Historical!Q964</f>
        <v>1.3937016810690816E-3</v>
      </c>
      <c r="I963" s="39">
        <f t="shared" si="43"/>
        <v>1.942404375814784E-6</v>
      </c>
      <c r="J963" s="25">
        <f t="shared" si="44"/>
        <v>5.3362269010774309E-3</v>
      </c>
      <c r="K963" s="25">
        <f t="shared" si="46"/>
        <v>5.2903999699577568E-4</v>
      </c>
      <c r="L963" s="25">
        <f t="shared" si="45"/>
        <v>529.03999699577571</v>
      </c>
      <c r="M963" s="25">
        <v>319.34328162105402</v>
      </c>
      <c r="N963" s="25"/>
    </row>
    <row r="964" spans="5:14">
      <c r="E964" s="112">
        <v>44858</v>
      </c>
      <c r="G964" s="25"/>
      <c r="H964" s="53">
        <f>Bond_Historical!Q965</f>
        <v>-1.5677097885086525E-3</v>
      </c>
      <c r="I964" s="39">
        <f t="shared" ref="I964:I1027" si="47">H964^2</f>
        <v>2.457713980985844E-6</v>
      </c>
      <c r="J964" s="25">
        <f t="shared" si="44"/>
        <v>4.9570835181548993E-3</v>
      </c>
      <c r="K964" s="25">
        <f t="shared" si="46"/>
        <v>-6.4215753887801542E-4</v>
      </c>
      <c r="L964" s="25">
        <f t="shared" si="45"/>
        <v>-642.15753887801543</v>
      </c>
      <c r="M964" s="25">
        <v>320.17669502041099</v>
      </c>
      <c r="N964" s="25"/>
    </row>
    <row r="965" spans="5:14">
      <c r="E965" s="112">
        <v>44859</v>
      </c>
      <c r="G965" s="25"/>
      <c r="H965" s="53">
        <f>Bond_Historical!Q966</f>
        <v>8.9032682810760537E-3</v>
      </c>
      <c r="I965" s="39">
        <f t="shared" si="47"/>
        <v>7.9268186084814943E-5</v>
      </c>
      <c r="J965" s="25">
        <f t="shared" si="44"/>
        <v>5.7251203802008181E-3</v>
      </c>
      <c r="K965" s="25">
        <f t="shared" si="46"/>
        <v>3.9258475185694093E-3</v>
      </c>
      <c r="L965" s="25">
        <f t="shared" si="45"/>
        <v>3925.8475185694092</v>
      </c>
      <c r="M965" s="25">
        <v>322.61589172743783</v>
      </c>
      <c r="N965" s="25"/>
    </row>
    <row r="966" spans="5:14">
      <c r="E966" s="112">
        <v>44860</v>
      </c>
      <c r="G966" s="25"/>
      <c r="H966" s="53">
        <f>Bond_Historical!Q967</f>
        <v>3.5102692756990073E-3</v>
      </c>
      <c r="I966" s="39">
        <f t="shared" si="47"/>
        <v>1.2321990387916434E-5</v>
      </c>
      <c r="J966" s="25">
        <f t="shared" si="44"/>
        <v>5.4505734946709607E-3</v>
      </c>
      <c r="K966" s="25">
        <f t="shared" si="46"/>
        <v>1.3401888899218818E-3</v>
      </c>
      <c r="L966" s="25">
        <f t="shared" si="45"/>
        <v>1340.1888899218818</v>
      </c>
      <c r="M966" s="25">
        <v>327.14733754291325</v>
      </c>
      <c r="N966" s="25"/>
    </row>
    <row r="967" spans="5:14">
      <c r="E967" s="112">
        <v>44861</v>
      </c>
      <c r="G967" s="25"/>
      <c r="H967" s="53">
        <f>Bond_Historical!Q968</f>
        <v>4.756057293458623E-3</v>
      </c>
      <c r="I967" s="39">
        <f t="shared" si="47"/>
        <v>2.2620080978660962E-5</v>
      </c>
      <c r="J967" s="25">
        <f t="shared" si="44"/>
        <v>5.3521445098658645E-3</v>
      </c>
      <c r="K967" s="25">
        <f t="shared" si="46"/>
        <v>1.9072827507000494E-3</v>
      </c>
      <c r="L967" s="25">
        <f t="shared" si="45"/>
        <v>1907.2827507000493</v>
      </c>
      <c r="M967" s="25">
        <v>331.69874464589492</v>
      </c>
      <c r="N967" s="25"/>
    </row>
    <row r="968" spans="5:14">
      <c r="E968" s="112">
        <v>44862</v>
      </c>
      <c r="G968" s="25"/>
      <c r="H968" s="53">
        <f>Bond_Historical!Q969</f>
        <v>-9.0805656922780527E-4</v>
      </c>
      <c r="I968" s="39">
        <f t="shared" si="47"/>
        <v>8.2456673291777188E-7</v>
      </c>
      <c r="J968" s="25">
        <f t="shared" si="44"/>
        <v>4.9469503975936397E-3</v>
      </c>
      <c r="K968" s="25">
        <f t="shared" si="46"/>
        <v>-3.7084743282169563E-4</v>
      </c>
      <c r="L968" s="25">
        <f t="shared" si="45"/>
        <v>-370.84743282169563</v>
      </c>
      <c r="M968" s="25">
        <v>331.71892890289377</v>
      </c>
      <c r="N968" s="25"/>
    </row>
    <row r="969" spans="5:14">
      <c r="E969" s="112">
        <v>44865</v>
      </c>
      <c r="G969" s="25"/>
      <c r="H969" s="53">
        <f>Bond_Historical!Q970</f>
        <v>-3.651276207186519E-3</v>
      </c>
      <c r="I969" s="39">
        <f t="shared" si="47"/>
        <v>1.3331817941166371E-5</v>
      </c>
      <c r="J969" s="25">
        <f t="shared" si="44"/>
        <v>4.7750647317066864E-3</v>
      </c>
      <c r="K969" s="25">
        <f t="shared" si="46"/>
        <v>-1.6133081760534203E-3</v>
      </c>
      <c r="L969" s="25">
        <f t="shared" si="45"/>
        <v>-1613.3081760534203</v>
      </c>
      <c r="M969" s="25">
        <v>333.89006597707709</v>
      </c>
      <c r="N969" s="25"/>
    </row>
    <row r="970" spans="5:14">
      <c r="E970" s="112">
        <v>44866</v>
      </c>
      <c r="G970" s="25"/>
      <c r="H970" s="53">
        <f>Bond_Historical!Q971</f>
        <v>3.355209180466859E-3</v>
      </c>
      <c r="I970" s="39">
        <f t="shared" si="47"/>
        <v>1.1257428644689092E-5</v>
      </c>
      <c r="J970" s="25">
        <f t="shared" si="44"/>
        <v>4.5901711307852183E-3</v>
      </c>
      <c r="K970" s="25">
        <f t="shared" si="46"/>
        <v>1.5358561513269136E-3</v>
      </c>
      <c r="L970" s="25">
        <f t="shared" si="45"/>
        <v>1535.8561513269135</v>
      </c>
      <c r="M970" s="25">
        <v>339.15025986778204</v>
      </c>
      <c r="N970" s="25"/>
    </row>
    <row r="971" spans="5:14">
      <c r="E971" s="112">
        <v>44867</v>
      </c>
      <c r="G971" s="25"/>
      <c r="H971" s="53">
        <f>Bond_Historical!Q972</f>
        <v>-2.1255807317318567E-3</v>
      </c>
      <c r="I971" s="39">
        <f t="shared" si="47"/>
        <v>4.5180934471097353E-6</v>
      </c>
      <c r="J971" s="25">
        <f t="shared" si="44"/>
        <v>4.3112567048920218E-3</v>
      </c>
      <c r="K971" s="25">
        <f t="shared" si="46"/>
        <v>-1.0121827479243706E-3</v>
      </c>
      <c r="L971" s="25">
        <f t="shared" si="45"/>
        <v>-1012.1827479243706</v>
      </c>
      <c r="M971" s="25">
        <v>355.02607445772105</v>
      </c>
      <c r="N971" s="25"/>
    </row>
    <row r="972" spans="5:14">
      <c r="E972" s="112">
        <v>44868</v>
      </c>
      <c r="G972" s="25"/>
      <c r="H972" s="53">
        <f>Bond_Historical!Q973</f>
        <v>-3.6862990181473023E-3</v>
      </c>
      <c r="I972" s="39">
        <f t="shared" si="47"/>
        <v>1.3588800451193766E-5</v>
      </c>
      <c r="J972" s="25">
        <f t="shared" si="44"/>
        <v>4.2234126351605771E-3</v>
      </c>
      <c r="K972" s="25">
        <f t="shared" si="46"/>
        <v>-1.8689465499823546E-3</v>
      </c>
      <c r="L972" s="25">
        <f t="shared" si="45"/>
        <v>-1868.9465499823546</v>
      </c>
      <c r="M972" s="25">
        <v>361.54265451496002</v>
      </c>
      <c r="N972" s="25"/>
    </row>
    <row r="973" spans="5:14">
      <c r="E973" s="112">
        <v>44869</v>
      </c>
      <c r="G973" s="25"/>
      <c r="H973" s="53">
        <f>Bond_Historical!Q974</f>
        <v>3.7045068736865693E-4</v>
      </c>
      <c r="I973" s="39">
        <f t="shared" si="47"/>
        <v>1.372337117719104E-7</v>
      </c>
      <c r="J973" s="25">
        <f t="shared" si="44"/>
        <v>3.8964364745976152E-3</v>
      </c>
      <c r="K973" s="25">
        <f t="shared" si="46"/>
        <v>1.9172427027192208E-4</v>
      </c>
      <c r="L973" s="25">
        <f t="shared" si="45"/>
        <v>191.72427027192208</v>
      </c>
      <c r="M973" s="25">
        <v>372.52188710884047</v>
      </c>
      <c r="N973" s="25"/>
    </row>
    <row r="974" spans="5:14">
      <c r="E974" s="112">
        <v>44872</v>
      </c>
      <c r="G974" s="25"/>
      <c r="H974" s="53">
        <f>Bond_Historical!Q975</f>
        <v>-2.9910748347041984E-3</v>
      </c>
      <c r="I974" s="39">
        <f t="shared" si="47"/>
        <v>8.9465286668007479E-6</v>
      </c>
      <c r="J974" s="25">
        <f t="shared" si="44"/>
        <v>3.774501810902811E-3</v>
      </c>
      <c r="K974" s="25">
        <f t="shared" si="46"/>
        <v>-1.6779147127920216E-3</v>
      </c>
      <c r="L974" s="25">
        <f t="shared" si="45"/>
        <v>-1677.9147127920216</v>
      </c>
      <c r="M974" s="25">
        <v>376.2776878797772</v>
      </c>
      <c r="N974" s="25"/>
    </row>
    <row r="975" spans="5:14">
      <c r="E975" s="112">
        <v>44873</v>
      </c>
      <c r="G975" s="25"/>
      <c r="H975" s="53">
        <f>Bond_Historical!Q976</f>
        <v>4.1439747844007639E-3</v>
      </c>
      <c r="I975" s="39">
        <f t="shared" si="47"/>
        <v>1.7172527013749356E-5</v>
      </c>
      <c r="J975" s="25">
        <f t="shared" si="44"/>
        <v>3.8321943302101363E-3</v>
      </c>
      <c r="K975" s="25">
        <f t="shared" si="46"/>
        <v>2.3997592227086965E-3</v>
      </c>
      <c r="L975" s="25">
        <f t="shared" si="45"/>
        <v>2399.7592227086966</v>
      </c>
      <c r="M975" s="25">
        <v>384.82035169153227</v>
      </c>
      <c r="N975" s="25"/>
    </row>
    <row r="976" spans="5:14">
      <c r="E976" s="112">
        <v>44874</v>
      </c>
      <c r="G976" s="25"/>
      <c r="H976" s="53">
        <f>Bond_Historical!Q977</f>
        <v>1.4339102869810518E-4</v>
      </c>
      <c r="I976" s="39">
        <f t="shared" si="47"/>
        <v>2.0560987111100822E-8</v>
      </c>
      <c r="J976" s="25">
        <f t="shared" si="44"/>
        <v>3.5335450364877442E-3</v>
      </c>
      <c r="K976" s="25">
        <f t="shared" si="46"/>
        <v>8.1787071848469551E-5</v>
      </c>
      <c r="L976" s="25">
        <f t="shared" si="45"/>
        <v>81.787071848469552</v>
      </c>
      <c r="M976" s="25">
        <v>393.54660786266788</v>
      </c>
      <c r="N976" s="25"/>
    </row>
    <row r="977" spans="5:14">
      <c r="E977" s="112">
        <v>44875</v>
      </c>
      <c r="G977" s="25"/>
      <c r="H977" s="53">
        <f>Bond_Historical!Q978</f>
        <v>2.2547152388296989E-2</v>
      </c>
      <c r="I977" s="39">
        <f t="shared" si="47"/>
        <v>5.0837408082108661E-4</v>
      </c>
      <c r="J977" s="25">
        <f t="shared" si="44"/>
        <v>9.3203627380760833E-3</v>
      </c>
      <c r="K977" s="25">
        <f t="shared" si="46"/>
        <v>1.3947336291115168E-2</v>
      </c>
      <c r="L977" s="25">
        <f t="shared" si="45"/>
        <v>13947.336291115167</v>
      </c>
      <c r="M977" s="25">
        <v>410.85626374343911</v>
      </c>
      <c r="N977" s="25"/>
    </row>
    <row r="978" spans="5:14">
      <c r="E978" s="112">
        <v>44876</v>
      </c>
      <c r="G978" s="25"/>
      <c r="H978" s="53">
        <f>Bond_Historical!Q979</f>
        <v>3.9936258175761122E-4</v>
      </c>
      <c r="I978" s="39">
        <f t="shared" si="47"/>
        <v>1.5949047170810472E-7</v>
      </c>
      <c r="J978" s="25">
        <f t="shared" si="44"/>
        <v>8.5943417958954677E-3</v>
      </c>
      <c r="K978" s="25">
        <f t="shared" si="46"/>
        <v>9.3657974164965412E-5</v>
      </c>
      <c r="L978" s="25">
        <f t="shared" si="45"/>
        <v>93.65797416496541</v>
      </c>
      <c r="M978" s="25">
        <v>419.32259363593818</v>
      </c>
      <c r="N978" s="25"/>
    </row>
    <row r="979" spans="5:14">
      <c r="E979" s="112">
        <v>44879</v>
      </c>
      <c r="G979" s="25"/>
      <c r="H979" s="53">
        <f>Bond_Historical!Q980</f>
        <v>-3.4649395764683598E-3</v>
      </c>
      <c r="I979" s="39">
        <f t="shared" si="47"/>
        <v>1.2005806268576737E-5</v>
      </c>
      <c r="J979" s="25">
        <f t="shared" si="44"/>
        <v>8.0364280130702896E-3</v>
      </c>
      <c r="K979" s="25">
        <f t="shared" si="46"/>
        <v>-8.8123806337805303E-4</v>
      </c>
      <c r="L979" s="25">
        <f t="shared" si="45"/>
        <v>-881.23806337805308</v>
      </c>
      <c r="M979" s="25">
        <v>427.28419355103682</v>
      </c>
      <c r="N979" s="25"/>
    </row>
    <row r="980" spans="5:14">
      <c r="E980" s="112">
        <v>44880</v>
      </c>
      <c r="G980" s="25"/>
      <c r="H980" s="53">
        <f>Bond_Historical!Q981</f>
        <v>8.7175047336616497E-3</v>
      </c>
      <c r="I980" s="39">
        <f t="shared" si="47"/>
        <v>7.5994888781413271E-5</v>
      </c>
      <c r="J980" s="25">
        <f t="shared" si="44"/>
        <v>8.1422221933010255E-3</v>
      </c>
      <c r="K980" s="25">
        <f t="shared" si="46"/>
        <v>2.371042488056984E-3</v>
      </c>
      <c r="L980" s="25">
        <f t="shared" si="45"/>
        <v>2371.042488056984</v>
      </c>
      <c r="M980" s="25">
        <v>437.58400023322156</v>
      </c>
      <c r="N980" s="25"/>
    </row>
    <row r="981" spans="5:14">
      <c r="E981" s="112">
        <v>44881</v>
      </c>
      <c r="G981" s="25"/>
      <c r="H981" s="53">
        <f>Bond_Historical!Q982</f>
        <v>6.7485910155601313E-3</v>
      </c>
      <c r="I981" s="39">
        <f t="shared" si="47"/>
        <v>4.5543480695298922E-5</v>
      </c>
      <c r="J981" s="25">
        <f t="shared" si="44"/>
        <v>7.9487695282110197E-3</v>
      </c>
      <c r="K981" s="25">
        <f t="shared" si="46"/>
        <v>1.8116752992862711E-3</v>
      </c>
      <c r="L981" s="25">
        <f t="shared" si="45"/>
        <v>1811.6752992862712</v>
      </c>
      <c r="M981" s="25">
        <v>437.99279100265056</v>
      </c>
      <c r="N981" s="25"/>
    </row>
    <row r="982" spans="5:14">
      <c r="E982" s="112">
        <v>44882</v>
      </c>
      <c r="G982" s="25"/>
      <c r="H982" s="53">
        <f>Bond_Historical!Q983</f>
        <v>-3.9919145888624285E-3</v>
      </c>
      <c r="I982" s="39">
        <f t="shared" si="47"/>
        <v>1.5935382084772691E-5</v>
      </c>
      <c r="J982" s="25">
        <f t="shared" si="44"/>
        <v>7.4897131970082485E-3</v>
      </c>
      <c r="K982" s="25">
        <f t="shared" si="46"/>
        <v>-1.0977199040049998E-3</v>
      </c>
      <c r="L982" s="25">
        <f t="shared" si="45"/>
        <v>-1097.7199040049998</v>
      </c>
      <c r="M982" s="25">
        <v>451.70844908220329</v>
      </c>
      <c r="N982" s="25"/>
    </row>
    <row r="983" spans="5:14">
      <c r="E983" s="112">
        <v>44883</v>
      </c>
      <c r="G983" s="25"/>
      <c r="H983" s="53">
        <f>Bond_Historical!Q984</f>
        <v>-1.194952784970772E-3</v>
      </c>
      <c r="I983" s="39">
        <f t="shared" si="47"/>
        <v>1.427912158309404E-6</v>
      </c>
      <c r="J983" s="25">
        <f t="shared" si="44"/>
        <v>6.9206661551594866E-3</v>
      </c>
      <c r="K983" s="25">
        <f t="shared" si="46"/>
        <v>-3.4873518065433397E-4</v>
      </c>
      <c r="L983" s="25">
        <f t="shared" si="45"/>
        <v>-348.73518065433399</v>
      </c>
      <c r="M983" s="25">
        <v>457.87005067718303</v>
      </c>
      <c r="N983" s="25"/>
    </row>
    <row r="984" spans="5:14">
      <c r="E984" s="112">
        <v>44886</v>
      </c>
      <c r="G984" s="25"/>
      <c r="H984" s="53">
        <f>Bond_Historical!Q985</f>
        <v>-1.9713424832065734E-4</v>
      </c>
      <c r="I984" s="39">
        <f t="shared" si="47"/>
        <v>3.8861911860950594E-8</v>
      </c>
      <c r="J984" s="25">
        <f t="shared" si="44"/>
        <v>6.380995714876608E-3</v>
      </c>
      <c r="K984" s="25">
        <f t="shared" si="46"/>
        <v>-6.2262188896128795E-5</v>
      </c>
      <c r="L984" s="25">
        <f t="shared" si="45"/>
        <v>-62.262188896128798</v>
      </c>
      <c r="M984" s="25">
        <v>468.52952583873565</v>
      </c>
      <c r="N984" s="25"/>
    </row>
    <row r="985" spans="5:14">
      <c r="E985" s="112">
        <v>44887</v>
      </c>
      <c r="G985" s="25"/>
      <c r="H985" s="53">
        <f>Bond_Historical!Q986</f>
        <v>5.7867134957198824E-3</v>
      </c>
      <c r="I985" s="39">
        <f t="shared" si="47"/>
        <v>3.3486053081546622E-5</v>
      </c>
      <c r="J985" s="25">
        <f t="shared" si="44"/>
        <v>6.2954307500372514E-3</v>
      </c>
      <c r="K985" s="25">
        <f t="shared" si="46"/>
        <v>1.982228568671644E-3</v>
      </c>
      <c r="L985" s="25">
        <f t="shared" si="45"/>
        <v>1982.2285686716441</v>
      </c>
      <c r="M985" s="25">
        <v>472.17867941460884</v>
      </c>
      <c r="N985" s="25"/>
    </row>
    <row r="986" spans="5:14">
      <c r="E986" s="112">
        <v>44888</v>
      </c>
      <c r="G986" s="25"/>
      <c r="H986" s="53">
        <f>Bond_Historical!Q987</f>
        <v>6.583253363864219E-3</v>
      </c>
      <c r="I986" s="39">
        <f t="shared" si="47"/>
        <v>4.3339224852829552E-5</v>
      </c>
      <c r="J986" s="25">
        <f t="shared" si="44"/>
        <v>6.3394372626568232E-3</v>
      </c>
      <c r="K986" s="25">
        <f t="shared" si="46"/>
        <v>2.2857320718451249E-3</v>
      </c>
      <c r="L986" s="25">
        <f t="shared" si="45"/>
        <v>2285.7320718451247</v>
      </c>
      <c r="M986" s="25">
        <v>475.56528328151813</v>
      </c>
      <c r="N986" s="25"/>
    </row>
    <row r="987" spans="5:14">
      <c r="E987" s="112">
        <v>44890</v>
      </c>
      <c r="G987" s="25"/>
      <c r="H987" s="53">
        <f>Bond_Historical!Q988</f>
        <v>1.1038509376668805E-4</v>
      </c>
      <c r="I987" s="39">
        <f t="shared" si="47"/>
        <v>1.2184868925880513E-8</v>
      </c>
      <c r="J987" s="25">
        <f t="shared" si="44"/>
        <v>5.8448287243020591E-3</v>
      </c>
      <c r="K987" s="25">
        <f t="shared" si="46"/>
        <v>3.8060100085752672E-5</v>
      </c>
      <c r="L987" s="25">
        <f t="shared" si="45"/>
        <v>38.060100085752673</v>
      </c>
      <c r="M987" s="25">
        <v>483.70504790052377</v>
      </c>
      <c r="N987" s="25"/>
    </row>
    <row r="988" spans="5:14">
      <c r="E988" s="112">
        <v>44893</v>
      </c>
      <c r="G988" s="25"/>
      <c r="H988" s="53">
        <f>Bond_Historical!Q989</f>
        <v>-2.4700406230420712E-3</v>
      </c>
      <c r="I988" s="39">
        <f t="shared" si="47"/>
        <v>6.1011006794780632E-6</v>
      </c>
      <c r="J988" s="25">
        <f t="shared" si="44"/>
        <v>5.4729228476093263E-3</v>
      </c>
      <c r="K988" s="25">
        <f t="shared" si="46"/>
        <v>-9.2372460089565898E-4</v>
      </c>
      <c r="L988" s="25">
        <f t="shared" si="45"/>
        <v>-923.72460089565902</v>
      </c>
      <c r="M988" s="25">
        <v>492.77325961119641</v>
      </c>
      <c r="N988" s="25"/>
    </row>
    <row r="989" spans="5:14">
      <c r="E989" s="112">
        <v>44894</v>
      </c>
      <c r="G989" s="25"/>
      <c r="H989" s="53">
        <f>Bond_Historical!Q990</f>
        <v>-3.4404565856606837E-3</v>
      </c>
      <c r="I989" s="39">
        <f t="shared" si="47"/>
        <v>1.1836741517815969E-5</v>
      </c>
      <c r="J989" s="25">
        <f t="shared" si="44"/>
        <v>5.2187606813470519E-3</v>
      </c>
      <c r="K989" s="25">
        <f t="shared" si="46"/>
        <v>-1.3740639938117421E-3</v>
      </c>
      <c r="L989" s="25">
        <f t="shared" si="45"/>
        <v>-1374.0639938117422</v>
      </c>
      <c r="M989" s="25">
        <v>510.33541724015646</v>
      </c>
      <c r="N989" s="25"/>
    </row>
    <row r="990" spans="5:14">
      <c r="E990" s="112">
        <v>44895</v>
      </c>
      <c r="G990" s="25"/>
      <c r="H990" s="53">
        <f>Bond_Historical!Q991</f>
        <v>8.6332141449160776E-3</v>
      </c>
      <c r="I990" s="39">
        <f t="shared" si="47"/>
        <v>7.4532386471979037E-5</v>
      </c>
      <c r="J990" s="25">
        <f t="shared" si="44"/>
        <v>5.8591809634619338E-3</v>
      </c>
      <c r="K990" s="25">
        <f t="shared" si="46"/>
        <v>3.6158910414029809E-3</v>
      </c>
      <c r="L990" s="25">
        <f t="shared" si="45"/>
        <v>3615.891041402981</v>
      </c>
      <c r="M990" s="25">
        <v>511.8568426973406</v>
      </c>
      <c r="N990" s="25"/>
    </row>
    <row r="991" spans="5:14">
      <c r="E991" s="112">
        <v>44896</v>
      </c>
      <c r="G991" s="25"/>
      <c r="H991" s="53">
        <f>Bond_Historical!Q992</f>
        <v>9.3882896929983698E-3</v>
      </c>
      <c r="I991" s="39">
        <f t="shared" si="47"/>
        <v>8.8139983359659425E-5</v>
      </c>
      <c r="J991" s="25">
        <f t="shared" si="44"/>
        <v>6.5116433280819688E-3</v>
      </c>
      <c r="K991" s="25">
        <f t="shared" si="46"/>
        <v>3.5023518519862835E-3</v>
      </c>
      <c r="L991" s="25">
        <f t="shared" si="45"/>
        <v>3502.3518519862837</v>
      </c>
      <c r="M991" s="25">
        <v>529.03999699577571</v>
      </c>
      <c r="N991" s="25"/>
    </row>
    <row r="992" spans="5:14">
      <c r="E992" s="112">
        <v>44897</v>
      </c>
      <c r="G992" s="25"/>
      <c r="H992" s="53">
        <f>Bond_Historical!Q993</f>
        <v>4.0224632317220951E-3</v>
      </c>
      <c r="I992" s="39">
        <f t="shared" si="47"/>
        <v>1.6180210450556159E-5</v>
      </c>
      <c r="J992" s="25">
        <f t="shared" si="44"/>
        <v>6.2022822875869394E-3</v>
      </c>
      <c r="K992" s="25">
        <f t="shared" si="46"/>
        <v>1.3502422154412367E-3</v>
      </c>
      <c r="L992" s="25">
        <f t="shared" si="45"/>
        <v>1350.2422154412366</v>
      </c>
      <c r="M992" s="25">
        <v>529.80388886510559</v>
      </c>
      <c r="N992" s="25"/>
    </row>
    <row r="993" spans="5:14">
      <c r="E993" s="112">
        <v>44900</v>
      </c>
      <c r="G993" s="25"/>
      <c r="H993" s="53">
        <f>Bond_Historical!Q994</f>
        <v>-7.1677899075415748E-3</v>
      </c>
      <c r="I993" s="39">
        <f t="shared" si="47"/>
        <v>5.1377212158654861E-5</v>
      </c>
      <c r="J993" s="25">
        <f t="shared" si="44"/>
        <v>6.3564645489828462E-3</v>
      </c>
      <c r="K993" s="25">
        <f t="shared" si="46"/>
        <v>-2.526061630230737E-3</v>
      </c>
      <c r="L993" s="25">
        <f t="shared" si="45"/>
        <v>-2526.0616302307371</v>
      </c>
      <c r="M993" s="25">
        <v>531.17223817491765</v>
      </c>
      <c r="N993" s="25"/>
    </row>
    <row r="994" spans="5:14">
      <c r="E994" s="112">
        <v>44901</v>
      </c>
      <c r="G994" s="25"/>
      <c r="H994" s="53">
        <f>Bond_Historical!Q995</f>
        <v>2.7717924567706087E-3</v>
      </c>
      <c r="I994" s="39">
        <f t="shared" si="47"/>
        <v>7.6828334234104461E-6</v>
      </c>
      <c r="J994" s="25">
        <f t="shared" si="44"/>
        <v>5.9578830419550798E-3</v>
      </c>
      <c r="K994" s="25">
        <f t="shared" si="46"/>
        <v>9.5313689877136358E-4</v>
      </c>
      <c r="L994" s="25">
        <f t="shared" si="45"/>
        <v>953.13689877136358</v>
      </c>
      <c r="M994" s="25">
        <v>553.27797857422502</v>
      </c>
      <c r="N994" s="25"/>
    </row>
    <row r="995" spans="5:14">
      <c r="E995" s="112">
        <v>44902</v>
      </c>
      <c r="G995" s="25"/>
      <c r="H995" s="53">
        <f>Bond_Historical!Q996</f>
        <v>8.4046730884539608E-3</v>
      </c>
      <c r="I995" s="39">
        <f t="shared" si="47"/>
        <v>7.0638529723782238E-5</v>
      </c>
      <c r="J995" s="25">
        <f t="shared" si="44"/>
        <v>6.3849584375265007E-3</v>
      </c>
      <c r="K995" s="25">
        <f t="shared" si="46"/>
        <v>3.0834652300767117E-3</v>
      </c>
      <c r="L995" s="25">
        <f t="shared" si="45"/>
        <v>3083.4652300767116</v>
      </c>
      <c r="M995" s="25">
        <v>562.24734012450949</v>
      </c>
      <c r="N995" s="25"/>
    </row>
    <row r="996" spans="5:14">
      <c r="E996" s="112">
        <v>44903</v>
      </c>
      <c r="G996" s="25"/>
      <c r="H996" s="53">
        <f>Bond_Historical!Q997</f>
        <v>-2.6396428141845542E-3</v>
      </c>
      <c r="I996" s="39">
        <f t="shared" si="47"/>
        <v>6.9677141864761526E-6</v>
      </c>
      <c r="J996" s="25">
        <f t="shared" si="44"/>
        <v>5.9747549941040392E-3</v>
      </c>
      <c r="K996" s="25">
        <f t="shared" si="46"/>
        <v>-9.0364384047523258E-4</v>
      </c>
      <c r="L996" s="25">
        <f t="shared" si="45"/>
        <v>-903.64384047523254</v>
      </c>
      <c r="M996" s="25">
        <v>566.80602226765791</v>
      </c>
      <c r="N996" s="25"/>
    </row>
    <row r="997" spans="5:14">
      <c r="E997" s="112">
        <v>44904</v>
      </c>
      <c r="G997" s="25"/>
      <c r="H997" s="53">
        <f>Bond_Historical!Q998</f>
        <v>-6.1382686315506821E-3</v>
      </c>
      <c r="I997" s="39">
        <f t="shared" si="47"/>
        <v>3.7678341793079083E-5</v>
      </c>
      <c r="J997" s="25">
        <f t="shared" si="44"/>
        <v>5.9995661445305642E-3</v>
      </c>
      <c r="K997" s="25">
        <f t="shared" si="46"/>
        <v>-2.2456185811095767E-3</v>
      </c>
      <c r="L997" s="25">
        <f t="shared" si="45"/>
        <v>-2245.6185811095766</v>
      </c>
      <c r="M997" s="25">
        <v>586.51400527942735</v>
      </c>
      <c r="N997" s="25"/>
    </row>
    <row r="998" spans="5:14">
      <c r="E998" s="112">
        <v>44907</v>
      </c>
      <c r="G998" s="25"/>
      <c r="H998" s="53">
        <f>Bond_Historical!Q999</f>
        <v>-6.3432128945019404E-4</v>
      </c>
      <c r="I998" s="39">
        <f t="shared" si="47"/>
        <v>4.0236349824975687E-7</v>
      </c>
      <c r="J998" s="25">
        <f t="shared" si="44"/>
        <v>5.5367796921085089E-3</v>
      </c>
      <c r="K998" s="25">
        <f t="shared" si="46"/>
        <v>-2.3109984027457495E-4</v>
      </c>
      <c r="L998" s="25">
        <f t="shared" si="45"/>
        <v>-231.09984027457494</v>
      </c>
      <c r="M998" s="25">
        <v>587.82013352284048</v>
      </c>
      <c r="N998" s="25"/>
    </row>
    <row r="999" spans="5:14">
      <c r="E999" s="112">
        <v>44908</v>
      </c>
      <c r="G999" s="25"/>
      <c r="H999" s="53">
        <f>Bond_Historical!Q1000</f>
        <v>6.7228961837877089E-3</v>
      </c>
      <c r="I999" s="39">
        <f t="shared" si="47"/>
        <v>4.5197333097987338E-5</v>
      </c>
      <c r="J999" s="25">
        <f t="shared" si="44"/>
        <v>5.7303699636063223E-3</v>
      </c>
      <c r="K999" s="25">
        <f t="shared" si="46"/>
        <v>2.6540516168241969E-3</v>
      </c>
      <c r="L999" s="25">
        <f t="shared" si="45"/>
        <v>2654.051616824197</v>
      </c>
      <c r="M999" s="25">
        <v>589.01085953715256</v>
      </c>
      <c r="N999" s="25"/>
    </row>
    <row r="1000" spans="5:14">
      <c r="E1000" s="112">
        <v>44909</v>
      </c>
      <c r="G1000" s="25"/>
      <c r="H1000" s="53">
        <f>Bond_Historical!Q1001</f>
        <v>1.1482578438683755E-3</v>
      </c>
      <c r="I1000" s="39">
        <f t="shared" si="47"/>
        <v>1.3184960760052507E-6</v>
      </c>
      <c r="J1000" s="25">
        <f t="shared" si="44"/>
        <v>5.301824529653173E-3</v>
      </c>
      <c r="K1000" s="25">
        <f t="shared" si="46"/>
        <v>4.3799279100265059E-4</v>
      </c>
      <c r="L1000" s="25">
        <f t="shared" si="45"/>
        <v>437.99279100265056</v>
      </c>
      <c r="M1000" s="25">
        <v>594.38874784787072</v>
      </c>
      <c r="N1000" s="25"/>
    </row>
    <row r="1001" spans="5:14">
      <c r="E1001" s="112">
        <v>44910</v>
      </c>
      <c r="G1001" s="25"/>
      <c r="H1001" s="53">
        <f>Bond_Historical!Q1002</f>
        <v>1.0170994281257441E-3</v>
      </c>
      <c r="I1001" s="39">
        <f t="shared" si="47"/>
        <v>1.0344912466937158E-6</v>
      </c>
      <c r="J1001" s="25">
        <f t="shared" si="44"/>
        <v>4.9038877973248251E-3</v>
      </c>
      <c r="K1001" s="25">
        <f t="shared" si="46"/>
        <v>4.1932259363593817E-4</v>
      </c>
      <c r="L1001" s="25">
        <f t="shared" si="45"/>
        <v>419.32259363593818</v>
      </c>
      <c r="M1001" s="25">
        <v>601.78807081740217</v>
      </c>
      <c r="N1001" s="25"/>
    </row>
    <row r="1002" spans="5:14">
      <c r="E1002" s="112">
        <v>44911</v>
      </c>
      <c r="G1002" s="25"/>
      <c r="H1002" s="53">
        <f>Bond_Historical!Q1003</f>
        <v>-2.9357069154324171E-3</v>
      </c>
      <c r="I1002" s="39">
        <f t="shared" si="47"/>
        <v>8.6183750933177167E-6</v>
      </c>
      <c r="J1002" s="25">
        <f t="shared" si="44"/>
        <v>4.6619367717115464E-3</v>
      </c>
      <c r="K1002" s="25">
        <f t="shared" si="46"/>
        <v>-1.3085260544829973E-3</v>
      </c>
      <c r="L1002" s="25">
        <f t="shared" si="45"/>
        <v>-1308.5260544829973</v>
      </c>
      <c r="M1002" s="25">
        <v>609.6125385919778</v>
      </c>
      <c r="N1002" s="25"/>
    </row>
    <row r="1003" spans="5:14">
      <c r="E1003" s="112">
        <v>44914</v>
      </c>
      <c r="G1003" s="25"/>
      <c r="H1003" s="53">
        <f>Bond_Historical!Q1004</f>
        <v>-6.7093461882515599E-3</v>
      </c>
      <c r="I1003" s="39">
        <f t="shared" si="47"/>
        <v>4.5015326273805738E-5</v>
      </c>
      <c r="J1003" s="25">
        <f t="shared" si="44"/>
        <v>5.0225397196031907E-3</v>
      </c>
      <c r="K1003" s="25">
        <f t="shared" si="46"/>
        <v>-3.1457486977234969E-3</v>
      </c>
      <c r="L1003" s="25">
        <f t="shared" si="45"/>
        <v>-3145.7486977234971</v>
      </c>
      <c r="M1003" s="25">
        <v>613.09739103303548</v>
      </c>
      <c r="N1003" s="25"/>
    </row>
    <row r="1004" spans="5:14">
      <c r="E1004" s="112">
        <v>44915</v>
      </c>
      <c r="G1004" s="25"/>
      <c r="H1004" s="53">
        <f>Bond_Historical!Q1005</f>
        <v>-7.3759162965125451E-3</v>
      </c>
      <c r="I1004" s="39">
        <f t="shared" si="47"/>
        <v>5.440414121315934E-5</v>
      </c>
      <c r="J1004" s="25">
        <f t="shared" si="44"/>
        <v>5.4408308769632648E-3</v>
      </c>
      <c r="K1004" s="25">
        <f t="shared" si="46"/>
        <v>-3.2099835220826684E-3</v>
      </c>
      <c r="L1004" s="25">
        <f t="shared" si="45"/>
        <v>-3209.9835220826685</v>
      </c>
      <c r="M1004" s="25">
        <v>617.80116474231022</v>
      </c>
      <c r="N1004" s="25"/>
    </row>
    <row r="1005" spans="5:14">
      <c r="E1005" s="112">
        <v>44916</v>
      </c>
      <c r="G1005" s="25"/>
      <c r="H1005" s="53">
        <f>Bond_Historical!Q1006</f>
        <v>3.6349790525220986E-3</v>
      </c>
      <c r="I1005" s="39">
        <f t="shared" si="47"/>
        <v>1.3213072712274455E-5</v>
      </c>
      <c r="J1005" s="25">
        <f t="shared" si="44"/>
        <v>5.2100101193568215E-3</v>
      </c>
      <c r="K1005" s="25">
        <f t="shared" si="46"/>
        <v>1.4603161538884388E-3</v>
      </c>
      <c r="L1005" s="25">
        <f t="shared" si="45"/>
        <v>1460.3161538884387</v>
      </c>
      <c r="M1005" s="25">
        <v>627.71773719197165</v>
      </c>
      <c r="N1005" s="25"/>
    </row>
    <row r="1006" spans="5:14">
      <c r="E1006" s="112">
        <v>44917</v>
      </c>
      <c r="G1006" s="25"/>
      <c r="H1006" s="53">
        <f>Bond_Historical!Q1007</f>
        <v>-4.697971256456717E-4</v>
      </c>
      <c r="I1006" s="39">
        <f t="shared" si="47"/>
        <v>2.2070933926493505E-7</v>
      </c>
      <c r="J1006" s="25">
        <f t="shared" si="44"/>
        <v>4.8068369046723606E-3</v>
      </c>
      <c r="K1006" s="25">
        <f t="shared" si="46"/>
        <v>-1.9709789763712845E-4</v>
      </c>
      <c r="L1006" s="25">
        <f t="shared" si="45"/>
        <v>-197.09789763712845</v>
      </c>
      <c r="M1006" s="25">
        <v>628.03546335698411</v>
      </c>
      <c r="N1006" s="25"/>
    </row>
    <row r="1007" spans="5:14">
      <c r="E1007" s="112">
        <v>44918</v>
      </c>
      <c r="G1007" s="25"/>
      <c r="H1007" s="53">
        <f>Bond_Historical!Q1008</f>
        <v>-3.1152958607089431E-3</v>
      </c>
      <c r="I1007" s="39">
        <f t="shared" si="47"/>
        <v>9.7050682997502746E-6</v>
      </c>
      <c r="J1007" s="25">
        <f t="shared" si="44"/>
        <v>4.5929934812564965E-3</v>
      </c>
      <c r="K1007" s="25">
        <f t="shared" si="46"/>
        <v>-1.4166093848035507E-3</v>
      </c>
      <c r="L1007" s="25">
        <f t="shared" si="45"/>
        <v>-1416.6093848035507</v>
      </c>
      <c r="M1007" s="25">
        <v>635.66366781058207</v>
      </c>
      <c r="N1007" s="25"/>
    </row>
    <row r="1008" spans="5:14">
      <c r="E1008" s="112">
        <v>44922</v>
      </c>
      <c r="G1008" s="25"/>
      <c r="H1008" s="53">
        <f>Bond_Historical!Q1009</f>
        <v>-8.108241773283429E-3</v>
      </c>
      <c r="I1008" s="39">
        <f t="shared" si="47"/>
        <v>6.5743584654018406E-5</v>
      </c>
      <c r="J1008" s="25">
        <f t="shared" si="44"/>
        <v>5.2718866119386273E-3</v>
      </c>
      <c r="K1008" s="25">
        <f t="shared" si="46"/>
        <v>-3.8587004388247735E-3</v>
      </c>
      <c r="L1008" s="25">
        <f t="shared" si="45"/>
        <v>-3858.7004388247733</v>
      </c>
      <c r="M1008" s="25">
        <v>636.51308980148326</v>
      </c>
      <c r="N1008" s="25"/>
    </row>
    <row r="1009" spans="5:14">
      <c r="E1009" s="112">
        <v>44923</v>
      </c>
      <c r="G1009" s="25"/>
      <c r="H1009" s="53">
        <f>Bond_Historical!Q1010</f>
        <v>-1.8691741072974701E-3</v>
      </c>
      <c r="I1009" s="39">
        <f t="shared" si="47"/>
        <v>3.4938118433912943E-6</v>
      </c>
      <c r="J1009" s="25">
        <f t="shared" si="44"/>
        <v>4.9140555509961182E-3</v>
      </c>
      <c r="K1009" s="25">
        <f t="shared" si="46"/>
        <v>-7.7498607449315586E-4</v>
      </c>
      <c r="L1009" s="25">
        <f t="shared" si="45"/>
        <v>-774.98607449315591</v>
      </c>
      <c r="M1009" s="25">
        <v>648.24968756998487</v>
      </c>
      <c r="N1009" s="25"/>
    </row>
    <row r="1010" spans="5:14">
      <c r="E1010" s="112">
        <v>44924</v>
      </c>
      <c r="G1010" s="25"/>
      <c r="H1010" s="53">
        <f>Bond_Historical!Q1011</f>
        <v>4.3653395130646621E-3</v>
      </c>
      <c r="I1010" s="39">
        <f t="shared" si="47"/>
        <v>1.905618906432362E-5</v>
      </c>
      <c r="J1010" s="25">
        <f t="shared" si="44"/>
        <v>4.8357190803626033E-3</v>
      </c>
      <c r="K1010" s="25">
        <f t="shared" si="46"/>
        <v>1.9417269938408967E-3</v>
      </c>
      <c r="L1010" s="25">
        <f t="shared" si="45"/>
        <v>1941.7269938408967</v>
      </c>
      <c r="M1010" s="25">
        <v>650.13004196498127</v>
      </c>
      <c r="N1010" s="25"/>
    </row>
    <row r="1011" spans="5:14">
      <c r="E1011" s="112">
        <v>44925</v>
      </c>
      <c r="G1011" s="25"/>
      <c r="H1011" s="53">
        <f>Bond_Historical!Q1012</f>
        <v>-4.2939184666313844E-3</v>
      </c>
      <c r="I1011" s="39">
        <f t="shared" si="47"/>
        <v>1.8437735798078021E-5</v>
      </c>
      <c r="J1011" s="25">
        <f t="shared" si="44"/>
        <v>4.7583833956783266E-3</v>
      </c>
      <c r="K1011" s="25">
        <f t="shared" si="46"/>
        <v>-1.9408989876758527E-3</v>
      </c>
      <c r="L1011" s="25">
        <f t="shared" si="45"/>
        <v>-1940.8989876758526</v>
      </c>
      <c r="M1011" s="25">
        <v>681.05579183563657</v>
      </c>
      <c r="N1011" s="25"/>
    </row>
    <row r="1012" spans="5:14">
      <c r="E1012" s="112">
        <v>44929</v>
      </c>
      <c r="G1012" s="25"/>
      <c r="H1012" s="53">
        <f>Bond_Historical!Q1013</f>
        <v>5.4680595039050192E-3</v>
      </c>
      <c r="I1012" s="39">
        <f t="shared" si="47"/>
        <v>2.9899674738246005E-5</v>
      </c>
      <c r="J1012" s="25">
        <f t="shared" si="44"/>
        <v>4.8714301667953756E-3</v>
      </c>
      <c r="K1012" s="25">
        <f t="shared" si="46"/>
        <v>2.5117939147500314E-3</v>
      </c>
      <c r="L1012" s="25">
        <f t="shared" si="45"/>
        <v>2511.7939147500315</v>
      </c>
      <c r="M1012" s="25">
        <v>681.64088791564927</v>
      </c>
      <c r="N1012" s="25"/>
    </row>
    <row r="1013" spans="5:14">
      <c r="E1013" s="112">
        <v>44930</v>
      </c>
      <c r="G1013" s="25"/>
      <c r="H1013" s="53">
        <f>Bond_Historical!Q1014</f>
        <v>5.5680819235056182E-3</v>
      </c>
      <c r="I1013" s="39">
        <f t="shared" si="47"/>
        <v>3.1003536306870022E-5</v>
      </c>
      <c r="J1013" s="25">
        <f t="shared" si="44"/>
        <v>4.9821418622415731E-3</v>
      </c>
      <c r="K1013" s="25">
        <f t="shared" si="46"/>
        <v>2.4983848552658982E-3</v>
      </c>
      <c r="L1013" s="25">
        <f t="shared" si="45"/>
        <v>2498.3848552658983</v>
      </c>
      <c r="M1013" s="25">
        <v>688.27994308428492</v>
      </c>
      <c r="N1013" s="25"/>
    </row>
    <row r="1014" spans="5:14">
      <c r="E1014" s="112">
        <v>44931</v>
      </c>
      <c r="G1014" s="25"/>
      <c r="H1014" s="53">
        <f>Bond_Historical!Q1015</f>
        <v>-7.5698107391429796E-4</v>
      </c>
      <c r="I1014" s="39">
        <f t="shared" si="47"/>
        <v>5.7302034626444386E-7</v>
      </c>
      <c r="J1014" s="25">
        <f t="shared" si="44"/>
        <v>4.6026546641166335E-3</v>
      </c>
      <c r="K1014" s="25">
        <f t="shared" si="46"/>
        <v>-3.32107845504185E-4</v>
      </c>
      <c r="L1014" s="25">
        <f t="shared" si="45"/>
        <v>-332.10784550418498</v>
      </c>
      <c r="M1014" s="25">
        <v>688.41160610718316</v>
      </c>
      <c r="N1014" s="25"/>
    </row>
    <row r="1015" spans="5:14">
      <c r="E1015" s="112">
        <v>44932</v>
      </c>
      <c r="G1015" s="25"/>
      <c r="H1015" s="53">
        <f>Bond_Historical!Q1016</f>
        <v>1.1382385133534862E-2</v>
      </c>
      <c r="I1015" s="39">
        <f t="shared" si="47"/>
        <v>1.2955869132811544E-4</v>
      </c>
      <c r="J1015" s="25">
        <f t="shared" ref="J1015:J1078" si="48">SQRT((1-$C$3)*SUMPRODUCT(I516:I1015,$G$3:$G$502))</f>
        <v>6.118869925301953E-3</v>
      </c>
      <c r="K1015" s="25">
        <f t="shared" si="46"/>
        <v>5.4054902523984153E-3</v>
      </c>
      <c r="L1015" s="25">
        <f t="shared" si="45"/>
        <v>5405.4902523984156</v>
      </c>
      <c r="M1015" s="25">
        <v>694.21654902946091</v>
      </c>
      <c r="N1015" s="25"/>
    </row>
    <row r="1016" spans="5:14">
      <c r="E1016" s="112">
        <v>44935</v>
      </c>
      <c r="G1016" s="25"/>
      <c r="H1016" s="53">
        <f>Bond_Historical!Q1017</f>
        <v>3.120682594935492E-3</v>
      </c>
      <c r="I1016" s="39">
        <f t="shared" si="47"/>
        <v>9.7386598583333154E-6</v>
      </c>
      <c r="J1016" s="25">
        <f t="shared" si="48"/>
        <v>5.7693398900654147E-3</v>
      </c>
      <c r="K1016" s="25">
        <f t="shared" si="46"/>
        <v>1.1147784920101408E-3</v>
      </c>
      <c r="L1016" s="25">
        <f t="shared" ref="L1016:L1079" si="49">K1016*$C$5</f>
        <v>1114.7784920101408</v>
      </c>
      <c r="M1016" s="25">
        <v>706.68369290389603</v>
      </c>
      <c r="N1016" s="25"/>
    </row>
    <row r="1017" spans="5:14">
      <c r="E1017" s="112">
        <v>44936</v>
      </c>
      <c r="G1017" s="25"/>
      <c r="H1017" s="53">
        <f>Bond_Historical!Q1018</f>
        <v>-3.3135062621978259E-3</v>
      </c>
      <c r="I1017" s="39">
        <f t="shared" si="47"/>
        <v>1.0979323749624207E-5</v>
      </c>
      <c r="J1017" s="25">
        <f t="shared" si="48"/>
        <v>5.471689767748044E-3</v>
      </c>
      <c r="K1017" s="25">
        <f t="shared" ref="K1017:K1080" si="50">H1017*$J$1321/J1016</f>
        <v>-1.2553703692693E-3</v>
      </c>
      <c r="L1017" s="25">
        <f t="shared" si="49"/>
        <v>-1255.3703692693</v>
      </c>
      <c r="M1017" s="25">
        <v>707.08331972101189</v>
      </c>
      <c r="N1017" s="25"/>
    </row>
    <row r="1018" spans="5:14">
      <c r="E1018" s="112">
        <v>44937</v>
      </c>
      <c r="G1018" s="25"/>
      <c r="H1018" s="53">
        <f>Bond_Historical!Q1019</f>
        <v>5.7726225111668101E-3</v>
      </c>
      <c r="I1018" s="39">
        <f t="shared" si="47"/>
        <v>3.332317065642981E-5</v>
      </c>
      <c r="J1018" s="25">
        <f t="shared" si="48"/>
        <v>5.5178760565793173E-3</v>
      </c>
      <c r="K1018" s="25">
        <f t="shared" si="50"/>
        <v>2.3060137689850714E-3</v>
      </c>
      <c r="L1018" s="25">
        <f t="shared" si="49"/>
        <v>2306.0137689850712</v>
      </c>
      <c r="M1018" s="25">
        <v>709.41912798494013</v>
      </c>
      <c r="N1018" s="25"/>
    </row>
    <row r="1019" spans="5:14">
      <c r="E1019" s="112">
        <v>44938</v>
      </c>
      <c r="G1019" s="25"/>
      <c r="H1019" s="53">
        <f>Bond_Historical!Q1020</f>
        <v>8.3941392040168678E-3</v>
      </c>
      <c r="I1019" s="39">
        <f t="shared" si="47"/>
        <v>7.046157297641294E-5</v>
      </c>
      <c r="J1019" s="25">
        <f t="shared" si="48"/>
        <v>6.0373130361003778E-3</v>
      </c>
      <c r="K1019" s="25">
        <f t="shared" si="50"/>
        <v>3.3251744083347069E-3</v>
      </c>
      <c r="L1019" s="25">
        <f t="shared" si="49"/>
        <v>3325.1744083347071</v>
      </c>
      <c r="M1019" s="25">
        <v>712.573836954331</v>
      </c>
      <c r="N1019" s="25"/>
    </row>
    <row r="1020" spans="5:14">
      <c r="E1020" s="112">
        <v>44939</v>
      </c>
      <c r="G1020" s="25"/>
      <c r="H1020" s="53">
        <f>Bond_Historical!Q1021</f>
        <v>-3.4182150771137967E-3</v>
      </c>
      <c r="I1020" s="39">
        <f t="shared" si="47"/>
        <v>1.168419431340808E-5</v>
      </c>
      <c r="J1020" s="25">
        <f t="shared" si="48"/>
        <v>5.7213989144700127E-3</v>
      </c>
      <c r="K1020" s="25">
        <f t="shared" si="50"/>
        <v>-1.237558946535054E-3</v>
      </c>
      <c r="L1020" s="25">
        <f t="shared" si="49"/>
        <v>-1237.558946535054</v>
      </c>
      <c r="M1020" s="25">
        <v>712.88284966016442</v>
      </c>
      <c r="N1020" s="25"/>
    </row>
    <row r="1021" spans="5:14">
      <c r="E1021" s="112">
        <v>44943</v>
      </c>
      <c r="G1021" s="25"/>
      <c r="H1021" s="53">
        <f>Bond_Historical!Q1022</f>
        <v>-2.0661581898656564E-3</v>
      </c>
      <c r="I1021" s="39">
        <f t="shared" si="47"/>
        <v>4.2690096655489256E-6</v>
      </c>
      <c r="J1021" s="25">
        <f t="shared" si="48"/>
        <v>5.3352222219469154E-3</v>
      </c>
      <c r="K1021" s="25">
        <f t="shared" si="50"/>
        <v>-7.8935350766054198E-4</v>
      </c>
      <c r="L1021" s="25">
        <f t="shared" si="49"/>
        <v>-789.35350766054194</v>
      </c>
      <c r="M1021" s="25">
        <v>721.27972929005409</v>
      </c>
      <c r="N1021" s="25"/>
    </row>
    <row r="1022" spans="5:14">
      <c r="E1022" s="112">
        <v>44944</v>
      </c>
      <c r="G1022" s="25"/>
      <c r="H1022" s="53">
        <f>Bond_Historical!Q1023</f>
        <v>9.449450546740925E-3</v>
      </c>
      <c r="I1022" s="39">
        <f t="shared" si="47"/>
        <v>8.9292115635302371E-5</v>
      </c>
      <c r="J1022" s="25">
        <f t="shared" si="48"/>
        <v>6.1309643677987646E-3</v>
      </c>
      <c r="K1022" s="25">
        <f t="shared" si="50"/>
        <v>3.8713661336294896E-3</v>
      </c>
      <c r="L1022" s="25">
        <f t="shared" si="49"/>
        <v>3871.3661336294895</v>
      </c>
      <c r="M1022" s="25">
        <v>742.94435424512517</v>
      </c>
      <c r="N1022" s="25"/>
    </row>
    <row r="1023" spans="5:14">
      <c r="E1023" s="112">
        <v>44945</v>
      </c>
      <c r="G1023" s="25"/>
      <c r="H1023" s="53">
        <f>Bond_Historical!Q1024</f>
        <v>-1.2029601941308723E-3</v>
      </c>
      <c r="I1023" s="39">
        <f t="shared" si="47"/>
        <v>1.4471132286633858E-6</v>
      </c>
      <c r="J1023" s="25">
        <f t="shared" si="48"/>
        <v>5.6716384274418351E-3</v>
      </c>
      <c r="K1023" s="25">
        <f t="shared" si="50"/>
        <v>-4.2887691286621943E-4</v>
      </c>
      <c r="L1023" s="25">
        <f t="shared" si="49"/>
        <v>-428.87691286621941</v>
      </c>
      <c r="M1023" s="25">
        <v>746.27756299414216</v>
      </c>
      <c r="N1023" s="25"/>
    </row>
    <row r="1024" spans="5:14">
      <c r="E1024" s="112">
        <v>44946</v>
      </c>
      <c r="G1024" s="25"/>
      <c r="H1024" s="53">
        <f>Bond_Historical!Q1025</f>
        <v>-4.5505440302654908E-3</v>
      </c>
      <c r="I1024" s="39">
        <f t="shared" si="47"/>
        <v>2.0707450971384897E-5</v>
      </c>
      <c r="J1024" s="25">
        <f t="shared" si="48"/>
        <v>5.5180139298118304E-3</v>
      </c>
      <c r="K1024" s="25">
        <f t="shared" si="50"/>
        <v>-1.7537391126237834E-3</v>
      </c>
      <c r="L1024" s="25">
        <f t="shared" si="49"/>
        <v>-1753.7391126237833</v>
      </c>
      <c r="M1024" s="25">
        <v>756.04520888297213</v>
      </c>
      <c r="N1024" s="25"/>
    </row>
    <row r="1025" spans="5:14">
      <c r="E1025" s="112">
        <v>44949</v>
      </c>
      <c r="G1025" s="25"/>
      <c r="H1025" s="53">
        <f>Bond_Historical!Q1026</f>
        <v>-2.3942510988023387E-3</v>
      </c>
      <c r="I1025" s="39">
        <f t="shared" si="47"/>
        <v>5.7324383241162062E-6</v>
      </c>
      <c r="J1025" s="25">
        <f t="shared" si="48"/>
        <v>5.1711770245056604E-3</v>
      </c>
      <c r="K1025" s="25">
        <f t="shared" si="50"/>
        <v>-9.4841214400572123E-4</v>
      </c>
      <c r="L1025" s="25">
        <f t="shared" si="49"/>
        <v>-948.41214400572119</v>
      </c>
      <c r="M1025" s="25">
        <v>756.54167357083361</v>
      </c>
      <c r="N1025" s="25"/>
    </row>
    <row r="1026" spans="5:14">
      <c r="E1026" s="112">
        <v>44950</v>
      </c>
      <c r="G1026" s="25"/>
      <c r="H1026" s="53">
        <f>Bond_Historical!Q1027</f>
        <v>4.5067701176348838E-3</v>
      </c>
      <c r="I1026" s="39">
        <f t="shared" si="47"/>
        <v>2.0310976893206743E-5</v>
      </c>
      <c r="J1026" s="25">
        <f t="shared" si="48"/>
        <v>5.0770619042847945E-3</v>
      </c>
      <c r="K1026" s="25">
        <f t="shared" si="50"/>
        <v>1.9049615060628162E-3</v>
      </c>
      <c r="L1026" s="25">
        <f t="shared" si="49"/>
        <v>1904.9615060628162</v>
      </c>
      <c r="M1026" s="25">
        <v>762.14337621429536</v>
      </c>
      <c r="N1026" s="25"/>
    </row>
    <row r="1027" spans="5:14">
      <c r="E1027" s="112">
        <v>44951</v>
      </c>
      <c r="G1027" s="25"/>
      <c r="H1027" s="53">
        <f>Bond_Historical!Q1028</f>
        <v>9.1410993431830499E-4</v>
      </c>
      <c r="I1027" s="39">
        <f t="shared" si="47"/>
        <v>8.3559697201941581E-7</v>
      </c>
      <c r="J1027" s="25">
        <f t="shared" si="48"/>
        <v>4.6941893324355657E-3</v>
      </c>
      <c r="K1027" s="25">
        <f t="shared" si="50"/>
        <v>3.935466078626679E-4</v>
      </c>
      <c r="L1027" s="25">
        <f t="shared" si="49"/>
        <v>393.54660786266788</v>
      </c>
      <c r="M1027" s="25">
        <v>764.14924190684542</v>
      </c>
      <c r="N1027" s="25"/>
    </row>
    <row r="1028" spans="5:14">
      <c r="E1028" s="112">
        <v>44952</v>
      </c>
      <c r="G1028" s="25"/>
      <c r="H1028" s="53">
        <f>Bond_Historical!Q1029</f>
        <v>-1.2026015139525727E-3</v>
      </c>
      <c r="I1028" s="39">
        <f t="shared" ref="I1028:I1091" si="51">H1028^2</f>
        <v>1.44625040136102E-6</v>
      </c>
      <c r="J1028" s="25">
        <f t="shared" si="48"/>
        <v>4.3528196638091075E-3</v>
      </c>
      <c r="K1028" s="25">
        <f t="shared" si="50"/>
        <v>-5.5997849299587658E-4</v>
      </c>
      <c r="L1028" s="25">
        <f t="shared" si="49"/>
        <v>-559.97849299587654</v>
      </c>
      <c r="M1028" s="25">
        <v>784.39255197490957</v>
      </c>
      <c r="N1028" s="25"/>
    </row>
    <row r="1029" spans="5:14">
      <c r="E1029" s="112">
        <v>44953</v>
      </c>
      <c r="G1029" s="25"/>
      <c r="H1029" s="53">
        <f>Bond_Historical!Q1030</f>
        <v>-1.8950869754522008E-3</v>
      </c>
      <c r="I1029" s="39">
        <f t="shared" si="51"/>
        <v>3.5913546445285704E-6</v>
      </c>
      <c r="J1029" s="25">
        <f t="shared" si="48"/>
        <v>4.0796674335631866E-3</v>
      </c>
      <c r="K1029" s="25">
        <f t="shared" si="50"/>
        <v>-9.5163120672070564E-4</v>
      </c>
      <c r="L1029" s="25">
        <f t="shared" si="49"/>
        <v>-951.63120672070568</v>
      </c>
      <c r="M1029" s="25">
        <v>802.10805045742757</v>
      </c>
      <c r="N1029" s="25"/>
    </row>
    <row r="1030" spans="5:14">
      <c r="E1030" s="112">
        <v>44956</v>
      </c>
      <c r="G1030" s="25"/>
      <c r="H1030" s="53">
        <f>Bond_Historical!Q1031</f>
        <v>-2.6394151310101615E-3</v>
      </c>
      <c r="I1030" s="39">
        <f t="shared" si="51"/>
        <v>6.9665122338053877E-6</v>
      </c>
      <c r="J1030" s="25">
        <f t="shared" si="48"/>
        <v>3.8977057672784175E-3</v>
      </c>
      <c r="K1030" s="25">
        <f t="shared" si="50"/>
        <v>-1.4141423996146278E-3</v>
      </c>
      <c r="L1030" s="25">
        <f t="shared" si="49"/>
        <v>-1414.1423996146277</v>
      </c>
      <c r="M1030" s="25">
        <v>802.87084982467468</v>
      </c>
      <c r="N1030" s="25"/>
    </row>
    <row r="1031" spans="5:14">
      <c r="E1031" s="112">
        <v>44957</v>
      </c>
      <c r="G1031" s="25"/>
      <c r="H1031" s="53">
        <f>Bond_Historical!Q1032</f>
        <v>4.4849589956080602E-3</v>
      </c>
      <c r="I1031" s="39">
        <f t="shared" si="51"/>
        <v>2.0114857192285659E-5</v>
      </c>
      <c r="J1031" s="25">
        <f t="shared" si="48"/>
        <v>3.99130583767731E-3</v>
      </c>
      <c r="K1031" s="25">
        <f t="shared" si="50"/>
        <v>2.5151253151149953E-3</v>
      </c>
      <c r="L1031" s="25">
        <f t="shared" si="49"/>
        <v>2515.1253151149954</v>
      </c>
      <c r="M1031" s="25">
        <v>820.31223429467764</v>
      </c>
      <c r="N1031" s="25"/>
    </row>
    <row r="1032" spans="5:14">
      <c r="E1032" s="112">
        <v>44958</v>
      </c>
      <c r="G1032" s="25"/>
      <c r="H1032" s="53">
        <f>Bond_Historical!Q1033</f>
        <v>7.3515605506110542E-3</v>
      </c>
      <c r="I1032" s="39">
        <f t="shared" si="51"/>
        <v>5.4045442529300708E-5</v>
      </c>
      <c r="J1032" s="25">
        <f t="shared" si="48"/>
        <v>4.652715371241887E-3</v>
      </c>
      <c r="K1032" s="25">
        <f t="shared" si="50"/>
        <v>4.0260089378780627E-3</v>
      </c>
      <c r="L1032" s="25">
        <f t="shared" si="49"/>
        <v>4026.0089378780626</v>
      </c>
      <c r="M1032" s="25">
        <v>841.76217380314608</v>
      </c>
      <c r="N1032" s="25"/>
    </row>
    <row r="1033" spans="5:14">
      <c r="E1033" s="112">
        <v>44959</v>
      </c>
      <c r="G1033" s="25"/>
      <c r="H1033" s="53">
        <f>Bond_Historical!Q1034</f>
        <v>9.0952179260531964E-4</v>
      </c>
      <c r="I1033" s="39">
        <f t="shared" si="51"/>
        <v>8.2722989122399406E-7</v>
      </c>
      <c r="J1033" s="25">
        <f t="shared" si="48"/>
        <v>4.3040307573953916E-3</v>
      </c>
      <c r="K1033" s="25">
        <f t="shared" si="50"/>
        <v>4.2728419355103685E-4</v>
      </c>
      <c r="L1033" s="25">
        <f t="shared" si="49"/>
        <v>427.28419355103682</v>
      </c>
      <c r="M1033" s="25">
        <v>848.82415447730421</v>
      </c>
      <c r="N1033" s="25"/>
    </row>
    <row r="1034" spans="5:14">
      <c r="E1034" s="112">
        <v>44960</v>
      </c>
      <c r="G1034" s="25"/>
      <c r="H1034" s="53">
        <f>Bond_Historical!Q1035</f>
        <v>-9.0685063772706492E-3</v>
      </c>
      <c r="I1034" s="39">
        <f t="shared" si="51"/>
        <v>8.2237807914598441E-5</v>
      </c>
      <c r="J1034" s="25">
        <f t="shared" si="48"/>
        <v>5.299212189911297E-3</v>
      </c>
      <c r="K1034" s="25">
        <f t="shared" si="50"/>
        <v>-4.6054343929092792E-3</v>
      </c>
      <c r="L1034" s="25">
        <f t="shared" si="49"/>
        <v>-4605.4343929092793</v>
      </c>
      <c r="M1034" s="25">
        <v>853.05452298478576</v>
      </c>
      <c r="N1034" s="25"/>
    </row>
    <row r="1035" spans="5:14">
      <c r="E1035" s="112">
        <v>44963</v>
      </c>
      <c r="G1035" s="25"/>
      <c r="H1035" s="53">
        <f>Bond_Historical!Q1036</f>
        <v>-6.1155882399261934E-3</v>
      </c>
      <c r="I1035" s="39">
        <f t="shared" si="51"/>
        <v>3.7400419520323558E-5</v>
      </c>
      <c r="J1035" s="25">
        <f t="shared" si="48"/>
        <v>5.429499542931867E-3</v>
      </c>
      <c r="K1035" s="25">
        <f t="shared" si="50"/>
        <v>-2.5225345915920413E-3</v>
      </c>
      <c r="L1035" s="25">
        <f t="shared" si="49"/>
        <v>-2522.5345915920411</v>
      </c>
      <c r="M1035" s="25">
        <v>853.67107040038593</v>
      </c>
      <c r="N1035" s="25"/>
    </row>
    <row r="1036" spans="5:14">
      <c r="E1036" s="112">
        <v>44964</v>
      </c>
      <c r="G1036" s="25"/>
      <c r="H1036" s="53">
        <f>Bond_Historical!Q1037</f>
        <v>-1.9027265593742539E-3</v>
      </c>
      <c r="I1036" s="39">
        <f t="shared" si="51"/>
        <v>3.6203683597481861E-6</v>
      </c>
      <c r="J1036" s="25">
        <f t="shared" si="48"/>
        <v>5.0597036225113988E-3</v>
      </c>
      <c r="K1036" s="25">
        <f t="shared" si="50"/>
        <v>-7.6599649573000849E-4</v>
      </c>
      <c r="L1036" s="25">
        <f t="shared" si="49"/>
        <v>-765.99649573000852</v>
      </c>
      <c r="M1036" s="25">
        <v>856.66030029527963</v>
      </c>
      <c r="N1036" s="25"/>
    </row>
    <row r="1037" spans="5:14">
      <c r="E1037" s="112">
        <v>44965</v>
      </c>
      <c r="G1037" s="25"/>
      <c r="H1037" s="53">
        <f>Bond_Historical!Q1038</f>
        <v>1.6367617495153918E-3</v>
      </c>
      <c r="I1037" s="39">
        <f t="shared" si="51"/>
        <v>2.6789890246766862E-6</v>
      </c>
      <c r="J1037" s="25">
        <f t="shared" si="48"/>
        <v>4.7076914713273452E-3</v>
      </c>
      <c r="K1037" s="25">
        <f t="shared" si="50"/>
        <v>7.0708331972101188E-4</v>
      </c>
      <c r="L1037" s="25">
        <f t="shared" si="49"/>
        <v>707.08331972101189</v>
      </c>
      <c r="M1037" s="25">
        <v>872.24523066707945</v>
      </c>
      <c r="N1037" s="25"/>
    </row>
    <row r="1038" spans="5:14">
      <c r="E1038" s="112">
        <v>44966</v>
      </c>
      <c r="G1038" s="25"/>
      <c r="H1038" s="53">
        <f>Bond_Historical!Q1039</f>
        <v>-4.9312598749234153E-3</v>
      </c>
      <c r="I1038" s="39">
        <f t="shared" si="51"/>
        <v>2.4317323954029697E-5</v>
      </c>
      <c r="J1038" s="25">
        <f t="shared" si="48"/>
        <v>4.7418987477519433E-3</v>
      </c>
      <c r="K1038" s="25">
        <f t="shared" si="50"/>
        <v>-2.2896025543675492E-3</v>
      </c>
      <c r="L1038" s="25">
        <f t="shared" si="49"/>
        <v>-2289.6025543675491</v>
      </c>
      <c r="M1038" s="25">
        <v>892.07093816884026</v>
      </c>
      <c r="N1038" s="25"/>
    </row>
    <row r="1039" spans="5:14">
      <c r="E1039" s="112">
        <v>44967</v>
      </c>
      <c r="G1039" s="25"/>
      <c r="H1039" s="53">
        <f>Bond_Historical!Q1040</f>
        <v>-4.8374143944208622E-3</v>
      </c>
      <c r="I1039" s="39">
        <f t="shared" si="51"/>
        <v>2.3400578023350158E-5</v>
      </c>
      <c r="J1039" s="25">
        <f t="shared" si="48"/>
        <v>4.7563483763643985E-3</v>
      </c>
      <c r="K1039" s="25">
        <f t="shared" si="50"/>
        <v>-2.2298272553244913E-3</v>
      </c>
      <c r="L1039" s="25">
        <f t="shared" si="49"/>
        <v>-2229.8272553244915</v>
      </c>
      <c r="M1039" s="25">
        <v>893.3404290743531</v>
      </c>
      <c r="N1039" s="25"/>
    </row>
    <row r="1040" spans="5:14">
      <c r="E1040" s="112">
        <v>44970</v>
      </c>
      <c r="G1040" s="25"/>
      <c r="H1040" s="53">
        <f>Bond_Historical!Q1041</f>
        <v>2.673407576783395E-3</v>
      </c>
      <c r="I1040" s="39">
        <f t="shared" si="51"/>
        <v>7.1471080716028637E-6</v>
      </c>
      <c r="J1040" s="25">
        <f t="shared" si="48"/>
        <v>4.5057173242984347E-3</v>
      </c>
      <c r="K1040" s="25">
        <f t="shared" si="50"/>
        <v>1.2285751341931459E-3</v>
      </c>
      <c r="L1040" s="25">
        <f t="shared" si="49"/>
        <v>1228.5751341931459</v>
      </c>
      <c r="M1040" s="25">
        <v>924.36093531023857</v>
      </c>
      <c r="N1040" s="25"/>
    </row>
    <row r="1041" spans="5:14">
      <c r="E1041" s="112">
        <v>44971</v>
      </c>
      <c r="G1041" s="25"/>
      <c r="H1041" s="53">
        <f>Bond_Historical!Q1042</f>
        <v>-2.8798993441714383E-3</v>
      </c>
      <c r="I1041" s="39">
        <f t="shared" si="51"/>
        <v>8.2938202325590805E-6</v>
      </c>
      <c r="J1041" s="25">
        <f t="shared" si="48"/>
        <v>4.3012019657758978E-3</v>
      </c>
      <c r="K1041" s="25">
        <f t="shared" si="50"/>
        <v>-1.3970873825467547E-3</v>
      </c>
      <c r="L1041" s="25">
        <f t="shared" si="49"/>
        <v>-1397.0873825467547</v>
      </c>
      <c r="M1041" s="25">
        <v>932.50806922311995</v>
      </c>
      <c r="N1041" s="25"/>
    </row>
    <row r="1042" spans="5:14">
      <c r="E1042" s="112">
        <v>44972</v>
      </c>
      <c r="G1042" s="25"/>
      <c r="H1042" s="53">
        <f>Bond_Historical!Q1043</f>
        <v>-2.8800891945691418E-3</v>
      </c>
      <c r="I1042" s="39">
        <f t="shared" si="51"/>
        <v>8.2949137686739273E-6</v>
      </c>
      <c r="J1042" s="25">
        <f t="shared" si="48"/>
        <v>4.1194082904145793E-3</v>
      </c>
      <c r="K1042" s="25">
        <f t="shared" si="50"/>
        <v>-1.4636131592939078E-3</v>
      </c>
      <c r="L1042" s="25">
        <f t="shared" si="49"/>
        <v>-1463.6131592939078</v>
      </c>
      <c r="M1042" s="25">
        <v>944.82099995703777</v>
      </c>
      <c r="N1042" s="25"/>
    </row>
    <row r="1043" spans="5:14">
      <c r="E1043" s="112">
        <v>44973</v>
      </c>
      <c r="G1043" s="25"/>
      <c r="H1043" s="53">
        <f>Bond_Historical!Q1044</f>
        <v>-5.2701026779499406E-3</v>
      </c>
      <c r="I1043" s="39">
        <f t="shared" si="51"/>
        <v>2.7773982236135136E-5</v>
      </c>
      <c r="J1043" s="25">
        <f t="shared" si="48"/>
        <v>4.3116346435065882E-3</v>
      </c>
      <c r="K1043" s="25">
        <f t="shared" si="50"/>
        <v>-2.7963687579566775E-3</v>
      </c>
      <c r="L1043" s="25">
        <f t="shared" si="49"/>
        <v>-2796.3687579566777</v>
      </c>
      <c r="M1043" s="25">
        <v>953.06718604929506</v>
      </c>
      <c r="N1043" s="25"/>
    </row>
    <row r="1044" spans="5:14">
      <c r="E1044" s="112">
        <v>44974</v>
      </c>
      <c r="G1044" s="25"/>
      <c r="H1044" s="53">
        <f>Bond_Historical!Q1045</f>
        <v>2.1068311006373465E-3</v>
      </c>
      <c r="I1044" s="39">
        <f t="shared" si="51"/>
        <v>4.4387372866127728E-6</v>
      </c>
      <c r="J1044" s="25">
        <f t="shared" si="48"/>
        <v>4.0580136640005508E-3</v>
      </c>
      <c r="K1044" s="25">
        <f t="shared" si="50"/>
        <v>1.0680657073960593E-3</v>
      </c>
      <c r="L1044" s="25">
        <f t="shared" si="49"/>
        <v>1068.0657073960592</v>
      </c>
      <c r="M1044" s="25">
        <v>953.13689877136358</v>
      </c>
      <c r="N1044" s="25"/>
    </row>
    <row r="1045" spans="5:14">
      <c r="E1045" s="112">
        <v>44978</v>
      </c>
      <c r="G1045" s="25"/>
      <c r="H1045" s="53">
        <f>Bond_Historical!Q1046</f>
        <v>-9.7174524905562932E-3</v>
      </c>
      <c r="I1045" s="39">
        <f t="shared" si="51"/>
        <v>9.4428882906218701E-5</v>
      </c>
      <c r="J1045" s="25">
        <f t="shared" si="48"/>
        <v>5.306758530267389E-3</v>
      </c>
      <c r="K1045" s="25">
        <f t="shared" si="50"/>
        <v>-5.2341856727267178E-3</v>
      </c>
      <c r="L1045" s="25">
        <f t="shared" si="49"/>
        <v>-5234.1856727267177</v>
      </c>
      <c r="M1045" s="25">
        <v>961.19338105047768</v>
      </c>
      <c r="N1045" s="25"/>
    </row>
    <row r="1046" spans="5:14">
      <c r="E1046" s="112">
        <v>44979</v>
      </c>
      <c r="G1046" s="25"/>
      <c r="H1046" s="53">
        <f>Bond_Historical!Q1047</f>
        <v>2.4407515568255485E-3</v>
      </c>
      <c r="I1046" s="39">
        <f t="shared" si="51"/>
        <v>5.9572681621463385E-6</v>
      </c>
      <c r="J1046" s="25">
        <f t="shared" si="48"/>
        <v>4.9830736908160209E-3</v>
      </c>
      <c r="K1046" s="25">
        <f t="shared" si="50"/>
        <v>1.0053202989107428E-3</v>
      </c>
      <c r="L1046" s="25">
        <f t="shared" si="49"/>
        <v>1005.3202989107428</v>
      </c>
      <c r="M1046" s="25">
        <v>971.87740064911657</v>
      </c>
      <c r="N1046" s="25"/>
    </row>
    <row r="1047" spans="5:14">
      <c r="E1047" s="112">
        <v>44980</v>
      </c>
      <c r="G1047" s="25"/>
      <c r="H1047" s="53">
        <f>Bond_Historical!Q1048</f>
        <v>4.3862286731372211E-3</v>
      </c>
      <c r="I1047" s="39">
        <f t="shared" si="51"/>
        <v>1.9239001973051107E-5</v>
      </c>
      <c r="J1047" s="25">
        <f t="shared" si="48"/>
        <v>4.8981853979657656E-3</v>
      </c>
      <c r="K1047" s="25">
        <f t="shared" si="50"/>
        <v>1.9239959933592713E-3</v>
      </c>
      <c r="L1047" s="25">
        <f t="shared" si="49"/>
        <v>1923.9959933592713</v>
      </c>
      <c r="M1047" s="25">
        <v>981.47540792795496</v>
      </c>
      <c r="N1047" s="25"/>
    </row>
    <row r="1048" spans="5:14">
      <c r="E1048" s="112">
        <v>44981</v>
      </c>
      <c r="G1048" s="25"/>
      <c r="H1048" s="53">
        <f>Bond_Historical!Q1049</f>
        <v>-5.7424682605541266E-3</v>
      </c>
      <c r="I1048" s="39">
        <f t="shared" si="51"/>
        <v>3.2975941723471538E-5</v>
      </c>
      <c r="J1048" s="25">
        <f t="shared" si="48"/>
        <v>5.0338631708101702E-3</v>
      </c>
      <c r="K1048" s="25">
        <f t="shared" si="50"/>
        <v>-2.5625573138550297E-3</v>
      </c>
      <c r="L1048" s="25">
        <f t="shared" si="49"/>
        <v>-2562.5573138550299</v>
      </c>
      <c r="M1048" s="25">
        <v>984.13144324791244</v>
      </c>
      <c r="N1048" s="25"/>
    </row>
    <row r="1049" spans="5:14">
      <c r="E1049" s="112">
        <v>44984</v>
      </c>
      <c r="G1049" s="25"/>
      <c r="H1049" s="53">
        <f>Bond_Historical!Q1050</f>
        <v>1.2741911607579873E-3</v>
      </c>
      <c r="I1049" s="39">
        <f t="shared" si="51"/>
        <v>1.6235631141537869E-6</v>
      </c>
      <c r="J1049" s="25">
        <f t="shared" si="48"/>
        <v>4.6671561069023858E-3</v>
      </c>
      <c r="K1049" s="25">
        <f t="shared" si="50"/>
        <v>5.5327797857422504E-4</v>
      </c>
      <c r="L1049" s="25">
        <f t="shared" si="49"/>
        <v>553.27797857422502</v>
      </c>
      <c r="M1049" s="25">
        <v>985.52308224384137</v>
      </c>
      <c r="N1049" s="25"/>
    </row>
    <row r="1050" spans="5:14">
      <c r="E1050" s="112">
        <v>44985</v>
      </c>
      <c r="G1050" s="25"/>
      <c r="H1050" s="53">
        <f>Bond_Historical!Q1051</f>
        <v>6.3004513943532806E-4</v>
      </c>
      <c r="I1050" s="39">
        <f t="shared" si="51"/>
        <v>3.9695687772608197E-7</v>
      </c>
      <c r="J1050" s="25">
        <f t="shared" si="48"/>
        <v>4.3098187594057492E-3</v>
      </c>
      <c r="K1050" s="25">
        <f t="shared" si="50"/>
        <v>2.9507304709084904E-4</v>
      </c>
      <c r="L1050" s="25">
        <f t="shared" si="49"/>
        <v>295.07304709084906</v>
      </c>
      <c r="M1050" s="25">
        <v>987.62833895328504</v>
      </c>
      <c r="N1050" s="25"/>
    </row>
    <row r="1051" spans="5:14">
      <c r="E1051" s="112">
        <v>44986</v>
      </c>
      <c r="G1051" s="25"/>
      <c r="H1051" s="53">
        <f>Bond_Historical!Q1052</f>
        <v>-5.3293498466819552E-3</v>
      </c>
      <c r="I1051" s="39">
        <f t="shared" si="51"/>
        <v>2.8401969788328979E-5</v>
      </c>
      <c r="J1051" s="25">
        <f t="shared" si="48"/>
        <v>4.477572170980184E-3</v>
      </c>
      <c r="K1051" s="25">
        <f t="shared" si="50"/>
        <v>-2.7028716730826863E-3</v>
      </c>
      <c r="L1051" s="25">
        <f t="shared" si="49"/>
        <v>-2702.8716730826864</v>
      </c>
      <c r="M1051" s="25">
        <v>990.13544162674214</v>
      </c>
      <c r="N1051" s="25"/>
    </row>
    <row r="1052" spans="5:14">
      <c r="E1052" s="112">
        <v>44987</v>
      </c>
      <c r="G1052" s="25"/>
      <c r="H1052" s="53">
        <f>Bond_Historical!Q1053</f>
        <v>-8.7249737730773168E-4</v>
      </c>
      <c r="I1052" s="39">
        <f t="shared" si="51"/>
        <v>7.6125167340887027E-7</v>
      </c>
      <c r="J1052" s="25">
        <f t="shared" si="48"/>
        <v>4.1419249649646116E-3</v>
      </c>
      <c r="K1052" s="25">
        <f t="shared" si="50"/>
        <v>-4.2592363363685732E-4</v>
      </c>
      <c r="L1052" s="25">
        <f t="shared" si="49"/>
        <v>-425.92363363685735</v>
      </c>
      <c r="M1052" s="25">
        <v>990.24817726737217</v>
      </c>
      <c r="N1052" s="25"/>
    </row>
    <row r="1053" spans="5:14">
      <c r="E1053" s="112">
        <v>44988</v>
      </c>
      <c r="G1053" s="25"/>
      <c r="H1053" s="53">
        <f>Bond_Historical!Q1054</f>
        <v>8.0146718214216296E-3</v>
      </c>
      <c r="I1053" s="39">
        <f t="shared" si="51"/>
        <v>6.4234964405089908E-5</v>
      </c>
      <c r="J1053" s="25">
        <f t="shared" si="48"/>
        <v>4.9211234198962154E-3</v>
      </c>
      <c r="K1053" s="25">
        <f t="shared" si="50"/>
        <v>4.2295456851171361E-3</v>
      </c>
      <c r="L1053" s="25">
        <f t="shared" si="49"/>
        <v>4229.5456851171357</v>
      </c>
      <c r="M1053" s="25">
        <v>1005.3202989107428</v>
      </c>
      <c r="N1053" s="25"/>
    </row>
    <row r="1054" spans="5:14">
      <c r="E1054" s="112">
        <v>44991</v>
      </c>
      <c r="G1054" s="25"/>
      <c r="H1054" s="53">
        <f>Bond_Historical!Q1055</f>
        <v>-2.2978631709709894E-3</v>
      </c>
      <c r="I1054" s="39">
        <f t="shared" si="51"/>
        <v>5.2801751525048506E-6</v>
      </c>
      <c r="J1054" s="25">
        <f t="shared" si="48"/>
        <v>4.6235120449339261E-3</v>
      </c>
      <c r="K1054" s="25">
        <f t="shared" si="50"/>
        <v>-1.0206341858328312E-3</v>
      </c>
      <c r="L1054" s="25">
        <f t="shared" si="49"/>
        <v>-1020.6341858328312</v>
      </c>
      <c r="M1054" s="25">
        <v>1005.9848083628119</v>
      </c>
      <c r="N1054" s="25"/>
    </row>
    <row r="1055" spans="5:14">
      <c r="E1055" s="112">
        <v>44992</v>
      </c>
      <c r="G1055" s="25"/>
      <c r="H1055" s="53">
        <f>Bond_Historical!Q1056</f>
        <v>-1.6715209811091866E-3</v>
      </c>
      <c r="I1055" s="39">
        <f t="shared" si="51"/>
        <v>2.7939823902882179E-6</v>
      </c>
      <c r="J1055" s="25">
        <f t="shared" si="48"/>
        <v>4.3115462938190701E-3</v>
      </c>
      <c r="K1055" s="25">
        <f t="shared" si="50"/>
        <v>-7.9022368470954552E-4</v>
      </c>
      <c r="L1055" s="25">
        <f t="shared" si="49"/>
        <v>-790.22368470954552</v>
      </c>
      <c r="M1055" s="25">
        <v>1008.7244623153664</v>
      </c>
      <c r="N1055" s="25"/>
    </row>
    <row r="1056" spans="5:14">
      <c r="E1056" s="112">
        <v>44993</v>
      </c>
      <c r="G1056" s="25"/>
      <c r="H1056" s="53">
        <f>Bond_Historical!Q1057</f>
        <v>-1.0602499323186841E-3</v>
      </c>
      <c r="I1056" s="39">
        <f t="shared" si="51"/>
        <v>1.1241299189817744E-6</v>
      </c>
      <c r="J1056" s="25">
        <f t="shared" si="48"/>
        <v>3.996202724466125E-3</v>
      </c>
      <c r="K1056" s="25">
        <f t="shared" si="50"/>
        <v>-5.3750858265534424E-4</v>
      </c>
      <c r="L1056" s="25">
        <f t="shared" si="49"/>
        <v>-537.50858265534418</v>
      </c>
      <c r="M1056" s="25">
        <v>1010.6222269984718</v>
      </c>
      <c r="N1056" s="25"/>
    </row>
    <row r="1057" spans="5:14">
      <c r="E1057" s="112">
        <v>44994</v>
      </c>
      <c r="G1057" s="25"/>
      <c r="H1057" s="53">
        <f>Bond_Historical!Q1058</f>
        <v>2.228218323252814E-3</v>
      </c>
      <c r="I1057" s="39">
        <f t="shared" si="51"/>
        <v>4.9649568960795815E-6</v>
      </c>
      <c r="J1057" s="25">
        <f t="shared" si="48"/>
        <v>3.7840367753482328E-3</v>
      </c>
      <c r="K1057" s="25">
        <f t="shared" si="50"/>
        <v>1.2187662887041012E-3</v>
      </c>
      <c r="L1057" s="25">
        <f t="shared" si="49"/>
        <v>1218.7662887041013</v>
      </c>
      <c r="M1057" s="25">
        <v>1021.2656389309295</v>
      </c>
      <c r="N1057" s="25"/>
    </row>
    <row r="1058" spans="5:14">
      <c r="E1058" s="112">
        <v>44995</v>
      </c>
      <c r="G1058" s="25"/>
      <c r="H1058" s="53">
        <f>Bond_Historical!Q1059</f>
        <v>1.2158796995582598E-2</v>
      </c>
      <c r="I1058" s="39">
        <f t="shared" si="51"/>
        <v>1.4783634437978842E-4</v>
      </c>
      <c r="J1058" s="25">
        <f t="shared" si="48"/>
        <v>5.8605926173534648E-3</v>
      </c>
      <c r="K1058" s="25">
        <f t="shared" si="50"/>
        <v>7.023368612694471E-3</v>
      </c>
      <c r="L1058" s="25">
        <f t="shared" si="49"/>
        <v>7023.3686126944713</v>
      </c>
      <c r="M1058" s="25">
        <v>1026.1791239808376</v>
      </c>
      <c r="N1058" s="25"/>
    </row>
    <row r="1059" spans="5:14">
      <c r="E1059" s="112">
        <v>44998</v>
      </c>
      <c r="G1059" s="25"/>
      <c r="H1059" s="53">
        <f>Bond_Historical!Q1060</f>
        <v>5.6139130144299814E-3</v>
      </c>
      <c r="I1059" s="39">
        <f t="shared" si="51"/>
        <v>3.1516019333586321E-5</v>
      </c>
      <c r="J1059" s="25">
        <f t="shared" si="48"/>
        <v>5.8242567639681881E-3</v>
      </c>
      <c r="K1059" s="25">
        <f t="shared" si="50"/>
        <v>2.0937959181930258E-3</v>
      </c>
      <c r="L1059" s="25">
        <f t="shared" si="49"/>
        <v>2093.795918193026</v>
      </c>
      <c r="M1059" s="25">
        <v>1035.9984224234443</v>
      </c>
      <c r="N1059" s="25"/>
    </row>
    <row r="1060" spans="5:14">
      <c r="E1060" s="112">
        <v>44999</v>
      </c>
      <c r="G1060" s="25"/>
      <c r="H1060" s="53">
        <f>Bond_Historical!Q1061</f>
        <v>-4.8789584924564828E-3</v>
      </c>
      <c r="I1060" s="39">
        <f t="shared" si="51"/>
        <v>2.3804235971113236E-5</v>
      </c>
      <c r="J1060" s="25">
        <f t="shared" si="48"/>
        <v>5.6924781264754802E-3</v>
      </c>
      <c r="K1060" s="25">
        <f t="shared" si="50"/>
        <v>-1.8310357090632655E-3</v>
      </c>
      <c r="L1060" s="25">
        <f t="shared" si="49"/>
        <v>-1831.0357090632656</v>
      </c>
      <c r="M1060" s="25">
        <v>1068.0657073960592</v>
      </c>
      <c r="N1060" s="25"/>
    </row>
    <row r="1061" spans="5:14">
      <c r="E1061" s="112">
        <v>45000</v>
      </c>
      <c r="G1061" s="25"/>
      <c r="H1061" s="53">
        <f>Bond_Historical!Q1062</f>
        <v>9.7639054756357667E-3</v>
      </c>
      <c r="I1061" s="39">
        <f t="shared" si="51"/>
        <v>9.5333850137150106E-5</v>
      </c>
      <c r="J1061" s="25">
        <f t="shared" si="48"/>
        <v>6.4686736397745435E-3</v>
      </c>
      <c r="K1061" s="25">
        <f t="shared" si="50"/>
        <v>3.749146398005727E-3</v>
      </c>
      <c r="L1061" s="25">
        <f t="shared" si="49"/>
        <v>3749.146398005727</v>
      </c>
      <c r="M1061" s="25">
        <v>1082.8904358868515</v>
      </c>
      <c r="N1061" s="25"/>
    </row>
    <row r="1062" spans="5:14">
      <c r="E1062" s="112">
        <v>45001</v>
      </c>
      <c r="G1062" s="25"/>
      <c r="H1062" s="53">
        <f>Bond_Historical!Q1063</f>
        <v>-3.7840954647120734E-3</v>
      </c>
      <c r="I1062" s="39">
        <f t="shared" si="51"/>
        <v>1.4319378486054483E-5</v>
      </c>
      <c r="J1062" s="25">
        <f t="shared" si="48"/>
        <v>6.1412608340743113E-3</v>
      </c>
      <c r="K1062" s="25">
        <f t="shared" si="50"/>
        <v>-1.2786657931412484E-3</v>
      </c>
      <c r="L1062" s="25">
        <f t="shared" si="49"/>
        <v>-1278.6657931412485</v>
      </c>
      <c r="M1062" s="25">
        <v>1086.6907240649814</v>
      </c>
      <c r="N1062" s="25"/>
    </row>
    <row r="1063" spans="5:14">
      <c r="E1063" s="112">
        <v>45002</v>
      </c>
      <c r="G1063" s="25"/>
      <c r="H1063" s="53">
        <f>Bond_Historical!Q1064</f>
        <v>5.9287802280473464E-3</v>
      </c>
      <c r="I1063" s="39">
        <f t="shared" si="51"/>
        <v>3.5150434992485148E-5</v>
      </c>
      <c r="J1063" s="25">
        <f t="shared" si="48"/>
        <v>6.1098598335958256E-3</v>
      </c>
      <c r="K1063" s="25">
        <f t="shared" si="50"/>
        <v>2.1101727577123859E-3</v>
      </c>
      <c r="L1063" s="25">
        <f t="shared" si="49"/>
        <v>2110.1727577123861</v>
      </c>
      <c r="M1063" s="25">
        <v>1087.0449000610859</v>
      </c>
      <c r="N1063" s="25"/>
    </row>
    <row r="1064" spans="5:14">
      <c r="E1064" s="112">
        <v>45005</v>
      </c>
      <c r="G1064" s="25"/>
      <c r="H1064" s="53">
        <f>Bond_Historical!Q1065</f>
        <v>-3.2122718613710084E-3</v>
      </c>
      <c r="I1064" s="39">
        <f t="shared" si="51"/>
        <v>1.0318690511355963E-5</v>
      </c>
      <c r="J1064" s="25">
        <f t="shared" si="48"/>
        <v>5.7687635317252225E-3</v>
      </c>
      <c r="K1064" s="25">
        <f t="shared" si="50"/>
        <v>-1.1491884425066548E-3</v>
      </c>
      <c r="L1064" s="25">
        <f t="shared" si="49"/>
        <v>-1149.1884425066548</v>
      </c>
      <c r="M1064" s="25">
        <v>1088.4112387825178</v>
      </c>
      <c r="N1064" s="25"/>
    </row>
    <row r="1065" spans="5:14">
      <c r="E1065" s="112">
        <v>45006</v>
      </c>
      <c r="G1065" s="25"/>
      <c r="H1065" s="53">
        <f>Bond_Historical!Q1066</f>
        <v>-1.140263115791614E-3</v>
      </c>
      <c r="I1065" s="39">
        <f t="shared" si="51"/>
        <v>1.3001999732347997E-6</v>
      </c>
      <c r="J1065" s="25">
        <f t="shared" si="48"/>
        <v>5.3368406176504523E-3</v>
      </c>
      <c r="K1065" s="25">
        <f t="shared" si="50"/>
        <v>-4.3204854078042552E-4</v>
      </c>
      <c r="L1065" s="25">
        <f t="shared" si="49"/>
        <v>-432.04854078042553</v>
      </c>
      <c r="M1065" s="25">
        <v>1092.9595207666866</v>
      </c>
      <c r="N1065" s="25"/>
    </row>
    <row r="1066" spans="5:14">
      <c r="E1066" s="112">
        <v>45007</v>
      </c>
      <c r="G1066" s="25"/>
      <c r="H1066" s="53">
        <f>Bond_Historical!Q1067</f>
        <v>7.7667325752705518E-3</v>
      </c>
      <c r="I1066" s="39">
        <f t="shared" si="51"/>
        <v>6.0322134895768739E-5</v>
      </c>
      <c r="J1066" s="25">
        <f t="shared" si="48"/>
        <v>5.7669669537668087E-3</v>
      </c>
      <c r="K1066" s="25">
        <f t="shared" si="50"/>
        <v>3.1810047831684644E-3</v>
      </c>
      <c r="L1066" s="25">
        <f t="shared" si="49"/>
        <v>3181.0047831684642</v>
      </c>
      <c r="M1066" s="25">
        <v>1094.0543930745571</v>
      </c>
      <c r="N1066" s="25"/>
    </row>
    <row r="1067" spans="5:14">
      <c r="E1067" s="112">
        <v>45008</v>
      </c>
      <c r="G1067" s="25"/>
      <c r="H1067" s="53">
        <f>Bond_Historical!Q1068</f>
        <v>2.7074499362284656E-3</v>
      </c>
      <c r="I1067" s="39">
        <f t="shared" si="51"/>
        <v>7.3302851571835226E-6</v>
      </c>
      <c r="J1067" s="25">
        <f t="shared" si="48"/>
        <v>5.4192955670031677E-3</v>
      </c>
      <c r="K1067" s="25">
        <f t="shared" si="50"/>
        <v>1.0261791239808376E-3</v>
      </c>
      <c r="L1067" s="25">
        <f t="shared" si="49"/>
        <v>1026.1791239808376</v>
      </c>
      <c r="M1067" s="25">
        <v>1108.5643728604166</v>
      </c>
      <c r="N1067" s="25"/>
    </row>
    <row r="1068" spans="5:14">
      <c r="E1068" s="112">
        <v>45009</v>
      </c>
      <c r="G1068" s="25"/>
      <c r="H1068" s="53">
        <f>Bond_Historical!Q1069</f>
        <v>1.8502611040739291E-3</v>
      </c>
      <c r="I1068" s="39">
        <f t="shared" si="51"/>
        <v>3.4234661532488751E-6</v>
      </c>
      <c r="J1068" s="25">
        <f t="shared" si="48"/>
        <v>5.0474716144963596E-3</v>
      </c>
      <c r="K1068" s="25">
        <f t="shared" si="50"/>
        <v>7.4627756299414213E-4</v>
      </c>
      <c r="L1068" s="25">
        <f t="shared" si="49"/>
        <v>746.27756299414216</v>
      </c>
      <c r="M1068" s="25">
        <v>1114.7784920101408</v>
      </c>
      <c r="N1068" s="25"/>
    </row>
    <row r="1069" spans="5:14">
      <c r="E1069" s="112">
        <v>45012</v>
      </c>
      <c r="G1069" s="25"/>
      <c r="H1069" s="53">
        <f>Bond_Historical!Q1070</f>
        <v>-9.7968175288924882E-3</v>
      </c>
      <c r="I1069" s="39">
        <f t="shared" si="51"/>
        <v>9.5977633694415118E-5</v>
      </c>
      <c r="J1069" s="25">
        <f t="shared" si="48"/>
        <v>6.0043375403483756E-3</v>
      </c>
      <c r="K1069" s="25">
        <f t="shared" si="50"/>
        <v>-4.2424949814394005E-3</v>
      </c>
      <c r="L1069" s="25">
        <f t="shared" si="49"/>
        <v>-4242.4949814394004</v>
      </c>
      <c r="M1069" s="25">
        <v>1115.260646161531</v>
      </c>
      <c r="N1069" s="25"/>
    </row>
    <row r="1070" spans="5:14">
      <c r="E1070" s="112">
        <v>45013</v>
      </c>
      <c r="G1070" s="25"/>
      <c r="H1070" s="53">
        <f>Bond_Historical!Q1071</f>
        <v>-7.721667963679576E-4</v>
      </c>
      <c r="I1070" s="39">
        <f t="shared" si="51"/>
        <v>5.9624156141315493E-7</v>
      </c>
      <c r="J1070" s="25">
        <f t="shared" si="48"/>
        <v>5.5437978983620276E-3</v>
      </c>
      <c r="K1070" s="25">
        <f t="shared" si="50"/>
        <v>-2.8109701094951555E-4</v>
      </c>
      <c r="L1070" s="25">
        <f t="shared" si="49"/>
        <v>-281.09701094951555</v>
      </c>
      <c r="M1070" s="25">
        <v>1115.7717163883126</v>
      </c>
      <c r="N1070" s="25"/>
    </row>
    <row r="1071" spans="5:14">
      <c r="E1071" s="112">
        <v>45014</v>
      </c>
      <c r="G1071" s="25"/>
      <c r="H1071" s="53">
        <f>Bond_Historical!Q1072</f>
        <v>1.7288321076397279E-3</v>
      </c>
      <c r="I1071" s="39">
        <f t="shared" si="51"/>
        <v>2.9888604564060236E-6</v>
      </c>
      <c r="J1071" s="25">
        <f t="shared" si="48"/>
        <v>5.1548006688582684E-3</v>
      </c>
      <c r="K1071" s="25">
        <f t="shared" si="50"/>
        <v>6.8164088791564928E-4</v>
      </c>
      <c r="L1071" s="25">
        <f t="shared" si="49"/>
        <v>681.64088791564927</v>
      </c>
      <c r="M1071" s="25">
        <v>1115.9184878550404</v>
      </c>
      <c r="N1071" s="25"/>
    </row>
    <row r="1072" spans="5:14">
      <c r="E1072" s="112">
        <v>45015</v>
      </c>
      <c r="G1072" s="25"/>
      <c r="H1072" s="53">
        <f>Bond_Historical!Q1073</f>
        <v>1.4811049746001302E-3</v>
      </c>
      <c r="I1072" s="39">
        <f t="shared" si="51"/>
        <v>2.1936719457852525E-6</v>
      </c>
      <c r="J1072" s="25">
        <f t="shared" si="48"/>
        <v>4.7869849840144882E-3</v>
      </c>
      <c r="K1072" s="25">
        <f t="shared" si="50"/>
        <v>6.2803546335698406E-4</v>
      </c>
      <c r="L1072" s="25">
        <f t="shared" si="49"/>
        <v>628.03546335698411</v>
      </c>
      <c r="M1072" s="25">
        <v>1118.2834297831741</v>
      </c>
      <c r="N1072" s="25"/>
    </row>
    <row r="1073" spans="5:14">
      <c r="E1073" s="112">
        <v>45016</v>
      </c>
      <c r="G1073" s="25"/>
      <c r="H1073" s="53">
        <f>Bond_Historical!Q1074</f>
        <v>5.7953037618840133E-3</v>
      </c>
      <c r="I1073" s="39">
        <f t="shared" si="51"/>
        <v>3.3585545692506994E-5</v>
      </c>
      <c r="J1073" s="25">
        <f t="shared" si="48"/>
        <v>4.9513405564028026E-3</v>
      </c>
      <c r="K1073" s="25">
        <f t="shared" si="50"/>
        <v>2.6462102219343619E-3</v>
      </c>
      <c r="L1073" s="25">
        <f t="shared" si="49"/>
        <v>2646.2102219343619</v>
      </c>
      <c r="M1073" s="25">
        <v>1120.6722338935299</v>
      </c>
      <c r="N1073" s="25"/>
    </row>
    <row r="1074" spans="5:14">
      <c r="E1074" s="112">
        <v>45019</v>
      </c>
      <c r="G1074" s="25"/>
      <c r="H1074" s="53">
        <f>Bond_Historical!Q1075</f>
        <v>4.0670637912793477E-3</v>
      </c>
      <c r="I1074" s="39">
        <f t="shared" si="51"/>
        <v>1.6541007882335541E-5</v>
      </c>
      <c r="J1074" s="25">
        <f t="shared" si="48"/>
        <v>4.829032873361669E-3</v>
      </c>
      <c r="K1074" s="25">
        <f t="shared" si="50"/>
        <v>1.7954296349230242E-3</v>
      </c>
      <c r="L1074" s="25">
        <f t="shared" si="49"/>
        <v>1795.4296349230242</v>
      </c>
      <c r="M1074" s="25">
        <v>1122.3242767415118</v>
      </c>
      <c r="N1074" s="25"/>
    </row>
    <row r="1075" spans="5:14">
      <c r="E1075" s="112">
        <v>45020</v>
      </c>
      <c r="G1075" s="25"/>
      <c r="H1075" s="53">
        <f>Bond_Historical!Q1076</f>
        <v>2.9915989199981114E-3</v>
      </c>
      <c r="I1075" s="39">
        <f t="shared" si="51"/>
        <v>8.949664098133866E-6</v>
      </c>
      <c r="J1075" s="25">
        <f t="shared" si="48"/>
        <v>4.60044284095853E-3</v>
      </c>
      <c r="K1075" s="25">
        <f t="shared" si="50"/>
        <v>1.3541083286713082E-3</v>
      </c>
      <c r="L1075" s="25">
        <f t="shared" si="49"/>
        <v>1354.1083286713083</v>
      </c>
      <c r="M1075" s="25">
        <v>1124.1045982168987</v>
      </c>
      <c r="N1075" s="25"/>
    </row>
    <row r="1076" spans="5:14">
      <c r="E1076" s="112">
        <v>45021</v>
      </c>
      <c r="G1076" s="25"/>
      <c r="H1076" s="53">
        <f>Bond_Historical!Q1077</f>
        <v>3.1397168711985749E-3</v>
      </c>
      <c r="I1076" s="39">
        <f t="shared" si="51"/>
        <v>9.8578220312889694E-6</v>
      </c>
      <c r="J1076" s="25">
        <f t="shared" si="48"/>
        <v>4.412271125812754E-3</v>
      </c>
      <c r="K1076" s="25">
        <f t="shared" si="50"/>
        <v>1.4917671897108692E-3</v>
      </c>
      <c r="L1076" s="25">
        <f t="shared" si="49"/>
        <v>1491.7671897108692</v>
      </c>
      <c r="M1076" s="25">
        <v>1124.1536282647121</v>
      </c>
      <c r="N1076" s="25"/>
    </row>
    <row r="1077" spans="5:14">
      <c r="E1077" s="112">
        <v>45022</v>
      </c>
      <c r="G1077" s="25"/>
      <c r="H1077" s="53">
        <f>Bond_Historical!Q1078</f>
        <v>-3.7548314824361771E-4</v>
      </c>
      <c r="I1077" s="39">
        <f t="shared" si="51"/>
        <v>1.4098759461493859E-7</v>
      </c>
      <c r="J1077" s="25">
        <f t="shared" si="48"/>
        <v>4.0705115346502882E-3</v>
      </c>
      <c r="K1077" s="25">
        <f t="shared" si="50"/>
        <v>-1.8601092942465997E-4</v>
      </c>
      <c r="L1077" s="25">
        <f t="shared" si="49"/>
        <v>-186.01092942465996</v>
      </c>
      <c r="M1077" s="25">
        <v>1125.2446479841765</v>
      </c>
      <c r="N1077" s="25"/>
    </row>
    <row r="1078" spans="5:14">
      <c r="E1078" s="112">
        <v>45026</v>
      </c>
      <c r="G1078" s="25"/>
      <c r="H1078" s="53">
        <f>Bond_Historical!Q1079</f>
        <v>-5.5483120129622334E-3</v>
      </c>
      <c r="I1078" s="39">
        <f t="shared" si="51"/>
        <v>3.0783766193181031E-5</v>
      </c>
      <c r="J1078" s="25">
        <f t="shared" si="48"/>
        <v>4.3244964400077895E-3</v>
      </c>
      <c r="K1078" s="25">
        <f t="shared" si="50"/>
        <v>-2.9793538724118113E-3</v>
      </c>
      <c r="L1078" s="25">
        <f t="shared" si="49"/>
        <v>-2979.3538724118112</v>
      </c>
      <c r="M1078" s="25">
        <v>1132.7328407005402</v>
      </c>
      <c r="N1078" s="25"/>
    </row>
    <row r="1079" spans="5:14">
      <c r="E1079" s="112">
        <v>45027</v>
      </c>
      <c r="G1079" s="25"/>
      <c r="H1079" s="53">
        <f>Bond_Historical!Q1080</f>
        <v>4.4871707679326907E-4</v>
      </c>
      <c r="I1079" s="39">
        <f t="shared" si="51"/>
        <v>2.0134701500589653E-7</v>
      </c>
      <c r="J1079" s="25">
        <f t="shared" ref="J1079:J1142" si="52">SQRT((1-$C$3)*SUMPRODUCT(I580:I1079,$G$3:$G$502))</f>
        <v>3.9907744978819491E-3</v>
      </c>
      <c r="K1079" s="25">
        <f t="shared" si="50"/>
        <v>2.2680219701260015E-4</v>
      </c>
      <c r="L1079" s="25">
        <f t="shared" si="49"/>
        <v>226.80219701260015</v>
      </c>
      <c r="M1079" s="25">
        <v>1142.4859024068935</v>
      </c>
      <c r="N1079" s="25"/>
    </row>
    <row r="1080" spans="5:14">
      <c r="E1080" s="112">
        <v>45028</v>
      </c>
      <c r="G1080" s="25"/>
      <c r="H1080" s="53">
        <f>Bond_Historical!Q1081</f>
        <v>2.8749976146172867E-4</v>
      </c>
      <c r="I1080" s="39">
        <f t="shared" si="51"/>
        <v>8.2656112840550887E-8</v>
      </c>
      <c r="J1080" s="25">
        <f t="shared" si="52"/>
        <v>3.680996787003388E-3</v>
      </c>
      <c r="K1080" s="25">
        <f t="shared" si="50"/>
        <v>1.5746734453073424E-4</v>
      </c>
      <c r="L1080" s="25">
        <f t="shared" ref="L1080:L1143" si="53">K1080*$C$5</f>
        <v>157.46734453073424</v>
      </c>
      <c r="M1080" s="25">
        <v>1144.6449718298609</v>
      </c>
      <c r="N1080" s="25"/>
    </row>
    <row r="1081" spans="5:14">
      <c r="E1081" s="112">
        <v>45029</v>
      </c>
      <c r="G1081" s="25"/>
      <c r="H1081" s="53">
        <f>Bond_Historical!Q1082</f>
        <v>-2.2484855698985868E-4</v>
      </c>
      <c r="I1081" s="39">
        <f t="shared" si="51"/>
        <v>5.0556873580421727E-8</v>
      </c>
      <c r="J1081" s="25">
        <f t="shared" si="52"/>
        <v>3.3948284603315284E-3</v>
      </c>
      <c r="K1081" s="25">
        <f t="shared" ref="K1081:K1144" si="54">H1081*$J$1321/J1080</f>
        <v>-1.3351647864011826E-4</v>
      </c>
      <c r="L1081" s="25">
        <f t="shared" si="53"/>
        <v>-133.51647864011827</v>
      </c>
      <c r="M1081" s="25">
        <v>1151.1317266803278</v>
      </c>
      <c r="N1081" s="25"/>
    </row>
    <row r="1082" spans="5:14">
      <c r="E1082" s="112">
        <v>45030</v>
      </c>
      <c r="G1082" s="25"/>
      <c r="H1082" s="53">
        <f>Bond_Historical!Q1083</f>
        <v>-4.1011499108948154E-3</v>
      </c>
      <c r="I1082" s="39">
        <f t="shared" si="51"/>
        <v>1.6819430591632553E-5</v>
      </c>
      <c r="J1082" s="25">
        <f t="shared" si="52"/>
        <v>3.5098498290611069E-3</v>
      </c>
      <c r="K1082" s="25">
        <f t="shared" si="54"/>
        <v>-2.6405719980032308E-3</v>
      </c>
      <c r="L1082" s="25">
        <f t="shared" si="53"/>
        <v>-2640.5719980032309</v>
      </c>
      <c r="M1082" s="25">
        <v>1151.2363636339594</v>
      </c>
      <c r="N1082" s="25"/>
    </row>
    <row r="1083" spans="5:14">
      <c r="E1083" s="112">
        <v>45033</v>
      </c>
      <c r="G1083" s="25"/>
      <c r="H1083" s="53">
        <f>Bond_Historical!Q1084</f>
        <v>-4.9549681045496612E-3</v>
      </c>
      <c r="I1083" s="39">
        <f t="shared" si="51"/>
        <v>2.4551708917104462E-5</v>
      </c>
      <c r="J1083" s="25">
        <f t="shared" si="52"/>
        <v>3.7621729474788777E-3</v>
      </c>
      <c r="K1083" s="25">
        <f t="shared" si="54"/>
        <v>-3.0857627441848849E-3</v>
      </c>
      <c r="L1083" s="25">
        <f t="shared" si="53"/>
        <v>-3085.7627441848849</v>
      </c>
      <c r="M1083" s="25">
        <v>1154.1538351609784</v>
      </c>
      <c r="N1083" s="25"/>
    </row>
    <row r="1084" spans="5:14">
      <c r="E1084" s="112">
        <v>45034</v>
      </c>
      <c r="G1084" s="25"/>
      <c r="H1084" s="53">
        <f>Bond_Historical!Q1085</f>
        <v>7.8808087829458173E-4</v>
      </c>
      <c r="I1084" s="39">
        <f t="shared" si="51"/>
        <v>6.2107147073355936E-7</v>
      </c>
      <c r="J1084" s="25">
        <f t="shared" si="52"/>
        <v>3.4819555158474742E-3</v>
      </c>
      <c r="K1084" s="25">
        <f t="shared" si="54"/>
        <v>4.5787005067718302E-4</v>
      </c>
      <c r="L1084" s="25">
        <f t="shared" si="53"/>
        <v>457.87005067718303</v>
      </c>
      <c r="M1084" s="25">
        <v>1174.27853709485</v>
      </c>
      <c r="N1084" s="25"/>
    </row>
    <row r="1085" spans="5:14">
      <c r="E1085" s="112">
        <v>45035</v>
      </c>
      <c r="G1085" s="25"/>
      <c r="H1085" s="53">
        <f>Bond_Historical!Q1086</f>
        <v>-2.6408059278298459E-3</v>
      </c>
      <c r="I1085" s="39">
        <f t="shared" si="51"/>
        <v>6.9738559484612536E-6</v>
      </c>
      <c r="J1085" s="25">
        <f t="shared" si="52"/>
        <v>3.3691973041748008E-3</v>
      </c>
      <c r="K1085" s="25">
        <f t="shared" si="54"/>
        <v>-1.6577669272390297E-3</v>
      </c>
      <c r="L1085" s="25">
        <f t="shared" si="53"/>
        <v>-1657.7669272390297</v>
      </c>
      <c r="M1085" s="25">
        <v>1175.7440931057649</v>
      </c>
      <c r="N1085" s="25"/>
    </row>
    <row r="1086" spans="5:14">
      <c r="E1086" s="112">
        <v>45036</v>
      </c>
      <c r="G1086" s="25"/>
      <c r="H1086" s="53">
        <f>Bond_Historical!Q1087</f>
        <v>3.8780139332792959E-3</v>
      </c>
      <c r="I1086" s="39">
        <f t="shared" si="51"/>
        <v>1.5038992066708355E-5</v>
      </c>
      <c r="J1086" s="25">
        <f t="shared" si="52"/>
        <v>3.4503066114906634E-3</v>
      </c>
      <c r="K1086" s="25">
        <f t="shared" si="54"/>
        <v>2.5158985450633793E-3</v>
      </c>
      <c r="L1086" s="25">
        <f t="shared" si="53"/>
        <v>2515.8985450633795</v>
      </c>
      <c r="M1086" s="25">
        <v>1181.5223268686136</v>
      </c>
      <c r="N1086" s="25"/>
    </row>
    <row r="1087" spans="5:14">
      <c r="E1087" s="112">
        <v>45037</v>
      </c>
      <c r="G1087" s="25"/>
      <c r="H1087" s="53">
        <f>Bond_Historical!Q1088</f>
        <v>-8.7513770838864235E-4</v>
      </c>
      <c r="I1087" s="39">
        <f t="shared" si="51"/>
        <v>7.6586600864372438E-7</v>
      </c>
      <c r="J1087" s="25">
        <f t="shared" si="52"/>
        <v>3.1990316124724861E-3</v>
      </c>
      <c r="K1087" s="25">
        <f t="shared" si="54"/>
        <v>-5.5440726205058407E-4</v>
      </c>
      <c r="L1087" s="25">
        <f t="shared" si="53"/>
        <v>-554.40726205058411</v>
      </c>
      <c r="M1087" s="25">
        <v>1203.1890919986242</v>
      </c>
      <c r="N1087" s="25"/>
    </row>
    <row r="1088" spans="5:14">
      <c r="E1088" s="112">
        <v>45040</v>
      </c>
      <c r="G1088" s="25"/>
      <c r="H1088" s="53">
        <f>Bond_Historical!Q1089</f>
        <v>3.8684848616941494E-3</v>
      </c>
      <c r="I1088" s="39">
        <f t="shared" si="51"/>
        <v>1.4965175125156802E-5</v>
      </c>
      <c r="J1088" s="25">
        <f t="shared" si="52"/>
        <v>3.3080974951975174E-3</v>
      </c>
      <c r="K1088" s="25">
        <f t="shared" si="54"/>
        <v>2.6432155057279374E-3</v>
      </c>
      <c r="L1088" s="25">
        <f t="shared" si="53"/>
        <v>2643.2155057279374</v>
      </c>
      <c r="M1088" s="25">
        <v>1204.1378890165747</v>
      </c>
      <c r="N1088" s="25"/>
    </row>
    <row r="1089" spans="5:14">
      <c r="E1089" s="112">
        <v>45041</v>
      </c>
      <c r="G1089" s="25"/>
      <c r="H1089" s="53">
        <f>Bond_Historical!Q1090</f>
        <v>5.7080627465835813E-3</v>
      </c>
      <c r="I1089" s="39">
        <f t="shared" si="51"/>
        <v>3.25819803189353E-5</v>
      </c>
      <c r="J1089" s="25">
        <f t="shared" si="52"/>
        <v>3.7668660355675739E-3</v>
      </c>
      <c r="K1089" s="25">
        <f t="shared" si="54"/>
        <v>3.7715567028007539E-3</v>
      </c>
      <c r="L1089" s="25">
        <f t="shared" si="53"/>
        <v>3771.556702800754</v>
      </c>
      <c r="M1089" s="25">
        <v>1218.7662887041013</v>
      </c>
      <c r="N1089" s="25"/>
    </row>
    <row r="1090" spans="5:14">
      <c r="E1090" s="112">
        <v>45042</v>
      </c>
      <c r="G1090" s="25"/>
      <c r="H1090" s="53">
        <f>Bond_Historical!Q1091</f>
        <v>-3.8324613217124762E-3</v>
      </c>
      <c r="I1090" s="39">
        <f t="shared" si="51"/>
        <v>1.4687759782422139E-5</v>
      </c>
      <c r="J1090" s="25">
        <f t="shared" si="52"/>
        <v>3.7767779571731518E-3</v>
      </c>
      <c r="K1090" s="25">
        <f t="shared" si="54"/>
        <v>-2.2238618703668851E-3</v>
      </c>
      <c r="L1090" s="25">
        <f t="shared" si="53"/>
        <v>-2223.8618703668849</v>
      </c>
      <c r="M1090" s="25">
        <v>1219.3920191975933</v>
      </c>
      <c r="N1090" s="25"/>
    </row>
    <row r="1091" spans="5:14">
      <c r="E1091" s="112">
        <v>45043</v>
      </c>
      <c r="G1091" s="25"/>
      <c r="H1091" s="53">
        <f>Bond_Historical!Q1092</f>
        <v>-3.9174677866238572E-3</v>
      </c>
      <c r="I1091" s="39">
        <f t="shared" si="51"/>
        <v>1.5346553859235624E-5</v>
      </c>
      <c r="J1091" s="25">
        <f t="shared" si="52"/>
        <v>3.7982136664497955E-3</v>
      </c>
      <c r="K1091" s="25">
        <f t="shared" si="54"/>
        <v>-2.2672227178843407E-3</v>
      </c>
      <c r="L1091" s="25">
        <f t="shared" si="53"/>
        <v>-2267.2227178843405</v>
      </c>
      <c r="M1091" s="25">
        <v>1222.7427919264057</v>
      </c>
      <c r="N1091" s="25"/>
    </row>
    <row r="1092" spans="5:14">
      <c r="E1092" s="112">
        <v>45044</v>
      </c>
      <c r="G1092" s="25"/>
      <c r="H1092" s="53">
        <f>Bond_Historical!Q1093</f>
        <v>5.5925451446933441E-3</v>
      </c>
      <c r="I1092" s="39">
        <f t="shared" ref="I1092:I1155" si="55">H1092^2</f>
        <v>3.1276561195433098E-5</v>
      </c>
      <c r="J1092" s="25">
        <f t="shared" si="52"/>
        <v>4.1175171131302007E-3</v>
      </c>
      <c r="K1092" s="25">
        <f t="shared" si="54"/>
        <v>3.2184021510390133E-3</v>
      </c>
      <c r="L1092" s="25">
        <f t="shared" si="53"/>
        <v>3218.4021510390135</v>
      </c>
      <c r="M1092" s="25">
        <v>1227.6829783931976</v>
      </c>
      <c r="N1092" s="25"/>
    </row>
    <row r="1093" spans="5:14">
      <c r="E1093" s="112">
        <v>45047</v>
      </c>
      <c r="G1093" s="25"/>
      <c r="H1093" s="53">
        <f>Bond_Historical!Q1094</f>
        <v>-1.1028911611176723E-2</v>
      </c>
      <c r="I1093" s="39">
        <f t="shared" si="55"/>
        <v>1.2163689132714874E-4</v>
      </c>
      <c r="J1093" s="25">
        <f t="shared" si="52"/>
        <v>5.7145768696776119E-3</v>
      </c>
      <c r="K1093" s="25">
        <f t="shared" si="54"/>
        <v>-5.8547377516083507E-3</v>
      </c>
      <c r="L1093" s="25">
        <f t="shared" si="53"/>
        <v>-5854.7377516083507</v>
      </c>
      <c r="M1093" s="25">
        <v>1228.5751341931459</v>
      </c>
      <c r="N1093" s="25"/>
    </row>
    <row r="1094" spans="5:14">
      <c r="E1094" s="112">
        <v>45048</v>
      </c>
      <c r="G1094" s="25"/>
      <c r="H1094" s="53">
        <f>Bond_Historical!Q1095</f>
        <v>9.7939201261376015E-3</v>
      </c>
      <c r="I1094" s="39">
        <f t="shared" si="55"/>
        <v>9.592087143716317E-5</v>
      </c>
      <c r="J1094" s="25">
        <f t="shared" si="52"/>
        <v>6.4919997839734019E-3</v>
      </c>
      <c r="K1094" s="25">
        <f t="shared" si="54"/>
        <v>3.7461286009277755E-3</v>
      </c>
      <c r="L1094" s="25">
        <f t="shared" si="53"/>
        <v>3746.1286009277756</v>
      </c>
      <c r="M1094" s="25">
        <v>1247.6674340099903</v>
      </c>
      <c r="N1094" s="25"/>
    </row>
    <row r="1095" spans="5:14">
      <c r="E1095" s="112">
        <v>45049</v>
      </c>
      <c r="G1095" s="25"/>
      <c r="H1095" s="53">
        <f>Bond_Historical!Q1096</f>
        <v>3.2461783047094497E-3</v>
      </c>
      <c r="I1095" s="39">
        <f t="shared" si="55"/>
        <v>1.0537673585966317E-5</v>
      </c>
      <c r="J1095" s="25">
        <f t="shared" si="52"/>
        <v>6.1159466195952888E-3</v>
      </c>
      <c r="K1095" s="25">
        <f t="shared" si="54"/>
        <v>1.0929595207666866E-3</v>
      </c>
      <c r="L1095" s="25">
        <f t="shared" si="53"/>
        <v>1092.9595207666866</v>
      </c>
      <c r="M1095" s="25">
        <v>1248.1134783318466</v>
      </c>
      <c r="N1095" s="25"/>
    </row>
    <row r="1096" spans="5:14">
      <c r="E1096" s="112">
        <v>45050</v>
      </c>
      <c r="G1096" s="25"/>
      <c r="H1096" s="53">
        <f>Bond_Historical!Q1097</f>
        <v>-1.23438234251314E-3</v>
      </c>
      <c r="I1096" s="39">
        <f t="shared" si="55"/>
        <v>1.523699767508227E-6</v>
      </c>
      <c r="J1096" s="25">
        <f t="shared" si="52"/>
        <v>5.6588547923413276E-3</v>
      </c>
      <c r="K1096" s="25">
        <f t="shared" si="54"/>
        <v>-4.4116009118332615E-4</v>
      </c>
      <c r="L1096" s="25">
        <f t="shared" si="53"/>
        <v>-441.16009118332613</v>
      </c>
      <c r="M1096" s="25">
        <v>1284.1981969170372</v>
      </c>
      <c r="N1096" s="25"/>
    </row>
    <row r="1097" spans="5:14">
      <c r="E1097" s="112">
        <v>45051</v>
      </c>
      <c r="G1097" s="25"/>
      <c r="H1097" s="53">
        <f>Bond_Historical!Q1098</f>
        <v>-3.2180762145142261E-3</v>
      </c>
      <c r="I1097" s="39">
        <f t="shared" si="55"/>
        <v>1.0356014522422211E-5</v>
      </c>
      <c r="J1097" s="25">
        <f t="shared" si="52"/>
        <v>5.3640138054489644E-3</v>
      </c>
      <c r="K1097" s="25">
        <f t="shared" si="54"/>
        <v>-1.2430196060779931E-3</v>
      </c>
      <c r="L1097" s="25">
        <f t="shared" si="53"/>
        <v>-1243.0196060779931</v>
      </c>
      <c r="M1097" s="25">
        <v>1289.9687339489531</v>
      </c>
      <c r="N1097" s="25"/>
    </row>
    <row r="1098" spans="5:14">
      <c r="E1098" s="112">
        <v>45054</v>
      </c>
      <c r="G1098" s="25"/>
      <c r="H1098" s="53">
        <f>Bond_Historical!Q1099</f>
        <v>-5.3993557923810095E-3</v>
      </c>
      <c r="I1098" s="39">
        <f t="shared" si="55"/>
        <v>2.9153042972718361E-5</v>
      </c>
      <c r="J1098" s="25">
        <f t="shared" si="52"/>
        <v>5.3693299335389856E-3</v>
      </c>
      <c r="K1098" s="25">
        <f t="shared" si="54"/>
        <v>-2.2002005192718124E-3</v>
      </c>
      <c r="L1098" s="25">
        <f t="shared" si="53"/>
        <v>-2200.2005192718125</v>
      </c>
      <c r="M1098" s="25">
        <v>1290.4031209698826</v>
      </c>
      <c r="N1098" s="25"/>
    </row>
    <row r="1099" spans="5:14">
      <c r="E1099" s="112">
        <v>45055</v>
      </c>
      <c r="G1099" s="25"/>
      <c r="H1099" s="53">
        <f>Bond_Historical!Q1100</f>
        <v>-7.1110895912326855E-4</v>
      </c>
      <c r="I1099" s="39">
        <f t="shared" si="55"/>
        <v>5.0567595174537839E-7</v>
      </c>
      <c r="J1099" s="25">
        <f t="shared" si="52"/>
        <v>4.9579330106083435E-3</v>
      </c>
      <c r="K1099" s="25">
        <f t="shared" si="54"/>
        <v>-2.8948513147490737E-4</v>
      </c>
      <c r="L1099" s="25">
        <f t="shared" si="53"/>
        <v>-289.48513147490735</v>
      </c>
      <c r="M1099" s="25">
        <v>1292.7538073255957</v>
      </c>
      <c r="N1099" s="25"/>
    </row>
    <row r="1100" spans="5:14">
      <c r="E1100" s="112">
        <v>45056</v>
      </c>
      <c r="G1100" s="25"/>
      <c r="H1100" s="53">
        <f>Bond_Historical!Q1101</f>
        <v>5.9910947659335871E-3</v>
      </c>
      <c r="I1100" s="39">
        <f t="shared" si="55"/>
        <v>3.5893216494396822E-5</v>
      </c>
      <c r="J1100" s="25">
        <f t="shared" si="52"/>
        <v>5.12619910374026E-3</v>
      </c>
      <c r="K1100" s="25">
        <f t="shared" si="54"/>
        <v>2.6412878775314368E-3</v>
      </c>
      <c r="L1100" s="25">
        <f t="shared" si="53"/>
        <v>2641.2878775314366</v>
      </c>
      <c r="M1100" s="25">
        <v>1295.7616494956299</v>
      </c>
      <c r="N1100" s="25"/>
    </row>
    <row r="1101" spans="5:14">
      <c r="E1101" s="112">
        <v>45057</v>
      </c>
      <c r="G1101" s="25"/>
      <c r="H1101" s="53">
        <f>Bond_Historical!Q1102</f>
        <v>2.8597535992223185E-3</v>
      </c>
      <c r="I1101" s="39">
        <f t="shared" si="55"/>
        <v>8.1781906482650043E-6</v>
      </c>
      <c r="J1101" s="25">
        <f t="shared" si="52"/>
        <v>4.8541691627660734E-3</v>
      </c>
      <c r="K1101" s="25">
        <f t="shared" si="54"/>
        <v>1.2193920191975933E-3</v>
      </c>
      <c r="L1101" s="25">
        <f t="shared" si="53"/>
        <v>1219.3920191975933</v>
      </c>
      <c r="M1101" s="25">
        <v>1299.0248324864331</v>
      </c>
      <c r="N1101" s="25"/>
    </row>
    <row r="1102" spans="5:14">
      <c r="E1102" s="112">
        <v>45058</v>
      </c>
      <c r="G1102" s="25"/>
      <c r="H1102" s="53">
        <f>Bond_Historical!Q1103</f>
        <v>-5.1115201304612534E-3</v>
      </c>
      <c r="I1102" s="39">
        <f t="shared" si="55"/>
        <v>2.6127638044110627E-5</v>
      </c>
      <c r="J1102" s="25">
        <f t="shared" si="52"/>
        <v>4.8936346643628104E-3</v>
      </c>
      <c r="K1102" s="25">
        <f t="shared" si="54"/>
        <v>-2.3016822677248286E-3</v>
      </c>
      <c r="L1102" s="25">
        <f t="shared" si="53"/>
        <v>-2301.6822677248288</v>
      </c>
      <c r="M1102" s="25">
        <v>1307.2280442087169</v>
      </c>
      <c r="N1102" s="25"/>
    </row>
    <row r="1103" spans="5:14">
      <c r="E1103" s="112">
        <v>45061</v>
      </c>
      <c r="G1103" s="25"/>
      <c r="H1103" s="53">
        <f>Bond_Historical!Q1104</f>
        <v>-2.979475686624601E-3</v>
      </c>
      <c r="I1103" s="39">
        <f t="shared" si="55"/>
        <v>8.8772753671871382E-6</v>
      </c>
      <c r="J1103" s="25">
        <f t="shared" si="52"/>
        <v>4.6569413244202879E-3</v>
      </c>
      <c r="K1103" s="25">
        <f t="shared" si="54"/>
        <v>-1.3308175067668964E-3</v>
      </c>
      <c r="L1103" s="25">
        <f t="shared" si="53"/>
        <v>-1330.8175067668965</v>
      </c>
      <c r="M1103" s="25">
        <v>1323.8089557295714</v>
      </c>
      <c r="N1103" s="25"/>
    </row>
    <row r="1104" spans="5:14">
      <c r="E1104" s="112">
        <v>45062</v>
      </c>
      <c r="G1104" s="25"/>
      <c r="H1104" s="53">
        <f>Bond_Historical!Q1105</f>
        <v>-2.8007724614917458E-3</v>
      </c>
      <c r="I1104" s="39">
        <f t="shared" si="55"/>
        <v>7.8443263810505326E-6</v>
      </c>
      <c r="J1104" s="25">
        <f t="shared" si="52"/>
        <v>4.4283954296547362E-3</v>
      </c>
      <c r="K1104" s="25">
        <f t="shared" si="54"/>
        <v>-1.3145807394548679E-3</v>
      </c>
      <c r="L1104" s="25">
        <f t="shared" si="53"/>
        <v>-1314.5807394548679</v>
      </c>
      <c r="M1104" s="25">
        <v>1330.158810498159</v>
      </c>
      <c r="N1104" s="25"/>
    </row>
    <row r="1105" spans="5:14">
      <c r="E1105" s="112">
        <v>45063</v>
      </c>
      <c r="G1105" s="25"/>
      <c r="H1105" s="53">
        <f>Bond_Historical!Q1106</f>
        <v>-1.4437001895739442E-3</v>
      </c>
      <c r="I1105" s="39">
        <f t="shared" si="55"/>
        <v>2.0842702373758425E-6</v>
      </c>
      <c r="J1105" s="25">
        <f t="shared" si="52"/>
        <v>4.1208887032757012E-3</v>
      </c>
      <c r="K1105" s="25">
        <f t="shared" si="54"/>
        <v>-7.1259180411581229E-4</v>
      </c>
      <c r="L1105" s="25">
        <f t="shared" si="53"/>
        <v>-712.59180411581224</v>
      </c>
      <c r="M1105" s="25">
        <v>1331.0584389219111</v>
      </c>
      <c r="N1105" s="25"/>
    </row>
    <row r="1106" spans="5:14">
      <c r="E1106" s="112">
        <v>45064</v>
      </c>
      <c r="G1106" s="25"/>
      <c r="H1106" s="53">
        <f>Bond_Historical!Q1107</f>
        <v>-4.2520642564758569E-3</v>
      </c>
      <c r="I1106" s="39">
        <f t="shared" si="55"/>
        <v>1.808005044119958E-5</v>
      </c>
      <c r="J1106" s="25">
        <f t="shared" si="52"/>
        <v>4.1408299548819239E-3</v>
      </c>
      <c r="K1106" s="25">
        <f t="shared" si="54"/>
        <v>-2.2553769466738894E-3</v>
      </c>
      <c r="L1106" s="25">
        <f t="shared" si="53"/>
        <v>-2255.3769466738895</v>
      </c>
      <c r="M1106" s="25">
        <v>1334.3639206812027</v>
      </c>
      <c r="N1106" s="25"/>
    </row>
    <row r="1107" spans="5:14">
      <c r="E1107" s="112">
        <v>45065</v>
      </c>
      <c r="G1107" s="25"/>
      <c r="H1107" s="53">
        <f>Bond_Historical!Q1108</f>
        <v>-2.2956086844449133E-3</v>
      </c>
      <c r="I1107" s="39">
        <f t="shared" si="55"/>
        <v>5.2698192320989057E-6</v>
      </c>
      <c r="J1107" s="25">
        <f t="shared" si="52"/>
        <v>3.9198181963931884E-3</v>
      </c>
      <c r="K1107" s="25">
        <f t="shared" si="54"/>
        <v>-1.2117713104737838E-3</v>
      </c>
      <c r="L1107" s="25">
        <f t="shared" si="53"/>
        <v>-1211.7713104737838</v>
      </c>
      <c r="M1107" s="25">
        <v>1340.1888899218818</v>
      </c>
      <c r="N1107" s="25"/>
    </row>
    <row r="1108" spans="5:14">
      <c r="E1108" s="112">
        <v>45068</v>
      </c>
      <c r="G1108" s="25"/>
      <c r="H1108" s="53">
        <f>Bond_Historical!Q1109</f>
        <v>-8.9039994710780001E-4</v>
      </c>
      <c r="I1108" s="39">
        <f t="shared" si="55"/>
        <v>7.9281206580957301E-7</v>
      </c>
      <c r="J1108" s="25">
        <f t="shared" si="52"/>
        <v>3.6303099452705575E-3</v>
      </c>
      <c r="K1108" s="25">
        <f t="shared" si="54"/>
        <v>-4.9651160559693961E-4</v>
      </c>
      <c r="L1108" s="25">
        <f t="shared" si="53"/>
        <v>-496.5116055969396</v>
      </c>
      <c r="M1108" s="25">
        <v>1340.7203786422319</v>
      </c>
      <c r="N1108" s="25"/>
    </row>
    <row r="1109" spans="5:14">
      <c r="E1109" s="112">
        <v>45069</v>
      </c>
      <c r="G1109" s="25"/>
      <c r="H1109" s="53">
        <f>Bond_Historical!Q1110</f>
        <v>9.7411871919442954E-4</v>
      </c>
      <c r="I1109" s="39">
        <f t="shared" si="55"/>
        <v>9.4890727908499591E-7</v>
      </c>
      <c r="J1109" s="25">
        <f t="shared" si="52"/>
        <v>3.3681766351816404E-3</v>
      </c>
      <c r="K1109" s="25">
        <f t="shared" si="54"/>
        <v>5.865140052794274E-4</v>
      </c>
      <c r="L1109" s="25">
        <f t="shared" si="53"/>
        <v>586.51400527942735</v>
      </c>
      <c r="M1109" s="25">
        <v>1347.9578728403567</v>
      </c>
      <c r="N1109" s="25"/>
    </row>
    <row r="1110" spans="5:14">
      <c r="E1110" s="112">
        <v>45070</v>
      </c>
      <c r="G1110" s="25"/>
      <c r="H1110" s="53">
        <f>Bond_Historical!Q1111</f>
        <v>-2.8004338146311288E-3</v>
      </c>
      <c r="I1110" s="39">
        <f t="shared" si="55"/>
        <v>7.8424295501294549E-6</v>
      </c>
      <c r="J1110" s="25">
        <f t="shared" si="52"/>
        <v>3.2892683383140705E-3</v>
      </c>
      <c r="K1110" s="25">
        <f t="shared" si="54"/>
        <v>-1.8173587133111543E-3</v>
      </c>
      <c r="L1110" s="25">
        <f t="shared" si="53"/>
        <v>-1817.3587133111544</v>
      </c>
      <c r="M1110" s="25">
        <v>1350.2422154412366</v>
      </c>
      <c r="N1110" s="25"/>
    </row>
    <row r="1111" spans="5:14">
      <c r="E1111" s="112">
        <v>45071</v>
      </c>
      <c r="G1111" s="25"/>
      <c r="H1111" s="53">
        <f>Bond_Historical!Q1112</f>
        <v>-3.0014469107354173E-3</v>
      </c>
      <c r="I1111" s="39">
        <f t="shared" si="55"/>
        <v>9.00868355796318E-6</v>
      </c>
      <c r="J1111" s="25">
        <f t="shared" si="52"/>
        <v>3.2477216329166165E-3</v>
      </c>
      <c r="K1111" s="25">
        <f t="shared" si="54"/>
        <v>-1.9945345547409542E-3</v>
      </c>
      <c r="L1111" s="25">
        <f t="shared" si="53"/>
        <v>-1994.5345547409543</v>
      </c>
      <c r="M1111" s="25">
        <v>1354.1083286713083</v>
      </c>
      <c r="N1111" s="25"/>
    </row>
    <row r="1112" spans="5:14">
      <c r="E1112" s="112">
        <v>45072</v>
      </c>
      <c r="G1112" s="25"/>
      <c r="H1112" s="53">
        <f>Bond_Historical!Q1113</f>
        <v>2.0443154983660634E-3</v>
      </c>
      <c r="I1112" s="39">
        <f t="shared" si="55"/>
        <v>4.1792258568596863E-6</v>
      </c>
      <c r="J1112" s="25">
        <f t="shared" si="52"/>
        <v>3.0971640758452462E-3</v>
      </c>
      <c r="K1112" s="25">
        <f t="shared" si="54"/>
        <v>1.3758760989507116E-3</v>
      </c>
      <c r="L1112" s="25">
        <f t="shared" si="53"/>
        <v>1375.8760989507116</v>
      </c>
      <c r="M1112" s="25">
        <v>1364.7152064502277</v>
      </c>
      <c r="N1112" s="25"/>
    </row>
    <row r="1113" spans="5:14">
      <c r="E1113" s="112">
        <v>45076</v>
      </c>
      <c r="G1113" s="25"/>
      <c r="H1113" s="53">
        <f>Bond_Historical!Q1114</f>
        <v>6.5625342084929261E-3</v>
      </c>
      <c r="I1113" s="39">
        <f t="shared" si="55"/>
        <v>4.3066855237639874E-5</v>
      </c>
      <c r="J1113" s="25">
        <f t="shared" si="52"/>
        <v>3.8227725280804204E-3</v>
      </c>
      <c r="K1113" s="25">
        <f t="shared" si="54"/>
        <v>4.6314562977983545E-3</v>
      </c>
      <c r="L1113" s="25">
        <f t="shared" si="53"/>
        <v>4631.4562977983542</v>
      </c>
      <c r="M1113" s="25">
        <v>1365.498620882865</v>
      </c>
      <c r="N1113" s="25"/>
    </row>
    <row r="1114" spans="5:14">
      <c r="E1114" s="112">
        <v>45077</v>
      </c>
      <c r="G1114" s="25"/>
      <c r="H1114" s="53">
        <f>Bond_Historical!Q1115</f>
        <v>2.9498429422127217E-3</v>
      </c>
      <c r="I1114" s="39">
        <f t="shared" si="55"/>
        <v>8.7015733837222061E-6</v>
      </c>
      <c r="J1114" s="25">
        <f t="shared" si="52"/>
        <v>3.7049679268230848E-3</v>
      </c>
      <c r="K1114" s="25">
        <f t="shared" si="54"/>
        <v>1.6866720202437246E-3</v>
      </c>
      <c r="L1114" s="25">
        <f t="shared" si="53"/>
        <v>1686.6720202437245</v>
      </c>
      <c r="M1114" s="25">
        <v>1370.33992778826</v>
      </c>
      <c r="N1114" s="25"/>
    </row>
    <row r="1115" spans="5:14">
      <c r="E1115" s="112">
        <v>45078</v>
      </c>
      <c r="G1115" s="25"/>
      <c r="H1115" s="53">
        <f>Bond_Historical!Q1116</f>
        <v>2.4749027750822243E-3</v>
      </c>
      <c r="I1115" s="39">
        <f t="shared" si="55"/>
        <v>6.1251437461096951E-6</v>
      </c>
      <c r="J1115" s="25">
        <f t="shared" si="52"/>
        <v>3.5477515132666827E-3</v>
      </c>
      <c r="K1115" s="25">
        <f t="shared" si="54"/>
        <v>1.4601043447862248E-3</v>
      </c>
      <c r="L1115" s="25">
        <f t="shared" si="53"/>
        <v>1460.1043447862248</v>
      </c>
      <c r="M1115" s="25">
        <v>1371.0311270957545</v>
      </c>
      <c r="N1115" s="25"/>
    </row>
    <row r="1116" spans="5:14">
      <c r="E1116" s="112">
        <v>45079</v>
      </c>
      <c r="G1116" s="25"/>
      <c r="H1116" s="53">
        <f>Bond_Historical!Q1117</f>
        <v>-4.1726647667756304E-3</v>
      </c>
      <c r="I1116" s="39">
        <f t="shared" si="55"/>
        <v>1.7411131255890725E-5</v>
      </c>
      <c r="J1116" s="25">
        <f t="shared" si="52"/>
        <v>3.6483187043193938E-3</v>
      </c>
      <c r="K1116" s="25">
        <f t="shared" si="54"/>
        <v>-2.5708130994234963E-3</v>
      </c>
      <c r="L1116" s="25">
        <f t="shared" si="53"/>
        <v>-2570.8130994234962</v>
      </c>
      <c r="M1116" s="25">
        <v>1374.8801729521549</v>
      </c>
      <c r="N1116" s="25"/>
    </row>
    <row r="1117" spans="5:14">
      <c r="E1117" s="112">
        <v>45082</v>
      </c>
      <c r="G1117" s="25"/>
      <c r="H1117" s="53">
        <f>Bond_Historical!Q1118</f>
        <v>-3.3776159969196059E-4</v>
      </c>
      <c r="I1117" s="39">
        <f t="shared" si="55"/>
        <v>1.1408289822647224E-7</v>
      </c>
      <c r="J1117" s="25">
        <f t="shared" si="52"/>
        <v>3.3661264678822899E-3</v>
      </c>
      <c r="K1117" s="25">
        <f t="shared" si="54"/>
        <v>-2.0236141451197907E-4</v>
      </c>
      <c r="L1117" s="25">
        <f t="shared" si="53"/>
        <v>-202.36141451197906</v>
      </c>
      <c r="M1117" s="25">
        <v>1375.8760989507116</v>
      </c>
      <c r="N1117" s="25"/>
    </row>
    <row r="1118" spans="5:14">
      <c r="E1118" s="112">
        <v>45083</v>
      </c>
      <c r="G1118" s="25"/>
      <c r="H1118" s="53">
        <f>Bond_Historical!Q1119</f>
        <v>1.3757426911447793E-3</v>
      </c>
      <c r="I1118" s="39">
        <f t="shared" si="55"/>
        <v>1.8926679522382796E-6</v>
      </c>
      <c r="J1118" s="25">
        <f t="shared" si="52"/>
        <v>3.1488230310620486E-3</v>
      </c>
      <c r="K1118" s="25">
        <f t="shared" si="54"/>
        <v>8.9334042907435315E-4</v>
      </c>
      <c r="L1118" s="25">
        <f t="shared" si="53"/>
        <v>893.3404290743531</v>
      </c>
      <c r="M1118" s="25">
        <v>1379.4127243189</v>
      </c>
      <c r="N1118" s="25"/>
    </row>
    <row r="1119" spans="5:14">
      <c r="E1119" s="112">
        <v>45084</v>
      </c>
      <c r="G1119" s="25"/>
      <c r="H1119" s="53">
        <f>Bond_Historical!Q1120</f>
        <v>-6.0777246504325425E-3</v>
      </c>
      <c r="I1119" s="39">
        <f t="shared" si="55"/>
        <v>3.6938736926475372E-5</v>
      </c>
      <c r="J1119" s="25">
        <f t="shared" si="52"/>
        <v>3.7374635848093653E-3</v>
      </c>
      <c r="K1119" s="25">
        <f t="shared" si="54"/>
        <v>-4.2189363244184361E-3</v>
      </c>
      <c r="L1119" s="25">
        <f t="shared" si="53"/>
        <v>-4218.936324418436</v>
      </c>
      <c r="M1119" s="25">
        <v>1380.1764502013307</v>
      </c>
      <c r="N1119" s="25"/>
    </row>
    <row r="1120" spans="5:14">
      <c r="E1120" s="112">
        <v>45085</v>
      </c>
      <c r="G1120" s="25"/>
      <c r="H1120" s="53">
        <f>Bond_Historical!Q1121</f>
        <v>5.2015649995465572E-3</v>
      </c>
      <c r="I1120" s="39">
        <f t="shared" si="55"/>
        <v>2.7056278444507777E-5</v>
      </c>
      <c r="J1120" s="25">
        <f t="shared" si="52"/>
        <v>3.9914634793877081E-3</v>
      </c>
      <c r="K1120" s="25">
        <f t="shared" si="54"/>
        <v>3.042056411900329E-3</v>
      </c>
      <c r="L1120" s="25">
        <f t="shared" si="53"/>
        <v>3042.0564119003288</v>
      </c>
      <c r="M1120" s="25">
        <v>1387.8881862033618</v>
      </c>
      <c r="N1120" s="25"/>
    </row>
    <row r="1121" spans="5:14">
      <c r="E1121" s="112">
        <v>45086</v>
      </c>
      <c r="G1121" s="25"/>
      <c r="H1121" s="53">
        <f>Bond_Historical!Q1122</f>
        <v>-2.2162413363026657E-3</v>
      </c>
      <c r="I1121" s="39">
        <f t="shared" si="55"/>
        <v>4.911725660736625E-6</v>
      </c>
      <c r="J1121" s="25">
        <f t="shared" si="52"/>
        <v>3.7787262999989094E-3</v>
      </c>
      <c r="K1121" s="25">
        <f t="shared" si="54"/>
        <v>-1.2136545664274117E-3</v>
      </c>
      <c r="L1121" s="25">
        <f t="shared" si="53"/>
        <v>-1213.6545664274117</v>
      </c>
      <c r="M1121" s="25">
        <v>1390.6212238083278</v>
      </c>
      <c r="N1121" s="25"/>
    </row>
    <row r="1122" spans="5:14">
      <c r="E1122" s="112">
        <v>45089</v>
      </c>
      <c r="G1122" s="25"/>
      <c r="H1122" s="53">
        <f>Bond_Historical!Q1123</f>
        <v>1.9902137939906608E-3</v>
      </c>
      <c r="I1122" s="39">
        <f t="shared" si="55"/>
        <v>3.9609509457907003E-6</v>
      </c>
      <c r="J1122" s="25">
        <f t="shared" si="52"/>
        <v>3.568066594757802E-3</v>
      </c>
      <c r="K1122" s="25">
        <f t="shared" si="54"/>
        <v>1.1512363636339595E-3</v>
      </c>
      <c r="L1122" s="25">
        <f t="shared" si="53"/>
        <v>1151.2363636339594</v>
      </c>
      <c r="M1122" s="25">
        <v>1394.8600403689481</v>
      </c>
      <c r="N1122" s="25"/>
    </row>
    <row r="1123" spans="5:14">
      <c r="E1123" s="112">
        <v>45090</v>
      </c>
      <c r="G1123" s="25"/>
      <c r="H1123" s="53">
        <f>Bond_Historical!Q1124</f>
        <v>-4.0763351356947362E-3</v>
      </c>
      <c r="I1123" s="39">
        <f t="shared" si="55"/>
        <v>1.6616508138499422E-5</v>
      </c>
      <c r="J1123" s="25">
        <f t="shared" si="52"/>
        <v>3.6488231749027614E-3</v>
      </c>
      <c r="K1123" s="25">
        <f t="shared" si="54"/>
        <v>-2.4971643957239025E-3</v>
      </c>
      <c r="L1123" s="25">
        <f t="shared" si="53"/>
        <v>-2497.1643957239025</v>
      </c>
      <c r="M1123" s="25">
        <v>1415.662951476816</v>
      </c>
      <c r="N1123" s="25"/>
    </row>
    <row r="1124" spans="5:14">
      <c r="E1124" s="112">
        <v>45091</v>
      </c>
      <c r="G1124" s="25"/>
      <c r="H1124" s="53">
        <f>Bond_Historical!Q1125</f>
        <v>1.826339569116577E-3</v>
      </c>
      <c r="I1124" s="39">
        <f t="shared" si="55"/>
        <v>3.3355162217209241E-6</v>
      </c>
      <c r="J1124" s="25">
        <f t="shared" si="52"/>
        <v>3.4376083853035798E-3</v>
      </c>
      <c r="K1124" s="25">
        <f t="shared" si="54"/>
        <v>1.0940543930745572E-3</v>
      </c>
      <c r="L1124" s="25">
        <f t="shared" si="53"/>
        <v>1094.0543930745571</v>
      </c>
      <c r="M1124" s="25">
        <v>1417.1496288175983</v>
      </c>
      <c r="N1124" s="25"/>
    </row>
    <row r="1125" spans="5:14">
      <c r="E1125" s="112">
        <v>45092</v>
      </c>
      <c r="G1125" s="25"/>
      <c r="H1125" s="53">
        <f>Bond_Historical!Q1126</f>
        <v>6.3336231720663933E-3</v>
      </c>
      <c r="I1125" s="39">
        <f t="shared" si="55"/>
        <v>4.0114782485736365E-5</v>
      </c>
      <c r="J1125" s="25">
        <f t="shared" si="52"/>
        <v>4.0077170648591849E-3</v>
      </c>
      <c r="K1125" s="25">
        <f t="shared" si="54"/>
        <v>4.0272262051714528E-3</v>
      </c>
      <c r="L1125" s="25">
        <f t="shared" si="53"/>
        <v>4027.2262051714529</v>
      </c>
      <c r="M1125" s="25">
        <v>1420.4022555886206</v>
      </c>
      <c r="N1125" s="25"/>
    </row>
    <row r="1126" spans="5:14">
      <c r="E1126" s="112">
        <v>45093</v>
      </c>
      <c r="G1126" s="25"/>
      <c r="H1126" s="53">
        <f>Bond_Historical!Q1127</f>
        <v>-2.1704891887109165E-3</v>
      </c>
      <c r="I1126" s="39">
        <f t="shared" si="55"/>
        <v>4.7110233183109724E-6</v>
      </c>
      <c r="J1126" s="25">
        <f t="shared" si="52"/>
        <v>3.789350888861526E-3</v>
      </c>
      <c r="K1126" s="25">
        <f t="shared" si="54"/>
        <v>-1.1837793955406565E-3</v>
      </c>
      <c r="L1126" s="25">
        <f t="shared" si="53"/>
        <v>-1183.7793955406564</v>
      </c>
      <c r="M1126" s="25">
        <v>1449.5931997427499</v>
      </c>
      <c r="N1126" s="25"/>
    </row>
    <row r="1127" spans="5:14">
      <c r="E1127" s="112">
        <v>45097</v>
      </c>
      <c r="G1127" s="25"/>
      <c r="H1127" s="53">
        <f>Bond_Historical!Q1128</f>
        <v>2.4060746522799143E-3</v>
      </c>
      <c r="I1127" s="39">
        <f t="shared" si="55"/>
        <v>5.7891952323439107E-6</v>
      </c>
      <c r="J1127" s="25">
        <f t="shared" si="52"/>
        <v>3.6157547510761671E-3</v>
      </c>
      <c r="K1127" s="25">
        <f t="shared" si="54"/>
        <v>1.3878881862033619E-3</v>
      </c>
      <c r="L1127" s="25">
        <f t="shared" si="53"/>
        <v>1387.8881862033618</v>
      </c>
      <c r="M1127" s="25">
        <v>1457.841044802977</v>
      </c>
      <c r="N1127" s="25"/>
    </row>
    <row r="1128" spans="5:14">
      <c r="E1128" s="112">
        <v>45098</v>
      </c>
      <c r="G1128" s="25"/>
      <c r="H1128" s="53">
        <f>Bond_Historical!Q1129</f>
        <v>3.7149866693580481E-4</v>
      </c>
      <c r="I1128" s="39">
        <f t="shared" si="55"/>
        <v>1.3801125953508005E-7</v>
      </c>
      <c r="J1128" s="25">
        <f t="shared" si="52"/>
        <v>3.3366647637829393E-3</v>
      </c>
      <c r="K1128" s="25">
        <f t="shared" si="54"/>
        <v>2.2457866587285115E-4</v>
      </c>
      <c r="L1128" s="25">
        <f t="shared" si="53"/>
        <v>224.57866587285116</v>
      </c>
      <c r="M1128" s="25">
        <v>1460.1043447862248</v>
      </c>
      <c r="N1128" s="25"/>
    </row>
    <row r="1129" spans="5:14">
      <c r="E1129" s="112">
        <v>45099</v>
      </c>
      <c r="G1129" s="25"/>
      <c r="H1129" s="53">
        <f>Bond_Historical!Q1130</f>
        <v>-4.3794433880298099E-3</v>
      </c>
      <c r="I1129" s="39">
        <f t="shared" si="55"/>
        <v>1.9179524388958021E-5</v>
      </c>
      <c r="J1129" s="25">
        <f t="shared" si="52"/>
        <v>3.5128707124421417E-3</v>
      </c>
      <c r="K1129" s="25">
        <f t="shared" si="54"/>
        <v>-2.8689074943676848E-3</v>
      </c>
      <c r="L1129" s="25">
        <f t="shared" si="53"/>
        <v>-2868.9074943676846</v>
      </c>
      <c r="M1129" s="25">
        <v>1460.3161538884387</v>
      </c>
      <c r="N1129" s="25"/>
    </row>
    <row r="1130" spans="5:14">
      <c r="E1130" s="112">
        <v>45100</v>
      </c>
      <c r="G1130" s="25"/>
      <c r="H1130" s="53">
        <f>Bond_Historical!Q1131</f>
        <v>2.5109783388575528E-3</v>
      </c>
      <c r="I1130" s="39">
        <f t="shared" si="55"/>
        <v>6.3050122182118352E-6</v>
      </c>
      <c r="J1130" s="25">
        <f t="shared" si="52"/>
        <v>3.381563747545723E-3</v>
      </c>
      <c r="K1130" s="25">
        <f t="shared" si="54"/>
        <v>1.5623955858898541E-3</v>
      </c>
      <c r="L1130" s="25">
        <f t="shared" si="53"/>
        <v>1562.3955858898541</v>
      </c>
      <c r="M1130" s="25">
        <v>1466.5598941159308</v>
      </c>
      <c r="N1130" s="25"/>
    </row>
    <row r="1131" spans="5:14">
      <c r="E1131" s="112">
        <v>45103</v>
      </c>
      <c r="G1131" s="25"/>
      <c r="H1131" s="53">
        <f>Bond_Historical!Q1132</f>
        <v>1.3022572428568783E-3</v>
      </c>
      <c r="I1131" s="39">
        <f t="shared" si="55"/>
        <v>1.6958739265731984E-6</v>
      </c>
      <c r="J1131" s="25">
        <f t="shared" si="52"/>
        <v>3.1581811950700568E-3</v>
      </c>
      <c r="K1131" s="25">
        <f t="shared" si="54"/>
        <v>8.4176217380314605E-4</v>
      </c>
      <c r="L1131" s="25">
        <f t="shared" si="53"/>
        <v>841.76217380314608</v>
      </c>
      <c r="M1131" s="25">
        <v>1473.3379846596083</v>
      </c>
      <c r="N1131" s="25"/>
    </row>
    <row r="1132" spans="5:14">
      <c r="E1132" s="112">
        <v>45104</v>
      </c>
      <c r="G1132" s="25"/>
      <c r="H1132" s="53">
        <f>Bond_Historical!Q1133</f>
        <v>-1.6528001033793535E-3</v>
      </c>
      <c r="I1132" s="39">
        <f t="shared" si="55"/>
        <v>2.7317481817308016E-6</v>
      </c>
      <c r="J1132" s="25">
        <f t="shared" si="52"/>
        <v>2.9812337075478717E-3</v>
      </c>
      <c r="K1132" s="25">
        <f t="shared" si="54"/>
        <v>-1.1439143061544206E-3</v>
      </c>
      <c r="L1132" s="25">
        <f t="shared" si="53"/>
        <v>-1143.9143061544205</v>
      </c>
      <c r="M1132" s="25">
        <v>1481.880858350788</v>
      </c>
      <c r="N1132" s="25"/>
    </row>
    <row r="1133" spans="5:14">
      <c r="E1133" s="112">
        <v>45105</v>
      </c>
      <c r="G1133" s="25"/>
      <c r="H1133" s="53">
        <f>Bond_Historical!Q1134</f>
        <v>3.0996240132440032E-3</v>
      </c>
      <c r="I1133" s="39">
        <f t="shared" si="55"/>
        <v>9.6076690234788602E-6</v>
      </c>
      <c r="J1133" s="25">
        <f t="shared" si="52"/>
        <v>2.9992901843083663E-3</v>
      </c>
      <c r="K1133" s="25">
        <f t="shared" si="54"/>
        <v>2.2726010195884007E-3</v>
      </c>
      <c r="L1133" s="25">
        <f t="shared" si="53"/>
        <v>2272.601019588401</v>
      </c>
      <c r="M1133" s="25">
        <v>1489.9011093945699</v>
      </c>
      <c r="N1133" s="25"/>
    </row>
    <row r="1134" spans="5:14">
      <c r="E1134" s="112">
        <v>45106</v>
      </c>
      <c r="G1134" s="25"/>
      <c r="H1134" s="53">
        <f>Bond_Historical!Q1135</f>
        <v>-7.1043611726276266E-3</v>
      </c>
      <c r="I1134" s="39">
        <f t="shared" si="55"/>
        <v>5.0471947671138989E-5</v>
      </c>
      <c r="J1134" s="25">
        <f t="shared" si="52"/>
        <v>3.9009194453238955E-3</v>
      </c>
      <c r="K1134" s="25">
        <f t="shared" si="54"/>
        <v>-5.177459963251807E-3</v>
      </c>
      <c r="L1134" s="25">
        <f t="shared" si="53"/>
        <v>-5177.4599632518066</v>
      </c>
      <c r="M1134" s="25">
        <v>1491.7671897108692</v>
      </c>
      <c r="N1134" s="25"/>
    </row>
    <row r="1135" spans="5:14">
      <c r="E1135" s="112">
        <v>45107</v>
      </c>
      <c r="G1135" s="25"/>
      <c r="H1135" s="53">
        <f>Bond_Historical!Q1136</f>
        <v>3.8372612187879663E-3</v>
      </c>
      <c r="I1135" s="39">
        <f t="shared" si="55"/>
        <v>1.4724573661214108E-5</v>
      </c>
      <c r="J1135" s="25">
        <f t="shared" si="52"/>
        <v>3.8914370983291367E-3</v>
      </c>
      <c r="K1135" s="25">
        <f t="shared" si="54"/>
        <v>2.1501293411962772E-3</v>
      </c>
      <c r="L1135" s="25">
        <f t="shared" si="53"/>
        <v>2150.129341196277</v>
      </c>
      <c r="M1135" s="25">
        <v>1499.2001698393119</v>
      </c>
      <c r="N1135" s="25"/>
    </row>
    <row r="1136" spans="5:14">
      <c r="E1136" s="112">
        <v>45110</v>
      </c>
      <c r="G1136" s="25"/>
      <c r="H1136" s="53">
        <f>Bond_Historical!Q1137</f>
        <v>-1.8474186782137406E-3</v>
      </c>
      <c r="I1136" s="39">
        <f t="shared" si="55"/>
        <v>3.4129557726130044E-6</v>
      </c>
      <c r="J1136" s="25">
        <f t="shared" si="52"/>
        <v>3.6583785551260817E-3</v>
      </c>
      <c r="K1136" s="25">
        <f t="shared" si="54"/>
        <v>-1.0376849517364521E-3</v>
      </c>
      <c r="L1136" s="25">
        <f t="shared" si="53"/>
        <v>-1037.6849517364521</v>
      </c>
      <c r="M1136" s="25">
        <v>1514.2624319198667</v>
      </c>
      <c r="N1136" s="25"/>
    </row>
    <row r="1137" spans="5:14">
      <c r="E1137" s="112">
        <v>45112</v>
      </c>
      <c r="G1137" s="25"/>
      <c r="H1137" s="53">
        <f>Bond_Historical!Q1138</f>
        <v>-4.5975325022468453E-3</v>
      </c>
      <c r="I1137" s="39">
        <f t="shared" si="55"/>
        <v>2.1137305109216139E-5</v>
      </c>
      <c r="J1137" s="25">
        <f t="shared" si="52"/>
        <v>3.8140227281831789E-3</v>
      </c>
      <c r="K1137" s="25">
        <f t="shared" si="54"/>
        <v>-2.7469222612916257E-3</v>
      </c>
      <c r="L1137" s="25">
        <f t="shared" si="53"/>
        <v>-2746.9222612916255</v>
      </c>
      <c r="M1137" s="25">
        <v>1535.8561513269135</v>
      </c>
      <c r="N1137" s="25"/>
    </row>
    <row r="1138" spans="5:14">
      <c r="E1138" s="112">
        <v>45113</v>
      </c>
      <c r="G1138" s="25"/>
      <c r="H1138" s="53">
        <f>Bond_Historical!Q1139</f>
        <v>-7.0717636838300013E-3</v>
      </c>
      <c r="I1138" s="39">
        <f t="shared" si="55"/>
        <v>5.0009841599936871E-5</v>
      </c>
      <c r="J1138" s="25">
        <f t="shared" si="52"/>
        <v>4.4571549451891072E-3</v>
      </c>
      <c r="K1138" s="25">
        <f t="shared" si="54"/>
        <v>-4.0527952751834729E-3</v>
      </c>
      <c r="L1138" s="25">
        <f t="shared" si="53"/>
        <v>-4052.7952751834728</v>
      </c>
      <c r="M1138" s="25">
        <v>1546.8771514541716</v>
      </c>
      <c r="N1138" s="25"/>
    </row>
    <row r="1139" spans="5:14">
      <c r="E1139" s="112">
        <v>45114</v>
      </c>
      <c r="G1139" s="25"/>
      <c r="H1139" s="53">
        <f>Bond_Historical!Q1140</f>
        <v>-4.6079479830006575E-4</v>
      </c>
      <c r="I1139" s="39">
        <f t="shared" si="55"/>
        <v>2.1233184614039827E-7</v>
      </c>
      <c r="J1139" s="25">
        <f t="shared" si="52"/>
        <v>4.1131673259826437E-3</v>
      </c>
      <c r="K1139" s="25">
        <f t="shared" si="54"/>
        <v>-2.2597481495612032E-4</v>
      </c>
      <c r="L1139" s="25">
        <f t="shared" si="53"/>
        <v>-225.97481495612033</v>
      </c>
      <c r="M1139" s="25">
        <v>1548.2128343446323</v>
      </c>
      <c r="N1139" s="25"/>
    </row>
    <row r="1140" spans="5:14">
      <c r="E1140" s="112">
        <v>45117</v>
      </c>
      <c r="G1140" s="25"/>
      <c r="H1140" s="53">
        <f>Bond_Historical!Q1141</f>
        <v>3.3271266509084458E-3</v>
      </c>
      <c r="I1140" s="39">
        <f t="shared" si="55"/>
        <v>1.1069771751185251E-5</v>
      </c>
      <c r="J1140" s="25">
        <f t="shared" si="52"/>
        <v>4.0051079132127415E-3</v>
      </c>
      <c r="K1140" s="25">
        <f t="shared" si="54"/>
        <v>1.7680850795868479E-3</v>
      </c>
      <c r="L1140" s="25">
        <f t="shared" si="53"/>
        <v>1768.085079586848</v>
      </c>
      <c r="M1140" s="25">
        <v>1553.4897453768533</v>
      </c>
      <c r="N1140" s="25"/>
    </row>
    <row r="1141" spans="5:14">
      <c r="E1141" s="112">
        <v>45118</v>
      </c>
      <c r="G1141" s="25"/>
      <c r="H1141" s="53">
        <f>Bond_Historical!Q1142</f>
        <v>2.5289406168062748E-3</v>
      </c>
      <c r="I1141" s="39">
        <f t="shared" si="55"/>
        <v>6.3955406433325021E-6</v>
      </c>
      <c r="J1141" s="25">
        <f t="shared" si="52"/>
        <v>3.8202208160664345E-3</v>
      </c>
      <c r="K1141" s="25">
        <f t="shared" si="54"/>
        <v>1.3801764502013307E-3</v>
      </c>
      <c r="L1141" s="25">
        <f t="shared" si="53"/>
        <v>1380.1764502013307</v>
      </c>
      <c r="M1141" s="25">
        <v>1556.369405128218</v>
      </c>
      <c r="N1141" s="25"/>
    </row>
    <row r="1142" spans="5:14">
      <c r="E1142" s="112">
        <v>45119</v>
      </c>
      <c r="G1142" s="25"/>
      <c r="H1142" s="53">
        <f>Bond_Historical!Q1143</f>
        <v>7.410454199741635E-3</v>
      </c>
      <c r="I1142" s="39">
        <f t="shared" si="55"/>
        <v>5.4914831446468434E-5</v>
      </c>
      <c r="J1142" s="25">
        <f t="shared" si="52"/>
        <v>4.5433686552987821E-3</v>
      </c>
      <c r="K1142" s="25">
        <f t="shared" si="54"/>
        <v>4.24000690791238E-3</v>
      </c>
      <c r="L1142" s="25">
        <f t="shared" si="53"/>
        <v>4240.0069079123796</v>
      </c>
      <c r="M1142" s="25">
        <v>1562.3955858898541</v>
      </c>
      <c r="N1142" s="25"/>
    </row>
    <row r="1143" spans="5:14">
      <c r="E1143" s="112">
        <v>45120</v>
      </c>
      <c r="G1143" s="25"/>
      <c r="H1143" s="53">
        <f>Bond_Historical!Q1144</f>
        <v>6.1052418453242845E-3</v>
      </c>
      <c r="I1143" s="39">
        <f t="shared" si="55"/>
        <v>3.7273977989898674E-5</v>
      </c>
      <c r="J1143" s="25">
        <f t="shared" ref="J1143:J1206" si="56">SQRT((1-$C$3)*SUMPRODUCT(I644:I1143,$G$3:$G$502))</f>
        <v>4.810089981044382E-3</v>
      </c>
      <c r="K1143" s="25">
        <f t="shared" si="54"/>
        <v>2.9372106759855024E-3</v>
      </c>
      <c r="L1143" s="25">
        <f t="shared" si="53"/>
        <v>2937.2106759855023</v>
      </c>
      <c r="M1143" s="25">
        <v>1571.8150373102692</v>
      </c>
      <c r="N1143" s="25"/>
    </row>
    <row r="1144" spans="5:14">
      <c r="E1144" s="112">
        <v>45121</v>
      </c>
      <c r="G1144" s="25"/>
      <c r="H1144" s="53">
        <f>Bond_Historical!Q1145</f>
        <v>-5.4252342209816845E-3</v>
      </c>
      <c r="I1144" s="39">
        <f t="shared" si="55"/>
        <v>2.9433166352510744E-5</v>
      </c>
      <c r="J1144" s="25">
        <f t="shared" si="56"/>
        <v>4.9072798712482893E-3</v>
      </c>
      <c r="K1144" s="25">
        <f t="shared" si="54"/>
        <v>-2.4653324673075544E-3</v>
      </c>
      <c r="L1144" s="25">
        <f t="shared" ref="L1144:L1207" si="57">K1144*$C$5</f>
        <v>-2465.3324673075545</v>
      </c>
      <c r="M1144" s="25">
        <v>1573.6317774578029</v>
      </c>
      <c r="N1144" s="25"/>
    </row>
    <row r="1145" spans="5:14">
      <c r="E1145" s="112">
        <v>45124</v>
      </c>
      <c r="G1145" s="25"/>
      <c r="H1145" s="53">
        <f>Bond_Historical!Q1146</f>
        <v>1.5585673937821593E-3</v>
      </c>
      <c r="I1145" s="39">
        <f t="shared" si="55"/>
        <v>2.4291323209609124E-6</v>
      </c>
      <c r="J1145" s="25">
        <f t="shared" si="56"/>
        <v>4.5643790621166611E-3</v>
      </c>
      <c r="K1145" s="25">
        <f t="shared" ref="K1145:K1208" si="58">H1145*$J$1321/J1144</f>
        <v>6.9421654902946089E-4</v>
      </c>
      <c r="L1145" s="25">
        <f t="shared" si="57"/>
        <v>694.21654902946091</v>
      </c>
      <c r="M1145" s="25">
        <v>1603.066256136316</v>
      </c>
      <c r="N1145" s="25"/>
    </row>
    <row r="1146" spans="5:14">
      <c r="E1146" s="112">
        <v>45125</v>
      </c>
      <c r="G1146" s="25"/>
      <c r="H1146" s="53">
        <f>Bond_Historical!Q1147</f>
        <v>1.4886399432286939E-3</v>
      </c>
      <c r="I1146" s="39">
        <f t="shared" si="55"/>
        <v>2.2160488805759289E-6</v>
      </c>
      <c r="J1146" s="25">
        <f t="shared" si="56"/>
        <v>4.2474616091698831E-3</v>
      </c>
      <c r="K1146" s="25">
        <f t="shared" si="58"/>
        <v>7.1288284966016446E-4</v>
      </c>
      <c r="L1146" s="25">
        <f t="shared" si="57"/>
        <v>712.88284966016442</v>
      </c>
      <c r="M1146" s="25">
        <v>1630.7659071348421</v>
      </c>
      <c r="N1146" s="25"/>
    </row>
    <row r="1147" spans="5:14">
      <c r="E1147" s="112">
        <v>45126</v>
      </c>
      <c r="G1147" s="25"/>
      <c r="H1147" s="53">
        <f>Bond_Historical!Q1148</f>
        <v>3.8083353087728648E-3</v>
      </c>
      <c r="I1147" s="39">
        <f t="shared" si="55"/>
        <v>1.4503417824046112E-5</v>
      </c>
      <c r="J1147" s="25">
        <f t="shared" si="56"/>
        <v>4.1845314285799224E-3</v>
      </c>
      <c r="K1147" s="25">
        <f t="shared" si="58"/>
        <v>1.9598188048892567E-3</v>
      </c>
      <c r="L1147" s="25">
        <f t="shared" si="57"/>
        <v>1959.8188048892566</v>
      </c>
      <c r="M1147" s="25">
        <v>1654.1416866542252</v>
      </c>
      <c r="N1147" s="25"/>
    </row>
    <row r="1148" spans="5:14">
      <c r="E1148" s="112">
        <v>45127</v>
      </c>
      <c r="G1148" s="25"/>
      <c r="H1148" s="53">
        <f>Bond_Historical!Q1149</f>
        <v>-5.092762797349059E-3</v>
      </c>
      <c r="I1148" s="39">
        <f t="shared" si="55"/>
        <v>2.5936232910062612E-5</v>
      </c>
      <c r="J1148" s="25">
        <f t="shared" si="56"/>
        <v>4.3329196532784393E-3</v>
      </c>
      <c r="K1148" s="25">
        <f t="shared" si="58"/>
        <v>-2.6602154908752086E-3</v>
      </c>
      <c r="L1148" s="25">
        <f t="shared" si="57"/>
        <v>-2660.2154908752086</v>
      </c>
      <c r="M1148" s="25">
        <v>1655.8006659372707</v>
      </c>
      <c r="N1148" s="25"/>
    </row>
    <row r="1149" spans="5:14">
      <c r="E1149" s="112">
        <v>45128</v>
      </c>
      <c r="G1149" s="25"/>
      <c r="H1149" s="53">
        <f>Bond_Historical!Q1150</f>
        <v>9.5885083798891071E-4</v>
      </c>
      <c r="I1149" s="39">
        <f t="shared" si="55"/>
        <v>9.1939492951203625E-7</v>
      </c>
      <c r="J1149" s="25">
        <f t="shared" si="56"/>
        <v>4.0119786954728922E-3</v>
      </c>
      <c r="K1149" s="25">
        <f t="shared" si="58"/>
        <v>4.8370504790052379E-4</v>
      </c>
      <c r="L1149" s="25">
        <f t="shared" si="57"/>
        <v>483.70504790052377</v>
      </c>
      <c r="M1149" s="25">
        <v>1667.4330714418847</v>
      </c>
      <c r="N1149" s="25"/>
    </row>
    <row r="1150" spans="5:14">
      <c r="E1150" s="112">
        <v>45131</v>
      </c>
      <c r="G1150" s="25"/>
      <c r="H1150" s="53">
        <f>Bond_Historical!Q1151</f>
        <v>-1.3361537315916341E-3</v>
      </c>
      <c r="I1150" s="39">
        <f t="shared" si="55"/>
        <v>1.7853067944462487E-6</v>
      </c>
      <c r="J1150" s="25">
        <f t="shared" si="56"/>
        <v>3.7348859573159729E-3</v>
      </c>
      <c r="K1150" s="25">
        <f t="shared" si="58"/>
        <v>-7.2796083441988436E-4</v>
      </c>
      <c r="L1150" s="25">
        <f t="shared" si="57"/>
        <v>-727.96083441988435</v>
      </c>
      <c r="M1150" s="25">
        <v>1684.0822836887949</v>
      </c>
      <c r="N1150" s="25"/>
    </row>
    <row r="1151" spans="5:14">
      <c r="E1151" s="112">
        <v>45132</v>
      </c>
      <c r="G1151" s="25"/>
      <c r="H1151" s="53">
        <f>Bond_Historical!Q1152</f>
        <v>-1.1917060837992341E-3</v>
      </c>
      <c r="I1151" s="39">
        <f t="shared" si="55"/>
        <v>1.4201633901641073E-6</v>
      </c>
      <c r="J1151" s="25">
        <f t="shared" si="56"/>
        <v>3.4741893522888556E-3</v>
      </c>
      <c r="K1151" s="25">
        <f t="shared" si="58"/>
        <v>-6.9743223185997881E-4</v>
      </c>
      <c r="L1151" s="25">
        <f t="shared" si="57"/>
        <v>-697.43223185997886</v>
      </c>
      <c r="M1151" s="25">
        <v>1686.4967984401226</v>
      </c>
      <c r="N1151" s="25"/>
    </row>
    <row r="1152" spans="5:14">
      <c r="E1152" s="112">
        <v>45133</v>
      </c>
      <c r="G1152" s="25"/>
      <c r="H1152" s="53">
        <f>Bond_Historical!Q1153</f>
        <v>3.1247886891151884E-3</v>
      </c>
      <c r="I1152" s="39">
        <f t="shared" si="55"/>
        <v>9.7643043516222178E-6</v>
      </c>
      <c r="J1152" s="25">
        <f t="shared" si="56"/>
        <v>3.4240529435110964E-3</v>
      </c>
      <c r="K1152" s="25">
        <f t="shared" si="58"/>
        <v>1.9659722000420557E-3</v>
      </c>
      <c r="L1152" s="25">
        <f t="shared" si="57"/>
        <v>1965.9722000420556</v>
      </c>
      <c r="M1152" s="25">
        <v>1686.6720202437245</v>
      </c>
      <c r="N1152" s="25"/>
    </row>
    <row r="1153" spans="5:14">
      <c r="E1153" s="112">
        <v>45134</v>
      </c>
      <c r="G1153" s="25"/>
      <c r="H1153" s="53">
        <f>Bond_Historical!Q1154</f>
        <v>-8.9535492136525036E-3</v>
      </c>
      <c r="I1153" s="39">
        <f t="shared" si="55"/>
        <v>8.016604352129737E-5</v>
      </c>
      <c r="J1153" s="25">
        <f t="shared" si="56"/>
        <v>4.6893948761185123E-3</v>
      </c>
      <c r="K1153" s="25">
        <f t="shared" si="58"/>
        <v>-5.7156411887185048E-3</v>
      </c>
      <c r="L1153" s="25">
        <f t="shared" si="57"/>
        <v>-5715.641188718505</v>
      </c>
      <c r="M1153" s="25">
        <v>1688.7784710204708</v>
      </c>
      <c r="N1153" s="25"/>
    </row>
    <row r="1154" spans="5:14">
      <c r="E1154" s="112">
        <v>45135</v>
      </c>
      <c r="G1154" s="25"/>
      <c r="H1154" s="53">
        <f>Bond_Historical!Q1155</f>
        <v>3.7347772064748757E-3</v>
      </c>
      <c r="I1154" s="39">
        <f t="shared" si="55"/>
        <v>1.3948560782004276E-5</v>
      </c>
      <c r="J1154" s="25">
        <f t="shared" si="56"/>
        <v>4.5589631250803307E-3</v>
      </c>
      <c r="K1154" s="25">
        <f t="shared" si="58"/>
        <v>1.7408369589573594E-3</v>
      </c>
      <c r="L1154" s="25">
        <f t="shared" si="57"/>
        <v>1740.8369589573595</v>
      </c>
      <c r="M1154" s="25">
        <v>1705.7538068056317</v>
      </c>
      <c r="N1154" s="25"/>
    </row>
    <row r="1155" spans="5:14">
      <c r="E1155" s="112">
        <v>45138</v>
      </c>
      <c r="G1155" s="25"/>
      <c r="H1155" s="53">
        <f>Bond_Historical!Q1156</f>
        <v>1.4358334267973582E-3</v>
      </c>
      <c r="I1155" s="39">
        <f t="shared" si="55"/>
        <v>2.0616176295086443E-6</v>
      </c>
      <c r="J1155" s="25">
        <f t="shared" si="56"/>
        <v>4.2397836859788245E-3</v>
      </c>
      <c r="K1155" s="25">
        <f t="shared" si="58"/>
        <v>6.8841160610718321E-4</v>
      </c>
      <c r="L1155" s="25">
        <f t="shared" si="57"/>
        <v>688.41160610718316</v>
      </c>
      <c r="M1155" s="25">
        <v>1714.2115359541676</v>
      </c>
      <c r="N1155" s="25"/>
    </row>
    <row r="1156" spans="5:14">
      <c r="E1156" s="112">
        <v>45139</v>
      </c>
      <c r="G1156" s="25"/>
      <c r="H1156" s="53">
        <f>Bond_Historical!Q1157</f>
        <v>-6.5842323804140524E-3</v>
      </c>
      <c r="I1156" s="39">
        <f t="shared" ref="I1156:I1219" si="59">H1156^2</f>
        <v>4.3352116039292901E-5</v>
      </c>
      <c r="J1156" s="25">
        <f t="shared" si="56"/>
        <v>4.6671424077482666E-3</v>
      </c>
      <c r="K1156" s="25">
        <f t="shared" si="58"/>
        <v>-3.394467494257741E-3</v>
      </c>
      <c r="L1156" s="25">
        <f t="shared" si="57"/>
        <v>-3394.4674942577412</v>
      </c>
      <c r="M1156" s="25">
        <v>1726.7151890350551</v>
      </c>
      <c r="N1156" s="25"/>
    </row>
    <row r="1157" spans="5:14">
      <c r="E1157" s="112">
        <v>45140</v>
      </c>
      <c r="G1157" s="25"/>
      <c r="H1157" s="53">
        <f>Bond_Historical!Q1158</f>
        <v>-3.7175731376516133E-3</v>
      </c>
      <c r="I1157" s="39">
        <f t="shared" si="59"/>
        <v>1.3820350033788861E-5</v>
      </c>
      <c r="J1157" s="25">
        <f t="shared" si="56"/>
        <v>4.5373933068602592E-3</v>
      </c>
      <c r="K1157" s="25">
        <f t="shared" si="58"/>
        <v>-1.741079780909564E-3</v>
      </c>
      <c r="L1157" s="25">
        <f t="shared" si="57"/>
        <v>-1741.0797809095641</v>
      </c>
      <c r="M1157" s="25">
        <v>1740.8369589573595</v>
      </c>
      <c r="N1157" s="25"/>
    </row>
    <row r="1158" spans="5:14">
      <c r="E1158" s="112">
        <v>45141</v>
      </c>
      <c r="G1158" s="25"/>
      <c r="H1158" s="53">
        <f>Bond_Historical!Q1159</f>
        <v>-7.0430785451013195E-3</v>
      </c>
      <c r="I1158" s="39">
        <f t="shared" si="59"/>
        <v>4.9604955392466516E-5</v>
      </c>
      <c r="J1158" s="25">
        <f t="shared" si="56"/>
        <v>4.9940455170972573E-3</v>
      </c>
      <c r="K1158" s="25">
        <f t="shared" si="58"/>
        <v>-3.392862885441942E-3</v>
      </c>
      <c r="L1158" s="25">
        <f t="shared" si="57"/>
        <v>-3392.8628854419421</v>
      </c>
      <c r="M1158" s="25">
        <v>1763.5682870215301</v>
      </c>
      <c r="N1158" s="25"/>
    </row>
    <row r="1159" spans="5:14">
      <c r="E1159" s="112">
        <v>45142</v>
      </c>
      <c r="G1159" s="25"/>
      <c r="H1159" s="53">
        <f>Bond_Historical!Q1160</f>
        <v>8.1712345149014959E-3</v>
      </c>
      <c r="I1159" s="39">
        <f t="shared" si="59"/>
        <v>6.676907349751749E-5</v>
      </c>
      <c r="J1159" s="25">
        <f t="shared" si="56"/>
        <v>5.5870187092438616E-3</v>
      </c>
      <c r="K1159" s="25">
        <f t="shared" si="58"/>
        <v>3.5763942010404995E-3</v>
      </c>
      <c r="L1159" s="25">
        <f t="shared" si="57"/>
        <v>3576.3942010404994</v>
      </c>
      <c r="M1159" s="25">
        <v>1768.085079586848</v>
      </c>
      <c r="N1159" s="25"/>
    </row>
    <row r="1160" spans="5:14">
      <c r="E1160" s="112">
        <v>45145</v>
      </c>
      <c r="G1160" s="25"/>
      <c r="H1160" s="53">
        <f>Bond_Historical!Q1161</f>
        <v>-1.5532073957261481E-3</v>
      </c>
      <c r="I1160" s="39">
        <f t="shared" si="59"/>
        <v>2.4124532141384032E-6</v>
      </c>
      <c r="J1160" s="25">
        <f t="shared" si="56"/>
        <v>5.1859839308414334E-3</v>
      </c>
      <c r="K1160" s="25">
        <f t="shared" si="58"/>
        <v>-6.0765843040035106E-4</v>
      </c>
      <c r="L1160" s="25">
        <f t="shared" si="57"/>
        <v>-607.65843040035111</v>
      </c>
      <c r="M1160" s="25">
        <v>1792.4976704143364</v>
      </c>
      <c r="N1160" s="25"/>
    </row>
    <row r="1161" spans="5:14">
      <c r="E1161" s="112">
        <v>45146</v>
      </c>
      <c r="G1161" s="25"/>
      <c r="H1161" s="53">
        <f>Bond_Historical!Q1162</f>
        <v>3.1981386133029515E-3</v>
      </c>
      <c r="I1161" s="39">
        <f t="shared" si="59"/>
        <v>1.0228090589899325E-5</v>
      </c>
      <c r="J1161" s="25">
        <f t="shared" si="56"/>
        <v>4.9390766869718307E-3</v>
      </c>
      <c r="K1161" s="25">
        <f t="shared" si="58"/>
        <v>1.3479578728403567E-3</v>
      </c>
      <c r="L1161" s="25">
        <f t="shared" si="57"/>
        <v>1347.9578728403567</v>
      </c>
      <c r="M1161" s="25">
        <v>1795.4296349230242</v>
      </c>
      <c r="N1161" s="25"/>
    </row>
    <row r="1162" spans="5:14">
      <c r="E1162" s="112">
        <v>45147</v>
      </c>
      <c r="G1162" s="25"/>
      <c r="H1162" s="53">
        <f>Bond_Historical!Q1163</f>
        <v>8.0222430634767459E-4</v>
      </c>
      <c r="I1162" s="39">
        <f t="shared" si="59"/>
        <v>6.4356383769500766E-7</v>
      </c>
      <c r="J1162" s="25">
        <f t="shared" si="56"/>
        <v>4.5641912008015824E-3</v>
      </c>
      <c r="K1162" s="25">
        <f t="shared" si="58"/>
        <v>3.5502607445772106E-4</v>
      </c>
      <c r="L1162" s="25">
        <f t="shared" si="57"/>
        <v>355.02607445772105</v>
      </c>
      <c r="M1162" s="25">
        <v>1804.0615849093326</v>
      </c>
      <c r="N1162" s="25"/>
    </row>
    <row r="1163" spans="5:14">
      <c r="E1163" s="112">
        <v>45148</v>
      </c>
      <c r="G1163" s="25"/>
      <c r="H1163" s="53">
        <f>Bond_Historical!Q1164</f>
        <v>-5.6309042089659174E-3</v>
      </c>
      <c r="I1163" s="39">
        <f t="shared" si="59"/>
        <v>3.1707082210550087E-5</v>
      </c>
      <c r="J1163" s="25">
        <f t="shared" si="56"/>
        <v>4.7395281886951487E-3</v>
      </c>
      <c r="K1163" s="25">
        <f t="shared" si="58"/>
        <v>-2.6966495690623473E-3</v>
      </c>
      <c r="L1163" s="25">
        <f t="shared" si="57"/>
        <v>-2696.6495690623474</v>
      </c>
      <c r="M1163" s="25">
        <v>1811.6752992862712</v>
      </c>
      <c r="N1163" s="25"/>
    </row>
    <row r="1164" spans="5:14">
      <c r="E1164" s="112">
        <v>45149</v>
      </c>
      <c r="G1164" s="25"/>
      <c r="H1164" s="53">
        <f>Bond_Historical!Q1165</f>
        <v>-2.8215427962349025E-3</v>
      </c>
      <c r="I1164" s="39">
        <f t="shared" si="59"/>
        <v>7.9611037509850715E-6</v>
      </c>
      <c r="J1164" s="25">
        <f t="shared" si="56"/>
        <v>4.5042006945037738E-3</v>
      </c>
      <c r="K1164" s="25">
        <f t="shared" si="58"/>
        <v>-1.3012529726970496E-3</v>
      </c>
      <c r="L1164" s="25">
        <f t="shared" si="57"/>
        <v>-1301.2529726970495</v>
      </c>
      <c r="M1164" s="25">
        <v>1818.5217752413268</v>
      </c>
      <c r="N1164" s="25"/>
    </row>
    <row r="1165" spans="5:14">
      <c r="E1165" s="112">
        <v>45152</v>
      </c>
      <c r="G1165" s="25"/>
      <c r="H1165" s="53">
        <f>Bond_Historical!Q1166</f>
        <v>-5.6247956701668681E-4</v>
      </c>
      <c r="I1165" s="39">
        <f t="shared" si="59"/>
        <v>3.1638326331127948E-7</v>
      </c>
      <c r="J1165" s="25">
        <f t="shared" si="56"/>
        <v>4.158378025313444E-3</v>
      </c>
      <c r="K1165" s="25">
        <f t="shared" si="58"/>
        <v>-2.7296013280147879E-4</v>
      </c>
      <c r="L1165" s="25">
        <f t="shared" si="57"/>
        <v>-272.96013280147878</v>
      </c>
      <c r="M1165" s="25">
        <v>1831.5950690106079</v>
      </c>
      <c r="N1165" s="25"/>
    </row>
    <row r="1166" spans="5:14">
      <c r="E1166" s="112">
        <v>45153</v>
      </c>
      <c r="G1166" s="25"/>
      <c r="H1166" s="53">
        <f>Bond_Historical!Q1167</f>
        <v>-3.0494826018406E-3</v>
      </c>
      <c r="I1166" s="39">
        <f t="shared" si="59"/>
        <v>9.2993441389285157E-6</v>
      </c>
      <c r="J1166" s="25">
        <f t="shared" si="56"/>
        <v>4.0116322428704193E-3</v>
      </c>
      <c r="K1166" s="25">
        <f t="shared" si="58"/>
        <v>-1.6029220241307513E-3</v>
      </c>
      <c r="L1166" s="25">
        <f t="shared" si="57"/>
        <v>-1602.9220241307514</v>
      </c>
      <c r="M1166" s="25">
        <v>1833.0216888615857</v>
      </c>
      <c r="N1166" s="25"/>
    </row>
    <row r="1167" spans="5:14">
      <c r="E1167" s="112">
        <v>45154</v>
      </c>
      <c r="G1167" s="25"/>
      <c r="H1167" s="53">
        <f>Bond_Historical!Q1168</f>
        <v>-3.0410609314271489E-3</v>
      </c>
      <c r="I1167" s="39">
        <f t="shared" si="59"/>
        <v>9.2480515886525582E-6</v>
      </c>
      <c r="J1167" s="25">
        <f t="shared" si="56"/>
        <v>3.8815489179617204E-3</v>
      </c>
      <c r="K1167" s="25">
        <f t="shared" si="58"/>
        <v>-1.6569683463160691E-3</v>
      </c>
      <c r="L1167" s="25">
        <f t="shared" si="57"/>
        <v>-1656.9683463160691</v>
      </c>
      <c r="M1167" s="25">
        <v>1860.7685201405131</v>
      </c>
      <c r="N1167" s="25"/>
    </row>
    <row r="1168" spans="5:14">
      <c r="E1168" s="112">
        <v>45155</v>
      </c>
      <c r="G1168" s="25"/>
      <c r="H1168" s="53">
        <f>Bond_Historical!Q1169</f>
        <v>-1.5667480541882008E-3</v>
      </c>
      <c r="I1168" s="39">
        <f t="shared" si="59"/>
        <v>2.4546994653025132E-6</v>
      </c>
      <c r="J1168" s="25">
        <f t="shared" si="56"/>
        <v>3.6296919458744309E-3</v>
      </c>
      <c r="K1168" s="25">
        <f t="shared" si="58"/>
        <v>-8.8227567093695895E-4</v>
      </c>
      <c r="L1168" s="25">
        <f t="shared" si="57"/>
        <v>-882.27567093695893</v>
      </c>
      <c r="M1168" s="25">
        <v>1876.6349683969452</v>
      </c>
      <c r="N1168" s="25"/>
    </row>
    <row r="1169" spans="5:14">
      <c r="E1169" s="112">
        <v>45156</v>
      </c>
      <c r="G1169" s="25"/>
      <c r="H1169" s="53">
        <f>Bond_Historical!Q1170</f>
        <v>1.9499823818467919E-3</v>
      </c>
      <c r="I1169" s="39">
        <f t="shared" si="59"/>
        <v>3.8024312895128875E-6</v>
      </c>
      <c r="J1169" s="25">
        <f t="shared" si="56"/>
        <v>3.4305726594959013E-3</v>
      </c>
      <c r="K1169" s="25">
        <f t="shared" si="58"/>
        <v>1.1742785370948499E-3</v>
      </c>
      <c r="L1169" s="25">
        <f t="shared" si="57"/>
        <v>1174.27853709485</v>
      </c>
      <c r="M1169" s="25">
        <v>1904.9615060628162</v>
      </c>
      <c r="N1169" s="25"/>
    </row>
    <row r="1170" spans="5:14">
      <c r="E1170" s="112">
        <v>45159</v>
      </c>
      <c r="G1170" s="25"/>
      <c r="H1170" s="53">
        <f>Bond_Historical!Q1171</f>
        <v>-4.8043813167269163E-3</v>
      </c>
      <c r="I1170" s="39">
        <f t="shared" si="59"/>
        <v>2.3082079836514658E-5</v>
      </c>
      <c r="J1170" s="25">
        <f t="shared" si="56"/>
        <v>3.669579871285794E-3</v>
      </c>
      <c r="K1170" s="25">
        <f t="shared" si="58"/>
        <v>-3.0611249045314846E-3</v>
      </c>
      <c r="L1170" s="25">
        <f t="shared" si="57"/>
        <v>-3061.1249045314844</v>
      </c>
      <c r="M1170" s="25">
        <v>1907.2827507000493</v>
      </c>
      <c r="N1170" s="25"/>
    </row>
    <row r="1171" spans="5:14">
      <c r="E1171" s="112">
        <v>45160</v>
      </c>
      <c r="G1171" s="25"/>
      <c r="H1171" s="53">
        <f>Bond_Historical!Q1172</f>
        <v>1.3478818694862859E-3</v>
      </c>
      <c r="I1171" s="39">
        <f t="shared" si="59"/>
        <v>1.8167855340898452E-6</v>
      </c>
      <c r="J1171" s="25">
        <f t="shared" si="56"/>
        <v>3.4232238894202436E-3</v>
      </c>
      <c r="K1171" s="25">
        <f t="shared" si="58"/>
        <v>8.0287084982467473E-4</v>
      </c>
      <c r="L1171" s="25">
        <f t="shared" si="57"/>
        <v>802.87084982467468</v>
      </c>
      <c r="M1171" s="25">
        <v>1923.9959933592713</v>
      </c>
      <c r="N1171" s="25"/>
    </row>
    <row r="1172" spans="5:14">
      <c r="E1172" s="112">
        <v>45161</v>
      </c>
      <c r="G1172" s="25"/>
      <c r="H1172" s="53">
        <f>Bond_Historical!Q1173</f>
        <v>9.8605327423034912E-3</v>
      </c>
      <c r="I1172" s="39">
        <f t="shared" si="59"/>
        <v>9.7230105962039208E-5</v>
      </c>
      <c r="J1172" s="25">
        <f t="shared" si="56"/>
        <v>4.9543121037979353E-3</v>
      </c>
      <c r="K1172" s="25">
        <f t="shared" si="58"/>
        <v>6.2961530805966184E-3</v>
      </c>
      <c r="L1172" s="25">
        <f t="shared" si="57"/>
        <v>6296.1530805966186</v>
      </c>
      <c r="M1172" s="25">
        <v>1929.2237842212023</v>
      </c>
      <c r="N1172" s="25"/>
    </row>
    <row r="1173" spans="5:14">
      <c r="E1173" s="112">
        <v>45162</v>
      </c>
      <c r="G1173" s="25"/>
      <c r="H1173" s="53">
        <f>Bond_Historical!Q1174</f>
        <v>-2.6421832981592566E-3</v>
      </c>
      <c r="I1173" s="39">
        <f t="shared" si="59"/>
        <v>6.9811325810717271E-6</v>
      </c>
      <c r="J1173" s="25">
        <f t="shared" si="56"/>
        <v>4.6808756708252436E-3</v>
      </c>
      <c r="K1173" s="25">
        <f t="shared" si="58"/>
        <v>-1.1657080195684978E-3</v>
      </c>
      <c r="L1173" s="25">
        <f t="shared" si="57"/>
        <v>-1165.7080195684978</v>
      </c>
      <c r="M1173" s="25">
        <v>1941.7269938408967</v>
      </c>
      <c r="N1173" s="25"/>
    </row>
    <row r="1174" spans="5:14">
      <c r="E1174" s="112">
        <v>45163</v>
      </c>
      <c r="G1174" s="25"/>
      <c r="H1174" s="53">
        <f>Bond_Historical!Q1175</f>
        <v>-8.0266155689223646E-5</v>
      </c>
      <c r="I1174" s="39">
        <f t="shared" si="59"/>
        <v>6.4426557491266896E-9</v>
      </c>
      <c r="J1174" s="25">
        <f t="shared" si="56"/>
        <v>4.3156661000623639E-3</v>
      </c>
      <c r="K1174" s="25">
        <f t="shared" si="58"/>
        <v>-3.7481378971810065E-5</v>
      </c>
      <c r="L1174" s="25">
        <f t="shared" si="57"/>
        <v>-37.481378971810067</v>
      </c>
      <c r="M1174" s="25">
        <v>1953.8498288228916</v>
      </c>
      <c r="N1174" s="25"/>
    </row>
    <row r="1175" spans="5:14">
      <c r="E1175" s="112">
        <v>45166</v>
      </c>
      <c r="G1175" s="25"/>
      <c r="H1175" s="53">
        <f>Bond_Historical!Q1176</f>
        <v>1.9551572133314609E-3</v>
      </c>
      <c r="I1175" s="39">
        <f t="shared" si="59"/>
        <v>3.8226397288420437E-6</v>
      </c>
      <c r="J1175" s="25">
        <f t="shared" si="56"/>
        <v>4.0502621845344379E-3</v>
      </c>
      <c r="K1175" s="25">
        <f t="shared" si="58"/>
        <v>9.9024817726737222E-4</v>
      </c>
      <c r="L1175" s="25">
        <f t="shared" si="57"/>
        <v>990.24817726737217</v>
      </c>
      <c r="M1175" s="25">
        <v>1959.8188048892566</v>
      </c>
      <c r="N1175" s="25"/>
    </row>
    <row r="1176" spans="5:14">
      <c r="E1176" s="112">
        <v>45167</v>
      </c>
      <c r="G1176" s="25"/>
      <c r="H1176" s="53">
        <f>Bond_Historical!Q1177</f>
        <v>6.126811874377895E-3</v>
      </c>
      <c r="I1176" s="39">
        <f t="shared" si="59"/>
        <v>3.7537823744017974E-5</v>
      </c>
      <c r="J1176" s="25">
        <f t="shared" si="56"/>
        <v>4.424319581647772E-3</v>
      </c>
      <c r="K1176" s="25">
        <f t="shared" si="58"/>
        <v>3.3064473495640831E-3</v>
      </c>
      <c r="L1176" s="25">
        <f t="shared" si="57"/>
        <v>3306.4473495640832</v>
      </c>
      <c r="M1176" s="25">
        <v>1964.381066122965</v>
      </c>
      <c r="N1176" s="25"/>
    </row>
    <row r="1177" spans="5:14">
      <c r="E1177" s="112">
        <v>45168</v>
      </c>
      <c r="G1177" s="25"/>
      <c r="H1177" s="53">
        <f>Bond_Historical!Q1178</f>
        <v>-7.5253612602088778E-4</v>
      </c>
      <c r="I1177" s="39">
        <f t="shared" si="59"/>
        <v>5.6631062096652555E-7</v>
      </c>
      <c r="J1177" s="25">
        <f t="shared" si="56"/>
        <v>4.0894204711198513E-3</v>
      </c>
      <c r="K1177" s="25">
        <f t="shared" si="58"/>
        <v>-3.7178431785656041E-4</v>
      </c>
      <c r="L1177" s="25">
        <f t="shared" si="57"/>
        <v>-371.78431785656039</v>
      </c>
      <c r="M1177" s="25">
        <v>1965.9722000420556</v>
      </c>
      <c r="N1177" s="25"/>
    </row>
    <row r="1178" spans="5:14">
      <c r="E1178" s="112">
        <v>45169</v>
      </c>
      <c r="G1178" s="25"/>
      <c r="H1178" s="53">
        <f>Bond_Historical!Q1179</f>
        <v>1.8438193305013828E-3</v>
      </c>
      <c r="I1178" s="39">
        <f t="shared" si="59"/>
        <v>3.3996697235305673E-6</v>
      </c>
      <c r="J1178" s="25">
        <f t="shared" si="56"/>
        <v>3.8372915291519849E-3</v>
      </c>
      <c r="K1178" s="25">
        <f t="shared" si="58"/>
        <v>9.8552308224384138E-4</v>
      </c>
      <c r="L1178" s="25">
        <f t="shared" si="57"/>
        <v>985.52308224384137</v>
      </c>
      <c r="M1178" s="25">
        <v>1982.2285686716441</v>
      </c>
      <c r="N1178" s="25"/>
    </row>
    <row r="1179" spans="5:14">
      <c r="E1179" s="112">
        <v>45170</v>
      </c>
      <c r="G1179" s="25"/>
      <c r="H1179" s="53">
        <f>Bond_Historical!Q1180</f>
        <v>-5.133381377420386E-3</v>
      </c>
      <c r="I1179" s="39">
        <f t="shared" si="59"/>
        <v>2.6351604366046418E-5</v>
      </c>
      <c r="J1179" s="25">
        <f t="shared" si="56"/>
        <v>4.0581801330957824E-3</v>
      </c>
      <c r="K1179" s="25">
        <f t="shared" si="58"/>
        <v>-2.9240779051637662E-3</v>
      </c>
      <c r="L1179" s="25">
        <f t="shared" si="57"/>
        <v>-2924.077905163766</v>
      </c>
      <c r="M1179" s="25">
        <v>1988.2523135058768</v>
      </c>
      <c r="N1179" s="25"/>
    </row>
    <row r="1180" spans="5:14">
      <c r="E1180" s="112">
        <v>45174</v>
      </c>
      <c r="G1180" s="25"/>
      <c r="H1180" s="53">
        <f>Bond_Historical!Q1181</f>
        <v>-5.3966860662850568E-3</v>
      </c>
      <c r="I1180" s="39">
        <f t="shared" si="59"/>
        <v>2.9124220498035281E-5</v>
      </c>
      <c r="J1180" s="25">
        <f t="shared" si="56"/>
        <v>4.2856895791063311E-3</v>
      </c>
      <c r="K1180" s="25">
        <f t="shared" si="58"/>
        <v>-2.906739003417117E-3</v>
      </c>
      <c r="L1180" s="25">
        <f t="shared" si="57"/>
        <v>-2906.7390034171171</v>
      </c>
      <c r="M1180" s="25">
        <v>2004.4023159792473</v>
      </c>
      <c r="N1180" s="25"/>
    </row>
    <row r="1181" spans="5:14">
      <c r="E1181" s="112">
        <v>45175</v>
      </c>
      <c r="G1181" s="25"/>
      <c r="H1181" s="53">
        <f>Bond_Historical!Q1182</f>
        <v>-6.4439656291994957E-4</v>
      </c>
      <c r="I1181" s="39">
        <f t="shared" si="59"/>
        <v>4.1524693030304451E-7</v>
      </c>
      <c r="J1181" s="25">
        <f t="shared" si="56"/>
        <v>3.9590847342203936E-3</v>
      </c>
      <c r="K1181" s="25">
        <f t="shared" si="58"/>
        <v>-3.2865686452601206E-4</v>
      </c>
      <c r="L1181" s="25">
        <f t="shared" si="57"/>
        <v>-328.65686452601204</v>
      </c>
      <c r="M1181" s="25">
        <v>2025.5984380873758</v>
      </c>
      <c r="N1181" s="25"/>
    </row>
    <row r="1182" spans="5:14">
      <c r="E1182" s="112">
        <v>45176</v>
      </c>
      <c r="G1182" s="25"/>
      <c r="H1182" s="53">
        <f>Bond_Historical!Q1183</f>
        <v>2.7154650419621432E-3</v>
      </c>
      <c r="I1182" s="39">
        <f t="shared" si="59"/>
        <v>7.3737503941184642E-6</v>
      </c>
      <c r="J1182" s="25">
        <f t="shared" si="56"/>
        <v>3.7985868032656815E-3</v>
      </c>
      <c r="K1182" s="25">
        <f t="shared" si="58"/>
        <v>1.4992001698393119E-3</v>
      </c>
      <c r="L1182" s="25">
        <f t="shared" si="57"/>
        <v>1499.2001698393119</v>
      </c>
      <c r="M1182" s="25">
        <v>2028.6628863310243</v>
      </c>
      <c r="N1182" s="25"/>
    </row>
    <row r="1183" spans="5:14">
      <c r="E1183" s="112">
        <v>45177</v>
      </c>
      <c r="G1183" s="25"/>
      <c r="H1183" s="53">
        <f>Bond_Historical!Q1184</f>
        <v>5.8939168673619892E-4</v>
      </c>
      <c r="I1183" s="39">
        <f t="shared" si="59"/>
        <v>3.4738256039374162E-7</v>
      </c>
      <c r="J1183" s="25">
        <f t="shared" si="56"/>
        <v>3.5095555032954844E-3</v>
      </c>
      <c r="K1183" s="25">
        <f t="shared" si="58"/>
        <v>3.3915025986778205E-4</v>
      </c>
      <c r="L1183" s="25">
        <f t="shared" si="57"/>
        <v>339.15025986778204</v>
      </c>
      <c r="M1183" s="25">
        <v>2077.7737034766524</v>
      </c>
      <c r="N1183" s="25"/>
    </row>
    <row r="1184" spans="5:14">
      <c r="E1184" s="112">
        <v>45180</v>
      </c>
      <c r="G1184" s="25"/>
      <c r="H1184" s="53">
        <f>Bond_Historical!Q1185</f>
        <v>-1.2741306280310712E-3</v>
      </c>
      <c r="I1184" s="39">
        <f t="shared" si="59"/>
        <v>1.623408857286852E-6</v>
      </c>
      <c r="J1184" s="25">
        <f t="shared" si="56"/>
        <v>3.2730634250955027E-3</v>
      </c>
      <c r="K1184" s="25">
        <f t="shared" si="58"/>
        <v>-7.9354588482272756E-4</v>
      </c>
      <c r="L1184" s="25">
        <f t="shared" si="57"/>
        <v>-793.54588482272754</v>
      </c>
      <c r="M1184" s="25">
        <v>2082.3314670985137</v>
      </c>
      <c r="N1184" s="25"/>
    </row>
    <row r="1185" spans="5:14">
      <c r="E1185" s="112">
        <v>45181</v>
      </c>
      <c r="G1185" s="25"/>
      <c r="H1185" s="53">
        <f>Bond_Historical!Q1186</f>
        <v>1.4922022455934035E-4</v>
      </c>
      <c r="I1185" s="39">
        <f t="shared" si="59"/>
        <v>2.226667541753996E-8</v>
      </c>
      <c r="J1185" s="25">
        <f t="shared" si="56"/>
        <v>3.0181687425168682E-3</v>
      </c>
      <c r="K1185" s="25">
        <f t="shared" si="58"/>
        <v>9.9651415377982131E-5</v>
      </c>
      <c r="L1185" s="25">
        <f t="shared" si="57"/>
        <v>99.651415377982133</v>
      </c>
      <c r="M1185" s="25">
        <v>2093.795918193026</v>
      </c>
      <c r="N1185" s="25"/>
    </row>
    <row r="1186" spans="5:14">
      <c r="E1186" s="112">
        <v>45182</v>
      </c>
      <c r="G1186" s="25"/>
      <c r="H1186" s="53">
        <f>Bond_Historical!Q1187</f>
        <v>1.4952638428119996E-3</v>
      </c>
      <c r="I1186" s="39">
        <f t="shared" si="59"/>
        <v>2.2358139596209084E-6</v>
      </c>
      <c r="J1186" s="25">
        <f t="shared" si="56"/>
        <v>2.8422373701897435E-3</v>
      </c>
      <c r="K1186" s="25">
        <f t="shared" si="58"/>
        <v>1.0828904358868516E-3</v>
      </c>
      <c r="L1186" s="25">
        <f t="shared" si="57"/>
        <v>1082.8904358868515</v>
      </c>
      <c r="M1186" s="25">
        <v>2102.4767751322547</v>
      </c>
      <c r="N1186" s="25"/>
    </row>
    <row r="1187" spans="5:14">
      <c r="E1187" s="112">
        <v>45183</v>
      </c>
      <c r="G1187" s="25"/>
      <c r="H1187" s="53">
        <f>Bond_Historical!Q1188</f>
        <v>-1.5727315810804472E-3</v>
      </c>
      <c r="I1187" s="39">
        <f t="shared" si="59"/>
        <v>2.4734846261278033E-6</v>
      </c>
      <c r="J1187" s="25">
        <f t="shared" si="56"/>
        <v>2.6902767463862919E-3</v>
      </c>
      <c r="K1187" s="25">
        <f t="shared" si="58"/>
        <v>-1.2094960816549779E-3</v>
      </c>
      <c r="L1187" s="25">
        <f t="shared" si="57"/>
        <v>-1209.4960816549778</v>
      </c>
      <c r="M1187" s="25">
        <v>2110.1727577123861</v>
      </c>
      <c r="N1187" s="25"/>
    </row>
    <row r="1188" spans="5:14">
      <c r="E1188" s="112">
        <v>45184</v>
      </c>
      <c r="G1188" s="25"/>
      <c r="H1188" s="53">
        <f>Bond_Historical!Q1189</f>
        <v>-1.8531617051667866E-3</v>
      </c>
      <c r="I1188" s="39">
        <f t="shared" si="59"/>
        <v>3.4342083054966722E-6</v>
      </c>
      <c r="J1188" s="25">
        <f t="shared" si="56"/>
        <v>2.5820693004157133E-3</v>
      </c>
      <c r="K1188" s="25">
        <f t="shared" si="58"/>
        <v>-1.5056587858523222E-3</v>
      </c>
      <c r="L1188" s="25">
        <f t="shared" si="57"/>
        <v>-1505.6587858523221</v>
      </c>
      <c r="M1188" s="25">
        <v>2113.4633882698031</v>
      </c>
      <c r="N1188" s="25"/>
    </row>
    <row r="1189" spans="5:14">
      <c r="E1189" s="112">
        <v>45187</v>
      </c>
      <c r="G1189" s="25"/>
      <c r="H1189" s="53">
        <f>Bond_Historical!Q1190</f>
        <v>1.3238424490453616E-3</v>
      </c>
      <c r="I1189" s="39">
        <f t="shared" si="59"/>
        <v>1.7525588298944208E-6</v>
      </c>
      <c r="J1189" s="25">
        <f t="shared" si="56"/>
        <v>2.4351393011101158E-3</v>
      </c>
      <c r="K1189" s="25">
        <f t="shared" si="58"/>
        <v>1.1206722338935298E-3</v>
      </c>
      <c r="L1189" s="25">
        <f t="shared" si="57"/>
        <v>1120.6722338935299</v>
      </c>
      <c r="M1189" s="25">
        <v>2134.2943903553601</v>
      </c>
      <c r="N1189" s="25"/>
    </row>
    <row r="1190" spans="5:14">
      <c r="E1190" s="112">
        <v>45188</v>
      </c>
      <c r="G1190" s="25"/>
      <c r="H1190" s="53">
        <f>Bond_Historical!Q1191</f>
        <v>-2.5705278104239618E-3</v>
      </c>
      <c r="I1190" s="39">
        <f t="shared" si="59"/>
        <v>6.6076132241630079E-6</v>
      </c>
      <c r="J1190" s="25">
        <f t="shared" si="56"/>
        <v>2.4559234285831985E-3</v>
      </c>
      <c r="K1190" s="25">
        <f t="shared" si="58"/>
        <v>-2.3073246207715586E-3</v>
      </c>
      <c r="L1190" s="25">
        <f t="shared" si="57"/>
        <v>-2307.3246207715588</v>
      </c>
      <c r="M1190" s="25">
        <v>2150.129341196277</v>
      </c>
      <c r="N1190" s="25"/>
    </row>
    <row r="1191" spans="5:14">
      <c r="E1191" s="112">
        <v>45189</v>
      </c>
      <c r="G1191" s="25"/>
      <c r="H1191" s="53">
        <f>Bond_Historical!Q1192</f>
        <v>-4.0544558956265368E-4</v>
      </c>
      <c r="I1191" s="39">
        <f t="shared" si="59"/>
        <v>1.6438612609580782E-7</v>
      </c>
      <c r="J1191" s="25">
        <f t="shared" si="56"/>
        <v>2.2696880452869831E-3</v>
      </c>
      <c r="K1191" s="25">
        <f t="shared" si="58"/>
        <v>-3.6085104038465339E-4</v>
      </c>
      <c r="L1191" s="25">
        <f t="shared" si="57"/>
        <v>-360.8510403846534</v>
      </c>
      <c r="M1191" s="25">
        <v>2159.9401312381333</v>
      </c>
      <c r="N1191" s="25"/>
    </row>
    <row r="1192" spans="5:14">
      <c r="E1192" s="112">
        <v>45190</v>
      </c>
      <c r="G1192" s="25"/>
      <c r="H1192" s="53">
        <f>Bond_Historical!Q1193</f>
        <v>-7.7989420687799814E-3</v>
      </c>
      <c r="I1192" s="39">
        <f t="shared" si="59"/>
        <v>6.0823497392186178E-5</v>
      </c>
      <c r="J1192" s="25">
        <f t="shared" si="56"/>
        <v>3.6745456669238417E-3</v>
      </c>
      <c r="K1192" s="25">
        <f t="shared" si="58"/>
        <v>-7.5106881065372033E-3</v>
      </c>
      <c r="L1192" s="25">
        <f t="shared" si="57"/>
        <v>-7510.6881065372036</v>
      </c>
      <c r="M1192" s="25">
        <v>2160.7751238363721</v>
      </c>
      <c r="N1192" s="25"/>
    </row>
    <row r="1193" spans="5:14">
      <c r="E1193" s="112">
        <v>45191</v>
      </c>
      <c r="G1193" s="25"/>
      <c r="H1193" s="53">
        <f>Bond_Historical!Q1194</f>
        <v>4.2964146411248235E-3</v>
      </c>
      <c r="I1193" s="39">
        <f t="shared" si="59"/>
        <v>1.8459178768471747E-5</v>
      </c>
      <c r="J1193" s="25">
        <f t="shared" si="56"/>
        <v>3.7743634953238438E-3</v>
      </c>
      <c r="K1193" s="25">
        <f t="shared" si="58"/>
        <v>2.5557168843374964E-3</v>
      </c>
      <c r="L1193" s="25">
        <f t="shared" si="57"/>
        <v>2555.7168843374966</v>
      </c>
      <c r="M1193" s="25">
        <v>2178.3775953061718</v>
      </c>
      <c r="N1193" s="25"/>
    </row>
    <row r="1194" spans="5:14">
      <c r="E1194" s="112">
        <v>45194</v>
      </c>
      <c r="G1194" s="25"/>
      <c r="H1194" s="53">
        <f>Bond_Historical!Q1195</f>
        <v>-7.9302690288169542E-3</v>
      </c>
      <c r="I1194" s="39">
        <f t="shared" si="59"/>
        <v>6.2889166869413402E-5</v>
      </c>
      <c r="J1194" s="25">
        <f t="shared" si="56"/>
        <v>4.6413706872022462E-3</v>
      </c>
      <c r="K1194" s="25">
        <f t="shared" si="58"/>
        <v>-4.5925553682777086E-3</v>
      </c>
      <c r="L1194" s="25">
        <f t="shared" si="57"/>
        <v>-4592.555368277709</v>
      </c>
      <c r="M1194" s="25">
        <v>2190.7140210834546</v>
      </c>
      <c r="N1194" s="25"/>
    </row>
    <row r="1195" spans="5:14">
      <c r="E1195" s="112">
        <v>45195</v>
      </c>
      <c r="G1195" s="25"/>
      <c r="H1195" s="53">
        <f>Bond_Historical!Q1196</f>
        <v>-1.577059601493423E-3</v>
      </c>
      <c r="I1195" s="39">
        <f t="shared" si="59"/>
        <v>2.4871169866625944E-6</v>
      </c>
      <c r="J1195" s="25">
        <f t="shared" si="56"/>
        <v>4.3225040341932129E-3</v>
      </c>
      <c r="K1195" s="25">
        <f t="shared" si="58"/>
        <v>-7.4269765915213951E-4</v>
      </c>
      <c r="L1195" s="25">
        <f t="shared" si="57"/>
        <v>-742.69765915213952</v>
      </c>
      <c r="M1195" s="25">
        <v>2248.4124002037856</v>
      </c>
      <c r="N1195" s="25"/>
    </row>
    <row r="1196" spans="5:14">
      <c r="E1196" s="112">
        <v>45196</v>
      </c>
      <c r="G1196" s="25"/>
      <c r="H1196" s="53">
        <f>Bond_Historical!Q1197</f>
        <v>-3.4366747306198301E-3</v>
      </c>
      <c r="I1196" s="39">
        <f t="shared" si="59"/>
        <v>1.1810733204080881E-5</v>
      </c>
      <c r="J1196" s="25">
        <f t="shared" si="56"/>
        <v>4.2015526817340085E-3</v>
      </c>
      <c r="K1196" s="25">
        <f t="shared" si="58"/>
        <v>-1.737853751388694E-3</v>
      </c>
      <c r="L1196" s="25">
        <f t="shared" si="57"/>
        <v>-1737.853751388694</v>
      </c>
      <c r="M1196" s="25">
        <v>2263.7740450691081</v>
      </c>
      <c r="N1196" s="25"/>
    </row>
    <row r="1197" spans="5:14">
      <c r="E1197" s="112">
        <v>45197</v>
      </c>
      <c r="G1197" s="25"/>
      <c r="H1197" s="53">
        <f>Bond_Historical!Q1198</f>
        <v>1.640930450004344E-3</v>
      </c>
      <c r="I1197" s="39">
        <f t="shared" si="59"/>
        <v>2.6926527417514589E-6</v>
      </c>
      <c r="J1197" s="25">
        <f t="shared" si="56"/>
        <v>3.9254281432782624E-3</v>
      </c>
      <c r="K1197" s="25">
        <f t="shared" si="58"/>
        <v>8.536710704003859E-4</v>
      </c>
      <c r="L1197" s="25">
        <f t="shared" si="57"/>
        <v>853.67107040038593</v>
      </c>
      <c r="M1197" s="25">
        <v>2272.601019588401</v>
      </c>
      <c r="N1197" s="25"/>
    </row>
    <row r="1198" spans="5:14">
      <c r="E1198" s="112">
        <v>45198</v>
      </c>
      <c r="G1198" s="25"/>
      <c r="H1198" s="53">
        <f>Bond_Historical!Q1199</f>
        <v>-8.6903948288067604E-4</v>
      </c>
      <c r="I1198" s="39">
        <f t="shared" si="59"/>
        <v>7.5522962280551285E-7</v>
      </c>
      <c r="J1198" s="25">
        <f t="shared" si="56"/>
        <v>3.6346832922904988E-3</v>
      </c>
      <c r="K1198" s="25">
        <f t="shared" si="58"/>
        <v>-4.839078637441057E-4</v>
      </c>
      <c r="L1198" s="25">
        <f t="shared" si="57"/>
        <v>-483.90786374410573</v>
      </c>
      <c r="M1198" s="25">
        <v>2278.620414037995</v>
      </c>
      <c r="N1198" s="25"/>
    </row>
    <row r="1199" spans="5:14">
      <c r="E1199" s="112">
        <v>45201</v>
      </c>
      <c r="G1199" s="25"/>
      <c r="H1199" s="53">
        <f>Bond_Historical!Q1200</f>
        <v>-7.0718230027598528E-3</v>
      </c>
      <c r="I1199" s="39">
        <f t="shared" si="59"/>
        <v>5.0010680582363379E-5</v>
      </c>
      <c r="J1199" s="25">
        <f t="shared" si="56"/>
        <v>4.3279193993559827E-3</v>
      </c>
      <c r="K1199" s="25">
        <f t="shared" si="58"/>
        <v>-4.252800507890701E-3</v>
      </c>
      <c r="L1199" s="25">
        <f t="shared" si="57"/>
        <v>-4252.8005078907008</v>
      </c>
      <c r="M1199" s="25">
        <v>2285.7320718451247</v>
      </c>
      <c r="N1199" s="25"/>
    </row>
    <row r="1200" spans="5:14">
      <c r="E1200" s="112">
        <v>45202</v>
      </c>
      <c r="G1200" s="25"/>
      <c r="H1200" s="53">
        <f>Bond_Historical!Q1201</f>
        <v>-8.1517285400196024E-3</v>
      </c>
      <c r="I1200" s="39">
        <f t="shared" si="59"/>
        <v>6.6450678190170122E-5</v>
      </c>
      <c r="J1200" s="25">
        <f t="shared" si="56"/>
        <v>5.0881091877778223E-3</v>
      </c>
      <c r="K1200" s="25">
        <f t="shared" si="58"/>
        <v>-4.1169988727746661E-3</v>
      </c>
      <c r="L1200" s="25">
        <f t="shared" si="57"/>
        <v>-4116.9988727746659</v>
      </c>
      <c r="M1200" s="25">
        <v>2286.9089368319428</v>
      </c>
      <c r="N1200" s="25"/>
    </row>
    <row r="1201" spans="5:14">
      <c r="E1201" s="112">
        <v>45203</v>
      </c>
      <c r="G1201" s="25"/>
      <c r="H1201" s="53">
        <f>Bond_Historical!Q1202</f>
        <v>6.6433566205606198E-3</v>
      </c>
      <c r="I1201" s="39">
        <f t="shared" si="59"/>
        <v>4.4134187187946622E-5</v>
      </c>
      <c r="J1201" s="25">
        <f t="shared" si="56"/>
        <v>5.3502948441117451E-3</v>
      </c>
      <c r="K1201" s="25">
        <f t="shared" si="58"/>
        <v>2.8539170579885628E-3</v>
      </c>
      <c r="L1201" s="25">
        <f t="shared" si="57"/>
        <v>2853.9170579885626</v>
      </c>
      <c r="M1201" s="25">
        <v>2306.0137689850712</v>
      </c>
      <c r="N1201" s="25"/>
    </row>
    <row r="1202" spans="5:14">
      <c r="E1202" s="112">
        <v>45204</v>
      </c>
      <c r="G1202" s="25"/>
      <c r="H1202" s="53">
        <f>Bond_Historical!Q1203</f>
        <v>-1.9647685628840033E-4</v>
      </c>
      <c r="I1202" s="39">
        <f t="shared" si="59"/>
        <v>3.8603155056972718E-8</v>
      </c>
      <c r="J1202" s="25">
        <f t="shared" si="56"/>
        <v>4.9333150268706695E-3</v>
      </c>
      <c r="K1202" s="25">
        <f t="shared" si="58"/>
        <v>-8.0268267295628066E-5</v>
      </c>
      <c r="L1202" s="25">
        <f t="shared" si="57"/>
        <v>-80.268267295628064</v>
      </c>
      <c r="M1202" s="25">
        <v>2306.0767873408763</v>
      </c>
      <c r="N1202" s="25"/>
    </row>
    <row r="1203" spans="5:14">
      <c r="E1203" s="112">
        <v>45205</v>
      </c>
      <c r="G1203" s="25"/>
      <c r="H1203" s="53">
        <f>Bond_Historical!Q1204</f>
        <v>-3.7460080062452113E-3</v>
      </c>
      <c r="I1203" s="39">
        <f t="shared" si="59"/>
        <v>1.4032575982853224E-5</v>
      </c>
      <c r="J1203" s="25">
        <f t="shared" si="56"/>
        <v>4.7740804327769488E-3</v>
      </c>
      <c r="K1203" s="25">
        <f t="shared" si="58"/>
        <v>-1.6597399802558148E-3</v>
      </c>
      <c r="L1203" s="25">
        <f t="shared" si="57"/>
        <v>-1659.7399802558148</v>
      </c>
      <c r="M1203" s="25">
        <v>2310.556603243554</v>
      </c>
      <c r="N1203" s="25"/>
    </row>
    <row r="1204" spans="5:14">
      <c r="E1204" s="112">
        <v>45208</v>
      </c>
      <c r="G1204" s="25"/>
      <c r="H1204" s="53">
        <f>Bond_Historical!Q1205</f>
        <v>1.0159686632075069E-2</v>
      </c>
      <c r="I1204" s="39">
        <f t="shared" si="59"/>
        <v>1.0321923246196485E-4</v>
      </c>
      <c r="J1204" s="25">
        <f t="shared" si="56"/>
        <v>5.9038929742268294E-3</v>
      </c>
      <c r="K1204" s="25">
        <f t="shared" si="58"/>
        <v>4.6515831044951156E-3</v>
      </c>
      <c r="L1204" s="25">
        <f t="shared" si="57"/>
        <v>4651.5831044951155</v>
      </c>
      <c r="M1204" s="25">
        <v>2315.1141129784728</v>
      </c>
      <c r="N1204" s="25"/>
    </row>
    <row r="1205" spans="5:14">
      <c r="E1205" s="112">
        <v>45209</v>
      </c>
      <c r="G1205" s="25"/>
      <c r="H1205" s="53">
        <f>Bond_Historical!Q1206</f>
        <v>-2.2954398587971914E-4</v>
      </c>
      <c r="I1205" s="39">
        <f t="shared" si="59"/>
        <v>5.2690441453548697E-8</v>
      </c>
      <c r="J1205" s="25">
        <f t="shared" si="56"/>
        <v>5.443846340564198E-3</v>
      </c>
      <c r="K1205" s="25">
        <f t="shared" si="58"/>
        <v>-8.4984093442481385E-5</v>
      </c>
      <c r="L1205" s="25">
        <f t="shared" si="57"/>
        <v>-84.984093442481381</v>
      </c>
      <c r="M1205" s="25">
        <v>2330.07829036562</v>
      </c>
      <c r="N1205" s="25"/>
    </row>
    <row r="1206" spans="5:14">
      <c r="E1206" s="112">
        <v>45210</v>
      </c>
      <c r="G1206" s="25"/>
      <c r="H1206" s="53">
        <f>Bond_Historical!Q1207</f>
        <v>5.3794437223271679E-3</v>
      </c>
      <c r="I1206" s="39">
        <f t="shared" si="59"/>
        <v>2.8938414761685178E-5</v>
      </c>
      <c r="J1206" s="25">
        <f t="shared" si="56"/>
        <v>5.4342346054413087E-3</v>
      </c>
      <c r="K1206" s="25">
        <f t="shared" si="58"/>
        <v>2.1599401312381332E-3</v>
      </c>
      <c r="L1206" s="25">
        <f t="shared" si="57"/>
        <v>2159.9401312381333</v>
      </c>
      <c r="M1206" s="25">
        <v>2331.8224544110758</v>
      </c>
      <c r="N1206" s="25"/>
    </row>
    <row r="1207" spans="5:14">
      <c r="E1207" s="112">
        <v>45211</v>
      </c>
      <c r="G1207" s="25"/>
      <c r="H1207" s="53">
        <f>Bond_Historical!Q1208</f>
        <v>-8.2104817761977644E-3</v>
      </c>
      <c r="I1207" s="39">
        <f t="shared" si="59"/>
        <v>6.7412010997275598E-5</v>
      </c>
      <c r="J1207" s="25">
        <f t="shared" ref="J1207:J1260" si="60">SQRT((1-$C$3)*SUMPRODUCT(I708:I1207,$G$3:$G$502))</f>
        <v>5.9340602907723148E-3</v>
      </c>
      <c r="K1207" s="25">
        <f t="shared" si="58"/>
        <v>-3.3024820146225959E-3</v>
      </c>
      <c r="L1207" s="25">
        <f t="shared" si="57"/>
        <v>-3302.4820146225961</v>
      </c>
      <c r="M1207" s="25">
        <v>2337.1922947644898</v>
      </c>
      <c r="N1207" s="25"/>
    </row>
    <row r="1208" spans="5:14">
      <c r="E1208" s="112">
        <v>45212</v>
      </c>
      <c r="G1208" s="25"/>
      <c r="H1208" s="53">
        <f>Bond_Historical!Q1209</f>
        <v>4.6308221326146152E-3</v>
      </c>
      <c r="I1208" s="39">
        <f t="shared" si="59"/>
        <v>2.1444513623913373E-5</v>
      </c>
      <c r="J1208" s="25">
        <f t="shared" si="60"/>
        <v>5.7574115579772222E-3</v>
      </c>
      <c r="K1208" s="25">
        <f t="shared" si="58"/>
        <v>1.7057538068056318E-3</v>
      </c>
      <c r="L1208" s="25">
        <f t="shared" ref="L1208:L1260" si="61">K1208*$C$5</f>
        <v>1705.7538068056317</v>
      </c>
      <c r="M1208" s="25">
        <v>2337.7162070203985</v>
      </c>
      <c r="N1208" s="25"/>
    </row>
    <row r="1209" spans="5:14">
      <c r="E1209" s="112">
        <v>45215</v>
      </c>
      <c r="G1209" s="25"/>
      <c r="H1209" s="53">
        <f>Bond_Historical!Q1210</f>
        <v>-5.5652876340529832E-3</v>
      </c>
      <c r="I1209" s="39">
        <f t="shared" si="59"/>
        <v>3.0972426449743053E-5</v>
      </c>
      <c r="J1209" s="25">
        <f t="shared" si="60"/>
        <v>5.7290037212591946E-3</v>
      </c>
      <c r="K1209" s="25">
        <f t="shared" ref="K1209:K1272" si="62">H1209*$J$1321/J1208</f>
        <v>-2.1128591338126649E-3</v>
      </c>
      <c r="L1209" s="25">
        <f t="shared" si="61"/>
        <v>-2112.8591338126648</v>
      </c>
      <c r="M1209" s="25">
        <v>2347.7552443541058</v>
      </c>
      <c r="N1209" s="25"/>
    </row>
    <row r="1210" spans="5:14">
      <c r="E1210" s="112">
        <v>45216</v>
      </c>
      <c r="G1210" s="25"/>
      <c r="H1210" s="53">
        <f>Bond_Historical!Q1211</f>
        <v>-6.7013744160469395E-3</v>
      </c>
      <c r="I1210" s="39">
        <f t="shared" si="59"/>
        <v>4.4908419064048461E-5</v>
      </c>
      <c r="J1210" s="25">
        <f t="shared" si="60"/>
        <v>5.885110360229341E-3</v>
      </c>
      <c r="K1210" s="25">
        <f t="shared" si="62"/>
        <v>-2.556789548451021E-3</v>
      </c>
      <c r="L1210" s="25">
        <f t="shared" si="61"/>
        <v>-2556.7895484510209</v>
      </c>
      <c r="M1210" s="25">
        <v>2353.0443632649785</v>
      </c>
      <c r="N1210" s="25"/>
    </row>
    <row r="1211" spans="5:14">
      <c r="E1211" s="112">
        <v>45217</v>
      </c>
      <c r="G1211" s="25"/>
      <c r="H1211" s="53">
        <f>Bond_Historical!Q1212</f>
        <v>-5.0470826580104981E-3</v>
      </c>
      <c r="I1211" s="39">
        <f t="shared" si="59"/>
        <v>2.5473043356790314E-5</v>
      </c>
      <c r="J1211" s="25">
        <f t="shared" si="60"/>
        <v>5.767174512946999E-3</v>
      </c>
      <c r="K1211" s="25">
        <f t="shared" si="62"/>
        <v>-1.8745455997775259E-3</v>
      </c>
      <c r="L1211" s="25">
        <f t="shared" si="61"/>
        <v>-1874.5455997775259</v>
      </c>
      <c r="M1211" s="25">
        <v>2371.042488056984</v>
      </c>
      <c r="N1211" s="25"/>
    </row>
    <row r="1212" spans="5:14">
      <c r="E1212" s="112">
        <v>45218</v>
      </c>
      <c r="G1212" s="25"/>
      <c r="H1212" s="53">
        <f>Bond_Historical!Q1213</f>
        <v>-5.1338615044278554E-3</v>
      </c>
      <c r="I1212" s="39">
        <f t="shared" si="59"/>
        <v>2.6356533946646242E-5</v>
      </c>
      <c r="J1212" s="25">
        <f t="shared" si="60"/>
        <v>5.6766835983137701E-3</v>
      </c>
      <c r="K1212" s="25">
        <f t="shared" si="62"/>
        <v>-1.9457689050260344E-3</v>
      </c>
      <c r="L1212" s="25">
        <f t="shared" si="61"/>
        <v>-1945.7689050260344</v>
      </c>
      <c r="M1212" s="25">
        <v>2389.9765811288862</v>
      </c>
      <c r="N1212" s="25"/>
    </row>
    <row r="1213" spans="5:14">
      <c r="E1213" s="112">
        <v>45219</v>
      </c>
      <c r="G1213" s="25"/>
      <c r="H1213" s="53">
        <f>Bond_Historical!Q1214</f>
        <v>3.3736648669315575E-3</v>
      </c>
      <c r="I1213" s="39">
        <f t="shared" si="59"/>
        <v>1.1381614634368324E-5</v>
      </c>
      <c r="J1213" s="25">
        <f t="shared" si="60"/>
        <v>5.3942810799229891E-3</v>
      </c>
      <c r="K1213" s="25">
        <f t="shared" si="62"/>
        <v>1.2990248324864331E-3</v>
      </c>
      <c r="L1213" s="25">
        <f t="shared" si="61"/>
        <v>1299.0248324864331</v>
      </c>
      <c r="M1213" s="25">
        <v>2399.7592227086966</v>
      </c>
      <c r="N1213" s="25"/>
    </row>
    <row r="1214" spans="5:14">
      <c r="E1214" s="112">
        <v>45222</v>
      </c>
      <c r="G1214" s="25"/>
      <c r="H1214" s="53">
        <f>Bond_Historical!Q1215</f>
        <v>4.5201498727914661E-3</v>
      </c>
      <c r="I1214" s="39">
        <f t="shared" si="59"/>
        <v>2.0431754872496706E-5</v>
      </c>
      <c r="J1214" s="25">
        <f t="shared" si="60"/>
        <v>5.2724084956220314E-3</v>
      </c>
      <c r="K1214" s="25">
        <f t="shared" si="62"/>
        <v>1.8315950690106079E-3</v>
      </c>
      <c r="L1214" s="25">
        <f t="shared" si="61"/>
        <v>1831.5950690106079</v>
      </c>
      <c r="M1214" s="25">
        <v>2429.551309755997</v>
      </c>
      <c r="N1214" s="25"/>
    </row>
    <row r="1215" spans="5:14">
      <c r="E1215" s="112">
        <v>45223</v>
      </c>
      <c r="G1215" s="25"/>
      <c r="H1215" s="53">
        <f>Bond_Historical!Q1216</f>
        <v>3.5164870402268995E-3</v>
      </c>
      <c r="I1215" s="39">
        <f t="shared" si="59"/>
        <v>1.2365681104083739E-5</v>
      </c>
      <c r="J1215" s="25">
        <f t="shared" si="60"/>
        <v>5.0481085377212147E-3</v>
      </c>
      <c r="K1215" s="25">
        <f t="shared" si="62"/>
        <v>1.457841044802977E-3</v>
      </c>
      <c r="L1215" s="25">
        <f t="shared" si="61"/>
        <v>1457.841044802977</v>
      </c>
      <c r="M1215" s="25">
        <v>2470.4899351150743</v>
      </c>
      <c r="N1215" s="25"/>
    </row>
    <row r="1216" spans="5:14">
      <c r="E1216" s="112">
        <v>45224</v>
      </c>
      <c r="G1216" s="25"/>
      <c r="H1216" s="53">
        <f>Bond_Historical!Q1217</f>
        <v>-7.1550953165549526E-3</v>
      </c>
      <c r="I1216" s="39">
        <f t="shared" si="59"/>
        <v>5.1195388988986618E-5</v>
      </c>
      <c r="J1216" s="25">
        <f t="shared" si="60"/>
        <v>5.4166593196978653E-3</v>
      </c>
      <c r="K1216" s="25">
        <f t="shared" si="62"/>
        <v>-3.0981107808269663E-3</v>
      </c>
      <c r="L1216" s="25">
        <f t="shared" si="61"/>
        <v>-3098.1107808269662</v>
      </c>
      <c r="M1216" s="25">
        <v>2492.0290389999491</v>
      </c>
      <c r="N1216" s="25"/>
    </row>
    <row r="1217" spans="5:14">
      <c r="E1217" s="112">
        <v>45225</v>
      </c>
      <c r="G1217" s="25"/>
      <c r="H1217" s="53">
        <f>Bond_Historical!Q1218</f>
        <v>6.1221562156046141E-3</v>
      </c>
      <c r="I1217" s="39">
        <f t="shared" si="59"/>
        <v>3.7480796728266213E-5</v>
      </c>
      <c r="J1217" s="25">
        <f t="shared" si="60"/>
        <v>5.5282264757387806E-3</v>
      </c>
      <c r="K1217" s="25">
        <f t="shared" si="62"/>
        <v>2.4704899351150741E-3</v>
      </c>
      <c r="L1217" s="25">
        <f t="shared" si="61"/>
        <v>2470.4899351150743</v>
      </c>
      <c r="M1217" s="25">
        <v>2498.3848552658983</v>
      </c>
      <c r="N1217" s="25"/>
    </row>
    <row r="1218" spans="5:14">
      <c r="E1218" s="112">
        <v>45226</v>
      </c>
      <c r="G1218" s="25"/>
      <c r="H1218" s="53">
        <f>Bond_Historical!Q1219</f>
        <v>-5.443703594974486E-4</v>
      </c>
      <c r="I1218" s="39">
        <f t="shared" si="59"/>
        <v>2.9633908829938141E-7</v>
      </c>
      <c r="J1218" s="25">
        <f t="shared" si="60"/>
        <v>5.1011317994387514E-3</v>
      </c>
      <c r="K1218" s="25">
        <f t="shared" si="62"/>
        <v>-2.1523795001063818E-4</v>
      </c>
      <c r="L1218" s="25">
        <f t="shared" si="61"/>
        <v>-215.23795001063817</v>
      </c>
      <c r="M1218" s="25">
        <v>2499.1304145487679</v>
      </c>
      <c r="N1218" s="25"/>
    </row>
    <row r="1219" spans="5:14">
      <c r="E1219" s="112">
        <v>45229</v>
      </c>
      <c r="G1219" s="25"/>
      <c r="H1219" s="53">
        <f>Bond_Historical!Q1220</f>
        <v>-2.3787135685019428E-3</v>
      </c>
      <c r="I1219" s="39">
        <f t="shared" si="59"/>
        <v>5.658278240975247E-6</v>
      </c>
      <c r="J1219" s="25">
        <f t="shared" si="60"/>
        <v>4.7923955936571786E-3</v>
      </c>
      <c r="K1219" s="25">
        <f t="shared" si="62"/>
        <v>-1.0192619421703116E-3</v>
      </c>
      <c r="L1219" s="25">
        <f t="shared" si="61"/>
        <v>-1019.2619421703116</v>
      </c>
      <c r="M1219" s="25">
        <v>2500.3281922381557</v>
      </c>
      <c r="N1219" s="25"/>
    </row>
    <row r="1220" spans="5:14">
      <c r="E1220" s="112">
        <v>45230</v>
      </c>
      <c r="G1220" s="25"/>
      <c r="H1220" s="53">
        <f>Bond_Historical!Q1221</f>
        <v>-9.7289224422546065E-4</v>
      </c>
      <c r="I1220" s="39">
        <f t="shared" ref="I1220:I1260" si="63">H1220^2</f>
        <v>9.4651931887405335E-7</v>
      </c>
      <c r="J1220" s="25">
        <f t="shared" si="60"/>
        <v>4.4344080884623294E-3</v>
      </c>
      <c r="K1220" s="25">
        <f t="shared" si="62"/>
        <v>-4.4373356856869888E-4</v>
      </c>
      <c r="L1220" s="25">
        <f t="shared" si="61"/>
        <v>-443.7335685686989</v>
      </c>
      <c r="M1220" s="25">
        <v>2511.7939147500315</v>
      </c>
      <c r="N1220" s="25"/>
    </row>
    <row r="1221" spans="5:14">
      <c r="E1221" s="112">
        <v>45231</v>
      </c>
      <c r="G1221" s="25"/>
      <c r="H1221" s="53">
        <f>Bond_Historical!Q1222</f>
        <v>1.0434340772770728E-2</v>
      </c>
      <c r="I1221" s="39">
        <f t="shared" si="63"/>
        <v>1.0887546736230563E-4</v>
      </c>
      <c r="J1221" s="25">
        <f t="shared" si="60"/>
        <v>5.7485388521878282E-3</v>
      </c>
      <c r="K1221" s="25">
        <f t="shared" si="62"/>
        <v>5.1432728212339003E-3</v>
      </c>
      <c r="L1221" s="25">
        <f t="shared" si="61"/>
        <v>5143.2728212339007</v>
      </c>
      <c r="M1221" s="25">
        <v>2515.1253151149954</v>
      </c>
      <c r="N1221" s="25"/>
    </row>
    <row r="1222" spans="5:14">
      <c r="E1222" s="112">
        <v>45232</v>
      </c>
      <c r="G1222" s="25"/>
      <c r="H1222" s="53">
        <f>Bond_Historical!Q1223</f>
        <v>7.9744656392977745E-3</v>
      </c>
      <c r="I1222" s="39">
        <f t="shared" si="63"/>
        <v>6.3592102232340862E-5</v>
      </c>
      <c r="J1222" s="25">
        <f t="shared" si="60"/>
        <v>6.1341388498873375E-3</v>
      </c>
      <c r="K1222" s="25">
        <f t="shared" si="62"/>
        <v>3.0321754245931217E-3</v>
      </c>
      <c r="L1222" s="25">
        <f t="shared" si="61"/>
        <v>3032.1754245931215</v>
      </c>
      <c r="M1222" s="25">
        <v>2515.8985450633795</v>
      </c>
      <c r="N1222" s="25"/>
    </row>
    <row r="1223" spans="5:14">
      <c r="E1223" s="112">
        <v>45233</v>
      </c>
      <c r="G1223" s="25"/>
      <c r="H1223" s="53">
        <f>Bond_Historical!Q1224</f>
        <v>5.5797519849323822E-3</v>
      </c>
      <c r="I1223" s="39">
        <f t="shared" si="63"/>
        <v>3.1133632213356856E-5</v>
      </c>
      <c r="J1223" s="25">
        <f t="shared" si="60"/>
        <v>6.0542179798258088E-3</v>
      </c>
      <c r="K1223" s="25">
        <f t="shared" si="62"/>
        <v>1.9882523135058769E-3</v>
      </c>
      <c r="L1223" s="25">
        <f t="shared" si="61"/>
        <v>1988.2523135058768</v>
      </c>
      <c r="M1223" s="25">
        <v>2532.3155062704186</v>
      </c>
      <c r="N1223" s="25"/>
    </row>
    <row r="1224" spans="5:14">
      <c r="E1224" s="112">
        <v>45236</v>
      </c>
      <c r="G1224" s="25"/>
      <c r="H1224" s="53">
        <f>Bond_Historical!Q1225</f>
        <v>-4.3126885136094209E-3</v>
      </c>
      <c r="I1224" s="39">
        <f t="shared" si="63"/>
        <v>1.8599282215418636E-5</v>
      </c>
      <c r="J1224" s="25">
        <f t="shared" si="60"/>
        <v>5.826269336159459E-3</v>
      </c>
      <c r="K1224" s="25">
        <f t="shared" si="62"/>
        <v>-1.5570416934506655E-3</v>
      </c>
      <c r="L1224" s="25">
        <f t="shared" si="61"/>
        <v>-1557.0416934506654</v>
      </c>
      <c r="M1224" s="25">
        <v>2537.2067715192397</v>
      </c>
      <c r="N1224" s="25"/>
    </row>
    <row r="1225" spans="5:14">
      <c r="E1225" s="112">
        <v>45237</v>
      </c>
      <c r="G1225" s="25"/>
      <c r="H1225" s="53">
        <f>Bond_Historical!Q1226</f>
        <v>5.8064877684027372E-3</v>
      </c>
      <c r="I1225" s="39">
        <f t="shared" si="63"/>
        <v>3.3715300204610599E-5</v>
      </c>
      <c r="J1225" s="25">
        <f t="shared" si="60"/>
        <v>5.8233063848249274E-3</v>
      </c>
      <c r="K1225" s="25">
        <f t="shared" si="62"/>
        <v>2.1783775953061715E-3</v>
      </c>
      <c r="L1225" s="25">
        <f t="shared" si="61"/>
        <v>2178.3775953061718</v>
      </c>
      <c r="M1225" s="25">
        <v>2555.4386662321986</v>
      </c>
      <c r="N1225" s="25"/>
    </row>
    <row r="1226" spans="5:14">
      <c r="E1226" s="112">
        <v>45238</v>
      </c>
      <c r="G1226" s="25"/>
      <c r="H1226" s="53">
        <f>Bond_Historical!Q1227</f>
        <v>3.7841713243049308E-3</v>
      </c>
      <c r="I1226" s="39">
        <f t="shared" si="63"/>
        <v>1.4319952611691733E-5</v>
      </c>
      <c r="J1226" s="25">
        <f t="shared" si="60"/>
        <v>5.5652722804517942E-3</v>
      </c>
      <c r="K1226" s="25">
        <f t="shared" si="62"/>
        <v>1.4204022555886207E-3</v>
      </c>
      <c r="L1226" s="25">
        <f t="shared" si="61"/>
        <v>1420.4022555886206</v>
      </c>
      <c r="M1226" s="25">
        <v>2555.7168843374966</v>
      </c>
      <c r="N1226" s="25"/>
    </row>
    <row r="1227" spans="5:14">
      <c r="E1227" s="112">
        <v>45239</v>
      </c>
      <c r="G1227" s="25"/>
      <c r="H1227" s="53">
        <f>Bond_Historical!Q1228</f>
        <v>-8.0834349867629704E-3</v>
      </c>
      <c r="I1227" s="39">
        <f t="shared" si="63"/>
        <v>6.5341921185223665E-5</v>
      </c>
      <c r="J1227" s="25">
        <f t="shared" si="60"/>
        <v>6.010632695483388E-3</v>
      </c>
      <c r="K1227" s="25">
        <f t="shared" si="62"/>
        <v>-3.1748245951915394E-3</v>
      </c>
      <c r="L1227" s="25">
        <f t="shared" si="61"/>
        <v>-3174.8245951915396</v>
      </c>
      <c r="M1227" s="25">
        <v>2641.2878775314366</v>
      </c>
      <c r="N1227" s="25"/>
    </row>
    <row r="1228" spans="5:14">
      <c r="E1228" s="112">
        <v>45240</v>
      </c>
      <c r="G1228" s="25"/>
      <c r="H1228" s="53">
        <f>Bond_Historical!Q1229</f>
        <v>2.7663135780622529E-3</v>
      </c>
      <c r="I1228" s="39">
        <f t="shared" si="63"/>
        <v>7.6524908121715844E-6</v>
      </c>
      <c r="J1228" s="25">
        <f t="shared" si="60"/>
        <v>5.6441494675316273E-3</v>
      </c>
      <c r="K1228" s="25">
        <f t="shared" si="62"/>
        <v>1.0059848083628119E-3</v>
      </c>
      <c r="L1228" s="25">
        <f t="shared" si="61"/>
        <v>1005.9848083628119</v>
      </c>
      <c r="M1228" s="25">
        <v>2643.2155057279374</v>
      </c>
      <c r="N1228" s="25"/>
    </row>
    <row r="1229" spans="5:14">
      <c r="E1229" s="112">
        <v>45243</v>
      </c>
      <c r="G1229" s="25"/>
      <c r="H1229" s="53">
        <f>Bond_Historical!Q1230</f>
        <v>-9.6895247504968316E-5</v>
      </c>
      <c r="I1229" s="39">
        <f t="shared" si="63"/>
        <v>9.3886889890490691E-9</v>
      </c>
      <c r="J1229" s="25">
        <f t="shared" si="60"/>
        <v>5.2037840110260407E-3</v>
      </c>
      <c r="K1229" s="25">
        <f t="shared" si="62"/>
        <v>-3.7524436016678134E-5</v>
      </c>
      <c r="L1229" s="25">
        <f t="shared" si="61"/>
        <v>-37.524436016678138</v>
      </c>
      <c r="M1229" s="25">
        <v>2646.2102219343619</v>
      </c>
      <c r="N1229" s="25"/>
    </row>
    <row r="1230" spans="5:14">
      <c r="E1230" s="112">
        <v>45244</v>
      </c>
      <c r="G1230" s="25"/>
      <c r="H1230" s="53">
        <f>Bond_Historical!Q1231</f>
        <v>1.2159297336832223E-2</v>
      </c>
      <c r="I1230" s="39">
        <f t="shared" si="63"/>
        <v>1.4784851172549519E-4</v>
      </c>
      <c r="J1230" s="25">
        <f t="shared" si="60"/>
        <v>6.7227032945998012E-3</v>
      </c>
      <c r="K1230" s="25">
        <f t="shared" si="62"/>
        <v>5.1073946778540146E-3</v>
      </c>
      <c r="L1230" s="25">
        <f t="shared" si="61"/>
        <v>5107.3946778540148</v>
      </c>
      <c r="M1230" s="25">
        <v>2654.051616824197</v>
      </c>
      <c r="N1230" s="25"/>
    </row>
    <row r="1231" spans="5:14">
      <c r="E1231" s="112">
        <v>45245</v>
      </c>
      <c r="G1231" s="25"/>
      <c r="H1231" s="53">
        <f>Bond_Historical!Q1232</f>
        <v>-4.9336515008451117E-3</v>
      </c>
      <c r="I1231" s="39">
        <f t="shared" si="63"/>
        <v>2.4340917131791224E-5</v>
      </c>
      <c r="J1231" s="25">
        <f t="shared" si="60"/>
        <v>6.485882069457341E-3</v>
      </c>
      <c r="K1231" s="25">
        <f t="shared" si="62"/>
        <v>-1.6041121493344105E-3</v>
      </c>
      <c r="L1231" s="25">
        <f t="shared" si="61"/>
        <v>-1604.1121493344106</v>
      </c>
      <c r="M1231" s="25">
        <v>2668.0223297397279</v>
      </c>
      <c r="N1231" s="25"/>
    </row>
    <row r="1232" spans="5:14">
      <c r="E1232" s="112">
        <v>45246</v>
      </c>
      <c r="G1232" s="25"/>
      <c r="H1232" s="53">
        <f>Bond_Historical!Q1233</f>
        <v>5.7976237256398859E-3</v>
      </c>
      <c r="I1232" s="39">
        <f t="shared" si="63"/>
        <v>3.3612440864102511E-5</v>
      </c>
      <c r="J1232" s="25">
        <f t="shared" si="60"/>
        <v>6.3873728884172231E-3</v>
      </c>
      <c r="K1232" s="25">
        <f t="shared" si="62"/>
        <v>1.9538498288228915E-3</v>
      </c>
      <c r="L1232" s="25">
        <f t="shared" si="61"/>
        <v>1953.8498288228916</v>
      </c>
      <c r="M1232" s="25">
        <v>2713.8684758688578</v>
      </c>
      <c r="N1232" s="25"/>
    </row>
    <row r="1233" spans="5:14">
      <c r="E1233" s="112">
        <v>45247</v>
      </c>
      <c r="G1233" s="25"/>
      <c r="H1233" s="53">
        <f>Bond_Historical!Q1234</f>
        <v>1.8943245311131404E-3</v>
      </c>
      <c r="I1233" s="39">
        <f t="shared" si="63"/>
        <v>3.5884654291770192E-6</v>
      </c>
      <c r="J1233" s="25">
        <f t="shared" si="60"/>
        <v>5.9343931760299498E-3</v>
      </c>
      <c r="K1233" s="25">
        <f t="shared" si="62"/>
        <v>6.4824968756998483E-4</v>
      </c>
      <c r="L1233" s="25">
        <f t="shared" si="61"/>
        <v>648.24968756998487</v>
      </c>
      <c r="M1233" s="25">
        <v>2731.6862678714278</v>
      </c>
      <c r="N1233" s="25"/>
    </row>
    <row r="1234" spans="5:14">
      <c r="E1234" s="112">
        <v>45250</v>
      </c>
      <c r="G1234" s="25"/>
      <c r="H1234" s="53">
        <f>Bond_Historical!Q1235</f>
        <v>2.4219518475465406E-3</v>
      </c>
      <c r="I1234" s="39">
        <f t="shared" si="63"/>
        <v>5.8658507518341019E-6</v>
      </c>
      <c r="J1234" s="25">
        <f t="shared" si="60"/>
        <v>5.5510671609456603E-3</v>
      </c>
      <c r="K1234" s="25">
        <f t="shared" si="62"/>
        <v>8.9207093816884026E-4</v>
      </c>
      <c r="L1234" s="25">
        <f t="shared" si="61"/>
        <v>892.07093816884026</v>
      </c>
      <c r="M1234" s="25">
        <v>2742.6820572352053</v>
      </c>
      <c r="N1234" s="25"/>
    </row>
    <row r="1235" spans="5:14">
      <c r="E1235" s="112">
        <v>45251</v>
      </c>
      <c r="G1235" s="25"/>
      <c r="H1235" s="53">
        <f>Bond_Historical!Q1236</f>
        <v>8.4794908593222159E-4</v>
      </c>
      <c r="I1235" s="39">
        <f t="shared" si="63"/>
        <v>7.190176523332901E-7</v>
      </c>
      <c r="J1235" s="25">
        <f t="shared" si="60"/>
        <v>5.1283571715881795E-3</v>
      </c>
      <c r="K1235" s="25">
        <f t="shared" si="62"/>
        <v>3.3389006597707709E-4</v>
      </c>
      <c r="L1235" s="25">
        <f t="shared" si="61"/>
        <v>333.89006597707709</v>
      </c>
      <c r="M1235" s="25">
        <v>2749.9887426046034</v>
      </c>
      <c r="N1235" s="25"/>
    </row>
    <row r="1236" spans="5:14">
      <c r="E1236" s="112">
        <v>45252</v>
      </c>
      <c r="G1236" s="25"/>
      <c r="H1236" s="53">
        <f>Bond_Historical!Q1237</f>
        <v>1.8403546485387359E-3</v>
      </c>
      <c r="I1236" s="39">
        <f t="shared" si="63"/>
        <v>3.3869052323981343E-6</v>
      </c>
      <c r="J1236" s="25">
        <f t="shared" si="60"/>
        <v>4.7815348971154267E-3</v>
      </c>
      <c r="K1236" s="25">
        <f t="shared" si="62"/>
        <v>7.8439255197490954E-4</v>
      </c>
      <c r="L1236" s="25">
        <f t="shared" si="61"/>
        <v>784.39255197490957</v>
      </c>
      <c r="M1236" s="25">
        <v>2754.8449027965385</v>
      </c>
      <c r="N1236" s="25"/>
    </row>
    <row r="1237" spans="5:14">
      <c r="E1237" s="112">
        <v>45254</v>
      </c>
      <c r="G1237" s="25"/>
      <c r="H1237" s="53">
        <f>Bond_Historical!Q1238</f>
        <v>-4.2116607098914779E-3</v>
      </c>
      <c r="I1237" s="39">
        <f t="shared" si="63"/>
        <v>1.7738085935243586E-5</v>
      </c>
      <c r="J1237" s="25">
        <f t="shared" si="60"/>
        <v>4.7004603462607025E-3</v>
      </c>
      <c r="K1237" s="25">
        <f t="shared" si="62"/>
        <v>-1.9252904248355826E-3</v>
      </c>
      <c r="L1237" s="25">
        <f t="shared" si="61"/>
        <v>-1925.2904248355826</v>
      </c>
      <c r="M1237" s="25">
        <v>2760.7755939647041</v>
      </c>
      <c r="N1237" s="25"/>
    </row>
    <row r="1238" spans="5:14">
      <c r="E1238" s="112">
        <v>45257</v>
      </c>
      <c r="G1238" s="25"/>
      <c r="H1238" s="53">
        <f>Bond_Historical!Q1239</f>
        <v>5.9241676882712015E-3</v>
      </c>
      <c r="I1238" s="39">
        <f t="shared" si="63"/>
        <v>3.5095762798756548E-5</v>
      </c>
      <c r="J1238" s="25">
        <f t="shared" si="60"/>
        <v>4.9035235052528681E-3</v>
      </c>
      <c r="K1238" s="25">
        <f t="shared" si="62"/>
        <v>2.7548449027965383E-3</v>
      </c>
      <c r="L1238" s="25">
        <f t="shared" si="61"/>
        <v>2754.8449027965385</v>
      </c>
      <c r="M1238" s="25">
        <v>2761.3355249403676</v>
      </c>
      <c r="N1238" s="25"/>
    </row>
    <row r="1239" spans="5:14">
      <c r="E1239" s="112">
        <v>45258</v>
      </c>
      <c r="G1239" s="25"/>
      <c r="H1239" s="53">
        <f>Bond_Historical!Q1240</f>
        <v>3.7779948818465882E-3</v>
      </c>
      <c r="I1239" s="39">
        <f t="shared" si="63"/>
        <v>1.4273245327259017E-5</v>
      </c>
      <c r="J1239" s="25">
        <f t="shared" si="60"/>
        <v>4.7517205463569849E-3</v>
      </c>
      <c r="K1239" s="25">
        <f t="shared" si="62"/>
        <v>1.6840822836887948E-3</v>
      </c>
      <c r="L1239" s="25">
        <f t="shared" si="61"/>
        <v>1684.0822836887949</v>
      </c>
      <c r="M1239" s="25">
        <v>2762.2181948257662</v>
      </c>
      <c r="N1239" s="25"/>
    </row>
    <row r="1240" spans="5:14">
      <c r="E1240" s="112">
        <v>45259</v>
      </c>
      <c r="G1240" s="25"/>
      <c r="H1240" s="53">
        <f>Bond_Historical!Q1241</f>
        <v>6.148471022565969E-3</v>
      </c>
      <c r="I1240" s="39">
        <f t="shared" si="63"/>
        <v>3.7803695915333413E-5</v>
      </c>
      <c r="J1240" s="25">
        <f t="shared" si="60"/>
        <v>4.9862385939072815E-3</v>
      </c>
      <c r="K1240" s="25">
        <f t="shared" si="62"/>
        <v>2.8283063105879309E-3</v>
      </c>
      <c r="L1240" s="25">
        <f t="shared" si="61"/>
        <v>2828.306310587931</v>
      </c>
      <c r="M1240" s="25">
        <v>2786.9119515849243</v>
      </c>
      <c r="N1240" s="25"/>
    </row>
    <row r="1241" spans="5:14">
      <c r="E1241" s="112">
        <v>45260</v>
      </c>
      <c r="G1241" s="25"/>
      <c r="H1241" s="53">
        <f>Bond_Historical!Q1242</f>
        <v>-3.5558425547601784E-3</v>
      </c>
      <c r="I1241" s="39">
        <f t="shared" si="63"/>
        <v>1.2644016274243391E-5</v>
      </c>
      <c r="J1241" s="25">
        <f t="shared" si="60"/>
        <v>4.7989364925159613E-3</v>
      </c>
      <c r="K1241" s="25">
        <f t="shared" si="62"/>
        <v>-1.5587615000654132E-3</v>
      </c>
      <c r="L1241" s="25">
        <f t="shared" si="61"/>
        <v>-1558.7615000654132</v>
      </c>
      <c r="M1241" s="25">
        <v>2806.7761501647014</v>
      </c>
      <c r="N1241" s="25"/>
    </row>
    <row r="1242" spans="5:14">
      <c r="E1242" s="112">
        <v>45261</v>
      </c>
      <c r="G1242" s="25"/>
      <c r="H1242" s="53">
        <f>Bond_Historical!Q1243</f>
        <v>8.9304644708781741E-3</v>
      </c>
      <c r="I1242" s="39">
        <f t="shared" si="63"/>
        <v>7.9753195665617383E-5</v>
      </c>
      <c r="J1242" s="25">
        <f t="shared" si="60"/>
        <v>5.6158972649224806E-3</v>
      </c>
      <c r="K1242" s="25">
        <f t="shared" si="62"/>
        <v>4.0676094508289547E-3</v>
      </c>
      <c r="L1242" s="25">
        <f t="shared" si="61"/>
        <v>4067.6094508289548</v>
      </c>
      <c r="M1242" s="25">
        <v>2828.306310587931</v>
      </c>
      <c r="N1242" s="25"/>
    </row>
    <row r="1243" spans="5:14">
      <c r="E1243" s="112">
        <v>45264</v>
      </c>
      <c r="G1243" s="25"/>
      <c r="H1243" s="53">
        <f>Bond_Historical!Q1244</f>
        <v>-3.5081350049501045E-3</v>
      </c>
      <c r="I1243" s="39">
        <f t="shared" si="63"/>
        <v>1.2307011212956269E-5</v>
      </c>
      <c r="J1243" s="25">
        <f t="shared" si="60"/>
        <v>5.3529065430458125E-3</v>
      </c>
      <c r="K1243" s="25">
        <f t="shared" si="62"/>
        <v>-1.3654234183106508E-3</v>
      </c>
      <c r="L1243" s="25">
        <f t="shared" si="61"/>
        <v>-1365.4234183106507</v>
      </c>
      <c r="M1243" s="25">
        <v>2836.8553694979905</v>
      </c>
      <c r="N1243" s="25"/>
    </row>
    <row r="1244" spans="5:14">
      <c r="E1244" s="112">
        <v>45265</v>
      </c>
      <c r="G1244" s="25"/>
      <c r="H1244" s="53">
        <f>Bond_Historical!Q1245</f>
        <v>6.2581348847096869E-3</v>
      </c>
      <c r="I1244" s="39">
        <f t="shared" si="63"/>
        <v>3.9164252235220327E-5</v>
      </c>
      <c r="J1244" s="25">
        <f t="shared" si="60"/>
        <v>5.4982001623329717E-3</v>
      </c>
      <c r="K1244" s="25">
        <f t="shared" si="62"/>
        <v>2.5554386662321985E-3</v>
      </c>
      <c r="L1244" s="25">
        <f t="shared" si="61"/>
        <v>2555.4386662321986</v>
      </c>
      <c r="M1244" s="25">
        <v>2842.5342931684727</v>
      </c>
      <c r="N1244" s="25"/>
    </row>
    <row r="1245" spans="5:14">
      <c r="E1245" s="112">
        <v>45266</v>
      </c>
      <c r="G1245" s="25"/>
      <c r="H1245" s="53">
        <f>Bond_Historical!Q1246</f>
        <v>2.8492977483740101E-3</v>
      </c>
      <c r="I1245" s="39">
        <f t="shared" si="63"/>
        <v>8.1184976588892034E-6</v>
      </c>
      <c r="J1245" s="25">
        <f t="shared" si="60"/>
        <v>5.1878173560901261E-3</v>
      </c>
      <c r="K1245" s="25">
        <f t="shared" si="62"/>
        <v>1.1327328407005402E-3</v>
      </c>
      <c r="L1245" s="25">
        <f t="shared" si="61"/>
        <v>1132.7328407005402</v>
      </c>
      <c r="M1245" s="25">
        <v>2843.1481208810706</v>
      </c>
      <c r="N1245" s="25"/>
    </row>
    <row r="1246" spans="5:14">
      <c r="E1246" s="112">
        <v>45267</v>
      </c>
      <c r="G1246" s="25"/>
      <c r="H1246" s="53">
        <f>Bond_Historical!Q1247</f>
        <v>-2.5712720562783811E-5</v>
      </c>
      <c r="I1246" s="39">
        <f t="shared" si="63"/>
        <v>6.6114399873980542E-10</v>
      </c>
      <c r="J1246" s="25">
        <f t="shared" si="60"/>
        <v>4.7829416423083469E-3</v>
      </c>
      <c r="K1246" s="25">
        <f t="shared" si="62"/>
        <v>-1.0833618939250219E-5</v>
      </c>
      <c r="L1246" s="25">
        <f t="shared" si="61"/>
        <v>-10.833618939250218</v>
      </c>
      <c r="M1246" s="25">
        <v>2845.1511454571582</v>
      </c>
      <c r="N1246" s="25"/>
    </row>
    <row r="1247" spans="5:14">
      <c r="E1247" s="112">
        <v>45268</v>
      </c>
      <c r="G1247" s="25"/>
      <c r="H1247" s="53">
        <f>Bond_Historical!Q1248</f>
        <v>-4.3065915170001356E-3</v>
      </c>
      <c r="I1247" s="39">
        <f t="shared" si="63"/>
        <v>1.854673049429753E-5</v>
      </c>
      <c r="J1247" s="25">
        <f t="shared" si="60"/>
        <v>4.7145583796165689E-3</v>
      </c>
      <c r="K1247" s="25">
        <f t="shared" si="62"/>
        <v>-1.968107434987011E-3</v>
      </c>
      <c r="L1247" s="25">
        <f t="shared" si="61"/>
        <v>-1968.1074349870109</v>
      </c>
      <c r="M1247" s="25">
        <v>2853.9170579885626</v>
      </c>
      <c r="N1247" s="25"/>
    </row>
    <row r="1248" spans="5:14">
      <c r="E1248" s="112">
        <v>45271</v>
      </c>
      <c r="G1248" s="25"/>
      <c r="H1248" s="53">
        <f>Bond_Historical!Q1249</f>
        <v>-2.9117025325399074E-4</v>
      </c>
      <c r="I1248" s="39">
        <f t="shared" si="63"/>
        <v>8.4780116379993108E-8</v>
      </c>
      <c r="J1248" s="25">
        <f t="shared" si="60"/>
        <v>4.348070678478891E-3</v>
      </c>
      <c r="K1248" s="25">
        <f t="shared" si="62"/>
        <v>-1.3499453575160214E-4</v>
      </c>
      <c r="L1248" s="25">
        <f t="shared" si="61"/>
        <v>-134.99453575160214</v>
      </c>
      <c r="M1248" s="25">
        <v>2857.6785829736923</v>
      </c>
      <c r="N1248" s="25"/>
    </row>
    <row r="1249" spans="5:14">
      <c r="E1249" s="112">
        <v>45272</v>
      </c>
      <c r="G1249" s="25"/>
      <c r="H1249" s="53">
        <f>Bond_Historical!Q1250</f>
        <v>3.012225907446093E-3</v>
      </c>
      <c r="I1249" s="39">
        <f t="shared" si="63"/>
        <v>9.0735049174894389E-6</v>
      </c>
      <c r="J1249" s="25">
        <f t="shared" si="60"/>
        <v>4.1750313255009379E-3</v>
      </c>
      <c r="K1249" s="25">
        <f t="shared" si="62"/>
        <v>1.5142624319198668E-3</v>
      </c>
      <c r="L1249" s="25">
        <f t="shared" si="61"/>
        <v>1514.2624319198667</v>
      </c>
      <c r="M1249" s="25">
        <v>2937.2106759855023</v>
      </c>
      <c r="N1249" s="25"/>
    </row>
    <row r="1250" spans="5:14">
      <c r="E1250" s="112">
        <v>45273</v>
      </c>
      <c r="G1250" s="25"/>
      <c r="H1250" s="53">
        <f>Bond_Historical!Q1251</f>
        <v>1.2905076738193492E-2</v>
      </c>
      <c r="I1250" s="39">
        <f t="shared" si="63"/>
        <v>1.6654100561866279E-4</v>
      </c>
      <c r="J1250" s="25">
        <f t="shared" si="60"/>
        <v>6.3085184018417846E-3</v>
      </c>
      <c r="K1250" s="25">
        <f t="shared" si="62"/>
        <v>6.7563331529099119E-3</v>
      </c>
      <c r="L1250" s="25">
        <f t="shared" si="61"/>
        <v>6756.3331529099123</v>
      </c>
      <c r="M1250" s="25">
        <v>2939.4881881863407</v>
      </c>
      <c r="N1250" s="25"/>
    </row>
    <row r="1251" spans="5:14">
      <c r="E1251" s="112">
        <v>45274</v>
      </c>
      <c r="G1251" s="25"/>
      <c r="H1251" s="53">
        <f>Bond_Historical!Q1252</f>
        <v>8.6252109101778614E-3</v>
      </c>
      <c r="I1251" s="39">
        <f t="shared" si="63"/>
        <v>7.4394263245051211E-5</v>
      </c>
      <c r="J1251" s="25">
        <f t="shared" si="60"/>
        <v>6.7072299236851608E-3</v>
      </c>
      <c r="K1251" s="25">
        <f t="shared" si="62"/>
        <v>2.9884951318688425E-3</v>
      </c>
      <c r="L1251" s="25">
        <f t="shared" si="61"/>
        <v>2988.4951318688427</v>
      </c>
      <c r="M1251" s="25">
        <v>2968.6058836331918</v>
      </c>
      <c r="N1251" s="25"/>
    </row>
    <row r="1252" spans="5:14">
      <c r="E1252" s="112">
        <v>45275</v>
      </c>
      <c r="G1252" s="25"/>
      <c r="H1252" s="53">
        <f>Bond_Historical!Q1253</f>
        <v>-1.2503135662294336E-3</v>
      </c>
      <c r="I1252" s="39">
        <f t="shared" si="63"/>
        <v>1.5632840138973643E-6</v>
      </c>
      <c r="J1252" s="25">
        <f t="shared" si="60"/>
        <v>6.2026918240297574E-3</v>
      </c>
      <c r="K1252" s="25">
        <f t="shared" si="62"/>
        <v>-4.0746091169796523E-4</v>
      </c>
      <c r="L1252" s="25">
        <f t="shared" si="61"/>
        <v>-407.46091169796523</v>
      </c>
      <c r="M1252" s="25">
        <v>2987.3565567756559</v>
      </c>
      <c r="N1252" s="25"/>
    </row>
    <row r="1253" spans="5:14">
      <c r="E1253" s="112">
        <v>45278</v>
      </c>
      <c r="G1253" s="25"/>
      <c r="H1253" s="53">
        <f>Bond_Historical!Q1254</f>
        <v>-2.6879325044631888E-3</v>
      </c>
      <c r="I1253" s="39">
        <f t="shared" si="63"/>
        <v>7.2249811485497499E-6</v>
      </c>
      <c r="J1253" s="25">
        <f t="shared" si="60"/>
        <v>5.8125833462054737E-3</v>
      </c>
      <c r="K1253" s="25">
        <f t="shared" si="62"/>
        <v>-9.4721454529913456E-4</v>
      </c>
      <c r="L1253" s="25">
        <f t="shared" si="61"/>
        <v>-947.21454529913456</v>
      </c>
      <c r="M1253" s="25">
        <v>2988.4951318688427</v>
      </c>
      <c r="N1253" s="25"/>
    </row>
    <row r="1254" spans="5:14">
      <c r="E1254" s="112">
        <v>45279</v>
      </c>
      <c r="G1254" s="25"/>
      <c r="H1254" s="53">
        <f>Bond_Historical!Q1255</f>
        <v>1.2459366308352354E-3</v>
      </c>
      <c r="I1254" s="39">
        <f t="shared" si="63"/>
        <v>1.5523580880570576E-6</v>
      </c>
      <c r="J1254" s="25">
        <f t="shared" si="60"/>
        <v>5.3806189324561897E-3</v>
      </c>
      <c r="K1254" s="25">
        <f t="shared" si="62"/>
        <v>4.6852952583873565E-4</v>
      </c>
      <c r="L1254" s="25">
        <f t="shared" si="61"/>
        <v>468.52952583873565</v>
      </c>
      <c r="M1254" s="25">
        <v>3011.6136725858937</v>
      </c>
      <c r="N1254" s="25"/>
    </row>
    <row r="1255" spans="5:14">
      <c r="E1255" s="112">
        <v>45280</v>
      </c>
      <c r="G1255" s="25"/>
      <c r="H1255" s="53">
        <f>Bond_Historical!Q1256</f>
        <v>2.8942419737547631E-3</v>
      </c>
      <c r="I1255" s="39">
        <f t="shared" si="63"/>
        <v>8.3766366026438661E-6</v>
      </c>
      <c r="J1255" s="25">
        <f t="shared" si="60"/>
        <v>5.0857542776127779E-3</v>
      </c>
      <c r="K1255" s="25">
        <f t="shared" si="62"/>
        <v>1.1757440931057649E-3</v>
      </c>
      <c r="L1255" s="25">
        <f t="shared" si="61"/>
        <v>1175.7440931057649</v>
      </c>
      <c r="M1255" s="25">
        <v>3032.1754245931215</v>
      </c>
      <c r="N1255" s="25"/>
    </row>
    <row r="1256" spans="5:14">
      <c r="E1256" s="112">
        <v>45281</v>
      </c>
      <c r="G1256" s="25"/>
      <c r="H1256" s="53">
        <f>Bond_Historical!Q1257</f>
        <v>-1.1136630749491829E-4</v>
      </c>
      <c r="I1256" s="39">
        <f t="shared" si="63"/>
        <v>1.2402454445052693E-8</v>
      </c>
      <c r="J1256" s="25">
        <f t="shared" si="60"/>
        <v>4.6890321447591856E-3</v>
      </c>
      <c r="K1256" s="25">
        <f t="shared" si="62"/>
        <v>-4.7863962611204633E-5</v>
      </c>
      <c r="L1256" s="25">
        <f t="shared" si="61"/>
        <v>-47.863962611204634</v>
      </c>
      <c r="M1256" s="25">
        <v>3042.0564119003288</v>
      </c>
      <c r="N1256" s="25"/>
    </row>
    <row r="1257" spans="5:14">
      <c r="E1257" s="112">
        <v>45282</v>
      </c>
      <c r="G1257" s="25"/>
      <c r="H1257" s="53">
        <f>Bond_Historical!Q1258</f>
        <v>-1.234553194968527E-3</v>
      </c>
      <c r="I1257" s="39">
        <f t="shared" si="63"/>
        <v>1.5241215912069979E-6</v>
      </c>
      <c r="J1257" s="25">
        <f t="shared" si="60"/>
        <v>4.3494352880665138E-3</v>
      </c>
      <c r="K1257" s="25">
        <f t="shared" si="62"/>
        <v>-5.7548870090352367E-4</v>
      </c>
      <c r="L1257" s="25">
        <f t="shared" si="61"/>
        <v>-575.48870090352364</v>
      </c>
      <c r="M1257" s="25">
        <v>3060.9169852113982</v>
      </c>
      <c r="N1257" s="25"/>
    </row>
    <row r="1258" spans="5:14">
      <c r="E1258" s="112">
        <v>45286</v>
      </c>
      <c r="G1258" s="25"/>
      <c r="H1258" s="53">
        <f>Bond_Historical!Q1259</f>
        <v>1.4783557577570513E-3</v>
      </c>
      <c r="I1258" s="39">
        <f t="shared" si="63"/>
        <v>2.1855357464934254E-6</v>
      </c>
      <c r="J1258" s="25">
        <f t="shared" si="60"/>
        <v>4.0506517485820129E-3</v>
      </c>
      <c r="K1258" s="25">
        <f t="shared" si="62"/>
        <v>7.4294435424512514E-4</v>
      </c>
      <c r="L1258" s="25">
        <f t="shared" si="61"/>
        <v>742.94435424512517</v>
      </c>
      <c r="M1258" s="25">
        <v>3062.2325615135142</v>
      </c>
      <c r="N1258" s="25"/>
    </row>
    <row r="1259" spans="5:14">
      <c r="E1259" s="112">
        <v>45287</v>
      </c>
      <c r="G1259" s="25"/>
      <c r="H1259" s="53">
        <f>Bond_Historical!Q1260</f>
        <v>6.7863275841796846E-3</v>
      </c>
      <c r="I1259" s="39">
        <f t="shared" si="63"/>
        <v>4.6054242079798078E-5</v>
      </c>
      <c r="J1259" s="25">
        <f t="shared" si="60"/>
        <v>4.5667000078849765E-3</v>
      </c>
      <c r="K1259" s="25">
        <f t="shared" si="62"/>
        <v>3.6620149792768513E-3</v>
      </c>
      <c r="L1259" s="25">
        <f t="shared" si="61"/>
        <v>3662.0149792768511</v>
      </c>
      <c r="M1259" s="25">
        <v>3083.4652300767116</v>
      </c>
      <c r="N1259" s="25"/>
    </row>
    <row r="1260" spans="5:14">
      <c r="E1260" s="112">
        <v>45288</v>
      </c>
      <c r="G1260" s="25"/>
      <c r="H1260" s="53">
        <f>Bond_Historical!Q1261</f>
        <v>-2.3375794543788317E-3</v>
      </c>
      <c r="I1260" s="39">
        <f t="shared" si="63"/>
        <v>5.4642777055340359E-6</v>
      </c>
      <c r="J1260" s="25">
        <f t="shared" si="60"/>
        <v>4.3065274030875799E-3</v>
      </c>
      <c r="K1260" s="25">
        <f t="shared" si="62"/>
        <v>-1.1188557590543491E-3</v>
      </c>
      <c r="L1260" s="25">
        <f t="shared" si="61"/>
        <v>-1118.8557590543492</v>
      </c>
      <c r="M1260" s="25">
        <v>3096.3333559899543</v>
      </c>
      <c r="N1260" s="25"/>
    </row>
    <row r="1261" spans="5:14">
      <c r="E1261" s="112">
        <v>45289</v>
      </c>
      <c r="G1261" s="25"/>
      <c r="H1261" s="4">
        <f>Bond_Historical!Q1262</f>
        <v>-2.2273162553840369E-3</v>
      </c>
      <c r="I1261" s="4">
        <f t="shared" ref="I1261:I1276" si="64">H1261^2</f>
        <v>4.9609377014979678E-6</v>
      </c>
      <c r="J1261" s="4">
        <f t="shared" ref="J1261:J1276" si="65">SQRT((1-$C$3)*SUMPRODUCT(I762:I1261,$G$3:$G$502))</f>
        <v>4.0630520779012065E-3</v>
      </c>
      <c r="K1261" s="25">
        <f t="shared" si="62"/>
        <v>-1.1304851841787019E-3</v>
      </c>
      <c r="L1261" s="4">
        <f t="shared" ref="L1261:L1276" si="66">K1261*$C$5</f>
        <v>-1130.485184178702</v>
      </c>
      <c r="M1261" s="25">
        <v>3105.277515117607</v>
      </c>
    </row>
    <row r="1262" spans="5:14">
      <c r="E1262" s="112">
        <v>45293</v>
      </c>
      <c r="H1262" s="53">
        <f>Bond_Historical!Q1263</f>
        <v>-4.6356679618516795E-3</v>
      </c>
      <c r="I1262" s="39">
        <f t="shared" si="64"/>
        <v>2.1489417452538104E-5</v>
      </c>
      <c r="J1262" s="25">
        <f t="shared" si="65"/>
        <v>4.1539795350311283E-3</v>
      </c>
      <c r="K1262" s="25">
        <f t="shared" si="62"/>
        <v>-2.4938488960389148E-3</v>
      </c>
      <c r="L1262" s="25">
        <f t="shared" si="66"/>
        <v>-2493.848896038915</v>
      </c>
      <c r="M1262" s="25">
        <v>3159.1339059327247</v>
      </c>
    </row>
    <row r="1263" spans="5:14">
      <c r="E1263" s="112">
        <v>45294</v>
      </c>
      <c r="H1263" s="53">
        <f>Bond_Historical!Q1264</f>
        <v>5.7012539325792551E-5</v>
      </c>
      <c r="I1263" s="39">
        <f t="shared" si="64"/>
        <v>3.250429640375042E-9</v>
      </c>
      <c r="J1263" s="25">
        <f t="shared" si="65"/>
        <v>3.8298435536304708E-3</v>
      </c>
      <c r="K1263" s="25">
        <f t="shared" si="62"/>
        <v>2.9999653292142658E-5</v>
      </c>
      <c r="L1263" s="25">
        <f t="shared" si="66"/>
        <v>29.999653292142657</v>
      </c>
      <c r="M1263" s="25">
        <v>3181.0047831684642</v>
      </c>
    </row>
    <row r="1264" spans="5:14">
      <c r="E1264" s="112">
        <v>45295</v>
      </c>
      <c r="H1264" s="53">
        <f>Bond_Historical!Q1265</f>
        <v>-4.3669322503193282E-3</v>
      </c>
      <c r="I1264" s="39">
        <f t="shared" si="64"/>
        <v>1.9070097278879032E-5</v>
      </c>
      <c r="J1264" s="25">
        <f t="shared" si="65"/>
        <v>3.9151067661462305E-3</v>
      </c>
      <c r="K1264" s="25">
        <f t="shared" si="62"/>
        <v>-2.492330452218148E-3</v>
      </c>
      <c r="L1264" s="25">
        <f t="shared" si="66"/>
        <v>-2492.3304522181479</v>
      </c>
      <c r="M1264" s="25">
        <v>3189.7242384163928</v>
      </c>
    </row>
    <row r="1265" spans="5:13">
      <c r="E1265" s="112">
        <v>45296</v>
      </c>
      <c r="H1265" s="53">
        <f>Bond_Historical!Q1266</f>
        <v>-2.9424575684086143E-3</v>
      </c>
      <c r="I1265" s="39">
        <f t="shared" si="64"/>
        <v>8.6580565418851358E-6</v>
      </c>
      <c r="J1265" s="25">
        <f t="shared" si="65"/>
        <v>3.7851763925949564E-3</v>
      </c>
      <c r="K1265" s="25">
        <f t="shared" si="62"/>
        <v>-1.6427701478117867E-3</v>
      </c>
      <c r="L1265" s="25">
        <f t="shared" si="66"/>
        <v>-1642.7701478117867</v>
      </c>
      <c r="M1265" s="25">
        <v>3207.625644238618</v>
      </c>
    </row>
    <row r="1266" spans="5:13">
      <c r="E1266" s="112">
        <v>45299</v>
      </c>
      <c r="H1266" s="53">
        <f>Bond_Historical!Q1267</f>
        <v>4.730496646206889E-3</v>
      </c>
      <c r="I1266" s="39">
        <f t="shared" si="64"/>
        <v>2.2377598519774624E-5</v>
      </c>
      <c r="J1266" s="25">
        <f t="shared" si="65"/>
        <v>3.9414548142235042E-3</v>
      </c>
      <c r="K1266" s="25">
        <f t="shared" si="62"/>
        <v>2.7316862678714278E-3</v>
      </c>
      <c r="L1266" s="25">
        <f t="shared" si="66"/>
        <v>2731.6862678714278</v>
      </c>
      <c r="M1266" s="25">
        <v>3218.4021510390135</v>
      </c>
    </row>
    <row r="1267" spans="5:13">
      <c r="E1267" s="112">
        <v>45300</v>
      </c>
      <c r="H1267" s="53">
        <f>Bond_Historical!Q1268</f>
        <v>3.1485846232652895E-4</v>
      </c>
      <c r="I1267" s="39">
        <f t="shared" si="64"/>
        <v>9.9135851298626254E-8</v>
      </c>
      <c r="J1267" s="25">
        <f t="shared" si="65"/>
        <v>3.6358873088113692E-3</v>
      </c>
      <c r="K1267" s="25">
        <f t="shared" si="62"/>
        <v>1.7460996346255927E-4</v>
      </c>
      <c r="L1267" s="25">
        <f t="shared" si="66"/>
        <v>174.60996346255928</v>
      </c>
      <c r="M1267" s="25">
        <v>3242.0470738037925</v>
      </c>
    </row>
    <row r="1268" spans="5:13">
      <c r="E1268" s="112">
        <v>45301</v>
      </c>
      <c r="H1268" s="53">
        <f>Bond_Historical!Q1269</f>
        <v>-1.4582126267004116E-3</v>
      </c>
      <c r="I1268" s="39">
        <f t="shared" si="64"/>
        <v>2.1263840646685139E-6</v>
      </c>
      <c r="J1268" s="25">
        <f t="shared" si="65"/>
        <v>3.3993650368443107E-3</v>
      </c>
      <c r="K1268" s="25">
        <f t="shared" si="62"/>
        <v>-8.7663870933555113E-4</v>
      </c>
      <c r="L1268" s="25">
        <f t="shared" si="66"/>
        <v>-876.63870933555108</v>
      </c>
      <c r="M1268" s="25">
        <v>3272.9626726235565</v>
      </c>
    </row>
    <row r="1269" spans="5:13">
      <c r="E1269" s="112">
        <v>45302</v>
      </c>
      <c r="H1269" s="53">
        <f>Bond_Historical!Q1270</f>
        <v>4.9606745824137344E-3</v>
      </c>
      <c r="I1269" s="39">
        <f t="shared" si="64"/>
        <v>2.4608292312605679E-5</v>
      </c>
      <c r="J1269" s="25">
        <f t="shared" si="65"/>
        <v>3.6760813514600632E-3</v>
      </c>
      <c r="K1269" s="25">
        <f t="shared" si="62"/>
        <v>3.1897242384163926E-3</v>
      </c>
      <c r="L1269" s="25">
        <f t="shared" si="66"/>
        <v>3189.7242384163928</v>
      </c>
      <c r="M1269" s="25">
        <v>3306.4473495640832</v>
      </c>
    </row>
    <row r="1270" spans="5:13">
      <c r="E1270" s="112">
        <v>45303</v>
      </c>
      <c r="H1270" s="53">
        <f>Bond_Historical!Q1271</f>
        <v>1.6964749968667488E-3</v>
      </c>
      <c r="I1270" s="39">
        <f t="shared" si="64"/>
        <v>2.8780274149940354E-6</v>
      </c>
      <c r="J1270" s="25">
        <f t="shared" si="65"/>
        <v>3.4522807098233891E-3</v>
      </c>
      <c r="K1270" s="25">
        <f t="shared" si="62"/>
        <v>1.0087244623153665E-3</v>
      </c>
      <c r="L1270" s="25">
        <f t="shared" si="66"/>
        <v>1008.7244623153664</v>
      </c>
      <c r="M1270" s="25">
        <v>3325.1744083347071</v>
      </c>
    </row>
    <row r="1271" spans="5:13">
      <c r="E1271" s="112">
        <v>45307</v>
      </c>
      <c r="H1271" s="53">
        <f>Bond_Historical!Q1272</f>
        <v>-7.2991234592366151E-3</v>
      </c>
      <c r="I1271" s="39">
        <f t="shared" si="64"/>
        <v>5.327720327317829E-5</v>
      </c>
      <c r="J1271" s="25">
        <f t="shared" si="65"/>
        <v>4.2570043781375915E-3</v>
      </c>
      <c r="K1271" s="25">
        <f t="shared" si="62"/>
        <v>-4.6214133150205405E-3</v>
      </c>
      <c r="L1271" s="25">
        <f t="shared" si="66"/>
        <v>-4621.4133150205407</v>
      </c>
      <c r="M1271" s="25">
        <v>3337.2698592381767</v>
      </c>
    </row>
    <row r="1272" spans="5:13">
      <c r="E1272" s="112">
        <v>45308</v>
      </c>
      <c r="H1272" s="53">
        <f>Bond_Historical!Q1273</f>
        <v>-2.5463452825384195E-3</v>
      </c>
      <c r="I1272" s="39">
        <f t="shared" si="64"/>
        <v>6.4838742979056638E-6</v>
      </c>
      <c r="J1272" s="25">
        <f t="shared" si="65"/>
        <v>4.0467708705640955E-3</v>
      </c>
      <c r="K1272" s="25">
        <f t="shared" si="62"/>
        <v>-1.307444913647375E-3</v>
      </c>
      <c r="L1272" s="25">
        <f t="shared" si="66"/>
        <v>-1307.444913647375</v>
      </c>
      <c r="M1272" s="25">
        <v>3469.0997681498166</v>
      </c>
    </row>
    <row r="1273" spans="5:13">
      <c r="E1273" s="112">
        <v>45309</v>
      </c>
      <c r="H1273" s="53">
        <f>Bond_Historical!Q1274</f>
        <v>-1.6585403023588526E-3</v>
      </c>
      <c r="I1273" s="39">
        <f t="shared" si="64"/>
        <v>2.750755934548594E-6</v>
      </c>
      <c r="J1273" s="25">
        <f t="shared" si="65"/>
        <v>3.78583078031777E-3</v>
      </c>
      <c r="K1273" s="25">
        <f t="shared" ref="K1273:K1321" si="67">H1273*$J$1321/J1272</f>
        <v>-8.958341569230739E-4</v>
      </c>
      <c r="L1273" s="25">
        <f t="shared" si="66"/>
        <v>-895.83415692307392</v>
      </c>
      <c r="M1273" s="25">
        <v>3481.2951257051359</v>
      </c>
    </row>
    <row r="1274" spans="5:13">
      <c r="E1274" s="112">
        <v>45310</v>
      </c>
      <c r="H1274" s="53">
        <f>Bond_Historical!Q1275</f>
        <v>1.9332860660855222E-4</v>
      </c>
      <c r="I1274" s="39">
        <f t="shared" si="64"/>
        <v>3.7375950133204342E-8</v>
      </c>
      <c r="J1274" s="25">
        <f t="shared" si="65"/>
        <v>3.4911665507593899E-3</v>
      </c>
      <c r="K1274" s="25">
        <f t="shared" si="67"/>
        <v>1.1162079883825576E-4</v>
      </c>
      <c r="L1274" s="25">
        <f t="shared" si="66"/>
        <v>111.62079883825577</v>
      </c>
      <c r="M1274" s="25">
        <v>3502.3518519862837</v>
      </c>
    </row>
    <row r="1275" spans="5:13">
      <c r="E1275" s="112">
        <v>45313</v>
      </c>
      <c r="H1275" s="53">
        <f>Bond_Historical!Q1276</f>
        <v>1.9529695674678318E-3</v>
      </c>
      <c r="I1275" s="39">
        <f t="shared" si="64"/>
        <v>3.8140901314554898E-6</v>
      </c>
      <c r="J1275" s="25">
        <f t="shared" si="65"/>
        <v>3.3063757835564245E-3</v>
      </c>
      <c r="K1275" s="25">
        <f t="shared" si="67"/>
        <v>1.2227427919264057E-3</v>
      </c>
      <c r="L1275" s="25">
        <f t="shared" si="66"/>
        <v>1222.7427919264057</v>
      </c>
      <c r="M1275" s="25">
        <v>3539.0396660999872</v>
      </c>
    </row>
    <row r="1276" spans="5:13">
      <c r="E1276" s="112">
        <v>45314</v>
      </c>
      <c r="H1276" s="53">
        <f>Bond_Historical!Q1277</f>
        <v>-2.5411315166784581E-3</v>
      </c>
      <c r="I1276" s="39">
        <f t="shared" si="64"/>
        <v>6.4573493850565605E-6</v>
      </c>
      <c r="J1276" s="25">
        <f t="shared" si="65"/>
        <v>3.2032647574831508E-3</v>
      </c>
      <c r="K1276" s="25">
        <f t="shared" si="67"/>
        <v>-1.679906593045039E-3</v>
      </c>
      <c r="L1276" s="25">
        <f t="shared" si="66"/>
        <v>-1679.906593045039</v>
      </c>
      <c r="M1276" s="25">
        <v>3576.3942010404994</v>
      </c>
    </row>
    <row r="1277" spans="5:13">
      <c r="E1277" s="112">
        <v>45315</v>
      </c>
      <c r="H1277" s="53">
        <f>Bond_Historical!Q1278</f>
        <v>-1.9886072683729054E-3</v>
      </c>
      <c r="I1277" s="4">
        <f t="shared" ref="I1277:I1321" si="68">H1277^2</f>
        <v>3.9545588678255482E-6</v>
      </c>
      <c r="J1277" s="4">
        <f t="shared" ref="J1277:J1321" si="69">SQRT((1-$C$3)*SUMPRODUCT(I778:I1277,$G$3:$G$502))</f>
        <v>3.0520408206194398E-3</v>
      </c>
      <c r="K1277" s="25">
        <f t="shared" si="67"/>
        <v>-1.3569579513194494E-3</v>
      </c>
      <c r="L1277" s="4">
        <f t="shared" ref="L1277:L1321" si="70">K1277*$C$5</f>
        <v>-1356.9579513194494</v>
      </c>
      <c r="M1277" s="25">
        <v>3615.891041402981</v>
      </c>
    </row>
    <row r="1278" spans="5:13">
      <c r="E1278" s="112">
        <v>45316</v>
      </c>
      <c r="H1278" s="53">
        <f>Bond_Historical!Q1279</f>
        <v>4.8609480152459229E-3</v>
      </c>
      <c r="I1278" s="39">
        <f t="shared" si="68"/>
        <v>2.3628815606923279E-5</v>
      </c>
      <c r="J1278" s="25">
        <f t="shared" si="69"/>
        <v>3.3855623663073707E-3</v>
      </c>
      <c r="K1278" s="25">
        <f t="shared" si="67"/>
        <v>3.4812951257051357E-3</v>
      </c>
      <c r="L1278" s="25">
        <f t="shared" si="70"/>
        <v>3481.2951257051359</v>
      </c>
      <c r="M1278" s="25">
        <v>3662.0149792768511</v>
      </c>
    </row>
    <row r="1279" spans="5:13">
      <c r="E1279" s="112">
        <v>45317</v>
      </c>
      <c r="H1279" s="53">
        <f>Bond_Historical!Q1280</f>
        <v>-1.7262441084939858E-3</v>
      </c>
      <c r="I1279" s="39">
        <f t="shared" si="68"/>
        <v>2.9799187221101956E-6</v>
      </c>
      <c r="J1279" s="25">
        <f t="shared" si="69"/>
        <v>3.1921333719081638E-3</v>
      </c>
      <c r="K1279" s="25">
        <f t="shared" si="67"/>
        <v>-1.1145039044989874E-3</v>
      </c>
      <c r="L1279" s="25">
        <f t="shared" si="70"/>
        <v>-1114.5039044989874</v>
      </c>
      <c r="M1279" s="25">
        <v>3700.4658264091227</v>
      </c>
    </row>
    <row r="1280" spans="5:13">
      <c r="E1280" s="112">
        <v>45320</v>
      </c>
      <c r="H1280" s="4">
        <f>Bond_Historical!Q1281</f>
        <v>4.03182740166341E-3</v>
      </c>
      <c r="I1280" s="39">
        <f t="shared" si="68"/>
        <v>1.6255632196803923E-5</v>
      </c>
      <c r="J1280" s="25">
        <f t="shared" si="69"/>
        <v>3.3316066655538585E-3</v>
      </c>
      <c r="K1280" s="25">
        <f t="shared" si="67"/>
        <v>2.7607755939647038E-3</v>
      </c>
      <c r="L1280" s="25">
        <f t="shared" si="70"/>
        <v>2760.7755939647041</v>
      </c>
      <c r="M1280" s="25">
        <v>3718.2815565577948</v>
      </c>
    </row>
    <row r="1281" spans="5:13">
      <c r="E1281" s="112">
        <v>45321</v>
      </c>
      <c r="H1281" s="53">
        <f>Bond_Historical!Q1282</f>
        <v>1.9661774142666175E-3</v>
      </c>
      <c r="I1281" s="39">
        <f t="shared" si="68"/>
        <v>3.8658536243721617E-6</v>
      </c>
      <c r="J1281" s="25">
        <f t="shared" si="69"/>
        <v>3.1645758912568823E-3</v>
      </c>
      <c r="K1281" s="25">
        <f t="shared" si="67"/>
        <v>1.2899687339489531E-3</v>
      </c>
      <c r="L1281" s="25">
        <f t="shared" si="70"/>
        <v>1289.9687339489531</v>
      </c>
      <c r="M1281" s="25">
        <v>3746.1286009277756</v>
      </c>
    </row>
    <row r="1282" spans="5:13">
      <c r="E1282" s="112">
        <v>45322</v>
      </c>
      <c r="H1282" s="53">
        <f>Bond_Historical!Q1283</f>
        <v>4.0348608313134421E-3</v>
      </c>
      <c r="I1282" s="39">
        <f t="shared" si="68"/>
        <v>1.62801019280674E-5</v>
      </c>
      <c r="J1282" s="25">
        <f t="shared" si="69"/>
        <v>3.3097393817347245E-3</v>
      </c>
      <c r="K1282" s="25">
        <f t="shared" si="67"/>
        <v>2.7869119515849241E-3</v>
      </c>
      <c r="L1282" s="25">
        <f t="shared" si="70"/>
        <v>2786.9119515849243</v>
      </c>
      <c r="M1282" s="25">
        <v>3749.146398005727</v>
      </c>
    </row>
    <row r="1283" spans="5:13">
      <c r="E1283" s="112">
        <v>45323</v>
      </c>
      <c r="H1283" s="53">
        <f>Bond_Historical!Q1284</f>
        <v>6.1064790835850214E-3</v>
      </c>
      <c r="I1283" s="39">
        <f t="shared" si="68"/>
        <v>3.7289086798261363E-5</v>
      </c>
      <c r="J1283" s="25">
        <f t="shared" si="69"/>
        <v>3.8606452282609568E-3</v>
      </c>
      <c r="K1283" s="25">
        <f t="shared" si="67"/>
        <v>4.032805527520709E-3</v>
      </c>
      <c r="L1283" s="25">
        <f t="shared" si="70"/>
        <v>4032.8055275207089</v>
      </c>
      <c r="M1283" s="25">
        <v>3750.2156326908107</v>
      </c>
    </row>
    <row r="1284" spans="5:13">
      <c r="E1284" s="112">
        <v>45324</v>
      </c>
      <c r="H1284" s="53">
        <f>Bond_Historical!Q1285</f>
        <v>-8.9916988819956079E-3</v>
      </c>
      <c r="I1284" s="39">
        <f t="shared" si="68"/>
        <v>8.0850648784481068E-5</v>
      </c>
      <c r="J1284" s="25">
        <f t="shared" si="69"/>
        <v>4.97960758086339E-3</v>
      </c>
      <c r="K1284" s="25">
        <f t="shared" si="67"/>
        <v>-5.0908706647197991E-3</v>
      </c>
      <c r="L1284" s="25">
        <f t="shared" si="70"/>
        <v>-5090.8706647197987</v>
      </c>
      <c r="M1284" s="25">
        <v>3771.556702800754</v>
      </c>
    </row>
    <row r="1285" spans="5:13">
      <c r="E1285" s="112">
        <v>45327</v>
      </c>
      <c r="H1285" s="53">
        <f>Bond_Historical!Q1286</f>
        <v>-7.9603355709469987E-3</v>
      </c>
      <c r="I1285" s="39">
        <f t="shared" si="68"/>
        <v>6.336694240208408E-5</v>
      </c>
      <c r="J1285" s="25">
        <f t="shared" si="69"/>
        <v>5.5301048155343259E-3</v>
      </c>
      <c r="K1285" s="25">
        <f t="shared" si="67"/>
        <v>-3.4941895449572178E-3</v>
      </c>
      <c r="L1285" s="25">
        <f t="shared" si="70"/>
        <v>-3494.189544957218</v>
      </c>
      <c r="M1285" s="25">
        <v>3797.4514999089702</v>
      </c>
    </row>
    <row r="1286" spans="5:13">
      <c r="E1286" s="112">
        <v>45328</v>
      </c>
      <c r="H1286" s="53">
        <f>Bond_Historical!Q1287</f>
        <v>4.7077729549910513E-3</v>
      </c>
      <c r="I1286" s="39">
        <f t="shared" si="68"/>
        <v>2.2163126195745176E-5</v>
      </c>
      <c r="J1286" s="25">
        <f t="shared" si="69"/>
        <v>5.4147224591421421E-3</v>
      </c>
      <c r="K1286" s="25">
        <f t="shared" si="67"/>
        <v>1.8607685201405132E-3</v>
      </c>
      <c r="L1286" s="25">
        <f t="shared" si="70"/>
        <v>1860.7685201405131</v>
      </c>
      <c r="M1286" s="25">
        <v>3853.9082039907362</v>
      </c>
    </row>
    <row r="1287" spans="5:13">
      <c r="E1287" s="112">
        <v>45329</v>
      </c>
      <c r="H1287" s="53">
        <f>Bond_Historical!Q1288</f>
        <v>-2.063863924534315E-3</v>
      </c>
      <c r="I1287" s="39">
        <f t="shared" si="68"/>
        <v>4.2595342989941848E-6</v>
      </c>
      <c r="J1287" s="25">
        <f t="shared" si="69"/>
        <v>5.0557162260115732E-3</v>
      </c>
      <c r="K1287" s="25">
        <f t="shared" si="67"/>
        <v>-8.3313439114581964E-4</v>
      </c>
      <c r="L1287" s="25">
        <f t="shared" si="70"/>
        <v>-833.13439114581968</v>
      </c>
      <c r="M1287" s="25">
        <v>3871.3661336294895</v>
      </c>
    </row>
    <row r="1288" spans="5:13">
      <c r="E1288" s="112">
        <v>45330</v>
      </c>
      <c r="H1288" s="53">
        <f>Bond_Historical!Q1289</f>
        <v>-3.0840687724619301E-3</v>
      </c>
      <c r="I1288" s="39">
        <f t="shared" si="68"/>
        <v>9.5114801932748367E-6</v>
      </c>
      <c r="J1288" s="25">
        <f t="shared" si="69"/>
        <v>4.81175109531389E-3</v>
      </c>
      <c r="K1288" s="25">
        <f t="shared" si="67"/>
        <v>-1.3333727277861219E-3</v>
      </c>
      <c r="L1288" s="25">
        <f t="shared" si="70"/>
        <v>-1333.3727277861219</v>
      </c>
      <c r="M1288" s="25">
        <v>3892.2953220097979</v>
      </c>
    </row>
    <row r="1289" spans="5:13">
      <c r="E1289" s="112">
        <v>45331</v>
      </c>
      <c r="H1289" s="53">
        <f>Bond_Historical!Q1290</f>
        <v>-6.9292535299547839E-4</v>
      </c>
      <c r="I1289" s="39">
        <f t="shared" si="68"/>
        <v>4.8014554482390832E-7</v>
      </c>
      <c r="J1289" s="25">
        <f t="shared" si="69"/>
        <v>4.444325386882675E-3</v>
      </c>
      <c r="K1289" s="25">
        <f t="shared" si="67"/>
        <v>-3.147701211970779E-4</v>
      </c>
      <c r="L1289" s="25">
        <f t="shared" si="70"/>
        <v>-314.77012119707791</v>
      </c>
      <c r="M1289" s="25">
        <v>3925.8475185694092</v>
      </c>
    </row>
    <row r="1290" spans="5:13">
      <c r="E1290" s="112">
        <v>45334</v>
      </c>
      <c r="H1290" s="53">
        <f>Bond_Historical!Q1291</f>
        <v>5.0538770546388907E-4</v>
      </c>
      <c r="I1290" s="39">
        <f t="shared" si="68"/>
        <v>2.5541673283405471E-7</v>
      </c>
      <c r="J1290" s="25">
        <f t="shared" si="69"/>
        <v>4.1021380318976919E-3</v>
      </c>
      <c r="K1290" s="25">
        <f t="shared" si="67"/>
        <v>2.4855873395913849E-4</v>
      </c>
      <c r="L1290" s="25">
        <f t="shared" si="70"/>
        <v>248.55873395913849</v>
      </c>
      <c r="M1290" s="25">
        <v>3941.6340220605171</v>
      </c>
    </row>
    <row r="1291" spans="5:13">
      <c r="E1291" s="112">
        <v>45335</v>
      </c>
      <c r="H1291" s="53">
        <f>Bond_Historical!Q1292</f>
        <v>-8.8731009165380174E-3</v>
      </c>
      <c r="I1291" s="39">
        <f t="shared" si="68"/>
        <v>7.8731919875067803E-5</v>
      </c>
      <c r="J1291" s="25">
        <f t="shared" si="69"/>
        <v>5.1101070389073478E-3</v>
      </c>
      <c r="K1291" s="25">
        <f t="shared" si="67"/>
        <v>-4.7279769929748604E-3</v>
      </c>
      <c r="L1291" s="25">
        <f t="shared" si="70"/>
        <v>-4727.97699297486</v>
      </c>
      <c r="M1291" s="25">
        <v>3976.5029810053488</v>
      </c>
    </row>
    <row r="1292" spans="5:13">
      <c r="E1292" s="112">
        <v>45336</v>
      </c>
      <c r="H1292" s="53">
        <f>Bond_Historical!Q1293</f>
        <v>3.8982366901146297E-3</v>
      </c>
      <c r="I1292" s="39">
        <f t="shared" si="68"/>
        <v>1.5196249292155864E-5</v>
      </c>
      <c r="J1292" s="25">
        <f t="shared" si="69"/>
        <v>4.9472873628434236E-3</v>
      </c>
      <c r="K1292" s="25">
        <f t="shared" si="67"/>
        <v>1.6674330714418848E-3</v>
      </c>
      <c r="L1292" s="25">
        <f t="shared" si="70"/>
        <v>1667.4330714418847</v>
      </c>
      <c r="M1292" s="25">
        <v>4026.0089378780626</v>
      </c>
    </row>
    <row r="1293" spans="5:13">
      <c r="E1293" s="112">
        <v>45337</v>
      </c>
      <c r="H1293" s="53">
        <f>Bond_Historical!Q1294</f>
        <v>2.7232707389968575E-3</v>
      </c>
      <c r="I1293" s="4">
        <f t="shared" si="68"/>
        <v>7.4162035178764904E-6</v>
      </c>
      <c r="J1293" s="4">
        <f t="shared" si="69"/>
        <v>4.6815312602447902E-3</v>
      </c>
      <c r="K1293" s="25">
        <f t="shared" si="67"/>
        <v>1.2031890919986243E-3</v>
      </c>
      <c r="L1293" s="4">
        <f t="shared" si="70"/>
        <v>1203.1890919986242</v>
      </c>
      <c r="M1293" s="25">
        <v>4027.2262051714529</v>
      </c>
    </row>
    <row r="1294" spans="5:13">
      <c r="E1294" s="112">
        <v>45338</v>
      </c>
      <c r="H1294" s="53">
        <f>Bond_Historical!Q1295</f>
        <v>-2.940990116741891E-3</v>
      </c>
      <c r="I1294" s="39">
        <f t="shared" si="68"/>
        <v>8.6494228667734811E-6</v>
      </c>
      <c r="J1294" s="25">
        <f t="shared" si="69"/>
        <v>4.4639263131875081E-3</v>
      </c>
      <c r="K1294" s="25">
        <f t="shared" si="67"/>
        <v>-1.3731432322730273E-3</v>
      </c>
      <c r="L1294" s="25">
        <f t="shared" si="70"/>
        <v>-1373.1432322730273</v>
      </c>
      <c r="M1294" s="25">
        <v>4032.8055275207089</v>
      </c>
    </row>
    <row r="1295" spans="5:13">
      <c r="E1295" s="112">
        <v>45342</v>
      </c>
      <c r="H1295" s="53">
        <f>Bond_Historical!Q1296</f>
        <v>1.5450397935793988E-3</v>
      </c>
      <c r="I1295" s="39">
        <f t="shared" si="68"/>
        <v>2.3871479637438711E-6</v>
      </c>
      <c r="J1295" s="25">
        <f t="shared" si="69"/>
        <v>4.1588116818021739E-3</v>
      </c>
      <c r="K1295" s="25">
        <f t="shared" si="67"/>
        <v>7.5654167357083356E-4</v>
      </c>
      <c r="L1295" s="25">
        <f t="shared" si="70"/>
        <v>756.54167357083361</v>
      </c>
      <c r="M1295" s="25">
        <v>4067.6094508289548</v>
      </c>
    </row>
    <row r="1296" spans="5:13">
      <c r="E1296" s="112">
        <v>45343</v>
      </c>
      <c r="H1296" s="53">
        <f>Bond_Historical!Q1297</f>
        <v>-2.2069034662058258E-3</v>
      </c>
      <c r="I1296" s="39">
        <f t="shared" si="68"/>
        <v>4.8704229091512885E-6</v>
      </c>
      <c r="J1296" s="25">
        <f t="shared" si="69"/>
        <v>3.9283483616353049E-3</v>
      </c>
      <c r="K1296" s="25">
        <f t="shared" si="67"/>
        <v>-1.1599099794285888E-3</v>
      </c>
      <c r="L1296" s="25">
        <f t="shared" si="70"/>
        <v>-1159.9099794285887</v>
      </c>
      <c r="M1296" s="25">
        <v>4162.2254834065652</v>
      </c>
    </row>
    <row r="1297" spans="5:13">
      <c r="E1297" s="112">
        <v>45344</v>
      </c>
      <c r="H1297" s="53">
        <f>Bond_Historical!Q1298</f>
        <v>5.9616989922895314E-4</v>
      </c>
      <c r="I1297" s="39">
        <f t="shared" si="68"/>
        <v>3.5541854874666014E-7</v>
      </c>
      <c r="J1297" s="25">
        <f t="shared" si="69"/>
        <v>3.629110842220222E-3</v>
      </c>
      <c r="K1297" s="25">
        <f t="shared" si="67"/>
        <v>3.3171892890289378E-4</v>
      </c>
      <c r="L1297" s="25">
        <f t="shared" si="70"/>
        <v>331.71892890289377</v>
      </c>
      <c r="M1297" s="25">
        <v>4171.8833428219559</v>
      </c>
    </row>
    <row r="1298" spans="5:13">
      <c r="E1298" s="112">
        <v>45345</v>
      </c>
      <c r="H1298" s="53">
        <f>Bond_Historical!Q1299</f>
        <v>3.261487879888599E-3</v>
      </c>
      <c r="I1298" s="39">
        <f t="shared" si="68"/>
        <v>1.0637303190660229E-5</v>
      </c>
      <c r="J1298" s="25">
        <f t="shared" si="69"/>
        <v>3.5763772393235232E-3</v>
      </c>
      <c r="K1298" s="25">
        <f t="shared" si="67"/>
        <v>1.964381066122965E-3</v>
      </c>
      <c r="L1298" s="25">
        <f t="shared" si="70"/>
        <v>1964.381066122965</v>
      </c>
      <c r="M1298" s="25">
        <v>4223.7296178209972</v>
      </c>
    </row>
    <row r="1299" spans="5:13">
      <c r="E1299" s="112">
        <v>45348</v>
      </c>
      <c r="H1299" s="4">
        <f>Bond_Historical!Q1300</f>
        <v>-2.2004058745118352E-3</v>
      </c>
      <c r="I1299" s="39">
        <f t="shared" si="68"/>
        <v>4.8417860125861947E-6</v>
      </c>
      <c r="J1299" s="25">
        <f t="shared" si="69"/>
        <v>3.405608746780313E-3</v>
      </c>
      <c r="K1299" s="25">
        <f t="shared" si="67"/>
        <v>-1.344837085589092E-3</v>
      </c>
      <c r="L1299" s="25">
        <f t="shared" si="70"/>
        <v>-1344.8370855890921</v>
      </c>
      <c r="M1299" s="25">
        <v>4229.5456851171357</v>
      </c>
    </row>
    <row r="1300" spans="5:13">
      <c r="E1300" s="112">
        <v>45349</v>
      </c>
      <c r="H1300" s="53">
        <f>Bond_Historical!Q1301</f>
        <v>-1.4019527934556659E-3</v>
      </c>
      <c r="I1300" s="39">
        <f t="shared" si="68"/>
        <v>1.9654716350781449E-6</v>
      </c>
      <c r="J1300" s="25">
        <f t="shared" si="69"/>
        <v>3.1864189995959896E-3</v>
      </c>
      <c r="K1300" s="25">
        <f t="shared" si="67"/>
        <v>-8.9980590955275293E-4</v>
      </c>
      <c r="L1300" s="25">
        <f t="shared" si="70"/>
        <v>-899.80590955275295</v>
      </c>
      <c r="M1300" s="25">
        <v>4240.0069079123796</v>
      </c>
    </row>
    <row r="1301" spans="5:13">
      <c r="E1301" s="112">
        <v>45350</v>
      </c>
      <c r="H1301" s="53">
        <f>Bond_Historical!Q1302</f>
        <v>1.4732672174097921E-3</v>
      </c>
      <c r="I1301" s="39">
        <f t="shared" si="68"/>
        <v>2.1705162938943918E-6</v>
      </c>
      <c r="J1301" s="25">
        <f t="shared" si="69"/>
        <v>2.9926332182415071E-3</v>
      </c>
      <c r="K1301" s="25">
        <f t="shared" si="67"/>
        <v>1.0106222269984718E-3</v>
      </c>
      <c r="L1301" s="25">
        <f t="shared" si="70"/>
        <v>1010.6222269984718</v>
      </c>
      <c r="M1301" s="25">
        <v>4366.599410510049</v>
      </c>
    </row>
    <row r="1302" spans="5:13">
      <c r="E1302" s="112">
        <v>45351</v>
      </c>
      <c r="H1302" s="53">
        <f>Bond_Historical!Q1303</f>
        <v>1.4878160824710329E-3</v>
      </c>
      <c r="I1302" s="39">
        <f t="shared" si="68"/>
        <v>2.2135966952594515E-6</v>
      </c>
      <c r="J1302" s="25">
        <f t="shared" si="69"/>
        <v>2.8186016118588058E-3</v>
      </c>
      <c r="K1302" s="25">
        <f t="shared" si="67"/>
        <v>1.0866907240649813E-3</v>
      </c>
      <c r="L1302" s="25">
        <f t="shared" si="70"/>
        <v>1086.6907240649814</v>
      </c>
      <c r="M1302" s="25">
        <v>4393.4424083745698</v>
      </c>
    </row>
    <row r="1303" spans="5:13">
      <c r="E1303" s="112">
        <v>45352</v>
      </c>
      <c r="H1303" s="53">
        <f>Bond_Historical!Q1304</f>
        <v>3.947071957130492E-3</v>
      </c>
      <c r="I1303" s="39">
        <f t="shared" si="68"/>
        <v>1.5579377034765931E-5</v>
      </c>
      <c r="J1303" s="25">
        <f t="shared" si="69"/>
        <v>3.0149202882716469E-3</v>
      </c>
      <c r="K1303" s="25">
        <f t="shared" si="67"/>
        <v>3.060916985211398E-3</v>
      </c>
      <c r="L1303" s="25">
        <f t="shared" si="70"/>
        <v>3060.9169852113982</v>
      </c>
      <c r="M1303" s="25">
        <v>4397.8918425584488</v>
      </c>
    </row>
    <row r="1304" spans="5:13">
      <c r="E1304" s="112">
        <v>45355</v>
      </c>
      <c r="H1304" s="53">
        <f>Bond_Historical!Q1305</f>
        <v>-1.993083123134978E-3</v>
      </c>
      <c r="I1304" s="39">
        <f t="shared" si="68"/>
        <v>3.9723803357254776E-6</v>
      </c>
      <c r="J1304" s="25">
        <f t="shared" si="69"/>
        <v>2.8848119077846328E-3</v>
      </c>
      <c r="K1304" s="25">
        <f t="shared" si="67"/>
        <v>-1.4449731617176664E-3</v>
      </c>
      <c r="L1304" s="25">
        <f t="shared" si="70"/>
        <v>-1444.9731617176665</v>
      </c>
      <c r="M1304" s="25">
        <v>4460.1679081848588</v>
      </c>
    </row>
    <row r="1305" spans="5:13">
      <c r="E1305" s="112">
        <v>45356</v>
      </c>
      <c r="H1305" s="53">
        <f>Bond_Historical!Q1306</f>
        <v>4.9495251856034508E-3</v>
      </c>
      <c r="I1305" s="39">
        <f t="shared" si="68"/>
        <v>2.4497799562922872E-5</v>
      </c>
      <c r="J1305" s="25">
        <f t="shared" si="69"/>
        <v>3.2784887854375895E-3</v>
      </c>
      <c r="K1305" s="25">
        <f t="shared" si="67"/>
        <v>3.7502156326908107E-3</v>
      </c>
      <c r="L1305" s="25">
        <f t="shared" si="70"/>
        <v>3750.2156326908107</v>
      </c>
      <c r="M1305" s="25">
        <v>4631.4562977983542</v>
      </c>
    </row>
    <row r="1306" spans="5:13">
      <c r="E1306" s="112">
        <v>45357</v>
      </c>
      <c r="H1306" s="53">
        <f>Bond_Historical!Q1307</f>
        <v>1.7265872234566344E-3</v>
      </c>
      <c r="I1306" s="39">
        <f t="shared" si="68"/>
        <v>2.9811034402036902E-6</v>
      </c>
      <c r="J1306" s="25">
        <f t="shared" si="69"/>
        <v>3.0957036235457988E-3</v>
      </c>
      <c r="K1306" s="25">
        <f t="shared" si="67"/>
        <v>1.1511317266803278E-3</v>
      </c>
      <c r="L1306" s="25">
        <f t="shared" si="70"/>
        <v>1151.1317266803278</v>
      </c>
      <c r="M1306" s="25">
        <v>4632.2455976494484</v>
      </c>
    </row>
    <row r="1307" spans="5:13">
      <c r="E1307" s="112">
        <v>45358</v>
      </c>
      <c r="H1307" s="53">
        <f>Bond_Historical!Q1308</f>
        <v>1.7676783599382168E-3</v>
      </c>
      <c r="I1307" s="39">
        <f t="shared" si="68"/>
        <v>3.1246867841938641E-6</v>
      </c>
      <c r="J1307" s="25">
        <f t="shared" si="69"/>
        <v>2.9350599318818827E-3</v>
      </c>
      <c r="K1307" s="25">
        <f t="shared" si="67"/>
        <v>1.2481134783318467E-3</v>
      </c>
      <c r="L1307" s="25">
        <f t="shared" si="70"/>
        <v>1248.1134783318466</v>
      </c>
      <c r="M1307" s="25">
        <v>4651.5831044951155</v>
      </c>
    </row>
    <row r="1308" spans="5:13">
      <c r="E1308" s="112">
        <v>45359</v>
      </c>
      <c r="H1308" s="53">
        <f>Bond_Historical!Q1309</f>
        <v>8.1857911755528695E-4</v>
      </c>
      <c r="I1308" s="39">
        <f t="shared" si="68"/>
        <v>6.7007177169759234E-7</v>
      </c>
      <c r="J1308" s="25">
        <f t="shared" si="69"/>
        <v>2.7245001466199899E-3</v>
      </c>
      <c r="K1308" s="25">
        <f t="shared" si="67"/>
        <v>6.0961253859197781E-4</v>
      </c>
      <c r="L1308" s="25">
        <f t="shared" si="70"/>
        <v>609.6125385919778</v>
      </c>
      <c r="M1308" s="25">
        <v>4671.2955315091294</v>
      </c>
    </row>
    <row r="1309" spans="5:13">
      <c r="E1309" s="112">
        <v>45362</v>
      </c>
      <c r="H1309" s="53">
        <f>Bond_Historical!Q1310</f>
        <v>-4.9267268233436467E-4</v>
      </c>
      <c r="I1309" s="4">
        <f t="shared" si="68"/>
        <v>2.427263719185378E-7</v>
      </c>
      <c r="J1309" s="4">
        <f t="shared" si="69"/>
        <v>2.5191019922544372E-3</v>
      </c>
      <c r="K1309" s="25">
        <f t="shared" si="67"/>
        <v>-3.9525907503148533E-4</v>
      </c>
      <c r="L1309" s="4">
        <f t="shared" si="70"/>
        <v>-395.25907503148534</v>
      </c>
      <c r="M1309" s="25">
        <v>4937.9620329980462</v>
      </c>
    </row>
    <row r="1310" spans="5:13">
      <c r="E1310" s="112">
        <v>45363</v>
      </c>
      <c r="H1310" s="53">
        <f>Bond_Historical!Q1311</f>
        <v>-2.6560230361592804E-3</v>
      </c>
      <c r="I1310" s="39">
        <f t="shared" si="68"/>
        <v>7.0544583686087623E-6</v>
      </c>
      <c r="J1310" s="25">
        <f t="shared" si="69"/>
        <v>2.5401107014389251E-3</v>
      </c>
      <c r="K1310" s="25">
        <f t="shared" si="67"/>
        <v>-2.3046038837694319E-3</v>
      </c>
      <c r="L1310" s="25">
        <f t="shared" si="70"/>
        <v>-2304.6038837694318</v>
      </c>
      <c r="M1310" s="25">
        <v>5062.7769476976428</v>
      </c>
    </row>
    <row r="1311" spans="5:13">
      <c r="E1311" s="112">
        <v>45364</v>
      </c>
      <c r="H1311" s="53">
        <f>Bond_Historical!Q1312</f>
        <v>-1.2484112584765397E-3</v>
      </c>
      <c r="I1311" s="39">
        <f t="shared" si="68"/>
        <v>1.5585306702909777E-6</v>
      </c>
      <c r="J1311" s="25">
        <f t="shared" si="69"/>
        <v>2.3912585848823442E-3</v>
      </c>
      <c r="K1311" s="25">
        <f t="shared" si="67"/>
        <v>-1.07427442273682E-3</v>
      </c>
      <c r="L1311" s="25">
        <f t="shared" si="70"/>
        <v>-1074.27442273682</v>
      </c>
      <c r="M1311" s="25">
        <v>5107.3946778540148</v>
      </c>
    </row>
    <row r="1312" spans="5:13">
      <c r="E1312" s="112">
        <v>45365</v>
      </c>
      <c r="H1312" s="53">
        <f>Bond_Historical!Q1313</f>
        <v>-6.0486877906642048E-3</v>
      </c>
      <c r="I1312" s="39">
        <f t="shared" si="68"/>
        <v>3.658662398893022E-5</v>
      </c>
      <c r="J1312" s="25">
        <f t="shared" si="69"/>
        <v>3.2168919122573915E-3</v>
      </c>
      <c r="K1312" s="25">
        <f t="shared" si="67"/>
        <v>-5.5289775904252964E-3</v>
      </c>
      <c r="L1312" s="25">
        <f t="shared" si="70"/>
        <v>-5528.9775904252965</v>
      </c>
      <c r="M1312" s="25">
        <v>5143.2728212339007</v>
      </c>
    </row>
    <row r="1313" spans="5:13">
      <c r="E1313" s="112">
        <v>45366</v>
      </c>
      <c r="H1313" s="53">
        <f>Bond_Historical!Q1314</f>
        <v>-2.9261066039064772E-4</v>
      </c>
      <c r="I1313" s="39">
        <f t="shared" si="68"/>
        <v>8.5620998574250978E-8</v>
      </c>
      <c r="J1313" s="25">
        <f t="shared" si="69"/>
        <v>2.9679921982143256E-3</v>
      </c>
      <c r="K1313" s="25">
        <f t="shared" si="67"/>
        <v>-1.9882174394179536E-4</v>
      </c>
      <c r="L1313" s="25">
        <f t="shared" si="70"/>
        <v>-198.82174394179535</v>
      </c>
      <c r="M1313" s="25">
        <v>5200.0844274981446</v>
      </c>
    </row>
    <row r="1314" spans="5:13">
      <c r="E1314" s="112">
        <v>45369</v>
      </c>
      <c r="H1314" s="53">
        <f>Bond_Historical!Q1315</f>
        <v>-1.0689793339211438E-3</v>
      </c>
      <c r="I1314" s="39">
        <f t="shared" si="68"/>
        <v>1.1427168163504924E-6</v>
      </c>
      <c r="J1314" s="25">
        <f t="shared" si="69"/>
        <v>2.7674968035780118E-3</v>
      </c>
      <c r="K1314" s="25">
        <f t="shared" si="67"/>
        <v>-7.8725741101453293E-4</v>
      </c>
      <c r="L1314" s="25">
        <f t="shared" si="70"/>
        <v>-787.25741101453298</v>
      </c>
      <c r="M1314" s="25">
        <v>5405.4902523984156</v>
      </c>
    </row>
    <row r="1315" spans="5:13">
      <c r="E1315" s="112">
        <v>45370</v>
      </c>
      <c r="H1315" s="53">
        <f>Bond_Historical!Q1316</f>
        <v>2.269527891951644E-3</v>
      </c>
      <c r="I1315" s="39">
        <f t="shared" si="68"/>
        <v>5.1507568523464725E-6</v>
      </c>
      <c r="J1315" s="25">
        <f t="shared" si="69"/>
        <v>2.6986656521314945E-3</v>
      </c>
      <c r="K1315" s="25">
        <f t="shared" si="67"/>
        <v>1.7924976704143363E-3</v>
      </c>
      <c r="L1315" s="25">
        <f t="shared" si="70"/>
        <v>1792.4976704143364</v>
      </c>
      <c r="M1315" s="25">
        <v>5559.1692762826897</v>
      </c>
    </row>
    <row r="1316" spans="5:13">
      <c r="E1316" s="112">
        <v>45371</v>
      </c>
      <c r="H1316" s="53">
        <f>Bond_Historical!Q1317</f>
        <v>1.6858935300844869E-3</v>
      </c>
      <c r="I1316" s="39">
        <f t="shared" si="68"/>
        <v>2.8422369947807325E-6</v>
      </c>
      <c r="J1316" s="25">
        <f t="shared" si="69"/>
        <v>2.5722971068506588E-3</v>
      </c>
      <c r="K1316" s="25">
        <f t="shared" si="67"/>
        <v>1.365498620882865E-3</v>
      </c>
      <c r="L1316" s="25">
        <f t="shared" si="70"/>
        <v>1365.498620882865</v>
      </c>
      <c r="M1316" s="25">
        <v>5846.6549478562356</v>
      </c>
    </row>
    <row r="1317" spans="5:13">
      <c r="E1317" s="112">
        <v>45372</v>
      </c>
      <c r="H1317" s="53">
        <f>Bond_Historical!Q1318</f>
        <v>8.3857285219837436E-4</v>
      </c>
      <c r="I1317" s="39">
        <f t="shared" si="68"/>
        <v>7.032044284441166E-7</v>
      </c>
      <c r="J1317" s="25">
        <f t="shared" si="69"/>
        <v>2.3936762958453772E-3</v>
      </c>
      <c r="K1317" s="25">
        <f t="shared" si="67"/>
        <v>7.1257383695433102E-4</v>
      </c>
      <c r="L1317" s="25">
        <f t="shared" si="70"/>
        <v>712.573836954331</v>
      </c>
      <c r="M1317" s="25">
        <v>6296.1530805966186</v>
      </c>
    </row>
    <row r="1318" spans="5:13">
      <c r="E1318" s="112">
        <v>45373</v>
      </c>
      <c r="H1318" s="4">
        <f>Bond_Historical!Q1319</f>
        <v>3.2714649879645504E-3</v>
      </c>
      <c r="I1318" s="39">
        <f t="shared" si="68"/>
        <v>1.0702483167477895E-5</v>
      </c>
      <c r="J1318" s="25">
        <f t="shared" si="69"/>
        <v>2.5447211542760288E-3</v>
      </c>
      <c r="K1318" s="25">
        <f t="shared" si="67"/>
        <v>2.987356556775656E-3</v>
      </c>
      <c r="L1318" s="25">
        <f t="shared" si="70"/>
        <v>2987.3565567756559</v>
      </c>
      <c r="M1318" s="25">
        <v>6650.2205776461742</v>
      </c>
    </row>
    <row r="1319" spans="5:13">
      <c r="E1319" s="112">
        <v>45376</v>
      </c>
      <c r="H1319" s="53">
        <f>Bond_Historical!Q1320</f>
        <v>-2.6739715472221684E-3</v>
      </c>
      <c r="I1319" s="39">
        <f t="shared" si="68"/>
        <v>7.1501238353537173E-6</v>
      </c>
      <c r="J1319" s="25">
        <f t="shared" si="69"/>
        <v>2.5645240231610216E-3</v>
      </c>
      <c r="K1319" s="25">
        <f t="shared" si="67"/>
        <v>-2.2968190683311462E-3</v>
      </c>
      <c r="L1319" s="25">
        <f t="shared" si="70"/>
        <v>-2296.8190683311464</v>
      </c>
      <c r="M1319" s="25">
        <v>6756.3331529099123</v>
      </c>
    </row>
    <row r="1320" spans="5:13">
      <c r="E1320" s="112">
        <v>45377</v>
      </c>
      <c r="H1320" s="53">
        <f>Bond_Historical!Q1321</f>
        <v>4.5149672085976138E-4</v>
      </c>
      <c r="I1320" s="39">
        <f t="shared" si="68"/>
        <v>2.038492889471173E-7</v>
      </c>
      <c r="J1320" s="25">
        <f t="shared" si="69"/>
        <v>2.3708317820770332E-3</v>
      </c>
      <c r="K1320" s="25">
        <f t="shared" si="67"/>
        <v>3.8482035169153225E-4</v>
      </c>
      <c r="L1320" s="25">
        <f t="shared" si="70"/>
        <v>384.82035169153227</v>
      </c>
      <c r="M1320" s="25">
        <v>7023.3686126944713</v>
      </c>
    </row>
    <row r="1321" spans="5:13">
      <c r="E1321" s="112">
        <v>45378</v>
      </c>
      <c r="H1321" s="53">
        <f>Bond_Historical!Q1322</f>
        <v>0</v>
      </c>
      <c r="I1321" s="39">
        <f t="shared" si="68"/>
        <v>0</v>
      </c>
      <c r="J1321" s="25">
        <f t="shared" si="69"/>
        <v>2.185798901562213E-3</v>
      </c>
      <c r="K1321" s="25">
        <f t="shared" si="67"/>
        <v>0</v>
      </c>
      <c r="L1321" s="25">
        <f t="shared" si="70"/>
        <v>0</v>
      </c>
      <c r="M1321" s="25">
        <v>13947.336291115167</v>
      </c>
    </row>
  </sheetData>
  <sortState xmlns:xlrd2="http://schemas.microsoft.com/office/spreadsheetml/2017/richdata2" ref="M504:M1321">
    <sortCondition ref="M504:M1321"/>
  </sortState>
  <mergeCells count="2">
    <mergeCell ref="R4:S4"/>
    <mergeCell ref="M9:O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3FF74-E2D3-4F51-B12D-1EEFE4B7E512}">
  <sheetPr>
    <tabColor theme="4" tint="-0.499984740745262"/>
  </sheetPr>
  <dimension ref="C12"/>
  <sheetViews>
    <sheetView topLeftCell="A16" workbookViewId="0">
      <selection activeCell="C3" sqref="C3"/>
    </sheetView>
  </sheetViews>
  <sheetFormatPr defaultColWidth="8.81640625" defaultRowHeight="14.5"/>
  <cols>
    <col min="1" max="16384" width="8.81640625" style="6"/>
  </cols>
  <sheetData>
    <row r="12" spans="3:3" ht="51">
      <c r="C12" s="30" t="s">
        <v>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2222F-D6A5-4EA4-93C7-F192D7F152AE}">
  <dimension ref="B2:S1321"/>
  <sheetViews>
    <sheetView topLeftCell="N1" zoomScale="85" zoomScaleNormal="85" workbookViewId="0">
      <selection activeCell="Z14" sqref="Z14"/>
    </sheetView>
  </sheetViews>
  <sheetFormatPr defaultColWidth="8.81640625" defaultRowHeight="14.5"/>
  <cols>
    <col min="1" max="1" width="2.54296875" style="6" customWidth="1"/>
    <col min="2" max="2" width="10.81640625" style="6" bestFit="1" customWidth="1"/>
    <col min="3" max="3" width="10.54296875" style="6" bestFit="1" customWidth="1"/>
    <col min="4" max="4" width="11.6328125" style="6" bestFit="1" customWidth="1"/>
    <col min="5" max="5" width="10.54296875" style="6" bestFit="1" customWidth="1"/>
    <col min="6" max="6" width="11.6328125" style="6" bestFit="1" customWidth="1"/>
    <col min="7" max="8" width="10.54296875" style="6" bestFit="1" customWidth="1"/>
    <col min="9" max="10" width="11.6328125" style="6" bestFit="1" customWidth="1"/>
    <col min="11" max="13" width="10.54296875" style="6" bestFit="1" customWidth="1"/>
    <col min="14" max="14" width="11.6328125" style="6" bestFit="1" customWidth="1"/>
    <col min="15" max="15" width="25.7265625" style="6" bestFit="1" customWidth="1"/>
    <col min="16" max="16" width="19.6328125" style="6" bestFit="1" customWidth="1"/>
    <col min="17" max="17" width="12.81640625" style="6" bestFit="1" customWidth="1"/>
    <col min="18" max="19" width="11.6328125" style="6" bestFit="1" customWidth="1"/>
    <col min="20" max="16384" width="8.81640625" style="6"/>
  </cols>
  <sheetData>
    <row r="2" spans="2:19">
      <c r="B2" s="21" t="s">
        <v>3</v>
      </c>
      <c r="C2" s="21" t="s">
        <v>110</v>
      </c>
      <c r="D2" s="21" t="s">
        <v>111</v>
      </c>
      <c r="E2" s="21" t="s">
        <v>112</v>
      </c>
      <c r="F2" s="21" t="s">
        <v>113</v>
      </c>
      <c r="G2" s="21" t="s">
        <v>114</v>
      </c>
      <c r="H2" s="21" t="s">
        <v>115</v>
      </c>
      <c r="I2" s="21" t="s">
        <v>116</v>
      </c>
      <c r="J2" s="21" t="s">
        <v>117</v>
      </c>
      <c r="K2" s="21" t="s">
        <v>118</v>
      </c>
      <c r="L2" s="21" t="s">
        <v>119</v>
      </c>
      <c r="M2" s="21" t="s">
        <v>120</v>
      </c>
      <c r="N2" s="21" t="s">
        <v>121</v>
      </c>
      <c r="O2" s="21" t="s">
        <v>122</v>
      </c>
      <c r="P2" s="21" t="s">
        <v>123</v>
      </c>
      <c r="Q2" s="21" t="s">
        <v>124</v>
      </c>
      <c r="R2" s="21" t="s">
        <v>125</v>
      </c>
      <c r="S2" s="21" t="s">
        <v>126</v>
      </c>
    </row>
    <row r="3" spans="2:19">
      <c r="B3" s="1">
        <v>43466</v>
      </c>
      <c r="C3">
        <v>69.038123999999996</v>
      </c>
      <c r="D3">
        <v>93.762383</v>
      </c>
      <c r="E3">
        <v>22.259167000000001</v>
      </c>
      <c r="F3">
        <v>95.340407999999996</v>
      </c>
      <c r="G3">
        <v>44.761723000000003</v>
      </c>
      <c r="H3">
        <v>45.419525</v>
      </c>
      <c r="I3">
        <v>52.314835000000002</v>
      </c>
      <c r="J3">
        <v>130.95105000000001</v>
      </c>
      <c r="K3">
        <v>28.476547</v>
      </c>
      <c r="L3">
        <v>43.548949999999998</v>
      </c>
      <c r="M3">
        <v>68.682426000000007</v>
      </c>
      <c r="N3">
        <v>83.368415999999996</v>
      </c>
      <c r="O3">
        <v>140.950806</v>
      </c>
      <c r="P3">
        <v>63.011963000000002</v>
      </c>
      <c r="Q3">
        <v>230.27542099999999</v>
      </c>
      <c r="R3">
        <v>37.801909999999999</v>
      </c>
      <c r="S3">
        <v>138.28555299999999</v>
      </c>
    </row>
    <row r="4" spans="2:19">
      <c r="B4" s="112">
        <v>43467</v>
      </c>
      <c r="C4">
        <v>69.177597000000006</v>
      </c>
      <c r="D4">
        <v>93.832802000000001</v>
      </c>
      <c r="E4">
        <v>22.439789000000001</v>
      </c>
      <c r="F4">
        <v>95.636191999999994</v>
      </c>
      <c r="G4">
        <v>44.845787000000001</v>
      </c>
      <c r="H4">
        <v>45.428421</v>
      </c>
      <c r="I4">
        <v>53.465626</v>
      </c>
      <c r="J4">
        <v>135.53619399999999</v>
      </c>
      <c r="K4">
        <v>28.534634</v>
      </c>
      <c r="L4">
        <v>43.432254999999998</v>
      </c>
      <c r="M4">
        <v>70.018051</v>
      </c>
      <c r="N4">
        <v>84.811684</v>
      </c>
      <c r="O4">
        <v>139.65885900000001</v>
      </c>
      <c r="P4">
        <v>61.924151999999999</v>
      </c>
      <c r="Q4">
        <v>225.07128900000001</v>
      </c>
      <c r="R4">
        <v>37.845050999999998</v>
      </c>
      <c r="S4">
        <v>137.29359400000001</v>
      </c>
    </row>
    <row r="5" spans="2:19">
      <c r="B5" s="112">
        <v>43468</v>
      </c>
      <c r="C5">
        <v>69.447806999999997</v>
      </c>
      <c r="D5">
        <v>94.220222000000007</v>
      </c>
      <c r="E5">
        <v>22.566198</v>
      </c>
      <c r="F5">
        <v>95.678428999999994</v>
      </c>
      <c r="G5">
        <v>45.123173000000001</v>
      </c>
      <c r="H5">
        <v>45.544071000000002</v>
      </c>
      <c r="I5">
        <v>52.644730000000003</v>
      </c>
      <c r="J5">
        <v>131.60037199999999</v>
      </c>
      <c r="K5">
        <v>28.387892000000001</v>
      </c>
      <c r="L5">
        <v>43.232227000000002</v>
      </c>
      <c r="M5">
        <v>67.436706999999998</v>
      </c>
      <c r="N5">
        <v>83.606353999999996</v>
      </c>
      <c r="O5">
        <v>140.496399</v>
      </c>
      <c r="P5">
        <v>62.080730000000003</v>
      </c>
      <c r="Q5">
        <v>218.93357800000001</v>
      </c>
      <c r="R5">
        <v>34.075397000000002</v>
      </c>
      <c r="S5">
        <v>133.53912399999999</v>
      </c>
    </row>
    <row r="6" spans="2:19">
      <c r="B6" s="112">
        <v>43469</v>
      </c>
      <c r="C6">
        <v>69.238624999999999</v>
      </c>
      <c r="D6">
        <v>93.938484000000003</v>
      </c>
      <c r="E6">
        <v>22.448805</v>
      </c>
      <c r="F6">
        <v>95.619308000000004</v>
      </c>
      <c r="G6">
        <v>45.005507999999999</v>
      </c>
      <c r="H6">
        <v>45.401718000000002</v>
      </c>
      <c r="I6">
        <v>54.585704999999997</v>
      </c>
      <c r="J6">
        <v>137.803787</v>
      </c>
      <c r="K6">
        <v>28.565204999999999</v>
      </c>
      <c r="L6">
        <v>43.940685000000002</v>
      </c>
      <c r="M6">
        <v>70.287750000000003</v>
      </c>
      <c r="N6">
        <v>86.688552999999999</v>
      </c>
      <c r="O6">
        <v>141.05775499999999</v>
      </c>
      <c r="P6">
        <v>63.086162999999999</v>
      </c>
      <c r="Q6">
        <v>221.49406400000001</v>
      </c>
      <c r="R6">
        <v>35.530051999999998</v>
      </c>
      <c r="S6">
        <v>140.612381</v>
      </c>
    </row>
    <row r="7" spans="2:19">
      <c r="B7" s="112">
        <v>43472</v>
      </c>
      <c r="C7">
        <v>69.134017999999998</v>
      </c>
      <c r="D7">
        <v>93.779983999999999</v>
      </c>
      <c r="E7">
        <v>22.403654</v>
      </c>
      <c r="F7">
        <v>95.627762000000004</v>
      </c>
      <c r="G7">
        <v>44.997089000000003</v>
      </c>
      <c r="H7">
        <v>45.464019999999998</v>
      </c>
      <c r="I7">
        <v>54.869576000000002</v>
      </c>
      <c r="J7">
        <v>137.90368699999999</v>
      </c>
      <c r="K7">
        <v>28.901482000000001</v>
      </c>
      <c r="L7">
        <v>43.615622999999999</v>
      </c>
      <c r="M7">
        <v>70.326271000000006</v>
      </c>
      <c r="N7">
        <v>86.748817000000003</v>
      </c>
      <c r="O7">
        <v>141.93095400000001</v>
      </c>
      <c r="P7">
        <v>62.171374999999998</v>
      </c>
      <c r="Q7">
        <v>221.91925000000001</v>
      </c>
      <c r="R7">
        <v>35.450974000000002</v>
      </c>
      <c r="S7">
        <v>142.911407</v>
      </c>
    </row>
    <row r="8" spans="2:19">
      <c r="B8" s="112">
        <v>43473</v>
      </c>
      <c r="C8">
        <v>69.046852000000001</v>
      </c>
      <c r="D8">
        <v>93.709548999999996</v>
      </c>
      <c r="E8">
        <v>22.358506999999999</v>
      </c>
      <c r="F8">
        <v>95.838997000000006</v>
      </c>
      <c r="G8">
        <v>45.022300999999999</v>
      </c>
      <c r="H8">
        <v>45.428421</v>
      </c>
      <c r="I8">
        <v>55.268517000000003</v>
      </c>
      <c r="J8">
        <v>142.37893700000001</v>
      </c>
      <c r="K8">
        <v>29.103249000000002</v>
      </c>
      <c r="L8">
        <v>43.623958999999999</v>
      </c>
      <c r="M8">
        <v>71.135375999999994</v>
      </c>
      <c r="N8">
        <v>86.585243000000006</v>
      </c>
      <c r="O8">
        <v>143.53480500000001</v>
      </c>
      <c r="P8">
        <v>62.550457000000002</v>
      </c>
      <c r="Q8">
        <v>224.88644400000001</v>
      </c>
      <c r="R8">
        <v>36.126761999999999</v>
      </c>
      <c r="S8">
        <v>145.47004699999999</v>
      </c>
    </row>
    <row r="9" spans="2:19">
      <c r="B9" s="112">
        <v>43474</v>
      </c>
      <c r="C9">
        <v>69.142714999999995</v>
      </c>
      <c r="D9">
        <v>93.788787999999997</v>
      </c>
      <c r="E9">
        <v>22.358506999999999</v>
      </c>
      <c r="F9">
        <v>96.202399999999997</v>
      </c>
      <c r="G9">
        <v>45.081153999999998</v>
      </c>
      <c r="H9">
        <v>45.366146000000001</v>
      </c>
      <c r="I9">
        <v>55.560051000000001</v>
      </c>
      <c r="J9">
        <v>144.077133</v>
      </c>
      <c r="K9">
        <v>29.008479999999999</v>
      </c>
      <c r="L9">
        <v>43.257232999999999</v>
      </c>
      <c r="M9">
        <v>71.430770999999993</v>
      </c>
      <c r="N9">
        <v>86.438889000000003</v>
      </c>
      <c r="O9">
        <v>142.278412</v>
      </c>
      <c r="P9">
        <v>62.056004000000001</v>
      </c>
      <c r="Q9">
        <v>225.20996099999999</v>
      </c>
      <c r="R9">
        <v>36.740276000000001</v>
      </c>
      <c r="S9">
        <v>143.068985</v>
      </c>
    </row>
    <row r="10" spans="2:19">
      <c r="B10" s="112">
        <v>43475</v>
      </c>
      <c r="C10">
        <v>69.003258000000002</v>
      </c>
      <c r="D10">
        <v>93.683127999999996</v>
      </c>
      <c r="E10">
        <v>22.331416999999998</v>
      </c>
      <c r="F10">
        <v>95.948845000000006</v>
      </c>
      <c r="G10">
        <v>44.980277999999998</v>
      </c>
      <c r="H10">
        <v>45.401718000000002</v>
      </c>
      <c r="I10">
        <v>55.276192000000002</v>
      </c>
      <c r="J10">
        <v>144.04716500000001</v>
      </c>
      <c r="K10">
        <v>29.029876999999999</v>
      </c>
      <c r="L10">
        <v>43.465595</v>
      </c>
      <c r="M10">
        <v>71.507812999999999</v>
      </c>
      <c r="N10">
        <v>86.430260000000004</v>
      </c>
      <c r="O10">
        <v>144.220856</v>
      </c>
      <c r="P10">
        <v>63.086162999999999</v>
      </c>
      <c r="Q10">
        <v>226.34690900000001</v>
      </c>
      <c r="R10">
        <v>36.857700000000001</v>
      </c>
      <c r="S10">
        <v>147.509491</v>
      </c>
    </row>
    <row r="11" spans="2:19">
      <c r="B11" s="112">
        <v>43476</v>
      </c>
      <c r="C11">
        <v>69.142714999999995</v>
      </c>
      <c r="D11">
        <v>93.815230999999997</v>
      </c>
      <c r="E11">
        <v>22.385598999999999</v>
      </c>
      <c r="F11">
        <v>96.126311999999999</v>
      </c>
      <c r="G11">
        <v>45.106372999999998</v>
      </c>
      <c r="H11">
        <v>45.464019999999998</v>
      </c>
      <c r="I11">
        <v>55.023014000000003</v>
      </c>
      <c r="J11">
        <v>143.64759799999999</v>
      </c>
      <c r="K11">
        <v>28.993195</v>
      </c>
      <c r="L11">
        <v>43.673969</v>
      </c>
      <c r="M11">
        <v>70.994118</v>
      </c>
      <c r="N11">
        <v>86.017014000000003</v>
      </c>
      <c r="O11">
        <v>143.81097399999999</v>
      </c>
      <c r="P11">
        <v>62.575195000000001</v>
      </c>
      <c r="Q11">
        <v>228.93512000000001</v>
      </c>
      <c r="R11">
        <v>36.495831000000003</v>
      </c>
      <c r="S11">
        <v>146.73080400000001</v>
      </c>
    </row>
    <row r="12" spans="2:19">
      <c r="B12" s="112">
        <v>43479</v>
      </c>
      <c r="C12">
        <v>69.081695999999994</v>
      </c>
      <c r="D12">
        <v>93.683127999999996</v>
      </c>
      <c r="E12">
        <v>22.358506999999999</v>
      </c>
      <c r="F12">
        <v>95.872771999999998</v>
      </c>
      <c r="G12">
        <v>45.013905000000001</v>
      </c>
      <c r="H12">
        <v>45.481808000000001</v>
      </c>
      <c r="I12">
        <v>54.953968000000003</v>
      </c>
      <c r="J12">
        <v>145.23590100000001</v>
      </c>
      <c r="K12">
        <v>29.026821000000002</v>
      </c>
      <c r="L12">
        <v>43.132213999999998</v>
      </c>
      <c r="M12">
        <v>71.122519999999994</v>
      </c>
      <c r="N12">
        <v>86.903778000000003</v>
      </c>
      <c r="O12">
        <v>143.81097399999999</v>
      </c>
      <c r="P12">
        <v>61.355494999999998</v>
      </c>
      <c r="Q12">
        <v>229.29557800000001</v>
      </c>
      <c r="R12">
        <v>35.947037000000002</v>
      </c>
      <c r="S12">
        <v>145.924316</v>
      </c>
    </row>
    <row r="13" spans="2:19">
      <c r="B13" s="112">
        <v>43480</v>
      </c>
      <c r="C13">
        <v>69.090439000000003</v>
      </c>
      <c r="D13">
        <v>93.700728999999995</v>
      </c>
      <c r="E13">
        <v>22.358506999999999</v>
      </c>
      <c r="F13">
        <v>95.931961000000001</v>
      </c>
      <c r="G13">
        <v>44.963478000000002</v>
      </c>
      <c r="H13">
        <v>45.490710999999997</v>
      </c>
      <c r="I13">
        <v>54.984661000000003</v>
      </c>
      <c r="J13">
        <v>148.79212999999999</v>
      </c>
      <c r="K13">
        <v>29.424240000000001</v>
      </c>
      <c r="L13">
        <v>43.540610999999998</v>
      </c>
      <c r="M13">
        <v>70.647339000000002</v>
      </c>
      <c r="N13">
        <v>87.540870999999996</v>
      </c>
      <c r="O13">
        <v>145.28118900000001</v>
      </c>
      <c r="P13">
        <v>62.459816000000004</v>
      </c>
      <c r="Q13">
        <v>237.439133</v>
      </c>
      <c r="R13">
        <v>36.682751000000003</v>
      </c>
      <c r="S13">
        <v>145.59056100000001</v>
      </c>
    </row>
    <row r="14" spans="2:19">
      <c r="B14" s="112">
        <v>43481</v>
      </c>
      <c r="C14">
        <v>69.116607999999999</v>
      </c>
      <c r="D14">
        <v>93.779983999999999</v>
      </c>
      <c r="E14">
        <v>22.34948</v>
      </c>
      <c r="F14">
        <v>96.117874</v>
      </c>
      <c r="G14">
        <v>44.963478000000002</v>
      </c>
      <c r="H14">
        <v>45.499588000000003</v>
      </c>
      <c r="I14">
        <v>54.961635999999999</v>
      </c>
      <c r="J14">
        <v>147.38362100000001</v>
      </c>
      <c r="K14">
        <v>29.454813000000001</v>
      </c>
      <c r="L14">
        <v>43.007195000000003</v>
      </c>
      <c r="M14">
        <v>71.148216000000005</v>
      </c>
      <c r="N14">
        <v>88.246857000000006</v>
      </c>
      <c r="O14">
        <v>145.931625</v>
      </c>
      <c r="P14">
        <v>62.946060000000003</v>
      </c>
      <c r="Q14">
        <v>241.68193099999999</v>
      </c>
      <c r="R14">
        <v>37.130898000000002</v>
      </c>
      <c r="S14">
        <v>145.924316</v>
      </c>
    </row>
    <row r="15" spans="2:19">
      <c r="B15" s="112">
        <v>43482</v>
      </c>
      <c r="C15">
        <v>69.038123999999996</v>
      </c>
      <c r="D15">
        <v>93.709548999999996</v>
      </c>
      <c r="E15">
        <v>22.340447999999999</v>
      </c>
      <c r="F15">
        <v>96.312256000000005</v>
      </c>
      <c r="G15">
        <v>44.946655</v>
      </c>
      <c r="H15">
        <v>45.472907999999997</v>
      </c>
      <c r="I15">
        <v>55.337566000000002</v>
      </c>
      <c r="J15">
        <v>148.142822</v>
      </c>
      <c r="K15">
        <v>29.57403</v>
      </c>
      <c r="L15">
        <v>43.390586999999996</v>
      </c>
      <c r="M15">
        <v>73.254395000000002</v>
      </c>
      <c r="N15">
        <v>88.608444000000006</v>
      </c>
      <c r="O15">
        <v>146.46627799999999</v>
      </c>
      <c r="P15">
        <v>63.481724</v>
      </c>
      <c r="Q15">
        <v>240.11982699999999</v>
      </c>
      <c r="R15">
        <v>37.351371999999998</v>
      </c>
      <c r="S15">
        <v>148.39022800000001</v>
      </c>
    </row>
    <row r="16" spans="2:19">
      <c r="B16" s="112">
        <v>43483</v>
      </c>
      <c r="C16">
        <v>68.985870000000006</v>
      </c>
      <c r="D16">
        <v>93.639076000000003</v>
      </c>
      <c r="E16">
        <v>22.295293999999998</v>
      </c>
      <c r="F16">
        <v>96.481246999999996</v>
      </c>
      <c r="G16">
        <v>44.887816999999998</v>
      </c>
      <c r="H16">
        <v>45.472907999999997</v>
      </c>
      <c r="I16">
        <v>55.997352999999997</v>
      </c>
      <c r="J16">
        <v>149.880966</v>
      </c>
      <c r="K16">
        <v>29.876684000000001</v>
      </c>
      <c r="L16">
        <v>43.615622999999999</v>
      </c>
      <c r="M16">
        <v>74.564339000000004</v>
      </c>
      <c r="N16">
        <v>90.046211</v>
      </c>
      <c r="O16">
        <v>146.72463999999999</v>
      </c>
      <c r="P16">
        <v>63.053196</v>
      </c>
      <c r="Q16">
        <v>245.416382</v>
      </c>
      <c r="R16">
        <v>37.581429</v>
      </c>
      <c r="S16">
        <v>152.598938</v>
      </c>
    </row>
    <row r="17" spans="2:19">
      <c r="B17" s="112">
        <v>43487</v>
      </c>
      <c r="C17">
        <v>69.107856999999996</v>
      </c>
      <c r="D17">
        <v>93.718329999999995</v>
      </c>
      <c r="E17">
        <v>22.340447999999999</v>
      </c>
      <c r="F17">
        <v>96.641814999999994</v>
      </c>
      <c r="G17">
        <v>44.913029000000002</v>
      </c>
      <c r="H17">
        <v>45.499588000000003</v>
      </c>
      <c r="I17">
        <v>55.153435000000002</v>
      </c>
      <c r="J17">
        <v>147.41360499999999</v>
      </c>
      <c r="K17">
        <v>29.803311999999998</v>
      </c>
      <c r="L17">
        <v>43.498942999999997</v>
      </c>
      <c r="M17">
        <v>72.227005000000005</v>
      </c>
      <c r="N17">
        <v>88.625679000000005</v>
      </c>
      <c r="O17">
        <v>146.73353599999999</v>
      </c>
      <c r="P17">
        <v>63.242718000000004</v>
      </c>
      <c r="Q17">
        <v>245.591995</v>
      </c>
      <c r="R17">
        <v>36.737876999999997</v>
      </c>
      <c r="S17">
        <v>147.24996899999999</v>
      </c>
    </row>
    <row r="18" spans="2:19">
      <c r="B18" s="112">
        <v>43488</v>
      </c>
      <c r="C18">
        <v>69.177597000000006</v>
      </c>
      <c r="D18">
        <v>93.815230999999997</v>
      </c>
      <c r="E18">
        <v>22.340447999999999</v>
      </c>
      <c r="F18">
        <v>96.886902000000006</v>
      </c>
      <c r="G18">
        <v>44.870998</v>
      </c>
      <c r="H18">
        <v>45.464019999999998</v>
      </c>
      <c r="I18">
        <v>54.700794000000002</v>
      </c>
      <c r="J18">
        <v>144.147064</v>
      </c>
      <c r="K18">
        <v>30.176272999999998</v>
      </c>
      <c r="L18">
        <v>44.040691000000002</v>
      </c>
      <c r="M18">
        <v>72.471007999999998</v>
      </c>
      <c r="N18">
        <v>88.401825000000002</v>
      </c>
      <c r="O18">
        <v>147.72257999999999</v>
      </c>
      <c r="P18">
        <v>63.440514</v>
      </c>
      <c r="Q18">
        <v>246.82139599999999</v>
      </c>
      <c r="R18">
        <v>36.886456000000003</v>
      </c>
      <c r="S18">
        <v>146.109711</v>
      </c>
    </row>
    <row r="19" spans="2:19">
      <c r="B19" s="112">
        <v>43489</v>
      </c>
      <c r="C19">
        <v>69.325774999999993</v>
      </c>
      <c r="D19">
        <v>93.973693999999995</v>
      </c>
      <c r="E19">
        <v>22.394625000000001</v>
      </c>
      <c r="F19">
        <v>97.140381000000005</v>
      </c>
      <c r="G19">
        <v>44.904629</v>
      </c>
      <c r="H19">
        <v>45.508488</v>
      </c>
      <c r="I19">
        <v>54.777515000000001</v>
      </c>
      <c r="J19">
        <v>145.67544599999999</v>
      </c>
      <c r="K19">
        <v>30.069279000000002</v>
      </c>
      <c r="L19">
        <v>43.548949999999998</v>
      </c>
      <c r="M19">
        <v>72.342567000000003</v>
      </c>
      <c r="N19">
        <v>88.453491</v>
      </c>
      <c r="O19">
        <v>147.597824</v>
      </c>
      <c r="P19">
        <v>64.000930999999994</v>
      </c>
      <c r="Q19">
        <v>245.99870300000001</v>
      </c>
      <c r="R19">
        <v>36.594085999999997</v>
      </c>
      <c r="S19">
        <v>146.86985799999999</v>
      </c>
    </row>
    <row r="20" spans="2:19">
      <c r="B20" s="112">
        <v>43490</v>
      </c>
      <c r="C20">
        <v>69.247292000000002</v>
      </c>
      <c r="D20">
        <v>93.929648999999998</v>
      </c>
      <c r="E20">
        <v>22.358506999999999</v>
      </c>
      <c r="F20">
        <v>97.224907000000002</v>
      </c>
      <c r="G20">
        <v>44.854197999999997</v>
      </c>
      <c r="H20">
        <v>45.455089999999998</v>
      </c>
      <c r="I20">
        <v>55.023014000000003</v>
      </c>
      <c r="J20">
        <v>148.85206600000001</v>
      </c>
      <c r="K20">
        <v>29.635173999999999</v>
      </c>
      <c r="L20">
        <v>43.498942999999997</v>
      </c>
      <c r="M20">
        <v>74.179069999999996</v>
      </c>
      <c r="N20">
        <v>89.013084000000006</v>
      </c>
      <c r="O20">
        <v>149.16606100000001</v>
      </c>
      <c r="P20">
        <v>62.591662999999997</v>
      </c>
      <c r="Q20">
        <v>247.773438</v>
      </c>
      <c r="R20">
        <v>37.806690000000003</v>
      </c>
      <c r="S20">
        <v>149.71585099999999</v>
      </c>
    </row>
    <row r="21" spans="2:19">
      <c r="B21" s="112">
        <v>43493</v>
      </c>
      <c r="C21">
        <v>69.273482999999999</v>
      </c>
      <c r="D21">
        <v>93.876816000000005</v>
      </c>
      <c r="E21">
        <v>22.358506999999999</v>
      </c>
      <c r="F21">
        <v>97.208008000000007</v>
      </c>
      <c r="G21">
        <v>44.820568000000002</v>
      </c>
      <c r="H21">
        <v>45.490710999999997</v>
      </c>
      <c r="I21">
        <v>54.654758000000001</v>
      </c>
      <c r="J21">
        <v>147.313705</v>
      </c>
      <c r="K21">
        <v>29.671863999999999</v>
      </c>
      <c r="L21">
        <v>43.390586999999996</v>
      </c>
      <c r="M21">
        <v>74.654242999999994</v>
      </c>
      <c r="N21">
        <v>89.434951999999996</v>
      </c>
      <c r="O21">
        <v>149.73632799999999</v>
      </c>
      <c r="P21">
        <v>62.294986999999999</v>
      </c>
      <c r="Q21">
        <v>246.59030200000001</v>
      </c>
      <c r="R21">
        <v>37.456817999999998</v>
      </c>
      <c r="S21">
        <v>145.07145700000001</v>
      </c>
    </row>
    <row r="22" spans="2:19">
      <c r="B22" s="112">
        <v>43494</v>
      </c>
      <c r="C22">
        <v>69.412948999999998</v>
      </c>
      <c r="D22">
        <v>94.123360000000005</v>
      </c>
      <c r="E22">
        <v>22.394625000000001</v>
      </c>
      <c r="F22">
        <v>97.419273000000004</v>
      </c>
      <c r="G22">
        <v>44.904629</v>
      </c>
      <c r="H22">
        <v>45.544071000000002</v>
      </c>
      <c r="I22">
        <v>54.861908</v>
      </c>
      <c r="J22">
        <v>144.03717</v>
      </c>
      <c r="K22">
        <v>29.564871</v>
      </c>
      <c r="L22">
        <v>44.124043</v>
      </c>
      <c r="M22">
        <v>75.155113</v>
      </c>
      <c r="N22">
        <v>89.684630999999996</v>
      </c>
      <c r="O22">
        <v>150.97479200000001</v>
      </c>
      <c r="P22">
        <v>62.542225000000002</v>
      </c>
      <c r="Q22">
        <v>247.117188</v>
      </c>
      <c r="R22">
        <v>37.068581000000002</v>
      </c>
      <c r="S22">
        <v>148.770264</v>
      </c>
    </row>
    <row r="23" spans="2:19">
      <c r="B23" s="112">
        <v>43495</v>
      </c>
      <c r="C23">
        <v>69.482658000000001</v>
      </c>
      <c r="D23">
        <v>94.334671</v>
      </c>
      <c r="E23">
        <v>22.421721000000002</v>
      </c>
      <c r="F23">
        <v>97.867165</v>
      </c>
      <c r="G23">
        <v>45.156798999999999</v>
      </c>
      <c r="H23">
        <v>45.535172000000003</v>
      </c>
      <c r="I23">
        <v>55.460315999999999</v>
      </c>
      <c r="J23">
        <v>150.26057399999999</v>
      </c>
      <c r="K23">
        <v>28.980962999999999</v>
      </c>
      <c r="L23">
        <v>44.174048999999997</v>
      </c>
      <c r="M23">
        <v>76.131148999999994</v>
      </c>
      <c r="N23">
        <v>89.891243000000003</v>
      </c>
      <c r="O23">
        <v>151.89257799999999</v>
      </c>
      <c r="P23">
        <v>62.789470999999999</v>
      </c>
      <c r="Q23">
        <v>249.91798399999999</v>
      </c>
      <c r="R23">
        <v>39.601649999999999</v>
      </c>
      <c r="S23">
        <v>151.022964</v>
      </c>
    </row>
    <row r="24" spans="2:19">
      <c r="B24" s="112">
        <v>43496</v>
      </c>
      <c r="C24">
        <v>69.805115000000001</v>
      </c>
      <c r="D24">
        <v>94.616432000000003</v>
      </c>
      <c r="E24">
        <v>22.484932000000001</v>
      </c>
      <c r="F24">
        <v>98.551659000000001</v>
      </c>
      <c r="G24">
        <v>45.442599999999999</v>
      </c>
      <c r="H24">
        <v>45.633052999999997</v>
      </c>
      <c r="I24">
        <v>56.219830000000002</v>
      </c>
      <c r="J24">
        <v>166.51333600000001</v>
      </c>
      <c r="K24">
        <v>29.295835</v>
      </c>
      <c r="L24">
        <v>43.840663999999997</v>
      </c>
      <c r="M24">
        <v>69.106216000000003</v>
      </c>
      <c r="N24">
        <v>89.107810999999998</v>
      </c>
      <c r="O24">
        <v>154.00430299999999</v>
      </c>
      <c r="P24">
        <v>63.992676000000003</v>
      </c>
      <c r="Q24">
        <v>249.76087999999999</v>
      </c>
      <c r="R24">
        <v>39.886825999999999</v>
      </c>
      <c r="S24">
        <v>152.03341699999999</v>
      </c>
    </row>
    <row r="25" spans="2:19">
      <c r="B25" s="112">
        <v>43497</v>
      </c>
      <c r="C25">
        <v>69.611144999999993</v>
      </c>
      <c r="D25">
        <v>94.420479</v>
      </c>
      <c r="E25">
        <v>22.427032000000001</v>
      </c>
      <c r="F25">
        <v>98.316886999999994</v>
      </c>
      <c r="G25">
        <v>45.299697999999999</v>
      </c>
      <c r="H25">
        <v>45.585788999999998</v>
      </c>
      <c r="I25">
        <v>58.245204999999999</v>
      </c>
      <c r="J25">
        <v>165.534378</v>
      </c>
      <c r="K25">
        <v>28.693604000000001</v>
      </c>
      <c r="L25">
        <v>44.332408999999998</v>
      </c>
      <c r="M25">
        <v>68.669585999999995</v>
      </c>
      <c r="N25">
        <v>89.434951999999996</v>
      </c>
      <c r="O25">
        <v>151.85691800000001</v>
      </c>
      <c r="P25">
        <v>63.193272</v>
      </c>
      <c r="Q25">
        <v>248.39283800000001</v>
      </c>
      <c r="R25">
        <v>39.906005999999998</v>
      </c>
      <c r="S25">
        <v>151.92218</v>
      </c>
    </row>
    <row r="26" spans="2:19">
      <c r="B26" s="112">
        <v>43500</v>
      </c>
      <c r="C26">
        <v>69.549994999999996</v>
      </c>
      <c r="D26">
        <v>94.341048999999998</v>
      </c>
      <c r="E26">
        <v>22.390841999999999</v>
      </c>
      <c r="F26">
        <v>98.181252000000001</v>
      </c>
      <c r="G26">
        <v>45.198833</v>
      </c>
      <c r="H26">
        <v>45.639294</v>
      </c>
      <c r="I26">
        <v>57.401310000000002</v>
      </c>
      <c r="J26">
        <v>169.070618</v>
      </c>
      <c r="K26">
        <v>28.971792000000001</v>
      </c>
      <c r="L26">
        <v>44.782490000000003</v>
      </c>
      <c r="M26">
        <v>68.232940999999997</v>
      </c>
      <c r="N26">
        <v>89.753510000000006</v>
      </c>
      <c r="O26">
        <v>152.31134</v>
      </c>
      <c r="P26">
        <v>63.926738999999998</v>
      </c>
      <c r="Q26">
        <v>247.921356</v>
      </c>
      <c r="R26">
        <v>41.039535999999998</v>
      </c>
      <c r="S26">
        <v>152.50621000000001</v>
      </c>
    </row>
    <row r="27" spans="2:19">
      <c r="B27" s="112">
        <v>43501</v>
      </c>
      <c r="C27">
        <v>69.698547000000005</v>
      </c>
      <c r="D27">
        <v>94.544028999999995</v>
      </c>
      <c r="E27">
        <v>22.427032000000001</v>
      </c>
      <c r="F27">
        <v>98.579620000000006</v>
      </c>
      <c r="G27">
        <v>45.257671000000002</v>
      </c>
      <c r="H27">
        <v>45.657131</v>
      </c>
      <c r="I27">
        <v>57.992043000000002</v>
      </c>
      <c r="J27">
        <v>170.97859199999999</v>
      </c>
      <c r="K27">
        <v>29.225527</v>
      </c>
      <c r="L27">
        <v>45.640968000000001</v>
      </c>
      <c r="M27">
        <v>69.684157999999996</v>
      </c>
      <c r="N27">
        <v>89.357467999999997</v>
      </c>
      <c r="O27">
        <v>153.63897700000001</v>
      </c>
      <c r="P27">
        <v>63.943213999999998</v>
      </c>
      <c r="Q27">
        <v>246.16511499999999</v>
      </c>
      <c r="R27">
        <v>41.741695</v>
      </c>
      <c r="S27">
        <v>152.22811899999999</v>
      </c>
    </row>
    <row r="28" spans="2:19">
      <c r="B28" s="112">
        <v>43502</v>
      </c>
      <c r="C28">
        <v>69.672318000000004</v>
      </c>
      <c r="D28">
        <v>94.491089000000002</v>
      </c>
      <c r="E28">
        <v>22.427032000000001</v>
      </c>
      <c r="F28">
        <v>98.393150000000006</v>
      </c>
      <c r="G28">
        <v>45.215645000000002</v>
      </c>
      <c r="H28">
        <v>45.674942000000001</v>
      </c>
      <c r="I28">
        <v>57.738869000000001</v>
      </c>
      <c r="J28">
        <v>170.30931100000001</v>
      </c>
      <c r="K28">
        <v>29.237759</v>
      </c>
      <c r="L28">
        <v>45.057532999999999</v>
      </c>
      <c r="M28">
        <v>68.335678000000001</v>
      </c>
      <c r="N28">
        <v>89.314423000000005</v>
      </c>
      <c r="O28">
        <v>151.714371</v>
      </c>
      <c r="P28">
        <v>63.671280000000003</v>
      </c>
      <c r="Q28">
        <v>249.11378500000001</v>
      </c>
      <c r="R28">
        <v>41.756081000000002</v>
      </c>
      <c r="S28">
        <v>151.736816</v>
      </c>
    </row>
    <row r="29" spans="2:19">
      <c r="B29" s="112">
        <v>43503</v>
      </c>
      <c r="C29">
        <v>69.724723999999995</v>
      </c>
      <c r="D29">
        <v>94.535210000000006</v>
      </c>
      <c r="E29">
        <v>22.481323</v>
      </c>
      <c r="F29">
        <v>98.376189999999994</v>
      </c>
      <c r="G29">
        <v>45.257671000000002</v>
      </c>
      <c r="H29">
        <v>45.781936999999999</v>
      </c>
      <c r="I29">
        <v>57.293900000000001</v>
      </c>
      <c r="J29">
        <v>166.20365899999999</v>
      </c>
      <c r="K29">
        <v>29.570974</v>
      </c>
      <c r="L29">
        <v>45.257567999999999</v>
      </c>
      <c r="M29">
        <v>67.012878000000001</v>
      </c>
      <c r="N29">
        <v>88.143531999999993</v>
      </c>
      <c r="O29">
        <v>153.26473999999999</v>
      </c>
      <c r="P29">
        <v>64.371780000000001</v>
      </c>
      <c r="Q29">
        <v>248.65162699999999</v>
      </c>
      <c r="R29">
        <v>40.965240000000001</v>
      </c>
      <c r="S29">
        <v>149.99392700000001</v>
      </c>
    </row>
    <row r="30" spans="2:19">
      <c r="B30" s="112">
        <v>43504</v>
      </c>
      <c r="C30">
        <v>69.829575000000006</v>
      </c>
      <c r="D30">
        <v>94.747062999999997</v>
      </c>
      <c r="E30">
        <v>22.508452999999999</v>
      </c>
      <c r="F30">
        <v>98.622017</v>
      </c>
      <c r="G30">
        <v>45.308101999999998</v>
      </c>
      <c r="H30">
        <v>45.808678</v>
      </c>
      <c r="I30">
        <v>57.386986</v>
      </c>
      <c r="J30">
        <v>167.152649</v>
      </c>
      <c r="K30">
        <v>29.219415999999999</v>
      </c>
      <c r="L30">
        <v>45.290908999999999</v>
      </c>
      <c r="M30">
        <v>66.409294000000003</v>
      </c>
      <c r="N30">
        <v>87.265381000000005</v>
      </c>
      <c r="O30">
        <v>153.63897700000001</v>
      </c>
      <c r="P30">
        <v>65.047539</v>
      </c>
      <c r="Q30">
        <v>242.088638</v>
      </c>
      <c r="R30">
        <v>41.013382</v>
      </c>
      <c r="S30">
        <v>150.87463399999999</v>
      </c>
    </row>
    <row r="31" spans="2:19">
      <c r="B31" s="112">
        <v>43507</v>
      </c>
      <c r="C31">
        <v>69.803405999999995</v>
      </c>
      <c r="D31">
        <v>94.649979000000002</v>
      </c>
      <c r="E31">
        <v>22.490352999999999</v>
      </c>
      <c r="F31">
        <v>98.401634000000001</v>
      </c>
      <c r="G31">
        <v>45.224044999999997</v>
      </c>
      <c r="H31">
        <v>45.799773999999999</v>
      </c>
      <c r="I31">
        <v>57.480072</v>
      </c>
      <c r="J31">
        <v>165.614273</v>
      </c>
      <c r="K31">
        <v>29.408950999999998</v>
      </c>
      <c r="L31">
        <v>45.007525999999999</v>
      </c>
      <c r="M31">
        <v>66.781715000000005</v>
      </c>
      <c r="N31">
        <v>86.852112000000005</v>
      </c>
      <c r="O31">
        <v>154.13797</v>
      </c>
      <c r="P31">
        <v>65.080535999999995</v>
      </c>
      <c r="Q31">
        <v>237.688751</v>
      </c>
      <c r="R31">
        <v>40.777515000000001</v>
      </c>
      <c r="S31">
        <v>150.12377900000001</v>
      </c>
    </row>
    <row r="32" spans="2:19">
      <c r="B32" s="112">
        <v>43508</v>
      </c>
      <c r="C32">
        <v>69.794640000000001</v>
      </c>
      <c r="D32">
        <v>94.667648</v>
      </c>
      <c r="E32">
        <v>22.454173999999998</v>
      </c>
      <c r="F32">
        <v>98.537254000000004</v>
      </c>
      <c r="G32">
        <v>45.215645000000002</v>
      </c>
      <c r="H32">
        <v>45.799773999999999</v>
      </c>
      <c r="I32">
        <v>58.488503000000001</v>
      </c>
      <c r="J32">
        <v>164.86506700000001</v>
      </c>
      <c r="K32">
        <v>29.644348000000001</v>
      </c>
      <c r="L32">
        <v>45.740982000000002</v>
      </c>
      <c r="M32">
        <v>68.528328000000002</v>
      </c>
      <c r="N32">
        <v>88.332932</v>
      </c>
      <c r="O32">
        <v>153.78154000000001</v>
      </c>
      <c r="P32">
        <v>65.363358000000005</v>
      </c>
      <c r="Q32">
        <v>243.567612</v>
      </c>
      <c r="R32">
        <v>41.128906000000001</v>
      </c>
      <c r="S32">
        <v>153.13664199999999</v>
      </c>
    </row>
    <row r="33" spans="2:19">
      <c r="B33" s="112">
        <v>43509</v>
      </c>
      <c r="C33">
        <v>69.689789000000005</v>
      </c>
      <c r="D33">
        <v>94.499931000000004</v>
      </c>
      <c r="E33">
        <v>22.436070999999998</v>
      </c>
      <c r="F33">
        <v>98.282944000000001</v>
      </c>
      <c r="G33">
        <v>45.198833</v>
      </c>
      <c r="H33">
        <v>45.773026000000002</v>
      </c>
      <c r="I33">
        <v>59.147846000000001</v>
      </c>
      <c r="J33">
        <v>163.896118</v>
      </c>
      <c r="K33">
        <v>29.940884</v>
      </c>
      <c r="L33">
        <v>45.649307</v>
      </c>
      <c r="M33">
        <v>68.245773</v>
      </c>
      <c r="N33">
        <v>88.754813999999996</v>
      </c>
      <c r="O33">
        <v>154.77058400000001</v>
      </c>
      <c r="P33">
        <v>64.747742000000002</v>
      </c>
      <c r="Q33">
        <v>243.84489400000001</v>
      </c>
      <c r="R33">
        <v>40.958027000000001</v>
      </c>
      <c r="S33">
        <v>150.82827800000001</v>
      </c>
    </row>
    <row r="34" spans="2:19">
      <c r="B34" s="112">
        <v>43510</v>
      </c>
      <c r="C34">
        <v>69.812111000000002</v>
      </c>
      <c r="D34">
        <v>94.641143999999997</v>
      </c>
      <c r="E34">
        <v>22.490352999999999</v>
      </c>
      <c r="F34">
        <v>98.393150000000006</v>
      </c>
      <c r="G34">
        <v>45.308101999999998</v>
      </c>
      <c r="H34">
        <v>45.790863000000002</v>
      </c>
      <c r="I34">
        <v>59.163364000000001</v>
      </c>
      <c r="J34">
        <v>163.77623</v>
      </c>
      <c r="K34">
        <v>30.118195</v>
      </c>
      <c r="L34">
        <v>45.777011999999999</v>
      </c>
      <c r="M34">
        <v>67.629311000000001</v>
      </c>
      <c r="N34">
        <v>88.177993999999998</v>
      </c>
      <c r="O34">
        <v>156.632813</v>
      </c>
      <c r="P34">
        <v>64.922447000000005</v>
      </c>
      <c r="Q34">
        <v>245.25917100000001</v>
      </c>
      <c r="R34">
        <v>41.107246000000004</v>
      </c>
      <c r="S34">
        <v>150.56871000000001</v>
      </c>
    </row>
    <row r="35" spans="2:19">
      <c r="B35" s="112">
        <v>43511</v>
      </c>
      <c r="C35">
        <v>69.838325999999995</v>
      </c>
      <c r="D35">
        <v>94.711776999999998</v>
      </c>
      <c r="E35">
        <v>22.490352999999999</v>
      </c>
      <c r="F35">
        <v>98.511825999999999</v>
      </c>
      <c r="G35">
        <v>45.358542999999997</v>
      </c>
      <c r="H35">
        <v>45.817608</v>
      </c>
      <c r="I35">
        <v>60.280380000000001</v>
      </c>
      <c r="J35">
        <v>162.32777400000001</v>
      </c>
      <c r="K35">
        <v>30.567582999999999</v>
      </c>
      <c r="L35">
        <v>45.819026999999998</v>
      </c>
      <c r="M35">
        <v>69.658469999999994</v>
      </c>
      <c r="N35">
        <v>90.872742000000002</v>
      </c>
      <c r="O35">
        <v>158.44162</v>
      </c>
      <c r="P35">
        <v>65.313445999999999</v>
      </c>
      <c r="Q35">
        <v>250.620529</v>
      </c>
      <c r="R35">
        <v>41.015793000000002</v>
      </c>
      <c r="S35">
        <v>147.38900799999999</v>
      </c>
    </row>
    <row r="36" spans="2:19">
      <c r="B36" s="112">
        <v>43515</v>
      </c>
      <c r="C36">
        <v>69.899474999999995</v>
      </c>
      <c r="D36">
        <v>94.764717000000005</v>
      </c>
      <c r="E36">
        <v>22.517502</v>
      </c>
      <c r="F36">
        <v>98.571158999999994</v>
      </c>
      <c r="G36">
        <v>45.442599999999999</v>
      </c>
      <c r="H36">
        <v>45.853259999999999</v>
      </c>
      <c r="I36">
        <v>60.683745999999999</v>
      </c>
      <c r="J36">
        <v>162.11798099999999</v>
      </c>
      <c r="K36">
        <v>31.243198</v>
      </c>
      <c r="L36">
        <v>46.188744</v>
      </c>
      <c r="M36">
        <v>70.107947999999993</v>
      </c>
      <c r="N36">
        <v>90.554192</v>
      </c>
      <c r="O36">
        <v>158.245544</v>
      </c>
      <c r="P36">
        <v>65.612922999999995</v>
      </c>
      <c r="Q36">
        <v>249.954971</v>
      </c>
      <c r="R36">
        <v>41.138522999999999</v>
      </c>
      <c r="S36">
        <v>145.78526299999999</v>
      </c>
    </row>
    <row r="37" spans="2:19">
      <c r="B37" s="112">
        <v>43516</v>
      </c>
      <c r="C37">
        <v>69.873267999999996</v>
      </c>
      <c r="D37">
        <v>94.773544000000001</v>
      </c>
      <c r="E37">
        <v>22.508452999999999</v>
      </c>
      <c r="F37">
        <v>98.486419999999995</v>
      </c>
      <c r="G37">
        <v>45.467815000000002</v>
      </c>
      <c r="H37">
        <v>45.897849999999998</v>
      </c>
      <c r="I37">
        <v>60.916477</v>
      </c>
      <c r="J37">
        <v>162.38769500000001</v>
      </c>
      <c r="K37">
        <v>30.533957000000001</v>
      </c>
      <c r="L37">
        <v>46.524849000000003</v>
      </c>
      <c r="M37">
        <v>72.227005000000005</v>
      </c>
      <c r="N37">
        <v>90.993279000000001</v>
      </c>
      <c r="O37">
        <v>157.43473800000001</v>
      </c>
      <c r="P37">
        <v>65.729400999999996</v>
      </c>
      <c r="Q37">
        <v>249.12304700000001</v>
      </c>
      <c r="R37">
        <v>41.403270999999997</v>
      </c>
      <c r="S37">
        <v>148.21408099999999</v>
      </c>
    </row>
    <row r="38" spans="2:19">
      <c r="B38" s="112">
        <v>43517</v>
      </c>
      <c r="C38">
        <v>69.733481999999995</v>
      </c>
      <c r="D38">
        <v>94.561690999999996</v>
      </c>
      <c r="E38">
        <v>22.454173999999998</v>
      </c>
      <c r="F38">
        <v>98.206688</v>
      </c>
      <c r="G38">
        <v>45.375362000000003</v>
      </c>
      <c r="H38">
        <v>45.844352999999998</v>
      </c>
      <c r="I38">
        <v>60.365707</v>
      </c>
      <c r="J38">
        <v>159.870361</v>
      </c>
      <c r="K38">
        <v>30.384155</v>
      </c>
      <c r="L38">
        <v>46.642479000000002</v>
      </c>
      <c r="M38">
        <v>70.968422000000004</v>
      </c>
      <c r="N38">
        <v>90.803841000000006</v>
      </c>
      <c r="O38">
        <v>157.27435299999999</v>
      </c>
      <c r="P38">
        <v>66.552993999999998</v>
      </c>
      <c r="Q38">
        <v>246.248276</v>
      </c>
      <c r="R38">
        <v>41.169823000000001</v>
      </c>
      <c r="S38">
        <v>150.96736100000001</v>
      </c>
    </row>
    <row r="39" spans="2:19">
      <c r="B39" s="112">
        <v>43518</v>
      </c>
      <c r="C39">
        <v>69.890732</v>
      </c>
      <c r="D39">
        <v>94.800049000000001</v>
      </c>
      <c r="E39">
        <v>22.499403000000001</v>
      </c>
      <c r="F39">
        <v>98.647446000000002</v>
      </c>
      <c r="G39">
        <v>45.501441999999997</v>
      </c>
      <c r="H39">
        <v>45.906756999999999</v>
      </c>
      <c r="I39">
        <v>60.831145999999997</v>
      </c>
      <c r="J39">
        <v>161.718414</v>
      </c>
      <c r="K39">
        <v>30.433067000000001</v>
      </c>
      <c r="L39">
        <v>46.171944000000003</v>
      </c>
      <c r="M39">
        <v>70.595978000000002</v>
      </c>
      <c r="N39">
        <v>90.399215999999996</v>
      </c>
      <c r="O39">
        <v>157.38128699999999</v>
      </c>
      <c r="P39">
        <v>68.300003000000004</v>
      </c>
      <c r="Q39">
        <v>246.904572</v>
      </c>
      <c r="R39">
        <v>41.629508999999999</v>
      </c>
      <c r="S39">
        <v>153.85966500000001</v>
      </c>
    </row>
    <row r="40" spans="2:19">
      <c r="B40" s="112">
        <v>43521</v>
      </c>
      <c r="C40">
        <v>69.864517000000006</v>
      </c>
      <c r="D40">
        <v>94.773544000000001</v>
      </c>
      <c r="E40">
        <v>22.481323</v>
      </c>
      <c r="F40">
        <v>98.613524999999996</v>
      </c>
      <c r="G40">
        <v>45.467815000000002</v>
      </c>
      <c r="H40">
        <v>45.880004999999997</v>
      </c>
      <c r="I40">
        <v>60.893188000000002</v>
      </c>
      <c r="J40">
        <v>164.44551100000001</v>
      </c>
      <c r="K40">
        <v>30.301615000000002</v>
      </c>
      <c r="L40">
        <v>45.709792999999998</v>
      </c>
      <c r="M40">
        <v>72.021500000000003</v>
      </c>
      <c r="N40">
        <v>91.346252000000007</v>
      </c>
      <c r="O40">
        <v>155.24279799999999</v>
      </c>
      <c r="P40">
        <v>67.900695999999996</v>
      </c>
      <c r="Q40">
        <v>244.58448799999999</v>
      </c>
      <c r="R40">
        <v>41.932758</v>
      </c>
      <c r="S40">
        <v>152.83068800000001</v>
      </c>
    </row>
    <row r="41" spans="2:19">
      <c r="B41" s="112">
        <v>43522</v>
      </c>
      <c r="C41">
        <v>69.960662999999997</v>
      </c>
      <c r="D41">
        <v>94.879478000000006</v>
      </c>
      <c r="E41">
        <v>22.517502</v>
      </c>
      <c r="F41">
        <v>98.766120999999998</v>
      </c>
      <c r="G41">
        <v>45.543464999999998</v>
      </c>
      <c r="H41">
        <v>45.960251</v>
      </c>
      <c r="I41">
        <v>61.017325999999997</v>
      </c>
      <c r="J41">
        <v>163.956039</v>
      </c>
      <c r="K41">
        <v>30.170159999999999</v>
      </c>
      <c r="L41">
        <v>45.995480000000001</v>
      </c>
      <c r="M41">
        <v>71.764663999999996</v>
      </c>
      <c r="N41">
        <v>90.648887999999999</v>
      </c>
      <c r="O41">
        <v>155.05569499999999</v>
      </c>
      <c r="P41">
        <v>67.684387000000001</v>
      </c>
      <c r="Q41">
        <v>243.08696</v>
      </c>
      <c r="R41">
        <v>41.956825000000002</v>
      </c>
      <c r="S41">
        <v>151.84805299999999</v>
      </c>
    </row>
    <row r="42" spans="2:19">
      <c r="B42" s="112">
        <v>43523</v>
      </c>
      <c r="C42">
        <v>69.820862000000005</v>
      </c>
      <c r="D42">
        <v>94.676475999999994</v>
      </c>
      <c r="E42">
        <v>22.463218999999999</v>
      </c>
      <c r="F42">
        <v>98.486419999999995</v>
      </c>
      <c r="G42">
        <v>45.425789000000002</v>
      </c>
      <c r="H42">
        <v>45.888934999999996</v>
      </c>
      <c r="I42">
        <v>61.645634000000001</v>
      </c>
      <c r="J42">
        <v>162.63743600000001</v>
      </c>
      <c r="K42">
        <v>29.992858999999999</v>
      </c>
      <c r="L42">
        <v>44.676285</v>
      </c>
      <c r="M42">
        <v>70.756080999999995</v>
      </c>
      <c r="N42">
        <v>90.53698</v>
      </c>
      <c r="O42">
        <v>154.32510400000001</v>
      </c>
      <c r="P42">
        <v>67.933967999999993</v>
      </c>
      <c r="Q42">
        <v>231.16279599999999</v>
      </c>
      <c r="R42">
        <v>42.086784000000002</v>
      </c>
      <c r="S42">
        <v>151.65332000000001</v>
      </c>
    </row>
    <row r="43" spans="2:19">
      <c r="B43" s="112">
        <v>43524</v>
      </c>
      <c r="C43">
        <v>69.742226000000002</v>
      </c>
      <c r="D43">
        <v>94.508751000000004</v>
      </c>
      <c r="E43">
        <v>22.427032000000001</v>
      </c>
      <c r="F43">
        <v>98.350784000000004</v>
      </c>
      <c r="G43">
        <v>45.366954999999997</v>
      </c>
      <c r="H43">
        <v>45.897849999999998</v>
      </c>
      <c r="I43">
        <v>61.304313999999998</v>
      </c>
      <c r="J43">
        <v>161.278885</v>
      </c>
      <c r="K43">
        <v>30.261875</v>
      </c>
      <c r="L43">
        <v>44.726700000000001</v>
      </c>
      <c r="M43">
        <v>68.829421999999994</v>
      </c>
      <c r="N43">
        <v>89.848213000000001</v>
      </c>
      <c r="O43">
        <v>156.95358300000001</v>
      </c>
      <c r="P43">
        <v>68.591187000000005</v>
      </c>
      <c r="Q43">
        <v>223.897369</v>
      </c>
      <c r="R43">
        <v>41.672825000000003</v>
      </c>
      <c r="S43">
        <v>152.07051100000001</v>
      </c>
    </row>
    <row r="44" spans="2:19">
      <c r="B44" s="112">
        <v>43525</v>
      </c>
      <c r="C44">
        <v>69.526786999999999</v>
      </c>
      <c r="D44">
        <v>94.355659000000003</v>
      </c>
      <c r="E44">
        <v>22.365411999999999</v>
      </c>
      <c r="F44">
        <v>98.179023999999998</v>
      </c>
      <c r="G44">
        <v>45.240879</v>
      </c>
      <c r="H44">
        <v>45.850501999999999</v>
      </c>
      <c r="I44">
        <v>62.056762999999997</v>
      </c>
      <c r="J44">
        <v>162.108002</v>
      </c>
      <c r="K44">
        <v>29.937823999999999</v>
      </c>
      <c r="L44">
        <v>44.272961000000002</v>
      </c>
      <c r="M44">
        <v>68.971656999999993</v>
      </c>
      <c r="N44">
        <v>89.908478000000002</v>
      </c>
      <c r="O44">
        <v>158.53068500000001</v>
      </c>
      <c r="P44">
        <v>68.765891999999994</v>
      </c>
      <c r="Q44">
        <v>227.53007500000001</v>
      </c>
      <c r="R44">
        <v>42.110869999999998</v>
      </c>
      <c r="S44">
        <v>151.39376799999999</v>
      </c>
    </row>
    <row r="45" spans="2:19">
      <c r="B45" s="112">
        <v>43528</v>
      </c>
      <c r="C45">
        <v>69.649405999999999</v>
      </c>
      <c r="D45">
        <v>94.470710999999994</v>
      </c>
      <c r="E45">
        <v>22.419778999999998</v>
      </c>
      <c r="F45">
        <v>98.400092999999998</v>
      </c>
      <c r="G45">
        <v>45.308101999999998</v>
      </c>
      <c r="H45">
        <v>45.921959000000001</v>
      </c>
      <c r="I45">
        <v>62.297221999999998</v>
      </c>
      <c r="J45">
        <v>167.19259600000001</v>
      </c>
      <c r="K45">
        <v>29.913371999999999</v>
      </c>
      <c r="L45">
        <v>44.609065999999999</v>
      </c>
      <c r="M45">
        <v>70.148337999999995</v>
      </c>
      <c r="N45">
        <v>89.701858999999999</v>
      </c>
      <c r="O45">
        <v>160.10781900000001</v>
      </c>
      <c r="P45">
        <v>69.215118000000004</v>
      </c>
      <c r="Q45">
        <v>218.166382</v>
      </c>
      <c r="R45">
        <v>42.322647000000003</v>
      </c>
      <c r="S45">
        <v>153.72062700000001</v>
      </c>
    </row>
    <row r="46" spans="2:19">
      <c r="B46" s="112">
        <v>43529</v>
      </c>
      <c r="C46">
        <v>69.701935000000006</v>
      </c>
      <c r="D46">
        <v>94.532630999999995</v>
      </c>
      <c r="E46">
        <v>22.428843000000001</v>
      </c>
      <c r="F46">
        <v>98.434073999999995</v>
      </c>
      <c r="G46">
        <v>45.308101999999998</v>
      </c>
      <c r="H46">
        <v>45.904099000000002</v>
      </c>
      <c r="I46">
        <v>62.204146999999999</v>
      </c>
      <c r="J46">
        <v>171.07847599999999</v>
      </c>
      <c r="K46">
        <v>30.063164</v>
      </c>
      <c r="L46">
        <v>45.146832000000003</v>
      </c>
      <c r="M46">
        <v>69.411293000000001</v>
      </c>
      <c r="N46">
        <v>89.632980000000003</v>
      </c>
      <c r="O46">
        <v>161.32849100000001</v>
      </c>
      <c r="P46">
        <v>68.990478999999993</v>
      </c>
      <c r="Q46">
        <v>223.167114</v>
      </c>
      <c r="R46">
        <v>42.245628000000004</v>
      </c>
      <c r="S46">
        <v>149.66949500000001</v>
      </c>
    </row>
    <row r="47" spans="2:19">
      <c r="B47" s="112">
        <v>43530</v>
      </c>
      <c r="C47">
        <v>69.789512999999999</v>
      </c>
      <c r="D47">
        <v>94.674232000000003</v>
      </c>
      <c r="E47">
        <v>22.46509</v>
      </c>
      <c r="F47">
        <v>98.527596000000003</v>
      </c>
      <c r="G47">
        <v>45.350143000000003</v>
      </c>
      <c r="H47">
        <v>45.975552</v>
      </c>
      <c r="I47">
        <v>61.498260000000002</v>
      </c>
      <c r="J47">
        <v>172.32714799999999</v>
      </c>
      <c r="K47">
        <v>30.038713000000001</v>
      </c>
      <c r="L47">
        <v>44.919952000000002</v>
      </c>
      <c r="M47">
        <v>70.4328</v>
      </c>
      <c r="N47">
        <v>89.297202999999996</v>
      </c>
      <c r="O47">
        <v>161.85420199999999</v>
      </c>
      <c r="P47">
        <v>69.323279999999997</v>
      </c>
      <c r="Q47">
        <v>220.985657</v>
      </c>
      <c r="R47">
        <v>42.002560000000003</v>
      </c>
      <c r="S47">
        <v>146.69374099999999</v>
      </c>
    </row>
    <row r="48" spans="2:19">
      <c r="B48" s="112">
        <v>43531</v>
      </c>
      <c r="C48">
        <v>69.990928999999994</v>
      </c>
      <c r="D48">
        <v>94.939682000000005</v>
      </c>
      <c r="E48">
        <v>22.519472</v>
      </c>
      <c r="F48">
        <v>98.850723000000002</v>
      </c>
      <c r="G48">
        <v>45.476233999999998</v>
      </c>
      <c r="H48">
        <v>46.029159999999997</v>
      </c>
      <c r="I48">
        <v>62.180885000000004</v>
      </c>
      <c r="J48">
        <v>168.95074500000001</v>
      </c>
      <c r="K48">
        <v>29.791087999999998</v>
      </c>
      <c r="L48">
        <v>45.348483999999999</v>
      </c>
      <c r="M48">
        <v>70.497459000000006</v>
      </c>
      <c r="N48">
        <v>88.651511999999997</v>
      </c>
      <c r="O48">
        <v>161.94331399999999</v>
      </c>
      <c r="P48">
        <v>69.331573000000006</v>
      </c>
      <c r="Q48">
        <v>218.794937</v>
      </c>
      <c r="R48">
        <v>41.516387999999999</v>
      </c>
      <c r="S48">
        <v>146.48980700000001</v>
      </c>
    </row>
    <row r="49" spans="2:19">
      <c r="B49" s="112">
        <v>43532</v>
      </c>
      <c r="C49">
        <v>70.078506000000004</v>
      </c>
      <c r="D49">
        <v>95.063537999999994</v>
      </c>
      <c r="E49">
        <v>22.555716</v>
      </c>
      <c r="F49">
        <v>98.978271000000007</v>
      </c>
      <c r="G49">
        <v>45.518268999999997</v>
      </c>
      <c r="H49">
        <v>46.09169</v>
      </c>
      <c r="I49">
        <v>61.288803000000001</v>
      </c>
      <c r="J49">
        <v>169.420242</v>
      </c>
      <c r="K49">
        <v>29.833884999999999</v>
      </c>
      <c r="L49">
        <v>45.953471999999998</v>
      </c>
      <c r="M49">
        <v>70.704346000000001</v>
      </c>
      <c r="N49">
        <v>88.685951000000003</v>
      </c>
      <c r="O49">
        <v>161.81857299999999</v>
      </c>
      <c r="P49">
        <v>69.730887999999993</v>
      </c>
      <c r="Q49">
        <v>220.17747499999999</v>
      </c>
      <c r="R49">
        <v>41.615062999999999</v>
      </c>
      <c r="S49">
        <v>147.407532</v>
      </c>
    </row>
    <row r="50" spans="2:19">
      <c r="B50" s="112">
        <v>43535</v>
      </c>
      <c r="C50">
        <v>70.043494999999993</v>
      </c>
      <c r="D50">
        <v>95.072425999999993</v>
      </c>
      <c r="E50">
        <v>22.510404999999999</v>
      </c>
      <c r="F50">
        <v>99.088806000000005</v>
      </c>
      <c r="G50">
        <v>45.526660999999997</v>
      </c>
      <c r="H50">
        <v>46.073802999999998</v>
      </c>
      <c r="I50">
        <v>61.886088999999998</v>
      </c>
      <c r="J50">
        <v>171.88763399999999</v>
      </c>
      <c r="K50">
        <v>30.105962999999999</v>
      </c>
      <c r="L50">
        <v>45.634174000000002</v>
      </c>
      <c r="M50">
        <v>71.868117999999996</v>
      </c>
      <c r="N50">
        <v>89.839607000000001</v>
      </c>
      <c r="O50">
        <v>164.98168899999999</v>
      </c>
      <c r="P50">
        <v>70.105262999999994</v>
      </c>
      <c r="Q50">
        <v>225.61485300000001</v>
      </c>
      <c r="R50">
        <v>43.056708999999998</v>
      </c>
      <c r="S50">
        <v>148.71464499999999</v>
      </c>
    </row>
    <row r="51" spans="2:19">
      <c r="B51" s="112">
        <v>43536</v>
      </c>
      <c r="C51">
        <v>70.209854000000007</v>
      </c>
      <c r="D51">
        <v>95.249420000000001</v>
      </c>
      <c r="E51">
        <v>22.582905</v>
      </c>
      <c r="F51">
        <v>99.360870000000006</v>
      </c>
      <c r="G51">
        <v>45.619137000000002</v>
      </c>
      <c r="H51">
        <v>46.100619999999999</v>
      </c>
      <c r="I51">
        <v>62.056762999999997</v>
      </c>
      <c r="J51">
        <v>171.73777799999999</v>
      </c>
      <c r="K51">
        <v>30.072336</v>
      </c>
      <c r="L51">
        <v>45.684589000000003</v>
      </c>
      <c r="M51">
        <v>71.855170999999999</v>
      </c>
      <c r="N51">
        <v>89.572708000000006</v>
      </c>
      <c r="O51">
        <v>165.50741600000001</v>
      </c>
      <c r="P51">
        <v>70.654326999999995</v>
      </c>
      <c r="Q51">
        <v>228.14801</v>
      </c>
      <c r="R51">
        <v>43.540458999999998</v>
      </c>
      <c r="S51">
        <v>147.528076</v>
      </c>
    </row>
    <row r="52" spans="2:19">
      <c r="B52" s="112">
        <v>43537</v>
      </c>
      <c r="C52">
        <v>70.174850000000006</v>
      </c>
      <c r="D52">
        <v>95.205116000000004</v>
      </c>
      <c r="E52">
        <v>22.573831999999999</v>
      </c>
      <c r="F52">
        <v>99.199341000000004</v>
      </c>
      <c r="G52">
        <v>45.669575000000002</v>
      </c>
      <c r="H52">
        <v>46.118487999999999</v>
      </c>
      <c r="I52">
        <v>62.607509999999998</v>
      </c>
      <c r="J52">
        <v>173.186249</v>
      </c>
      <c r="K52">
        <v>30.274103</v>
      </c>
      <c r="L52">
        <v>46.163525</v>
      </c>
      <c r="M52">
        <v>72.281868000000003</v>
      </c>
      <c r="N52">
        <v>89.874038999999996</v>
      </c>
      <c r="O52">
        <v>166.82612599999999</v>
      </c>
      <c r="P52">
        <v>70.862296999999998</v>
      </c>
      <c r="Q52">
        <v>234.05864</v>
      </c>
      <c r="R52">
        <v>43.732998000000002</v>
      </c>
      <c r="S52">
        <v>148.02865600000001</v>
      </c>
    </row>
    <row r="53" spans="2:19">
      <c r="B53" s="112">
        <v>43538</v>
      </c>
      <c r="C53">
        <v>70.113556000000003</v>
      </c>
      <c r="D53">
        <v>95.063537999999994</v>
      </c>
      <c r="E53">
        <v>22.537583999999999</v>
      </c>
      <c r="F53">
        <v>99.003760999999997</v>
      </c>
      <c r="G53">
        <v>45.677975000000004</v>
      </c>
      <c r="H53">
        <v>46.073802999999998</v>
      </c>
      <c r="I53">
        <v>62.398083</v>
      </c>
      <c r="J53">
        <v>169.98963900000001</v>
      </c>
      <c r="K53">
        <v>30.188046</v>
      </c>
      <c r="L53">
        <v>46.978583999999998</v>
      </c>
      <c r="M53">
        <v>71.156914</v>
      </c>
      <c r="N53">
        <v>90.691947999999996</v>
      </c>
      <c r="O53">
        <v>167.485443</v>
      </c>
      <c r="P53">
        <v>70.695937999999998</v>
      </c>
      <c r="Q53">
        <v>235.005066</v>
      </c>
      <c r="R53">
        <v>44.219166000000001</v>
      </c>
      <c r="S53">
        <v>146.248718</v>
      </c>
    </row>
    <row r="54" spans="2:19">
      <c r="B54" s="112">
        <v>43539</v>
      </c>
      <c r="C54">
        <v>70.244895999999997</v>
      </c>
      <c r="D54">
        <v>95.302498</v>
      </c>
      <c r="E54">
        <v>22.582905</v>
      </c>
      <c r="F54">
        <v>99.360870000000006</v>
      </c>
      <c r="G54">
        <v>45.770446999999997</v>
      </c>
      <c r="H54">
        <v>46.154204999999997</v>
      </c>
      <c r="I54">
        <v>62.173119</v>
      </c>
      <c r="J54">
        <v>165.80407700000001</v>
      </c>
      <c r="K54">
        <v>30.249516</v>
      </c>
      <c r="L54">
        <v>47.734802000000002</v>
      </c>
      <c r="M54">
        <v>71.480193999999997</v>
      </c>
      <c r="N54">
        <v>91.733695999999995</v>
      </c>
      <c r="O54">
        <v>168.37645000000001</v>
      </c>
      <c r="P54">
        <v>70.579468000000006</v>
      </c>
      <c r="Q54">
        <v>233.269913</v>
      </c>
      <c r="R54">
        <v>44.794379999999997</v>
      </c>
      <c r="S54">
        <v>146.61029099999999</v>
      </c>
    </row>
    <row r="55" spans="2:19">
      <c r="B55" s="112">
        <v>43542</v>
      </c>
      <c r="C55">
        <v>70.201110999999997</v>
      </c>
      <c r="D55">
        <v>95.284797999999995</v>
      </c>
      <c r="E55">
        <v>22.573831999999999</v>
      </c>
      <c r="F55">
        <v>99.309875000000005</v>
      </c>
      <c r="G55">
        <v>45.812472999999997</v>
      </c>
      <c r="H55">
        <v>46.136344999999999</v>
      </c>
      <c r="I55">
        <v>62.894523999999997</v>
      </c>
      <c r="J55">
        <v>160.299927</v>
      </c>
      <c r="K55">
        <v>30.630628999999999</v>
      </c>
      <c r="L55">
        <v>47.642384</v>
      </c>
      <c r="M55">
        <v>71.389671000000007</v>
      </c>
      <c r="N55">
        <v>92.284683000000001</v>
      </c>
      <c r="O55">
        <v>168.30517599999999</v>
      </c>
      <c r="P55">
        <v>70.462997000000001</v>
      </c>
      <c r="Q55">
        <v>236.61029099999999</v>
      </c>
      <c r="R55">
        <v>45.251663000000001</v>
      </c>
      <c r="S55">
        <v>148.603409</v>
      </c>
    </row>
    <row r="56" spans="2:19">
      <c r="B56" s="112">
        <v>43543</v>
      </c>
      <c r="C56">
        <v>70.166083999999998</v>
      </c>
      <c r="D56">
        <v>95.231689000000003</v>
      </c>
      <c r="E56">
        <v>22.564774</v>
      </c>
      <c r="F56">
        <v>99.326888999999994</v>
      </c>
      <c r="G56">
        <v>45.76202</v>
      </c>
      <c r="H56">
        <v>46.163147000000002</v>
      </c>
      <c r="I56">
        <v>62.731636000000002</v>
      </c>
      <c r="J56">
        <v>161.39875799999999</v>
      </c>
      <c r="K56">
        <v>30.689028</v>
      </c>
      <c r="L56">
        <v>47.675986999999999</v>
      </c>
      <c r="M56">
        <v>71.221596000000005</v>
      </c>
      <c r="N56">
        <v>91.948920999999999</v>
      </c>
      <c r="O56">
        <v>169.214066</v>
      </c>
      <c r="P56">
        <v>69.722579999999994</v>
      </c>
      <c r="Q56">
        <v>238.58668499999999</v>
      </c>
      <c r="R56">
        <v>44.893062999999998</v>
      </c>
      <c r="S56">
        <v>149.22456399999999</v>
      </c>
    </row>
    <row r="57" spans="2:19">
      <c r="B57" s="112">
        <v>43544</v>
      </c>
      <c r="C57">
        <v>70.472588000000002</v>
      </c>
      <c r="D57">
        <v>95.621039999999994</v>
      </c>
      <c r="E57">
        <v>22.664463000000001</v>
      </c>
      <c r="F57">
        <v>99.998581000000001</v>
      </c>
      <c r="G57">
        <v>46.073067000000002</v>
      </c>
      <c r="H57">
        <v>46.225665999999997</v>
      </c>
      <c r="I57">
        <v>63.0807</v>
      </c>
      <c r="J57">
        <v>165.26464799999999</v>
      </c>
      <c r="K57">
        <v>30.317125000000001</v>
      </c>
      <c r="L57">
        <v>48.003689000000001</v>
      </c>
      <c r="M57">
        <v>71.131050000000002</v>
      </c>
      <c r="N57">
        <v>89.985954000000007</v>
      </c>
      <c r="O57">
        <v>170.666428</v>
      </c>
      <c r="P57">
        <v>69.747535999999997</v>
      </c>
      <c r="Q57">
        <v>232.43483000000001</v>
      </c>
      <c r="R57">
        <v>45.285361999999999</v>
      </c>
      <c r="S57">
        <v>148.01010099999999</v>
      </c>
    </row>
    <row r="58" spans="2:19">
      <c r="B58" s="112">
        <v>43545</v>
      </c>
      <c r="C58">
        <v>70.490134999999995</v>
      </c>
      <c r="D58">
        <v>95.638724999999994</v>
      </c>
      <c r="E58">
        <v>22.664463000000001</v>
      </c>
      <c r="F58">
        <v>100.185654</v>
      </c>
      <c r="G58">
        <v>46.064636</v>
      </c>
      <c r="H58">
        <v>46.288200000000003</v>
      </c>
      <c r="I58">
        <v>63.445286000000003</v>
      </c>
      <c r="J58">
        <v>165.903976</v>
      </c>
      <c r="K58">
        <v>30.446204999999999</v>
      </c>
      <c r="L58">
        <v>48.457419999999999</v>
      </c>
      <c r="M58">
        <v>72.307747000000006</v>
      </c>
      <c r="N58">
        <v>88.565414000000004</v>
      </c>
      <c r="O58">
        <v>173.490982</v>
      </c>
      <c r="P58">
        <v>70.205085999999994</v>
      </c>
      <c r="Q58">
        <v>233.84518399999999</v>
      </c>
      <c r="R58">
        <v>46.953228000000003</v>
      </c>
      <c r="S58">
        <v>148.07501199999999</v>
      </c>
    </row>
    <row r="59" spans="2:19">
      <c r="B59" s="112">
        <v>43546</v>
      </c>
      <c r="C59">
        <v>70.875427000000002</v>
      </c>
      <c r="D59">
        <v>96.116577000000007</v>
      </c>
      <c r="E59">
        <v>22.791322999999998</v>
      </c>
      <c r="F59">
        <v>100.797813</v>
      </c>
      <c r="G59">
        <v>46.199139000000002</v>
      </c>
      <c r="H59">
        <v>46.466830999999999</v>
      </c>
      <c r="I59">
        <v>62.429104000000002</v>
      </c>
      <c r="J59">
        <v>164.165817</v>
      </c>
      <c r="K59">
        <v>30.206479999999999</v>
      </c>
      <c r="L59">
        <v>47.944873999999999</v>
      </c>
      <c r="M59">
        <v>69.721626000000001</v>
      </c>
      <c r="N59">
        <v>85.887862999999996</v>
      </c>
      <c r="O59">
        <v>172.54647800000001</v>
      </c>
      <c r="P59">
        <v>70.637687999999997</v>
      </c>
      <c r="Q59">
        <v>229.27076700000001</v>
      </c>
      <c r="R59">
        <v>45.980899999999998</v>
      </c>
      <c r="S59">
        <v>144.561554</v>
      </c>
    </row>
    <row r="60" spans="2:19">
      <c r="B60" s="112">
        <v>43549</v>
      </c>
      <c r="C60">
        <v>70.963027999999994</v>
      </c>
      <c r="D60">
        <v>96.293578999999994</v>
      </c>
      <c r="E60">
        <v>22.827583000000001</v>
      </c>
      <c r="F60">
        <v>101.00185399999999</v>
      </c>
      <c r="G60">
        <v>46.190734999999997</v>
      </c>
      <c r="H60">
        <v>46.511505</v>
      </c>
      <c r="I60">
        <v>61.994705000000003</v>
      </c>
      <c r="J60">
        <v>166.11373900000001</v>
      </c>
      <c r="K60">
        <v>30.172671999999999</v>
      </c>
      <c r="L60">
        <v>48.129722999999998</v>
      </c>
      <c r="M60">
        <v>68.881141999999997</v>
      </c>
      <c r="N60">
        <v>85.173271</v>
      </c>
      <c r="O60">
        <v>174.36416600000001</v>
      </c>
      <c r="P60">
        <v>70.795731000000004</v>
      </c>
      <c r="Q60">
        <v>229.05732699999999</v>
      </c>
      <c r="R60">
        <v>45.424945999999998</v>
      </c>
      <c r="S60">
        <v>145.85012800000001</v>
      </c>
    </row>
    <row r="61" spans="2:19">
      <c r="B61" s="112">
        <v>43550</v>
      </c>
      <c r="C61">
        <v>70.980568000000005</v>
      </c>
      <c r="D61">
        <v>96.311263999999994</v>
      </c>
      <c r="E61">
        <v>22.827583000000001</v>
      </c>
      <c r="F61">
        <v>101.04437299999999</v>
      </c>
      <c r="G61">
        <v>46.123469999999998</v>
      </c>
      <c r="H61">
        <v>46.538288000000001</v>
      </c>
      <c r="I61">
        <v>62.801437</v>
      </c>
      <c r="J61">
        <v>167.502274</v>
      </c>
      <c r="K61">
        <v>30.218783999999999</v>
      </c>
      <c r="L61">
        <v>48.591869000000003</v>
      </c>
      <c r="M61">
        <v>68.764778000000007</v>
      </c>
      <c r="N61">
        <v>86.025620000000004</v>
      </c>
      <c r="O61">
        <v>173.79392999999999</v>
      </c>
      <c r="P61">
        <v>71.278259000000006</v>
      </c>
      <c r="Q61">
        <v>225.83755500000001</v>
      </c>
      <c r="R61">
        <v>44.955627</v>
      </c>
      <c r="S61">
        <v>146.100449</v>
      </c>
    </row>
    <row r="62" spans="2:19">
      <c r="B62" s="112">
        <v>43551</v>
      </c>
      <c r="C62">
        <v>71.111908</v>
      </c>
      <c r="D62">
        <v>96.514801000000006</v>
      </c>
      <c r="E62">
        <v>22.88195</v>
      </c>
      <c r="F62">
        <v>101.18040499999999</v>
      </c>
      <c r="G62">
        <v>46.148705</v>
      </c>
      <c r="H62">
        <v>46.609749000000001</v>
      </c>
      <c r="I62">
        <v>62.320492000000002</v>
      </c>
      <c r="J62">
        <v>165.694199</v>
      </c>
      <c r="K62">
        <v>29.877621000000001</v>
      </c>
      <c r="L62">
        <v>48.474232000000001</v>
      </c>
      <c r="M62">
        <v>68.092376999999999</v>
      </c>
      <c r="N62">
        <v>85.732879999999994</v>
      </c>
      <c r="O62">
        <v>172.93853799999999</v>
      </c>
      <c r="P62">
        <v>70.845673000000005</v>
      </c>
      <c r="Q62">
        <v>224.27873199999999</v>
      </c>
      <c r="R62">
        <v>45.359962000000003</v>
      </c>
      <c r="S62">
        <v>146.72157300000001</v>
      </c>
    </row>
    <row r="63" spans="2:19">
      <c r="B63" s="112">
        <v>43552</v>
      </c>
      <c r="C63">
        <v>71.146934999999999</v>
      </c>
      <c r="D63">
        <v>96.523666000000006</v>
      </c>
      <c r="E63">
        <v>22.88195</v>
      </c>
      <c r="F63">
        <v>101.307976</v>
      </c>
      <c r="G63">
        <v>46.182335000000002</v>
      </c>
      <c r="H63">
        <v>46.636550999999997</v>
      </c>
      <c r="I63">
        <v>62.630778999999997</v>
      </c>
      <c r="J63">
        <v>165.37454199999999</v>
      </c>
      <c r="K63">
        <v>29.853033</v>
      </c>
      <c r="L63">
        <v>48.516247</v>
      </c>
      <c r="M63">
        <v>68.169960000000003</v>
      </c>
      <c r="N63">
        <v>86.705771999999996</v>
      </c>
      <c r="O63">
        <v>173.68699599999999</v>
      </c>
      <c r="P63">
        <v>70.105262999999994</v>
      </c>
      <c r="Q63">
        <v>224.76121499999999</v>
      </c>
      <c r="R63">
        <v>45.420138999999999</v>
      </c>
      <c r="S63">
        <v>147.25250199999999</v>
      </c>
    </row>
    <row r="64" spans="2:19">
      <c r="B64" s="112">
        <v>43553</v>
      </c>
      <c r="C64">
        <v>71.094397999999998</v>
      </c>
      <c r="D64">
        <v>96.514801000000006</v>
      </c>
      <c r="E64">
        <v>22.872893999999999</v>
      </c>
      <c r="F64">
        <v>101.23144499999999</v>
      </c>
      <c r="G64">
        <v>46.232761000000004</v>
      </c>
      <c r="H64">
        <v>46.582980999999997</v>
      </c>
      <c r="I64">
        <v>62.677340999999998</v>
      </c>
      <c r="J64">
        <v>166.51333600000001</v>
      </c>
      <c r="K64">
        <v>29.975973</v>
      </c>
      <c r="L64">
        <v>48.499434999999998</v>
      </c>
      <c r="M64">
        <v>68.932861000000003</v>
      </c>
      <c r="N64">
        <v>87.153458000000001</v>
      </c>
      <c r="O64">
        <v>175.584869</v>
      </c>
      <c r="P64">
        <v>70.554489000000004</v>
      </c>
      <c r="Q64">
        <v>229.42845199999999</v>
      </c>
      <c r="R64">
        <v>45.716152000000001</v>
      </c>
      <c r="S64">
        <v>148.89196799999999</v>
      </c>
    </row>
    <row r="65" spans="2:19">
      <c r="B65" s="112">
        <v>43556</v>
      </c>
      <c r="C65">
        <v>70.813468999999998</v>
      </c>
      <c r="D65">
        <v>96.073051000000007</v>
      </c>
      <c r="E65">
        <v>22.742152999999998</v>
      </c>
      <c r="F65">
        <v>100.85453</v>
      </c>
      <c r="G65">
        <v>46.073067000000002</v>
      </c>
      <c r="H65">
        <v>46.552531999999999</v>
      </c>
      <c r="I65">
        <v>63.398743000000003</v>
      </c>
      <c r="J65">
        <v>168.52119400000001</v>
      </c>
      <c r="K65">
        <v>30.065104000000002</v>
      </c>
      <c r="L65">
        <v>48.339793999999998</v>
      </c>
      <c r="M65">
        <v>70.368155999999999</v>
      </c>
      <c r="N65">
        <v>90.089286999999999</v>
      </c>
      <c r="O65">
        <v>171.53070099999999</v>
      </c>
      <c r="P65">
        <v>70.146866000000003</v>
      </c>
      <c r="Q65">
        <v>227.83253500000001</v>
      </c>
      <c r="R65">
        <v>46.026634000000001</v>
      </c>
      <c r="S65">
        <v>150.82019</v>
      </c>
    </row>
    <row r="66" spans="2:19">
      <c r="B66" s="112">
        <v>43557</v>
      </c>
      <c r="C66">
        <v>70.848586999999995</v>
      </c>
      <c r="D66">
        <v>96.179512000000003</v>
      </c>
      <c r="E66">
        <v>22.760321000000001</v>
      </c>
      <c r="F66">
        <v>100.990936</v>
      </c>
      <c r="G66">
        <v>46.089869999999998</v>
      </c>
      <c r="H66">
        <v>46.543574999999997</v>
      </c>
      <c r="I66">
        <v>63.127251000000001</v>
      </c>
      <c r="J66">
        <v>174.015366</v>
      </c>
      <c r="K66">
        <v>29.794632</v>
      </c>
      <c r="L66">
        <v>48.348193999999999</v>
      </c>
      <c r="M66">
        <v>70.162079000000006</v>
      </c>
      <c r="N66">
        <v>90.519760000000005</v>
      </c>
      <c r="O66">
        <v>173.856247</v>
      </c>
      <c r="P66">
        <v>70.512900999999999</v>
      </c>
      <c r="Q66">
        <v>226.78401199999999</v>
      </c>
      <c r="R66">
        <v>46.695709000000001</v>
      </c>
      <c r="S66">
        <v>151.015793</v>
      </c>
    </row>
    <row r="67" spans="2:19">
      <c r="B67" s="112">
        <v>43558</v>
      </c>
      <c r="C67">
        <v>70.751998999999998</v>
      </c>
      <c r="D67">
        <v>96.002112999999994</v>
      </c>
      <c r="E67">
        <v>22.723997000000001</v>
      </c>
      <c r="F67">
        <v>100.77773999999999</v>
      </c>
      <c r="G67">
        <v>45.988990999999999</v>
      </c>
      <c r="H67">
        <v>46.480938000000002</v>
      </c>
      <c r="I67">
        <v>62.754894</v>
      </c>
      <c r="J67">
        <v>173.356064</v>
      </c>
      <c r="K67">
        <v>29.871469000000001</v>
      </c>
      <c r="L67">
        <v>48.465820000000001</v>
      </c>
      <c r="M67">
        <v>71.815689000000006</v>
      </c>
      <c r="N67">
        <v>90.700553999999997</v>
      </c>
      <c r="O67">
        <v>173.11674500000001</v>
      </c>
      <c r="P67">
        <v>70.246696</v>
      </c>
      <c r="Q67">
        <v>228.11088599999999</v>
      </c>
      <c r="R67">
        <v>47.015811999999997</v>
      </c>
      <c r="S67">
        <v>152.198792</v>
      </c>
    </row>
    <row r="68" spans="2:19">
      <c r="B68" s="112">
        <v>43559</v>
      </c>
      <c r="C68">
        <v>70.822211999999993</v>
      </c>
      <c r="D68">
        <v>96.073051000000007</v>
      </c>
      <c r="E68">
        <v>22.742152999999998</v>
      </c>
      <c r="F68">
        <v>100.939774</v>
      </c>
      <c r="G68">
        <v>46.022613999999997</v>
      </c>
      <c r="H68">
        <v>46.489868000000001</v>
      </c>
      <c r="I68">
        <v>63.646973000000003</v>
      </c>
      <c r="J68">
        <v>175.83343500000001</v>
      </c>
      <c r="K68">
        <v>30.154242</v>
      </c>
      <c r="L68">
        <v>48.482632000000002</v>
      </c>
      <c r="M68">
        <v>72.642471</v>
      </c>
      <c r="N68">
        <v>91.576744000000005</v>
      </c>
      <c r="O68">
        <v>172.01185599999999</v>
      </c>
      <c r="P68">
        <v>69.872344999999996</v>
      </c>
      <c r="Q68">
        <v>229.549057</v>
      </c>
      <c r="R68">
        <v>47.097636999999999</v>
      </c>
      <c r="S68">
        <v>152.990601</v>
      </c>
    </row>
    <row r="69" spans="2:19">
      <c r="B69" s="112">
        <v>43560</v>
      </c>
      <c r="C69">
        <v>70.874947000000006</v>
      </c>
      <c r="D69">
        <v>96.143996999999999</v>
      </c>
      <c r="E69">
        <v>22.751235999999999</v>
      </c>
      <c r="F69">
        <v>101.101822</v>
      </c>
      <c r="G69">
        <v>46.064636</v>
      </c>
      <c r="H69">
        <v>46.507773999999998</v>
      </c>
      <c r="I69">
        <v>63.98827</v>
      </c>
      <c r="J69">
        <v>175.53375199999999</v>
      </c>
      <c r="K69">
        <v>30.375523000000001</v>
      </c>
      <c r="L69">
        <v>48.331386999999999</v>
      </c>
      <c r="M69">
        <v>72.873192000000003</v>
      </c>
      <c r="N69">
        <v>91.359870999999998</v>
      </c>
      <c r="O69">
        <v>174.42652899999999</v>
      </c>
      <c r="P69">
        <v>70.554489000000004</v>
      </c>
      <c r="Q69">
        <v>230.838852</v>
      </c>
      <c r="R69">
        <v>47.412925999999999</v>
      </c>
      <c r="S69">
        <v>153.726471</v>
      </c>
    </row>
    <row r="70" spans="2:19">
      <c r="B70" s="112">
        <v>43563</v>
      </c>
      <c r="C70">
        <v>70.804687999999999</v>
      </c>
      <c r="D70">
        <v>96.099670000000003</v>
      </c>
      <c r="E70">
        <v>22.733082</v>
      </c>
      <c r="F70">
        <v>100.956818</v>
      </c>
      <c r="G70">
        <v>46.031028999999997</v>
      </c>
      <c r="H70">
        <v>46.498832999999998</v>
      </c>
      <c r="I70">
        <v>64.383881000000002</v>
      </c>
      <c r="J70">
        <v>174.74458300000001</v>
      </c>
      <c r="K70">
        <v>30.498467999999999</v>
      </c>
      <c r="L70">
        <v>48.558250000000001</v>
      </c>
      <c r="M70">
        <v>73.334663000000006</v>
      </c>
      <c r="N70">
        <v>91.654838999999996</v>
      </c>
      <c r="O70">
        <v>174.83642599999999</v>
      </c>
      <c r="P70">
        <v>69.705948000000006</v>
      </c>
      <c r="Q70">
        <v>230.81102000000001</v>
      </c>
      <c r="R70">
        <v>48.159011999999997</v>
      </c>
      <c r="S70">
        <v>153.69854699999999</v>
      </c>
    </row>
    <row r="71" spans="2:19">
      <c r="B71" s="112">
        <v>43564</v>
      </c>
      <c r="C71">
        <v>70.910026999999999</v>
      </c>
      <c r="D71">
        <v>96.152869999999993</v>
      </c>
      <c r="E71">
        <v>22.760321000000001</v>
      </c>
      <c r="F71">
        <v>101.170052</v>
      </c>
      <c r="G71">
        <v>46.073067000000002</v>
      </c>
      <c r="H71">
        <v>46.525672999999998</v>
      </c>
      <c r="I71">
        <v>63.553879000000002</v>
      </c>
      <c r="J71">
        <v>177.391785</v>
      </c>
      <c r="K71">
        <v>30.332502000000002</v>
      </c>
      <c r="L71">
        <v>48.356597999999998</v>
      </c>
      <c r="M71">
        <v>73.488487000000006</v>
      </c>
      <c r="N71">
        <v>90.978165000000004</v>
      </c>
      <c r="O71">
        <v>175.28190599999999</v>
      </c>
      <c r="P71">
        <v>70.013762999999997</v>
      </c>
      <c r="Q71">
        <v>230.848129</v>
      </c>
      <c r="R71">
        <v>48.014614000000002</v>
      </c>
      <c r="S71">
        <v>147.95114100000001</v>
      </c>
    </row>
    <row r="72" spans="2:19">
      <c r="B72" s="112">
        <v>43565</v>
      </c>
      <c r="C72">
        <v>71.006598999999994</v>
      </c>
      <c r="D72">
        <v>96.339157</v>
      </c>
      <c r="E72">
        <v>22.787554</v>
      </c>
      <c r="F72">
        <v>101.66467299999999</v>
      </c>
      <c r="G72">
        <v>46.241183999999997</v>
      </c>
      <c r="H72">
        <v>46.534626000000003</v>
      </c>
      <c r="I72">
        <v>63.266852999999998</v>
      </c>
      <c r="J72">
        <v>177.631531</v>
      </c>
      <c r="K72">
        <v>30.612185</v>
      </c>
      <c r="L72">
        <v>48.331386999999999</v>
      </c>
      <c r="M72">
        <v>74.026863000000006</v>
      </c>
      <c r="N72">
        <v>91.385886999999997</v>
      </c>
      <c r="O72">
        <v>175.99800099999999</v>
      </c>
      <c r="P72">
        <v>69.772521999999995</v>
      </c>
      <c r="Q72">
        <v>228.287216</v>
      </c>
      <c r="R72">
        <v>48.284163999999997</v>
      </c>
      <c r="S72">
        <v>147.76483200000001</v>
      </c>
    </row>
    <row r="73" spans="2:19">
      <c r="B73" s="112">
        <v>43566</v>
      </c>
      <c r="C73">
        <v>70.883681999999993</v>
      </c>
      <c r="D73">
        <v>96.223868999999993</v>
      </c>
      <c r="E73">
        <v>22.742152999999998</v>
      </c>
      <c r="F73">
        <v>101.56231699999999</v>
      </c>
      <c r="G73">
        <v>46.123469999999998</v>
      </c>
      <c r="H73">
        <v>46.543574999999997</v>
      </c>
      <c r="I73">
        <v>63.569397000000002</v>
      </c>
      <c r="J73">
        <v>177.321854</v>
      </c>
      <c r="K73">
        <v>30.981009</v>
      </c>
      <c r="L73">
        <v>48.348193999999999</v>
      </c>
      <c r="M73">
        <v>74.776748999999995</v>
      </c>
      <c r="N73">
        <v>92.157996999999995</v>
      </c>
      <c r="O73">
        <v>176.02482599999999</v>
      </c>
      <c r="P73">
        <v>70.271659999999997</v>
      </c>
      <c r="Q73">
        <v>218.442352</v>
      </c>
      <c r="R73">
        <v>47.882224999999998</v>
      </c>
      <c r="S73">
        <v>149.19006300000001</v>
      </c>
    </row>
    <row r="74" spans="2:19">
      <c r="B74" s="112">
        <v>43567</v>
      </c>
      <c r="C74">
        <v>70.751998999999998</v>
      </c>
      <c r="D74">
        <v>96.037575000000004</v>
      </c>
      <c r="E74">
        <v>22.678608000000001</v>
      </c>
      <c r="F74">
        <v>101.50264</v>
      </c>
      <c r="G74">
        <v>46.047829</v>
      </c>
      <c r="H74">
        <v>46.498832999999998</v>
      </c>
      <c r="I74">
        <v>62.770420000000001</v>
      </c>
      <c r="J74">
        <v>178.91018700000001</v>
      </c>
      <c r="K74">
        <v>31.214594000000002</v>
      </c>
      <c r="L74">
        <v>48.112918999999998</v>
      </c>
      <c r="M74">
        <v>75.891953000000001</v>
      </c>
      <c r="N74">
        <v>96.478324999999998</v>
      </c>
      <c r="O74">
        <v>177.19744900000001</v>
      </c>
      <c r="P74">
        <v>70.338195999999996</v>
      </c>
      <c r="Q74">
        <v>207.122162</v>
      </c>
      <c r="R74">
        <v>47.862991000000001</v>
      </c>
      <c r="S74">
        <v>150.40097</v>
      </c>
    </row>
    <row r="75" spans="2:19">
      <c r="B75" s="112">
        <v>43570</v>
      </c>
      <c r="C75">
        <v>70.769576999999998</v>
      </c>
      <c r="D75">
        <v>96.019844000000006</v>
      </c>
      <c r="E75">
        <v>22.696757999999999</v>
      </c>
      <c r="F75">
        <v>101.340614</v>
      </c>
      <c r="G75">
        <v>46.081462999999999</v>
      </c>
      <c r="H75">
        <v>46.534626000000003</v>
      </c>
      <c r="I75">
        <v>62.560982000000003</v>
      </c>
      <c r="J75">
        <v>179.45957899999999</v>
      </c>
      <c r="K75">
        <v>31.481997</v>
      </c>
      <c r="L75">
        <v>48.112918999999998</v>
      </c>
      <c r="M75">
        <v>74.795981999999995</v>
      </c>
      <c r="N75">
        <v>95.376534000000007</v>
      </c>
      <c r="O75">
        <v>175.523605</v>
      </c>
      <c r="P75">
        <v>70.388114999999999</v>
      </c>
      <c r="Q75">
        <v>213.59880100000001</v>
      </c>
      <c r="R75">
        <v>47.949618999999998</v>
      </c>
      <c r="S75">
        <v>151.36047400000001</v>
      </c>
    </row>
    <row r="76" spans="2:19">
      <c r="B76" s="112">
        <v>43571</v>
      </c>
      <c r="C76">
        <v>70.646636999999998</v>
      </c>
      <c r="D76">
        <v>95.851326</v>
      </c>
      <c r="E76">
        <v>22.633205</v>
      </c>
      <c r="F76">
        <v>101.059189</v>
      </c>
      <c r="G76">
        <v>45.972175999999997</v>
      </c>
      <c r="H76">
        <v>46.534626000000003</v>
      </c>
      <c r="I76">
        <v>62.987606</v>
      </c>
      <c r="J76">
        <v>178.68042</v>
      </c>
      <c r="K76">
        <v>31.635662</v>
      </c>
      <c r="L76">
        <v>48.146538</v>
      </c>
      <c r="M76">
        <v>75.276664999999994</v>
      </c>
      <c r="N76">
        <v>96.382880999999998</v>
      </c>
      <c r="O76">
        <v>172.04161099999999</v>
      </c>
      <c r="P76">
        <v>69.564528999999993</v>
      </c>
      <c r="Q76">
        <v>205.02514600000001</v>
      </c>
      <c r="R76">
        <v>47.954433000000002</v>
      </c>
      <c r="S76">
        <v>153.28862000000001</v>
      </c>
    </row>
    <row r="77" spans="2:19">
      <c r="B77" s="112">
        <v>43572</v>
      </c>
      <c r="C77">
        <v>70.646636999999998</v>
      </c>
      <c r="D77">
        <v>95.842461</v>
      </c>
      <c r="E77">
        <v>22.660443999999998</v>
      </c>
      <c r="F77">
        <v>101.04213</v>
      </c>
      <c r="G77">
        <v>45.946956999999998</v>
      </c>
      <c r="H77">
        <v>46.507773999999998</v>
      </c>
      <c r="I77">
        <v>63.166038999999998</v>
      </c>
      <c r="J77">
        <v>178.59051500000001</v>
      </c>
      <c r="K77">
        <v>31.706354000000001</v>
      </c>
      <c r="L77">
        <v>48.264167999999998</v>
      </c>
      <c r="M77">
        <v>75.372826000000003</v>
      </c>
      <c r="N77">
        <v>99.158996999999999</v>
      </c>
      <c r="O77">
        <v>171.11961400000001</v>
      </c>
      <c r="P77">
        <v>69.797461999999996</v>
      </c>
      <c r="Q77">
        <v>201.202271</v>
      </c>
      <c r="R77">
        <v>48.888255999999998</v>
      </c>
      <c r="S77">
        <v>154.117706</v>
      </c>
    </row>
    <row r="78" spans="2:19">
      <c r="B78" s="112">
        <v>43573</v>
      </c>
      <c r="C78">
        <v>70.743201999999997</v>
      </c>
      <c r="D78">
        <v>95.966660000000005</v>
      </c>
      <c r="E78">
        <v>22.696757999999999</v>
      </c>
      <c r="F78">
        <v>101.127411</v>
      </c>
      <c r="G78">
        <v>46.098269999999999</v>
      </c>
      <c r="H78">
        <v>46.543574999999997</v>
      </c>
      <c r="I78">
        <v>62.933307999999997</v>
      </c>
      <c r="J78">
        <v>178.091049</v>
      </c>
      <c r="K78">
        <v>31.712502000000001</v>
      </c>
      <c r="L78">
        <v>49.415314000000002</v>
      </c>
      <c r="M78">
        <v>74.988242999999997</v>
      </c>
      <c r="N78">
        <v>98.430267000000001</v>
      </c>
      <c r="O78">
        <v>172.67712399999999</v>
      </c>
      <c r="P78">
        <v>69.556206000000003</v>
      </c>
      <c r="Q78">
        <v>205.75814800000001</v>
      </c>
      <c r="R78">
        <v>49.063946000000001</v>
      </c>
      <c r="S78">
        <v>157.47110000000001</v>
      </c>
    </row>
    <row r="79" spans="2:19">
      <c r="B79" s="112">
        <v>43577</v>
      </c>
      <c r="C79">
        <v>70.672996999999995</v>
      </c>
      <c r="D79">
        <v>95.851326</v>
      </c>
      <c r="E79">
        <v>22.669523000000002</v>
      </c>
      <c r="F79">
        <v>100.965355</v>
      </c>
      <c r="G79">
        <v>46.056240000000003</v>
      </c>
      <c r="H79">
        <v>46.561478000000001</v>
      </c>
      <c r="I79">
        <v>64.306313000000003</v>
      </c>
      <c r="J79">
        <v>181.24769599999999</v>
      </c>
      <c r="K79">
        <v>31.463552</v>
      </c>
      <c r="L79">
        <v>49.306086999999998</v>
      </c>
      <c r="M79">
        <v>73.680756000000002</v>
      </c>
      <c r="N79">
        <v>98.551697000000004</v>
      </c>
      <c r="O79">
        <v>172.149002</v>
      </c>
      <c r="P79">
        <v>69.764167999999998</v>
      </c>
      <c r="Q79">
        <v>210.73165900000001</v>
      </c>
      <c r="R79">
        <v>49.225203999999998</v>
      </c>
      <c r="S79">
        <v>157.56426999999999</v>
      </c>
    </row>
    <row r="80" spans="2:19">
      <c r="B80" s="112">
        <v>43578</v>
      </c>
      <c r="C80">
        <v>70.795883000000003</v>
      </c>
      <c r="D80">
        <v>96.019844000000006</v>
      </c>
      <c r="E80">
        <v>22.696757999999999</v>
      </c>
      <c r="F80">
        <v>101.38323200000001</v>
      </c>
      <c r="G80">
        <v>46.140278000000002</v>
      </c>
      <c r="H80">
        <v>46.579391000000001</v>
      </c>
      <c r="I80">
        <v>64.678657999999999</v>
      </c>
      <c r="J80">
        <v>183.585205</v>
      </c>
      <c r="K80">
        <v>31.678701</v>
      </c>
      <c r="L80">
        <v>49.356495000000002</v>
      </c>
      <c r="M80">
        <v>73.603836000000001</v>
      </c>
      <c r="N80">
        <v>98.673164</v>
      </c>
      <c r="O80">
        <v>173.11570699999999</v>
      </c>
      <c r="P80">
        <v>70.038703999999996</v>
      </c>
      <c r="Q80">
        <v>213.95133999999999</v>
      </c>
      <c r="R80">
        <v>49.935187999999997</v>
      </c>
      <c r="S80">
        <v>156.269485</v>
      </c>
    </row>
    <row r="81" spans="2:19">
      <c r="B81" s="112">
        <v>43579</v>
      </c>
      <c r="C81">
        <v>70.980255</v>
      </c>
      <c r="D81">
        <v>96.241607999999999</v>
      </c>
      <c r="E81">
        <v>22.760321000000001</v>
      </c>
      <c r="F81">
        <v>101.724403</v>
      </c>
      <c r="G81">
        <v>46.325229999999998</v>
      </c>
      <c r="H81">
        <v>46.677852999999999</v>
      </c>
      <c r="I81">
        <v>63.422012000000002</v>
      </c>
      <c r="J81">
        <v>182.38649000000001</v>
      </c>
      <c r="K81">
        <v>31.820076</v>
      </c>
      <c r="L81">
        <v>49.314495000000001</v>
      </c>
      <c r="M81">
        <v>73.623076999999995</v>
      </c>
      <c r="N81">
        <v>98.508347000000001</v>
      </c>
      <c r="O81">
        <v>172.96354700000001</v>
      </c>
      <c r="P81">
        <v>70.146866000000003</v>
      </c>
      <c r="Q81">
        <v>213.737976</v>
      </c>
      <c r="R81">
        <v>49.858181000000002</v>
      </c>
      <c r="S81">
        <v>153.987289</v>
      </c>
    </row>
    <row r="82" spans="2:19">
      <c r="B82" s="112">
        <v>43580</v>
      </c>
      <c r="C82">
        <v>70.962708000000006</v>
      </c>
      <c r="D82">
        <v>96.232735000000005</v>
      </c>
      <c r="E82">
        <v>22.751235999999999</v>
      </c>
      <c r="F82">
        <v>101.673233</v>
      </c>
      <c r="G82">
        <v>46.308425999999997</v>
      </c>
      <c r="H82">
        <v>46.686787000000002</v>
      </c>
      <c r="I82">
        <v>63.778835000000001</v>
      </c>
      <c r="J82">
        <v>193.055161</v>
      </c>
      <c r="K82">
        <v>31.817005000000002</v>
      </c>
      <c r="L82">
        <v>49.373305999999999</v>
      </c>
      <c r="M82">
        <v>72.296356000000003</v>
      </c>
      <c r="N82">
        <v>98.560401999999996</v>
      </c>
      <c r="O82">
        <v>172.122131</v>
      </c>
      <c r="P82">
        <v>70.313225000000003</v>
      </c>
      <c r="Q82">
        <v>214.14619400000001</v>
      </c>
      <c r="R82">
        <v>49.405704</v>
      </c>
      <c r="S82">
        <v>150.727036</v>
      </c>
    </row>
    <row r="83" spans="2:19">
      <c r="B83" s="112">
        <v>43581</v>
      </c>
      <c r="C83">
        <v>71.120734999999996</v>
      </c>
      <c r="D83">
        <v>96.427902000000003</v>
      </c>
      <c r="E83">
        <v>22.787554</v>
      </c>
      <c r="F83">
        <v>102.031387</v>
      </c>
      <c r="G83">
        <v>46.392487000000003</v>
      </c>
      <c r="H83">
        <v>46.794204999999998</v>
      </c>
      <c r="I83">
        <v>62.436874000000003</v>
      </c>
      <c r="J83">
        <v>191.287048</v>
      </c>
      <c r="K83">
        <v>31.205372000000001</v>
      </c>
      <c r="L83">
        <v>49.927867999999997</v>
      </c>
      <c r="M83">
        <v>73.065475000000006</v>
      </c>
      <c r="N83">
        <v>99.306472999999997</v>
      </c>
      <c r="O83">
        <v>172.945663</v>
      </c>
      <c r="P83">
        <v>70.687591999999995</v>
      </c>
      <c r="Q83">
        <v>219.908356</v>
      </c>
      <c r="R83">
        <v>49.169842000000003</v>
      </c>
      <c r="S83">
        <v>153.70782500000001</v>
      </c>
    </row>
    <row r="84" spans="2:19">
      <c r="B84" s="112">
        <v>43584</v>
      </c>
      <c r="C84">
        <v>70.971480999999997</v>
      </c>
      <c r="D84">
        <v>96.259354000000002</v>
      </c>
      <c r="E84">
        <v>22.751235999999999</v>
      </c>
      <c r="F84">
        <v>101.630554</v>
      </c>
      <c r="G84">
        <v>46.300026000000003</v>
      </c>
      <c r="H84">
        <v>46.776305999999998</v>
      </c>
      <c r="I84">
        <v>62.033484999999999</v>
      </c>
      <c r="J84">
        <v>194.57354699999999</v>
      </c>
      <c r="K84">
        <v>31.214594000000002</v>
      </c>
      <c r="L84">
        <v>50.154736</v>
      </c>
      <c r="M84">
        <v>72.988563999999997</v>
      </c>
      <c r="N84">
        <v>100.7379</v>
      </c>
      <c r="O84">
        <v>172.256393</v>
      </c>
      <c r="P84">
        <v>70.279961</v>
      </c>
      <c r="Q84">
        <v>220.325928</v>
      </c>
      <c r="R84">
        <v>49.244446000000003</v>
      </c>
      <c r="S84">
        <v>154.90016199999999</v>
      </c>
    </row>
    <row r="85" spans="2:19">
      <c r="B85" s="112">
        <v>43585</v>
      </c>
      <c r="C85">
        <v>71.076842999999997</v>
      </c>
      <c r="D85">
        <v>96.321449000000001</v>
      </c>
      <c r="E85">
        <v>22.778466999999999</v>
      </c>
      <c r="F85">
        <v>101.673233</v>
      </c>
      <c r="G85">
        <v>46.358851999999999</v>
      </c>
      <c r="H85">
        <v>46.803139000000002</v>
      </c>
      <c r="I85">
        <v>62.273952000000001</v>
      </c>
      <c r="J85">
        <v>193.195007</v>
      </c>
      <c r="K85">
        <v>31.608007000000001</v>
      </c>
      <c r="L85">
        <v>51.087425000000003</v>
      </c>
      <c r="M85">
        <v>73.930733000000004</v>
      </c>
      <c r="N85">
        <v>100.677177</v>
      </c>
      <c r="O85">
        <v>174.81646699999999</v>
      </c>
      <c r="P85">
        <v>71.677597000000006</v>
      </c>
      <c r="Q85">
        <v>216.26181</v>
      </c>
      <c r="R85">
        <v>48.296191999999998</v>
      </c>
      <c r="S85">
        <v>154.28540000000001</v>
      </c>
    </row>
    <row r="86" spans="2:19">
      <c r="B86" s="112">
        <v>43586</v>
      </c>
      <c r="C86">
        <v>71.081237999999999</v>
      </c>
      <c r="D86">
        <v>96.383667000000003</v>
      </c>
      <c r="E86">
        <v>22.792110000000001</v>
      </c>
      <c r="F86">
        <v>101.640694</v>
      </c>
      <c r="G86">
        <v>46.272224000000001</v>
      </c>
      <c r="H86">
        <v>46.813927</v>
      </c>
      <c r="I86">
        <v>61.025055000000002</v>
      </c>
      <c r="J86">
        <v>192.82540900000001</v>
      </c>
      <c r="K86">
        <v>31.153123999999998</v>
      </c>
      <c r="L86">
        <v>50.625278000000002</v>
      </c>
      <c r="M86">
        <v>71.738747000000004</v>
      </c>
      <c r="N86">
        <v>99.905067000000003</v>
      </c>
      <c r="O86">
        <v>172.67712399999999</v>
      </c>
      <c r="P86">
        <v>70.903899999999993</v>
      </c>
      <c r="Q86">
        <v>215.22254899999999</v>
      </c>
      <c r="R86">
        <v>50.666840000000001</v>
      </c>
      <c r="S86">
        <v>153.27001999999999</v>
      </c>
    </row>
    <row r="87" spans="2:19">
      <c r="B87" s="112">
        <v>43587</v>
      </c>
      <c r="C87">
        <v>70.922828999999993</v>
      </c>
      <c r="D87">
        <v>96.170287999999999</v>
      </c>
      <c r="E87">
        <v>22.755735000000001</v>
      </c>
      <c r="F87">
        <v>101.272865</v>
      </c>
      <c r="G87">
        <v>46.053519999999999</v>
      </c>
      <c r="H87">
        <v>46.822884000000002</v>
      </c>
      <c r="I87">
        <v>59.954597</v>
      </c>
      <c r="J87">
        <v>192.325943</v>
      </c>
      <c r="K87">
        <v>31.088577000000001</v>
      </c>
      <c r="L87">
        <v>50.637138</v>
      </c>
      <c r="M87">
        <v>66.913726999999994</v>
      </c>
      <c r="N87">
        <v>100.12196400000001</v>
      </c>
      <c r="O87">
        <v>172.57868999999999</v>
      </c>
      <c r="P87">
        <v>70.845673000000005</v>
      </c>
      <c r="Q87">
        <v>215.68653900000001</v>
      </c>
      <c r="R87">
        <v>50.337116000000002</v>
      </c>
      <c r="S87">
        <v>152.87879899999999</v>
      </c>
    </row>
    <row r="88" spans="2:19">
      <c r="B88" s="112">
        <v>43588</v>
      </c>
      <c r="C88">
        <v>71.054832000000005</v>
      </c>
      <c r="D88">
        <v>96.330307000000005</v>
      </c>
      <c r="E88">
        <v>22.773917999999998</v>
      </c>
      <c r="F88">
        <v>101.726242</v>
      </c>
      <c r="G88">
        <v>46.162872</v>
      </c>
      <c r="H88">
        <v>46.858749000000003</v>
      </c>
      <c r="I88">
        <v>60.094208000000002</v>
      </c>
      <c r="J88">
        <v>195.26281700000001</v>
      </c>
      <c r="K88">
        <v>31.374416</v>
      </c>
      <c r="L88">
        <v>51.246811000000001</v>
      </c>
      <c r="M88">
        <v>67.338310000000007</v>
      </c>
      <c r="N88">
        <v>100.7379</v>
      </c>
      <c r="O88">
        <v>172.71293600000001</v>
      </c>
      <c r="P88">
        <v>71.569427000000005</v>
      </c>
      <c r="Q88">
        <v>215.22254899999999</v>
      </c>
      <c r="R88">
        <v>50.962879000000001</v>
      </c>
      <c r="S88">
        <v>155.477722</v>
      </c>
    </row>
    <row r="89" spans="2:19">
      <c r="B89" s="112">
        <v>43591</v>
      </c>
      <c r="C89">
        <v>71.142853000000002</v>
      </c>
      <c r="D89">
        <v>96.454802999999998</v>
      </c>
      <c r="E89">
        <v>22.810303000000001</v>
      </c>
      <c r="F89">
        <v>101.863083</v>
      </c>
      <c r="G89">
        <v>46.272224000000001</v>
      </c>
      <c r="H89">
        <v>46.948441000000003</v>
      </c>
      <c r="I89">
        <v>59.830460000000002</v>
      </c>
      <c r="J89">
        <v>193.67451500000001</v>
      </c>
      <c r="K89">
        <v>31.491211</v>
      </c>
      <c r="L89">
        <v>51.179070000000003</v>
      </c>
      <c r="M89">
        <v>64.887191999999999</v>
      </c>
      <c r="N89">
        <v>99.844345000000004</v>
      </c>
      <c r="O89">
        <v>172.02371199999999</v>
      </c>
      <c r="P89">
        <v>71.061950999999993</v>
      </c>
      <c r="Q89">
        <v>223.15597500000001</v>
      </c>
      <c r="R89">
        <v>50.175865000000002</v>
      </c>
      <c r="S89">
        <v>149.208664</v>
      </c>
    </row>
    <row r="90" spans="2:19">
      <c r="B90" s="112">
        <v>43592</v>
      </c>
      <c r="C90">
        <v>71.248451000000003</v>
      </c>
      <c r="D90">
        <v>96.570374000000001</v>
      </c>
      <c r="E90">
        <v>22.864871999999998</v>
      </c>
      <c r="F90">
        <v>101.854546</v>
      </c>
      <c r="G90">
        <v>46.297459000000003</v>
      </c>
      <c r="H90">
        <v>46.975341999999998</v>
      </c>
      <c r="I90">
        <v>59.512436000000001</v>
      </c>
      <c r="J90">
        <v>189.56886299999999</v>
      </c>
      <c r="K90">
        <v>31.134679999999999</v>
      </c>
      <c r="L90">
        <v>50.577866</v>
      </c>
      <c r="M90">
        <v>62.030766</v>
      </c>
      <c r="N90">
        <v>98.213379000000003</v>
      </c>
      <c r="O90">
        <v>169.93806499999999</v>
      </c>
      <c r="P90">
        <v>70.887259999999998</v>
      </c>
      <c r="Q90">
        <v>220.88267500000001</v>
      </c>
      <c r="R90">
        <v>48.823269000000003</v>
      </c>
      <c r="S90">
        <v>146.95442199999999</v>
      </c>
    </row>
    <row r="91" spans="2:19">
      <c r="B91" s="112">
        <v>43593</v>
      </c>
      <c r="C91">
        <v>71.195648000000006</v>
      </c>
      <c r="D91">
        <v>96.552634999999995</v>
      </c>
      <c r="E91">
        <v>22.837585000000001</v>
      </c>
      <c r="F91">
        <v>101.51237500000001</v>
      </c>
      <c r="G91">
        <v>46.179684000000002</v>
      </c>
      <c r="H91">
        <v>46.975341999999998</v>
      </c>
      <c r="I91">
        <v>59.605507000000003</v>
      </c>
      <c r="J91">
        <v>189.33909600000001</v>
      </c>
      <c r="K91">
        <v>30.827338999999998</v>
      </c>
      <c r="L91">
        <v>50.984313999999998</v>
      </c>
      <c r="M91">
        <v>61.142952000000001</v>
      </c>
      <c r="N91">
        <v>97.692870999999997</v>
      </c>
      <c r="O91">
        <v>171.54029800000001</v>
      </c>
      <c r="P91">
        <v>69.822411000000002</v>
      </c>
      <c r="Q91">
        <v>221.90335099999999</v>
      </c>
      <c r="R91">
        <v>48.832892999999999</v>
      </c>
      <c r="S91">
        <v>144.933044</v>
      </c>
    </row>
    <row r="92" spans="2:19">
      <c r="B92" s="112">
        <v>43594</v>
      </c>
      <c r="C92">
        <v>71.266045000000005</v>
      </c>
      <c r="D92">
        <v>96.605948999999995</v>
      </c>
      <c r="E92">
        <v>22.873968000000001</v>
      </c>
      <c r="F92">
        <v>101.606483</v>
      </c>
      <c r="G92">
        <v>46.255398</v>
      </c>
      <c r="H92">
        <v>47.082954000000001</v>
      </c>
      <c r="I92">
        <v>59.551212</v>
      </c>
      <c r="J92">
        <v>188.45004299999999</v>
      </c>
      <c r="K92">
        <v>30.756277000000001</v>
      </c>
      <c r="L92">
        <v>50.882697999999998</v>
      </c>
      <c r="M92">
        <v>59.811245</v>
      </c>
      <c r="N92">
        <v>97.614784</v>
      </c>
      <c r="O92">
        <v>172.328003</v>
      </c>
      <c r="P92">
        <v>69.880652999999995</v>
      </c>
      <c r="Q92">
        <v>220.80841100000001</v>
      </c>
      <c r="R92">
        <v>48.308230999999999</v>
      </c>
      <c r="S92">
        <v>144.830612</v>
      </c>
    </row>
    <row r="93" spans="2:19">
      <c r="B93" s="112">
        <v>43595</v>
      </c>
      <c r="C93">
        <v>71.257232999999999</v>
      </c>
      <c r="D93">
        <v>96.623711</v>
      </c>
      <c r="E93">
        <v>22.864871999999998</v>
      </c>
      <c r="F93">
        <v>101.666374</v>
      </c>
      <c r="G93">
        <v>46.331111999999997</v>
      </c>
      <c r="H93">
        <v>47.100906000000002</v>
      </c>
      <c r="I93">
        <v>60.069065000000002</v>
      </c>
      <c r="J93">
        <v>188.14038099999999</v>
      </c>
      <c r="K93">
        <v>31.48856</v>
      </c>
      <c r="L93">
        <v>51.314551999999999</v>
      </c>
      <c r="M93">
        <v>60.756943</v>
      </c>
      <c r="N93">
        <v>97.606110000000001</v>
      </c>
      <c r="O93">
        <v>175.138687</v>
      </c>
      <c r="P93">
        <v>70.962142999999998</v>
      </c>
      <c r="Q93">
        <v>223.239487</v>
      </c>
      <c r="R93">
        <v>47.638992000000002</v>
      </c>
      <c r="S93">
        <v>145.361557</v>
      </c>
    </row>
    <row r="94" spans="2:19">
      <c r="B94" s="112">
        <v>43598</v>
      </c>
      <c r="C94">
        <v>71.406891000000002</v>
      </c>
      <c r="D94">
        <v>96.783798000000004</v>
      </c>
      <c r="E94">
        <v>22.946732999999998</v>
      </c>
      <c r="F94">
        <v>101.726242</v>
      </c>
      <c r="G94">
        <v>46.448853</v>
      </c>
      <c r="H94">
        <v>47.172649</v>
      </c>
      <c r="I94">
        <v>59.402144999999997</v>
      </c>
      <c r="J94">
        <v>181.34757999999999</v>
      </c>
      <c r="K94">
        <v>30.864407</v>
      </c>
      <c r="L94">
        <v>51.102856000000003</v>
      </c>
      <c r="M94">
        <v>58.363734999999998</v>
      </c>
      <c r="N94">
        <v>94.951462000000006</v>
      </c>
      <c r="O94">
        <v>176.23074299999999</v>
      </c>
      <c r="P94">
        <v>71.577743999999996</v>
      </c>
      <c r="Q94">
        <v>222.274506</v>
      </c>
      <c r="R94">
        <v>44.870235000000001</v>
      </c>
      <c r="S94">
        <v>136.260727</v>
      </c>
    </row>
    <row r="95" spans="2:19">
      <c r="B95" s="112">
        <v>43599</v>
      </c>
      <c r="C95">
        <v>71.450873999999999</v>
      </c>
      <c r="D95">
        <v>96.863815000000002</v>
      </c>
      <c r="E95">
        <v>22.928543000000001</v>
      </c>
      <c r="F95">
        <v>101.87164300000001</v>
      </c>
      <c r="G95">
        <v>46.448853</v>
      </c>
      <c r="H95">
        <v>47.172649</v>
      </c>
      <c r="I95">
        <v>59.480601999999998</v>
      </c>
      <c r="J95">
        <v>180.53843699999999</v>
      </c>
      <c r="K95">
        <v>30.988008000000001</v>
      </c>
      <c r="L95">
        <v>50.594799000000002</v>
      </c>
      <c r="M95">
        <v>59.367348</v>
      </c>
      <c r="N95">
        <v>95.706222999999994</v>
      </c>
      <c r="O95">
        <v>177.295929</v>
      </c>
      <c r="P95">
        <v>71.242103999999998</v>
      </c>
      <c r="Q95">
        <v>219.37948600000001</v>
      </c>
      <c r="R95">
        <v>45.580551</v>
      </c>
      <c r="S95">
        <v>137.03384399999999</v>
      </c>
    </row>
    <row r="96" spans="2:19">
      <c r="B96" s="112">
        <v>43600</v>
      </c>
      <c r="C96">
        <v>71.556465000000003</v>
      </c>
      <c r="D96">
        <v>97.032760999999994</v>
      </c>
      <c r="E96">
        <v>22.983108999999999</v>
      </c>
      <c r="F96">
        <v>102.15389999999999</v>
      </c>
      <c r="G96">
        <v>46.558188999999999</v>
      </c>
      <c r="H96">
        <v>47.253357000000001</v>
      </c>
      <c r="I96">
        <v>59.919970999999997</v>
      </c>
      <c r="J96">
        <v>186.072586</v>
      </c>
      <c r="K96">
        <v>30.861329999999999</v>
      </c>
      <c r="L96">
        <v>51.102856000000003</v>
      </c>
      <c r="M96">
        <v>58.093536</v>
      </c>
      <c r="N96">
        <v>95.341858000000002</v>
      </c>
      <c r="O96">
        <v>179.444199</v>
      </c>
      <c r="P96">
        <v>71.753951999999998</v>
      </c>
      <c r="Q96">
        <v>219.054733</v>
      </c>
      <c r="R96">
        <v>46.126572000000003</v>
      </c>
      <c r="S96">
        <v>134.91940299999999</v>
      </c>
    </row>
    <row r="97" spans="2:19">
      <c r="B97" s="112">
        <v>43601</v>
      </c>
      <c r="C97">
        <v>71.450873999999999</v>
      </c>
      <c r="D97">
        <v>96.917175</v>
      </c>
      <c r="E97">
        <v>22.955814</v>
      </c>
      <c r="F97">
        <v>101.991356</v>
      </c>
      <c r="G97">
        <v>46.507750999999999</v>
      </c>
      <c r="H97">
        <v>47.262324999999997</v>
      </c>
      <c r="I97">
        <v>59.912135999999997</v>
      </c>
      <c r="J97">
        <v>186.791809</v>
      </c>
      <c r="K97">
        <v>31.303177000000002</v>
      </c>
      <c r="L97">
        <v>51.543185999999999</v>
      </c>
      <c r="M97">
        <v>59.44455</v>
      </c>
      <c r="N97">
        <v>96.565085999999994</v>
      </c>
      <c r="O97">
        <v>180.83165</v>
      </c>
      <c r="P97">
        <v>72.475616000000002</v>
      </c>
      <c r="Q97">
        <v>219.71353099999999</v>
      </c>
      <c r="R97">
        <v>45.923611000000001</v>
      </c>
      <c r="S97">
        <v>135.99063100000001</v>
      </c>
    </row>
    <row r="98" spans="2:19">
      <c r="B98" s="112">
        <v>43602</v>
      </c>
      <c r="C98">
        <v>71.468445000000003</v>
      </c>
      <c r="D98">
        <v>96.943832</v>
      </c>
      <c r="E98">
        <v>22.964922000000001</v>
      </c>
      <c r="F98">
        <v>101.999962</v>
      </c>
      <c r="G98">
        <v>46.465679000000002</v>
      </c>
      <c r="H98">
        <v>47.280273000000001</v>
      </c>
      <c r="I98">
        <v>59.559071000000003</v>
      </c>
      <c r="J98">
        <v>185.10360700000001</v>
      </c>
      <c r="K98">
        <v>31.164127000000001</v>
      </c>
      <c r="L98">
        <v>51.526245000000003</v>
      </c>
      <c r="M98">
        <v>59.772640000000003</v>
      </c>
      <c r="N98">
        <v>96.096603000000002</v>
      </c>
      <c r="O98">
        <v>181.198654</v>
      </c>
      <c r="P98">
        <v>72.953902999999997</v>
      </c>
      <c r="Q98">
        <v>223.972534</v>
      </c>
      <c r="R98">
        <v>45.662697000000001</v>
      </c>
      <c r="S98">
        <v>125.585655</v>
      </c>
    </row>
    <row r="99" spans="2:19">
      <c r="B99" s="112">
        <v>43605</v>
      </c>
      <c r="C99">
        <v>71.380447000000004</v>
      </c>
      <c r="D99">
        <v>96.810462999999999</v>
      </c>
      <c r="E99">
        <v>22.928543000000001</v>
      </c>
      <c r="F99">
        <v>101.76045999999999</v>
      </c>
      <c r="G99">
        <v>46.373161000000003</v>
      </c>
      <c r="H99">
        <v>47.271296999999997</v>
      </c>
      <c r="I99">
        <v>59.551220000000001</v>
      </c>
      <c r="J99">
        <v>182.52633700000001</v>
      </c>
      <c r="K99">
        <v>31.368062999999999</v>
      </c>
      <c r="L99">
        <v>51.365360000000003</v>
      </c>
      <c r="M99">
        <v>59.888451000000003</v>
      </c>
      <c r="N99">
        <v>96.599761999999998</v>
      </c>
      <c r="O99">
        <v>177.45704699999999</v>
      </c>
      <c r="P99">
        <v>73.012649999999994</v>
      </c>
      <c r="Q99">
        <v>228.250092</v>
      </c>
      <c r="R99">
        <v>44.234825000000001</v>
      </c>
      <c r="S99">
        <v>126.098015</v>
      </c>
    </row>
    <row r="100" spans="2:19">
      <c r="B100" s="112">
        <v>43606</v>
      </c>
      <c r="C100">
        <v>71.345298999999997</v>
      </c>
      <c r="D100">
        <v>96.801558999999997</v>
      </c>
      <c r="E100">
        <v>22.919443000000001</v>
      </c>
      <c r="F100">
        <v>101.845985</v>
      </c>
      <c r="G100">
        <v>46.398392000000001</v>
      </c>
      <c r="H100">
        <v>47.208514999999998</v>
      </c>
      <c r="I100">
        <v>59.825828999999999</v>
      </c>
      <c r="J100">
        <v>184.62411499999999</v>
      </c>
      <c r="K100">
        <v>31.244457000000001</v>
      </c>
      <c r="L100">
        <v>51.246811000000001</v>
      </c>
      <c r="M100">
        <v>61.741272000000002</v>
      </c>
      <c r="N100">
        <v>96.929443000000006</v>
      </c>
      <c r="O100">
        <v>177.38542200000001</v>
      </c>
      <c r="P100">
        <v>72.744147999999996</v>
      </c>
      <c r="Q100">
        <v>231.915222</v>
      </c>
      <c r="R100">
        <v>45.082850999999998</v>
      </c>
      <c r="S100">
        <v>129.37686199999999</v>
      </c>
    </row>
    <row r="101" spans="2:19">
      <c r="B101" s="112">
        <v>43607</v>
      </c>
      <c r="C101">
        <v>71.477233999999996</v>
      </c>
      <c r="D101">
        <v>96.961608999999996</v>
      </c>
      <c r="E101">
        <v>22.964922000000001</v>
      </c>
      <c r="F101">
        <v>101.974281</v>
      </c>
      <c r="G101">
        <v>46.406798999999999</v>
      </c>
      <c r="H101">
        <v>47.244410999999999</v>
      </c>
      <c r="I101">
        <v>59.284453999999997</v>
      </c>
      <c r="J101">
        <v>185.123581</v>
      </c>
      <c r="K101">
        <v>31.587434999999999</v>
      </c>
      <c r="L101">
        <v>51.890366</v>
      </c>
      <c r="M101">
        <v>61.220149999999997</v>
      </c>
      <c r="N101">
        <v>96.139992000000007</v>
      </c>
      <c r="O101">
        <v>179.62321499999999</v>
      </c>
      <c r="P101">
        <v>73.440605000000005</v>
      </c>
      <c r="Q101">
        <v>231.35845900000001</v>
      </c>
      <c r="R101">
        <v>44.15992</v>
      </c>
      <c r="S101">
        <v>129.27444499999999</v>
      </c>
    </row>
    <row r="102" spans="2:19">
      <c r="B102" s="112">
        <v>43608</v>
      </c>
      <c r="C102">
        <v>71.732474999999994</v>
      </c>
      <c r="D102">
        <v>97.246155000000002</v>
      </c>
      <c r="E102">
        <v>23.074058999999998</v>
      </c>
      <c r="F102">
        <v>102.196686</v>
      </c>
      <c r="G102">
        <v>46.516151000000001</v>
      </c>
      <c r="H102">
        <v>47.298203000000001</v>
      </c>
      <c r="I102">
        <v>57.895721000000002</v>
      </c>
      <c r="J102">
        <v>180.67829900000001</v>
      </c>
      <c r="K102">
        <v>31.473116000000001</v>
      </c>
      <c r="L102">
        <v>51.814148000000003</v>
      </c>
      <c r="M102">
        <v>59.714745000000001</v>
      </c>
      <c r="N102">
        <v>94.248763999999994</v>
      </c>
      <c r="O102">
        <v>181.637238</v>
      </c>
      <c r="P102">
        <v>74.162270000000007</v>
      </c>
      <c r="Q102">
        <v>228.72328200000001</v>
      </c>
      <c r="R102">
        <v>43.406143</v>
      </c>
      <c r="S102">
        <v>127.12262699999999</v>
      </c>
    </row>
    <row r="103" spans="2:19">
      <c r="B103" s="112">
        <v>43609</v>
      </c>
      <c r="C103">
        <v>71.732474999999994</v>
      </c>
      <c r="D103">
        <v>97.281700000000001</v>
      </c>
      <c r="E103">
        <v>23.074058999999998</v>
      </c>
      <c r="F103">
        <v>102.41052999999999</v>
      </c>
      <c r="G103">
        <v>46.591853999999998</v>
      </c>
      <c r="H103">
        <v>47.307178</v>
      </c>
      <c r="I103">
        <v>58.138934999999996</v>
      </c>
      <c r="J103">
        <v>180.868088</v>
      </c>
      <c r="K103">
        <v>31.723390999999999</v>
      </c>
      <c r="L103">
        <v>52.44923</v>
      </c>
      <c r="M103">
        <v>59.984943000000001</v>
      </c>
      <c r="N103">
        <v>95.176993999999993</v>
      </c>
      <c r="O103">
        <v>181.70884699999999</v>
      </c>
      <c r="P103">
        <v>73.960869000000002</v>
      </c>
      <c r="Q103">
        <v>229.77177399999999</v>
      </c>
      <c r="R103">
        <v>43.239432999999998</v>
      </c>
      <c r="S103">
        <v>129.43277</v>
      </c>
    </row>
    <row r="104" spans="2:19">
      <c r="B104" s="112">
        <v>43613</v>
      </c>
      <c r="C104">
        <v>71.882087999999996</v>
      </c>
      <c r="D104">
        <v>97.423957999999999</v>
      </c>
      <c r="E104">
        <v>23.137727999999999</v>
      </c>
      <c r="F104">
        <v>102.478928</v>
      </c>
      <c r="G104">
        <v>46.642307000000002</v>
      </c>
      <c r="H104">
        <v>47.307178</v>
      </c>
      <c r="I104">
        <v>56.969875000000002</v>
      </c>
      <c r="J104">
        <v>184.114655</v>
      </c>
      <c r="K104">
        <v>31.646141</v>
      </c>
      <c r="L104">
        <v>51.864960000000004</v>
      </c>
      <c r="M104">
        <v>59.386645999999999</v>
      </c>
      <c r="N104">
        <v>94.144645999999995</v>
      </c>
      <c r="O104">
        <v>181.306015</v>
      </c>
      <c r="P104">
        <v>72.794494999999998</v>
      </c>
      <c r="Q104">
        <v>224.60348500000001</v>
      </c>
      <c r="R104">
        <v>43.060650000000003</v>
      </c>
      <c r="S104">
        <v>128.14730800000001</v>
      </c>
    </row>
    <row r="105" spans="2:19">
      <c r="B105" s="112">
        <v>43614</v>
      </c>
      <c r="C105">
        <v>71.864479000000003</v>
      </c>
      <c r="D105">
        <v>97.450614999999999</v>
      </c>
      <c r="E105">
        <v>23.146812000000001</v>
      </c>
      <c r="F105">
        <v>102.52169000000001</v>
      </c>
      <c r="G105">
        <v>46.726439999999997</v>
      </c>
      <c r="H105">
        <v>47.378917999999999</v>
      </c>
      <c r="I105">
        <v>56.616821000000002</v>
      </c>
      <c r="J105">
        <v>181.99690200000001</v>
      </c>
      <c r="K105">
        <v>31.553442</v>
      </c>
      <c r="L105">
        <v>51.805691000000003</v>
      </c>
      <c r="M105">
        <v>60.004257000000003</v>
      </c>
      <c r="N105">
        <v>93.884399000000002</v>
      </c>
      <c r="O105">
        <v>180.034988</v>
      </c>
      <c r="P105">
        <v>71.837874999999997</v>
      </c>
      <c r="Q105">
        <v>224.91894500000001</v>
      </c>
      <c r="R105">
        <v>42.855277999999998</v>
      </c>
      <c r="S105">
        <v>131.46348599999999</v>
      </c>
    </row>
    <row r="106" spans="2:19">
      <c r="B106" s="112">
        <v>43615</v>
      </c>
      <c r="C106">
        <v>72.058090000000007</v>
      </c>
      <c r="D106">
        <v>97.708495999999997</v>
      </c>
      <c r="E106">
        <v>23.21048</v>
      </c>
      <c r="F106">
        <v>103.111908</v>
      </c>
      <c r="G106">
        <v>46.869456999999997</v>
      </c>
      <c r="H106">
        <v>47.423758999999997</v>
      </c>
      <c r="I106">
        <v>56.467731000000001</v>
      </c>
      <c r="J106">
        <v>182.816025</v>
      </c>
      <c r="K106">
        <v>31.575071000000001</v>
      </c>
      <c r="L106">
        <v>52.237541</v>
      </c>
      <c r="M106">
        <v>60.158656999999998</v>
      </c>
      <c r="N106">
        <v>92.878051999999997</v>
      </c>
      <c r="O106">
        <v>183.22164900000001</v>
      </c>
      <c r="P106">
        <v>71.535804999999996</v>
      </c>
      <c r="Q106">
        <v>225.93963600000001</v>
      </c>
      <c r="R106">
        <v>43.077559999999998</v>
      </c>
      <c r="S106">
        <v>131.97579999999999</v>
      </c>
    </row>
    <row r="107" spans="2:19">
      <c r="B107" s="112">
        <v>43616</v>
      </c>
      <c r="C107">
        <v>72.374877999999995</v>
      </c>
      <c r="D107">
        <v>98.16198</v>
      </c>
      <c r="E107">
        <v>23.328717999999999</v>
      </c>
      <c r="F107">
        <v>103.35141</v>
      </c>
      <c r="G107">
        <v>47.121791999999999</v>
      </c>
      <c r="H107">
        <v>47.513435000000001</v>
      </c>
      <c r="I107">
        <v>55.526218</v>
      </c>
      <c r="J107">
        <v>177.28190599999999</v>
      </c>
      <c r="K107">
        <v>31.343333999999999</v>
      </c>
      <c r="L107">
        <v>51.577052999999999</v>
      </c>
      <c r="M107">
        <v>58.904139999999998</v>
      </c>
      <c r="N107">
        <v>91.923782000000003</v>
      </c>
      <c r="O107">
        <v>186.87368799999999</v>
      </c>
      <c r="P107">
        <v>72.416870000000003</v>
      </c>
      <c r="Q107">
        <v>224.362244</v>
      </c>
      <c r="R107">
        <v>42.297184000000001</v>
      </c>
      <c r="S107">
        <v>130.56922900000001</v>
      </c>
    </row>
    <row r="108" spans="2:19">
      <c r="B108" s="112">
        <v>43619</v>
      </c>
      <c r="C108">
        <v>72.580414000000005</v>
      </c>
      <c r="D108">
        <v>98.393722999999994</v>
      </c>
      <c r="E108">
        <v>23.425301000000001</v>
      </c>
      <c r="F108">
        <v>103.669701</v>
      </c>
      <c r="G108">
        <v>47.280441000000003</v>
      </c>
      <c r="H108">
        <v>47.572735000000002</v>
      </c>
      <c r="I108">
        <v>56.397117999999999</v>
      </c>
      <c r="J108">
        <v>163.97601299999999</v>
      </c>
      <c r="K108">
        <v>31.504002</v>
      </c>
      <c r="L108">
        <v>52.093594000000003</v>
      </c>
      <c r="M108">
        <v>69.398124999999993</v>
      </c>
      <c r="N108">
        <v>92.357535999999996</v>
      </c>
      <c r="O108">
        <v>187.33914200000001</v>
      </c>
      <c r="P108">
        <v>73.314751000000001</v>
      </c>
      <c r="Q108">
        <v>219.500122</v>
      </c>
      <c r="R108">
        <v>41.869545000000002</v>
      </c>
      <c r="S108">
        <v>133.47554</v>
      </c>
    </row>
    <row r="109" spans="2:19">
      <c r="B109" s="112">
        <v>43620</v>
      </c>
      <c r="C109">
        <v>72.456924000000001</v>
      </c>
      <c r="D109">
        <v>98.304564999999997</v>
      </c>
      <c r="E109">
        <v>23.343295999999999</v>
      </c>
      <c r="F109">
        <v>103.704048</v>
      </c>
      <c r="G109">
        <v>47.204487</v>
      </c>
      <c r="H109">
        <v>47.545772999999997</v>
      </c>
      <c r="I109">
        <v>57.738799999999998</v>
      </c>
      <c r="J109">
        <v>167.322464</v>
      </c>
      <c r="K109">
        <v>31.689395999999999</v>
      </c>
      <c r="L109">
        <v>51.975037</v>
      </c>
      <c r="M109">
        <v>67.583374000000006</v>
      </c>
      <c r="N109">
        <v>95.203033000000005</v>
      </c>
      <c r="O109">
        <v>186.193375</v>
      </c>
      <c r="P109">
        <v>73.449005</v>
      </c>
      <c r="Q109">
        <v>223.39726300000001</v>
      </c>
      <c r="R109">
        <v>43.401302000000001</v>
      </c>
      <c r="S109">
        <v>135.64595</v>
      </c>
    </row>
    <row r="110" spans="2:19">
      <c r="B110" s="112">
        <v>43621</v>
      </c>
      <c r="C110">
        <v>72.456924000000001</v>
      </c>
      <c r="D110">
        <v>98.251114000000001</v>
      </c>
      <c r="E110">
        <v>23.315954000000001</v>
      </c>
      <c r="F110">
        <v>103.635384</v>
      </c>
      <c r="G110">
        <v>47.221359</v>
      </c>
      <c r="H110">
        <v>47.518825999999997</v>
      </c>
      <c r="I110">
        <v>57.260181000000003</v>
      </c>
      <c r="J110">
        <v>167.99176</v>
      </c>
      <c r="K110">
        <v>32.264107000000003</v>
      </c>
      <c r="L110">
        <v>52.246006000000001</v>
      </c>
      <c r="M110">
        <v>68.267334000000005</v>
      </c>
      <c r="N110">
        <v>95.541397000000003</v>
      </c>
      <c r="O110">
        <v>190.45414700000001</v>
      </c>
      <c r="P110">
        <v>74.951049999999995</v>
      </c>
      <c r="Q110">
        <v>225.262283</v>
      </c>
      <c r="R110">
        <v>44.101959000000001</v>
      </c>
      <c r="S110">
        <v>136.204849</v>
      </c>
    </row>
    <row r="111" spans="2:19">
      <c r="B111" s="112">
        <v>43622</v>
      </c>
      <c r="C111">
        <v>72.439301</v>
      </c>
      <c r="D111">
        <v>98.233238</v>
      </c>
      <c r="E111">
        <v>23.325077</v>
      </c>
      <c r="F111">
        <v>103.832756</v>
      </c>
      <c r="G111">
        <v>47.187610999999997</v>
      </c>
      <c r="H111">
        <v>47.518825999999997</v>
      </c>
      <c r="I111">
        <v>58.303702999999999</v>
      </c>
      <c r="J111">
        <v>168.15159600000001</v>
      </c>
      <c r="K111">
        <v>32.477299000000002</v>
      </c>
      <c r="L111">
        <v>52.567782999999999</v>
      </c>
      <c r="M111">
        <v>66.261077999999998</v>
      </c>
      <c r="N111">
        <v>95.749595999999997</v>
      </c>
      <c r="O111">
        <v>190.39149499999999</v>
      </c>
      <c r="P111">
        <v>75.102089000000007</v>
      </c>
      <c r="Q111">
        <v>224.38078300000001</v>
      </c>
      <c r="R111">
        <v>44.749439000000002</v>
      </c>
      <c r="S111">
        <v>136.456345</v>
      </c>
    </row>
    <row r="112" spans="2:19">
      <c r="B112" s="112">
        <v>43623</v>
      </c>
      <c r="C112">
        <v>72.633385000000004</v>
      </c>
      <c r="D112">
        <v>98.509567000000004</v>
      </c>
      <c r="E112">
        <v>23.388855</v>
      </c>
      <c r="F112">
        <v>104.296021</v>
      </c>
      <c r="G112">
        <v>47.356372999999998</v>
      </c>
      <c r="H112">
        <v>47.599701000000003</v>
      </c>
      <c r="I112">
        <v>58.515552999999997</v>
      </c>
      <c r="J112">
        <v>173.16627500000001</v>
      </c>
      <c r="K112">
        <v>32.770836000000003</v>
      </c>
      <c r="L112">
        <v>52.948825999999997</v>
      </c>
      <c r="M112">
        <v>67.154785000000004</v>
      </c>
      <c r="N112">
        <v>94.699875000000006</v>
      </c>
      <c r="O112">
        <v>190.17666600000001</v>
      </c>
      <c r="P112">
        <v>74.103531000000004</v>
      </c>
      <c r="Q112">
        <v>228.97383099999999</v>
      </c>
      <c r="R112">
        <v>45.940536000000002</v>
      </c>
      <c r="S112">
        <v>138.524338</v>
      </c>
    </row>
    <row r="113" spans="2:19">
      <c r="B113" s="112">
        <v>43626</v>
      </c>
      <c r="C113">
        <v>72.483390999999997</v>
      </c>
      <c r="D113">
        <v>98.251114000000001</v>
      </c>
      <c r="E113">
        <v>23.325077</v>
      </c>
      <c r="F113">
        <v>103.918549</v>
      </c>
      <c r="G113">
        <v>47.120094000000002</v>
      </c>
      <c r="H113">
        <v>47.527813000000002</v>
      </c>
      <c r="I113">
        <v>58.774475000000002</v>
      </c>
      <c r="J113">
        <v>174.63471999999999</v>
      </c>
      <c r="K113">
        <v>33.221958000000001</v>
      </c>
      <c r="L113">
        <v>52.728676</v>
      </c>
      <c r="M113">
        <v>67.255081000000004</v>
      </c>
      <c r="N113">
        <v>95.723557</v>
      </c>
      <c r="O113">
        <v>187.840408</v>
      </c>
      <c r="P113">
        <v>73.197272999999996</v>
      </c>
      <c r="Q113">
        <v>230.24501000000001</v>
      </c>
      <c r="R113">
        <v>46.527630000000002</v>
      </c>
      <c r="S113">
        <v>139.548935</v>
      </c>
    </row>
    <row r="114" spans="2:19">
      <c r="B114" s="112">
        <v>43627</v>
      </c>
      <c r="C114">
        <v>72.430496000000005</v>
      </c>
      <c r="D114">
        <v>98.233238</v>
      </c>
      <c r="E114">
        <v>23.306854000000001</v>
      </c>
      <c r="F114">
        <v>104.012894</v>
      </c>
      <c r="G114">
        <v>47.061031</v>
      </c>
      <c r="H114">
        <v>47.536816000000002</v>
      </c>
      <c r="I114">
        <v>58.719540000000002</v>
      </c>
      <c r="J114">
        <v>177.91123999999999</v>
      </c>
      <c r="K114">
        <v>33.351730000000003</v>
      </c>
      <c r="L114">
        <v>53.050446000000001</v>
      </c>
      <c r="M114">
        <v>67.236862000000002</v>
      </c>
      <c r="N114">
        <v>96.018508999999995</v>
      </c>
      <c r="O114">
        <v>187.052719</v>
      </c>
      <c r="P114">
        <v>72.769317999999998</v>
      </c>
      <c r="Q114">
        <v>228.138733</v>
      </c>
      <c r="R114">
        <v>47.066406000000001</v>
      </c>
      <c r="S114">
        <v>139.72593699999999</v>
      </c>
    </row>
    <row r="115" spans="2:19">
      <c r="B115" s="112">
        <v>43628</v>
      </c>
      <c r="C115">
        <v>72.553955000000002</v>
      </c>
      <c r="D115">
        <v>98.358017000000004</v>
      </c>
      <c r="E115">
        <v>23.343295999999999</v>
      </c>
      <c r="F115">
        <v>104.16733600000001</v>
      </c>
      <c r="G115">
        <v>47.086348999999998</v>
      </c>
      <c r="H115">
        <v>47.545772999999997</v>
      </c>
      <c r="I115">
        <v>58.084015000000001</v>
      </c>
      <c r="J115">
        <v>174.854477</v>
      </c>
      <c r="K115">
        <v>33.623638</v>
      </c>
      <c r="L115">
        <v>53.482295999999998</v>
      </c>
      <c r="M115">
        <v>66.990616000000003</v>
      </c>
      <c r="N115">
        <v>94.795295999999993</v>
      </c>
      <c r="O115">
        <v>189.31733700000001</v>
      </c>
      <c r="P115">
        <v>73.608444000000006</v>
      </c>
      <c r="Q115">
        <v>226.867493</v>
      </c>
      <c r="R115">
        <v>46.916606999999999</v>
      </c>
      <c r="S115">
        <v>138.59878499999999</v>
      </c>
    </row>
    <row r="116" spans="2:19">
      <c r="B116" s="112">
        <v>43629</v>
      </c>
      <c r="C116">
        <v>72.677466999999993</v>
      </c>
      <c r="D116">
        <v>98.571922000000001</v>
      </c>
      <c r="E116">
        <v>23.379740000000002</v>
      </c>
      <c r="F116">
        <v>104.433319</v>
      </c>
      <c r="G116">
        <v>47.111671000000001</v>
      </c>
      <c r="H116">
        <v>47.536816000000002</v>
      </c>
      <c r="I116">
        <v>58.594006</v>
      </c>
      <c r="J116">
        <v>177.28190599999999</v>
      </c>
      <c r="K116">
        <v>33.571109999999997</v>
      </c>
      <c r="L116">
        <v>53.084311999999997</v>
      </c>
      <c r="M116">
        <v>68.239975000000001</v>
      </c>
      <c r="N116">
        <v>95.029540999999995</v>
      </c>
      <c r="O116">
        <v>187.08847</v>
      </c>
      <c r="P116">
        <v>73.658775000000006</v>
      </c>
      <c r="Q116">
        <v>227.294342</v>
      </c>
      <c r="R116">
        <v>46.906944000000003</v>
      </c>
      <c r="S116">
        <v>141.15116900000001</v>
      </c>
    </row>
    <row r="117" spans="2:19">
      <c r="B117" s="112">
        <v>43630</v>
      </c>
      <c r="C117">
        <v>72.686286999999993</v>
      </c>
      <c r="D117">
        <v>98.545219000000003</v>
      </c>
      <c r="E117">
        <v>23.407074000000001</v>
      </c>
      <c r="F117">
        <v>104.476204</v>
      </c>
      <c r="G117">
        <v>47.010406000000003</v>
      </c>
      <c r="H117">
        <v>47.536816000000002</v>
      </c>
      <c r="I117">
        <v>58.335098000000002</v>
      </c>
      <c r="J117">
        <v>181.13781700000001</v>
      </c>
      <c r="K117">
        <v>33.700882</v>
      </c>
      <c r="L117">
        <v>53.016575000000003</v>
      </c>
      <c r="M117">
        <v>68.467963999999995</v>
      </c>
      <c r="N117">
        <v>95.272461000000007</v>
      </c>
      <c r="O117">
        <v>189.07569899999999</v>
      </c>
      <c r="P117">
        <v>74.296524000000005</v>
      </c>
      <c r="Q117">
        <v>228.682999</v>
      </c>
      <c r="R117">
        <v>46.566284000000003</v>
      </c>
      <c r="S117">
        <v>141.13252299999999</v>
      </c>
    </row>
    <row r="118" spans="2:19">
      <c r="B118" s="112">
        <v>43633</v>
      </c>
      <c r="C118">
        <v>72.686286999999993</v>
      </c>
      <c r="D118">
        <v>98.518401999999995</v>
      </c>
      <c r="E118">
        <v>23.397963000000001</v>
      </c>
      <c r="F118">
        <v>104.527687</v>
      </c>
      <c r="G118">
        <v>46.926014000000002</v>
      </c>
      <c r="H118">
        <v>47.545772999999997</v>
      </c>
      <c r="I118">
        <v>58.915691000000002</v>
      </c>
      <c r="J118">
        <v>188.809662</v>
      </c>
      <c r="K118">
        <v>33.728682999999997</v>
      </c>
      <c r="L118">
        <v>52.898018</v>
      </c>
      <c r="M118">
        <v>68.167006999999998</v>
      </c>
      <c r="N118">
        <v>94.751923000000005</v>
      </c>
      <c r="O118">
        <v>191.63574199999999</v>
      </c>
      <c r="P118">
        <v>73.952483999999998</v>
      </c>
      <c r="Q118">
        <v>229.242233</v>
      </c>
      <c r="R118">
        <v>46.844127999999998</v>
      </c>
      <c r="S118">
        <v>143.79658499999999</v>
      </c>
    </row>
    <row r="119" spans="2:19">
      <c r="B119" s="112">
        <v>43634</v>
      </c>
      <c r="C119">
        <v>72.853935000000007</v>
      </c>
      <c r="D119">
        <v>98.785804999999996</v>
      </c>
      <c r="E119">
        <v>23.425301000000001</v>
      </c>
      <c r="F119">
        <v>105.222633</v>
      </c>
      <c r="G119">
        <v>47.128548000000002</v>
      </c>
      <c r="H119">
        <v>47.572735000000002</v>
      </c>
      <c r="I119">
        <v>59.425682000000002</v>
      </c>
      <c r="J119">
        <v>188.27024800000001</v>
      </c>
      <c r="K119">
        <v>33.880099999999999</v>
      </c>
      <c r="L119">
        <v>52.787936999999999</v>
      </c>
      <c r="M119">
        <v>67.711051999999995</v>
      </c>
      <c r="N119">
        <v>96.044578999999999</v>
      </c>
      <c r="O119">
        <v>192.73245199999999</v>
      </c>
      <c r="P119">
        <v>73.902145000000004</v>
      </c>
      <c r="Q119">
        <v>228.990601</v>
      </c>
      <c r="R119">
        <v>47.945827000000001</v>
      </c>
      <c r="S119">
        <v>148.46345500000001</v>
      </c>
    </row>
    <row r="120" spans="2:19">
      <c r="B120" s="112">
        <v>43635</v>
      </c>
      <c r="C120">
        <v>73.100868000000006</v>
      </c>
      <c r="D120">
        <v>99.124495999999994</v>
      </c>
      <c r="E120">
        <v>23.489075</v>
      </c>
      <c r="F120">
        <v>105.891869</v>
      </c>
      <c r="G120">
        <v>47.398570999999997</v>
      </c>
      <c r="H120">
        <v>47.563758999999997</v>
      </c>
      <c r="I120">
        <v>59.096153000000001</v>
      </c>
      <c r="J120">
        <v>187.28128100000001</v>
      </c>
      <c r="K120">
        <v>33.870834000000002</v>
      </c>
      <c r="L120">
        <v>52.914966999999997</v>
      </c>
      <c r="M120">
        <v>66.543769999999995</v>
      </c>
      <c r="N120">
        <v>95.350532999999999</v>
      </c>
      <c r="O120">
        <v>194.33264199999999</v>
      </c>
      <c r="P120">
        <v>74.581833000000003</v>
      </c>
      <c r="Q120">
        <v>233.175217</v>
      </c>
      <c r="R120">
        <v>47.805691000000003</v>
      </c>
      <c r="S120">
        <v>148.98509200000001</v>
      </c>
    </row>
    <row r="121" spans="2:19">
      <c r="B121" s="112">
        <v>43636</v>
      </c>
      <c r="C121">
        <v>73.215575999999999</v>
      </c>
      <c r="D121">
        <v>99.293853999999996</v>
      </c>
      <c r="E121">
        <v>23.507300999999998</v>
      </c>
      <c r="F121">
        <v>106.466713</v>
      </c>
      <c r="G121">
        <v>47.660156000000001</v>
      </c>
      <c r="H121">
        <v>47.644641999999997</v>
      </c>
      <c r="I121">
        <v>60.108291999999999</v>
      </c>
      <c r="J121">
        <v>189.329117</v>
      </c>
      <c r="K121">
        <v>34.087105000000001</v>
      </c>
      <c r="L121">
        <v>52.694794000000002</v>
      </c>
      <c r="M121">
        <v>68.376778000000002</v>
      </c>
      <c r="N121">
        <v>95.593436999999994</v>
      </c>
      <c r="O121">
        <v>195.54628</v>
      </c>
      <c r="P121">
        <v>74.581833000000003</v>
      </c>
      <c r="Q121">
        <v>230.91043099999999</v>
      </c>
      <c r="R121">
        <v>48.189857000000003</v>
      </c>
      <c r="S121">
        <v>151.611908</v>
      </c>
    </row>
    <row r="122" spans="2:19">
      <c r="B122" s="112">
        <v>43637</v>
      </c>
      <c r="C122">
        <v>73.012664999999998</v>
      </c>
      <c r="D122">
        <v>99.035377999999994</v>
      </c>
      <c r="E122">
        <v>23.434404000000001</v>
      </c>
      <c r="F122">
        <v>106.08062700000001</v>
      </c>
      <c r="G122">
        <v>47.457638000000003</v>
      </c>
      <c r="H122">
        <v>47.608691999999998</v>
      </c>
      <c r="I122">
        <v>60.955669</v>
      </c>
      <c r="J122">
        <v>190.937408</v>
      </c>
      <c r="K122">
        <v>34.337390999999997</v>
      </c>
      <c r="L122">
        <v>52.779476000000003</v>
      </c>
      <c r="M122">
        <v>68.066710999999998</v>
      </c>
      <c r="N122">
        <v>94.942786999999996</v>
      </c>
      <c r="O122">
        <v>193.44262699999999</v>
      </c>
      <c r="P122">
        <v>74.858727000000002</v>
      </c>
      <c r="Q122">
        <v>235.12309300000001</v>
      </c>
      <c r="R122">
        <v>48.025554999999997</v>
      </c>
      <c r="S122">
        <v>153.02783199999999</v>
      </c>
    </row>
    <row r="123" spans="2:19">
      <c r="B123" s="112">
        <v>43640</v>
      </c>
      <c r="C123">
        <v>73.144981000000001</v>
      </c>
      <c r="D123">
        <v>99.213631000000007</v>
      </c>
      <c r="E123">
        <v>23.489075</v>
      </c>
      <c r="F123">
        <v>106.346603</v>
      </c>
      <c r="G123">
        <v>47.550465000000003</v>
      </c>
      <c r="H123">
        <v>47.644641999999997</v>
      </c>
      <c r="I123">
        <v>60.375053000000001</v>
      </c>
      <c r="J123">
        <v>192.39587399999999</v>
      </c>
      <c r="K123">
        <v>34.371383999999999</v>
      </c>
      <c r="L123">
        <v>53.287543999999997</v>
      </c>
      <c r="M123">
        <v>68.121429000000006</v>
      </c>
      <c r="N123">
        <v>94.266113000000004</v>
      </c>
      <c r="O123">
        <v>192.87631200000001</v>
      </c>
      <c r="P123">
        <v>75.227965999999995</v>
      </c>
      <c r="Q123">
        <v>232.662643</v>
      </c>
      <c r="R123">
        <v>47.977241999999997</v>
      </c>
      <c r="S123">
        <v>155.44972200000001</v>
      </c>
    </row>
    <row r="124" spans="2:19">
      <c r="B124" s="112">
        <v>43641</v>
      </c>
      <c r="C124">
        <v>73.171447999999998</v>
      </c>
      <c r="D124">
        <v>99.231460999999996</v>
      </c>
      <c r="E124">
        <v>23.516411000000002</v>
      </c>
      <c r="F124">
        <v>106.029144</v>
      </c>
      <c r="G124">
        <v>47.457638000000003</v>
      </c>
      <c r="H124">
        <v>47.644641999999997</v>
      </c>
      <c r="I124">
        <v>59.841521999999998</v>
      </c>
      <c r="J124">
        <v>188.639847</v>
      </c>
      <c r="K124">
        <v>34.210701</v>
      </c>
      <c r="L124">
        <v>52.906489999999998</v>
      </c>
      <c r="M124">
        <v>67.601630999999998</v>
      </c>
      <c r="N124">
        <v>93.485343999999998</v>
      </c>
      <c r="O124">
        <v>189.51409899999999</v>
      </c>
      <c r="P124">
        <v>74.632178999999994</v>
      </c>
      <c r="Q124">
        <v>230.81727599999999</v>
      </c>
      <c r="R124">
        <v>47.250014999999998</v>
      </c>
      <c r="S124">
        <v>154.91880800000001</v>
      </c>
    </row>
    <row r="125" spans="2:19">
      <c r="B125" s="112">
        <v>43642</v>
      </c>
      <c r="C125">
        <v>73.003829999999994</v>
      </c>
      <c r="D125">
        <v>99.008635999999996</v>
      </c>
      <c r="E125">
        <v>23.452639000000001</v>
      </c>
      <c r="F125">
        <v>105.814644</v>
      </c>
      <c r="G125">
        <v>47.432327000000001</v>
      </c>
      <c r="H125">
        <v>47.626663000000001</v>
      </c>
      <c r="I125">
        <v>60.100445000000001</v>
      </c>
      <c r="J125">
        <v>187.461105</v>
      </c>
      <c r="K125">
        <v>34.037674000000003</v>
      </c>
      <c r="L125">
        <v>52.296829000000002</v>
      </c>
      <c r="M125">
        <v>67.337151000000006</v>
      </c>
      <c r="N125">
        <v>94.109961999999996</v>
      </c>
      <c r="O125">
        <v>185.010223</v>
      </c>
      <c r="P125">
        <v>73.264397000000002</v>
      </c>
      <c r="Q125">
        <v>226.91223099999999</v>
      </c>
      <c r="R125">
        <v>48.271996000000001</v>
      </c>
      <c r="S125">
        <v>154.74177599999999</v>
      </c>
    </row>
    <row r="126" spans="2:19">
      <c r="B126" s="112">
        <v>43643</v>
      </c>
      <c r="C126">
        <v>73.215575999999999</v>
      </c>
      <c r="D126">
        <v>99.28492</v>
      </c>
      <c r="E126">
        <v>23.507300999999998</v>
      </c>
      <c r="F126">
        <v>106.432373</v>
      </c>
      <c r="G126">
        <v>47.499828000000001</v>
      </c>
      <c r="H126">
        <v>47.680584000000003</v>
      </c>
      <c r="I126">
        <v>59.488444999999999</v>
      </c>
      <c r="J126">
        <v>189.299149</v>
      </c>
      <c r="K126">
        <v>34.019142000000002</v>
      </c>
      <c r="L126">
        <v>52.220604000000002</v>
      </c>
      <c r="M126">
        <v>67.328033000000005</v>
      </c>
      <c r="N126">
        <v>94.422272000000007</v>
      </c>
      <c r="O126">
        <v>185.05519100000001</v>
      </c>
      <c r="P126">
        <v>73.222435000000004</v>
      </c>
      <c r="Q126">
        <v>229.587051</v>
      </c>
      <c r="R126">
        <v>48.2575</v>
      </c>
      <c r="S126">
        <v>154.23651100000001</v>
      </c>
    </row>
    <row r="127" spans="2:19">
      <c r="B127" s="112">
        <v>43644</v>
      </c>
      <c r="C127">
        <v>73.277313000000007</v>
      </c>
      <c r="D127">
        <v>99.240364</v>
      </c>
      <c r="E127">
        <v>23.525524000000001</v>
      </c>
      <c r="F127">
        <v>106.706924</v>
      </c>
      <c r="G127">
        <v>47.516692999999997</v>
      </c>
      <c r="H127">
        <v>47.689568000000001</v>
      </c>
      <c r="I127">
        <v>60.123973999999997</v>
      </c>
      <c r="J127">
        <v>192.79544100000001</v>
      </c>
      <c r="K127">
        <v>34.139640999999997</v>
      </c>
      <c r="L127">
        <v>52.474640000000001</v>
      </c>
      <c r="M127">
        <v>68.458832000000001</v>
      </c>
      <c r="N127">
        <v>96.990157999999994</v>
      </c>
      <c r="O127">
        <v>183.79657</v>
      </c>
      <c r="P127">
        <v>73.574875000000006</v>
      </c>
      <c r="Q127">
        <v>227.41549699999999</v>
      </c>
      <c r="R127">
        <v>47.817779999999999</v>
      </c>
      <c r="S127">
        <v>155.069366</v>
      </c>
    </row>
    <row r="128" spans="2:19">
      <c r="B128" s="112">
        <v>43647</v>
      </c>
      <c r="C128">
        <v>73.271987999999993</v>
      </c>
      <c r="D128">
        <v>99.313621999999995</v>
      </c>
      <c r="E128">
        <v>23.489930999999999</v>
      </c>
      <c r="F128">
        <v>106.909172</v>
      </c>
      <c r="G128">
        <v>47.453144000000002</v>
      </c>
      <c r="H128">
        <v>47.665249000000003</v>
      </c>
      <c r="I128">
        <v>60.069065000000002</v>
      </c>
      <c r="J128">
        <v>192.79544100000001</v>
      </c>
      <c r="K128">
        <v>34.179813000000003</v>
      </c>
      <c r="L128">
        <v>52.550849999999997</v>
      </c>
      <c r="M128">
        <v>69.142798999999997</v>
      </c>
      <c r="N128">
        <v>98.621123999999995</v>
      </c>
      <c r="O128">
        <v>181.86378500000001</v>
      </c>
      <c r="P128">
        <v>73.306342999999998</v>
      </c>
      <c r="Q128">
        <v>226.13867200000001</v>
      </c>
      <c r="R128">
        <v>48.694797999999999</v>
      </c>
      <c r="S128">
        <v>154.53591900000001</v>
      </c>
    </row>
    <row r="129" spans="2:19">
      <c r="B129" s="112">
        <v>43648</v>
      </c>
      <c r="C129">
        <v>73.413444999999996</v>
      </c>
      <c r="D129">
        <v>99.492287000000005</v>
      </c>
      <c r="E129">
        <v>23.544687</v>
      </c>
      <c r="F129">
        <v>107.20169799999999</v>
      </c>
      <c r="G129">
        <v>47.461616999999997</v>
      </c>
      <c r="H129">
        <v>47.746291999999997</v>
      </c>
      <c r="I129">
        <v>59.409996</v>
      </c>
      <c r="J129">
        <v>194.79331999999999</v>
      </c>
      <c r="K129">
        <v>34.482613000000001</v>
      </c>
      <c r="L129">
        <v>53.389153</v>
      </c>
      <c r="M129">
        <v>68.249099999999999</v>
      </c>
      <c r="N129">
        <v>98.725227000000004</v>
      </c>
      <c r="O129">
        <v>184.85740699999999</v>
      </c>
      <c r="P129">
        <v>74.195839000000007</v>
      </c>
      <c r="Q129">
        <v>227.37823499999999</v>
      </c>
      <c r="R129">
        <v>48.979880999999999</v>
      </c>
      <c r="S129">
        <v>154.526566</v>
      </c>
    </row>
    <row r="130" spans="2:19">
      <c r="B130" s="112">
        <v>43649</v>
      </c>
      <c r="C130">
        <v>73.546097000000003</v>
      </c>
      <c r="D130">
        <v>99.653030000000001</v>
      </c>
      <c r="E130">
        <v>23.590319000000001</v>
      </c>
      <c r="F130">
        <v>107.49424</v>
      </c>
      <c r="G130">
        <v>47.588757000000001</v>
      </c>
      <c r="H130">
        <v>47.773296000000002</v>
      </c>
      <c r="I130">
        <v>59.974915000000003</v>
      </c>
      <c r="J130">
        <v>196.990982</v>
      </c>
      <c r="K130">
        <v>34.705081999999997</v>
      </c>
      <c r="L130">
        <v>54.024242000000001</v>
      </c>
      <c r="M130">
        <v>67.647223999999994</v>
      </c>
      <c r="N130">
        <v>98.567970000000003</v>
      </c>
      <c r="O130">
        <v>188.938751</v>
      </c>
      <c r="P130">
        <v>74.875534000000002</v>
      </c>
      <c r="Q130">
        <v>228.53391999999999</v>
      </c>
      <c r="R130">
        <v>49.385776999999997</v>
      </c>
      <c r="S130">
        <v>154.6763</v>
      </c>
    </row>
    <row r="131" spans="2:19">
      <c r="B131" s="112">
        <v>43651</v>
      </c>
      <c r="C131">
        <v>73.201271000000006</v>
      </c>
      <c r="D131">
        <v>99.233238</v>
      </c>
      <c r="E131">
        <v>23.471686999999999</v>
      </c>
      <c r="F131">
        <v>106.547791</v>
      </c>
      <c r="G131">
        <v>47.470089000000002</v>
      </c>
      <c r="H131">
        <v>47.701270999999998</v>
      </c>
      <c r="I131">
        <v>59.731670000000001</v>
      </c>
      <c r="J131">
        <v>196.191833</v>
      </c>
      <c r="K131">
        <v>34.600033000000003</v>
      </c>
      <c r="L131">
        <v>53.575443</v>
      </c>
      <c r="M131">
        <v>67.245971999999995</v>
      </c>
      <c r="N131">
        <v>99.153343000000007</v>
      </c>
      <c r="O131">
        <v>187.92291299999999</v>
      </c>
      <c r="P131">
        <v>74.523078999999996</v>
      </c>
      <c r="Q131">
        <v>230.192871</v>
      </c>
      <c r="R131">
        <v>49.342284999999997</v>
      </c>
      <c r="S131">
        <v>152.926376</v>
      </c>
    </row>
    <row r="132" spans="2:19">
      <c r="B132" s="112">
        <v>43654</v>
      </c>
      <c r="C132">
        <v>73.192451000000005</v>
      </c>
      <c r="D132">
        <v>99.179633999999993</v>
      </c>
      <c r="E132">
        <v>23.453427999999999</v>
      </c>
      <c r="F132">
        <v>106.401505</v>
      </c>
      <c r="G132">
        <v>47.453144000000002</v>
      </c>
      <c r="H132">
        <v>47.737293000000001</v>
      </c>
      <c r="I132">
        <v>60.00629</v>
      </c>
      <c r="J132">
        <v>195.552505</v>
      </c>
      <c r="K132">
        <v>34.828677999999996</v>
      </c>
      <c r="L132">
        <v>53.770203000000002</v>
      </c>
      <c r="M132">
        <v>65.759513999999996</v>
      </c>
      <c r="N132">
        <v>98.611655999999996</v>
      </c>
      <c r="O132">
        <v>187.841995</v>
      </c>
      <c r="P132">
        <v>74.565055999999998</v>
      </c>
      <c r="Q132">
        <v>230.98503099999999</v>
      </c>
      <c r="R132">
        <v>48.325145999999997</v>
      </c>
      <c r="S132">
        <v>153.36618000000001</v>
      </c>
    </row>
    <row r="133" spans="2:19">
      <c r="B133" s="112">
        <v>43655</v>
      </c>
      <c r="C133">
        <v>73.095177000000007</v>
      </c>
      <c r="D133">
        <v>99.152846999999994</v>
      </c>
      <c r="E133">
        <v>23.435184</v>
      </c>
      <c r="F133">
        <v>106.177795</v>
      </c>
      <c r="G133">
        <v>47.495533000000002</v>
      </c>
      <c r="H133">
        <v>47.809311000000001</v>
      </c>
      <c r="I133">
        <v>59.967067999999998</v>
      </c>
      <c r="J133">
        <v>198.99887100000001</v>
      </c>
      <c r="K133">
        <v>34.878117000000003</v>
      </c>
      <c r="L133">
        <v>53.262141999999997</v>
      </c>
      <c r="M133">
        <v>63.835338999999998</v>
      </c>
      <c r="N133">
        <v>99.031020999999996</v>
      </c>
      <c r="O133">
        <v>189.96357699999999</v>
      </c>
      <c r="P133">
        <v>74.447577999999993</v>
      </c>
      <c r="Q133">
        <v>229.27020300000001</v>
      </c>
      <c r="R133">
        <v>48.619900000000001</v>
      </c>
      <c r="S133">
        <v>152.86085499999999</v>
      </c>
    </row>
    <row r="134" spans="2:19">
      <c r="B134" s="112">
        <v>43656</v>
      </c>
      <c r="C134">
        <v>73.157059000000004</v>
      </c>
      <c r="D134">
        <v>99.224273999999994</v>
      </c>
      <c r="E134">
        <v>23.444298</v>
      </c>
      <c r="F134">
        <v>106.418716</v>
      </c>
      <c r="G134">
        <v>47.597220999999998</v>
      </c>
      <c r="H134">
        <v>47.827331999999998</v>
      </c>
      <c r="I134">
        <v>60.814422999999998</v>
      </c>
      <c r="J134">
        <v>202.51512099999999</v>
      </c>
      <c r="K134">
        <v>34.909008</v>
      </c>
      <c r="L134">
        <v>53.075854999999997</v>
      </c>
      <c r="M134">
        <v>63.516162999999999</v>
      </c>
      <c r="N134">
        <v>98.742690999999994</v>
      </c>
      <c r="O134">
        <v>190.16137699999999</v>
      </c>
      <c r="P134">
        <v>74.774833999999998</v>
      </c>
      <c r="Q134">
        <v>230.649506</v>
      </c>
      <c r="R134">
        <v>49.100689000000003</v>
      </c>
      <c r="S134">
        <v>150.48396299999999</v>
      </c>
    </row>
    <row r="135" spans="2:19">
      <c r="B135" s="112">
        <v>43657</v>
      </c>
      <c r="C135">
        <v>72.918312</v>
      </c>
      <c r="D135">
        <v>98.858046999999999</v>
      </c>
      <c r="E135">
        <v>23.362172999999999</v>
      </c>
      <c r="F135">
        <v>105.790611</v>
      </c>
      <c r="G135">
        <v>47.461616999999997</v>
      </c>
      <c r="H135">
        <v>47.737293000000001</v>
      </c>
      <c r="I135">
        <v>60.861503999999996</v>
      </c>
      <c r="J135">
        <v>201.01670799999999</v>
      </c>
      <c r="K135">
        <v>35.199463000000002</v>
      </c>
      <c r="L135">
        <v>53.126643999999999</v>
      </c>
      <c r="M135">
        <v>63.379367999999999</v>
      </c>
      <c r="N135">
        <v>99.686278999999999</v>
      </c>
      <c r="O135">
        <v>188.12068199999999</v>
      </c>
      <c r="P135">
        <v>74.883926000000002</v>
      </c>
      <c r="Q135">
        <v>243.39918499999999</v>
      </c>
      <c r="R135">
        <v>48.743110999999999</v>
      </c>
      <c r="S135">
        <v>150.90505999999999</v>
      </c>
    </row>
    <row r="136" spans="2:19">
      <c r="B136" s="112">
        <v>43658</v>
      </c>
      <c r="C136">
        <v>72.980225000000004</v>
      </c>
      <c r="D136">
        <v>98.965255999999997</v>
      </c>
      <c r="E136">
        <v>23.371302</v>
      </c>
      <c r="F136">
        <v>105.893845</v>
      </c>
      <c r="G136">
        <v>47.512466000000003</v>
      </c>
      <c r="H136">
        <v>47.845325000000003</v>
      </c>
      <c r="I136">
        <v>60.908566</v>
      </c>
      <c r="J136">
        <v>204.652863</v>
      </c>
      <c r="K136">
        <v>35.409573000000002</v>
      </c>
      <c r="L136">
        <v>53.075854999999997</v>
      </c>
      <c r="M136">
        <v>65.221474000000001</v>
      </c>
      <c r="N136">
        <v>100.73468</v>
      </c>
      <c r="O136">
        <v>187.868988</v>
      </c>
      <c r="P136">
        <v>74.648964000000007</v>
      </c>
      <c r="Q136">
        <v>247.81680299999999</v>
      </c>
      <c r="R136">
        <v>49.117603000000003</v>
      </c>
      <c r="S136">
        <v>154.75116</v>
      </c>
    </row>
    <row r="137" spans="2:19">
      <c r="B137" s="112">
        <v>43661</v>
      </c>
      <c r="C137">
        <v>73.086310999999995</v>
      </c>
      <c r="D137">
        <v>99.108138999999994</v>
      </c>
      <c r="E137">
        <v>23.416931000000002</v>
      </c>
      <c r="F137">
        <v>106.074532</v>
      </c>
      <c r="G137">
        <v>47.622642999999997</v>
      </c>
      <c r="H137">
        <v>47.854323999999998</v>
      </c>
      <c r="I137">
        <v>60.477043000000002</v>
      </c>
      <c r="J137">
        <v>203.69387800000001</v>
      </c>
      <c r="K137">
        <v>35.526978</v>
      </c>
      <c r="L137">
        <v>53.211334000000001</v>
      </c>
      <c r="M137">
        <v>65.604484999999997</v>
      </c>
      <c r="N137">
        <v>99.511536000000007</v>
      </c>
      <c r="O137">
        <v>189.41523699999999</v>
      </c>
      <c r="P137">
        <v>74.304924</v>
      </c>
      <c r="Q137">
        <v>247.87278699999999</v>
      </c>
      <c r="R137">
        <v>49.579048</v>
      </c>
      <c r="S137">
        <v>155.340698</v>
      </c>
    </row>
    <row r="138" spans="2:19">
      <c r="B138" s="112">
        <v>43662</v>
      </c>
      <c r="C138">
        <v>72.989081999999996</v>
      </c>
      <c r="D138">
        <v>99.000977000000006</v>
      </c>
      <c r="E138">
        <v>23.380417000000001</v>
      </c>
      <c r="F138">
        <v>105.850815</v>
      </c>
      <c r="G138">
        <v>47.546379000000002</v>
      </c>
      <c r="H138">
        <v>47.845325000000003</v>
      </c>
      <c r="I138">
        <v>59.574748999999997</v>
      </c>
      <c r="J138">
        <v>203.62394699999999</v>
      </c>
      <c r="K138">
        <v>35.459007</v>
      </c>
      <c r="L138">
        <v>53.473824</v>
      </c>
      <c r="M138">
        <v>65.951026999999996</v>
      </c>
      <c r="N138">
        <v>100.577438</v>
      </c>
      <c r="O138">
        <v>188.16566499999999</v>
      </c>
      <c r="P138">
        <v>73.692352</v>
      </c>
      <c r="Q138">
        <v>246.66113300000001</v>
      </c>
      <c r="R138">
        <v>49.407516000000001</v>
      </c>
      <c r="S138">
        <v>155.48107899999999</v>
      </c>
    </row>
    <row r="139" spans="2:19">
      <c r="B139" s="112">
        <v>43663</v>
      </c>
      <c r="C139">
        <v>73.210114000000004</v>
      </c>
      <c r="D139">
        <v>99.260017000000005</v>
      </c>
      <c r="E139">
        <v>23.462562999999999</v>
      </c>
      <c r="F139">
        <v>106.41010300000001</v>
      </c>
      <c r="G139">
        <v>47.648074999999999</v>
      </c>
      <c r="H139">
        <v>47.881343999999999</v>
      </c>
      <c r="I139">
        <v>59.221699000000001</v>
      </c>
      <c r="J139">
        <v>201.58612099999999</v>
      </c>
      <c r="K139">
        <v>35.409573000000002</v>
      </c>
      <c r="L139">
        <v>53.431491999999999</v>
      </c>
      <c r="M139">
        <v>65.020859000000002</v>
      </c>
      <c r="N139">
        <v>99.590157000000005</v>
      </c>
      <c r="O139">
        <v>187.65322900000001</v>
      </c>
      <c r="P139">
        <v>73.499343999999994</v>
      </c>
      <c r="Q139">
        <v>248.51585399999999</v>
      </c>
      <c r="R139">
        <v>49.129677000000001</v>
      </c>
      <c r="S139">
        <v>152.60823099999999</v>
      </c>
    </row>
    <row r="140" spans="2:19">
      <c r="B140" s="112">
        <v>43664</v>
      </c>
      <c r="C140">
        <v>73.34272</v>
      </c>
      <c r="D140">
        <v>99.420815000000005</v>
      </c>
      <c r="E140">
        <v>23.499051999999999</v>
      </c>
      <c r="F140">
        <v>106.659622</v>
      </c>
      <c r="G140">
        <v>47.724339000000001</v>
      </c>
      <c r="H140">
        <v>47.944378</v>
      </c>
      <c r="I140">
        <v>58.719540000000002</v>
      </c>
      <c r="J140">
        <v>200.56720000000001</v>
      </c>
      <c r="K140">
        <v>35.446651000000003</v>
      </c>
      <c r="L140">
        <v>53.609313999999998</v>
      </c>
      <c r="M140">
        <v>65.276176000000007</v>
      </c>
      <c r="N140">
        <v>100.184273</v>
      </c>
      <c r="O140">
        <v>187.58131399999999</v>
      </c>
      <c r="P140">
        <v>74.137092999999993</v>
      </c>
      <c r="Q140">
        <v>242.87725800000001</v>
      </c>
      <c r="R140">
        <v>49.687781999999999</v>
      </c>
      <c r="S140">
        <v>152.75794999999999</v>
      </c>
    </row>
    <row r="141" spans="2:19">
      <c r="B141" s="112">
        <v>43665</v>
      </c>
      <c r="C141">
        <v>73.263144999999994</v>
      </c>
      <c r="D141">
        <v>99.30471</v>
      </c>
      <c r="E141">
        <v>23.462562999999999</v>
      </c>
      <c r="F141">
        <v>106.496117</v>
      </c>
      <c r="G141">
        <v>47.681972999999999</v>
      </c>
      <c r="H141">
        <v>47.917369999999998</v>
      </c>
      <c r="I141">
        <v>58.837234000000002</v>
      </c>
      <c r="J141">
        <v>198.149765</v>
      </c>
      <c r="K141">
        <v>35.193275</v>
      </c>
      <c r="L141">
        <v>52.804878000000002</v>
      </c>
      <c r="M141">
        <v>65.267082000000002</v>
      </c>
      <c r="N141">
        <v>99.197029000000001</v>
      </c>
      <c r="O141">
        <v>184.794464</v>
      </c>
      <c r="P141">
        <v>73.205665999999994</v>
      </c>
      <c r="Q141">
        <v>239.195877</v>
      </c>
      <c r="R141">
        <v>48.946055999999999</v>
      </c>
      <c r="S141">
        <v>154.97576900000001</v>
      </c>
    </row>
    <row r="142" spans="2:19">
      <c r="B142" s="112">
        <v>43668</v>
      </c>
      <c r="C142">
        <v>73.34272</v>
      </c>
      <c r="D142">
        <v>99.429703000000003</v>
      </c>
      <c r="E142">
        <v>23.489930999999999</v>
      </c>
      <c r="F142">
        <v>106.82313499999999</v>
      </c>
      <c r="G142">
        <v>47.707397</v>
      </c>
      <c r="H142">
        <v>47.917369999999998</v>
      </c>
      <c r="I142">
        <v>58.899997999999997</v>
      </c>
      <c r="J142">
        <v>202.10557600000001</v>
      </c>
      <c r="K142">
        <v>34.859585000000003</v>
      </c>
      <c r="L142">
        <v>53.177460000000004</v>
      </c>
      <c r="M142">
        <v>65.631844000000001</v>
      </c>
      <c r="N142">
        <v>99.834784999999997</v>
      </c>
      <c r="O142">
        <v>185.81929</v>
      </c>
      <c r="P142">
        <v>72.853240999999997</v>
      </c>
      <c r="Q142">
        <v>237.956345</v>
      </c>
      <c r="R142">
        <v>50.064670999999997</v>
      </c>
      <c r="S142">
        <v>154.53591900000001</v>
      </c>
    </row>
    <row r="143" spans="2:19">
      <c r="B143" s="112">
        <v>43669</v>
      </c>
      <c r="C143">
        <v>73.280845999999997</v>
      </c>
      <c r="D143">
        <v>99.331451000000001</v>
      </c>
      <c r="E143">
        <v>23.453427999999999</v>
      </c>
      <c r="F143">
        <v>106.883331</v>
      </c>
      <c r="G143">
        <v>47.665024000000003</v>
      </c>
      <c r="H143">
        <v>47.926375999999998</v>
      </c>
      <c r="I143">
        <v>59.135371999999997</v>
      </c>
      <c r="J143">
        <v>202.145523</v>
      </c>
      <c r="K143">
        <v>34.634022000000002</v>
      </c>
      <c r="L143">
        <v>53.041972999999999</v>
      </c>
      <c r="M143">
        <v>66.789992999999996</v>
      </c>
      <c r="N143">
        <v>101.660774</v>
      </c>
      <c r="O143">
        <v>185.909164</v>
      </c>
      <c r="P143">
        <v>72.593086</v>
      </c>
      <c r="Q143">
        <v>237.66738900000001</v>
      </c>
      <c r="R143">
        <v>50.456059000000003</v>
      </c>
      <c r="S143">
        <v>157.53980999999999</v>
      </c>
    </row>
    <row r="144" spans="2:19">
      <c r="B144" s="112">
        <v>43670</v>
      </c>
      <c r="C144">
        <v>73.351607999999999</v>
      </c>
      <c r="D144">
        <v>99.474379999999996</v>
      </c>
      <c r="E144">
        <v>23.471686999999999</v>
      </c>
      <c r="F144">
        <v>107.18450199999999</v>
      </c>
      <c r="G144">
        <v>47.681972999999999</v>
      </c>
      <c r="H144">
        <v>47.980389000000002</v>
      </c>
      <c r="I144">
        <v>59.127524999999999</v>
      </c>
      <c r="J144">
        <v>204.443085</v>
      </c>
      <c r="K144">
        <v>34.606209</v>
      </c>
      <c r="L144">
        <v>52.694794000000002</v>
      </c>
      <c r="M144">
        <v>67.692824999999999</v>
      </c>
      <c r="N144">
        <v>102.071388</v>
      </c>
      <c r="O144">
        <v>184.10226399999999</v>
      </c>
      <c r="P144">
        <v>72.609879000000006</v>
      </c>
      <c r="Q144">
        <v>234.051331</v>
      </c>
      <c r="R144">
        <v>50.414993000000003</v>
      </c>
      <c r="S144">
        <v>156.44494599999999</v>
      </c>
    </row>
    <row r="145" spans="2:19">
      <c r="B145" s="112">
        <v>43671</v>
      </c>
      <c r="C145">
        <v>73.271987999999993</v>
      </c>
      <c r="D145">
        <v>99.322517000000005</v>
      </c>
      <c r="E145">
        <v>23.435184</v>
      </c>
      <c r="F145">
        <v>106.840324</v>
      </c>
      <c r="G145">
        <v>47.631115000000001</v>
      </c>
      <c r="H145">
        <v>47.998390000000001</v>
      </c>
      <c r="I145">
        <v>58.790168999999999</v>
      </c>
      <c r="J145">
        <v>200.49726899999999</v>
      </c>
      <c r="K145">
        <v>34.674182999999999</v>
      </c>
      <c r="L145">
        <v>51.560111999999997</v>
      </c>
      <c r="M145">
        <v>66.707932</v>
      </c>
      <c r="N145">
        <v>101.09287999999999</v>
      </c>
      <c r="O145">
        <v>184.66859400000001</v>
      </c>
      <c r="P145">
        <v>72.240662</v>
      </c>
      <c r="Q145">
        <v>231.78654499999999</v>
      </c>
      <c r="R145">
        <v>50.016356999999999</v>
      </c>
      <c r="S145">
        <v>156.192307</v>
      </c>
    </row>
    <row r="146" spans="2:19">
      <c r="B146" s="112">
        <v>43672</v>
      </c>
      <c r="C146">
        <v>73.271987999999993</v>
      </c>
      <c r="D146">
        <v>99.340407999999996</v>
      </c>
      <c r="E146">
        <v>23.444298</v>
      </c>
      <c r="F146">
        <v>106.98659499999999</v>
      </c>
      <c r="G146">
        <v>47.563316</v>
      </c>
      <c r="H146">
        <v>48.016392000000003</v>
      </c>
      <c r="I146">
        <v>58.695995000000003</v>
      </c>
      <c r="J146">
        <v>199.538284</v>
      </c>
      <c r="K146">
        <v>34.921371000000001</v>
      </c>
      <c r="L146">
        <v>51.610911999999999</v>
      </c>
      <c r="M146">
        <v>66.762664999999998</v>
      </c>
      <c r="N146">
        <v>101.53846</v>
      </c>
      <c r="O146">
        <v>183.92243999999999</v>
      </c>
      <c r="P146">
        <v>72.450439000000003</v>
      </c>
      <c r="Q146">
        <v>235.73820499999999</v>
      </c>
      <c r="R146">
        <v>50.190311000000001</v>
      </c>
      <c r="S146">
        <v>159.44882200000001</v>
      </c>
    </row>
    <row r="147" spans="2:19">
      <c r="B147" s="112">
        <v>43675</v>
      </c>
      <c r="C147">
        <v>73.316208000000003</v>
      </c>
      <c r="D147">
        <v>99.385086000000001</v>
      </c>
      <c r="E147">
        <v>23.462562999999999</v>
      </c>
      <c r="F147">
        <v>106.91774700000001</v>
      </c>
      <c r="G147">
        <v>47.546379000000002</v>
      </c>
      <c r="H147">
        <v>48.007393</v>
      </c>
      <c r="I147">
        <v>59.111843</v>
      </c>
      <c r="J147">
        <v>195.73232999999999</v>
      </c>
      <c r="K147">
        <v>34.689632000000003</v>
      </c>
      <c r="L147">
        <v>52.042782000000003</v>
      </c>
      <c r="M147">
        <v>66.653198000000003</v>
      </c>
      <c r="N147">
        <v>101.21521</v>
      </c>
      <c r="O147">
        <v>184.80345199999999</v>
      </c>
      <c r="P147">
        <v>72.718970999999996</v>
      </c>
      <c r="Q147">
        <v>236.55836500000001</v>
      </c>
      <c r="R147">
        <v>50.659019000000001</v>
      </c>
      <c r="S147">
        <v>159.327179</v>
      </c>
    </row>
    <row r="148" spans="2:19">
      <c r="B148" s="112">
        <v>43676</v>
      </c>
      <c r="C148">
        <v>73.298530999999997</v>
      </c>
      <c r="D148">
        <v>99.376143999999996</v>
      </c>
      <c r="E148">
        <v>23.462562999999999</v>
      </c>
      <c r="F148">
        <v>106.883331</v>
      </c>
      <c r="G148">
        <v>47.614173999999998</v>
      </c>
      <c r="H148">
        <v>48.043399999999998</v>
      </c>
      <c r="I148">
        <v>59.119689999999999</v>
      </c>
      <c r="J148">
        <v>196.83114599999999</v>
      </c>
      <c r="K148">
        <v>34.624737000000003</v>
      </c>
      <c r="L148">
        <v>51.712536</v>
      </c>
      <c r="M148">
        <v>67.211792000000003</v>
      </c>
      <c r="N148">
        <v>100.98803700000001</v>
      </c>
      <c r="O148">
        <v>187.57229599999999</v>
      </c>
      <c r="P148">
        <v>71.661659</v>
      </c>
      <c r="Q148">
        <v>237.59288000000001</v>
      </c>
      <c r="R148">
        <v>50.441581999999997</v>
      </c>
      <c r="S148">
        <v>159.11198400000001</v>
      </c>
    </row>
    <row r="149" spans="2:19">
      <c r="B149" s="112">
        <v>43677</v>
      </c>
      <c r="C149">
        <v>73.386955</v>
      </c>
      <c r="D149">
        <v>99.420815000000005</v>
      </c>
      <c r="E149">
        <v>23.517320999999999</v>
      </c>
      <c r="F149">
        <v>106.97798899999999</v>
      </c>
      <c r="G149">
        <v>47.690444999999997</v>
      </c>
      <c r="H149">
        <v>48.097431</v>
      </c>
      <c r="I149">
        <v>58.342936999999999</v>
      </c>
      <c r="J149">
        <v>194.02413899999999</v>
      </c>
      <c r="K149">
        <v>34.105659000000003</v>
      </c>
      <c r="L149">
        <v>50.908096</v>
      </c>
      <c r="M149">
        <v>66.076317000000003</v>
      </c>
      <c r="N149">
        <v>101.34626</v>
      </c>
      <c r="O149">
        <v>190.24229399999999</v>
      </c>
      <c r="P149">
        <v>71.292457999999996</v>
      </c>
      <c r="Q149">
        <v>232.07547</v>
      </c>
      <c r="R149">
        <v>51.470795000000003</v>
      </c>
      <c r="S149">
        <v>155.013184</v>
      </c>
    </row>
    <row r="150" spans="2:19">
      <c r="B150" s="112">
        <v>43678</v>
      </c>
      <c r="C150">
        <v>73.912459999999996</v>
      </c>
      <c r="D150">
        <v>100.199783</v>
      </c>
      <c r="E150">
        <v>23.692820000000001</v>
      </c>
      <c r="F150">
        <v>107.84773300000001</v>
      </c>
      <c r="G150">
        <v>47.86871</v>
      </c>
      <c r="H150">
        <v>48.184035999999999</v>
      </c>
      <c r="I150">
        <v>56.852192000000002</v>
      </c>
      <c r="J150">
        <v>192.52572599999999</v>
      </c>
      <c r="K150">
        <v>33.796669000000001</v>
      </c>
      <c r="L150">
        <v>51.153663999999999</v>
      </c>
      <c r="M150">
        <v>65.645949999999999</v>
      </c>
      <c r="N150">
        <v>98.672828999999993</v>
      </c>
      <c r="O150">
        <v>190.053482</v>
      </c>
      <c r="P150">
        <v>72.106392</v>
      </c>
      <c r="Q150">
        <v>232.29916399999999</v>
      </c>
      <c r="R150">
        <v>50.357013999999999</v>
      </c>
      <c r="S150">
        <v>150.85829200000001</v>
      </c>
    </row>
    <row r="151" spans="2:19">
      <c r="B151" s="112">
        <v>43679</v>
      </c>
      <c r="C151">
        <v>73.983406000000002</v>
      </c>
      <c r="D151">
        <v>100.235596</v>
      </c>
      <c r="E151">
        <v>23.747655999999999</v>
      </c>
      <c r="F151">
        <v>107.959915</v>
      </c>
      <c r="G151">
        <v>47.877197000000002</v>
      </c>
      <c r="H151">
        <v>48.247191999999998</v>
      </c>
      <c r="I151">
        <v>56.295135000000002</v>
      </c>
      <c r="J151">
        <v>188.81965600000001</v>
      </c>
      <c r="K151">
        <v>33.802849000000002</v>
      </c>
      <c r="L151">
        <v>50.696399999999997</v>
      </c>
      <c r="M151">
        <v>63.228523000000003</v>
      </c>
      <c r="N151">
        <v>98.664078000000003</v>
      </c>
      <c r="O151">
        <v>193.703339</v>
      </c>
      <c r="P151">
        <v>72.274231</v>
      </c>
      <c r="Q151">
        <v>233.04473899999999</v>
      </c>
      <c r="R151">
        <v>49.291556999999997</v>
      </c>
      <c r="S151">
        <v>148.50950599999999</v>
      </c>
    </row>
    <row r="152" spans="2:19">
      <c r="B152" s="112">
        <v>43682</v>
      </c>
      <c r="C152">
        <v>74.302429000000004</v>
      </c>
      <c r="D152">
        <v>100.674339</v>
      </c>
      <c r="E152">
        <v>23.903051000000001</v>
      </c>
      <c r="F152">
        <v>108.03756</v>
      </c>
      <c r="G152">
        <v>48.055481</v>
      </c>
      <c r="H152">
        <v>48.382514999999998</v>
      </c>
      <c r="I152">
        <v>55.141762</v>
      </c>
      <c r="J152">
        <v>181.537384</v>
      </c>
      <c r="K152">
        <v>32.696686</v>
      </c>
      <c r="L152">
        <v>49.697223999999999</v>
      </c>
      <c r="M152">
        <v>60.490608000000002</v>
      </c>
      <c r="N152">
        <v>95.728522999999996</v>
      </c>
      <c r="O152">
        <v>192.29196200000001</v>
      </c>
      <c r="P152">
        <v>71.728797999999998</v>
      </c>
      <c r="Q152">
        <v>228.394104</v>
      </c>
      <c r="R152">
        <v>46.71125</v>
      </c>
      <c r="S152">
        <v>141.36004600000001</v>
      </c>
    </row>
    <row r="153" spans="2:19">
      <c r="B153" s="112">
        <v>43683</v>
      </c>
      <c r="C153">
        <v>74.488540999999998</v>
      </c>
      <c r="D153">
        <v>100.942909</v>
      </c>
      <c r="E153">
        <v>23.957896999999999</v>
      </c>
      <c r="F153">
        <v>108.710579</v>
      </c>
      <c r="G153">
        <v>48.191299000000001</v>
      </c>
      <c r="H153">
        <v>48.436641999999999</v>
      </c>
      <c r="I153">
        <v>55.675288999999999</v>
      </c>
      <c r="J153">
        <v>184.314438</v>
      </c>
      <c r="K153">
        <v>33.144717999999997</v>
      </c>
      <c r="L153">
        <v>49.875038000000004</v>
      </c>
      <c r="M153">
        <v>62.752380000000002</v>
      </c>
      <c r="N153">
        <v>96.479881000000006</v>
      </c>
      <c r="O153">
        <v>195.03385900000001</v>
      </c>
      <c r="P153">
        <v>72.693779000000006</v>
      </c>
      <c r="Q153">
        <v>231.395081</v>
      </c>
      <c r="R153">
        <v>47.595511999999999</v>
      </c>
      <c r="S153">
        <v>142.969604</v>
      </c>
    </row>
    <row r="154" spans="2:19">
      <c r="B154" s="112">
        <v>43684</v>
      </c>
      <c r="C154">
        <v>74.488540999999998</v>
      </c>
      <c r="D154">
        <v>100.88924400000001</v>
      </c>
      <c r="E154">
        <v>23.967037000000001</v>
      </c>
      <c r="F154">
        <v>108.693344</v>
      </c>
      <c r="G154">
        <v>48.199776</v>
      </c>
      <c r="H154">
        <v>48.481766</v>
      </c>
      <c r="I154">
        <v>55.314373000000003</v>
      </c>
      <c r="J154">
        <v>184.95375100000001</v>
      </c>
      <c r="K154">
        <v>33.432076000000002</v>
      </c>
      <c r="L154">
        <v>50.289959000000003</v>
      </c>
      <c r="M154">
        <v>63.887821000000002</v>
      </c>
      <c r="N154">
        <v>94.383064000000005</v>
      </c>
      <c r="O154">
        <v>195.46534700000001</v>
      </c>
      <c r="P154">
        <v>73.054610999999994</v>
      </c>
      <c r="Q154">
        <v>229.68956</v>
      </c>
      <c r="R154">
        <v>48.088371000000002</v>
      </c>
      <c r="S154">
        <v>141.528503</v>
      </c>
    </row>
    <row r="155" spans="2:19">
      <c r="B155" s="112">
        <v>43685</v>
      </c>
      <c r="C155">
        <v>74.550567999999998</v>
      </c>
      <c r="D155">
        <v>100.987686</v>
      </c>
      <c r="E155">
        <v>23.967037000000001</v>
      </c>
      <c r="F155">
        <v>108.986694</v>
      </c>
      <c r="G155">
        <v>48.335602000000002</v>
      </c>
      <c r="H155">
        <v>48.571964000000001</v>
      </c>
      <c r="I155">
        <v>56.789428999999998</v>
      </c>
      <c r="J155">
        <v>189.95845</v>
      </c>
      <c r="K155">
        <v>33.695999</v>
      </c>
      <c r="L155">
        <v>50.425651999999999</v>
      </c>
      <c r="M155">
        <v>64.794372999999993</v>
      </c>
      <c r="N155">
        <v>95.981887999999998</v>
      </c>
      <c r="O155">
        <v>198.692688</v>
      </c>
      <c r="P155">
        <v>73.449005</v>
      </c>
      <c r="Q155">
        <v>230.779999</v>
      </c>
      <c r="R155">
        <v>49.149002000000003</v>
      </c>
      <c r="S155">
        <v>145.10322600000001</v>
      </c>
    </row>
    <row r="156" spans="2:19">
      <c r="B156" s="112">
        <v>43686</v>
      </c>
      <c r="C156">
        <v>74.417679000000007</v>
      </c>
      <c r="D156">
        <v>100.85335499999999</v>
      </c>
      <c r="E156">
        <v>23.939613000000001</v>
      </c>
      <c r="F156">
        <v>108.66744199999999</v>
      </c>
      <c r="G156">
        <v>48.293163</v>
      </c>
      <c r="H156">
        <v>48.544907000000002</v>
      </c>
      <c r="I156">
        <v>55.581135000000003</v>
      </c>
      <c r="J156">
        <v>187.65090900000001</v>
      </c>
      <c r="K156">
        <v>33.310969999999998</v>
      </c>
      <c r="L156">
        <v>50.229377999999997</v>
      </c>
      <c r="M156">
        <v>63.219379000000004</v>
      </c>
      <c r="N156">
        <v>95.877037000000001</v>
      </c>
      <c r="O156">
        <v>199.780472</v>
      </c>
      <c r="P156">
        <v>73.222435000000004</v>
      </c>
      <c r="Q156">
        <v>231.72131300000001</v>
      </c>
      <c r="R156">
        <v>48.744002999999999</v>
      </c>
      <c r="S156">
        <v>144.897324</v>
      </c>
    </row>
    <row r="157" spans="2:19">
      <c r="B157" s="112">
        <v>43689</v>
      </c>
      <c r="C157">
        <v>74.745575000000002</v>
      </c>
      <c r="D157">
        <v>101.22049</v>
      </c>
      <c r="E157">
        <v>24.095006999999999</v>
      </c>
      <c r="F157">
        <v>109.349098</v>
      </c>
      <c r="G157">
        <v>48.513877999999998</v>
      </c>
      <c r="H157">
        <v>48.680218000000004</v>
      </c>
      <c r="I157">
        <v>55.311062</v>
      </c>
      <c r="J157">
        <v>185.17352299999999</v>
      </c>
      <c r="K157">
        <v>32.671329</v>
      </c>
      <c r="L157">
        <v>50.77552</v>
      </c>
      <c r="M157">
        <v>62.212111999999998</v>
      </c>
      <c r="N157">
        <v>94.077292999999997</v>
      </c>
      <c r="O157">
        <v>199.771469</v>
      </c>
      <c r="P157">
        <v>73.390288999999996</v>
      </c>
      <c r="Q157">
        <v>226.660583</v>
      </c>
      <c r="R157">
        <v>48.620316000000003</v>
      </c>
      <c r="S157">
        <v>137.60751300000001</v>
      </c>
    </row>
    <row r="158" spans="2:19">
      <c r="B158" s="112">
        <v>43690</v>
      </c>
      <c r="C158">
        <v>74.630341000000001</v>
      </c>
      <c r="D158">
        <v>101.077232</v>
      </c>
      <c r="E158">
        <v>24.031016999999999</v>
      </c>
      <c r="F158">
        <v>109.262817</v>
      </c>
      <c r="G158">
        <v>48.420493999999998</v>
      </c>
      <c r="H158">
        <v>48.617069000000001</v>
      </c>
      <c r="I158">
        <v>55.994197999999997</v>
      </c>
      <c r="J158">
        <v>188.250259</v>
      </c>
      <c r="K158">
        <v>33.351337000000001</v>
      </c>
      <c r="L158">
        <v>50.766987</v>
      </c>
      <c r="M158">
        <v>62.706584999999997</v>
      </c>
      <c r="N158">
        <v>95.527587999999994</v>
      </c>
      <c r="O158">
        <v>198.76460299999999</v>
      </c>
      <c r="P158">
        <v>73.415656999999996</v>
      </c>
      <c r="Q158">
        <v>232.27117899999999</v>
      </c>
      <c r="R158">
        <v>50.679310000000001</v>
      </c>
      <c r="S158">
        <v>137.71984900000001</v>
      </c>
    </row>
    <row r="159" spans="2:19">
      <c r="B159" s="112">
        <v>43691</v>
      </c>
      <c r="C159">
        <v>74.896232999999995</v>
      </c>
      <c r="D159">
        <v>101.390602</v>
      </c>
      <c r="E159">
        <v>24.195549</v>
      </c>
      <c r="F159">
        <v>109.582077</v>
      </c>
      <c r="G159">
        <v>48.547825000000003</v>
      </c>
      <c r="H159">
        <v>48.752392</v>
      </c>
      <c r="I159">
        <v>53.738235000000003</v>
      </c>
      <c r="J159">
        <v>179.519531</v>
      </c>
      <c r="K159">
        <v>32.975628</v>
      </c>
      <c r="L159">
        <v>50.741390000000003</v>
      </c>
      <c r="M159">
        <v>60.234206999999998</v>
      </c>
      <c r="N159">
        <v>91.561096000000006</v>
      </c>
      <c r="O159">
        <v>196.76889</v>
      </c>
      <c r="P159">
        <v>72.755554000000004</v>
      </c>
      <c r="Q159">
        <v>226.660583</v>
      </c>
      <c r="R159">
        <v>49.170833999999999</v>
      </c>
      <c r="S159">
        <v>133.97666899999999</v>
      </c>
    </row>
    <row r="160" spans="2:19">
      <c r="B160" s="112">
        <v>43692</v>
      </c>
      <c r="C160">
        <v>75.259574999999998</v>
      </c>
      <c r="D160">
        <v>101.85618599999999</v>
      </c>
      <c r="E160">
        <v>24.296108</v>
      </c>
      <c r="F160">
        <v>110.11705000000001</v>
      </c>
      <c r="G160">
        <v>48.743079999999999</v>
      </c>
      <c r="H160">
        <v>48.869675000000001</v>
      </c>
      <c r="I160">
        <v>53.420493999999998</v>
      </c>
      <c r="J160">
        <v>182.396469</v>
      </c>
      <c r="K160">
        <v>34.990799000000003</v>
      </c>
      <c r="L160">
        <v>51.227801999999997</v>
      </c>
      <c r="M160">
        <v>59.675640000000001</v>
      </c>
      <c r="N160">
        <v>91.910567999999998</v>
      </c>
      <c r="O160">
        <v>201.55143699999999</v>
      </c>
      <c r="P160">
        <v>73.601844999999997</v>
      </c>
      <c r="Q160">
        <v>227.63919100000001</v>
      </c>
      <c r="R160">
        <v>48.925879999999999</v>
      </c>
      <c r="S160">
        <v>134.48204000000001</v>
      </c>
    </row>
    <row r="161" spans="2:19">
      <c r="B161" s="112">
        <v>43693</v>
      </c>
      <c r="C161">
        <v>75.179794000000001</v>
      </c>
      <c r="D161">
        <v>101.775597</v>
      </c>
      <c r="E161">
        <v>24.259544000000002</v>
      </c>
      <c r="F161">
        <v>110.31549800000001</v>
      </c>
      <c r="G161">
        <v>48.615729999999999</v>
      </c>
      <c r="H161">
        <v>48.815536000000002</v>
      </c>
      <c r="I161">
        <v>54.254565999999997</v>
      </c>
      <c r="J161">
        <v>183.50529499999999</v>
      </c>
      <c r="K161">
        <v>35.083958000000003</v>
      </c>
      <c r="L161">
        <v>52.106785000000002</v>
      </c>
      <c r="M161">
        <v>60.545540000000003</v>
      </c>
      <c r="N161">
        <v>94.112235999999996</v>
      </c>
      <c r="O161">
        <v>200.40974399999999</v>
      </c>
      <c r="P161">
        <v>73.796501000000006</v>
      </c>
      <c r="Q161">
        <v>228.98126199999999</v>
      </c>
      <c r="R161">
        <v>50.080280000000002</v>
      </c>
      <c r="S161">
        <v>139.64755199999999</v>
      </c>
    </row>
    <row r="162" spans="2:19">
      <c r="B162" s="112">
        <v>43696</v>
      </c>
      <c r="C162">
        <v>74.940535999999994</v>
      </c>
      <c r="D162">
        <v>101.507019</v>
      </c>
      <c r="E162">
        <v>24.140709000000001</v>
      </c>
      <c r="F162">
        <v>109.953087</v>
      </c>
      <c r="G162">
        <v>48.420493999999998</v>
      </c>
      <c r="H162">
        <v>48.743369999999999</v>
      </c>
      <c r="I162">
        <v>55.168067999999998</v>
      </c>
      <c r="J162">
        <v>185.97267199999999</v>
      </c>
      <c r="K162">
        <v>35.338566</v>
      </c>
      <c r="L162">
        <v>52.755344000000001</v>
      </c>
      <c r="M162">
        <v>61.745106</v>
      </c>
      <c r="N162">
        <v>94.959693999999999</v>
      </c>
      <c r="O162">
        <v>202.441452</v>
      </c>
      <c r="P162">
        <v>74.591988000000001</v>
      </c>
      <c r="Q162">
        <v>228.067902</v>
      </c>
      <c r="R162">
        <v>51.013981000000001</v>
      </c>
      <c r="S162">
        <v>142.604614</v>
      </c>
    </row>
    <row r="163" spans="2:19">
      <c r="B163" s="112">
        <v>43697</v>
      </c>
      <c r="C163">
        <v>75.135513000000003</v>
      </c>
      <c r="D163">
        <v>101.784569</v>
      </c>
      <c r="E163">
        <v>24.241271999999999</v>
      </c>
      <c r="F163">
        <v>110.591621</v>
      </c>
      <c r="G163">
        <v>48.488402999999998</v>
      </c>
      <c r="H163">
        <v>48.779460999999998</v>
      </c>
      <c r="I163">
        <v>54.834442000000003</v>
      </c>
      <c r="J163">
        <v>183.615173</v>
      </c>
      <c r="K163">
        <v>34.792076000000002</v>
      </c>
      <c r="L163">
        <v>52.542006999999998</v>
      </c>
      <c r="M163">
        <v>61.442931999999999</v>
      </c>
      <c r="N163">
        <v>93.754028000000005</v>
      </c>
      <c r="O163">
        <v>202.774078</v>
      </c>
      <c r="P163">
        <v>74.270415999999997</v>
      </c>
      <c r="Q163">
        <v>223.82736199999999</v>
      </c>
      <c r="R163">
        <v>51.016402999999997</v>
      </c>
      <c r="S163">
        <v>142.33329800000001</v>
      </c>
    </row>
    <row r="164" spans="2:19">
      <c r="B164" s="112">
        <v>43698</v>
      </c>
      <c r="C164">
        <v>75.100020999999998</v>
      </c>
      <c r="D164">
        <v>101.73082700000001</v>
      </c>
      <c r="E164">
        <v>24.168134999999999</v>
      </c>
      <c r="F164">
        <v>110.790077</v>
      </c>
      <c r="G164">
        <v>48.437472999999997</v>
      </c>
      <c r="H164">
        <v>48.734352000000001</v>
      </c>
      <c r="I164">
        <v>55.382548999999997</v>
      </c>
      <c r="J164">
        <v>183.35545300000001</v>
      </c>
      <c r="K164">
        <v>34.782772000000001</v>
      </c>
      <c r="L164">
        <v>52.780945000000003</v>
      </c>
      <c r="M164">
        <v>62.047294999999998</v>
      </c>
      <c r="N164">
        <v>94.016113000000004</v>
      </c>
      <c r="O164">
        <v>204.41018700000001</v>
      </c>
      <c r="P164">
        <v>74.710480000000004</v>
      </c>
      <c r="Q164">
        <v>224.004456</v>
      </c>
      <c r="R164">
        <v>51.569347</v>
      </c>
      <c r="S164">
        <v>144.916031</v>
      </c>
    </row>
    <row r="165" spans="2:19">
      <c r="B165" s="112">
        <v>43699</v>
      </c>
      <c r="C165">
        <v>74.958252000000002</v>
      </c>
      <c r="D165">
        <v>101.46219600000001</v>
      </c>
      <c r="E165">
        <v>24.122434999999999</v>
      </c>
      <c r="F165">
        <v>110.38452100000001</v>
      </c>
      <c r="G165">
        <v>48.395026999999999</v>
      </c>
      <c r="H165">
        <v>48.707293999999997</v>
      </c>
      <c r="I165">
        <v>55.263396999999998</v>
      </c>
      <c r="J165">
        <v>181.84704600000001</v>
      </c>
      <c r="K165">
        <v>34.748615000000001</v>
      </c>
      <c r="L165">
        <v>52.661465</v>
      </c>
      <c r="M165">
        <v>61.964863000000001</v>
      </c>
      <c r="N165">
        <v>94.985900999999998</v>
      </c>
      <c r="O165">
        <v>205.42605599999999</v>
      </c>
      <c r="P165">
        <v>74.67662</v>
      </c>
      <c r="Q165">
        <v>217.09835799999999</v>
      </c>
      <c r="R165">
        <v>51.525696000000003</v>
      </c>
      <c r="S165">
        <v>145.39326500000001</v>
      </c>
    </row>
    <row r="166" spans="2:19">
      <c r="B166" s="112">
        <v>43700</v>
      </c>
      <c r="C166">
        <v>75.232979</v>
      </c>
      <c r="D166">
        <v>101.874115</v>
      </c>
      <c r="E166">
        <v>24.259544000000002</v>
      </c>
      <c r="F166">
        <v>110.790077</v>
      </c>
      <c r="G166">
        <v>48.666676000000002</v>
      </c>
      <c r="H166">
        <v>48.806530000000002</v>
      </c>
      <c r="I166">
        <v>53.611141000000003</v>
      </c>
      <c r="J166">
        <v>177.5616</v>
      </c>
      <c r="K166">
        <v>34.413265000000003</v>
      </c>
      <c r="L166">
        <v>52.132389000000003</v>
      </c>
      <c r="M166">
        <v>60.435661000000003</v>
      </c>
      <c r="N166">
        <v>92.626975999999999</v>
      </c>
      <c r="O166">
        <v>203.682053</v>
      </c>
      <c r="P166">
        <v>73.551063999999997</v>
      </c>
      <c r="Q166">
        <v>214.973389</v>
      </c>
      <c r="R166">
        <v>49.144145999999999</v>
      </c>
      <c r="S166">
        <v>137.57946799999999</v>
      </c>
    </row>
    <row r="167" spans="2:19">
      <c r="B167" s="112">
        <v>43703</v>
      </c>
      <c r="C167">
        <v>75.188689999999994</v>
      </c>
      <c r="D167">
        <v>101.829346</v>
      </c>
      <c r="E167">
        <v>24.222977</v>
      </c>
      <c r="F167">
        <v>110.798698</v>
      </c>
      <c r="G167">
        <v>48.624217999999999</v>
      </c>
      <c r="H167">
        <v>48.734352000000001</v>
      </c>
      <c r="I167">
        <v>53.897101999999997</v>
      </c>
      <c r="J167">
        <v>180.16883899999999</v>
      </c>
      <c r="K167">
        <v>34.773453000000003</v>
      </c>
      <c r="L167">
        <v>52.482261999999999</v>
      </c>
      <c r="M167">
        <v>58.842360999999997</v>
      </c>
      <c r="N167">
        <v>93.369613999999999</v>
      </c>
      <c r="O167">
        <v>206.828461</v>
      </c>
      <c r="P167">
        <v>74.278869999999998</v>
      </c>
      <c r="Q167">
        <v>215.36483799999999</v>
      </c>
      <c r="R167">
        <v>50.077849999999998</v>
      </c>
      <c r="S167">
        <v>141.12608299999999</v>
      </c>
    </row>
    <row r="168" spans="2:19">
      <c r="B168" s="112">
        <v>43704</v>
      </c>
      <c r="C168">
        <v>75.445685999999995</v>
      </c>
      <c r="D168">
        <v>102.151634</v>
      </c>
      <c r="E168">
        <v>24.332666</v>
      </c>
      <c r="F168">
        <v>111.394058</v>
      </c>
      <c r="G168">
        <v>48.853416000000003</v>
      </c>
      <c r="H168">
        <v>48.779460999999998</v>
      </c>
      <c r="I168">
        <v>53.372829000000003</v>
      </c>
      <c r="J168">
        <v>181.10784899999999</v>
      </c>
      <c r="K168">
        <v>34.906967000000002</v>
      </c>
      <c r="L168">
        <v>53.216163999999999</v>
      </c>
      <c r="M168">
        <v>58.567653999999997</v>
      </c>
      <c r="N168">
        <v>92.382346999999996</v>
      </c>
      <c r="O168">
        <v>206.57678200000001</v>
      </c>
      <c r="P168">
        <v>74.507369999999995</v>
      </c>
      <c r="Q168">
        <v>207.769104</v>
      </c>
      <c r="R168">
        <v>49.512791</v>
      </c>
      <c r="S168">
        <v>140.46168499999999</v>
      </c>
    </row>
    <row r="169" spans="2:19">
      <c r="B169" s="112">
        <v>43705</v>
      </c>
      <c r="C169">
        <v>75.472251999999997</v>
      </c>
      <c r="D169">
        <v>102.160645</v>
      </c>
      <c r="E169">
        <v>24.341802999999999</v>
      </c>
      <c r="F169">
        <v>111.394058</v>
      </c>
      <c r="G169">
        <v>48.921322000000004</v>
      </c>
      <c r="H169">
        <v>48.815536000000002</v>
      </c>
      <c r="I169">
        <v>53.762058000000003</v>
      </c>
      <c r="J169">
        <v>181.567352</v>
      </c>
      <c r="K169">
        <v>35.000121999999998</v>
      </c>
      <c r="L169">
        <v>53.446575000000003</v>
      </c>
      <c r="M169">
        <v>58.659229000000003</v>
      </c>
      <c r="N169">
        <v>93.308456000000007</v>
      </c>
      <c r="O169">
        <v>206.891403</v>
      </c>
      <c r="P169">
        <v>74.278869999999998</v>
      </c>
      <c r="Q169">
        <v>211.888565</v>
      </c>
      <c r="R169">
        <v>49.845032000000003</v>
      </c>
      <c r="S169">
        <v>142.91343699999999</v>
      </c>
    </row>
    <row r="170" spans="2:19">
      <c r="B170" s="112">
        <v>43706</v>
      </c>
      <c r="C170">
        <v>75.427955999999995</v>
      </c>
      <c r="D170">
        <v>102.09792299999999</v>
      </c>
      <c r="E170">
        <v>24.305246</v>
      </c>
      <c r="F170">
        <v>111.152451</v>
      </c>
      <c r="G170">
        <v>48.989238999999998</v>
      </c>
      <c r="H170">
        <v>48.824581000000002</v>
      </c>
      <c r="I170">
        <v>54.357838000000001</v>
      </c>
      <c r="J170">
        <v>185.373322</v>
      </c>
      <c r="K170">
        <v>35.422412999999999</v>
      </c>
      <c r="L170">
        <v>53.728183999999999</v>
      </c>
      <c r="M170">
        <v>60.225051999999998</v>
      </c>
      <c r="N170">
        <v>95.422745000000006</v>
      </c>
      <c r="O170">
        <v>207.13414</v>
      </c>
      <c r="P170">
        <v>74.600464000000002</v>
      </c>
      <c r="Q170">
        <v>214.936127</v>
      </c>
      <c r="R170">
        <v>50.689003</v>
      </c>
      <c r="S170">
        <v>146.43202199999999</v>
      </c>
    </row>
    <row r="171" spans="2:19">
      <c r="B171" s="112">
        <v>43707</v>
      </c>
      <c r="C171">
        <v>75.419066999999998</v>
      </c>
      <c r="D171">
        <v>102.187454</v>
      </c>
      <c r="E171">
        <v>24.305246</v>
      </c>
      <c r="F171">
        <v>111.135216</v>
      </c>
      <c r="G171">
        <v>48.760052000000002</v>
      </c>
      <c r="H171">
        <v>48.833595000000003</v>
      </c>
      <c r="I171">
        <v>54.397556000000002</v>
      </c>
      <c r="J171">
        <v>185.473206</v>
      </c>
      <c r="K171">
        <v>35.478293999999998</v>
      </c>
      <c r="L171">
        <v>53.915928000000001</v>
      </c>
      <c r="M171">
        <v>62.202961000000002</v>
      </c>
      <c r="N171">
        <v>95.981887999999998</v>
      </c>
      <c r="O171">
        <v>206.93632500000001</v>
      </c>
      <c r="P171">
        <v>75.235175999999996</v>
      </c>
      <c r="Q171">
        <v>218.08625799999999</v>
      </c>
      <c r="R171">
        <v>50.623519999999999</v>
      </c>
      <c r="S171">
        <v>144.96281400000001</v>
      </c>
    </row>
    <row r="172" spans="2:19">
      <c r="B172" s="112">
        <v>43711</v>
      </c>
      <c r="C172">
        <v>75.488380000000006</v>
      </c>
      <c r="D172">
        <v>102.163239</v>
      </c>
      <c r="E172">
        <v>24.344619999999999</v>
      </c>
      <c r="F172">
        <v>111.03053300000001</v>
      </c>
      <c r="G172">
        <v>48.725203999999998</v>
      </c>
      <c r="H172">
        <v>48.845345000000002</v>
      </c>
      <c r="I172">
        <v>54.461089999999999</v>
      </c>
      <c r="J172">
        <v>182.196686</v>
      </c>
      <c r="K172">
        <v>35.596286999999997</v>
      </c>
      <c r="L172">
        <v>54.880229999999997</v>
      </c>
      <c r="M172">
        <v>61.763420000000004</v>
      </c>
      <c r="N172">
        <v>94.846107000000003</v>
      </c>
      <c r="O172">
        <v>213.813568</v>
      </c>
      <c r="P172">
        <v>76.707718</v>
      </c>
      <c r="Q172">
        <v>214.936127</v>
      </c>
      <c r="R172">
        <v>49.886260999999998</v>
      </c>
      <c r="S172">
        <v>141.13548299999999</v>
      </c>
    </row>
    <row r="173" spans="2:19">
      <c r="B173" s="112">
        <v>43712</v>
      </c>
      <c r="C173">
        <v>75.630523999999994</v>
      </c>
      <c r="D173">
        <v>102.342735</v>
      </c>
      <c r="E173">
        <v>24.381233000000002</v>
      </c>
      <c r="F173">
        <v>111.238159</v>
      </c>
      <c r="G173">
        <v>48.835697000000003</v>
      </c>
      <c r="H173">
        <v>48.845345000000002</v>
      </c>
      <c r="I173">
        <v>55.040981000000002</v>
      </c>
      <c r="J173">
        <v>186.94165000000001</v>
      </c>
      <c r="K173">
        <v>35.990631</v>
      </c>
      <c r="L173">
        <v>55.323990000000002</v>
      </c>
      <c r="M173">
        <v>62.706584999999997</v>
      </c>
      <c r="N173">
        <v>95.990639000000002</v>
      </c>
      <c r="O173">
        <v>216.71727000000001</v>
      </c>
      <c r="P173">
        <v>76.885436999999996</v>
      </c>
      <c r="Q173">
        <v>211.31068400000001</v>
      </c>
      <c r="R173">
        <v>50.732655000000001</v>
      </c>
      <c r="S173">
        <v>141.977676</v>
      </c>
    </row>
    <row r="174" spans="2:19">
      <c r="B174" s="112">
        <v>43713</v>
      </c>
      <c r="C174">
        <v>75.239684999999994</v>
      </c>
      <c r="D174">
        <v>101.903008</v>
      </c>
      <c r="E174">
        <v>24.225594000000001</v>
      </c>
      <c r="F174">
        <v>110.424881</v>
      </c>
      <c r="G174">
        <v>48.572223999999999</v>
      </c>
      <c r="H174">
        <v>48.718792000000001</v>
      </c>
      <c r="I174">
        <v>55.819446999999997</v>
      </c>
      <c r="J174">
        <v>190.69766200000001</v>
      </c>
      <c r="K174">
        <v>35.844700000000003</v>
      </c>
      <c r="L174">
        <v>54.393818000000003</v>
      </c>
      <c r="M174">
        <v>63.127803999999998</v>
      </c>
      <c r="N174">
        <v>98.174819999999997</v>
      </c>
      <c r="O174">
        <v>211.934662</v>
      </c>
      <c r="P174">
        <v>76.910835000000006</v>
      </c>
      <c r="Q174">
        <v>213.976181</v>
      </c>
      <c r="R174">
        <v>51.724567</v>
      </c>
      <c r="S174">
        <v>146.26359600000001</v>
      </c>
    </row>
    <row r="175" spans="2:19">
      <c r="B175" s="112">
        <v>43714</v>
      </c>
      <c r="C175">
        <v>75.328484000000003</v>
      </c>
      <c r="D175">
        <v>102.010666</v>
      </c>
      <c r="E175">
        <v>24.262212999999999</v>
      </c>
      <c r="F175">
        <v>110.822868</v>
      </c>
      <c r="G175">
        <v>48.657210999999997</v>
      </c>
      <c r="H175">
        <v>48.691673000000002</v>
      </c>
      <c r="I175">
        <v>56.343722999999997</v>
      </c>
      <c r="J175">
        <v>187.29129</v>
      </c>
      <c r="K175">
        <v>35.624237000000001</v>
      </c>
      <c r="L175">
        <v>54.504753000000001</v>
      </c>
      <c r="M175">
        <v>63.384208999999998</v>
      </c>
      <c r="N175">
        <v>98.384499000000005</v>
      </c>
      <c r="O175">
        <v>209.09390300000001</v>
      </c>
      <c r="P175">
        <v>77.130866999999995</v>
      </c>
      <c r="Q175">
        <v>213.42628500000001</v>
      </c>
      <c r="R175">
        <v>51.719710999999997</v>
      </c>
      <c r="S175">
        <v>146.469437</v>
      </c>
    </row>
    <row r="176" spans="2:19">
      <c r="B176" s="112">
        <v>43717</v>
      </c>
      <c r="C176">
        <v>74.982101</v>
      </c>
      <c r="D176">
        <v>101.57991800000001</v>
      </c>
      <c r="E176">
        <v>24.115722999999999</v>
      </c>
      <c r="F176">
        <v>110.009575</v>
      </c>
      <c r="G176">
        <v>48.461722999999999</v>
      </c>
      <c r="H176">
        <v>48.556103</v>
      </c>
      <c r="I176">
        <v>56.788558999999999</v>
      </c>
      <c r="J176">
        <v>188.55993699999999</v>
      </c>
      <c r="K176">
        <v>36.121043999999998</v>
      </c>
      <c r="L176">
        <v>53.523384</v>
      </c>
      <c r="M176">
        <v>64.565444999999997</v>
      </c>
      <c r="N176">
        <v>100.822067</v>
      </c>
      <c r="O176">
        <v>201.37167400000001</v>
      </c>
      <c r="P176">
        <v>76.496155000000002</v>
      </c>
      <c r="Q176">
        <v>214.99203499999999</v>
      </c>
      <c r="R176">
        <v>51.940407</v>
      </c>
      <c r="S176">
        <v>148.191315</v>
      </c>
    </row>
    <row r="177" spans="2:19">
      <c r="B177" s="112">
        <v>43718</v>
      </c>
      <c r="C177">
        <v>74.600166000000002</v>
      </c>
      <c r="D177">
        <v>101.032494</v>
      </c>
      <c r="E177">
        <v>23.978391999999999</v>
      </c>
      <c r="F177">
        <v>109.083817</v>
      </c>
      <c r="G177">
        <v>48.172752000000003</v>
      </c>
      <c r="H177">
        <v>48.510894999999998</v>
      </c>
      <c r="I177">
        <v>57.249287000000002</v>
      </c>
      <c r="J177">
        <v>185.97267199999999</v>
      </c>
      <c r="K177">
        <v>36.034111000000003</v>
      </c>
      <c r="L177">
        <v>52.507857999999999</v>
      </c>
      <c r="M177">
        <v>65.380409</v>
      </c>
      <c r="N177">
        <v>102.106354</v>
      </c>
      <c r="O177">
        <v>194.36862199999999</v>
      </c>
      <c r="P177">
        <v>75.599091000000001</v>
      </c>
      <c r="Q177">
        <v>216.651016</v>
      </c>
      <c r="R177">
        <v>52.553973999999997</v>
      </c>
      <c r="S177">
        <v>153.50657699999999</v>
      </c>
    </row>
    <row r="178" spans="2:19">
      <c r="B178" s="112">
        <v>43719</v>
      </c>
      <c r="C178">
        <v>74.555762999999999</v>
      </c>
      <c r="D178">
        <v>101.050438</v>
      </c>
      <c r="E178">
        <v>23.950924000000001</v>
      </c>
      <c r="F178">
        <v>108.997322</v>
      </c>
      <c r="G178">
        <v>48.096268000000002</v>
      </c>
      <c r="H178">
        <v>48.366283000000003</v>
      </c>
      <c r="I178">
        <v>57.138072999999999</v>
      </c>
      <c r="J178">
        <v>188.290222</v>
      </c>
      <c r="K178">
        <v>36.024788000000001</v>
      </c>
      <c r="L178">
        <v>52.516396</v>
      </c>
      <c r="M178">
        <v>65.517760999999993</v>
      </c>
      <c r="N178">
        <v>102.38593299999999</v>
      </c>
      <c r="O178">
        <v>191.21318099999999</v>
      </c>
      <c r="P178">
        <v>76.106857000000005</v>
      </c>
      <c r="Q178">
        <v>218.281982</v>
      </c>
      <c r="R178">
        <v>54.224936999999997</v>
      </c>
      <c r="S178">
        <v>154.54530299999999</v>
      </c>
    </row>
    <row r="179" spans="2:19">
      <c r="B179" s="112">
        <v>43720</v>
      </c>
      <c r="C179">
        <v>74.413657999999998</v>
      </c>
      <c r="D179">
        <v>100.888924</v>
      </c>
      <c r="E179">
        <v>23.905148000000001</v>
      </c>
      <c r="F179">
        <v>108.850235</v>
      </c>
      <c r="G179">
        <v>48.079284999999999</v>
      </c>
      <c r="H179">
        <v>48.339168999999998</v>
      </c>
      <c r="I179">
        <v>57.177791999999997</v>
      </c>
      <c r="J179">
        <v>187.27130099999999</v>
      </c>
      <c r="K179">
        <v>36.304240999999998</v>
      </c>
      <c r="L179">
        <v>52.627335000000002</v>
      </c>
      <c r="M179">
        <v>65.279694000000006</v>
      </c>
      <c r="N179">
        <v>103.01496899999999</v>
      </c>
      <c r="O179">
        <v>196.741928</v>
      </c>
      <c r="P179">
        <v>76.326897000000002</v>
      </c>
      <c r="Q179">
        <v>214.45150799999999</v>
      </c>
      <c r="R179">
        <v>54.103679999999997</v>
      </c>
      <c r="S179">
        <v>152.77664200000001</v>
      </c>
    </row>
    <row r="180" spans="2:19">
      <c r="B180" s="112">
        <v>43721</v>
      </c>
      <c r="C180">
        <v>73.987342999999996</v>
      </c>
      <c r="D180">
        <v>100.28763600000001</v>
      </c>
      <c r="E180">
        <v>23.740345000000001</v>
      </c>
      <c r="F180">
        <v>107.87256600000001</v>
      </c>
      <c r="G180">
        <v>47.798805000000002</v>
      </c>
      <c r="H180">
        <v>48.149368000000003</v>
      </c>
      <c r="I180">
        <v>57.702057000000003</v>
      </c>
      <c r="J180">
        <v>186.99160800000001</v>
      </c>
      <c r="K180">
        <v>36.462597000000002</v>
      </c>
      <c r="L180">
        <v>52.175049000000001</v>
      </c>
      <c r="M180">
        <v>67.339989000000003</v>
      </c>
      <c r="N180">
        <v>105.04190800000001</v>
      </c>
      <c r="O180">
        <v>193.61348000000001</v>
      </c>
      <c r="P180">
        <v>76.005302</v>
      </c>
      <c r="Q180">
        <v>218.74949599999999</v>
      </c>
      <c r="R180">
        <v>53.051147</v>
      </c>
      <c r="S180">
        <v>154.79795799999999</v>
      </c>
    </row>
    <row r="181" spans="2:19">
      <c r="B181" s="112">
        <v>43724</v>
      </c>
      <c r="C181">
        <v>74.182723999999993</v>
      </c>
      <c r="D181">
        <v>100.556839</v>
      </c>
      <c r="E181">
        <v>23.813594999999999</v>
      </c>
      <c r="F181">
        <v>108.417648</v>
      </c>
      <c r="G181">
        <v>48.045273000000002</v>
      </c>
      <c r="H181">
        <v>48.122250000000001</v>
      </c>
      <c r="I181">
        <v>58.567920999999998</v>
      </c>
      <c r="J181">
        <v>186.02262899999999</v>
      </c>
      <c r="K181">
        <v>35.885058999999998</v>
      </c>
      <c r="L181">
        <v>51.586224000000001</v>
      </c>
      <c r="M181">
        <v>66.058021999999994</v>
      </c>
      <c r="N181">
        <v>104.107063</v>
      </c>
      <c r="O181">
        <v>194.872086</v>
      </c>
      <c r="P181">
        <v>76.106857000000005</v>
      </c>
      <c r="Q181">
        <v>219.517349</v>
      </c>
      <c r="R181">
        <v>53.330044000000001</v>
      </c>
      <c r="S181">
        <v>154.02124000000001</v>
      </c>
    </row>
    <row r="182" spans="2:19">
      <c r="B182" s="112">
        <v>43725</v>
      </c>
      <c r="C182">
        <v>74.351439999999997</v>
      </c>
      <c r="D182">
        <v>100.70938099999999</v>
      </c>
      <c r="E182">
        <v>23.877672</v>
      </c>
      <c r="F182">
        <v>108.694481</v>
      </c>
      <c r="G182">
        <v>48.147263000000002</v>
      </c>
      <c r="H182">
        <v>48.10416</v>
      </c>
      <c r="I182">
        <v>58.123077000000002</v>
      </c>
      <c r="J182">
        <v>187.880661</v>
      </c>
      <c r="K182">
        <v>36.176932999999998</v>
      </c>
      <c r="L182">
        <v>52.431057000000003</v>
      </c>
      <c r="M182">
        <v>65.243042000000003</v>
      </c>
      <c r="N182">
        <v>103.591599</v>
      </c>
      <c r="O182">
        <v>198.94442699999999</v>
      </c>
      <c r="P182">
        <v>76.953156000000007</v>
      </c>
      <c r="Q182">
        <v>217.72885099999999</v>
      </c>
      <c r="R182">
        <v>53.524051999999998</v>
      </c>
      <c r="S182">
        <v>153.45979299999999</v>
      </c>
    </row>
    <row r="183" spans="2:19">
      <c r="B183" s="112">
        <v>43726</v>
      </c>
      <c r="C183">
        <v>74.404754999999994</v>
      </c>
      <c r="D183">
        <v>100.826065</v>
      </c>
      <c r="E183">
        <v>23.895996</v>
      </c>
      <c r="F183">
        <v>108.962692</v>
      </c>
      <c r="G183">
        <v>47.968783999999999</v>
      </c>
      <c r="H183">
        <v>48.212623999999998</v>
      </c>
      <c r="I183">
        <v>57.845050999999998</v>
      </c>
      <c r="J183">
        <v>187.94059799999999</v>
      </c>
      <c r="K183">
        <v>36.378765000000001</v>
      </c>
      <c r="L183">
        <v>52.482261999999999</v>
      </c>
      <c r="M183">
        <v>65.920638999999994</v>
      </c>
      <c r="N183">
        <v>104.631287</v>
      </c>
      <c r="O183">
        <v>199.22309899999999</v>
      </c>
      <c r="P183">
        <v>77.418616999999998</v>
      </c>
      <c r="Q183">
        <v>215.94032300000001</v>
      </c>
      <c r="R183">
        <v>54.026077000000001</v>
      </c>
      <c r="S183">
        <v>154.76054400000001</v>
      </c>
    </row>
    <row r="184" spans="2:19">
      <c r="B184" s="112">
        <v>43727</v>
      </c>
      <c r="C184">
        <v>74.511375000000001</v>
      </c>
      <c r="D184">
        <v>100.969688</v>
      </c>
      <c r="E184">
        <v>23.905148000000001</v>
      </c>
      <c r="F184">
        <v>109.274147</v>
      </c>
      <c r="G184">
        <v>48.062271000000003</v>
      </c>
      <c r="H184">
        <v>48.284939000000001</v>
      </c>
      <c r="I184">
        <v>57.455840999999999</v>
      </c>
      <c r="J184">
        <v>189.93847700000001</v>
      </c>
      <c r="K184">
        <v>36.363239</v>
      </c>
      <c r="L184">
        <v>52.448132000000001</v>
      </c>
      <c r="M184">
        <v>65.069076999999993</v>
      </c>
      <c r="N184">
        <v>104.299271</v>
      </c>
      <c r="O184">
        <v>204.13154599999999</v>
      </c>
      <c r="P184">
        <v>77.757103000000001</v>
      </c>
      <c r="Q184">
        <v>218.03784200000001</v>
      </c>
      <c r="R184">
        <v>53.587108999999998</v>
      </c>
      <c r="S184">
        <v>153.88090500000001</v>
      </c>
    </row>
    <row r="185" spans="2:19">
      <c r="B185" s="112">
        <v>43728</v>
      </c>
      <c r="C185">
        <v>74.777816999999999</v>
      </c>
      <c r="D185">
        <v>101.337616</v>
      </c>
      <c r="E185">
        <v>24.005860999999999</v>
      </c>
      <c r="F185">
        <v>110.026878</v>
      </c>
      <c r="G185">
        <v>48.308739000000003</v>
      </c>
      <c r="H185">
        <v>48.393397999999998</v>
      </c>
      <c r="I185">
        <v>57.257229000000002</v>
      </c>
      <c r="J185">
        <v>189.72868299999999</v>
      </c>
      <c r="K185">
        <v>36.322868</v>
      </c>
      <c r="L185">
        <v>51.176613000000003</v>
      </c>
      <c r="M185">
        <v>65.563545000000005</v>
      </c>
      <c r="N185">
        <v>103.879913</v>
      </c>
      <c r="O185">
        <v>202.774078</v>
      </c>
      <c r="P185">
        <v>78.197197000000003</v>
      </c>
      <c r="Q185">
        <v>218.07530199999999</v>
      </c>
      <c r="R185">
        <v>52.803775999999999</v>
      </c>
      <c r="S185">
        <v>153.534637</v>
      </c>
    </row>
    <row r="186" spans="2:19">
      <c r="B186" s="112">
        <v>43731</v>
      </c>
      <c r="C186">
        <v>74.831085000000002</v>
      </c>
      <c r="D186">
        <v>101.38248400000001</v>
      </c>
      <c r="E186">
        <v>24.024172</v>
      </c>
      <c r="F186">
        <v>109.949051</v>
      </c>
      <c r="G186">
        <v>48.393737999999999</v>
      </c>
      <c r="H186">
        <v>48.438591000000002</v>
      </c>
      <c r="I186">
        <v>57.296954999999997</v>
      </c>
      <c r="J186">
        <v>186.621994</v>
      </c>
      <c r="K186">
        <v>36.521594999999998</v>
      </c>
      <c r="L186">
        <v>51.500881</v>
      </c>
      <c r="M186">
        <v>64.940871999999999</v>
      </c>
      <c r="N186">
        <v>103.862427</v>
      </c>
      <c r="O186">
        <v>202.61225899999999</v>
      </c>
      <c r="P186">
        <v>78.493401000000006</v>
      </c>
      <c r="Q186">
        <v>214.21739199999999</v>
      </c>
      <c r="R186">
        <v>53.043864999999997</v>
      </c>
      <c r="S186">
        <v>154.60144</v>
      </c>
    </row>
    <row r="187" spans="2:19">
      <c r="B187" s="112">
        <v>43732</v>
      </c>
      <c r="C187">
        <v>75.088668999999996</v>
      </c>
      <c r="D187">
        <v>101.660713</v>
      </c>
      <c r="E187">
        <v>24.124877999999999</v>
      </c>
      <c r="F187">
        <v>110.29508199999999</v>
      </c>
      <c r="G187">
        <v>48.504223000000003</v>
      </c>
      <c r="H187">
        <v>48.510894999999998</v>
      </c>
      <c r="I187">
        <v>56.510536000000002</v>
      </c>
      <c r="J187">
        <v>181.08786000000001</v>
      </c>
      <c r="K187">
        <v>36.763786000000003</v>
      </c>
      <c r="L187">
        <v>52.021442</v>
      </c>
      <c r="M187">
        <v>64.391448999999994</v>
      </c>
      <c r="N187">
        <v>102.50824</v>
      </c>
      <c r="O187">
        <v>202.41452000000001</v>
      </c>
      <c r="P187">
        <v>79.517409999999998</v>
      </c>
      <c r="Q187">
        <v>210.68720999999999</v>
      </c>
      <c r="R187">
        <v>52.791645000000003</v>
      </c>
      <c r="S187">
        <v>155.303314</v>
      </c>
    </row>
    <row r="188" spans="2:19">
      <c r="B188" s="112">
        <v>43733</v>
      </c>
      <c r="C188">
        <v>74.733413999999996</v>
      </c>
      <c r="D188">
        <v>101.23889200000001</v>
      </c>
      <c r="E188">
        <v>23.996701999999999</v>
      </c>
      <c r="F188">
        <v>109.672119</v>
      </c>
      <c r="G188">
        <v>48.266250999999997</v>
      </c>
      <c r="H188">
        <v>48.429543000000002</v>
      </c>
      <c r="I188">
        <v>56.677345000000003</v>
      </c>
      <c r="J188">
        <v>182.60626199999999</v>
      </c>
      <c r="K188">
        <v>36.785525999999997</v>
      </c>
      <c r="L188">
        <v>51.372878999999998</v>
      </c>
      <c r="M188">
        <v>64.931717000000006</v>
      </c>
      <c r="N188">
        <v>103.093613</v>
      </c>
      <c r="O188">
        <v>199.60964999999999</v>
      </c>
      <c r="P188">
        <v>79.542793000000003</v>
      </c>
      <c r="Q188">
        <v>208.03720100000001</v>
      </c>
      <c r="R188">
        <v>53.604087999999997</v>
      </c>
      <c r="S188">
        <v>154.582718</v>
      </c>
    </row>
    <row r="189" spans="2:19">
      <c r="B189" s="112">
        <v>43734</v>
      </c>
      <c r="C189">
        <v>74.857735000000005</v>
      </c>
      <c r="D189">
        <v>101.409409</v>
      </c>
      <c r="E189">
        <v>24.042480000000001</v>
      </c>
      <c r="F189">
        <v>109.90574599999999</v>
      </c>
      <c r="G189">
        <v>48.266250999999997</v>
      </c>
      <c r="H189">
        <v>48.438591000000002</v>
      </c>
      <c r="I189">
        <v>56.375495999999998</v>
      </c>
      <c r="J189">
        <v>179.91909799999999</v>
      </c>
      <c r="K189">
        <v>36.732742000000002</v>
      </c>
      <c r="L189">
        <v>51.791035000000001</v>
      </c>
      <c r="M189">
        <v>64.189994999999996</v>
      </c>
      <c r="N189">
        <v>102.24614</v>
      </c>
      <c r="O189">
        <v>201.334091</v>
      </c>
      <c r="P189">
        <v>80.101348999999999</v>
      </c>
      <c r="Q189">
        <v>201.77278100000001</v>
      </c>
      <c r="R189">
        <v>53.327618000000001</v>
      </c>
      <c r="S189">
        <v>155.72439600000001</v>
      </c>
    </row>
    <row r="190" spans="2:19">
      <c r="B190" s="112">
        <v>43735</v>
      </c>
      <c r="C190">
        <v>74.937691000000001</v>
      </c>
      <c r="D190">
        <v>101.535027</v>
      </c>
      <c r="E190">
        <v>24.069941</v>
      </c>
      <c r="F190">
        <v>109.931709</v>
      </c>
      <c r="G190">
        <v>48.189757999999998</v>
      </c>
      <c r="H190">
        <v>48.438591000000002</v>
      </c>
      <c r="I190">
        <v>56.780613000000002</v>
      </c>
      <c r="J190">
        <v>176.91229200000001</v>
      </c>
      <c r="K190">
        <v>36.779308</v>
      </c>
      <c r="L190">
        <v>51.577689999999997</v>
      </c>
      <c r="M190">
        <v>64.327347000000003</v>
      </c>
      <c r="N190">
        <v>102.848984</v>
      </c>
      <c r="O190">
        <v>197.70465100000001</v>
      </c>
      <c r="P190">
        <v>80.075965999999994</v>
      </c>
      <c r="Q190">
        <v>201.56680299999999</v>
      </c>
      <c r="R190">
        <v>53.068114999999999</v>
      </c>
      <c r="S190">
        <v>156.29783599999999</v>
      </c>
    </row>
    <row r="191" spans="2:19">
      <c r="B191" s="112">
        <v>43738</v>
      </c>
      <c r="C191">
        <v>74.990982000000002</v>
      </c>
      <c r="D191">
        <v>101.56197400000001</v>
      </c>
      <c r="E191">
        <v>24.106569</v>
      </c>
      <c r="F191">
        <v>110.29508199999999</v>
      </c>
      <c r="G191">
        <v>48.240752999999998</v>
      </c>
      <c r="H191">
        <v>48.465710000000001</v>
      </c>
      <c r="I191">
        <v>56.089531000000001</v>
      </c>
      <c r="J191">
        <v>177.89125100000001</v>
      </c>
      <c r="K191">
        <v>36.850723000000002</v>
      </c>
      <c r="L191">
        <v>51.287559999999999</v>
      </c>
      <c r="M191">
        <v>65.297980999999993</v>
      </c>
      <c r="N191">
        <v>102.822746</v>
      </c>
      <c r="O191">
        <v>199.64575199999999</v>
      </c>
      <c r="P191">
        <v>79.949012999999994</v>
      </c>
      <c r="Q191">
        <v>203.49577300000001</v>
      </c>
      <c r="R191">
        <v>54.317093</v>
      </c>
      <c r="S191">
        <v>158.57281499999999</v>
      </c>
    </row>
    <row r="192" spans="2:19">
      <c r="B192" s="112">
        <v>43739</v>
      </c>
      <c r="C192">
        <v>75.063964999999996</v>
      </c>
      <c r="D192">
        <v>101.74633799999999</v>
      </c>
      <c r="E192">
        <v>24.162500000000001</v>
      </c>
      <c r="F192">
        <v>110.42177599999999</v>
      </c>
      <c r="G192">
        <v>48.339416999999997</v>
      </c>
      <c r="H192">
        <v>48.474777000000003</v>
      </c>
      <c r="I192">
        <v>54.770896999999998</v>
      </c>
      <c r="J192">
        <v>175.62365700000001</v>
      </c>
      <c r="K192">
        <v>36.593021</v>
      </c>
      <c r="L192">
        <v>51.398479000000002</v>
      </c>
      <c r="M192">
        <v>62.221252</v>
      </c>
      <c r="N192">
        <v>100.95311</v>
      </c>
      <c r="O192">
        <v>199.42907700000001</v>
      </c>
      <c r="P192">
        <v>79.635895000000005</v>
      </c>
      <c r="Q192">
        <v>203.39274599999999</v>
      </c>
      <c r="R192">
        <v>54.467457000000003</v>
      </c>
      <c r="S192">
        <v>155.583359</v>
      </c>
    </row>
    <row r="193" spans="2:19">
      <c r="B193" s="112">
        <v>43740</v>
      </c>
      <c r="C193">
        <v>75.233092999999997</v>
      </c>
      <c r="D193">
        <v>101.818275</v>
      </c>
      <c r="E193">
        <v>24.208351</v>
      </c>
      <c r="F193">
        <v>110.378387</v>
      </c>
      <c r="G193">
        <v>48.347935</v>
      </c>
      <c r="H193">
        <v>48.538136000000002</v>
      </c>
      <c r="I193">
        <v>53.341053000000002</v>
      </c>
      <c r="J193">
        <v>174.41494800000001</v>
      </c>
      <c r="K193">
        <v>36.055847</v>
      </c>
      <c r="L193">
        <v>50.434170000000002</v>
      </c>
      <c r="M193">
        <v>61.571143999999997</v>
      </c>
      <c r="N193">
        <v>98.943641999999997</v>
      </c>
      <c r="O193">
        <v>198.61653100000001</v>
      </c>
      <c r="P193">
        <v>78.425690000000003</v>
      </c>
      <c r="Q193">
        <v>202.962006</v>
      </c>
      <c r="R193">
        <v>53.102066000000001</v>
      </c>
      <c r="S193">
        <v>153.46824599999999</v>
      </c>
    </row>
    <row r="194" spans="2:19">
      <c r="B194" s="112">
        <v>43741</v>
      </c>
      <c r="C194">
        <v>75.482353000000003</v>
      </c>
      <c r="D194">
        <v>102.214073</v>
      </c>
      <c r="E194">
        <v>24.290880000000001</v>
      </c>
      <c r="F194">
        <v>110.812134</v>
      </c>
      <c r="G194">
        <v>48.509548000000002</v>
      </c>
      <c r="H194">
        <v>48.673977000000001</v>
      </c>
      <c r="I194">
        <v>54.000366</v>
      </c>
      <c r="J194">
        <v>179.18987999999999</v>
      </c>
      <c r="K194">
        <v>36.114834000000002</v>
      </c>
      <c r="L194">
        <v>50.698729999999998</v>
      </c>
      <c r="M194">
        <v>62.376922999999998</v>
      </c>
      <c r="N194">
        <v>98.802727000000004</v>
      </c>
      <c r="O194">
        <v>202.146637</v>
      </c>
      <c r="P194">
        <v>78.721885999999998</v>
      </c>
      <c r="Q194">
        <v>201.660461</v>
      </c>
      <c r="R194">
        <v>53.553168999999997</v>
      </c>
      <c r="S194">
        <v>154.95349100000001</v>
      </c>
    </row>
    <row r="195" spans="2:19">
      <c r="B195" s="112">
        <v>43742</v>
      </c>
      <c r="C195">
        <v>75.606955999999997</v>
      </c>
      <c r="D195">
        <v>102.375969</v>
      </c>
      <c r="E195">
        <v>24.355062</v>
      </c>
      <c r="F195">
        <v>111.271896</v>
      </c>
      <c r="G195">
        <v>48.679665</v>
      </c>
      <c r="H195">
        <v>48.683044000000002</v>
      </c>
      <c r="I195">
        <v>54.786793000000003</v>
      </c>
      <c r="J195">
        <v>180.25874300000001</v>
      </c>
      <c r="K195">
        <v>36.68927</v>
      </c>
      <c r="L195">
        <v>50.929133999999998</v>
      </c>
      <c r="M195">
        <v>62.404400000000003</v>
      </c>
      <c r="N195">
        <v>100.942787</v>
      </c>
      <c r="O195">
        <v>203.97941599999999</v>
      </c>
      <c r="P195">
        <v>79.669730999999999</v>
      </c>
      <c r="Q195">
        <v>205.81802400000001</v>
      </c>
      <c r="R195">
        <v>55.054347999999997</v>
      </c>
      <c r="S195">
        <v>157.642166</v>
      </c>
    </row>
    <row r="196" spans="2:19">
      <c r="B196" s="112">
        <v>43745</v>
      </c>
      <c r="C196">
        <v>75.411109999999994</v>
      </c>
      <c r="D196">
        <v>102.09713000000001</v>
      </c>
      <c r="E196">
        <v>24.281707999999998</v>
      </c>
      <c r="F196">
        <v>110.708023</v>
      </c>
      <c r="G196">
        <v>48.509548000000002</v>
      </c>
      <c r="H196">
        <v>48.637768000000001</v>
      </c>
      <c r="I196">
        <v>54.032142999999998</v>
      </c>
      <c r="J196">
        <v>179.48954800000001</v>
      </c>
      <c r="K196">
        <v>36.400500999999998</v>
      </c>
      <c r="L196">
        <v>50.937663999999998</v>
      </c>
      <c r="M196">
        <v>61.076644999999999</v>
      </c>
      <c r="N196">
        <v>100.722618</v>
      </c>
      <c r="O196">
        <v>203.392563</v>
      </c>
      <c r="P196">
        <v>79.432777000000002</v>
      </c>
      <c r="Q196">
        <v>207.16639699999999</v>
      </c>
      <c r="R196">
        <v>55.066482999999998</v>
      </c>
      <c r="S196">
        <v>156.57048</v>
      </c>
    </row>
    <row r="197" spans="2:19">
      <c r="B197" s="112">
        <v>43746</v>
      </c>
      <c r="C197">
        <v>75.446708999999998</v>
      </c>
      <c r="D197">
        <v>102.13314099999999</v>
      </c>
      <c r="E197">
        <v>24.318397999999998</v>
      </c>
      <c r="F197">
        <v>110.612587</v>
      </c>
      <c r="G197">
        <v>48.475517000000004</v>
      </c>
      <c r="H197">
        <v>48.773598</v>
      </c>
      <c r="I197">
        <v>52.983592999999999</v>
      </c>
      <c r="J197">
        <v>177.5616</v>
      </c>
      <c r="K197">
        <v>36.509166999999998</v>
      </c>
      <c r="L197">
        <v>50.442711000000003</v>
      </c>
      <c r="M197">
        <v>59.446724000000003</v>
      </c>
      <c r="N197">
        <v>98.476890999999995</v>
      </c>
      <c r="O197">
        <v>204.13288900000001</v>
      </c>
      <c r="P197">
        <v>78.704964000000004</v>
      </c>
      <c r="Q197">
        <v>206.10824600000001</v>
      </c>
      <c r="R197">
        <v>54.421391</v>
      </c>
      <c r="S197">
        <v>155.08514400000001</v>
      </c>
    </row>
    <row r="198" spans="2:19">
      <c r="B198" s="112">
        <v>43747</v>
      </c>
      <c r="C198">
        <v>75.357703999999998</v>
      </c>
      <c r="D198">
        <v>102.07912399999999</v>
      </c>
      <c r="E198">
        <v>24.263376000000001</v>
      </c>
      <c r="F198">
        <v>110.65595999999999</v>
      </c>
      <c r="G198">
        <v>48.381939000000003</v>
      </c>
      <c r="H198">
        <v>48.746433000000003</v>
      </c>
      <c r="I198">
        <v>53.571415000000002</v>
      </c>
      <c r="J198">
        <v>179.659378</v>
      </c>
      <c r="K198">
        <v>36.928356000000001</v>
      </c>
      <c r="L198">
        <v>50.792591000000002</v>
      </c>
      <c r="M198">
        <v>59.345978000000002</v>
      </c>
      <c r="N198">
        <v>99.190239000000005</v>
      </c>
      <c r="O198">
        <v>204.55723599999999</v>
      </c>
      <c r="P198">
        <v>79.009636</v>
      </c>
      <c r="Q198">
        <v>207.952957</v>
      </c>
      <c r="R198">
        <v>55.059207999999998</v>
      </c>
      <c r="S198">
        <v>156.45765700000001</v>
      </c>
    </row>
    <row r="199" spans="2:19">
      <c r="B199" s="112">
        <v>43748</v>
      </c>
      <c r="C199">
        <v>75.126296999999994</v>
      </c>
      <c r="D199">
        <v>101.728348</v>
      </c>
      <c r="E199">
        <v>24.144162999999999</v>
      </c>
      <c r="F199">
        <v>110.005341</v>
      </c>
      <c r="G199">
        <v>48.245857000000001</v>
      </c>
      <c r="H199">
        <v>48.710217</v>
      </c>
      <c r="I199">
        <v>54.214851000000003</v>
      </c>
      <c r="J199">
        <v>179.83918800000001</v>
      </c>
      <c r="K199">
        <v>37.139507000000002</v>
      </c>
      <c r="L199">
        <v>50.596313000000002</v>
      </c>
      <c r="M199">
        <v>57.816792</v>
      </c>
      <c r="N199">
        <v>100.581688</v>
      </c>
      <c r="O199">
        <v>204.29541</v>
      </c>
      <c r="P199">
        <v>78.747298999999998</v>
      </c>
      <c r="Q199">
        <v>209.497986</v>
      </c>
      <c r="R199">
        <v>55.801310999999998</v>
      </c>
      <c r="S199">
        <v>157.74556000000001</v>
      </c>
    </row>
    <row r="200" spans="2:19">
      <c r="B200" s="112">
        <v>43749</v>
      </c>
      <c r="C200">
        <v>74.850357000000002</v>
      </c>
      <c r="D200">
        <v>101.395561</v>
      </c>
      <c r="E200">
        <v>24.034127999999999</v>
      </c>
      <c r="F200">
        <v>109.80587</v>
      </c>
      <c r="G200">
        <v>48.101253999999997</v>
      </c>
      <c r="H200">
        <v>48.601536000000003</v>
      </c>
      <c r="I200">
        <v>54.794719999999998</v>
      </c>
      <c r="J200">
        <v>183.99478099999999</v>
      </c>
      <c r="K200">
        <v>37.335121000000001</v>
      </c>
      <c r="L200">
        <v>50.476844999999997</v>
      </c>
      <c r="M200">
        <v>59.666491999999998</v>
      </c>
      <c r="N200">
        <v>102.28140999999999</v>
      </c>
      <c r="O200">
        <v>202.64321899999999</v>
      </c>
      <c r="P200">
        <v>78.044883999999996</v>
      </c>
      <c r="Q200">
        <v>207.94361900000001</v>
      </c>
      <c r="R200">
        <v>57.285538000000003</v>
      </c>
      <c r="S200">
        <v>160.706772</v>
      </c>
    </row>
    <row r="201" spans="2:19">
      <c r="B201" s="112">
        <v>43752</v>
      </c>
      <c r="C201">
        <v>74.974952999999999</v>
      </c>
      <c r="D201">
        <v>101.566498</v>
      </c>
      <c r="E201">
        <v>24.052468999999999</v>
      </c>
      <c r="F201">
        <v>110.170181</v>
      </c>
      <c r="G201">
        <v>48.135280999999999</v>
      </c>
      <c r="H201">
        <v>48.655884</v>
      </c>
      <c r="I201">
        <v>54.953598</v>
      </c>
      <c r="J201">
        <v>183.08573899999999</v>
      </c>
      <c r="K201">
        <v>37.002884000000002</v>
      </c>
      <c r="L201">
        <v>50.109898000000001</v>
      </c>
      <c r="M201">
        <v>59.336829999999999</v>
      </c>
      <c r="N201">
        <v>102.554405</v>
      </c>
      <c r="O201">
        <v>203.71759</v>
      </c>
      <c r="P201">
        <v>77.223961000000003</v>
      </c>
      <c r="Q201">
        <v>206.557739</v>
      </c>
      <c r="R201">
        <v>57.203068000000002</v>
      </c>
      <c r="S201">
        <v>158.807816</v>
      </c>
    </row>
    <row r="202" spans="2:19">
      <c r="B202" s="112">
        <v>43753</v>
      </c>
      <c r="C202">
        <v>74.779144000000002</v>
      </c>
      <c r="D202">
        <v>101.233665</v>
      </c>
      <c r="E202">
        <v>23.988277</v>
      </c>
      <c r="F202">
        <v>109.87526699999999</v>
      </c>
      <c r="G202">
        <v>47.982170000000004</v>
      </c>
      <c r="H202">
        <v>48.538136000000002</v>
      </c>
      <c r="I202">
        <v>55.144244999999998</v>
      </c>
      <c r="J202">
        <v>188.68980400000001</v>
      </c>
      <c r="K202">
        <v>37.114654999999999</v>
      </c>
      <c r="L202">
        <v>49.811211</v>
      </c>
      <c r="M202">
        <v>60.032767999999997</v>
      </c>
      <c r="N202">
        <v>105.64556899999999</v>
      </c>
      <c r="O202">
        <v>202.42654400000001</v>
      </c>
      <c r="P202">
        <v>76.792357999999993</v>
      </c>
      <c r="Q202">
        <v>223.41272000000001</v>
      </c>
      <c r="R202">
        <v>57.069695000000003</v>
      </c>
      <c r="S202">
        <v>162.29556299999999</v>
      </c>
    </row>
    <row r="203" spans="2:19">
      <c r="B203" s="112">
        <v>43754</v>
      </c>
      <c r="C203">
        <v>74.859229999999997</v>
      </c>
      <c r="D203">
        <v>101.413567</v>
      </c>
      <c r="E203">
        <v>24.006622</v>
      </c>
      <c r="F203">
        <v>109.99670399999999</v>
      </c>
      <c r="G203">
        <v>48.067233999999999</v>
      </c>
      <c r="H203">
        <v>48.556271000000002</v>
      </c>
      <c r="I203">
        <v>54.198962999999999</v>
      </c>
      <c r="J203">
        <v>189.34910600000001</v>
      </c>
      <c r="K203">
        <v>37.080505000000002</v>
      </c>
      <c r="L203">
        <v>50.681652</v>
      </c>
      <c r="M203">
        <v>60.994236000000001</v>
      </c>
      <c r="N203">
        <v>105.398979</v>
      </c>
      <c r="O203">
        <v>200.40417500000001</v>
      </c>
      <c r="P203">
        <v>76.876975999999999</v>
      </c>
      <c r="Q203">
        <v>221.91449</v>
      </c>
      <c r="R203">
        <v>56.839302000000004</v>
      </c>
      <c r="S203">
        <v>160.81019599999999</v>
      </c>
    </row>
    <row r="204" spans="2:19">
      <c r="B204" s="112">
        <v>43755</v>
      </c>
      <c r="C204">
        <v>74.859229999999997</v>
      </c>
      <c r="D204">
        <v>101.386589</v>
      </c>
      <c r="E204">
        <v>23.988277</v>
      </c>
      <c r="F204">
        <v>110.152855</v>
      </c>
      <c r="G204">
        <v>48.118279000000001</v>
      </c>
      <c r="H204">
        <v>48.483817999999999</v>
      </c>
      <c r="I204">
        <v>54.127471999999997</v>
      </c>
      <c r="J204">
        <v>190.18820199999999</v>
      </c>
      <c r="K204">
        <v>37.210917999999999</v>
      </c>
      <c r="L204">
        <v>51.185142999999997</v>
      </c>
      <c r="M204">
        <v>60.646281999999999</v>
      </c>
      <c r="N204">
        <v>105.989052</v>
      </c>
      <c r="O204">
        <v>203.96133399999999</v>
      </c>
      <c r="P204">
        <v>77.266281000000006</v>
      </c>
      <c r="Q204">
        <v>228.16957099999999</v>
      </c>
      <c r="R204">
        <v>57.059986000000002</v>
      </c>
      <c r="S204">
        <v>161.82553100000001</v>
      </c>
    </row>
    <row r="205" spans="2:19">
      <c r="B205" s="112">
        <v>43756</v>
      </c>
      <c r="C205">
        <v>74.894874999999999</v>
      </c>
      <c r="D205">
        <v>101.458511</v>
      </c>
      <c r="E205">
        <v>24.015787</v>
      </c>
      <c r="F205">
        <v>110.291641</v>
      </c>
      <c r="G205">
        <v>48.194828000000001</v>
      </c>
      <c r="H205">
        <v>48.456650000000003</v>
      </c>
      <c r="I205">
        <v>53.706454999999998</v>
      </c>
      <c r="J205">
        <v>185.65303</v>
      </c>
      <c r="K205">
        <v>36.993564999999997</v>
      </c>
      <c r="L205">
        <v>51.270485000000001</v>
      </c>
      <c r="M205">
        <v>60.005287000000003</v>
      </c>
      <c r="N205">
        <v>106.173973</v>
      </c>
      <c r="O205">
        <v>206.832413</v>
      </c>
      <c r="P205">
        <v>77.427077999999995</v>
      </c>
      <c r="Q205">
        <v>229.73333700000001</v>
      </c>
      <c r="R205">
        <v>57.334038</v>
      </c>
      <c r="S205">
        <v>163.49885599999999</v>
      </c>
    </row>
    <row r="206" spans="2:19">
      <c r="B206" s="112">
        <v>43759</v>
      </c>
      <c r="C206">
        <v>74.716849999999994</v>
      </c>
      <c r="D206">
        <v>101.17971799999999</v>
      </c>
      <c r="E206">
        <v>23.933264000000001</v>
      </c>
      <c r="F206">
        <v>110.040054</v>
      </c>
      <c r="G206">
        <v>48.084248000000002</v>
      </c>
      <c r="H206">
        <v>48.429488999999997</v>
      </c>
      <c r="I206">
        <v>54.604080000000003</v>
      </c>
      <c r="J206">
        <v>189.55886799999999</v>
      </c>
      <c r="K206">
        <v>37.179870999999999</v>
      </c>
      <c r="L206">
        <v>50.545119999999997</v>
      </c>
      <c r="M206">
        <v>60.380721999999999</v>
      </c>
      <c r="N206">
        <v>108.807198</v>
      </c>
      <c r="O206">
        <v>207.112289</v>
      </c>
      <c r="P206">
        <v>78.434151</v>
      </c>
      <c r="Q206">
        <v>228.40368699999999</v>
      </c>
      <c r="R206">
        <v>58.328364999999998</v>
      </c>
      <c r="S206">
        <v>163.60226399999999</v>
      </c>
    </row>
    <row r="207" spans="2:19">
      <c r="B207" s="112">
        <v>43760</v>
      </c>
      <c r="C207">
        <v>74.850357000000002</v>
      </c>
      <c r="D207">
        <v>101.33260300000001</v>
      </c>
      <c r="E207">
        <v>23.979115</v>
      </c>
      <c r="F207">
        <v>110.23091100000001</v>
      </c>
      <c r="G207">
        <v>48.194828000000001</v>
      </c>
      <c r="H207">
        <v>48.375160000000001</v>
      </c>
      <c r="I207">
        <v>54.882106999999998</v>
      </c>
      <c r="J207">
        <v>182.14672899999999</v>
      </c>
      <c r="K207">
        <v>37.130187999999997</v>
      </c>
      <c r="L207">
        <v>50.493912000000002</v>
      </c>
      <c r="M207">
        <v>60.316628000000001</v>
      </c>
      <c r="N207">
        <v>109.899216</v>
      </c>
      <c r="O207">
        <v>204.710724</v>
      </c>
      <c r="P207">
        <v>78.941933000000006</v>
      </c>
      <c r="Q207">
        <v>233.61000100000001</v>
      </c>
      <c r="R207">
        <v>58.194972999999997</v>
      </c>
      <c r="S207">
        <v>164.655136</v>
      </c>
    </row>
    <row r="208" spans="2:19">
      <c r="B208" s="112">
        <v>43761</v>
      </c>
      <c r="C208">
        <v>74.885955999999993</v>
      </c>
      <c r="D208">
        <v>101.413567</v>
      </c>
      <c r="E208">
        <v>23.979115</v>
      </c>
      <c r="F208">
        <v>110.291641</v>
      </c>
      <c r="G208">
        <v>48.237361999999997</v>
      </c>
      <c r="H208">
        <v>48.393265</v>
      </c>
      <c r="I208">
        <v>55.406384000000003</v>
      </c>
      <c r="J208">
        <v>185.952698</v>
      </c>
      <c r="K208">
        <v>37.058773000000002</v>
      </c>
      <c r="L208">
        <v>50.434170000000002</v>
      </c>
      <c r="M208">
        <v>61.021693999999997</v>
      </c>
      <c r="N208">
        <v>110.189857</v>
      </c>
      <c r="O208">
        <v>204.06068400000001</v>
      </c>
      <c r="P208">
        <v>79.297363000000004</v>
      </c>
      <c r="Q208">
        <v>232.03684999999999</v>
      </c>
      <c r="R208">
        <v>58.975887</v>
      </c>
      <c r="S208">
        <v>164.51412999999999</v>
      </c>
    </row>
    <row r="209" spans="2:19">
      <c r="B209" s="112">
        <v>43762</v>
      </c>
      <c r="C209">
        <v>74.894874999999999</v>
      </c>
      <c r="D209">
        <v>101.44055899999999</v>
      </c>
      <c r="E209">
        <v>23.988277</v>
      </c>
      <c r="F209">
        <v>110.534538</v>
      </c>
      <c r="G209">
        <v>48.245857000000001</v>
      </c>
      <c r="H209">
        <v>48.393265</v>
      </c>
      <c r="I209">
        <v>54.882106999999998</v>
      </c>
      <c r="J209">
        <v>186.18246500000001</v>
      </c>
      <c r="K209">
        <v>36.981135999999999</v>
      </c>
      <c r="L209">
        <v>50.988864999999997</v>
      </c>
      <c r="M209">
        <v>60.673743999999999</v>
      </c>
      <c r="N209">
        <v>110.11058800000001</v>
      </c>
      <c r="O209">
        <v>201.75843800000001</v>
      </c>
      <c r="P209">
        <v>79.796683999999999</v>
      </c>
      <c r="Q209">
        <v>228.95609999999999</v>
      </c>
      <c r="R209">
        <v>59.072906000000003</v>
      </c>
      <c r="S209">
        <v>161.79731799999999</v>
      </c>
    </row>
    <row r="210" spans="2:19">
      <c r="B210" s="112">
        <v>43763</v>
      </c>
      <c r="C210">
        <v>74.770240999999999</v>
      </c>
      <c r="D210">
        <v>101.296638</v>
      </c>
      <c r="E210">
        <v>23.933264000000001</v>
      </c>
      <c r="F210">
        <v>110.343681</v>
      </c>
      <c r="G210">
        <v>48.220340999999998</v>
      </c>
      <c r="H210">
        <v>48.402327999999997</v>
      </c>
      <c r="I210">
        <v>55.009211999999998</v>
      </c>
      <c r="J210">
        <v>187.69085699999999</v>
      </c>
      <c r="K210">
        <v>36.962513000000001</v>
      </c>
      <c r="L210">
        <v>50.621918000000001</v>
      </c>
      <c r="M210">
        <v>61.214001000000003</v>
      </c>
      <c r="N210">
        <v>110.991257</v>
      </c>
      <c r="O210">
        <v>195.61911000000001</v>
      </c>
      <c r="P210">
        <v>78.975776999999994</v>
      </c>
      <c r="Q210">
        <v>229.33071899999999</v>
      </c>
      <c r="R210">
        <v>59.800460999999999</v>
      </c>
      <c r="S210">
        <v>162.73741100000001</v>
      </c>
    </row>
    <row r="211" spans="2:19">
      <c r="B211" s="112">
        <v>43766</v>
      </c>
      <c r="C211">
        <v>74.610022999999998</v>
      </c>
      <c r="D211">
        <v>101.080765</v>
      </c>
      <c r="E211">
        <v>23.869070000000001</v>
      </c>
      <c r="F211">
        <v>110.014015</v>
      </c>
      <c r="G211">
        <v>48.067233999999999</v>
      </c>
      <c r="H211">
        <v>48.375160000000001</v>
      </c>
      <c r="I211">
        <v>54.524647000000002</v>
      </c>
      <c r="J211">
        <v>189.19924900000001</v>
      </c>
      <c r="K211">
        <v>37.018402000000002</v>
      </c>
      <c r="L211">
        <v>50.289104000000002</v>
      </c>
      <c r="M211">
        <v>61.891609000000003</v>
      </c>
      <c r="N211">
        <v>111.413994</v>
      </c>
      <c r="O211">
        <v>190.27423099999999</v>
      </c>
      <c r="P211">
        <v>77.088554000000002</v>
      </c>
      <c r="Q211">
        <v>231.33459500000001</v>
      </c>
      <c r="R211">
        <v>60.399482999999996</v>
      </c>
      <c r="S211">
        <v>162.96301299999999</v>
      </c>
    </row>
    <row r="212" spans="2:19">
      <c r="B212" s="112">
        <v>43767</v>
      </c>
      <c r="C212">
        <v>74.627837999999997</v>
      </c>
      <c r="D212">
        <v>101.08974499999999</v>
      </c>
      <c r="E212">
        <v>23.869070000000001</v>
      </c>
      <c r="F212">
        <v>109.72776</v>
      </c>
      <c r="G212">
        <v>47.931128999999999</v>
      </c>
      <c r="H212">
        <v>48.366084999999998</v>
      </c>
      <c r="I212">
        <v>54.365768000000003</v>
      </c>
      <c r="J212">
        <v>189.10934399999999</v>
      </c>
      <c r="K212">
        <v>36.375664</v>
      </c>
      <c r="L212">
        <v>50.570717000000002</v>
      </c>
      <c r="M212">
        <v>61.662689</v>
      </c>
      <c r="N212">
        <v>111.343513</v>
      </c>
      <c r="O212">
        <v>195.158661</v>
      </c>
      <c r="P212">
        <v>77.367821000000006</v>
      </c>
      <c r="Q212">
        <v>236.24125699999999</v>
      </c>
      <c r="R212">
        <v>59.002566999999999</v>
      </c>
      <c r="S212">
        <v>163.67747499999999</v>
      </c>
    </row>
    <row r="213" spans="2:19">
      <c r="B213" s="112">
        <v>43768</v>
      </c>
      <c r="C213">
        <v>74.868149000000003</v>
      </c>
      <c r="D213">
        <v>101.377571</v>
      </c>
      <c r="E213">
        <v>23.969937999999999</v>
      </c>
      <c r="F213">
        <v>110.118156</v>
      </c>
      <c r="G213">
        <v>48.092753999999999</v>
      </c>
      <c r="H213">
        <v>48.43853</v>
      </c>
      <c r="I213">
        <v>53.793830999999997</v>
      </c>
      <c r="J213">
        <v>188.050476</v>
      </c>
      <c r="K213">
        <v>36.670634999999997</v>
      </c>
      <c r="L213">
        <v>51.338749</v>
      </c>
      <c r="M213">
        <v>60.060229999999997</v>
      </c>
      <c r="N213">
        <v>110.727051</v>
      </c>
      <c r="O213">
        <v>196.133713</v>
      </c>
      <c r="P213">
        <v>77.570946000000006</v>
      </c>
      <c r="Q213">
        <v>238.59153699999999</v>
      </c>
      <c r="R213">
        <v>58.9953</v>
      </c>
      <c r="S213">
        <v>163.40484599999999</v>
      </c>
    </row>
    <row r="214" spans="2:19">
      <c r="B214" s="112">
        <v>43769</v>
      </c>
      <c r="C214">
        <v>75.224213000000006</v>
      </c>
      <c r="D214">
        <v>101.773323</v>
      </c>
      <c r="E214">
        <v>24.107486999999999</v>
      </c>
      <c r="F214">
        <v>110.78608699999999</v>
      </c>
      <c r="G214">
        <v>48.211841999999997</v>
      </c>
      <c r="H214">
        <v>48.529094999999998</v>
      </c>
      <c r="I214">
        <v>53.674678999999998</v>
      </c>
      <c r="J214">
        <v>191.44686899999999</v>
      </c>
      <c r="K214">
        <v>36.409804999999999</v>
      </c>
      <c r="L214">
        <v>51.684398999999999</v>
      </c>
      <c r="M214">
        <v>60.353256000000002</v>
      </c>
      <c r="N214">
        <v>110.01370199999999</v>
      </c>
      <c r="O214">
        <v>196.89210499999999</v>
      </c>
      <c r="P214">
        <v>78.044883999999996</v>
      </c>
      <c r="Q214">
        <v>236.62515300000001</v>
      </c>
      <c r="R214">
        <v>60.329151000000003</v>
      </c>
      <c r="S214">
        <v>163.70564300000001</v>
      </c>
    </row>
    <row r="215" spans="2:19">
      <c r="B215" s="112">
        <v>43770</v>
      </c>
      <c r="C215">
        <v>75.157302999999999</v>
      </c>
      <c r="D215">
        <v>101.801277</v>
      </c>
      <c r="E215">
        <v>24.071664999999999</v>
      </c>
      <c r="F215">
        <v>110.894814</v>
      </c>
      <c r="G215">
        <v>48.328654999999998</v>
      </c>
      <c r="H215">
        <v>48.549056999999998</v>
      </c>
      <c r="I215">
        <v>55.287224000000002</v>
      </c>
      <c r="J215">
        <v>193.41478000000001</v>
      </c>
      <c r="K215">
        <v>36.521594999999998</v>
      </c>
      <c r="L215">
        <v>51.374862999999998</v>
      </c>
      <c r="M215">
        <v>63.768760999999998</v>
      </c>
      <c r="N215">
        <v>112.550049</v>
      </c>
      <c r="O215">
        <v>194.580826</v>
      </c>
      <c r="P215">
        <v>77.113952999999995</v>
      </c>
      <c r="Q215">
        <v>236.16636700000001</v>
      </c>
      <c r="R215">
        <v>62.041339999999998</v>
      </c>
      <c r="S215">
        <v>165.55763200000001</v>
      </c>
    </row>
    <row r="216" spans="2:19">
      <c r="B216" s="112">
        <v>43773</v>
      </c>
      <c r="C216">
        <v>74.943207000000001</v>
      </c>
      <c r="D216">
        <v>101.548866</v>
      </c>
      <c r="E216">
        <v>23.970648000000001</v>
      </c>
      <c r="F216">
        <v>110.372917</v>
      </c>
      <c r="G216">
        <v>48.277504</v>
      </c>
      <c r="H216">
        <v>48.485554</v>
      </c>
      <c r="I216">
        <v>56.931541000000003</v>
      </c>
      <c r="J216">
        <v>194.51362599999999</v>
      </c>
      <c r="K216">
        <v>36.506062</v>
      </c>
      <c r="L216">
        <v>50.712798999999997</v>
      </c>
      <c r="M216">
        <v>65.288841000000005</v>
      </c>
      <c r="N216">
        <v>113.448341</v>
      </c>
      <c r="O216">
        <v>190.56317100000001</v>
      </c>
      <c r="P216">
        <v>76.098395999999994</v>
      </c>
      <c r="Q216">
        <v>235.26738</v>
      </c>
      <c r="R216">
        <v>62.448784000000003</v>
      </c>
      <c r="S216">
        <v>168.36850000000001</v>
      </c>
    </row>
    <row r="217" spans="2:19">
      <c r="B217" s="112">
        <v>43774</v>
      </c>
      <c r="C217">
        <v>74.684494000000001</v>
      </c>
      <c r="D217">
        <v>101.170258</v>
      </c>
      <c r="E217">
        <v>23.869623000000001</v>
      </c>
      <c r="F217">
        <v>109.73793000000001</v>
      </c>
      <c r="G217">
        <v>48.149593000000003</v>
      </c>
      <c r="H217">
        <v>48.440196999999998</v>
      </c>
      <c r="I217">
        <v>58.059547000000002</v>
      </c>
      <c r="J217">
        <v>194.11404400000001</v>
      </c>
      <c r="K217">
        <v>36.906616</v>
      </c>
      <c r="L217">
        <v>51.108307000000003</v>
      </c>
      <c r="M217">
        <v>66.277786000000006</v>
      </c>
      <c r="N217">
        <v>113.694931</v>
      </c>
      <c r="O217">
        <v>185.99478099999999</v>
      </c>
      <c r="P217">
        <v>74.744324000000006</v>
      </c>
      <c r="Q217">
        <v>234.377838</v>
      </c>
      <c r="R217">
        <v>62.359051000000001</v>
      </c>
      <c r="S217">
        <v>168.19924900000001</v>
      </c>
    </row>
    <row r="218" spans="2:19">
      <c r="B218" s="112">
        <v>43775</v>
      </c>
      <c r="C218">
        <v>74.845093000000006</v>
      </c>
      <c r="D218">
        <v>101.32347900000001</v>
      </c>
      <c r="E218">
        <v>23.933916</v>
      </c>
      <c r="F218">
        <v>110.35554500000001</v>
      </c>
      <c r="G218">
        <v>48.337176999999997</v>
      </c>
      <c r="H218">
        <v>48.431117999999998</v>
      </c>
      <c r="I218">
        <v>56.788558999999999</v>
      </c>
      <c r="J218">
        <v>191.34698499999999</v>
      </c>
      <c r="K218">
        <v>37.105347000000002</v>
      </c>
      <c r="L218">
        <v>51.925151999999997</v>
      </c>
      <c r="M218">
        <v>64.400604000000001</v>
      </c>
      <c r="N218">
        <v>113.87103999999999</v>
      </c>
      <c r="O218">
        <v>187.77336099999999</v>
      </c>
      <c r="P218">
        <v>74.998221999999998</v>
      </c>
      <c r="Q218">
        <v>234.583832</v>
      </c>
      <c r="R218">
        <v>62.385711999999998</v>
      </c>
      <c r="S218">
        <v>165.42602500000001</v>
      </c>
    </row>
    <row r="219" spans="2:19">
      <c r="B219" s="112">
        <v>43776</v>
      </c>
      <c r="C219">
        <v>74.461472000000001</v>
      </c>
      <c r="D219">
        <v>100.845749</v>
      </c>
      <c r="E219">
        <v>23.786963</v>
      </c>
      <c r="F219">
        <v>109.494392</v>
      </c>
      <c r="G219">
        <v>48.081378999999998</v>
      </c>
      <c r="H219">
        <v>48.285946000000003</v>
      </c>
      <c r="I219">
        <v>57.995983000000003</v>
      </c>
      <c r="J219">
        <v>190.21816999999999</v>
      </c>
      <c r="K219">
        <v>37.332008000000002</v>
      </c>
      <c r="L219">
        <v>51.306072</v>
      </c>
      <c r="M219">
        <v>65.572700999999995</v>
      </c>
      <c r="N219">
        <v>114.487526</v>
      </c>
      <c r="O219">
        <v>185.70588699999999</v>
      </c>
      <c r="P219">
        <v>73.813400000000001</v>
      </c>
      <c r="Q219">
        <v>240.14596599999999</v>
      </c>
      <c r="R219">
        <v>63.105732000000003</v>
      </c>
      <c r="S219">
        <v>167.23097200000001</v>
      </c>
    </row>
    <row r="220" spans="2:19">
      <c r="B220" s="112">
        <v>43777</v>
      </c>
      <c r="C220">
        <v>74.390060000000005</v>
      </c>
      <c r="D220">
        <v>100.79164900000001</v>
      </c>
      <c r="E220">
        <v>23.750226999999999</v>
      </c>
      <c r="F220">
        <v>109.346519</v>
      </c>
      <c r="G220">
        <v>48.03022</v>
      </c>
      <c r="H220">
        <v>48.258727999999998</v>
      </c>
      <c r="I220">
        <v>56.894581000000002</v>
      </c>
      <c r="J220">
        <v>190.63772599999999</v>
      </c>
      <c r="K220">
        <v>37.086708000000002</v>
      </c>
      <c r="L220">
        <v>51.555424000000002</v>
      </c>
      <c r="M220">
        <v>65.133162999999996</v>
      </c>
      <c r="N220">
        <v>114.822182</v>
      </c>
      <c r="O220">
        <v>185.86837800000001</v>
      </c>
      <c r="P220">
        <v>74.405822999999998</v>
      </c>
      <c r="Q220">
        <v>240.62354999999999</v>
      </c>
      <c r="R220">
        <v>63.278449999999999</v>
      </c>
      <c r="S220">
        <v>167.672821</v>
      </c>
    </row>
    <row r="221" spans="2:19">
      <c r="B221" s="112">
        <v>43780</v>
      </c>
      <c r="C221">
        <v>74.434714999999997</v>
      </c>
      <c r="D221">
        <v>100.809685</v>
      </c>
      <c r="E221">
        <v>23.768592999999999</v>
      </c>
      <c r="F221">
        <v>109.381317</v>
      </c>
      <c r="G221">
        <v>48.021701999999998</v>
      </c>
      <c r="H221">
        <v>48.285946000000003</v>
      </c>
      <c r="I221">
        <v>56.548889000000003</v>
      </c>
      <c r="J221">
        <v>189.409042</v>
      </c>
      <c r="K221">
        <v>36.962513000000001</v>
      </c>
      <c r="L221">
        <v>51.194298000000003</v>
      </c>
      <c r="M221">
        <v>66.094634999999997</v>
      </c>
      <c r="N221">
        <v>114.417084</v>
      </c>
      <c r="O221">
        <v>187.20462000000001</v>
      </c>
      <c r="P221">
        <v>74.050369000000003</v>
      </c>
      <c r="Q221">
        <v>237.92671200000001</v>
      </c>
      <c r="R221">
        <v>63.779510000000002</v>
      </c>
      <c r="S221">
        <v>169.02654999999999</v>
      </c>
    </row>
    <row r="222" spans="2:19">
      <c r="B222" s="112">
        <v>43781</v>
      </c>
      <c r="C222">
        <v>74.479309000000001</v>
      </c>
      <c r="D222">
        <v>100.917824</v>
      </c>
      <c r="E222">
        <v>23.796147999999999</v>
      </c>
      <c r="F222">
        <v>109.485733</v>
      </c>
      <c r="G222">
        <v>48.072845000000001</v>
      </c>
      <c r="H222">
        <v>48.258727999999998</v>
      </c>
      <c r="I222">
        <v>55.769069999999999</v>
      </c>
      <c r="J222">
        <v>194.26388499999999</v>
      </c>
      <c r="K222">
        <v>36.987358</v>
      </c>
      <c r="L222">
        <v>50.833176000000002</v>
      </c>
      <c r="M222">
        <v>66.479232999999994</v>
      </c>
      <c r="N222">
        <v>113.747787</v>
      </c>
      <c r="O222">
        <v>186.66288800000001</v>
      </c>
      <c r="P222">
        <v>73.760177999999996</v>
      </c>
      <c r="Q222">
        <v>239.01290900000001</v>
      </c>
      <c r="R222">
        <v>63.721138000000003</v>
      </c>
      <c r="S222">
        <v>165.82086200000001</v>
      </c>
    </row>
    <row r="223" spans="2:19">
      <c r="B223" s="112">
        <v>43782</v>
      </c>
      <c r="C223">
        <v>74.613135999999997</v>
      </c>
      <c r="D223">
        <v>101.098152</v>
      </c>
      <c r="E223">
        <v>23.842061999999999</v>
      </c>
      <c r="F223">
        <v>109.74664300000001</v>
      </c>
      <c r="G223">
        <v>48.124003999999999</v>
      </c>
      <c r="H223">
        <v>48.349445000000003</v>
      </c>
      <c r="I223">
        <v>55.310848</v>
      </c>
      <c r="J223">
        <v>192.98524499999999</v>
      </c>
      <c r="K223">
        <v>37.564892</v>
      </c>
      <c r="L223">
        <v>51.331874999999997</v>
      </c>
      <c r="M223">
        <v>64.052643000000003</v>
      </c>
      <c r="N223">
        <v>113.148911</v>
      </c>
      <c r="O223">
        <v>189.88604699999999</v>
      </c>
      <c r="P223">
        <v>74.681968999999995</v>
      </c>
      <c r="Q223">
        <v>237.43983499999999</v>
      </c>
      <c r="R223">
        <v>64.331695999999994</v>
      </c>
      <c r="S223">
        <v>165.144012</v>
      </c>
    </row>
    <row r="224" spans="2:19">
      <c r="B224" s="112">
        <v>43783</v>
      </c>
      <c r="C224">
        <v>74.827231999999995</v>
      </c>
      <c r="D224">
        <v>101.38659699999999</v>
      </c>
      <c r="E224">
        <v>23.924724999999999</v>
      </c>
      <c r="F224">
        <v>110.32073200000001</v>
      </c>
      <c r="G224">
        <v>48.183697000000002</v>
      </c>
      <c r="H224">
        <v>48.376671000000002</v>
      </c>
      <c r="I224">
        <v>55.069653000000002</v>
      </c>
      <c r="J224">
        <v>192.94528199999999</v>
      </c>
      <c r="K224">
        <v>37.462418</v>
      </c>
      <c r="L224">
        <v>50.987934000000003</v>
      </c>
      <c r="M224">
        <v>64.098433999999997</v>
      </c>
      <c r="N224">
        <v>113.254608</v>
      </c>
      <c r="O224">
        <v>191.22224399999999</v>
      </c>
      <c r="P224">
        <v>74.460068000000007</v>
      </c>
      <c r="Q224">
        <v>239.55607599999999</v>
      </c>
      <c r="R224">
        <v>63.886547</v>
      </c>
      <c r="S224">
        <v>163.93130500000001</v>
      </c>
    </row>
    <row r="225" spans="2:19">
      <c r="B225" s="112">
        <v>43784</v>
      </c>
      <c r="C225">
        <v>74.800460999999999</v>
      </c>
      <c r="D225">
        <v>101.33252</v>
      </c>
      <c r="E225">
        <v>23.924724999999999</v>
      </c>
      <c r="F225">
        <v>110.33812</v>
      </c>
      <c r="G225">
        <v>48.141052000000002</v>
      </c>
      <c r="H225">
        <v>48.412967999999999</v>
      </c>
      <c r="I225">
        <v>55.624374000000003</v>
      </c>
      <c r="J225">
        <v>194.89321899999999</v>
      </c>
      <c r="K225">
        <v>36.909717999999998</v>
      </c>
      <c r="L225">
        <v>50.755783000000001</v>
      </c>
      <c r="M225">
        <v>61.937393</v>
      </c>
      <c r="N225">
        <v>114.07363100000001</v>
      </c>
      <c r="O225">
        <v>192.63970900000001</v>
      </c>
      <c r="P225">
        <v>74.878272999999993</v>
      </c>
      <c r="Q225">
        <v>252.26281700000001</v>
      </c>
      <c r="R225">
        <v>64.645499999999998</v>
      </c>
      <c r="S225">
        <v>164.02531400000001</v>
      </c>
    </row>
    <row r="226" spans="2:19">
      <c r="B226" s="112">
        <v>43787</v>
      </c>
      <c r="C226">
        <v>74.907523999999995</v>
      </c>
      <c r="D226">
        <v>101.521843</v>
      </c>
      <c r="E226">
        <v>23.952276000000001</v>
      </c>
      <c r="F226">
        <v>110.459915</v>
      </c>
      <c r="G226">
        <v>48.234862999999997</v>
      </c>
      <c r="H226">
        <v>48.412967999999999</v>
      </c>
      <c r="I226">
        <v>55.085735</v>
      </c>
      <c r="J226">
        <v>197.190765</v>
      </c>
      <c r="K226">
        <v>37.338222999999999</v>
      </c>
      <c r="L226">
        <v>50.858967</v>
      </c>
      <c r="M226">
        <v>61.214001000000003</v>
      </c>
      <c r="N226">
        <v>115.033562</v>
      </c>
      <c r="O226">
        <v>193.50647000000001</v>
      </c>
      <c r="P226">
        <v>74.656357</v>
      </c>
      <c r="Q226">
        <v>255.56822199999999</v>
      </c>
      <c r="R226">
        <v>64.971457999999998</v>
      </c>
      <c r="S226">
        <v>164.42953499999999</v>
      </c>
    </row>
    <row r="227" spans="2:19">
      <c r="B227" s="112">
        <v>43788</v>
      </c>
      <c r="C227">
        <v>74.987801000000005</v>
      </c>
      <c r="D227">
        <v>101.593948</v>
      </c>
      <c r="E227">
        <v>23.989017</v>
      </c>
      <c r="F227">
        <v>110.677368</v>
      </c>
      <c r="G227">
        <v>48.328654999999998</v>
      </c>
      <c r="H227">
        <v>48.449264999999997</v>
      </c>
      <c r="I227">
        <v>54.522964000000002</v>
      </c>
      <c r="J227">
        <v>199.10874899999999</v>
      </c>
      <c r="K227">
        <v>37.226439999999997</v>
      </c>
      <c r="L227">
        <v>50.747180999999998</v>
      </c>
      <c r="M227">
        <v>60.444828000000001</v>
      </c>
      <c r="N227">
        <v>114.998329</v>
      </c>
      <c r="O227">
        <v>194.62593100000001</v>
      </c>
      <c r="P227">
        <v>74.152809000000005</v>
      </c>
      <c r="Q227">
        <v>256.78555299999999</v>
      </c>
      <c r="R227">
        <v>64.774405999999999</v>
      </c>
      <c r="S227">
        <v>163.24504099999999</v>
      </c>
    </row>
    <row r="228" spans="2:19">
      <c r="B228" s="112">
        <v>43789</v>
      </c>
      <c r="C228">
        <v>75.192970000000003</v>
      </c>
      <c r="D228">
        <v>101.83736399999999</v>
      </c>
      <c r="E228">
        <v>24.071664999999999</v>
      </c>
      <c r="F228">
        <v>110.833923</v>
      </c>
      <c r="G228">
        <v>48.490653999999999</v>
      </c>
      <c r="H228">
        <v>48.512774999999998</v>
      </c>
      <c r="I228">
        <v>54.691799000000003</v>
      </c>
      <c r="J228">
        <v>197.300659</v>
      </c>
      <c r="K228">
        <v>36.990456000000002</v>
      </c>
      <c r="L228">
        <v>50.549422999999997</v>
      </c>
      <c r="M228">
        <v>59.565764999999999</v>
      </c>
      <c r="N228">
        <v>114.161705</v>
      </c>
      <c r="O228">
        <v>196.729614</v>
      </c>
      <c r="P228">
        <v>74.519797999999994</v>
      </c>
      <c r="Q228">
        <v>258.03100599999999</v>
      </c>
      <c r="R228">
        <v>64.020354999999995</v>
      </c>
      <c r="S228">
        <v>161.75973500000001</v>
      </c>
    </row>
    <row r="229" spans="2:19">
      <c r="B229" s="112">
        <v>43790</v>
      </c>
      <c r="C229">
        <v>75.068107999999995</v>
      </c>
      <c r="D229">
        <v>101.69311500000001</v>
      </c>
      <c r="E229">
        <v>24.016565</v>
      </c>
      <c r="F229">
        <v>110.57298299999999</v>
      </c>
      <c r="G229">
        <v>48.379818</v>
      </c>
      <c r="H229">
        <v>48.521839</v>
      </c>
      <c r="I229">
        <v>56.010254000000003</v>
      </c>
      <c r="J229">
        <v>197.720215</v>
      </c>
      <c r="K229">
        <v>37.217125000000003</v>
      </c>
      <c r="L229">
        <v>50.033526999999999</v>
      </c>
      <c r="M229">
        <v>60.151806000000001</v>
      </c>
      <c r="N229">
        <v>114.42588000000001</v>
      </c>
      <c r="O229">
        <v>192.79316700000001</v>
      </c>
      <c r="P229">
        <v>74.101569999999995</v>
      </c>
      <c r="Q229">
        <v>258.95797700000003</v>
      </c>
      <c r="R229">
        <v>63.733291999999999</v>
      </c>
      <c r="S229">
        <v>165.48242200000001</v>
      </c>
    </row>
    <row r="230" spans="2:19">
      <c r="B230" s="112">
        <v>43791</v>
      </c>
      <c r="C230">
        <v>75.112679</v>
      </c>
      <c r="D230">
        <v>101.74720000000001</v>
      </c>
      <c r="E230">
        <v>24.025751</v>
      </c>
      <c r="F230">
        <v>110.87743399999999</v>
      </c>
      <c r="G230">
        <v>48.413905999999997</v>
      </c>
      <c r="H230">
        <v>48.530895000000001</v>
      </c>
      <c r="I230">
        <v>55.769069999999999</v>
      </c>
      <c r="J230">
        <v>198.609283</v>
      </c>
      <c r="K230">
        <v>37.061866999999999</v>
      </c>
      <c r="L230">
        <v>50.050724000000002</v>
      </c>
      <c r="M230">
        <v>60.279995</v>
      </c>
      <c r="N230">
        <v>115.183258</v>
      </c>
      <c r="O230">
        <v>189.69644199999999</v>
      </c>
      <c r="P230">
        <v>73.563866000000004</v>
      </c>
      <c r="Q230">
        <v>259.22955300000001</v>
      </c>
      <c r="R230">
        <v>63.677371999999998</v>
      </c>
      <c r="S230">
        <v>164.871353</v>
      </c>
    </row>
    <row r="231" spans="2:19">
      <c r="B231" s="112">
        <v>43794</v>
      </c>
      <c r="C231">
        <v>75.184051999999994</v>
      </c>
      <c r="D231">
        <v>101.84635900000001</v>
      </c>
      <c r="E231">
        <v>24.044121000000001</v>
      </c>
      <c r="F231">
        <v>111.260193</v>
      </c>
      <c r="G231">
        <v>48.465076000000003</v>
      </c>
      <c r="H231">
        <v>48.576286000000003</v>
      </c>
      <c r="I231">
        <v>55.399265</v>
      </c>
      <c r="J231">
        <v>199.57823200000001</v>
      </c>
      <c r="K231">
        <v>36.925243000000002</v>
      </c>
      <c r="L231">
        <v>50.368862</v>
      </c>
      <c r="M231">
        <v>59.703110000000002</v>
      </c>
      <c r="N231">
        <v>115.799751</v>
      </c>
      <c r="O231">
        <v>189.33531199999999</v>
      </c>
      <c r="P231">
        <v>73.435844000000003</v>
      </c>
      <c r="Q231">
        <v>264.68869000000001</v>
      </c>
      <c r="R231">
        <v>64.793876999999995</v>
      </c>
      <c r="S231">
        <v>166.02766399999999</v>
      </c>
    </row>
    <row r="232" spans="2:19">
      <c r="B232" s="112">
        <v>43795</v>
      </c>
      <c r="C232">
        <v>75.308921999999995</v>
      </c>
      <c r="D232">
        <v>101.990601</v>
      </c>
      <c r="E232">
        <v>24.071664999999999</v>
      </c>
      <c r="F232">
        <v>111.547203</v>
      </c>
      <c r="G232">
        <v>48.575924000000001</v>
      </c>
      <c r="H232">
        <v>48.594417999999997</v>
      </c>
      <c r="I232">
        <v>55.262604000000003</v>
      </c>
      <c r="J232">
        <v>198.759109</v>
      </c>
      <c r="K232">
        <v>37.009093999999997</v>
      </c>
      <c r="L232">
        <v>50.686999999999998</v>
      </c>
      <c r="M232">
        <v>59.584068000000002</v>
      </c>
      <c r="N232">
        <v>115.95824399999999</v>
      </c>
      <c r="O232">
        <v>193.921738</v>
      </c>
      <c r="P232">
        <v>73.777252000000004</v>
      </c>
      <c r="Q232">
        <v>263.499481</v>
      </c>
      <c r="R232">
        <v>64.287909999999997</v>
      </c>
      <c r="S232">
        <v>166.065247</v>
      </c>
    </row>
    <row r="233" spans="2:19">
      <c r="B233" s="112">
        <v>43796</v>
      </c>
      <c r="C233">
        <v>75.192970000000003</v>
      </c>
      <c r="D233">
        <v>101.864372</v>
      </c>
      <c r="E233">
        <v>24.034935000000001</v>
      </c>
      <c r="F233">
        <v>111.53849</v>
      </c>
      <c r="G233">
        <v>48.473602</v>
      </c>
      <c r="H233">
        <v>48.621634999999998</v>
      </c>
      <c r="I233">
        <v>55.230441999999996</v>
      </c>
      <c r="J233">
        <v>201.78590399999999</v>
      </c>
      <c r="K233">
        <v>36.875565000000002</v>
      </c>
      <c r="L233">
        <v>50.764384999999997</v>
      </c>
      <c r="M233">
        <v>60.356803999999997</v>
      </c>
      <c r="N233">
        <v>116.301727</v>
      </c>
      <c r="O233">
        <v>194.03007500000001</v>
      </c>
      <c r="P233">
        <v>74.024780000000007</v>
      </c>
      <c r="Q233">
        <v>262.81594799999999</v>
      </c>
      <c r="R233">
        <v>65.151450999999994</v>
      </c>
      <c r="S233">
        <v>158.93005400000001</v>
      </c>
    </row>
    <row r="234" spans="2:19">
      <c r="B234" s="112">
        <v>43798</v>
      </c>
      <c r="C234">
        <v>75.192970000000003</v>
      </c>
      <c r="D234">
        <v>101.738167</v>
      </c>
      <c r="E234">
        <v>24.034935000000001</v>
      </c>
      <c r="F234">
        <v>111.312325</v>
      </c>
      <c r="G234">
        <v>48.328654999999998</v>
      </c>
      <c r="H234">
        <v>48.603515999999999</v>
      </c>
      <c r="I234">
        <v>54.772193999999999</v>
      </c>
      <c r="J234">
        <v>201.42628500000001</v>
      </c>
      <c r="K234">
        <v>36.978039000000003</v>
      </c>
      <c r="L234">
        <v>51.151305999999998</v>
      </c>
      <c r="M234">
        <v>59.620857000000001</v>
      </c>
      <c r="N234">
        <v>116.037521</v>
      </c>
      <c r="O234">
        <v>193.23556500000001</v>
      </c>
      <c r="P234">
        <v>74.161323999999993</v>
      </c>
      <c r="Q234">
        <v>262.06680299999999</v>
      </c>
      <c r="R234">
        <v>65.007926999999995</v>
      </c>
      <c r="S234">
        <v>157.98060599999999</v>
      </c>
    </row>
    <row r="235" spans="2:19">
      <c r="B235" s="112">
        <v>43801</v>
      </c>
      <c r="C235">
        <v>74.996307000000002</v>
      </c>
      <c r="D235">
        <v>101.626144</v>
      </c>
      <c r="E235">
        <v>23.952155999999999</v>
      </c>
      <c r="F235">
        <v>110.82916299999999</v>
      </c>
      <c r="G235">
        <v>48.304729000000002</v>
      </c>
      <c r="H235">
        <v>48.538058999999997</v>
      </c>
      <c r="I235">
        <v>55.005344000000001</v>
      </c>
      <c r="J235">
        <v>199.48834199999999</v>
      </c>
      <c r="K235">
        <v>37.037028999999997</v>
      </c>
      <c r="L235">
        <v>50.970740999999997</v>
      </c>
      <c r="M235">
        <v>59.666865999999999</v>
      </c>
      <c r="N235">
        <v>115.782127</v>
      </c>
      <c r="O235">
        <v>189.208923</v>
      </c>
      <c r="P235">
        <v>73.017646999999997</v>
      </c>
      <c r="Q235">
        <v>261.87017800000001</v>
      </c>
      <c r="R235">
        <v>64.256293999999997</v>
      </c>
      <c r="S235">
        <v>155.38595599999999</v>
      </c>
    </row>
    <row r="236" spans="2:19">
      <c r="B236" s="112">
        <v>43802</v>
      </c>
      <c r="C236">
        <v>75.398589999999999</v>
      </c>
      <c r="D236">
        <v>102.086884</v>
      </c>
      <c r="E236">
        <v>24.117718</v>
      </c>
      <c r="F236">
        <v>111.683891</v>
      </c>
      <c r="G236">
        <v>48.629325999999999</v>
      </c>
      <c r="H236">
        <v>48.674393000000002</v>
      </c>
      <c r="I236">
        <v>54.571213</v>
      </c>
      <c r="J236">
        <v>198.609283</v>
      </c>
      <c r="K236">
        <v>36.847630000000002</v>
      </c>
      <c r="L236">
        <v>50.893352999999998</v>
      </c>
      <c r="M236">
        <v>57.560223000000001</v>
      </c>
      <c r="N236">
        <v>114.29379299999999</v>
      </c>
      <c r="O236">
        <v>190.68956</v>
      </c>
      <c r="P236">
        <v>73.649223000000006</v>
      </c>
      <c r="Q236">
        <v>259.285706</v>
      </c>
      <c r="R236">
        <v>63.110599999999998</v>
      </c>
      <c r="S236">
        <v>153.70318599999999</v>
      </c>
    </row>
    <row r="237" spans="2:19">
      <c r="B237" s="112">
        <v>43803</v>
      </c>
      <c r="C237">
        <v>75.246651</v>
      </c>
      <c r="D237">
        <v>101.91527600000001</v>
      </c>
      <c r="E237">
        <v>24.034935000000001</v>
      </c>
      <c r="F237">
        <v>111.535622</v>
      </c>
      <c r="G237">
        <v>48.569533999999997</v>
      </c>
      <c r="H237">
        <v>48.638038999999999</v>
      </c>
      <c r="I237">
        <v>55.190254000000003</v>
      </c>
      <c r="J237">
        <v>198.49939000000001</v>
      </c>
      <c r="K237">
        <v>36.853831999999997</v>
      </c>
      <c r="L237">
        <v>51.177109000000002</v>
      </c>
      <c r="M237">
        <v>57.744208999999998</v>
      </c>
      <c r="N237">
        <v>116.548309</v>
      </c>
      <c r="O237">
        <v>192.63069200000001</v>
      </c>
      <c r="P237">
        <v>74.067458999999999</v>
      </c>
      <c r="Q237">
        <v>261.55181900000002</v>
      </c>
      <c r="R237">
        <v>63.667625000000001</v>
      </c>
      <c r="S237">
        <v>155.367142</v>
      </c>
    </row>
    <row r="238" spans="2:19">
      <c r="B238" s="112">
        <v>43804</v>
      </c>
      <c r="C238">
        <v>75.166167999999999</v>
      </c>
      <c r="D238">
        <v>101.79780599999999</v>
      </c>
      <c r="E238">
        <v>23.998142000000001</v>
      </c>
      <c r="F238">
        <v>111.41353599999999</v>
      </c>
      <c r="G238">
        <v>48.458495999999997</v>
      </c>
      <c r="H238">
        <v>48.628940999999998</v>
      </c>
      <c r="I238">
        <v>54.997303000000002</v>
      </c>
      <c r="J238">
        <v>199.148697</v>
      </c>
      <c r="K238">
        <v>37.009791999999997</v>
      </c>
      <c r="L238">
        <v>51.039535999999998</v>
      </c>
      <c r="M238">
        <v>57.026657</v>
      </c>
      <c r="N238">
        <v>117.182396</v>
      </c>
      <c r="O238">
        <v>192.78414900000001</v>
      </c>
      <c r="P238">
        <v>73.990639000000002</v>
      </c>
      <c r="Q238">
        <v>264.06130999999999</v>
      </c>
      <c r="R238">
        <v>64.601676999999995</v>
      </c>
      <c r="S238">
        <v>154.71850599999999</v>
      </c>
    </row>
    <row r="239" spans="2:19">
      <c r="B239" s="112">
        <v>43805</v>
      </c>
      <c r="C239">
        <v>75.067824999999999</v>
      </c>
      <c r="D239">
        <v>101.653267</v>
      </c>
      <c r="E239">
        <v>23.952155999999999</v>
      </c>
      <c r="F239">
        <v>111.352486</v>
      </c>
      <c r="G239">
        <v>48.475586</v>
      </c>
      <c r="H239">
        <v>48.601688000000003</v>
      </c>
      <c r="I239">
        <v>55.881633999999998</v>
      </c>
      <c r="J239">
        <v>200.83691400000001</v>
      </c>
      <c r="K239">
        <v>37.359107999999999</v>
      </c>
      <c r="L239">
        <v>51.426456000000002</v>
      </c>
      <c r="M239">
        <v>58.498553999999999</v>
      </c>
      <c r="N239">
        <v>118.926117</v>
      </c>
      <c r="O239">
        <v>191.58341999999999</v>
      </c>
      <c r="P239">
        <v>74.075980999999999</v>
      </c>
      <c r="Q239">
        <v>263.375092</v>
      </c>
      <c r="R239">
        <v>65.849547999999999</v>
      </c>
      <c r="S239">
        <v>155.310745</v>
      </c>
    </row>
    <row r="240" spans="2:19">
      <c r="B240" s="112">
        <v>43808</v>
      </c>
      <c r="C240">
        <v>75.085685999999995</v>
      </c>
      <c r="D240">
        <v>101.70745100000001</v>
      </c>
      <c r="E240">
        <v>23.961351000000001</v>
      </c>
      <c r="F240">
        <v>111.335037</v>
      </c>
      <c r="G240">
        <v>48.484104000000002</v>
      </c>
      <c r="H240">
        <v>48.647125000000003</v>
      </c>
      <c r="I240">
        <v>56.002220000000001</v>
      </c>
      <c r="J240">
        <v>201.12660199999999</v>
      </c>
      <c r="K240">
        <v>37.228115000000003</v>
      </c>
      <c r="L240">
        <v>51.778976</v>
      </c>
      <c r="M240">
        <v>58.728538999999998</v>
      </c>
      <c r="N240">
        <v>118.371323</v>
      </c>
      <c r="O240">
        <v>191.989655</v>
      </c>
      <c r="P240">
        <v>73.879661999999996</v>
      </c>
      <c r="Q240">
        <v>260.88415500000002</v>
      </c>
      <c r="R240">
        <v>64.927666000000002</v>
      </c>
      <c r="S240">
        <v>157.83956900000001</v>
      </c>
    </row>
    <row r="241" spans="2:19">
      <c r="B241" s="112">
        <v>43809</v>
      </c>
      <c r="C241">
        <v>75.032066</v>
      </c>
      <c r="D241">
        <v>101.671333</v>
      </c>
      <c r="E241">
        <v>23.952155999999999</v>
      </c>
      <c r="F241">
        <v>111.335037</v>
      </c>
      <c r="G241">
        <v>48.475586</v>
      </c>
      <c r="H241">
        <v>48.638038999999999</v>
      </c>
      <c r="I241">
        <v>55.519852</v>
      </c>
      <c r="J241">
        <v>200.65708900000001</v>
      </c>
      <c r="K241">
        <v>37.159492</v>
      </c>
      <c r="L241">
        <v>51.555424000000002</v>
      </c>
      <c r="M241">
        <v>58.912517999999999</v>
      </c>
      <c r="N241">
        <v>118.45056200000001</v>
      </c>
      <c r="O241">
        <v>189.59712200000001</v>
      </c>
      <c r="P241">
        <v>74.084511000000006</v>
      </c>
      <c r="Q241">
        <v>262.74527</v>
      </c>
      <c r="R241">
        <v>65.307120999999995</v>
      </c>
      <c r="S241">
        <v>159.71972700000001</v>
      </c>
    </row>
    <row r="242" spans="2:19">
      <c r="B242" s="112">
        <v>43810</v>
      </c>
      <c r="C242">
        <v>75.282364000000001</v>
      </c>
      <c r="D242">
        <v>101.942352</v>
      </c>
      <c r="E242">
        <v>24.016532999999999</v>
      </c>
      <c r="F242">
        <v>111.771126</v>
      </c>
      <c r="G242">
        <v>48.603713999999997</v>
      </c>
      <c r="H242">
        <v>48.710735</v>
      </c>
      <c r="I242">
        <v>55.439456999999997</v>
      </c>
      <c r="J242">
        <v>202.045624</v>
      </c>
      <c r="K242">
        <v>37.115833000000002</v>
      </c>
      <c r="L242">
        <v>51.271687</v>
      </c>
      <c r="M242">
        <v>59.179305999999997</v>
      </c>
      <c r="N242">
        <v>118.16873200000001</v>
      </c>
      <c r="O242">
        <v>191.00555399999999</v>
      </c>
      <c r="P242">
        <v>74.758788999999993</v>
      </c>
      <c r="Q242">
        <v>263.66653400000001</v>
      </c>
      <c r="R242">
        <v>65.864165999999997</v>
      </c>
      <c r="S242">
        <v>159.53170800000001</v>
      </c>
    </row>
    <row r="243" spans="2:19">
      <c r="B243" s="112">
        <v>43811</v>
      </c>
      <c r="C243">
        <v>74.924796999999998</v>
      </c>
      <c r="D243">
        <v>101.50872</v>
      </c>
      <c r="E243">
        <v>23.887753</v>
      </c>
      <c r="F243">
        <v>111.256523</v>
      </c>
      <c r="G243">
        <v>48.390143999999999</v>
      </c>
      <c r="H243">
        <v>48.592598000000002</v>
      </c>
      <c r="I243">
        <v>56.548889000000003</v>
      </c>
      <c r="J243">
        <v>196.541473</v>
      </c>
      <c r="K243">
        <v>37.352862999999999</v>
      </c>
      <c r="L243">
        <v>51.151305999999998</v>
      </c>
      <c r="M243">
        <v>60.890380999999998</v>
      </c>
      <c r="N243">
        <v>121.55053700000001</v>
      </c>
      <c r="O243">
        <v>189.31723</v>
      </c>
      <c r="P243">
        <v>74.699027999999998</v>
      </c>
      <c r="Q243">
        <v>266.58981299999999</v>
      </c>
      <c r="R243">
        <v>66.031998000000002</v>
      </c>
      <c r="S243">
        <v>163.40484599999999</v>
      </c>
    </row>
    <row r="244" spans="2:19">
      <c r="B244" s="112">
        <v>43812</v>
      </c>
      <c r="C244">
        <v>75.264503000000005</v>
      </c>
      <c r="D244">
        <v>101.91527600000001</v>
      </c>
      <c r="E244">
        <v>23.988935000000001</v>
      </c>
      <c r="F244">
        <v>111.980446</v>
      </c>
      <c r="G244">
        <v>48.595157999999998</v>
      </c>
      <c r="H244">
        <v>48.710735</v>
      </c>
      <c r="I244">
        <v>55.656531999999999</v>
      </c>
      <c r="J244">
        <v>193.90426600000001</v>
      </c>
      <c r="K244">
        <v>37.518177000000001</v>
      </c>
      <c r="L244">
        <v>52.398055999999997</v>
      </c>
      <c r="M244">
        <v>59.611668000000002</v>
      </c>
      <c r="N244">
        <v>120.484917</v>
      </c>
      <c r="O244">
        <v>191.87228400000001</v>
      </c>
      <c r="P244">
        <v>74.963631000000007</v>
      </c>
      <c r="Q244">
        <v>268.34762599999999</v>
      </c>
      <c r="R244">
        <v>66.929580999999999</v>
      </c>
      <c r="S244">
        <v>162.163971</v>
      </c>
    </row>
    <row r="245" spans="2:19">
      <c r="B245" s="112">
        <v>43815</v>
      </c>
      <c r="C245">
        <v>75.058875999999998</v>
      </c>
      <c r="D245">
        <v>101.70745100000001</v>
      </c>
      <c r="E245">
        <v>23.91535</v>
      </c>
      <c r="F245">
        <v>111.72751599999999</v>
      </c>
      <c r="G245">
        <v>48.475586</v>
      </c>
      <c r="H245">
        <v>48.710735</v>
      </c>
      <c r="I245">
        <v>56.275562000000001</v>
      </c>
      <c r="J245">
        <v>197.71021999999999</v>
      </c>
      <c r="K245">
        <v>37.596148999999997</v>
      </c>
      <c r="L245">
        <v>53.232098000000001</v>
      </c>
      <c r="M245">
        <v>59.694468999999998</v>
      </c>
      <c r="N245">
        <v>120.95167499999999</v>
      </c>
      <c r="O245">
        <v>194.65304599999999</v>
      </c>
      <c r="P245">
        <v>75.305031</v>
      </c>
      <c r="Q245">
        <v>274.50460800000002</v>
      </c>
      <c r="R245">
        <v>68.075278999999995</v>
      </c>
      <c r="S245">
        <v>162.49299600000001</v>
      </c>
    </row>
    <row r="246" spans="2:19">
      <c r="B246" s="112">
        <v>43816</v>
      </c>
      <c r="C246">
        <v>75.067824999999999</v>
      </c>
      <c r="D246">
        <v>101.716492</v>
      </c>
      <c r="E246">
        <v>23.906153</v>
      </c>
      <c r="F246">
        <v>111.640297</v>
      </c>
      <c r="G246">
        <v>48.560982000000003</v>
      </c>
      <c r="H246">
        <v>48.738025999999998</v>
      </c>
      <c r="I246">
        <v>56.018307</v>
      </c>
      <c r="J246">
        <v>198.179733</v>
      </c>
      <c r="K246">
        <v>37.826962000000002</v>
      </c>
      <c r="L246">
        <v>48.391250999999997</v>
      </c>
      <c r="M246">
        <v>59.078110000000002</v>
      </c>
      <c r="N246">
        <v>121.69143699999999</v>
      </c>
      <c r="O246">
        <v>191.339584</v>
      </c>
      <c r="P246">
        <v>75.561058000000003</v>
      </c>
      <c r="Q246">
        <v>273.038208</v>
      </c>
      <c r="R246">
        <v>68.209068000000002</v>
      </c>
      <c r="S246">
        <v>163.42363</v>
      </c>
    </row>
    <row r="247" spans="2:19">
      <c r="B247" s="112">
        <v>43817</v>
      </c>
      <c r="C247">
        <v>74.969481999999999</v>
      </c>
      <c r="D247">
        <v>101.517754</v>
      </c>
      <c r="E247">
        <v>23.860153</v>
      </c>
      <c r="F247">
        <v>111.56179</v>
      </c>
      <c r="G247">
        <v>48.501201999999999</v>
      </c>
      <c r="H247">
        <v>48.738025999999998</v>
      </c>
      <c r="I247">
        <v>56.171050999999999</v>
      </c>
      <c r="J247">
        <v>202.28537</v>
      </c>
      <c r="K247">
        <v>37.384051999999997</v>
      </c>
      <c r="L247">
        <v>48.064514000000003</v>
      </c>
      <c r="M247">
        <v>58.792926999999999</v>
      </c>
      <c r="N247">
        <v>121.568153</v>
      </c>
      <c r="O247">
        <v>196.774719</v>
      </c>
      <c r="P247">
        <v>75.962233999999995</v>
      </c>
      <c r="Q247">
        <v>275.32238799999999</v>
      </c>
      <c r="R247">
        <v>68.046088999999995</v>
      </c>
      <c r="S247">
        <v>162.26733400000001</v>
      </c>
    </row>
    <row r="248" spans="2:19">
      <c r="B248" s="112">
        <v>43818</v>
      </c>
      <c r="C248">
        <v>75.023148000000006</v>
      </c>
      <c r="D248">
        <v>101.627251</v>
      </c>
      <c r="E248">
        <v>23.869371000000001</v>
      </c>
      <c r="F248">
        <v>111.671982</v>
      </c>
      <c r="G248">
        <v>48.594692000000002</v>
      </c>
      <c r="H248">
        <v>48.738025999999998</v>
      </c>
      <c r="I248">
        <v>55.785164000000002</v>
      </c>
      <c r="J248">
        <v>205.841599</v>
      </c>
      <c r="K248">
        <v>37.452679000000003</v>
      </c>
      <c r="L248">
        <v>48.649197000000001</v>
      </c>
      <c r="M248">
        <v>58.829723000000001</v>
      </c>
      <c r="N248">
        <v>120.960503</v>
      </c>
      <c r="O248">
        <v>202.417496</v>
      </c>
      <c r="P248">
        <v>76.559676999999994</v>
      </c>
      <c r="Q248">
        <v>276.93914799999999</v>
      </c>
      <c r="R248">
        <v>68.114204000000001</v>
      </c>
      <c r="S248">
        <v>162.408356</v>
      </c>
    </row>
    <row r="249" spans="2:19">
      <c r="B249" s="112">
        <v>43819</v>
      </c>
      <c r="C249">
        <v>75.041015999999999</v>
      </c>
      <c r="D249">
        <v>101.64531700000001</v>
      </c>
      <c r="E249">
        <v>23.878584</v>
      </c>
      <c r="F249">
        <v>111.63700900000001</v>
      </c>
      <c r="G249">
        <v>48.551819000000002</v>
      </c>
      <c r="H249">
        <v>48.710735</v>
      </c>
      <c r="I249">
        <v>56.227317999999997</v>
      </c>
      <c r="J249">
        <v>206.081345</v>
      </c>
      <c r="K249">
        <v>37.518177000000001</v>
      </c>
      <c r="L249">
        <v>48.795372</v>
      </c>
      <c r="M249">
        <v>58.461753999999999</v>
      </c>
      <c r="N249">
        <v>120.863586</v>
      </c>
      <c r="O249">
        <v>205.61360199999999</v>
      </c>
      <c r="P249">
        <v>77.353431999999998</v>
      </c>
      <c r="Q249">
        <v>275.03094499999997</v>
      </c>
      <c r="R249">
        <v>67.973122000000004</v>
      </c>
      <c r="S249">
        <v>164.185104</v>
      </c>
    </row>
    <row r="250" spans="2:19">
      <c r="B250" s="112">
        <v>43822</v>
      </c>
      <c r="C250">
        <v>74.993469000000005</v>
      </c>
      <c r="D250">
        <v>101.572929</v>
      </c>
      <c r="E250">
        <v>23.860153</v>
      </c>
      <c r="F250">
        <v>111.68946800000001</v>
      </c>
      <c r="G250">
        <v>48.448867999999997</v>
      </c>
      <c r="H250">
        <v>48.737155999999999</v>
      </c>
      <c r="I250">
        <v>56.508698000000003</v>
      </c>
      <c r="J250">
        <v>205.96147199999999</v>
      </c>
      <c r="K250">
        <v>37.125186999999997</v>
      </c>
      <c r="L250">
        <v>48.881351000000002</v>
      </c>
      <c r="M250">
        <v>58.802120000000002</v>
      </c>
      <c r="N250">
        <v>120.828377</v>
      </c>
      <c r="O250">
        <v>204.91836499999999</v>
      </c>
      <c r="P250">
        <v>76.627967999999996</v>
      </c>
      <c r="Q250">
        <v>277.38092</v>
      </c>
      <c r="R250">
        <v>69.082352</v>
      </c>
      <c r="S250">
        <v>164.56114199999999</v>
      </c>
    </row>
    <row r="251" spans="2:19">
      <c r="B251" s="112">
        <v>43823</v>
      </c>
      <c r="C251">
        <v>75.065169999999995</v>
      </c>
      <c r="D251">
        <v>101.699654</v>
      </c>
      <c r="E251">
        <v>23.887796000000002</v>
      </c>
      <c r="F251">
        <v>111.803146</v>
      </c>
      <c r="G251">
        <v>48.551819000000002</v>
      </c>
      <c r="H251">
        <v>48.755378999999998</v>
      </c>
      <c r="I251">
        <v>56.291634000000002</v>
      </c>
      <c r="J251">
        <v>204.90258800000001</v>
      </c>
      <c r="K251">
        <v>37.274895000000001</v>
      </c>
      <c r="L251">
        <v>48.743774000000002</v>
      </c>
      <c r="M251">
        <v>58.673340000000003</v>
      </c>
      <c r="N251">
        <v>121.16301</v>
      </c>
      <c r="O251">
        <v>205.01769999999999</v>
      </c>
      <c r="P251">
        <v>76.534064999999998</v>
      </c>
      <c r="Q251">
        <v>276.863922</v>
      </c>
      <c r="R251">
        <v>69.147994999999995</v>
      </c>
      <c r="S251">
        <v>164.04411300000001</v>
      </c>
    </row>
    <row r="252" spans="2:19">
      <c r="B252" s="112">
        <v>43825</v>
      </c>
      <c r="C252">
        <v>75.136870999999999</v>
      </c>
      <c r="D252">
        <v>101.79014599999999</v>
      </c>
      <c r="E252">
        <v>23.915434000000001</v>
      </c>
      <c r="F252">
        <v>112.00427999999999</v>
      </c>
      <c r="G252">
        <v>48.560389999999998</v>
      </c>
      <c r="H252">
        <v>48.764488</v>
      </c>
      <c r="I252">
        <v>56.380062000000002</v>
      </c>
      <c r="J252">
        <v>207.56976299999999</v>
      </c>
      <c r="K252">
        <v>37.278019</v>
      </c>
      <c r="L252">
        <v>48.838360000000002</v>
      </c>
      <c r="M252">
        <v>58.627338000000002</v>
      </c>
      <c r="N252">
        <v>122.44879899999999</v>
      </c>
      <c r="O252">
        <v>206.650024</v>
      </c>
      <c r="P252">
        <v>76.517014000000003</v>
      </c>
      <c r="Q252">
        <v>277.90725700000002</v>
      </c>
      <c r="R252">
        <v>70.519919999999999</v>
      </c>
      <c r="S252">
        <v>164.32614100000001</v>
      </c>
    </row>
    <row r="253" spans="2:19">
      <c r="B253" s="112">
        <v>43826</v>
      </c>
      <c r="C253">
        <v>75.244384999999994</v>
      </c>
      <c r="D253">
        <v>101.92590300000001</v>
      </c>
      <c r="E253">
        <v>23.943076999999999</v>
      </c>
      <c r="F253">
        <v>112.161659</v>
      </c>
      <c r="G253">
        <v>48.568958000000002</v>
      </c>
      <c r="H253">
        <v>48.800902999999998</v>
      </c>
      <c r="I253">
        <v>56.187130000000003</v>
      </c>
      <c r="J253">
        <v>207.87943999999999</v>
      </c>
      <c r="K253">
        <v>37.299858</v>
      </c>
      <c r="L253">
        <v>49.603611000000001</v>
      </c>
      <c r="M253">
        <v>58.627338000000002</v>
      </c>
      <c r="N253">
        <v>122.536873</v>
      </c>
      <c r="O253">
        <v>207.74739099999999</v>
      </c>
      <c r="P253">
        <v>76.764542000000006</v>
      </c>
      <c r="Q253">
        <v>278.20816000000002</v>
      </c>
      <c r="R253">
        <v>70.493140999999994</v>
      </c>
      <c r="S253">
        <v>165.275589</v>
      </c>
    </row>
    <row r="254" spans="2:19">
      <c r="B254" s="112">
        <v>43829</v>
      </c>
      <c r="C254">
        <v>75.217522000000002</v>
      </c>
      <c r="D254">
        <v>101.92590300000001</v>
      </c>
      <c r="E254">
        <v>23.924648000000001</v>
      </c>
      <c r="F254">
        <v>112.36282300000001</v>
      </c>
      <c r="G254">
        <v>48.603287000000002</v>
      </c>
      <c r="H254">
        <v>48.791801</v>
      </c>
      <c r="I254">
        <v>55.857501999999997</v>
      </c>
      <c r="J254">
        <v>204.193344</v>
      </c>
      <c r="K254">
        <v>37.240589</v>
      </c>
      <c r="L254">
        <v>49.268276</v>
      </c>
      <c r="M254">
        <v>57.302635000000002</v>
      </c>
      <c r="N254">
        <v>122.087746</v>
      </c>
      <c r="O254">
        <v>207.53883400000001</v>
      </c>
      <c r="P254">
        <v>76.977905000000007</v>
      </c>
      <c r="Q254">
        <v>276.21536300000002</v>
      </c>
      <c r="R254">
        <v>70.911536999999996</v>
      </c>
      <c r="S254">
        <v>164.43533300000001</v>
      </c>
    </row>
    <row r="255" spans="2:19">
      <c r="B255" s="112">
        <v>43830</v>
      </c>
      <c r="C255">
        <v>75.136870999999999</v>
      </c>
      <c r="D255">
        <v>101.69059799999999</v>
      </c>
      <c r="E255">
        <v>23.897020000000001</v>
      </c>
      <c r="F255">
        <v>111.899368</v>
      </c>
      <c r="G255">
        <v>48.577548999999998</v>
      </c>
      <c r="H255">
        <v>48.755378999999998</v>
      </c>
      <c r="I255">
        <v>56.098705000000002</v>
      </c>
      <c r="J255">
        <v>205.032455</v>
      </c>
      <c r="K255">
        <v>37.065922</v>
      </c>
      <c r="L255">
        <v>49.156497999999999</v>
      </c>
      <c r="M255">
        <v>59.059708000000001</v>
      </c>
      <c r="N255">
        <v>122.765862</v>
      </c>
      <c r="O255">
        <v>208.41850299999999</v>
      </c>
      <c r="P255">
        <v>77.216887999999997</v>
      </c>
      <c r="Q255">
        <v>276.33755500000001</v>
      </c>
      <c r="R255">
        <v>71.429671999999997</v>
      </c>
      <c r="S255">
        <v>163.58554100000001</v>
      </c>
    </row>
    <row r="256" spans="2:19">
      <c r="B256" s="112">
        <v>43832</v>
      </c>
      <c r="C256">
        <v>75.235427999999999</v>
      </c>
      <c r="D256">
        <v>101.97112300000001</v>
      </c>
      <c r="E256">
        <v>23.943076999999999</v>
      </c>
      <c r="F256">
        <v>112.135429</v>
      </c>
      <c r="G256">
        <v>48.800575000000002</v>
      </c>
      <c r="H256">
        <v>48.810009000000001</v>
      </c>
      <c r="I256">
        <v>56.999110999999999</v>
      </c>
      <c r="J256">
        <v>209.557648</v>
      </c>
      <c r="K256">
        <v>37.097121999999999</v>
      </c>
      <c r="L256">
        <v>49.027518999999998</v>
      </c>
      <c r="M256">
        <v>58.415751999999998</v>
      </c>
      <c r="N256">
        <v>124.254181</v>
      </c>
      <c r="O256">
        <v>207.221405</v>
      </c>
      <c r="P256">
        <v>75.842742999999999</v>
      </c>
      <c r="Q256">
        <v>274.94638099999997</v>
      </c>
      <c r="R256">
        <v>73.059425000000005</v>
      </c>
      <c r="S256">
        <v>166.98455799999999</v>
      </c>
    </row>
    <row r="257" spans="2:19">
      <c r="B257" s="112">
        <v>43833</v>
      </c>
      <c r="C257">
        <v>75.504227</v>
      </c>
      <c r="D257">
        <v>102.26976000000001</v>
      </c>
      <c r="E257">
        <v>24.062843000000001</v>
      </c>
      <c r="F257">
        <v>112.520203</v>
      </c>
      <c r="G257">
        <v>49.023589999999999</v>
      </c>
      <c r="H257">
        <v>48.983032000000001</v>
      </c>
      <c r="I257">
        <v>56.540852000000001</v>
      </c>
      <c r="J257">
        <v>208.448837</v>
      </c>
      <c r="K257">
        <v>36.769618999999999</v>
      </c>
      <c r="L257">
        <v>48.958736000000002</v>
      </c>
      <c r="M257">
        <v>57.183044000000002</v>
      </c>
      <c r="N257">
        <v>122.614487</v>
      </c>
      <c r="O257">
        <v>207.32118199999999</v>
      </c>
      <c r="P257">
        <v>75.646422999999999</v>
      </c>
      <c r="Q257">
        <v>272.16403200000002</v>
      </c>
      <c r="R257">
        <v>72.349143999999995</v>
      </c>
      <c r="S257">
        <v>165.747681</v>
      </c>
    </row>
    <row r="258" spans="2:19">
      <c r="B258" s="112">
        <v>43836</v>
      </c>
      <c r="C258">
        <v>75.414619000000002</v>
      </c>
      <c r="D258">
        <v>102.188332</v>
      </c>
      <c r="E258">
        <v>24.035198000000001</v>
      </c>
      <c r="F258">
        <v>112.14418000000001</v>
      </c>
      <c r="G258">
        <v>48.903495999999997</v>
      </c>
      <c r="H258">
        <v>49.001255</v>
      </c>
      <c r="I258">
        <v>56.974983000000002</v>
      </c>
      <c r="J258">
        <v>212.37468000000001</v>
      </c>
      <c r="K258">
        <v>36.694775</v>
      </c>
      <c r="L258">
        <v>49.010325999999999</v>
      </c>
      <c r="M258">
        <v>56.778275000000001</v>
      </c>
      <c r="N258">
        <v>122.516998</v>
      </c>
      <c r="O258">
        <v>207.266739</v>
      </c>
      <c r="P258">
        <v>75.398903000000004</v>
      </c>
      <c r="Q258">
        <v>274.05334499999998</v>
      </c>
      <c r="R258">
        <v>72.925635999999997</v>
      </c>
      <c r="S258">
        <v>166.937332</v>
      </c>
    </row>
    <row r="259" spans="2:19">
      <c r="B259" s="112">
        <v>43837</v>
      </c>
      <c r="C259">
        <v>75.351890999999995</v>
      </c>
      <c r="D259">
        <v>102.07971999999999</v>
      </c>
      <c r="E259">
        <v>23.989138000000001</v>
      </c>
      <c r="F259">
        <v>111.855621</v>
      </c>
      <c r="G259">
        <v>48.766250999999997</v>
      </c>
      <c r="H259">
        <v>49.065002</v>
      </c>
      <c r="I259">
        <v>56.508698000000003</v>
      </c>
      <c r="J259">
        <v>212.834183</v>
      </c>
      <c r="K259">
        <v>36.354801000000002</v>
      </c>
      <c r="L259">
        <v>48.219292000000003</v>
      </c>
      <c r="M259">
        <v>55.904339</v>
      </c>
      <c r="N259">
        <v>120.43414300000001</v>
      </c>
      <c r="O259">
        <v>202.85022000000001</v>
      </c>
      <c r="P259">
        <v>74.827065000000005</v>
      </c>
      <c r="Q259">
        <v>272.39901700000001</v>
      </c>
      <c r="R259">
        <v>72.582649000000004</v>
      </c>
      <c r="S259">
        <v>164.038757</v>
      </c>
    </row>
    <row r="260" spans="2:19">
      <c r="B260" s="112">
        <v>43838</v>
      </c>
      <c r="C260">
        <v>75.235427999999999</v>
      </c>
      <c r="D260">
        <v>101.962074</v>
      </c>
      <c r="E260">
        <v>23.952297000000002</v>
      </c>
      <c r="F260">
        <v>111.69821899999999</v>
      </c>
      <c r="G260">
        <v>48.697636000000003</v>
      </c>
      <c r="H260">
        <v>49.065002</v>
      </c>
      <c r="I260">
        <v>55.656531999999999</v>
      </c>
      <c r="J260">
        <v>214.99189799999999</v>
      </c>
      <c r="K260">
        <v>36.230034000000003</v>
      </c>
      <c r="L260">
        <v>48.012931999999999</v>
      </c>
      <c r="M260">
        <v>56.575882</v>
      </c>
      <c r="N260">
        <v>121.373642</v>
      </c>
      <c r="O260">
        <v>204.60960399999999</v>
      </c>
      <c r="P260">
        <v>74.229613999999998</v>
      </c>
      <c r="Q260">
        <v>278.14230300000003</v>
      </c>
      <c r="R260">
        <v>73.750252000000003</v>
      </c>
      <c r="S260">
        <v>166.078171</v>
      </c>
    </row>
    <row r="261" spans="2:19">
      <c r="B261" s="112">
        <v>43839</v>
      </c>
      <c r="C261">
        <v>75.325019999999995</v>
      </c>
      <c r="D261">
        <v>102.07068599999999</v>
      </c>
      <c r="E261">
        <v>23.970715999999999</v>
      </c>
      <c r="F261">
        <v>112.23165899999999</v>
      </c>
      <c r="G261">
        <v>48.723357999999998</v>
      </c>
      <c r="H261">
        <v>49.083205999999997</v>
      </c>
      <c r="I261">
        <v>56.082619000000001</v>
      </c>
      <c r="J261">
        <v>218.068634</v>
      </c>
      <c r="K261">
        <v>36.604312999999998</v>
      </c>
      <c r="L261">
        <v>48.322468000000001</v>
      </c>
      <c r="M261">
        <v>56.069935000000001</v>
      </c>
      <c r="N261">
        <v>121.81680299999999</v>
      </c>
      <c r="O261">
        <v>205.380447</v>
      </c>
      <c r="P261">
        <v>74.152809000000005</v>
      </c>
      <c r="Q261">
        <v>276.56314099999997</v>
      </c>
      <c r="R261">
        <v>75.316756999999996</v>
      </c>
      <c r="S261">
        <v>167.68322800000001</v>
      </c>
    </row>
    <row r="262" spans="2:19">
      <c r="B262" s="112">
        <v>43840</v>
      </c>
      <c r="C262">
        <v>75.450485</v>
      </c>
      <c r="D262">
        <v>102.242622</v>
      </c>
      <c r="E262">
        <v>24.025993</v>
      </c>
      <c r="F262">
        <v>112.546494</v>
      </c>
      <c r="G262">
        <v>48.852035999999998</v>
      </c>
      <c r="H262">
        <v>49.092308000000003</v>
      </c>
      <c r="I262">
        <v>55.584175000000002</v>
      </c>
      <c r="J262">
        <v>217.82887299999999</v>
      </c>
      <c r="K262">
        <v>36.298653000000002</v>
      </c>
      <c r="L262">
        <v>48.356861000000002</v>
      </c>
      <c r="M262">
        <v>54.929206999999998</v>
      </c>
      <c r="N262">
        <v>120.60253899999999</v>
      </c>
      <c r="O262">
        <v>209.30720500000001</v>
      </c>
      <c r="P262">
        <v>74.673446999999996</v>
      </c>
      <c r="Q262">
        <v>277.41854899999998</v>
      </c>
      <c r="R262">
        <v>75.487037999999998</v>
      </c>
      <c r="S262">
        <v>163.74603300000001</v>
      </c>
    </row>
    <row r="263" spans="2:19">
      <c r="B263" s="112">
        <v>43843</v>
      </c>
      <c r="C263">
        <v>75.405670000000001</v>
      </c>
      <c r="D263">
        <v>102.17926799999999</v>
      </c>
      <c r="E263">
        <v>23.998349999999999</v>
      </c>
      <c r="F263">
        <v>112.27538300000001</v>
      </c>
      <c r="G263">
        <v>48.852035999999998</v>
      </c>
      <c r="H263">
        <v>49.119636999999997</v>
      </c>
      <c r="I263">
        <v>56.114780000000003</v>
      </c>
      <c r="J263">
        <v>221.67480499999999</v>
      </c>
      <c r="K263">
        <v>36.142707999999999</v>
      </c>
      <c r="L263">
        <v>48.580410000000001</v>
      </c>
      <c r="M263">
        <v>55.563952999999998</v>
      </c>
      <c r="N263">
        <v>121.604073</v>
      </c>
      <c r="O263">
        <v>213.48794599999999</v>
      </c>
      <c r="P263">
        <v>74.929481999999993</v>
      </c>
      <c r="Q263">
        <v>268.69555700000001</v>
      </c>
      <c r="R263">
        <v>77.099754000000004</v>
      </c>
      <c r="S263">
        <v>164.98294100000001</v>
      </c>
    </row>
    <row r="264" spans="2:19">
      <c r="B264" s="112">
        <v>43844</v>
      </c>
      <c r="C264">
        <v>75.513183999999995</v>
      </c>
      <c r="D264">
        <v>102.26976000000001</v>
      </c>
      <c r="E264">
        <v>24.044411</v>
      </c>
      <c r="F264">
        <v>112.415306</v>
      </c>
      <c r="G264">
        <v>48.937828000000003</v>
      </c>
      <c r="H264">
        <v>49.146937999999999</v>
      </c>
      <c r="I264">
        <v>55.632407999999998</v>
      </c>
      <c r="J264">
        <v>218.82782</v>
      </c>
      <c r="K264">
        <v>36.236271000000002</v>
      </c>
      <c r="L264">
        <v>48.434235000000001</v>
      </c>
      <c r="M264">
        <v>55.352370999999998</v>
      </c>
      <c r="N264">
        <v>123.02220199999999</v>
      </c>
      <c r="O264">
        <v>212.163895</v>
      </c>
      <c r="P264">
        <v>74.920936999999995</v>
      </c>
      <c r="Q264">
        <v>270.94192500000003</v>
      </c>
      <c r="R264">
        <v>76.058655000000002</v>
      </c>
      <c r="S264">
        <v>163.97264100000001</v>
      </c>
    </row>
    <row r="265" spans="2:19">
      <c r="B265" s="112">
        <v>43845</v>
      </c>
      <c r="C265">
        <v>75.629669000000007</v>
      </c>
      <c r="D265">
        <v>102.423607</v>
      </c>
      <c r="E265">
        <v>24.081268000000001</v>
      </c>
      <c r="F265">
        <v>112.660149</v>
      </c>
      <c r="G265">
        <v>48.954974999999997</v>
      </c>
      <c r="H265">
        <v>49.201599000000002</v>
      </c>
      <c r="I265">
        <v>55.543976000000001</v>
      </c>
      <c r="J265">
        <v>220.915604</v>
      </c>
      <c r="K265">
        <v>35.955565999999997</v>
      </c>
      <c r="L265">
        <v>48.838360000000002</v>
      </c>
      <c r="M265">
        <v>56.244712999999997</v>
      </c>
      <c r="N265">
        <v>121.178635</v>
      </c>
      <c r="O265">
        <v>213.460724</v>
      </c>
      <c r="P265">
        <v>75.928084999999996</v>
      </c>
      <c r="Q265">
        <v>278.621735</v>
      </c>
      <c r="R265">
        <v>75.732703999999998</v>
      </c>
      <c r="S265">
        <v>163.26454200000001</v>
      </c>
    </row>
    <row r="266" spans="2:19">
      <c r="B266" s="112">
        <v>43846</v>
      </c>
      <c r="C266">
        <v>75.584862000000001</v>
      </c>
      <c r="D266">
        <v>102.423607</v>
      </c>
      <c r="E266">
        <v>24.044411</v>
      </c>
      <c r="F266">
        <v>112.817543</v>
      </c>
      <c r="G266">
        <v>48.860610999999999</v>
      </c>
      <c r="H266">
        <v>49.265335</v>
      </c>
      <c r="I266">
        <v>55.326912</v>
      </c>
      <c r="J266">
        <v>221.53495799999999</v>
      </c>
      <c r="K266">
        <v>36.148941000000001</v>
      </c>
      <c r="L266">
        <v>48.967339000000003</v>
      </c>
      <c r="M266">
        <v>56.759872000000001</v>
      </c>
      <c r="N266">
        <v>121.648399</v>
      </c>
      <c r="O266">
        <v>210.61314400000001</v>
      </c>
      <c r="P266">
        <v>76.107330000000005</v>
      </c>
      <c r="Q266">
        <v>282.69183299999997</v>
      </c>
      <c r="R266">
        <v>76.681388999999996</v>
      </c>
      <c r="S266">
        <v>165.672134</v>
      </c>
    </row>
    <row r="267" spans="2:19">
      <c r="B267" s="112">
        <v>43847</v>
      </c>
      <c r="C267">
        <v>75.575905000000006</v>
      </c>
      <c r="D267">
        <v>102.305969</v>
      </c>
      <c r="E267">
        <v>24.016774999999999</v>
      </c>
      <c r="F267">
        <v>112.800087</v>
      </c>
      <c r="G267">
        <v>48.809162000000001</v>
      </c>
      <c r="H267">
        <v>49.201599000000002</v>
      </c>
      <c r="I267">
        <v>55.117882000000002</v>
      </c>
      <c r="J267">
        <v>221.90455600000001</v>
      </c>
      <c r="K267">
        <v>35.855761999999999</v>
      </c>
      <c r="L267">
        <v>49.302677000000003</v>
      </c>
      <c r="M267">
        <v>56.631081000000002</v>
      </c>
      <c r="N267">
        <v>122.490402</v>
      </c>
      <c r="O267">
        <v>211.683212</v>
      </c>
      <c r="P267">
        <v>77.020583999999999</v>
      </c>
      <c r="Q267">
        <v>280.55807499999997</v>
      </c>
      <c r="R267">
        <v>77.530296000000007</v>
      </c>
      <c r="S267">
        <v>166.36140399999999</v>
      </c>
    </row>
    <row r="268" spans="2:19">
      <c r="B268" s="112">
        <v>43851</v>
      </c>
      <c r="C268">
        <v>75.764060999999998</v>
      </c>
      <c r="D268">
        <v>102.595535</v>
      </c>
      <c r="E268">
        <v>24.099688</v>
      </c>
      <c r="F268">
        <v>113.342224</v>
      </c>
      <c r="G268">
        <v>48.972121999999999</v>
      </c>
      <c r="H268">
        <v>49.310859999999998</v>
      </c>
      <c r="I268">
        <v>54.330039999999997</v>
      </c>
      <c r="J268">
        <v>221.205307</v>
      </c>
      <c r="K268">
        <v>36.052261000000001</v>
      </c>
      <c r="L268">
        <v>49.749783000000001</v>
      </c>
      <c r="M268">
        <v>56.833472999999998</v>
      </c>
      <c r="N268">
        <v>121.285011</v>
      </c>
      <c r="O268">
        <v>214.68499800000001</v>
      </c>
      <c r="P268">
        <v>77.524154999999993</v>
      </c>
      <c r="Q268">
        <v>282.494507</v>
      </c>
      <c r="R268">
        <v>77.004897999999997</v>
      </c>
      <c r="S268">
        <v>162.92463699999999</v>
      </c>
    </row>
    <row r="269" spans="2:19">
      <c r="B269" s="112">
        <v>43852</v>
      </c>
      <c r="C269">
        <v>75.826758999999996</v>
      </c>
      <c r="D269">
        <v>102.649834</v>
      </c>
      <c r="E269">
        <v>24.118116000000001</v>
      </c>
      <c r="F269">
        <v>113.403435</v>
      </c>
      <c r="G269">
        <v>48.886344999999999</v>
      </c>
      <c r="H269">
        <v>49.301761999999997</v>
      </c>
      <c r="I269">
        <v>54.016494999999999</v>
      </c>
      <c r="J269">
        <v>221.08543399999999</v>
      </c>
      <c r="K269">
        <v>36.211323</v>
      </c>
      <c r="L269">
        <v>49.620804</v>
      </c>
      <c r="M269">
        <v>55.913536000000001</v>
      </c>
      <c r="N269">
        <v>121.143173</v>
      </c>
      <c r="O269">
        <v>213.261246</v>
      </c>
      <c r="P269">
        <v>77.805817000000005</v>
      </c>
      <c r="Q269">
        <v>282.55078099999997</v>
      </c>
      <c r="R269">
        <v>77.279762000000005</v>
      </c>
      <c r="S269">
        <v>161.60279800000001</v>
      </c>
    </row>
    <row r="270" spans="2:19">
      <c r="B270" s="112">
        <v>43853</v>
      </c>
      <c r="C270">
        <v>75.961151000000001</v>
      </c>
      <c r="D270">
        <v>102.78557600000001</v>
      </c>
      <c r="E270">
        <v>24.173386000000001</v>
      </c>
      <c r="F270">
        <v>113.552155</v>
      </c>
      <c r="G270">
        <v>49.023589999999999</v>
      </c>
      <c r="H270">
        <v>49.374614999999999</v>
      </c>
      <c r="I270">
        <v>53.678837000000001</v>
      </c>
      <c r="J270">
        <v>219.52706900000001</v>
      </c>
      <c r="K270">
        <v>36.120868999999999</v>
      </c>
      <c r="L270">
        <v>49.620804</v>
      </c>
      <c r="M270">
        <v>55.692753000000003</v>
      </c>
      <c r="N270">
        <v>121.01908899999999</v>
      </c>
      <c r="O270">
        <v>215.68255600000001</v>
      </c>
      <c r="P270">
        <v>79.179946999999999</v>
      </c>
      <c r="Q270">
        <v>281.48870799999997</v>
      </c>
      <c r="R270">
        <v>77.651923999999994</v>
      </c>
      <c r="S270">
        <v>162.45254499999999</v>
      </c>
    </row>
    <row r="271" spans="2:19">
      <c r="B271" s="112">
        <v>43854</v>
      </c>
      <c r="C271">
        <v>76.077644000000006</v>
      </c>
      <c r="D271">
        <v>102.975632</v>
      </c>
      <c r="E271">
        <v>24.237873</v>
      </c>
      <c r="F271">
        <v>113.744514</v>
      </c>
      <c r="G271">
        <v>49.143687999999997</v>
      </c>
      <c r="H271">
        <v>49.420147</v>
      </c>
      <c r="I271">
        <v>53.317073999999998</v>
      </c>
      <c r="J271">
        <v>217.70901499999999</v>
      </c>
      <c r="K271">
        <v>35.671729999999997</v>
      </c>
      <c r="L271">
        <v>50.919159000000001</v>
      </c>
      <c r="M271">
        <v>54.634838000000002</v>
      </c>
      <c r="N271">
        <v>118.01443500000001</v>
      </c>
      <c r="O271">
        <v>215.40142800000001</v>
      </c>
      <c r="P271">
        <v>79.896904000000006</v>
      </c>
      <c r="Q271">
        <v>275.23779300000001</v>
      </c>
      <c r="R271">
        <v>77.428168999999997</v>
      </c>
      <c r="S271">
        <v>160.62086500000001</v>
      </c>
    </row>
    <row r="272" spans="2:19">
      <c r="B272" s="112">
        <v>43857</v>
      </c>
      <c r="C272">
        <v>76.328529000000003</v>
      </c>
      <c r="D272">
        <v>103.292389</v>
      </c>
      <c r="E272">
        <v>24.366849999999999</v>
      </c>
      <c r="F272">
        <v>113.96315800000001</v>
      </c>
      <c r="G272">
        <v>49.238048999999997</v>
      </c>
      <c r="H272">
        <v>49.538525</v>
      </c>
      <c r="I272">
        <v>52.046844</v>
      </c>
      <c r="J272">
        <v>214.642258</v>
      </c>
      <c r="K272">
        <v>36.136477999999997</v>
      </c>
      <c r="L272">
        <v>50.162495</v>
      </c>
      <c r="M272">
        <v>52.794967999999997</v>
      </c>
      <c r="N272">
        <v>117.02179</v>
      </c>
      <c r="O272">
        <v>215.35609400000001</v>
      </c>
      <c r="P272">
        <v>79.726219</v>
      </c>
      <c r="Q272">
        <v>267.04104599999999</v>
      </c>
      <c r="R272">
        <v>75.151336999999998</v>
      </c>
      <c r="S272">
        <v>154.16282699999999</v>
      </c>
    </row>
    <row r="273" spans="2:19">
      <c r="B273" s="112">
        <v>43858</v>
      </c>
      <c r="C273">
        <v>76.194145000000006</v>
      </c>
      <c r="D273">
        <v>103.201866</v>
      </c>
      <c r="E273">
        <v>24.302368000000001</v>
      </c>
      <c r="F273">
        <v>113.90194700000001</v>
      </c>
      <c r="G273">
        <v>49.152264000000002</v>
      </c>
      <c r="H273">
        <v>49.492984999999997</v>
      </c>
      <c r="I273">
        <v>51.974499000000002</v>
      </c>
      <c r="J273">
        <v>217.559158</v>
      </c>
      <c r="K273">
        <v>36.367274999999999</v>
      </c>
      <c r="L273">
        <v>50.695599000000001</v>
      </c>
      <c r="M273">
        <v>53.300930000000001</v>
      </c>
      <c r="N273">
        <v>119.14894099999999</v>
      </c>
      <c r="O273">
        <v>215.093063</v>
      </c>
      <c r="P273">
        <v>80.383408000000003</v>
      </c>
      <c r="Q273">
        <v>268.714203</v>
      </c>
      <c r="R273">
        <v>77.277350999999996</v>
      </c>
      <c r="S273">
        <v>153.87956199999999</v>
      </c>
    </row>
    <row r="274" spans="2:19">
      <c r="B274" s="112">
        <v>43859</v>
      </c>
      <c r="C274">
        <v>76.409171999999998</v>
      </c>
      <c r="D274">
        <v>103.437164</v>
      </c>
      <c r="E274">
        <v>24.394487000000002</v>
      </c>
      <c r="F274">
        <v>114.26919599999999</v>
      </c>
      <c r="G274">
        <v>49.349567</v>
      </c>
      <c r="H274">
        <v>49.574947000000002</v>
      </c>
      <c r="I274">
        <v>51.540379000000001</v>
      </c>
      <c r="J274">
        <v>222.993393</v>
      </c>
      <c r="K274">
        <v>36.145828000000002</v>
      </c>
      <c r="L274">
        <v>49.612209</v>
      </c>
      <c r="M274">
        <v>53.070942000000002</v>
      </c>
      <c r="N274">
        <v>118.971672</v>
      </c>
      <c r="O274">
        <v>211.70137</v>
      </c>
      <c r="P274">
        <v>80.605309000000005</v>
      </c>
      <c r="Q274">
        <v>265.92245500000001</v>
      </c>
      <c r="R274">
        <v>78.894927999999993</v>
      </c>
      <c r="S274">
        <v>151.21705600000001</v>
      </c>
    </row>
    <row r="275" spans="2:19">
      <c r="B275" s="112">
        <v>43860</v>
      </c>
      <c r="C275">
        <v>76.427063000000004</v>
      </c>
      <c r="D275">
        <v>103.44618199999999</v>
      </c>
      <c r="E275">
        <v>24.394487000000002</v>
      </c>
      <c r="F275">
        <v>114.339172</v>
      </c>
      <c r="G275">
        <v>49.401043000000001</v>
      </c>
      <c r="H275">
        <v>49.556731999999997</v>
      </c>
      <c r="I275">
        <v>52.087051000000002</v>
      </c>
      <c r="J275">
        <v>209.30792199999999</v>
      </c>
      <c r="K275">
        <v>36.361030999999997</v>
      </c>
      <c r="L275">
        <v>51.460842</v>
      </c>
      <c r="M275">
        <v>48.498877999999998</v>
      </c>
      <c r="N275">
        <v>120.442986</v>
      </c>
      <c r="O275">
        <v>213.29747</v>
      </c>
      <c r="P275">
        <v>80.861366000000004</v>
      </c>
      <c r="Q275">
        <v>264.11773699999998</v>
      </c>
      <c r="R275">
        <v>78.780593999999994</v>
      </c>
      <c r="S275">
        <v>152.11399800000001</v>
      </c>
    </row>
    <row r="276" spans="2:19">
      <c r="B276" s="112">
        <v>43861</v>
      </c>
      <c r="C276">
        <v>76.624167999999997</v>
      </c>
      <c r="D276">
        <v>103.753899</v>
      </c>
      <c r="E276">
        <v>24.495815</v>
      </c>
      <c r="F276">
        <v>114.63648999999999</v>
      </c>
      <c r="G276">
        <v>49.606903000000003</v>
      </c>
      <c r="H276">
        <v>49.611370000000001</v>
      </c>
      <c r="I276">
        <v>49.940539999999999</v>
      </c>
      <c r="J276">
        <v>201.695999</v>
      </c>
      <c r="K276">
        <v>35.709167000000001</v>
      </c>
      <c r="L276">
        <v>51.392063</v>
      </c>
      <c r="M276">
        <v>47.082180000000001</v>
      </c>
      <c r="N276">
        <v>117.31426999999999</v>
      </c>
      <c r="O276">
        <v>210.15969799999999</v>
      </c>
      <c r="P276">
        <v>80.229766999999995</v>
      </c>
      <c r="Q276">
        <v>256.09954800000003</v>
      </c>
      <c r="R276">
        <v>75.287566999999996</v>
      </c>
      <c r="S276">
        <v>149.725235</v>
      </c>
    </row>
    <row r="277" spans="2:19">
      <c r="B277" s="112">
        <v>43864</v>
      </c>
      <c r="C277">
        <v>76.555053999999998</v>
      </c>
      <c r="D277">
        <v>103.720337</v>
      </c>
      <c r="E277">
        <v>24.478300000000001</v>
      </c>
      <c r="F277">
        <v>114.54615</v>
      </c>
      <c r="G277">
        <v>49.478240999999997</v>
      </c>
      <c r="H277">
        <v>49.617759999999997</v>
      </c>
      <c r="I277">
        <v>48.823070999999999</v>
      </c>
      <c r="J277">
        <v>203.97358700000001</v>
      </c>
      <c r="K277">
        <v>35.640549</v>
      </c>
      <c r="L277">
        <v>51.469436999999999</v>
      </c>
      <c r="M277">
        <v>47.661738999999997</v>
      </c>
      <c r="N277">
        <v>118.209457</v>
      </c>
      <c r="O277">
        <v>212.27271999999999</v>
      </c>
      <c r="P277">
        <v>80.101730000000003</v>
      </c>
      <c r="Q277">
        <v>257.575378</v>
      </c>
      <c r="R277">
        <v>75.080810999999997</v>
      </c>
      <c r="S277">
        <v>149.451447</v>
      </c>
    </row>
    <row r="278" spans="2:19">
      <c r="B278" s="112">
        <v>43865</v>
      </c>
      <c r="C278">
        <v>76.321617000000003</v>
      </c>
      <c r="D278">
        <v>103.375725</v>
      </c>
      <c r="E278">
        <v>24.358345</v>
      </c>
      <c r="F278">
        <v>114.26561700000001</v>
      </c>
      <c r="G278">
        <v>49.263793999999997</v>
      </c>
      <c r="H278">
        <v>49.499172000000002</v>
      </c>
      <c r="I278">
        <v>48.212074000000001</v>
      </c>
      <c r="J278">
        <v>209.60760500000001</v>
      </c>
      <c r="K278">
        <v>35.952457000000003</v>
      </c>
      <c r="L278">
        <v>51.349063999999998</v>
      </c>
      <c r="M278">
        <v>48.480476000000003</v>
      </c>
      <c r="N278">
        <v>119.911186</v>
      </c>
      <c r="O278">
        <v>215.337952</v>
      </c>
      <c r="P278">
        <v>78.983658000000005</v>
      </c>
      <c r="Q278">
        <v>263.98614500000002</v>
      </c>
      <c r="R278">
        <v>77.559501999999995</v>
      </c>
      <c r="S278">
        <v>155.24859599999999</v>
      </c>
    </row>
    <row r="279" spans="2:19">
      <c r="B279" s="112">
        <v>43866</v>
      </c>
      <c r="C279">
        <v>76.195885000000004</v>
      </c>
      <c r="D279">
        <v>103.22154999999999</v>
      </c>
      <c r="E279">
        <v>24.284524999999999</v>
      </c>
      <c r="F279">
        <v>114.195511</v>
      </c>
      <c r="G279">
        <v>49.143687999999997</v>
      </c>
      <c r="H279">
        <v>49.480938000000002</v>
      </c>
      <c r="I279">
        <v>50.430942999999999</v>
      </c>
      <c r="J279">
        <v>209.887314</v>
      </c>
      <c r="K279">
        <v>36.432774000000002</v>
      </c>
      <c r="L279">
        <v>51.796185000000001</v>
      </c>
      <c r="M279">
        <v>49.749985000000002</v>
      </c>
      <c r="N279">
        <v>121.949738</v>
      </c>
      <c r="O279">
        <v>214.36759900000001</v>
      </c>
      <c r="P279">
        <v>79.717681999999996</v>
      </c>
      <c r="Q279">
        <v>277.98245200000002</v>
      </c>
      <c r="R279">
        <v>78.191970999999995</v>
      </c>
      <c r="S279">
        <v>158.94970699999999</v>
      </c>
    </row>
    <row r="280" spans="2:19">
      <c r="B280" s="112">
        <v>43867</v>
      </c>
      <c r="C280">
        <v>76.267737999999994</v>
      </c>
      <c r="D280">
        <v>103.285034</v>
      </c>
      <c r="E280">
        <v>24.312214000000001</v>
      </c>
      <c r="F280">
        <v>114.142876</v>
      </c>
      <c r="G280">
        <v>49.220900999999998</v>
      </c>
      <c r="H280">
        <v>49.471794000000003</v>
      </c>
      <c r="I280">
        <v>49.747585000000001</v>
      </c>
      <c r="J280">
        <v>210.62652600000001</v>
      </c>
      <c r="K280">
        <v>36.276820999999998</v>
      </c>
      <c r="L280">
        <v>52.415256999999997</v>
      </c>
      <c r="M280">
        <v>49.501601999999998</v>
      </c>
      <c r="N280">
        <v>121.967491</v>
      </c>
      <c r="O280">
        <v>215.664444</v>
      </c>
      <c r="P280">
        <v>79.777405000000002</v>
      </c>
      <c r="Q280">
        <v>274.90872200000001</v>
      </c>
      <c r="R280">
        <v>79.106551999999994</v>
      </c>
      <c r="S280">
        <v>159.43124399999999</v>
      </c>
    </row>
    <row r="281" spans="2:19">
      <c r="B281" s="112">
        <v>43868</v>
      </c>
      <c r="C281">
        <v>76.501175000000003</v>
      </c>
      <c r="D281">
        <v>103.584328</v>
      </c>
      <c r="E281">
        <v>24.386023000000002</v>
      </c>
      <c r="F281">
        <v>114.58126799999999</v>
      </c>
      <c r="G281">
        <v>49.409610999999998</v>
      </c>
      <c r="H281">
        <v>49.544777000000003</v>
      </c>
      <c r="I281">
        <v>49.417983999999997</v>
      </c>
      <c r="J281">
        <v>212.10495</v>
      </c>
      <c r="K281">
        <v>36.320487999999997</v>
      </c>
      <c r="L281">
        <v>52.140118000000001</v>
      </c>
      <c r="M281">
        <v>48.342483999999999</v>
      </c>
      <c r="N281">
        <v>121.57746899999999</v>
      </c>
      <c r="O281">
        <v>216.51689099999999</v>
      </c>
      <c r="P281">
        <v>79.188498999999993</v>
      </c>
      <c r="Q281">
        <v>271.86325099999999</v>
      </c>
      <c r="R281">
        <v>78.031295999999998</v>
      </c>
      <c r="S281">
        <v>158.09996000000001</v>
      </c>
    </row>
    <row r="282" spans="2:19">
      <c r="B282" s="112">
        <v>43871</v>
      </c>
      <c r="C282">
        <v>76.617912000000004</v>
      </c>
      <c r="D282">
        <v>103.702202</v>
      </c>
      <c r="E282">
        <v>24.432158999999999</v>
      </c>
      <c r="F282">
        <v>114.853027</v>
      </c>
      <c r="G282">
        <v>49.478240999999997</v>
      </c>
      <c r="H282">
        <v>49.563026000000001</v>
      </c>
      <c r="I282">
        <v>48.896076000000001</v>
      </c>
      <c r="J282">
        <v>212.834183</v>
      </c>
      <c r="K282">
        <v>35.946219999999997</v>
      </c>
      <c r="L282">
        <v>52.157310000000003</v>
      </c>
      <c r="M282">
        <v>47.634140000000002</v>
      </c>
      <c r="N282">
        <v>122.082695</v>
      </c>
      <c r="O282">
        <v>220.996872</v>
      </c>
      <c r="P282">
        <v>79.444534000000004</v>
      </c>
      <c r="Q282">
        <v>269.80462599999998</v>
      </c>
      <c r="R282">
        <v>78.401900999999995</v>
      </c>
      <c r="S282">
        <v>158.845856</v>
      </c>
    </row>
    <row r="283" spans="2:19">
      <c r="B283" s="112">
        <v>43872</v>
      </c>
      <c r="C283">
        <v>76.49221</v>
      </c>
      <c r="D283">
        <v>103.57524100000001</v>
      </c>
      <c r="E283">
        <v>24.395250000000001</v>
      </c>
      <c r="F283">
        <v>114.686455</v>
      </c>
      <c r="G283">
        <v>49.340988000000003</v>
      </c>
      <c r="H283">
        <v>49.572150999999998</v>
      </c>
      <c r="I283">
        <v>49.360897000000001</v>
      </c>
      <c r="J283">
        <v>206.97039799999999</v>
      </c>
      <c r="K283">
        <v>35.993000000000002</v>
      </c>
      <c r="L283">
        <v>52.329268999999996</v>
      </c>
      <c r="M283">
        <v>48.471274999999999</v>
      </c>
      <c r="N283">
        <v>122.31315600000001</v>
      </c>
      <c r="O283">
        <v>230.591644</v>
      </c>
      <c r="P283">
        <v>79.529892000000004</v>
      </c>
      <c r="Q283">
        <v>273.33892800000001</v>
      </c>
      <c r="R283">
        <v>77.928886000000006</v>
      </c>
      <c r="S283">
        <v>160.75306699999999</v>
      </c>
    </row>
    <row r="284" spans="2:19">
      <c r="B284" s="112">
        <v>43873</v>
      </c>
      <c r="C284">
        <v>76.402428</v>
      </c>
      <c r="D284">
        <v>103.46642300000001</v>
      </c>
      <c r="E284">
        <v>24.339887999999998</v>
      </c>
      <c r="F284">
        <v>114.633858</v>
      </c>
      <c r="G284">
        <v>49.298099999999998</v>
      </c>
      <c r="H284">
        <v>49.553890000000003</v>
      </c>
      <c r="I284">
        <v>49.964343999999997</v>
      </c>
      <c r="J284">
        <v>210.53660600000001</v>
      </c>
      <c r="K284">
        <v>36.133353999999997</v>
      </c>
      <c r="L284">
        <v>52.131515999999998</v>
      </c>
      <c r="M284">
        <v>49.262416999999999</v>
      </c>
      <c r="N284">
        <v>122.31315600000001</v>
      </c>
      <c r="O284">
        <v>232.323746</v>
      </c>
      <c r="P284">
        <v>79.265320000000003</v>
      </c>
      <c r="Q284">
        <v>285.26745599999998</v>
      </c>
      <c r="R284">
        <v>79.779503000000005</v>
      </c>
      <c r="S284">
        <v>162.23541299999999</v>
      </c>
    </row>
    <row r="285" spans="2:19">
      <c r="B285" s="112">
        <v>43874</v>
      </c>
      <c r="C285">
        <v>76.474266</v>
      </c>
      <c r="D285">
        <v>103.538948</v>
      </c>
      <c r="E285">
        <v>24.358345</v>
      </c>
      <c r="F285">
        <v>114.554947</v>
      </c>
      <c r="G285">
        <v>49.375312999999998</v>
      </c>
      <c r="H285">
        <v>49.553890000000003</v>
      </c>
      <c r="I285">
        <v>49.687088000000003</v>
      </c>
      <c r="J285">
        <v>212.91409300000001</v>
      </c>
      <c r="K285">
        <v>36.629275999999997</v>
      </c>
      <c r="L285">
        <v>52.045527999999997</v>
      </c>
      <c r="M285">
        <v>49.004840999999999</v>
      </c>
      <c r="N285">
        <v>122.20678700000001</v>
      </c>
      <c r="O285">
        <v>232.97671500000001</v>
      </c>
      <c r="P285">
        <v>79.922507999999993</v>
      </c>
      <c r="Q285">
        <v>284.064301</v>
      </c>
      <c r="R285">
        <v>79.211403000000004</v>
      </c>
      <c r="S285">
        <v>161.22515899999999</v>
      </c>
    </row>
    <row r="286" spans="2:19">
      <c r="B286" s="112">
        <v>43875</v>
      </c>
      <c r="C286">
        <v>76.555053999999998</v>
      </c>
      <c r="D286">
        <v>103.64780399999999</v>
      </c>
      <c r="E286">
        <v>24.386023000000002</v>
      </c>
      <c r="F286">
        <v>114.83551</v>
      </c>
      <c r="G286">
        <v>49.426765000000003</v>
      </c>
      <c r="H286">
        <v>49.581276000000003</v>
      </c>
      <c r="I286">
        <v>49.458748</v>
      </c>
      <c r="J286">
        <v>213.952988</v>
      </c>
      <c r="K286">
        <v>36.769618999999999</v>
      </c>
      <c r="L286">
        <v>51.916556999999997</v>
      </c>
      <c r="M286">
        <v>48.848446000000003</v>
      </c>
      <c r="N286">
        <v>121.834518</v>
      </c>
      <c r="O286">
        <v>232.387238</v>
      </c>
      <c r="P286">
        <v>80.485816999999997</v>
      </c>
      <c r="Q286">
        <v>280.84948700000001</v>
      </c>
      <c r="R286">
        <v>79.230903999999995</v>
      </c>
      <c r="S286">
        <v>158.685303</v>
      </c>
    </row>
    <row r="287" spans="2:19">
      <c r="B287" s="112">
        <v>43879</v>
      </c>
      <c r="C287">
        <v>76.671783000000005</v>
      </c>
      <c r="D287">
        <v>103.783821</v>
      </c>
      <c r="E287">
        <v>24.441382999999998</v>
      </c>
      <c r="F287">
        <v>115.054695</v>
      </c>
      <c r="G287">
        <v>49.538288000000001</v>
      </c>
      <c r="H287">
        <v>49.645119000000001</v>
      </c>
      <c r="I287">
        <v>48.830837000000002</v>
      </c>
      <c r="J287">
        <v>217.569153</v>
      </c>
      <c r="K287">
        <v>37.312317</v>
      </c>
      <c r="L287">
        <v>52.071323</v>
      </c>
      <c r="M287">
        <v>49.161228000000001</v>
      </c>
      <c r="N287">
        <v>120.22138200000001</v>
      </c>
      <c r="O287">
        <v>229.37638899999999</v>
      </c>
      <c r="P287">
        <v>81.187111000000002</v>
      </c>
      <c r="Q287">
        <v>284.00796500000001</v>
      </c>
      <c r="R287">
        <v>77.780158999999998</v>
      </c>
      <c r="S287">
        <v>157.01416</v>
      </c>
    </row>
    <row r="288" spans="2:19">
      <c r="B288" s="112">
        <v>43880</v>
      </c>
      <c r="C288">
        <v>76.662811000000005</v>
      </c>
      <c r="D288">
        <v>103.75666</v>
      </c>
      <c r="E288">
        <v>24.432158999999999</v>
      </c>
      <c r="F288">
        <v>114.896896</v>
      </c>
      <c r="G288">
        <v>49.521129999999999</v>
      </c>
      <c r="H288">
        <v>49.672493000000003</v>
      </c>
      <c r="I288">
        <v>49.205952000000003</v>
      </c>
      <c r="J288">
        <v>217.259491</v>
      </c>
      <c r="K288">
        <v>36.704124</v>
      </c>
      <c r="L288">
        <v>51.546832999999999</v>
      </c>
      <c r="M288">
        <v>49.216419000000002</v>
      </c>
      <c r="N288">
        <v>121.86114499999999</v>
      </c>
      <c r="O288">
        <v>224.99615499999999</v>
      </c>
      <c r="P288">
        <v>80.782677000000007</v>
      </c>
      <c r="Q288">
        <v>286.98764</v>
      </c>
      <c r="R288">
        <v>78.906609000000003</v>
      </c>
      <c r="S288">
        <v>155.72067300000001</v>
      </c>
    </row>
    <row r="289" spans="2:19">
      <c r="B289" s="112">
        <v>43881</v>
      </c>
      <c r="C289">
        <v>76.851364000000004</v>
      </c>
      <c r="D289">
        <v>103.99241600000001</v>
      </c>
      <c r="E289">
        <v>24.515187999999998</v>
      </c>
      <c r="F289">
        <v>115.28263099999999</v>
      </c>
      <c r="G289">
        <v>49.624062000000002</v>
      </c>
      <c r="H289">
        <v>49.736355000000003</v>
      </c>
      <c r="I289">
        <v>48.814526000000001</v>
      </c>
      <c r="J289">
        <v>214.35256999999999</v>
      </c>
      <c r="K289">
        <v>36.707241000000003</v>
      </c>
      <c r="L289">
        <v>51.661194000000002</v>
      </c>
      <c r="M289">
        <v>48.342483999999999</v>
      </c>
      <c r="N289">
        <v>121.86114499999999</v>
      </c>
      <c r="O289">
        <v>224.488327</v>
      </c>
      <c r="P289">
        <v>81.385040000000004</v>
      </c>
      <c r="Q289">
        <v>283.99847399999999</v>
      </c>
      <c r="R289">
        <v>78.097115000000002</v>
      </c>
      <c r="S289">
        <v>156.570435</v>
      </c>
    </row>
    <row r="290" spans="2:19">
      <c r="B290" s="112">
        <v>43882</v>
      </c>
      <c r="C290">
        <v>77.039908999999994</v>
      </c>
      <c r="D290">
        <v>104.20098900000001</v>
      </c>
      <c r="E290">
        <v>24.598236</v>
      </c>
      <c r="F290">
        <v>115.51058999999999</v>
      </c>
      <c r="G290">
        <v>49.727001000000001</v>
      </c>
      <c r="H290">
        <v>49.827587000000001</v>
      </c>
      <c r="I290">
        <v>48.219234</v>
      </c>
      <c r="J290">
        <v>209.95723000000001</v>
      </c>
      <c r="K290">
        <v>36.984839999999998</v>
      </c>
      <c r="L290">
        <v>51.72184</v>
      </c>
      <c r="M290">
        <v>48.232093999999996</v>
      </c>
      <c r="N290">
        <v>120.37209300000001</v>
      </c>
      <c r="O290">
        <v>224.00770600000001</v>
      </c>
      <c r="P290">
        <v>77.598877000000002</v>
      </c>
      <c r="Q290">
        <v>283.34042399999998</v>
      </c>
      <c r="R290">
        <v>76.329391000000001</v>
      </c>
      <c r="S290">
        <v>167.52271999999999</v>
      </c>
    </row>
    <row r="291" spans="2:19">
      <c r="B291" s="112">
        <v>43885</v>
      </c>
      <c r="C291">
        <v>77.282379000000006</v>
      </c>
      <c r="D291">
        <v>104.53655999999999</v>
      </c>
      <c r="E291">
        <v>24.745864999999998</v>
      </c>
      <c r="F291">
        <v>115.528137</v>
      </c>
      <c r="G291">
        <v>49.932884000000001</v>
      </c>
      <c r="H291">
        <v>50.028278</v>
      </c>
      <c r="I291">
        <v>45.960346000000001</v>
      </c>
      <c r="J291">
        <v>200.50726299999999</v>
      </c>
      <c r="K291">
        <v>36.279944999999998</v>
      </c>
      <c r="L291">
        <v>50.058418000000003</v>
      </c>
      <c r="M291">
        <v>46.410629</v>
      </c>
      <c r="N291">
        <v>117.13698599999999</v>
      </c>
      <c r="O291">
        <v>222.28465299999999</v>
      </c>
      <c r="P291">
        <v>76.488861</v>
      </c>
      <c r="Q291">
        <v>261.11914100000001</v>
      </c>
      <c r="R291">
        <v>72.703711999999996</v>
      </c>
      <c r="S291">
        <v>162.26371800000001</v>
      </c>
    </row>
    <row r="292" spans="2:19">
      <c r="B292" s="112">
        <v>43886</v>
      </c>
      <c r="C292">
        <v>77.345207000000002</v>
      </c>
      <c r="D292">
        <v>104.71790300000001</v>
      </c>
      <c r="E292">
        <v>24.810457</v>
      </c>
      <c r="F292">
        <v>115.64209700000001</v>
      </c>
      <c r="G292">
        <v>49.881413000000002</v>
      </c>
      <c r="H292">
        <v>50.119506999999999</v>
      </c>
      <c r="I292">
        <v>44.198917000000002</v>
      </c>
      <c r="J292">
        <v>196.56144699999999</v>
      </c>
      <c r="K292">
        <v>35.677979000000001</v>
      </c>
      <c r="L292">
        <v>49.192059</v>
      </c>
      <c r="M292">
        <v>43.669227999999997</v>
      </c>
      <c r="N292">
        <v>111.907646</v>
      </c>
      <c r="O292">
        <v>223.21868900000001</v>
      </c>
      <c r="P292">
        <v>75.938147999999998</v>
      </c>
      <c r="Q292">
        <v>247.583359</v>
      </c>
      <c r="R292">
        <v>70.241089000000002</v>
      </c>
      <c r="S292">
        <v>157.344604</v>
      </c>
    </row>
    <row r="293" spans="2:19">
      <c r="B293" s="112">
        <v>43887</v>
      </c>
      <c r="C293">
        <v>77.300315999999995</v>
      </c>
      <c r="D293">
        <v>104.609077</v>
      </c>
      <c r="E293">
        <v>24.782769999999999</v>
      </c>
      <c r="F293">
        <v>115.21254</v>
      </c>
      <c r="G293">
        <v>49.855674999999998</v>
      </c>
      <c r="H293">
        <v>50.128619999999998</v>
      </c>
      <c r="I293">
        <v>43.228496999999997</v>
      </c>
      <c r="J293">
        <v>196.990982</v>
      </c>
      <c r="K293">
        <v>35.487720000000003</v>
      </c>
      <c r="L293">
        <v>48.611595000000001</v>
      </c>
      <c r="M293">
        <v>43.476036000000001</v>
      </c>
      <c r="N293">
        <v>112.244461</v>
      </c>
      <c r="O293">
        <v>220.071854</v>
      </c>
      <c r="P293">
        <v>75.456276000000003</v>
      </c>
      <c r="Q293">
        <v>247.21670499999999</v>
      </c>
      <c r="R293">
        <v>71.355354000000005</v>
      </c>
      <c r="S293">
        <v>157.59957900000001</v>
      </c>
    </row>
    <row r="294" spans="2:19">
      <c r="B294" s="112">
        <v>43888</v>
      </c>
      <c r="C294">
        <v>77.390099000000006</v>
      </c>
      <c r="D294">
        <v>104.627235</v>
      </c>
      <c r="E294">
        <v>24.884264000000002</v>
      </c>
      <c r="F294">
        <v>114.598816</v>
      </c>
      <c r="G294">
        <v>50.001506999999997</v>
      </c>
      <c r="H294">
        <v>50.156005999999998</v>
      </c>
      <c r="I294">
        <v>40.627124999999999</v>
      </c>
      <c r="J294">
        <v>189.548889</v>
      </c>
      <c r="K294">
        <v>34.433506000000001</v>
      </c>
      <c r="L294">
        <v>47.433337999999999</v>
      </c>
      <c r="M294">
        <v>41.726256999999997</v>
      </c>
      <c r="N294">
        <v>107.57352400000001</v>
      </c>
      <c r="O294">
        <v>211.23886100000001</v>
      </c>
      <c r="P294">
        <v>71.584075999999996</v>
      </c>
      <c r="Q294">
        <v>238.68164100000001</v>
      </c>
      <c r="R294">
        <v>66.690978999999999</v>
      </c>
      <c r="S294">
        <v>151.05654899999999</v>
      </c>
    </row>
    <row r="295" spans="2:19">
      <c r="B295" s="112">
        <v>43889</v>
      </c>
      <c r="C295">
        <v>77.901916999999997</v>
      </c>
      <c r="D295">
        <v>105.398087</v>
      </c>
      <c r="E295">
        <v>25.096485000000001</v>
      </c>
      <c r="F295">
        <v>115.887604</v>
      </c>
      <c r="G295">
        <v>50.070118000000001</v>
      </c>
      <c r="H295">
        <v>50.092132999999997</v>
      </c>
      <c r="I295">
        <v>41.9482</v>
      </c>
      <c r="J295">
        <v>192.266006</v>
      </c>
      <c r="K295">
        <v>33.585147999999997</v>
      </c>
      <c r="L295">
        <v>46.722918999999997</v>
      </c>
      <c r="M295">
        <v>39.717255000000002</v>
      </c>
      <c r="N295">
        <v>102.911438</v>
      </c>
      <c r="O295">
        <v>205.67970299999999</v>
      </c>
      <c r="P295">
        <v>67.823723000000001</v>
      </c>
      <c r="Q295">
        <v>239.65919500000001</v>
      </c>
      <c r="R295">
        <v>66.651978</v>
      </c>
      <c r="S295">
        <v>147.742493</v>
      </c>
    </row>
    <row r="296" spans="2:19">
      <c r="B296" s="112">
        <v>43892</v>
      </c>
      <c r="C296">
        <v>77.850616000000002</v>
      </c>
      <c r="D296">
        <v>105.360832</v>
      </c>
      <c r="E296">
        <v>25.065981000000001</v>
      </c>
      <c r="F296">
        <v>115.77243799999999</v>
      </c>
      <c r="G296">
        <v>50.08728</v>
      </c>
      <c r="H296">
        <v>50.119548999999999</v>
      </c>
      <c r="I296">
        <v>43.937969000000002</v>
      </c>
      <c r="J296">
        <v>196.231796</v>
      </c>
      <c r="K296">
        <v>36.142707999999999</v>
      </c>
      <c r="L296">
        <v>48.369014999999997</v>
      </c>
      <c r="M296">
        <v>41.615161999999998</v>
      </c>
      <c r="N296">
        <v>107.706451</v>
      </c>
      <c r="O296">
        <v>218.33062699999999</v>
      </c>
      <c r="P296">
        <v>72.737137000000004</v>
      </c>
      <c r="Q296">
        <v>256.71994000000001</v>
      </c>
      <c r="R296">
        <v>72.857315</v>
      </c>
      <c r="S296">
        <v>154.76705899999999</v>
      </c>
    </row>
    <row r="297" spans="2:19">
      <c r="B297" s="112">
        <v>43893</v>
      </c>
      <c r="C297">
        <v>78.318489</v>
      </c>
      <c r="D297">
        <v>106.078743</v>
      </c>
      <c r="E297">
        <v>25.287724999999998</v>
      </c>
      <c r="F297">
        <v>117.091003</v>
      </c>
      <c r="G297">
        <v>50.653435000000002</v>
      </c>
      <c r="H297">
        <v>50.165241000000002</v>
      </c>
      <c r="I297">
        <v>41.834026000000001</v>
      </c>
      <c r="J297">
        <v>185.69297800000001</v>
      </c>
      <c r="K297">
        <v>35.216366000000001</v>
      </c>
      <c r="L297">
        <v>48.464306000000001</v>
      </c>
      <c r="M297">
        <v>40.402343999999999</v>
      </c>
      <c r="N297">
        <v>103.664818</v>
      </c>
      <c r="O297">
        <v>220.05371099999999</v>
      </c>
      <c r="P297">
        <v>72.143378999999996</v>
      </c>
      <c r="Q297">
        <v>245.71275299999999</v>
      </c>
      <c r="R297">
        <v>70.543434000000005</v>
      </c>
      <c r="S297">
        <v>148.96994000000001</v>
      </c>
    </row>
    <row r="298" spans="2:19">
      <c r="B298" s="112">
        <v>43894</v>
      </c>
      <c r="C298">
        <v>78.300467999999995</v>
      </c>
      <c r="D298">
        <v>105.996979</v>
      </c>
      <c r="E298">
        <v>25.232289999999999</v>
      </c>
      <c r="F298">
        <v>117.258064</v>
      </c>
      <c r="G298">
        <v>50.584816000000004</v>
      </c>
      <c r="H298">
        <v>50.156101</v>
      </c>
      <c r="I298">
        <v>42.747368000000002</v>
      </c>
      <c r="J298">
        <v>191.556747</v>
      </c>
      <c r="K298">
        <v>36.420292000000003</v>
      </c>
      <c r="L298">
        <v>50.578235999999997</v>
      </c>
      <c r="M298">
        <v>40.883778</v>
      </c>
      <c r="N298">
        <v>106.22629499999999</v>
      </c>
      <c r="O298">
        <v>228.22463999999999</v>
      </c>
      <c r="P298">
        <v>75.731644000000003</v>
      </c>
      <c r="Q298">
        <v>272.05123900000001</v>
      </c>
      <c r="R298">
        <v>73.815551999999997</v>
      </c>
      <c r="S298">
        <v>153.964539</v>
      </c>
    </row>
    <row r="299" spans="2:19">
      <c r="B299" s="112">
        <v>43895</v>
      </c>
      <c r="C299">
        <v>78.597403999999997</v>
      </c>
      <c r="D299">
        <v>106.32409699999999</v>
      </c>
      <c r="E299">
        <v>25.417082000000001</v>
      </c>
      <c r="F299">
        <v>117.214088</v>
      </c>
      <c r="G299">
        <v>50.747795000000004</v>
      </c>
      <c r="H299">
        <v>50.165241000000002</v>
      </c>
      <c r="I299">
        <v>40.863613000000001</v>
      </c>
      <c r="J299">
        <v>184.97373999999999</v>
      </c>
      <c r="K299">
        <v>36.155182000000003</v>
      </c>
      <c r="L299">
        <v>50.067073999999998</v>
      </c>
      <c r="M299">
        <v>39.272860999999999</v>
      </c>
      <c r="N299">
        <v>101.014709</v>
      </c>
      <c r="O299">
        <v>223.94421399999999</v>
      </c>
      <c r="P299">
        <v>75.361603000000002</v>
      </c>
      <c r="Q299">
        <v>265.97891199999998</v>
      </c>
      <c r="R299">
        <v>71.421188000000001</v>
      </c>
      <c r="S299">
        <v>150.18789699999999</v>
      </c>
    </row>
    <row r="300" spans="2:19">
      <c r="B300" s="112">
        <v>43896</v>
      </c>
      <c r="C300">
        <v>79.137198999999995</v>
      </c>
      <c r="D300">
        <v>107.105637</v>
      </c>
      <c r="E300">
        <v>25.832840000000001</v>
      </c>
      <c r="F300">
        <v>118.031639</v>
      </c>
      <c r="G300">
        <v>51.082340000000002</v>
      </c>
      <c r="H300">
        <v>50.265743000000001</v>
      </c>
      <c r="I300">
        <v>38.890148000000003</v>
      </c>
      <c r="J300">
        <v>180.898056</v>
      </c>
      <c r="K300">
        <v>36.563774000000002</v>
      </c>
      <c r="L300">
        <v>49.547268000000003</v>
      </c>
      <c r="M300">
        <v>37.495311999999998</v>
      </c>
      <c r="N300">
        <v>95.794235</v>
      </c>
      <c r="O300">
        <v>223.381958</v>
      </c>
      <c r="P300">
        <v>75.636977999999999</v>
      </c>
      <c r="Q300">
        <v>266.83429000000001</v>
      </c>
      <c r="R300">
        <v>70.472717000000003</v>
      </c>
      <c r="S300">
        <v>154.88038599999999</v>
      </c>
    </row>
    <row r="301" spans="2:19">
      <c r="B301" s="112">
        <v>43899</v>
      </c>
      <c r="C301">
        <v>78.966232000000005</v>
      </c>
      <c r="D301">
        <v>106.96927599999999</v>
      </c>
      <c r="E301">
        <v>26.119259</v>
      </c>
      <c r="F301">
        <v>115.165848</v>
      </c>
      <c r="G301">
        <v>49.975765000000003</v>
      </c>
      <c r="H301">
        <v>50.430228999999997</v>
      </c>
      <c r="I301">
        <v>34.135914</v>
      </c>
      <c r="J301">
        <v>169.32034300000001</v>
      </c>
      <c r="K301">
        <v>36.541935000000002</v>
      </c>
      <c r="L301">
        <v>46.740250000000003</v>
      </c>
      <c r="M301">
        <v>32.542220999999998</v>
      </c>
      <c r="N301">
        <v>82.818413000000007</v>
      </c>
      <c r="O301">
        <v>210.26852400000001</v>
      </c>
      <c r="P301">
        <v>76.290947000000003</v>
      </c>
      <c r="Q301">
        <v>257.03021200000001</v>
      </c>
      <c r="R301">
        <v>64.898903000000004</v>
      </c>
      <c r="S301">
        <v>141.62437399999999</v>
      </c>
    </row>
    <row r="302" spans="2:19">
      <c r="B302" s="112">
        <v>43900</v>
      </c>
      <c r="C302">
        <v>77.904610000000005</v>
      </c>
      <c r="D302">
        <v>105.760666</v>
      </c>
      <c r="E302">
        <v>25.648064000000002</v>
      </c>
      <c r="F302">
        <v>112.572647</v>
      </c>
      <c r="G302">
        <v>48.723357999999998</v>
      </c>
      <c r="H302">
        <v>49.918526</v>
      </c>
      <c r="I302">
        <v>35.399906000000001</v>
      </c>
      <c r="J302">
        <v>178.00114400000001</v>
      </c>
      <c r="K302">
        <v>37.362220999999998</v>
      </c>
      <c r="L302">
        <v>47.667259000000001</v>
      </c>
      <c r="M302">
        <v>35.291874</v>
      </c>
      <c r="N302">
        <v>89.253135999999998</v>
      </c>
      <c r="O302">
        <v>221.16009500000001</v>
      </c>
      <c r="P302">
        <v>76.927704000000006</v>
      </c>
      <c r="Q302">
        <v>263.19650300000001</v>
      </c>
      <c r="R302">
        <v>69.572990000000004</v>
      </c>
      <c r="S302">
        <v>146.33570900000001</v>
      </c>
    </row>
    <row r="303" spans="2:19">
      <c r="B303" s="112">
        <v>43901</v>
      </c>
      <c r="C303">
        <v>76.429114999999996</v>
      </c>
      <c r="D303">
        <v>104.25213599999999</v>
      </c>
      <c r="E303">
        <v>25.518709000000001</v>
      </c>
      <c r="F303">
        <v>108.87178</v>
      </c>
      <c r="G303">
        <v>47.676848999999997</v>
      </c>
      <c r="H303">
        <v>49.205787999999998</v>
      </c>
      <c r="I303">
        <v>34.233775999999999</v>
      </c>
      <c r="J303">
        <v>170.05957000000001</v>
      </c>
      <c r="K303">
        <v>35.690455999999998</v>
      </c>
      <c r="L303">
        <v>45.458030999999998</v>
      </c>
      <c r="M303">
        <v>33.940201000000002</v>
      </c>
      <c r="N303">
        <v>85.051956000000004</v>
      </c>
      <c r="O303">
        <v>211.21167</v>
      </c>
      <c r="P303">
        <v>74.432288999999997</v>
      </c>
      <c r="Q303">
        <v>261.10977200000002</v>
      </c>
      <c r="R303">
        <v>67.156707999999995</v>
      </c>
      <c r="S303">
        <v>137.734375</v>
      </c>
    </row>
    <row r="304" spans="2:19">
      <c r="B304" s="112">
        <v>43902</v>
      </c>
      <c r="C304">
        <v>72.272514000000001</v>
      </c>
      <c r="D304">
        <v>100.080963</v>
      </c>
      <c r="E304">
        <v>25.490995000000002</v>
      </c>
      <c r="F304">
        <v>103.676552</v>
      </c>
      <c r="G304">
        <v>47.119273999999997</v>
      </c>
      <c r="H304">
        <v>46.327454000000003</v>
      </c>
      <c r="I304">
        <v>30.319483000000002</v>
      </c>
      <c r="J304">
        <v>154.306274</v>
      </c>
      <c r="K304">
        <v>32.452961000000002</v>
      </c>
      <c r="L304">
        <v>42.157187999999998</v>
      </c>
      <c r="M304">
        <v>30.810963000000001</v>
      </c>
      <c r="N304">
        <v>78.041106999999997</v>
      </c>
      <c r="O304">
        <v>197.54504399999999</v>
      </c>
      <c r="P304">
        <v>72.100364999999996</v>
      </c>
      <c r="Q304">
        <v>235.382294</v>
      </c>
      <c r="R304">
        <v>60.524653999999998</v>
      </c>
      <c r="S304">
        <v>123.10934399999999</v>
      </c>
    </row>
    <row r="305" spans="2:19">
      <c r="B305" s="112">
        <v>43903</v>
      </c>
      <c r="C305">
        <v>75.322479000000001</v>
      </c>
      <c r="D305">
        <v>101.65313</v>
      </c>
      <c r="E305">
        <v>25.343157000000001</v>
      </c>
      <c r="F305">
        <v>108.16857899999999</v>
      </c>
      <c r="G305">
        <v>47.307991000000001</v>
      </c>
      <c r="H305">
        <v>47.826011999999999</v>
      </c>
      <c r="I305">
        <v>31.086029</v>
      </c>
      <c r="J305">
        <v>170.09951799999999</v>
      </c>
      <c r="K305">
        <v>35.587527999999999</v>
      </c>
      <c r="L305">
        <v>43.292126000000003</v>
      </c>
      <c r="M305">
        <v>34.347546000000001</v>
      </c>
      <c r="N305">
        <v>92.098274000000004</v>
      </c>
      <c r="O305">
        <v>216.73455799999999</v>
      </c>
      <c r="P305">
        <v>75.783248999999998</v>
      </c>
      <c r="Q305">
        <v>256.82183800000001</v>
      </c>
      <c r="R305">
        <v>67.776024000000007</v>
      </c>
      <c r="S305">
        <v>131.200806</v>
      </c>
    </row>
    <row r="306" spans="2:19">
      <c r="B306" s="112">
        <v>43906</v>
      </c>
      <c r="C306">
        <v>76.114204000000001</v>
      </c>
      <c r="D306">
        <v>103.352478</v>
      </c>
      <c r="E306">
        <v>25.749689</v>
      </c>
      <c r="F306">
        <v>106.630196</v>
      </c>
      <c r="G306">
        <v>47.496704000000001</v>
      </c>
      <c r="H306">
        <v>46.985363</v>
      </c>
      <c r="I306">
        <v>28.125843</v>
      </c>
      <c r="J306">
        <v>145.85524000000001</v>
      </c>
      <c r="K306">
        <v>33.298198999999997</v>
      </c>
      <c r="L306">
        <v>39.072941</v>
      </c>
      <c r="M306">
        <v>31.708995999999999</v>
      </c>
      <c r="N306">
        <v>78.315871999999999</v>
      </c>
      <c r="O306">
        <v>183.869293</v>
      </c>
      <c r="P306">
        <v>68.451888999999994</v>
      </c>
      <c r="Q306">
        <v>212.45109600000001</v>
      </c>
      <c r="R306">
        <v>59.056835</v>
      </c>
      <c r="S306">
        <v>113.34668000000001</v>
      </c>
    </row>
    <row r="307" spans="2:19">
      <c r="B307" s="112">
        <v>43907</v>
      </c>
      <c r="C307">
        <v>74.539764000000005</v>
      </c>
      <c r="D307">
        <v>100.680756</v>
      </c>
      <c r="E307">
        <v>25.176864999999999</v>
      </c>
      <c r="F307">
        <v>102.261246</v>
      </c>
      <c r="G307">
        <v>46.201419999999999</v>
      </c>
      <c r="H307">
        <v>46.720374999999997</v>
      </c>
      <c r="I307">
        <v>30.017755999999999</v>
      </c>
      <c r="J307">
        <v>149.261627</v>
      </c>
      <c r="K307">
        <v>37.196917999999997</v>
      </c>
      <c r="L307">
        <v>43.647339000000002</v>
      </c>
      <c r="M307">
        <v>33.338420999999997</v>
      </c>
      <c r="N307">
        <v>83.102035999999998</v>
      </c>
      <c r="O307">
        <v>206.341736</v>
      </c>
      <c r="P307">
        <v>80.782677000000007</v>
      </c>
      <c r="Q307">
        <v>230.55818199999999</v>
      </c>
      <c r="R307">
        <v>61.653561000000003</v>
      </c>
      <c r="S307">
        <v>119.634781</v>
      </c>
    </row>
    <row r="308" spans="2:19">
      <c r="B308" s="112">
        <v>43908</v>
      </c>
      <c r="C308">
        <v>72.740341000000001</v>
      </c>
      <c r="D308">
        <v>96.845794999999995</v>
      </c>
      <c r="E308">
        <v>24.927391</v>
      </c>
      <c r="F308">
        <v>97.145126000000005</v>
      </c>
      <c r="G308">
        <v>45.540916000000003</v>
      </c>
      <c r="H308">
        <v>43.988239</v>
      </c>
      <c r="I308">
        <v>27.008635999999999</v>
      </c>
      <c r="J308">
        <v>146.80424500000001</v>
      </c>
      <c r="K308">
        <v>38.232422</v>
      </c>
      <c r="L308">
        <v>42.347790000000003</v>
      </c>
      <c r="M308">
        <v>29.681470999999998</v>
      </c>
      <c r="N308">
        <v>74.353972999999996</v>
      </c>
      <c r="O308">
        <v>196.919296</v>
      </c>
      <c r="P308">
        <v>79.337051000000002</v>
      </c>
      <c r="Q308">
        <v>204.91751099999999</v>
      </c>
      <c r="R308">
        <v>60.144298999999997</v>
      </c>
      <c r="S308">
        <v>107.832764</v>
      </c>
    </row>
    <row r="309" spans="2:19">
      <c r="B309" s="112">
        <v>43909</v>
      </c>
      <c r="C309">
        <v>72.695374000000001</v>
      </c>
      <c r="D309">
        <v>99.008635999999996</v>
      </c>
      <c r="E309">
        <v>24.964357</v>
      </c>
      <c r="F309">
        <v>92.345436000000007</v>
      </c>
      <c r="G309">
        <v>46.201419999999999</v>
      </c>
      <c r="H309">
        <v>41.859192</v>
      </c>
      <c r="I309">
        <v>28.076916000000001</v>
      </c>
      <c r="J309">
        <v>152.96769699999999</v>
      </c>
      <c r="K309">
        <v>37.421028</v>
      </c>
      <c r="L309">
        <v>43.889915000000002</v>
      </c>
      <c r="M309">
        <v>29.311142</v>
      </c>
      <c r="N309">
        <v>75.603699000000006</v>
      </c>
      <c r="O309">
        <v>189.53729200000001</v>
      </c>
      <c r="P309">
        <v>68.916533999999999</v>
      </c>
      <c r="Q309">
        <v>207.504242</v>
      </c>
      <c r="R309">
        <v>59.683467999999998</v>
      </c>
      <c r="S309">
        <v>112.97847</v>
      </c>
    </row>
    <row r="310" spans="2:19">
      <c r="B310" s="112">
        <v>43910</v>
      </c>
      <c r="C310">
        <v>73.927932999999996</v>
      </c>
      <c r="D310">
        <v>99.990088999999998</v>
      </c>
      <c r="E310">
        <v>25.527947999999999</v>
      </c>
      <c r="F310">
        <v>93.831062000000003</v>
      </c>
      <c r="G310">
        <v>48.16581</v>
      </c>
      <c r="H310">
        <v>42.836914</v>
      </c>
      <c r="I310">
        <v>26.698757000000001</v>
      </c>
      <c r="J310">
        <v>149.571304</v>
      </c>
      <c r="K310">
        <v>35.704265999999997</v>
      </c>
      <c r="L310">
        <v>40.866309999999999</v>
      </c>
      <c r="M310">
        <v>29.135242000000002</v>
      </c>
      <c r="N310">
        <v>74.008324000000002</v>
      </c>
      <c r="O310">
        <v>177.19470200000001</v>
      </c>
      <c r="P310">
        <v>62.462882999999998</v>
      </c>
      <c r="Q310">
        <v>195.033188</v>
      </c>
      <c r="R310">
        <v>55.894421000000001</v>
      </c>
      <c r="S310">
        <v>105.396843</v>
      </c>
    </row>
    <row r="311" spans="2:19">
      <c r="B311" s="112">
        <v>43913</v>
      </c>
      <c r="C311">
        <v>75.565383999999995</v>
      </c>
      <c r="D311">
        <v>102.361946</v>
      </c>
      <c r="E311">
        <v>25.832840000000001</v>
      </c>
      <c r="F311">
        <v>100.766846</v>
      </c>
      <c r="G311">
        <v>49.083655999999998</v>
      </c>
      <c r="H311">
        <v>44.737510999999998</v>
      </c>
      <c r="I311">
        <v>25.646788000000001</v>
      </c>
      <c r="J311">
        <v>147.943039</v>
      </c>
      <c r="K311">
        <v>35.801392</v>
      </c>
      <c r="L311">
        <v>38.657088999999999</v>
      </c>
      <c r="M311">
        <v>26.348551</v>
      </c>
      <c r="N311">
        <v>70.046440000000004</v>
      </c>
      <c r="O311">
        <v>162.412598</v>
      </c>
      <c r="P311">
        <v>56.232948</v>
      </c>
      <c r="Q311">
        <v>183.95938100000001</v>
      </c>
      <c r="R311">
        <v>54.706992999999997</v>
      </c>
      <c r="S311">
        <v>104.943642</v>
      </c>
    </row>
    <row r="312" spans="2:19">
      <c r="B312" s="112">
        <v>43914</v>
      </c>
      <c r="C312">
        <v>75.6464</v>
      </c>
      <c r="D312">
        <v>103.20706199999999</v>
      </c>
      <c r="E312">
        <v>25.703489000000001</v>
      </c>
      <c r="F312">
        <v>102.832657</v>
      </c>
      <c r="G312">
        <v>49.349567</v>
      </c>
      <c r="H312">
        <v>45.422848000000002</v>
      </c>
      <c r="I312">
        <v>28.900541</v>
      </c>
      <c r="J312">
        <v>160.809372</v>
      </c>
      <c r="K312">
        <v>36.036346000000002</v>
      </c>
      <c r="L312">
        <v>41.152214000000001</v>
      </c>
      <c r="M312">
        <v>30.051798000000002</v>
      </c>
      <c r="N312">
        <v>78.377914000000004</v>
      </c>
      <c r="O312">
        <v>172.55149800000001</v>
      </c>
      <c r="P312">
        <v>60.673065000000001</v>
      </c>
      <c r="Q312">
        <v>207.504242</v>
      </c>
      <c r="R312">
        <v>60.195498999999998</v>
      </c>
      <c r="S312">
        <v>118.96444700000001</v>
      </c>
    </row>
    <row r="313" spans="2:19">
      <c r="B313" s="112">
        <v>43915</v>
      </c>
      <c r="C313">
        <v>76.663039999999995</v>
      </c>
      <c r="D313">
        <v>104.26123800000001</v>
      </c>
      <c r="E313">
        <v>25.703489000000001</v>
      </c>
      <c r="F313">
        <v>107.755386</v>
      </c>
      <c r="G313">
        <v>49.632637000000003</v>
      </c>
      <c r="H313">
        <v>47.561039000000001</v>
      </c>
      <c r="I313">
        <v>30.409189000000001</v>
      </c>
      <c r="J313">
        <v>156.04444899999999</v>
      </c>
      <c r="K313">
        <v>34.272587000000001</v>
      </c>
      <c r="L313">
        <v>41.247512999999998</v>
      </c>
      <c r="M313">
        <v>30.764664</v>
      </c>
      <c r="N313">
        <v>81.302779999999998</v>
      </c>
      <c r="O313">
        <v>180.70429999999999</v>
      </c>
      <c r="P313">
        <v>61.034481</v>
      </c>
      <c r="Q313">
        <v>221.37245200000001</v>
      </c>
      <c r="R313">
        <v>59.863883999999999</v>
      </c>
      <c r="S313">
        <v>121.31540699999999</v>
      </c>
    </row>
    <row r="314" spans="2:19">
      <c r="B314" s="112">
        <v>43916</v>
      </c>
      <c r="C314">
        <v>77.013908000000001</v>
      </c>
      <c r="D314">
        <v>104.579308</v>
      </c>
      <c r="E314">
        <v>25.758925999999999</v>
      </c>
      <c r="F314">
        <v>107.84328499999999</v>
      </c>
      <c r="G314">
        <v>49.838501000000001</v>
      </c>
      <c r="H314">
        <v>48.831150000000001</v>
      </c>
      <c r="I314">
        <v>31.656862</v>
      </c>
      <c r="J314">
        <v>163.16686999999999</v>
      </c>
      <c r="K314">
        <v>34.404170999999998</v>
      </c>
      <c r="L314">
        <v>43.179496999999998</v>
      </c>
      <c r="M314">
        <v>33.282879000000001</v>
      </c>
      <c r="N314">
        <v>86.966414999999998</v>
      </c>
      <c r="O314">
        <v>201.50808699999999</v>
      </c>
      <c r="P314">
        <v>65.328316000000001</v>
      </c>
      <c r="Q314">
        <v>241.10328699999999</v>
      </c>
      <c r="R314">
        <v>63.014125999999997</v>
      </c>
      <c r="S314">
        <v>131.323532</v>
      </c>
    </row>
    <row r="315" spans="2:19">
      <c r="B315" s="112">
        <v>43917</v>
      </c>
      <c r="C315">
        <v>77.427779999999998</v>
      </c>
      <c r="D315">
        <v>105.024597</v>
      </c>
      <c r="E315">
        <v>25.999146</v>
      </c>
      <c r="F315">
        <v>107.623535</v>
      </c>
      <c r="G315">
        <v>49.804198999999997</v>
      </c>
      <c r="H315">
        <v>48.785457999999998</v>
      </c>
      <c r="I315">
        <v>30.131920000000001</v>
      </c>
      <c r="J315">
        <v>156.62380999999999</v>
      </c>
      <c r="K315">
        <v>34.328986999999998</v>
      </c>
      <c r="L315">
        <v>42.668346</v>
      </c>
      <c r="M315">
        <v>31.320153999999999</v>
      </c>
      <c r="N315">
        <v>80.770981000000006</v>
      </c>
      <c r="O315">
        <v>198.13450599999999</v>
      </c>
      <c r="P315">
        <v>67.032082000000003</v>
      </c>
      <c r="Q315">
        <v>228.88717700000001</v>
      </c>
      <c r="R315">
        <v>60.405186</v>
      </c>
      <c r="S315">
        <v>127.565781</v>
      </c>
    </row>
    <row r="316" spans="2:19">
      <c r="B316" s="112">
        <v>43920</v>
      </c>
      <c r="C316">
        <v>77.508758999999998</v>
      </c>
      <c r="D316">
        <v>105.12453499999999</v>
      </c>
      <c r="E316">
        <v>25.87904</v>
      </c>
      <c r="F316">
        <v>108.933334</v>
      </c>
      <c r="G316">
        <v>49.435360000000003</v>
      </c>
      <c r="H316">
        <v>48.584437999999999</v>
      </c>
      <c r="I316">
        <v>30.580435000000001</v>
      </c>
      <c r="J316">
        <v>165.77410900000001</v>
      </c>
      <c r="K316">
        <v>36.086475</v>
      </c>
      <c r="L316">
        <v>43.820605999999998</v>
      </c>
      <c r="M316">
        <v>31.12574</v>
      </c>
      <c r="N316">
        <v>82.871589999999998</v>
      </c>
      <c r="O316">
        <v>209.107697</v>
      </c>
      <c r="P316">
        <v>69.467269999999999</v>
      </c>
      <c r="Q316">
        <v>237.223221</v>
      </c>
      <c r="R316">
        <v>62.129021000000002</v>
      </c>
      <c r="S316">
        <v>134.09832800000001</v>
      </c>
    </row>
    <row r="317" spans="2:19">
      <c r="B317" s="112">
        <v>43921</v>
      </c>
      <c r="C317">
        <v>76.789008999999993</v>
      </c>
      <c r="D317">
        <v>104.84281900000001</v>
      </c>
      <c r="E317">
        <v>25.87904</v>
      </c>
      <c r="F317">
        <v>108.57292200000001</v>
      </c>
      <c r="G317">
        <v>49.332408999999998</v>
      </c>
      <c r="H317">
        <v>48.337733999999998</v>
      </c>
      <c r="I317">
        <v>30.963705000000001</v>
      </c>
      <c r="J317">
        <v>166.62321499999999</v>
      </c>
      <c r="K317">
        <v>35.594619999999999</v>
      </c>
      <c r="L317">
        <v>43.811951000000001</v>
      </c>
      <c r="M317">
        <v>31.570126999999999</v>
      </c>
      <c r="N317">
        <v>79.796028000000007</v>
      </c>
      <c r="O317">
        <v>197.47247300000001</v>
      </c>
      <c r="P317">
        <v>67.118126000000004</v>
      </c>
      <c r="Q317">
        <v>235.42950400000001</v>
      </c>
      <c r="R317">
        <v>62.002234999999999</v>
      </c>
      <c r="S317">
        <v>131.18338</v>
      </c>
    </row>
    <row r="318" spans="2:19">
      <c r="B318" s="112">
        <v>43922</v>
      </c>
      <c r="C318">
        <v>77.185738000000001</v>
      </c>
      <c r="D318">
        <v>104.48674800000001</v>
      </c>
      <c r="E318">
        <v>25.996534</v>
      </c>
      <c r="F318">
        <v>106.995445</v>
      </c>
      <c r="G318">
        <v>49.486812999999998</v>
      </c>
      <c r="H318">
        <v>47.564959999999999</v>
      </c>
      <c r="I318">
        <v>30.604897999999999</v>
      </c>
      <c r="J318">
        <v>159.430847</v>
      </c>
      <c r="K318">
        <v>35.757530000000003</v>
      </c>
      <c r="L318">
        <v>42.607700000000001</v>
      </c>
      <c r="M318">
        <v>30.107346</v>
      </c>
      <c r="N318">
        <v>74.770561000000001</v>
      </c>
      <c r="O318">
        <v>187.69635</v>
      </c>
      <c r="P318">
        <v>66.782532000000003</v>
      </c>
      <c r="Q318">
        <v>224.04414399999999</v>
      </c>
      <c r="R318">
        <v>58.739852999999997</v>
      </c>
      <c r="S318">
        <v>126.92010500000001</v>
      </c>
    </row>
    <row r="319" spans="2:19">
      <c r="B319" s="112">
        <v>43923</v>
      </c>
      <c r="C319">
        <v>77.546454999999995</v>
      </c>
      <c r="D319">
        <v>104.641548</v>
      </c>
      <c r="E319">
        <v>25.996534</v>
      </c>
      <c r="F319">
        <v>107.277435</v>
      </c>
      <c r="G319">
        <v>50.164485999999997</v>
      </c>
      <c r="H319">
        <v>47.281115999999997</v>
      </c>
      <c r="I319">
        <v>32.945332000000001</v>
      </c>
      <c r="J319">
        <v>158.02233899999999</v>
      </c>
      <c r="K319">
        <v>37.170414000000001</v>
      </c>
      <c r="L319">
        <v>43.985218000000003</v>
      </c>
      <c r="M319">
        <v>30.098085000000001</v>
      </c>
      <c r="N319">
        <v>77.562492000000006</v>
      </c>
      <c r="O319">
        <v>200.19311500000001</v>
      </c>
      <c r="P319">
        <v>67.918380999999997</v>
      </c>
      <c r="Q319">
        <v>226.98959400000001</v>
      </c>
      <c r="R319">
        <v>59.720039</v>
      </c>
      <c r="S319">
        <v>132.34179700000001</v>
      </c>
    </row>
    <row r="320" spans="2:19">
      <c r="B320" s="112">
        <v>43924</v>
      </c>
      <c r="C320">
        <v>77.510361000000003</v>
      </c>
      <c r="D320">
        <v>104.71442399999999</v>
      </c>
      <c r="E320">
        <v>26.033529000000001</v>
      </c>
      <c r="F320">
        <v>106.722229</v>
      </c>
      <c r="G320">
        <v>50.541919999999998</v>
      </c>
      <c r="H320">
        <v>47.345222</v>
      </c>
      <c r="I320">
        <v>31.974896999999999</v>
      </c>
      <c r="J320">
        <v>154.01658599999999</v>
      </c>
      <c r="K320">
        <v>37.430430999999999</v>
      </c>
      <c r="L320">
        <v>43.144848000000003</v>
      </c>
      <c r="M320">
        <v>29.505568</v>
      </c>
      <c r="N320">
        <v>75.269904999999994</v>
      </c>
      <c r="O320">
        <v>202.05221599999999</v>
      </c>
      <c r="P320">
        <v>67.032082000000003</v>
      </c>
      <c r="Q320">
        <v>216.652176</v>
      </c>
      <c r="R320">
        <v>58.861773999999997</v>
      </c>
      <c r="S320">
        <v>128.67669699999999</v>
      </c>
    </row>
    <row r="321" spans="2:19">
      <c r="B321" s="112">
        <v>43927</v>
      </c>
      <c r="C321">
        <v>77.753838000000002</v>
      </c>
      <c r="D321">
        <v>105.224419</v>
      </c>
      <c r="E321">
        <v>25.968776999999999</v>
      </c>
      <c r="F321">
        <v>108.828491</v>
      </c>
      <c r="G321">
        <v>50.456139</v>
      </c>
      <c r="H321">
        <v>47.876258999999997</v>
      </c>
      <c r="I321">
        <v>33.002395999999997</v>
      </c>
      <c r="J321">
        <v>165.37454199999999</v>
      </c>
      <c r="K321">
        <v>39.494929999999997</v>
      </c>
      <c r="L321">
        <v>44.409737</v>
      </c>
      <c r="M321">
        <v>32.764415999999997</v>
      </c>
      <c r="N321">
        <v>80.114761000000001</v>
      </c>
      <c r="O321">
        <v>213.279312</v>
      </c>
      <c r="P321">
        <v>69.742630000000005</v>
      </c>
      <c r="Q321">
        <v>234.447678</v>
      </c>
      <c r="R321">
        <v>63.996718999999999</v>
      </c>
      <c r="S321">
        <v>136.24423200000001</v>
      </c>
    </row>
    <row r="322" spans="2:19">
      <c r="B322" s="112">
        <v>43928</v>
      </c>
      <c r="C322">
        <v>77.825965999999994</v>
      </c>
      <c r="D322">
        <v>105.370132</v>
      </c>
      <c r="E322">
        <v>25.885517</v>
      </c>
      <c r="F322">
        <v>108.99593400000001</v>
      </c>
      <c r="G322">
        <v>50.516193000000001</v>
      </c>
      <c r="H322">
        <v>48.2425</v>
      </c>
      <c r="I322">
        <v>33.630324999999999</v>
      </c>
      <c r="J322">
        <v>168.651062</v>
      </c>
      <c r="K322">
        <v>38.216754999999999</v>
      </c>
      <c r="L322">
        <v>43.759963999999997</v>
      </c>
      <c r="M322">
        <v>34.495685999999999</v>
      </c>
      <c r="N322">
        <v>81.171493999999996</v>
      </c>
      <c r="O322">
        <v>206.559372</v>
      </c>
      <c r="P322">
        <v>68.770263999999997</v>
      </c>
      <c r="Q322">
        <v>234.16442900000001</v>
      </c>
      <c r="R322">
        <v>63.255493000000001</v>
      </c>
      <c r="S322">
        <v>135.608093</v>
      </c>
    </row>
    <row r="323" spans="2:19">
      <c r="B323" s="112">
        <v>43929</v>
      </c>
      <c r="C323">
        <v>78.024315000000001</v>
      </c>
      <c r="D323">
        <v>105.470314</v>
      </c>
      <c r="E323">
        <v>25.848504999999999</v>
      </c>
      <c r="F323">
        <v>110.96116600000001</v>
      </c>
      <c r="G323">
        <v>50.258842000000001</v>
      </c>
      <c r="H323">
        <v>48.361522999999998</v>
      </c>
      <c r="I323">
        <v>35.758716999999997</v>
      </c>
      <c r="J323">
        <v>174.09527600000001</v>
      </c>
      <c r="K323">
        <v>38.169772999999999</v>
      </c>
      <c r="L323">
        <v>44.409737</v>
      </c>
      <c r="M323">
        <v>35.976973999999998</v>
      </c>
      <c r="N323">
        <v>84.449173000000002</v>
      </c>
      <c r="O323">
        <v>226.03912399999999</v>
      </c>
      <c r="P323">
        <v>72.134772999999996</v>
      </c>
      <c r="Q323">
        <v>252.847351</v>
      </c>
      <c r="R323">
        <v>64.874504000000002</v>
      </c>
      <c r="S323">
        <v>139.35861199999999</v>
      </c>
    </row>
    <row r="324" spans="2:19">
      <c r="B324" s="112">
        <v>43930</v>
      </c>
      <c r="C324">
        <v>78.880943000000002</v>
      </c>
      <c r="D324">
        <v>106.78175400000001</v>
      </c>
      <c r="E324">
        <v>25.848504999999999</v>
      </c>
      <c r="F324">
        <v>116.178314</v>
      </c>
      <c r="G324">
        <v>50.696323</v>
      </c>
      <c r="H324">
        <v>48.672835999999997</v>
      </c>
      <c r="I324">
        <v>35.171570000000003</v>
      </c>
      <c r="J324">
        <v>175.00431800000001</v>
      </c>
      <c r="K324">
        <v>38.157234000000003</v>
      </c>
      <c r="L324">
        <v>44.816921000000001</v>
      </c>
      <c r="M324">
        <v>37.754536000000002</v>
      </c>
      <c r="N324">
        <v>92.025420999999994</v>
      </c>
      <c r="O324">
        <v>235.425262</v>
      </c>
      <c r="P324">
        <v>75.671394000000006</v>
      </c>
      <c r="Q324">
        <v>249.35438500000001</v>
      </c>
      <c r="R324">
        <v>65.342644000000007</v>
      </c>
      <c r="S324">
        <v>138.39009100000001</v>
      </c>
    </row>
    <row r="325" spans="2:19">
      <c r="B325" s="112">
        <v>43934</v>
      </c>
      <c r="C325">
        <v>78.628463999999994</v>
      </c>
      <c r="D325">
        <v>106.28085299999999</v>
      </c>
      <c r="E325">
        <v>25.802256</v>
      </c>
      <c r="F325">
        <v>115.05027</v>
      </c>
      <c r="G325">
        <v>50.816425000000002</v>
      </c>
      <c r="H325">
        <v>48.599570999999997</v>
      </c>
      <c r="I325">
        <v>34.869843000000003</v>
      </c>
      <c r="J325">
        <v>174.604736</v>
      </c>
      <c r="K325">
        <v>39.253708000000003</v>
      </c>
      <c r="L325">
        <v>44.747611999999997</v>
      </c>
      <c r="M325">
        <v>35.477035999999998</v>
      </c>
      <c r="N325">
        <v>87.932807999999994</v>
      </c>
      <c r="O325">
        <v>227.44783000000001</v>
      </c>
      <c r="P325">
        <v>73.003876000000005</v>
      </c>
      <c r="Q325">
        <v>248.76902799999999</v>
      </c>
      <c r="R325">
        <v>66.625152999999997</v>
      </c>
      <c r="S325">
        <v>132.74058500000001</v>
      </c>
    </row>
    <row r="326" spans="2:19">
      <c r="B326" s="112">
        <v>43935</v>
      </c>
      <c r="C326">
        <v>78.628463999999994</v>
      </c>
      <c r="D326">
        <v>106.33551</v>
      </c>
      <c r="E326">
        <v>25.811501</v>
      </c>
      <c r="F326">
        <v>114.486267</v>
      </c>
      <c r="G326">
        <v>50.902199000000003</v>
      </c>
      <c r="H326">
        <v>48.865096999999999</v>
      </c>
      <c r="I326">
        <v>34.600741999999997</v>
      </c>
      <c r="J326">
        <v>177.981155</v>
      </c>
      <c r="K326">
        <v>40.412833999999997</v>
      </c>
      <c r="L326">
        <v>46.168446000000003</v>
      </c>
      <c r="M326">
        <v>35.578879999999998</v>
      </c>
      <c r="N326">
        <v>85.523803999999998</v>
      </c>
      <c r="O326">
        <v>232.31080600000001</v>
      </c>
      <c r="P326">
        <v>76.841644000000002</v>
      </c>
      <c r="Q326">
        <v>255.36802700000001</v>
      </c>
      <c r="R326">
        <v>69.989936999999998</v>
      </c>
      <c r="S326">
        <v>131.154877</v>
      </c>
    </row>
    <row r="327" spans="2:19">
      <c r="B327" s="112">
        <v>43936</v>
      </c>
      <c r="C327">
        <v>79.016182000000001</v>
      </c>
      <c r="D327">
        <v>106.772644</v>
      </c>
      <c r="E327">
        <v>26.005772</v>
      </c>
      <c r="F327">
        <v>115.252983</v>
      </c>
      <c r="G327">
        <v>50.970824999999998</v>
      </c>
      <c r="H327">
        <v>48.855941999999999</v>
      </c>
      <c r="I327">
        <v>33.010554999999997</v>
      </c>
      <c r="J327">
        <v>176.78242499999999</v>
      </c>
      <c r="K327">
        <v>40.337645999999999</v>
      </c>
      <c r="L327">
        <v>45.059505000000001</v>
      </c>
      <c r="M327">
        <v>32.931064999999997</v>
      </c>
      <c r="N327">
        <v>81.305862000000005</v>
      </c>
      <c r="O327">
        <v>225.380585</v>
      </c>
      <c r="P327">
        <v>74.836715999999996</v>
      </c>
      <c r="Q327">
        <v>265.92263800000001</v>
      </c>
      <c r="R327">
        <v>69.351119999999995</v>
      </c>
      <c r="S327">
        <v>128.47726399999999</v>
      </c>
    </row>
    <row r="328" spans="2:19">
      <c r="B328" s="112">
        <v>43937</v>
      </c>
      <c r="C328">
        <v>79.061278999999999</v>
      </c>
      <c r="D328">
        <v>106.909256</v>
      </c>
      <c r="E328">
        <v>26.098293000000002</v>
      </c>
      <c r="F328">
        <v>114.68013000000001</v>
      </c>
      <c r="G328">
        <v>50.576225000000001</v>
      </c>
      <c r="H328">
        <v>48.681984</v>
      </c>
      <c r="I328">
        <v>31.925972000000002</v>
      </c>
      <c r="J328">
        <v>176.06320199999999</v>
      </c>
      <c r="K328">
        <v>41.456043000000001</v>
      </c>
      <c r="L328">
        <v>45.293427000000001</v>
      </c>
      <c r="M328">
        <v>33.532837000000001</v>
      </c>
      <c r="N328">
        <v>78.207290999999998</v>
      </c>
      <c r="O328">
        <v>229.28736900000001</v>
      </c>
      <c r="P328">
        <v>76.075821000000005</v>
      </c>
      <c r="Q328">
        <v>281.73553500000003</v>
      </c>
      <c r="R328">
        <v>69.902161000000007</v>
      </c>
      <c r="S328">
        <v>123.38795500000001</v>
      </c>
    </row>
    <row r="329" spans="2:19">
      <c r="B329" s="112">
        <v>43938</v>
      </c>
      <c r="C329">
        <v>78.953072000000006</v>
      </c>
      <c r="D329">
        <v>106.78175400000001</v>
      </c>
      <c r="E329">
        <v>25.987279999999998</v>
      </c>
      <c r="F329">
        <v>115.059082</v>
      </c>
      <c r="G329">
        <v>50.301735000000001</v>
      </c>
      <c r="H329">
        <v>48.846783000000002</v>
      </c>
      <c r="I329">
        <v>35.244965000000001</v>
      </c>
      <c r="J329">
        <v>179.05003400000001</v>
      </c>
      <c r="K329">
        <v>41.390259</v>
      </c>
      <c r="L329">
        <v>45.821899000000002</v>
      </c>
      <c r="M329">
        <v>35.514076000000003</v>
      </c>
      <c r="N329">
        <v>85.237235999999996</v>
      </c>
      <c r="O329">
        <v>231.36369300000001</v>
      </c>
      <c r="P329">
        <v>77.065383999999995</v>
      </c>
      <c r="Q329">
        <v>274.30578600000001</v>
      </c>
      <c r="R329">
        <v>68.953674000000007</v>
      </c>
      <c r="S329">
        <v>131.46824599999999</v>
      </c>
    </row>
    <row r="330" spans="2:19">
      <c r="B330" s="112">
        <v>43941</v>
      </c>
      <c r="C330">
        <v>78.826836</v>
      </c>
      <c r="D330">
        <v>106.62693</v>
      </c>
      <c r="E330">
        <v>26.052043999999999</v>
      </c>
      <c r="F330">
        <v>114.406944</v>
      </c>
      <c r="G330">
        <v>50.198794999999997</v>
      </c>
      <c r="H330">
        <v>48.727760000000004</v>
      </c>
      <c r="I330">
        <v>33.581386999999999</v>
      </c>
      <c r="J330">
        <v>178.051086</v>
      </c>
      <c r="K330">
        <v>40.679119</v>
      </c>
      <c r="L330">
        <v>46.428364000000002</v>
      </c>
      <c r="M330">
        <v>36.77317</v>
      </c>
      <c r="N330">
        <v>82.129706999999996</v>
      </c>
      <c r="O330">
        <v>226.46433999999999</v>
      </c>
      <c r="P330">
        <v>73.545981999999995</v>
      </c>
      <c r="Q330">
        <v>266.35693400000002</v>
      </c>
      <c r="R330">
        <v>67.522437999999994</v>
      </c>
      <c r="S330">
        <v>130.366806</v>
      </c>
    </row>
    <row r="331" spans="2:19">
      <c r="B331" s="112">
        <v>43942</v>
      </c>
      <c r="C331">
        <v>78.926017999999999</v>
      </c>
      <c r="D331">
        <v>106.68156399999999</v>
      </c>
      <c r="E331">
        <v>26.126047</v>
      </c>
      <c r="F331">
        <v>114.00155599999999</v>
      </c>
      <c r="G331">
        <v>50.421821999999999</v>
      </c>
      <c r="H331">
        <v>48.654518000000003</v>
      </c>
      <c r="I331">
        <v>33.401978</v>
      </c>
      <c r="J331">
        <v>170.61897300000001</v>
      </c>
      <c r="K331">
        <v>40.478619000000002</v>
      </c>
      <c r="L331">
        <v>45.709277999999998</v>
      </c>
      <c r="M331">
        <v>36.171405999999998</v>
      </c>
      <c r="N331">
        <v>79.747603999999995</v>
      </c>
      <c r="O331">
        <v>220.381058</v>
      </c>
      <c r="P331">
        <v>71.842194000000006</v>
      </c>
      <c r="Q331">
        <v>258.85162400000002</v>
      </c>
      <c r="R331">
        <v>65.435294999999996</v>
      </c>
      <c r="S331">
        <v>127.29040500000001</v>
      </c>
    </row>
    <row r="332" spans="2:19">
      <c r="B332" s="112">
        <v>43943</v>
      </c>
      <c r="C332">
        <v>78.862915000000001</v>
      </c>
      <c r="D332">
        <v>106.68156399999999</v>
      </c>
      <c r="E332">
        <v>26.052043999999999</v>
      </c>
      <c r="F332">
        <v>114.07204400000001</v>
      </c>
      <c r="G332">
        <v>50.636271999999998</v>
      </c>
      <c r="H332">
        <v>48.489719000000001</v>
      </c>
      <c r="I332">
        <v>34.356102</v>
      </c>
      <c r="J332">
        <v>182.08680699999999</v>
      </c>
      <c r="K332">
        <v>41.224215999999998</v>
      </c>
      <c r="L332">
        <v>45.865223</v>
      </c>
      <c r="M332">
        <v>36.912041000000002</v>
      </c>
      <c r="N332">
        <v>80.007294000000002</v>
      </c>
      <c r="O332">
        <v>230.38020299999999</v>
      </c>
      <c r="P332">
        <v>72.384322999999995</v>
      </c>
      <c r="Q332">
        <v>261.52322400000003</v>
      </c>
      <c r="R332">
        <v>67.320060999999995</v>
      </c>
      <c r="S332">
        <v>129.33187899999999</v>
      </c>
    </row>
    <row r="333" spans="2:19">
      <c r="B333" s="112">
        <v>43944</v>
      </c>
      <c r="C333">
        <v>78.989127999999994</v>
      </c>
      <c r="D333">
        <v>106.93656900000001</v>
      </c>
      <c r="E333">
        <v>26.089047999999998</v>
      </c>
      <c r="F333">
        <v>114.55677799999999</v>
      </c>
      <c r="G333">
        <v>50.662010000000002</v>
      </c>
      <c r="H333">
        <v>48.343223999999999</v>
      </c>
      <c r="I333">
        <v>35.432532999999999</v>
      </c>
      <c r="J333">
        <v>184.93379200000001</v>
      </c>
      <c r="K333">
        <v>40.265597999999997</v>
      </c>
      <c r="L333">
        <v>44.643650000000001</v>
      </c>
      <c r="M333">
        <v>38.143374999999999</v>
      </c>
      <c r="N333">
        <v>80.052077999999995</v>
      </c>
      <c r="O333">
        <v>226.39146400000001</v>
      </c>
      <c r="P333">
        <v>70.370795999999999</v>
      </c>
      <c r="Q333">
        <v>269.36840799999999</v>
      </c>
      <c r="R333">
        <v>67.059173999999999</v>
      </c>
      <c r="S333">
        <v>130.18637100000001</v>
      </c>
    </row>
    <row r="334" spans="2:19">
      <c r="B334" s="112">
        <v>43945</v>
      </c>
      <c r="C334">
        <v>78.962119999999999</v>
      </c>
      <c r="D334">
        <v>106.881935</v>
      </c>
      <c r="E334">
        <v>26.070544999999999</v>
      </c>
      <c r="F334">
        <v>114.47743199999999</v>
      </c>
      <c r="G334">
        <v>50.936512</v>
      </c>
      <c r="H334">
        <v>48.123482000000003</v>
      </c>
      <c r="I334">
        <v>35.660857999999998</v>
      </c>
      <c r="J334">
        <v>189.868561</v>
      </c>
      <c r="K334">
        <v>40.550677999999998</v>
      </c>
      <c r="L334">
        <v>44.686970000000002</v>
      </c>
      <c r="M334">
        <v>38.791443000000001</v>
      </c>
      <c r="N334">
        <v>81.234191999999993</v>
      </c>
      <c r="O334">
        <v>222.757904</v>
      </c>
      <c r="P334">
        <v>71.110816999999997</v>
      </c>
      <c r="Q334">
        <v>274.99505599999998</v>
      </c>
      <c r="R334">
        <v>68.995148</v>
      </c>
      <c r="S334">
        <v>131.629684</v>
      </c>
    </row>
    <row r="335" spans="2:19">
      <c r="B335" s="112">
        <v>43948</v>
      </c>
      <c r="C335">
        <v>78.682556000000005</v>
      </c>
      <c r="D335">
        <v>106.39014400000001</v>
      </c>
      <c r="E335">
        <v>25.950274</v>
      </c>
      <c r="F335">
        <v>113.552132</v>
      </c>
      <c r="G335">
        <v>50.876465000000003</v>
      </c>
      <c r="H335">
        <v>48.2425</v>
      </c>
      <c r="I335">
        <v>35.832115000000002</v>
      </c>
      <c r="J335">
        <v>187.30126999999999</v>
      </c>
      <c r="K335">
        <v>40.193542000000001</v>
      </c>
      <c r="L335">
        <v>44.626323999999997</v>
      </c>
      <c r="M335">
        <v>40.568992999999999</v>
      </c>
      <c r="N335">
        <v>84.735741000000004</v>
      </c>
      <c r="O335">
        <v>227.86674500000001</v>
      </c>
      <c r="P335">
        <v>71.136612</v>
      </c>
      <c r="Q335">
        <v>277.53457600000002</v>
      </c>
      <c r="R335">
        <v>69.043907000000004</v>
      </c>
      <c r="S335">
        <v>132.645599</v>
      </c>
    </row>
    <row r="336" spans="2:19">
      <c r="B336" s="112">
        <v>43949</v>
      </c>
      <c r="C336">
        <v>78.916991999999993</v>
      </c>
      <c r="D336">
        <v>106.809113</v>
      </c>
      <c r="E336">
        <v>26.042788000000002</v>
      </c>
      <c r="F336">
        <v>113.86055</v>
      </c>
      <c r="G336">
        <v>51.073757000000001</v>
      </c>
      <c r="H336">
        <v>48.013592000000003</v>
      </c>
      <c r="I336">
        <v>36.672049999999999</v>
      </c>
      <c r="J336">
        <v>182.71614099999999</v>
      </c>
      <c r="K336">
        <v>40.099559999999997</v>
      </c>
      <c r="L336">
        <v>44.158489000000003</v>
      </c>
      <c r="M336">
        <v>42.966845999999997</v>
      </c>
      <c r="N336">
        <v>85.335753999999994</v>
      </c>
      <c r="O336">
        <v>221.77441400000001</v>
      </c>
      <c r="P336">
        <v>71.506621999999993</v>
      </c>
      <c r="Q336">
        <v>272.228882</v>
      </c>
      <c r="R336">
        <v>67.924735999999996</v>
      </c>
      <c r="S336">
        <v>134.41166699999999</v>
      </c>
    </row>
    <row r="337" spans="2:19">
      <c r="B337" s="112">
        <v>43950</v>
      </c>
      <c r="C337">
        <v>78.971123000000006</v>
      </c>
      <c r="D337">
        <v>106.881935</v>
      </c>
      <c r="E337">
        <v>26.024286</v>
      </c>
      <c r="F337">
        <v>114.60968800000001</v>
      </c>
      <c r="G337">
        <v>51.013717999999997</v>
      </c>
      <c r="H337">
        <v>47.812187000000002</v>
      </c>
      <c r="I337">
        <v>38.702587000000001</v>
      </c>
      <c r="J337">
        <v>193.98417699999999</v>
      </c>
      <c r="K337">
        <v>38.721133999999999</v>
      </c>
      <c r="L337">
        <v>44.730288999999999</v>
      </c>
      <c r="M337">
        <v>44.596271999999999</v>
      </c>
      <c r="N337">
        <v>87.637282999999996</v>
      </c>
      <c r="O337">
        <v>215.65469400000001</v>
      </c>
      <c r="P337">
        <v>69.940528999999998</v>
      </c>
      <c r="Q337">
        <v>271.55862400000001</v>
      </c>
      <c r="R337">
        <v>70.155738999999997</v>
      </c>
      <c r="S337">
        <v>139.671921</v>
      </c>
    </row>
    <row r="338" spans="2:19">
      <c r="B338" s="112">
        <v>43951</v>
      </c>
      <c r="C338">
        <v>78.907959000000005</v>
      </c>
      <c r="D338">
        <v>106.645126</v>
      </c>
      <c r="E338">
        <v>25.959527999999999</v>
      </c>
      <c r="F338">
        <v>113.83409899999999</v>
      </c>
      <c r="G338">
        <v>50.670597000000001</v>
      </c>
      <c r="H338">
        <v>47.803009000000003</v>
      </c>
      <c r="I338">
        <v>37.895271000000001</v>
      </c>
      <c r="J338">
        <v>204.493042</v>
      </c>
      <c r="K338">
        <v>38.078915000000002</v>
      </c>
      <c r="L338">
        <v>44.938217000000002</v>
      </c>
      <c r="M338">
        <v>43.531590000000001</v>
      </c>
      <c r="N338">
        <v>85.756659999999997</v>
      </c>
      <c r="O338">
        <v>216.73838799999999</v>
      </c>
      <c r="P338">
        <v>67.806526000000005</v>
      </c>
      <c r="Q338">
        <v>276.10900900000001</v>
      </c>
      <c r="R338">
        <v>71.635765000000006</v>
      </c>
      <c r="S338">
        <v>137.73492400000001</v>
      </c>
    </row>
    <row r="339" spans="2:19">
      <c r="B339" s="112">
        <v>43952</v>
      </c>
      <c r="C339">
        <v>78.875465000000005</v>
      </c>
      <c r="D339">
        <v>106.650627</v>
      </c>
      <c r="E339">
        <v>25.999348000000001</v>
      </c>
      <c r="F339">
        <v>113.383583</v>
      </c>
      <c r="G339">
        <v>50.644855</v>
      </c>
      <c r="H339">
        <v>48.044238999999997</v>
      </c>
      <c r="I339">
        <v>35.179726000000002</v>
      </c>
      <c r="J339">
        <v>202.05561800000001</v>
      </c>
      <c r="K339">
        <v>38.508110000000002</v>
      </c>
      <c r="L339">
        <v>44.617660999999998</v>
      </c>
      <c r="M339">
        <v>41.726256999999997</v>
      </c>
      <c r="N339">
        <v>83.508842000000001</v>
      </c>
      <c r="O339">
        <v>213.27789300000001</v>
      </c>
      <c r="P339">
        <v>66.472763</v>
      </c>
      <c r="Q339">
        <v>268.594269</v>
      </c>
      <c r="R339">
        <v>70.482467999999997</v>
      </c>
      <c r="S339">
        <v>131.211838</v>
      </c>
    </row>
    <row r="340" spans="2:19">
      <c r="B340" s="112">
        <v>43955</v>
      </c>
      <c r="C340">
        <v>78.956764000000007</v>
      </c>
      <c r="D340">
        <v>106.74187499999999</v>
      </c>
      <c r="E340">
        <v>25.980833000000001</v>
      </c>
      <c r="F340">
        <v>113.560249</v>
      </c>
      <c r="G340">
        <v>50.662010000000002</v>
      </c>
      <c r="H340">
        <v>48.200172000000002</v>
      </c>
      <c r="I340">
        <v>36.598666999999999</v>
      </c>
      <c r="J340">
        <v>205.04243500000001</v>
      </c>
      <c r="K340">
        <v>38.752464000000003</v>
      </c>
      <c r="L340">
        <v>44.149822</v>
      </c>
      <c r="M340">
        <v>41.402233000000003</v>
      </c>
      <c r="N340">
        <v>82.514809</v>
      </c>
      <c r="O340">
        <v>215.49078399999999</v>
      </c>
      <c r="P340">
        <v>66.309264999999996</v>
      </c>
      <c r="Q340">
        <v>271.45483400000001</v>
      </c>
      <c r="R340">
        <v>71.479713000000004</v>
      </c>
      <c r="S340">
        <v>126.226952</v>
      </c>
    </row>
    <row r="341" spans="2:19">
      <c r="B341" s="112">
        <v>43956</v>
      </c>
      <c r="C341">
        <v>78.884476000000006</v>
      </c>
      <c r="D341">
        <v>106.659752</v>
      </c>
      <c r="E341">
        <v>25.962311</v>
      </c>
      <c r="F341">
        <v>113.410072</v>
      </c>
      <c r="G341">
        <v>50.722057</v>
      </c>
      <c r="H341">
        <v>48.319408000000003</v>
      </c>
      <c r="I341">
        <v>36.557884000000001</v>
      </c>
      <c r="J341">
        <v>206.85054</v>
      </c>
      <c r="K341">
        <v>39.075145999999997</v>
      </c>
      <c r="L341">
        <v>43.846600000000002</v>
      </c>
      <c r="M341">
        <v>41.374457999999997</v>
      </c>
      <c r="N341">
        <v>82.389449999999997</v>
      </c>
      <c r="O341">
        <v>218.796494</v>
      </c>
      <c r="P341">
        <v>66.722297999999995</v>
      </c>
      <c r="Q341">
        <v>276.647064</v>
      </c>
      <c r="R341">
        <v>72.552543999999997</v>
      </c>
      <c r="S341">
        <v>128.32539399999999</v>
      </c>
    </row>
    <row r="342" spans="2:19">
      <c r="B342" s="112">
        <v>43957</v>
      </c>
      <c r="C342">
        <v>78.532143000000005</v>
      </c>
      <c r="D342">
        <v>106.230835</v>
      </c>
      <c r="E342">
        <v>25.85116</v>
      </c>
      <c r="F342">
        <v>112.137871</v>
      </c>
      <c r="G342">
        <v>50.524749999999997</v>
      </c>
      <c r="H342">
        <v>48.26437</v>
      </c>
      <c r="I342">
        <v>35.872889999999998</v>
      </c>
      <c r="J342">
        <v>208.24903900000001</v>
      </c>
      <c r="K342">
        <v>38.627155000000002</v>
      </c>
      <c r="L342">
        <v>43.127518000000002</v>
      </c>
      <c r="M342">
        <v>40.772666999999998</v>
      </c>
      <c r="N342">
        <v>80.840134000000006</v>
      </c>
      <c r="O342">
        <v>216.064514</v>
      </c>
      <c r="P342">
        <v>64.003151000000003</v>
      </c>
      <c r="Q342">
        <v>272.61599699999999</v>
      </c>
      <c r="R342">
        <v>73.301070999999993</v>
      </c>
      <c r="S342">
        <v>125.45787</v>
      </c>
    </row>
    <row r="343" spans="2:19">
      <c r="B343" s="112">
        <v>43958</v>
      </c>
      <c r="C343">
        <v>78.785133000000002</v>
      </c>
      <c r="D343">
        <v>106.559349</v>
      </c>
      <c r="E343">
        <v>25.980833000000001</v>
      </c>
      <c r="F343">
        <v>112.438278</v>
      </c>
      <c r="G343">
        <v>50.807831</v>
      </c>
      <c r="H343">
        <v>48.319408000000003</v>
      </c>
      <c r="I343">
        <v>36.076759000000003</v>
      </c>
      <c r="J343">
        <v>211.03608700000001</v>
      </c>
      <c r="K343">
        <v>38.353400999999998</v>
      </c>
      <c r="L343">
        <v>43.794620999999999</v>
      </c>
      <c r="M343">
        <v>41.439261999999999</v>
      </c>
      <c r="N343">
        <v>81.681952999999993</v>
      </c>
      <c r="O343">
        <v>214.23405500000001</v>
      </c>
      <c r="P343">
        <v>63.736404</v>
      </c>
      <c r="Q343">
        <v>269.05685399999999</v>
      </c>
      <c r="R343">
        <v>74.059380000000004</v>
      </c>
      <c r="S343">
        <v>129.13247699999999</v>
      </c>
    </row>
    <row r="344" spans="2:19">
      <c r="B344" s="112">
        <v>43959</v>
      </c>
      <c r="C344">
        <v>78.559235000000001</v>
      </c>
      <c r="D344">
        <v>106.27645099999999</v>
      </c>
      <c r="E344">
        <v>25.897465</v>
      </c>
      <c r="F344">
        <v>111.899361</v>
      </c>
      <c r="G344">
        <v>50.756374000000001</v>
      </c>
      <c r="H344">
        <v>48.401966000000002</v>
      </c>
      <c r="I344">
        <v>37.658779000000003</v>
      </c>
      <c r="J344">
        <v>212.12493900000001</v>
      </c>
      <c r="K344">
        <v>38.683784000000003</v>
      </c>
      <c r="L344">
        <v>44.946883999999997</v>
      </c>
      <c r="M344">
        <v>43.448269000000003</v>
      </c>
      <c r="N344">
        <v>83.016318999999996</v>
      </c>
      <c r="O344">
        <v>217.06622300000001</v>
      </c>
      <c r="P344">
        <v>63.831046999999998</v>
      </c>
      <c r="Q344">
        <v>270.94494600000002</v>
      </c>
      <c r="R344">
        <v>75.822113000000002</v>
      </c>
      <c r="S344">
        <v>130.08194</v>
      </c>
    </row>
    <row r="345" spans="2:19">
      <c r="B345" s="112">
        <v>43962</v>
      </c>
      <c r="C345">
        <v>78.315314999999998</v>
      </c>
      <c r="D345">
        <v>105.957077</v>
      </c>
      <c r="E345">
        <v>25.832626000000001</v>
      </c>
      <c r="F345">
        <v>110.91870900000001</v>
      </c>
      <c r="G345">
        <v>50.610523000000001</v>
      </c>
      <c r="H345">
        <v>48.392803000000001</v>
      </c>
      <c r="I345">
        <v>37.299973000000001</v>
      </c>
      <c r="J345">
        <v>212.95404099999999</v>
      </c>
      <c r="K345">
        <v>38.913485999999999</v>
      </c>
      <c r="L345">
        <v>45.224113000000003</v>
      </c>
      <c r="M345">
        <v>42.772427</v>
      </c>
      <c r="N345">
        <v>80.571487000000005</v>
      </c>
      <c r="O345">
        <v>216.94786099999999</v>
      </c>
      <c r="P345">
        <v>62.505904999999998</v>
      </c>
      <c r="Q345">
        <v>272.54049700000002</v>
      </c>
      <c r="R345">
        <v>77.015204999999995</v>
      </c>
      <c r="S345">
        <v>128.078506</v>
      </c>
    </row>
    <row r="346" spans="2:19">
      <c r="B346" s="112">
        <v>43963</v>
      </c>
      <c r="C346">
        <v>78.568236999999996</v>
      </c>
      <c r="D346">
        <v>106.230835</v>
      </c>
      <c r="E346">
        <v>25.906732999999999</v>
      </c>
      <c r="F346">
        <v>111.987679</v>
      </c>
      <c r="G346">
        <v>50.653435000000002</v>
      </c>
      <c r="H346">
        <v>48.447830000000003</v>
      </c>
      <c r="I346">
        <v>36.676498000000002</v>
      </c>
      <c r="J346">
        <v>209.877319</v>
      </c>
      <c r="K346">
        <v>38.948093</v>
      </c>
      <c r="L346">
        <v>44.946883999999997</v>
      </c>
      <c r="M346">
        <v>42.291007999999998</v>
      </c>
      <c r="N346">
        <v>77.938614000000001</v>
      </c>
      <c r="O346">
        <v>210.99212600000001</v>
      </c>
      <c r="P346">
        <v>62.25806</v>
      </c>
      <c r="Q346">
        <v>271.60592700000001</v>
      </c>
      <c r="R346">
        <v>76.135056000000006</v>
      </c>
      <c r="S346">
        <v>123.48290299999999</v>
      </c>
    </row>
    <row r="347" spans="2:19">
      <c r="B347" s="112">
        <v>43964</v>
      </c>
      <c r="C347">
        <v>78.658591999999999</v>
      </c>
      <c r="D347">
        <v>106.404205</v>
      </c>
      <c r="E347">
        <v>25.962311</v>
      </c>
      <c r="F347">
        <v>112.24389600000001</v>
      </c>
      <c r="G347">
        <v>50.704922000000003</v>
      </c>
      <c r="H347">
        <v>48.557876999999998</v>
      </c>
      <c r="I347">
        <v>34.855988000000004</v>
      </c>
      <c r="J347">
        <v>204.88262900000001</v>
      </c>
      <c r="K347">
        <v>38.926074999999997</v>
      </c>
      <c r="L347">
        <v>44.860244999999999</v>
      </c>
      <c r="M347">
        <v>40.643065999999997</v>
      </c>
      <c r="N347">
        <v>75.252014000000003</v>
      </c>
      <c r="O347">
        <v>210.500305</v>
      </c>
      <c r="P347">
        <v>62.145000000000003</v>
      </c>
      <c r="Q347">
        <v>262.44845600000002</v>
      </c>
      <c r="R347">
        <v>75.215796999999995</v>
      </c>
      <c r="S347">
        <v>119.466515</v>
      </c>
    </row>
    <row r="348" spans="2:19">
      <c r="B348" s="112">
        <v>43965</v>
      </c>
      <c r="C348">
        <v>78.875465000000005</v>
      </c>
      <c r="D348">
        <v>106.73275</v>
      </c>
      <c r="E348">
        <v>26.017872000000001</v>
      </c>
      <c r="F348">
        <v>113.171532</v>
      </c>
      <c r="G348">
        <v>50.773524999999999</v>
      </c>
      <c r="H348">
        <v>48.640453000000001</v>
      </c>
      <c r="I348">
        <v>35.163555000000002</v>
      </c>
      <c r="J348">
        <v>206.59080499999999</v>
      </c>
      <c r="K348">
        <v>38.834823999999998</v>
      </c>
      <c r="L348">
        <v>44.558765000000001</v>
      </c>
      <c r="M348">
        <v>41.892901999999999</v>
      </c>
      <c r="N348">
        <v>78.377410999999995</v>
      </c>
      <c r="O348">
        <v>209.10701</v>
      </c>
      <c r="P348">
        <v>62.301544</v>
      </c>
      <c r="Q348">
        <v>274.35305799999998</v>
      </c>
      <c r="R348">
        <v>75.677879000000004</v>
      </c>
      <c r="S348">
        <v>120.39701100000001</v>
      </c>
    </row>
    <row r="349" spans="2:19">
      <c r="B349" s="112">
        <v>43966</v>
      </c>
      <c r="C349">
        <v>78.920653999999999</v>
      </c>
      <c r="D349">
        <v>106.796631</v>
      </c>
      <c r="E349">
        <v>26.008617000000001</v>
      </c>
      <c r="F349">
        <v>113.569061</v>
      </c>
      <c r="G349">
        <v>50.850718999999998</v>
      </c>
      <c r="H349">
        <v>48.732170000000004</v>
      </c>
      <c r="I349">
        <v>34.914172999999998</v>
      </c>
      <c r="J349">
        <v>210.65649400000001</v>
      </c>
      <c r="K349">
        <v>39.627761999999997</v>
      </c>
      <c r="L349">
        <v>44.750999</v>
      </c>
      <c r="M349">
        <v>42.078068000000002</v>
      </c>
      <c r="N349">
        <v>76.926659000000001</v>
      </c>
      <c r="O349">
        <v>209.07058699999999</v>
      </c>
      <c r="P349">
        <v>61.188400000000001</v>
      </c>
      <c r="Q349">
        <v>274.68347199999999</v>
      </c>
      <c r="R349">
        <v>75.230475999999996</v>
      </c>
      <c r="S349">
        <v>119.64692700000001</v>
      </c>
    </row>
    <row r="350" spans="2:19">
      <c r="B350" s="112">
        <v>43969</v>
      </c>
      <c r="C350">
        <v>78.776077000000001</v>
      </c>
      <c r="D350">
        <v>106.64147199999999</v>
      </c>
      <c r="E350">
        <v>25.841889999999999</v>
      </c>
      <c r="F350">
        <v>114.21405</v>
      </c>
      <c r="G350">
        <v>50.790680000000002</v>
      </c>
      <c r="H350">
        <v>48.814712999999998</v>
      </c>
      <c r="I350">
        <v>37.690680999999998</v>
      </c>
      <c r="J350">
        <v>212.96404999999999</v>
      </c>
      <c r="K350">
        <v>40.168968</v>
      </c>
      <c r="L350">
        <v>45.834614000000002</v>
      </c>
      <c r="M350">
        <v>44.531460000000003</v>
      </c>
      <c r="N350">
        <v>81.001343000000006</v>
      </c>
      <c r="O350">
        <v>214.944412</v>
      </c>
      <c r="P350">
        <v>63.579932999999997</v>
      </c>
      <c r="Q350">
        <v>276.94921900000003</v>
      </c>
      <c r="R350">
        <v>77.002967999999996</v>
      </c>
      <c r="S350">
        <v>130.93647799999999</v>
      </c>
    </row>
    <row r="351" spans="2:19">
      <c r="B351" s="112">
        <v>43970</v>
      </c>
      <c r="C351">
        <v>78.875465000000005</v>
      </c>
      <c r="D351">
        <v>106.76011699999999</v>
      </c>
      <c r="E351">
        <v>25.897465</v>
      </c>
      <c r="F351">
        <v>114.302368</v>
      </c>
      <c r="G351">
        <v>50.816425000000002</v>
      </c>
      <c r="H351">
        <v>48.842250999999997</v>
      </c>
      <c r="I351">
        <v>36.526871</v>
      </c>
      <c r="J351">
        <v>216.65013099999999</v>
      </c>
      <c r="K351">
        <v>39.316249999999997</v>
      </c>
      <c r="L351">
        <v>44.279114</v>
      </c>
      <c r="M351">
        <v>44.235199000000001</v>
      </c>
      <c r="N351">
        <v>79.407287999999994</v>
      </c>
      <c r="O351">
        <v>209.425781</v>
      </c>
      <c r="P351">
        <v>61.640605999999998</v>
      </c>
      <c r="Q351">
        <v>272.88028000000003</v>
      </c>
      <c r="R351">
        <v>76.558021999999994</v>
      </c>
      <c r="S351">
        <v>129.274857</v>
      </c>
    </row>
    <row r="352" spans="2:19">
      <c r="B352" s="112">
        <v>43971</v>
      </c>
      <c r="C352">
        <v>79.083252000000002</v>
      </c>
      <c r="D352">
        <v>107.03388200000001</v>
      </c>
      <c r="E352">
        <v>25.906732999999999</v>
      </c>
      <c r="F352">
        <v>115.5569</v>
      </c>
      <c r="G352">
        <v>50.936512</v>
      </c>
      <c r="H352">
        <v>48.998157999999997</v>
      </c>
      <c r="I352">
        <v>37.715617999999999</v>
      </c>
      <c r="J352">
        <v>229.726257</v>
      </c>
      <c r="K352">
        <v>39.473576000000001</v>
      </c>
      <c r="L352">
        <v>44.943252999999999</v>
      </c>
      <c r="M352">
        <v>45.244335</v>
      </c>
      <c r="N352">
        <v>81.789421000000004</v>
      </c>
      <c r="O352">
        <v>209.580566</v>
      </c>
      <c r="P352">
        <v>61.518859999999997</v>
      </c>
      <c r="Q352">
        <v>271.87957799999998</v>
      </c>
      <c r="R352">
        <v>78.046936000000002</v>
      </c>
      <c r="S352">
        <v>135.12380999999999</v>
      </c>
    </row>
    <row r="353" spans="2:19">
      <c r="B353" s="112">
        <v>43972</v>
      </c>
      <c r="C353">
        <v>79.164565999999994</v>
      </c>
      <c r="D353">
        <v>107.116005</v>
      </c>
      <c r="E353">
        <v>25.925255</v>
      </c>
      <c r="F353">
        <v>115.468521</v>
      </c>
      <c r="G353">
        <v>50.867893000000002</v>
      </c>
      <c r="H353">
        <v>49.144908999999998</v>
      </c>
      <c r="I353">
        <v>37.042271</v>
      </c>
      <c r="J353">
        <v>231.144745</v>
      </c>
      <c r="K353">
        <v>39.328834999999998</v>
      </c>
      <c r="L353">
        <v>44.427672999999999</v>
      </c>
      <c r="M353">
        <v>45.244335</v>
      </c>
      <c r="N353">
        <v>80.750579999999999</v>
      </c>
      <c r="O353">
        <v>207.777435</v>
      </c>
      <c r="P353">
        <v>60.805743999999997</v>
      </c>
      <c r="Q353">
        <v>270.86004600000001</v>
      </c>
      <c r="R353">
        <v>77.465057000000002</v>
      </c>
      <c r="S353">
        <v>135.59858700000001</v>
      </c>
    </row>
    <row r="354" spans="2:19">
      <c r="B354" s="112">
        <v>43973</v>
      </c>
      <c r="C354">
        <v>79.191688999999997</v>
      </c>
      <c r="D354">
        <v>107.17079200000001</v>
      </c>
      <c r="E354">
        <v>25.971567</v>
      </c>
      <c r="F354">
        <v>115.468521</v>
      </c>
      <c r="G354">
        <v>50.945090999999998</v>
      </c>
      <c r="H354">
        <v>49.209122000000001</v>
      </c>
      <c r="I354">
        <v>37.075530999999998</v>
      </c>
      <c r="J354">
        <v>234.66102599999999</v>
      </c>
      <c r="K354">
        <v>39.121161999999998</v>
      </c>
      <c r="L354">
        <v>44.366501</v>
      </c>
      <c r="M354">
        <v>45.077689999999997</v>
      </c>
      <c r="N354">
        <v>80.123726000000005</v>
      </c>
      <c r="O354">
        <v>220.772659</v>
      </c>
      <c r="P354">
        <v>61.031852999999998</v>
      </c>
      <c r="Q354">
        <v>273.72058099999998</v>
      </c>
      <c r="R354">
        <v>77.963791000000001</v>
      </c>
      <c r="S354">
        <v>133.604614</v>
      </c>
    </row>
    <row r="355" spans="2:19">
      <c r="B355" s="112">
        <v>43977</v>
      </c>
      <c r="C355">
        <v>79.146484000000001</v>
      </c>
      <c r="D355">
        <v>106.99739099999999</v>
      </c>
      <c r="E355">
        <v>25.897465</v>
      </c>
      <c r="F355">
        <v>115.309517</v>
      </c>
      <c r="G355">
        <v>50.764941999999998</v>
      </c>
      <c r="H355">
        <v>49.319201999999997</v>
      </c>
      <c r="I355">
        <v>38.164515999999999</v>
      </c>
      <c r="J355">
        <v>231.95388800000001</v>
      </c>
      <c r="K355">
        <v>38.973269999999999</v>
      </c>
      <c r="L355">
        <v>44.637405000000001</v>
      </c>
      <c r="M355">
        <v>46.633049</v>
      </c>
      <c r="N355">
        <v>85.810387000000006</v>
      </c>
      <c r="O355">
        <v>222.13865699999999</v>
      </c>
      <c r="P355">
        <v>61.910190999999998</v>
      </c>
      <c r="Q355">
        <v>278.39361600000001</v>
      </c>
      <c r="R355">
        <v>77.435706999999994</v>
      </c>
      <c r="S355">
        <v>140.55496199999999</v>
      </c>
    </row>
    <row r="356" spans="2:19">
      <c r="B356" s="112">
        <v>43978</v>
      </c>
      <c r="C356">
        <v>79.182648</v>
      </c>
      <c r="D356">
        <v>107.152512</v>
      </c>
      <c r="E356">
        <v>25.888206</v>
      </c>
      <c r="F356">
        <v>115.78658299999999</v>
      </c>
      <c r="G356">
        <v>50.782108000000001</v>
      </c>
      <c r="H356">
        <v>49.365043999999997</v>
      </c>
      <c r="I356">
        <v>38.438842999999999</v>
      </c>
      <c r="J356">
        <v>228.897141</v>
      </c>
      <c r="K356">
        <v>38.539054999999998</v>
      </c>
      <c r="L356">
        <v>45.651103999999997</v>
      </c>
      <c r="M356">
        <v>45.790557999999997</v>
      </c>
      <c r="N356">
        <v>90.780631999999997</v>
      </c>
      <c r="O356">
        <v>229.49681100000001</v>
      </c>
      <c r="P356">
        <v>61.962378999999999</v>
      </c>
      <c r="Q356">
        <v>286.77691700000003</v>
      </c>
      <c r="R356">
        <v>77.773109000000005</v>
      </c>
      <c r="S356">
        <v>145.61584500000001</v>
      </c>
    </row>
    <row r="357" spans="2:19">
      <c r="B357" s="112">
        <v>43979</v>
      </c>
      <c r="C357">
        <v>79.209770000000006</v>
      </c>
      <c r="D357">
        <v>107.079498</v>
      </c>
      <c r="E357">
        <v>25.869679999999999</v>
      </c>
      <c r="F357">
        <v>115.883736</v>
      </c>
      <c r="G357">
        <v>50.919361000000002</v>
      </c>
      <c r="H357">
        <v>49.328369000000002</v>
      </c>
      <c r="I357">
        <v>37.441296000000001</v>
      </c>
      <c r="J357">
        <v>225.22103899999999</v>
      </c>
      <c r="K357">
        <v>38.919784999999997</v>
      </c>
      <c r="L357">
        <v>46.848300999999999</v>
      </c>
      <c r="M357">
        <v>47.038719</v>
      </c>
      <c r="N357">
        <v>89.428359999999998</v>
      </c>
      <c r="O357">
        <v>235.06098900000001</v>
      </c>
      <c r="P357">
        <v>63.614708</v>
      </c>
      <c r="Q357">
        <v>286.96572900000001</v>
      </c>
      <c r="R357">
        <v>77.807327000000001</v>
      </c>
      <c r="S357">
        <v>145.425949</v>
      </c>
    </row>
    <row r="358" spans="2:19">
      <c r="B358" s="112">
        <v>43980</v>
      </c>
      <c r="C358">
        <v>79.435646000000006</v>
      </c>
      <c r="D358">
        <v>107.362442</v>
      </c>
      <c r="E358">
        <v>25.925255</v>
      </c>
      <c r="F358">
        <v>116.634682</v>
      </c>
      <c r="G358">
        <v>50.919361000000002</v>
      </c>
      <c r="H358">
        <v>49.392569999999999</v>
      </c>
      <c r="I358">
        <v>37.798743999999999</v>
      </c>
      <c r="J358">
        <v>224.85142500000001</v>
      </c>
      <c r="K358">
        <v>39.036208999999999</v>
      </c>
      <c r="L358">
        <v>47.232807000000001</v>
      </c>
      <c r="M358">
        <v>47.252955999999998</v>
      </c>
      <c r="N358">
        <v>87.144729999999996</v>
      </c>
      <c r="O358">
        <v>235.10655199999999</v>
      </c>
      <c r="P358">
        <v>65.275734</v>
      </c>
      <c r="Q358">
        <v>287.79647799999998</v>
      </c>
      <c r="R358">
        <v>77.731528999999995</v>
      </c>
      <c r="S358">
        <v>144.43843100000001</v>
      </c>
    </row>
    <row r="359" spans="2:19">
      <c r="B359" s="112">
        <v>43983</v>
      </c>
      <c r="C359">
        <v>79.371368000000004</v>
      </c>
      <c r="D359">
        <v>107.30207799999999</v>
      </c>
      <c r="E359">
        <v>25.890021999999998</v>
      </c>
      <c r="F359">
        <v>116.583344</v>
      </c>
      <c r="G359">
        <v>51.022289000000001</v>
      </c>
      <c r="H359">
        <v>49.425640000000001</v>
      </c>
      <c r="I359">
        <v>38.472095000000003</v>
      </c>
      <c r="J359">
        <v>231.66419999999999</v>
      </c>
      <c r="K359">
        <v>39.004733999999999</v>
      </c>
      <c r="L359">
        <v>47.529919</v>
      </c>
      <c r="M359">
        <v>47.392670000000003</v>
      </c>
      <c r="N359">
        <v>88.299972999999994</v>
      </c>
      <c r="O359">
        <v>240.69804400000001</v>
      </c>
      <c r="P359">
        <v>65.284430999999998</v>
      </c>
      <c r="Q359">
        <v>288.81607100000002</v>
      </c>
      <c r="R359">
        <v>78.687477000000001</v>
      </c>
      <c r="S359">
        <v>141.60893200000001</v>
      </c>
    </row>
    <row r="360" spans="2:19">
      <c r="B360" s="112">
        <v>43984</v>
      </c>
      <c r="C360">
        <v>79.434723000000005</v>
      </c>
      <c r="D360">
        <v>107.393501</v>
      </c>
      <c r="E360">
        <v>25.843658000000001</v>
      </c>
      <c r="F360">
        <v>116.955322</v>
      </c>
      <c r="G360">
        <v>50.945090999999998</v>
      </c>
      <c r="H360">
        <v>49.444023000000001</v>
      </c>
      <c r="I360">
        <v>39.328319999999998</v>
      </c>
      <c r="J360">
        <v>232.473343</v>
      </c>
      <c r="K360">
        <v>38.998440000000002</v>
      </c>
      <c r="L360">
        <v>47.757129999999997</v>
      </c>
      <c r="M360">
        <v>49.041362999999997</v>
      </c>
      <c r="N360">
        <v>88.595511999999999</v>
      </c>
      <c r="O360">
        <v>240.04229699999999</v>
      </c>
      <c r="P360">
        <v>65.067017000000007</v>
      </c>
      <c r="Q360">
        <v>289.174713</v>
      </c>
      <c r="R360">
        <v>79.051765000000003</v>
      </c>
      <c r="S360">
        <v>145.22653199999999</v>
      </c>
    </row>
    <row r="361" spans="2:19">
      <c r="B361" s="112">
        <v>43985</v>
      </c>
      <c r="C361">
        <v>79.25367</v>
      </c>
      <c r="D361">
        <v>107.128372</v>
      </c>
      <c r="E361">
        <v>25.741652999999999</v>
      </c>
      <c r="F361">
        <v>116.88442999999999</v>
      </c>
      <c r="G361">
        <v>50.773524999999999</v>
      </c>
      <c r="H361">
        <v>49.416469999999997</v>
      </c>
      <c r="I361">
        <v>40.932715999999999</v>
      </c>
      <c r="J361">
        <v>229.91606100000001</v>
      </c>
      <c r="K361">
        <v>38.850552</v>
      </c>
      <c r="L361">
        <v>48.665954999999997</v>
      </c>
      <c r="M361">
        <v>50.839077000000003</v>
      </c>
      <c r="N361">
        <v>93.377662999999998</v>
      </c>
      <c r="O361">
        <v>243.50285299999999</v>
      </c>
      <c r="P361">
        <v>65.806220999999994</v>
      </c>
      <c r="Q361">
        <v>288.26849399999998</v>
      </c>
      <c r="R361">
        <v>79.486930999999998</v>
      </c>
      <c r="S361">
        <v>150.35382100000001</v>
      </c>
    </row>
    <row r="362" spans="2:19">
      <c r="B362" s="112">
        <v>43986</v>
      </c>
      <c r="C362">
        <v>79.063559999999995</v>
      </c>
      <c r="D362">
        <v>106.808395</v>
      </c>
      <c r="E362">
        <v>25.648925999999999</v>
      </c>
      <c r="F362">
        <v>116.530182</v>
      </c>
      <c r="G362">
        <v>50.541919999999998</v>
      </c>
      <c r="H362">
        <v>49.425640000000001</v>
      </c>
      <c r="I362">
        <v>40.816319</v>
      </c>
      <c r="J362">
        <v>226.05015599999999</v>
      </c>
      <c r="K362">
        <v>38.422629999999998</v>
      </c>
      <c r="L362">
        <v>48.692180999999998</v>
      </c>
      <c r="M362">
        <v>51.211658</v>
      </c>
      <c r="N362">
        <v>95.321006999999994</v>
      </c>
      <c r="O362">
        <v>236.51809700000001</v>
      </c>
      <c r="P362">
        <v>65.075721999999999</v>
      </c>
      <c r="Q362">
        <v>281.40512100000001</v>
      </c>
      <c r="R362">
        <v>78.802383000000006</v>
      </c>
      <c r="S362">
        <v>153.00296</v>
      </c>
    </row>
    <row r="363" spans="2:19">
      <c r="B363" s="112">
        <v>43987</v>
      </c>
      <c r="C363">
        <v>79.054503999999994</v>
      </c>
      <c r="D363">
        <v>106.872383</v>
      </c>
      <c r="E363">
        <v>25.565467999999999</v>
      </c>
      <c r="F363">
        <v>117.132423</v>
      </c>
      <c r="G363">
        <v>50.584816000000004</v>
      </c>
      <c r="H363">
        <v>49.370514</v>
      </c>
      <c r="I363">
        <v>44.124862999999998</v>
      </c>
      <c r="J363">
        <v>230.525406</v>
      </c>
      <c r="K363">
        <v>38.249557000000003</v>
      </c>
      <c r="L363">
        <v>49.155327</v>
      </c>
      <c r="M363">
        <v>52.292152000000002</v>
      </c>
      <c r="N363">
        <v>99.610619</v>
      </c>
      <c r="O363">
        <v>241.226257</v>
      </c>
      <c r="P363">
        <v>65.510551000000007</v>
      </c>
      <c r="Q363">
        <v>294.404877</v>
      </c>
      <c r="R363">
        <v>81.046761000000004</v>
      </c>
      <c r="S363">
        <v>158.30122399999999</v>
      </c>
    </row>
    <row r="364" spans="2:19">
      <c r="B364" s="112">
        <v>43990</v>
      </c>
      <c r="C364">
        <v>79.135986000000003</v>
      </c>
      <c r="D364">
        <v>106.991226</v>
      </c>
      <c r="E364">
        <v>25.584015000000001</v>
      </c>
      <c r="F364">
        <v>117.522102</v>
      </c>
      <c r="G364">
        <v>50.670597000000001</v>
      </c>
      <c r="H364">
        <v>49.297015999999999</v>
      </c>
      <c r="I364">
        <v>45.504803000000003</v>
      </c>
      <c r="J364">
        <v>231.15473900000001</v>
      </c>
      <c r="K364">
        <v>38.148876000000001</v>
      </c>
      <c r="L364">
        <v>49.400008999999997</v>
      </c>
      <c r="M364">
        <v>53.130470000000003</v>
      </c>
      <c r="N364">
        <v>101.59869399999999</v>
      </c>
      <c r="O364">
        <v>243.038467</v>
      </c>
      <c r="P364">
        <v>67.580284000000006</v>
      </c>
      <c r="Q364">
        <v>292.16744999999997</v>
      </c>
      <c r="R364">
        <v>81.525948</v>
      </c>
      <c r="S364">
        <v>160.285629</v>
      </c>
    </row>
    <row r="365" spans="2:19">
      <c r="B365" s="112">
        <v>43991</v>
      </c>
      <c r="C365">
        <v>79.190323000000006</v>
      </c>
      <c r="D365">
        <v>107.128372</v>
      </c>
      <c r="E365">
        <v>25.686014</v>
      </c>
      <c r="F365">
        <v>117.27413199999999</v>
      </c>
      <c r="G365">
        <v>50.704922000000003</v>
      </c>
      <c r="H365">
        <v>49.526730000000001</v>
      </c>
      <c r="I365">
        <v>44.490622999999999</v>
      </c>
      <c r="J365">
        <v>238.41703799999999</v>
      </c>
      <c r="K365">
        <v>38.183483000000003</v>
      </c>
      <c r="L365">
        <v>48.587311</v>
      </c>
      <c r="M365">
        <v>52.096553999999998</v>
      </c>
      <c r="N365">
        <v>98.992699000000002</v>
      </c>
      <c r="O365">
        <v>242.01850899999999</v>
      </c>
      <c r="P365">
        <v>66.701949999999997</v>
      </c>
      <c r="Q365">
        <v>291.91253699999999</v>
      </c>
      <c r="R365">
        <v>84.100387999999995</v>
      </c>
      <c r="S365">
        <v>156.48765599999999</v>
      </c>
    </row>
    <row r="366" spans="2:19">
      <c r="B366" s="112">
        <v>43992</v>
      </c>
      <c r="C366">
        <v>79.525268999999994</v>
      </c>
      <c r="D366">
        <v>107.5672</v>
      </c>
      <c r="E366">
        <v>25.797284999999999</v>
      </c>
      <c r="F366">
        <v>118.04464</v>
      </c>
      <c r="G366">
        <v>51.108066999999998</v>
      </c>
      <c r="H366">
        <v>49.554279000000001</v>
      </c>
      <c r="I366">
        <v>42.104832000000002</v>
      </c>
      <c r="J366">
        <v>236.479095</v>
      </c>
      <c r="K366">
        <v>38.123694999999998</v>
      </c>
      <c r="L366">
        <v>49.251446000000001</v>
      </c>
      <c r="M366">
        <v>50.000762999999999</v>
      </c>
      <c r="N366">
        <v>94.980689999999996</v>
      </c>
      <c r="O366">
        <v>241.63600199999999</v>
      </c>
      <c r="P366">
        <v>66.919357000000005</v>
      </c>
      <c r="Q366">
        <v>288.64608800000002</v>
      </c>
      <c r="R366">
        <v>86.264060999999998</v>
      </c>
      <c r="S366">
        <v>152.870026</v>
      </c>
    </row>
    <row r="367" spans="2:19">
      <c r="B367" s="112">
        <v>43993</v>
      </c>
      <c r="C367">
        <v>79.380409</v>
      </c>
      <c r="D367">
        <v>107.38434599999999</v>
      </c>
      <c r="E367">
        <v>25.917836999999999</v>
      </c>
      <c r="F367">
        <v>116.636459</v>
      </c>
      <c r="G367">
        <v>51.108066999999998</v>
      </c>
      <c r="H367">
        <v>49.526730000000001</v>
      </c>
      <c r="I367">
        <v>38.388966000000003</v>
      </c>
      <c r="J367">
        <v>224.19212300000001</v>
      </c>
      <c r="K367">
        <v>37.787013999999999</v>
      </c>
      <c r="L367">
        <v>47.809562999999997</v>
      </c>
      <c r="M367">
        <v>46.554366999999999</v>
      </c>
      <c r="N367">
        <v>87.055176000000003</v>
      </c>
      <c r="O367">
        <v>229.041504</v>
      </c>
      <c r="P367">
        <v>64.936569000000006</v>
      </c>
      <c r="Q367">
        <v>267.85794099999998</v>
      </c>
      <c r="R367">
        <v>82.122497999999993</v>
      </c>
      <c r="S367">
        <v>143.460419</v>
      </c>
    </row>
    <row r="368" spans="2:19">
      <c r="B368" s="112">
        <v>43994</v>
      </c>
      <c r="C368">
        <v>79.461883999999998</v>
      </c>
      <c r="D368">
        <v>107.494041</v>
      </c>
      <c r="E368">
        <v>25.852920999999998</v>
      </c>
      <c r="F368">
        <v>117.20327</v>
      </c>
      <c r="G368">
        <v>50.987968000000002</v>
      </c>
      <c r="H368">
        <v>49.581867000000003</v>
      </c>
      <c r="I368">
        <v>39.211936999999999</v>
      </c>
      <c r="J368">
        <v>228.337738</v>
      </c>
      <c r="K368">
        <v>37.047581000000001</v>
      </c>
      <c r="L368">
        <v>47.844521</v>
      </c>
      <c r="M368">
        <v>47.513767000000001</v>
      </c>
      <c r="N368">
        <v>89.437325000000001</v>
      </c>
      <c r="O368">
        <v>235.02456699999999</v>
      </c>
      <c r="P368">
        <v>65.554023999999998</v>
      </c>
      <c r="Q368">
        <v>269.198486</v>
      </c>
      <c r="R368">
        <v>82.831496999999999</v>
      </c>
      <c r="S368">
        <v>147.14451600000001</v>
      </c>
    </row>
    <row r="369" spans="2:19">
      <c r="B369" s="112">
        <v>43997</v>
      </c>
      <c r="C369">
        <v>79.624840000000006</v>
      </c>
      <c r="D369">
        <v>107.850616</v>
      </c>
      <c r="E369">
        <v>25.852920999999998</v>
      </c>
      <c r="F369">
        <v>118.86824799999999</v>
      </c>
      <c r="G369">
        <v>51.005127000000002</v>
      </c>
      <c r="H369">
        <v>49.637000999999998</v>
      </c>
      <c r="I369">
        <v>39.186996000000001</v>
      </c>
      <c r="J369">
        <v>232.25357099999999</v>
      </c>
      <c r="K369">
        <v>37.154567999999998</v>
      </c>
      <c r="L369">
        <v>48.080466999999999</v>
      </c>
      <c r="M369">
        <v>48.426597999999998</v>
      </c>
      <c r="N369">
        <v>90.673148999999995</v>
      </c>
      <c r="O369">
        <v>239.04058800000001</v>
      </c>
      <c r="P369">
        <v>65.745361000000003</v>
      </c>
      <c r="Q369">
        <v>270.26531999999997</v>
      </c>
      <c r="R369">
        <v>83.855887999999993</v>
      </c>
      <c r="S369">
        <v>147.61927800000001</v>
      </c>
    </row>
    <row r="370" spans="2:19">
      <c r="B370" s="112">
        <v>43998</v>
      </c>
      <c r="C370">
        <v>79.525268999999994</v>
      </c>
      <c r="D370">
        <v>107.64033499999999</v>
      </c>
      <c r="E370">
        <v>25.778744</v>
      </c>
      <c r="F370">
        <v>118.540543</v>
      </c>
      <c r="G370">
        <v>51.022289000000001</v>
      </c>
      <c r="H370">
        <v>49.581867000000003</v>
      </c>
      <c r="I370">
        <v>40.068171999999997</v>
      </c>
      <c r="J370">
        <v>235.400238</v>
      </c>
      <c r="K370">
        <v>37.648578999999998</v>
      </c>
      <c r="L370">
        <v>49.190280999999999</v>
      </c>
      <c r="M370">
        <v>49.488464</v>
      </c>
      <c r="N370">
        <v>91.398537000000005</v>
      </c>
      <c r="O370">
        <v>241.126068</v>
      </c>
      <c r="P370">
        <v>66.414969999999997</v>
      </c>
      <c r="Q370">
        <v>276.609375</v>
      </c>
      <c r="R370">
        <v>86.078261999999995</v>
      </c>
      <c r="S370">
        <v>150.306366</v>
      </c>
    </row>
    <row r="371" spans="2:19">
      <c r="B371" s="112">
        <v>43999</v>
      </c>
      <c r="C371">
        <v>79.543380999999997</v>
      </c>
      <c r="D371">
        <v>107.54892</v>
      </c>
      <c r="E371">
        <v>25.797284999999999</v>
      </c>
      <c r="F371">
        <v>118.310318</v>
      </c>
      <c r="G371">
        <v>50.970824999999998</v>
      </c>
      <c r="H371">
        <v>49.618606999999997</v>
      </c>
      <c r="I371">
        <v>38.763046000000003</v>
      </c>
      <c r="J371">
        <v>235.28036499999999</v>
      </c>
      <c r="K371">
        <v>37.453484000000003</v>
      </c>
      <c r="L371">
        <v>49.836945</v>
      </c>
      <c r="M371">
        <v>49.153129999999997</v>
      </c>
      <c r="N371">
        <v>89.088065999999998</v>
      </c>
      <c r="O371">
        <v>240.388397</v>
      </c>
      <c r="P371">
        <v>65.475746000000001</v>
      </c>
      <c r="Q371">
        <v>276.23181199999999</v>
      </c>
      <c r="R371">
        <v>85.958466000000001</v>
      </c>
      <c r="S371">
        <v>147.65725699999999</v>
      </c>
    </row>
    <row r="372" spans="2:19">
      <c r="B372" s="112">
        <v>44000</v>
      </c>
      <c r="C372">
        <v>79.633887999999999</v>
      </c>
      <c r="D372">
        <v>107.65862300000001</v>
      </c>
      <c r="E372">
        <v>25.862197999999999</v>
      </c>
      <c r="F372">
        <v>118.575974</v>
      </c>
      <c r="G372">
        <v>51.193832</v>
      </c>
      <c r="H372">
        <v>49.637000999999998</v>
      </c>
      <c r="I372">
        <v>39.004116000000003</v>
      </c>
      <c r="J372">
        <v>235.68992600000001</v>
      </c>
      <c r="K372">
        <v>37.126246999999999</v>
      </c>
      <c r="L372">
        <v>49.679642000000001</v>
      </c>
      <c r="M372">
        <v>48.976154000000001</v>
      </c>
      <c r="N372">
        <v>88.604461999999998</v>
      </c>
      <c r="O372">
        <v>235.569107</v>
      </c>
      <c r="P372">
        <v>65.110512</v>
      </c>
      <c r="Q372">
        <v>275.17443800000001</v>
      </c>
      <c r="R372">
        <v>85.992699000000002</v>
      </c>
      <c r="S372">
        <v>147.04954499999999</v>
      </c>
    </row>
    <row r="373" spans="2:19">
      <c r="B373" s="112">
        <v>44001</v>
      </c>
      <c r="C373">
        <v>79.661049000000006</v>
      </c>
      <c r="D373">
        <v>107.695206</v>
      </c>
      <c r="E373">
        <v>25.862197999999999</v>
      </c>
      <c r="F373">
        <v>118.66454299999999</v>
      </c>
      <c r="G373">
        <v>51.279625000000003</v>
      </c>
      <c r="H373">
        <v>49.673752</v>
      </c>
      <c r="I373">
        <v>38.222709999999999</v>
      </c>
      <c r="J373">
        <v>238.53689600000001</v>
      </c>
      <c r="K373">
        <v>37.711502000000003</v>
      </c>
      <c r="L373">
        <v>50.134064000000002</v>
      </c>
      <c r="M373">
        <v>48.994781000000003</v>
      </c>
      <c r="N373">
        <v>87.592499000000004</v>
      </c>
      <c r="O373">
        <v>242.88493299999999</v>
      </c>
      <c r="P373">
        <v>62.127612999999997</v>
      </c>
      <c r="Q373">
        <v>276.13192700000002</v>
      </c>
      <c r="R373">
        <v>85.501273999999995</v>
      </c>
      <c r="S373">
        <v>147.04954499999999</v>
      </c>
    </row>
    <row r="374" spans="2:19">
      <c r="B374" s="112">
        <v>44004</v>
      </c>
      <c r="C374">
        <v>79.633887999999999</v>
      </c>
      <c r="D374">
        <v>107.66776299999999</v>
      </c>
      <c r="E374">
        <v>25.862197999999999</v>
      </c>
      <c r="F374">
        <v>118.549408</v>
      </c>
      <c r="G374">
        <v>51.382576</v>
      </c>
      <c r="H374">
        <v>49.692101000000001</v>
      </c>
      <c r="I374">
        <v>38.588478000000002</v>
      </c>
      <c r="J374">
        <v>238.96646100000001</v>
      </c>
      <c r="K374">
        <v>38.287323000000001</v>
      </c>
      <c r="L374">
        <v>49.985508000000003</v>
      </c>
      <c r="M374">
        <v>49.348736000000002</v>
      </c>
      <c r="N374">
        <v>86.643234000000007</v>
      </c>
      <c r="O374">
        <v>241.97044399999999</v>
      </c>
      <c r="P374">
        <v>62.110228999999997</v>
      </c>
      <c r="Q374">
        <v>277.48779300000001</v>
      </c>
      <c r="R374">
        <v>87.738311999999993</v>
      </c>
      <c r="S374">
        <v>146.75520299999999</v>
      </c>
    </row>
    <row r="375" spans="2:19">
      <c r="B375" s="112">
        <v>44005</v>
      </c>
      <c r="C375">
        <v>79.597656000000001</v>
      </c>
      <c r="D375">
        <v>107.649506</v>
      </c>
      <c r="E375">
        <v>25.834385000000001</v>
      </c>
      <c r="F375">
        <v>118.327995</v>
      </c>
      <c r="G375">
        <v>51.451194999999998</v>
      </c>
      <c r="H375">
        <v>49.710509999999999</v>
      </c>
      <c r="I375">
        <v>38.821235999999999</v>
      </c>
      <c r="J375">
        <v>241.983261</v>
      </c>
      <c r="K375">
        <v>38.095387000000002</v>
      </c>
      <c r="L375">
        <v>49.994244000000002</v>
      </c>
      <c r="M375">
        <v>49.283538999999998</v>
      </c>
      <c r="N375">
        <v>87.699966000000003</v>
      </c>
      <c r="O375">
        <v>241.87901299999999</v>
      </c>
      <c r="P375">
        <v>61.692799000000001</v>
      </c>
      <c r="Q375">
        <v>282.16210899999999</v>
      </c>
      <c r="R375">
        <v>89.611061000000007</v>
      </c>
      <c r="S375">
        <v>146.18553199999999</v>
      </c>
    </row>
    <row r="376" spans="2:19">
      <c r="B376" s="112">
        <v>44006</v>
      </c>
      <c r="C376">
        <v>79.606719999999996</v>
      </c>
      <c r="D376">
        <v>107.63121</v>
      </c>
      <c r="E376">
        <v>25.899290000000001</v>
      </c>
      <c r="F376">
        <v>118.000343</v>
      </c>
      <c r="G376">
        <v>51.408298000000002</v>
      </c>
      <c r="H376">
        <v>49.710509999999999</v>
      </c>
      <c r="I376">
        <v>36.992396999999997</v>
      </c>
      <c r="J376">
        <v>233.771973</v>
      </c>
      <c r="K376">
        <v>37.853099999999998</v>
      </c>
      <c r="L376">
        <v>49.199016999999998</v>
      </c>
      <c r="M376">
        <v>48.007446000000002</v>
      </c>
      <c r="N376">
        <v>84.771561000000005</v>
      </c>
      <c r="O376">
        <v>232.44160500000001</v>
      </c>
      <c r="P376">
        <v>62.205874999999999</v>
      </c>
      <c r="Q376">
        <v>274.178833</v>
      </c>
      <c r="R376">
        <v>88.029251000000002</v>
      </c>
      <c r="S376">
        <v>142.890747</v>
      </c>
    </row>
    <row r="377" spans="2:19">
      <c r="B377" s="112">
        <v>44007</v>
      </c>
      <c r="C377">
        <v>79.688179000000005</v>
      </c>
      <c r="D377">
        <v>107.759186</v>
      </c>
      <c r="E377">
        <v>25.917836999999999</v>
      </c>
      <c r="F377">
        <v>118.12434399999999</v>
      </c>
      <c r="G377">
        <v>51.434040000000003</v>
      </c>
      <c r="H377">
        <v>49.710509999999999</v>
      </c>
      <c r="I377">
        <v>37.549354999999998</v>
      </c>
      <c r="J377">
        <v>235.43019100000001</v>
      </c>
      <c r="K377">
        <v>37.667450000000002</v>
      </c>
      <c r="L377">
        <v>49.391272999999998</v>
      </c>
      <c r="M377">
        <v>49.451194999999998</v>
      </c>
      <c r="N377">
        <v>87.726837000000003</v>
      </c>
      <c r="O377">
        <v>232.606247</v>
      </c>
      <c r="P377">
        <v>61.414509000000002</v>
      </c>
      <c r="Q377">
        <v>280.85366800000003</v>
      </c>
      <c r="R377">
        <v>89.197884000000002</v>
      </c>
      <c r="S377">
        <v>146.650757</v>
      </c>
    </row>
    <row r="378" spans="2:19">
      <c r="B378" s="112">
        <v>44008</v>
      </c>
      <c r="C378">
        <v>79.833022999999997</v>
      </c>
      <c r="D378">
        <v>107.88717699999999</v>
      </c>
      <c r="E378">
        <v>25.982752000000001</v>
      </c>
      <c r="F378">
        <v>118.230576</v>
      </c>
      <c r="G378">
        <v>51.494072000000003</v>
      </c>
      <c r="H378">
        <v>49.701293999999997</v>
      </c>
      <c r="I378">
        <v>36.260863999999998</v>
      </c>
      <c r="J378">
        <v>215.85098300000001</v>
      </c>
      <c r="K378">
        <v>37.230080000000001</v>
      </c>
      <c r="L378">
        <v>49.059204000000001</v>
      </c>
      <c r="M378">
        <v>47.895663999999996</v>
      </c>
      <c r="N378">
        <v>82.917793000000003</v>
      </c>
      <c r="O378">
        <v>225.40010100000001</v>
      </c>
      <c r="P378">
        <v>61.988475999999999</v>
      </c>
      <c r="Q378">
        <v>271.998199</v>
      </c>
      <c r="R378">
        <v>86.457222000000002</v>
      </c>
      <c r="S378">
        <v>141.51397700000001</v>
      </c>
    </row>
    <row r="379" spans="2:19">
      <c r="B379" s="112">
        <v>44011</v>
      </c>
      <c r="C379">
        <v>79.887360000000001</v>
      </c>
      <c r="D379">
        <v>107.978584</v>
      </c>
      <c r="E379">
        <v>25.992027</v>
      </c>
      <c r="F379">
        <v>118.779686</v>
      </c>
      <c r="G379">
        <v>51.571289</v>
      </c>
      <c r="H379">
        <v>49.747245999999997</v>
      </c>
      <c r="I379">
        <v>36.842758000000003</v>
      </c>
      <c r="J379">
        <v>220.40614299999999</v>
      </c>
      <c r="K379">
        <v>37.462921000000001</v>
      </c>
      <c r="L379">
        <v>48.298931000000003</v>
      </c>
      <c r="M379">
        <v>48.873699000000002</v>
      </c>
      <c r="N379">
        <v>83.284981000000002</v>
      </c>
      <c r="O379">
        <v>232.09410099999999</v>
      </c>
      <c r="P379">
        <v>63.223373000000002</v>
      </c>
      <c r="Q379">
        <v>274.72876000000002</v>
      </c>
      <c r="R379">
        <v>88.449759999999998</v>
      </c>
      <c r="S379">
        <v>146.69618199999999</v>
      </c>
    </row>
    <row r="380" spans="2:19">
      <c r="B380" s="112">
        <v>44012</v>
      </c>
      <c r="C380">
        <v>79.968826000000007</v>
      </c>
      <c r="D380">
        <v>108.070015</v>
      </c>
      <c r="E380">
        <v>25.954930999999998</v>
      </c>
      <c r="F380">
        <v>119.116203</v>
      </c>
      <c r="G380">
        <v>51.485500000000002</v>
      </c>
      <c r="H380">
        <v>49.747245999999997</v>
      </c>
      <c r="I380">
        <v>37.175277999999999</v>
      </c>
      <c r="J380">
        <v>226.82934599999999</v>
      </c>
      <c r="K380">
        <v>37.689475999999999</v>
      </c>
      <c r="L380">
        <v>47.958117999999999</v>
      </c>
      <c r="M380">
        <v>49.488464</v>
      </c>
      <c r="N380">
        <v>84.234229999999997</v>
      </c>
      <c r="O380">
        <v>236.42871099999999</v>
      </c>
      <c r="P380">
        <v>62.553725999999997</v>
      </c>
      <c r="Q380">
        <v>279.64959700000003</v>
      </c>
      <c r="R380">
        <v>89.188109999999995</v>
      </c>
      <c r="S380">
        <v>149.979218</v>
      </c>
    </row>
    <row r="381" spans="2:19">
      <c r="B381" s="112">
        <v>44013</v>
      </c>
      <c r="C381">
        <v>79.988776999999999</v>
      </c>
      <c r="D381">
        <v>108.127724</v>
      </c>
      <c r="E381">
        <v>25.926151000000001</v>
      </c>
      <c r="F381">
        <v>119.586685</v>
      </c>
      <c r="G381">
        <v>51.511229999999998</v>
      </c>
      <c r="H381">
        <v>49.766579</v>
      </c>
      <c r="I381">
        <v>36.335673999999997</v>
      </c>
      <c r="J381">
        <v>237.29823300000001</v>
      </c>
      <c r="K381">
        <v>37.661160000000002</v>
      </c>
      <c r="L381">
        <v>48.124149000000003</v>
      </c>
      <c r="M381">
        <v>48.733974000000003</v>
      </c>
      <c r="N381">
        <v>83.517807000000005</v>
      </c>
      <c r="O381">
        <v>242.69291699999999</v>
      </c>
      <c r="P381">
        <v>63.571235999999999</v>
      </c>
      <c r="Q381">
        <v>282.28530899999998</v>
      </c>
      <c r="R381">
        <v>89.019408999999996</v>
      </c>
      <c r="S381">
        <v>149.692902</v>
      </c>
    </row>
    <row r="382" spans="2:19">
      <c r="B382" s="112">
        <v>44014</v>
      </c>
      <c r="C382">
        <v>80.115746000000001</v>
      </c>
      <c r="D382">
        <v>108.255966</v>
      </c>
      <c r="E382">
        <v>26.037544</v>
      </c>
      <c r="F382">
        <v>119.879616</v>
      </c>
      <c r="G382">
        <v>51.665641999999998</v>
      </c>
      <c r="H382">
        <v>49.794189000000003</v>
      </c>
      <c r="I382">
        <v>36.643261000000003</v>
      </c>
      <c r="J382">
        <v>233.17259200000001</v>
      </c>
      <c r="K382">
        <v>37.510123999999998</v>
      </c>
      <c r="L382">
        <v>48.648479000000002</v>
      </c>
      <c r="M382">
        <v>50.038024999999998</v>
      </c>
      <c r="N382">
        <v>83.789092999999994</v>
      </c>
      <c r="O382">
        <v>241.61378500000001</v>
      </c>
      <c r="P382">
        <v>64.188675000000003</v>
      </c>
      <c r="Q382">
        <v>282.78784200000001</v>
      </c>
      <c r="R382">
        <v>89.019408999999996</v>
      </c>
      <c r="S382">
        <v>150.69497699999999</v>
      </c>
    </row>
    <row r="383" spans="2:19">
      <c r="B383" s="112">
        <v>44018</v>
      </c>
      <c r="C383">
        <v>80.088531000000003</v>
      </c>
      <c r="D383">
        <v>108.246803</v>
      </c>
      <c r="E383">
        <v>25.916869999999999</v>
      </c>
      <c r="F383">
        <v>120.19029999999999</v>
      </c>
      <c r="G383">
        <v>51.751430999999997</v>
      </c>
      <c r="H383">
        <v>49.784976999999998</v>
      </c>
      <c r="I383">
        <v>36.900950999999999</v>
      </c>
      <c r="J383">
        <v>240.02533</v>
      </c>
      <c r="K383">
        <v>37.409435000000002</v>
      </c>
      <c r="L383">
        <v>48.097954000000001</v>
      </c>
      <c r="M383">
        <v>50.867023000000003</v>
      </c>
      <c r="N383">
        <v>85.905051999999998</v>
      </c>
      <c r="O383">
        <v>243.223297</v>
      </c>
      <c r="P383">
        <v>63.571235999999999</v>
      </c>
      <c r="Q383">
        <v>287.10177599999997</v>
      </c>
      <c r="R383">
        <v>91.400695999999996</v>
      </c>
      <c r="S383">
        <v>152.90914900000001</v>
      </c>
    </row>
    <row r="384" spans="2:19">
      <c r="B384" s="112">
        <v>44019</v>
      </c>
      <c r="C384">
        <v>80.215500000000006</v>
      </c>
      <c r="D384">
        <v>108.41166699999999</v>
      </c>
      <c r="E384">
        <v>26.000416000000001</v>
      </c>
      <c r="F384">
        <v>120.350044</v>
      </c>
      <c r="G384">
        <v>51.794311999999998</v>
      </c>
      <c r="H384">
        <v>49.858626999999998</v>
      </c>
      <c r="I384">
        <v>35.944969</v>
      </c>
      <c r="J384">
        <v>240.60472100000001</v>
      </c>
      <c r="K384">
        <v>39.94556</v>
      </c>
      <c r="L384">
        <v>47.704697000000003</v>
      </c>
      <c r="M384">
        <v>49.935555000000001</v>
      </c>
      <c r="N384">
        <v>83.481650999999999</v>
      </c>
      <c r="O384">
        <v>243.223297</v>
      </c>
      <c r="P384">
        <v>63.049438000000002</v>
      </c>
      <c r="Q384">
        <v>281.26135299999999</v>
      </c>
      <c r="R384">
        <v>91.117096000000004</v>
      </c>
      <c r="S384">
        <v>151.458527</v>
      </c>
    </row>
    <row r="385" spans="2:19">
      <c r="B385" s="112">
        <v>44020</v>
      </c>
      <c r="C385">
        <v>80.170142999999996</v>
      </c>
      <c r="D385">
        <v>108.375046</v>
      </c>
      <c r="E385">
        <v>25.981846000000001</v>
      </c>
      <c r="F385">
        <v>120.154839</v>
      </c>
      <c r="G385">
        <v>51.665641999999998</v>
      </c>
      <c r="H385">
        <v>49.877032999999997</v>
      </c>
      <c r="I385">
        <v>35.861834999999999</v>
      </c>
      <c r="J385">
        <v>243.32183800000001</v>
      </c>
      <c r="K385">
        <v>39.155773000000003</v>
      </c>
      <c r="L385">
        <v>47.704697000000003</v>
      </c>
      <c r="M385">
        <v>48.668776999999999</v>
      </c>
      <c r="N385">
        <v>84.367835999999997</v>
      </c>
      <c r="O385">
        <v>242.061905</v>
      </c>
      <c r="P385">
        <v>62.988571</v>
      </c>
      <c r="Q385">
        <v>282.88256799999999</v>
      </c>
      <c r="R385">
        <v>93.239220000000003</v>
      </c>
      <c r="S385">
        <v>151.15310700000001</v>
      </c>
    </row>
    <row r="386" spans="2:19">
      <c r="B386" s="112">
        <v>44021</v>
      </c>
      <c r="C386">
        <v>80.387816999999998</v>
      </c>
      <c r="D386">
        <v>108.659004</v>
      </c>
      <c r="E386">
        <v>26.074677000000001</v>
      </c>
      <c r="F386">
        <v>120.829414</v>
      </c>
      <c r="G386">
        <v>51.802891000000002</v>
      </c>
      <c r="H386">
        <v>49.932259000000002</v>
      </c>
      <c r="I386">
        <v>34.382156000000002</v>
      </c>
      <c r="J386">
        <v>244.24086</v>
      </c>
      <c r="K386">
        <v>40.197285000000001</v>
      </c>
      <c r="L386">
        <v>46.935692000000003</v>
      </c>
      <c r="M386">
        <v>47.420623999999997</v>
      </c>
      <c r="N386">
        <v>82.541199000000006</v>
      </c>
      <c r="O386">
        <v>242.88493299999999</v>
      </c>
      <c r="P386">
        <v>62.362419000000003</v>
      </c>
      <c r="Q386">
        <v>276.05612200000002</v>
      </c>
      <c r="R386">
        <v>93.640174999999999</v>
      </c>
      <c r="S386">
        <v>150.45642100000001</v>
      </c>
    </row>
    <row r="387" spans="2:19">
      <c r="B387" s="112">
        <v>44022</v>
      </c>
      <c r="C387">
        <v>80.297089</v>
      </c>
      <c r="D387">
        <v>108.530754</v>
      </c>
      <c r="E387">
        <v>26.037544</v>
      </c>
      <c r="F387">
        <v>120.607513</v>
      </c>
      <c r="G387">
        <v>51.725693</v>
      </c>
      <c r="H387">
        <v>49.996673999999999</v>
      </c>
      <c r="I387">
        <v>35.454514000000003</v>
      </c>
      <c r="J387">
        <v>244.81025700000001</v>
      </c>
      <c r="K387">
        <v>41.119221000000003</v>
      </c>
      <c r="L387">
        <v>47.372630999999998</v>
      </c>
      <c r="M387">
        <v>48.659458000000001</v>
      </c>
      <c r="N387">
        <v>87.053473999999994</v>
      </c>
      <c r="O387">
        <v>241.741837</v>
      </c>
      <c r="P387">
        <v>63.032046999999999</v>
      </c>
      <c r="Q387">
        <v>276.12249800000001</v>
      </c>
      <c r="R387">
        <v>93.803985999999995</v>
      </c>
      <c r="S387">
        <v>151.83068800000001</v>
      </c>
    </row>
    <row r="388" spans="2:19">
      <c r="B388" s="112">
        <v>44025</v>
      </c>
      <c r="C388">
        <v>80.333397000000005</v>
      </c>
      <c r="D388">
        <v>108.52159899999999</v>
      </c>
      <c r="E388">
        <v>26.065387999999999</v>
      </c>
      <c r="F388">
        <v>120.287933</v>
      </c>
      <c r="G388">
        <v>51.854359000000002</v>
      </c>
      <c r="H388">
        <v>49.969067000000003</v>
      </c>
      <c r="I388">
        <v>35.462822000000003</v>
      </c>
      <c r="J388">
        <v>238.746689</v>
      </c>
      <c r="K388">
        <v>40.75423</v>
      </c>
      <c r="L388">
        <v>47.853259999999999</v>
      </c>
      <c r="M388">
        <v>48.920276999999999</v>
      </c>
      <c r="N388">
        <v>88.301368999999994</v>
      </c>
      <c r="O388">
        <v>234.04193100000001</v>
      </c>
      <c r="P388">
        <v>62.753760999999997</v>
      </c>
      <c r="Q388">
        <v>284.16262799999998</v>
      </c>
      <c r="R388">
        <v>93.371245999999999</v>
      </c>
      <c r="S388">
        <v>156.35441599999999</v>
      </c>
    </row>
    <row r="389" spans="2:19">
      <c r="B389" s="112">
        <v>44026</v>
      </c>
      <c r="C389">
        <v>80.433166999999997</v>
      </c>
      <c r="D389">
        <v>108.69561</v>
      </c>
      <c r="E389">
        <v>26.065387999999999</v>
      </c>
      <c r="F389">
        <v>120.98925</v>
      </c>
      <c r="G389">
        <v>51.871513</v>
      </c>
      <c r="H389">
        <v>50.061104</v>
      </c>
      <c r="I389">
        <v>36.634940999999998</v>
      </c>
      <c r="J389">
        <v>239.47590600000001</v>
      </c>
      <c r="K389">
        <v>41.537716000000003</v>
      </c>
      <c r="L389">
        <v>48.062987999999997</v>
      </c>
      <c r="M389">
        <v>49.972813000000002</v>
      </c>
      <c r="N389">
        <v>88.807755</v>
      </c>
      <c r="O389">
        <v>236.79451</v>
      </c>
      <c r="P389">
        <v>62.762447000000002</v>
      </c>
      <c r="Q389">
        <v>292.515625</v>
      </c>
      <c r="R389">
        <v>94.916404999999997</v>
      </c>
      <c r="S389">
        <v>161.822937</v>
      </c>
    </row>
    <row r="390" spans="2:19">
      <c r="B390" s="112">
        <v>44027</v>
      </c>
      <c r="C390">
        <v>80.442222999999998</v>
      </c>
      <c r="D390">
        <v>108.70476499999999</v>
      </c>
      <c r="E390">
        <v>26.046827</v>
      </c>
      <c r="F390">
        <v>121.22891199999999</v>
      </c>
      <c r="G390">
        <v>51.837204</v>
      </c>
      <c r="H390">
        <v>50.097931000000003</v>
      </c>
      <c r="I390">
        <v>37.100467999999999</v>
      </c>
      <c r="J390">
        <v>240.02533</v>
      </c>
      <c r="K390">
        <v>41.534568999999998</v>
      </c>
      <c r="L390">
        <v>48.255237999999999</v>
      </c>
      <c r="M390">
        <v>51.099884000000003</v>
      </c>
      <c r="N390">
        <v>90.182236000000003</v>
      </c>
      <c r="O390">
        <v>235.267303</v>
      </c>
      <c r="P390">
        <v>62.188491999999997</v>
      </c>
      <c r="Q390">
        <v>288.29647799999998</v>
      </c>
      <c r="R390">
        <v>95.569159999999997</v>
      </c>
      <c r="S390">
        <v>164.52383399999999</v>
      </c>
    </row>
    <row r="391" spans="2:19">
      <c r="B391" s="112">
        <v>44028</v>
      </c>
      <c r="C391">
        <v>80.496619999999993</v>
      </c>
      <c r="D391">
        <v>108.778069</v>
      </c>
      <c r="E391">
        <v>26.074677000000001</v>
      </c>
      <c r="F391">
        <v>121.566177</v>
      </c>
      <c r="G391">
        <v>51.914409999999997</v>
      </c>
      <c r="H391">
        <v>50.153151999999999</v>
      </c>
      <c r="I391">
        <v>36.809513000000003</v>
      </c>
      <c r="J391">
        <v>240.67463699999999</v>
      </c>
      <c r="K391">
        <v>41.597504000000001</v>
      </c>
      <c r="L391">
        <v>48.202804999999998</v>
      </c>
      <c r="M391">
        <v>51.025364000000003</v>
      </c>
      <c r="N391">
        <v>90.435432000000006</v>
      </c>
      <c r="O391">
        <v>235.459351</v>
      </c>
      <c r="P391">
        <v>62.475475000000003</v>
      </c>
      <c r="Q391">
        <v>291.21664399999997</v>
      </c>
      <c r="R391">
        <v>94.393203999999997</v>
      </c>
      <c r="S391">
        <v>165.506866</v>
      </c>
    </row>
    <row r="392" spans="2:19">
      <c r="B392" s="112">
        <v>44029</v>
      </c>
      <c r="C392">
        <v>80.578247000000005</v>
      </c>
      <c r="D392">
        <v>108.88797</v>
      </c>
      <c r="E392">
        <v>26.065387999999999</v>
      </c>
      <c r="F392">
        <v>121.894661</v>
      </c>
      <c r="G392">
        <v>52.051654999999997</v>
      </c>
      <c r="H392">
        <v>50.171574</v>
      </c>
      <c r="I392">
        <v>36.177726999999997</v>
      </c>
      <c r="J392">
        <v>241.77346800000001</v>
      </c>
      <c r="K392">
        <v>41.452765999999997</v>
      </c>
      <c r="L392">
        <v>48.674697999999999</v>
      </c>
      <c r="M392">
        <v>50.783194999999999</v>
      </c>
      <c r="N392">
        <v>88.762550000000005</v>
      </c>
      <c r="O392">
        <v>236.949951</v>
      </c>
      <c r="P392">
        <v>64.414779999999993</v>
      </c>
      <c r="Q392">
        <v>290.628784</v>
      </c>
      <c r="R392">
        <v>94.202492000000007</v>
      </c>
      <c r="S392">
        <v>168.45584099999999</v>
      </c>
    </row>
    <row r="393" spans="2:19">
      <c r="B393" s="112">
        <v>44032</v>
      </c>
      <c r="C393">
        <v>80.659865999999994</v>
      </c>
      <c r="D393">
        <v>109.00702699999999</v>
      </c>
      <c r="E393">
        <v>26.083957999999999</v>
      </c>
      <c r="F393">
        <v>122.231926</v>
      </c>
      <c r="G393">
        <v>52.077393000000001</v>
      </c>
      <c r="H393">
        <v>50.226784000000002</v>
      </c>
      <c r="I393">
        <v>35.329815000000004</v>
      </c>
      <c r="J393">
        <v>245.15988200000001</v>
      </c>
      <c r="K393">
        <v>41.367809000000001</v>
      </c>
      <c r="L393">
        <v>48.298931000000003</v>
      </c>
      <c r="M393">
        <v>49.507092</v>
      </c>
      <c r="N393">
        <v>87.984870999999998</v>
      </c>
      <c r="O393">
        <v>238.248535</v>
      </c>
      <c r="P393">
        <v>63.710369</v>
      </c>
      <c r="Q393">
        <v>287.71801799999997</v>
      </c>
      <c r="R393">
        <v>96.187714</v>
      </c>
      <c r="S393">
        <v>165.87901299999999</v>
      </c>
    </row>
    <row r="394" spans="2:19">
      <c r="B394" s="112">
        <v>44033</v>
      </c>
      <c r="C394">
        <v>80.705223000000004</v>
      </c>
      <c r="D394">
        <v>109.071144</v>
      </c>
      <c r="E394">
        <v>26.093240999999999</v>
      </c>
      <c r="F394">
        <v>122.391685</v>
      </c>
      <c r="G394">
        <v>52.223216999999998</v>
      </c>
      <c r="H394">
        <v>50.282009000000002</v>
      </c>
      <c r="I394">
        <v>37.117092</v>
      </c>
      <c r="J394">
        <v>241.493774</v>
      </c>
      <c r="K394">
        <v>41.638409000000003</v>
      </c>
      <c r="L394">
        <v>48.552352999999997</v>
      </c>
      <c r="M394">
        <v>50.233626999999998</v>
      </c>
      <c r="N394">
        <v>89.892876000000001</v>
      </c>
      <c r="O394">
        <v>237.041428</v>
      </c>
      <c r="P394">
        <v>64.597412000000006</v>
      </c>
      <c r="Q394">
        <v>289.28250100000002</v>
      </c>
      <c r="R394">
        <v>94.860168000000002</v>
      </c>
      <c r="S394">
        <v>167.635086</v>
      </c>
    </row>
    <row r="395" spans="2:19">
      <c r="B395" s="112">
        <v>44034</v>
      </c>
      <c r="C395">
        <v>80.814048999999997</v>
      </c>
      <c r="D395">
        <v>109.162766</v>
      </c>
      <c r="E395">
        <v>26.111805</v>
      </c>
      <c r="F395">
        <v>122.791122</v>
      </c>
      <c r="G395">
        <v>52.257537999999997</v>
      </c>
      <c r="H395">
        <v>50.309612000000001</v>
      </c>
      <c r="I395">
        <v>36.252547999999997</v>
      </c>
      <c r="J395">
        <v>239.61575300000001</v>
      </c>
      <c r="K395">
        <v>41.742244999999997</v>
      </c>
      <c r="L395">
        <v>48.805779000000001</v>
      </c>
      <c r="M395">
        <v>50.699356000000002</v>
      </c>
      <c r="N395">
        <v>89.241782999999998</v>
      </c>
      <c r="O395">
        <v>236.88595599999999</v>
      </c>
      <c r="P395">
        <v>65.884490999999997</v>
      </c>
      <c r="Q395">
        <v>290.79943800000001</v>
      </c>
      <c r="R395">
        <v>95.126648000000003</v>
      </c>
      <c r="S395">
        <v>167.48237599999999</v>
      </c>
    </row>
    <row r="396" spans="2:19">
      <c r="B396" s="112">
        <v>44035</v>
      </c>
      <c r="C396">
        <v>80.886627000000004</v>
      </c>
      <c r="D396">
        <v>109.290977</v>
      </c>
      <c r="E396">
        <v>26.167511000000001</v>
      </c>
      <c r="F396">
        <v>122.87995100000001</v>
      </c>
      <c r="G396">
        <v>52.266101999999997</v>
      </c>
      <c r="H396">
        <v>50.337234000000002</v>
      </c>
      <c r="I396">
        <v>36.327365999999998</v>
      </c>
      <c r="J396">
        <v>232.35346999999999</v>
      </c>
      <c r="K396">
        <v>41.421290999999997</v>
      </c>
      <c r="L396">
        <v>52.143974</v>
      </c>
      <c r="M396">
        <v>51.556297000000001</v>
      </c>
      <c r="N396">
        <v>89.504051000000004</v>
      </c>
      <c r="O396">
        <v>235.843445</v>
      </c>
      <c r="P396">
        <v>66.310623000000007</v>
      </c>
      <c r="Q396">
        <v>287.25344799999999</v>
      </c>
      <c r="R396">
        <v>90.796822000000006</v>
      </c>
      <c r="S396">
        <v>168.66578699999999</v>
      </c>
    </row>
    <row r="397" spans="2:19">
      <c r="B397" s="112">
        <v>44036</v>
      </c>
      <c r="C397">
        <v>80.868476999999999</v>
      </c>
      <c r="D397">
        <v>109.254364</v>
      </c>
      <c r="E397">
        <v>26.176774999999999</v>
      </c>
      <c r="F397">
        <v>122.604721</v>
      </c>
      <c r="G397">
        <v>52.257537999999997</v>
      </c>
      <c r="H397">
        <v>50.364849</v>
      </c>
      <c r="I397">
        <v>36.102916999999998</v>
      </c>
      <c r="J397">
        <v>230.465485</v>
      </c>
      <c r="K397">
        <v>41.295440999999997</v>
      </c>
      <c r="L397">
        <v>52.563426999999997</v>
      </c>
      <c r="M397">
        <v>50.811126999999999</v>
      </c>
      <c r="N397">
        <v>88.871055999999996</v>
      </c>
      <c r="O397">
        <v>234.40768399999999</v>
      </c>
      <c r="P397">
        <v>65.727958999999998</v>
      </c>
      <c r="Q397">
        <v>285.186646</v>
      </c>
      <c r="R397">
        <v>90.571892000000005</v>
      </c>
      <c r="S397">
        <v>167.34877</v>
      </c>
    </row>
    <row r="398" spans="2:19">
      <c r="B398" s="112">
        <v>44039</v>
      </c>
      <c r="C398">
        <v>80.814048999999997</v>
      </c>
      <c r="D398">
        <v>109.181076</v>
      </c>
      <c r="E398">
        <v>26.130372999999999</v>
      </c>
      <c r="F398">
        <v>122.231926</v>
      </c>
      <c r="G398">
        <v>52.248961999999999</v>
      </c>
      <c r="H398">
        <v>50.337234000000002</v>
      </c>
      <c r="I398">
        <v>36.634940999999998</v>
      </c>
      <c r="J398">
        <v>233.25251800000001</v>
      </c>
      <c r="K398">
        <v>41.285992</v>
      </c>
      <c r="L398">
        <v>53.341178999999997</v>
      </c>
      <c r="M398">
        <v>51.556297000000001</v>
      </c>
      <c r="N398">
        <v>87.623176999999998</v>
      </c>
      <c r="O398">
        <v>238.047348</v>
      </c>
      <c r="P398">
        <v>65.014854</v>
      </c>
      <c r="Q398">
        <v>283.11016799999999</v>
      </c>
      <c r="R398">
        <v>92.718459999999993</v>
      </c>
      <c r="S398">
        <v>167.969086</v>
      </c>
    </row>
    <row r="399" spans="2:19">
      <c r="B399" s="112">
        <v>44040</v>
      </c>
      <c r="C399">
        <v>80.850341999999998</v>
      </c>
      <c r="D399">
        <v>109.254364</v>
      </c>
      <c r="E399">
        <v>26.195347000000002</v>
      </c>
      <c r="F399">
        <v>122.10762800000001</v>
      </c>
      <c r="G399">
        <v>52.334727999999998</v>
      </c>
      <c r="H399">
        <v>50.39246</v>
      </c>
      <c r="I399">
        <v>36.202671000000002</v>
      </c>
      <c r="J399">
        <v>229.87609900000001</v>
      </c>
      <c r="K399">
        <v>41.459049</v>
      </c>
      <c r="L399">
        <v>53.507216999999997</v>
      </c>
      <c r="M399">
        <v>50.317458999999999</v>
      </c>
      <c r="N399">
        <v>88.002953000000005</v>
      </c>
      <c r="O399">
        <v>243.98225400000001</v>
      </c>
      <c r="P399">
        <v>66.406281000000007</v>
      </c>
      <c r="Q399">
        <v>284.371216</v>
      </c>
      <c r="R399">
        <v>91.195319999999995</v>
      </c>
      <c r="S399">
        <v>167.76870700000001</v>
      </c>
    </row>
    <row r="400" spans="2:19">
      <c r="B400" s="112">
        <v>44041</v>
      </c>
      <c r="C400">
        <v>80.977279999999993</v>
      </c>
      <c r="D400">
        <v>109.382576</v>
      </c>
      <c r="E400">
        <v>26.204633999999999</v>
      </c>
      <c r="F400">
        <v>122.773422</v>
      </c>
      <c r="G400">
        <v>52.454825999999997</v>
      </c>
      <c r="H400">
        <v>50.410865999999999</v>
      </c>
      <c r="I400">
        <v>36.601692</v>
      </c>
      <c r="J400">
        <v>233.04272499999999</v>
      </c>
      <c r="K400">
        <v>41.122368000000002</v>
      </c>
      <c r="L400">
        <v>54.407299000000002</v>
      </c>
      <c r="M400">
        <v>51.714638000000001</v>
      </c>
      <c r="N400">
        <v>90.137023999999997</v>
      </c>
      <c r="O400">
        <v>248.08824200000001</v>
      </c>
      <c r="P400">
        <v>66.701949999999997</v>
      </c>
      <c r="Q400">
        <v>290.77099600000003</v>
      </c>
      <c r="R400">
        <v>92.943398000000002</v>
      </c>
      <c r="S400">
        <v>172.025192</v>
      </c>
    </row>
    <row r="401" spans="2:19">
      <c r="B401" s="112">
        <v>44042</v>
      </c>
      <c r="C401">
        <v>81.022644</v>
      </c>
      <c r="D401">
        <v>109.465012</v>
      </c>
      <c r="E401">
        <v>26.251038000000001</v>
      </c>
      <c r="F401">
        <v>122.640244</v>
      </c>
      <c r="G401">
        <v>52.514865999999998</v>
      </c>
      <c r="H401">
        <v>50.502907</v>
      </c>
      <c r="I401">
        <v>34.806103</v>
      </c>
      <c r="J401">
        <v>234.25145000000001</v>
      </c>
      <c r="K401">
        <v>40.943016</v>
      </c>
      <c r="L401">
        <v>53.690722999999998</v>
      </c>
      <c r="M401">
        <v>50.347327999999997</v>
      </c>
      <c r="N401">
        <v>87.731667000000002</v>
      </c>
      <c r="O401">
        <v>240.040863</v>
      </c>
      <c r="P401">
        <v>66.910674999999998</v>
      </c>
      <c r="Q401">
        <v>289.39623999999998</v>
      </c>
      <c r="R401">
        <v>94.068038999999999</v>
      </c>
      <c r="S401">
        <v>169.916</v>
      </c>
    </row>
    <row r="402" spans="2:19">
      <c r="B402" s="112">
        <v>44043</v>
      </c>
      <c r="C402">
        <v>81.131432000000004</v>
      </c>
      <c r="D402">
        <v>109.510803</v>
      </c>
      <c r="E402">
        <v>26.251038000000001</v>
      </c>
      <c r="F402">
        <v>122.808937</v>
      </c>
      <c r="G402">
        <v>52.643532</v>
      </c>
      <c r="H402">
        <v>50.530532999999998</v>
      </c>
      <c r="I402">
        <v>34.980679000000002</v>
      </c>
      <c r="J402">
        <v>253.401138</v>
      </c>
      <c r="K402">
        <v>40.716464999999999</v>
      </c>
      <c r="L402">
        <v>52.851807000000001</v>
      </c>
      <c r="M402">
        <v>50.085098000000002</v>
      </c>
      <c r="N402">
        <v>87.388053999999997</v>
      </c>
      <c r="O402">
        <v>239.03497300000001</v>
      </c>
      <c r="P402">
        <v>66.815010000000001</v>
      </c>
      <c r="Q402">
        <v>287.07336400000003</v>
      </c>
      <c r="R402">
        <v>103.915886</v>
      </c>
      <c r="S402">
        <v>168.26495399999999</v>
      </c>
    </row>
    <row r="403" spans="2:19">
      <c r="B403" s="112">
        <v>44046</v>
      </c>
      <c r="C403">
        <v>81.103279000000001</v>
      </c>
      <c r="D403">
        <v>109.553909</v>
      </c>
      <c r="E403">
        <v>26.229672999999998</v>
      </c>
      <c r="F403">
        <v>122.973511</v>
      </c>
      <c r="G403">
        <v>52.712161999999999</v>
      </c>
      <c r="H403">
        <v>50.531444999999998</v>
      </c>
      <c r="I403">
        <v>35.121989999999997</v>
      </c>
      <c r="J403">
        <v>251.69296299999999</v>
      </c>
      <c r="K403">
        <v>40.685004999999997</v>
      </c>
      <c r="L403">
        <v>53.524692999999999</v>
      </c>
      <c r="M403">
        <v>49.129848000000003</v>
      </c>
      <c r="N403">
        <v>86.899765000000002</v>
      </c>
      <c r="O403">
        <v>234.636337</v>
      </c>
      <c r="P403">
        <v>66.014922999999996</v>
      </c>
      <c r="Q403">
        <v>287.86025999999998</v>
      </c>
      <c r="R403">
        <v>106.53433200000001</v>
      </c>
      <c r="S403">
        <v>169.51516699999999</v>
      </c>
    </row>
    <row r="404" spans="2:19">
      <c r="B404" s="112">
        <v>44047</v>
      </c>
      <c r="C404">
        <v>81.275902000000002</v>
      </c>
      <c r="D404">
        <v>109.764954</v>
      </c>
      <c r="E404">
        <v>26.294713999999999</v>
      </c>
      <c r="F404">
        <v>123.4272</v>
      </c>
      <c r="G404">
        <v>52.840843</v>
      </c>
      <c r="H404">
        <v>50.614432999999998</v>
      </c>
      <c r="I404">
        <v>36.136172999999999</v>
      </c>
      <c r="J404">
        <v>249.56521599999999</v>
      </c>
      <c r="K404">
        <v>41.421290999999997</v>
      </c>
      <c r="L404">
        <v>53.961632000000002</v>
      </c>
      <c r="M404">
        <v>49.785415999999998</v>
      </c>
      <c r="N404">
        <v>86.402405000000002</v>
      </c>
      <c r="O404">
        <v>237.919342</v>
      </c>
      <c r="P404">
        <v>66.006241000000003</v>
      </c>
      <c r="Q404">
        <v>288.70413200000002</v>
      </c>
      <c r="R404">
        <v>107.24575</v>
      </c>
      <c r="S404">
        <v>169.98281900000001</v>
      </c>
    </row>
    <row r="405" spans="2:19">
      <c r="B405" s="112">
        <v>44048</v>
      </c>
      <c r="C405">
        <v>81.166908000000006</v>
      </c>
      <c r="D405">
        <v>109.553909</v>
      </c>
      <c r="E405">
        <v>26.229672999999998</v>
      </c>
      <c r="F405">
        <v>123.258163</v>
      </c>
      <c r="G405">
        <v>52.883732000000002</v>
      </c>
      <c r="H405">
        <v>50.623631000000003</v>
      </c>
      <c r="I405">
        <v>36.452057000000003</v>
      </c>
      <c r="J405">
        <v>248.85595699999999</v>
      </c>
      <c r="K405">
        <v>40.845474000000003</v>
      </c>
      <c r="L405">
        <v>53.463520000000003</v>
      </c>
      <c r="M405">
        <v>51.255760000000002</v>
      </c>
      <c r="N405">
        <v>87.903473000000005</v>
      </c>
      <c r="O405">
        <v>233.45666499999999</v>
      </c>
      <c r="P405">
        <v>64.058220000000006</v>
      </c>
      <c r="Q405">
        <v>296.26071200000001</v>
      </c>
      <c r="R405">
        <v>107.63449900000001</v>
      </c>
      <c r="S405">
        <v>174.47790499999999</v>
      </c>
    </row>
    <row r="406" spans="2:19">
      <c r="B406" s="112">
        <v>44049</v>
      </c>
      <c r="C406">
        <v>81.294112999999996</v>
      </c>
      <c r="D406">
        <v>109.70993799999999</v>
      </c>
      <c r="E406">
        <v>26.257546999999999</v>
      </c>
      <c r="F406">
        <v>123.783035</v>
      </c>
      <c r="G406">
        <v>52.935187999999997</v>
      </c>
      <c r="H406">
        <v>50.706614999999999</v>
      </c>
      <c r="I406">
        <v>36.277489000000003</v>
      </c>
      <c r="J406">
        <v>264.99883999999997</v>
      </c>
      <c r="K406">
        <v>40.700736999999997</v>
      </c>
      <c r="L406">
        <v>53.207256000000001</v>
      </c>
      <c r="M406">
        <v>51.237022000000003</v>
      </c>
      <c r="N406">
        <v>87.930610999999999</v>
      </c>
      <c r="O406">
        <v>233.65785199999999</v>
      </c>
      <c r="P406">
        <v>64.28434</v>
      </c>
      <c r="Q406">
        <v>297.76818800000001</v>
      </c>
      <c r="R406">
        <v>111.38977800000001</v>
      </c>
      <c r="S406">
        <v>172.98909</v>
      </c>
    </row>
    <row r="407" spans="2:19">
      <c r="B407" s="112">
        <v>44050</v>
      </c>
      <c r="C407">
        <v>81.203261999999995</v>
      </c>
      <c r="D407">
        <v>109.581474</v>
      </c>
      <c r="E407">
        <v>26.211088</v>
      </c>
      <c r="F407">
        <v>123.436066</v>
      </c>
      <c r="G407">
        <v>52.780788000000001</v>
      </c>
      <c r="H407">
        <v>50.725056000000002</v>
      </c>
      <c r="I407">
        <v>36.111221</v>
      </c>
      <c r="J407">
        <v>268.15548699999999</v>
      </c>
      <c r="K407">
        <v>40.895820999999998</v>
      </c>
      <c r="L407">
        <v>52.564404000000003</v>
      </c>
      <c r="M407">
        <v>52.323383</v>
      </c>
      <c r="N407">
        <v>89.865746000000001</v>
      </c>
      <c r="O407">
        <v>235.578247</v>
      </c>
      <c r="P407">
        <v>65.319220999999999</v>
      </c>
      <c r="Q407">
        <v>300.58410600000002</v>
      </c>
      <c r="R407">
        <v>108.857246</v>
      </c>
      <c r="S407">
        <v>175.12683100000001</v>
      </c>
    </row>
    <row r="408" spans="2:19">
      <c r="B408" s="112">
        <v>44053</v>
      </c>
      <c r="C408">
        <v>81.112365999999994</v>
      </c>
      <c r="D408">
        <v>109.48053</v>
      </c>
      <c r="E408">
        <v>26.183223999999999</v>
      </c>
      <c r="F408">
        <v>123.169212</v>
      </c>
      <c r="G408">
        <v>52.737904</v>
      </c>
      <c r="H408">
        <v>50.752688999999997</v>
      </c>
      <c r="I408">
        <v>37.000712999999998</v>
      </c>
      <c r="J408">
        <v>262.72125199999999</v>
      </c>
      <c r="K408">
        <v>41.496819000000002</v>
      </c>
      <c r="L408">
        <v>52.458720999999997</v>
      </c>
      <c r="M408">
        <v>54.009121</v>
      </c>
      <c r="N408">
        <v>91.005111999999997</v>
      </c>
      <c r="O408">
        <v>231.73748800000001</v>
      </c>
      <c r="P408">
        <v>65.554023999999998</v>
      </c>
      <c r="Q408">
        <v>302.54672199999999</v>
      </c>
      <c r="R408">
        <v>110.43946800000001</v>
      </c>
      <c r="S408">
        <v>181.244415</v>
      </c>
    </row>
    <row r="409" spans="2:19">
      <c r="B409" s="112">
        <v>44054</v>
      </c>
      <c r="C409">
        <v>80.830757000000006</v>
      </c>
      <c r="D409">
        <v>109.177734</v>
      </c>
      <c r="E409">
        <v>26.081007</v>
      </c>
      <c r="F409">
        <v>122.395264</v>
      </c>
      <c r="G409">
        <v>52.626389000000003</v>
      </c>
      <c r="H409">
        <v>50.678958999999999</v>
      </c>
      <c r="I409">
        <v>37.383099000000001</v>
      </c>
      <c r="J409">
        <v>255.85853599999999</v>
      </c>
      <c r="K409">
        <v>40.968189000000002</v>
      </c>
      <c r="L409">
        <v>51.763035000000002</v>
      </c>
      <c r="M409">
        <v>53.662604999999999</v>
      </c>
      <c r="N409">
        <v>93.880675999999994</v>
      </c>
      <c r="O409">
        <v>225.14407299999999</v>
      </c>
      <c r="P409">
        <v>63.710369</v>
      </c>
      <c r="Q409">
        <v>299.18087800000001</v>
      </c>
      <c r="R409">
        <v>107.155022</v>
      </c>
      <c r="S409">
        <v>184.40335099999999</v>
      </c>
    </row>
    <row r="410" spans="2:19">
      <c r="B410" s="112">
        <v>44055</v>
      </c>
      <c r="C410">
        <v>80.621803</v>
      </c>
      <c r="D410">
        <v>108.957504</v>
      </c>
      <c r="E410">
        <v>26.025266999999999</v>
      </c>
      <c r="F410">
        <v>122.092812</v>
      </c>
      <c r="G410">
        <v>52.669272999999997</v>
      </c>
      <c r="H410">
        <v>50.678958999999999</v>
      </c>
      <c r="I410">
        <v>37.374622000000002</v>
      </c>
      <c r="J410">
        <v>259.61456299999998</v>
      </c>
      <c r="K410">
        <v>41.499961999999996</v>
      </c>
      <c r="L410">
        <v>52.995911</v>
      </c>
      <c r="M410">
        <v>54.645958</v>
      </c>
      <c r="N410">
        <v>93.084914999999995</v>
      </c>
      <c r="O410">
        <v>229.80793800000001</v>
      </c>
      <c r="P410">
        <v>64.580001999999993</v>
      </c>
      <c r="Q410">
        <v>305.552277</v>
      </c>
      <c r="R410">
        <v>110.71624</v>
      </c>
      <c r="S410">
        <v>183.53486599999999</v>
      </c>
    </row>
    <row r="411" spans="2:19">
      <c r="B411" s="112">
        <v>44056</v>
      </c>
      <c r="C411">
        <v>80.358299000000002</v>
      </c>
      <c r="D411">
        <v>108.55381</v>
      </c>
      <c r="E411">
        <v>25.95093</v>
      </c>
      <c r="F411">
        <v>120.989807</v>
      </c>
      <c r="G411">
        <v>52.50629</v>
      </c>
      <c r="H411">
        <v>50.651299000000002</v>
      </c>
      <c r="I411">
        <v>36.459122000000001</v>
      </c>
      <c r="J411">
        <v>261.02304099999998</v>
      </c>
      <c r="K411">
        <v>41.657935999999999</v>
      </c>
      <c r="L411">
        <v>52.758141000000002</v>
      </c>
      <c r="M411">
        <v>54.336910000000003</v>
      </c>
      <c r="N411">
        <v>92.569489000000004</v>
      </c>
      <c r="O411">
        <v>229.28663599999999</v>
      </c>
      <c r="P411">
        <v>64.153885000000002</v>
      </c>
      <c r="Q411">
        <v>304.84118699999999</v>
      </c>
      <c r="R411">
        <v>112.675659</v>
      </c>
      <c r="S411">
        <v>180.85308800000001</v>
      </c>
    </row>
    <row r="412" spans="2:19">
      <c r="B412" s="112">
        <v>44057</v>
      </c>
      <c r="C412">
        <v>80.267471</v>
      </c>
      <c r="D412">
        <v>108.452873</v>
      </c>
      <c r="E412">
        <v>25.941638999999999</v>
      </c>
      <c r="F412">
        <v>120.456039</v>
      </c>
      <c r="G412">
        <v>52.420501999999999</v>
      </c>
      <c r="H412">
        <v>50.595981999999999</v>
      </c>
      <c r="I412">
        <v>36.620185999999997</v>
      </c>
      <c r="J412">
        <v>260.96310399999999</v>
      </c>
      <c r="K412">
        <v>41.894897</v>
      </c>
      <c r="L412">
        <v>52.344245999999998</v>
      </c>
      <c r="M412">
        <v>54.468018000000001</v>
      </c>
      <c r="N412">
        <v>92.605652000000006</v>
      </c>
      <c r="O412">
        <v>228.72879</v>
      </c>
      <c r="P412">
        <v>63.945171000000002</v>
      </c>
      <c r="Q412">
        <v>306.90811200000002</v>
      </c>
      <c r="R412">
        <v>112.575211</v>
      </c>
      <c r="S412">
        <v>182.408737</v>
      </c>
    </row>
    <row r="413" spans="2:19">
      <c r="B413" s="112">
        <v>44060</v>
      </c>
      <c r="C413">
        <v>80.367401000000001</v>
      </c>
      <c r="D413">
        <v>108.599701</v>
      </c>
      <c r="E413">
        <v>25.95093</v>
      </c>
      <c r="F413">
        <v>120.70509300000001</v>
      </c>
      <c r="G413">
        <v>52.523440999999998</v>
      </c>
      <c r="H413">
        <v>50.595981999999999</v>
      </c>
      <c r="I413">
        <v>36.145473000000003</v>
      </c>
      <c r="J413">
        <v>260.88320900000002</v>
      </c>
      <c r="K413">
        <v>42.842742999999999</v>
      </c>
      <c r="L413">
        <v>52.617241</v>
      </c>
      <c r="M413">
        <v>53.812446999999999</v>
      </c>
      <c r="N413">
        <v>90.164146000000002</v>
      </c>
      <c r="O413">
        <v>229.45126300000001</v>
      </c>
      <c r="P413">
        <v>64.710471999999996</v>
      </c>
      <c r="Q413">
        <v>303.88360599999999</v>
      </c>
      <c r="R413">
        <v>112.281319</v>
      </c>
      <c r="S413">
        <v>184.183853</v>
      </c>
    </row>
    <row r="414" spans="2:19">
      <c r="B414" s="112">
        <v>44061</v>
      </c>
      <c r="C414">
        <v>80.476417999999995</v>
      </c>
      <c r="D414">
        <v>108.75569900000001</v>
      </c>
      <c r="E414">
        <v>25.997388999999998</v>
      </c>
      <c r="F414">
        <v>121.052002</v>
      </c>
      <c r="G414">
        <v>52.780788000000001</v>
      </c>
      <c r="H414">
        <v>50.549880999999999</v>
      </c>
      <c r="I414">
        <v>35.967461</v>
      </c>
      <c r="J414">
        <v>262.06195100000002</v>
      </c>
      <c r="K414">
        <v>42.561549999999997</v>
      </c>
      <c r="L414">
        <v>52.881428</v>
      </c>
      <c r="M414">
        <v>53.381653</v>
      </c>
      <c r="N414">
        <v>88.907234000000003</v>
      </c>
      <c r="O414">
        <v>230.951019</v>
      </c>
      <c r="P414">
        <v>64.451256000000001</v>
      </c>
      <c r="Q414">
        <v>300.375519</v>
      </c>
      <c r="R414">
        <v>113.216942</v>
      </c>
      <c r="S414">
        <v>183.363068</v>
      </c>
    </row>
    <row r="415" spans="2:19">
      <c r="B415" s="112">
        <v>44062</v>
      </c>
      <c r="C415">
        <v>80.340148999999997</v>
      </c>
      <c r="D415">
        <v>108.590515</v>
      </c>
      <c r="E415">
        <v>25.969515000000001</v>
      </c>
      <c r="F415">
        <v>120.73175000000001</v>
      </c>
      <c r="G415">
        <v>52.600650999999999</v>
      </c>
      <c r="H415">
        <v>50.513007999999999</v>
      </c>
      <c r="I415">
        <v>35.569046</v>
      </c>
      <c r="J415">
        <v>262.31167599999998</v>
      </c>
      <c r="K415">
        <v>41.834857999999997</v>
      </c>
      <c r="L415">
        <v>52.881428</v>
      </c>
      <c r="M415">
        <v>52.697997999999998</v>
      </c>
      <c r="N415">
        <v>89.115204000000006</v>
      </c>
      <c r="O415">
        <v>224.257034</v>
      </c>
      <c r="P415">
        <v>64.530342000000005</v>
      </c>
      <c r="Q415">
        <v>299.03869600000002</v>
      </c>
      <c r="R415">
        <v>113.35897799999999</v>
      </c>
      <c r="S415">
        <v>183.229477</v>
      </c>
    </row>
    <row r="416" spans="2:19">
      <c r="B416" s="112">
        <v>44063</v>
      </c>
      <c r="C416">
        <v>80.476417999999995</v>
      </c>
      <c r="D416">
        <v>108.78321099999999</v>
      </c>
      <c r="E416">
        <v>26.025266999999999</v>
      </c>
      <c r="F416">
        <v>121.158798</v>
      </c>
      <c r="G416">
        <v>52.574921000000003</v>
      </c>
      <c r="H416">
        <v>50.374701999999999</v>
      </c>
      <c r="I416">
        <v>35.026530999999999</v>
      </c>
      <c r="J416">
        <v>268.72488399999997</v>
      </c>
      <c r="K416">
        <v>41.253512999999998</v>
      </c>
      <c r="L416">
        <v>52.899033000000003</v>
      </c>
      <c r="M416">
        <v>52.548149000000002</v>
      </c>
      <c r="N416">
        <v>88.048164</v>
      </c>
      <c r="O416">
        <v>226.49749800000001</v>
      </c>
      <c r="P416">
        <v>63.616515999999997</v>
      </c>
      <c r="Q416">
        <v>297.07607999999999</v>
      </c>
      <c r="R416">
        <v>115.87439000000001</v>
      </c>
      <c r="S416">
        <v>182.38008099999999</v>
      </c>
    </row>
    <row r="417" spans="2:19">
      <c r="B417" s="112">
        <v>44064</v>
      </c>
      <c r="C417">
        <v>80.648994000000002</v>
      </c>
      <c r="D417">
        <v>108.893303</v>
      </c>
      <c r="E417">
        <v>26.053137</v>
      </c>
      <c r="F417">
        <v>121.381203</v>
      </c>
      <c r="G417">
        <v>52.746479000000001</v>
      </c>
      <c r="H417">
        <v>50.411586999999997</v>
      </c>
      <c r="I417">
        <v>34.763741000000003</v>
      </c>
      <c r="J417">
        <v>266.72701999999998</v>
      </c>
      <c r="K417">
        <v>41.588413000000003</v>
      </c>
      <c r="L417">
        <v>52.449928</v>
      </c>
      <c r="M417">
        <v>51.639729000000003</v>
      </c>
      <c r="N417">
        <v>88.002953000000005</v>
      </c>
      <c r="O417">
        <v>228.01556400000001</v>
      </c>
      <c r="P417">
        <v>63.440769000000003</v>
      </c>
      <c r="Q417">
        <v>297.84411599999999</v>
      </c>
      <c r="R417">
        <v>121.845657</v>
      </c>
      <c r="S417">
        <v>190.396805</v>
      </c>
    </row>
    <row r="418" spans="2:19">
      <c r="B418" s="112">
        <v>44067</v>
      </c>
      <c r="C418">
        <v>80.558166999999997</v>
      </c>
      <c r="D418">
        <v>108.847458</v>
      </c>
      <c r="E418">
        <v>26.043848000000001</v>
      </c>
      <c r="F418">
        <v>121.167618</v>
      </c>
      <c r="G418">
        <v>52.849403000000002</v>
      </c>
      <c r="H418">
        <v>50.466907999999997</v>
      </c>
      <c r="I418">
        <v>35.789448</v>
      </c>
      <c r="J418">
        <v>271.10235599999999</v>
      </c>
      <c r="K418">
        <v>41.493640999999997</v>
      </c>
      <c r="L418">
        <v>53.083976999999997</v>
      </c>
      <c r="M418">
        <v>53.278632999999999</v>
      </c>
      <c r="N418">
        <v>90.480643999999998</v>
      </c>
      <c r="O418">
        <v>224.44908100000001</v>
      </c>
      <c r="P418">
        <v>65.303573999999998</v>
      </c>
      <c r="Q418">
        <v>292.81900000000002</v>
      </c>
      <c r="R418">
        <v>123.30297899999999</v>
      </c>
      <c r="S418">
        <v>196.02758800000001</v>
      </c>
    </row>
    <row r="419" spans="2:19">
      <c r="B419" s="112">
        <v>44068</v>
      </c>
      <c r="C419">
        <v>80.403762999999998</v>
      </c>
      <c r="D419">
        <v>108.618065</v>
      </c>
      <c r="E419">
        <v>25.988095999999999</v>
      </c>
      <c r="F419">
        <v>120.64286800000001</v>
      </c>
      <c r="G419">
        <v>52.815102000000003</v>
      </c>
      <c r="H419">
        <v>50.383938000000001</v>
      </c>
      <c r="I419">
        <v>34.653545000000001</v>
      </c>
      <c r="J419">
        <v>280.52236900000003</v>
      </c>
      <c r="K419">
        <v>41.272475999999997</v>
      </c>
      <c r="L419">
        <v>52.995911</v>
      </c>
      <c r="M419">
        <v>52.632435000000001</v>
      </c>
      <c r="N419">
        <v>90.878501999999997</v>
      </c>
      <c r="O419">
        <v>225.33612099999999</v>
      </c>
      <c r="P419">
        <v>64.152503999999993</v>
      </c>
      <c r="Q419">
        <v>296.02362099999999</v>
      </c>
      <c r="R419">
        <v>122.29143500000001</v>
      </c>
      <c r="S419">
        <v>196.218445</v>
      </c>
    </row>
    <row r="420" spans="2:19">
      <c r="B420" s="112">
        <v>44069</v>
      </c>
      <c r="C420">
        <v>80.358299000000002</v>
      </c>
      <c r="D420">
        <v>108.599701</v>
      </c>
      <c r="E420">
        <v>25.969515000000001</v>
      </c>
      <c r="F420">
        <v>120.687325</v>
      </c>
      <c r="G420">
        <v>52.935187999999997</v>
      </c>
      <c r="H420">
        <v>50.328628999999999</v>
      </c>
      <c r="I420">
        <v>33.916049999999998</v>
      </c>
      <c r="J420">
        <v>303.58789100000001</v>
      </c>
      <c r="K420">
        <v>41.294586000000002</v>
      </c>
      <c r="L420">
        <v>53.101578000000003</v>
      </c>
      <c r="M420">
        <v>53.297362999999997</v>
      </c>
      <c r="N420">
        <v>89.603499999999997</v>
      </c>
      <c r="O420">
        <v>225.848221</v>
      </c>
      <c r="P420">
        <v>62.193035000000002</v>
      </c>
      <c r="Q420">
        <v>292.800049</v>
      </c>
      <c r="R420">
        <v>123.954475</v>
      </c>
      <c r="S420">
        <v>201.38162199999999</v>
      </c>
    </row>
    <row r="421" spans="2:19">
      <c r="B421" s="112">
        <v>44070</v>
      </c>
      <c r="C421">
        <v>80.067588999999998</v>
      </c>
      <c r="D421">
        <v>108.223511</v>
      </c>
      <c r="E421">
        <v>25.867308000000001</v>
      </c>
      <c r="F421">
        <v>119.726555</v>
      </c>
      <c r="G421">
        <v>52.720745000000001</v>
      </c>
      <c r="H421">
        <v>50.254871000000001</v>
      </c>
      <c r="I421">
        <v>33.687179999999998</v>
      </c>
      <c r="J421">
        <v>292.90920999999997</v>
      </c>
      <c r="K421">
        <v>43.168171000000001</v>
      </c>
      <c r="L421">
        <v>53.189644000000001</v>
      </c>
      <c r="M421">
        <v>52.988318999999997</v>
      </c>
      <c r="N421">
        <v>92.551413999999994</v>
      </c>
      <c r="O421">
        <v>226.762711</v>
      </c>
      <c r="P421">
        <v>62.447865</v>
      </c>
      <c r="Q421">
        <v>295.502228</v>
      </c>
      <c r="R421">
        <v>122.472679</v>
      </c>
      <c r="S421">
        <v>200.255447</v>
      </c>
    </row>
    <row r="422" spans="2:19">
      <c r="B422" s="112">
        <v>44071</v>
      </c>
      <c r="C422">
        <v>80.131195000000005</v>
      </c>
      <c r="D422">
        <v>108.37033099999999</v>
      </c>
      <c r="E422">
        <v>25.885891000000001</v>
      </c>
      <c r="F422">
        <v>120.091324</v>
      </c>
      <c r="G422">
        <v>52.883732000000002</v>
      </c>
      <c r="H422">
        <v>50.254871000000001</v>
      </c>
      <c r="I422">
        <v>34.492480999999998</v>
      </c>
      <c r="J422">
        <v>293.34875499999998</v>
      </c>
      <c r="K422">
        <v>44.327705000000002</v>
      </c>
      <c r="L422">
        <v>52.96949</v>
      </c>
      <c r="M422">
        <v>53.550224</v>
      </c>
      <c r="N422">
        <v>92.931190000000001</v>
      </c>
      <c r="O422">
        <v>228.24414100000001</v>
      </c>
      <c r="P422">
        <v>62.316051000000002</v>
      </c>
      <c r="Q422">
        <v>298.06213400000001</v>
      </c>
      <c r="R422">
        <v>122.274292</v>
      </c>
      <c r="S422">
        <v>200.32223500000001</v>
      </c>
    </row>
    <row r="423" spans="2:19">
      <c r="B423" s="112">
        <v>44074</v>
      </c>
      <c r="C423">
        <v>80.367401000000001</v>
      </c>
      <c r="D423">
        <v>108.60887099999999</v>
      </c>
      <c r="E423">
        <v>25.923058000000001</v>
      </c>
      <c r="F423">
        <v>120.62503100000001</v>
      </c>
      <c r="G423">
        <v>53.123908999999998</v>
      </c>
      <c r="H423">
        <v>50.199531999999998</v>
      </c>
      <c r="I423">
        <v>33.856712000000002</v>
      </c>
      <c r="J423">
        <v>292.889252</v>
      </c>
      <c r="K423">
        <v>43.869576000000002</v>
      </c>
      <c r="L423">
        <v>52.467537</v>
      </c>
      <c r="M423">
        <v>52.220371</v>
      </c>
      <c r="N423">
        <v>90.598190000000002</v>
      </c>
      <c r="O423">
        <v>227.84179700000001</v>
      </c>
      <c r="P423">
        <v>62.685108</v>
      </c>
      <c r="Q423">
        <v>296.33654799999999</v>
      </c>
      <c r="R423">
        <v>126.420883</v>
      </c>
      <c r="S423">
        <v>200.47493</v>
      </c>
    </row>
    <row r="424" spans="2:19">
      <c r="B424" s="112">
        <v>44075</v>
      </c>
      <c r="C424">
        <v>80.588547000000005</v>
      </c>
      <c r="D424">
        <v>108.834053</v>
      </c>
      <c r="E424">
        <v>26.003038</v>
      </c>
      <c r="F424">
        <v>121.387283</v>
      </c>
      <c r="G424">
        <v>53.180622</v>
      </c>
      <c r="H424">
        <v>50.299270999999997</v>
      </c>
      <c r="I424">
        <v>33.424399999999999</v>
      </c>
      <c r="J424">
        <v>295.12686200000002</v>
      </c>
      <c r="K424">
        <v>46.630977999999999</v>
      </c>
      <c r="L424">
        <v>52.520373999999997</v>
      </c>
      <c r="M424">
        <v>53.625145000000003</v>
      </c>
      <c r="N424">
        <v>90.552970999999999</v>
      </c>
      <c r="O424">
        <v>226.817566</v>
      </c>
      <c r="P424">
        <v>61.200145999999997</v>
      </c>
      <c r="Q424">
        <v>296.60205100000002</v>
      </c>
      <c r="R424">
        <v>131.456558</v>
      </c>
      <c r="S424">
        <v>207.756775</v>
      </c>
    </row>
    <row r="425" spans="2:19">
      <c r="B425" s="112">
        <v>44076</v>
      </c>
      <c r="C425">
        <v>80.761489999999995</v>
      </c>
      <c r="D425">
        <v>109.05461099999999</v>
      </c>
      <c r="E425">
        <v>26.058838000000002</v>
      </c>
      <c r="F425">
        <v>121.86869</v>
      </c>
      <c r="G425">
        <v>53.163437000000002</v>
      </c>
      <c r="H425">
        <v>50.290035000000003</v>
      </c>
      <c r="I425">
        <v>33.220950999999999</v>
      </c>
      <c r="J425">
        <v>302.17938199999998</v>
      </c>
      <c r="K425">
        <v>46.659408999999997</v>
      </c>
      <c r="L425">
        <v>53.647568</v>
      </c>
      <c r="M425">
        <v>56.341056999999999</v>
      </c>
      <c r="N425">
        <v>91.918419</v>
      </c>
      <c r="O425">
        <v>234.56315599999999</v>
      </c>
      <c r="P425">
        <v>63.467140000000001</v>
      </c>
      <c r="Q425">
        <v>303.62756300000001</v>
      </c>
      <c r="R425">
        <v>128.732956</v>
      </c>
      <c r="S425">
        <v>207.203262</v>
      </c>
    </row>
    <row r="426" spans="2:19">
      <c r="B426" s="112">
        <v>44077</v>
      </c>
      <c r="C426">
        <v>80.770576000000005</v>
      </c>
      <c r="D426">
        <v>109.08221399999999</v>
      </c>
      <c r="E426">
        <v>26.077439999999999</v>
      </c>
      <c r="F426">
        <v>121.60122699999999</v>
      </c>
      <c r="G426">
        <v>52.982985999999997</v>
      </c>
      <c r="H426">
        <v>50.308517000000002</v>
      </c>
      <c r="I426">
        <v>33.153129999999997</v>
      </c>
      <c r="J426">
        <v>290.81143200000002</v>
      </c>
      <c r="K426">
        <v>45.667332000000002</v>
      </c>
      <c r="L426">
        <v>52.652465999999997</v>
      </c>
      <c r="M426">
        <v>54.421188000000001</v>
      </c>
      <c r="N426">
        <v>91.629065999999995</v>
      </c>
      <c r="O426">
        <v>230.74067700000001</v>
      </c>
      <c r="P426">
        <v>63.616515999999997</v>
      </c>
      <c r="Q426">
        <v>299.82559199999997</v>
      </c>
      <c r="R426">
        <v>118.426506</v>
      </c>
      <c r="S426">
        <v>201.19072</v>
      </c>
    </row>
    <row r="427" spans="2:19">
      <c r="B427" s="112">
        <v>44078</v>
      </c>
      <c r="C427">
        <v>80.297340000000005</v>
      </c>
      <c r="D427">
        <v>108.53993199999999</v>
      </c>
      <c r="E427">
        <v>25.937937000000002</v>
      </c>
      <c r="F427">
        <v>120.308548</v>
      </c>
      <c r="G427">
        <v>52.836914</v>
      </c>
      <c r="H427">
        <v>50.271563999999998</v>
      </c>
      <c r="I427">
        <v>33.127704999999999</v>
      </c>
      <c r="J427">
        <v>282.43035900000001</v>
      </c>
      <c r="K427">
        <v>45.127063999999997</v>
      </c>
      <c r="L427">
        <v>52.097672000000003</v>
      </c>
      <c r="M427">
        <v>55.067394</v>
      </c>
      <c r="N427">
        <v>93.609397999999999</v>
      </c>
      <c r="O427">
        <v>228.60081500000001</v>
      </c>
      <c r="P427">
        <v>64.178855999999996</v>
      </c>
      <c r="Q427">
        <v>295.81506300000001</v>
      </c>
      <c r="R427">
        <v>118.504875</v>
      </c>
      <c r="S427">
        <v>201.696564</v>
      </c>
    </row>
    <row r="428" spans="2:19">
      <c r="B428" s="112">
        <v>44082</v>
      </c>
      <c r="C428">
        <v>80.415642000000005</v>
      </c>
      <c r="D428">
        <v>108.659424</v>
      </c>
      <c r="E428">
        <v>25.984439999999999</v>
      </c>
      <c r="F428">
        <v>120.424492</v>
      </c>
      <c r="G428">
        <v>52.897072000000001</v>
      </c>
      <c r="H428">
        <v>50.253101000000001</v>
      </c>
      <c r="I428">
        <v>32.364780000000003</v>
      </c>
      <c r="J428">
        <v>270.872589</v>
      </c>
      <c r="K428">
        <v>43.743201999999997</v>
      </c>
      <c r="L428">
        <v>52.546790999999999</v>
      </c>
      <c r="M428">
        <v>53.213085</v>
      </c>
      <c r="N428">
        <v>90.354056999999997</v>
      </c>
      <c r="O428">
        <v>225.70190400000001</v>
      </c>
      <c r="P428">
        <v>63.967979</v>
      </c>
      <c r="Q428">
        <v>291.31146200000001</v>
      </c>
      <c r="R428">
        <v>110.53009</v>
      </c>
      <c r="S428">
        <v>200.64672899999999</v>
      </c>
    </row>
    <row r="429" spans="2:19">
      <c r="B429" s="112">
        <v>44083</v>
      </c>
      <c r="C429">
        <v>80.361023000000003</v>
      </c>
      <c r="D429">
        <v>108.65022999999999</v>
      </c>
      <c r="E429">
        <v>25.965837000000001</v>
      </c>
      <c r="F429">
        <v>120.504654</v>
      </c>
      <c r="G429">
        <v>52.914245999999999</v>
      </c>
      <c r="H429">
        <v>50.290035000000003</v>
      </c>
      <c r="I429">
        <v>32.169811000000003</v>
      </c>
      <c r="J429">
        <v>273.42990099999997</v>
      </c>
      <c r="K429">
        <v>44.198162000000004</v>
      </c>
      <c r="L429">
        <v>54.695506999999999</v>
      </c>
      <c r="M429">
        <v>54.252612999999997</v>
      </c>
      <c r="N429">
        <v>91.213097000000005</v>
      </c>
      <c r="O429">
        <v>230.832123</v>
      </c>
      <c r="P429">
        <v>64.064644000000001</v>
      </c>
      <c r="Q429">
        <v>295.83401500000002</v>
      </c>
      <c r="R429">
        <v>114.938759</v>
      </c>
      <c r="S429">
        <v>205.68583699999999</v>
      </c>
    </row>
    <row r="430" spans="2:19">
      <c r="B430" s="112">
        <v>44084</v>
      </c>
      <c r="C430">
        <v>80.379249999999999</v>
      </c>
      <c r="D430">
        <v>108.659424</v>
      </c>
      <c r="E430">
        <v>26.003038</v>
      </c>
      <c r="F430">
        <v>120.593857</v>
      </c>
      <c r="G430">
        <v>52.965812999999997</v>
      </c>
      <c r="H430">
        <v>50.280807000000003</v>
      </c>
      <c r="I430">
        <v>31.364508000000001</v>
      </c>
      <c r="J430">
        <v>267.80584700000003</v>
      </c>
      <c r="K430">
        <v>43.225043999999997</v>
      </c>
      <c r="L430">
        <v>53.797279000000003</v>
      </c>
      <c r="M430">
        <v>54.065319000000002</v>
      </c>
      <c r="N430">
        <v>90.272659000000004</v>
      </c>
      <c r="O430">
        <v>227.13763399999999</v>
      </c>
      <c r="P430">
        <v>63.941628000000001</v>
      </c>
      <c r="Q430">
        <v>288.79901100000001</v>
      </c>
      <c r="R430">
        <v>111.18647799999999</v>
      </c>
      <c r="S430">
        <v>205.29452499999999</v>
      </c>
    </row>
    <row r="431" spans="2:19">
      <c r="B431" s="112">
        <v>44085</v>
      </c>
      <c r="C431">
        <v>80.461135999999996</v>
      </c>
      <c r="D431">
        <v>108.788078</v>
      </c>
      <c r="E431">
        <v>26.021640999999999</v>
      </c>
      <c r="F431">
        <v>120.68298299999999</v>
      </c>
      <c r="G431">
        <v>52.922848000000002</v>
      </c>
      <c r="H431">
        <v>50.290035000000003</v>
      </c>
      <c r="I431">
        <v>31.279741000000001</v>
      </c>
      <c r="J431">
        <v>266.32742300000001</v>
      </c>
      <c r="K431">
        <v>43.190289</v>
      </c>
      <c r="L431">
        <v>54.581028000000003</v>
      </c>
      <c r="M431">
        <v>54.851990000000001</v>
      </c>
      <c r="N431">
        <v>91.393951000000001</v>
      </c>
      <c r="O431">
        <v>228.42704800000001</v>
      </c>
      <c r="P431">
        <v>63.915278999999998</v>
      </c>
      <c r="Q431">
        <v>287.01867700000003</v>
      </c>
      <c r="R431">
        <v>109.72674600000001</v>
      </c>
      <c r="S431">
        <v>206.10575900000001</v>
      </c>
    </row>
    <row r="432" spans="2:19">
      <c r="B432" s="112">
        <v>44088</v>
      </c>
      <c r="C432">
        <v>80.461135999999996</v>
      </c>
      <c r="D432">
        <v>108.797287</v>
      </c>
      <c r="E432">
        <v>26.012339000000001</v>
      </c>
      <c r="F432">
        <v>120.986115</v>
      </c>
      <c r="G432">
        <v>52.888477000000002</v>
      </c>
      <c r="H432">
        <v>50.299270999999997</v>
      </c>
      <c r="I432">
        <v>31.0763</v>
      </c>
      <c r="J432">
        <v>265.86788899999999</v>
      </c>
      <c r="K432">
        <v>43.386172999999999</v>
      </c>
      <c r="L432">
        <v>54.387295000000002</v>
      </c>
      <c r="M432">
        <v>55.657406000000002</v>
      </c>
      <c r="N432">
        <v>92.659912000000006</v>
      </c>
      <c r="O432">
        <v>232.18554700000001</v>
      </c>
      <c r="P432">
        <v>65.215698000000003</v>
      </c>
      <c r="Q432">
        <v>293.76852400000001</v>
      </c>
      <c r="R432">
        <v>113.01853199999999</v>
      </c>
      <c r="S432">
        <v>208.36758399999999</v>
      </c>
    </row>
    <row r="433" spans="2:19">
      <c r="B433" s="112">
        <v>44089</v>
      </c>
      <c r="C433">
        <v>80.506659999999997</v>
      </c>
      <c r="D433">
        <v>108.806465</v>
      </c>
      <c r="E433">
        <v>26.012339000000001</v>
      </c>
      <c r="F433">
        <v>121.119827</v>
      </c>
      <c r="G433">
        <v>52.914245999999999</v>
      </c>
      <c r="H433">
        <v>50.290035000000003</v>
      </c>
      <c r="I433">
        <v>30.745691000000001</v>
      </c>
      <c r="J433">
        <v>272.13128699999999</v>
      </c>
      <c r="K433">
        <v>43.398814999999999</v>
      </c>
      <c r="L433">
        <v>55.012535</v>
      </c>
      <c r="M433">
        <v>55.769787000000001</v>
      </c>
      <c r="N433">
        <v>89.775313999999995</v>
      </c>
      <c r="O433">
        <v>241.19311500000001</v>
      </c>
      <c r="P433">
        <v>65.435378999999998</v>
      </c>
      <c r="Q433">
        <v>292.49285900000001</v>
      </c>
      <c r="R433">
        <v>113.194878</v>
      </c>
      <c r="S433">
        <v>205.92439300000001</v>
      </c>
    </row>
    <row r="434" spans="2:19">
      <c r="B434" s="112">
        <v>44090</v>
      </c>
      <c r="C434">
        <v>80.488449000000003</v>
      </c>
      <c r="D434">
        <v>108.75134300000001</v>
      </c>
      <c r="E434">
        <v>25.984439999999999</v>
      </c>
      <c r="F434">
        <v>121.200081</v>
      </c>
      <c r="G434">
        <v>52.940013999999998</v>
      </c>
      <c r="H434">
        <v>50.271563999999998</v>
      </c>
      <c r="I434">
        <v>32.051136</v>
      </c>
      <c r="J434">
        <v>263.24069200000002</v>
      </c>
      <c r="K434">
        <v>43.051270000000002</v>
      </c>
      <c r="L434">
        <v>54.792377000000002</v>
      </c>
      <c r="M434">
        <v>56.350422000000002</v>
      </c>
      <c r="N434">
        <v>90.155113</v>
      </c>
      <c r="O434">
        <v>240.77250699999999</v>
      </c>
      <c r="P434">
        <v>66.498581000000001</v>
      </c>
      <c r="Q434">
        <v>291.81686400000001</v>
      </c>
      <c r="R434">
        <v>109.85408</v>
      </c>
      <c r="S434">
        <v>205.57127399999999</v>
      </c>
    </row>
    <row r="435" spans="2:19">
      <c r="B435" s="112">
        <v>44091</v>
      </c>
      <c r="C435">
        <v>80.488449000000003</v>
      </c>
      <c r="D435">
        <v>108.778893</v>
      </c>
      <c r="E435">
        <v>25.993731</v>
      </c>
      <c r="F435">
        <v>121.22680699999999</v>
      </c>
      <c r="G435">
        <v>52.974400000000003</v>
      </c>
      <c r="H435">
        <v>50.290035000000003</v>
      </c>
      <c r="I435">
        <v>32.042659999999998</v>
      </c>
      <c r="J435">
        <v>254.549927</v>
      </c>
      <c r="K435">
        <v>43.187125999999999</v>
      </c>
      <c r="L435">
        <v>55.012535</v>
      </c>
      <c r="M435">
        <v>56.912337999999998</v>
      </c>
      <c r="N435">
        <v>89.124245000000002</v>
      </c>
      <c r="O435">
        <v>229.28663599999999</v>
      </c>
      <c r="P435">
        <v>66.718238999999997</v>
      </c>
      <c r="Q435">
        <v>290.35073899999998</v>
      </c>
      <c r="R435">
        <v>108.100426</v>
      </c>
      <c r="S435">
        <v>209.90412900000001</v>
      </c>
    </row>
    <row r="436" spans="2:19">
      <c r="B436" s="112">
        <v>44092</v>
      </c>
      <c r="C436">
        <v>80.39743</v>
      </c>
      <c r="D436">
        <v>108.65022999999999</v>
      </c>
      <c r="E436">
        <v>25.975135999999999</v>
      </c>
      <c r="F436">
        <v>121.00393699999999</v>
      </c>
      <c r="G436">
        <v>52.931426999999999</v>
      </c>
      <c r="H436">
        <v>50.308517000000002</v>
      </c>
      <c r="I436">
        <v>31.525569999999998</v>
      </c>
      <c r="J436">
        <v>252.26234400000001</v>
      </c>
      <c r="K436">
        <v>42.744801000000002</v>
      </c>
      <c r="L436">
        <v>53.629958999999999</v>
      </c>
      <c r="M436">
        <v>55.526287000000004</v>
      </c>
      <c r="N436">
        <v>88.934357000000006</v>
      </c>
      <c r="O436">
        <v>224.50396699999999</v>
      </c>
      <c r="P436">
        <v>64.916945999999996</v>
      </c>
      <c r="Q436">
        <v>293.24487299999998</v>
      </c>
      <c r="R436">
        <v>104.67145499999999</v>
      </c>
      <c r="S436">
        <v>211.84150700000001</v>
      </c>
    </row>
    <row r="437" spans="2:19">
      <c r="B437" s="112">
        <v>44095</v>
      </c>
      <c r="C437">
        <v>80.442947000000004</v>
      </c>
      <c r="D437">
        <v>108.668617</v>
      </c>
      <c r="E437">
        <v>26.012339000000001</v>
      </c>
      <c r="F437">
        <v>120.88801599999999</v>
      </c>
      <c r="G437">
        <v>52.819724999999998</v>
      </c>
      <c r="H437">
        <v>50.271563999999998</v>
      </c>
      <c r="I437">
        <v>30.881326999999999</v>
      </c>
      <c r="J437">
        <v>247.886978</v>
      </c>
      <c r="K437">
        <v>43.307186000000002</v>
      </c>
      <c r="L437">
        <v>52.749339999999997</v>
      </c>
      <c r="M437">
        <v>52.613697000000002</v>
      </c>
      <c r="N437">
        <v>86.185378999999998</v>
      </c>
      <c r="O437">
        <v>220.36134300000001</v>
      </c>
      <c r="P437">
        <v>64.003112999999999</v>
      </c>
      <c r="Q437">
        <v>284.83850100000001</v>
      </c>
      <c r="R437">
        <v>107.845688</v>
      </c>
      <c r="S437">
        <v>204.43557699999999</v>
      </c>
    </row>
    <row r="438" spans="2:19">
      <c r="B438" s="112">
        <v>44096</v>
      </c>
      <c r="C438">
        <v>80.470230000000001</v>
      </c>
      <c r="D438">
        <v>108.75134300000001</v>
      </c>
      <c r="E438">
        <v>26.012339000000001</v>
      </c>
      <c r="F438">
        <v>120.959343</v>
      </c>
      <c r="G438">
        <v>52.802543999999997</v>
      </c>
      <c r="H438">
        <v>50.336216</v>
      </c>
      <c r="I438">
        <v>30.118402</v>
      </c>
      <c r="J438">
        <v>254.479996</v>
      </c>
      <c r="K438">
        <v>43.698962999999999</v>
      </c>
      <c r="L438">
        <v>53.286513999999997</v>
      </c>
      <c r="M438">
        <v>52.220371</v>
      </c>
      <c r="N438">
        <v>85.244949000000005</v>
      </c>
      <c r="O438">
        <v>221.24844400000001</v>
      </c>
      <c r="P438">
        <v>64.758797000000001</v>
      </c>
      <c r="Q438">
        <v>280.14495799999997</v>
      </c>
      <c r="R438">
        <v>109.540588</v>
      </c>
      <c r="S438">
        <v>207.65181000000001</v>
      </c>
    </row>
    <row r="439" spans="2:19">
      <c r="B439" s="112">
        <v>44097</v>
      </c>
      <c r="C439">
        <v>80.288230999999996</v>
      </c>
      <c r="D439">
        <v>108.52156100000001</v>
      </c>
      <c r="E439">
        <v>26.021640999999999</v>
      </c>
      <c r="F439">
        <v>120.085678</v>
      </c>
      <c r="G439">
        <v>52.776764</v>
      </c>
      <c r="H439">
        <v>50.308517000000002</v>
      </c>
      <c r="I439">
        <v>29.152038999999998</v>
      </c>
      <c r="J439">
        <v>248.75607299999999</v>
      </c>
      <c r="K439">
        <v>42.965964999999997</v>
      </c>
      <c r="L439">
        <v>53.233677</v>
      </c>
      <c r="M439">
        <v>50.918598000000003</v>
      </c>
      <c r="N439">
        <v>83.861435</v>
      </c>
      <c r="O439">
        <v>215.55122399999999</v>
      </c>
      <c r="P439">
        <v>64.424880999999999</v>
      </c>
      <c r="Q439">
        <v>278.12670900000001</v>
      </c>
      <c r="R439">
        <v>104.945808</v>
      </c>
      <c r="S439">
        <v>204.76007100000001</v>
      </c>
    </row>
    <row r="440" spans="2:19">
      <c r="B440" s="112">
        <v>44098</v>
      </c>
      <c r="C440">
        <v>80.297340000000005</v>
      </c>
      <c r="D440">
        <v>108.530754</v>
      </c>
      <c r="E440">
        <v>26.040236</v>
      </c>
      <c r="F440">
        <v>119.782585</v>
      </c>
      <c r="G440">
        <v>52.828327000000002</v>
      </c>
      <c r="H440">
        <v>50.317740999999998</v>
      </c>
      <c r="I440">
        <v>29.092697000000001</v>
      </c>
      <c r="J440">
        <v>249.26551799999999</v>
      </c>
      <c r="K440">
        <v>43.190289</v>
      </c>
      <c r="L440">
        <v>53.356960000000001</v>
      </c>
      <c r="M440">
        <v>50.853043</v>
      </c>
      <c r="N440">
        <v>83.789092999999994</v>
      </c>
      <c r="O440">
        <v>215.981033</v>
      </c>
      <c r="P440">
        <v>64.960892000000001</v>
      </c>
      <c r="Q440">
        <v>278.621735</v>
      </c>
      <c r="R440">
        <v>106.023453</v>
      </c>
      <c r="S440">
        <v>206.64018200000001</v>
      </c>
    </row>
    <row r="441" spans="2:19">
      <c r="B441" s="112">
        <v>44099</v>
      </c>
      <c r="C441">
        <v>80.288230999999996</v>
      </c>
      <c r="D441">
        <v>108.567497</v>
      </c>
      <c r="E441">
        <v>26.049534000000001</v>
      </c>
      <c r="F441">
        <v>119.65776099999999</v>
      </c>
      <c r="G441">
        <v>52.888477000000002</v>
      </c>
      <c r="H441">
        <v>50.299270999999997</v>
      </c>
      <c r="I441">
        <v>29.363956000000002</v>
      </c>
      <c r="J441">
        <v>254.549927</v>
      </c>
      <c r="K441">
        <v>43.370376999999998</v>
      </c>
      <c r="L441">
        <v>53.559508999999998</v>
      </c>
      <c r="M441">
        <v>51.546078000000001</v>
      </c>
      <c r="N441">
        <v>84.521538000000007</v>
      </c>
      <c r="O441">
        <v>220.36424299999999</v>
      </c>
      <c r="P441">
        <v>66.577659999999995</v>
      </c>
      <c r="Q441">
        <v>287.98971599999999</v>
      </c>
      <c r="R441">
        <v>110.001053</v>
      </c>
      <c r="S441">
        <v>209.245575</v>
      </c>
    </row>
    <row r="442" spans="2:19">
      <c r="B442" s="112">
        <v>44102</v>
      </c>
      <c r="C442">
        <v>80.361023000000003</v>
      </c>
      <c r="D442">
        <v>108.659424</v>
      </c>
      <c r="E442">
        <v>26.030934999999999</v>
      </c>
      <c r="F442">
        <v>120.263947</v>
      </c>
      <c r="G442">
        <v>52.991585000000001</v>
      </c>
      <c r="H442">
        <v>50.290035000000003</v>
      </c>
      <c r="I442">
        <v>29.931913000000002</v>
      </c>
      <c r="J442">
        <v>256.547821</v>
      </c>
      <c r="K442">
        <v>43.364058999999997</v>
      </c>
      <c r="L442">
        <v>54.360869999999998</v>
      </c>
      <c r="M442">
        <v>52.960217</v>
      </c>
      <c r="N442">
        <v>86.954009999999997</v>
      </c>
      <c r="O442">
        <v>220.53883400000001</v>
      </c>
      <c r="P442">
        <v>67.060928000000004</v>
      </c>
      <c r="Q442">
        <v>288.68463100000002</v>
      </c>
      <c r="R442">
        <v>112.626656</v>
      </c>
      <c r="S442">
        <v>211.77465799999999</v>
      </c>
    </row>
    <row r="443" spans="2:19">
      <c r="B443" s="112">
        <v>44103</v>
      </c>
      <c r="C443">
        <v>80.415642000000005</v>
      </c>
      <c r="D443">
        <v>108.67778800000001</v>
      </c>
      <c r="E443">
        <v>26.040236</v>
      </c>
      <c r="F443">
        <v>120.112381</v>
      </c>
      <c r="G443">
        <v>53.086098</v>
      </c>
      <c r="H443">
        <v>50.308517000000002</v>
      </c>
      <c r="I443">
        <v>29.058788</v>
      </c>
      <c r="J443">
        <v>261.51254299999999</v>
      </c>
      <c r="K443">
        <v>43.329310999999997</v>
      </c>
      <c r="L443">
        <v>54.519385999999997</v>
      </c>
      <c r="M443">
        <v>51.686554000000001</v>
      </c>
      <c r="N443">
        <v>86.221558000000002</v>
      </c>
      <c r="O443">
        <v>220.64909399999999</v>
      </c>
      <c r="P443">
        <v>67.640861999999998</v>
      </c>
      <c r="Q443">
        <v>289.56054699999999</v>
      </c>
      <c r="R443">
        <v>111.77433000000001</v>
      </c>
      <c r="S443">
        <v>210.855301</v>
      </c>
    </row>
    <row r="444" spans="2:19">
      <c r="B444" s="112">
        <v>44104</v>
      </c>
      <c r="C444">
        <v>80.288230999999996</v>
      </c>
      <c r="D444">
        <v>108.503151</v>
      </c>
      <c r="E444">
        <v>25.993731</v>
      </c>
      <c r="F444">
        <v>120.094627</v>
      </c>
      <c r="G444">
        <v>52.957211000000001</v>
      </c>
      <c r="H444">
        <v>50.271563999999998</v>
      </c>
      <c r="I444">
        <v>29.101177</v>
      </c>
      <c r="J444">
        <v>261.62240600000001</v>
      </c>
      <c r="K444">
        <v>44.204487</v>
      </c>
      <c r="L444">
        <v>54.316840999999997</v>
      </c>
      <c r="M444">
        <v>51.958145000000002</v>
      </c>
      <c r="N444">
        <v>87.053473999999994</v>
      </c>
      <c r="O444">
        <v>222.12855500000001</v>
      </c>
      <c r="P444">
        <v>68.361382000000006</v>
      </c>
      <c r="Q444">
        <v>296.81503300000003</v>
      </c>
      <c r="R444">
        <v>113.45940400000001</v>
      </c>
      <c r="S444">
        <v>212.243942</v>
      </c>
    </row>
    <row r="445" spans="2:19">
      <c r="B445" s="112">
        <v>44105</v>
      </c>
      <c r="C445">
        <v>80.370284999999996</v>
      </c>
      <c r="D445">
        <v>108.652306</v>
      </c>
      <c r="E445">
        <v>25.996527</v>
      </c>
      <c r="F445">
        <v>120.428764</v>
      </c>
      <c r="G445">
        <v>52.955482000000003</v>
      </c>
      <c r="H445">
        <v>50.252158999999999</v>
      </c>
      <c r="I445">
        <v>28.083950000000002</v>
      </c>
      <c r="J445">
        <v>266.34741200000002</v>
      </c>
      <c r="K445">
        <v>45.206046999999998</v>
      </c>
      <c r="L445">
        <v>54.528191</v>
      </c>
      <c r="M445">
        <v>51.068443000000002</v>
      </c>
      <c r="N445">
        <v>87.686462000000006</v>
      </c>
      <c r="O445">
        <v>222.51449600000001</v>
      </c>
      <c r="P445">
        <v>69.450951000000003</v>
      </c>
      <c r="Q445">
        <v>298.05264299999999</v>
      </c>
      <c r="R445">
        <v>114.419518</v>
      </c>
      <c r="S445">
        <v>209.76359600000001</v>
      </c>
    </row>
    <row r="446" spans="2:19">
      <c r="B446" s="112">
        <v>44106</v>
      </c>
      <c r="C446">
        <v>80.315582000000006</v>
      </c>
      <c r="D446">
        <v>108.541832</v>
      </c>
      <c r="E446">
        <v>25.968616000000001</v>
      </c>
      <c r="F446">
        <v>120.446602</v>
      </c>
      <c r="G446">
        <v>52.94688</v>
      </c>
      <c r="H446">
        <v>50.196655</v>
      </c>
      <c r="I446">
        <v>27.956793000000001</v>
      </c>
      <c r="J446">
        <v>259.66449</v>
      </c>
      <c r="K446">
        <v>44.390895999999998</v>
      </c>
      <c r="L446">
        <v>55.206268000000001</v>
      </c>
      <c r="M446">
        <v>51.293213000000002</v>
      </c>
      <c r="N446">
        <v>88.518378999999996</v>
      </c>
      <c r="O446">
        <v>223.571213</v>
      </c>
      <c r="P446">
        <v>70.092383999999996</v>
      </c>
      <c r="Q446">
        <v>297.01501500000001</v>
      </c>
      <c r="R446">
        <v>110.72603599999999</v>
      </c>
      <c r="S446">
        <v>215.27006499999999</v>
      </c>
    </row>
    <row r="447" spans="2:19">
      <c r="B447" s="112">
        <v>44109</v>
      </c>
      <c r="C447">
        <v>80.014724999999999</v>
      </c>
      <c r="D447">
        <v>108.19199399999999</v>
      </c>
      <c r="E447">
        <v>25.828984999999999</v>
      </c>
      <c r="F447">
        <v>120.044579</v>
      </c>
      <c r="G447">
        <v>52.800369000000003</v>
      </c>
      <c r="H447">
        <v>50.178139000000002</v>
      </c>
      <c r="I447">
        <v>28.601040000000001</v>
      </c>
      <c r="J447">
        <v>264.369507</v>
      </c>
      <c r="K447">
        <v>44.801631999999998</v>
      </c>
      <c r="L447">
        <v>55.426425999999999</v>
      </c>
      <c r="M447">
        <v>52.520060999999998</v>
      </c>
      <c r="N447">
        <v>90.389328000000006</v>
      </c>
      <c r="O447">
        <v>223.59880100000001</v>
      </c>
      <c r="P447">
        <v>70.232971000000006</v>
      </c>
      <c r="Q447">
        <v>302.88900799999999</v>
      </c>
      <c r="R447">
        <v>114.13539900000001</v>
      </c>
      <c r="S447">
        <v>217.348175</v>
      </c>
    </row>
    <row r="448" spans="2:19">
      <c r="B448" s="112">
        <v>44110</v>
      </c>
      <c r="C448">
        <v>80.124138000000002</v>
      </c>
      <c r="D448">
        <v>108.284081</v>
      </c>
      <c r="E448">
        <v>25.875532</v>
      </c>
      <c r="F448">
        <v>119.94631200000001</v>
      </c>
      <c r="G448">
        <v>52.817604000000003</v>
      </c>
      <c r="H448">
        <v>50.141151000000001</v>
      </c>
      <c r="I448">
        <v>28.304348000000001</v>
      </c>
      <c r="J448">
        <v>258.38586400000003</v>
      </c>
      <c r="K448">
        <v>44.431969000000002</v>
      </c>
      <c r="L448">
        <v>54.360869999999998</v>
      </c>
      <c r="M448">
        <v>52.576241000000003</v>
      </c>
      <c r="N448">
        <v>89.458427</v>
      </c>
      <c r="O448">
        <v>221.466904</v>
      </c>
      <c r="P448">
        <v>70.962272999999996</v>
      </c>
      <c r="Q448">
        <v>299.36645499999997</v>
      </c>
      <c r="R448">
        <v>110.86320499999999</v>
      </c>
      <c r="S448">
        <v>216.54377700000001</v>
      </c>
    </row>
    <row r="449" spans="2:19">
      <c r="B449" s="112">
        <v>44111</v>
      </c>
      <c r="C449">
        <v>80.014724999999999</v>
      </c>
      <c r="D449">
        <v>108.210442</v>
      </c>
      <c r="E449">
        <v>25.810372999999998</v>
      </c>
      <c r="F449">
        <v>119.98204800000001</v>
      </c>
      <c r="G449">
        <v>52.791747999999998</v>
      </c>
      <c r="H449">
        <v>50.039406</v>
      </c>
      <c r="I449">
        <v>28.397596</v>
      </c>
      <c r="J449">
        <v>257.846405</v>
      </c>
      <c r="K449">
        <v>44.514111</v>
      </c>
      <c r="L449">
        <v>54.633873000000001</v>
      </c>
      <c r="M449">
        <v>53.999760000000002</v>
      </c>
      <c r="N449">
        <v>91.019065999999995</v>
      </c>
      <c r="O449">
        <v>222.16529800000001</v>
      </c>
      <c r="P449">
        <v>71.023781</v>
      </c>
      <c r="Q449">
        <v>307.66821299999998</v>
      </c>
      <c r="R449">
        <v>112.744209</v>
      </c>
      <c r="S449">
        <v>220.805328</v>
      </c>
    </row>
    <row r="450" spans="2:19">
      <c r="B450" s="112">
        <v>44112</v>
      </c>
      <c r="C450">
        <v>80.151465999999999</v>
      </c>
      <c r="D450">
        <v>108.348511</v>
      </c>
      <c r="E450">
        <v>25.856912999999999</v>
      </c>
      <c r="F450">
        <v>120.276848</v>
      </c>
      <c r="G450">
        <v>52.989960000000004</v>
      </c>
      <c r="H450">
        <v>50.048659999999998</v>
      </c>
      <c r="I450">
        <v>29.889526</v>
      </c>
      <c r="J450">
        <v>263.48043799999999</v>
      </c>
      <c r="K450">
        <v>44.662601000000002</v>
      </c>
      <c r="L450">
        <v>54.792377000000002</v>
      </c>
      <c r="M450">
        <v>55.507553000000001</v>
      </c>
      <c r="N450">
        <v>92.890006999999997</v>
      </c>
      <c r="O450">
        <v>223.810181</v>
      </c>
      <c r="P450">
        <v>72.289085</v>
      </c>
      <c r="Q450">
        <v>306.94470200000001</v>
      </c>
      <c r="R450">
        <v>112.636475</v>
      </c>
      <c r="S450">
        <v>224.319885</v>
      </c>
    </row>
    <row r="451" spans="2:19">
      <c r="B451" s="112">
        <v>44113</v>
      </c>
      <c r="C451">
        <v>80.169708</v>
      </c>
      <c r="D451">
        <v>108.37612900000001</v>
      </c>
      <c r="E451">
        <v>25.838301000000001</v>
      </c>
      <c r="F451">
        <v>120.55381800000001</v>
      </c>
      <c r="G451">
        <v>53.007198000000002</v>
      </c>
      <c r="H451">
        <v>50.094906000000002</v>
      </c>
      <c r="I451">
        <v>29.448730000000001</v>
      </c>
      <c r="J451">
        <v>264.16973899999999</v>
      </c>
      <c r="K451">
        <v>45.111258999999997</v>
      </c>
      <c r="L451">
        <v>55.584941999999998</v>
      </c>
      <c r="M451">
        <v>55.545012999999997</v>
      </c>
      <c r="N451">
        <v>92.360664</v>
      </c>
      <c r="O451">
        <v>224.83935500000001</v>
      </c>
      <c r="P451">
        <v>72.535126000000005</v>
      </c>
      <c r="Q451">
        <v>312.11416600000001</v>
      </c>
      <c r="R451">
        <v>114.595871</v>
      </c>
      <c r="S451">
        <v>224.86573799999999</v>
      </c>
    </row>
    <row r="452" spans="2:19">
      <c r="B452" s="112">
        <v>44116</v>
      </c>
      <c r="C452">
        <v>80.288223000000002</v>
      </c>
      <c r="D452">
        <v>108.587875</v>
      </c>
      <c r="E452">
        <v>25.856912999999999</v>
      </c>
      <c r="F452">
        <v>121.250748</v>
      </c>
      <c r="G452">
        <v>53.024422000000001</v>
      </c>
      <c r="H452">
        <v>50.085659</v>
      </c>
      <c r="I452">
        <v>29.355481999999999</v>
      </c>
      <c r="J452">
        <v>275.45773300000002</v>
      </c>
      <c r="K452">
        <v>45.575702999999997</v>
      </c>
      <c r="L452">
        <v>55.558520999999999</v>
      </c>
      <c r="M452">
        <v>54.720878999999996</v>
      </c>
      <c r="N452">
        <v>93.492348000000007</v>
      </c>
      <c r="O452">
        <v>226.40147400000001</v>
      </c>
      <c r="P452">
        <v>72.833855</v>
      </c>
      <c r="Q452">
        <v>314.14202899999998</v>
      </c>
      <c r="R452">
        <v>121.875046</v>
      </c>
      <c r="S452">
        <v>226.503311</v>
      </c>
    </row>
    <row r="453" spans="2:19">
      <c r="B453" s="112">
        <v>44117</v>
      </c>
      <c r="C453">
        <v>80.352035999999998</v>
      </c>
      <c r="D453">
        <v>108.615486</v>
      </c>
      <c r="E453">
        <v>25.912759999999999</v>
      </c>
      <c r="F453">
        <v>121.134598</v>
      </c>
      <c r="G453">
        <v>53.076144999999997</v>
      </c>
      <c r="H453">
        <v>50.113399999999999</v>
      </c>
      <c r="I453">
        <v>29.007926999999999</v>
      </c>
      <c r="J453">
        <v>275.847351</v>
      </c>
      <c r="K453">
        <v>46.201279</v>
      </c>
      <c r="L453">
        <v>55.64658</v>
      </c>
      <c r="M453">
        <v>54.617863</v>
      </c>
      <c r="N453">
        <v>91.977356</v>
      </c>
      <c r="O453">
        <v>222.75340299999999</v>
      </c>
      <c r="P453">
        <v>72.333038000000002</v>
      </c>
      <c r="Q453">
        <v>315.522491</v>
      </c>
      <c r="R453">
        <v>118.64202899999999</v>
      </c>
      <c r="S453">
        <v>227.17373699999999</v>
      </c>
    </row>
    <row r="454" spans="2:19">
      <c r="B454" s="112">
        <v>44118</v>
      </c>
      <c r="C454">
        <v>80.397621000000001</v>
      </c>
      <c r="D454">
        <v>108.67993199999999</v>
      </c>
      <c r="E454">
        <v>25.931376</v>
      </c>
      <c r="F454">
        <v>121.250748</v>
      </c>
      <c r="G454">
        <v>53.050293000000003</v>
      </c>
      <c r="H454">
        <v>50.085659</v>
      </c>
      <c r="I454">
        <v>28.948591</v>
      </c>
      <c r="J454">
        <v>271.53192100000001</v>
      </c>
      <c r="K454">
        <v>45.477756999999997</v>
      </c>
      <c r="L454">
        <v>55.866740999999998</v>
      </c>
      <c r="M454">
        <v>55.039295000000003</v>
      </c>
      <c r="N454">
        <v>91.466269999999994</v>
      </c>
      <c r="O454">
        <v>219.160492</v>
      </c>
      <c r="P454">
        <v>72.262718000000007</v>
      </c>
      <c r="Q454">
        <v>306.41153000000003</v>
      </c>
      <c r="R454">
        <v>118.730217</v>
      </c>
      <c r="S454">
        <v>228.370743</v>
      </c>
    </row>
    <row r="455" spans="2:19">
      <c r="B455" s="112">
        <v>44119</v>
      </c>
      <c r="C455">
        <v>80.352035999999998</v>
      </c>
      <c r="D455">
        <v>108.587875</v>
      </c>
      <c r="E455">
        <v>25.922070000000001</v>
      </c>
      <c r="F455">
        <v>121.125648</v>
      </c>
      <c r="G455">
        <v>53.041671999999998</v>
      </c>
      <c r="H455">
        <v>50.085659</v>
      </c>
      <c r="I455">
        <v>29.202898000000001</v>
      </c>
      <c r="J455">
        <v>266.43731700000001</v>
      </c>
      <c r="K455">
        <v>45.664169000000001</v>
      </c>
      <c r="L455">
        <v>54.862831</v>
      </c>
      <c r="M455">
        <v>55.516922000000001</v>
      </c>
      <c r="N455">
        <v>92.835266000000004</v>
      </c>
      <c r="O455">
        <v>220.17126500000001</v>
      </c>
      <c r="P455">
        <v>71.82338</v>
      </c>
      <c r="Q455">
        <v>309.00106799999998</v>
      </c>
      <c r="R455">
        <v>118.25994900000001</v>
      </c>
      <c r="S455">
        <v>228.15048200000001</v>
      </c>
    </row>
    <row r="456" spans="2:19">
      <c r="B456" s="112">
        <v>44120</v>
      </c>
      <c r="C456">
        <v>80.288223000000002</v>
      </c>
      <c r="D456">
        <v>108.532639</v>
      </c>
      <c r="E456">
        <v>25.903449999999999</v>
      </c>
      <c r="F456">
        <v>120.920113</v>
      </c>
      <c r="G456">
        <v>53.058906999999998</v>
      </c>
      <c r="H456">
        <v>50.113399999999999</v>
      </c>
      <c r="I456">
        <v>28.906207999999999</v>
      </c>
      <c r="J456">
        <v>265.64813199999998</v>
      </c>
      <c r="K456">
        <v>45.721046000000001</v>
      </c>
      <c r="L456">
        <v>55.267913999999998</v>
      </c>
      <c r="M456">
        <v>55.413898000000003</v>
      </c>
      <c r="N456">
        <v>92.643585000000002</v>
      </c>
      <c r="O456">
        <v>223.03825399999999</v>
      </c>
      <c r="P456">
        <v>71.788216000000006</v>
      </c>
      <c r="Q456">
        <v>314.075378</v>
      </c>
      <c r="R456">
        <v>116.60424</v>
      </c>
      <c r="S456">
        <v>229.893417</v>
      </c>
    </row>
    <row r="457" spans="2:19">
      <c r="B457" s="112">
        <v>44123</v>
      </c>
      <c r="C457">
        <v>80.215294</v>
      </c>
      <c r="D457">
        <v>108.40373200000001</v>
      </c>
      <c r="E457">
        <v>25.866222</v>
      </c>
      <c r="F457">
        <v>120.687881</v>
      </c>
      <c r="G457">
        <v>52.955482000000003</v>
      </c>
      <c r="H457">
        <v>50.085659</v>
      </c>
      <c r="I457">
        <v>28.329775000000001</v>
      </c>
      <c r="J457">
        <v>261.12292500000001</v>
      </c>
      <c r="K457">
        <v>45.164977999999998</v>
      </c>
      <c r="L457">
        <v>54.422516000000002</v>
      </c>
      <c r="M457">
        <v>54.730240000000002</v>
      </c>
      <c r="N457">
        <v>91.082954000000001</v>
      </c>
      <c r="O457">
        <v>220.17126500000001</v>
      </c>
      <c r="P457">
        <v>70.988647</v>
      </c>
      <c r="Q457">
        <v>308.66784699999999</v>
      </c>
      <c r="R457">
        <v>113.625969</v>
      </c>
      <c r="S457">
        <v>228.08341999999999</v>
      </c>
    </row>
    <row r="458" spans="2:19">
      <c r="B458" s="112">
        <v>44124</v>
      </c>
      <c r="C458">
        <v>80.078536999999997</v>
      </c>
      <c r="D458">
        <v>108.31171399999999</v>
      </c>
      <c r="E458">
        <v>25.810372999999998</v>
      </c>
      <c r="F458">
        <v>120.43768300000001</v>
      </c>
      <c r="G458">
        <v>52.895167999999998</v>
      </c>
      <c r="H458">
        <v>50.067165000000003</v>
      </c>
      <c r="I458">
        <v>28.567132999999998</v>
      </c>
      <c r="J458">
        <v>267.27642800000001</v>
      </c>
      <c r="K458">
        <v>45.465125999999998</v>
      </c>
      <c r="L458">
        <v>55.003731000000002</v>
      </c>
      <c r="M458">
        <v>55.704224000000004</v>
      </c>
      <c r="N458">
        <v>91.603179999999995</v>
      </c>
      <c r="O458">
        <v>224.03071600000001</v>
      </c>
      <c r="P458">
        <v>70.821686</v>
      </c>
      <c r="Q458">
        <v>307.89669800000001</v>
      </c>
      <c r="R458">
        <v>115.12490099999999</v>
      </c>
      <c r="S458">
        <v>228.753815</v>
      </c>
    </row>
    <row r="459" spans="2:19">
      <c r="B459" s="112">
        <v>44125</v>
      </c>
      <c r="C459">
        <v>79.987380999999999</v>
      </c>
      <c r="D459">
        <v>108.182785</v>
      </c>
      <c r="E459">
        <v>25.773137999999999</v>
      </c>
      <c r="F459">
        <v>120.241089</v>
      </c>
      <c r="G459">
        <v>52.903796999999997</v>
      </c>
      <c r="H459">
        <v>50.057910999999997</v>
      </c>
      <c r="I459">
        <v>28.109380999999999</v>
      </c>
      <c r="J459">
        <v>278.43460099999999</v>
      </c>
      <c r="K459">
        <v>45.623092999999997</v>
      </c>
      <c r="L459">
        <v>54.228783</v>
      </c>
      <c r="M459">
        <v>54.936278999999999</v>
      </c>
      <c r="N459">
        <v>90.690498000000005</v>
      </c>
      <c r="O459">
        <v>222.13774100000001</v>
      </c>
      <c r="P459">
        <v>70.584457</v>
      </c>
      <c r="Q459">
        <v>307.306488</v>
      </c>
      <c r="R459">
        <v>114.497879</v>
      </c>
      <c r="S459">
        <v>226.38838200000001</v>
      </c>
    </row>
    <row r="460" spans="2:19">
      <c r="B460" s="112">
        <v>44126</v>
      </c>
      <c r="C460">
        <v>79.850623999999996</v>
      </c>
      <c r="D460">
        <v>107.989479</v>
      </c>
      <c r="E460">
        <v>25.689368999999999</v>
      </c>
      <c r="F460">
        <v>119.973122</v>
      </c>
      <c r="G460">
        <v>52.808998000000003</v>
      </c>
      <c r="H460">
        <v>50.076408000000001</v>
      </c>
      <c r="I460">
        <v>29.550453000000001</v>
      </c>
      <c r="J460">
        <v>277.82522599999999</v>
      </c>
      <c r="K460">
        <v>45.354537999999998</v>
      </c>
      <c r="L460">
        <v>54.219974999999998</v>
      </c>
      <c r="M460">
        <v>55.704224000000004</v>
      </c>
      <c r="N460">
        <v>93.893935999999997</v>
      </c>
      <c r="O460">
        <v>216.651825</v>
      </c>
      <c r="P460">
        <v>71.559792000000002</v>
      </c>
      <c r="Q460">
        <v>310.10543799999999</v>
      </c>
      <c r="R460">
        <v>113.40062</v>
      </c>
      <c r="S460">
        <v>226.84809899999999</v>
      </c>
    </row>
    <row r="461" spans="2:19">
      <c r="B461" s="112">
        <v>44127</v>
      </c>
      <c r="C461">
        <v>79.950896999999998</v>
      </c>
      <c r="D461">
        <v>108.145973</v>
      </c>
      <c r="E461">
        <v>25.735907000000001</v>
      </c>
      <c r="F461">
        <v>120.276848</v>
      </c>
      <c r="G461">
        <v>52.826220999999997</v>
      </c>
      <c r="H461">
        <v>50.067165000000003</v>
      </c>
      <c r="I461">
        <v>28.957069000000001</v>
      </c>
      <c r="J461">
        <v>284.488159</v>
      </c>
      <c r="K461">
        <v>45.449325999999999</v>
      </c>
      <c r="L461">
        <v>53.999817</v>
      </c>
      <c r="M461">
        <v>56.022644</v>
      </c>
      <c r="N461">
        <v>94.742690999999994</v>
      </c>
      <c r="O461">
        <v>218.443726</v>
      </c>
      <c r="P461">
        <v>71.700362999999996</v>
      </c>
      <c r="Q461">
        <v>314.74182100000002</v>
      </c>
      <c r="R461">
        <v>112.705032</v>
      </c>
      <c r="S461">
        <v>229.38583399999999</v>
      </c>
    </row>
    <row r="462" spans="2:19">
      <c r="B462" s="112">
        <v>44130</v>
      </c>
      <c r="C462">
        <v>80.069443000000007</v>
      </c>
      <c r="D462">
        <v>108.293282</v>
      </c>
      <c r="E462">
        <v>25.801068999999998</v>
      </c>
      <c r="F462">
        <v>120.527008</v>
      </c>
      <c r="G462">
        <v>52.921013000000002</v>
      </c>
      <c r="H462">
        <v>50.039406</v>
      </c>
      <c r="I462">
        <v>28.270443</v>
      </c>
      <c r="J462">
        <v>276.816284</v>
      </c>
      <c r="K462">
        <v>44.915367000000003</v>
      </c>
      <c r="L462">
        <v>53.506667999999998</v>
      </c>
      <c r="M462">
        <v>54.786437999999997</v>
      </c>
      <c r="N462">
        <v>92.397171</v>
      </c>
      <c r="O462">
        <v>217.89233400000001</v>
      </c>
      <c r="P462">
        <v>72.702072000000001</v>
      </c>
      <c r="Q462">
        <v>307.56341600000002</v>
      </c>
      <c r="R462">
        <v>112.71483600000001</v>
      </c>
      <c r="S462">
        <v>224.32946799999999</v>
      </c>
    </row>
    <row r="463" spans="2:19">
      <c r="B463" s="112">
        <v>44131</v>
      </c>
      <c r="C463">
        <v>80.260886999999997</v>
      </c>
      <c r="D463">
        <v>108.541832</v>
      </c>
      <c r="E463">
        <v>25.856912999999999</v>
      </c>
      <c r="F463">
        <v>121.01842499999999</v>
      </c>
      <c r="G463">
        <v>52.989960000000004</v>
      </c>
      <c r="H463">
        <v>50.113399999999999</v>
      </c>
      <c r="I463">
        <v>27.821162999999999</v>
      </c>
      <c r="J463">
        <v>282.98974600000003</v>
      </c>
      <c r="K463">
        <v>45.139693999999999</v>
      </c>
      <c r="L463">
        <v>53.709206000000002</v>
      </c>
      <c r="M463">
        <v>53.709426999999998</v>
      </c>
      <c r="N463">
        <v>90.653998999999999</v>
      </c>
      <c r="O463">
        <v>217.010223</v>
      </c>
      <c r="P463">
        <v>72.974463999999998</v>
      </c>
      <c r="Q463">
        <v>305.13583399999999</v>
      </c>
      <c r="R463">
        <v>114.233368</v>
      </c>
      <c r="S463">
        <v>218.83253500000001</v>
      </c>
    </row>
    <row r="464" spans="2:19">
      <c r="B464" s="112">
        <v>44132</v>
      </c>
      <c r="C464">
        <v>80.151465999999999</v>
      </c>
      <c r="D464">
        <v>108.385345</v>
      </c>
      <c r="E464">
        <v>25.856912999999999</v>
      </c>
      <c r="F464">
        <v>120.419838</v>
      </c>
      <c r="G464">
        <v>52.921013000000002</v>
      </c>
      <c r="H464">
        <v>50.067165000000003</v>
      </c>
      <c r="I464">
        <v>26.761552999999999</v>
      </c>
      <c r="J464">
        <v>267.38632200000001</v>
      </c>
      <c r="K464">
        <v>44.245556000000001</v>
      </c>
      <c r="L464">
        <v>51.393169</v>
      </c>
      <c r="M464">
        <v>52.360850999999997</v>
      </c>
      <c r="N464">
        <v>88.107697000000002</v>
      </c>
      <c r="O464">
        <v>211.469177</v>
      </c>
      <c r="P464">
        <v>70.435080999999997</v>
      </c>
      <c r="Q464">
        <v>293.22586100000001</v>
      </c>
      <c r="R464">
        <v>108.942978</v>
      </c>
      <c r="S464">
        <v>213.910202</v>
      </c>
    </row>
    <row r="465" spans="2:19">
      <c r="B465" s="112">
        <v>44133</v>
      </c>
      <c r="C465">
        <v>79.978294000000005</v>
      </c>
      <c r="D465">
        <v>108.19199399999999</v>
      </c>
      <c r="E465">
        <v>25.782451999999999</v>
      </c>
      <c r="F465">
        <v>120.107101</v>
      </c>
      <c r="G465">
        <v>52.765903000000002</v>
      </c>
      <c r="H465">
        <v>50.048659999999998</v>
      </c>
      <c r="I465">
        <v>27.948319999999999</v>
      </c>
      <c r="J465">
        <v>280.53234900000001</v>
      </c>
      <c r="K465">
        <v>44.207644999999999</v>
      </c>
      <c r="L465">
        <v>51.237774000000002</v>
      </c>
      <c r="M465">
        <v>54.280712000000001</v>
      </c>
      <c r="N465">
        <v>88.682663000000005</v>
      </c>
      <c r="O465">
        <v>212.865906</v>
      </c>
      <c r="P465">
        <v>70.092383999999996</v>
      </c>
      <c r="Q465">
        <v>289.11309799999998</v>
      </c>
      <c r="R465">
        <v>112.97936199999999</v>
      </c>
      <c r="S465">
        <v>218.36331200000001</v>
      </c>
    </row>
    <row r="466" spans="2:19">
      <c r="B466" s="112">
        <v>44134</v>
      </c>
      <c r="C466">
        <v>79.841515000000001</v>
      </c>
      <c r="D466">
        <v>107.897423</v>
      </c>
      <c r="E466">
        <v>25.707986999999999</v>
      </c>
      <c r="F466">
        <v>119.481674</v>
      </c>
      <c r="G466">
        <v>52.610782999999998</v>
      </c>
      <c r="H466">
        <v>50.048659999999998</v>
      </c>
      <c r="I466">
        <v>27.651630000000001</v>
      </c>
      <c r="J466">
        <v>262.83111600000001</v>
      </c>
      <c r="K466">
        <v>43.837981999999997</v>
      </c>
      <c r="L466">
        <v>50.465206000000002</v>
      </c>
      <c r="M466">
        <v>53.269272000000001</v>
      </c>
      <c r="N466">
        <v>89.476669000000001</v>
      </c>
      <c r="O466">
        <v>211.028076</v>
      </c>
      <c r="P466">
        <v>68.967674000000002</v>
      </c>
      <c r="Q466">
        <v>290.50311299999998</v>
      </c>
      <c r="R466">
        <v>106.65046700000001</v>
      </c>
      <c r="S466">
        <v>216.342636</v>
      </c>
    </row>
    <row r="467" spans="2:19">
      <c r="B467" s="112">
        <v>44137</v>
      </c>
      <c r="C467">
        <v>79.952019000000007</v>
      </c>
      <c r="D467">
        <v>108.092896</v>
      </c>
      <c r="E467">
        <v>25.747107</v>
      </c>
      <c r="F467">
        <v>119.949951</v>
      </c>
      <c r="G467">
        <v>52.781016999999999</v>
      </c>
      <c r="H467">
        <v>50.081080999999998</v>
      </c>
      <c r="I467">
        <v>28.812963</v>
      </c>
      <c r="J467">
        <v>261.08297700000003</v>
      </c>
      <c r="K467">
        <v>44.359299</v>
      </c>
      <c r="L467">
        <v>51.335453000000001</v>
      </c>
      <c r="M467">
        <v>55.067394</v>
      </c>
      <c r="N467">
        <v>91.493645000000001</v>
      </c>
      <c r="O467">
        <v>214.55673200000001</v>
      </c>
      <c r="P467">
        <v>70.101180999999997</v>
      </c>
      <c r="Q467">
        <v>297.12918100000002</v>
      </c>
      <c r="R467">
        <v>106.562302</v>
      </c>
      <c r="S467">
        <v>221.88746599999999</v>
      </c>
    </row>
    <row r="468" spans="2:19">
      <c r="B468" s="112">
        <v>44138</v>
      </c>
      <c r="C468">
        <v>79.933753999999993</v>
      </c>
      <c r="D468">
        <v>108.04677599999999</v>
      </c>
      <c r="E468">
        <v>25.709855999999998</v>
      </c>
      <c r="F468">
        <v>120.066345</v>
      </c>
      <c r="G468">
        <v>52.755088999999998</v>
      </c>
      <c r="H468">
        <v>50.099625000000003</v>
      </c>
      <c r="I468">
        <v>28.321301999999999</v>
      </c>
      <c r="J468">
        <v>265.018799</v>
      </c>
      <c r="K468">
        <v>45.111258999999997</v>
      </c>
      <c r="L468">
        <v>52.356659000000001</v>
      </c>
      <c r="M468">
        <v>55.825974000000002</v>
      </c>
      <c r="N468">
        <v>94.377655000000004</v>
      </c>
      <c r="O468">
        <v>215.236694</v>
      </c>
      <c r="P468">
        <v>71.454346000000001</v>
      </c>
      <c r="Q468">
        <v>305.93551600000001</v>
      </c>
      <c r="R468">
        <v>108.198395</v>
      </c>
      <c r="S468">
        <v>229.79763800000001</v>
      </c>
    </row>
    <row r="469" spans="2:19">
      <c r="B469" s="112">
        <v>44139</v>
      </c>
      <c r="C469">
        <v>80.481682000000006</v>
      </c>
      <c r="D469">
        <v>108.766029</v>
      </c>
      <c r="E469">
        <v>25.868216</v>
      </c>
      <c r="F469">
        <v>121.865967</v>
      </c>
      <c r="G469">
        <v>52.789661000000002</v>
      </c>
      <c r="H469">
        <v>50.303417000000003</v>
      </c>
      <c r="I469">
        <v>28.168713</v>
      </c>
      <c r="J469">
        <v>287.07540899999998</v>
      </c>
      <c r="K469">
        <v>44.852179999999997</v>
      </c>
      <c r="L469">
        <v>53.440024999999999</v>
      </c>
      <c r="M469">
        <v>54.468018000000001</v>
      </c>
      <c r="N469">
        <v>91.493645000000001</v>
      </c>
      <c r="O469">
        <v>217.84641999999999</v>
      </c>
      <c r="P469">
        <v>69.907866999999996</v>
      </c>
      <c r="Q469">
        <v>337.55252100000001</v>
      </c>
      <c r="R469">
        <v>112.616844</v>
      </c>
      <c r="S469">
        <v>223.41970800000001</v>
      </c>
    </row>
    <row r="470" spans="2:19">
      <c r="B470" s="112">
        <v>44140</v>
      </c>
      <c r="C470">
        <v>80.563873000000001</v>
      </c>
      <c r="D470">
        <v>108.867447</v>
      </c>
      <c r="E470">
        <v>25.896152000000001</v>
      </c>
      <c r="F470">
        <v>122.322639</v>
      </c>
      <c r="G470">
        <v>52.841510999999997</v>
      </c>
      <c r="H470">
        <v>50.386783999999999</v>
      </c>
      <c r="I470">
        <v>28.117858999999999</v>
      </c>
      <c r="J470">
        <v>294.36767600000002</v>
      </c>
      <c r="K470">
        <v>45.329265999999997</v>
      </c>
      <c r="L470">
        <v>54.043864999999997</v>
      </c>
      <c r="M470">
        <v>56.369148000000003</v>
      </c>
      <c r="N470">
        <v>95.235512</v>
      </c>
      <c r="O470">
        <v>220.46533199999999</v>
      </c>
      <c r="P470">
        <v>70.057250999999994</v>
      </c>
      <c r="Q470">
        <v>337.40020800000002</v>
      </c>
      <c r="R470">
        <v>116.61406700000001</v>
      </c>
      <c r="S470">
        <v>235.60098300000001</v>
      </c>
    </row>
    <row r="471" spans="2:19">
      <c r="B471" s="112">
        <v>44141</v>
      </c>
      <c r="C471">
        <v>80.381209999999996</v>
      </c>
      <c r="D471">
        <v>108.627747</v>
      </c>
      <c r="E471">
        <v>25.812315000000002</v>
      </c>
      <c r="F471">
        <v>121.937622</v>
      </c>
      <c r="G471">
        <v>52.625464999999998</v>
      </c>
      <c r="H471">
        <v>50.442379000000003</v>
      </c>
      <c r="I471">
        <v>27.787254000000001</v>
      </c>
      <c r="J471">
        <v>293.09903000000003</v>
      </c>
      <c r="K471">
        <v>46.055945999999999</v>
      </c>
      <c r="L471">
        <v>54.550021999999998</v>
      </c>
      <c r="M471">
        <v>55.835338999999998</v>
      </c>
      <c r="N471">
        <v>93.966956999999994</v>
      </c>
      <c r="O471">
        <v>222.51449600000001</v>
      </c>
      <c r="P471">
        <v>68.361382000000006</v>
      </c>
      <c r="Q471">
        <v>330.79306000000003</v>
      </c>
      <c r="R471">
        <v>116.48157500000001</v>
      </c>
      <c r="S471">
        <v>237.15237400000001</v>
      </c>
    </row>
    <row r="472" spans="2:19">
      <c r="B472" s="112">
        <v>44144</v>
      </c>
      <c r="C472">
        <v>80.006805</v>
      </c>
      <c r="D472">
        <v>108.12056699999999</v>
      </c>
      <c r="E472">
        <v>25.644646000000002</v>
      </c>
      <c r="F472">
        <v>121.015434</v>
      </c>
      <c r="G472">
        <v>52.478569</v>
      </c>
      <c r="H472">
        <v>50.368262999999999</v>
      </c>
      <c r="I472">
        <v>31.305167999999998</v>
      </c>
      <c r="J472">
        <v>278.47451799999999</v>
      </c>
      <c r="K472">
        <v>45.351387000000003</v>
      </c>
      <c r="L472">
        <v>54.372428999999997</v>
      </c>
      <c r="M472">
        <v>57.745837999999999</v>
      </c>
      <c r="N472">
        <v>106.68935399999999</v>
      </c>
      <c r="O472">
        <v>218.68263200000001</v>
      </c>
      <c r="P472">
        <v>69.661827000000002</v>
      </c>
      <c r="Q472">
        <v>333.21124300000002</v>
      </c>
      <c r="R472">
        <v>114.15567799999999</v>
      </c>
      <c r="S472">
        <v>238.330307</v>
      </c>
    </row>
    <row r="473" spans="2:19">
      <c r="B473" s="112">
        <v>44145</v>
      </c>
      <c r="C473">
        <v>79.851569999999995</v>
      </c>
      <c r="D473">
        <v>107.94534299999999</v>
      </c>
      <c r="E473">
        <v>25.598064000000001</v>
      </c>
      <c r="F473">
        <v>120.702034</v>
      </c>
      <c r="G473">
        <v>52.530417999999997</v>
      </c>
      <c r="H473">
        <v>50.312691000000001</v>
      </c>
      <c r="I473">
        <v>31.999677999999999</v>
      </c>
      <c r="J473">
        <v>272.14123499999999</v>
      </c>
      <c r="K473">
        <v>45.989597000000003</v>
      </c>
      <c r="L473">
        <v>54.985146</v>
      </c>
      <c r="M473">
        <v>57.839489</v>
      </c>
      <c r="N473">
        <v>106.34253699999999</v>
      </c>
      <c r="O473">
        <v>213.536697</v>
      </c>
      <c r="P473">
        <v>72.122139000000004</v>
      </c>
      <c r="Q473">
        <v>336.72421300000002</v>
      </c>
      <c r="R473">
        <v>113.81218</v>
      </c>
      <c r="S473">
        <v>243.21431000000001</v>
      </c>
    </row>
    <row r="474" spans="2:19">
      <c r="B474" s="112">
        <v>44146</v>
      </c>
      <c r="C474">
        <v>79.906341999999995</v>
      </c>
      <c r="D474">
        <v>108.009933</v>
      </c>
      <c r="E474">
        <v>25.607384</v>
      </c>
      <c r="F474">
        <v>120.925865</v>
      </c>
      <c r="G474">
        <v>52.625464999999998</v>
      </c>
      <c r="H474">
        <v>50.349735000000003</v>
      </c>
      <c r="I474">
        <v>31.669781</v>
      </c>
      <c r="J474">
        <v>276.186981</v>
      </c>
      <c r="K474">
        <v>46.754199999999997</v>
      </c>
      <c r="L474">
        <v>55.899791999999998</v>
      </c>
      <c r="M474">
        <v>56.481544</v>
      </c>
      <c r="N474">
        <v>104.754509</v>
      </c>
      <c r="O474">
        <v>219.11450199999999</v>
      </c>
      <c r="P474">
        <v>71.805817000000005</v>
      </c>
      <c r="Q474">
        <v>334.82965100000001</v>
      </c>
      <c r="R474">
        <v>117.26667</v>
      </c>
      <c r="S474">
        <v>238.790009</v>
      </c>
    </row>
    <row r="475" spans="2:19">
      <c r="B475" s="112">
        <v>44147</v>
      </c>
      <c r="C475">
        <v>80.171211</v>
      </c>
      <c r="D475">
        <v>108.461754</v>
      </c>
      <c r="E475">
        <v>25.747107</v>
      </c>
      <c r="F475">
        <v>121.409363</v>
      </c>
      <c r="G475">
        <v>52.737808000000001</v>
      </c>
      <c r="H475">
        <v>50.414585000000002</v>
      </c>
      <c r="I475">
        <v>30.584606000000001</v>
      </c>
      <c r="J475">
        <v>274.78842200000003</v>
      </c>
      <c r="K475">
        <v>46.833182999999998</v>
      </c>
      <c r="L475">
        <v>55.686667999999997</v>
      </c>
      <c r="M475">
        <v>56.172482000000002</v>
      </c>
      <c r="N475">
        <v>103.467674</v>
      </c>
      <c r="O475">
        <v>218.710205</v>
      </c>
      <c r="P475">
        <v>70.742598999999998</v>
      </c>
      <c r="Q475">
        <v>337.40972900000003</v>
      </c>
      <c r="R475">
        <v>116.991882</v>
      </c>
      <c r="S475">
        <v>237.50671399999999</v>
      </c>
    </row>
    <row r="476" spans="2:19">
      <c r="B476" s="112">
        <v>44148</v>
      </c>
      <c r="C476">
        <v>80.198593000000002</v>
      </c>
      <c r="D476">
        <v>108.480217</v>
      </c>
      <c r="E476">
        <v>25.737793</v>
      </c>
      <c r="F476">
        <v>121.55259700000001</v>
      </c>
      <c r="G476">
        <v>52.755088999999998</v>
      </c>
      <c r="H476">
        <v>50.470168999999999</v>
      </c>
      <c r="I476">
        <v>31.322531000000001</v>
      </c>
      <c r="J476">
        <v>276.65646400000003</v>
      </c>
      <c r="K476">
        <v>47.563026000000001</v>
      </c>
      <c r="L476">
        <v>55.704422000000001</v>
      </c>
      <c r="M476">
        <v>57.717747000000003</v>
      </c>
      <c r="N476">
        <v>104.11565400000001</v>
      </c>
      <c r="O476">
        <v>223.37828099999999</v>
      </c>
      <c r="P476">
        <v>71.726723000000007</v>
      </c>
      <c r="Q476">
        <v>338.60925300000002</v>
      </c>
      <c r="R476">
        <v>117.040947</v>
      </c>
      <c r="S476">
        <v>241.12661700000001</v>
      </c>
    </row>
    <row r="477" spans="2:19">
      <c r="B477" s="112">
        <v>44151</v>
      </c>
      <c r="C477">
        <v>80.244240000000005</v>
      </c>
      <c r="D477">
        <v>108.471001</v>
      </c>
      <c r="E477">
        <v>25.719173000000001</v>
      </c>
      <c r="F477">
        <v>121.946609</v>
      </c>
      <c r="G477">
        <v>52.685955</v>
      </c>
      <c r="H477">
        <v>50.497959000000002</v>
      </c>
      <c r="I477">
        <v>33.128264999999999</v>
      </c>
      <c r="J477">
        <v>278.66433699999999</v>
      </c>
      <c r="K477">
        <v>48.163333999999999</v>
      </c>
      <c r="L477">
        <v>54.159301999999997</v>
      </c>
      <c r="M477">
        <v>59.394114999999999</v>
      </c>
      <c r="N477">
        <v>107.05439800000001</v>
      </c>
      <c r="O477">
        <v>219.70262099999999</v>
      </c>
      <c r="P477">
        <v>72.675697</v>
      </c>
      <c r="Q477">
        <v>339.704071</v>
      </c>
      <c r="R477">
        <v>118.061615</v>
      </c>
      <c r="S477">
        <v>248.12707499999999</v>
      </c>
    </row>
    <row r="478" spans="2:19">
      <c r="B478" s="112">
        <v>44152</v>
      </c>
      <c r="C478">
        <v>80.381209999999996</v>
      </c>
      <c r="D478">
        <v>108.692291</v>
      </c>
      <c r="E478">
        <v>25.765744999999999</v>
      </c>
      <c r="F478">
        <v>122.340569</v>
      </c>
      <c r="G478">
        <v>52.781016999999999</v>
      </c>
      <c r="H478">
        <v>50.609138000000002</v>
      </c>
      <c r="I478">
        <v>33.571010999999999</v>
      </c>
      <c r="J478">
        <v>274.708527</v>
      </c>
      <c r="K478">
        <v>47.193362999999998</v>
      </c>
      <c r="L478">
        <v>53.528824</v>
      </c>
      <c r="M478">
        <v>59.150615999999999</v>
      </c>
      <c r="N478">
        <v>105.968361</v>
      </c>
      <c r="O478">
        <v>219.78533899999999</v>
      </c>
      <c r="P478">
        <v>70.285567999999998</v>
      </c>
      <c r="Q478">
        <v>335.21048000000002</v>
      </c>
      <c r="R478">
        <v>117.168533</v>
      </c>
      <c r="S478">
        <v>247.274734</v>
      </c>
    </row>
    <row r="479" spans="2:19">
      <c r="B479" s="112">
        <v>44153</v>
      </c>
      <c r="C479">
        <v>80.472556999999995</v>
      </c>
      <c r="D479">
        <v>108.766029</v>
      </c>
      <c r="E479">
        <v>25.765744999999999</v>
      </c>
      <c r="F479">
        <v>122.600159</v>
      </c>
      <c r="G479">
        <v>52.789661000000002</v>
      </c>
      <c r="H479">
        <v>50.664718999999998</v>
      </c>
      <c r="I479">
        <v>32.303534999999997</v>
      </c>
      <c r="J479">
        <v>271.68173200000001</v>
      </c>
      <c r="K479">
        <v>47.104900000000001</v>
      </c>
      <c r="L479">
        <v>52.809536000000001</v>
      </c>
      <c r="M479">
        <v>58.204734999999999</v>
      </c>
      <c r="N479">
        <v>105.18347199999999</v>
      </c>
      <c r="O479">
        <v>218.42532299999999</v>
      </c>
      <c r="P479">
        <v>68.902030999999994</v>
      </c>
      <c r="Q479">
        <v>327.98461900000001</v>
      </c>
      <c r="R479">
        <v>115.833855</v>
      </c>
      <c r="S479">
        <v>246.43199200000001</v>
      </c>
    </row>
    <row r="480" spans="2:19">
      <c r="B480" s="112">
        <v>44154</v>
      </c>
      <c r="C480">
        <v>80.636909000000003</v>
      </c>
      <c r="D480">
        <v>108.968925</v>
      </c>
      <c r="E480">
        <v>25.803000999999998</v>
      </c>
      <c r="F480">
        <v>123.280624</v>
      </c>
      <c r="G480">
        <v>52.858772000000002</v>
      </c>
      <c r="H480">
        <v>50.757365999999998</v>
      </c>
      <c r="I480">
        <v>32.468474999999998</v>
      </c>
      <c r="J480">
        <v>272.65072600000002</v>
      </c>
      <c r="K480">
        <v>48.062229000000002</v>
      </c>
      <c r="L480">
        <v>52.552016999999999</v>
      </c>
      <c r="M480">
        <v>58.111075999999997</v>
      </c>
      <c r="N480">
        <v>105.466393</v>
      </c>
      <c r="O480">
        <v>219.09612999999999</v>
      </c>
      <c r="P480">
        <v>68.378754000000001</v>
      </c>
      <c r="Q480">
        <v>320.83486900000003</v>
      </c>
      <c r="R480">
        <v>116.43248699999999</v>
      </c>
      <c r="S480">
        <v>244.76570100000001</v>
      </c>
    </row>
    <row r="481" spans="2:19">
      <c r="B481" s="112">
        <v>44155</v>
      </c>
      <c r="C481">
        <v>80.709998999999996</v>
      </c>
      <c r="D481">
        <v>109.079582</v>
      </c>
      <c r="E481">
        <v>25.868216</v>
      </c>
      <c r="F481">
        <v>123.173225</v>
      </c>
      <c r="G481">
        <v>52.945197999999998</v>
      </c>
      <c r="H481">
        <v>50.822215999999997</v>
      </c>
      <c r="I481">
        <v>32.069130000000001</v>
      </c>
      <c r="J481">
        <v>269.414154</v>
      </c>
      <c r="K481">
        <v>47.468246000000001</v>
      </c>
      <c r="L481">
        <v>52.605300999999997</v>
      </c>
      <c r="M481">
        <v>58.579346000000001</v>
      </c>
      <c r="N481">
        <v>104.562866</v>
      </c>
      <c r="O481">
        <v>213.79402200000001</v>
      </c>
      <c r="P481">
        <v>68.635947999999999</v>
      </c>
      <c r="Q481">
        <v>318.64520299999998</v>
      </c>
      <c r="R481">
        <v>115.156685</v>
      </c>
      <c r="S481">
        <v>247.60992400000001</v>
      </c>
    </row>
    <row r="482" spans="2:19">
      <c r="B482" s="112">
        <v>44158</v>
      </c>
      <c r="C482">
        <v>80.646049000000005</v>
      </c>
      <c r="D482">
        <v>109.051941</v>
      </c>
      <c r="E482">
        <v>25.840260000000001</v>
      </c>
      <c r="F482">
        <v>123.32545500000001</v>
      </c>
      <c r="G482">
        <v>52.919280999999998</v>
      </c>
      <c r="H482">
        <v>50.868507000000001</v>
      </c>
      <c r="I482">
        <v>34.170032999999997</v>
      </c>
      <c r="J482">
        <v>268.14547700000003</v>
      </c>
      <c r="K482">
        <v>47.686253000000001</v>
      </c>
      <c r="L482">
        <v>51.726173000000003</v>
      </c>
      <c r="M482">
        <v>59.553328999999998</v>
      </c>
      <c r="N482">
        <v>107.574623</v>
      </c>
      <c r="O482">
        <v>210.34809899999999</v>
      </c>
      <c r="P482">
        <v>68.795592999999997</v>
      </c>
      <c r="Q482">
        <v>318.98788500000001</v>
      </c>
      <c r="R482">
        <v>111.731613</v>
      </c>
      <c r="S482">
        <v>250.05195599999999</v>
      </c>
    </row>
    <row r="483" spans="2:19">
      <c r="B483" s="112">
        <v>44159</v>
      </c>
      <c r="C483">
        <v>80.563873000000001</v>
      </c>
      <c r="D483">
        <v>108.904388</v>
      </c>
      <c r="E483">
        <v>25.775054999999998</v>
      </c>
      <c r="F483">
        <v>123.047859</v>
      </c>
      <c r="G483">
        <v>52.919280999999998</v>
      </c>
      <c r="H483">
        <v>50.850002000000003</v>
      </c>
      <c r="I483">
        <v>36.444561</v>
      </c>
      <c r="J483">
        <v>276.62649499999998</v>
      </c>
      <c r="K483">
        <v>47.822105000000001</v>
      </c>
      <c r="L483">
        <v>51.601852000000001</v>
      </c>
      <c r="M483">
        <v>61.660488000000001</v>
      </c>
      <c r="N483">
        <v>112.54858400000001</v>
      </c>
      <c r="O483">
        <v>209.567001</v>
      </c>
      <c r="P483">
        <v>69.513969000000003</v>
      </c>
      <c r="Q483">
        <v>319.89230300000003</v>
      </c>
      <c r="R483">
        <v>113.027046</v>
      </c>
      <c r="S483">
        <v>250.435013</v>
      </c>
    </row>
    <row r="484" spans="2:19">
      <c r="B484" s="112">
        <v>44160</v>
      </c>
      <c r="C484">
        <v>80.527336000000005</v>
      </c>
      <c r="D484">
        <v>108.867447</v>
      </c>
      <c r="E484">
        <v>25.765744999999999</v>
      </c>
      <c r="F484">
        <v>123.119469</v>
      </c>
      <c r="G484">
        <v>53.005692000000003</v>
      </c>
      <c r="H484">
        <v>50.859264000000003</v>
      </c>
      <c r="I484">
        <v>35.428840999999998</v>
      </c>
      <c r="J484">
        <v>275.29791299999999</v>
      </c>
      <c r="K484">
        <v>47.970592000000003</v>
      </c>
      <c r="L484">
        <v>54.416831999999999</v>
      </c>
      <c r="M484">
        <v>60.770797999999999</v>
      </c>
      <c r="N484">
        <v>111.371284</v>
      </c>
      <c r="O484">
        <v>214.10647599999999</v>
      </c>
      <c r="P484">
        <v>69.762298999999999</v>
      </c>
      <c r="Q484">
        <v>317.207581</v>
      </c>
      <c r="R484">
        <v>113.87106300000001</v>
      </c>
      <c r="S484">
        <v>245.57011399999999</v>
      </c>
    </row>
    <row r="485" spans="2:19">
      <c r="B485" s="112">
        <v>44162</v>
      </c>
      <c r="C485">
        <v>80.700858999999994</v>
      </c>
      <c r="D485">
        <v>109.051941</v>
      </c>
      <c r="E485">
        <v>25.821629999999999</v>
      </c>
      <c r="F485">
        <v>123.558182</v>
      </c>
      <c r="G485">
        <v>53.109378999999997</v>
      </c>
      <c r="H485">
        <v>50.896324</v>
      </c>
      <c r="I485">
        <v>34.890594</v>
      </c>
      <c r="J485">
        <v>277.51556399999998</v>
      </c>
      <c r="K485">
        <v>47.897933999999999</v>
      </c>
      <c r="L485">
        <v>53.733058999999997</v>
      </c>
      <c r="M485">
        <v>60.723754999999997</v>
      </c>
      <c r="N485">
        <v>110.63202699999999</v>
      </c>
      <c r="O485">
        <v>215.10803200000001</v>
      </c>
      <c r="P485">
        <v>68.972960999999998</v>
      </c>
      <c r="Q485">
        <v>321.72976699999998</v>
      </c>
      <c r="R485">
        <v>114.42063899999999</v>
      </c>
      <c r="S485">
        <v>250.85638399999999</v>
      </c>
    </row>
    <row r="486" spans="2:19">
      <c r="B486" s="112">
        <v>44165</v>
      </c>
      <c r="C486">
        <v>80.810432000000006</v>
      </c>
      <c r="D486">
        <v>109.19946299999999</v>
      </c>
      <c r="E486">
        <v>25.840260000000001</v>
      </c>
      <c r="F486">
        <v>123.987976</v>
      </c>
      <c r="G486">
        <v>53.187159999999999</v>
      </c>
      <c r="H486">
        <v>50.868507000000001</v>
      </c>
      <c r="I486">
        <v>33.102218999999998</v>
      </c>
      <c r="J486">
        <v>276.67645299999998</v>
      </c>
      <c r="K486">
        <v>48.273913999999998</v>
      </c>
      <c r="L486">
        <v>54.221465999999999</v>
      </c>
      <c r="M486">
        <v>59.688789</v>
      </c>
      <c r="N486">
        <v>107.583763</v>
      </c>
      <c r="O486">
        <v>212.45240799999999</v>
      </c>
      <c r="P486">
        <v>67.624908000000005</v>
      </c>
      <c r="Q486">
        <v>320.20645100000002</v>
      </c>
      <c r="R486">
        <v>116.834869</v>
      </c>
      <c r="S486">
        <v>250.54037500000001</v>
      </c>
    </row>
    <row r="487" spans="2:19">
      <c r="B487" s="112">
        <v>44166</v>
      </c>
      <c r="C487">
        <v>80.566222999999994</v>
      </c>
      <c r="D487">
        <v>108.853973</v>
      </c>
      <c r="E487">
        <v>25.701082</v>
      </c>
      <c r="F487">
        <v>123.51786800000001</v>
      </c>
      <c r="G487">
        <v>53.078079000000002</v>
      </c>
      <c r="H487">
        <v>50.839767000000002</v>
      </c>
      <c r="I487">
        <v>33.423439000000002</v>
      </c>
      <c r="J487">
        <v>286.24627700000002</v>
      </c>
      <c r="K487">
        <v>48.226523999999998</v>
      </c>
      <c r="L487">
        <v>53.075943000000002</v>
      </c>
      <c r="M487">
        <v>59.773471999999998</v>
      </c>
      <c r="N487">
        <v>109.281288</v>
      </c>
      <c r="O487">
        <v>216.70697000000001</v>
      </c>
      <c r="P487">
        <v>68.210251</v>
      </c>
      <c r="Q487">
        <v>324.82379200000003</v>
      </c>
      <c r="R487">
        <v>120.436592</v>
      </c>
      <c r="S487">
        <v>244.325211</v>
      </c>
    </row>
    <row r="488" spans="2:19">
      <c r="B488" s="112">
        <v>44167</v>
      </c>
      <c r="C488">
        <v>80.429023999999998</v>
      </c>
      <c r="D488">
        <v>108.733856</v>
      </c>
      <c r="E488">
        <v>25.654064000000002</v>
      </c>
      <c r="F488">
        <v>123.105186</v>
      </c>
      <c r="G488">
        <v>53.147339000000002</v>
      </c>
      <c r="H488">
        <v>50.849037000000003</v>
      </c>
      <c r="I488">
        <v>34.673552999999998</v>
      </c>
      <c r="J488">
        <v>287.21523999999999</v>
      </c>
      <c r="K488">
        <v>47.556708999999998</v>
      </c>
      <c r="L488">
        <v>52.489857000000001</v>
      </c>
      <c r="M488">
        <v>60.178058999999998</v>
      </c>
      <c r="N488">
        <v>111.380394</v>
      </c>
      <c r="O488">
        <v>210.33891299999999</v>
      </c>
      <c r="P488">
        <v>68.316658000000004</v>
      </c>
      <c r="Q488">
        <v>330.88827500000002</v>
      </c>
      <c r="R488">
        <v>120.789879</v>
      </c>
      <c r="S488">
        <v>248.03131099999999</v>
      </c>
    </row>
    <row r="489" spans="2:19">
      <c r="B489" s="112">
        <v>44168</v>
      </c>
      <c r="C489">
        <v>80.584518000000003</v>
      </c>
      <c r="D489">
        <v>108.918655</v>
      </c>
      <c r="E489">
        <v>25.729296000000001</v>
      </c>
      <c r="F489">
        <v>123.58963</v>
      </c>
      <c r="G489">
        <v>53.294510000000002</v>
      </c>
      <c r="H489">
        <v>50.923285999999997</v>
      </c>
      <c r="I489">
        <v>34.907947999999998</v>
      </c>
      <c r="J489">
        <v>281.55126999999999</v>
      </c>
      <c r="K489">
        <v>47.171249000000003</v>
      </c>
      <c r="L489">
        <v>51.486412000000001</v>
      </c>
      <c r="M489">
        <v>60.394450999999997</v>
      </c>
      <c r="N489">
        <v>110.65026899999999</v>
      </c>
      <c r="O489">
        <v>207.876251</v>
      </c>
      <c r="P489">
        <v>67.323363999999998</v>
      </c>
      <c r="Q489">
        <v>331.954498</v>
      </c>
      <c r="R489">
        <v>120.652489</v>
      </c>
      <c r="S489">
        <v>241.97891200000001</v>
      </c>
    </row>
    <row r="490" spans="2:19">
      <c r="B490" s="112">
        <v>44169</v>
      </c>
      <c r="C490">
        <v>80.374138000000002</v>
      </c>
      <c r="D490">
        <v>108.623062</v>
      </c>
      <c r="E490">
        <v>25.625852999999999</v>
      </c>
      <c r="F490">
        <v>122.90782900000001</v>
      </c>
      <c r="G490">
        <v>53.190617000000003</v>
      </c>
      <c r="H490">
        <v>50.932549000000002</v>
      </c>
      <c r="I490">
        <v>36.18412</v>
      </c>
      <c r="J490">
        <v>279.40356400000002</v>
      </c>
      <c r="K490">
        <v>47.048023000000001</v>
      </c>
      <c r="L490">
        <v>51.921531999999999</v>
      </c>
      <c r="M490">
        <v>62.116249000000003</v>
      </c>
      <c r="N490">
        <v>111.65419799999999</v>
      </c>
      <c r="O490">
        <v>210.12754799999999</v>
      </c>
      <c r="P490">
        <v>66.791229000000001</v>
      </c>
      <c r="Q490">
        <v>334.30496199999999</v>
      </c>
      <c r="R490">
        <v>119.97532699999999</v>
      </c>
      <c r="S490">
        <v>242.65887499999999</v>
      </c>
    </row>
    <row r="491" spans="2:19">
      <c r="B491" s="112">
        <v>44172</v>
      </c>
      <c r="C491">
        <v>80.483894000000006</v>
      </c>
      <c r="D491">
        <v>108.78930699999999</v>
      </c>
      <c r="E491">
        <v>25.701082</v>
      </c>
      <c r="F491">
        <v>123.015488</v>
      </c>
      <c r="G491">
        <v>53.320484</v>
      </c>
      <c r="H491">
        <v>50.978954000000002</v>
      </c>
      <c r="I491">
        <v>35.506981000000003</v>
      </c>
      <c r="J491">
        <v>285.27731299999999</v>
      </c>
      <c r="K491">
        <v>46.795276999999999</v>
      </c>
      <c r="L491">
        <v>51.504176999999999</v>
      </c>
      <c r="M491">
        <v>61.561134000000003</v>
      </c>
      <c r="N491">
        <v>111.23436</v>
      </c>
      <c r="O491">
        <v>206.08436599999999</v>
      </c>
      <c r="P491">
        <v>66.374390000000005</v>
      </c>
      <c r="Q491">
        <v>332.36535600000002</v>
      </c>
      <c r="R491">
        <v>121.447411</v>
      </c>
      <c r="S491">
        <v>241.33729600000001</v>
      </c>
    </row>
    <row r="492" spans="2:19">
      <c r="B492" s="112">
        <v>44173</v>
      </c>
      <c r="C492">
        <v>80.511330000000001</v>
      </c>
      <c r="D492">
        <v>108.798553</v>
      </c>
      <c r="E492">
        <v>25.729296000000001</v>
      </c>
      <c r="F492">
        <v>122.871956</v>
      </c>
      <c r="G492">
        <v>53.415709999999997</v>
      </c>
      <c r="H492">
        <v>51.062443000000002</v>
      </c>
      <c r="I492">
        <v>36.670279999999998</v>
      </c>
      <c r="J492">
        <v>283.09960899999999</v>
      </c>
      <c r="K492">
        <v>47.218643</v>
      </c>
      <c r="L492">
        <v>52.010334</v>
      </c>
      <c r="M492">
        <v>62.859524</v>
      </c>
      <c r="N492">
        <v>111.343895</v>
      </c>
      <c r="O492">
        <v>205.47787500000001</v>
      </c>
      <c r="P492">
        <v>66.126052999999999</v>
      </c>
      <c r="Q492">
        <v>332.36535600000002</v>
      </c>
      <c r="R492">
        <v>122.06568900000001</v>
      </c>
      <c r="S492">
        <v>241.90237400000001</v>
      </c>
    </row>
    <row r="493" spans="2:19">
      <c r="B493" s="112">
        <v>44174</v>
      </c>
      <c r="C493">
        <v>80.374138000000002</v>
      </c>
      <c r="D493">
        <v>108.641533</v>
      </c>
      <c r="E493">
        <v>25.701082</v>
      </c>
      <c r="F493">
        <v>122.42336299999999</v>
      </c>
      <c r="G493">
        <v>53.372428999999997</v>
      </c>
      <c r="H493">
        <v>51.034615000000002</v>
      </c>
      <c r="I493">
        <v>37.156433</v>
      </c>
      <c r="J493">
        <v>277.62545799999998</v>
      </c>
      <c r="K493">
        <v>46.845824999999998</v>
      </c>
      <c r="L493">
        <v>52.152416000000002</v>
      </c>
      <c r="M493">
        <v>63.574593</v>
      </c>
      <c r="N493">
        <v>110.476883</v>
      </c>
      <c r="O493">
        <v>201.646027</v>
      </c>
      <c r="P493">
        <v>65.842254999999994</v>
      </c>
      <c r="Q493">
        <v>329.06906099999998</v>
      </c>
      <c r="R493">
        <v>119.51406900000001</v>
      </c>
      <c r="S493">
        <v>244.03788800000001</v>
      </c>
    </row>
    <row r="494" spans="2:19">
      <c r="B494" s="112">
        <v>44175</v>
      </c>
      <c r="C494">
        <v>80.538787999999997</v>
      </c>
      <c r="D494">
        <v>108.909409</v>
      </c>
      <c r="E494">
        <v>25.748097999999999</v>
      </c>
      <c r="F494">
        <v>123.033432</v>
      </c>
      <c r="G494">
        <v>53.467658999999998</v>
      </c>
      <c r="H494">
        <v>51.071742999999998</v>
      </c>
      <c r="I494">
        <v>38.206885999999997</v>
      </c>
      <c r="J494">
        <v>276.82626299999998</v>
      </c>
      <c r="K494">
        <v>46.627026000000001</v>
      </c>
      <c r="L494">
        <v>52.045848999999997</v>
      </c>
      <c r="M494">
        <v>62.633716999999997</v>
      </c>
      <c r="N494">
        <v>109.764999</v>
      </c>
      <c r="O494">
        <v>201.61842300000001</v>
      </c>
      <c r="P494">
        <v>65.052940000000007</v>
      </c>
      <c r="Q494">
        <v>324.521027</v>
      </c>
      <c r="R494">
        <v>120.946899</v>
      </c>
      <c r="S494">
        <v>242.716339</v>
      </c>
    </row>
    <row r="495" spans="2:19">
      <c r="B495" s="112">
        <v>44176</v>
      </c>
      <c r="C495">
        <v>80.666839999999993</v>
      </c>
      <c r="D495">
        <v>109.02948000000001</v>
      </c>
      <c r="E495">
        <v>25.804527</v>
      </c>
      <c r="F495">
        <v>123.159058</v>
      </c>
      <c r="G495">
        <v>53.476315</v>
      </c>
      <c r="H495">
        <v>51.099570999999997</v>
      </c>
      <c r="I495">
        <v>38.024582000000002</v>
      </c>
      <c r="J495">
        <v>273.26004</v>
      </c>
      <c r="K495">
        <v>46.614337999999996</v>
      </c>
      <c r="L495">
        <v>52.383293000000002</v>
      </c>
      <c r="M495">
        <v>62.473784999999999</v>
      </c>
      <c r="N495">
        <v>109.117012</v>
      </c>
      <c r="O495">
        <v>201.995193</v>
      </c>
      <c r="P495">
        <v>64.884422000000001</v>
      </c>
      <c r="Q495">
        <v>322.05603000000002</v>
      </c>
      <c r="R495">
        <v>120.132347</v>
      </c>
      <c r="S495">
        <v>244.93806499999999</v>
      </c>
    </row>
    <row r="496" spans="2:19">
      <c r="B496" s="112">
        <v>44179</v>
      </c>
      <c r="C496">
        <v>80.639420000000001</v>
      </c>
      <c r="D496">
        <v>108.964844</v>
      </c>
      <c r="E496">
        <v>25.776319999999998</v>
      </c>
      <c r="F496">
        <v>123.069321</v>
      </c>
      <c r="G496">
        <v>53.476315</v>
      </c>
      <c r="H496">
        <v>51.099570999999997</v>
      </c>
      <c r="I496">
        <v>36.652920000000002</v>
      </c>
      <c r="J496">
        <v>273.899384</v>
      </c>
      <c r="K496">
        <v>46.186245</v>
      </c>
      <c r="L496">
        <v>51.646251999999997</v>
      </c>
      <c r="M496">
        <v>61.871616000000003</v>
      </c>
      <c r="N496">
        <v>107.967072</v>
      </c>
      <c r="O496">
        <v>199.146591</v>
      </c>
      <c r="P496">
        <v>64.219268999999997</v>
      </c>
      <c r="Q496">
        <v>321.15792800000003</v>
      </c>
      <c r="R496">
        <v>119.51406900000001</v>
      </c>
      <c r="S496">
        <v>242.01727299999999</v>
      </c>
    </row>
    <row r="497" spans="2:19">
      <c r="B497" s="112">
        <v>44180</v>
      </c>
      <c r="C497">
        <v>80.675972000000002</v>
      </c>
      <c r="D497">
        <v>109.02948000000001</v>
      </c>
      <c r="E497">
        <v>25.757511000000001</v>
      </c>
      <c r="F497">
        <v>123.311554</v>
      </c>
      <c r="G497">
        <v>53.571541000000003</v>
      </c>
      <c r="H497">
        <v>51.118130000000001</v>
      </c>
      <c r="I497">
        <v>37.364792000000001</v>
      </c>
      <c r="J497">
        <v>275.25793499999997</v>
      </c>
      <c r="K497">
        <v>46.164046999999997</v>
      </c>
      <c r="L497">
        <v>51.788333999999999</v>
      </c>
      <c r="M497">
        <v>64.007407999999998</v>
      </c>
      <c r="N497">
        <v>109.81064600000001</v>
      </c>
      <c r="O497">
        <v>199.63357500000001</v>
      </c>
      <c r="P497">
        <v>64.742523000000006</v>
      </c>
      <c r="Q497">
        <v>324.54016100000001</v>
      </c>
      <c r="R497">
        <v>125.50056499999999</v>
      </c>
      <c r="S497">
        <v>250.89463799999999</v>
      </c>
    </row>
    <row r="498" spans="2:19">
      <c r="B498" s="112">
        <v>44181</v>
      </c>
      <c r="C498">
        <v>80.593650999999994</v>
      </c>
      <c r="D498">
        <v>108.983322</v>
      </c>
      <c r="E498">
        <v>25.738695</v>
      </c>
      <c r="F498">
        <v>123.212852</v>
      </c>
      <c r="G498">
        <v>53.562885000000001</v>
      </c>
      <c r="H498">
        <v>51.108845000000002</v>
      </c>
      <c r="I498">
        <v>37.937767000000001</v>
      </c>
      <c r="J498">
        <v>275.377838</v>
      </c>
      <c r="K498">
        <v>46.116481999999998</v>
      </c>
      <c r="L498">
        <v>52.729613999999998</v>
      </c>
      <c r="M498">
        <v>64.336699999999993</v>
      </c>
      <c r="N498">
        <v>110.130066</v>
      </c>
      <c r="O498">
        <v>201.81140099999999</v>
      </c>
      <c r="P498">
        <v>63.633929999999999</v>
      </c>
      <c r="Q498">
        <v>324.22485399999999</v>
      </c>
      <c r="R498">
        <v>125.431847</v>
      </c>
      <c r="S498">
        <v>250.061508</v>
      </c>
    </row>
    <row r="499" spans="2:19">
      <c r="B499" s="112">
        <v>44182</v>
      </c>
      <c r="C499">
        <v>80.611946000000003</v>
      </c>
      <c r="D499">
        <v>108.978691</v>
      </c>
      <c r="E499">
        <v>25.711407000000001</v>
      </c>
      <c r="F499">
        <v>123.392639</v>
      </c>
      <c r="G499">
        <v>53.585442</v>
      </c>
      <c r="H499">
        <v>51.062443000000002</v>
      </c>
      <c r="I499">
        <v>37.746772999999997</v>
      </c>
      <c r="J499">
        <v>274.18908699999997</v>
      </c>
      <c r="K499">
        <v>46.328944999999997</v>
      </c>
      <c r="L499">
        <v>52.623055000000001</v>
      </c>
      <c r="M499">
        <v>65.381057999999996</v>
      </c>
      <c r="N499">
        <v>109.21740699999999</v>
      </c>
      <c r="O499">
        <v>204.650803</v>
      </c>
      <c r="P499">
        <v>63.518635000000003</v>
      </c>
      <c r="Q499">
        <v>326.45111100000003</v>
      </c>
      <c r="R499">
        <v>126.30532100000001</v>
      </c>
      <c r="S499">
        <v>253.32710299999999</v>
      </c>
    </row>
    <row r="500" spans="2:19">
      <c r="B500" s="112">
        <v>44183</v>
      </c>
      <c r="C500">
        <v>80.584518000000003</v>
      </c>
      <c r="D500">
        <v>108.92319500000001</v>
      </c>
      <c r="E500">
        <v>25.702000000000002</v>
      </c>
      <c r="F500">
        <v>123.302757</v>
      </c>
      <c r="G500">
        <v>53.594116</v>
      </c>
      <c r="H500">
        <v>51.053168999999997</v>
      </c>
      <c r="I500">
        <v>37.095669000000001</v>
      </c>
      <c r="J500">
        <v>276.10702500000002</v>
      </c>
      <c r="K500">
        <v>46.281376000000002</v>
      </c>
      <c r="L500">
        <v>52.205696000000003</v>
      </c>
      <c r="M500">
        <v>67.112267000000003</v>
      </c>
      <c r="N500">
        <v>108.678955</v>
      </c>
      <c r="O500">
        <v>203.557343</v>
      </c>
      <c r="P500">
        <v>63.101802999999997</v>
      </c>
      <c r="Q500">
        <v>323.30764799999997</v>
      </c>
      <c r="R500">
        <v>124.303268</v>
      </c>
      <c r="S500">
        <v>259.23580900000002</v>
      </c>
    </row>
    <row r="501" spans="2:19">
      <c r="B501" s="112">
        <v>44186</v>
      </c>
      <c r="C501">
        <v>80.593650999999994</v>
      </c>
      <c r="D501">
        <v>108.92319500000001</v>
      </c>
      <c r="E501">
        <v>25.730232000000001</v>
      </c>
      <c r="F501">
        <v>123.060081</v>
      </c>
      <c r="G501">
        <v>53.576771000000001</v>
      </c>
      <c r="H501">
        <v>51.183086000000003</v>
      </c>
      <c r="I501">
        <v>36.418517999999999</v>
      </c>
      <c r="J501">
        <v>272.50088499999998</v>
      </c>
      <c r="K501">
        <v>46.287723999999997</v>
      </c>
      <c r="L501">
        <v>51.566333999999998</v>
      </c>
      <c r="M501">
        <v>66.284285999999994</v>
      </c>
      <c r="N501">
        <v>112.758522</v>
      </c>
      <c r="O501">
        <v>201.958405</v>
      </c>
      <c r="P501">
        <v>62.037520999999998</v>
      </c>
      <c r="Q501">
        <v>321.11004600000001</v>
      </c>
      <c r="R501">
        <v>125.84404000000001</v>
      </c>
      <c r="S501">
        <v>256.410706</v>
      </c>
    </row>
    <row r="502" spans="2:19">
      <c r="B502" s="112">
        <v>44187</v>
      </c>
      <c r="C502">
        <v>80.721733</v>
      </c>
      <c r="D502">
        <v>109.080399</v>
      </c>
      <c r="E502">
        <v>25.758462999999999</v>
      </c>
      <c r="F502">
        <v>123.40164900000001</v>
      </c>
      <c r="G502">
        <v>53.611462000000003</v>
      </c>
      <c r="H502">
        <v>51.201644999999999</v>
      </c>
      <c r="I502">
        <v>35.802143000000001</v>
      </c>
      <c r="J502">
        <v>266.806915</v>
      </c>
      <c r="K502">
        <v>45.726439999999997</v>
      </c>
      <c r="L502">
        <v>51.521934999999999</v>
      </c>
      <c r="M502">
        <v>66.256073000000001</v>
      </c>
      <c r="N502">
        <v>111.042709</v>
      </c>
      <c r="O502">
        <v>202.61084</v>
      </c>
      <c r="P502">
        <v>61.771484000000001</v>
      </c>
      <c r="Q502">
        <v>320.087738</v>
      </c>
      <c r="R502">
        <v>129.426163</v>
      </c>
      <c r="S502">
        <v>257.85674999999998</v>
      </c>
    </row>
    <row r="503" spans="2:19">
      <c r="B503" s="112">
        <v>44188</v>
      </c>
      <c r="C503">
        <v>80.630875000000003</v>
      </c>
      <c r="D503">
        <v>109.006424</v>
      </c>
      <c r="E503">
        <v>25.720815999999999</v>
      </c>
      <c r="F503">
        <v>123.428558</v>
      </c>
      <c r="G503">
        <v>53.637492999999999</v>
      </c>
      <c r="H503">
        <v>51.204433000000002</v>
      </c>
      <c r="I503">
        <v>36.262253000000001</v>
      </c>
      <c r="J503">
        <v>267.825806</v>
      </c>
      <c r="K503">
        <v>45.415680000000002</v>
      </c>
      <c r="L503">
        <v>51.850498000000002</v>
      </c>
      <c r="M503">
        <v>65.089386000000005</v>
      </c>
      <c r="N503">
        <v>114.145752</v>
      </c>
      <c r="O503">
        <v>199.77140800000001</v>
      </c>
      <c r="P503">
        <v>62.143954999999998</v>
      </c>
      <c r="Q503">
        <v>322.552887</v>
      </c>
      <c r="R503">
        <v>128.52327</v>
      </c>
      <c r="S503">
        <v>256.59265099999999</v>
      </c>
    </row>
    <row r="504" spans="2:19">
      <c r="B504" s="112">
        <v>44189</v>
      </c>
      <c r="C504">
        <v>80.768523999999999</v>
      </c>
      <c r="D504">
        <v>109.108154</v>
      </c>
      <c r="E504">
        <v>25.730232000000001</v>
      </c>
      <c r="F504">
        <v>123.85114299999999</v>
      </c>
      <c r="G504">
        <v>53.663516999999999</v>
      </c>
      <c r="H504">
        <v>51.241607999999999</v>
      </c>
      <c r="I504">
        <v>36.114666</v>
      </c>
      <c r="J504">
        <v>267.11657700000001</v>
      </c>
      <c r="K504">
        <v>45.504471000000002</v>
      </c>
      <c r="L504">
        <v>52.108016999999997</v>
      </c>
      <c r="M504">
        <v>65.437515000000005</v>
      </c>
      <c r="N504">
        <v>113.643776</v>
      </c>
      <c r="O504">
        <v>202.04457099999999</v>
      </c>
      <c r="P504">
        <v>62.472110999999998</v>
      </c>
      <c r="Q504">
        <v>325.61029100000002</v>
      </c>
      <c r="R504">
        <v>129.514465</v>
      </c>
      <c r="S504">
        <v>257.80886800000002</v>
      </c>
    </row>
    <row r="505" spans="2:19">
      <c r="B505" s="112">
        <v>44193</v>
      </c>
      <c r="C505">
        <v>80.740989999999996</v>
      </c>
      <c r="D505">
        <v>109.126617</v>
      </c>
      <c r="E505">
        <v>25.739640999999999</v>
      </c>
      <c r="F505">
        <v>123.93206000000001</v>
      </c>
      <c r="G505">
        <v>53.706890000000001</v>
      </c>
      <c r="H505">
        <v>51.250903999999998</v>
      </c>
      <c r="I505">
        <v>36.23621</v>
      </c>
      <c r="J505">
        <v>276.70642099999998</v>
      </c>
      <c r="K505">
        <v>46.049889</v>
      </c>
      <c r="L505">
        <v>52.472102999999997</v>
      </c>
      <c r="M505">
        <v>64.590751999999995</v>
      </c>
      <c r="N505">
        <v>114.392151</v>
      </c>
      <c r="O505">
        <v>204.280823</v>
      </c>
      <c r="P505">
        <v>63.199340999999997</v>
      </c>
      <c r="Q505">
        <v>330.54046599999998</v>
      </c>
      <c r="R505">
        <v>134.14665199999999</v>
      </c>
      <c r="S505">
        <v>256.17132600000002</v>
      </c>
    </row>
    <row r="506" spans="2:19">
      <c r="B506" s="112">
        <v>44194</v>
      </c>
      <c r="C506">
        <v>80.768523999999999</v>
      </c>
      <c r="D506">
        <v>109.145134</v>
      </c>
      <c r="E506">
        <v>25.739640999999999</v>
      </c>
      <c r="F506">
        <v>123.98595400000001</v>
      </c>
      <c r="G506">
        <v>53.680861999999998</v>
      </c>
      <c r="H506">
        <v>51.250903999999998</v>
      </c>
      <c r="I506">
        <v>35.828181999999998</v>
      </c>
      <c r="J506">
        <v>276.48663299999998</v>
      </c>
      <c r="K506">
        <v>45.758159999999997</v>
      </c>
      <c r="L506">
        <v>53.395617999999999</v>
      </c>
      <c r="M506">
        <v>65.211699999999993</v>
      </c>
      <c r="N506">
        <v>114.090988</v>
      </c>
      <c r="O506">
        <v>203.735626</v>
      </c>
      <c r="P506">
        <v>62.755909000000003</v>
      </c>
      <c r="Q506">
        <v>331.87814300000002</v>
      </c>
      <c r="R506">
        <v>132.36050399999999</v>
      </c>
      <c r="S506">
        <v>254.102814</v>
      </c>
    </row>
    <row r="507" spans="2:19">
      <c r="B507" s="112">
        <v>44195</v>
      </c>
      <c r="C507">
        <v>80.823586000000006</v>
      </c>
      <c r="D507">
        <v>109.209862</v>
      </c>
      <c r="E507">
        <v>25.749056</v>
      </c>
      <c r="F507">
        <v>124.147774</v>
      </c>
      <c r="G507">
        <v>53.698222999999999</v>
      </c>
      <c r="H507">
        <v>51.269482000000004</v>
      </c>
      <c r="I507">
        <v>36.114666</v>
      </c>
      <c r="J507">
        <v>271.58184799999998</v>
      </c>
      <c r="K507">
        <v>45.720103999999999</v>
      </c>
      <c r="L507">
        <v>54.079388000000002</v>
      </c>
      <c r="M507">
        <v>66.143180999999998</v>
      </c>
      <c r="N507">
        <v>114.410408</v>
      </c>
      <c r="O507">
        <v>203.606247</v>
      </c>
      <c r="P507">
        <v>62.986491999999998</v>
      </c>
      <c r="Q507">
        <v>329.623199</v>
      </c>
      <c r="R507">
        <v>131.23187300000001</v>
      </c>
      <c r="S507">
        <v>255.610626</v>
      </c>
    </row>
    <row r="508" spans="2:19">
      <c r="B508" s="112">
        <v>44196</v>
      </c>
      <c r="C508">
        <v>80.933730999999995</v>
      </c>
      <c r="D508">
        <v>109.293053</v>
      </c>
      <c r="E508">
        <v>25.636119999999998</v>
      </c>
      <c r="F508">
        <v>124.17472100000001</v>
      </c>
      <c r="G508">
        <v>53.854362000000002</v>
      </c>
      <c r="H508">
        <v>51.288063000000001</v>
      </c>
      <c r="I508">
        <v>35.784790000000001</v>
      </c>
      <c r="J508">
        <v>272.87048299999998</v>
      </c>
      <c r="K508">
        <v>45.710594</v>
      </c>
      <c r="L508">
        <v>53.599857</v>
      </c>
      <c r="M508">
        <v>66.905258000000003</v>
      </c>
      <c r="N508">
        <v>115.971054</v>
      </c>
      <c r="O508">
        <v>207.41336100000001</v>
      </c>
      <c r="P508">
        <v>64.095093000000006</v>
      </c>
      <c r="Q508">
        <v>335.05978399999998</v>
      </c>
      <c r="R508">
        <v>130.221069</v>
      </c>
      <c r="S508">
        <v>258.395782</v>
      </c>
    </row>
    <row r="509" spans="2:19">
      <c r="B509" s="112">
        <v>44200</v>
      </c>
      <c r="C509">
        <v>80.823586000000006</v>
      </c>
      <c r="D509">
        <v>109.154404</v>
      </c>
      <c r="E509">
        <v>25.767873999999999</v>
      </c>
      <c r="F509">
        <v>123.54544799999999</v>
      </c>
      <c r="G509">
        <v>53.941108999999997</v>
      </c>
      <c r="H509">
        <v>51.288063000000001</v>
      </c>
      <c r="I509">
        <v>36.027855000000002</v>
      </c>
      <c r="J509">
        <v>268.654968</v>
      </c>
      <c r="K509">
        <v>46.465297999999997</v>
      </c>
      <c r="L509">
        <v>53.750819999999997</v>
      </c>
      <c r="M509">
        <v>66.16198</v>
      </c>
      <c r="N509">
        <v>114.87587000000001</v>
      </c>
      <c r="O509">
        <v>202.92247</v>
      </c>
      <c r="P509">
        <v>62.667233000000003</v>
      </c>
      <c r="Q509">
        <v>333.93231200000002</v>
      </c>
      <c r="R509">
        <v>127.00211299999999</v>
      </c>
      <c r="S509">
        <v>257.04162600000001</v>
      </c>
    </row>
    <row r="510" spans="2:19">
      <c r="B510" s="112">
        <v>44201</v>
      </c>
      <c r="C510">
        <v>80.685920999999993</v>
      </c>
      <c r="D510">
        <v>109.043404</v>
      </c>
      <c r="E510">
        <v>25.711407000000001</v>
      </c>
      <c r="F510">
        <v>123.149933</v>
      </c>
      <c r="G510">
        <v>53.889071999999999</v>
      </c>
      <c r="H510">
        <v>51.297356000000001</v>
      </c>
      <c r="I510">
        <v>37.764141000000002</v>
      </c>
      <c r="J510">
        <v>270.68279999999999</v>
      </c>
      <c r="K510">
        <v>46.217964000000002</v>
      </c>
      <c r="L510">
        <v>53.777470000000001</v>
      </c>
      <c r="M510">
        <v>69.417389</v>
      </c>
      <c r="N510">
        <v>115.50093099999999</v>
      </c>
      <c r="O510">
        <v>203.948151</v>
      </c>
      <c r="P510">
        <v>61.966591000000001</v>
      </c>
      <c r="Q510">
        <v>329.441711</v>
      </c>
      <c r="R510">
        <v>128.572327</v>
      </c>
      <c r="S510">
        <v>263.41867100000002</v>
      </c>
    </row>
    <row r="511" spans="2:19">
      <c r="B511" s="112">
        <v>44202</v>
      </c>
      <c r="C511">
        <v>80.328011000000004</v>
      </c>
      <c r="D511">
        <v>108.50708</v>
      </c>
      <c r="E511">
        <v>25.560827</v>
      </c>
      <c r="F511">
        <v>122.152069</v>
      </c>
      <c r="G511">
        <v>53.741596000000001</v>
      </c>
      <c r="H511">
        <v>51.306655999999997</v>
      </c>
      <c r="I511">
        <v>38.727783000000002</v>
      </c>
      <c r="J511">
        <v>263.030914</v>
      </c>
      <c r="K511">
        <v>46.506518999999997</v>
      </c>
      <c r="L511">
        <v>53.857379999999999</v>
      </c>
      <c r="M511">
        <v>73.152657000000005</v>
      </c>
      <c r="N511">
        <v>120.924385</v>
      </c>
      <c r="O511">
        <v>198.57015999999999</v>
      </c>
      <c r="P511">
        <v>63.288048000000003</v>
      </c>
      <c r="Q511">
        <v>343.26718099999999</v>
      </c>
      <c r="R511">
        <v>124.24437</v>
      </c>
      <c r="S511">
        <v>278.86187699999999</v>
      </c>
    </row>
    <row r="512" spans="2:19">
      <c r="B512" s="112">
        <v>44203</v>
      </c>
      <c r="C512">
        <v>80.162826999999993</v>
      </c>
      <c r="D512">
        <v>108.39608800000001</v>
      </c>
      <c r="E512">
        <v>25.494952999999999</v>
      </c>
      <c r="F512">
        <v>122.134079</v>
      </c>
      <c r="G512">
        <v>53.724243000000001</v>
      </c>
      <c r="H512">
        <v>51.334541000000002</v>
      </c>
      <c r="I512">
        <v>39.031627999999998</v>
      </c>
      <c r="J512">
        <v>268.45517000000001</v>
      </c>
      <c r="K512">
        <v>46.503345000000003</v>
      </c>
      <c r="L512">
        <v>53.120337999999997</v>
      </c>
      <c r="M512">
        <v>76.097572</v>
      </c>
      <c r="N512">
        <v>124.895447</v>
      </c>
      <c r="O512">
        <v>200.98191800000001</v>
      </c>
      <c r="P512">
        <v>62.002063999999997</v>
      </c>
      <c r="Q512">
        <v>348.77056900000002</v>
      </c>
      <c r="R512">
        <v>128.48400899999999</v>
      </c>
      <c r="S512">
        <v>287.86090100000001</v>
      </c>
    </row>
    <row r="513" spans="2:19">
      <c r="B513" s="112">
        <v>44204</v>
      </c>
      <c r="C513">
        <v>80.089393999999999</v>
      </c>
      <c r="D513">
        <v>108.26664</v>
      </c>
      <c r="E513">
        <v>25.457301999999999</v>
      </c>
      <c r="F513">
        <v>122.04415899999999</v>
      </c>
      <c r="G513">
        <v>53.507359000000001</v>
      </c>
      <c r="H513">
        <v>51.195137000000003</v>
      </c>
      <c r="I513">
        <v>39.465698000000003</v>
      </c>
      <c r="J513">
        <v>267.286407</v>
      </c>
      <c r="K513">
        <v>46.497013000000003</v>
      </c>
      <c r="L513">
        <v>53.750819999999997</v>
      </c>
      <c r="M513">
        <v>76.953781000000006</v>
      </c>
      <c r="N513">
        <v>125.03331799999999</v>
      </c>
      <c r="O513">
        <v>205.324997</v>
      </c>
      <c r="P513">
        <v>62.019801999999999</v>
      </c>
      <c r="Q513">
        <v>347.20361300000002</v>
      </c>
      <c r="R513">
        <v>129.59298699999999</v>
      </c>
      <c r="S513">
        <v>282.27136200000001</v>
      </c>
    </row>
    <row r="514" spans="2:19">
      <c r="B514" s="112">
        <v>44207</v>
      </c>
      <c r="C514">
        <v>80.006821000000002</v>
      </c>
      <c r="D514">
        <v>108.090958</v>
      </c>
      <c r="E514">
        <v>25.438478</v>
      </c>
      <c r="F514">
        <v>121.522758</v>
      </c>
      <c r="G514">
        <v>53.420616000000003</v>
      </c>
      <c r="H514">
        <v>51.195137000000003</v>
      </c>
      <c r="I514">
        <v>40.663727000000002</v>
      </c>
      <c r="J514">
        <v>256.56778000000003</v>
      </c>
      <c r="K514">
        <v>46.706302999999998</v>
      </c>
      <c r="L514">
        <v>52.853938999999997</v>
      </c>
      <c r="M514">
        <v>79.014274999999998</v>
      </c>
      <c r="N514">
        <v>126.899353</v>
      </c>
      <c r="O514">
        <v>198.59787</v>
      </c>
      <c r="P514">
        <v>60.955536000000002</v>
      </c>
      <c r="Q514">
        <v>344.68124399999999</v>
      </c>
      <c r="R514">
        <v>126.58008599999999</v>
      </c>
      <c r="S514">
        <v>283.24136399999998</v>
      </c>
    </row>
    <row r="515" spans="2:19">
      <c r="B515" s="112">
        <v>44208</v>
      </c>
      <c r="C515">
        <v>79.988449000000003</v>
      </c>
      <c r="D515">
        <v>108.183418</v>
      </c>
      <c r="E515">
        <v>25.438478</v>
      </c>
      <c r="F515">
        <v>121.783455</v>
      </c>
      <c r="G515">
        <v>53.472659999999998</v>
      </c>
      <c r="H515">
        <v>51.204433000000002</v>
      </c>
      <c r="I515">
        <v>41.566597000000002</v>
      </c>
      <c r="J515">
        <v>250.823868</v>
      </c>
      <c r="K515">
        <v>47.239024999999998</v>
      </c>
      <c r="L515">
        <v>52.472102999999997</v>
      </c>
      <c r="M515">
        <v>81.253547999999995</v>
      </c>
      <c r="N515">
        <v>128.89407299999999</v>
      </c>
      <c r="O515">
        <v>198.58862300000001</v>
      </c>
      <c r="P515">
        <v>60.237160000000003</v>
      </c>
      <c r="Q515">
        <v>341.45178199999998</v>
      </c>
      <c r="R515">
        <v>126.40345000000001</v>
      </c>
      <c r="S515">
        <v>290.127411</v>
      </c>
    </row>
    <row r="516" spans="2:19">
      <c r="B516" s="112">
        <v>44209</v>
      </c>
      <c r="C516">
        <v>80.199532000000005</v>
      </c>
      <c r="D516">
        <v>108.525581</v>
      </c>
      <c r="E516">
        <v>25.504362</v>
      </c>
      <c r="F516">
        <v>122.727402</v>
      </c>
      <c r="G516">
        <v>53.585442</v>
      </c>
      <c r="H516">
        <v>51.176547999999997</v>
      </c>
      <c r="I516">
        <v>42.035392999999999</v>
      </c>
      <c r="J516">
        <v>251.37329099999999</v>
      </c>
      <c r="K516">
        <v>46.757033999999997</v>
      </c>
      <c r="L516">
        <v>52.543137000000002</v>
      </c>
      <c r="M516">
        <v>78.553252999999998</v>
      </c>
      <c r="N516">
        <v>129.01359600000001</v>
      </c>
      <c r="O516">
        <v>200.020905</v>
      </c>
      <c r="P516">
        <v>61.735999999999997</v>
      </c>
      <c r="Q516">
        <v>339.22558600000002</v>
      </c>
      <c r="R516">
        <v>128.45457500000001</v>
      </c>
      <c r="S516">
        <v>289.29187000000002</v>
      </c>
    </row>
    <row r="517" spans="2:19">
      <c r="B517" s="112">
        <v>44210</v>
      </c>
      <c r="C517">
        <v>80.098563999999996</v>
      </c>
      <c r="D517">
        <v>108.312904</v>
      </c>
      <c r="E517">
        <v>25.466716999999999</v>
      </c>
      <c r="F517">
        <v>122.19697600000001</v>
      </c>
      <c r="G517">
        <v>53.602798</v>
      </c>
      <c r="H517">
        <v>51.176547999999997</v>
      </c>
      <c r="I517">
        <v>43.676178</v>
      </c>
      <c r="J517">
        <v>245.37965399999999</v>
      </c>
      <c r="K517">
        <v>46.604832000000002</v>
      </c>
      <c r="L517">
        <v>53.138100000000001</v>
      </c>
      <c r="M517">
        <v>77.725280999999995</v>
      </c>
      <c r="N517">
        <v>129.767349</v>
      </c>
      <c r="O517">
        <v>198.66255200000001</v>
      </c>
      <c r="P517">
        <v>60.716084000000002</v>
      </c>
      <c r="Q517">
        <v>334.91641199999998</v>
      </c>
      <c r="R517">
        <v>126.511414</v>
      </c>
      <c r="S517">
        <v>290.85730000000001</v>
      </c>
    </row>
    <row r="518" spans="2:19">
      <c r="B518" s="112">
        <v>44211</v>
      </c>
      <c r="C518">
        <v>80.162826999999993</v>
      </c>
      <c r="D518">
        <v>108.42384300000001</v>
      </c>
      <c r="E518">
        <v>25.494952999999999</v>
      </c>
      <c r="F518">
        <v>122.38578800000001</v>
      </c>
      <c r="G518">
        <v>53.672192000000003</v>
      </c>
      <c r="H518">
        <v>51.241607999999999</v>
      </c>
      <c r="I518">
        <v>41.575282999999999</v>
      </c>
      <c r="J518">
        <v>251.093582</v>
      </c>
      <c r="K518">
        <v>45.865971000000002</v>
      </c>
      <c r="L518">
        <v>52.996017000000002</v>
      </c>
      <c r="M518">
        <v>77.471237000000002</v>
      </c>
      <c r="N518">
        <v>127.441689</v>
      </c>
      <c r="O518">
        <v>203.190414</v>
      </c>
      <c r="P518">
        <v>61.727122999999999</v>
      </c>
      <c r="Q518">
        <v>335.65213</v>
      </c>
      <c r="R518">
        <v>124.774338</v>
      </c>
      <c r="S518">
        <v>283.70233200000001</v>
      </c>
    </row>
    <row r="519" spans="2:19">
      <c r="B519" s="112">
        <v>44215</v>
      </c>
      <c r="C519">
        <v>80.272964000000002</v>
      </c>
      <c r="D519">
        <v>108.57178500000001</v>
      </c>
      <c r="E519">
        <v>25.513773</v>
      </c>
      <c r="F519">
        <v>122.601608</v>
      </c>
      <c r="G519">
        <v>53.802306999999999</v>
      </c>
      <c r="H519">
        <v>51.278767000000002</v>
      </c>
      <c r="I519">
        <v>42.400013000000001</v>
      </c>
      <c r="J519">
        <v>260.82327299999997</v>
      </c>
      <c r="K519">
        <v>45.469593000000003</v>
      </c>
      <c r="L519">
        <v>52.729613999999998</v>
      </c>
      <c r="M519">
        <v>79.465880999999996</v>
      </c>
      <c r="N519">
        <v>126.89016700000001</v>
      </c>
      <c r="O519">
        <v>200.40901199999999</v>
      </c>
      <c r="P519">
        <v>61.620711999999997</v>
      </c>
      <c r="Q519">
        <v>336.50250199999999</v>
      </c>
      <c r="R519">
        <v>125.451508</v>
      </c>
      <c r="S519">
        <v>283.30856299999999</v>
      </c>
    </row>
    <row r="520" spans="2:19">
      <c r="B520" s="112">
        <v>44216</v>
      </c>
      <c r="C520">
        <v>80.263756000000001</v>
      </c>
      <c r="D520">
        <v>108.581062</v>
      </c>
      <c r="E520">
        <v>25.523185999999999</v>
      </c>
      <c r="F520">
        <v>122.565613</v>
      </c>
      <c r="G520">
        <v>53.897728000000001</v>
      </c>
      <c r="H520">
        <v>51.297356000000001</v>
      </c>
      <c r="I520">
        <v>42.999026999999998</v>
      </c>
      <c r="J520">
        <v>267.19650300000001</v>
      </c>
      <c r="K520">
        <v>46.141849999999998</v>
      </c>
      <c r="L520">
        <v>52.880572999999998</v>
      </c>
      <c r="M520">
        <v>79.305946000000006</v>
      </c>
      <c r="N520">
        <v>124.98737300000001</v>
      </c>
      <c r="O520">
        <v>205.860962</v>
      </c>
      <c r="P520">
        <v>62.028655999999998</v>
      </c>
      <c r="Q520">
        <v>335.21264600000001</v>
      </c>
      <c r="R520">
        <v>129.57333399999999</v>
      </c>
      <c r="S520">
        <v>289.02294899999998</v>
      </c>
    </row>
    <row r="521" spans="2:19">
      <c r="B521" s="112">
        <v>44217</v>
      </c>
      <c r="C521">
        <v>80.153640999999993</v>
      </c>
      <c r="D521">
        <v>108.42384300000001</v>
      </c>
      <c r="E521">
        <v>25.48554</v>
      </c>
      <c r="F521">
        <v>122.080185</v>
      </c>
      <c r="G521">
        <v>54.010508999999999</v>
      </c>
      <c r="H521">
        <v>51.232315</v>
      </c>
      <c r="I521">
        <v>41.766269999999999</v>
      </c>
      <c r="J521">
        <v>272.58078</v>
      </c>
      <c r="K521">
        <v>45.932568000000003</v>
      </c>
      <c r="L521">
        <v>53.209144999999999</v>
      </c>
      <c r="M521">
        <v>76.191665999999998</v>
      </c>
      <c r="N521">
        <v>123.939453</v>
      </c>
      <c r="O521">
        <v>205.324997</v>
      </c>
      <c r="P521">
        <v>61.328032999999998</v>
      </c>
      <c r="Q521">
        <v>339.18731700000001</v>
      </c>
      <c r="R521">
        <v>134.323273</v>
      </c>
      <c r="S521">
        <v>293.40234400000003</v>
      </c>
    </row>
    <row r="522" spans="2:19">
      <c r="B522" s="112">
        <v>44218</v>
      </c>
      <c r="C522">
        <v>80.190337999999997</v>
      </c>
      <c r="D522">
        <v>108.42384300000001</v>
      </c>
      <c r="E522">
        <v>25.504362</v>
      </c>
      <c r="F522">
        <v>121.990234</v>
      </c>
      <c r="G522">
        <v>53.906410000000001</v>
      </c>
      <c r="H522">
        <v>51.306655999999997</v>
      </c>
      <c r="I522">
        <v>41.175938000000002</v>
      </c>
      <c r="J522">
        <v>274.209045</v>
      </c>
      <c r="K522">
        <v>46.401882000000001</v>
      </c>
      <c r="L522">
        <v>52.978259999999999</v>
      </c>
      <c r="M522">
        <v>76.295158000000001</v>
      </c>
      <c r="N522">
        <v>122.98344400000001</v>
      </c>
      <c r="O522">
        <v>206.91435200000001</v>
      </c>
      <c r="P522">
        <v>61.044224</v>
      </c>
      <c r="Q522">
        <v>332.06921399999999</v>
      </c>
      <c r="R522">
        <v>136.482361</v>
      </c>
      <c r="S522">
        <v>293.08544899999998</v>
      </c>
    </row>
    <row r="523" spans="2:19">
      <c r="B523" s="112">
        <v>44221</v>
      </c>
      <c r="C523">
        <v>80.373908999999998</v>
      </c>
      <c r="D523">
        <v>108.701263</v>
      </c>
      <c r="E523">
        <v>25.598476000000002</v>
      </c>
      <c r="F523">
        <v>122.51166499999999</v>
      </c>
      <c r="G523">
        <v>54.053882999999999</v>
      </c>
      <c r="H523">
        <v>51.362414999999999</v>
      </c>
      <c r="I523">
        <v>40.715820000000001</v>
      </c>
      <c r="J523">
        <v>277.71536300000002</v>
      </c>
      <c r="K523">
        <v>46.360652999999999</v>
      </c>
      <c r="L523">
        <v>54.141544000000003</v>
      </c>
      <c r="M523">
        <v>76.539787000000004</v>
      </c>
      <c r="N523">
        <v>121.44832599999999</v>
      </c>
      <c r="O523">
        <v>210.23172</v>
      </c>
      <c r="P523">
        <v>62.649493999999997</v>
      </c>
      <c r="Q523">
        <v>332.317657</v>
      </c>
      <c r="R523">
        <v>140.260727</v>
      </c>
      <c r="S523">
        <v>286.391479</v>
      </c>
    </row>
    <row r="524" spans="2:19">
      <c r="B524" s="112">
        <v>44222</v>
      </c>
      <c r="C524">
        <v>80.364716000000001</v>
      </c>
      <c r="D524">
        <v>108.66428399999999</v>
      </c>
      <c r="E524">
        <v>25.579650999999998</v>
      </c>
      <c r="F524">
        <v>122.502663</v>
      </c>
      <c r="G524">
        <v>53.993167999999997</v>
      </c>
      <c r="H524">
        <v>51.455337999999998</v>
      </c>
      <c r="I524">
        <v>39.821632000000001</v>
      </c>
      <c r="J524">
        <v>281.75103799999999</v>
      </c>
      <c r="K524">
        <v>46.776062000000003</v>
      </c>
      <c r="L524">
        <v>54.079388000000002</v>
      </c>
      <c r="M524">
        <v>75.109665000000007</v>
      </c>
      <c r="N524">
        <v>120.951965</v>
      </c>
      <c r="O524">
        <v>214.64872700000001</v>
      </c>
      <c r="P524">
        <v>62.330212000000003</v>
      </c>
      <c r="Q524">
        <v>327.82696499999997</v>
      </c>
      <c r="R524">
        <v>140.496262</v>
      </c>
      <c r="S524">
        <v>284.28817700000002</v>
      </c>
    </row>
    <row r="525" spans="2:19">
      <c r="B525" s="112">
        <v>44223</v>
      </c>
      <c r="C525">
        <v>80.364716000000001</v>
      </c>
      <c r="D525">
        <v>108.673508</v>
      </c>
      <c r="E525">
        <v>25.607890999999999</v>
      </c>
      <c r="F525">
        <v>122.286942</v>
      </c>
      <c r="G525">
        <v>53.984489000000004</v>
      </c>
      <c r="H525">
        <v>51.511096999999999</v>
      </c>
      <c r="I525">
        <v>39.370201000000002</v>
      </c>
      <c r="J525">
        <v>271.851563</v>
      </c>
      <c r="K525">
        <v>45.612285999999997</v>
      </c>
      <c r="L525">
        <v>52.694102999999998</v>
      </c>
      <c r="M525">
        <v>73.293800000000005</v>
      </c>
      <c r="N525">
        <v>117.532425</v>
      </c>
      <c r="O525">
        <v>211.66403199999999</v>
      </c>
      <c r="P525">
        <v>63.447681000000003</v>
      </c>
      <c r="Q525">
        <v>318.157715</v>
      </c>
      <c r="R525">
        <v>139.416718</v>
      </c>
      <c r="S525">
        <v>269.61325099999999</v>
      </c>
    </row>
    <row r="526" spans="2:19">
      <c r="B526" s="112">
        <v>44224</v>
      </c>
      <c r="C526">
        <v>80.300445999999994</v>
      </c>
      <c r="D526">
        <v>108.599548</v>
      </c>
      <c r="E526">
        <v>25.560827</v>
      </c>
      <c r="F526">
        <v>122.089127</v>
      </c>
      <c r="G526">
        <v>54.053882999999999</v>
      </c>
      <c r="H526">
        <v>51.436756000000003</v>
      </c>
      <c r="I526">
        <v>39.986584000000001</v>
      </c>
      <c r="J526">
        <v>264.71911599999999</v>
      </c>
      <c r="K526">
        <v>45.583751999999997</v>
      </c>
      <c r="L526">
        <v>52.463219000000002</v>
      </c>
      <c r="M526">
        <v>76.32338</v>
      </c>
      <c r="N526">
        <v>119.60069300000001</v>
      </c>
      <c r="O526">
        <v>210.970932</v>
      </c>
      <c r="P526">
        <v>62.268124</v>
      </c>
      <c r="Q526">
        <v>323.08789100000001</v>
      </c>
      <c r="R526">
        <v>134.539185</v>
      </c>
      <c r="S526">
        <v>281.35897799999998</v>
      </c>
    </row>
    <row r="527" spans="2:19">
      <c r="B527" s="112">
        <v>44225</v>
      </c>
      <c r="C527">
        <v>80.236237000000003</v>
      </c>
      <c r="D527">
        <v>108.479332</v>
      </c>
      <c r="E527">
        <v>25.523185999999999</v>
      </c>
      <c r="F527">
        <v>121.900345</v>
      </c>
      <c r="G527">
        <v>54.010508999999999</v>
      </c>
      <c r="H527">
        <v>51.464626000000003</v>
      </c>
      <c r="I527">
        <v>38.927447999999998</v>
      </c>
      <c r="J527">
        <v>258.05618299999998</v>
      </c>
      <c r="K527">
        <v>44.549987999999999</v>
      </c>
      <c r="L527">
        <v>51.806091000000002</v>
      </c>
      <c r="M527">
        <v>74.752128999999996</v>
      </c>
      <c r="N527">
        <v>118.276993</v>
      </c>
      <c r="O527">
        <v>210.09309400000001</v>
      </c>
      <c r="P527">
        <v>62.773646999999997</v>
      </c>
      <c r="Q527">
        <v>318.721405</v>
      </c>
      <c r="R527">
        <v>129.50466900000001</v>
      </c>
      <c r="S527">
        <v>277.36373900000001</v>
      </c>
    </row>
    <row r="528" spans="2:19">
      <c r="B528" s="112">
        <v>44228</v>
      </c>
      <c r="C528">
        <v>80.262894000000003</v>
      </c>
      <c r="D528">
        <v>108.58306899999999</v>
      </c>
      <c r="E528">
        <v>25.542963</v>
      </c>
      <c r="F528">
        <v>122.140839</v>
      </c>
      <c r="G528">
        <v>53.941108999999997</v>
      </c>
      <c r="H528">
        <v>51.481392</v>
      </c>
      <c r="I528">
        <v>38.996895000000002</v>
      </c>
      <c r="J528">
        <v>261.73230000000001</v>
      </c>
      <c r="K528">
        <v>44.163124000000003</v>
      </c>
      <c r="L528">
        <v>51.841621000000004</v>
      </c>
      <c r="M528">
        <v>68.815253999999996</v>
      </c>
      <c r="N528">
        <v>119.15026899999999</v>
      </c>
      <c r="O528">
        <v>217.67962600000001</v>
      </c>
      <c r="P528">
        <v>62.747039999999998</v>
      </c>
      <c r="Q528">
        <v>319.12274200000002</v>
      </c>
      <c r="R528">
        <v>131.64408900000001</v>
      </c>
      <c r="S528">
        <v>280.63867199999999</v>
      </c>
    </row>
    <row r="529" spans="2:19">
      <c r="B529" s="112">
        <v>44229</v>
      </c>
      <c r="C529">
        <v>80.161811999999998</v>
      </c>
      <c r="D529">
        <v>108.416344</v>
      </c>
      <c r="E529">
        <v>25.486452</v>
      </c>
      <c r="F529">
        <v>121.81662799999999</v>
      </c>
      <c r="G529">
        <v>53.975807000000003</v>
      </c>
      <c r="H529">
        <v>51.490692000000003</v>
      </c>
      <c r="I529">
        <v>39.613273999999997</v>
      </c>
      <c r="J529">
        <v>266.79690599999998</v>
      </c>
      <c r="K529">
        <v>44.638779</v>
      </c>
      <c r="L529">
        <v>52.125774</v>
      </c>
      <c r="M529">
        <v>71.929519999999997</v>
      </c>
      <c r="N529">
        <v>122.818001</v>
      </c>
      <c r="O529">
        <v>218.21556100000001</v>
      </c>
      <c r="P529">
        <v>62.312472999999997</v>
      </c>
      <c r="Q529">
        <v>323.63253800000001</v>
      </c>
      <c r="R529">
        <v>132.47830200000001</v>
      </c>
      <c r="S529">
        <v>290.55960099999999</v>
      </c>
    </row>
    <row r="530" spans="2:19">
      <c r="B530" s="112">
        <v>44230</v>
      </c>
      <c r="C530">
        <v>80.023933</v>
      </c>
      <c r="D530">
        <v>108.286659</v>
      </c>
      <c r="E530">
        <v>25.420525000000001</v>
      </c>
      <c r="F530">
        <v>121.528336</v>
      </c>
      <c r="G530">
        <v>53.967136000000004</v>
      </c>
      <c r="H530">
        <v>51.472068999999998</v>
      </c>
      <c r="I530">
        <v>41.167248000000001</v>
      </c>
      <c r="J530">
        <v>266.36737099999999</v>
      </c>
      <c r="K530">
        <v>44.775131000000002</v>
      </c>
      <c r="L530">
        <v>52.658572999999997</v>
      </c>
      <c r="M530">
        <v>70.508812000000006</v>
      </c>
      <c r="N530">
        <v>124.224411</v>
      </c>
      <c r="O530">
        <v>214.667191</v>
      </c>
      <c r="P530">
        <v>62.534199000000001</v>
      </c>
      <c r="Q530">
        <v>322.83950800000002</v>
      </c>
      <c r="R530">
        <v>131.44781499999999</v>
      </c>
      <c r="S530">
        <v>289.21502700000002</v>
      </c>
    </row>
    <row r="531" spans="2:19">
      <c r="B531" s="112">
        <v>44231</v>
      </c>
      <c r="C531">
        <v>80.042297000000005</v>
      </c>
      <c r="D531">
        <v>108.24035600000001</v>
      </c>
      <c r="E531">
        <v>25.401682000000001</v>
      </c>
      <c r="F531">
        <v>121.735512</v>
      </c>
      <c r="G531">
        <v>53.915084999999998</v>
      </c>
      <c r="H531">
        <v>51.518608</v>
      </c>
      <c r="I531">
        <v>41.957267999999999</v>
      </c>
      <c r="J531">
        <v>266.20755000000003</v>
      </c>
      <c r="K531">
        <v>45.196883999999997</v>
      </c>
      <c r="L531">
        <v>49.594971000000001</v>
      </c>
      <c r="M531">
        <v>72.428177000000005</v>
      </c>
      <c r="N531">
        <v>127.08319899999999</v>
      </c>
      <c r="O531">
        <v>214.56552099999999</v>
      </c>
      <c r="P531">
        <v>62.605133000000002</v>
      </c>
      <c r="Q531">
        <v>314.651184</v>
      </c>
      <c r="R531">
        <v>134.83358799999999</v>
      </c>
      <c r="S531">
        <v>297.02301</v>
      </c>
    </row>
    <row r="532" spans="2:19">
      <c r="B532" s="112">
        <v>44232</v>
      </c>
      <c r="C532">
        <v>79.931952999999993</v>
      </c>
      <c r="D532">
        <v>108.10142500000001</v>
      </c>
      <c r="E532">
        <v>25.36401</v>
      </c>
      <c r="F532">
        <v>121.411247</v>
      </c>
      <c r="G532">
        <v>53.906410000000001</v>
      </c>
      <c r="H532">
        <v>51.509300000000003</v>
      </c>
      <c r="I532">
        <v>43.363650999999997</v>
      </c>
      <c r="J532">
        <v>267.81585699999999</v>
      </c>
      <c r="K532">
        <v>45.777180000000001</v>
      </c>
      <c r="L532">
        <v>48.857928999999999</v>
      </c>
      <c r="M532">
        <v>71.355591000000004</v>
      </c>
      <c r="N532">
        <v>126.835022</v>
      </c>
      <c r="O532">
        <v>215.295547</v>
      </c>
      <c r="P532">
        <v>63.412205</v>
      </c>
      <c r="Q532">
        <v>310.05548099999999</v>
      </c>
      <c r="R532">
        <v>134.41589400000001</v>
      </c>
      <c r="S532">
        <v>296.99426299999999</v>
      </c>
    </row>
    <row r="533" spans="2:19">
      <c r="B533" s="112">
        <v>44235</v>
      </c>
      <c r="C533">
        <v>80.023933</v>
      </c>
      <c r="D533">
        <v>108.212563</v>
      </c>
      <c r="E533">
        <v>25.373434</v>
      </c>
      <c r="F533">
        <v>121.933708</v>
      </c>
      <c r="G533">
        <v>53.967136000000004</v>
      </c>
      <c r="H533">
        <v>51.527923999999999</v>
      </c>
      <c r="I533">
        <v>45.230148</v>
      </c>
      <c r="J533">
        <v>266.29745500000001</v>
      </c>
      <c r="K533">
        <v>45.989638999999997</v>
      </c>
      <c r="L533">
        <v>48.857928999999999</v>
      </c>
      <c r="M533">
        <v>71.280319000000006</v>
      </c>
      <c r="N533">
        <v>128.82051100000001</v>
      </c>
      <c r="O533">
        <v>215.11073300000001</v>
      </c>
      <c r="P533">
        <v>63.217091000000003</v>
      </c>
      <c r="Q533">
        <v>309.89300500000002</v>
      </c>
      <c r="R533">
        <v>134.56333900000001</v>
      </c>
      <c r="S533">
        <v>304.48541299999999</v>
      </c>
    </row>
    <row r="534" spans="2:19">
      <c r="B534" s="112">
        <v>44236</v>
      </c>
      <c r="C534">
        <v>79.987121999999999</v>
      </c>
      <c r="D534">
        <v>108.258881</v>
      </c>
      <c r="E534">
        <v>25.392264999999998</v>
      </c>
      <c r="F534">
        <v>121.744507</v>
      </c>
      <c r="G534">
        <v>53.993167999999997</v>
      </c>
      <c r="H534">
        <v>51.602352000000003</v>
      </c>
      <c r="I534">
        <v>44.700423999999998</v>
      </c>
      <c r="J534">
        <v>269.16442899999998</v>
      </c>
      <c r="K534">
        <v>46.243324000000001</v>
      </c>
      <c r="L534">
        <v>48.378410000000002</v>
      </c>
      <c r="M534">
        <v>69.125716999999995</v>
      </c>
      <c r="N534">
        <v>128.30577099999999</v>
      </c>
      <c r="O534">
        <v>214.06654399999999</v>
      </c>
      <c r="P534">
        <v>63.279167000000001</v>
      </c>
      <c r="Q534">
        <v>314.94741800000003</v>
      </c>
      <c r="R534">
        <v>133.67875699999999</v>
      </c>
      <c r="S534">
        <v>302.84314000000001</v>
      </c>
    </row>
    <row r="535" spans="2:19">
      <c r="B535" s="112">
        <v>44237</v>
      </c>
      <c r="C535">
        <v>80.115814</v>
      </c>
      <c r="D535">
        <v>108.360764</v>
      </c>
      <c r="E535">
        <v>25.439360000000001</v>
      </c>
      <c r="F535">
        <v>122.032768</v>
      </c>
      <c r="G535">
        <v>54.036544999999997</v>
      </c>
      <c r="H535">
        <v>51.658203</v>
      </c>
      <c r="I535">
        <v>45.133040999999999</v>
      </c>
      <c r="J535">
        <v>271.58184799999998</v>
      </c>
      <c r="K535">
        <v>45.704247000000002</v>
      </c>
      <c r="L535">
        <v>48.174160000000001</v>
      </c>
      <c r="M535">
        <v>66.16198</v>
      </c>
      <c r="N535">
        <v>128.37931800000001</v>
      </c>
      <c r="O535">
        <v>214.06654399999999</v>
      </c>
      <c r="P535">
        <v>64.130577000000002</v>
      </c>
      <c r="Q535">
        <v>318.54946899999999</v>
      </c>
      <c r="R535">
        <v>133.06938199999999</v>
      </c>
      <c r="S535">
        <v>301.22006199999998</v>
      </c>
    </row>
    <row r="536" spans="2:19">
      <c r="B536" s="112">
        <v>44238</v>
      </c>
      <c r="C536">
        <v>80.033096</v>
      </c>
      <c r="D536">
        <v>108.231117</v>
      </c>
      <c r="E536">
        <v>25.411100000000001</v>
      </c>
      <c r="F536">
        <v>121.708511</v>
      </c>
      <c r="G536">
        <v>53.967136000000004</v>
      </c>
      <c r="H536">
        <v>51.639595</v>
      </c>
      <c r="I536">
        <v>44.002949000000001</v>
      </c>
      <c r="J536">
        <v>270.10342400000002</v>
      </c>
      <c r="K536">
        <v>45.669364999999999</v>
      </c>
      <c r="L536">
        <v>48.262965999999999</v>
      </c>
      <c r="M536">
        <v>66.764137000000005</v>
      </c>
      <c r="N536">
        <v>128.020813</v>
      </c>
      <c r="O536">
        <v>210.51817299999999</v>
      </c>
      <c r="P536">
        <v>63.696007000000002</v>
      </c>
      <c r="Q536">
        <v>318.23419200000001</v>
      </c>
      <c r="R536">
        <v>132.81385800000001</v>
      </c>
      <c r="S536">
        <v>302.00756799999999</v>
      </c>
    </row>
    <row r="537" spans="2:19">
      <c r="B537" s="112">
        <v>44239</v>
      </c>
      <c r="C537">
        <v>79.821701000000004</v>
      </c>
      <c r="D537">
        <v>107.981041</v>
      </c>
      <c r="E537">
        <v>25.316917</v>
      </c>
      <c r="F537">
        <v>121.31218699999999</v>
      </c>
      <c r="G537">
        <v>53.889071999999999</v>
      </c>
      <c r="H537">
        <v>51.658203</v>
      </c>
      <c r="I537">
        <v>44.60331</v>
      </c>
      <c r="J537">
        <v>270.21328699999998</v>
      </c>
      <c r="K537">
        <v>45.812057000000003</v>
      </c>
      <c r="L537">
        <v>48.884556000000003</v>
      </c>
      <c r="M537">
        <v>67.243995999999996</v>
      </c>
      <c r="N537">
        <v>129.840881</v>
      </c>
      <c r="O537">
        <v>209.93600499999999</v>
      </c>
      <c r="P537">
        <v>63.021973000000003</v>
      </c>
      <c r="Q537">
        <v>313.61932400000001</v>
      </c>
      <c r="R537">
        <v>133.049713</v>
      </c>
      <c r="S537">
        <v>300.60537699999998</v>
      </c>
    </row>
    <row r="538" spans="2:19">
      <c r="B538" s="112">
        <v>44243</v>
      </c>
      <c r="C538">
        <v>79.444855000000004</v>
      </c>
      <c r="D538">
        <v>107.471588</v>
      </c>
      <c r="E538">
        <v>25.203897000000001</v>
      </c>
      <c r="F538">
        <v>120.456474</v>
      </c>
      <c r="G538">
        <v>53.628807000000002</v>
      </c>
      <c r="H538">
        <v>51.555840000000003</v>
      </c>
      <c r="I538">
        <v>45.945292999999999</v>
      </c>
      <c r="J538">
        <v>273.67962599999998</v>
      </c>
      <c r="K538">
        <v>46.189414999999997</v>
      </c>
      <c r="L538">
        <v>49.497287999999998</v>
      </c>
      <c r="M538">
        <v>66.792366000000001</v>
      </c>
      <c r="N538">
        <v>132.96624800000001</v>
      </c>
      <c r="O538">
        <v>207.89387500000001</v>
      </c>
      <c r="P538">
        <v>62.811264000000001</v>
      </c>
      <c r="Q538">
        <v>310.16055299999999</v>
      </c>
      <c r="R538">
        <v>130.90707399999999</v>
      </c>
      <c r="S538">
        <v>304.53341699999999</v>
      </c>
    </row>
    <row r="539" spans="2:19">
      <c r="B539" s="112">
        <v>44244</v>
      </c>
      <c r="C539">
        <v>79.610298</v>
      </c>
      <c r="D539">
        <v>107.68461600000001</v>
      </c>
      <c r="E539">
        <v>25.241576999999999</v>
      </c>
      <c r="F539">
        <v>121.059944</v>
      </c>
      <c r="G539">
        <v>53.611462000000003</v>
      </c>
      <c r="H539">
        <v>51.481392</v>
      </c>
      <c r="I539">
        <v>46.660423000000002</v>
      </c>
      <c r="J539">
        <v>273.28005999999999</v>
      </c>
      <c r="K539">
        <v>46.677757</v>
      </c>
      <c r="L539">
        <v>48.893447999999999</v>
      </c>
      <c r="M539">
        <v>65.851494000000002</v>
      </c>
      <c r="N539">
        <v>133.37994399999999</v>
      </c>
      <c r="O539">
        <v>209.122849</v>
      </c>
      <c r="P539">
        <v>62.909892999999997</v>
      </c>
      <c r="Q539">
        <v>312.30081200000001</v>
      </c>
      <c r="R539">
        <v>128.59738200000001</v>
      </c>
      <c r="S539">
        <v>299.72180200000003</v>
      </c>
    </row>
    <row r="540" spans="2:19">
      <c r="B540" s="112">
        <v>44245</v>
      </c>
      <c r="C540">
        <v>79.564316000000005</v>
      </c>
      <c r="D540">
        <v>107.62904399999999</v>
      </c>
      <c r="E540">
        <v>25.222733999999999</v>
      </c>
      <c r="F540">
        <v>120.82575199999999</v>
      </c>
      <c r="G540">
        <v>53.385917999999997</v>
      </c>
      <c r="H540">
        <v>51.341797</v>
      </c>
      <c r="I540">
        <v>45.927635000000002</v>
      </c>
      <c r="J540">
        <v>269.10449199999999</v>
      </c>
      <c r="K540">
        <v>43.65258</v>
      </c>
      <c r="L540">
        <v>49.390728000000003</v>
      </c>
      <c r="M540">
        <v>64.769485000000003</v>
      </c>
      <c r="N540">
        <v>133.830307</v>
      </c>
      <c r="O540">
        <v>210.92475899999999</v>
      </c>
      <c r="P540">
        <v>62.784354999999998</v>
      </c>
      <c r="Q540">
        <v>313.78173800000002</v>
      </c>
      <c r="R540">
        <v>127.486732</v>
      </c>
      <c r="S540">
        <v>288.360321</v>
      </c>
    </row>
    <row r="541" spans="2:19">
      <c r="B541" s="112">
        <v>44246</v>
      </c>
      <c r="C541">
        <v>79.288589000000002</v>
      </c>
      <c r="D541">
        <v>107.295586</v>
      </c>
      <c r="E541">
        <v>25.128551000000002</v>
      </c>
      <c r="F541">
        <v>119.952011</v>
      </c>
      <c r="G541">
        <v>53.169041</v>
      </c>
      <c r="H541">
        <v>51.211494000000002</v>
      </c>
      <c r="I541">
        <v>46.236649</v>
      </c>
      <c r="J541">
        <v>261.28277600000001</v>
      </c>
      <c r="K541">
        <v>43.868214000000002</v>
      </c>
      <c r="L541">
        <v>48.289608000000001</v>
      </c>
      <c r="M541">
        <v>65.663345000000007</v>
      </c>
      <c r="N541">
        <v>136.064087</v>
      </c>
      <c r="O541">
        <v>209.17828399999999</v>
      </c>
      <c r="P541">
        <v>61.134498999999998</v>
      </c>
      <c r="Q541">
        <v>310.122345</v>
      </c>
      <c r="R541">
        <v>127.64398199999999</v>
      </c>
      <c r="S541">
        <v>316.93218999999999</v>
      </c>
    </row>
    <row r="542" spans="2:19">
      <c r="B542" s="112">
        <v>44249</v>
      </c>
      <c r="C542">
        <v>79.067970000000003</v>
      </c>
      <c r="D542">
        <v>106.96215100000001</v>
      </c>
      <c r="E542">
        <v>25.081454999999998</v>
      </c>
      <c r="F542">
        <v>119.20442199999999</v>
      </c>
      <c r="G542">
        <v>53.203738999999999</v>
      </c>
      <c r="H542">
        <v>50.94162</v>
      </c>
      <c r="I542">
        <v>47.940612999999999</v>
      </c>
      <c r="J542">
        <v>260.05407700000001</v>
      </c>
      <c r="K542">
        <v>43.662098</v>
      </c>
      <c r="L542">
        <v>48.227448000000003</v>
      </c>
      <c r="M542">
        <v>65.296394000000006</v>
      </c>
      <c r="N542">
        <v>137.34178199999999</v>
      </c>
      <c r="O542">
        <v>207.97705099999999</v>
      </c>
      <c r="P542">
        <v>60.946201000000002</v>
      </c>
      <c r="Q542">
        <v>313.046021</v>
      </c>
      <c r="R542">
        <v>123.840317</v>
      </c>
      <c r="S542">
        <v>324.144836</v>
      </c>
    </row>
    <row r="543" spans="2:19">
      <c r="B543" s="112">
        <v>44250</v>
      </c>
      <c r="C543">
        <v>79.049591000000007</v>
      </c>
      <c r="D543">
        <v>106.989929</v>
      </c>
      <c r="E543">
        <v>25.072037000000002</v>
      </c>
      <c r="F543">
        <v>119.294518</v>
      </c>
      <c r="G543">
        <v>53.203738999999999</v>
      </c>
      <c r="H543">
        <v>50.94162</v>
      </c>
      <c r="I543">
        <v>48.602772000000002</v>
      </c>
      <c r="J543">
        <v>265.578217</v>
      </c>
      <c r="K543">
        <v>42.958129999999997</v>
      </c>
      <c r="L543">
        <v>49.213127</v>
      </c>
      <c r="M543">
        <v>64.628371999999999</v>
      </c>
      <c r="N543">
        <v>138.44485499999999</v>
      </c>
      <c r="O543">
        <v>206.22131300000001</v>
      </c>
      <c r="P543">
        <v>60.677197</v>
      </c>
      <c r="Q543">
        <v>314.83270299999998</v>
      </c>
      <c r="R543">
        <v>123.70272799999999</v>
      </c>
      <c r="S543">
        <v>324.04882800000001</v>
      </c>
    </row>
    <row r="544" spans="2:19">
      <c r="B544" s="112">
        <v>44251</v>
      </c>
      <c r="C544">
        <v>79.003601000000003</v>
      </c>
      <c r="D544">
        <v>106.952881</v>
      </c>
      <c r="E544">
        <v>25.024946</v>
      </c>
      <c r="F544">
        <v>119.47463999999999</v>
      </c>
      <c r="G544">
        <v>53.143013000000003</v>
      </c>
      <c r="H544">
        <v>50.774116999999997</v>
      </c>
      <c r="I544">
        <v>50.059531999999997</v>
      </c>
      <c r="J544">
        <v>264.02984600000002</v>
      </c>
      <c r="K544">
        <v>42.241463000000003</v>
      </c>
      <c r="L544">
        <v>48.183041000000003</v>
      </c>
      <c r="M544">
        <v>67.441574000000003</v>
      </c>
      <c r="N544">
        <v>140.880798</v>
      </c>
      <c r="O544">
        <v>207.70906099999999</v>
      </c>
      <c r="P544">
        <v>59.762608</v>
      </c>
      <c r="Q544">
        <v>317.41244499999999</v>
      </c>
      <c r="R544">
        <v>123.201469</v>
      </c>
      <c r="S544">
        <v>331.97207600000002</v>
      </c>
    </row>
    <row r="545" spans="2:19">
      <c r="B545" s="112">
        <v>44252</v>
      </c>
      <c r="C545">
        <v>78.314223999999996</v>
      </c>
      <c r="D545">
        <v>105.971107</v>
      </c>
      <c r="E545">
        <v>24.789480000000001</v>
      </c>
      <c r="F545">
        <v>117.583084</v>
      </c>
      <c r="G545">
        <v>52.501060000000003</v>
      </c>
      <c r="H545">
        <v>50.606613000000003</v>
      </c>
      <c r="I545">
        <v>49.229621999999999</v>
      </c>
      <c r="J545">
        <v>254.42005900000001</v>
      </c>
      <c r="K545">
        <v>41.841915</v>
      </c>
      <c r="L545">
        <v>48.240420999999998</v>
      </c>
      <c r="M545">
        <v>65.625686999999999</v>
      </c>
      <c r="N545">
        <v>138.96882600000001</v>
      </c>
      <c r="O545">
        <v>207.68132</v>
      </c>
      <c r="P545">
        <v>60.210937999999999</v>
      </c>
      <c r="Q545">
        <v>314.22119099999998</v>
      </c>
      <c r="R545">
        <v>118.916214</v>
      </c>
      <c r="S545">
        <v>334.24822999999998</v>
      </c>
    </row>
    <row r="546" spans="2:19">
      <c r="B546" s="112">
        <v>44253</v>
      </c>
      <c r="C546">
        <v>78.994399999999999</v>
      </c>
      <c r="D546">
        <v>106.832466</v>
      </c>
      <c r="E546">
        <v>25.053197999999998</v>
      </c>
      <c r="F546">
        <v>119.141357</v>
      </c>
      <c r="G546">
        <v>53.143013000000003</v>
      </c>
      <c r="H546">
        <v>50.662436999999997</v>
      </c>
      <c r="I546">
        <v>48.002411000000002</v>
      </c>
      <c r="J546">
        <v>257.34695399999998</v>
      </c>
      <c r="K546">
        <v>41.198193000000003</v>
      </c>
      <c r="L546">
        <v>46.671551000000001</v>
      </c>
      <c r="M546">
        <v>66.447777000000002</v>
      </c>
      <c r="N546">
        <v>135.28272999999999</v>
      </c>
      <c r="O546">
        <v>199.71597299999999</v>
      </c>
      <c r="P546">
        <v>58.865943999999999</v>
      </c>
      <c r="Q546">
        <v>317.42199699999998</v>
      </c>
      <c r="R546">
        <v>119.181572</v>
      </c>
      <c r="S546">
        <v>335.29504400000002</v>
      </c>
    </row>
    <row r="547" spans="2:19">
      <c r="B547" s="112">
        <v>44256</v>
      </c>
      <c r="C547">
        <v>78.892250000000004</v>
      </c>
      <c r="D547">
        <v>106.776802</v>
      </c>
      <c r="E547">
        <v>24.976852000000001</v>
      </c>
      <c r="F547">
        <v>119.257813</v>
      </c>
      <c r="G547">
        <v>52.995533000000002</v>
      </c>
      <c r="H547">
        <v>50.687610999999997</v>
      </c>
      <c r="I547">
        <v>49.794665999999999</v>
      </c>
      <c r="J547">
        <v>264.62924199999998</v>
      </c>
      <c r="K547">
        <v>41.657997000000002</v>
      </c>
      <c r="L547">
        <v>47.191516999999997</v>
      </c>
      <c r="M547">
        <v>69.481026</v>
      </c>
      <c r="N547">
        <v>138.34373500000001</v>
      </c>
      <c r="O547">
        <v>197.53518700000001</v>
      </c>
      <c r="P547">
        <v>60.112304999999999</v>
      </c>
      <c r="Q547">
        <v>319.74377399999997</v>
      </c>
      <c r="R547">
        <v>125.599648</v>
      </c>
      <c r="S547">
        <v>345.27362099999999</v>
      </c>
    </row>
    <row r="548" spans="2:19">
      <c r="B548" s="112">
        <v>44257</v>
      </c>
      <c r="C548">
        <v>78.883041000000006</v>
      </c>
      <c r="D548">
        <v>106.79537999999999</v>
      </c>
      <c r="E548">
        <v>24.995712000000001</v>
      </c>
      <c r="F548">
        <v>119.122406</v>
      </c>
      <c r="G548">
        <v>53.186394</v>
      </c>
      <c r="H548">
        <v>50.696938000000003</v>
      </c>
      <c r="I548">
        <v>49.503315000000001</v>
      </c>
      <c r="J548">
        <v>258.72549400000003</v>
      </c>
      <c r="K548">
        <v>41.258442000000002</v>
      </c>
      <c r="L548">
        <v>47.747349</v>
      </c>
      <c r="M548">
        <v>68.961310999999995</v>
      </c>
      <c r="N548">
        <v>137.89331100000001</v>
      </c>
      <c r="O548">
        <v>192.95188899999999</v>
      </c>
      <c r="P548">
        <v>60.14817</v>
      </c>
      <c r="Q548">
        <v>319.73419200000001</v>
      </c>
      <c r="R548">
        <v>122.97541</v>
      </c>
      <c r="S548">
        <v>337.52316300000001</v>
      </c>
    </row>
    <row r="549" spans="2:19">
      <c r="B549" s="112">
        <v>44258</v>
      </c>
      <c r="C549">
        <v>78.634444999999999</v>
      </c>
      <c r="D549">
        <v>106.40570099999999</v>
      </c>
      <c r="E549">
        <v>24.920309</v>
      </c>
      <c r="F549">
        <v>118.23788500000001</v>
      </c>
      <c r="G549">
        <v>53.073608</v>
      </c>
      <c r="H549">
        <v>50.668979999999998</v>
      </c>
      <c r="I549">
        <v>49.900612000000002</v>
      </c>
      <c r="J549">
        <v>255.139297</v>
      </c>
      <c r="K549">
        <v>40.459335000000003</v>
      </c>
      <c r="L549">
        <v>47.908718</v>
      </c>
      <c r="M549">
        <v>70.473190000000002</v>
      </c>
      <c r="N549">
        <v>140.55905200000001</v>
      </c>
      <c r="O549">
        <v>187.49996899999999</v>
      </c>
      <c r="P549">
        <v>60.462001999999998</v>
      </c>
      <c r="Q549">
        <v>318.04306000000003</v>
      </c>
      <c r="R549">
        <v>119.96785</v>
      </c>
      <c r="S549">
        <v>329.47503699999999</v>
      </c>
    </row>
    <row r="550" spans="2:19">
      <c r="B550" s="112">
        <v>44259</v>
      </c>
      <c r="C550">
        <v>78.385941000000003</v>
      </c>
      <c r="D550">
        <v>106.099518</v>
      </c>
      <c r="E550">
        <v>24.844906000000002</v>
      </c>
      <c r="F550">
        <v>117.272133</v>
      </c>
      <c r="G550">
        <v>52.839385999999998</v>
      </c>
      <c r="H550">
        <v>50.678280000000001</v>
      </c>
      <c r="I550">
        <v>51.834122000000001</v>
      </c>
      <c r="J550">
        <v>257.36694299999999</v>
      </c>
      <c r="K550">
        <v>40.440311000000001</v>
      </c>
      <c r="L550">
        <v>47.944580000000002</v>
      </c>
      <c r="M550">
        <v>68.658928000000003</v>
      </c>
      <c r="N550">
        <v>138.39889500000001</v>
      </c>
      <c r="O550">
        <v>185.91061400000001</v>
      </c>
      <c r="P550">
        <v>60.040576999999999</v>
      </c>
      <c r="Q550">
        <v>318.94125400000001</v>
      </c>
      <c r="R550">
        <v>118.07093</v>
      </c>
      <c r="S550">
        <v>324.56738300000001</v>
      </c>
    </row>
    <row r="551" spans="2:19">
      <c r="B551" s="112">
        <v>44260</v>
      </c>
      <c r="C551">
        <v>78.339911999999998</v>
      </c>
      <c r="D551">
        <v>106.02533</v>
      </c>
      <c r="E551">
        <v>24.844906000000002</v>
      </c>
      <c r="F551">
        <v>117.118668</v>
      </c>
      <c r="G551">
        <v>52.908805999999998</v>
      </c>
      <c r="H551">
        <v>50.743533999999997</v>
      </c>
      <c r="I551">
        <v>53.794139999999999</v>
      </c>
      <c r="J551">
        <v>263.99987800000002</v>
      </c>
      <c r="K551">
        <v>40.944519</v>
      </c>
      <c r="L551">
        <v>48.428688000000001</v>
      </c>
      <c r="M551">
        <v>69.953484000000003</v>
      </c>
      <c r="N551">
        <v>138.720642</v>
      </c>
      <c r="O551">
        <v>184.810959</v>
      </c>
      <c r="P551">
        <v>61.242103999999998</v>
      </c>
      <c r="Q551">
        <v>331.63928199999998</v>
      </c>
      <c r="R551">
        <v>119.338837</v>
      </c>
      <c r="S551">
        <v>335.97695900000002</v>
      </c>
    </row>
    <row r="552" spans="2:19">
      <c r="B552" s="112">
        <v>44263</v>
      </c>
      <c r="C552">
        <v>77.980919</v>
      </c>
      <c r="D552">
        <v>105.607826</v>
      </c>
      <c r="E552">
        <v>24.769506</v>
      </c>
      <c r="F552">
        <v>116.02658099999999</v>
      </c>
      <c r="G552">
        <v>52.613846000000002</v>
      </c>
      <c r="H552">
        <v>50.771507</v>
      </c>
      <c r="I552">
        <v>53.741154000000002</v>
      </c>
      <c r="J552">
        <v>255.03939800000001</v>
      </c>
      <c r="K552">
        <v>40.551299999999998</v>
      </c>
      <c r="L552">
        <v>48.392825999999999</v>
      </c>
      <c r="M552">
        <v>71.059059000000005</v>
      </c>
      <c r="N552">
        <v>140.55905200000001</v>
      </c>
      <c r="O552">
        <v>183.57270800000001</v>
      </c>
      <c r="P552">
        <v>62.318108000000002</v>
      </c>
      <c r="Q552">
        <v>334.57251000000002</v>
      </c>
      <c r="R552">
        <v>114.36554700000001</v>
      </c>
      <c r="S552">
        <v>339.69366500000001</v>
      </c>
    </row>
    <row r="553" spans="2:19">
      <c r="B553" s="112">
        <v>44264</v>
      </c>
      <c r="C553">
        <v>78.238654999999994</v>
      </c>
      <c r="D553">
        <v>106.006744</v>
      </c>
      <c r="E553">
        <v>24.854327999999999</v>
      </c>
      <c r="F553">
        <v>116.90207700000001</v>
      </c>
      <c r="G553">
        <v>52.908805999999998</v>
      </c>
      <c r="H553">
        <v>50.874034999999999</v>
      </c>
      <c r="I553">
        <v>52.911247000000003</v>
      </c>
      <c r="J553">
        <v>265.45834400000001</v>
      </c>
      <c r="K553">
        <v>40.871578</v>
      </c>
      <c r="L553">
        <v>48.509369</v>
      </c>
      <c r="M553">
        <v>71.474823000000001</v>
      </c>
      <c r="N553">
        <v>139.56634500000001</v>
      </c>
      <c r="O553">
        <v>187.305893</v>
      </c>
      <c r="P553">
        <v>62.488467999999997</v>
      </c>
      <c r="Q553">
        <v>336.30191000000002</v>
      </c>
      <c r="R553">
        <v>119.014481</v>
      </c>
      <c r="S553">
        <v>338.723724</v>
      </c>
    </row>
    <row r="554" spans="2:19">
      <c r="B554" s="112">
        <v>44265</v>
      </c>
      <c r="C554">
        <v>78.385941000000003</v>
      </c>
      <c r="D554">
        <v>106.183029</v>
      </c>
      <c r="E554">
        <v>24.882603</v>
      </c>
      <c r="F554">
        <v>117.45266700000001</v>
      </c>
      <c r="G554">
        <v>53.186394</v>
      </c>
      <c r="H554">
        <v>50.957920000000001</v>
      </c>
      <c r="I554">
        <v>54.535747999999998</v>
      </c>
      <c r="J554">
        <v>264.61923200000001</v>
      </c>
      <c r="K554">
        <v>41.914859999999997</v>
      </c>
      <c r="L554">
        <v>49.154845999999999</v>
      </c>
      <c r="M554">
        <v>72.467017999999996</v>
      </c>
      <c r="N554">
        <v>142.59977699999999</v>
      </c>
      <c r="O554">
        <v>188.895309</v>
      </c>
      <c r="P554">
        <v>63.098202000000001</v>
      </c>
      <c r="Q554">
        <v>334.02789300000001</v>
      </c>
      <c r="R554">
        <v>117.92351499999999</v>
      </c>
      <c r="S554">
        <v>346.915955</v>
      </c>
    </row>
    <row r="555" spans="2:19">
      <c r="B555" s="112">
        <v>44266</v>
      </c>
      <c r="C555">
        <v>78.395156999999998</v>
      </c>
      <c r="D555">
        <v>106.173744</v>
      </c>
      <c r="E555">
        <v>24.863764</v>
      </c>
      <c r="F555">
        <v>117.524872</v>
      </c>
      <c r="G555">
        <v>53.203738999999999</v>
      </c>
      <c r="H555">
        <v>51.041812999999998</v>
      </c>
      <c r="I555">
        <v>54.129623000000002</v>
      </c>
      <c r="J555">
        <v>273.58972199999999</v>
      </c>
      <c r="K555">
        <v>41.898997999999999</v>
      </c>
      <c r="L555">
        <v>48.939681999999998</v>
      </c>
      <c r="M555">
        <v>72.656006000000005</v>
      </c>
      <c r="N555">
        <v>141.85519400000001</v>
      </c>
      <c r="O555">
        <v>197.65531899999999</v>
      </c>
      <c r="P555">
        <v>62.605021999999998</v>
      </c>
      <c r="Q555">
        <v>337.37197900000001</v>
      </c>
      <c r="R555">
        <v>119.86958300000001</v>
      </c>
      <c r="S555">
        <v>350.02761800000002</v>
      </c>
    </row>
    <row r="556" spans="2:19">
      <c r="B556" s="112">
        <v>44267</v>
      </c>
      <c r="C556">
        <v>77.925644000000005</v>
      </c>
      <c r="D556">
        <v>105.570702</v>
      </c>
      <c r="E556">
        <v>24.703520000000001</v>
      </c>
      <c r="F556">
        <v>116.170975</v>
      </c>
      <c r="G556">
        <v>52.839385999999998</v>
      </c>
      <c r="H556">
        <v>50.939273999999997</v>
      </c>
      <c r="I556">
        <v>54.712333999999998</v>
      </c>
      <c r="J556">
        <v>268.11550899999997</v>
      </c>
      <c r="K556">
        <v>42.530033000000003</v>
      </c>
      <c r="L556">
        <v>49.423789999999997</v>
      </c>
      <c r="M556">
        <v>72.816649999999996</v>
      </c>
      <c r="N556">
        <v>143.53736900000001</v>
      </c>
      <c r="O556">
        <v>198.85661300000001</v>
      </c>
      <c r="P556">
        <v>63.609302999999997</v>
      </c>
      <c r="Q556">
        <v>341.370361</v>
      </c>
      <c r="R556">
        <v>118.955521</v>
      </c>
      <c r="S556">
        <v>354.85839800000002</v>
      </c>
    </row>
    <row r="557" spans="2:19">
      <c r="B557" s="112">
        <v>44270</v>
      </c>
      <c r="C557">
        <v>78.017707999999999</v>
      </c>
      <c r="D557">
        <v>105.682045</v>
      </c>
      <c r="E557">
        <v>24.750651999999999</v>
      </c>
      <c r="F557">
        <v>116.568108</v>
      </c>
      <c r="G557">
        <v>52.986862000000002</v>
      </c>
      <c r="H557">
        <v>50.967238999999999</v>
      </c>
      <c r="I557">
        <v>53.317363999999998</v>
      </c>
      <c r="J557">
        <v>273.45986900000003</v>
      </c>
      <c r="K557">
        <v>42.311230000000002</v>
      </c>
      <c r="L557">
        <v>49.441727</v>
      </c>
      <c r="M557">
        <v>72.485923999999997</v>
      </c>
      <c r="N557">
        <v>142.820358</v>
      </c>
      <c r="O557">
        <v>201.896759</v>
      </c>
      <c r="P557">
        <v>64.398360999999994</v>
      </c>
      <c r="Q557">
        <v>339.31845099999998</v>
      </c>
      <c r="R557">
        <v>121.864784</v>
      </c>
      <c r="S557">
        <v>359.54516599999999</v>
      </c>
    </row>
    <row r="558" spans="2:19">
      <c r="B558" s="112">
        <v>44271</v>
      </c>
      <c r="C558">
        <v>78.008514000000005</v>
      </c>
      <c r="D558">
        <v>105.644943</v>
      </c>
      <c r="E558">
        <v>24.731801999999998</v>
      </c>
      <c r="F558">
        <v>116.48689299999999</v>
      </c>
      <c r="G558">
        <v>53.090954000000004</v>
      </c>
      <c r="H558">
        <v>51.023162999999997</v>
      </c>
      <c r="I558">
        <v>52.187283000000001</v>
      </c>
      <c r="J558">
        <v>278.98397799999998</v>
      </c>
      <c r="K558">
        <v>42.298546000000002</v>
      </c>
      <c r="L558">
        <v>50.302360999999998</v>
      </c>
      <c r="M558">
        <v>72.467017999999996</v>
      </c>
      <c r="N558">
        <v>141.110626</v>
      </c>
      <c r="O558">
        <v>205.91636700000001</v>
      </c>
      <c r="P558">
        <v>64.631500000000003</v>
      </c>
      <c r="Q558">
        <v>340.00882000000001</v>
      </c>
      <c r="R558">
        <v>123.417709</v>
      </c>
      <c r="S558">
        <v>358.72876000000002</v>
      </c>
    </row>
    <row r="559" spans="2:19">
      <c r="B559" s="112">
        <v>44272</v>
      </c>
      <c r="C559">
        <v>77.980919</v>
      </c>
      <c r="D559">
        <v>105.635666</v>
      </c>
      <c r="E559">
        <v>24.703520000000001</v>
      </c>
      <c r="F559">
        <v>116.595192</v>
      </c>
      <c r="G559">
        <v>53.047592000000002</v>
      </c>
      <c r="H559">
        <v>50.939273999999997</v>
      </c>
      <c r="I559">
        <v>52.416828000000002</v>
      </c>
      <c r="J559">
        <v>283.70898399999999</v>
      </c>
      <c r="K559">
        <v>41.946556000000001</v>
      </c>
      <c r="L559">
        <v>49.979618000000002</v>
      </c>
      <c r="M559">
        <v>74.063964999999996</v>
      </c>
      <c r="N559">
        <v>142.562973</v>
      </c>
      <c r="O559">
        <v>206.22131300000001</v>
      </c>
      <c r="P559">
        <v>64.371444999999994</v>
      </c>
      <c r="Q559">
        <v>337.68838499999998</v>
      </c>
      <c r="R559">
        <v>122.62159</v>
      </c>
      <c r="S559">
        <v>364.24151599999999</v>
      </c>
    </row>
    <row r="560" spans="2:19">
      <c r="B560" s="112">
        <v>44273</v>
      </c>
      <c r="C560">
        <v>77.658707000000007</v>
      </c>
      <c r="D560">
        <v>105.22743199999999</v>
      </c>
      <c r="E560">
        <v>24.6187</v>
      </c>
      <c r="F560">
        <v>115.927284</v>
      </c>
      <c r="G560">
        <v>52.683228</v>
      </c>
      <c r="H560">
        <v>50.752856999999999</v>
      </c>
      <c r="I560">
        <v>50.156650999999997</v>
      </c>
      <c r="J560">
        <v>278.32467700000001</v>
      </c>
      <c r="K560">
        <v>41.398865000000001</v>
      </c>
      <c r="L560">
        <v>50.132015000000003</v>
      </c>
      <c r="M560">
        <v>74.054512000000003</v>
      </c>
      <c r="N560">
        <v>144.916214</v>
      </c>
      <c r="O560">
        <v>205.61142000000001</v>
      </c>
      <c r="P560">
        <v>64.757026999999994</v>
      </c>
      <c r="Q560">
        <v>347.15225199999998</v>
      </c>
      <c r="R560">
        <v>118.464073</v>
      </c>
      <c r="S560">
        <v>365.34600799999998</v>
      </c>
    </row>
    <row r="561" spans="2:19">
      <c r="B561" s="112">
        <v>44274</v>
      </c>
      <c r="C561">
        <v>77.723136999999994</v>
      </c>
      <c r="D561">
        <v>105.310928</v>
      </c>
      <c r="E561">
        <v>24.646978000000001</v>
      </c>
      <c r="F561">
        <v>116.09880099999999</v>
      </c>
      <c r="G561">
        <v>52.778678999999997</v>
      </c>
      <c r="H561">
        <v>50.771507</v>
      </c>
      <c r="I561">
        <v>49.874130000000001</v>
      </c>
      <c r="J561">
        <v>289.80248999999998</v>
      </c>
      <c r="K561">
        <v>41.949738000000004</v>
      </c>
      <c r="L561">
        <v>49.477581000000001</v>
      </c>
      <c r="M561">
        <v>72.854438999999999</v>
      </c>
      <c r="N561">
        <v>142.60896299999999</v>
      </c>
      <c r="O561">
        <v>205.010818</v>
      </c>
      <c r="P561">
        <v>64.828757999999993</v>
      </c>
      <c r="Q561">
        <v>350.53698700000001</v>
      </c>
      <c r="R561">
        <v>117.933334</v>
      </c>
      <c r="S561">
        <v>357.73007200000001</v>
      </c>
    </row>
    <row r="562" spans="2:19">
      <c r="B562" s="112">
        <v>44277</v>
      </c>
      <c r="C562">
        <v>77.944068999999999</v>
      </c>
      <c r="D562">
        <v>105.51506000000001</v>
      </c>
      <c r="E562">
        <v>24.712952000000001</v>
      </c>
      <c r="F562">
        <v>116.513977</v>
      </c>
      <c r="G562">
        <v>52.995533000000002</v>
      </c>
      <c r="H562">
        <v>50.762177000000001</v>
      </c>
      <c r="I562">
        <v>49.362048999999999</v>
      </c>
      <c r="J562">
        <v>293.228882</v>
      </c>
      <c r="K562">
        <v>42.150359999999999</v>
      </c>
      <c r="L562">
        <v>49.907898000000003</v>
      </c>
      <c r="M562">
        <v>73.289107999999999</v>
      </c>
      <c r="N562">
        <v>138.77577199999999</v>
      </c>
      <c r="O562">
        <v>208.67932099999999</v>
      </c>
      <c r="P562">
        <v>64.604590999999999</v>
      </c>
      <c r="Q562">
        <v>351.764343</v>
      </c>
      <c r="R562">
        <v>121.275063</v>
      </c>
      <c r="S562">
        <v>356.87524400000001</v>
      </c>
    </row>
    <row r="563" spans="2:19">
      <c r="B563" s="112">
        <v>44278</v>
      </c>
      <c r="C563">
        <v>78.118972999999997</v>
      </c>
      <c r="D563">
        <v>105.784081</v>
      </c>
      <c r="E563">
        <v>24.760076999999999</v>
      </c>
      <c r="F563">
        <v>116.85694100000001</v>
      </c>
      <c r="G563">
        <v>53.125660000000003</v>
      </c>
      <c r="H563">
        <v>50.808791999999997</v>
      </c>
      <c r="I563">
        <v>48.752865</v>
      </c>
      <c r="J563">
        <v>290.32195999999999</v>
      </c>
      <c r="K563">
        <v>42.650288000000003</v>
      </c>
      <c r="L563">
        <v>50.221679999999999</v>
      </c>
      <c r="M563">
        <v>71.172447000000005</v>
      </c>
      <c r="N563">
        <v>137.38772599999999</v>
      </c>
      <c r="O563">
        <v>212.39404300000001</v>
      </c>
      <c r="P563">
        <v>65.671616</v>
      </c>
      <c r="Q563">
        <v>353.33691399999998</v>
      </c>
      <c r="R563">
        <v>120.439629</v>
      </c>
      <c r="S563">
        <v>343.333618</v>
      </c>
    </row>
    <row r="564" spans="2:19">
      <c r="B564" s="112">
        <v>44279</v>
      </c>
      <c r="C564">
        <v>78.238654999999994</v>
      </c>
      <c r="D564">
        <v>105.914001</v>
      </c>
      <c r="E564">
        <v>24.807198</v>
      </c>
      <c r="F564">
        <v>117.208946</v>
      </c>
      <c r="G564">
        <v>53.264457999999998</v>
      </c>
      <c r="H564">
        <v>50.892676999999999</v>
      </c>
      <c r="I564">
        <v>49.741695</v>
      </c>
      <c r="J564">
        <v>281.84097300000002</v>
      </c>
      <c r="K564">
        <v>42.385993999999997</v>
      </c>
      <c r="L564">
        <v>49.898936999999997</v>
      </c>
      <c r="M564">
        <v>72.457565000000002</v>
      </c>
      <c r="N564">
        <v>138.45405600000001</v>
      </c>
      <c r="O564">
        <v>209.760468</v>
      </c>
      <c r="P564">
        <v>65.841980000000007</v>
      </c>
      <c r="Q564">
        <v>355.35049400000003</v>
      </c>
      <c r="R564">
        <v>118.031616</v>
      </c>
      <c r="S564">
        <v>346.61819500000001</v>
      </c>
    </row>
    <row r="565" spans="2:19">
      <c r="B565" s="112">
        <v>44280</v>
      </c>
      <c r="C565">
        <v>78.183425999999997</v>
      </c>
      <c r="D565">
        <v>105.858307</v>
      </c>
      <c r="E565">
        <v>24.778929000000002</v>
      </c>
      <c r="F565">
        <v>117.073547</v>
      </c>
      <c r="G565">
        <v>53.229759000000001</v>
      </c>
      <c r="H565">
        <v>50.920650000000002</v>
      </c>
      <c r="I565">
        <v>49.600425999999999</v>
      </c>
      <c r="J565">
        <v>278.44454999999999</v>
      </c>
      <c r="K565">
        <v>42.672581000000001</v>
      </c>
      <c r="L565">
        <v>50.185817999999998</v>
      </c>
      <c r="M565">
        <v>72.930023000000006</v>
      </c>
      <c r="N565">
        <v>140.22816499999999</v>
      </c>
      <c r="O565">
        <v>209.96376000000001</v>
      </c>
      <c r="P565">
        <v>66.595184000000003</v>
      </c>
      <c r="Q565">
        <v>355.820313</v>
      </c>
      <c r="R565">
        <v>118.523056</v>
      </c>
      <c r="S565">
        <v>352.27493299999998</v>
      </c>
    </row>
    <row r="566" spans="2:19">
      <c r="B566" s="112">
        <v>44281</v>
      </c>
      <c r="C566">
        <v>78.045340999999993</v>
      </c>
      <c r="D566">
        <v>105.682045</v>
      </c>
      <c r="E566">
        <v>24.741223999999999</v>
      </c>
      <c r="F566">
        <v>116.99234</v>
      </c>
      <c r="G566">
        <v>53.229759000000001</v>
      </c>
      <c r="H566">
        <v>50.920650000000002</v>
      </c>
      <c r="I566">
        <v>50.951236999999999</v>
      </c>
      <c r="J566">
        <v>282.720032</v>
      </c>
      <c r="K566">
        <v>43.029209000000002</v>
      </c>
      <c r="L566">
        <v>50.374073000000003</v>
      </c>
      <c r="M566">
        <v>74.148987000000005</v>
      </c>
      <c r="N566">
        <v>142.562973</v>
      </c>
      <c r="O566">
        <v>220.682785</v>
      </c>
      <c r="P566">
        <v>66.747619999999998</v>
      </c>
      <c r="Q566">
        <v>360.98852499999998</v>
      </c>
      <c r="R566">
        <v>119.132423</v>
      </c>
      <c r="S566">
        <v>357.54754600000001</v>
      </c>
    </row>
    <row r="567" spans="2:19">
      <c r="B567" s="112">
        <v>44284</v>
      </c>
      <c r="C567">
        <v>77.944068999999999</v>
      </c>
      <c r="D567">
        <v>105.505753</v>
      </c>
      <c r="E567">
        <v>24.684683</v>
      </c>
      <c r="F567">
        <v>116.712509</v>
      </c>
      <c r="G567">
        <v>53.099643999999998</v>
      </c>
      <c r="H567">
        <v>50.883361999999998</v>
      </c>
      <c r="I567">
        <v>50.677546999999997</v>
      </c>
      <c r="J567">
        <v>290.51177999999999</v>
      </c>
      <c r="K567">
        <v>43.519604000000001</v>
      </c>
      <c r="L567">
        <v>50.804397999999999</v>
      </c>
      <c r="M567">
        <v>73.799369999999996</v>
      </c>
      <c r="N567">
        <v>140.347656</v>
      </c>
      <c r="O567">
        <v>223.464203</v>
      </c>
      <c r="P567">
        <v>67.653244000000001</v>
      </c>
      <c r="Q567">
        <v>363.46234099999998</v>
      </c>
      <c r="R567">
        <v>119.309349</v>
      </c>
      <c r="S567">
        <v>353.39855999999997</v>
      </c>
    </row>
    <row r="568" spans="2:19">
      <c r="B568" s="112">
        <v>44285</v>
      </c>
      <c r="C568">
        <v>78.026900999999995</v>
      </c>
      <c r="D568">
        <v>105.58925600000001</v>
      </c>
      <c r="E568">
        <v>24.694099000000001</v>
      </c>
      <c r="F568">
        <v>117.073547</v>
      </c>
      <c r="G568">
        <v>53.021560999999998</v>
      </c>
      <c r="H568">
        <v>50.948605000000001</v>
      </c>
      <c r="I568">
        <v>50.050705000000001</v>
      </c>
      <c r="J568">
        <v>287.69476300000002</v>
      </c>
      <c r="K568">
        <v>43.223453999999997</v>
      </c>
      <c r="L568">
        <v>50.132015000000003</v>
      </c>
      <c r="M568">
        <v>74.007262999999995</v>
      </c>
      <c r="N568">
        <v>142.002274</v>
      </c>
      <c r="O568">
        <v>219.13958700000001</v>
      </c>
      <c r="P568">
        <v>66.693809999999999</v>
      </c>
      <c r="Q568">
        <v>358.18862899999999</v>
      </c>
      <c r="R568">
        <v>117.84487900000001</v>
      </c>
      <c r="S568">
        <v>359.99353000000002</v>
      </c>
    </row>
    <row r="569" spans="2:19">
      <c r="B569" s="112">
        <v>44286</v>
      </c>
      <c r="C569">
        <v>77.990097000000006</v>
      </c>
      <c r="D569">
        <v>105.607826</v>
      </c>
      <c r="E569">
        <v>24.684683</v>
      </c>
      <c r="F569">
        <v>117.380447</v>
      </c>
      <c r="G569">
        <v>53.056271000000002</v>
      </c>
      <c r="H569">
        <v>50.929957999999999</v>
      </c>
      <c r="I569">
        <v>49.291415999999998</v>
      </c>
      <c r="J569">
        <v>294.21783399999998</v>
      </c>
      <c r="K569">
        <v>43.252124999999999</v>
      </c>
      <c r="L569">
        <v>50.051333999999997</v>
      </c>
      <c r="M569">
        <v>73.024520999999993</v>
      </c>
      <c r="N569">
        <v>139.933975</v>
      </c>
      <c r="O569">
        <v>220.90454099999999</v>
      </c>
      <c r="P569">
        <v>67.070426999999995</v>
      </c>
      <c r="Q569">
        <v>356.76001000000002</v>
      </c>
      <c r="R569">
        <v>120.056313</v>
      </c>
      <c r="S569">
        <v>360.20529199999999</v>
      </c>
    </row>
    <row r="570" spans="2:19">
      <c r="B570" s="112">
        <v>44287</v>
      </c>
      <c r="C570">
        <v>78.241057999999995</v>
      </c>
      <c r="D570">
        <v>105.962746</v>
      </c>
      <c r="E570">
        <v>24.759181999999999</v>
      </c>
      <c r="F570">
        <v>118.116585</v>
      </c>
      <c r="G570">
        <v>53.190060000000003</v>
      </c>
      <c r="H570">
        <v>50.992496000000003</v>
      </c>
      <c r="I570">
        <v>50.668723999999997</v>
      </c>
      <c r="J570">
        <v>298.34344499999997</v>
      </c>
      <c r="K570">
        <v>43.185248999999999</v>
      </c>
      <c r="L570">
        <v>50.078235999999997</v>
      </c>
      <c r="M570">
        <v>73.827720999999997</v>
      </c>
      <c r="N570">
        <v>141.294479</v>
      </c>
      <c r="O570">
        <v>221.82861299999999</v>
      </c>
      <c r="P570">
        <v>66.613129000000001</v>
      </c>
      <c r="Q570">
        <v>351.96575899999999</v>
      </c>
      <c r="R570">
        <v>120.891739</v>
      </c>
      <c r="S570">
        <v>358.26052900000002</v>
      </c>
    </row>
    <row r="571" spans="2:19">
      <c r="B571" s="112">
        <v>44291</v>
      </c>
      <c r="C571">
        <v>78.121100999999996</v>
      </c>
      <c r="D571">
        <v>105.74904600000001</v>
      </c>
      <c r="E571">
        <v>24.702597000000001</v>
      </c>
      <c r="F571">
        <v>117.53780399999999</v>
      </c>
      <c r="G571">
        <v>53.024979000000002</v>
      </c>
      <c r="H571">
        <v>50.945827000000001</v>
      </c>
      <c r="I571">
        <v>49.882953999999998</v>
      </c>
      <c r="J571">
        <v>308.582581</v>
      </c>
      <c r="K571">
        <v>44.398457000000001</v>
      </c>
      <c r="L571">
        <v>50.472693999999997</v>
      </c>
      <c r="M571">
        <v>73.355239999999995</v>
      </c>
      <c r="N571">
        <v>142.043396</v>
      </c>
      <c r="O571">
        <v>226.16243</v>
      </c>
      <c r="P571">
        <v>67.500809000000004</v>
      </c>
      <c r="Q571">
        <v>354.94778400000001</v>
      </c>
      <c r="R571">
        <v>123.742035</v>
      </c>
      <c r="S571">
        <v>360.85031099999998</v>
      </c>
    </row>
    <row r="572" spans="2:19">
      <c r="B572" s="112">
        <v>44292</v>
      </c>
      <c r="C572">
        <v>78.397919000000002</v>
      </c>
      <c r="D572">
        <v>106.120705</v>
      </c>
      <c r="E572">
        <v>24.787483000000002</v>
      </c>
      <c r="F572">
        <v>118.324547</v>
      </c>
      <c r="G572">
        <v>53.085793000000002</v>
      </c>
      <c r="H572">
        <v>51.039169000000001</v>
      </c>
      <c r="I572">
        <v>49.741695</v>
      </c>
      <c r="J572">
        <v>305.93539399999997</v>
      </c>
      <c r="K572">
        <v>44.611804999999997</v>
      </c>
      <c r="L572">
        <v>50.634059999999998</v>
      </c>
      <c r="M572">
        <v>72.807190000000006</v>
      </c>
      <c r="N572">
        <v>141.044815</v>
      </c>
      <c r="O572">
        <v>225.081299</v>
      </c>
      <c r="P572">
        <v>67.868438999999995</v>
      </c>
      <c r="Q572">
        <v>349.376801</v>
      </c>
      <c r="R572">
        <v>124.046753</v>
      </c>
      <c r="S572">
        <v>361.620544</v>
      </c>
    </row>
    <row r="573" spans="2:19">
      <c r="B573" s="112">
        <v>44293</v>
      </c>
      <c r="C573">
        <v>78.305640999999994</v>
      </c>
      <c r="D573">
        <v>105.953453</v>
      </c>
      <c r="E573">
        <v>24.759181999999999</v>
      </c>
      <c r="F573">
        <v>118.08947000000001</v>
      </c>
      <c r="G573">
        <v>53.111880999999997</v>
      </c>
      <c r="H573">
        <v>51.057834999999997</v>
      </c>
      <c r="I573">
        <v>49.962409999999998</v>
      </c>
      <c r="J573">
        <v>312.75814800000001</v>
      </c>
      <c r="K573">
        <v>44.516272999999998</v>
      </c>
      <c r="L573">
        <v>50.822322999999997</v>
      </c>
      <c r="M573">
        <v>71.437034999999995</v>
      </c>
      <c r="N573">
        <v>143.254715</v>
      </c>
      <c r="O573">
        <v>226.125473</v>
      </c>
      <c r="P573">
        <v>67.527725000000004</v>
      </c>
      <c r="Q573">
        <v>350.59457400000002</v>
      </c>
      <c r="R573">
        <v>125.707756</v>
      </c>
      <c r="S573">
        <v>360.83111600000001</v>
      </c>
    </row>
    <row r="574" spans="2:19">
      <c r="B574" s="112">
        <v>44294</v>
      </c>
      <c r="C574">
        <v>78.480941999999999</v>
      </c>
      <c r="D574">
        <v>106.21363100000001</v>
      </c>
      <c r="E574">
        <v>24.815783</v>
      </c>
      <c r="F574">
        <v>118.523521</v>
      </c>
      <c r="G574">
        <v>53.207439000000001</v>
      </c>
      <c r="H574">
        <v>51.132506999999997</v>
      </c>
      <c r="I574">
        <v>49.441516999999997</v>
      </c>
      <c r="J574">
        <v>312.68823200000003</v>
      </c>
      <c r="K574">
        <v>44.487617</v>
      </c>
      <c r="L574">
        <v>51.118172000000001</v>
      </c>
      <c r="M574">
        <v>71.210257999999996</v>
      </c>
      <c r="N574">
        <v>143.43038899999999</v>
      </c>
      <c r="O574">
        <v>222.798889</v>
      </c>
      <c r="P574">
        <v>67.357337999999999</v>
      </c>
      <c r="Q574">
        <v>349.87545799999998</v>
      </c>
      <c r="R574">
        <v>128.12558000000001</v>
      </c>
      <c r="S574">
        <v>360.13793900000002</v>
      </c>
    </row>
    <row r="575" spans="2:19">
      <c r="B575" s="112">
        <v>44295</v>
      </c>
      <c r="C575">
        <v>78.379470999999995</v>
      </c>
      <c r="D575">
        <v>106.092857</v>
      </c>
      <c r="E575">
        <v>24.787483000000002</v>
      </c>
      <c r="F575">
        <v>118.27934999999999</v>
      </c>
      <c r="G575">
        <v>53.111880999999997</v>
      </c>
      <c r="H575">
        <v>51.169842000000003</v>
      </c>
      <c r="I575">
        <v>49.326735999999997</v>
      </c>
      <c r="J575">
        <v>312.12881499999997</v>
      </c>
      <c r="K575">
        <v>44.509906999999998</v>
      </c>
      <c r="L575">
        <v>50.876114000000001</v>
      </c>
      <c r="M575">
        <v>71.682709000000003</v>
      </c>
      <c r="N575">
        <v>144.50294500000001</v>
      </c>
      <c r="O575">
        <v>222.13353000000001</v>
      </c>
      <c r="P575">
        <v>67.402161000000007</v>
      </c>
      <c r="Q575">
        <v>360.81591800000001</v>
      </c>
      <c r="R575">
        <v>130.72035199999999</v>
      </c>
      <c r="S575">
        <v>362.95880099999999</v>
      </c>
    </row>
    <row r="576" spans="2:19">
      <c r="B576" s="112">
        <v>44298</v>
      </c>
      <c r="C576">
        <v>78.361023000000003</v>
      </c>
      <c r="D576">
        <v>106.064964</v>
      </c>
      <c r="E576">
        <v>24.768621</v>
      </c>
      <c r="F576">
        <v>118.25221999999999</v>
      </c>
      <c r="G576">
        <v>53.120559999999998</v>
      </c>
      <c r="H576">
        <v>51.179180000000002</v>
      </c>
      <c r="I576">
        <v>49.000064999999999</v>
      </c>
      <c r="J576">
        <v>311.20980800000001</v>
      </c>
      <c r="K576">
        <v>44.516272999999998</v>
      </c>
      <c r="L576">
        <v>50.974727999999999</v>
      </c>
      <c r="M576">
        <v>72.003983000000005</v>
      </c>
      <c r="N576">
        <v>144.197845</v>
      </c>
      <c r="O576">
        <v>224.31636</v>
      </c>
      <c r="P576">
        <v>67.536674000000005</v>
      </c>
      <c r="Q576">
        <v>360.79675300000002</v>
      </c>
      <c r="R576">
        <v>128.99052399999999</v>
      </c>
      <c r="S576">
        <v>364.17184400000002</v>
      </c>
    </row>
    <row r="577" spans="2:19">
      <c r="B577" s="112">
        <v>44299</v>
      </c>
      <c r="C577">
        <v>78.563995000000006</v>
      </c>
      <c r="D577">
        <v>106.371605</v>
      </c>
      <c r="E577">
        <v>24.83465</v>
      </c>
      <c r="F577">
        <v>118.776779</v>
      </c>
      <c r="G577">
        <v>53.294331</v>
      </c>
      <c r="H577">
        <v>51.225853000000001</v>
      </c>
      <c r="I577">
        <v>49.185473999999999</v>
      </c>
      <c r="J577">
        <v>309.43170199999997</v>
      </c>
      <c r="K577">
        <v>44.379353000000002</v>
      </c>
      <c r="L577">
        <v>50.956802000000003</v>
      </c>
      <c r="M577">
        <v>71.994545000000002</v>
      </c>
      <c r="N577">
        <v>142.478027</v>
      </c>
      <c r="O577">
        <v>225.71885700000001</v>
      </c>
      <c r="P577">
        <v>68.029854</v>
      </c>
      <c r="Q577">
        <v>359.08999599999999</v>
      </c>
      <c r="R577">
        <v>132.12582399999999</v>
      </c>
      <c r="S577">
        <v>364.56662</v>
      </c>
    </row>
    <row r="578" spans="2:19">
      <c r="B578" s="112">
        <v>44300</v>
      </c>
      <c r="C578">
        <v>78.508628999999999</v>
      </c>
      <c r="D578">
        <v>106.287971</v>
      </c>
      <c r="E578">
        <v>24.806350999999999</v>
      </c>
      <c r="F578">
        <v>118.61397599999999</v>
      </c>
      <c r="G578">
        <v>53.294331</v>
      </c>
      <c r="H578">
        <v>51.300522000000001</v>
      </c>
      <c r="I578">
        <v>50.606910999999997</v>
      </c>
      <c r="J578">
        <v>302.499054</v>
      </c>
      <c r="K578">
        <v>44.363433999999998</v>
      </c>
      <c r="L578">
        <v>50.795428999999999</v>
      </c>
      <c r="M578">
        <v>72.353629999999995</v>
      </c>
      <c r="N578">
        <v>139.81504799999999</v>
      </c>
      <c r="O578">
        <v>224.48350500000001</v>
      </c>
      <c r="P578">
        <v>68.289878999999999</v>
      </c>
      <c r="Q578">
        <v>360.17346199999997</v>
      </c>
      <c r="R578">
        <v>129.766953</v>
      </c>
      <c r="S578">
        <v>367.29119900000001</v>
      </c>
    </row>
    <row r="579" spans="2:19">
      <c r="B579" s="112">
        <v>44301</v>
      </c>
      <c r="C579">
        <v>78.840774999999994</v>
      </c>
      <c r="D579">
        <v>106.706108</v>
      </c>
      <c r="E579">
        <v>24.928968000000001</v>
      </c>
      <c r="F579">
        <v>119.34648900000001</v>
      </c>
      <c r="G579">
        <v>53.581046999999998</v>
      </c>
      <c r="H579">
        <v>51.477874999999997</v>
      </c>
      <c r="I579">
        <v>50.306736000000001</v>
      </c>
      <c r="J579">
        <v>307.49374399999999</v>
      </c>
      <c r="K579">
        <v>44.630924</v>
      </c>
      <c r="L579">
        <v>51.476765</v>
      </c>
      <c r="M579">
        <v>72.854438999999999</v>
      </c>
      <c r="N579">
        <v>140.702698</v>
      </c>
      <c r="O579">
        <v>229.573624</v>
      </c>
      <c r="P579">
        <v>69.213448</v>
      </c>
      <c r="Q579">
        <v>373.96176100000002</v>
      </c>
      <c r="R579">
        <v>132.19465600000001</v>
      </c>
      <c r="S579">
        <v>367.90731799999998</v>
      </c>
    </row>
    <row r="580" spans="2:19">
      <c r="B580" s="112">
        <v>44302</v>
      </c>
      <c r="C580">
        <v>78.628585999999999</v>
      </c>
      <c r="D580">
        <v>106.427353</v>
      </c>
      <c r="E580">
        <v>24.872366</v>
      </c>
      <c r="F580">
        <v>118.532562</v>
      </c>
      <c r="G580">
        <v>53.563667000000002</v>
      </c>
      <c r="H580">
        <v>51.449863000000001</v>
      </c>
      <c r="I580">
        <v>50.02422</v>
      </c>
      <c r="J580">
        <v>305.85546900000003</v>
      </c>
      <c r="K580">
        <v>44.774203999999997</v>
      </c>
      <c r="L580">
        <v>51.611240000000002</v>
      </c>
      <c r="M580">
        <v>72.778846999999999</v>
      </c>
      <c r="N580">
        <v>141.74754300000001</v>
      </c>
      <c r="O580">
        <v>230.92970299999999</v>
      </c>
      <c r="P580">
        <v>70.128028999999998</v>
      </c>
      <c r="Q580">
        <v>374.92065400000001</v>
      </c>
      <c r="R580">
        <v>131.86047400000001</v>
      </c>
      <c r="S580">
        <v>368.80270400000001</v>
      </c>
    </row>
    <row r="581" spans="2:19">
      <c r="B581" s="112">
        <v>44305</v>
      </c>
      <c r="C581">
        <v>78.582458000000003</v>
      </c>
      <c r="D581">
        <v>106.343727</v>
      </c>
      <c r="E581">
        <v>24.862946999999998</v>
      </c>
      <c r="F581">
        <v>118.225082</v>
      </c>
      <c r="G581">
        <v>53.476779999999998</v>
      </c>
      <c r="H581">
        <v>51.449863000000001</v>
      </c>
      <c r="I581">
        <v>49.865295000000003</v>
      </c>
      <c r="J581">
        <v>301.919647</v>
      </c>
      <c r="K581">
        <v>44.487617</v>
      </c>
      <c r="L581">
        <v>51.709850000000003</v>
      </c>
      <c r="M581">
        <v>72.731583000000001</v>
      </c>
      <c r="N581">
        <v>141.14651499999999</v>
      </c>
      <c r="O581">
        <v>230.85539199999999</v>
      </c>
      <c r="P581">
        <v>70.253570999999994</v>
      </c>
      <c r="Q581">
        <v>373.79882800000001</v>
      </c>
      <c r="R581">
        <v>132.52879300000001</v>
      </c>
      <c r="S581">
        <v>366.54022200000003</v>
      </c>
    </row>
    <row r="582" spans="2:19">
      <c r="B582" s="112">
        <v>44306</v>
      </c>
      <c r="C582">
        <v>78.711601000000002</v>
      </c>
      <c r="D582">
        <v>106.510963</v>
      </c>
      <c r="E582">
        <v>24.910101000000001</v>
      </c>
      <c r="F582">
        <v>118.451172</v>
      </c>
      <c r="G582">
        <v>53.511536</v>
      </c>
      <c r="H582">
        <v>51.449863000000001</v>
      </c>
      <c r="I582">
        <v>48.814663000000003</v>
      </c>
      <c r="J582">
        <v>302.32922400000001</v>
      </c>
      <c r="K582">
        <v>44.831524000000002</v>
      </c>
      <c r="L582">
        <v>51.826397</v>
      </c>
      <c r="M582">
        <v>70.992919999999998</v>
      </c>
      <c r="N582">
        <v>138.02124000000001</v>
      </c>
      <c r="O582">
        <v>234.691574</v>
      </c>
      <c r="P582">
        <v>71.150222999999997</v>
      </c>
      <c r="Q582">
        <v>380.21343999999999</v>
      </c>
      <c r="R582">
        <v>130.82844499999999</v>
      </c>
      <c r="S582">
        <v>356.47943099999998</v>
      </c>
    </row>
    <row r="583" spans="2:19">
      <c r="B583" s="112">
        <v>44307</v>
      </c>
      <c r="C583">
        <v>78.794662000000002</v>
      </c>
      <c r="D583">
        <v>106.613197</v>
      </c>
      <c r="E583">
        <v>24.900666999999999</v>
      </c>
      <c r="F583">
        <v>118.858154</v>
      </c>
      <c r="G583">
        <v>53.554980999999998</v>
      </c>
      <c r="H583">
        <v>51.459212999999998</v>
      </c>
      <c r="I583">
        <v>49.441516999999997</v>
      </c>
      <c r="J583">
        <v>301.15048200000001</v>
      </c>
      <c r="K583">
        <v>44.962077999999998</v>
      </c>
      <c r="L583">
        <v>51.736755000000002</v>
      </c>
      <c r="M583">
        <v>73.222977</v>
      </c>
      <c r="N583">
        <v>139.195526</v>
      </c>
      <c r="O583">
        <v>234.23640399999999</v>
      </c>
      <c r="P583">
        <v>70.262519999999995</v>
      </c>
      <c r="Q583">
        <v>382.39962800000001</v>
      </c>
      <c r="R583">
        <v>131.21177700000001</v>
      </c>
      <c r="S583">
        <v>361.61090100000001</v>
      </c>
    </row>
    <row r="584" spans="2:19">
      <c r="B584" s="112">
        <v>44308</v>
      </c>
      <c r="C584">
        <v>78.831542999999996</v>
      </c>
      <c r="D584">
        <v>106.641068</v>
      </c>
      <c r="E584">
        <v>24.928968000000001</v>
      </c>
      <c r="F584">
        <v>118.97571600000001</v>
      </c>
      <c r="G584">
        <v>53.624481000000003</v>
      </c>
      <c r="H584">
        <v>51.505890000000001</v>
      </c>
      <c r="I584">
        <v>48.797004999999999</v>
      </c>
      <c r="J584">
        <v>296.20571899999999</v>
      </c>
      <c r="K584">
        <v>44.474876000000002</v>
      </c>
      <c r="L584">
        <v>51.243675000000003</v>
      </c>
      <c r="M584">
        <v>71.389801000000006</v>
      </c>
      <c r="N584">
        <v>136.26442</v>
      </c>
      <c r="O584">
        <v>233.64196799999999</v>
      </c>
      <c r="P584">
        <v>70.038376</v>
      </c>
      <c r="Q584">
        <v>380.22308299999997</v>
      </c>
      <c r="R584">
        <v>129.67851300000001</v>
      </c>
      <c r="S584">
        <v>354.64056399999998</v>
      </c>
    </row>
    <row r="585" spans="2:19">
      <c r="B585" s="112">
        <v>44309</v>
      </c>
      <c r="C585">
        <v>78.840774999999994</v>
      </c>
      <c r="D585">
        <v>106.622467</v>
      </c>
      <c r="E585">
        <v>24.919536999999998</v>
      </c>
      <c r="F585">
        <v>119.075165</v>
      </c>
      <c r="G585">
        <v>53.624481000000003</v>
      </c>
      <c r="H585">
        <v>51.477874999999997</v>
      </c>
      <c r="I585">
        <v>49.061878</v>
      </c>
      <c r="J585">
        <v>300.81085200000001</v>
      </c>
      <c r="K585">
        <v>44.548126000000003</v>
      </c>
      <c r="L585">
        <v>50.992657000000001</v>
      </c>
      <c r="M585">
        <v>72.580414000000005</v>
      </c>
      <c r="N585">
        <v>138.87191799999999</v>
      </c>
      <c r="O585">
        <v>235.964066</v>
      </c>
      <c r="P585">
        <v>69.446556000000001</v>
      </c>
      <c r="Q585">
        <v>383.83795199999997</v>
      </c>
      <c r="R585">
        <v>132.01774599999999</v>
      </c>
      <c r="S585">
        <v>362.256012</v>
      </c>
    </row>
    <row r="586" spans="2:19">
      <c r="B586" s="112">
        <v>44312</v>
      </c>
      <c r="C586">
        <v>78.785438999999997</v>
      </c>
      <c r="D586">
        <v>106.529556</v>
      </c>
      <c r="E586">
        <v>24.910101000000001</v>
      </c>
      <c r="F586">
        <v>119.02092</v>
      </c>
      <c r="G586">
        <v>53.667934000000002</v>
      </c>
      <c r="H586">
        <v>51.496540000000003</v>
      </c>
      <c r="I586">
        <v>49.158996999999999</v>
      </c>
      <c r="J586">
        <v>302.71881100000002</v>
      </c>
      <c r="K586">
        <v>43.914451999999997</v>
      </c>
      <c r="L586">
        <v>51.010590000000001</v>
      </c>
      <c r="M586">
        <v>72.693802000000005</v>
      </c>
      <c r="N586">
        <v>139.21400499999999</v>
      </c>
      <c r="O586">
        <v>234.98876999999999</v>
      </c>
      <c r="P586">
        <v>68.926497999999995</v>
      </c>
      <c r="Q586">
        <v>379.57107500000001</v>
      </c>
      <c r="R586">
        <v>132.41087300000001</v>
      </c>
      <c r="S586">
        <v>366.28027300000002</v>
      </c>
    </row>
    <row r="587" spans="2:19">
      <c r="B587" s="112">
        <v>44313</v>
      </c>
      <c r="C587">
        <v>78.582458000000003</v>
      </c>
      <c r="D587">
        <v>106.269379</v>
      </c>
      <c r="E587">
        <v>24.83465</v>
      </c>
      <c r="F587">
        <v>118.48736599999999</v>
      </c>
      <c r="G587">
        <v>53.667934000000002</v>
      </c>
      <c r="H587">
        <v>51.477874999999997</v>
      </c>
      <c r="I587">
        <v>49.803493000000003</v>
      </c>
      <c r="J587">
        <v>303.24826000000002</v>
      </c>
      <c r="K587">
        <v>44.064106000000002</v>
      </c>
      <c r="L587">
        <v>50.643031999999998</v>
      </c>
      <c r="M587">
        <v>72.835548000000003</v>
      </c>
      <c r="N587">
        <v>139.852036</v>
      </c>
      <c r="O587">
        <v>234.52436800000001</v>
      </c>
      <c r="P587">
        <v>68.316772</v>
      </c>
      <c r="Q587">
        <v>378.266998</v>
      </c>
      <c r="R587">
        <v>132.086533</v>
      </c>
      <c r="S587">
        <v>368.11914100000001</v>
      </c>
    </row>
    <row r="588" spans="2:19">
      <c r="B588" s="112">
        <v>44314</v>
      </c>
      <c r="C588">
        <v>78.619347000000005</v>
      </c>
      <c r="D588">
        <v>106.32514999999999</v>
      </c>
      <c r="E588">
        <v>24.862946999999998</v>
      </c>
      <c r="F588">
        <v>118.505432</v>
      </c>
      <c r="G588">
        <v>53.859074</v>
      </c>
      <c r="H588">
        <v>51.459212999999998</v>
      </c>
      <c r="I588">
        <v>51.304389999999998</v>
      </c>
      <c r="J588">
        <v>306.77450599999997</v>
      </c>
      <c r="K588">
        <v>43.908081000000003</v>
      </c>
      <c r="L588">
        <v>50.911976000000003</v>
      </c>
      <c r="M588">
        <v>72.807190000000006</v>
      </c>
      <c r="N588">
        <v>140.75813299999999</v>
      </c>
      <c r="O588">
        <v>234.02278100000001</v>
      </c>
      <c r="P588">
        <v>68.334709000000004</v>
      </c>
      <c r="Q588">
        <v>378.35330199999999</v>
      </c>
      <c r="R588">
        <v>131.29040499999999</v>
      </c>
      <c r="S588">
        <v>365.654449</v>
      </c>
    </row>
    <row r="589" spans="2:19">
      <c r="B589" s="112">
        <v>44315</v>
      </c>
      <c r="C589">
        <v>78.554749000000001</v>
      </c>
      <c r="D589">
        <v>106.269379</v>
      </c>
      <c r="E589">
        <v>24.83465</v>
      </c>
      <c r="F589">
        <v>118.360748</v>
      </c>
      <c r="G589">
        <v>53.824317999999998</v>
      </c>
      <c r="H589">
        <v>51.393864000000001</v>
      </c>
      <c r="I589">
        <v>52.037185999999998</v>
      </c>
      <c r="J589">
        <v>329.16076700000002</v>
      </c>
      <c r="K589">
        <v>44.462139000000001</v>
      </c>
      <c r="L589">
        <v>52.821503</v>
      </c>
      <c r="M589">
        <v>73.629279999999994</v>
      </c>
      <c r="N589">
        <v>143.495102</v>
      </c>
      <c r="O589">
        <v>232.592377</v>
      </c>
      <c r="P589">
        <v>68.783034999999998</v>
      </c>
      <c r="Q589">
        <v>385.02688599999999</v>
      </c>
      <c r="R589">
        <v>131.192139</v>
      </c>
      <c r="S589">
        <v>362.37155200000001</v>
      </c>
    </row>
    <row r="590" spans="2:19">
      <c r="B590" s="112">
        <v>44316</v>
      </c>
      <c r="C590">
        <v>78.665458999999998</v>
      </c>
      <c r="D590">
        <v>106.380898</v>
      </c>
      <c r="E590">
        <v>24.862946999999998</v>
      </c>
      <c r="F590">
        <v>118.60489699999999</v>
      </c>
      <c r="G590">
        <v>53.789569999999998</v>
      </c>
      <c r="H590">
        <v>51.365856000000001</v>
      </c>
      <c r="I590">
        <v>50.536284999999999</v>
      </c>
      <c r="J590">
        <v>324.73544299999998</v>
      </c>
      <c r="K590">
        <v>44.551307999999999</v>
      </c>
      <c r="L590">
        <v>52.642207999999997</v>
      </c>
      <c r="M590">
        <v>72.863892000000007</v>
      </c>
      <c r="N590">
        <v>142.21910099999999</v>
      </c>
      <c r="O590">
        <v>236.64210499999999</v>
      </c>
      <c r="P590">
        <v>69.410713000000001</v>
      </c>
      <c r="Q590">
        <v>382.39004499999999</v>
      </c>
      <c r="R590">
        <v>129.20674099999999</v>
      </c>
      <c r="S590">
        <v>357.03781099999998</v>
      </c>
    </row>
    <row r="591" spans="2:19">
      <c r="B591" s="112">
        <v>44319</v>
      </c>
      <c r="C591">
        <v>78.684875000000005</v>
      </c>
      <c r="D591">
        <v>106.448837</v>
      </c>
      <c r="E591">
        <v>24.872374000000001</v>
      </c>
      <c r="F591">
        <v>118.89035800000001</v>
      </c>
      <c r="G591">
        <v>53.921146</v>
      </c>
      <c r="H591">
        <v>51.373336999999999</v>
      </c>
      <c r="I591">
        <v>51.931244</v>
      </c>
      <c r="J591">
        <v>322.23809799999998</v>
      </c>
      <c r="K591">
        <v>45.255038999999996</v>
      </c>
      <c r="L591">
        <v>53.081493000000002</v>
      </c>
      <c r="M591">
        <v>73.969459999999998</v>
      </c>
      <c r="N591">
        <v>141.80302399999999</v>
      </c>
      <c r="O591">
        <v>234.459351</v>
      </c>
      <c r="P591">
        <v>69.715569000000002</v>
      </c>
      <c r="Q591">
        <v>389.19790599999999</v>
      </c>
      <c r="R591">
        <v>130.26824999999999</v>
      </c>
      <c r="S591">
        <v>359.84909099999999</v>
      </c>
    </row>
    <row r="592" spans="2:19">
      <c r="B592" s="112">
        <v>44320</v>
      </c>
      <c r="C592">
        <v>78.786490999999998</v>
      </c>
      <c r="D592">
        <v>106.579094</v>
      </c>
      <c r="E592">
        <v>24.910135</v>
      </c>
      <c r="F592">
        <v>118.96283699999999</v>
      </c>
      <c r="G592">
        <v>54.025700000000001</v>
      </c>
      <c r="H592">
        <v>51.354633</v>
      </c>
      <c r="I592">
        <v>52.257904000000003</v>
      </c>
      <c r="J592">
        <v>318.02255200000002</v>
      </c>
      <c r="K592">
        <v>44.809230999999997</v>
      </c>
      <c r="L592">
        <v>52.274647000000002</v>
      </c>
      <c r="M592">
        <v>75.122275999999999</v>
      </c>
      <c r="N592">
        <v>143.76324500000001</v>
      </c>
      <c r="O592">
        <v>231.17121900000001</v>
      </c>
      <c r="P592">
        <v>70.047325000000001</v>
      </c>
      <c r="Q592">
        <v>394.41409299999998</v>
      </c>
      <c r="R592">
        <v>125.65862300000001</v>
      </c>
      <c r="S592">
        <v>365.44268799999998</v>
      </c>
    </row>
    <row r="593" spans="2:19">
      <c r="B593" s="112">
        <v>44321</v>
      </c>
      <c r="C593">
        <v>78.832747999999995</v>
      </c>
      <c r="D593">
        <v>106.662857</v>
      </c>
      <c r="E593">
        <v>24.929016000000001</v>
      </c>
      <c r="F593">
        <v>119.107788</v>
      </c>
      <c r="G593">
        <v>54.295830000000002</v>
      </c>
      <c r="H593">
        <v>51.410732000000003</v>
      </c>
      <c r="I593">
        <v>53.829445</v>
      </c>
      <c r="J593">
        <v>314.68609600000002</v>
      </c>
      <c r="K593">
        <v>44.771019000000003</v>
      </c>
      <c r="L593">
        <v>52.839443000000003</v>
      </c>
      <c r="M593">
        <v>76.464072999999999</v>
      </c>
      <c r="N593">
        <v>145.64952099999999</v>
      </c>
      <c r="O593">
        <v>230.911148</v>
      </c>
      <c r="P593">
        <v>68.944427000000005</v>
      </c>
      <c r="Q593">
        <v>395.52636699999999</v>
      </c>
      <c r="R593">
        <v>125.904343</v>
      </c>
      <c r="S593">
        <v>364.74951199999998</v>
      </c>
    </row>
    <row r="594" spans="2:19">
      <c r="B594" s="112">
        <v>44322</v>
      </c>
      <c r="C594">
        <v>78.869698</v>
      </c>
      <c r="D594">
        <v>106.68147999999999</v>
      </c>
      <c r="E594">
        <v>24.938454</v>
      </c>
      <c r="F594">
        <v>119.334335</v>
      </c>
      <c r="G594">
        <v>54.226115999999998</v>
      </c>
      <c r="H594">
        <v>51.448124</v>
      </c>
      <c r="I594">
        <v>54.341515000000001</v>
      </c>
      <c r="J594">
        <v>319.68081699999999</v>
      </c>
      <c r="K594">
        <v>45.090698000000003</v>
      </c>
      <c r="L594">
        <v>53.511809999999997</v>
      </c>
      <c r="M594">
        <v>76.917648</v>
      </c>
      <c r="N594">
        <v>148.580658</v>
      </c>
      <c r="O594">
        <v>226.65707399999999</v>
      </c>
      <c r="P594">
        <v>69.814200999999997</v>
      </c>
      <c r="Q594">
        <v>397.89477499999998</v>
      </c>
      <c r="R594">
        <v>127.516212</v>
      </c>
      <c r="S594">
        <v>375.38797</v>
      </c>
    </row>
    <row r="595" spans="2:19">
      <c r="B595" s="112">
        <v>44323</v>
      </c>
      <c r="C595">
        <v>78.878944000000004</v>
      </c>
      <c r="D595">
        <v>106.65355700000001</v>
      </c>
      <c r="E595">
        <v>24.929016000000001</v>
      </c>
      <c r="F595">
        <v>119.37964599999999</v>
      </c>
      <c r="G595">
        <v>54.348121999999996</v>
      </c>
      <c r="H595">
        <v>51.485512</v>
      </c>
      <c r="I595">
        <v>55.118454</v>
      </c>
      <c r="J595">
        <v>318.74179099999998</v>
      </c>
      <c r="K595">
        <v>44.818973999999997</v>
      </c>
      <c r="L595">
        <v>53.556637000000002</v>
      </c>
      <c r="M595">
        <v>78.287811000000005</v>
      </c>
      <c r="N595">
        <v>149.089203</v>
      </c>
      <c r="O595">
        <v>229.880112</v>
      </c>
      <c r="P595">
        <v>70.020438999999996</v>
      </c>
      <c r="Q595">
        <v>400.46444700000001</v>
      </c>
      <c r="R595">
        <v>128.195572</v>
      </c>
      <c r="S595">
        <v>379.53744499999999</v>
      </c>
    </row>
    <row r="596" spans="2:19">
      <c r="B596" s="112">
        <v>44326</v>
      </c>
      <c r="C596">
        <v>78.694121999999993</v>
      </c>
      <c r="D596">
        <v>106.486046</v>
      </c>
      <c r="E596">
        <v>24.872374000000001</v>
      </c>
      <c r="F596">
        <v>118.736305</v>
      </c>
      <c r="G596">
        <v>54.382980000000003</v>
      </c>
      <c r="H596">
        <v>51.448124</v>
      </c>
      <c r="I596">
        <v>55.250889000000001</v>
      </c>
      <c r="J596">
        <v>305.64572099999998</v>
      </c>
      <c r="K596">
        <v>45.017166000000003</v>
      </c>
      <c r="L596">
        <v>54.193150000000003</v>
      </c>
      <c r="M596">
        <v>77.182243</v>
      </c>
      <c r="N596">
        <v>149.070694</v>
      </c>
      <c r="O596">
        <v>230.92970299999999</v>
      </c>
      <c r="P596">
        <v>71.598557</v>
      </c>
      <c r="Q596">
        <v>403.571167</v>
      </c>
      <c r="R596">
        <v>124.88752700000001</v>
      </c>
      <c r="S596">
        <v>376.82244900000001</v>
      </c>
    </row>
    <row r="597" spans="2:19">
      <c r="B597" s="112">
        <v>44327</v>
      </c>
      <c r="C597">
        <v>78.537025</v>
      </c>
      <c r="D597">
        <v>106.253426</v>
      </c>
      <c r="E597">
        <v>24.844059000000001</v>
      </c>
      <c r="F597">
        <v>118.30136899999999</v>
      </c>
      <c r="G597">
        <v>54.260986000000003</v>
      </c>
      <c r="H597">
        <v>51.420074</v>
      </c>
      <c r="I597">
        <v>53.493949999999998</v>
      </c>
      <c r="J597">
        <v>306.20510899999999</v>
      </c>
      <c r="K597">
        <v>44.611182999999997</v>
      </c>
      <c r="L597">
        <v>53.816616000000003</v>
      </c>
      <c r="M597">
        <v>78.268906000000001</v>
      </c>
      <c r="N597">
        <v>146.59265099999999</v>
      </c>
      <c r="O597">
        <v>229.72221400000001</v>
      </c>
      <c r="P597">
        <v>71.141257999999993</v>
      </c>
      <c r="Q597">
        <v>394.759277</v>
      </c>
      <c r="R597">
        <v>123.962067</v>
      </c>
      <c r="S597">
        <v>368.92785600000002</v>
      </c>
    </row>
    <row r="598" spans="2:19">
      <c r="B598" s="112">
        <v>44328</v>
      </c>
      <c r="C598">
        <v>78.259795999999994</v>
      </c>
      <c r="D598">
        <v>105.881157</v>
      </c>
      <c r="E598">
        <v>24.749666000000001</v>
      </c>
      <c r="F598">
        <v>117.658051</v>
      </c>
      <c r="G598">
        <v>54.156402999999997</v>
      </c>
      <c r="H598">
        <v>51.354633</v>
      </c>
      <c r="I598">
        <v>53.780589999999997</v>
      </c>
      <c r="J598">
        <v>302.229309</v>
      </c>
      <c r="K598">
        <v>43.457134000000003</v>
      </c>
      <c r="L598">
        <v>53.709038</v>
      </c>
      <c r="M598">
        <v>75.887671999999995</v>
      </c>
      <c r="N598">
        <v>145.58480800000001</v>
      </c>
      <c r="O598">
        <v>224.74362199999999</v>
      </c>
      <c r="P598">
        <v>69.850059999999999</v>
      </c>
      <c r="Q598">
        <v>388.68975799999998</v>
      </c>
      <c r="R598">
        <v>120.870651</v>
      </c>
      <c r="S598">
        <v>359.714294</v>
      </c>
    </row>
    <row r="599" spans="2:19">
      <c r="B599" s="112">
        <v>44329</v>
      </c>
      <c r="C599">
        <v>78.416884999999994</v>
      </c>
      <c r="D599">
        <v>106.123108</v>
      </c>
      <c r="E599">
        <v>24.777982999999999</v>
      </c>
      <c r="F599">
        <v>118.102013</v>
      </c>
      <c r="G599">
        <v>54.165126999999998</v>
      </c>
      <c r="H599">
        <v>51.363998000000002</v>
      </c>
      <c r="I599">
        <v>53.117736999999998</v>
      </c>
      <c r="J599">
        <v>304.93646200000001</v>
      </c>
      <c r="K599">
        <v>44.192405999999998</v>
      </c>
      <c r="L599">
        <v>54.013851000000003</v>
      </c>
      <c r="M599">
        <v>77.125534000000002</v>
      </c>
      <c r="N599">
        <v>149.32960499999999</v>
      </c>
      <c r="O599">
        <v>226.638474</v>
      </c>
      <c r="P599">
        <v>71.087463</v>
      </c>
      <c r="Q599">
        <v>391.74847399999999</v>
      </c>
      <c r="R599">
        <v>123.036629</v>
      </c>
      <c r="S599">
        <v>364.02740499999999</v>
      </c>
    </row>
    <row r="600" spans="2:19">
      <c r="B600" s="112">
        <v>44330</v>
      </c>
      <c r="C600">
        <v>78.601714999999999</v>
      </c>
      <c r="D600">
        <v>106.36507400000001</v>
      </c>
      <c r="E600">
        <v>24.834627000000001</v>
      </c>
      <c r="F600">
        <v>118.745392</v>
      </c>
      <c r="G600">
        <v>54.339393999999999</v>
      </c>
      <c r="H600">
        <v>51.382702000000002</v>
      </c>
      <c r="I600">
        <v>54.434494000000001</v>
      </c>
      <c r="J600">
        <v>315.60513300000002</v>
      </c>
      <c r="K600">
        <v>44.601593000000001</v>
      </c>
      <c r="L600">
        <v>54.318657000000002</v>
      </c>
      <c r="M600">
        <v>78.656318999999996</v>
      </c>
      <c r="N600">
        <v>151.650452</v>
      </c>
      <c r="O600">
        <v>229.20208700000001</v>
      </c>
      <c r="P600">
        <v>70.809501999999995</v>
      </c>
      <c r="Q600">
        <v>392.93743899999998</v>
      </c>
      <c r="R600">
        <v>125.478233</v>
      </c>
      <c r="S600">
        <v>369.69802900000002</v>
      </c>
    </row>
    <row r="601" spans="2:19">
      <c r="B601" s="112">
        <v>44333</v>
      </c>
      <c r="C601">
        <v>78.527778999999995</v>
      </c>
      <c r="D601">
        <v>106.27201100000001</v>
      </c>
      <c r="E601">
        <v>24.815742</v>
      </c>
      <c r="F601">
        <v>118.609467</v>
      </c>
      <c r="G601">
        <v>54.435248999999999</v>
      </c>
      <c r="H601">
        <v>51.420074</v>
      </c>
      <c r="I601">
        <v>55.706440000000001</v>
      </c>
      <c r="J601">
        <v>315.12564099999997</v>
      </c>
      <c r="K601">
        <v>44.400196000000001</v>
      </c>
      <c r="L601">
        <v>54.731045000000002</v>
      </c>
      <c r="M601">
        <v>80.602897999999996</v>
      </c>
      <c r="N601">
        <v>152.260696</v>
      </c>
      <c r="O601">
        <v>228.39398199999999</v>
      </c>
      <c r="P601">
        <v>70.594314999999995</v>
      </c>
      <c r="Q601">
        <v>391.81561299999998</v>
      </c>
      <c r="R601">
        <v>124.31648300000001</v>
      </c>
      <c r="S601">
        <v>369.26483200000001</v>
      </c>
    </row>
    <row r="602" spans="2:19">
      <c r="B602" s="112">
        <v>44334</v>
      </c>
      <c r="C602">
        <v>78.444618000000006</v>
      </c>
      <c r="D602">
        <v>106.14173099999999</v>
      </c>
      <c r="E602">
        <v>24.796873000000001</v>
      </c>
      <c r="F602">
        <v>118.219826</v>
      </c>
      <c r="G602">
        <v>54.374263999999997</v>
      </c>
      <c r="H602">
        <v>51.42942</v>
      </c>
      <c r="I602">
        <v>54.129928999999997</v>
      </c>
      <c r="J602">
        <v>309.63146999999998</v>
      </c>
      <c r="K602">
        <v>45.36562</v>
      </c>
      <c r="L602">
        <v>54.524853</v>
      </c>
      <c r="M602">
        <v>80.423355000000001</v>
      </c>
      <c r="N602">
        <v>150.115555</v>
      </c>
      <c r="O602">
        <v>228.82127399999999</v>
      </c>
      <c r="P602">
        <v>70.399590000000003</v>
      </c>
      <c r="Q602">
        <v>393.493561</v>
      </c>
      <c r="R602">
        <v>122.91847199999999</v>
      </c>
      <c r="S602">
        <v>355.921021</v>
      </c>
    </row>
    <row r="603" spans="2:19">
      <c r="B603" s="112">
        <v>44335</v>
      </c>
      <c r="C603">
        <v>78.361450000000005</v>
      </c>
      <c r="D603">
        <v>105.992836</v>
      </c>
      <c r="E603">
        <v>24.768549</v>
      </c>
      <c r="F603">
        <v>118.011444</v>
      </c>
      <c r="G603">
        <v>54.016993999999997</v>
      </c>
      <c r="H603">
        <v>51.354633</v>
      </c>
      <c r="I603">
        <v>52.831097</v>
      </c>
      <c r="J603">
        <v>313.25762900000001</v>
      </c>
      <c r="K603">
        <v>45.368819999999999</v>
      </c>
      <c r="L603">
        <v>54.291758999999999</v>
      </c>
      <c r="M603">
        <v>79.601273000000006</v>
      </c>
      <c r="N603">
        <v>148.96897899999999</v>
      </c>
      <c r="O603">
        <v>228.53331</v>
      </c>
      <c r="P603">
        <v>70.616943000000006</v>
      </c>
      <c r="Q603">
        <v>392.64978000000002</v>
      </c>
      <c r="R603">
        <v>122.76095599999999</v>
      </c>
      <c r="S603">
        <v>345.07074</v>
      </c>
    </row>
    <row r="604" spans="2:19">
      <c r="B604" s="112">
        <v>44336</v>
      </c>
      <c r="C604">
        <v>78.620215999999999</v>
      </c>
      <c r="D604">
        <v>106.355774</v>
      </c>
      <c r="E604">
        <v>24.834627000000001</v>
      </c>
      <c r="F604">
        <v>118.81785600000001</v>
      </c>
      <c r="G604">
        <v>54.025700000000001</v>
      </c>
      <c r="H604">
        <v>51.410732000000003</v>
      </c>
      <c r="I604">
        <v>52.705696000000003</v>
      </c>
      <c r="J604">
        <v>318.27230800000001</v>
      </c>
      <c r="K604">
        <v>45.528655999999998</v>
      </c>
      <c r="L604">
        <v>54.957256000000001</v>
      </c>
      <c r="M604">
        <v>79.450089000000006</v>
      </c>
      <c r="N604">
        <v>148.710083</v>
      </c>
      <c r="O604">
        <v>232.97318999999999</v>
      </c>
      <c r="P604">
        <v>71.015388000000002</v>
      </c>
      <c r="Q604">
        <v>391.82522599999999</v>
      </c>
      <c r="R604">
        <v>125.340431</v>
      </c>
      <c r="S604">
        <v>341.98998999999998</v>
      </c>
    </row>
    <row r="605" spans="2:19">
      <c r="B605" s="112">
        <v>44337</v>
      </c>
      <c r="C605">
        <v>78.638672</v>
      </c>
      <c r="D605">
        <v>106.40226699999999</v>
      </c>
      <c r="E605">
        <v>24.85351</v>
      </c>
      <c r="F605">
        <v>118.899399</v>
      </c>
      <c r="G605">
        <v>54.147700999999998</v>
      </c>
      <c r="H605">
        <v>51.457465999999997</v>
      </c>
      <c r="I605">
        <v>52.777351000000003</v>
      </c>
      <c r="J605">
        <v>315.894836</v>
      </c>
      <c r="K605">
        <v>45.314475999999999</v>
      </c>
      <c r="L605">
        <v>54.704079</v>
      </c>
      <c r="M605">
        <v>79.487876999999997</v>
      </c>
      <c r="N605">
        <v>150.40219099999999</v>
      </c>
      <c r="O605">
        <v>232.1651</v>
      </c>
      <c r="P605">
        <v>71.504395000000002</v>
      </c>
      <c r="Q605">
        <v>394.692139</v>
      </c>
      <c r="R605">
        <v>123.489502</v>
      </c>
      <c r="S605">
        <v>346.35128800000001</v>
      </c>
    </row>
    <row r="606" spans="2:19">
      <c r="B606" s="112">
        <v>44340</v>
      </c>
      <c r="C606">
        <v>78.731078999999994</v>
      </c>
      <c r="D606">
        <v>106.50464599999999</v>
      </c>
      <c r="E606">
        <v>24.872374000000001</v>
      </c>
      <c r="F606">
        <v>119.225601</v>
      </c>
      <c r="G606">
        <v>54.278412000000003</v>
      </c>
      <c r="H606">
        <v>51.466816000000001</v>
      </c>
      <c r="I606">
        <v>53.395412</v>
      </c>
      <c r="J606">
        <v>324.28591899999998</v>
      </c>
      <c r="K606">
        <v>45.317672999999999</v>
      </c>
      <c r="L606">
        <v>54.731209</v>
      </c>
      <c r="M606">
        <v>80.565117000000001</v>
      </c>
      <c r="N606">
        <v>151.21586600000001</v>
      </c>
      <c r="O606">
        <v>234.79373200000001</v>
      </c>
      <c r="P606">
        <v>70.979172000000005</v>
      </c>
      <c r="Q606">
        <v>394.04013099999997</v>
      </c>
      <c r="R606">
        <v>125.13365899999999</v>
      </c>
      <c r="S606">
        <v>345.97573899999998</v>
      </c>
    </row>
    <row r="607" spans="2:19">
      <c r="B607" s="112">
        <v>44341</v>
      </c>
      <c r="C607">
        <v>78.934371999999996</v>
      </c>
      <c r="D607">
        <v>106.765236</v>
      </c>
      <c r="E607">
        <v>24.938454</v>
      </c>
      <c r="F607">
        <v>119.669617</v>
      </c>
      <c r="G607">
        <v>54.435248999999999</v>
      </c>
      <c r="H607">
        <v>51.532252999999997</v>
      </c>
      <c r="I607">
        <v>52.186152999999997</v>
      </c>
      <c r="J607">
        <v>327.44259599999998</v>
      </c>
      <c r="K607">
        <v>45.503086000000003</v>
      </c>
      <c r="L607">
        <v>55.074795000000002</v>
      </c>
      <c r="M607">
        <v>78.807525999999996</v>
      </c>
      <c r="N607">
        <v>149.653244</v>
      </c>
      <c r="O607">
        <v>235.34172100000001</v>
      </c>
      <c r="P607">
        <v>70.462990000000005</v>
      </c>
      <c r="Q607">
        <v>396.05371100000002</v>
      </c>
      <c r="R607">
        <v>124.936768</v>
      </c>
      <c r="S607">
        <v>347.25622600000003</v>
      </c>
    </row>
    <row r="608" spans="2:19">
      <c r="B608" s="112">
        <v>44342</v>
      </c>
      <c r="C608">
        <v>78.906647000000007</v>
      </c>
      <c r="D608">
        <v>106.727997</v>
      </c>
      <c r="E608">
        <v>24.919578999999999</v>
      </c>
      <c r="F608">
        <v>119.606171</v>
      </c>
      <c r="G608">
        <v>54.321975999999999</v>
      </c>
      <c r="H608">
        <v>51.569637</v>
      </c>
      <c r="I608">
        <v>52.795261000000004</v>
      </c>
      <c r="J608">
        <v>327.31271400000003</v>
      </c>
      <c r="K608">
        <v>45.448734000000002</v>
      </c>
      <c r="L608">
        <v>54.912041000000002</v>
      </c>
      <c r="M608">
        <v>78.949264999999997</v>
      </c>
      <c r="N608">
        <v>149.63473500000001</v>
      </c>
      <c r="O608">
        <v>236.35420199999999</v>
      </c>
      <c r="P608">
        <v>70.635040000000004</v>
      </c>
      <c r="Q608">
        <v>396.20712300000002</v>
      </c>
      <c r="R608">
        <v>124.88752700000001</v>
      </c>
      <c r="S608">
        <v>344.41613799999999</v>
      </c>
    </row>
    <row r="609" spans="2:19">
      <c r="B609" s="112">
        <v>44343</v>
      </c>
      <c r="C609">
        <v>78.795731000000004</v>
      </c>
      <c r="D609">
        <v>106.597725</v>
      </c>
      <c r="E609">
        <v>24.910135</v>
      </c>
      <c r="F609">
        <v>119.243752</v>
      </c>
      <c r="G609">
        <v>54.295830000000002</v>
      </c>
      <c r="H609">
        <v>51.560290999999999</v>
      </c>
      <c r="I609">
        <v>52.454880000000003</v>
      </c>
      <c r="J609">
        <v>332.39730800000001</v>
      </c>
      <c r="K609">
        <v>45.295292000000003</v>
      </c>
      <c r="L609">
        <v>53.836047999999998</v>
      </c>
      <c r="M609">
        <v>80.343322999999998</v>
      </c>
      <c r="N609">
        <v>151.96482800000001</v>
      </c>
      <c r="O609">
        <v>236.02908300000001</v>
      </c>
      <c r="P609">
        <v>69.611739999999998</v>
      </c>
      <c r="Q609">
        <v>395.71814000000001</v>
      </c>
      <c r="R609">
        <v>123.34180499999999</v>
      </c>
      <c r="S609">
        <v>348.71963499999998</v>
      </c>
    </row>
    <row r="610" spans="2:19">
      <c r="B610" s="112">
        <v>44344</v>
      </c>
      <c r="C610">
        <v>78.786490999999998</v>
      </c>
      <c r="D610">
        <v>106.597725</v>
      </c>
      <c r="E610">
        <v>24.910135</v>
      </c>
      <c r="F610">
        <v>119.343414</v>
      </c>
      <c r="G610">
        <v>54.356827000000003</v>
      </c>
      <c r="H610">
        <v>51.560290999999999</v>
      </c>
      <c r="I610">
        <v>52.284691000000002</v>
      </c>
      <c r="J610">
        <v>328.38159200000001</v>
      </c>
      <c r="K610">
        <v>45.403979999999997</v>
      </c>
      <c r="L610">
        <v>54.224857</v>
      </c>
      <c r="M610">
        <v>80.220032000000003</v>
      </c>
      <c r="N610">
        <v>151.863113</v>
      </c>
      <c r="O610">
        <v>237.28303500000001</v>
      </c>
      <c r="P610">
        <v>69.946815000000001</v>
      </c>
      <c r="Q610">
        <v>394.97018400000002</v>
      </c>
      <c r="R610">
        <v>122.682182</v>
      </c>
      <c r="S610">
        <v>347.65103099999999</v>
      </c>
    </row>
    <row r="611" spans="2:19">
      <c r="B611" s="112">
        <v>44348</v>
      </c>
      <c r="C611">
        <v>78.780968000000001</v>
      </c>
      <c r="D611">
        <v>106.548332</v>
      </c>
      <c r="E611">
        <v>24.883683999999999</v>
      </c>
      <c r="F611">
        <v>119.358841</v>
      </c>
      <c r="G611">
        <v>54.484585000000003</v>
      </c>
      <c r="H611">
        <v>51.58276</v>
      </c>
      <c r="I611">
        <v>54.156798999999999</v>
      </c>
      <c r="J611">
        <v>328.781158</v>
      </c>
      <c r="K611">
        <v>45.285705999999998</v>
      </c>
      <c r="L611">
        <v>54.233893999999999</v>
      </c>
      <c r="M611">
        <v>81.016647000000006</v>
      </c>
      <c r="N611">
        <v>153.53671299999999</v>
      </c>
      <c r="O611">
        <v>240.171753</v>
      </c>
      <c r="P611">
        <v>69.213295000000002</v>
      </c>
      <c r="Q611">
        <v>389.98419200000001</v>
      </c>
      <c r="R611">
        <v>122.357277</v>
      </c>
      <c r="S611">
        <v>351.03024299999998</v>
      </c>
    </row>
    <row r="612" spans="2:19">
      <c r="B612" s="112">
        <v>44349</v>
      </c>
      <c r="C612">
        <v>78.864288000000002</v>
      </c>
      <c r="D612">
        <v>106.688118</v>
      </c>
      <c r="E612">
        <v>24.912025</v>
      </c>
      <c r="F612">
        <v>119.549477</v>
      </c>
      <c r="G612">
        <v>54.467101999999997</v>
      </c>
      <c r="H612">
        <v>51.601481999999997</v>
      </c>
      <c r="I612">
        <v>54.586753999999999</v>
      </c>
      <c r="J612">
        <v>328.80111699999998</v>
      </c>
      <c r="K612">
        <v>45.186599999999999</v>
      </c>
      <c r="L612">
        <v>54.640780999999997</v>
      </c>
      <c r="M612">
        <v>80.257964999999999</v>
      </c>
      <c r="N612">
        <v>153.545975</v>
      </c>
      <c r="O612">
        <v>244.22151199999999</v>
      </c>
      <c r="P612">
        <v>69.539299</v>
      </c>
      <c r="Q612">
        <v>389.15002399999997</v>
      </c>
      <c r="R612">
        <v>123.125229</v>
      </c>
      <c r="S612">
        <v>343.42443800000001</v>
      </c>
    </row>
    <row r="613" spans="2:19">
      <c r="B613" s="112">
        <v>44350</v>
      </c>
      <c r="C613">
        <v>78.716187000000005</v>
      </c>
      <c r="D613">
        <v>106.43647799999999</v>
      </c>
      <c r="E613">
        <v>24.864788000000001</v>
      </c>
      <c r="F613">
        <v>119.07740800000001</v>
      </c>
      <c r="G613">
        <v>54.257061</v>
      </c>
      <c r="H613">
        <v>51.601481999999997</v>
      </c>
      <c r="I613">
        <v>54.801743000000002</v>
      </c>
      <c r="J613">
        <v>325.69442700000002</v>
      </c>
      <c r="K613">
        <v>45.266520999999997</v>
      </c>
      <c r="L613">
        <v>54.713123000000003</v>
      </c>
      <c r="M613">
        <v>80.959739999999996</v>
      </c>
      <c r="N613">
        <v>153.64767499999999</v>
      </c>
      <c r="O613">
        <v>244.61161799999999</v>
      </c>
      <c r="P613">
        <v>69.964950999999999</v>
      </c>
      <c r="Q613">
        <v>391.17321800000002</v>
      </c>
      <c r="R613">
        <v>121.628716</v>
      </c>
      <c r="S613">
        <v>345.54257200000001</v>
      </c>
    </row>
    <row r="614" spans="2:19">
      <c r="B614" s="112">
        <v>44351</v>
      </c>
      <c r="C614">
        <v>79.030884</v>
      </c>
      <c r="D614">
        <v>106.87449599999999</v>
      </c>
      <c r="E614">
        <v>24.968707999999999</v>
      </c>
      <c r="F614">
        <v>119.92173</v>
      </c>
      <c r="G614">
        <v>54.493347</v>
      </c>
      <c r="H614">
        <v>51.704430000000002</v>
      </c>
      <c r="I614">
        <v>55.043582999999998</v>
      </c>
      <c r="J614">
        <v>329.99987800000002</v>
      </c>
      <c r="K614">
        <v>45.346435999999997</v>
      </c>
      <c r="L614">
        <v>54.803534999999997</v>
      </c>
      <c r="M614">
        <v>81.149413999999993</v>
      </c>
      <c r="N614">
        <v>153.897324</v>
      </c>
      <c r="O614">
        <v>246.40429700000001</v>
      </c>
      <c r="P614">
        <v>69.946815000000001</v>
      </c>
      <c r="Q614">
        <v>388.948578</v>
      </c>
      <c r="R614">
        <v>123.94239</v>
      </c>
      <c r="S614">
        <v>343.35708599999998</v>
      </c>
    </row>
    <row r="615" spans="2:19">
      <c r="B615" s="112">
        <v>44354</v>
      </c>
      <c r="C615">
        <v>78.975326999999993</v>
      </c>
      <c r="D615">
        <v>106.799927</v>
      </c>
      <c r="E615">
        <v>24.940369</v>
      </c>
      <c r="F615">
        <v>119.821831</v>
      </c>
      <c r="G615">
        <v>54.388336000000002</v>
      </c>
      <c r="H615">
        <v>51.685718999999999</v>
      </c>
      <c r="I615">
        <v>54.685290999999999</v>
      </c>
      <c r="J615">
        <v>336.22323599999999</v>
      </c>
      <c r="K615">
        <v>45.042746999999999</v>
      </c>
      <c r="L615">
        <v>54.857787999999999</v>
      </c>
      <c r="M615">
        <v>80.580421000000001</v>
      </c>
      <c r="N615">
        <v>153.17610199999999</v>
      </c>
      <c r="O615">
        <v>249.515961</v>
      </c>
      <c r="P615">
        <v>70.010208000000006</v>
      </c>
      <c r="Q615">
        <v>383.780396</v>
      </c>
      <c r="R615">
        <v>123.952225</v>
      </c>
      <c r="S615">
        <v>342.192139</v>
      </c>
    </row>
    <row r="616" spans="2:19">
      <c r="B616" s="112">
        <v>44355</v>
      </c>
      <c r="C616">
        <v>79.123405000000005</v>
      </c>
      <c r="D616">
        <v>106.995651</v>
      </c>
      <c r="E616">
        <v>25.006495999999999</v>
      </c>
      <c r="F616">
        <v>120.27583300000001</v>
      </c>
      <c r="G616">
        <v>54.423335999999999</v>
      </c>
      <c r="H616">
        <v>51.732517000000001</v>
      </c>
      <c r="I616">
        <v>55.652695000000001</v>
      </c>
      <c r="J616">
        <v>333.326324</v>
      </c>
      <c r="K616">
        <v>44.700690999999999</v>
      </c>
      <c r="L616">
        <v>54.613663000000003</v>
      </c>
      <c r="M616">
        <v>80.466599000000002</v>
      </c>
      <c r="N616">
        <v>152.565842</v>
      </c>
      <c r="O616">
        <v>247.09167500000001</v>
      </c>
      <c r="P616">
        <v>69.086517000000001</v>
      </c>
      <c r="Q616">
        <v>385.20910600000002</v>
      </c>
      <c r="R616">
        <v>124.77922100000001</v>
      </c>
      <c r="S616">
        <v>343.29925500000002</v>
      </c>
    </row>
    <row r="617" spans="2:19">
      <c r="B617" s="112">
        <v>44356</v>
      </c>
      <c r="C617">
        <v>79.280769000000006</v>
      </c>
      <c r="D617">
        <v>107.210007</v>
      </c>
      <c r="E617">
        <v>25.053736000000001</v>
      </c>
      <c r="F617">
        <v>120.711601</v>
      </c>
      <c r="G617">
        <v>54.432091</v>
      </c>
      <c r="H617">
        <v>51.872902000000003</v>
      </c>
      <c r="I617">
        <v>56.118481000000003</v>
      </c>
      <c r="J617">
        <v>329.89996300000001</v>
      </c>
      <c r="K617">
        <v>44.460934000000002</v>
      </c>
      <c r="L617">
        <v>54.197727</v>
      </c>
      <c r="M617">
        <v>79.821731999999997</v>
      </c>
      <c r="N617">
        <v>150.66108700000001</v>
      </c>
      <c r="O617">
        <v>248.01121499999999</v>
      </c>
      <c r="P617">
        <v>69.620804000000007</v>
      </c>
      <c r="Q617">
        <v>384.59545900000001</v>
      </c>
      <c r="R617">
        <v>125.16319300000001</v>
      </c>
      <c r="S617">
        <v>336.51190200000002</v>
      </c>
    </row>
    <row r="618" spans="2:19">
      <c r="B618" s="112">
        <v>44357</v>
      </c>
      <c r="C618">
        <v>79.44735</v>
      </c>
      <c r="D618">
        <v>107.433655</v>
      </c>
      <c r="E618">
        <v>25.110410999999999</v>
      </c>
      <c r="F618">
        <v>121.25631</v>
      </c>
      <c r="G618">
        <v>54.720878999999996</v>
      </c>
      <c r="H618">
        <v>51.910358000000002</v>
      </c>
      <c r="I618">
        <v>56.208061000000001</v>
      </c>
      <c r="J618">
        <v>332.10763500000002</v>
      </c>
      <c r="K618">
        <v>44.716678999999999</v>
      </c>
      <c r="L618">
        <v>54.713123000000003</v>
      </c>
      <c r="M618">
        <v>78.531989999999993</v>
      </c>
      <c r="N618">
        <v>148.31251499999999</v>
      </c>
      <c r="O618">
        <v>251.55007900000001</v>
      </c>
      <c r="P618">
        <v>69.765693999999996</v>
      </c>
      <c r="Q618">
        <v>384.96939099999997</v>
      </c>
      <c r="R618">
        <v>124.158981</v>
      </c>
      <c r="S618">
        <v>328.723206</v>
      </c>
    </row>
    <row r="619" spans="2:19">
      <c r="B619" s="112">
        <v>44358</v>
      </c>
      <c r="C619">
        <v>79.428809999999999</v>
      </c>
      <c r="D619">
        <v>107.387062</v>
      </c>
      <c r="E619">
        <v>25.091515000000001</v>
      </c>
      <c r="F619">
        <v>121.356171</v>
      </c>
      <c r="G619">
        <v>54.572105000000001</v>
      </c>
      <c r="H619">
        <v>51.891632000000001</v>
      </c>
      <c r="I619">
        <v>55.688526000000003</v>
      </c>
      <c r="J619">
        <v>330.908905</v>
      </c>
      <c r="K619">
        <v>44.994796999999998</v>
      </c>
      <c r="L619">
        <v>54.586533000000003</v>
      </c>
      <c r="M619">
        <v>78.266457000000003</v>
      </c>
      <c r="N619">
        <v>148.21077</v>
      </c>
      <c r="O619">
        <v>249.255844</v>
      </c>
      <c r="P619">
        <v>69.937743999999995</v>
      </c>
      <c r="Q619">
        <v>381.517517</v>
      </c>
      <c r="R619">
        <v>125.37979900000001</v>
      </c>
      <c r="S619">
        <v>328.84835800000002</v>
      </c>
    </row>
    <row r="620" spans="2:19">
      <c r="B620" s="112">
        <v>44361</v>
      </c>
      <c r="C620">
        <v>79.225211999999999</v>
      </c>
      <c r="D620">
        <v>107.11681400000001</v>
      </c>
      <c r="E620">
        <v>25.034835999999999</v>
      </c>
      <c r="F620">
        <v>120.91130099999999</v>
      </c>
      <c r="G620">
        <v>54.537112999999998</v>
      </c>
      <c r="H620">
        <v>51.882277999999999</v>
      </c>
      <c r="I620">
        <v>55.598953000000002</v>
      </c>
      <c r="J620">
        <v>336.41305499999999</v>
      </c>
      <c r="K620">
        <v>44.934058999999998</v>
      </c>
      <c r="L620">
        <v>55.011501000000003</v>
      </c>
      <c r="M620">
        <v>77.337074000000001</v>
      </c>
      <c r="N620">
        <v>145.69577000000001</v>
      </c>
      <c r="O620">
        <v>251.66156000000001</v>
      </c>
      <c r="P620">
        <v>70.408660999999995</v>
      </c>
      <c r="Q620">
        <v>382.73529100000002</v>
      </c>
      <c r="R620">
        <v>128.46137999999999</v>
      </c>
      <c r="S620">
        <v>323.04293799999999</v>
      </c>
    </row>
    <row r="621" spans="2:19">
      <c r="B621" s="112">
        <v>44362</v>
      </c>
      <c r="C621">
        <v>79.225211999999999</v>
      </c>
      <c r="D621">
        <v>107.163383</v>
      </c>
      <c r="E621">
        <v>25.015941999999999</v>
      </c>
      <c r="F621">
        <v>121.002098</v>
      </c>
      <c r="G621">
        <v>54.650866999999998</v>
      </c>
      <c r="H621">
        <v>51.872902000000003</v>
      </c>
      <c r="I621">
        <v>57.623336999999999</v>
      </c>
      <c r="J621">
        <v>336.39309700000001</v>
      </c>
      <c r="K621">
        <v>44.755038999999996</v>
      </c>
      <c r="L621">
        <v>55.011501000000003</v>
      </c>
      <c r="M621">
        <v>77.346564999999998</v>
      </c>
      <c r="N621">
        <v>143.48585499999999</v>
      </c>
      <c r="O621">
        <v>251.22500600000001</v>
      </c>
      <c r="P621">
        <v>70.408660999999995</v>
      </c>
      <c r="Q621">
        <v>383.80917399999998</v>
      </c>
      <c r="R621">
        <v>127.634384</v>
      </c>
      <c r="S621">
        <v>325.50762900000001</v>
      </c>
    </row>
    <row r="622" spans="2:19">
      <c r="B622" s="112">
        <v>44363</v>
      </c>
      <c r="C622">
        <v>79.003082000000006</v>
      </c>
      <c r="D622">
        <v>106.818596</v>
      </c>
      <c r="E622">
        <v>24.949815999999998</v>
      </c>
      <c r="F622">
        <v>120.65707399999999</v>
      </c>
      <c r="G622">
        <v>54.160800999999999</v>
      </c>
      <c r="H622">
        <v>51.741858999999998</v>
      </c>
      <c r="I622">
        <v>57.417316</v>
      </c>
      <c r="J622">
        <v>330.72906499999999</v>
      </c>
      <c r="K622">
        <v>43.843944999999998</v>
      </c>
      <c r="L622">
        <v>54.794494999999998</v>
      </c>
      <c r="M622">
        <v>76.047348</v>
      </c>
      <c r="N622">
        <v>144.49371300000001</v>
      </c>
      <c r="O622">
        <v>247.565369</v>
      </c>
      <c r="P622">
        <v>69.023124999999993</v>
      </c>
      <c r="Q622">
        <v>380.90386999999998</v>
      </c>
      <c r="R622">
        <v>128.13647499999999</v>
      </c>
      <c r="S622">
        <v>324.02493299999998</v>
      </c>
    </row>
    <row r="623" spans="2:19">
      <c r="B623" s="112">
        <v>44364</v>
      </c>
      <c r="C623">
        <v>79.271514999999994</v>
      </c>
      <c r="D623">
        <v>107.154099</v>
      </c>
      <c r="E623">
        <v>25.034835999999999</v>
      </c>
      <c r="F623">
        <v>121.328918</v>
      </c>
      <c r="G623">
        <v>54.309573999999998</v>
      </c>
      <c r="H623">
        <v>51.798045999999999</v>
      </c>
      <c r="I623">
        <v>55.527293999999998</v>
      </c>
      <c r="J623">
        <v>336.15335099999999</v>
      </c>
      <c r="K623">
        <v>44.026173</v>
      </c>
      <c r="L623">
        <v>55.029586999999999</v>
      </c>
      <c r="M623">
        <v>73.761848000000001</v>
      </c>
      <c r="N623">
        <v>140.323578</v>
      </c>
      <c r="O623">
        <v>251.531891</v>
      </c>
      <c r="P623">
        <v>69.077461</v>
      </c>
      <c r="Q623">
        <v>380.99975599999999</v>
      </c>
      <c r="R623">
        <v>129.75109900000001</v>
      </c>
      <c r="S623">
        <v>316.14962800000001</v>
      </c>
    </row>
    <row r="624" spans="2:19">
      <c r="B624" s="112">
        <v>44365</v>
      </c>
      <c r="C624">
        <v>79.521377999999999</v>
      </c>
      <c r="D624">
        <v>107.442993</v>
      </c>
      <c r="E624">
        <v>25.138757999999999</v>
      </c>
      <c r="F624">
        <v>121.964455</v>
      </c>
      <c r="G624">
        <v>54.344582000000003</v>
      </c>
      <c r="H624">
        <v>51.760596999999997</v>
      </c>
      <c r="I624">
        <v>54.103054</v>
      </c>
      <c r="J624">
        <v>329.310608</v>
      </c>
      <c r="K624">
        <v>43.210991</v>
      </c>
      <c r="L624">
        <v>53.799877000000002</v>
      </c>
      <c r="M624">
        <v>72.481589999999997</v>
      </c>
      <c r="N624">
        <v>136.77297999999999</v>
      </c>
      <c r="O624">
        <v>248.20002700000001</v>
      </c>
      <c r="P624">
        <v>67.456467000000004</v>
      </c>
      <c r="Q624">
        <v>374.71551499999998</v>
      </c>
      <c r="R624">
        <v>128.44169600000001</v>
      </c>
      <c r="S624">
        <v>316.71765099999999</v>
      </c>
    </row>
    <row r="625" spans="2:19">
      <c r="B625" s="112">
        <v>44368</v>
      </c>
      <c r="C625">
        <v>79.243729000000002</v>
      </c>
      <c r="D625">
        <v>107.163383</v>
      </c>
      <c r="E625">
        <v>25.053736000000001</v>
      </c>
      <c r="F625">
        <v>121.25631</v>
      </c>
      <c r="G625">
        <v>54.248314000000001</v>
      </c>
      <c r="H625">
        <v>51.704430000000002</v>
      </c>
      <c r="I625">
        <v>56.064734999999999</v>
      </c>
      <c r="J625">
        <v>331.93780500000003</v>
      </c>
      <c r="K625">
        <v>43.604194999999997</v>
      </c>
      <c r="L625">
        <v>54.233893999999999</v>
      </c>
      <c r="M625">
        <v>73.325599999999994</v>
      </c>
      <c r="N625">
        <v>139.09382600000001</v>
      </c>
      <c r="O625">
        <v>249.87991299999999</v>
      </c>
      <c r="P625">
        <v>68.090369999999993</v>
      </c>
      <c r="Q625">
        <v>383.08807400000001</v>
      </c>
      <c r="R625">
        <v>130.25322</v>
      </c>
      <c r="S625">
        <v>325.29577599999999</v>
      </c>
    </row>
    <row r="626" spans="2:19">
      <c r="B626" s="112">
        <v>44369</v>
      </c>
      <c r="C626">
        <v>79.354797000000005</v>
      </c>
      <c r="D626">
        <v>107.275246</v>
      </c>
      <c r="E626">
        <v>25.082073000000001</v>
      </c>
      <c r="F626">
        <v>121.456039</v>
      </c>
      <c r="G626">
        <v>54.554606999999997</v>
      </c>
      <c r="H626">
        <v>51.732517000000001</v>
      </c>
      <c r="I626">
        <v>57.139645000000002</v>
      </c>
      <c r="J626">
        <v>338.67065400000001</v>
      </c>
      <c r="K626">
        <v>43.805588</v>
      </c>
      <c r="L626">
        <v>54.233893999999999</v>
      </c>
      <c r="M626">
        <v>72.870407</v>
      </c>
      <c r="N626">
        <v>138.89039600000001</v>
      </c>
      <c r="O626">
        <v>248.82527200000001</v>
      </c>
      <c r="P626">
        <v>67.429305999999997</v>
      </c>
      <c r="Q626">
        <v>383.684753</v>
      </c>
      <c r="R626">
        <v>131.907242</v>
      </c>
      <c r="S626">
        <v>329.35864299999997</v>
      </c>
    </row>
    <row r="627" spans="2:19">
      <c r="B627" s="112">
        <v>44370</v>
      </c>
      <c r="C627">
        <v>79.299271000000005</v>
      </c>
      <c r="D627">
        <v>107.219307</v>
      </c>
      <c r="E627">
        <v>25.044284999999999</v>
      </c>
      <c r="F627">
        <v>121.265396</v>
      </c>
      <c r="G627">
        <v>54.572105000000001</v>
      </c>
      <c r="H627">
        <v>51.657639000000003</v>
      </c>
      <c r="I627">
        <v>57.560642000000001</v>
      </c>
      <c r="J627">
        <v>340.22900399999997</v>
      </c>
      <c r="K627">
        <v>43.463531000000003</v>
      </c>
      <c r="L627">
        <v>53.827002999999998</v>
      </c>
      <c r="M627">
        <v>72.291931000000005</v>
      </c>
      <c r="N627">
        <v>139.73181199999999</v>
      </c>
      <c r="O627">
        <v>246.59472700000001</v>
      </c>
      <c r="P627">
        <v>66.532784000000007</v>
      </c>
      <c r="Q627">
        <v>380.67254600000001</v>
      </c>
      <c r="R627">
        <v>131.631561</v>
      </c>
      <c r="S627">
        <v>334.79818699999998</v>
      </c>
    </row>
    <row r="628" spans="2:19">
      <c r="B628" s="112">
        <v>44371</v>
      </c>
      <c r="C628">
        <v>79.336296000000004</v>
      </c>
      <c r="D628">
        <v>107.256584</v>
      </c>
      <c r="E628">
        <v>25.053736000000001</v>
      </c>
      <c r="F628">
        <v>121.501419</v>
      </c>
      <c r="G628">
        <v>54.449589000000003</v>
      </c>
      <c r="H628">
        <v>51.648285000000001</v>
      </c>
      <c r="I628">
        <v>57.793522000000003</v>
      </c>
      <c r="J628">
        <v>342.81625400000001</v>
      </c>
      <c r="K628">
        <v>43.767223000000001</v>
      </c>
      <c r="L628">
        <v>53.555748000000001</v>
      </c>
      <c r="M628">
        <v>72.453125</v>
      </c>
      <c r="N628">
        <v>141.01707500000001</v>
      </c>
      <c r="O628">
        <v>246.52941899999999</v>
      </c>
      <c r="P628">
        <v>66.496551999999994</v>
      </c>
      <c r="Q628">
        <v>383.858002</v>
      </c>
      <c r="R628">
        <v>131.34605400000001</v>
      </c>
      <c r="S628">
        <v>337.56127900000001</v>
      </c>
    </row>
    <row r="629" spans="2:19">
      <c r="B629" s="112">
        <v>44372</v>
      </c>
      <c r="C629">
        <v>79.188179000000005</v>
      </c>
      <c r="D629">
        <v>107.042236</v>
      </c>
      <c r="E629">
        <v>24.987597000000001</v>
      </c>
      <c r="F629">
        <v>121.183662</v>
      </c>
      <c r="G629">
        <v>54.519607999999998</v>
      </c>
      <c r="H629">
        <v>51.638911999999998</v>
      </c>
      <c r="I629">
        <v>57.918940999999997</v>
      </c>
      <c r="J629">
        <v>341.00817899999998</v>
      </c>
      <c r="K629">
        <v>44.285107000000004</v>
      </c>
      <c r="L629">
        <v>53.872219000000001</v>
      </c>
      <c r="M629">
        <v>72.585921999999997</v>
      </c>
      <c r="N629">
        <v>142.44103999999999</v>
      </c>
      <c r="O629">
        <v>248.76000999999999</v>
      </c>
      <c r="P629">
        <v>66.895026999999999</v>
      </c>
      <c r="Q629">
        <v>389.70919800000001</v>
      </c>
      <c r="R629">
        <v>131.050659</v>
      </c>
      <c r="S629">
        <v>336.95471199999997</v>
      </c>
    </row>
    <row r="630" spans="2:19">
      <c r="B630" s="112">
        <v>44375</v>
      </c>
      <c r="C630">
        <v>79.401093000000003</v>
      </c>
      <c r="D630">
        <v>107.349777</v>
      </c>
      <c r="E630">
        <v>25.053736000000001</v>
      </c>
      <c r="F630">
        <v>121.701149</v>
      </c>
      <c r="G630">
        <v>54.589610999999998</v>
      </c>
      <c r="H630">
        <v>51.685718999999999</v>
      </c>
      <c r="I630">
        <v>56.440956</v>
      </c>
      <c r="J630">
        <v>355.26306199999999</v>
      </c>
      <c r="K630">
        <v>44.147644</v>
      </c>
      <c r="L630">
        <v>53.808917999999998</v>
      </c>
      <c r="M630">
        <v>73.135941000000003</v>
      </c>
      <c r="N630">
        <v>142.69992099999999</v>
      </c>
      <c r="O630">
        <v>253.659775</v>
      </c>
      <c r="P630">
        <v>66.849739</v>
      </c>
      <c r="Q630">
        <v>386.35049400000003</v>
      </c>
      <c r="R630">
        <v>132.69487000000001</v>
      </c>
      <c r="S630">
        <v>336.85855099999998</v>
      </c>
    </row>
    <row r="631" spans="2:19">
      <c r="B631" s="112">
        <v>44376</v>
      </c>
      <c r="C631">
        <v>79.438102999999998</v>
      </c>
      <c r="D631">
        <v>107.40570099999999</v>
      </c>
      <c r="E631">
        <v>25.063185000000001</v>
      </c>
      <c r="F631">
        <v>121.84644299999999</v>
      </c>
      <c r="G631">
        <v>54.633366000000002</v>
      </c>
      <c r="H631">
        <v>51.695087000000001</v>
      </c>
      <c r="I631">
        <v>56.091614</v>
      </c>
      <c r="J631">
        <v>351.51705900000002</v>
      </c>
      <c r="K631">
        <v>43.891902999999999</v>
      </c>
      <c r="L631">
        <v>53.582873999999997</v>
      </c>
      <c r="M631">
        <v>73.145415999999997</v>
      </c>
      <c r="N631">
        <v>142.52424600000001</v>
      </c>
      <c r="O631">
        <v>254.59303299999999</v>
      </c>
      <c r="P631">
        <v>65.246857000000006</v>
      </c>
      <c r="Q631">
        <v>383.11697400000003</v>
      </c>
      <c r="R631">
        <v>134.220856</v>
      </c>
      <c r="S631">
        <v>336.80053700000002</v>
      </c>
    </row>
    <row r="632" spans="2:19">
      <c r="B632" s="112">
        <v>44377</v>
      </c>
      <c r="C632">
        <v>79.493628999999999</v>
      </c>
      <c r="D632">
        <v>107.48023999999999</v>
      </c>
      <c r="E632">
        <v>25.129307000000001</v>
      </c>
      <c r="F632">
        <v>121.982597</v>
      </c>
      <c r="G632">
        <v>54.703364999999998</v>
      </c>
      <c r="H632">
        <v>51.760596999999997</v>
      </c>
      <c r="I632">
        <v>56.503658000000001</v>
      </c>
      <c r="J632">
        <v>347.34146099999998</v>
      </c>
      <c r="K632">
        <v>45.081108</v>
      </c>
      <c r="L632">
        <v>52.895676000000002</v>
      </c>
      <c r="M632">
        <v>73.410956999999996</v>
      </c>
      <c r="N632">
        <v>143.81871000000001</v>
      </c>
      <c r="O632">
        <v>252.11987300000001</v>
      </c>
      <c r="P632">
        <v>64.948013000000003</v>
      </c>
      <c r="Q632">
        <v>385.36892699999999</v>
      </c>
      <c r="R632">
        <v>134.84114099999999</v>
      </c>
      <c r="S632">
        <v>340.44921900000003</v>
      </c>
    </row>
    <row r="633" spans="2:19">
      <c r="B633" s="112">
        <v>44378</v>
      </c>
      <c r="C633">
        <v>79.486205999999996</v>
      </c>
      <c r="D633">
        <v>107.42055499999999</v>
      </c>
      <c r="E633">
        <v>25.082986999999999</v>
      </c>
      <c r="F633">
        <v>121.876205</v>
      </c>
      <c r="G633">
        <v>54.754390999999998</v>
      </c>
      <c r="H633">
        <v>51.765289000000003</v>
      </c>
      <c r="I633">
        <v>56.664883000000003</v>
      </c>
      <c r="J633">
        <v>354.01440400000001</v>
      </c>
      <c r="K633">
        <v>44.537650999999997</v>
      </c>
      <c r="L633">
        <v>53.148860999999997</v>
      </c>
      <c r="M633">
        <v>74.539490000000001</v>
      </c>
      <c r="N633">
        <v>145.24269100000001</v>
      </c>
      <c r="O633">
        <v>252.29716500000001</v>
      </c>
      <c r="P633">
        <v>65.690612999999999</v>
      </c>
      <c r="Q633">
        <v>389.65142800000001</v>
      </c>
      <c r="R633">
        <v>135.146332</v>
      </c>
      <c r="S633">
        <v>341.97430400000002</v>
      </c>
    </row>
    <row r="634" spans="2:19">
      <c r="B634" s="112">
        <v>44379</v>
      </c>
      <c r="C634">
        <v>79.625243999999995</v>
      </c>
      <c r="D634">
        <v>107.653824</v>
      </c>
      <c r="E634">
        <v>25.092438000000001</v>
      </c>
      <c r="F634">
        <v>122.221825</v>
      </c>
      <c r="G634">
        <v>54.983089</v>
      </c>
      <c r="H634">
        <v>51.802773000000002</v>
      </c>
      <c r="I634">
        <v>56.584269999999997</v>
      </c>
      <c r="J634">
        <v>354.32406600000002</v>
      </c>
      <c r="K634">
        <v>44.790202999999998</v>
      </c>
      <c r="L634">
        <v>53.302567000000003</v>
      </c>
      <c r="M634">
        <v>74.719666000000004</v>
      </c>
      <c r="N634">
        <v>145.10320999999999</v>
      </c>
      <c r="O634">
        <v>254.667709</v>
      </c>
      <c r="P634">
        <v>65.627212999999998</v>
      </c>
      <c r="Q634">
        <v>393.95309400000002</v>
      </c>
      <c r="R634">
        <v>137.794724</v>
      </c>
      <c r="S634">
        <v>340.24648999999999</v>
      </c>
    </row>
    <row r="635" spans="2:19">
      <c r="B635" s="112">
        <v>44383</v>
      </c>
      <c r="C635">
        <v>79.912612999999993</v>
      </c>
      <c r="D635">
        <v>107.999146</v>
      </c>
      <c r="E635">
        <v>25.253166</v>
      </c>
      <c r="F635">
        <v>122.667564</v>
      </c>
      <c r="G635">
        <v>55.132613999999997</v>
      </c>
      <c r="H635">
        <v>51.849635999999997</v>
      </c>
      <c r="I635">
        <v>54.971930999999998</v>
      </c>
      <c r="J635">
        <v>352.40609699999999</v>
      </c>
      <c r="K635">
        <v>44.735858999999998</v>
      </c>
      <c r="L635">
        <v>53.519568999999997</v>
      </c>
      <c r="M635">
        <v>73.098006999999996</v>
      </c>
      <c r="N635">
        <v>142.666687</v>
      </c>
      <c r="O635">
        <v>257.33691399999998</v>
      </c>
      <c r="P635">
        <v>66.052834000000004</v>
      </c>
      <c r="Q635">
        <v>394.81921399999999</v>
      </c>
      <c r="R635">
        <v>139.82286099999999</v>
      </c>
      <c r="S635">
        <v>337.30248999999998</v>
      </c>
    </row>
    <row r="636" spans="2:19">
      <c r="B636" s="112">
        <v>44384</v>
      </c>
      <c r="C636">
        <v>80.079459999999997</v>
      </c>
      <c r="D636">
        <v>108.18576</v>
      </c>
      <c r="E636">
        <v>25.309892999999999</v>
      </c>
      <c r="F636">
        <v>123.08596</v>
      </c>
      <c r="G636">
        <v>55.088633999999999</v>
      </c>
      <c r="H636">
        <v>51.943356000000001</v>
      </c>
      <c r="I636">
        <v>54.112011000000003</v>
      </c>
      <c r="J636">
        <v>350.11849999999998</v>
      </c>
      <c r="K636">
        <v>44.662323000000001</v>
      </c>
      <c r="L636">
        <v>54.179637999999997</v>
      </c>
      <c r="M636">
        <v>73.733376000000007</v>
      </c>
      <c r="N636">
        <v>142.834045</v>
      </c>
      <c r="O636">
        <v>259.614105</v>
      </c>
      <c r="P636">
        <v>66.415047000000001</v>
      </c>
      <c r="Q636">
        <v>396.16659499999997</v>
      </c>
      <c r="R636">
        <v>142.333405</v>
      </c>
      <c r="S636">
        <v>339.64807100000002</v>
      </c>
    </row>
    <row r="637" spans="2:19">
      <c r="B637" s="112">
        <v>44385</v>
      </c>
      <c r="C637">
        <v>80.15361</v>
      </c>
      <c r="D637">
        <v>108.307068</v>
      </c>
      <c r="E637">
        <v>25.366619</v>
      </c>
      <c r="F637">
        <v>123.14962800000001</v>
      </c>
      <c r="G637">
        <v>55.035865999999999</v>
      </c>
      <c r="H637">
        <v>51.999603</v>
      </c>
      <c r="I637">
        <v>53.870167000000002</v>
      </c>
      <c r="J637">
        <v>345.28363000000002</v>
      </c>
      <c r="K637">
        <v>44.623966000000003</v>
      </c>
      <c r="L637">
        <v>53.519568999999997</v>
      </c>
      <c r="M637">
        <v>72.661781000000005</v>
      </c>
      <c r="N637">
        <v>140.369629</v>
      </c>
      <c r="O637">
        <v>259.38089000000002</v>
      </c>
      <c r="P637">
        <v>66.433173999999994</v>
      </c>
      <c r="Q637">
        <v>394.52096599999999</v>
      </c>
      <c r="R637">
        <v>141.023956</v>
      </c>
      <c r="S637">
        <v>331.636505</v>
      </c>
    </row>
    <row r="638" spans="2:19">
      <c r="B638" s="112">
        <v>44386</v>
      </c>
      <c r="C638">
        <v>79.903319999999994</v>
      </c>
      <c r="D638">
        <v>107.95246899999999</v>
      </c>
      <c r="E638">
        <v>25.253166</v>
      </c>
      <c r="F638">
        <v>122.631142</v>
      </c>
      <c r="G638">
        <v>55.044654999999999</v>
      </c>
      <c r="H638">
        <v>51.971474000000001</v>
      </c>
      <c r="I638">
        <v>54.846527000000002</v>
      </c>
      <c r="J638">
        <v>350.04861499999998</v>
      </c>
      <c r="K638">
        <v>44.850937000000002</v>
      </c>
      <c r="L638">
        <v>53.790835999999999</v>
      </c>
      <c r="M638">
        <v>74.425690000000003</v>
      </c>
      <c r="N638">
        <v>144.861389</v>
      </c>
      <c r="O638">
        <v>259.87554899999998</v>
      </c>
      <c r="P638">
        <v>66.378838000000002</v>
      </c>
      <c r="Q638">
        <v>396.59967</v>
      </c>
      <c r="R638">
        <v>142.865036</v>
      </c>
      <c r="S638">
        <v>337.33145100000002</v>
      </c>
    </row>
    <row r="639" spans="2:19">
      <c r="B639" s="112">
        <v>44389</v>
      </c>
      <c r="C639">
        <v>79.875525999999994</v>
      </c>
      <c r="D639">
        <v>107.887131</v>
      </c>
      <c r="E639">
        <v>25.243708000000002</v>
      </c>
      <c r="F639">
        <v>122.567505</v>
      </c>
      <c r="G639">
        <v>55.167800999999997</v>
      </c>
      <c r="H639">
        <v>51.999603</v>
      </c>
      <c r="I639">
        <v>54.792786</v>
      </c>
      <c r="J639">
        <v>352.785706</v>
      </c>
      <c r="K639">
        <v>44.771023</v>
      </c>
      <c r="L639">
        <v>54.016888000000002</v>
      </c>
      <c r="M639">
        <v>75.317122999999995</v>
      </c>
      <c r="N639">
        <v>146.935226</v>
      </c>
      <c r="O639">
        <v>261.31274400000001</v>
      </c>
      <c r="P639">
        <v>66.433173999999994</v>
      </c>
      <c r="Q639">
        <v>400.38174400000003</v>
      </c>
      <c r="R639">
        <v>142.26445000000001</v>
      </c>
      <c r="S639">
        <v>341.96466099999998</v>
      </c>
    </row>
    <row r="640" spans="2:19">
      <c r="B640" s="112">
        <v>44390</v>
      </c>
      <c r="C640">
        <v>79.625243999999995</v>
      </c>
      <c r="D640">
        <v>107.653824</v>
      </c>
      <c r="E640">
        <v>25.177524999999999</v>
      </c>
      <c r="F640">
        <v>122.112663</v>
      </c>
      <c r="G640">
        <v>55.167800999999997</v>
      </c>
      <c r="H640">
        <v>51.980849999999997</v>
      </c>
      <c r="I640">
        <v>54.53302</v>
      </c>
      <c r="J640">
        <v>351.71682700000002</v>
      </c>
      <c r="K640">
        <v>44.940452999999998</v>
      </c>
      <c r="L640">
        <v>54.071136000000003</v>
      </c>
      <c r="M640">
        <v>74.994690000000006</v>
      </c>
      <c r="N640">
        <v>144.74980199999999</v>
      </c>
      <c r="O640">
        <v>259.95019500000001</v>
      </c>
      <c r="P640">
        <v>65.772102000000004</v>
      </c>
      <c r="Q640">
        <v>402.78765900000002</v>
      </c>
      <c r="R640">
        <v>143.38682600000001</v>
      </c>
      <c r="S640">
        <v>338.57659899999999</v>
      </c>
    </row>
    <row r="641" spans="2:19">
      <c r="B641" s="112">
        <v>44391</v>
      </c>
      <c r="C641">
        <v>79.894073000000006</v>
      </c>
      <c r="D641">
        <v>108.017776</v>
      </c>
      <c r="E641">
        <v>25.253166</v>
      </c>
      <c r="F641">
        <v>122.676643</v>
      </c>
      <c r="G641">
        <v>55.334927</v>
      </c>
      <c r="H641">
        <v>52.018340999999999</v>
      </c>
      <c r="I641">
        <v>53.323760999999998</v>
      </c>
      <c r="J641">
        <v>347.26156600000002</v>
      </c>
      <c r="K641">
        <v>45.250548999999999</v>
      </c>
      <c r="L641">
        <v>54.044013999999997</v>
      </c>
      <c r="M641">
        <v>75.402466000000004</v>
      </c>
      <c r="N641">
        <v>144.256912</v>
      </c>
      <c r="O641">
        <v>262.60067700000002</v>
      </c>
      <c r="P641">
        <v>66.279228000000003</v>
      </c>
      <c r="Q641">
        <v>399.13064600000001</v>
      </c>
      <c r="R641">
        <v>146.84252900000001</v>
      </c>
      <c r="S641">
        <v>333.55737299999998</v>
      </c>
    </row>
    <row r="642" spans="2:19">
      <c r="B642" s="112">
        <v>44392</v>
      </c>
      <c r="C642">
        <v>80.088729999999998</v>
      </c>
      <c r="D642">
        <v>108.25108299999999</v>
      </c>
      <c r="E642">
        <v>25.338259000000001</v>
      </c>
      <c r="F642">
        <v>122.940422</v>
      </c>
      <c r="G642">
        <v>55.510849</v>
      </c>
      <c r="H642">
        <v>52.037089999999999</v>
      </c>
      <c r="I642">
        <v>52.804222000000003</v>
      </c>
      <c r="J642">
        <v>344.09491000000003</v>
      </c>
      <c r="K642">
        <v>45.285705999999998</v>
      </c>
      <c r="L642">
        <v>53.926464000000003</v>
      </c>
      <c r="M642">
        <v>75.440414000000004</v>
      </c>
      <c r="N642">
        <v>144.57311999999999</v>
      </c>
      <c r="O642">
        <v>262.51666299999999</v>
      </c>
      <c r="P642">
        <v>67.338745000000003</v>
      </c>
      <c r="Q642">
        <v>404.24084499999998</v>
      </c>
      <c r="R642">
        <v>146.182907</v>
      </c>
      <c r="S642">
        <v>334.068939</v>
      </c>
    </row>
    <row r="643" spans="2:19">
      <c r="B643" s="112">
        <v>44393</v>
      </c>
      <c r="C643">
        <v>80.014579999999995</v>
      </c>
      <c r="D643">
        <v>108.157768</v>
      </c>
      <c r="E643">
        <v>25.319344000000001</v>
      </c>
      <c r="F643">
        <v>122.767578</v>
      </c>
      <c r="G643">
        <v>55.502045000000003</v>
      </c>
      <c r="H643">
        <v>52.046452000000002</v>
      </c>
      <c r="I643">
        <v>51.344154000000003</v>
      </c>
      <c r="J643">
        <v>340.79840100000001</v>
      </c>
      <c r="K643">
        <v>45.253737999999998</v>
      </c>
      <c r="L643">
        <v>54.387604000000003</v>
      </c>
      <c r="M643">
        <v>72.272948999999997</v>
      </c>
      <c r="N643">
        <v>141.27172899999999</v>
      </c>
      <c r="O643">
        <v>263.61792000000003</v>
      </c>
      <c r="P643">
        <v>67.854918999999995</v>
      </c>
      <c r="Q643">
        <v>403.90399200000002</v>
      </c>
      <c r="R643">
        <v>144.125214</v>
      </c>
      <c r="S643">
        <v>330.58441199999999</v>
      </c>
    </row>
    <row r="644" spans="2:19">
      <c r="B644" s="112">
        <v>44396</v>
      </c>
      <c r="C644">
        <v>80.468802999999994</v>
      </c>
      <c r="D644">
        <v>108.727013</v>
      </c>
      <c r="E644">
        <v>25.480080000000001</v>
      </c>
      <c r="F644">
        <v>123.649902</v>
      </c>
      <c r="G644">
        <v>55.519638</v>
      </c>
      <c r="H644">
        <v>52.093330000000002</v>
      </c>
      <c r="I644">
        <v>49.579535999999997</v>
      </c>
      <c r="J644">
        <v>336.592896</v>
      </c>
      <c r="K644">
        <v>45.148238999999997</v>
      </c>
      <c r="L644">
        <v>53.863166999999997</v>
      </c>
      <c r="M644">
        <v>69.048591999999999</v>
      </c>
      <c r="N644">
        <v>136.67765800000001</v>
      </c>
      <c r="O644">
        <v>262.15273999999999</v>
      </c>
      <c r="P644">
        <v>66.804466000000005</v>
      </c>
      <c r="Q644">
        <v>393.66439800000001</v>
      </c>
      <c r="R644">
        <v>140.24617000000001</v>
      </c>
      <c r="S644">
        <v>323.30658</v>
      </c>
    </row>
    <row r="645" spans="2:19">
      <c r="B645" s="112">
        <v>44397</v>
      </c>
      <c r="C645">
        <v>80.385399000000007</v>
      </c>
      <c r="D645">
        <v>108.624374</v>
      </c>
      <c r="E645">
        <v>25.451706000000001</v>
      </c>
      <c r="F645">
        <v>123.47711200000001</v>
      </c>
      <c r="G645">
        <v>55.510849</v>
      </c>
      <c r="H645">
        <v>52.093330000000002</v>
      </c>
      <c r="I645">
        <v>50.125942000000002</v>
      </c>
      <c r="J645">
        <v>341.29788200000002</v>
      </c>
      <c r="K645">
        <v>45.352829</v>
      </c>
      <c r="L645">
        <v>53.185023999999999</v>
      </c>
      <c r="M645">
        <v>69.902107000000001</v>
      </c>
      <c r="N645">
        <v>139.22575399999999</v>
      </c>
      <c r="O645">
        <v>264.12191799999999</v>
      </c>
      <c r="P645">
        <v>66.623344000000003</v>
      </c>
      <c r="Q645">
        <v>397.42730699999998</v>
      </c>
      <c r="R645">
        <v>143.888947</v>
      </c>
      <c r="S645">
        <v>335.931915</v>
      </c>
    </row>
    <row r="646" spans="2:19">
      <c r="B646" s="112">
        <v>44398</v>
      </c>
      <c r="C646">
        <v>80.125816</v>
      </c>
      <c r="D646">
        <v>108.26973700000001</v>
      </c>
      <c r="E646">
        <v>25.347708000000001</v>
      </c>
      <c r="F646">
        <v>123.040466</v>
      </c>
      <c r="G646">
        <v>55.387695000000001</v>
      </c>
      <c r="H646">
        <v>52.046452000000002</v>
      </c>
      <c r="I646">
        <v>51.738284999999998</v>
      </c>
      <c r="J646">
        <v>345.86303700000002</v>
      </c>
      <c r="K646">
        <v>45.129055000000001</v>
      </c>
      <c r="L646">
        <v>53.085566999999998</v>
      </c>
      <c r="M646">
        <v>71.002167</v>
      </c>
      <c r="N646">
        <v>142.155182</v>
      </c>
      <c r="O646">
        <v>261.56478900000002</v>
      </c>
      <c r="P646">
        <v>65.907936000000007</v>
      </c>
      <c r="Q646">
        <v>399.03445399999998</v>
      </c>
      <c r="R646">
        <v>143.150543</v>
      </c>
      <c r="S646">
        <v>340.72909499999997</v>
      </c>
    </row>
    <row r="647" spans="2:19">
      <c r="B647" s="112">
        <v>44399</v>
      </c>
      <c r="C647">
        <v>80.301933000000005</v>
      </c>
      <c r="D647">
        <v>108.52172899999999</v>
      </c>
      <c r="E647">
        <v>25.413889000000001</v>
      </c>
      <c r="F647">
        <v>123.549835</v>
      </c>
      <c r="G647">
        <v>55.546028</v>
      </c>
      <c r="H647">
        <v>52.102694999999997</v>
      </c>
      <c r="I647">
        <v>51.156052000000003</v>
      </c>
      <c r="J647">
        <v>350.81778000000003</v>
      </c>
      <c r="K647">
        <v>45.161029999999997</v>
      </c>
      <c r="L647">
        <v>50.201163999999999</v>
      </c>
      <c r="M647">
        <v>70.594406000000006</v>
      </c>
      <c r="N647">
        <v>140.360321</v>
      </c>
      <c r="O647">
        <v>262.81536899999998</v>
      </c>
      <c r="P647">
        <v>66.143387000000004</v>
      </c>
      <c r="Q647">
        <v>400.12191799999999</v>
      </c>
      <c r="R647">
        <v>144.528885</v>
      </c>
      <c r="S647">
        <v>339.117096</v>
      </c>
    </row>
    <row r="648" spans="2:19">
      <c r="B648" s="112">
        <v>44400</v>
      </c>
      <c r="C648">
        <v>80.209236000000004</v>
      </c>
      <c r="D648">
        <v>108.447075</v>
      </c>
      <c r="E648">
        <v>25.376076000000001</v>
      </c>
      <c r="F648">
        <v>123.495277</v>
      </c>
      <c r="G648">
        <v>55.792313</v>
      </c>
      <c r="H648">
        <v>52.037089999999999</v>
      </c>
      <c r="I648">
        <v>51.093356999999997</v>
      </c>
      <c r="J648">
        <v>369.39807100000002</v>
      </c>
      <c r="K648">
        <v>45.531860000000002</v>
      </c>
      <c r="L648">
        <v>51.539383000000001</v>
      </c>
      <c r="M648">
        <v>70.385741999999993</v>
      </c>
      <c r="N648">
        <v>140.09065200000001</v>
      </c>
      <c r="O648">
        <v>266.23123199999998</v>
      </c>
      <c r="P648">
        <v>67.175758000000002</v>
      </c>
      <c r="Q648">
        <v>401.97927900000002</v>
      </c>
      <c r="R648">
        <v>146.261673</v>
      </c>
      <c r="S648">
        <v>342.36996499999998</v>
      </c>
    </row>
    <row r="649" spans="2:19">
      <c r="B649" s="112">
        <v>44403</v>
      </c>
      <c r="C649">
        <v>80.162887999999995</v>
      </c>
      <c r="D649">
        <v>108.353729</v>
      </c>
      <c r="E649">
        <v>25.338259000000001</v>
      </c>
      <c r="F649">
        <v>123.222374</v>
      </c>
      <c r="G649">
        <v>56.021003999999998</v>
      </c>
      <c r="H649">
        <v>52.083939000000001</v>
      </c>
      <c r="I649">
        <v>52.383223999999998</v>
      </c>
      <c r="J649">
        <v>372.06521600000002</v>
      </c>
      <c r="K649">
        <v>45.595790999999998</v>
      </c>
      <c r="L649">
        <v>50.400084999999997</v>
      </c>
      <c r="M649">
        <v>70.793541000000005</v>
      </c>
      <c r="N649">
        <v>141.02990700000001</v>
      </c>
      <c r="O649">
        <v>265.62454200000002</v>
      </c>
      <c r="P649">
        <v>66.976517000000001</v>
      </c>
      <c r="Q649">
        <v>397.97582999999997</v>
      </c>
      <c r="R649">
        <v>146.685013</v>
      </c>
      <c r="S649">
        <v>343.10357699999997</v>
      </c>
    </row>
    <row r="650" spans="2:19">
      <c r="B650" s="112">
        <v>44404</v>
      </c>
      <c r="C650">
        <v>80.366821000000002</v>
      </c>
      <c r="D650">
        <v>108.605682</v>
      </c>
      <c r="E650">
        <v>25.394981000000001</v>
      </c>
      <c r="F650">
        <v>123.749962</v>
      </c>
      <c r="G650">
        <v>56.038589000000002</v>
      </c>
      <c r="H650">
        <v>52.093330000000002</v>
      </c>
      <c r="I650">
        <v>51.800991000000003</v>
      </c>
      <c r="J650">
        <v>367.42016599999999</v>
      </c>
      <c r="K650">
        <v>45.598990999999998</v>
      </c>
      <c r="L650">
        <v>51.051113000000001</v>
      </c>
      <c r="M650">
        <v>70.177124000000006</v>
      </c>
      <c r="N650">
        <v>140.84393299999999</v>
      </c>
      <c r="O650">
        <v>267.74316399999998</v>
      </c>
      <c r="P650">
        <v>68.398276999999993</v>
      </c>
      <c r="Q650">
        <v>399.47717299999999</v>
      </c>
      <c r="R650">
        <v>144.49937399999999</v>
      </c>
      <c r="S650">
        <v>341.23104899999998</v>
      </c>
    </row>
    <row r="651" spans="2:19">
      <c r="B651" s="112">
        <v>44405</v>
      </c>
      <c r="C651">
        <v>80.440971000000005</v>
      </c>
      <c r="D651">
        <v>108.708359</v>
      </c>
      <c r="E651">
        <v>25.423345999999999</v>
      </c>
      <c r="F651">
        <v>123.968239</v>
      </c>
      <c r="G651">
        <v>56.196911</v>
      </c>
      <c r="H651">
        <v>52.046452000000002</v>
      </c>
      <c r="I651">
        <v>52.150326</v>
      </c>
      <c r="J651">
        <v>372.88436899999999</v>
      </c>
      <c r="K651">
        <v>45.413581999999998</v>
      </c>
      <c r="L651">
        <v>51.177703999999999</v>
      </c>
      <c r="M651">
        <v>70.414207000000005</v>
      </c>
      <c r="N651">
        <v>141.07641599999999</v>
      </c>
      <c r="O651">
        <v>265.96994000000001</v>
      </c>
      <c r="P651">
        <v>67.547027999999997</v>
      </c>
      <c r="Q651">
        <v>393.770355</v>
      </c>
      <c r="R651">
        <v>142.73703</v>
      </c>
      <c r="S651">
        <v>341.26959199999999</v>
      </c>
    </row>
    <row r="652" spans="2:19">
      <c r="B652" s="112">
        <v>44406</v>
      </c>
      <c r="C652">
        <v>80.301933000000005</v>
      </c>
      <c r="D652">
        <v>108.531052</v>
      </c>
      <c r="E652">
        <v>25.394981000000001</v>
      </c>
      <c r="F652">
        <v>123.613533</v>
      </c>
      <c r="G652">
        <v>56.108955000000002</v>
      </c>
      <c r="H652">
        <v>52.018340999999999</v>
      </c>
      <c r="I652">
        <v>52.786307999999998</v>
      </c>
      <c r="J652">
        <v>357.94021600000002</v>
      </c>
      <c r="K652">
        <v>45.471114999999998</v>
      </c>
      <c r="L652">
        <v>52.00956</v>
      </c>
      <c r="M652">
        <v>71.499701999999999</v>
      </c>
      <c r="N652">
        <v>142.28538499999999</v>
      </c>
      <c r="O652">
        <v>264.12191799999999</v>
      </c>
      <c r="P652">
        <v>67.483635000000007</v>
      </c>
      <c r="Q652">
        <v>396.57076999999998</v>
      </c>
      <c r="R652">
        <v>143.38682600000001</v>
      </c>
      <c r="S652">
        <v>347.29278599999998</v>
      </c>
    </row>
    <row r="653" spans="2:19">
      <c r="B653" s="112">
        <v>44407</v>
      </c>
      <c r="C653">
        <v>80.422439999999995</v>
      </c>
      <c r="D653">
        <v>108.680351</v>
      </c>
      <c r="E653">
        <v>25.423345999999999</v>
      </c>
      <c r="F653">
        <v>123.71358499999999</v>
      </c>
      <c r="G653">
        <v>56.196911</v>
      </c>
      <c r="H653">
        <v>52.018340999999999</v>
      </c>
      <c r="I653">
        <v>51.568095999999997</v>
      </c>
      <c r="J653">
        <v>355.92236300000002</v>
      </c>
      <c r="K653">
        <v>45.570213000000003</v>
      </c>
      <c r="L653">
        <v>52.018604000000003</v>
      </c>
      <c r="M653">
        <v>71.461617000000004</v>
      </c>
      <c r="N653">
        <v>141.15083300000001</v>
      </c>
      <c r="O653">
        <v>263.93530299999998</v>
      </c>
      <c r="P653">
        <v>66.804466000000005</v>
      </c>
      <c r="Q653">
        <v>396.70550500000002</v>
      </c>
      <c r="R653">
        <v>143.60343900000001</v>
      </c>
      <c r="S653">
        <v>349.02050800000001</v>
      </c>
    </row>
    <row r="654" spans="2:19">
      <c r="B654" s="112">
        <v>44410</v>
      </c>
      <c r="C654">
        <v>80.613677999999993</v>
      </c>
      <c r="D654">
        <v>108.911209</v>
      </c>
      <c r="E654">
        <v>25.511348999999999</v>
      </c>
      <c r="F654">
        <v>124.07167099999999</v>
      </c>
      <c r="G654">
        <v>56.197800000000001</v>
      </c>
      <c r="H654">
        <v>52.057751000000003</v>
      </c>
      <c r="I654">
        <v>51.577052999999999</v>
      </c>
      <c r="J654">
        <v>351.57699600000001</v>
      </c>
      <c r="K654">
        <v>45.464717999999998</v>
      </c>
      <c r="L654">
        <v>51.783512000000002</v>
      </c>
      <c r="M654">
        <v>71.080734000000007</v>
      </c>
      <c r="N654">
        <v>140.583527</v>
      </c>
      <c r="O654">
        <v>264.70062300000001</v>
      </c>
      <c r="P654">
        <v>67.465523000000005</v>
      </c>
      <c r="Q654">
        <v>399.92941300000001</v>
      </c>
      <c r="R654">
        <v>143.26869199999999</v>
      </c>
      <c r="S654">
        <v>343.57659899999999</v>
      </c>
    </row>
    <row r="655" spans="2:19">
      <c r="B655" s="112">
        <v>44411</v>
      </c>
      <c r="C655">
        <v>80.632262999999995</v>
      </c>
      <c r="D655">
        <v>108.948593</v>
      </c>
      <c r="E655">
        <v>25.520810999999998</v>
      </c>
      <c r="F655">
        <v>124.19924899999999</v>
      </c>
      <c r="G655">
        <v>56.259720000000002</v>
      </c>
      <c r="H655">
        <v>52.076526999999999</v>
      </c>
      <c r="I655">
        <v>52.132415999999999</v>
      </c>
      <c r="J655">
        <v>350.867706</v>
      </c>
      <c r="K655">
        <v>45.976211999999997</v>
      </c>
      <c r="L655">
        <v>52.289867000000001</v>
      </c>
      <c r="M655">
        <v>70.833160000000007</v>
      </c>
      <c r="N655">
        <v>142.18308999999999</v>
      </c>
      <c r="O655">
        <v>265.38189699999998</v>
      </c>
      <c r="P655">
        <v>67.782477999999998</v>
      </c>
      <c r="Q655">
        <v>406.02123999999998</v>
      </c>
      <c r="R655">
        <v>145.08021500000001</v>
      </c>
      <c r="S655">
        <v>353.14202899999998</v>
      </c>
    </row>
    <row r="656" spans="2:19">
      <c r="B656" s="112">
        <v>44412</v>
      </c>
      <c r="C656">
        <v>80.632262999999995</v>
      </c>
      <c r="D656">
        <v>108.939232</v>
      </c>
      <c r="E656">
        <v>25.520810999999998</v>
      </c>
      <c r="F656">
        <v>124.22657</v>
      </c>
      <c r="G656">
        <v>56.153568</v>
      </c>
      <c r="H656">
        <v>52.048374000000003</v>
      </c>
      <c r="I656">
        <v>50.914206999999998</v>
      </c>
      <c r="J656">
        <v>358.53961199999998</v>
      </c>
      <c r="K656">
        <v>45.662925999999999</v>
      </c>
      <c r="L656">
        <v>51.892014000000003</v>
      </c>
      <c r="M656">
        <v>70.709380999999993</v>
      </c>
      <c r="N656">
        <v>140.64863600000001</v>
      </c>
      <c r="O656">
        <v>265.86721799999998</v>
      </c>
      <c r="P656">
        <v>67.800583000000003</v>
      </c>
      <c r="Q656">
        <v>405.67474399999998</v>
      </c>
      <c r="R656">
        <v>144.67659</v>
      </c>
      <c r="S656">
        <v>348.13247699999999</v>
      </c>
    </row>
    <row r="657" spans="2:19">
      <c r="B657" s="112">
        <v>44413</v>
      </c>
      <c r="C657">
        <v>80.446594000000005</v>
      </c>
      <c r="D657">
        <v>108.696236</v>
      </c>
      <c r="E657">
        <v>25.464037000000001</v>
      </c>
      <c r="F657">
        <v>123.716286</v>
      </c>
      <c r="G657">
        <v>55.950108</v>
      </c>
      <c r="H657">
        <v>52.057751000000003</v>
      </c>
      <c r="I657">
        <v>51.236671000000001</v>
      </c>
      <c r="J657">
        <v>362.58529700000003</v>
      </c>
      <c r="K657">
        <v>46.510066999999999</v>
      </c>
      <c r="L657">
        <v>52.177531999999999</v>
      </c>
      <c r="M657">
        <v>70.661773999999994</v>
      </c>
      <c r="N657">
        <v>142.424881</v>
      </c>
      <c r="O657">
        <v>263.89804099999998</v>
      </c>
      <c r="P657">
        <v>68.208099000000004</v>
      </c>
      <c r="Q657">
        <v>395.714294</v>
      </c>
      <c r="R657">
        <v>144.78488200000001</v>
      </c>
      <c r="S657">
        <v>351.65557899999999</v>
      </c>
    </row>
    <row r="658" spans="2:19">
      <c r="B658" s="112">
        <v>44414</v>
      </c>
      <c r="C658">
        <v>80.065940999999995</v>
      </c>
      <c r="D658">
        <v>108.210289</v>
      </c>
      <c r="E658">
        <v>25.331554000000001</v>
      </c>
      <c r="F658">
        <v>122.704857</v>
      </c>
      <c r="G658">
        <v>55.835124999999998</v>
      </c>
      <c r="H658">
        <v>51.982684999999996</v>
      </c>
      <c r="I658">
        <v>51.827862000000003</v>
      </c>
      <c r="J658">
        <v>363.12472500000001</v>
      </c>
      <c r="K658">
        <v>46.426960000000001</v>
      </c>
      <c r="L658">
        <v>51.803534999999997</v>
      </c>
      <c r="M658">
        <v>72.432838000000004</v>
      </c>
      <c r="N658">
        <v>146.47022999999999</v>
      </c>
      <c r="O658">
        <v>263.30068999999997</v>
      </c>
      <c r="P658">
        <v>68.389221000000006</v>
      </c>
      <c r="Q658">
        <v>399.49633799999998</v>
      </c>
      <c r="R658">
        <v>144.09466599999999</v>
      </c>
      <c r="S658">
        <v>354.12661700000001</v>
      </c>
    </row>
    <row r="659" spans="2:19">
      <c r="B659" s="112">
        <v>44417</v>
      </c>
      <c r="C659">
        <v>79.917381000000006</v>
      </c>
      <c r="D659">
        <v>108.01404599999999</v>
      </c>
      <c r="E659">
        <v>25.293713</v>
      </c>
      <c r="F659">
        <v>122.176315</v>
      </c>
      <c r="G659">
        <v>55.737811999999998</v>
      </c>
      <c r="H659">
        <v>51.973297000000002</v>
      </c>
      <c r="I659">
        <v>51.236671000000001</v>
      </c>
      <c r="J659">
        <v>361.22671500000001</v>
      </c>
      <c r="K659">
        <v>46.538845000000002</v>
      </c>
      <c r="L659">
        <v>52.232261999999999</v>
      </c>
      <c r="M659">
        <v>71.928191999999996</v>
      </c>
      <c r="N659">
        <v>146.31214900000001</v>
      </c>
      <c r="O659">
        <v>261.37814300000002</v>
      </c>
      <c r="P659">
        <v>68.887291000000005</v>
      </c>
      <c r="Q659">
        <v>395.406342</v>
      </c>
      <c r="R659">
        <v>144.04534899999999</v>
      </c>
      <c r="S659">
        <v>356.48174999999998</v>
      </c>
    </row>
    <row r="660" spans="2:19">
      <c r="B660" s="112">
        <v>44418</v>
      </c>
      <c r="C660">
        <v>79.796677000000003</v>
      </c>
      <c r="D660">
        <v>107.87387099999999</v>
      </c>
      <c r="E660">
        <v>25.255856999999999</v>
      </c>
      <c r="F660">
        <v>121.902992</v>
      </c>
      <c r="G660">
        <v>55.782051000000003</v>
      </c>
      <c r="H660">
        <v>51.945144999999997</v>
      </c>
      <c r="I660">
        <v>52.114505999999999</v>
      </c>
      <c r="J660">
        <v>360.747253</v>
      </c>
      <c r="K660">
        <v>47.529850000000003</v>
      </c>
      <c r="L660">
        <v>52.077190000000002</v>
      </c>
      <c r="M660">
        <v>73.537375999999995</v>
      </c>
      <c r="N660">
        <v>148.106964</v>
      </c>
      <c r="O660">
        <v>256.93554699999999</v>
      </c>
      <c r="P660">
        <v>69.186110999999997</v>
      </c>
      <c r="Q660">
        <v>396.282104</v>
      </c>
      <c r="R660">
        <v>143.56220999999999</v>
      </c>
      <c r="S660">
        <v>363.527985</v>
      </c>
    </row>
    <row r="661" spans="2:19">
      <c r="B661" s="112">
        <v>44419</v>
      </c>
      <c r="C661">
        <v>79.852401999999998</v>
      </c>
      <c r="D661">
        <v>107.97663900000001</v>
      </c>
      <c r="E661">
        <v>25.274778000000001</v>
      </c>
      <c r="F661">
        <v>122.094345</v>
      </c>
      <c r="G661">
        <v>55.870505999999999</v>
      </c>
      <c r="H661">
        <v>51.898215999999998</v>
      </c>
      <c r="I661">
        <v>52.266773000000001</v>
      </c>
      <c r="J661">
        <v>359.578461</v>
      </c>
      <c r="K661">
        <v>47.955024999999999</v>
      </c>
      <c r="L661">
        <v>52.305244000000002</v>
      </c>
      <c r="M661">
        <v>74.556229000000002</v>
      </c>
      <c r="N661">
        <v>149.87391700000001</v>
      </c>
      <c r="O661">
        <v>258.727509</v>
      </c>
      <c r="P661">
        <v>69.838149999999999</v>
      </c>
      <c r="Q661">
        <v>392.39416499999999</v>
      </c>
      <c r="R661">
        <v>143.81860399999999</v>
      </c>
      <c r="S661">
        <v>372.65911899999998</v>
      </c>
    </row>
    <row r="662" spans="2:19">
      <c r="B662" s="112">
        <v>44420</v>
      </c>
      <c r="C662">
        <v>79.861678999999995</v>
      </c>
      <c r="D662">
        <v>107.986</v>
      </c>
      <c r="E662">
        <v>25.246390999999999</v>
      </c>
      <c r="F662">
        <v>122.267426</v>
      </c>
      <c r="G662">
        <v>55.817431999999997</v>
      </c>
      <c r="H662">
        <v>51.841907999999997</v>
      </c>
      <c r="I662">
        <v>52.148567</v>
      </c>
      <c r="J662">
        <v>362.265625</v>
      </c>
      <c r="K662">
        <v>47.826678999999999</v>
      </c>
      <c r="L662">
        <v>52.022461</v>
      </c>
      <c r="M662">
        <v>74.270561000000001</v>
      </c>
      <c r="N662">
        <v>150.45980800000001</v>
      </c>
      <c r="O662">
        <v>261.36874399999999</v>
      </c>
      <c r="P662">
        <v>69.955871999999999</v>
      </c>
      <c r="Q662">
        <v>390.681061</v>
      </c>
      <c r="R662">
        <v>146.806183</v>
      </c>
      <c r="S662">
        <v>372.21517899999998</v>
      </c>
    </row>
    <row r="663" spans="2:19">
      <c r="B663" s="112">
        <v>44421</v>
      </c>
      <c r="C663">
        <v>80.177329999999998</v>
      </c>
      <c r="D663">
        <v>108.37851000000001</v>
      </c>
      <c r="E663">
        <v>25.359943000000001</v>
      </c>
      <c r="F663">
        <v>123.08755499999999</v>
      </c>
      <c r="G663">
        <v>55.958969000000003</v>
      </c>
      <c r="H663">
        <v>51.870063999999999</v>
      </c>
      <c r="I663">
        <v>51.621174000000003</v>
      </c>
      <c r="J663">
        <v>362.795074</v>
      </c>
      <c r="K663">
        <v>47.977477999999998</v>
      </c>
      <c r="L663">
        <v>52.697490999999999</v>
      </c>
      <c r="M663">
        <v>73.394553999999999</v>
      </c>
      <c r="N663">
        <v>148.776535</v>
      </c>
      <c r="O663">
        <v>264.047302</v>
      </c>
      <c r="P663">
        <v>70.399590000000003</v>
      </c>
      <c r="Q663">
        <v>394.25143400000002</v>
      </c>
      <c r="R663">
        <v>147.01324500000001</v>
      </c>
      <c r="S663">
        <v>370.65145899999999</v>
      </c>
    </row>
    <row r="664" spans="2:19">
      <c r="B664" s="112">
        <v>44424</v>
      </c>
      <c r="C664">
        <v>80.251632999999998</v>
      </c>
      <c r="D664">
        <v>108.434578</v>
      </c>
      <c r="E664">
        <v>25.388334</v>
      </c>
      <c r="F664">
        <v>123.16044599999999</v>
      </c>
      <c r="G664">
        <v>56.029732000000003</v>
      </c>
      <c r="H664">
        <v>51.870063999999999</v>
      </c>
      <c r="I664">
        <v>50.866447000000001</v>
      </c>
      <c r="J664">
        <v>366.17147799999998</v>
      </c>
      <c r="K664">
        <v>48.368926999999999</v>
      </c>
      <c r="L664">
        <v>52.177531999999999</v>
      </c>
      <c r="M664">
        <v>73.051772999999997</v>
      </c>
      <c r="N664">
        <v>147.80007900000001</v>
      </c>
      <c r="O664">
        <v>264.30862400000001</v>
      </c>
      <c r="P664">
        <v>70.861442999999994</v>
      </c>
      <c r="Q664">
        <v>401.50769000000003</v>
      </c>
      <c r="R664">
        <v>149.004974</v>
      </c>
      <c r="S664">
        <v>369.71517899999998</v>
      </c>
    </row>
    <row r="665" spans="2:19">
      <c r="B665" s="112">
        <v>44425</v>
      </c>
      <c r="C665">
        <v>80.168045000000006</v>
      </c>
      <c r="D665">
        <v>108.35045599999999</v>
      </c>
      <c r="E665">
        <v>25.388334</v>
      </c>
      <c r="F665">
        <v>122.941757</v>
      </c>
      <c r="G665">
        <v>55.897038000000002</v>
      </c>
      <c r="H665">
        <v>51.898215999999998</v>
      </c>
      <c r="I665">
        <v>50.520916</v>
      </c>
      <c r="J665">
        <v>358.07009900000003</v>
      </c>
      <c r="K665">
        <v>48.352882000000001</v>
      </c>
      <c r="L665">
        <v>52.086303999999998</v>
      </c>
      <c r="M665">
        <v>71.690146999999996</v>
      </c>
      <c r="N665">
        <v>146.01454200000001</v>
      </c>
      <c r="O665">
        <v>267.41650399999997</v>
      </c>
      <c r="P665">
        <v>70.646507</v>
      </c>
      <c r="Q665">
        <v>405.905731</v>
      </c>
      <c r="R665">
        <v>148.08796699999999</v>
      </c>
      <c r="S665">
        <v>363.24807700000002</v>
      </c>
    </row>
    <row r="666" spans="2:19">
      <c r="B666" s="112">
        <v>44426</v>
      </c>
      <c r="C666">
        <v>80.149483000000004</v>
      </c>
      <c r="D666">
        <v>108.35981</v>
      </c>
      <c r="E666">
        <v>25.397804000000001</v>
      </c>
      <c r="F666">
        <v>122.859764</v>
      </c>
      <c r="G666">
        <v>55.879337</v>
      </c>
      <c r="H666">
        <v>51.898215999999998</v>
      </c>
      <c r="I666">
        <v>49.457031000000001</v>
      </c>
      <c r="J666">
        <v>355.07327299999997</v>
      </c>
      <c r="K666">
        <v>47.839511999999999</v>
      </c>
      <c r="L666">
        <v>51.365684999999999</v>
      </c>
      <c r="M666">
        <v>70.376121999999995</v>
      </c>
      <c r="N666">
        <v>144.68472299999999</v>
      </c>
      <c r="O666">
        <v>264.47662400000002</v>
      </c>
      <c r="P666">
        <v>70.061126999999999</v>
      </c>
      <c r="Q666">
        <v>401.613586</v>
      </c>
      <c r="R666">
        <v>144.31158400000001</v>
      </c>
      <c r="S666">
        <v>358.692139</v>
      </c>
    </row>
    <row r="667" spans="2:19">
      <c r="B667" s="112">
        <v>44427</v>
      </c>
      <c r="C667">
        <v>80.325867000000002</v>
      </c>
      <c r="D667">
        <v>108.54669199999999</v>
      </c>
      <c r="E667">
        <v>25.445108000000001</v>
      </c>
      <c r="F667">
        <v>123.14222700000001</v>
      </c>
      <c r="G667">
        <v>55.897038000000002</v>
      </c>
      <c r="H667">
        <v>51.870063999999999</v>
      </c>
      <c r="I667">
        <v>47.947578</v>
      </c>
      <c r="J667">
        <v>354.74362200000002</v>
      </c>
      <c r="K667">
        <v>48.163578000000001</v>
      </c>
      <c r="L667">
        <v>51.037292000000001</v>
      </c>
      <c r="M667">
        <v>69.433448999999996</v>
      </c>
      <c r="N667">
        <v>143.47576900000001</v>
      </c>
      <c r="O667">
        <v>269.85244799999998</v>
      </c>
      <c r="P667">
        <v>70.143462999999997</v>
      </c>
      <c r="Q667">
        <v>411.78573599999999</v>
      </c>
      <c r="R667">
        <v>144.64681999999999</v>
      </c>
      <c r="S667">
        <v>346.50122099999999</v>
      </c>
    </row>
    <row r="668" spans="2:19">
      <c r="B668" s="112">
        <v>44428</v>
      </c>
      <c r="C668">
        <v>80.307320000000004</v>
      </c>
      <c r="D668">
        <v>108.55605300000001</v>
      </c>
      <c r="E668">
        <v>25.435644</v>
      </c>
      <c r="F668">
        <v>123.22422</v>
      </c>
      <c r="G668">
        <v>55.737811999999998</v>
      </c>
      <c r="H668">
        <v>51.841907999999997</v>
      </c>
      <c r="I668">
        <v>47.956684000000003</v>
      </c>
      <c r="J668">
        <v>358.989105</v>
      </c>
      <c r="K668">
        <v>48.593516999999999</v>
      </c>
      <c r="L668">
        <v>51.420409999999997</v>
      </c>
      <c r="M668">
        <v>69.366791000000006</v>
      </c>
      <c r="N668">
        <v>143.884918</v>
      </c>
      <c r="O668">
        <v>271.42031900000001</v>
      </c>
      <c r="P668">
        <v>70.381270999999998</v>
      </c>
      <c r="Q668">
        <v>413.53723100000002</v>
      </c>
      <c r="R668">
        <v>146.11596700000001</v>
      </c>
      <c r="S668">
        <v>339.21362299999998</v>
      </c>
    </row>
    <row r="669" spans="2:19">
      <c r="B669" s="112">
        <v>44431</v>
      </c>
      <c r="C669">
        <v>80.325867000000002</v>
      </c>
      <c r="D669">
        <v>108.55605300000001</v>
      </c>
      <c r="E669">
        <v>25.435644</v>
      </c>
      <c r="F669">
        <v>123.315353</v>
      </c>
      <c r="G669">
        <v>55.861660000000001</v>
      </c>
      <c r="H669">
        <v>51.860672000000001</v>
      </c>
      <c r="I669">
        <v>49.929870999999999</v>
      </c>
      <c r="J669">
        <v>362.96490499999999</v>
      </c>
      <c r="K669">
        <v>48.272675</v>
      </c>
      <c r="L669">
        <v>51.429535000000001</v>
      </c>
      <c r="M669">
        <v>70.195212999999995</v>
      </c>
      <c r="N669">
        <v>145.72627299999999</v>
      </c>
      <c r="O669">
        <v>269.26443499999999</v>
      </c>
      <c r="P669">
        <v>69.320282000000006</v>
      </c>
      <c r="Q669">
        <v>409.35098299999999</v>
      </c>
      <c r="R669">
        <v>147.6147</v>
      </c>
      <c r="S669">
        <v>350.18841600000002</v>
      </c>
    </row>
    <row r="670" spans="2:19">
      <c r="B670" s="112">
        <v>44432</v>
      </c>
      <c r="C670">
        <v>80.168045000000006</v>
      </c>
      <c r="D670">
        <v>108.397186</v>
      </c>
      <c r="E670">
        <v>25.378869999999999</v>
      </c>
      <c r="F670">
        <v>123.032883</v>
      </c>
      <c r="G670">
        <v>55.861660000000001</v>
      </c>
      <c r="H670">
        <v>51.851287999999997</v>
      </c>
      <c r="I670">
        <v>50.339058000000001</v>
      </c>
      <c r="J670">
        <v>365.12261999999998</v>
      </c>
      <c r="K670">
        <v>47.775337</v>
      </c>
      <c r="L670">
        <v>51.028163999999997</v>
      </c>
      <c r="M670">
        <v>71.175956999999997</v>
      </c>
      <c r="N670">
        <v>146.62832599999999</v>
      </c>
      <c r="O670">
        <v>265.61526500000002</v>
      </c>
      <c r="P670">
        <v>68.616012999999995</v>
      </c>
      <c r="Q670">
        <v>407.474335</v>
      </c>
      <c r="R670">
        <v>147.52597</v>
      </c>
      <c r="S670">
        <v>355.18832400000002</v>
      </c>
    </row>
    <row r="671" spans="2:19">
      <c r="B671" s="112">
        <v>44433</v>
      </c>
      <c r="C671">
        <v>80.038071000000002</v>
      </c>
      <c r="D671">
        <v>108.191574</v>
      </c>
      <c r="E671">
        <v>25.312633999999999</v>
      </c>
      <c r="F671">
        <v>122.71397399999999</v>
      </c>
      <c r="G671">
        <v>55.852809999999998</v>
      </c>
      <c r="H671">
        <v>51.823146999999999</v>
      </c>
      <c r="I671">
        <v>50.429980999999998</v>
      </c>
      <c r="J671">
        <v>367.999573</v>
      </c>
      <c r="K671">
        <v>47.794589999999999</v>
      </c>
      <c r="L671">
        <v>50.690655</v>
      </c>
      <c r="M671">
        <v>71.442573999999993</v>
      </c>
      <c r="N671">
        <v>149.650757</v>
      </c>
      <c r="O671">
        <v>264.02862499999998</v>
      </c>
      <c r="P671">
        <v>68.844666000000004</v>
      </c>
      <c r="Q671">
        <v>403.94244400000002</v>
      </c>
      <c r="R671">
        <v>146.28358499999999</v>
      </c>
      <c r="S671">
        <v>363.28671300000002</v>
      </c>
    </row>
    <row r="672" spans="2:19">
      <c r="B672" s="112">
        <v>44434</v>
      </c>
      <c r="C672">
        <v>80.047355999999994</v>
      </c>
      <c r="D672">
        <v>108.200928</v>
      </c>
      <c r="E672">
        <v>25.076065</v>
      </c>
      <c r="F672">
        <v>122.677498</v>
      </c>
      <c r="G672">
        <v>55.861660000000001</v>
      </c>
      <c r="H672">
        <v>51.832531000000003</v>
      </c>
      <c r="I672">
        <v>49.748009000000003</v>
      </c>
      <c r="J672">
        <v>363.99380500000001</v>
      </c>
      <c r="K672">
        <v>47.278019</v>
      </c>
      <c r="L672">
        <v>50.845725999999999</v>
      </c>
      <c r="M672">
        <v>70.747474999999994</v>
      </c>
      <c r="N672">
        <v>150.422607</v>
      </c>
      <c r="O672">
        <v>264.289917</v>
      </c>
      <c r="P672">
        <v>68.798942999999994</v>
      </c>
      <c r="Q672">
        <v>401.161224</v>
      </c>
      <c r="R672">
        <v>145.47508199999999</v>
      </c>
      <c r="S672">
        <v>366.60708599999998</v>
      </c>
    </row>
    <row r="673" spans="2:19">
      <c r="B673" s="112">
        <v>44435</v>
      </c>
      <c r="C673">
        <v>80.279488000000001</v>
      </c>
      <c r="D673">
        <v>108.5</v>
      </c>
      <c r="E673">
        <v>25.388334</v>
      </c>
      <c r="F673">
        <v>123.360916</v>
      </c>
      <c r="G673">
        <v>56.268580999999998</v>
      </c>
      <c r="H673">
        <v>51.832531000000003</v>
      </c>
      <c r="I673">
        <v>50.711872</v>
      </c>
      <c r="J673">
        <v>372.23504600000001</v>
      </c>
      <c r="K673">
        <v>47.011702999999997</v>
      </c>
      <c r="L673">
        <v>50.635917999999997</v>
      </c>
      <c r="M673">
        <v>71.556831000000003</v>
      </c>
      <c r="N673">
        <v>151.631561</v>
      </c>
      <c r="O673">
        <v>266.45519999999999</v>
      </c>
      <c r="P673">
        <v>69.183090000000007</v>
      </c>
      <c r="Q673">
        <v>402.99935900000003</v>
      </c>
      <c r="R673">
        <v>146.52023299999999</v>
      </c>
      <c r="S673">
        <v>366.29818699999998</v>
      </c>
    </row>
    <row r="674" spans="2:19">
      <c r="B674" s="112">
        <v>44438</v>
      </c>
      <c r="C674">
        <v>80.372307000000006</v>
      </c>
      <c r="D674">
        <v>108.621475</v>
      </c>
      <c r="E674">
        <v>25.416723000000001</v>
      </c>
      <c r="F674">
        <v>123.570503</v>
      </c>
      <c r="G674">
        <v>56.268580999999998</v>
      </c>
      <c r="H674">
        <v>51.804366999999999</v>
      </c>
      <c r="I674">
        <v>50.157195999999999</v>
      </c>
      <c r="J674">
        <v>380.256531</v>
      </c>
      <c r="K674">
        <v>47.390315999999999</v>
      </c>
      <c r="L674">
        <v>50.900458999999998</v>
      </c>
      <c r="M674">
        <v>70.376121999999995</v>
      </c>
      <c r="N674">
        <v>149.20434599999999</v>
      </c>
      <c r="O674">
        <v>272.22293100000002</v>
      </c>
      <c r="P674">
        <v>69.237967999999995</v>
      </c>
      <c r="Q674">
        <v>402.55660999999998</v>
      </c>
      <c r="R674">
        <v>150.97697400000001</v>
      </c>
      <c r="S674">
        <v>367.75582900000001</v>
      </c>
    </row>
    <row r="675" spans="2:19">
      <c r="B675" s="112">
        <v>44439</v>
      </c>
      <c r="C675">
        <v>80.270187000000007</v>
      </c>
      <c r="D675">
        <v>108.462608</v>
      </c>
      <c r="E675">
        <v>25.397804000000001</v>
      </c>
      <c r="F675">
        <v>123.288017</v>
      </c>
      <c r="G675">
        <v>56.135886999999997</v>
      </c>
      <c r="H675">
        <v>51.813744</v>
      </c>
      <c r="I675">
        <v>49.575240999999998</v>
      </c>
      <c r="J675">
        <v>378.97790500000002</v>
      </c>
      <c r="K675">
        <v>47.518658000000002</v>
      </c>
      <c r="L675">
        <v>50.790996999999997</v>
      </c>
      <c r="M675">
        <v>70.480857999999998</v>
      </c>
      <c r="N675">
        <v>148.74865700000001</v>
      </c>
      <c r="O675">
        <v>272.68029799999999</v>
      </c>
      <c r="P675">
        <v>69.009299999999996</v>
      </c>
      <c r="Q675">
        <v>400.603027</v>
      </c>
      <c r="R675">
        <v>149.70504800000001</v>
      </c>
      <c r="S675">
        <v>364.88900799999999</v>
      </c>
    </row>
    <row r="676" spans="2:19">
      <c r="B676" s="112">
        <v>44440</v>
      </c>
      <c r="C676">
        <v>80.284110999999996</v>
      </c>
      <c r="D676">
        <v>108.497246</v>
      </c>
      <c r="E676">
        <v>25.391165000000001</v>
      </c>
      <c r="F676">
        <v>123.44686900000001</v>
      </c>
      <c r="G676">
        <v>56.124316999999998</v>
      </c>
      <c r="H676">
        <v>51.872013000000003</v>
      </c>
      <c r="I676">
        <v>48.893261000000003</v>
      </c>
      <c r="J676">
        <v>381.64505000000003</v>
      </c>
      <c r="K676">
        <v>47.415981000000002</v>
      </c>
      <c r="L676">
        <v>51.101146999999997</v>
      </c>
      <c r="M676">
        <v>69.928595999999999</v>
      </c>
      <c r="N676">
        <v>148.53478999999999</v>
      </c>
      <c r="O676">
        <v>278.084045</v>
      </c>
      <c r="P676">
        <v>69.914787000000004</v>
      </c>
      <c r="Q676">
        <v>401.64245599999998</v>
      </c>
      <c r="R676">
        <v>150.37548799999999</v>
      </c>
      <c r="S676">
        <v>363.614868</v>
      </c>
    </row>
    <row r="677" spans="2:19">
      <c r="B677" s="112">
        <v>44441</v>
      </c>
      <c r="C677">
        <v>80.395729000000003</v>
      </c>
      <c r="D677">
        <v>108.609543</v>
      </c>
      <c r="E677">
        <v>25.41958</v>
      </c>
      <c r="F677">
        <v>123.66593899999999</v>
      </c>
      <c r="G677">
        <v>56.151020000000003</v>
      </c>
      <c r="H677">
        <v>51.853225999999999</v>
      </c>
      <c r="I677">
        <v>50.084454000000001</v>
      </c>
      <c r="J677">
        <v>374.88223299999999</v>
      </c>
      <c r="K677">
        <v>47.666252</v>
      </c>
      <c r="L677">
        <v>50.042994999999998</v>
      </c>
      <c r="M677">
        <v>70.376121999999995</v>
      </c>
      <c r="N677">
        <v>149.22297699999999</v>
      </c>
      <c r="O677">
        <v>280.81860399999999</v>
      </c>
      <c r="P677">
        <v>70.545890999999997</v>
      </c>
      <c r="Q677">
        <v>407.76309199999997</v>
      </c>
      <c r="R677">
        <v>151.499573</v>
      </c>
      <c r="S677">
        <v>371.56848100000002</v>
      </c>
    </row>
    <row r="678" spans="2:19">
      <c r="B678" s="112">
        <v>44442</v>
      </c>
      <c r="C678">
        <v>80.228340000000003</v>
      </c>
      <c r="D678">
        <v>108.422371</v>
      </c>
      <c r="E678">
        <v>25.372225</v>
      </c>
      <c r="F678">
        <v>123.218666</v>
      </c>
      <c r="G678">
        <v>56.070881</v>
      </c>
      <c r="H678">
        <v>51.815638999999997</v>
      </c>
      <c r="I678">
        <v>49.893493999999997</v>
      </c>
      <c r="J678">
        <v>375.86120599999998</v>
      </c>
      <c r="K678">
        <v>47.887642</v>
      </c>
      <c r="L678">
        <v>50.307541000000001</v>
      </c>
      <c r="M678">
        <v>68.633621000000005</v>
      </c>
      <c r="N678">
        <v>148.32089199999999</v>
      </c>
      <c r="O678">
        <v>281.863831</v>
      </c>
      <c r="P678">
        <v>69.786743000000001</v>
      </c>
      <c r="Q678">
        <v>406.94503800000001</v>
      </c>
      <c r="R678">
        <v>152.140457</v>
      </c>
      <c r="S678">
        <v>375.80584700000003</v>
      </c>
    </row>
    <row r="679" spans="2:19">
      <c r="B679" s="112">
        <v>44446</v>
      </c>
      <c r="C679">
        <v>79.99588</v>
      </c>
      <c r="D679">
        <v>108.132233</v>
      </c>
      <c r="E679">
        <v>25.296461000000001</v>
      </c>
      <c r="F679">
        <v>122.634483</v>
      </c>
      <c r="G679">
        <v>55.972954000000001</v>
      </c>
      <c r="H679">
        <v>51.702869</v>
      </c>
      <c r="I679">
        <v>49.602516000000001</v>
      </c>
      <c r="J679">
        <v>381.77493299999998</v>
      </c>
      <c r="K679">
        <v>47.252346000000003</v>
      </c>
      <c r="L679">
        <v>50.207194999999999</v>
      </c>
      <c r="M679">
        <v>68.005179999999996</v>
      </c>
      <c r="N679">
        <v>148.06050099999999</v>
      </c>
      <c r="O679">
        <v>279.26001000000002</v>
      </c>
      <c r="P679">
        <v>68.487953000000005</v>
      </c>
      <c r="Q679">
        <v>405.38604700000002</v>
      </c>
      <c r="R679">
        <v>154.49702500000001</v>
      </c>
      <c r="S679">
        <v>358.817657</v>
      </c>
    </row>
    <row r="680" spans="2:19">
      <c r="B680" s="112">
        <v>44447</v>
      </c>
      <c r="C680">
        <v>80.12603</v>
      </c>
      <c r="D680">
        <v>108.31006600000001</v>
      </c>
      <c r="E680">
        <v>25.353285</v>
      </c>
      <c r="F680">
        <v>123.026955</v>
      </c>
      <c r="G680">
        <v>56.168827</v>
      </c>
      <c r="H680">
        <v>51.853225999999999</v>
      </c>
      <c r="I680">
        <v>49.147860999999999</v>
      </c>
      <c r="J680">
        <v>377.16982999999999</v>
      </c>
      <c r="K680">
        <v>47.313316</v>
      </c>
      <c r="L680">
        <v>50.553825000000003</v>
      </c>
      <c r="M680">
        <v>67.243438999999995</v>
      </c>
      <c r="N680">
        <v>147.40020799999999</v>
      </c>
      <c r="O680">
        <v>283.36648600000001</v>
      </c>
      <c r="P680">
        <v>70.353820999999996</v>
      </c>
      <c r="Q680">
        <v>399.75625600000001</v>
      </c>
      <c r="R680">
        <v>152.93911700000001</v>
      </c>
      <c r="S680">
        <v>357.36013800000001</v>
      </c>
    </row>
    <row r="681" spans="2:19">
      <c r="B681" s="112">
        <v>44448</v>
      </c>
      <c r="C681">
        <v>80.414306999999994</v>
      </c>
      <c r="D681">
        <v>108.65634900000001</v>
      </c>
      <c r="E681">
        <v>25.429055999999999</v>
      </c>
      <c r="F681">
        <v>123.830254</v>
      </c>
      <c r="G681">
        <v>56.462623999999998</v>
      </c>
      <c r="H681">
        <v>51.862617</v>
      </c>
      <c r="I681">
        <v>49.184241999999998</v>
      </c>
      <c r="J681">
        <v>377.59936499999998</v>
      </c>
      <c r="K681">
        <v>46.979621999999999</v>
      </c>
      <c r="L681">
        <v>50.033878000000001</v>
      </c>
      <c r="M681">
        <v>66.938727999999998</v>
      </c>
      <c r="N681">
        <v>148.04188500000001</v>
      </c>
      <c r="O681">
        <v>277.020081</v>
      </c>
      <c r="P681">
        <v>69.859909000000002</v>
      </c>
      <c r="Q681">
        <v>398.94784499999997</v>
      </c>
      <c r="R681">
        <v>151.913712</v>
      </c>
      <c r="S681">
        <v>352.15750100000002</v>
      </c>
    </row>
    <row r="682" spans="2:19">
      <c r="B682" s="112">
        <v>44449</v>
      </c>
      <c r="C682">
        <v>80.219025000000002</v>
      </c>
      <c r="D682">
        <v>108.441078</v>
      </c>
      <c r="E682">
        <v>25.353285</v>
      </c>
      <c r="F682">
        <v>123.47422</v>
      </c>
      <c r="G682">
        <v>56.311267999999998</v>
      </c>
      <c r="H682">
        <v>51.825023999999999</v>
      </c>
      <c r="I682">
        <v>49.084217000000002</v>
      </c>
      <c r="J682">
        <v>378.288635</v>
      </c>
      <c r="K682">
        <v>46.809570000000001</v>
      </c>
      <c r="L682">
        <v>49.924416000000001</v>
      </c>
      <c r="M682">
        <v>67.119643999999994</v>
      </c>
      <c r="N682">
        <v>146.340057</v>
      </c>
      <c r="O682">
        <v>274.27624500000002</v>
      </c>
      <c r="P682">
        <v>68.314186000000007</v>
      </c>
      <c r="Q682">
        <v>390.07266199999998</v>
      </c>
      <c r="R682">
        <v>146.885086</v>
      </c>
      <c r="S682">
        <v>350.44903599999998</v>
      </c>
    </row>
    <row r="683" spans="2:19">
      <c r="B683" s="112">
        <v>44452</v>
      </c>
      <c r="C683">
        <v>80.339873999999995</v>
      </c>
      <c r="D683">
        <v>108.581474</v>
      </c>
      <c r="E683">
        <v>25.400639000000002</v>
      </c>
      <c r="F683">
        <v>123.775513</v>
      </c>
      <c r="G683">
        <v>56.311267999999998</v>
      </c>
      <c r="H683">
        <v>51.834431000000002</v>
      </c>
      <c r="I683">
        <v>50.348145000000002</v>
      </c>
      <c r="J683">
        <v>376.11096199999997</v>
      </c>
      <c r="K683">
        <v>46.543258999999999</v>
      </c>
      <c r="L683">
        <v>50.371391000000003</v>
      </c>
      <c r="M683">
        <v>67.291038999999998</v>
      </c>
      <c r="N683">
        <v>148.664963</v>
      </c>
      <c r="O683">
        <v>274.95748900000001</v>
      </c>
      <c r="P683">
        <v>68.058090000000007</v>
      </c>
      <c r="Q683">
        <v>400.31921399999999</v>
      </c>
      <c r="R683">
        <v>147.45694</v>
      </c>
      <c r="S683">
        <v>348.95294200000001</v>
      </c>
    </row>
    <row r="684" spans="2:19">
      <c r="B684" s="112">
        <v>44453</v>
      </c>
      <c r="C684">
        <v>80.535178999999999</v>
      </c>
      <c r="D684">
        <v>108.824783</v>
      </c>
      <c r="E684">
        <v>25.476406000000001</v>
      </c>
      <c r="F684">
        <v>124.14971199999999</v>
      </c>
      <c r="G684">
        <v>56.346882000000001</v>
      </c>
      <c r="H684">
        <v>51.825023999999999</v>
      </c>
      <c r="I684">
        <v>49.629798999999998</v>
      </c>
      <c r="J684">
        <v>376.13092</v>
      </c>
      <c r="K684">
        <v>46.299404000000003</v>
      </c>
      <c r="L684">
        <v>50.508220999999999</v>
      </c>
      <c r="M684">
        <v>65.196219999999997</v>
      </c>
      <c r="N684">
        <v>146.070358</v>
      </c>
      <c r="O684">
        <v>276.62805200000003</v>
      </c>
      <c r="P684">
        <v>67.856864999999999</v>
      </c>
      <c r="Q684">
        <v>398.40704299999999</v>
      </c>
      <c r="R684">
        <v>146.04693599999999</v>
      </c>
      <c r="S684">
        <v>343.60552999999999</v>
      </c>
    </row>
    <row r="685" spans="2:19">
      <c r="B685" s="112">
        <v>44454</v>
      </c>
      <c r="C685">
        <v>80.460800000000006</v>
      </c>
      <c r="D685">
        <v>108.72185500000001</v>
      </c>
      <c r="E685">
        <v>25.447994000000001</v>
      </c>
      <c r="F685">
        <v>124.003647</v>
      </c>
      <c r="G685">
        <v>56.355784999999997</v>
      </c>
      <c r="H685">
        <v>51.843822000000003</v>
      </c>
      <c r="I685">
        <v>51.302914000000001</v>
      </c>
      <c r="J685">
        <v>373.52371199999999</v>
      </c>
      <c r="K685">
        <v>46.379623000000002</v>
      </c>
      <c r="L685">
        <v>50.134216000000002</v>
      </c>
      <c r="M685">
        <v>66.662598000000003</v>
      </c>
      <c r="N685">
        <v>147.08403000000001</v>
      </c>
      <c r="O685">
        <v>277.43081699999999</v>
      </c>
      <c r="P685">
        <v>67.673935</v>
      </c>
      <c r="Q685">
        <v>403.21636999999998</v>
      </c>
      <c r="R685">
        <v>146.944244</v>
      </c>
      <c r="S685">
        <v>347.263733</v>
      </c>
    </row>
    <row r="686" spans="2:19">
      <c r="B686" s="112">
        <v>44455</v>
      </c>
      <c r="C686">
        <v>80.312027</v>
      </c>
      <c r="D686">
        <v>108.534676</v>
      </c>
      <c r="E686">
        <v>25.391165000000001</v>
      </c>
      <c r="F686">
        <v>123.830254</v>
      </c>
      <c r="G686">
        <v>56.284560999999997</v>
      </c>
      <c r="H686">
        <v>51.787441000000001</v>
      </c>
      <c r="I686">
        <v>50.757336000000002</v>
      </c>
      <c r="J686">
        <v>372.664581</v>
      </c>
      <c r="K686">
        <v>46.533633999999999</v>
      </c>
      <c r="L686">
        <v>49.751099000000004</v>
      </c>
      <c r="M686">
        <v>67.262473999999997</v>
      </c>
      <c r="N686">
        <v>147.01890599999999</v>
      </c>
      <c r="O686">
        <v>277.31875600000001</v>
      </c>
      <c r="P686">
        <v>67.372107999999997</v>
      </c>
      <c r="Q686">
        <v>402.559662</v>
      </c>
      <c r="R686">
        <v>146.707596</v>
      </c>
      <c r="S686">
        <v>342.97805799999998</v>
      </c>
    </row>
    <row r="687" spans="2:19">
      <c r="B687" s="112">
        <v>44456</v>
      </c>
      <c r="C687">
        <v>80.209739999999996</v>
      </c>
      <c r="D687">
        <v>108.441078</v>
      </c>
      <c r="E687">
        <v>25.343814999999999</v>
      </c>
      <c r="F687">
        <v>123.556389</v>
      </c>
      <c r="G687">
        <v>56.106502999999996</v>
      </c>
      <c r="H687">
        <v>51.825023999999999</v>
      </c>
      <c r="I687">
        <v>50.157195999999999</v>
      </c>
      <c r="J687">
        <v>364.33343500000001</v>
      </c>
      <c r="K687">
        <v>46.437370000000001</v>
      </c>
      <c r="L687">
        <v>49.212902</v>
      </c>
      <c r="M687">
        <v>65.615189000000001</v>
      </c>
      <c r="N687">
        <v>146.63763399999999</v>
      </c>
      <c r="O687">
        <v>274.15490699999998</v>
      </c>
      <c r="P687">
        <v>66.832474000000005</v>
      </c>
      <c r="Q687">
        <v>405.765961</v>
      </c>
      <c r="R687">
        <v>144.01580799999999</v>
      </c>
      <c r="S687">
        <v>336.955017</v>
      </c>
    </row>
    <row r="688" spans="2:19">
      <c r="B688" s="112">
        <v>44459</v>
      </c>
      <c r="C688">
        <v>80.432884000000001</v>
      </c>
      <c r="D688">
        <v>108.646973</v>
      </c>
      <c r="E688">
        <v>25.447994000000001</v>
      </c>
      <c r="F688">
        <v>123.939751</v>
      </c>
      <c r="G688">
        <v>56.195534000000002</v>
      </c>
      <c r="H688">
        <v>51.862617</v>
      </c>
      <c r="I688">
        <v>48.820515</v>
      </c>
      <c r="J688">
        <v>355.32299799999998</v>
      </c>
      <c r="K688">
        <v>45.798878000000002</v>
      </c>
      <c r="L688">
        <v>49.468307000000003</v>
      </c>
      <c r="M688">
        <v>64.682036999999994</v>
      </c>
      <c r="N688">
        <v>142.248199</v>
      </c>
      <c r="O688">
        <v>271.76565599999998</v>
      </c>
      <c r="P688">
        <v>67.051979000000003</v>
      </c>
      <c r="Q688">
        <v>398.56152300000002</v>
      </c>
      <c r="R688">
        <v>140.93948399999999</v>
      </c>
      <c r="S688">
        <v>327.92041</v>
      </c>
    </row>
    <row r="689" spans="2:19">
      <c r="B689" s="112">
        <v>44460</v>
      </c>
      <c r="C689">
        <v>80.414306999999994</v>
      </c>
      <c r="D689">
        <v>108.693771</v>
      </c>
      <c r="E689">
        <v>25.429055999999999</v>
      </c>
      <c r="F689">
        <v>123.930649</v>
      </c>
      <c r="G689">
        <v>56.115397999999999</v>
      </c>
      <c r="H689">
        <v>51.872013000000003</v>
      </c>
      <c r="I689">
        <v>48.775047000000001</v>
      </c>
      <c r="J689">
        <v>357.101135</v>
      </c>
      <c r="K689">
        <v>45.888710000000003</v>
      </c>
      <c r="L689">
        <v>49.687241</v>
      </c>
      <c r="M689">
        <v>64.129784000000001</v>
      </c>
      <c r="N689">
        <v>142.26676900000001</v>
      </c>
      <c r="O689">
        <v>272.40026899999998</v>
      </c>
      <c r="P689">
        <v>66.814177999999998</v>
      </c>
      <c r="Q689">
        <v>398.21383700000001</v>
      </c>
      <c r="R689">
        <v>141.42257699999999</v>
      </c>
      <c r="S689">
        <v>325.23703</v>
      </c>
    </row>
    <row r="690" spans="2:19">
      <c r="B690" s="112">
        <v>44461</v>
      </c>
      <c r="C690">
        <v>80.498016000000007</v>
      </c>
      <c r="D690">
        <v>108.731224</v>
      </c>
      <c r="E690">
        <v>25.457460000000001</v>
      </c>
      <c r="F690">
        <v>124.277519</v>
      </c>
      <c r="G690">
        <v>56.088695999999999</v>
      </c>
      <c r="H690">
        <v>51.825023999999999</v>
      </c>
      <c r="I690">
        <v>50.202652</v>
      </c>
      <c r="J690">
        <v>342.84622200000001</v>
      </c>
      <c r="K690">
        <v>45.782825000000003</v>
      </c>
      <c r="L690">
        <v>49.805827999999998</v>
      </c>
      <c r="M690">
        <v>65.005775</v>
      </c>
      <c r="N690">
        <v>144.991623</v>
      </c>
      <c r="O690">
        <v>273.96820100000002</v>
      </c>
      <c r="P690">
        <v>66.997107999999997</v>
      </c>
      <c r="Q690">
        <v>394.69851699999998</v>
      </c>
      <c r="R690">
        <v>143.80873099999999</v>
      </c>
      <c r="S690">
        <v>328.99179099999998</v>
      </c>
    </row>
    <row r="691" spans="2:19">
      <c r="B691" s="112">
        <v>44462</v>
      </c>
      <c r="C691">
        <v>80.070244000000002</v>
      </c>
      <c r="D691">
        <v>108.197739</v>
      </c>
      <c r="E691">
        <v>25.286985000000001</v>
      </c>
      <c r="F691">
        <v>123.419434</v>
      </c>
      <c r="G691">
        <v>55.875011000000001</v>
      </c>
      <c r="H691">
        <v>51.759242999999998</v>
      </c>
      <c r="I691">
        <v>51.903056999999997</v>
      </c>
      <c r="J691">
        <v>345.593323</v>
      </c>
      <c r="K691">
        <v>45.808501999999997</v>
      </c>
      <c r="L691">
        <v>50.042994999999998</v>
      </c>
      <c r="M691">
        <v>65.605666999999997</v>
      </c>
      <c r="N691">
        <v>149.89253199999999</v>
      </c>
      <c r="O691">
        <v>268.78845200000001</v>
      </c>
      <c r="P691">
        <v>66.869049000000004</v>
      </c>
      <c r="Q691">
        <v>394.051514</v>
      </c>
      <c r="R691">
        <v>144.77499399999999</v>
      </c>
      <c r="S691">
        <v>339.28125</v>
      </c>
    </row>
    <row r="692" spans="2:19">
      <c r="B692" s="112">
        <v>44463</v>
      </c>
      <c r="C692">
        <v>79.902869999999993</v>
      </c>
      <c r="D692">
        <v>108.010582</v>
      </c>
      <c r="E692">
        <v>25.211224000000001</v>
      </c>
      <c r="F692">
        <v>123.154732</v>
      </c>
      <c r="G692">
        <v>55.732577999999997</v>
      </c>
      <c r="H692">
        <v>51.702869</v>
      </c>
      <c r="I692">
        <v>52.366802</v>
      </c>
      <c r="J692">
        <v>352.58590700000002</v>
      </c>
      <c r="K692">
        <v>45.936847999999998</v>
      </c>
      <c r="L692">
        <v>49.778461</v>
      </c>
      <c r="M692">
        <v>64.986748000000006</v>
      </c>
      <c r="N692">
        <v>151.62226899999999</v>
      </c>
      <c r="O692">
        <v>263.35665899999998</v>
      </c>
      <c r="P692">
        <v>66.768456</v>
      </c>
      <c r="Q692">
        <v>393.13406400000002</v>
      </c>
      <c r="R692">
        <v>144.86373900000001</v>
      </c>
      <c r="S692">
        <v>337.10943600000002</v>
      </c>
    </row>
    <row r="693" spans="2:19">
      <c r="B693" s="112">
        <v>44466</v>
      </c>
      <c r="C693">
        <v>79.809905999999998</v>
      </c>
      <c r="D693">
        <v>107.86084700000001</v>
      </c>
      <c r="E693">
        <v>25.173334000000001</v>
      </c>
      <c r="F693">
        <v>123.09086600000001</v>
      </c>
      <c r="G693">
        <v>55.768188000000002</v>
      </c>
      <c r="H693">
        <v>51.674675000000001</v>
      </c>
      <c r="I693">
        <v>53.921711000000002</v>
      </c>
      <c r="J693">
        <v>353.20523100000003</v>
      </c>
      <c r="K693">
        <v>45.641663000000001</v>
      </c>
      <c r="L693">
        <v>49.486561000000002</v>
      </c>
      <c r="M693">
        <v>66.757812999999999</v>
      </c>
      <c r="N693">
        <v>155.28637699999999</v>
      </c>
      <c r="O693">
        <v>257.00878899999998</v>
      </c>
      <c r="P693">
        <v>66.338570000000004</v>
      </c>
      <c r="Q693">
        <v>391.386078</v>
      </c>
      <c r="R693">
        <v>143.335419</v>
      </c>
      <c r="S693">
        <v>340.16924999999998</v>
      </c>
    </row>
    <row r="694" spans="2:19">
      <c r="B694" s="112">
        <v>44467</v>
      </c>
      <c r="C694">
        <v>79.465851000000001</v>
      </c>
      <c r="D694">
        <v>107.411613</v>
      </c>
      <c r="E694">
        <v>25.078627000000001</v>
      </c>
      <c r="F694">
        <v>121.776459</v>
      </c>
      <c r="G694">
        <v>55.643554999999999</v>
      </c>
      <c r="H694">
        <v>51.561897000000002</v>
      </c>
      <c r="I694">
        <v>54.485477000000003</v>
      </c>
      <c r="J694">
        <v>340.28894000000003</v>
      </c>
      <c r="K694">
        <v>45.080157999999997</v>
      </c>
      <c r="L694">
        <v>49.641627999999997</v>
      </c>
      <c r="M694">
        <v>65.748497</v>
      </c>
      <c r="N694">
        <v>154.449387</v>
      </c>
      <c r="O694">
        <v>251.99243200000001</v>
      </c>
      <c r="P694">
        <v>66.000159999999994</v>
      </c>
      <c r="Q694">
        <v>384.96386699999999</v>
      </c>
      <c r="R694">
        <v>139.92387400000001</v>
      </c>
      <c r="S694">
        <v>341.636414</v>
      </c>
    </row>
    <row r="695" spans="2:19">
      <c r="B695" s="112">
        <v>44468</v>
      </c>
      <c r="C695">
        <v>79.475121000000001</v>
      </c>
      <c r="D695">
        <v>107.48648799999999</v>
      </c>
      <c r="E695">
        <v>25.097569</v>
      </c>
      <c r="F695">
        <v>121.749031</v>
      </c>
      <c r="G695">
        <v>55.652453999999999</v>
      </c>
      <c r="H695">
        <v>51.505530999999998</v>
      </c>
      <c r="I695">
        <v>54.449108000000003</v>
      </c>
      <c r="J695">
        <v>339.25003099999998</v>
      </c>
      <c r="K695">
        <v>45.060901999999999</v>
      </c>
      <c r="L695">
        <v>50.024754000000001</v>
      </c>
      <c r="M695">
        <v>65.843711999999996</v>
      </c>
      <c r="N695">
        <v>154.32847599999999</v>
      </c>
      <c r="O695">
        <v>253.173813</v>
      </c>
      <c r="P695">
        <v>67.180037999999996</v>
      </c>
      <c r="Q695">
        <v>386.69259599999998</v>
      </c>
      <c r="R695">
        <v>140.830994</v>
      </c>
      <c r="S695">
        <v>339.68078600000001</v>
      </c>
    </row>
    <row r="696" spans="2:19">
      <c r="B696" s="112">
        <v>44469</v>
      </c>
      <c r="C696">
        <v>79.456558000000001</v>
      </c>
      <c r="D696">
        <v>107.46777299999999</v>
      </c>
      <c r="E696">
        <v>25.125992</v>
      </c>
      <c r="F696">
        <v>121.429543</v>
      </c>
      <c r="G696">
        <v>55.714770999999999</v>
      </c>
      <c r="H696">
        <v>51.467941000000003</v>
      </c>
      <c r="I696">
        <v>53.485244999999999</v>
      </c>
      <c r="J696">
        <v>339.030304</v>
      </c>
      <c r="K696">
        <v>44.720798000000002</v>
      </c>
      <c r="L696">
        <v>49.459193999999997</v>
      </c>
      <c r="M696">
        <v>64.739174000000006</v>
      </c>
      <c r="N696">
        <v>152.22674599999999</v>
      </c>
      <c r="O696">
        <v>248.86067199999999</v>
      </c>
      <c r="P696">
        <v>66.393439999999998</v>
      </c>
      <c r="Q696">
        <v>377.35385100000002</v>
      </c>
      <c r="R696">
        <v>139.51960800000001</v>
      </c>
      <c r="S696">
        <v>324.38473499999998</v>
      </c>
    </row>
    <row r="697" spans="2:19">
      <c r="B697" s="112">
        <v>44470</v>
      </c>
      <c r="C697">
        <v>79.726630999999998</v>
      </c>
      <c r="D697">
        <v>107.79583</v>
      </c>
      <c r="E697">
        <v>25.193279</v>
      </c>
      <c r="F697">
        <v>122.31212600000001</v>
      </c>
      <c r="G697">
        <v>55.907085000000002</v>
      </c>
      <c r="H697">
        <v>51.491463000000003</v>
      </c>
      <c r="I697">
        <v>55.403880999999998</v>
      </c>
      <c r="J697">
        <v>342.64645400000001</v>
      </c>
      <c r="K697">
        <v>43.973205999999998</v>
      </c>
      <c r="L697">
        <v>49.450073000000003</v>
      </c>
      <c r="M697">
        <v>65.824669</v>
      </c>
      <c r="N697">
        <v>155.42584199999999</v>
      </c>
      <c r="O697">
        <v>249.985794</v>
      </c>
      <c r="P697">
        <v>65.487945999999994</v>
      </c>
      <c r="Q697">
        <v>378.98596199999997</v>
      </c>
      <c r="R697">
        <v>140.65348800000001</v>
      </c>
      <c r="S697">
        <v>331.28729199999998</v>
      </c>
    </row>
    <row r="698" spans="2:19">
      <c r="B698" s="112">
        <v>44473</v>
      </c>
      <c r="C698">
        <v>79.670738</v>
      </c>
      <c r="D698">
        <v>107.720833</v>
      </c>
      <c r="E698">
        <v>25.174320000000002</v>
      </c>
      <c r="F698">
        <v>122.11093099999999</v>
      </c>
      <c r="G698">
        <v>55.916023000000003</v>
      </c>
      <c r="H698">
        <v>51.453826999999997</v>
      </c>
      <c r="I698">
        <v>56.122227000000002</v>
      </c>
      <c r="J698">
        <v>325.88424700000002</v>
      </c>
      <c r="K698">
        <v>43.549675000000001</v>
      </c>
      <c r="L698">
        <v>49.085194000000001</v>
      </c>
      <c r="M698">
        <v>66.824455</v>
      </c>
      <c r="N698">
        <v>155.258453</v>
      </c>
      <c r="O698">
        <v>248.69191000000001</v>
      </c>
      <c r="P698">
        <v>66.969666000000004</v>
      </c>
      <c r="Q698">
        <v>373.75161700000001</v>
      </c>
      <c r="R698">
        <v>137.192657</v>
      </c>
      <c r="S698">
        <v>327.64721700000001</v>
      </c>
    </row>
    <row r="699" spans="2:19">
      <c r="B699" s="112">
        <v>44474</v>
      </c>
      <c r="C699">
        <v>79.475159000000005</v>
      </c>
      <c r="D699">
        <v>107.467758</v>
      </c>
      <c r="E699">
        <v>25.098500999999999</v>
      </c>
      <c r="F699">
        <v>121.60792499999999</v>
      </c>
      <c r="G699">
        <v>55.996532000000002</v>
      </c>
      <c r="H699">
        <v>51.472633000000002</v>
      </c>
      <c r="I699">
        <v>56.031292000000001</v>
      </c>
      <c r="J699">
        <v>332.60708599999998</v>
      </c>
      <c r="K699">
        <v>43.835242999999998</v>
      </c>
      <c r="L699">
        <v>48.747684</v>
      </c>
      <c r="M699">
        <v>67.576713999999996</v>
      </c>
      <c r="N699">
        <v>157.793869</v>
      </c>
      <c r="O699">
        <v>248.054306</v>
      </c>
      <c r="P699">
        <v>66.805031</v>
      </c>
      <c r="Q699">
        <v>379.95169099999998</v>
      </c>
      <c r="R699">
        <v>139.135086</v>
      </c>
      <c r="S699">
        <v>327.50198399999999</v>
      </c>
    </row>
    <row r="700" spans="2:19">
      <c r="B700" s="112">
        <v>44475</v>
      </c>
      <c r="C700">
        <v>79.512428</v>
      </c>
      <c r="D700">
        <v>107.514618</v>
      </c>
      <c r="E700">
        <v>25.117450999999999</v>
      </c>
      <c r="F700">
        <v>121.644485</v>
      </c>
      <c r="G700">
        <v>55.951808999999997</v>
      </c>
      <c r="H700">
        <v>51.463234</v>
      </c>
      <c r="I700">
        <v>55.003779999999999</v>
      </c>
      <c r="J700">
        <v>333.286407</v>
      </c>
      <c r="K700">
        <v>44.156094000000003</v>
      </c>
      <c r="L700">
        <v>48.391917999999997</v>
      </c>
      <c r="M700">
        <v>66.462646000000007</v>
      </c>
      <c r="N700">
        <v>158.130661</v>
      </c>
      <c r="O700">
        <v>251.25164799999999</v>
      </c>
      <c r="P700">
        <v>68.241020000000006</v>
      </c>
      <c r="Q700">
        <v>380.743561</v>
      </c>
      <c r="R700">
        <v>140.012619</v>
      </c>
      <c r="S700">
        <v>327.608521</v>
      </c>
    </row>
    <row r="701" spans="2:19">
      <c r="B701" s="112">
        <v>44476</v>
      </c>
      <c r="C701">
        <v>79.288917999999995</v>
      </c>
      <c r="D701">
        <v>107.214676</v>
      </c>
      <c r="E701">
        <v>25.041626000000001</v>
      </c>
      <c r="F701">
        <v>121.104912</v>
      </c>
      <c r="G701">
        <v>55.889201999999997</v>
      </c>
      <c r="H701">
        <v>51.416179999999997</v>
      </c>
      <c r="I701">
        <v>55.158366999999998</v>
      </c>
      <c r="J701">
        <v>328.87106299999999</v>
      </c>
      <c r="K701">
        <v>44.675884000000003</v>
      </c>
      <c r="L701">
        <v>48.282463</v>
      </c>
      <c r="M701">
        <v>67.167259000000001</v>
      </c>
      <c r="N701">
        <v>159.13171399999999</v>
      </c>
      <c r="O701">
        <v>249.51701399999999</v>
      </c>
      <c r="P701">
        <v>68.030647000000002</v>
      </c>
      <c r="Q701">
        <v>390.83563199999998</v>
      </c>
      <c r="R701">
        <v>141.28454600000001</v>
      </c>
      <c r="S701">
        <v>333.11703499999999</v>
      </c>
    </row>
    <row r="702" spans="2:19">
      <c r="B702" s="112">
        <v>44477</v>
      </c>
      <c r="C702">
        <v>79.093345999999997</v>
      </c>
      <c r="D702">
        <v>106.98033100000001</v>
      </c>
      <c r="E702">
        <v>24.994236000000001</v>
      </c>
      <c r="F702">
        <v>120.547043</v>
      </c>
      <c r="G702">
        <v>55.907085000000002</v>
      </c>
      <c r="H702">
        <v>51.397373000000002</v>
      </c>
      <c r="I702">
        <v>56.540503999999999</v>
      </c>
      <c r="J702">
        <v>329.70016500000003</v>
      </c>
      <c r="K702">
        <v>44.810634999999998</v>
      </c>
      <c r="L702">
        <v>48.017921000000001</v>
      </c>
      <c r="M702">
        <v>67.052986000000004</v>
      </c>
      <c r="N702">
        <v>159.25337200000001</v>
      </c>
      <c r="O702">
        <v>245.738281</v>
      </c>
      <c r="P702">
        <v>67.198325999999994</v>
      </c>
      <c r="Q702">
        <v>394.46676600000001</v>
      </c>
      <c r="R702">
        <v>140.90000900000001</v>
      </c>
      <c r="S702">
        <v>332.22644000000003</v>
      </c>
    </row>
    <row r="703" spans="2:19">
      <c r="B703" s="112">
        <v>44480</v>
      </c>
      <c r="C703">
        <v>78.972313</v>
      </c>
      <c r="D703">
        <v>106.81162999999999</v>
      </c>
      <c r="E703">
        <v>24.918410999999999</v>
      </c>
      <c r="F703">
        <v>120.318405</v>
      </c>
      <c r="G703">
        <v>55.862366000000002</v>
      </c>
      <c r="H703">
        <v>51.331493000000002</v>
      </c>
      <c r="I703">
        <v>55.976734</v>
      </c>
      <c r="J703">
        <v>325.10507200000001</v>
      </c>
      <c r="K703">
        <v>44.768925000000003</v>
      </c>
      <c r="L703">
        <v>47.890217</v>
      </c>
      <c r="M703">
        <v>66.424544999999995</v>
      </c>
      <c r="N703">
        <v>155.903976</v>
      </c>
      <c r="O703">
        <v>245.28826900000001</v>
      </c>
      <c r="P703">
        <v>67.609900999999994</v>
      </c>
      <c r="Q703">
        <v>391.11566199999999</v>
      </c>
      <c r="R703">
        <v>140.81126399999999</v>
      </c>
      <c r="S703">
        <v>321.98376500000001</v>
      </c>
    </row>
    <row r="704" spans="2:19">
      <c r="B704" s="112">
        <v>44481</v>
      </c>
      <c r="C704">
        <v>79.260970999999998</v>
      </c>
      <c r="D704">
        <v>107.20528400000001</v>
      </c>
      <c r="E704">
        <v>25.051106999999998</v>
      </c>
      <c r="F704">
        <v>121.086617</v>
      </c>
      <c r="G704">
        <v>55.969700000000003</v>
      </c>
      <c r="H704">
        <v>51.444400999999999</v>
      </c>
      <c r="I704">
        <v>55.685763999999999</v>
      </c>
      <c r="J704">
        <v>323.42681900000002</v>
      </c>
      <c r="K704">
        <v>44.720798000000002</v>
      </c>
      <c r="L704">
        <v>47.689540999999998</v>
      </c>
      <c r="M704">
        <v>65.910362000000006</v>
      </c>
      <c r="N704">
        <v>154.70645099999999</v>
      </c>
      <c r="O704">
        <v>248.054306</v>
      </c>
      <c r="P704">
        <v>69.228827999999993</v>
      </c>
      <c r="Q704">
        <v>389.42559799999998</v>
      </c>
      <c r="R704">
        <v>139.52946499999999</v>
      </c>
      <c r="S704">
        <v>320.05725100000001</v>
      </c>
    </row>
    <row r="705" spans="2:19">
      <c r="B705" s="112">
        <v>44482</v>
      </c>
      <c r="C705">
        <v>79.475159000000005</v>
      </c>
      <c r="D705">
        <v>107.449005</v>
      </c>
      <c r="E705">
        <v>25.107973000000001</v>
      </c>
      <c r="F705">
        <v>121.699387</v>
      </c>
      <c r="G705">
        <v>56.238056</v>
      </c>
      <c r="H705">
        <v>51.435012999999998</v>
      </c>
      <c r="I705">
        <v>55.531180999999997</v>
      </c>
      <c r="J705">
        <v>324.19604500000003</v>
      </c>
      <c r="K705">
        <v>44.396735999999997</v>
      </c>
      <c r="L705">
        <v>48.318953999999998</v>
      </c>
      <c r="M705">
        <v>66.329329999999999</v>
      </c>
      <c r="N705">
        <v>150.627365</v>
      </c>
      <c r="O705">
        <v>247.70735199999999</v>
      </c>
      <c r="P705">
        <v>69.558090000000007</v>
      </c>
      <c r="Q705">
        <v>389.72500600000001</v>
      </c>
      <c r="R705">
        <v>138.93785099999999</v>
      </c>
      <c r="S705">
        <v>318.50826999999998</v>
      </c>
    </row>
    <row r="706" spans="2:19">
      <c r="B706" s="112">
        <v>44483</v>
      </c>
      <c r="C706">
        <v>79.614861000000005</v>
      </c>
      <c r="D706">
        <v>107.65522799999999</v>
      </c>
      <c r="E706">
        <v>25.126930000000002</v>
      </c>
      <c r="F706">
        <v>122.275536</v>
      </c>
      <c r="G706">
        <v>56.345408999999997</v>
      </c>
      <c r="H706">
        <v>51.435012999999998</v>
      </c>
      <c r="I706">
        <v>56.376831000000003</v>
      </c>
      <c r="J706">
        <v>328.18179300000003</v>
      </c>
      <c r="K706">
        <v>44.878014</v>
      </c>
      <c r="L706">
        <v>48.474021999999998</v>
      </c>
      <c r="M706">
        <v>68.281311000000002</v>
      </c>
      <c r="N706">
        <v>152.93821700000001</v>
      </c>
      <c r="O706">
        <v>251.167236</v>
      </c>
      <c r="P706">
        <v>69.210517999999993</v>
      </c>
      <c r="Q706">
        <v>405.959137</v>
      </c>
      <c r="R706">
        <v>141.74795499999999</v>
      </c>
      <c r="S706">
        <v>319.253693</v>
      </c>
    </row>
    <row r="707" spans="2:19">
      <c r="B707" s="112">
        <v>44484</v>
      </c>
      <c r="C707">
        <v>79.419296000000003</v>
      </c>
      <c r="D707">
        <v>107.392754</v>
      </c>
      <c r="E707">
        <v>25.060589</v>
      </c>
      <c r="F707">
        <v>121.836555</v>
      </c>
      <c r="G707">
        <v>56.264888999999997</v>
      </c>
      <c r="H707">
        <v>51.425601999999998</v>
      </c>
      <c r="I707">
        <v>56.913319000000001</v>
      </c>
      <c r="J707">
        <v>324.41580199999999</v>
      </c>
      <c r="K707">
        <v>45.096207</v>
      </c>
      <c r="L707">
        <v>48.309829999999998</v>
      </c>
      <c r="M707">
        <v>68.624099999999999</v>
      </c>
      <c r="N707">
        <v>155.87591599999999</v>
      </c>
      <c r="O707">
        <v>252.53623999999999</v>
      </c>
      <c r="P707">
        <v>68.112967999999995</v>
      </c>
      <c r="Q707">
        <v>413.40493800000002</v>
      </c>
      <c r="R707">
        <v>142.81286600000001</v>
      </c>
      <c r="S707">
        <v>322.14837599999998</v>
      </c>
    </row>
    <row r="708" spans="2:19">
      <c r="B708" s="112">
        <v>44487</v>
      </c>
      <c r="C708">
        <v>79.372733999999994</v>
      </c>
      <c r="D708">
        <v>107.31777200000001</v>
      </c>
      <c r="E708">
        <v>25.060589</v>
      </c>
      <c r="F708">
        <v>121.73595400000001</v>
      </c>
      <c r="G708">
        <v>56.157550999999998</v>
      </c>
      <c r="H708">
        <v>51.463234</v>
      </c>
      <c r="I708">
        <v>56.886043999999998</v>
      </c>
      <c r="J708">
        <v>334.98455799999999</v>
      </c>
      <c r="K708">
        <v>45.458759000000001</v>
      </c>
      <c r="L708">
        <v>48.090899999999998</v>
      </c>
      <c r="M708">
        <v>68.414619000000002</v>
      </c>
      <c r="N708">
        <v>155.819794</v>
      </c>
      <c r="O708">
        <v>251.28916899999999</v>
      </c>
      <c r="P708">
        <v>66.667831000000007</v>
      </c>
      <c r="Q708">
        <v>410.07318099999998</v>
      </c>
      <c r="R708">
        <v>144.49894699999999</v>
      </c>
      <c r="S708">
        <v>321.25769000000003</v>
      </c>
    </row>
    <row r="709" spans="2:19">
      <c r="B709" s="112">
        <v>44488</v>
      </c>
      <c r="C709">
        <v>79.149223000000006</v>
      </c>
      <c r="D709">
        <v>107.008484</v>
      </c>
      <c r="E709">
        <v>24.984766</v>
      </c>
      <c r="F709">
        <v>121.068336</v>
      </c>
      <c r="G709">
        <v>56.005477999999997</v>
      </c>
      <c r="H709">
        <v>51.425601999999998</v>
      </c>
      <c r="I709">
        <v>57.740783999999998</v>
      </c>
      <c r="J709">
        <v>339.629639</v>
      </c>
      <c r="K709">
        <v>46.424537999999998</v>
      </c>
      <c r="L709">
        <v>47.899338</v>
      </c>
      <c r="M709">
        <v>68.785965000000004</v>
      </c>
      <c r="N709">
        <v>157.70967099999999</v>
      </c>
      <c r="O709">
        <v>255.88362100000001</v>
      </c>
      <c r="P709">
        <v>67.436126999999999</v>
      </c>
      <c r="Q709">
        <v>409.84140000000002</v>
      </c>
      <c r="R709">
        <v>146.67799400000001</v>
      </c>
      <c r="S709">
        <v>332.148956</v>
      </c>
    </row>
    <row r="710" spans="2:19">
      <c r="B710" s="112">
        <v>44489</v>
      </c>
      <c r="C710">
        <v>79.056099000000003</v>
      </c>
      <c r="D710">
        <v>106.93347199999999</v>
      </c>
      <c r="E710">
        <v>24.946846000000001</v>
      </c>
      <c r="F710">
        <v>120.775673</v>
      </c>
      <c r="G710">
        <v>56.103870000000001</v>
      </c>
      <c r="H710">
        <v>51.397373000000002</v>
      </c>
      <c r="I710">
        <v>58.059044</v>
      </c>
      <c r="J710">
        <v>340.41882299999997</v>
      </c>
      <c r="K710">
        <v>46.844864000000001</v>
      </c>
      <c r="L710">
        <v>48.163871999999998</v>
      </c>
      <c r="M710">
        <v>69.757210000000001</v>
      </c>
      <c r="N710">
        <v>159.83338900000001</v>
      </c>
      <c r="O710">
        <v>258.82785000000001</v>
      </c>
      <c r="P710">
        <v>69.064186000000007</v>
      </c>
      <c r="Q710">
        <v>420.18447900000001</v>
      </c>
      <c r="R710">
        <v>147.17098999999999</v>
      </c>
      <c r="S710">
        <v>333.07827800000001</v>
      </c>
    </row>
    <row r="711" spans="2:19">
      <c r="B711" s="112">
        <v>44490</v>
      </c>
      <c r="C711">
        <v>78.944336000000007</v>
      </c>
      <c r="D711">
        <v>106.708504</v>
      </c>
      <c r="E711">
        <v>24.908936000000001</v>
      </c>
      <c r="F711">
        <v>120.519592</v>
      </c>
      <c r="G711">
        <v>56.238056</v>
      </c>
      <c r="H711">
        <v>51.284447</v>
      </c>
      <c r="I711">
        <v>57.004249999999999</v>
      </c>
      <c r="J711">
        <v>341.51763899999997</v>
      </c>
      <c r="K711">
        <v>47.104754999999997</v>
      </c>
      <c r="L711">
        <v>48.692951000000001</v>
      </c>
      <c r="M711">
        <v>68.785965000000004</v>
      </c>
      <c r="N711">
        <v>158.57974200000001</v>
      </c>
      <c r="O711">
        <v>261.64080799999999</v>
      </c>
      <c r="P711">
        <v>69.000168000000002</v>
      </c>
      <c r="Q711">
        <v>427.128174</v>
      </c>
      <c r="R711">
        <v>147.38795500000001</v>
      </c>
      <c r="S711">
        <v>331.99404900000002</v>
      </c>
    </row>
    <row r="712" spans="2:19">
      <c r="B712" s="112">
        <v>44491</v>
      </c>
      <c r="C712">
        <v>79.111976999999996</v>
      </c>
      <c r="D712">
        <v>106.91471900000001</v>
      </c>
      <c r="E712">
        <v>24.965800999999999</v>
      </c>
      <c r="F712">
        <v>121.004311</v>
      </c>
      <c r="G712">
        <v>56.327517999999998</v>
      </c>
      <c r="H712">
        <v>51.331493000000002</v>
      </c>
      <c r="I712">
        <v>57.395251999999999</v>
      </c>
      <c r="J712">
        <v>324.26593000000003</v>
      </c>
      <c r="K712">
        <v>47.595664999999997</v>
      </c>
      <c r="L712">
        <v>48.993972999999997</v>
      </c>
      <c r="M712">
        <v>68.662177999999997</v>
      </c>
      <c r="N712">
        <v>160.71284499999999</v>
      </c>
      <c r="O712">
        <v>266.71350100000001</v>
      </c>
      <c r="P712">
        <v>69.594666000000004</v>
      </c>
      <c r="Q712">
        <v>433.77246100000002</v>
      </c>
      <c r="R712">
        <v>146.60897800000001</v>
      </c>
      <c r="S712">
        <v>329.84484900000001</v>
      </c>
    </row>
    <row r="713" spans="2:19">
      <c r="B713" s="112">
        <v>44494</v>
      </c>
      <c r="C713">
        <v>79.149223000000006</v>
      </c>
      <c r="D713">
        <v>107.017838</v>
      </c>
      <c r="E713">
        <v>24.975276999999998</v>
      </c>
      <c r="F713">
        <v>121.059158</v>
      </c>
      <c r="G713">
        <v>56.479579999999999</v>
      </c>
      <c r="H713">
        <v>51.312663999999998</v>
      </c>
      <c r="I713">
        <v>58.513691000000001</v>
      </c>
      <c r="J713">
        <v>328.34161399999999</v>
      </c>
      <c r="K713">
        <v>48.147533000000003</v>
      </c>
      <c r="L713">
        <v>48.811539000000003</v>
      </c>
      <c r="M713">
        <v>68.490798999999996</v>
      </c>
      <c r="N713">
        <v>159.92697100000001</v>
      </c>
      <c r="O713">
        <v>266.83532700000001</v>
      </c>
      <c r="P713">
        <v>69.40258</v>
      </c>
      <c r="Q713">
        <v>434.09121699999997</v>
      </c>
      <c r="R713">
        <v>146.55969200000001</v>
      </c>
      <c r="S713">
        <v>341.47186299999998</v>
      </c>
    </row>
    <row r="714" spans="2:19">
      <c r="B714" s="112">
        <v>44495</v>
      </c>
      <c r="C714">
        <v>79.307541000000001</v>
      </c>
      <c r="D714">
        <v>107.214676</v>
      </c>
      <c r="E714">
        <v>25.013189000000001</v>
      </c>
      <c r="F714">
        <v>121.58049</v>
      </c>
      <c r="G714">
        <v>56.685310000000001</v>
      </c>
      <c r="H714">
        <v>51.293849999999999</v>
      </c>
      <c r="I714">
        <v>59.868552999999999</v>
      </c>
      <c r="J714">
        <v>315.475281</v>
      </c>
      <c r="K714">
        <v>47.727218999999998</v>
      </c>
      <c r="L714">
        <v>49.258510999999999</v>
      </c>
      <c r="M714">
        <v>68.490798999999996</v>
      </c>
      <c r="N714">
        <v>160.35732999999999</v>
      </c>
      <c r="O714">
        <v>269.048157</v>
      </c>
      <c r="P714">
        <v>69.768456</v>
      </c>
      <c r="Q714">
        <v>439.064728</v>
      </c>
      <c r="R714">
        <v>147.230164</v>
      </c>
      <c r="S714">
        <v>330.27084400000001</v>
      </c>
    </row>
    <row r="715" spans="2:19">
      <c r="B715" s="112">
        <v>44496</v>
      </c>
      <c r="C715">
        <v>79.596230000000006</v>
      </c>
      <c r="D715">
        <v>107.570869</v>
      </c>
      <c r="E715">
        <v>25.136415</v>
      </c>
      <c r="F715">
        <v>122.321259</v>
      </c>
      <c r="G715">
        <v>56.944729000000002</v>
      </c>
      <c r="H715">
        <v>51.406773000000001</v>
      </c>
      <c r="I715">
        <v>58.313643999999996</v>
      </c>
      <c r="J715">
        <v>311.88906900000001</v>
      </c>
      <c r="K715">
        <v>47.335773000000003</v>
      </c>
      <c r="L715">
        <v>48.838894000000003</v>
      </c>
      <c r="M715">
        <v>65.843711999999996</v>
      </c>
      <c r="N715">
        <v>157.017349</v>
      </c>
      <c r="O715">
        <v>267.62295499999999</v>
      </c>
      <c r="P715">
        <v>69.503212000000005</v>
      </c>
      <c r="Q715">
        <v>437.94448899999998</v>
      </c>
      <c r="R715">
        <v>146.76675399999999</v>
      </c>
      <c r="S715">
        <v>327.44390900000002</v>
      </c>
    </row>
    <row r="716" spans="2:19">
      <c r="B716" s="112">
        <v>44497</v>
      </c>
      <c r="C716">
        <v>79.493790000000004</v>
      </c>
      <c r="D716">
        <v>107.486519</v>
      </c>
      <c r="E716">
        <v>25.070065</v>
      </c>
      <c r="F716">
        <v>122.13835899999999</v>
      </c>
      <c r="G716">
        <v>56.434852999999997</v>
      </c>
      <c r="H716">
        <v>51.387946999999997</v>
      </c>
      <c r="I716">
        <v>58.477317999999997</v>
      </c>
      <c r="J716">
        <v>316.58410600000002</v>
      </c>
      <c r="K716">
        <v>47.630955</v>
      </c>
      <c r="L716">
        <v>49.149048000000001</v>
      </c>
      <c r="M716">
        <v>66.424544999999995</v>
      </c>
      <c r="N716">
        <v>159.38433800000001</v>
      </c>
      <c r="O716">
        <v>268.17614700000001</v>
      </c>
      <c r="P716">
        <v>69.777602999999999</v>
      </c>
      <c r="Q716">
        <v>439.83734099999998</v>
      </c>
      <c r="R716">
        <v>150.434662</v>
      </c>
      <c r="S716">
        <v>338.548157</v>
      </c>
    </row>
    <row r="717" spans="2:19">
      <c r="B717" s="112">
        <v>44498</v>
      </c>
      <c r="C717">
        <v>79.512428</v>
      </c>
      <c r="D717">
        <v>107.458382</v>
      </c>
      <c r="E717">
        <v>25.107973000000001</v>
      </c>
      <c r="F717">
        <v>122.07431</v>
      </c>
      <c r="G717">
        <v>56.336460000000002</v>
      </c>
      <c r="H717">
        <v>51.463234</v>
      </c>
      <c r="I717">
        <v>58.622810000000001</v>
      </c>
      <c r="J717">
        <v>323.22705100000002</v>
      </c>
      <c r="K717">
        <v>47.942188000000002</v>
      </c>
      <c r="L717">
        <v>48.875388999999998</v>
      </c>
      <c r="M717">
        <v>66.272193999999999</v>
      </c>
      <c r="N717">
        <v>158.944626</v>
      </c>
      <c r="O717">
        <v>264.38809199999997</v>
      </c>
      <c r="P717">
        <v>68.963584999999995</v>
      </c>
      <c r="Q717">
        <v>444.69500699999998</v>
      </c>
      <c r="R717">
        <v>147.70344499999999</v>
      </c>
      <c r="S717">
        <v>331.39376800000002</v>
      </c>
    </row>
    <row r="718" spans="2:19">
      <c r="B718" s="112">
        <v>44501</v>
      </c>
      <c r="C718">
        <v>79.450858999999994</v>
      </c>
      <c r="D718">
        <v>107.392639</v>
      </c>
      <c r="E718">
        <v>25.061492999999999</v>
      </c>
      <c r="F718">
        <v>121.85623200000001</v>
      </c>
      <c r="G718">
        <v>56.116692</v>
      </c>
      <c r="H718">
        <v>51.399166000000001</v>
      </c>
      <c r="I718">
        <v>59.677596999999999</v>
      </c>
      <c r="J718">
        <v>329.63028000000003</v>
      </c>
      <c r="K718">
        <v>48.060909000000002</v>
      </c>
      <c r="L718">
        <v>49.048706000000003</v>
      </c>
      <c r="M718">
        <v>67.824280000000002</v>
      </c>
      <c r="N718">
        <v>158.86042800000001</v>
      </c>
      <c r="O718">
        <v>264.50997899999999</v>
      </c>
      <c r="P718">
        <v>69.612960999999999</v>
      </c>
      <c r="Q718">
        <v>438.552887</v>
      </c>
      <c r="R718">
        <v>146.875214</v>
      </c>
      <c r="S718">
        <v>347.30954000000003</v>
      </c>
    </row>
    <row r="719" spans="2:19">
      <c r="B719" s="112">
        <v>44502</v>
      </c>
      <c r="C719">
        <v>79.600089999999994</v>
      </c>
      <c r="D719">
        <v>107.608627</v>
      </c>
      <c r="E719">
        <v>25.118414000000001</v>
      </c>
      <c r="F719">
        <v>122.323578</v>
      </c>
      <c r="G719">
        <v>56.314033999999999</v>
      </c>
      <c r="H719">
        <v>51.446261999999997</v>
      </c>
      <c r="I719">
        <v>58.941066999999997</v>
      </c>
      <c r="J719">
        <v>327.73226899999997</v>
      </c>
      <c r="K719">
        <v>48.038445000000003</v>
      </c>
      <c r="L719">
        <v>49.094310999999998</v>
      </c>
      <c r="M719">
        <v>73.784935000000004</v>
      </c>
      <c r="N719">
        <v>159.487244</v>
      </c>
      <c r="O719">
        <v>265.02569599999998</v>
      </c>
      <c r="P719">
        <v>69.914787000000004</v>
      </c>
      <c r="Q719">
        <v>436.55377199999998</v>
      </c>
      <c r="R719">
        <v>147.92039500000001</v>
      </c>
      <c r="S719">
        <v>343.96951300000001</v>
      </c>
    </row>
    <row r="720" spans="2:19">
      <c r="B720" s="112">
        <v>44503</v>
      </c>
      <c r="C720">
        <v>79.460205000000002</v>
      </c>
      <c r="D720">
        <v>107.392639</v>
      </c>
      <c r="E720">
        <v>25.052008000000001</v>
      </c>
      <c r="F720">
        <v>122.012016</v>
      </c>
      <c r="G720">
        <v>56.233294999999998</v>
      </c>
      <c r="H720">
        <v>51.493381999999997</v>
      </c>
      <c r="I720">
        <v>58.131790000000002</v>
      </c>
      <c r="J720">
        <v>331.26852400000001</v>
      </c>
      <c r="K720">
        <v>48.186034999999997</v>
      </c>
      <c r="L720">
        <v>49.313243999999997</v>
      </c>
      <c r="M720">
        <v>76.317772000000005</v>
      </c>
      <c r="N720">
        <v>159.54338100000001</v>
      </c>
      <c r="O720">
        <v>263.10354599999999</v>
      </c>
      <c r="P720">
        <v>70.408714000000003</v>
      </c>
      <c r="Q720">
        <v>441.66256700000002</v>
      </c>
      <c r="R720">
        <v>149.369812</v>
      </c>
      <c r="S720">
        <v>332.110229</v>
      </c>
    </row>
    <row r="721" spans="2:19">
      <c r="B721" s="112">
        <v>44504</v>
      </c>
      <c r="C721">
        <v>79.823966999999996</v>
      </c>
      <c r="D721">
        <v>107.749413</v>
      </c>
      <c r="E721">
        <v>25.146865999999999</v>
      </c>
      <c r="F721">
        <v>122.65345000000001</v>
      </c>
      <c r="G721">
        <v>56.592109999999998</v>
      </c>
      <c r="H721">
        <v>51.559341000000003</v>
      </c>
      <c r="I721">
        <v>58.568252999999999</v>
      </c>
      <c r="J721">
        <v>335.49404900000002</v>
      </c>
      <c r="K721">
        <v>48.538967</v>
      </c>
      <c r="L721">
        <v>48.676127999999999</v>
      </c>
      <c r="M721">
        <v>75.708359000000002</v>
      </c>
      <c r="N721">
        <v>157.447678</v>
      </c>
      <c r="O721">
        <v>261.55636600000003</v>
      </c>
      <c r="P721">
        <v>69.768456</v>
      </c>
      <c r="Q721">
        <v>441.11209100000002</v>
      </c>
      <c r="R721">
        <v>148.84721400000001</v>
      </c>
      <c r="S721">
        <v>339.66146900000001</v>
      </c>
    </row>
    <row r="722" spans="2:19">
      <c r="B722" s="112">
        <v>44505</v>
      </c>
      <c r="C722">
        <v>80.066483000000005</v>
      </c>
      <c r="D722">
        <v>108.171898</v>
      </c>
      <c r="E722">
        <v>25.251213</v>
      </c>
      <c r="F722">
        <v>123.551491</v>
      </c>
      <c r="G722">
        <v>56.798416000000003</v>
      </c>
      <c r="H722">
        <v>51.644150000000003</v>
      </c>
      <c r="I722">
        <v>59.122925000000002</v>
      </c>
      <c r="J722">
        <v>340.76843300000002</v>
      </c>
      <c r="K722">
        <v>48.202080000000002</v>
      </c>
      <c r="L722">
        <v>48.666930999999998</v>
      </c>
      <c r="M722">
        <v>76.555824000000001</v>
      </c>
      <c r="N722">
        <v>157.22314499999999</v>
      </c>
      <c r="O722">
        <v>260.50622600000003</v>
      </c>
      <c r="P722">
        <v>71.533707000000007</v>
      </c>
      <c r="Q722">
        <v>440.19467200000003</v>
      </c>
      <c r="R722">
        <v>149.38043200000001</v>
      </c>
      <c r="S722">
        <v>343.87271099999998</v>
      </c>
    </row>
    <row r="723" spans="2:19">
      <c r="B723" s="112">
        <v>44508</v>
      </c>
      <c r="C723">
        <v>79.889258999999996</v>
      </c>
      <c r="D723">
        <v>107.97473100000001</v>
      </c>
      <c r="E723">
        <v>25.194292000000001</v>
      </c>
      <c r="F723">
        <v>123.26739499999999</v>
      </c>
      <c r="G723">
        <v>56.986773999999997</v>
      </c>
      <c r="H723">
        <v>51.634731000000002</v>
      </c>
      <c r="I723">
        <v>59.759441000000002</v>
      </c>
      <c r="J723">
        <v>338.26110799999998</v>
      </c>
      <c r="K723">
        <v>47.894058000000001</v>
      </c>
      <c r="L723">
        <v>48.620891999999998</v>
      </c>
      <c r="M723">
        <v>75.717895999999996</v>
      </c>
      <c r="N723">
        <v>158.16807600000001</v>
      </c>
      <c r="O723">
        <v>261.37823500000002</v>
      </c>
      <c r="P723">
        <v>70.472733000000005</v>
      </c>
      <c r="Q723">
        <v>446.77130099999999</v>
      </c>
      <c r="R723">
        <v>148.55096399999999</v>
      </c>
      <c r="S723">
        <v>349.35223400000001</v>
      </c>
    </row>
    <row r="724" spans="2:19">
      <c r="B724" s="112">
        <v>44509</v>
      </c>
      <c r="C724">
        <v>80.113121000000007</v>
      </c>
      <c r="D724">
        <v>108.275177</v>
      </c>
      <c r="E724">
        <v>25.298636999999999</v>
      </c>
      <c r="F724">
        <v>123.59729799999999</v>
      </c>
      <c r="G724">
        <v>57.309711</v>
      </c>
      <c r="H724">
        <v>51.738357999999998</v>
      </c>
      <c r="I724">
        <v>60.341392999999997</v>
      </c>
      <c r="J724">
        <v>335.01452599999999</v>
      </c>
      <c r="K724">
        <v>48.060909000000002</v>
      </c>
      <c r="L724">
        <v>48.749789999999997</v>
      </c>
      <c r="M724">
        <v>77.146172000000007</v>
      </c>
      <c r="N724">
        <v>156.970551</v>
      </c>
      <c r="O724">
        <v>262.46597300000002</v>
      </c>
      <c r="P724">
        <v>71.186126999999999</v>
      </c>
      <c r="Q724">
        <v>448.44207799999998</v>
      </c>
      <c r="R724">
        <v>148.916336</v>
      </c>
      <c r="S724">
        <v>344.463257</v>
      </c>
    </row>
    <row r="725" spans="2:19">
      <c r="B725" s="112">
        <v>44510</v>
      </c>
      <c r="C725">
        <v>79.572113000000002</v>
      </c>
      <c r="D725">
        <v>107.542908</v>
      </c>
      <c r="E725">
        <v>25.118414000000001</v>
      </c>
      <c r="F725">
        <v>122.33272599999999</v>
      </c>
      <c r="G725">
        <v>57.166182999999997</v>
      </c>
      <c r="H725">
        <v>51.691254000000001</v>
      </c>
      <c r="I725">
        <v>59.152633999999999</v>
      </c>
      <c r="J725">
        <v>327.292755</v>
      </c>
      <c r="K725">
        <v>47.627746999999999</v>
      </c>
      <c r="L725">
        <v>48.768208000000001</v>
      </c>
      <c r="M725">
        <v>76.146377999999999</v>
      </c>
      <c r="N725">
        <v>156.82086200000001</v>
      </c>
      <c r="O725">
        <v>258.67785600000002</v>
      </c>
      <c r="P725">
        <v>71.305037999999996</v>
      </c>
      <c r="Q725">
        <v>444.14453099999997</v>
      </c>
      <c r="R725">
        <v>146.062637</v>
      </c>
      <c r="S725">
        <v>341.365295</v>
      </c>
    </row>
    <row r="726" spans="2:19">
      <c r="B726" s="112">
        <v>44511</v>
      </c>
      <c r="C726">
        <v>79.441551000000004</v>
      </c>
      <c r="D726">
        <v>107.34573399999999</v>
      </c>
      <c r="E726">
        <v>25.070982000000001</v>
      </c>
      <c r="F726">
        <v>121.984505</v>
      </c>
      <c r="G726">
        <v>57.139274999999998</v>
      </c>
      <c r="H726">
        <v>51.644150000000003</v>
      </c>
      <c r="I726">
        <v>59.263210000000001</v>
      </c>
      <c r="J726">
        <v>327.39260899999999</v>
      </c>
      <c r="K726">
        <v>47.646999000000001</v>
      </c>
      <c r="L726">
        <v>48.298648999999997</v>
      </c>
      <c r="M726">
        <v>77.108092999999997</v>
      </c>
      <c r="N726">
        <v>156.81149300000001</v>
      </c>
      <c r="O726">
        <v>255.48985300000001</v>
      </c>
      <c r="P726">
        <v>70.957488999999995</v>
      </c>
      <c r="Q726">
        <v>441.72058099999998</v>
      </c>
      <c r="R726">
        <v>146.013229</v>
      </c>
      <c r="S726">
        <v>344.65698200000003</v>
      </c>
    </row>
    <row r="727" spans="2:19">
      <c r="B727" s="112">
        <v>44512</v>
      </c>
      <c r="C727">
        <v>79.450858999999994</v>
      </c>
      <c r="D727">
        <v>107.32695</v>
      </c>
      <c r="E727">
        <v>25.070982000000001</v>
      </c>
      <c r="F727">
        <v>121.85623200000001</v>
      </c>
      <c r="G727">
        <v>57.148238999999997</v>
      </c>
      <c r="H727">
        <v>51.653568</v>
      </c>
      <c r="I727">
        <v>58.811667999999997</v>
      </c>
      <c r="J727">
        <v>340.52871699999997</v>
      </c>
      <c r="K727">
        <v>47.409565000000001</v>
      </c>
      <c r="L727">
        <v>48.298648999999997</v>
      </c>
      <c r="M727">
        <v>76.860518999999996</v>
      </c>
      <c r="N727">
        <v>156.10983300000001</v>
      </c>
      <c r="O727">
        <v>255.13355999999999</v>
      </c>
      <c r="P727">
        <v>70.564186000000007</v>
      </c>
      <c r="Q727">
        <v>443.26568600000002</v>
      </c>
      <c r="R727">
        <v>148.106628</v>
      </c>
      <c r="S727">
        <v>347.415955</v>
      </c>
    </row>
    <row r="728" spans="2:19">
      <c r="B728" s="112">
        <v>44515</v>
      </c>
      <c r="C728">
        <v>79.124420000000001</v>
      </c>
      <c r="D728">
        <v>106.932655</v>
      </c>
      <c r="E728">
        <v>24.985609</v>
      </c>
      <c r="F728">
        <v>120.93071</v>
      </c>
      <c r="G728">
        <v>57.139274999999998</v>
      </c>
      <c r="H728">
        <v>51.625298000000001</v>
      </c>
      <c r="I728">
        <v>59.318508000000001</v>
      </c>
      <c r="J728">
        <v>347.19162</v>
      </c>
      <c r="K728">
        <v>47.136833000000003</v>
      </c>
      <c r="L728">
        <v>48.169761999999999</v>
      </c>
      <c r="M728">
        <v>75.003737999999998</v>
      </c>
      <c r="N728">
        <v>155.82916299999999</v>
      </c>
      <c r="O728">
        <v>244.25685100000001</v>
      </c>
      <c r="P728">
        <v>72.045897999999994</v>
      </c>
      <c r="Q728">
        <v>435.35629299999999</v>
      </c>
      <c r="R728">
        <v>148.116501</v>
      </c>
      <c r="S728">
        <v>349.63296500000001</v>
      </c>
    </row>
    <row r="729" spans="2:19">
      <c r="B729" s="112">
        <v>44516</v>
      </c>
      <c r="C729">
        <v>79.068427999999997</v>
      </c>
      <c r="D729">
        <v>106.895081</v>
      </c>
      <c r="E729">
        <v>24.966639000000001</v>
      </c>
      <c r="F729">
        <v>120.72912599999999</v>
      </c>
      <c r="G729">
        <v>57.049568000000001</v>
      </c>
      <c r="H729">
        <v>51.597026999999997</v>
      </c>
      <c r="I729">
        <v>59.917492000000003</v>
      </c>
      <c r="J729">
        <v>342.596497</v>
      </c>
      <c r="K729">
        <v>45.936847999999998</v>
      </c>
      <c r="L729">
        <v>47.884349999999998</v>
      </c>
      <c r="M729">
        <v>73.880156999999997</v>
      </c>
      <c r="N729">
        <v>154.70645099999999</v>
      </c>
      <c r="O729">
        <v>242.88786300000001</v>
      </c>
      <c r="P729">
        <v>71.607108999999994</v>
      </c>
      <c r="Q729">
        <v>434.21673600000003</v>
      </c>
      <c r="R729">
        <v>149.10394299999999</v>
      </c>
      <c r="S729">
        <v>350.46554600000002</v>
      </c>
    </row>
    <row r="730" spans="2:19">
      <c r="B730" s="112">
        <v>44517</v>
      </c>
      <c r="C730">
        <v>79.236335999999994</v>
      </c>
      <c r="D730">
        <v>107.148552</v>
      </c>
      <c r="E730">
        <v>25.033033</v>
      </c>
      <c r="F730">
        <v>121.21478999999999</v>
      </c>
      <c r="G730">
        <v>57.166182999999997</v>
      </c>
      <c r="H730">
        <v>51.597026999999997</v>
      </c>
      <c r="I730">
        <v>59.263210000000001</v>
      </c>
      <c r="J730">
        <v>340.40881300000001</v>
      </c>
      <c r="K730">
        <v>45.542191000000003</v>
      </c>
      <c r="L730">
        <v>47.663383000000003</v>
      </c>
      <c r="M730">
        <v>75.498885999999999</v>
      </c>
      <c r="N730">
        <v>153.873795</v>
      </c>
      <c r="O730">
        <v>241.472015</v>
      </c>
      <c r="P730">
        <v>71.588661000000002</v>
      </c>
      <c r="Q730">
        <v>433.56967200000003</v>
      </c>
      <c r="R730">
        <v>151.56268299999999</v>
      </c>
      <c r="S730">
        <v>342.24633799999998</v>
      </c>
    </row>
    <row r="731" spans="2:19">
      <c r="B731" s="112">
        <v>44518</v>
      </c>
      <c r="C731">
        <v>79.329597000000007</v>
      </c>
      <c r="D731">
        <v>107.24245500000001</v>
      </c>
      <c r="E731">
        <v>25.070982000000001</v>
      </c>
      <c r="F731">
        <v>121.48970799999999</v>
      </c>
      <c r="G731">
        <v>57.202061</v>
      </c>
      <c r="H731">
        <v>51.625298000000001</v>
      </c>
      <c r="I731">
        <v>58.618144999999998</v>
      </c>
      <c r="J731">
        <v>338.33102400000001</v>
      </c>
      <c r="K731">
        <v>45.933636</v>
      </c>
      <c r="L731">
        <v>47.249080999999997</v>
      </c>
      <c r="M731">
        <v>75.717895999999996</v>
      </c>
      <c r="N731">
        <v>152.54527300000001</v>
      </c>
      <c r="O731">
        <v>242.81285099999999</v>
      </c>
      <c r="P731">
        <v>71.736450000000005</v>
      </c>
      <c r="Q731">
        <v>434.07186899999999</v>
      </c>
      <c r="R731">
        <v>155.88769500000001</v>
      </c>
      <c r="S731">
        <v>345.72183200000001</v>
      </c>
    </row>
    <row r="732" spans="2:19">
      <c r="B732" s="112">
        <v>44519</v>
      </c>
      <c r="C732">
        <v>79.497505000000004</v>
      </c>
      <c r="D732">
        <v>107.44898999999999</v>
      </c>
      <c r="E732">
        <v>25.118414000000001</v>
      </c>
      <c r="F732">
        <v>121.947861</v>
      </c>
      <c r="G732">
        <v>57.085461000000002</v>
      </c>
      <c r="H732">
        <v>51.691254000000001</v>
      </c>
      <c r="I732">
        <v>55.908862999999997</v>
      </c>
      <c r="J732">
        <v>344.93402099999997</v>
      </c>
      <c r="K732">
        <v>45.686577</v>
      </c>
      <c r="L732">
        <v>47.377979000000003</v>
      </c>
      <c r="M732">
        <v>76.193977000000004</v>
      </c>
      <c r="N732">
        <v>150.552536</v>
      </c>
      <c r="O732">
        <v>244.706909</v>
      </c>
      <c r="P732">
        <v>72.078224000000006</v>
      </c>
      <c r="Q732">
        <v>424.92620799999997</v>
      </c>
      <c r="R732">
        <v>158.53402700000001</v>
      </c>
      <c r="S732">
        <v>335.11132800000001</v>
      </c>
    </row>
    <row r="733" spans="2:19">
      <c r="B733" s="112">
        <v>44522</v>
      </c>
      <c r="C733">
        <v>79.105750999999998</v>
      </c>
      <c r="D733">
        <v>106.932655</v>
      </c>
      <c r="E733">
        <v>24.985609</v>
      </c>
      <c r="F733">
        <v>120.884918</v>
      </c>
      <c r="G733">
        <v>56.636955</v>
      </c>
      <c r="H733">
        <v>51.662979</v>
      </c>
      <c r="I733">
        <v>56.682944999999997</v>
      </c>
      <c r="J733">
        <v>340.64859000000001</v>
      </c>
      <c r="K733">
        <v>46.453418999999997</v>
      </c>
      <c r="L733">
        <v>47.203049</v>
      </c>
      <c r="M733">
        <v>75.432236000000003</v>
      </c>
      <c r="N733">
        <v>153.76153600000001</v>
      </c>
      <c r="O733">
        <v>241.56578099999999</v>
      </c>
      <c r="P733">
        <v>72.577033999999998</v>
      </c>
      <c r="Q733">
        <v>422.550568</v>
      </c>
      <c r="R733">
        <v>158.99813800000001</v>
      </c>
      <c r="S733">
        <v>338.02539100000001</v>
      </c>
    </row>
    <row r="734" spans="2:19">
      <c r="B734" s="112">
        <v>44523</v>
      </c>
      <c r="C734">
        <v>78.788612000000001</v>
      </c>
      <c r="D734">
        <v>106.51017</v>
      </c>
      <c r="E734">
        <v>24.890753</v>
      </c>
      <c r="F734">
        <v>120.023537</v>
      </c>
      <c r="G734">
        <v>56.403731999999998</v>
      </c>
      <c r="H734">
        <v>51.634731000000002</v>
      </c>
      <c r="I734">
        <v>58.175815999999998</v>
      </c>
      <c r="J734">
        <v>336.89254799999998</v>
      </c>
      <c r="K734">
        <v>46.783893999999997</v>
      </c>
      <c r="L734">
        <v>48.105316000000002</v>
      </c>
      <c r="M734">
        <v>75.708359000000002</v>
      </c>
      <c r="N734">
        <v>157.43833900000001</v>
      </c>
      <c r="O734">
        <v>245.66329999999999</v>
      </c>
      <c r="P734">
        <v>73.131270999999998</v>
      </c>
      <c r="Q734">
        <v>431.81204200000002</v>
      </c>
      <c r="R734">
        <v>159.38322400000001</v>
      </c>
      <c r="S734">
        <v>338.14150999999998</v>
      </c>
    </row>
    <row r="735" spans="2:19">
      <c r="B735" s="112">
        <v>44524</v>
      </c>
      <c r="C735">
        <v>78.975150999999997</v>
      </c>
      <c r="D735">
        <v>106.754257</v>
      </c>
      <c r="E735">
        <v>24.966639000000001</v>
      </c>
      <c r="F735">
        <v>120.60083</v>
      </c>
      <c r="G735">
        <v>56.592109999999998</v>
      </c>
      <c r="H735">
        <v>51.644150000000003</v>
      </c>
      <c r="I735">
        <v>58.498348</v>
      </c>
      <c r="J735">
        <v>340.69851699999998</v>
      </c>
      <c r="K735">
        <v>47.018124</v>
      </c>
      <c r="L735">
        <v>47.967216000000001</v>
      </c>
      <c r="M735">
        <v>74.937088000000003</v>
      </c>
      <c r="N735">
        <v>156.203384</v>
      </c>
      <c r="O735">
        <v>248.92631499999999</v>
      </c>
      <c r="P735">
        <v>73.177466999999993</v>
      </c>
      <c r="Q735">
        <v>434.738159</v>
      </c>
      <c r="R735">
        <v>159.906586</v>
      </c>
      <c r="S735">
        <v>356.12899800000002</v>
      </c>
    </row>
    <row r="736" spans="2:19">
      <c r="B736" s="112">
        <v>44526</v>
      </c>
      <c r="C736">
        <v>79.534805000000006</v>
      </c>
      <c r="D736">
        <v>107.514709</v>
      </c>
      <c r="E736">
        <v>25.213266000000001</v>
      </c>
      <c r="F736">
        <v>121.581329</v>
      </c>
      <c r="G736">
        <v>56.888114999999999</v>
      </c>
      <c r="H736">
        <v>51.757205999999996</v>
      </c>
      <c r="I736">
        <v>56.443344000000003</v>
      </c>
      <c r="J736">
        <v>332.76693699999998</v>
      </c>
      <c r="K736">
        <v>46.491917000000001</v>
      </c>
      <c r="L736">
        <v>48.326279</v>
      </c>
      <c r="M736">
        <v>73.280288999999996</v>
      </c>
      <c r="N736">
        <v>151.49745200000001</v>
      </c>
      <c r="O736">
        <v>246.47903400000001</v>
      </c>
      <c r="P736">
        <v>72.669410999999997</v>
      </c>
      <c r="Q736">
        <v>424.83938599999999</v>
      </c>
      <c r="R736">
        <v>154.841003</v>
      </c>
      <c r="S736">
        <v>347.84197999999998</v>
      </c>
    </row>
    <row r="737" spans="2:19">
      <c r="B737" s="112">
        <v>44529</v>
      </c>
      <c r="C737">
        <v>79.525481999999997</v>
      </c>
      <c r="D737">
        <v>107.571037</v>
      </c>
      <c r="E737">
        <v>25.184806999999999</v>
      </c>
      <c r="F737">
        <v>121.663803</v>
      </c>
      <c r="G737">
        <v>56.753559000000003</v>
      </c>
      <c r="H737">
        <v>51.766632000000001</v>
      </c>
      <c r="I737">
        <v>56.756672000000002</v>
      </c>
      <c r="J737">
        <v>337.67172199999999</v>
      </c>
      <c r="K737">
        <v>45.763584000000002</v>
      </c>
      <c r="L737">
        <v>48.574852</v>
      </c>
      <c r="M737">
        <v>73.643531999999993</v>
      </c>
      <c r="N737">
        <v>150.84252900000001</v>
      </c>
      <c r="O737">
        <v>250.29527300000001</v>
      </c>
      <c r="P737">
        <v>74.221267999999995</v>
      </c>
      <c r="Q737">
        <v>436.51516700000002</v>
      </c>
      <c r="R737">
        <v>158.22795099999999</v>
      </c>
      <c r="S737">
        <v>336.989441</v>
      </c>
    </row>
    <row r="738" spans="2:19">
      <c r="B738" s="112">
        <v>44530</v>
      </c>
      <c r="C738">
        <v>79.674735999999996</v>
      </c>
      <c r="D738">
        <v>107.749413</v>
      </c>
      <c r="E738">
        <v>25.260688999999999</v>
      </c>
      <c r="F738">
        <v>121.92952</v>
      </c>
      <c r="G738">
        <v>56.780467999999999</v>
      </c>
      <c r="H738">
        <v>51.851429000000003</v>
      </c>
      <c r="I738">
        <v>55.143996999999999</v>
      </c>
      <c r="J738">
        <v>324.11608899999999</v>
      </c>
      <c r="K738">
        <v>45.121864000000002</v>
      </c>
      <c r="L738">
        <v>46.816367999999997</v>
      </c>
      <c r="M738">
        <v>70.699309999999997</v>
      </c>
      <c r="N738">
        <v>148.597183</v>
      </c>
      <c r="O738">
        <v>246.113373</v>
      </c>
      <c r="P738">
        <v>71.717956999999998</v>
      </c>
      <c r="Q738">
        <v>429.00170900000001</v>
      </c>
      <c r="R738">
        <v>163.22439600000001</v>
      </c>
      <c r="S738">
        <v>334.520782</v>
      </c>
    </row>
    <row r="739" spans="2:19">
      <c r="B739" s="112">
        <v>44531</v>
      </c>
      <c r="C739">
        <v>79.726105000000004</v>
      </c>
      <c r="D739">
        <v>107.770088</v>
      </c>
      <c r="E739">
        <v>25.319557</v>
      </c>
      <c r="F739">
        <v>121.94699900000001</v>
      </c>
      <c r="G739">
        <v>56.617764000000001</v>
      </c>
      <c r="H739">
        <v>51.865589</v>
      </c>
      <c r="I739">
        <v>55.097923000000002</v>
      </c>
      <c r="J739">
        <v>310.27081299999998</v>
      </c>
      <c r="K739">
        <v>44.002082999999999</v>
      </c>
      <c r="L739">
        <v>46.595408999999997</v>
      </c>
      <c r="M739">
        <v>70.536827000000002</v>
      </c>
      <c r="N739">
        <v>147.71774300000001</v>
      </c>
      <c r="O739">
        <v>242.80351300000001</v>
      </c>
      <c r="P739">
        <v>71.995086999999998</v>
      </c>
      <c r="Q739">
        <v>429.11755399999998</v>
      </c>
      <c r="R739">
        <v>162.70103499999999</v>
      </c>
      <c r="S739">
        <v>330.658051</v>
      </c>
    </row>
    <row r="740" spans="2:19">
      <c r="B740" s="112">
        <v>44532</v>
      </c>
      <c r="C740">
        <v>79.735434999999995</v>
      </c>
      <c r="D740">
        <v>107.751312</v>
      </c>
      <c r="E740">
        <v>25.281580000000002</v>
      </c>
      <c r="F740">
        <v>122.23155199999999</v>
      </c>
      <c r="G740">
        <v>56.779572000000002</v>
      </c>
      <c r="H740">
        <v>51.818404999999998</v>
      </c>
      <c r="I740">
        <v>56.470996999999997</v>
      </c>
      <c r="J740">
        <v>310.061035</v>
      </c>
      <c r="K740">
        <v>43.466251</v>
      </c>
      <c r="L740">
        <v>47.359569999999998</v>
      </c>
      <c r="M740">
        <v>71.961135999999996</v>
      </c>
      <c r="N740">
        <v>150.823837</v>
      </c>
      <c r="O740">
        <v>249.638901</v>
      </c>
      <c r="P740">
        <v>72.687888999999998</v>
      </c>
      <c r="Q740">
        <v>430.74005099999999</v>
      </c>
      <c r="R740">
        <v>161.70370500000001</v>
      </c>
      <c r="S740">
        <v>339.438782</v>
      </c>
    </row>
    <row r="741" spans="2:19">
      <c r="B741" s="112">
        <v>44533</v>
      </c>
      <c r="C741">
        <v>80.043739000000002</v>
      </c>
      <c r="D741">
        <v>108.183807</v>
      </c>
      <c r="E741">
        <v>25.386011</v>
      </c>
      <c r="F741">
        <v>123.25052599999999</v>
      </c>
      <c r="G741">
        <v>56.878464000000001</v>
      </c>
      <c r="H741">
        <v>51.875022999999999</v>
      </c>
      <c r="I741">
        <v>56.111598999999998</v>
      </c>
      <c r="J741">
        <v>306.514771</v>
      </c>
      <c r="K741">
        <v>44.120795999999999</v>
      </c>
      <c r="L741">
        <v>47.221462000000002</v>
      </c>
      <c r="M741">
        <v>72.152321000000001</v>
      </c>
      <c r="N741">
        <v>148.09196499999999</v>
      </c>
      <c r="O741">
        <v>250.31401099999999</v>
      </c>
      <c r="P741">
        <v>74.387535</v>
      </c>
      <c r="Q741">
        <v>435.342285</v>
      </c>
      <c r="R741">
        <v>159.80783099999999</v>
      </c>
      <c r="S741">
        <v>338.10281400000002</v>
      </c>
    </row>
    <row r="742" spans="2:19">
      <c r="B742" s="112">
        <v>44536</v>
      </c>
      <c r="C742">
        <v>79.828888000000006</v>
      </c>
      <c r="D742">
        <v>107.807693</v>
      </c>
      <c r="E742">
        <v>25.272091</v>
      </c>
      <c r="F742">
        <v>122.626328</v>
      </c>
      <c r="G742">
        <v>56.662708000000002</v>
      </c>
      <c r="H742">
        <v>51.818404999999998</v>
      </c>
      <c r="I742">
        <v>56.747452000000003</v>
      </c>
      <c r="J742">
        <v>317.53308099999998</v>
      </c>
      <c r="K742">
        <v>44.598872999999998</v>
      </c>
      <c r="L742">
        <v>48.445960999999997</v>
      </c>
      <c r="M742">
        <v>73.022186000000005</v>
      </c>
      <c r="N742">
        <v>149.84149199999999</v>
      </c>
      <c r="O742">
        <v>252.761246</v>
      </c>
      <c r="P742">
        <v>75.144997000000004</v>
      </c>
      <c r="Q742">
        <v>445.79663099999999</v>
      </c>
      <c r="R742">
        <v>163.24414100000001</v>
      </c>
      <c r="S742">
        <v>343.20477299999999</v>
      </c>
    </row>
    <row r="743" spans="2:19">
      <c r="B743" s="112">
        <v>44537</v>
      </c>
      <c r="C743">
        <v>79.651375000000002</v>
      </c>
      <c r="D743">
        <v>107.638481</v>
      </c>
      <c r="E743">
        <v>25.196144</v>
      </c>
      <c r="F743">
        <v>122.681358</v>
      </c>
      <c r="G743">
        <v>56.734627000000003</v>
      </c>
      <c r="H743">
        <v>51.799548999999999</v>
      </c>
      <c r="I743">
        <v>57.383305</v>
      </c>
      <c r="J743">
        <v>322.46786500000002</v>
      </c>
      <c r="K743">
        <v>44.454493999999997</v>
      </c>
      <c r="L743">
        <v>48.197375999999998</v>
      </c>
      <c r="M743">
        <v>74.121482999999998</v>
      </c>
      <c r="N743">
        <v>152.09622200000001</v>
      </c>
      <c r="O743">
        <v>259.54980499999999</v>
      </c>
      <c r="P743">
        <v>75.338982000000001</v>
      </c>
      <c r="Q743">
        <v>450.272919</v>
      </c>
      <c r="R743">
        <v>169.03053299999999</v>
      </c>
      <c r="S743">
        <v>349.816956</v>
      </c>
    </row>
    <row r="744" spans="2:19">
      <c r="B744" s="112">
        <v>44538</v>
      </c>
      <c r="C744">
        <v>79.408462999999998</v>
      </c>
      <c r="D744">
        <v>107.35644499999999</v>
      </c>
      <c r="E744">
        <v>25.101202000000001</v>
      </c>
      <c r="F744">
        <v>121.86436500000001</v>
      </c>
      <c r="G744">
        <v>56.644722000000002</v>
      </c>
      <c r="H744">
        <v>51.790103999999999</v>
      </c>
      <c r="I744">
        <v>57.549187000000003</v>
      </c>
      <c r="J744">
        <v>330.20962500000002</v>
      </c>
      <c r="K744">
        <v>44.005291</v>
      </c>
      <c r="L744">
        <v>48.777411999999998</v>
      </c>
      <c r="M744">
        <v>74.809769000000003</v>
      </c>
      <c r="N744">
        <v>150.35604900000001</v>
      </c>
      <c r="O744">
        <v>258.64968900000002</v>
      </c>
      <c r="P744">
        <v>75.311256</v>
      </c>
      <c r="Q744">
        <v>454.274384</v>
      </c>
      <c r="R744">
        <v>172.88159200000001</v>
      </c>
      <c r="S744">
        <v>349.54586799999998</v>
      </c>
    </row>
    <row r="745" spans="2:19">
      <c r="B745" s="112">
        <v>44539</v>
      </c>
      <c r="C745">
        <v>79.445830999999998</v>
      </c>
      <c r="D745">
        <v>107.36586</v>
      </c>
      <c r="E745">
        <v>25.139178999999999</v>
      </c>
      <c r="F745">
        <v>121.76339</v>
      </c>
      <c r="G745">
        <v>56.419986999999999</v>
      </c>
      <c r="H745">
        <v>51.799548999999999</v>
      </c>
      <c r="I745">
        <v>57.696624999999997</v>
      </c>
      <c r="J745">
        <v>329.47042800000003</v>
      </c>
      <c r="K745">
        <v>44.617370999999999</v>
      </c>
      <c r="L745">
        <v>48.703758000000001</v>
      </c>
      <c r="M745">
        <v>75.172996999999995</v>
      </c>
      <c r="N745">
        <v>150.12217699999999</v>
      </c>
      <c r="O745">
        <v>254.15837099999999</v>
      </c>
      <c r="P745">
        <v>75.449828999999994</v>
      </c>
      <c r="Q745">
        <v>458.59567299999998</v>
      </c>
      <c r="R745">
        <v>172.36811800000001</v>
      </c>
      <c r="S745">
        <v>350.37844799999999</v>
      </c>
    </row>
    <row r="746" spans="2:19">
      <c r="B746" s="112">
        <v>44540</v>
      </c>
      <c r="C746">
        <v>79.473854000000003</v>
      </c>
      <c r="D746">
        <v>107.394043</v>
      </c>
      <c r="E746">
        <v>25.139178999999999</v>
      </c>
      <c r="F746">
        <v>121.901077</v>
      </c>
      <c r="G746">
        <v>56.419986999999999</v>
      </c>
      <c r="H746">
        <v>51.837276000000003</v>
      </c>
      <c r="I746">
        <v>58.065227999999998</v>
      </c>
      <c r="J746">
        <v>329.40051299999999</v>
      </c>
      <c r="K746">
        <v>45.432403999999998</v>
      </c>
      <c r="L746">
        <v>49.02599</v>
      </c>
      <c r="M746">
        <v>76.511275999999995</v>
      </c>
      <c r="N746">
        <v>149.52340699999999</v>
      </c>
      <c r="O746">
        <v>255.574219</v>
      </c>
      <c r="P746">
        <v>76.308884000000006</v>
      </c>
      <c r="Q746">
        <v>463.352936</v>
      </c>
      <c r="R746">
        <v>177.196732</v>
      </c>
      <c r="S746">
        <v>346.93194599999998</v>
      </c>
    </row>
    <row r="747" spans="2:19">
      <c r="B747" s="112">
        <v>44543</v>
      </c>
      <c r="C747">
        <v>79.744788999999997</v>
      </c>
      <c r="D747">
        <v>107.770088</v>
      </c>
      <c r="E747">
        <v>25.234112</v>
      </c>
      <c r="F747">
        <v>122.45188899999999</v>
      </c>
      <c r="G747">
        <v>56.410992</v>
      </c>
      <c r="H747">
        <v>51.856158999999998</v>
      </c>
      <c r="I747">
        <v>56.793526</v>
      </c>
      <c r="J747">
        <v>334.135468</v>
      </c>
      <c r="K747">
        <v>46.250660000000003</v>
      </c>
      <c r="L747">
        <v>48.878684999999997</v>
      </c>
      <c r="M747">
        <v>74.207520000000002</v>
      </c>
      <c r="N747">
        <v>147.74580399999999</v>
      </c>
      <c r="O747">
        <v>258.80908199999999</v>
      </c>
      <c r="P747">
        <v>77.103294000000005</v>
      </c>
      <c r="Q747">
        <v>463.265717</v>
      </c>
      <c r="R747">
        <v>173.53327899999999</v>
      </c>
      <c r="S747">
        <v>340.21328699999998</v>
      </c>
    </row>
    <row r="748" spans="2:19">
      <c r="B748" s="112">
        <v>44544</v>
      </c>
      <c r="C748">
        <v>79.613997999999995</v>
      </c>
      <c r="D748">
        <v>107.563278</v>
      </c>
      <c r="E748">
        <v>25.215126000000001</v>
      </c>
      <c r="F748">
        <v>121.901077</v>
      </c>
      <c r="G748">
        <v>56.267158999999999</v>
      </c>
      <c r="H748">
        <v>51.884467999999998</v>
      </c>
      <c r="I748">
        <v>56.710590000000003</v>
      </c>
      <c r="J748">
        <v>333.38626099999999</v>
      </c>
      <c r="K748">
        <v>46.691994000000001</v>
      </c>
      <c r="L748">
        <v>48.823436999999998</v>
      </c>
      <c r="M748">
        <v>74.217094000000003</v>
      </c>
      <c r="N748">
        <v>148.877838</v>
      </c>
      <c r="O748">
        <v>256.36184700000001</v>
      </c>
      <c r="P748">
        <v>76.826164000000006</v>
      </c>
      <c r="Q748">
        <v>464.544647</v>
      </c>
      <c r="R748">
        <v>172.141006</v>
      </c>
      <c r="S748">
        <v>337.434753</v>
      </c>
    </row>
    <row r="749" spans="2:19">
      <c r="B749" s="112">
        <v>44545</v>
      </c>
      <c r="C749">
        <v>79.511215000000007</v>
      </c>
      <c r="D749">
        <v>107.478661</v>
      </c>
      <c r="E749">
        <v>25.167660000000001</v>
      </c>
      <c r="F749">
        <v>122.05716700000001</v>
      </c>
      <c r="G749">
        <v>56.321097999999999</v>
      </c>
      <c r="H749">
        <v>51.856158999999998</v>
      </c>
      <c r="I749">
        <v>56.461781000000002</v>
      </c>
      <c r="J749">
        <v>341.29788200000002</v>
      </c>
      <c r="K749">
        <v>46.959381</v>
      </c>
      <c r="L749">
        <v>48.519618999999999</v>
      </c>
      <c r="M749">
        <v>74.886215000000007</v>
      </c>
      <c r="N749">
        <v>147.76452599999999</v>
      </c>
      <c r="O749">
        <v>257.243225</v>
      </c>
      <c r="P749">
        <v>78.073181000000005</v>
      </c>
      <c r="Q749">
        <v>479.000519</v>
      </c>
      <c r="R749">
        <v>177.048599</v>
      </c>
      <c r="S749">
        <v>332.97183200000001</v>
      </c>
    </row>
    <row r="750" spans="2:19">
      <c r="B750" s="112">
        <v>44546</v>
      </c>
      <c r="C750">
        <v>79.613997999999995</v>
      </c>
      <c r="D750">
        <v>107.626411</v>
      </c>
      <c r="E750">
        <v>25.209471000000001</v>
      </c>
      <c r="F750">
        <v>122.053482</v>
      </c>
      <c r="G750">
        <v>56.419986999999999</v>
      </c>
      <c r="H750">
        <v>51.893898</v>
      </c>
      <c r="I750">
        <v>56.553932000000003</v>
      </c>
      <c r="J750">
        <v>334.54504400000002</v>
      </c>
      <c r="K750">
        <v>46.176563000000002</v>
      </c>
      <c r="L750">
        <v>49.072018</v>
      </c>
      <c r="M750">
        <v>75.239898999999994</v>
      </c>
      <c r="N750">
        <v>150.07539399999999</v>
      </c>
      <c r="O750">
        <v>262.04397599999999</v>
      </c>
      <c r="P750">
        <v>78.230232000000001</v>
      </c>
      <c r="Q750">
        <v>477.52777099999997</v>
      </c>
      <c r="R750">
        <v>170.09698499999999</v>
      </c>
      <c r="S750">
        <v>337.18310500000001</v>
      </c>
    </row>
    <row r="751" spans="2:19">
      <c r="B751" s="112">
        <v>44547</v>
      </c>
      <c r="C751">
        <v>79.754135000000005</v>
      </c>
      <c r="D751">
        <v>107.758163</v>
      </c>
      <c r="E751">
        <v>25.266477999999999</v>
      </c>
      <c r="F751">
        <v>122.3386</v>
      </c>
      <c r="G751">
        <v>56.479816</v>
      </c>
      <c r="H751">
        <v>51.884467999999998</v>
      </c>
      <c r="I751">
        <v>55.319091999999998</v>
      </c>
      <c r="J751">
        <v>333.436218</v>
      </c>
      <c r="K751">
        <v>44.697906000000003</v>
      </c>
      <c r="L751">
        <v>48.519618999999999</v>
      </c>
      <c r="M751">
        <v>73.136909000000003</v>
      </c>
      <c r="N751">
        <v>146.66052199999999</v>
      </c>
      <c r="O751">
        <v>261.47198500000002</v>
      </c>
      <c r="P751">
        <v>77.426590000000004</v>
      </c>
      <c r="Q751">
        <v>471.96630900000002</v>
      </c>
      <c r="R751">
        <v>168.99105800000001</v>
      </c>
      <c r="S751">
        <v>335.963257</v>
      </c>
    </row>
    <row r="752" spans="2:19">
      <c r="B752" s="112">
        <v>44550</v>
      </c>
      <c r="C752">
        <v>79.623337000000006</v>
      </c>
      <c r="D752">
        <v>107.598175</v>
      </c>
      <c r="E752">
        <v>25.247479999999999</v>
      </c>
      <c r="F752">
        <v>121.805145</v>
      </c>
      <c r="G752">
        <v>56.434486</v>
      </c>
      <c r="H752">
        <v>51.875022999999999</v>
      </c>
      <c r="I752">
        <v>54.517364999999998</v>
      </c>
      <c r="J752">
        <v>325.10507200000001</v>
      </c>
      <c r="K752">
        <v>44.842875999999997</v>
      </c>
      <c r="L752">
        <v>48.363098000000001</v>
      </c>
      <c r="M752">
        <v>71.894226000000003</v>
      </c>
      <c r="N752">
        <v>144.02221700000001</v>
      </c>
      <c r="O752">
        <v>261.096924</v>
      </c>
      <c r="P752">
        <v>77.629822000000004</v>
      </c>
      <c r="Q752">
        <v>468.68182400000001</v>
      </c>
      <c r="R752">
        <v>167.618515</v>
      </c>
      <c r="S752">
        <v>327.86019900000002</v>
      </c>
    </row>
    <row r="753" spans="2:19">
      <c r="B753" s="112">
        <v>44551</v>
      </c>
      <c r="C753">
        <v>79.539268000000007</v>
      </c>
      <c r="D753">
        <v>107.513458</v>
      </c>
      <c r="E753">
        <v>25.161963</v>
      </c>
      <c r="F753">
        <v>122.044281</v>
      </c>
      <c r="G753">
        <v>56.534210000000002</v>
      </c>
      <c r="H753">
        <v>51.875022999999999</v>
      </c>
      <c r="I753">
        <v>55.752209000000001</v>
      </c>
      <c r="J753">
        <v>333.84579500000001</v>
      </c>
      <c r="K753">
        <v>44.978167999999997</v>
      </c>
      <c r="L753">
        <v>48.142139</v>
      </c>
      <c r="M753">
        <v>73.117783000000003</v>
      </c>
      <c r="N753">
        <v>146.033691</v>
      </c>
      <c r="O753">
        <v>260.52499399999999</v>
      </c>
      <c r="P753">
        <v>77.010909999999996</v>
      </c>
      <c r="Q753">
        <v>472.05355800000001</v>
      </c>
      <c r="R753">
        <v>170.817825</v>
      </c>
      <c r="S753">
        <v>338.65460200000001</v>
      </c>
    </row>
    <row r="754" spans="2:19">
      <c r="B754" s="112">
        <v>44552</v>
      </c>
      <c r="C754">
        <v>79.623337000000006</v>
      </c>
      <c r="D754">
        <v>107.60759</v>
      </c>
      <c r="E754">
        <v>25.190463999999999</v>
      </c>
      <c r="F754">
        <v>122.23741099999999</v>
      </c>
      <c r="G754">
        <v>56.715527000000002</v>
      </c>
      <c r="H754">
        <v>51.912768999999997</v>
      </c>
      <c r="I754">
        <v>56.203758000000001</v>
      </c>
      <c r="J754">
        <v>330.099762</v>
      </c>
      <c r="K754">
        <v>45.036160000000002</v>
      </c>
      <c r="L754">
        <v>48.298648999999997</v>
      </c>
      <c r="M754">
        <v>73.605309000000005</v>
      </c>
      <c r="N754">
        <v>146.604401</v>
      </c>
      <c r="O754">
        <v>263.71298200000001</v>
      </c>
      <c r="P754">
        <v>77.454300000000003</v>
      </c>
      <c r="Q754">
        <v>478.758331</v>
      </c>
      <c r="R754">
        <v>173.43452500000001</v>
      </c>
      <c r="S754">
        <v>335.93420400000002</v>
      </c>
    </row>
    <row r="755" spans="2:19">
      <c r="B755" s="112">
        <v>44553</v>
      </c>
      <c r="C755">
        <v>79.502448999999999</v>
      </c>
      <c r="D755">
        <v>107.475853</v>
      </c>
      <c r="E755">
        <v>25.304489</v>
      </c>
      <c r="F755">
        <v>122.053482</v>
      </c>
      <c r="G755">
        <v>56.579535999999997</v>
      </c>
      <c r="H755">
        <v>51.930717000000001</v>
      </c>
      <c r="I755">
        <v>56.231403</v>
      </c>
      <c r="J755">
        <v>334.88467400000002</v>
      </c>
      <c r="K755">
        <v>44.936301999999998</v>
      </c>
      <c r="L755">
        <v>48.630099999999999</v>
      </c>
      <c r="M755">
        <v>75.077408000000005</v>
      </c>
      <c r="N755">
        <v>147.12832599999999</v>
      </c>
      <c r="O755">
        <v>262.65759300000002</v>
      </c>
      <c r="P755">
        <v>77.380402000000004</v>
      </c>
      <c r="Q755">
        <v>479.96939099999997</v>
      </c>
      <c r="R755">
        <v>174.06651299999999</v>
      </c>
      <c r="S755">
        <v>338.08343500000001</v>
      </c>
    </row>
    <row r="756" spans="2:19">
      <c r="B756" s="112">
        <v>44557</v>
      </c>
      <c r="C756">
        <v>79.539940000000001</v>
      </c>
      <c r="D756">
        <v>107.532326</v>
      </c>
      <c r="E756">
        <v>25.142956000000002</v>
      </c>
      <c r="F756">
        <v>122.41216300000001</v>
      </c>
      <c r="G756">
        <v>56.797122999999999</v>
      </c>
      <c r="H756">
        <v>51.921272000000002</v>
      </c>
      <c r="I756">
        <v>57.033123000000003</v>
      </c>
      <c r="J756">
        <v>345.81308000000001</v>
      </c>
      <c r="K756">
        <v>45.345424999999999</v>
      </c>
      <c r="L756">
        <v>49.02599</v>
      </c>
      <c r="M756">
        <v>76.291411999999994</v>
      </c>
      <c r="N756">
        <v>147.970337</v>
      </c>
      <c r="O756">
        <v>269.27255200000002</v>
      </c>
      <c r="P756">
        <v>77.343459999999993</v>
      </c>
      <c r="Q756">
        <v>483.96121199999999</v>
      </c>
      <c r="R756">
        <v>178.065674</v>
      </c>
      <c r="S756">
        <v>339.56466699999999</v>
      </c>
    </row>
    <row r="757" spans="2:19">
      <c r="B757" s="112">
        <v>44558</v>
      </c>
      <c r="C757">
        <v>79.530540000000002</v>
      </c>
      <c r="D757">
        <v>107.485252</v>
      </c>
      <c r="E757">
        <v>25.123951000000002</v>
      </c>
      <c r="F757">
        <v>122.255821</v>
      </c>
      <c r="G757">
        <v>56.760863999999998</v>
      </c>
      <c r="H757">
        <v>51.930717000000001</v>
      </c>
      <c r="I757">
        <v>56.848820000000003</v>
      </c>
      <c r="J757">
        <v>345.85305799999998</v>
      </c>
      <c r="K757">
        <v>45.996158999999999</v>
      </c>
      <c r="L757">
        <v>49.283783</v>
      </c>
      <c r="M757">
        <v>76.903205999999997</v>
      </c>
      <c r="N757">
        <v>148.41940299999999</v>
      </c>
      <c r="O757">
        <v>271.84509300000002</v>
      </c>
      <c r="P757">
        <v>77.962356999999997</v>
      </c>
      <c r="Q757">
        <v>487.29424999999998</v>
      </c>
      <c r="R757">
        <v>177.03869599999999</v>
      </c>
      <c r="S757">
        <v>338.615906</v>
      </c>
    </row>
    <row r="758" spans="2:19">
      <c r="B758" s="112">
        <v>44559</v>
      </c>
      <c r="C758">
        <v>79.268150000000006</v>
      </c>
      <c r="D758">
        <v>107.16526</v>
      </c>
      <c r="E758">
        <v>25.047934000000001</v>
      </c>
      <c r="F758">
        <v>121.584373</v>
      </c>
      <c r="G758">
        <v>56.806187000000001</v>
      </c>
      <c r="H758">
        <v>51.902366999999998</v>
      </c>
      <c r="I758">
        <v>56.351204000000003</v>
      </c>
      <c r="J758">
        <v>342.57653800000003</v>
      </c>
      <c r="K758">
        <v>45.973610000000001</v>
      </c>
      <c r="L758">
        <v>49.366638000000002</v>
      </c>
      <c r="M758">
        <v>77.037032999999994</v>
      </c>
      <c r="N758">
        <v>148.344559</v>
      </c>
      <c r="O758">
        <v>272.21255500000001</v>
      </c>
      <c r="P758">
        <v>78.608963000000003</v>
      </c>
      <c r="Q758">
        <v>489.852081</v>
      </c>
      <c r="R758">
        <v>177.12760900000001</v>
      </c>
      <c r="S758">
        <v>334.68539399999997</v>
      </c>
    </row>
    <row r="759" spans="2:19">
      <c r="B759" s="112">
        <v>44560</v>
      </c>
      <c r="C759">
        <v>79.446205000000006</v>
      </c>
      <c r="D759">
        <v>107.400543</v>
      </c>
      <c r="E759">
        <v>25.104946000000002</v>
      </c>
      <c r="F759">
        <v>122.071877</v>
      </c>
      <c r="G759">
        <v>57.105362</v>
      </c>
      <c r="H759">
        <v>51.892924999999998</v>
      </c>
      <c r="I759">
        <v>56.019447</v>
      </c>
      <c r="J759">
        <v>343.99499500000002</v>
      </c>
      <c r="K759">
        <v>46.121791999999999</v>
      </c>
      <c r="L759">
        <v>49.329815000000004</v>
      </c>
      <c r="M759">
        <v>76.597305000000006</v>
      </c>
      <c r="N759">
        <v>148.26971399999999</v>
      </c>
      <c r="O759">
        <v>274.34216300000003</v>
      </c>
      <c r="P759">
        <v>78.682861000000003</v>
      </c>
      <c r="Q759">
        <v>488.73785400000003</v>
      </c>
      <c r="R759">
        <v>175.962402</v>
      </c>
      <c r="S759">
        <v>332.13150000000002</v>
      </c>
    </row>
    <row r="760" spans="2:19">
      <c r="B760" s="112">
        <v>44561</v>
      </c>
      <c r="C760">
        <v>79.427452000000002</v>
      </c>
      <c r="D760">
        <v>107.362915</v>
      </c>
      <c r="E760">
        <v>25.352004999999998</v>
      </c>
      <c r="F760">
        <v>121.88790899999999</v>
      </c>
      <c r="G760">
        <v>57.014693999999999</v>
      </c>
      <c r="H760">
        <v>51.874026999999998</v>
      </c>
      <c r="I760">
        <v>56.38805</v>
      </c>
      <c r="J760">
        <v>335.99349999999998</v>
      </c>
      <c r="K760">
        <v>46.611462000000003</v>
      </c>
      <c r="L760">
        <v>49.523159</v>
      </c>
      <c r="M760">
        <v>77.218650999999994</v>
      </c>
      <c r="N760">
        <v>148.148087</v>
      </c>
      <c r="O760">
        <v>275.62365699999998</v>
      </c>
      <c r="P760">
        <v>78.812179999999998</v>
      </c>
      <c r="Q760">
        <v>486.51910400000003</v>
      </c>
      <c r="R760">
        <v>175.340317</v>
      </c>
      <c r="S760">
        <v>332.96664399999997</v>
      </c>
    </row>
    <row r="761" spans="2:19">
      <c r="B761" s="112">
        <v>44564</v>
      </c>
      <c r="C761">
        <v>78.893271999999996</v>
      </c>
      <c r="D761">
        <v>106.62885300000001</v>
      </c>
      <c r="E761">
        <v>24.914895999999999</v>
      </c>
      <c r="F761">
        <v>120.591026</v>
      </c>
      <c r="G761">
        <v>56.715527000000002</v>
      </c>
      <c r="H761">
        <v>51.845694999999999</v>
      </c>
      <c r="I761">
        <v>58.553637999999999</v>
      </c>
      <c r="J761">
        <v>338.18118299999998</v>
      </c>
      <c r="K761">
        <v>46.598579000000001</v>
      </c>
      <c r="L761">
        <v>49.771740000000001</v>
      </c>
      <c r="M761">
        <v>77.103950999999995</v>
      </c>
      <c r="N761">
        <v>151.28227200000001</v>
      </c>
      <c r="O761">
        <v>269.85684199999997</v>
      </c>
      <c r="P761">
        <v>78.636664999999994</v>
      </c>
      <c r="Q761">
        <v>486.65475500000002</v>
      </c>
      <c r="R761">
        <v>179.724548</v>
      </c>
      <c r="S761">
        <v>339.97763099999997</v>
      </c>
    </row>
    <row r="762" spans="2:19">
      <c r="B762" s="112">
        <v>44565</v>
      </c>
      <c r="C762">
        <v>78.883904000000001</v>
      </c>
      <c r="D762">
        <v>106.619423</v>
      </c>
      <c r="E762">
        <v>24.905390000000001</v>
      </c>
      <c r="F762">
        <v>120.692215</v>
      </c>
      <c r="G762">
        <v>56.488883999999999</v>
      </c>
      <c r="H762">
        <v>51.845694999999999</v>
      </c>
      <c r="I762">
        <v>60.756084000000001</v>
      </c>
      <c r="J762">
        <v>336.17330900000002</v>
      </c>
      <c r="K762">
        <v>45.744888000000003</v>
      </c>
      <c r="L762">
        <v>49.532367999999998</v>
      </c>
      <c r="M762">
        <v>78.901061999999996</v>
      </c>
      <c r="N762">
        <v>157.017349</v>
      </c>
      <c r="O762">
        <v>266.45510899999999</v>
      </c>
      <c r="P762">
        <v>78.488883999999999</v>
      </c>
      <c r="Q762">
        <v>475.628784</v>
      </c>
      <c r="R762">
        <v>177.44354200000001</v>
      </c>
      <c r="S762">
        <v>360.54470800000001</v>
      </c>
    </row>
    <row r="763" spans="2:19">
      <c r="B763" s="112">
        <v>44566</v>
      </c>
      <c r="C763">
        <v>78.612091000000007</v>
      </c>
      <c r="D763">
        <v>106.290024</v>
      </c>
      <c r="E763">
        <v>24.829376</v>
      </c>
      <c r="F763">
        <v>119.983986</v>
      </c>
      <c r="G763">
        <v>56.071854000000002</v>
      </c>
      <c r="H763">
        <v>51.779567999999998</v>
      </c>
      <c r="I763">
        <v>61.511733999999997</v>
      </c>
      <c r="J763">
        <v>323.82641599999999</v>
      </c>
      <c r="K763">
        <v>46.363410999999999</v>
      </c>
      <c r="L763">
        <v>49.440289</v>
      </c>
      <c r="M763">
        <v>78.184119999999993</v>
      </c>
      <c r="N763">
        <v>154.14672899999999</v>
      </c>
      <c r="O763">
        <v>249.305161</v>
      </c>
      <c r="P763">
        <v>79.024619999999999</v>
      </c>
      <c r="Q763">
        <v>474.45642099999998</v>
      </c>
      <c r="R763">
        <v>172.72358700000001</v>
      </c>
      <c r="S763">
        <v>361.28268400000002</v>
      </c>
    </row>
    <row r="764" spans="2:19">
      <c r="B764" s="112">
        <v>44567</v>
      </c>
      <c r="C764">
        <v>78.527755999999997</v>
      </c>
      <c r="D764">
        <v>106.177086</v>
      </c>
      <c r="E764">
        <v>24.810375000000001</v>
      </c>
      <c r="F764">
        <v>119.827614</v>
      </c>
      <c r="G764">
        <v>55.818012000000003</v>
      </c>
      <c r="H764">
        <v>51.722873999999997</v>
      </c>
      <c r="I764">
        <v>62.958523</v>
      </c>
      <c r="J764">
        <v>332.10763500000002</v>
      </c>
      <c r="K764">
        <v>46.234549999999999</v>
      </c>
      <c r="L764">
        <v>48.952331999999998</v>
      </c>
      <c r="M764">
        <v>78.375290000000007</v>
      </c>
      <c r="N764">
        <v>155.784424</v>
      </c>
      <c r="O764">
        <v>249.60673499999999</v>
      </c>
      <c r="P764">
        <v>78.858376000000007</v>
      </c>
      <c r="Q764">
        <v>455.03982500000001</v>
      </c>
      <c r="R764">
        <v>169.84025600000001</v>
      </c>
      <c r="S764">
        <v>365.46792599999998</v>
      </c>
    </row>
    <row r="765" spans="2:19">
      <c r="B765" s="112">
        <v>44568</v>
      </c>
      <c r="C765">
        <v>78.312195000000003</v>
      </c>
      <c r="D765">
        <v>105.866516</v>
      </c>
      <c r="E765">
        <v>24.753361000000002</v>
      </c>
      <c r="F765">
        <v>119.312561</v>
      </c>
      <c r="G765">
        <v>55.745480000000001</v>
      </c>
      <c r="H765">
        <v>51.600062999999999</v>
      </c>
      <c r="I765">
        <v>63.474564000000001</v>
      </c>
      <c r="J765">
        <v>331.438354</v>
      </c>
      <c r="K765">
        <v>46.675888</v>
      </c>
      <c r="L765">
        <v>49.532367999999998</v>
      </c>
      <c r="M765">
        <v>79.522400000000005</v>
      </c>
      <c r="N765">
        <v>157.32794200000001</v>
      </c>
      <c r="O765">
        <v>251.199173</v>
      </c>
      <c r="P765">
        <v>79.135482999999994</v>
      </c>
      <c r="Q765">
        <v>444.33358800000002</v>
      </c>
      <c r="R765">
        <v>170.008118</v>
      </c>
      <c r="S765">
        <v>367.69164999999998</v>
      </c>
    </row>
    <row r="766" spans="2:19">
      <c r="B766" s="112">
        <v>44571</v>
      </c>
      <c r="C766">
        <v>78.246589999999998</v>
      </c>
      <c r="D766">
        <v>105.772415</v>
      </c>
      <c r="E766">
        <v>24.753361000000002</v>
      </c>
      <c r="F766">
        <v>119.202187</v>
      </c>
      <c r="G766">
        <v>55.781753999999999</v>
      </c>
      <c r="H766">
        <v>51.496155000000002</v>
      </c>
      <c r="I766">
        <v>63.096760000000003</v>
      </c>
      <c r="J766">
        <v>327.72228999999999</v>
      </c>
      <c r="K766">
        <v>46.585692999999999</v>
      </c>
      <c r="L766">
        <v>49.928246000000001</v>
      </c>
      <c r="M766">
        <v>78.356185999999994</v>
      </c>
      <c r="N766">
        <v>157.47851600000001</v>
      </c>
      <c r="O766">
        <v>249.154404</v>
      </c>
      <c r="P766">
        <v>78.313361999999998</v>
      </c>
      <c r="Q766">
        <v>450.53448500000002</v>
      </c>
      <c r="R766">
        <v>170.02787799999999</v>
      </c>
      <c r="S766">
        <v>368.86669899999998</v>
      </c>
    </row>
    <row r="767" spans="2:19">
      <c r="B767" s="112">
        <v>44572</v>
      </c>
      <c r="C767">
        <v>78.405913999999996</v>
      </c>
      <c r="D767">
        <v>105.970039</v>
      </c>
      <c r="E767">
        <v>24.800868999999999</v>
      </c>
      <c r="F767">
        <v>119.56089799999999</v>
      </c>
      <c r="G767">
        <v>56.171581000000003</v>
      </c>
      <c r="H767">
        <v>51.486702000000001</v>
      </c>
      <c r="I767">
        <v>65.750739999999993</v>
      </c>
      <c r="J767">
        <v>334.01559400000002</v>
      </c>
      <c r="K767">
        <v>46.453606000000001</v>
      </c>
      <c r="L767">
        <v>49.670459999999999</v>
      </c>
      <c r="M767">
        <v>79.369461000000001</v>
      </c>
      <c r="N767">
        <v>157.63853499999999</v>
      </c>
      <c r="O767">
        <v>245.46052599999999</v>
      </c>
      <c r="P767">
        <v>76.733802999999995</v>
      </c>
      <c r="Q767">
        <v>454.410034</v>
      </c>
      <c r="R767">
        <v>172.88159200000001</v>
      </c>
      <c r="S767">
        <v>369.53671300000002</v>
      </c>
    </row>
    <row r="768" spans="2:19">
      <c r="B768" s="112">
        <v>44573</v>
      </c>
      <c r="C768">
        <v>78.377808000000002</v>
      </c>
      <c r="D768">
        <v>105.970039</v>
      </c>
      <c r="E768">
        <v>24.772369000000001</v>
      </c>
      <c r="F768">
        <v>119.478111</v>
      </c>
      <c r="G768">
        <v>55.818012000000003</v>
      </c>
      <c r="H768">
        <v>51.458362999999999</v>
      </c>
      <c r="I768">
        <v>65.557220000000001</v>
      </c>
      <c r="J768">
        <v>332.90679899999998</v>
      </c>
      <c r="K768">
        <v>46.208778000000002</v>
      </c>
      <c r="L768">
        <v>49.348221000000002</v>
      </c>
      <c r="M768">
        <v>80.029037000000002</v>
      </c>
      <c r="N768">
        <v>158.53263899999999</v>
      </c>
      <c r="O768">
        <v>244.424057</v>
      </c>
      <c r="P768">
        <v>76.844643000000005</v>
      </c>
      <c r="Q768">
        <v>458.98321499999997</v>
      </c>
      <c r="R768">
        <v>173.325897</v>
      </c>
      <c r="S768">
        <v>365.36108400000001</v>
      </c>
    </row>
    <row r="769" spans="2:19">
      <c r="B769" s="112">
        <v>44574</v>
      </c>
      <c r="C769">
        <v>78.509010000000004</v>
      </c>
      <c r="D769">
        <v>106.158264</v>
      </c>
      <c r="E769">
        <v>24.838878999999999</v>
      </c>
      <c r="F769">
        <v>119.855209</v>
      </c>
      <c r="G769">
        <v>55.863346</v>
      </c>
      <c r="H769">
        <v>51.477257000000002</v>
      </c>
      <c r="I769">
        <v>65.087233999999995</v>
      </c>
      <c r="J769">
        <v>326.13397200000003</v>
      </c>
      <c r="K769">
        <v>46.862740000000002</v>
      </c>
      <c r="L769">
        <v>49.421875</v>
      </c>
      <c r="M769">
        <v>80.306252000000001</v>
      </c>
      <c r="N769">
        <v>158.334991</v>
      </c>
      <c r="O769">
        <v>240.70193499999999</v>
      </c>
      <c r="P769">
        <v>77.537436999999997</v>
      </c>
      <c r="Q769">
        <v>452.88888500000002</v>
      </c>
      <c r="R769">
        <v>170.02787799999999</v>
      </c>
      <c r="S769">
        <v>369.381348</v>
      </c>
    </row>
    <row r="770" spans="2:19">
      <c r="B770" s="112">
        <v>44575</v>
      </c>
      <c r="C770">
        <v>78.077895999999996</v>
      </c>
      <c r="D770">
        <v>105.565353</v>
      </c>
      <c r="E770">
        <v>24.705853999999999</v>
      </c>
      <c r="F770">
        <v>118.797501</v>
      </c>
      <c r="G770">
        <v>55.58231</v>
      </c>
      <c r="H770">
        <v>51.392234999999999</v>
      </c>
      <c r="I770">
        <v>66.229934999999998</v>
      </c>
      <c r="J770">
        <v>331.54821800000002</v>
      </c>
      <c r="K770">
        <v>46.730659000000003</v>
      </c>
      <c r="L770">
        <v>49.983494</v>
      </c>
      <c r="M770">
        <v>81.223929999999996</v>
      </c>
      <c r="N770">
        <v>148.60318000000001</v>
      </c>
      <c r="O770">
        <v>236.160034</v>
      </c>
      <c r="P770">
        <v>77.149474999999995</v>
      </c>
      <c r="Q770">
        <v>454.10964999999999</v>
      </c>
      <c r="R770">
        <v>170.89683500000001</v>
      </c>
      <c r="S770">
        <v>368.57531699999998</v>
      </c>
    </row>
    <row r="771" spans="2:19">
      <c r="B771" s="112">
        <v>44579</v>
      </c>
      <c r="C771">
        <v>77.590546000000003</v>
      </c>
      <c r="D771">
        <v>104.92540700000001</v>
      </c>
      <c r="E771">
        <v>24.544312000000001</v>
      </c>
      <c r="F771">
        <v>117.666161</v>
      </c>
      <c r="G771">
        <v>55.319392999999998</v>
      </c>
      <c r="H771">
        <v>51.259968000000001</v>
      </c>
      <c r="I771">
        <v>67.344986000000006</v>
      </c>
      <c r="J771">
        <v>317.81280500000003</v>
      </c>
      <c r="K771">
        <v>45.912399000000001</v>
      </c>
      <c r="L771">
        <v>42.765391999999999</v>
      </c>
      <c r="M771">
        <v>80.076828000000006</v>
      </c>
      <c r="N771">
        <v>142.372559</v>
      </c>
      <c r="O771">
        <v>235.79252600000001</v>
      </c>
      <c r="P771">
        <v>75.736168000000006</v>
      </c>
      <c r="Q771">
        <v>446.64920000000001</v>
      </c>
      <c r="R771">
        <v>167.66790800000001</v>
      </c>
      <c r="S771">
        <v>372.79940800000003</v>
      </c>
    </row>
    <row r="772" spans="2:19">
      <c r="B772" s="112">
        <v>44580</v>
      </c>
      <c r="C772">
        <v>77.777985000000001</v>
      </c>
      <c r="D772">
        <v>105.15128300000001</v>
      </c>
      <c r="E772">
        <v>24.629830999999999</v>
      </c>
      <c r="F772">
        <v>117.850128</v>
      </c>
      <c r="G772">
        <v>55.228737000000002</v>
      </c>
      <c r="H772">
        <v>51.259968000000001</v>
      </c>
      <c r="I772">
        <v>67.372619999999998</v>
      </c>
      <c r="J772">
        <v>319.25125100000002</v>
      </c>
      <c r="K772">
        <v>46.369853999999997</v>
      </c>
      <c r="L772">
        <v>46.070621000000003</v>
      </c>
      <c r="M772">
        <v>77.983376000000007</v>
      </c>
      <c r="N772">
        <v>140.170151</v>
      </c>
      <c r="O772">
        <v>234.633499</v>
      </c>
      <c r="P772">
        <v>75.883972</v>
      </c>
      <c r="Q772">
        <v>448.13162199999999</v>
      </c>
      <c r="R772">
        <v>164.14269999999999</v>
      </c>
      <c r="S772">
        <v>365.02127100000001</v>
      </c>
    </row>
    <row r="773" spans="2:19">
      <c r="B773" s="112">
        <v>44581</v>
      </c>
      <c r="C773">
        <v>77.862335000000002</v>
      </c>
      <c r="D773">
        <v>105.207741</v>
      </c>
      <c r="E773">
        <v>24.658342000000001</v>
      </c>
      <c r="F773">
        <v>117.785736</v>
      </c>
      <c r="G773">
        <v>55.319392999999998</v>
      </c>
      <c r="H773">
        <v>51.222191000000002</v>
      </c>
      <c r="I773">
        <v>67.520058000000006</v>
      </c>
      <c r="J773">
        <v>316.22448700000001</v>
      </c>
      <c r="K773">
        <v>45.493609999999997</v>
      </c>
      <c r="L773">
        <v>45.481392</v>
      </c>
      <c r="M773">
        <v>75.689194000000001</v>
      </c>
      <c r="N773">
        <v>138.974884</v>
      </c>
      <c r="O773">
        <v>231.750046</v>
      </c>
      <c r="P773">
        <v>75.782355999999993</v>
      </c>
      <c r="Q773">
        <v>448.59667999999999</v>
      </c>
      <c r="R773">
        <v>162.444275</v>
      </c>
      <c r="S773">
        <v>356.35940599999998</v>
      </c>
    </row>
    <row r="774" spans="2:19">
      <c r="B774" s="112">
        <v>44582</v>
      </c>
      <c r="C774">
        <v>78.152884999999998</v>
      </c>
      <c r="D774">
        <v>105.621849</v>
      </c>
      <c r="E774">
        <v>24.762862999999999</v>
      </c>
      <c r="F774">
        <v>118.558342</v>
      </c>
      <c r="G774">
        <v>55.636696000000001</v>
      </c>
      <c r="H774">
        <v>51.108814000000002</v>
      </c>
      <c r="I774">
        <v>66.506377999999998</v>
      </c>
      <c r="J774">
        <v>302.84869400000002</v>
      </c>
      <c r="K774">
        <v>45.161799999999999</v>
      </c>
      <c r="L774">
        <v>45.398529000000003</v>
      </c>
      <c r="M774">
        <v>74.054580999999999</v>
      </c>
      <c r="N774">
        <v>136.54664600000001</v>
      </c>
      <c r="O774">
        <v>230.638138</v>
      </c>
      <c r="P774">
        <v>76.355063999999999</v>
      </c>
      <c r="Q774">
        <v>446.82360799999998</v>
      </c>
      <c r="R774">
        <v>160.37068199999999</v>
      </c>
      <c r="S774">
        <v>353.73751800000002</v>
      </c>
    </row>
    <row r="775" spans="2:19">
      <c r="B775" s="112">
        <v>44585</v>
      </c>
      <c r="C775">
        <v>78.031029000000004</v>
      </c>
      <c r="D775">
        <v>105.499458</v>
      </c>
      <c r="E775">
        <v>24.743856000000001</v>
      </c>
      <c r="F775">
        <v>118.19043000000001</v>
      </c>
      <c r="G775">
        <v>55.799892</v>
      </c>
      <c r="H775">
        <v>51.061588</v>
      </c>
      <c r="I775">
        <v>67.077727999999993</v>
      </c>
      <c r="J775">
        <v>308.38278200000002</v>
      </c>
      <c r="K775">
        <v>45.165028</v>
      </c>
      <c r="L775">
        <v>49.29298</v>
      </c>
      <c r="M775">
        <v>73.748703000000006</v>
      </c>
      <c r="N775">
        <v>136.424271</v>
      </c>
      <c r="O775">
        <v>234.06811500000001</v>
      </c>
      <c r="P775">
        <v>75.736168000000006</v>
      </c>
      <c r="Q775">
        <v>447.88940400000001</v>
      </c>
      <c r="R775">
        <v>159.59059099999999</v>
      </c>
      <c r="S775">
        <v>353.49478099999999</v>
      </c>
    </row>
    <row r="776" spans="2:19">
      <c r="B776" s="112">
        <v>44586</v>
      </c>
      <c r="C776">
        <v>77.927948000000001</v>
      </c>
      <c r="D776">
        <v>105.39595799999999</v>
      </c>
      <c r="E776">
        <v>24.696345999999998</v>
      </c>
      <c r="F776">
        <v>117.85932200000001</v>
      </c>
      <c r="G776">
        <v>55.645763000000002</v>
      </c>
      <c r="H776">
        <v>50.967106000000001</v>
      </c>
      <c r="I776">
        <v>69.049805000000006</v>
      </c>
      <c r="J776">
        <v>299.83187900000001</v>
      </c>
      <c r="K776">
        <v>44.182479999999998</v>
      </c>
      <c r="L776">
        <v>48.538029000000002</v>
      </c>
      <c r="M776">
        <v>73.442802</v>
      </c>
      <c r="N776">
        <v>137.911362</v>
      </c>
      <c r="O776">
        <v>236.075211</v>
      </c>
      <c r="P776">
        <v>75.569907999999998</v>
      </c>
      <c r="Q776">
        <v>442.62835699999999</v>
      </c>
      <c r="R776">
        <v>157.77371199999999</v>
      </c>
      <c r="S776">
        <v>357.56350700000002</v>
      </c>
    </row>
    <row r="777" spans="2:19">
      <c r="B777" s="112">
        <v>44587</v>
      </c>
      <c r="C777">
        <v>77.496848999999997</v>
      </c>
      <c r="D777">
        <v>104.803078</v>
      </c>
      <c r="E777">
        <v>24.572821000000001</v>
      </c>
      <c r="F777">
        <v>117.059113</v>
      </c>
      <c r="G777">
        <v>55.337527999999999</v>
      </c>
      <c r="H777">
        <v>50.768726000000001</v>
      </c>
      <c r="I777">
        <v>68.349441999999996</v>
      </c>
      <c r="J777">
        <v>294.31771900000001</v>
      </c>
      <c r="K777">
        <v>43.731471999999997</v>
      </c>
      <c r="L777">
        <v>47.239879999999999</v>
      </c>
      <c r="M777">
        <v>73.356757999999999</v>
      </c>
      <c r="N777">
        <v>139.21958900000001</v>
      </c>
      <c r="O777">
        <v>228.602768</v>
      </c>
      <c r="P777">
        <v>75.172698999999994</v>
      </c>
      <c r="Q777">
        <v>444.16888399999999</v>
      </c>
      <c r="R777">
        <v>157.68481399999999</v>
      </c>
      <c r="S777">
        <v>361.46719400000001</v>
      </c>
    </row>
    <row r="778" spans="2:19">
      <c r="B778" s="112">
        <v>44588</v>
      </c>
      <c r="C778">
        <v>77.749877999999995</v>
      </c>
      <c r="D778">
        <v>105.15128300000001</v>
      </c>
      <c r="E778">
        <v>24.667840999999999</v>
      </c>
      <c r="F778">
        <v>117.325844</v>
      </c>
      <c r="G778">
        <v>55.518841000000002</v>
      </c>
      <c r="H778">
        <v>50.759265999999997</v>
      </c>
      <c r="I778">
        <v>69.224891999999997</v>
      </c>
      <c r="J778">
        <v>294.32772799999998</v>
      </c>
      <c r="K778">
        <v>43.760460000000002</v>
      </c>
      <c r="L778">
        <v>47.138610999999997</v>
      </c>
      <c r="M778">
        <v>73.117783000000003</v>
      </c>
      <c r="N778">
        <v>136.763092</v>
      </c>
      <c r="O778">
        <v>222.788757</v>
      </c>
      <c r="P778">
        <v>76.447433000000004</v>
      </c>
      <c r="Q778">
        <v>447.24023399999999</v>
      </c>
      <c r="R778">
        <v>157.22073399999999</v>
      </c>
      <c r="S778">
        <v>365.079498</v>
      </c>
    </row>
    <row r="779" spans="2:19">
      <c r="B779" s="112">
        <v>44589</v>
      </c>
      <c r="C779">
        <v>77.843581999999998</v>
      </c>
      <c r="D779">
        <v>105.22657</v>
      </c>
      <c r="E779">
        <v>24.696345999999998</v>
      </c>
      <c r="F779">
        <v>117.45463599999999</v>
      </c>
      <c r="G779">
        <v>55.700161000000001</v>
      </c>
      <c r="H779">
        <v>50.608111999999998</v>
      </c>
      <c r="I779">
        <v>69.372330000000005</v>
      </c>
      <c r="J779">
        <v>301.390198</v>
      </c>
      <c r="K779">
        <v>44.301665999999997</v>
      </c>
      <c r="L779">
        <v>47.230666999999997</v>
      </c>
      <c r="M779">
        <v>72.716301000000001</v>
      </c>
      <c r="N779">
        <v>137.986649</v>
      </c>
      <c r="O779">
        <v>232.53216599999999</v>
      </c>
      <c r="P779">
        <v>78.174805000000006</v>
      </c>
      <c r="Q779">
        <v>451.561554</v>
      </c>
      <c r="R779">
        <v>168.19122300000001</v>
      </c>
      <c r="S779">
        <v>362.972351</v>
      </c>
    </row>
    <row r="780" spans="2:19">
      <c r="B780" s="112">
        <v>44592</v>
      </c>
      <c r="C780">
        <v>77.787353999999993</v>
      </c>
      <c r="D780">
        <v>105.217133</v>
      </c>
      <c r="E780">
        <v>24.686848000000001</v>
      </c>
      <c r="F780">
        <v>117.509827</v>
      </c>
      <c r="G780">
        <v>55.872405999999998</v>
      </c>
      <c r="H780">
        <v>50.541988000000003</v>
      </c>
      <c r="I780">
        <v>69.99897</v>
      </c>
      <c r="J780">
        <v>312.92797899999999</v>
      </c>
      <c r="K780">
        <v>45.039378999999997</v>
      </c>
      <c r="L780">
        <v>47.31353</v>
      </c>
      <c r="M780">
        <v>73.222931000000003</v>
      </c>
      <c r="N780">
        <v>139.859589</v>
      </c>
      <c r="O780">
        <v>236.989273</v>
      </c>
      <c r="P780">
        <v>79.855980000000002</v>
      </c>
      <c r="Q780">
        <v>457.86895800000002</v>
      </c>
      <c r="R780">
        <v>172.58532700000001</v>
      </c>
      <c r="S780">
        <v>365.50680499999999</v>
      </c>
    </row>
    <row r="781" spans="2:19">
      <c r="B781" s="112">
        <v>44593</v>
      </c>
      <c r="C781">
        <v>77.756416000000002</v>
      </c>
      <c r="D781">
        <v>105.180397</v>
      </c>
      <c r="E781">
        <v>24.642143000000001</v>
      </c>
      <c r="F781">
        <v>117.70517700000001</v>
      </c>
      <c r="G781">
        <v>55.524521</v>
      </c>
      <c r="H781">
        <v>50.655506000000003</v>
      </c>
      <c r="I781">
        <v>74.486794000000003</v>
      </c>
      <c r="J781">
        <v>318.66189600000001</v>
      </c>
      <c r="K781">
        <v>45.393749</v>
      </c>
      <c r="L781">
        <v>47.074154</v>
      </c>
      <c r="M781">
        <v>74.456055000000006</v>
      </c>
      <c r="N781">
        <v>142.25962799999999</v>
      </c>
      <c r="O781">
        <v>235.71713299999999</v>
      </c>
      <c r="P781">
        <v>79.486487999999994</v>
      </c>
      <c r="Q781">
        <v>453.83837899999997</v>
      </c>
      <c r="R781">
        <v>172.41748000000001</v>
      </c>
      <c r="S781">
        <v>366.94400000000002</v>
      </c>
    </row>
    <row r="782" spans="2:19">
      <c r="B782" s="112">
        <v>44594</v>
      </c>
      <c r="C782">
        <v>77.869033999999999</v>
      </c>
      <c r="D782">
        <v>105.29348</v>
      </c>
      <c r="E782">
        <v>24.680191000000001</v>
      </c>
      <c r="F782">
        <v>117.714355</v>
      </c>
      <c r="G782">
        <v>55.560859999999998</v>
      </c>
      <c r="H782">
        <v>50.778480999999999</v>
      </c>
      <c r="I782">
        <v>74.293266000000003</v>
      </c>
      <c r="J782">
        <v>322.65765399999998</v>
      </c>
      <c r="K782">
        <v>45.374423999999998</v>
      </c>
      <c r="L782">
        <v>47.138610999999997</v>
      </c>
      <c r="M782">
        <v>75.660515000000004</v>
      </c>
      <c r="N782">
        <v>141.12077300000001</v>
      </c>
      <c r="O782">
        <v>237.78080700000001</v>
      </c>
      <c r="P782">
        <v>80.502594000000002</v>
      </c>
      <c r="Q782">
        <v>464.85467499999999</v>
      </c>
      <c r="R782">
        <v>173.63204999999999</v>
      </c>
      <c r="S782">
        <v>363.642426</v>
      </c>
    </row>
    <row r="783" spans="2:19">
      <c r="B783" s="112">
        <v>44595</v>
      </c>
      <c r="C783">
        <v>77.540488999999994</v>
      </c>
      <c r="D783">
        <v>104.86937</v>
      </c>
      <c r="E783">
        <v>24.604106999999999</v>
      </c>
      <c r="F783">
        <v>116.76522799999999</v>
      </c>
      <c r="G783">
        <v>55.215705999999997</v>
      </c>
      <c r="H783">
        <v>50.825771000000003</v>
      </c>
      <c r="I783">
        <v>73.427047999999999</v>
      </c>
      <c r="J783">
        <v>237.50799599999999</v>
      </c>
      <c r="K783">
        <v>45.419517999999997</v>
      </c>
      <c r="L783">
        <v>47.672600000000003</v>
      </c>
      <c r="M783">
        <v>74.293548999999999</v>
      </c>
      <c r="N783">
        <v>139.95370500000001</v>
      </c>
      <c r="O783">
        <v>236.23542800000001</v>
      </c>
      <c r="P783">
        <v>80.354797000000005</v>
      </c>
      <c r="Q783">
        <v>473.56509399999999</v>
      </c>
      <c r="R783">
        <v>170.72894299999999</v>
      </c>
      <c r="S783">
        <v>360.15631100000002</v>
      </c>
    </row>
    <row r="784" spans="2:19">
      <c r="B784" s="112">
        <v>44596</v>
      </c>
      <c r="C784">
        <v>77.061706999999998</v>
      </c>
      <c r="D784">
        <v>104.209656</v>
      </c>
      <c r="E784">
        <v>24.451933</v>
      </c>
      <c r="F784">
        <v>115.604118</v>
      </c>
      <c r="G784">
        <v>54.915962</v>
      </c>
      <c r="H784">
        <v>50.778480999999999</v>
      </c>
      <c r="I784">
        <v>75.021286000000003</v>
      </c>
      <c r="J784">
        <v>236.83871500000001</v>
      </c>
      <c r="K784">
        <v>44.884757999999998</v>
      </c>
      <c r="L784">
        <v>47.322741999999998</v>
      </c>
      <c r="M784">
        <v>72.706740999999994</v>
      </c>
      <c r="N784">
        <v>143.58667</v>
      </c>
      <c r="O784">
        <v>232.211792</v>
      </c>
      <c r="P784">
        <v>79.523444999999995</v>
      </c>
      <c r="Q784">
        <v>468.139252</v>
      </c>
      <c r="R784">
        <v>170.44224500000001</v>
      </c>
      <c r="S784">
        <v>358.796783</v>
      </c>
    </row>
    <row r="785" spans="2:19">
      <c r="B785" s="112">
        <v>44599</v>
      </c>
      <c r="C785">
        <v>77.127419000000003</v>
      </c>
      <c r="D785">
        <v>104.303894</v>
      </c>
      <c r="E785">
        <v>24.451933</v>
      </c>
      <c r="F785">
        <v>115.816063</v>
      </c>
      <c r="G785">
        <v>54.888710000000003</v>
      </c>
      <c r="H785">
        <v>50.759571000000001</v>
      </c>
      <c r="I785">
        <v>75.924369999999996</v>
      </c>
      <c r="J785">
        <v>224.67163099999999</v>
      </c>
      <c r="K785">
        <v>44.443420000000003</v>
      </c>
      <c r="L785">
        <v>48.105316000000002</v>
      </c>
      <c r="M785">
        <v>72.047165000000007</v>
      </c>
      <c r="N785">
        <v>144.066666</v>
      </c>
      <c r="O785">
        <v>232.051605</v>
      </c>
      <c r="P785">
        <v>79.994545000000002</v>
      </c>
      <c r="Q785">
        <v>468.65273999999999</v>
      </c>
      <c r="R785">
        <v>169.72049000000001</v>
      </c>
      <c r="S785">
        <v>361.42834499999998</v>
      </c>
    </row>
    <row r="786" spans="2:19">
      <c r="B786" s="112">
        <v>44600</v>
      </c>
      <c r="C786">
        <v>76.873954999999995</v>
      </c>
      <c r="D786">
        <v>103.983452</v>
      </c>
      <c r="E786">
        <v>24.404378999999999</v>
      </c>
      <c r="F786">
        <v>115.382935</v>
      </c>
      <c r="G786">
        <v>54.806964999999998</v>
      </c>
      <c r="H786">
        <v>50.693344000000003</v>
      </c>
      <c r="I786">
        <v>73.961524999999995</v>
      </c>
      <c r="J786">
        <v>219.94662500000001</v>
      </c>
      <c r="K786">
        <v>44.453074999999998</v>
      </c>
      <c r="L786">
        <v>48.151347999999999</v>
      </c>
      <c r="M786">
        <v>76.597305000000006</v>
      </c>
      <c r="N786">
        <v>146.77726699999999</v>
      </c>
      <c r="O786">
        <v>231.16584800000001</v>
      </c>
      <c r="P786">
        <v>79.828277999999997</v>
      </c>
      <c r="Q786">
        <v>478.06072999999998</v>
      </c>
      <c r="R786">
        <v>172.85470599999999</v>
      </c>
      <c r="S786">
        <v>378.59670999999997</v>
      </c>
    </row>
    <row r="787" spans="2:19">
      <c r="B787" s="112">
        <v>44601</v>
      </c>
      <c r="C787">
        <v>76.930283000000003</v>
      </c>
      <c r="D787">
        <v>104.049408</v>
      </c>
      <c r="E787">
        <v>24.404378999999999</v>
      </c>
      <c r="F787">
        <v>115.770004</v>
      </c>
      <c r="G787">
        <v>54.915962</v>
      </c>
      <c r="H787">
        <v>50.617652999999997</v>
      </c>
      <c r="I787">
        <v>73.607460000000003</v>
      </c>
      <c r="J787">
        <v>231.75410500000001</v>
      </c>
      <c r="K787">
        <v>44.356434</v>
      </c>
      <c r="L787">
        <v>48.004035999999999</v>
      </c>
      <c r="M787">
        <v>77.897345999999999</v>
      </c>
      <c r="N787">
        <v>147.38906900000001</v>
      </c>
      <c r="O787">
        <v>235.472137</v>
      </c>
      <c r="P787">
        <v>79.791313000000002</v>
      </c>
      <c r="Q787">
        <v>482.60479700000002</v>
      </c>
      <c r="R787">
        <v>174.28826900000001</v>
      </c>
      <c r="S787">
        <v>383.95697000000001</v>
      </c>
    </row>
    <row r="788" spans="2:19">
      <c r="B788" s="112">
        <v>44602</v>
      </c>
      <c r="C788">
        <v>76.226249999999993</v>
      </c>
      <c r="D788">
        <v>103.088097</v>
      </c>
      <c r="E788">
        <v>24.195150000000002</v>
      </c>
      <c r="F788">
        <v>114.194191</v>
      </c>
      <c r="G788">
        <v>54.443644999999997</v>
      </c>
      <c r="H788">
        <v>50.390639999999998</v>
      </c>
      <c r="I788">
        <v>72.899338</v>
      </c>
      <c r="J788">
        <v>227.82827800000001</v>
      </c>
      <c r="K788">
        <v>43.837775999999998</v>
      </c>
      <c r="L788">
        <v>47.157024</v>
      </c>
      <c r="M788">
        <v>76.788505999999998</v>
      </c>
      <c r="N788">
        <v>146.77726699999999</v>
      </c>
      <c r="O788">
        <v>228.51795999999999</v>
      </c>
      <c r="P788">
        <v>77.620575000000002</v>
      </c>
      <c r="Q788">
        <v>471.57879600000001</v>
      </c>
      <c r="R788">
        <v>170.175262</v>
      </c>
      <c r="S788">
        <v>381.772064</v>
      </c>
    </row>
    <row r="789" spans="2:19">
      <c r="B789" s="112">
        <v>44603</v>
      </c>
      <c r="C789">
        <v>76.723777999999996</v>
      </c>
      <c r="D789">
        <v>103.76667</v>
      </c>
      <c r="E789">
        <v>24.366340999999998</v>
      </c>
      <c r="F789">
        <v>115.042007</v>
      </c>
      <c r="G789">
        <v>54.952292999999997</v>
      </c>
      <c r="H789">
        <v>50.324416999999997</v>
      </c>
      <c r="I789">
        <v>74.734863000000004</v>
      </c>
      <c r="J789">
        <v>219.317307</v>
      </c>
      <c r="K789">
        <v>43.596169000000003</v>
      </c>
      <c r="L789">
        <v>48.547234000000003</v>
      </c>
      <c r="M789">
        <v>75.784790000000001</v>
      </c>
      <c r="N789">
        <v>144.86668399999999</v>
      </c>
      <c r="O789">
        <v>223.231628</v>
      </c>
      <c r="P789">
        <v>77.833031000000005</v>
      </c>
      <c r="Q789">
        <v>463.25604199999998</v>
      </c>
      <c r="R789">
        <v>166.73461900000001</v>
      </c>
      <c r="S789">
        <v>381.30599999999998</v>
      </c>
    </row>
    <row r="790" spans="2:19">
      <c r="B790" s="112">
        <v>44606</v>
      </c>
      <c r="C790">
        <v>76.291931000000005</v>
      </c>
      <c r="D790">
        <v>103.16349</v>
      </c>
      <c r="E790">
        <v>24.252209000000001</v>
      </c>
      <c r="F790">
        <v>114.01911200000001</v>
      </c>
      <c r="G790">
        <v>54.852378999999999</v>
      </c>
      <c r="H790">
        <v>50.201458000000002</v>
      </c>
      <c r="I790">
        <v>73.588836999999998</v>
      </c>
      <c r="J790">
        <v>217.46925400000001</v>
      </c>
      <c r="K790">
        <v>43.151603999999999</v>
      </c>
      <c r="L790">
        <v>47.506874000000003</v>
      </c>
      <c r="M790">
        <v>75.823029000000005</v>
      </c>
      <c r="N790">
        <v>143.52079800000001</v>
      </c>
      <c r="O790">
        <v>220.772232</v>
      </c>
      <c r="P790">
        <v>76.687607</v>
      </c>
      <c r="Q790">
        <v>459.641998</v>
      </c>
      <c r="R790">
        <v>166.97190900000001</v>
      </c>
      <c r="S790">
        <v>376.05255099999999</v>
      </c>
    </row>
    <row r="791" spans="2:19">
      <c r="B791" s="112">
        <v>44607</v>
      </c>
      <c r="C791">
        <v>76.132369999999995</v>
      </c>
      <c r="D791">
        <v>102.993858</v>
      </c>
      <c r="E791">
        <v>24.166611</v>
      </c>
      <c r="F791">
        <v>113.447754</v>
      </c>
      <c r="G791">
        <v>54.607135999999997</v>
      </c>
      <c r="H791">
        <v>50.106861000000002</v>
      </c>
      <c r="I791">
        <v>72.666411999999994</v>
      </c>
      <c r="J791">
        <v>220.765762</v>
      </c>
      <c r="K791">
        <v>43.286903000000002</v>
      </c>
      <c r="L791">
        <v>47.405602000000002</v>
      </c>
      <c r="M791">
        <v>78.069412</v>
      </c>
      <c r="N791">
        <v>145.619629</v>
      </c>
      <c r="O791">
        <v>219.92413300000001</v>
      </c>
      <c r="P791">
        <v>75.876250999999996</v>
      </c>
      <c r="Q791">
        <v>463.352936</v>
      </c>
      <c r="R791">
        <v>170.83770799999999</v>
      </c>
      <c r="S791">
        <v>382.01474000000002</v>
      </c>
    </row>
    <row r="792" spans="2:19">
      <c r="B792" s="112">
        <v>44608</v>
      </c>
      <c r="C792">
        <v>76.235634000000005</v>
      </c>
      <c r="D792">
        <v>103.116364</v>
      </c>
      <c r="E792">
        <v>24.233187000000001</v>
      </c>
      <c r="F792">
        <v>113.613647</v>
      </c>
      <c r="G792">
        <v>54.707050000000002</v>
      </c>
      <c r="H792">
        <v>50.135227</v>
      </c>
      <c r="I792">
        <v>73.001830999999996</v>
      </c>
      <c r="J792">
        <v>216.310486</v>
      </c>
      <c r="K792">
        <v>43.016300000000001</v>
      </c>
      <c r="L792">
        <v>47.764664000000003</v>
      </c>
      <c r="M792">
        <v>78.499572999999998</v>
      </c>
      <c r="N792">
        <v>145.883163</v>
      </c>
      <c r="O792">
        <v>218.92532299999999</v>
      </c>
      <c r="P792">
        <v>75.615127999999999</v>
      </c>
      <c r="Q792">
        <v>465.11630200000002</v>
      </c>
      <c r="R792">
        <v>170.600449</v>
      </c>
      <c r="S792">
        <v>379.25701900000001</v>
      </c>
    </row>
    <row r="793" spans="2:19">
      <c r="B793" s="112">
        <v>44609</v>
      </c>
      <c r="C793">
        <v>76.404610000000005</v>
      </c>
      <c r="D793">
        <v>103.33313800000001</v>
      </c>
      <c r="E793">
        <v>24.309275</v>
      </c>
      <c r="F793">
        <v>113.696579</v>
      </c>
      <c r="G793">
        <v>54.852378999999999</v>
      </c>
      <c r="H793">
        <v>50.191994000000001</v>
      </c>
      <c r="I793">
        <v>72.890022000000002</v>
      </c>
      <c r="J793">
        <v>207.48985300000001</v>
      </c>
      <c r="K793">
        <v>44.739784</v>
      </c>
      <c r="L793">
        <v>47.589737</v>
      </c>
      <c r="M793">
        <v>76.214950999999999</v>
      </c>
      <c r="N793">
        <v>142.52311700000001</v>
      </c>
      <c r="O793">
        <v>215.476471</v>
      </c>
      <c r="P793">
        <v>75.960175000000007</v>
      </c>
      <c r="Q793">
        <v>455.70834400000001</v>
      </c>
      <c r="R793">
        <v>166.97190900000001</v>
      </c>
      <c r="S793">
        <v>369.51727299999999</v>
      </c>
    </row>
    <row r="794" spans="2:19">
      <c r="B794" s="112">
        <v>44610</v>
      </c>
      <c r="C794">
        <v>76.536017999999999</v>
      </c>
      <c r="D794">
        <v>103.54991099999999</v>
      </c>
      <c r="E794">
        <v>24.366340999999998</v>
      </c>
      <c r="F794">
        <v>113.973007</v>
      </c>
      <c r="G794">
        <v>54.988632000000003</v>
      </c>
      <c r="H794">
        <v>50.220371</v>
      </c>
      <c r="I794">
        <v>72.079414</v>
      </c>
      <c r="J794">
        <v>205.941498</v>
      </c>
      <c r="K794">
        <v>44.453074999999998</v>
      </c>
      <c r="L794">
        <v>48.151347999999999</v>
      </c>
      <c r="M794">
        <v>75.297256000000004</v>
      </c>
      <c r="N794">
        <v>143.19139100000001</v>
      </c>
      <c r="O794">
        <v>215.25973500000001</v>
      </c>
      <c r="P794">
        <v>78.907195999999999</v>
      </c>
      <c r="Q794">
        <v>453.25707999999997</v>
      </c>
      <c r="R794">
        <v>165.409729</v>
      </c>
      <c r="S794">
        <v>358.41802999999999</v>
      </c>
    </row>
    <row r="795" spans="2:19">
      <c r="B795" s="112">
        <v>44614</v>
      </c>
      <c r="C795">
        <v>76.489104999999995</v>
      </c>
      <c r="D795">
        <v>103.43682099999999</v>
      </c>
      <c r="E795">
        <v>24.375848999999999</v>
      </c>
      <c r="F795">
        <v>113.82559999999999</v>
      </c>
      <c r="G795">
        <v>55.161200999999998</v>
      </c>
      <c r="H795">
        <v>50.267665999999998</v>
      </c>
      <c r="I795">
        <v>71.240836999999999</v>
      </c>
      <c r="J795">
        <v>201.865814</v>
      </c>
      <c r="K795">
        <v>43.956977999999999</v>
      </c>
      <c r="L795">
        <v>47.276699000000001</v>
      </c>
      <c r="M795">
        <v>74.522987000000001</v>
      </c>
      <c r="N795">
        <v>142.93727100000001</v>
      </c>
      <c r="O795">
        <v>215.19378699999999</v>
      </c>
      <c r="P795">
        <v>79.037766000000005</v>
      </c>
      <c r="Q795">
        <v>448.12191799999999</v>
      </c>
      <c r="R795">
        <v>162.46340900000001</v>
      </c>
      <c r="S795">
        <v>343.541473</v>
      </c>
    </row>
    <row r="796" spans="2:19">
      <c r="B796" s="112">
        <v>44615</v>
      </c>
      <c r="C796">
        <v>76.104195000000004</v>
      </c>
      <c r="D796">
        <v>102.97500599999999</v>
      </c>
      <c r="E796">
        <v>24.261714999999999</v>
      </c>
      <c r="F796">
        <v>112.793503</v>
      </c>
      <c r="G796">
        <v>55.215705999999997</v>
      </c>
      <c r="H796">
        <v>50.220371</v>
      </c>
      <c r="I796">
        <v>71.529685999999998</v>
      </c>
      <c r="J796">
        <v>198.239655</v>
      </c>
      <c r="K796">
        <v>43.505961999999997</v>
      </c>
      <c r="L796">
        <v>47.506874000000003</v>
      </c>
      <c r="M796">
        <v>71.741271999999995</v>
      </c>
      <c r="N796">
        <v>139.944275</v>
      </c>
      <c r="O796">
        <v>214.32685900000001</v>
      </c>
      <c r="P796">
        <v>78.711348999999998</v>
      </c>
      <c r="Q796">
        <v>445.32183800000001</v>
      </c>
      <c r="R796">
        <v>158.261459</v>
      </c>
      <c r="S796">
        <v>327.75198399999999</v>
      </c>
    </row>
    <row r="797" spans="2:19">
      <c r="B797" s="112">
        <v>44616</v>
      </c>
      <c r="C797">
        <v>76.273178000000001</v>
      </c>
      <c r="D797">
        <v>103.16349</v>
      </c>
      <c r="E797">
        <v>24.271232999999999</v>
      </c>
      <c r="F797">
        <v>113.327988</v>
      </c>
      <c r="G797">
        <v>55.442779999999999</v>
      </c>
      <c r="H797">
        <v>50.277126000000003</v>
      </c>
      <c r="I797">
        <v>70.625893000000005</v>
      </c>
      <c r="J797">
        <v>207.379974</v>
      </c>
      <c r="K797">
        <v>43.338448</v>
      </c>
      <c r="L797">
        <v>45.598712999999996</v>
      </c>
      <c r="M797">
        <v>72.238342000000003</v>
      </c>
      <c r="N797">
        <v>136.047821</v>
      </c>
      <c r="O797">
        <v>218.378784</v>
      </c>
      <c r="P797">
        <v>77.694823999999997</v>
      </c>
      <c r="Q797">
        <v>441.70791600000001</v>
      </c>
      <c r="R797">
        <v>160.90126000000001</v>
      </c>
      <c r="S797">
        <v>332.84036300000002</v>
      </c>
    </row>
    <row r="798" spans="2:19">
      <c r="B798" s="112">
        <v>44617</v>
      </c>
      <c r="C798">
        <v>76.338904999999997</v>
      </c>
      <c r="D798">
        <v>103.267166</v>
      </c>
      <c r="E798">
        <v>24.309275</v>
      </c>
      <c r="F798">
        <v>113.788757</v>
      </c>
      <c r="G798">
        <v>55.388278999999997</v>
      </c>
      <c r="H798">
        <v>50.305500000000002</v>
      </c>
      <c r="I798">
        <v>72.526634000000001</v>
      </c>
      <c r="J798">
        <v>210.256912</v>
      </c>
      <c r="K798">
        <v>43.934421999999998</v>
      </c>
      <c r="L798">
        <v>46.983597000000003</v>
      </c>
      <c r="M798">
        <v>74.955444</v>
      </c>
      <c r="N798">
        <v>139.26664700000001</v>
      </c>
      <c r="O798">
        <v>220.17858899999999</v>
      </c>
      <c r="P798">
        <v>80.147552000000005</v>
      </c>
      <c r="Q798">
        <v>460.95004299999999</v>
      </c>
      <c r="R798">
        <v>162.98744199999999</v>
      </c>
      <c r="S798">
        <v>336.93823200000003</v>
      </c>
    </row>
    <row r="799" spans="2:19">
      <c r="B799" s="112">
        <v>44620</v>
      </c>
      <c r="C799">
        <v>76.90213</v>
      </c>
      <c r="D799">
        <v>104.011734</v>
      </c>
      <c r="E799">
        <v>24.499485</v>
      </c>
      <c r="F799">
        <v>115.005135</v>
      </c>
      <c r="G799">
        <v>56.323830000000001</v>
      </c>
      <c r="H799">
        <v>50.362259000000002</v>
      </c>
      <c r="I799">
        <v>73.067054999999996</v>
      </c>
      <c r="J799">
        <v>210.80633499999999</v>
      </c>
      <c r="K799">
        <v>43.541404999999997</v>
      </c>
      <c r="L799">
        <v>46.723351000000001</v>
      </c>
      <c r="M799">
        <v>74.283378999999996</v>
      </c>
      <c r="N799">
        <v>133.45954900000001</v>
      </c>
      <c r="O799">
        <v>213.78031899999999</v>
      </c>
      <c r="P799">
        <v>79.989020999999994</v>
      </c>
      <c r="Q799">
        <v>461.06631499999997</v>
      </c>
      <c r="R799">
        <v>163.254379</v>
      </c>
      <c r="S799">
        <v>349.60086100000001</v>
      </c>
    </row>
    <row r="800" spans="2:19">
      <c r="B800" s="112">
        <v>44621</v>
      </c>
      <c r="C800">
        <v>77.305488999999994</v>
      </c>
      <c r="D800">
        <v>104.597847</v>
      </c>
      <c r="E800">
        <v>24.682247</v>
      </c>
      <c r="F800">
        <v>115.398521</v>
      </c>
      <c r="G800">
        <v>56.774344999999997</v>
      </c>
      <c r="H800">
        <v>50.447535999999999</v>
      </c>
      <c r="I800">
        <v>73.765854000000004</v>
      </c>
      <c r="J800">
        <v>203.27432300000001</v>
      </c>
      <c r="K800">
        <v>43.808781000000003</v>
      </c>
      <c r="L800">
        <v>45.301299999999998</v>
      </c>
      <c r="M800">
        <v>72.603188000000003</v>
      </c>
      <c r="N800">
        <v>128.42424</v>
      </c>
      <c r="O800">
        <v>215.36338799999999</v>
      </c>
      <c r="P800">
        <v>79.625298000000001</v>
      </c>
      <c r="Q800">
        <v>461.43447900000001</v>
      </c>
      <c r="R800">
        <v>161.35604900000001</v>
      </c>
      <c r="S800">
        <v>348.27050800000001</v>
      </c>
    </row>
    <row r="801" spans="2:19">
      <c r="B801" s="112">
        <v>44622</v>
      </c>
      <c r="C801">
        <v>76.355864999999994</v>
      </c>
      <c r="D801">
        <v>103.342529</v>
      </c>
      <c r="E801">
        <v>24.349084999999999</v>
      </c>
      <c r="F801">
        <v>113.64402800000001</v>
      </c>
      <c r="G801">
        <v>56.392094</v>
      </c>
      <c r="H801">
        <v>50.333832000000001</v>
      </c>
      <c r="I801">
        <v>75.033019999999993</v>
      </c>
      <c r="J801">
        <v>207.88942</v>
      </c>
      <c r="K801">
        <v>43.863540999999998</v>
      </c>
      <c r="L801">
        <v>45.236232999999999</v>
      </c>
      <c r="M801">
        <v>74.024131999999994</v>
      </c>
      <c r="N801">
        <v>131.08776900000001</v>
      </c>
      <c r="O801">
        <v>217.67205799999999</v>
      </c>
      <c r="P801">
        <v>81.052177</v>
      </c>
      <c r="Q801">
        <v>470.28048699999999</v>
      </c>
      <c r="R801">
        <v>164.67811599999999</v>
      </c>
      <c r="S801">
        <v>365.09896900000001</v>
      </c>
    </row>
    <row r="802" spans="2:19">
      <c r="B802" s="112">
        <v>44623</v>
      </c>
      <c r="C802">
        <v>76.694336000000007</v>
      </c>
      <c r="D802">
        <v>103.69175</v>
      </c>
      <c r="E802">
        <v>24.434754999999999</v>
      </c>
      <c r="F802">
        <v>114.059563</v>
      </c>
      <c r="G802">
        <v>56.328372999999999</v>
      </c>
      <c r="H802">
        <v>50.267532000000003</v>
      </c>
      <c r="I802">
        <v>75.508208999999994</v>
      </c>
      <c r="J802">
        <v>202.75488300000001</v>
      </c>
      <c r="K802">
        <v>44.871864000000002</v>
      </c>
      <c r="L802">
        <v>44.334662999999999</v>
      </c>
      <c r="M802">
        <v>73.822524999999999</v>
      </c>
      <c r="N802">
        <v>130.15602100000001</v>
      </c>
      <c r="O802">
        <v>221.667404</v>
      </c>
      <c r="P802">
        <v>82.339164999999994</v>
      </c>
      <c r="Q802">
        <v>471.45285000000001</v>
      </c>
      <c r="R802">
        <v>164.35183699999999</v>
      </c>
      <c r="S802">
        <v>370.87673999999998</v>
      </c>
    </row>
    <row r="803" spans="2:19">
      <c r="B803" s="112">
        <v>44624</v>
      </c>
      <c r="C803">
        <v>76.967026000000004</v>
      </c>
      <c r="D803">
        <v>104.10704</v>
      </c>
      <c r="E803">
        <v>24.587057000000001</v>
      </c>
      <c r="F803">
        <v>114.170372</v>
      </c>
      <c r="G803">
        <v>56.747039999999998</v>
      </c>
      <c r="H803">
        <v>50.220154000000001</v>
      </c>
      <c r="I803">
        <v>78.350020999999998</v>
      </c>
      <c r="J803">
        <v>199.847961</v>
      </c>
      <c r="K803">
        <v>46.009048</v>
      </c>
      <c r="L803">
        <v>42.457183999999998</v>
      </c>
      <c r="M803">
        <v>71.422263999999998</v>
      </c>
      <c r="N803">
        <v>126.494812</v>
      </c>
      <c r="O803">
        <v>224.53201300000001</v>
      </c>
      <c r="P803">
        <v>83.821999000000005</v>
      </c>
      <c r="Q803">
        <v>483.13763399999999</v>
      </c>
      <c r="R803">
        <v>161.32638499999999</v>
      </c>
      <c r="S803">
        <v>378.781158</v>
      </c>
    </row>
    <row r="804" spans="2:19">
      <c r="B804" s="112">
        <v>44627</v>
      </c>
      <c r="C804">
        <v>76.590912000000003</v>
      </c>
      <c r="D804">
        <v>103.50299099999999</v>
      </c>
      <c r="E804">
        <v>24.491869000000001</v>
      </c>
      <c r="F804">
        <v>112.785263</v>
      </c>
      <c r="G804">
        <v>57.102001000000001</v>
      </c>
      <c r="H804">
        <v>50.125416000000001</v>
      </c>
      <c r="I804">
        <v>81.173195000000007</v>
      </c>
      <c r="J804">
        <v>187.27130099999999</v>
      </c>
      <c r="K804">
        <v>45.638576999999998</v>
      </c>
      <c r="L804">
        <v>40.784184000000003</v>
      </c>
      <c r="M804">
        <v>66.314498999999998</v>
      </c>
      <c r="N804">
        <v>121.6101</v>
      </c>
      <c r="O804">
        <v>218.63320899999999</v>
      </c>
      <c r="P804">
        <v>84.064468000000005</v>
      </c>
      <c r="Q804">
        <v>471.724152</v>
      </c>
      <c r="R804">
        <v>157.500137</v>
      </c>
      <c r="S804">
        <v>358.32089200000001</v>
      </c>
    </row>
    <row r="805" spans="2:19">
      <c r="B805" s="112">
        <v>44628</v>
      </c>
      <c r="C805">
        <v>76.233626999999998</v>
      </c>
      <c r="D805">
        <v>103.13488</v>
      </c>
      <c r="E805">
        <v>24.377645000000001</v>
      </c>
      <c r="F805">
        <v>112.11119100000001</v>
      </c>
      <c r="G805">
        <v>57.329543999999999</v>
      </c>
      <c r="H805">
        <v>49.983311</v>
      </c>
      <c r="I805">
        <v>81.788139000000001</v>
      </c>
      <c r="J805">
        <v>190.088303</v>
      </c>
      <c r="K805">
        <v>44.694690999999999</v>
      </c>
      <c r="L805">
        <v>40.626170999999999</v>
      </c>
      <c r="M805">
        <v>66.064873000000006</v>
      </c>
      <c r="N805">
        <v>120.753601</v>
      </c>
      <c r="O805">
        <v>214.816879</v>
      </c>
      <c r="P805">
        <v>82.768158</v>
      </c>
      <c r="Q805">
        <v>458.73126200000002</v>
      </c>
      <c r="R805">
        <v>155.661148</v>
      </c>
      <c r="S805">
        <v>354.36877399999997</v>
      </c>
    </row>
    <row r="806" spans="2:19">
      <c r="B806" s="112">
        <v>44629</v>
      </c>
      <c r="C806">
        <v>76.026764</v>
      </c>
      <c r="D806">
        <v>102.917801</v>
      </c>
      <c r="E806">
        <v>24.282454000000001</v>
      </c>
      <c r="F806">
        <v>112.305077</v>
      </c>
      <c r="G806">
        <v>56.783454999999996</v>
      </c>
      <c r="H806">
        <v>49.916992</v>
      </c>
      <c r="I806">
        <v>77.138748000000007</v>
      </c>
      <c r="J806">
        <v>198.28961200000001</v>
      </c>
      <c r="K806">
        <v>44.926631999999998</v>
      </c>
      <c r="L806">
        <v>42.215522999999997</v>
      </c>
      <c r="M806">
        <v>69.598052999999993</v>
      </c>
      <c r="N806">
        <v>125.59126999999999</v>
      </c>
      <c r="O806">
        <v>219.66029399999999</v>
      </c>
      <c r="P806">
        <v>82.423088000000007</v>
      </c>
      <c r="Q806">
        <v>470.46456899999998</v>
      </c>
      <c r="R806">
        <v>161.10888700000001</v>
      </c>
      <c r="S806">
        <v>358.18499800000001</v>
      </c>
    </row>
    <row r="807" spans="2:19">
      <c r="B807" s="112">
        <v>44630</v>
      </c>
      <c r="C807">
        <v>75.622482000000005</v>
      </c>
      <c r="D807">
        <v>102.342033</v>
      </c>
      <c r="E807">
        <v>24.177748000000001</v>
      </c>
      <c r="F807">
        <v>111.02153</v>
      </c>
      <c r="G807">
        <v>56.656036</v>
      </c>
      <c r="H807">
        <v>49.822254000000001</v>
      </c>
      <c r="I807">
        <v>79.533332999999999</v>
      </c>
      <c r="J807">
        <v>195.00311300000001</v>
      </c>
      <c r="K807">
        <v>45.947837999999997</v>
      </c>
      <c r="L807">
        <v>41.221020000000003</v>
      </c>
      <c r="M807">
        <v>69.204421999999994</v>
      </c>
      <c r="N807">
        <v>124.104218</v>
      </c>
      <c r="O807">
        <v>219.368179</v>
      </c>
      <c r="P807">
        <v>83.439635999999993</v>
      </c>
      <c r="Q807">
        <v>476.15197799999999</v>
      </c>
      <c r="R807">
        <v>156.72894299999999</v>
      </c>
      <c r="S807">
        <v>367.20614599999999</v>
      </c>
    </row>
    <row r="808" spans="2:19">
      <c r="B808" s="112">
        <v>44631</v>
      </c>
      <c r="C808">
        <v>75.566070999999994</v>
      </c>
      <c r="D808">
        <v>102.32318100000001</v>
      </c>
      <c r="E808">
        <v>24.177748000000001</v>
      </c>
      <c r="F808">
        <v>110.97539500000001</v>
      </c>
      <c r="G808">
        <v>57.047398000000001</v>
      </c>
      <c r="H808">
        <v>49.642254000000001</v>
      </c>
      <c r="I808">
        <v>79.123374999999996</v>
      </c>
      <c r="J808">
        <v>187.411148</v>
      </c>
      <c r="K808">
        <v>45.767440999999998</v>
      </c>
      <c r="L808">
        <v>40.849238999999997</v>
      </c>
      <c r="M808">
        <v>69.598052999999993</v>
      </c>
      <c r="N808">
        <v>121.308907</v>
      </c>
      <c r="O808">
        <v>221.29049699999999</v>
      </c>
      <c r="P808">
        <v>83.318382</v>
      </c>
      <c r="Q808">
        <v>469.23303199999998</v>
      </c>
      <c r="R808">
        <v>152.98176599999999</v>
      </c>
      <c r="S808">
        <v>378.208282</v>
      </c>
    </row>
    <row r="809" spans="2:19">
      <c r="B809" s="112">
        <v>44634</v>
      </c>
      <c r="C809">
        <v>74.870307999999994</v>
      </c>
      <c r="D809">
        <v>101.332115</v>
      </c>
      <c r="E809">
        <v>23.958819999999999</v>
      </c>
      <c r="F809">
        <v>109.368645</v>
      </c>
      <c r="G809">
        <v>56.437603000000003</v>
      </c>
      <c r="H809">
        <v>49.452778000000002</v>
      </c>
      <c r="I809">
        <v>76.290870999999996</v>
      </c>
      <c r="J809">
        <v>186.43220500000001</v>
      </c>
      <c r="K809">
        <v>46.405289000000003</v>
      </c>
      <c r="L809">
        <v>41.221020000000003</v>
      </c>
      <c r="M809">
        <v>68.877983</v>
      </c>
      <c r="N809">
        <v>122.513611</v>
      </c>
      <c r="O809">
        <v>221.37529000000001</v>
      </c>
      <c r="P809">
        <v>83.486251999999993</v>
      </c>
      <c r="Q809">
        <v>474.14047199999999</v>
      </c>
      <c r="R809">
        <v>148.91819799999999</v>
      </c>
      <c r="S809">
        <v>382.46151700000001</v>
      </c>
    </row>
    <row r="810" spans="2:19">
      <c r="B810" s="112">
        <v>44635</v>
      </c>
      <c r="C810">
        <v>74.992537999999996</v>
      </c>
      <c r="D810">
        <v>101.55864</v>
      </c>
      <c r="E810">
        <v>23.796997000000001</v>
      </c>
      <c r="F810">
        <v>110.227402</v>
      </c>
      <c r="G810">
        <v>55.973433999999997</v>
      </c>
      <c r="H810">
        <v>49.329624000000003</v>
      </c>
      <c r="I810">
        <v>71.948959000000002</v>
      </c>
      <c r="J810">
        <v>191.82646199999999</v>
      </c>
      <c r="K810">
        <v>46.962600999999999</v>
      </c>
      <c r="L810">
        <v>41.258189999999999</v>
      </c>
      <c r="M810">
        <v>69.002791999999999</v>
      </c>
      <c r="N810">
        <v>124.687752</v>
      </c>
      <c r="O810">
        <v>222.58145099999999</v>
      </c>
      <c r="P810">
        <v>84.306952999999993</v>
      </c>
      <c r="Q810">
        <v>483.848297</v>
      </c>
      <c r="R810">
        <v>153.33770799999999</v>
      </c>
      <c r="S810">
        <v>377.227509</v>
      </c>
    </row>
    <row r="811" spans="2:19">
      <c r="B811" s="112">
        <v>44636</v>
      </c>
      <c r="C811">
        <v>75.105362</v>
      </c>
      <c r="D811">
        <v>101.63417800000001</v>
      </c>
      <c r="E811">
        <v>23.958819999999999</v>
      </c>
      <c r="F811">
        <v>111.16928900000001</v>
      </c>
      <c r="G811">
        <v>55.691284000000003</v>
      </c>
      <c r="H811">
        <v>49.339092000000001</v>
      </c>
      <c r="I811">
        <v>71.678764000000001</v>
      </c>
      <c r="J811">
        <v>203.414185</v>
      </c>
      <c r="K811">
        <v>46.824081</v>
      </c>
      <c r="L811">
        <v>41.899512999999999</v>
      </c>
      <c r="M811">
        <v>71.278244000000001</v>
      </c>
      <c r="N811">
        <v>130.25953699999999</v>
      </c>
      <c r="O811">
        <v>225.80410800000001</v>
      </c>
      <c r="P811">
        <v>83.598167000000004</v>
      </c>
      <c r="Q811">
        <v>484.18838499999998</v>
      </c>
      <c r="R811">
        <v>157.78684999999999</v>
      </c>
      <c r="S811">
        <v>376.96536300000002</v>
      </c>
    </row>
    <row r="812" spans="2:19">
      <c r="B812" s="112">
        <v>44637</v>
      </c>
      <c r="C812">
        <v>75.171172999999996</v>
      </c>
      <c r="D812">
        <v>101.804039</v>
      </c>
      <c r="E812">
        <v>23.911221999999999</v>
      </c>
      <c r="F812">
        <v>112.25891900000001</v>
      </c>
      <c r="G812">
        <v>56.428489999999996</v>
      </c>
      <c r="H812">
        <v>49.386471</v>
      </c>
      <c r="I812">
        <v>73.588836999999998</v>
      </c>
      <c r="J812">
        <v>207.61970500000001</v>
      </c>
      <c r="K812">
        <v>46.895226000000001</v>
      </c>
      <c r="L812">
        <v>42.122580999999997</v>
      </c>
      <c r="M812">
        <v>72.785599000000005</v>
      </c>
      <c r="N812">
        <v>131.906586</v>
      </c>
      <c r="O812">
        <v>230.996216</v>
      </c>
      <c r="P812">
        <v>83.94323</v>
      </c>
      <c r="Q812">
        <v>492.70095800000001</v>
      </c>
      <c r="R812">
        <v>158.80522199999999</v>
      </c>
      <c r="S812">
        <v>394.39581299999998</v>
      </c>
    </row>
    <row r="813" spans="2:19">
      <c r="B813" s="112">
        <v>44638</v>
      </c>
      <c r="C813">
        <v>75.387405000000001</v>
      </c>
      <c r="D813">
        <v>102.030563</v>
      </c>
      <c r="E813">
        <v>23.977855999999999</v>
      </c>
      <c r="F813">
        <v>112.48052199999999</v>
      </c>
      <c r="G813">
        <v>56.273772999999998</v>
      </c>
      <c r="H813">
        <v>49.443314000000001</v>
      </c>
      <c r="I813">
        <v>73.299987999999999</v>
      </c>
      <c r="J813">
        <v>216.26054400000001</v>
      </c>
      <c r="K813">
        <v>47.034283000000002</v>
      </c>
      <c r="L813">
        <v>42.103991999999998</v>
      </c>
      <c r="M813">
        <v>73.649688999999995</v>
      </c>
      <c r="N813">
        <v>131.859543</v>
      </c>
      <c r="O813">
        <v>228.53681900000001</v>
      </c>
      <c r="P813">
        <v>82.721526999999995</v>
      </c>
      <c r="Q813">
        <v>491.82641599999999</v>
      </c>
      <c r="R813">
        <v>162.12724299999999</v>
      </c>
      <c r="S813">
        <v>401.19323700000001</v>
      </c>
    </row>
    <row r="814" spans="2:19">
      <c r="B814" s="112">
        <v>44641</v>
      </c>
      <c r="C814">
        <v>74.616439999999997</v>
      </c>
      <c r="D814">
        <v>101.030083</v>
      </c>
      <c r="E814">
        <v>23.730370000000001</v>
      </c>
      <c r="F814">
        <v>110.91997499999999</v>
      </c>
      <c r="G814">
        <v>55.773197000000003</v>
      </c>
      <c r="H814">
        <v>49.244357999999998</v>
      </c>
      <c r="I814">
        <v>76.589027000000002</v>
      </c>
      <c r="J814">
        <v>211.26585399999999</v>
      </c>
      <c r="K814">
        <v>46.642975</v>
      </c>
      <c r="L814">
        <v>41.899512999999999</v>
      </c>
      <c r="M814">
        <v>73.688109999999995</v>
      </c>
      <c r="N814">
        <v>131.43602000000001</v>
      </c>
      <c r="O814">
        <v>227.698151</v>
      </c>
      <c r="P814">
        <v>83.532889999999995</v>
      </c>
      <c r="Q814">
        <v>493.322968</v>
      </c>
      <c r="R814">
        <v>163.51144400000001</v>
      </c>
      <c r="S814">
        <v>410.06872600000003</v>
      </c>
    </row>
    <row r="815" spans="2:19">
      <c r="B815" s="112">
        <v>44642</v>
      </c>
      <c r="C815">
        <v>74.428382999999997</v>
      </c>
      <c r="D815">
        <v>100.756378</v>
      </c>
      <c r="E815">
        <v>23.644697000000001</v>
      </c>
      <c r="F815">
        <v>110.652168</v>
      </c>
      <c r="G815">
        <v>55.509250999999999</v>
      </c>
      <c r="H815">
        <v>49.159095999999998</v>
      </c>
      <c r="I815">
        <v>76.253608999999997</v>
      </c>
      <c r="J815">
        <v>216.42036400000001</v>
      </c>
      <c r="K815">
        <v>46.503925000000002</v>
      </c>
      <c r="L815">
        <v>42.308475000000001</v>
      </c>
      <c r="M815">
        <v>73.956931999999995</v>
      </c>
      <c r="N815">
        <v>134.231323</v>
      </c>
      <c r="O815">
        <v>225.841812</v>
      </c>
      <c r="P815">
        <v>83.271759000000003</v>
      </c>
      <c r="Q815">
        <v>491.04904199999999</v>
      </c>
      <c r="R815">
        <v>166.912598</v>
      </c>
      <c r="S815">
        <v>415.17648300000002</v>
      </c>
    </row>
    <row r="816" spans="2:19">
      <c r="B816" s="112">
        <v>44643</v>
      </c>
      <c r="C816">
        <v>74.766869</v>
      </c>
      <c r="D816">
        <v>101.17166899999999</v>
      </c>
      <c r="E816">
        <v>23.758918999999999</v>
      </c>
      <c r="F816">
        <v>110.966156</v>
      </c>
      <c r="G816">
        <v>56.210059999999999</v>
      </c>
      <c r="H816">
        <v>49.102249</v>
      </c>
      <c r="I816">
        <v>77.455544000000003</v>
      </c>
      <c r="J816">
        <v>213.23376500000001</v>
      </c>
      <c r="K816">
        <v>45.905650999999999</v>
      </c>
      <c r="L816">
        <v>41.583508000000002</v>
      </c>
      <c r="M816">
        <v>72.910408000000004</v>
      </c>
      <c r="N816">
        <v>131.55838</v>
      </c>
      <c r="O816">
        <v>220.498932</v>
      </c>
      <c r="P816">
        <v>83.877960000000002</v>
      </c>
      <c r="Q816">
        <v>489.01806599999998</v>
      </c>
      <c r="R816">
        <v>168.28686500000001</v>
      </c>
      <c r="S816">
        <v>419.03155500000003</v>
      </c>
    </row>
    <row r="817" spans="2:19">
      <c r="B817" s="112">
        <v>44644</v>
      </c>
      <c r="C817">
        <v>74.672852000000006</v>
      </c>
      <c r="D817">
        <v>100.94515199999999</v>
      </c>
      <c r="E817">
        <v>23.71133</v>
      </c>
      <c r="F817">
        <v>111.01232899999999</v>
      </c>
      <c r="G817">
        <v>55.864220000000003</v>
      </c>
      <c r="H817">
        <v>48.950668</v>
      </c>
      <c r="I817">
        <v>77.688484000000003</v>
      </c>
      <c r="J817">
        <v>219.33727999999999</v>
      </c>
      <c r="K817">
        <v>46.190235000000001</v>
      </c>
      <c r="L817">
        <v>41.462673000000002</v>
      </c>
      <c r="M817">
        <v>73.256073000000001</v>
      </c>
      <c r="N817">
        <v>132.41485599999999</v>
      </c>
      <c r="O817">
        <v>221.902985</v>
      </c>
      <c r="P817">
        <v>85.248863</v>
      </c>
      <c r="Q817">
        <v>498.95916699999998</v>
      </c>
      <c r="R817">
        <v>172.10327100000001</v>
      </c>
      <c r="S817">
        <v>419.71139499999998</v>
      </c>
    </row>
    <row r="818" spans="2:19">
      <c r="B818" s="112">
        <v>44645</v>
      </c>
      <c r="C818">
        <v>74.014702</v>
      </c>
      <c r="D818">
        <v>100.14286800000001</v>
      </c>
      <c r="E818">
        <v>23.520952000000001</v>
      </c>
      <c r="F818">
        <v>110.13507799999999</v>
      </c>
      <c r="G818">
        <v>55.472855000000003</v>
      </c>
      <c r="H818">
        <v>48.789631</v>
      </c>
      <c r="I818">
        <v>79.384247000000002</v>
      </c>
      <c r="J818">
        <v>221.5849</v>
      </c>
      <c r="K818">
        <v>46.390732</v>
      </c>
      <c r="L818">
        <v>41.732216000000001</v>
      </c>
      <c r="M818">
        <v>74.014533999999998</v>
      </c>
      <c r="N818">
        <v>133.572495</v>
      </c>
      <c r="O818">
        <v>226.80296300000001</v>
      </c>
      <c r="P818">
        <v>86.433280999999994</v>
      </c>
      <c r="Q818">
        <v>498.54129</v>
      </c>
      <c r="R818">
        <v>172.74589499999999</v>
      </c>
      <c r="S818">
        <v>423.818939</v>
      </c>
    </row>
    <row r="819" spans="2:19">
      <c r="B819" s="112">
        <v>44648</v>
      </c>
      <c r="C819">
        <v>74.230941999999999</v>
      </c>
      <c r="D819">
        <v>100.388283</v>
      </c>
      <c r="E819">
        <v>23.568546000000001</v>
      </c>
      <c r="F819">
        <v>110.744545</v>
      </c>
      <c r="G819">
        <v>55.436450999999998</v>
      </c>
      <c r="H819">
        <v>48.742252000000001</v>
      </c>
      <c r="I819">
        <v>77.157393999999996</v>
      </c>
      <c r="J819">
        <v>223.35301200000001</v>
      </c>
      <c r="K819">
        <v>47.215384999999998</v>
      </c>
      <c r="L819">
        <v>42.011043999999998</v>
      </c>
      <c r="M819">
        <v>73.294464000000005</v>
      </c>
      <c r="N819">
        <v>132.58424400000001</v>
      </c>
      <c r="O819">
        <v>230.89254800000001</v>
      </c>
      <c r="P819">
        <v>86.778335999999996</v>
      </c>
      <c r="Q819">
        <v>498.70651199999998</v>
      </c>
      <c r="R819">
        <v>173.61596700000001</v>
      </c>
      <c r="S819">
        <v>420.09002700000002</v>
      </c>
    </row>
    <row r="820" spans="2:19">
      <c r="B820" s="112">
        <v>44649</v>
      </c>
      <c r="C820">
        <v>74.560019999999994</v>
      </c>
      <c r="D820">
        <v>100.860191</v>
      </c>
      <c r="E820">
        <v>23.635178</v>
      </c>
      <c r="F820">
        <v>111.677155</v>
      </c>
      <c r="G820">
        <v>55.218024999999997</v>
      </c>
      <c r="H820">
        <v>48.732773000000002</v>
      </c>
      <c r="I820">
        <v>76.747437000000005</v>
      </c>
      <c r="J820">
        <v>229.61637899999999</v>
      </c>
      <c r="K820">
        <v>47.613159000000003</v>
      </c>
      <c r="L820">
        <v>42.986969000000002</v>
      </c>
      <c r="M820">
        <v>74.888237000000004</v>
      </c>
      <c r="N820">
        <v>132.87603799999999</v>
      </c>
      <c r="O820">
        <v>236.09406999999999</v>
      </c>
      <c r="P820">
        <v>87.216644000000002</v>
      </c>
      <c r="Q820">
        <v>496.30624399999999</v>
      </c>
      <c r="R820">
        <v>176.938019</v>
      </c>
      <c r="S820">
        <v>400.96994000000001</v>
      </c>
    </row>
    <row r="821" spans="2:19">
      <c r="B821" s="112">
        <v>44650</v>
      </c>
      <c r="C821">
        <v>74.729270999999997</v>
      </c>
      <c r="D821">
        <v>101.133911</v>
      </c>
      <c r="E821">
        <v>23.71133</v>
      </c>
      <c r="F821">
        <v>111.935715</v>
      </c>
      <c r="G821">
        <v>55.454650999999998</v>
      </c>
      <c r="H821">
        <v>48.808574999999998</v>
      </c>
      <c r="I821">
        <v>78.061165000000003</v>
      </c>
      <c r="J821">
        <v>227.60850500000001</v>
      </c>
      <c r="K821">
        <v>48.466918999999997</v>
      </c>
      <c r="L821">
        <v>42.996262000000002</v>
      </c>
      <c r="M821">
        <v>73.486480999999998</v>
      </c>
      <c r="N821">
        <v>132.27368200000001</v>
      </c>
      <c r="O821">
        <v>236.39561499999999</v>
      </c>
      <c r="P821">
        <v>88.345093000000006</v>
      </c>
      <c r="Q821">
        <v>506.11120599999998</v>
      </c>
      <c r="R821">
        <v>175.76147499999999</v>
      </c>
      <c r="S821">
        <v>404.55248999999998</v>
      </c>
    </row>
    <row r="822" spans="2:19">
      <c r="B822" s="112">
        <v>44651</v>
      </c>
      <c r="C822">
        <v>74.785690000000002</v>
      </c>
      <c r="D822">
        <v>101.08672300000001</v>
      </c>
      <c r="E822">
        <v>23.71133</v>
      </c>
      <c r="F822">
        <v>111.677155</v>
      </c>
      <c r="G822">
        <v>55.254416999999997</v>
      </c>
      <c r="H822">
        <v>48.83699</v>
      </c>
      <c r="I822">
        <v>76.952399999999997</v>
      </c>
      <c r="J822">
        <v>222.12432899999999</v>
      </c>
      <c r="K822">
        <v>48.159691000000002</v>
      </c>
      <c r="L822">
        <v>42.354945999999998</v>
      </c>
      <c r="M822">
        <v>70.644576999999998</v>
      </c>
      <c r="N822">
        <v>128.30188000000001</v>
      </c>
      <c r="O822">
        <v>236.72541799999999</v>
      </c>
      <c r="P822">
        <v>88.298462000000001</v>
      </c>
      <c r="Q822">
        <v>495.56768799999998</v>
      </c>
      <c r="R822">
        <v>172.637146</v>
      </c>
      <c r="S822">
        <v>404.46484400000003</v>
      </c>
    </row>
    <row r="823" spans="2:19">
      <c r="B823" s="112">
        <v>44652</v>
      </c>
      <c r="C823">
        <v>74.623558000000003</v>
      </c>
      <c r="D823">
        <v>100.90712000000001</v>
      </c>
      <c r="E823">
        <v>23.650351000000001</v>
      </c>
      <c r="F823">
        <v>112.05191000000001</v>
      </c>
      <c r="G823">
        <v>54.991123000000002</v>
      </c>
      <c r="H823">
        <v>48.844577999999998</v>
      </c>
      <c r="I823">
        <v>77.446228000000005</v>
      </c>
      <c r="J823">
        <v>224.611694</v>
      </c>
      <c r="K823">
        <v>48.835583</v>
      </c>
      <c r="L823">
        <v>43.312266999999999</v>
      </c>
      <c r="M823">
        <v>71.767891000000006</v>
      </c>
      <c r="N823">
        <v>127.35129499999999</v>
      </c>
      <c r="O823">
        <v>242.124832</v>
      </c>
      <c r="P823">
        <v>89.632080000000002</v>
      </c>
      <c r="Q823">
        <v>498.11376999999999</v>
      </c>
      <c r="R823">
        <v>172.34054599999999</v>
      </c>
      <c r="S823">
        <v>405.76937900000001</v>
      </c>
    </row>
    <row r="824" spans="2:19">
      <c r="B824" s="112">
        <v>44655</v>
      </c>
      <c r="C824">
        <v>74.680121999999997</v>
      </c>
      <c r="D824">
        <v>100.992195</v>
      </c>
      <c r="E824">
        <v>23.631284999999998</v>
      </c>
      <c r="F824">
        <v>112.440575</v>
      </c>
      <c r="G824">
        <v>54.972836000000001</v>
      </c>
      <c r="H824">
        <v>48.863543999999997</v>
      </c>
      <c r="I824">
        <v>77.483504999999994</v>
      </c>
      <c r="J824">
        <v>233.64210499999999</v>
      </c>
      <c r="K824">
        <v>48.845286999999999</v>
      </c>
      <c r="L824">
        <v>43.265799999999999</v>
      </c>
      <c r="M824">
        <v>71.892707999999999</v>
      </c>
      <c r="N824">
        <v>127.916016</v>
      </c>
      <c r="O824">
        <v>242.95404099999999</v>
      </c>
      <c r="P824">
        <v>89.016563000000005</v>
      </c>
      <c r="Q824">
        <v>495.61627199999998</v>
      </c>
      <c r="R824">
        <v>176.42387400000001</v>
      </c>
      <c r="S824">
        <v>406.40225199999998</v>
      </c>
    </row>
    <row r="825" spans="2:19">
      <c r="B825" s="112">
        <v>44656</v>
      </c>
      <c r="C825">
        <v>73.926070999999993</v>
      </c>
      <c r="D825">
        <v>99.971328999999997</v>
      </c>
      <c r="E825">
        <v>23.440708000000001</v>
      </c>
      <c r="F825">
        <v>110.469559</v>
      </c>
      <c r="G825">
        <v>54.561436</v>
      </c>
      <c r="H825">
        <v>48.787666000000002</v>
      </c>
      <c r="I825">
        <v>77.082854999999995</v>
      </c>
      <c r="J825">
        <v>231.594269</v>
      </c>
      <c r="K825">
        <v>48.984347999999997</v>
      </c>
      <c r="L825">
        <v>42.903315999999997</v>
      </c>
      <c r="M825">
        <v>70.087708000000006</v>
      </c>
      <c r="N825">
        <v>126.427376</v>
      </c>
      <c r="O825">
        <v>247.75039699999999</v>
      </c>
      <c r="P825">
        <v>89.669387999999998</v>
      </c>
      <c r="Q825">
        <v>503.13769500000001</v>
      </c>
      <c r="R825">
        <v>173.082077</v>
      </c>
      <c r="S825">
        <v>402.76119999999997</v>
      </c>
    </row>
    <row r="826" spans="2:19">
      <c r="B826" s="112">
        <v>44657</v>
      </c>
      <c r="C826">
        <v>73.699837000000002</v>
      </c>
      <c r="D826">
        <v>99.716080000000005</v>
      </c>
      <c r="E826">
        <v>23.402601000000001</v>
      </c>
      <c r="F826">
        <v>109.821815</v>
      </c>
      <c r="G826">
        <v>54.342007000000002</v>
      </c>
      <c r="H826">
        <v>48.616909</v>
      </c>
      <c r="I826">
        <v>77.940055999999998</v>
      </c>
      <c r="J826">
        <v>223.06332399999999</v>
      </c>
      <c r="K826">
        <v>50.122687999999997</v>
      </c>
      <c r="L826">
        <v>42.670963</v>
      </c>
      <c r="M826">
        <v>67.380202999999995</v>
      </c>
      <c r="N826">
        <v>124.67330200000001</v>
      </c>
      <c r="O826">
        <v>253.121475</v>
      </c>
      <c r="P826">
        <v>91.767746000000002</v>
      </c>
      <c r="Q826">
        <v>516.73266599999999</v>
      </c>
      <c r="R826">
        <v>169.88855000000001</v>
      </c>
      <c r="S826">
        <v>400.36630200000002</v>
      </c>
    </row>
    <row r="827" spans="2:19">
      <c r="B827" s="112">
        <v>44658</v>
      </c>
      <c r="C827">
        <v>73.549010999999993</v>
      </c>
      <c r="D827">
        <v>99.498671999999999</v>
      </c>
      <c r="E827">
        <v>23.374008</v>
      </c>
      <c r="F827">
        <v>109.31285099999999</v>
      </c>
      <c r="G827">
        <v>54.259739000000003</v>
      </c>
      <c r="H827">
        <v>48.512562000000003</v>
      </c>
      <c r="I827">
        <v>79.244491999999994</v>
      </c>
      <c r="J827">
        <v>222.71369899999999</v>
      </c>
      <c r="K827">
        <v>50.623942999999997</v>
      </c>
      <c r="L827">
        <v>42.866137999999999</v>
      </c>
      <c r="M827">
        <v>66.928962999999996</v>
      </c>
      <c r="N827">
        <v>124.294044</v>
      </c>
      <c r="O827">
        <v>250.398224</v>
      </c>
      <c r="P827">
        <v>90.984352000000001</v>
      </c>
      <c r="Q827">
        <v>521.785706</v>
      </c>
      <c r="R827">
        <v>170.195053</v>
      </c>
      <c r="S827">
        <v>398.62368800000002</v>
      </c>
    </row>
    <row r="828" spans="2:19">
      <c r="B828" s="112">
        <v>44659</v>
      </c>
      <c r="C828">
        <v>73.153137000000001</v>
      </c>
      <c r="D828">
        <v>98.997673000000006</v>
      </c>
      <c r="E828">
        <v>23.278725000000001</v>
      </c>
      <c r="F828">
        <v>108.452286</v>
      </c>
      <c r="G828">
        <v>54.351154000000001</v>
      </c>
      <c r="H828">
        <v>48.474609000000001</v>
      </c>
      <c r="I828">
        <v>80.912307999999996</v>
      </c>
      <c r="J828">
        <v>222.09435999999999</v>
      </c>
      <c r="K828">
        <v>50.905299999999997</v>
      </c>
      <c r="L828">
        <v>42.596600000000002</v>
      </c>
      <c r="M828">
        <v>66.093658000000005</v>
      </c>
      <c r="N828">
        <v>126.569633</v>
      </c>
      <c r="O828">
        <v>251.03900100000001</v>
      </c>
      <c r="P828">
        <v>91.310776000000004</v>
      </c>
      <c r="Q828">
        <v>530.541382</v>
      </c>
      <c r="R828">
        <v>168.168228</v>
      </c>
      <c r="S828">
        <v>407.22967499999999</v>
      </c>
    </row>
    <row r="829" spans="2:19">
      <c r="B829" s="112">
        <v>44662</v>
      </c>
      <c r="C829">
        <v>72.813828000000001</v>
      </c>
      <c r="D829">
        <v>98.572310999999999</v>
      </c>
      <c r="E829">
        <v>23.202497000000001</v>
      </c>
      <c r="F829">
        <v>107.397369</v>
      </c>
      <c r="G829">
        <v>54.268878999999998</v>
      </c>
      <c r="H829">
        <v>48.294369000000003</v>
      </c>
      <c r="I829">
        <v>78.126396</v>
      </c>
      <c r="J829">
        <v>216.23057600000001</v>
      </c>
      <c r="K829">
        <v>49.896317000000003</v>
      </c>
      <c r="L829">
        <v>42.159751999999997</v>
      </c>
      <c r="M829">
        <v>65.748039000000006</v>
      </c>
      <c r="N829">
        <v>126.105026</v>
      </c>
      <c r="O829">
        <v>248.11784399999999</v>
      </c>
      <c r="P829">
        <v>90.089057999999994</v>
      </c>
      <c r="Q829">
        <v>522.26178000000004</v>
      </c>
      <c r="R829">
        <v>163.87725800000001</v>
      </c>
      <c r="S829">
        <v>407.43414300000001</v>
      </c>
    </row>
    <row r="830" spans="2:19">
      <c r="B830" s="112">
        <v>44663</v>
      </c>
      <c r="C830">
        <v>73.049460999999994</v>
      </c>
      <c r="D830">
        <v>98.884253999999999</v>
      </c>
      <c r="E830">
        <v>23.259665999999999</v>
      </c>
      <c r="F830">
        <v>107.471397</v>
      </c>
      <c r="G830">
        <v>54.259739000000003</v>
      </c>
      <c r="H830">
        <v>48.237456999999999</v>
      </c>
      <c r="I830">
        <v>79.756943000000007</v>
      </c>
      <c r="J830">
        <v>213.91304</v>
      </c>
      <c r="K830">
        <v>49.553519999999999</v>
      </c>
      <c r="L830">
        <v>41.360435000000003</v>
      </c>
      <c r="M830">
        <v>65.728836000000001</v>
      </c>
      <c r="N830">
        <v>124.720688</v>
      </c>
      <c r="O830">
        <v>243.63694799999999</v>
      </c>
      <c r="P830">
        <v>91.208175999999995</v>
      </c>
      <c r="Q830">
        <v>518.63720699999999</v>
      </c>
      <c r="R830">
        <v>165.76570100000001</v>
      </c>
      <c r="S830">
        <v>408.62188700000002</v>
      </c>
    </row>
    <row r="831" spans="2:19">
      <c r="B831" s="112">
        <v>44664</v>
      </c>
      <c r="C831">
        <v>73.134285000000006</v>
      </c>
      <c r="D831">
        <v>99.082770999999994</v>
      </c>
      <c r="E831">
        <v>23.297778999999998</v>
      </c>
      <c r="F831">
        <v>108.02660400000001</v>
      </c>
      <c r="G831">
        <v>54.177452000000002</v>
      </c>
      <c r="H831">
        <v>48.237456999999999</v>
      </c>
      <c r="I831">
        <v>80.884354000000002</v>
      </c>
      <c r="J831">
        <v>214.762146</v>
      </c>
      <c r="K831">
        <v>50.843857</v>
      </c>
      <c r="L831">
        <v>41.834454000000001</v>
      </c>
      <c r="M831">
        <v>66.218483000000006</v>
      </c>
      <c r="N831">
        <v>120.700523</v>
      </c>
      <c r="O831">
        <v>243.61799600000001</v>
      </c>
      <c r="P831">
        <v>91.301445000000001</v>
      </c>
      <c r="Q831">
        <v>521.83429000000001</v>
      </c>
      <c r="R831">
        <v>168.474716</v>
      </c>
      <c r="S831">
        <v>415.98184199999997</v>
      </c>
    </row>
    <row r="832" spans="2:19">
      <c r="B832" s="112">
        <v>44665</v>
      </c>
      <c r="C832">
        <v>72.634726999999998</v>
      </c>
      <c r="D832">
        <v>98.279289000000006</v>
      </c>
      <c r="E832">
        <v>23.116737000000001</v>
      </c>
      <c r="F832">
        <v>106.76812700000001</v>
      </c>
      <c r="G832">
        <v>54.150036</v>
      </c>
      <c r="H832">
        <v>48.076202000000002</v>
      </c>
      <c r="I832">
        <v>81.834732000000002</v>
      </c>
      <c r="J832">
        <v>209.95723000000001</v>
      </c>
      <c r="K832">
        <v>50.798583999999998</v>
      </c>
      <c r="L832">
        <v>41.509148000000003</v>
      </c>
      <c r="M832">
        <v>65.959243999999998</v>
      </c>
      <c r="N832">
        <v>119.58169599999999</v>
      </c>
      <c r="O832">
        <v>242.083282</v>
      </c>
      <c r="P832">
        <v>91.422668000000002</v>
      </c>
      <c r="Q832">
        <v>519.71588099999997</v>
      </c>
      <c r="R832">
        <v>163.42243999999999</v>
      </c>
      <c r="S832">
        <v>425.19143700000001</v>
      </c>
    </row>
    <row r="833" spans="2:19">
      <c r="B833" s="112">
        <v>44669</v>
      </c>
      <c r="C833">
        <v>72.399094000000005</v>
      </c>
      <c r="D833">
        <v>97.976814000000005</v>
      </c>
      <c r="E833">
        <v>23.097671999999999</v>
      </c>
      <c r="F833">
        <v>105.95380400000001</v>
      </c>
      <c r="G833">
        <v>54.131743999999998</v>
      </c>
      <c r="H833">
        <v>48.047733000000001</v>
      </c>
      <c r="I833">
        <v>82.505584999999996</v>
      </c>
      <c r="J833">
        <v>210.546616</v>
      </c>
      <c r="K833">
        <v>50.410507000000003</v>
      </c>
      <c r="L833">
        <v>41.100192999999997</v>
      </c>
      <c r="M833">
        <v>65.863242999999997</v>
      </c>
      <c r="N833">
        <v>121.80038500000001</v>
      </c>
      <c r="O833">
        <v>240.539154</v>
      </c>
      <c r="P833">
        <v>90.406143</v>
      </c>
      <c r="Q833">
        <v>518.99676499999998</v>
      </c>
      <c r="R833">
        <v>163.20495600000001</v>
      </c>
      <c r="S833">
        <v>426.84646600000002</v>
      </c>
    </row>
    <row r="834" spans="2:19">
      <c r="B834" s="112">
        <v>44670</v>
      </c>
      <c r="C834">
        <v>71.946640000000002</v>
      </c>
      <c r="D834">
        <v>97.381279000000006</v>
      </c>
      <c r="E834">
        <v>22.983329999999999</v>
      </c>
      <c r="F834">
        <v>105.11172500000001</v>
      </c>
      <c r="G834">
        <v>53.839199000000001</v>
      </c>
      <c r="H834">
        <v>47.753666000000003</v>
      </c>
      <c r="I834">
        <v>81.769515999999996</v>
      </c>
      <c r="J834">
        <v>217.079666</v>
      </c>
      <c r="K834">
        <v>50.982914000000001</v>
      </c>
      <c r="L834">
        <v>41.629973999999997</v>
      </c>
      <c r="M834">
        <v>66.506523000000001</v>
      </c>
      <c r="N834">
        <v>124.322502</v>
      </c>
      <c r="O834">
        <v>245.143204</v>
      </c>
      <c r="P834">
        <v>91.404015000000001</v>
      </c>
      <c r="Q834">
        <v>522.51452600000005</v>
      </c>
      <c r="R834">
        <v>165.50860599999999</v>
      </c>
      <c r="S834">
        <v>426.23315400000001</v>
      </c>
    </row>
    <row r="835" spans="2:19">
      <c r="B835" s="112">
        <v>44671</v>
      </c>
      <c r="C835">
        <v>72.399094000000005</v>
      </c>
      <c r="D835">
        <v>97.938987999999995</v>
      </c>
      <c r="E835">
        <v>23.107206000000001</v>
      </c>
      <c r="F835">
        <v>106.20365099999999</v>
      </c>
      <c r="G835">
        <v>54.250591</v>
      </c>
      <c r="H835">
        <v>47.839039</v>
      </c>
      <c r="I835">
        <v>81.955841000000007</v>
      </c>
      <c r="J835">
        <v>200.207581</v>
      </c>
      <c r="K835">
        <v>51.623238000000001</v>
      </c>
      <c r="L835">
        <v>42.215522999999997</v>
      </c>
      <c r="M835">
        <v>67.745048999999995</v>
      </c>
      <c r="N835">
        <v>124.758629</v>
      </c>
      <c r="O835">
        <v>253.49876399999999</v>
      </c>
      <c r="P835">
        <v>91.777077000000006</v>
      </c>
      <c r="Q835">
        <v>530.58984399999997</v>
      </c>
      <c r="R835">
        <v>165.34049999999999</v>
      </c>
      <c r="S835">
        <v>425.81451399999997</v>
      </c>
    </row>
    <row r="836" spans="2:19">
      <c r="B836" s="112">
        <v>44672</v>
      </c>
      <c r="C836">
        <v>72.012649999999994</v>
      </c>
      <c r="D836">
        <v>97.400176999999999</v>
      </c>
      <c r="E836">
        <v>23.030978999999999</v>
      </c>
      <c r="F836">
        <v>105.074707</v>
      </c>
      <c r="G836">
        <v>54.460872999999999</v>
      </c>
      <c r="H836">
        <v>47.677768999999998</v>
      </c>
      <c r="I836">
        <v>81.089340000000007</v>
      </c>
      <c r="J836">
        <v>187.870667</v>
      </c>
      <c r="K836">
        <v>51.700854999999997</v>
      </c>
      <c r="L836">
        <v>42.327061</v>
      </c>
      <c r="M836">
        <v>66.890548999999993</v>
      </c>
      <c r="N836">
        <v>123.79151899999999</v>
      </c>
      <c r="O836">
        <v>252.70297199999999</v>
      </c>
      <c r="P836">
        <v>91.571892000000005</v>
      </c>
      <c r="Q836">
        <v>522.26178000000004</v>
      </c>
      <c r="R836">
        <v>164.53968800000001</v>
      </c>
      <c r="S836">
        <v>413.12933299999997</v>
      </c>
    </row>
    <row r="837" spans="2:19">
      <c r="B837" s="112">
        <v>44673</v>
      </c>
      <c r="C837">
        <v>71.918357999999998</v>
      </c>
      <c r="D837">
        <v>97.305649000000003</v>
      </c>
      <c r="E837">
        <v>22.992858999999999</v>
      </c>
      <c r="F837">
        <v>104.954414</v>
      </c>
      <c r="G837">
        <v>54.250591</v>
      </c>
      <c r="H837">
        <v>47.677768999999998</v>
      </c>
      <c r="I837">
        <v>79.319023000000001</v>
      </c>
      <c r="J837">
        <v>183.91487100000001</v>
      </c>
      <c r="K837">
        <v>50.727435999999997</v>
      </c>
      <c r="L837">
        <v>42.206229999999998</v>
      </c>
      <c r="M837">
        <v>64.605521999999993</v>
      </c>
      <c r="N837">
        <v>120.23593099999999</v>
      </c>
      <c r="O837">
        <v>248.10841400000001</v>
      </c>
      <c r="P837">
        <v>89.986480999999998</v>
      </c>
      <c r="Q837">
        <v>506.227936</v>
      </c>
      <c r="R837">
        <v>159.96198999999999</v>
      </c>
      <c r="S837">
        <v>392.88958700000001</v>
      </c>
    </row>
    <row r="838" spans="2:19">
      <c r="B838" s="112">
        <v>44676</v>
      </c>
      <c r="C838">
        <v>72.370795999999999</v>
      </c>
      <c r="D838">
        <v>97.957886000000002</v>
      </c>
      <c r="E838">
        <v>23.107206000000001</v>
      </c>
      <c r="F838">
        <v>106.120369</v>
      </c>
      <c r="G838">
        <v>54.223171000000001</v>
      </c>
      <c r="H838">
        <v>47.668289000000001</v>
      </c>
      <c r="I838">
        <v>76.644942999999998</v>
      </c>
      <c r="J838">
        <v>186.791809</v>
      </c>
      <c r="K838">
        <v>50.753304</v>
      </c>
      <c r="L838">
        <v>43.117092</v>
      </c>
      <c r="M838">
        <v>65.095177000000007</v>
      </c>
      <c r="N838">
        <v>120.197998</v>
      </c>
      <c r="O838">
        <v>245.85369900000001</v>
      </c>
      <c r="P838">
        <v>89.576133999999996</v>
      </c>
      <c r="Q838">
        <v>509.463776</v>
      </c>
      <c r="R838">
        <v>161.039703</v>
      </c>
      <c r="S838">
        <v>375.307526</v>
      </c>
    </row>
    <row r="839" spans="2:19">
      <c r="B839" s="112">
        <v>44677</v>
      </c>
      <c r="C839">
        <v>72.559296000000003</v>
      </c>
      <c r="D839">
        <v>98.260384000000002</v>
      </c>
      <c r="E839">
        <v>23.221554000000001</v>
      </c>
      <c r="F839">
        <v>106.064857</v>
      </c>
      <c r="G839">
        <v>54.332881999999998</v>
      </c>
      <c r="H839">
        <v>47.620857000000001</v>
      </c>
      <c r="I839">
        <v>76.672889999999995</v>
      </c>
      <c r="J839">
        <v>180.75820899999999</v>
      </c>
      <c r="K839">
        <v>50.222935</v>
      </c>
      <c r="L839">
        <v>42.438594999999999</v>
      </c>
      <c r="M839">
        <v>63.530189999999997</v>
      </c>
      <c r="N839">
        <v>116.64239499999999</v>
      </c>
      <c r="O839">
        <v>241.40123</v>
      </c>
      <c r="P839">
        <v>88.746109000000004</v>
      </c>
      <c r="Q839">
        <v>499.270172</v>
      </c>
      <c r="R839">
        <v>155.028381</v>
      </c>
      <c r="S839">
        <v>371.666473</v>
      </c>
    </row>
    <row r="840" spans="2:19">
      <c r="B840" s="112">
        <v>44678</v>
      </c>
      <c r="C840">
        <v>72.333091999999994</v>
      </c>
      <c r="D840">
        <v>97.863372999999996</v>
      </c>
      <c r="E840">
        <v>23.126266000000001</v>
      </c>
      <c r="F840">
        <v>105.046944</v>
      </c>
      <c r="G840">
        <v>54.232318999999997</v>
      </c>
      <c r="H840">
        <v>47.620857000000001</v>
      </c>
      <c r="I840">
        <v>78.862472999999994</v>
      </c>
      <c r="J840">
        <v>174.76457199999999</v>
      </c>
      <c r="K840">
        <v>49.880141999999999</v>
      </c>
      <c r="L840">
        <v>41.676440999999997</v>
      </c>
      <c r="M840">
        <v>63.549393000000002</v>
      </c>
      <c r="N840">
        <v>115.125359</v>
      </c>
      <c r="O840">
        <v>239.53497300000001</v>
      </c>
      <c r="P840">
        <v>88.345093000000006</v>
      </c>
      <c r="Q840">
        <v>499.29925500000002</v>
      </c>
      <c r="R840">
        <v>154.80098000000001</v>
      </c>
      <c r="S840">
        <v>375.32699600000001</v>
      </c>
    </row>
    <row r="841" spans="2:19">
      <c r="B841" s="112">
        <v>44679</v>
      </c>
      <c r="C841">
        <v>72.304832000000005</v>
      </c>
      <c r="D841">
        <v>97.825530999999998</v>
      </c>
      <c r="E841">
        <v>23.107206000000001</v>
      </c>
      <c r="F841">
        <v>105.36158</v>
      </c>
      <c r="G841">
        <v>54.534016000000001</v>
      </c>
      <c r="H841">
        <v>47.582912</v>
      </c>
      <c r="I841">
        <v>81.247719000000004</v>
      </c>
      <c r="J841">
        <v>205.51194799999999</v>
      </c>
      <c r="K841">
        <v>50.517231000000002</v>
      </c>
      <c r="L841">
        <v>42.903315999999997</v>
      </c>
      <c r="M841">
        <v>64.883933999999996</v>
      </c>
      <c r="N841">
        <v>116.945808</v>
      </c>
      <c r="O841">
        <v>238.90022300000001</v>
      </c>
      <c r="P841">
        <v>89.007255999999998</v>
      </c>
      <c r="Q841">
        <v>509.60968000000003</v>
      </c>
      <c r="R841">
        <v>161.79110700000001</v>
      </c>
      <c r="S841">
        <v>374.63577299999997</v>
      </c>
    </row>
    <row r="842" spans="2:19">
      <c r="B842" s="112">
        <v>44680</v>
      </c>
      <c r="C842">
        <v>71.814689999999999</v>
      </c>
      <c r="D842">
        <v>97.239509999999996</v>
      </c>
      <c r="E842">
        <v>23.011921000000001</v>
      </c>
      <c r="F842">
        <v>104.19564800000001</v>
      </c>
      <c r="G842">
        <v>54.049464999999998</v>
      </c>
      <c r="H842">
        <v>47.507027000000001</v>
      </c>
      <c r="I842">
        <v>79.430840000000003</v>
      </c>
      <c r="J842">
        <v>200.25752299999999</v>
      </c>
      <c r="K842">
        <v>49.475906000000002</v>
      </c>
      <c r="L842">
        <v>42.996262000000002</v>
      </c>
      <c r="M842">
        <v>63.299767000000003</v>
      </c>
      <c r="N842">
        <v>113.172134</v>
      </c>
      <c r="O842">
        <v>228.32792699999999</v>
      </c>
      <c r="P842">
        <v>86.489227</v>
      </c>
      <c r="Q842">
        <v>494.187836</v>
      </c>
      <c r="R842">
        <v>155.86875900000001</v>
      </c>
      <c r="S842">
        <v>367.55816700000003</v>
      </c>
    </row>
    <row r="843" spans="2:19">
      <c r="B843" s="112">
        <v>44683</v>
      </c>
      <c r="C843">
        <v>71.447365000000005</v>
      </c>
      <c r="D843">
        <v>96.710166999999998</v>
      </c>
      <c r="E843">
        <v>22.865015</v>
      </c>
      <c r="F843">
        <v>103.57795</v>
      </c>
      <c r="G843">
        <v>53.362991000000001</v>
      </c>
      <c r="H843">
        <v>47.440525000000001</v>
      </c>
      <c r="I843">
        <v>80.511664999999994</v>
      </c>
      <c r="J843">
        <v>210.90623500000001</v>
      </c>
      <c r="K843">
        <v>49.149273000000001</v>
      </c>
      <c r="L843">
        <v>42.420001999999997</v>
      </c>
      <c r="M843">
        <v>63.270958</v>
      </c>
      <c r="N843">
        <v>114.20562700000001</v>
      </c>
      <c r="O843">
        <v>224.47224399999999</v>
      </c>
      <c r="P843">
        <v>85.808425999999997</v>
      </c>
      <c r="Q843">
        <v>486.996735</v>
      </c>
      <c r="R843">
        <v>156.17529300000001</v>
      </c>
      <c r="S843">
        <v>371.14074699999998</v>
      </c>
    </row>
    <row r="844" spans="2:19">
      <c r="B844" s="112">
        <v>44684</v>
      </c>
      <c r="C844">
        <v>71.617348000000007</v>
      </c>
      <c r="D844">
        <v>96.927940000000007</v>
      </c>
      <c r="E844">
        <v>22.903172999999999</v>
      </c>
      <c r="F844">
        <v>104.245712</v>
      </c>
      <c r="G844">
        <v>53.501018999999999</v>
      </c>
      <c r="H844">
        <v>47.412018000000003</v>
      </c>
      <c r="I844">
        <v>82.170142999999996</v>
      </c>
      <c r="J844">
        <v>211.80526699999999</v>
      </c>
      <c r="K844">
        <v>49.320670999999997</v>
      </c>
      <c r="L844">
        <v>42.429302</v>
      </c>
      <c r="M844">
        <v>63.731796000000003</v>
      </c>
      <c r="N844">
        <v>116.651871</v>
      </c>
      <c r="O844">
        <v>228.31845100000001</v>
      </c>
      <c r="P844">
        <v>86.060219000000004</v>
      </c>
      <c r="Q844">
        <v>485.51001000000002</v>
      </c>
      <c r="R844">
        <v>157.67806999999999</v>
      </c>
      <c r="S844">
        <v>379.13351399999999</v>
      </c>
    </row>
    <row r="845" spans="2:19">
      <c r="B845" s="112">
        <v>44685</v>
      </c>
      <c r="C845">
        <v>72.080032000000003</v>
      </c>
      <c r="D845">
        <v>97.552916999999994</v>
      </c>
      <c r="E845">
        <v>22.998563999999998</v>
      </c>
      <c r="F845">
        <v>105.26589199999999</v>
      </c>
      <c r="G845">
        <v>53.951915999999997</v>
      </c>
      <c r="H845">
        <v>47.412018000000003</v>
      </c>
      <c r="I845">
        <v>85.440551999999997</v>
      </c>
      <c r="J845">
        <v>223.17321799999999</v>
      </c>
      <c r="K845">
        <v>50.003036000000002</v>
      </c>
      <c r="L845">
        <v>42.661659</v>
      </c>
      <c r="M845">
        <v>66.036057</v>
      </c>
      <c r="N845">
        <v>120.510895</v>
      </c>
      <c r="O845">
        <v>232.70465100000001</v>
      </c>
      <c r="P845">
        <v>87.198006000000007</v>
      </c>
      <c r="Q845">
        <v>493.284088</v>
      </c>
      <c r="R845">
        <v>164.14418000000001</v>
      </c>
      <c r="S845">
        <v>385.86062600000002</v>
      </c>
    </row>
    <row r="846" spans="2:19">
      <c r="B846" s="112">
        <v>44686</v>
      </c>
      <c r="C846">
        <v>71.362365999999994</v>
      </c>
      <c r="D846">
        <v>96.587058999999996</v>
      </c>
      <c r="E846">
        <v>22.817323999999999</v>
      </c>
      <c r="F846">
        <v>103.65212200000001</v>
      </c>
      <c r="G846">
        <v>53.372191999999998</v>
      </c>
      <c r="H846">
        <v>47.279040999999999</v>
      </c>
      <c r="I846">
        <v>84.145447000000004</v>
      </c>
      <c r="J846">
        <v>208.05924999999999</v>
      </c>
      <c r="K846">
        <v>49.574607999999998</v>
      </c>
      <c r="L846">
        <v>41.657859999999999</v>
      </c>
      <c r="M846">
        <v>63.501389000000003</v>
      </c>
      <c r="N846">
        <v>117.495743</v>
      </c>
      <c r="O846">
        <v>228.76370199999999</v>
      </c>
      <c r="P846">
        <v>86.414626999999996</v>
      </c>
      <c r="Q846">
        <v>480.74835200000001</v>
      </c>
      <c r="R846">
        <v>154.99873400000001</v>
      </c>
      <c r="S846">
        <v>372.90289300000001</v>
      </c>
    </row>
    <row r="847" spans="2:19">
      <c r="B847" s="112">
        <v>44687</v>
      </c>
      <c r="C847">
        <v>71.060181</v>
      </c>
      <c r="D847">
        <v>96.179878000000002</v>
      </c>
      <c r="E847">
        <v>22.731473999999999</v>
      </c>
      <c r="F847">
        <v>102.771057</v>
      </c>
      <c r="G847">
        <v>53.215758999999998</v>
      </c>
      <c r="H847">
        <v>47.174545000000002</v>
      </c>
      <c r="I847">
        <v>85.431235999999998</v>
      </c>
      <c r="J847">
        <v>203.55403100000001</v>
      </c>
      <c r="K847">
        <v>48.542473000000001</v>
      </c>
      <c r="L847">
        <v>41.341842999999997</v>
      </c>
      <c r="M847">
        <v>62.810104000000003</v>
      </c>
      <c r="N847">
        <v>117.30611399999999</v>
      </c>
      <c r="O847">
        <v>231.217331</v>
      </c>
      <c r="P847">
        <v>87.645652999999996</v>
      </c>
      <c r="Q847">
        <v>485.51001000000002</v>
      </c>
      <c r="R847">
        <v>155.731415</v>
      </c>
      <c r="S847">
        <v>367.470551</v>
      </c>
    </row>
    <row r="848" spans="2:19">
      <c r="B848" s="112">
        <v>44690</v>
      </c>
      <c r="C848">
        <v>71.381264000000002</v>
      </c>
      <c r="D848">
        <v>96.653335999999996</v>
      </c>
      <c r="E848">
        <v>22.855478000000002</v>
      </c>
      <c r="F848">
        <v>103.13275899999999</v>
      </c>
      <c r="G848">
        <v>53.031711999999999</v>
      </c>
      <c r="H848">
        <v>47.032046999999999</v>
      </c>
      <c r="I848">
        <v>78.694755999999998</v>
      </c>
      <c r="J848">
        <v>196.00204500000001</v>
      </c>
      <c r="K848">
        <v>49.110477000000003</v>
      </c>
      <c r="L848">
        <v>41.667149000000002</v>
      </c>
      <c r="M848">
        <v>61.763596</v>
      </c>
      <c r="N848">
        <v>115.542534</v>
      </c>
      <c r="O848">
        <v>218.92082199999999</v>
      </c>
      <c r="P848">
        <v>88.018676999999997</v>
      </c>
      <c r="Q848">
        <v>472.68279999999999</v>
      </c>
      <c r="R848">
        <v>150.56281999999999</v>
      </c>
      <c r="S848">
        <v>354.882721</v>
      </c>
    </row>
    <row r="849" spans="2:19">
      <c r="B849" s="112">
        <v>44691</v>
      </c>
      <c r="C849">
        <v>71.588988999999998</v>
      </c>
      <c r="D849">
        <v>96.946892000000005</v>
      </c>
      <c r="E849">
        <v>22.893633000000001</v>
      </c>
      <c r="F849">
        <v>103.56864899999999</v>
      </c>
      <c r="G849">
        <v>52.792445999999998</v>
      </c>
      <c r="H849">
        <v>46.994053000000001</v>
      </c>
      <c r="I849">
        <v>79.216537000000002</v>
      </c>
      <c r="J849">
        <v>197.440506</v>
      </c>
      <c r="K849">
        <v>48.419144000000003</v>
      </c>
      <c r="L849">
        <v>42.280586</v>
      </c>
      <c r="M849">
        <v>60.793883999999998</v>
      </c>
      <c r="N849">
        <v>112.72650899999999</v>
      </c>
      <c r="O849">
        <v>212.914703</v>
      </c>
      <c r="P849">
        <v>86.405296000000007</v>
      </c>
      <c r="Q849">
        <v>474.22787499999998</v>
      </c>
      <c r="R849">
        <v>152.988708</v>
      </c>
      <c r="S849">
        <v>355.09689300000002</v>
      </c>
    </row>
    <row r="850" spans="2:19">
      <c r="B850" s="112">
        <v>44692</v>
      </c>
      <c r="C850">
        <v>71.834534000000005</v>
      </c>
      <c r="D850">
        <v>97.306708999999998</v>
      </c>
      <c r="E850">
        <v>22.989027</v>
      </c>
      <c r="F850">
        <v>104.050949</v>
      </c>
      <c r="G850">
        <v>53.409004000000003</v>
      </c>
      <c r="H850">
        <v>46.994053000000001</v>
      </c>
      <c r="I850">
        <v>80.865723000000003</v>
      </c>
      <c r="J850">
        <v>188.539963</v>
      </c>
      <c r="K850">
        <v>47.912815000000002</v>
      </c>
      <c r="L850">
        <v>41.564914999999999</v>
      </c>
      <c r="M850">
        <v>60.851494000000002</v>
      </c>
      <c r="N850">
        <v>112.015396</v>
      </c>
      <c r="O850">
        <v>212.886292</v>
      </c>
      <c r="P850">
        <v>87.925430000000006</v>
      </c>
      <c r="Q850">
        <v>472.42041</v>
      </c>
      <c r="R850">
        <v>145.05758700000001</v>
      </c>
      <c r="S850">
        <v>354.39596599999999</v>
      </c>
    </row>
    <row r="851" spans="2:19">
      <c r="B851" s="112">
        <v>44693</v>
      </c>
      <c r="C851">
        <v>71.976173000000003</v>
      </c>
      <c r="D851">
        <v>97.486641000000006</v>
      </c>
      <c r="E851">
        <v>23.027180000000001</v>
      </c>
      <c r="F851">
        <v>104.09730500000001</v>
      </c>
      <c r="G851">
        <v>53.142124000000003</v>
      </c>
      <c r="H851">
        <v>46.965546000000003</v>
      </c>
      <c r="I851">
        <v>81.232819000000006</v>
      </c>
      <c r="J851">
        <v>191.037308</v>
      </c>
      <c r="K851">
        <v>47.867373999999998</v>
      </c>
      <c r="L851">
        <v>42.001750999999999</v>
      </c>
      <c r="M851">
        <v>60.726680999999999</v>
      </c>
      <c r="N851">
        <v>111.920586</v>
      </c>
      <c r="O851">
        <v>213.625214</v>
      </c>
      <c r="P851">
        <v>87.990707</v>
      </c>
      <c r="Q851">
        <v>465.27795400000002</v>
      </c>
      <c r="R851">
        <v>141.156372</v>
      </c>
      <c r="S851">
        <v>353.373718</v>
      </c>
    </row>
    <row r="852" spans="2:19">
      <c r="B852" s="112">
        <v>44694</v>
      </c>
      <c r="C852">
        <v>71.711760999999996</v>
      </c>
      <c r="D852">
        <v>97.07</v>
      </c>
      <c r="E852">
        <v>22.941327999999999</v>
      </c>
      <c r="F852">
        <v>103.550117</v>
      </c>
      <c r="G852">
        <v>53.455008999999997</v>
      </c>
      <c r="H852">
        <v>46.813552999999999</v>
      </c>
      <c r="I852">
        <v>83.642501999999993</v>
      </c>
      <c r="J852">
        <v>198.40948499999999</v>
      </c>
      <c r="K852">
        <v>48.052376000000002</v>
      </c>
      <c r="L852">
        <v>42.912616999999997</v>
      </c>
      <c r="M852">
        <v>61.581176999999997</v>
      </c>
      <c r="N852">
        <v>112.916138</v>
      </c>
      <c r="O852">
        <v>220.40817300000001</v>
      </c>
      <c r="P852">
        <v>88.969925000000003</v>
      </c>
      <c r="Q852">
        <v>471.69152800000001</v>
      </c>
      <c r="R852">
        <v>145.66156000000001</v>
      </c>
      <c r="S852">
        <v>356.98556500000001</v>
      </c>
    </row>
    <row r="853" spans="2:19">
      <c r="B853" s="112">
        <v>44697</v>
      </c>
      <c r="C853">
        <v>71.825066000000007</v>
      </c>
      <c r="D853">
        <v>97.287788000000006</v>
      </c>
      <c r="E853">
        <v>22.960407</v>
      </c>
      <c r="F853">
        <v>103.68924699999999</v>
      </c>
      <c r="G853">
        <v>53.473412000000003</v>
      </c>
      <c r="H853">
        <v>46.851546999999997</v>
      </c>
      <c r="I853">
        <v>85.609795000000005</v>
      </c>
      <c r="J853">
        <v>199.82797199999999</v>
      </c>
      <c r="K853">
        <v>48.104309000000001</v>
      </c>
      <c r="L853">
        <v>42.354945999999998</v>
      </c>
      <c r="M853">
        <v>61.571570999999999</v>
      </c>
      <c r="N853">
        <v>112.12917299999999</v>
      </c>
      <c r="O853">
        <v>218.09664900000001</v>
      </c>
      <c r="P853">
        <v>88.634201000000004</v>
      </c>
      <c r="Q853">
        <v>475.40365600000001</v>
      </c>
      <c r="R853">
        <v>144.10701</v>
      </c>
      <c r="S853">
        <v>364.54022200000003</v>
      </c>
    </row>
    <row r="854" spans="2:19">
      <c r="B854" s="112">
        <v>44698</v>
      </c>
      <c r="C854">
        <v>71.400146000000007</v>
      </c>
      <c r="D854">
        <v>96.757491999999999</v>
      </c>
      <c r="E854">
        <v>22.826861999999998</v>
      </c>
      <c r="F854">
        <v>103.095665</v>
      </c>
      <c r="G854">
        <v>53.188141000000002</v>
      </c>
      <c r="H854">
        <v>46.718563000000003</v>
      </c>
      <c r="I854">
        <v>86.701683000000003</v>
      </c>
      <c r="J854">
        <v>202.40524300000001</v>
      </c>
      <c r="K854">
        <v>42.632080000000002</v>
      </c>
      <c r="L854">
        <v>42.624476999999999</v>
      </c>
      <c r="M854">
        <v>63.760612000000002</v>
      </c>
      <c r="N854">
        <v>115.84594</v>
      </c>
      <c r="O854">
        <v>220.73026999999999</v>
      </c>
      <c r="P854">
        <v>89.809723000000005</v>
      </c>
      <c r="Q854">
        <v>478.62027</v>
      </c>
      <c r="R854">
        <v>147.77058400000001</v>
      </c>
      <c r="S854">
        <v>374.09060699999998</v>
      </c>
    </row>
    <row r="855" spans="2:19">
      <c r="B855" s="112">
        <v>44699</v>
      </c>
      <c r="C855">
        <v>71.702315999999996</v>
      </c>
      <c r="D855">
        <v>97.145736999999997</v>
      </c>
      <c r="E855">
        <v>22.950869000000001</v>
      </c>
      <c r="F855">
        <v>103.475937</v>
      </c>
      <c r="G855">
        <v>53.565434000000003</v>
      </c>
      <c r="H855">
        <v>46.671066000000003</v>
      </c>
      <c r="I855">
        <v>85.327415000000002</v>
      </c>
      <c r="J855">
        <v>192.03625500000001</v>
      </c>
      <c r="K855">
        <v>39.736935000000003</v>
      </c>
      <c r="L855">
        <v>41.081603999999999</v>
      </c>
      <c r="M855">
        <v>61.715591000000003</v>
      </c>
      <c r="N855">
        <v>113.864304</v>
      </c>
      <c r="O855">
        <v>218.48507699999999</v>
      </c>
      <c r="P855">
        <v>89.546409999999995</v>
      </c>
      <c r="Q855">
        <v>458.06753500000002</v>
      </c>
      <c r="R855">
        <v>139.43348700000001</v>
      </c>
      <c r="S855">
        <v>358.91323899999998</v>
      </c>
    </row>
    <row r="856" spans="2:19">
      <c r="B856" s="112">
        <v>44700</v>
      </c>
      <c r="C856">
        <v>71.853401000000005</v>
      </c>
      <c r="D856">
        <v>97.391959999999997</v>
      </c>
      <c r="E856">
        <v>23.008101</v>
      </c>
      <c r="F856">
        <v>103.754166</v>
      </c>
      <c r="G856">
        <v>53.353779000000003</v>
      </c>
      <c r="H856">
        <v>46.785065000000003</v>
      </c>
      <c r="I856">
        <v>85.788634999999999</v>
      </c>
      <c r="J856">
        <v>191.08725000000001</v>
      </c>
      <c r="K856">
        <v>38.646380999999998</v>
      </c>
      <c r="L856">
        <v>40.429844000000003</v>
      </c>
      <c r="M856">
        <v>61.753990000000002</v>
      </c>
      <c r="N856">
        <v>112.17656700000001</v>
      </c>
      <c r="O856">
        <v>220.96710200000001</v>
      </c>
      <c r="P856">
        <v>89.170242000000002</v>
      </c>
      <c r="Q856">
        <v>465.03500400000001</v>
      </c>
      <c r="R856">
        <v>135.99766500000001</v>
      </c>
      <c r="S856">
        <v>354.97033699999997</v>
      </c>
    </row>
    <row r="857" spans="2:19">
      <c r="B857" s="112">
        <v>44701</v>
      </c>
      <c r="C857">
        <v>72.070601999999994</v>
      </c>
      <c r="D857">
        <v>97.685516000000007</v>
      </c>
      <c r="E857">
        <v>23.103493</v>
      </c>
      <c r="F857">
        <v>104.264259</v>
      </c>
      <c r="G857">
        <v>53.399791999999998</v>
      </c>
      <c r="H857">
        <v>47.013058000000001</v>
      </c>
      <c r="I857">
        <v>86.466353999999995</v>
      </c>
      <c r="J857">
        <v>193.334869</v>
      </c>
      <c r="K857">
        <v>38.688580000000002</v>
      </c>
      <c r="L857">
        <v>41.312626000000002</v>
      </c>
      <c r="M857">
        <v>61.302745999999999</v>
      </c>
      <c r="N857">
        <v>111.25685900000001</v>
      </c>
      <c r="O857">
        <v>231.416245</v>
      </c>
      <c r="P857">
        <v>90.101241999999999</v>
      </c>
      <c r="Q857">
        <v>472.01226800000001</v>
      </c>
      <c r="R857">
        <v>136.23529099999999</v>
      </c>
      <c r="S857">
        <v>305.01831099999998</v>
      </c>
    </row>
    <row r="858" spans="2:19">
      <c r="B858" s="112">
        <v>44704</v>
      </c>
      <c r="C858">
        <v>71.815642999999994</v>
      </c>
      <c r="D858">
        <v>97.363524999999996</v>
      </c>
      <c r="E858">
        <v>22.989027</v>
      </c>
      <c r="F858">
        <v>103.893272</v>
      </c>
      <c r="G858">
        <v>53.215758999999998</v>
      </c>
      <c r="H858">
        <v>47.193545999999998</v>
      </c>
      <c r="I858">
        <v>88.377173999999997</v>
      </c>
      <c r="J858">
        <v>196.022018</v>
      </c>
      <c r="K858">
        <v>39.792113999999998</v>
      </c>
      <c r="L858">
        <v>41.735236999999998</v>
      </c>
      <c r="M858">
        <v>62.858116000000003</v>
      </c>
      <c r="N858">
        <v>118.140488</v>
      </c>
      <c r="O858">
        <v>236.28559899999999</v>
      </c>
      <c r="P858">
        <v>91.859840000000005</v>
      </c>
      <c r="Q858">
        <v>478.182953</v>
      </c>
      <c r="R858">
        <v>141.700943</v>
      </c>
      <c r="S858">
        <v>326.48468000000003</v>
      </c>
    </row>
    <row r="859" spans="2:19">
      <c r="B859" s="112">
        <v>44705</v>
      </c>
      <c r="C859">
        <v>72.401131000000007</v>
      </c>
      <c r="D859">
        <v>98.111618000000007</v>
      </c>
      <c r="E859">
        <v>23.170271</v>
      </c>
      <c r="F859">
        <v>105.256615</v>
      </c>
      <c r="G859">
        <v>53.491810000000001</v>
      </c>
      <c r="H859">
        <v>47.497517000000002</v>
      </c>
      <c r="I859">
        <v>88.857230999999999</v>
      </c>
      <c r="J859">
        <v>181.08786000000001</v>
      </c>
      <c r="K859">
        <v>40.288696000000002</v>
      </c>
      <c r="L859">
        <v>41.979416000000001</v>
      </c>
      <c r="M859">
        <v>62.061222000000001</v>
      </c>
      <c r="N859">
        <v>119.80925000000001</v>
      </c>
      <c r="O859">
        <v>244.906342</v>
      </c>
      <c r="P859">
        <v>94.408355999999998</v>
      </c>
      <c r="Q859">
        <v>483.50814800000001</v>
      </c>
      <c r="R859">
        <v>138.97801200000001</v>
      </c>
      <c r="S859">
        <v>328.11050399999999</v>
      </c>
    </row>
    <row r="860" spans="2:19">
      <c r="B860" s="112">
        <v>44706</v>
      </c>
      <c r="C860">
        <v>72.693825000000004</v>
      </c>
      <c r="D860">
        <v>98.518799000000001</v>
      </c>
      <c r="E860">
        <v>23.227499000000002</v>
      </c>
      <c r="F860">
        <v>106.34174299999999</v>
      </c>
      <c r="G860">
        <v>53.556232000000001</v>
      </c>
      <c r="H860">
        <v>47.792019000000003</v>
      </c>
      <c r="I860">
        <v>90.645660000000007</v>
      </c>
      <c r="J860">
        <v>183.63516200000001</v>
      </c>
      <c r="K860">
        <v>40.042023</v>
      </c>
      <c r="L860">
        <v>41.190536000000002</v>
      </c>
      <c r="M860">
        <v>62.800514</v>
      </c>
      <c r="N860">
        <v>120.64361599999999</v>
      </c>
      <c r="O860">
        <v>246.58317600000001</v>
      </c>
      <c r="P860">
        <v>94.342522000000002</v>
      </c>
      <c r="Q860">
        <v>484.02319299999999</v>
      </c>
      <c r="R860">
        <v>139.13644400000001</v>
      </c>
      <c r="S860">
        <v>333.893372</v>
      </c>
    </row>
    <row r="861" spans="2:19">
      <c r="B861" s="112">
        <v>44707</v>
      </c>
      <c r="C861">
        <v>72.618308999999996</v>
      </c>
      <c r="D861">
        <v>98.443038999999999</v>
      </c>
      <c r="E861">
        <v>23.1798</v>
      </c>
      <c r="F861">
        <v>106.36958300000001</v>
      </c>
      <c r="G861">
        <v>53.767876000000001</v>
      </c>
      <c r="H861">
        <v>48.057994999999998</v>
      </c>
      <c r="I861">
        <v>90.965698000000003</v>
      </c>
      <c r="J861">
        <v>191.426895</v>
      </c>
      <c r="K861">
        <v>40.895640999999998</v>
      </c>
      <c r="L861">
        <v>41.152973000000003</v>
      </c>
      <c r="M861">
        <v>64.682311999999996</v>
      </c>
      <c r="N861">
        <v>122.729584</v>
      </c>
      <c r="O861">
        <v>241.27806100000001</v>
      </c>
      <c r="P861">
        <v>93.919342</v>
      </c>
      <c r="Q861">
        <v>488.04632600000002</v>
      </c>
      <c r="R861">
        <v>142.364349</v>
      </c>
      <c r="S861">
        <v>338.31320199999999</v>
      </c>
    </row>
    <row r="862" spans="2:19">
      <c r="B862" s="112">
        <v>44708</v>
      </c>
      <c r="C862">
        <v>72.826065</v>
      </c>
      <c r="D862">
        <v>98.604027000000002</v>
      </c>
      <c r="E862">
        <v>23.103493</v>
      </c>
      <c r="F862">
        <v>106.92604799999999</v>
      </c>
      <c r="G862">
        <v>53.896701999999998</v>
      </c>
      <c r="H862">
        <v>48.257491999999999</v>
      </c>
      <c r="I862">
        <v>91.859916999999996</v>
      </c>
      <c r="J862">
        <v>194.92318700000001</v>
      </c>
      <c r="K862">
        <v>41.700569000000002</v>
      </c>
      <c r="L862">
        <v>41.303234000000003</v>
      </c>
      <c r="M862">
        <v>65.955887000000004</v>
      </c>
      <c r="N862">
        <v>124.464714</v>
      </c>
      <c r="O862">
        <v>247.21785</v>
      </c>
      <c r="P862">
        <v>94.587035999999998</v>
      </c>
      <c r="Q862">
        <v>492.78848299999999</v>
      </c>
      <c r="R862">
        <v>148.16662600000001</v>
      </c>
      <c r="S862">
        <v>351.18335000000002</v>
      </c>
    </row>
    <row r="863" spans="2:19">
      <c r="B863" s="112">
        <v>44712</v>
      </c>
      <c r="C863">
        <v>72.410552999999993</v>
      </c>
      <c r="D863">
        <v>97.979050000000001</v>
      </c>
      <c r="E863">
        <v>23.017641000000001</v>
      </c>
      <c r="F863">
        <v>106.137711</v>
      </c>
      <c r="G863">
        <v>53.556232000000001</v>
      </c>
      <c r="H863">
        <v>48.285983999999999</v>
      </c>
      <c r="I863">
        <v>90.363274000000004</v>
      </c>
      <c r="J863">
        <v>193.43476899999999</v>
      </c>
      <c r="K863">
        <v>41.749256000000003</v>
      </c>
      <c r="L863">
        <v>45.388480999999999</v>
      </c>
      <c r="M863">
        <v>65.463820999999996</v>
      </c>
      <c r="N863">
        <v>125.374931</v>
      </c>
      <c r="O863">
        <v>242.64222699999999</v>
      </c>
      <c r="P863">
        <v>93.345687999999996</v>
      </c>
      <c r="Q863">
        <v>482.75021400000003</v>
      </c>
      <c r="R863">
        <v>147.374527</v>
      </c>
      <c r="S863">
        <v>348.31137100000001</v>
      </c>
    </row>
    <row r="864" spans="2:19">
      <c r="B864" s="112">
        <v>44713</v>
      </c>
      <c r="C864">
        <v>72.086983000000004</v>
      </c>
      <c r="D864">
        <v>97.576819999999998</v>
      </c>
      <c r="E864">
        <v>22.957477999999998</v>
      </c>
      <c r="F864">
        <v>105.518517</v>
      </c>
      <c r="G864">
        <v>53.319114999999996</v>
      </c>
      <c r="H864">
        <v>48.263148999999999</v>
      </c>
      <c r="I864">
        <v>92.095230000000001</v>
      </c>
      <c r="J864">
        <v>188.44006300000001</v>
      </c>
      <c r="K864">
        <v>40.717125000000003</v>
      </c>
      <c r="L864">
        <v>43.425690000000003</v>
      </c>
      <c r="M864">
        <v>65.048957999999999</v>
      </c>
      <c r="N864">
        <v>123.175217</v>
      </c>
      <c r="O864">
        <v>239.260223</v>
      </c>
      <c r="P864">
        <v>92.753226999999995</v>
      </c>
      <c r="Q864">
        <v>478.639679</v>
      </c>
      <c r="R864">
        <v>147.245834</v>
      </c>
      <c r="S864">
        <v>342.83041400000002</v>
      </c>
    </row>
    <row r="865" spans="2:19">
      <c r="B865" s="112">
        <v>44714</v>
      </c>
      <c r="C865">
        <v>72.153205999999997</v>
      </c>
      <c r="D865">
        <v>97.700149999999994</v>
      </c>
      <c r="E865">
        <v>22.967030000000001</v>
      </c>
      <c r="F865">
        <v>105.565033</v>
      </c>
      <c r="G865">
        <v>53.560882999999997</v>
      </c>
      <c r="H865">
        <v>48.367801999999998</v>
      </c>
      <c r="I865">
        <v>91.935219000000004</v>
      </c>
      <c r="J865">
        <v>198.64923099999999</v>
      </c>
      <c r="K865">
        <v>41.385738000000003</v>
      </c>
      <c r="L865">
        <v>43.810733999999997</v>
      </c>
      <c r="M865">
        <v>66.399711999999994</v>
      </c>
      <c r="N865">
        <v>125.15685999999999</v>
      </c>
      <c r="O865">
        <v>248.54414399999999</v>
      </c>
      <c r="P865">
        <v>92.706199999999995</v>
      </c>
      <c r="Q865">
        <v>478.35788000000002</v>
      </c>
      <c r="R865">
        <v>149.72117600000001</v>
      </c>
      <c r="S865">
        <v>351.52404799999999</v>
      </c>
    </row>
    <row r="866" spans="2:19">
      <c r="B866" s="112">
        <v>44715</v>
      </c>
      <c r="C866">
        <v>72.049126000000001</v>
      </c>
      <c r="D866">
        <v>97.538864000000004</v>
      </c>
      <c r="E866">
        <v>22.938383000000002</v>
      </c>
      <c r="F866">
        <v>105.230339</v>
      </c>
      <c r="G866">
        <v>53.932822999999999</v>
      </c>
      <c r="H866">
        <v>48.377316</v>
      </c>
      <c r="I866">
        <v>93.271843000000004</v>
      </c>
      <c r="J866">
        <v>190.577789</v>
      </c>
      <c r="K866">
        <v>40.674937999999997</v>
      </c>
      <c r="L866">
        <v>43.688640999999997</v>
      </c>
      <c r="M866">
        <v>64.566528000000005</v>
      </c>
      <c r="N866">
        <v>123.41224699999999</v>
      </c>
      <c r="O866">
        <v>252.68408199999999</v>
      </c>
      <c r="P866">
        <v>92.076133999999996</v>
      </c>
      <c r="Q866">
        <v>471.89566000000002</v>
      </c>
      <c r="R866">
        <v>143.94860800000001</v>
      </c>
      <c r="S866">
        <v>351.44613600000002</v>
      </c>
    </row>
    <row r="867" spans="2:19">
      <c r="B867" s="112">
        <v>44718</v>
      </c>
      <c r="C867">
        <v>71.623351999999997</v>
      </c>
      <c r="D867">
        <v>96.941237999999998</v>
      </c>
      <c r="E867">
        <v>22.785587</v>
      </c>
      <c r="F867">
        <v>104.48659499999999</v>
      </c>
      <c r="G867">
        <v>53.551575</v>
      </c>
      <c r="H867">
        <v>48.282187999999998</v>
      </c>
      <c r="I867">
        <v>93.036513999999997</v>
      </c>
      <c r="J867">
        <v>194.04411300000001</v>
      </c>
      <c r="K867">
        <v>40.528877000000001</v>
      </c>
      <c r="L867">
        <v>43.867072999999998</v>
      </c>
      <c r="M867">
        <v>65.290154000000001</v>
      </c>
      <c r="N867">
        <v>123.004532</v>
      </c>
      <c r="O867">
        <v>253.280869</v>
      </c>
      <c r="P867">
        <v>92.254807</v>
      </c>
      <c r="Q867">
        <v>476.33654799999999</v>
      </c>
      <c r="R867">
        <v>144.701111</v>
      </c>
      <c r="S867">
        <v>353.30560300000002</v>
      </c>
    </row>
    <row r="868" spans="2:19">
      <c r="B868" s="112">
        <v>44719</v>
      </c>
      <c r="C868">
        <v>71.869370000000004</v>
      </c>
      <c r="D868">
        <v>97.311211</v>
      </c>
      <c r="E868">
        <v>22.881080999999998</v>
      </c>
      <c r="F868">
        <v>105.044403</v>
      </c>
      <c r="G868">
        <v>53.691063</v>
      </c>
      <c r="H868">
        <v>48.177517000000002</v>
      </c>
      <c r="I868">
        <v>97.300537000000006</v>
      </c>
      <c r="J868">
        <v>195.44262699999999</v>
      </c>
      <c r="K868">
        <v>40.042023</v>
      </c>
      <c r="L868">
        <v>43.904640000000001</v>
      </c>
      <c r="M868">
        <v>65.579605000000001</v>
      </c>
      <c r="N868">
        <v>123.32693500000001</v>
      </c>
      <c r="O868">
        <v>252.134567</v>
      </c>
      <c r="P868">
        <v>92.612166999999999</v>
      </c>
      <c r="Q868">
        <v>483.06115699999998</v>
      </c>
      <c r="R868">
        <v>147.245834</v>
      </c>
      <c r="S868">
        <v>358.10513300000002</v>
      </c>
    </row>
    <row r="869" spans="2:19">
      <c r="B869" s="112">
        <v>44720</v>
      </c>
      <c r="C869">
        <v>71.576065</v>
      </c>
      <c r="D869">
        <v>96.912780999999995</v>
      </c>
      <c r="E869">
        <v>22.814233999999999</v>
      </c>
      <c r="F869">
        <v>104.44012499999999</v>
      </c>
      <c r="G869">
        <v>53.532978</v>
      </c>
      <c r="H869">
        <v>48.101418000000002</v>
      </c>
      <c r="I869">
        <v>98.448905999999994</v>
      </c>
      <c r="J869">
        <v>196.43158</v>
      </c>
      <c r="K869">
        <v>39.694744</v>
      </c>
      <c r="L869">
        <v>43.237853999999999</v>
      </c>
      <c r="M869">
        <v>65.261215000000007</v>
      </c>
      <c r="N869">
        <v>121.36422</v>
      </c>
      <c r="O869">
        <v>250.53358499999999</v>
      </c>
      <c r="P869">
        <v>91.257973000000007</v>
      </c>
      <c r="Q869">
        <v>479.591949</v>
      </c>
      <c r="R869">
        <v>146.50318899999999</v>
      </c>
      <c r="S869">
        <v>345.62439000000001</v>
      </c>
    </row>
    <row r="870" spans="2:19">
      <c r="B870" s="112">
        <v>44721</v>
      </c>
      <c r="C870">
        <v>71.481444999999994</v>
      </c>
      <c r="D870">
        <v>96.808418000000003</v>
      </c>
      <c r="E870">
        <v>22.814233999999999</v>
      </c>
      <c r="F870">
        <v>103.75215900000001</v>
      </c>
      <c r="G870">
        <v>53.560882999999997</v>
      </c>
      <c r="H870">
        <v>47.920662</v>
      </c>
      <c r="I870">
        <v>96.321601999999999</v>
      </c>
      <c r="J870">
        <v>183.80497700000001</v>
      </c>
      <c r="K870">
        <v>39.279288999999999</v>
      </c>
      <c r="L870">
        <v>42.439590000000003</v>
      </c>
      <c r="M870">
        <v>63.794677999999998</v>
      </c>
      <c r="N870">
        <v>118.813683</v>
      </c>
      <c r="O870">
        <v>246.49792500000001</v>
      </c>
      <c r="P870">
        <v>88.878715999999997</v>
      </c>
      <c r="Q870">
        <v>475.60775799999999</v>
      </c>
      <c r="R870">
        <v>141.23558</v>
      </c>
      <c r="S870">
        <v>336.19085699999999</v>
      </c>
    </row>
    <row r="871" spans="2:19">
      <c r="B871" s="112">
        <v>44722</v>
      </c>
      <c r="C871">
        <v>70.875907999999995</v>
      </c>
      <c r="D871">
        <v>96.058989999999994</v>
      </c>
      <c r="E871">
        <v>22.651888</v>
      </c>
      <c r="F871">
        <v>102.748093</v>
      </c>
      <c r="G871">
        <v>53.309814000000003</v>
      </c>
      <c r="H871">
        <v>47.682803999999997</v>
      </c>
      <c r="I871">
        <v>94.561408999999998</v>
      </c>
      <c r="J871">
        <v>175.383926</v>
      </c>
      <c r="K871">
        <v>39.499996000000003</v>
      </c>
      <c r="L871">
        <v>42.317504999999997</v>
      </c>
      <c r="M871">
        <v>61.295752999999998</v>
      </c>
      <c r="N871">
        <v>113.35231</v>
      </c>
      <c r="O871">
        <v>237.79184000000001</v>
      </c>
      <c r="P871">
        <v>89.480582999999996</v>
      </c>
      <c r="Q871">
        <v>470.94332900000001</v>
      </c>
      <c r="R871">
        <v>135.77984599999999</v>
      </c>
      <c r="S871">
        <v>326.35818499999999</v>
      </c>
    </row>
    <row r="872" spans="2:19">
      <c r="B872" s="112">
        <v>44725</v>
      </c>
      <c r="C872">
        <v>69.731055999999995</v>
      </c>
      <c r="D872">
        <v>94.484245000000001</v>
      </c>
      <c r="E872">
        <v>22.346295999999999</v>
      </c>
      <c r="F872">
        <v>100.377419</v>
      </c>
      <c r="G872">
        <v>52.398533</v>
      </c>
      <c r="H872">
        <v>47.083449999999999</v>
      </c>
      <c r="I872">
        <v>90.222083999999995</v>
      </c>
      <c r="J872">
        <v>164.085892</v>
      </c>
      <c r="K872">
        <v>38.756732999999997</v>
      </c>
      <c r="L872">
        <v>41.594368000000003</v>
      </c>
      <c r="M872">
        <v>58.729304999999997</v>
      </c>
      <c r="N872">
        <v>109.976845</v>
      </c>
      <c r="O872">
        <v>227.39004499999999</v>
      </c>
      <c r="P872">
        <v>85.718918000000002</v>
      </c>
      <c r="Q872">
        <v>456.43502799999999</v>
      </c>
      <c r="R872">
        <v>130.58154300000001</v>
      </c>
      <c r="S872">
        <v>316.30154399999998</v>
      </c>
    </row>
    <row r="873" spans="2:19">
      <c r="B873" s="112">
        <v>44726</v>
      </c>
      <c r="C873">
        <v>69.352615</v>
      </c>
      <c r="D873">
        <v>93.924544999999995</v>
      </c>
      <c r="E873">
        <v>22.231698999999999</v>
      </c>
      <c r="F873">
        <v>99.856789000000006</v>
      </c>
      <c r="G873">
        <v>51.691825999999999</v>
      </c>
      <c r="H873">
        <v>46.978789999999996</v>
      </c>
      <c r="I873">
        <v>90.457397</v>
      </c>
      <c r="J873">
        <v>163.55645799999999</v>
      </c>
      <c r="K873">
        <v>38.772964000000002</v>
      </c>
      <c r="L873">
        <v>40.908794</v>
      </c>
      <c r="M873">
        <v>58.246882999999997</v>
      </c>
      <c r="N873">
        <v>108.14690400000001</v>
      </c>
      <c r="O873">
        <v>222.141785</v>
      </c>
      <c r="P873">
        <v>83.490134999999995</v>
      </c>
      <c r="Q873">
        <v>448.70953400000002</v>
      </c>
      <c r="R873">
        <v>131.45283499999999</v>
      </c>
      <c r="S873">
        <v>317.937073</v>
      </c>
    </row>
    <row r="874" spans="2:19">
      <c r="B874" s="112">
        <v>44727</v>
      </c>
      <c r="C874">
        <v>70.147368999999998</v>
      </c>
      <c r="D874">
        <v>94.968056000000004</v>
      </c>
      <c r="E874">
        <v>22.432245000000002</v>
      </c>
      <c r="F874">
        <v>101.418663</v>
      </c>
      <c r="G874">
        <v>52.398533</v>
      </c>
      <c r="H874">
        <v>47.026363000000003</v>
      </c>
      <c r="I874">
        <v>89.318459000000004</v>
      </c>
      <c r="J874">
        <v>169.17051699999999</v>
      </c>
      <c r="K874">
        <v>38.746997999999998</v>
      </c>
      <c r="L874">
        <v>41.378371999999999</v>
      </c>
      <c r="M874">
        <v>58.227584999999998</v>
      </c>
      <c r="N874">
        <v>109.42691000000001</v>
      </c>
      <c r="O874">
        <v>228.68789699999999</v>
      </c>
      <c r="P874">
        <v>82.991707000000005</v>
      </c>
      <c r="Q874">
        <v>451.21658300000001</v>
      </c>
      <c r="R874">
        <v>134.096542</v>
      </c>
      <c r="S874">
        <v>321.83120700000001</v>
      </c>
    </row>
    <row r="875" spans="2:19">
      <c r="B875" s="112">
        <v>44728</v>
      </c>
      <c r="C875">
        <v>70.298775000000006</v>
      </c>
      <c r="D875">
        <v>95.195746999999997</v>
      </c>
      <c r="E875">
        <v>22.527740000000001</v>
      </c>
      <c r="F875">
        <v>101.53022</v>
      </c>
      <c r="G875">
        <v>52.296245999999996</v>
      </c>
      <c r="H875">
        <v>46.959769999999999</v>
      </c>
      <c r="I875">
        <v>86.023949000000002</v>
      </c>
      <c r="J875">
        <v>160.69949299999999</v>
      </c>
      <c r="K875">
        <v>39.149464000000002</v>
      </c>
      <c r="L875">
        <v>41.030884</v>
      </c>
      <c r="M875">
        <v>54.783138000000001</v>
      </c>
      <c r="N875">
        <v>107.54956799999999</v>
      </c>
      <c r="O875">
        <v>223.17012</v>
      </c>
      <c r="P875">
        <v>82.446265999999994</v>
      </c>
      <c r="Q875">
        <v>444.78988600000002</v>
      </c>
      <c r="R875">
        <v>128.77943400000001</v>
      </c>
      <c r="S875">
        <v>309.16549700000002</v>
      </c>
    </row>
    <row r="876" spans="2:19">
      <c r="B876" s="112">
        <v>44729</v>
      </c>
      <c r="C876">
        <v>70.336601000000002</v>
      </c>
      <c r="D876">
        <v>95.186249000000004</v>
      </c>
      <c r="E876">
        <v>22.537296000000001</v>
      </c>
      <c r="F876">
        <v>101.73474899999999</v>
      </c>
      <c r="G876">
        <v>52.268344999999997</v>
      </c>
      <c r="H876">
        <v>46.978789999999996</v>
      </c>
      <c r="I876">
        <v>81.063377000000003</v>
      </c>
      <c r="J876">
        <v>163.566452</v>
      </c>
      <c r="K876">
        <v>38.393219000000002</v>
      </c>
      <c r="L876">
        <v>41.059063000000002</v>
      </c>
      <c r="M876">
        <v>54.310375000000001</v>
      </c>
      <c r="N876">
        <v>107.17029599999999</v>
      </c>
      <c r="O876">
        <v>225.06654399999999</v>
      </c>
      <c r="P876">
        <v>81.703339</v>
      </c>
      <c r="Q876">
        <v>440.85977200000002</v>
      </c>
      <c r="R876">
        <v>130.26469399999999</v>
      </c>
      <c r="S876">
        <v>314.17923000000002</v>
      </c>
    </row>
    <row r="877" spans="2:19">
      <c r="B877" s="112">
        <v>44733</v>
      </c>
      <c r="C877">
        <v>70.014908000000005</v>
      </c>
      <c r="D877">
        <v>94.806808000000004</v>
      </c>
      <c r="E877">
        <v>22.441797000000001</v>
      </c>
      <c r="F877">
        <v>100.712082</v>
      </c>
      <c r="G877">
        <v>52.063777999999999</v>
      </c>
      <c r="H877">
        <v>46.855117999999997</v>
      </c>
      <c r="I877">
        <v>86.108672999999996</v>
      </c>
      <c r="J877">
        <v>156.883545</v>
      </c>
      <c r="K877">
        <v>39.652541999999997</v>
      </c>
      <c r="L877">
        <v>41.669502000000001</v>
      </c>
      <c r="M877">
        <v>54.860329</v>
      </c>
      <c r="N877">
        <v>109.82514999999999</v>
      </c>
      <c r="O877">
        <v>235.244461</v>
      </c>
      <c r="P877">
        <v>82.954093999999998</v>
      </c>
      <c r="Q877">
        <v>468.41961700000002</v>
      </c>
      <c r="R877">
        <v>134.53222700000001</v>
      </c>
      <c r="S877">
        <v>320.55587800000001</v>
      </c>
    </row>
    <row r="878" spans="2:19">
      <c r="B878" s="112">
        <v>44734</v>
      </c>
      <c r="C878">
        <v>70.592063999999993</v>
      </c>
      <c r="D878">
        <v>95.613144000000005</v>
      </c>
      <c r="E878">
        <v>22.642337999999999</v>
      </c>
      <c r="F878">
        <v>101.446556</v>
      </c>
      <c r="G878">
        <v>52.407829</v>
      </c>
      <c r="H878">
        <v>47.073929</v>
      </c>
      <c r="I878">
        <v>82.701233000000002</v>
      </c>
      <c r="J878">
        <v>155.68483000000001</v>
      </c>
      <c r="K878">
        <v>39.172176</v>
      </c>
      <c r="L878">
        <v>41.669502000000001</v>
      </c>
      <c r="M878">
        <v>53.943741000000003</v>
      </c>
      <c r="N878">
        <v>109.20884700000001</v>
      </c>
      <c r="O878">
        <v>240.16184999999999</v>
      </c>
      <c r="P878">
        <v>83.602974000000003</v>
      </c>
      <c r="Q878">
        <v>477.54769900000002</v>
      </c>
      <c r="R878">
        <v>134.01736500000001</v>
      </c>
      <c r="S878">
        <v>309.51608299999998</v>
      </c>
    </row>
    <row r="879" spans="2:19">
      <c r="B879" s="112">
        <v>44735</v>
      </c>
      <c r="C879">
        <v>70.932654999999997</v>
      </c>
      <c r="D879">
        <v>96.011559000000005</v>
      </c>
      <c r="E879">
        <v>22.728290999999999</v>
      </c>
      <c r="F879">
        <v>102.227463</v>
      </c>
      <c r="G879">
        <v>52.538017000000004</v>
      </c>
      <c r="H879">
        <v>47.197617000000001</v>
      </c>
      <c r="I879">
        <v>80.206817999999998</v>
      </c>
      <c r="J879">
        <v>158.58174099999999</v>
      </c>
      <c r="K879">
        <v>40.123173000000001</v>
      </c>
      <c r="L879">
        <v>41.857326999999998</v>
      </c>
      <c r="M879">
        <v>53.403435000000002</v>
      </c>
      <c r="N879">
        <v>108.01416</v>
      </c>
      <c r="O879">
        <v>246.16566499999999</v>
      </c>
      <c r="P879">
        <v>85.869392000000005</v>
      </c>
      <c r="Q879">
        <v>487.42669699999999</v>
      </c>
      <c r="R879">
        <v>136.908615</v>
      </c>
      <c r="S879">
        <v>289.63644399999998</v>
      </c>
    </row>
    <row r="880" spans="2:19">
      <c r="B880" s="112">
        <v>44736</v>
      </c>
      <c r="C880">
        <v>70.800224</v>
      </c>
      <c r="D880">
        <v>95.859818000000004</v>
      </c>
      <c r="E880">
        <v>22.661434</v>
      </c>
      <c r="F880">
        <v>102.34833500000001</v>
      </c>
      <c r="G880">
        <v>52.603107000000001</v>
      </c>
      <c r="H880">
        <v>47.245182</v>
      </c>
      <c r="I880">
        <v>81.797591999999995</v>
      </c>
      <c r="J880">
        <v>169.97966</v>
      </c>
      <c r="K880">
        <v>40.155620999999996</v>
      </c>
      <c r="L880">
        <v>43.435074</v>
      </c>
      <c r="M880">
        <v>56.490893999999997</v>
      </c>
      <c r="N880">
        <v>111.2379</v>
      </c>
      <c r="O880">
        <v>249.348648</v>
      </c>
      <c r="P880">
        <v>87.392853000000002</v>
      </c>
      <c r="Q880">
        <v>483.36004600000001</v>
      </c>
      <c r="R880">
        <v>140.26521299999999</v>
      </c>
      <c r="S880">
        <v>302.64282200000002</v>
      </c>
    </row>
    <row r="881" spans="2:19">
      <c r="B881" s="112">
        <v>44739</v>
      </c>
      <c r="C881">
        <v>70.459602000000004</v>
      </c>
      <c r="D881">
        <v>95.432907</v>
      </c>
      <c r="E881">
        <v>22.585041</v>
      </c>
      <c r="F881">
        <v>101.40935500000001</v>
      </c>
      <c r="G881">
        <v>52.212563000000003</v>
      </c>
      <c r="H881">
        <v>47.207123000000003</v>
      </c>
      <c r="I881">
        <v>83.802520999999999</v>
      </c>
      <c r="J881">
        <v>169.31036399999999</v>
      </c>
      <c r="K881">
        <v>40.285457999999998</v>
      </c>
      <c r="L881">
        <v>43.200291</v>
      </c>
      <c r="M881">
        <v>55.545361</v>
      </c>
      <c r="N881">
        <v>110.346626</v>
      </c>
      <c r="O881">
        <v>247.13769500000001</v>
      </c>
      <c r="P881">
        <v>87.985313000000005</v>
      </c>
      <c r="Q881">
        <v>493.13174400000003</v>
      </c>
      <c r="R881">
        <v>140.26521299999999</v>
      </c>
      <c r="S881">
        <v>306.984802</v>
      </c>
    </row>
    <row r="882" spans="2:19">
      <c r="B882" s="112">
        <v>44740</v>
      </c>
      <c r="C882">
        <v>70.497467</v>
      </c>
      <c r="D882">
        <v>95.470848000000004</v>
      </c>
      <c r="E882">
        <v>22.604140999999998</v>
      </c>
      <c r="F882">
        <v>101.381477</v>
      </c>
      <c r="G882">
        <v>52.045189000000001</v>
      </c>
      <c r="H882">
        <v>47.226157999999998</v>
      </c>
      <c r="I882">
        <v>86.127502000000007</v>
      </c>
      <c r="J882">
        <v>160.50968900000001</v>
      </c>
      <c r="K882">
        <v>39.717457000000003</v>
      </c>
      <c r="L882">
        <v>42.571067999999997</v>
      </c>
      <c r="M882">
        <v>55.313797000000001</v>
      </c>
      <c r="N882">
        <v>109.815659</v>
      </c>
      <c r="O882">
        <v>241.038589</v>
      </c>
      <c r="P882">
        <v>88.511948000000004</v>
      </c>
      <c r="Q882">
        <v>495.842896</v>
      </c>
      <c r="R882">
        <v>136.08677700000001</v>
      </c>
      <c r="S882">
        <v>300.97811899999999</v>
      </c>
    </row>
    <row r="883" spans="2:19">
      <c r="B883" s="112">
        <v>44741</v>
      </c>
      <c r="C883">
        <v>70.904297</v>
      </c>
      <c r="D883">
        <v>96.021056999999999</v>
      </c>
      <c r="E883">
        <v>22.728290999999999</v>
      </c>
      <c r="F883">
        <v>101.98575599999999</v>
      </c>
      <c r="G883">
        <v>51.942894000000003</v>
      </c>
      <c r="H883">
        <v>47.349831000000002</v>
      </c>
      <c r="I883">
        <v>82.945969000000005</v>
      </c>
      <c r="J883">
        <v>163.76625100000001</v>
      </c>
      <c r="K883">
        <v>39.571399999999997</v>
      </c>
      <c r="L883">
        <v>42.787075000000002</v>
      </c>
      <c r="M883">
        <v>54.348972000000003</v>
      </c>
      <c r="N883">
        <v>109.322632</v>
      </c>
      <c r="O883">
        <v>241.25778199999999</v>
      </c>
      <c r="P883">
        <v>89.076201999999995</v>
      </c>
      <c r="Q883">
        <v>502.93279999999999</v>
      </c>
      <c r="R883">
        <v>137.859161</v>
      </c>
      <c r="S883">
        <v>293.76705900000002</v>
      </c>
    </row>
    <row r="884" spans="2:19">
      <c r="B884" s="112">
        <v>44742</v>
      </c>
      <c r="C884">
        <v>71.207069000000004</v>
      </c>
      <c r="D884">
        <v>96.457436000000001</v>
      </c>
      <c r="E884">
        <v>22.823775999999999</v>
      </c>
      <c r="F884">
        <v>102.292564</v>
      </c>
      <c r="G884">
        <v>51.887099999999997</v>
      </c>
      <c r="H884">
        <v>47.492538000000003</v>
      </c>
      <c r="I884">
        <v>80.611571999999995</v>
      </c>
      <c r="J884">
        <v>161.07908599999999</v>
      </c>
      <c r="K884">
        <v>39.461052000000002</v>
      </c>
      <c r="L884">
        <v>43.040638000000001</v>
      </c>
      <c r="M884">
        <v>53.625346999999998</v>
      </c>
      <c r="N884">
        <v>106.77207199999999</v>
      </c>
      <c r="O884">
        <v>243.57354699999999</v>
      </c>
      <c r="P884">
        <v>89.433539999999994</v>
      </c>
      <c r="Q884">
        <v>500.90429699999999</v>
      </c>
      <c r="R884">
        <v>135.373886</v>
      </c>
      <c r="S884">
        <v>292.61407500000001</v>
      </c>
    </row>
    <row r="885" spans="2:19">
      <c r="B885" s="112">
        <v>44743</v>
      </c>
      <c r="C885">
        <v>71.774910000000006</v>
      </c>
      <c r="D885">
        <v>97.261429000000007</v>
      </c>
      <c r="E885">
        <v>23.015982000000001</v>
      </c>
      <c r="F885">
        <v>103.58551799999999</v>
      </c>
      <c r="G885">
        <v>52.733378999999999</v>
      </c>
      <c r="H885">
        <v>47.722202000000003</v>
      </c>
      <c r="I885">
        <v>82.409424000000001</v>
      </c>
      <c r="J885">
        <v>159.86038199999999</v>
      </c>
      <c r="K885">
        <v>39.801848999999997</v>
      </c>
      <c r="L885">
        <v>43.472641000000003</v>
      </c>
      <c r="M885">
        <v>52.824531999999998</v>
      </c>
      <c r="N885">
        <v>108.137428</v>
      </c>
      <c r="O885">
        <v>246.25143399999999</v>
      </c>
      <c r="P885">
        <v>91.446044999999998</v>
      </c>
      <c r="Q885">
        <v>504.58093300000002</v>
      </c>
      <c r="R885">
        <v>137.56210300000001</v>
      </c>
      <c r="S885">
        <v>294.72457900000001</v>
      </c>
    </row>
    <row r="886" spans="2:19">
      <c r="B886" s="112">
        <v>44747</v>
      </c>
      <c r="C886">
        <v>71.898185999999995</v>
      </c>
      <c r="D886">
        <v>97.442017000000007</v>
      </c>
      <c r="E886">
        <v>23.054231999999999</v>
      </c>
      <c r="F886">
        <v>103.55753300000001</v>
      </c>
      <c r="G886">
        <v>52.574233999999997</v>
      </c>
      <c r="H886">
        <v>47.817492999999999</v>
      </c>
      <c r="I886">
        <v>79.830292</v>
      </c>
      <c r="J886">
        <v>168.01173399999999</v>
      </c>
      <c r="K886">
        <v>40.327648000000003</v>
      </c>
      <c r="L886">
        <v>43.05003</v>
      </c>
      <c r="M886">
        <v>52.274582000000002</v>
      </c>
      <c r="N886">
        <v>107.72611999999999</v>
      </c>
      <c r="O886">
        <v>243.90707399999999</v>
      </c>
      <c r="P886">
        <v>87.167152000000002</v>
      </c>
      <c r="Q886">
        <v>492.72216800000001</v>
      </c>
      <c r="R886">
        <v>140.166214</v>
      </c>
      <c r="S886">
        <v>285.44207799999998</v>
      </c>
    </row>
    <row r="887" spans="2:19">
      <c r="B887" s="112">
        <v>44748</v>
      </c>
      <c r="C887">
        <v>71.462074000000001</v>
      </c>
      <c r="D887">
        <v>96.786285000000007</v>
      </c>
      <c r="E887">
        <v>22.872548999999999</v>
      </c>
      <c r="F887">
        <v>103.044838</v>
      </c>
      <c r="G887">
        <v>52.087437000000001</v>
      </c>
      <c r="H887">
        <v>47.884186</v>
      </c>
      <c r="I887">
        <v>78.390136999999996</v>
      </c>
      <c r="J887">
        <v>169.59007299999999</v>
      </c>
      <c r="K887">
        <v>40.613266000000003</v>
      </c>
      <c r="L887">
        <v>43.369335</v>
      </c>
      <c r="M887">
        <v>53.046444000000001</v>
      </c>
      <c r="N887">
        <v>107.027832</v>
      </c>
      <c r="O887">
        <v>246.08943199999999</v>
      </c>
      <c r="P887">
        <v>87.552718999999996</v>
      </c>
      <c r="Q887">
        <v>502.52310199999999</v>
      </c>
      <c r="R887">
        <v>141.512833</v>
      </c>
      <c r="S887">
        <v>282.520599</v>
      </c>
    </row>
    <row r="888" spans="2:19">
      <c r="B888" s="112">
        <v>44749</v>
      </c>
      <c r="C888">
        <v>71.263000000000005</v>
      </c>
      <c r="D888">
        <v>96.567688000000004</v>
      </c>
      <c r="E888">
        <v>22.805616000000001</v>
      </c>
      <c r="F888">
        <v>103.035507</v>
      </c>
      <c r="G888">
        <v>52.003180999999998</v>
      </c>
      <c r="H888">
        <v>47.884186</v>
      </c>
      <c r="I888">
        <v>80.893958999999995</v>
      </c>
      <c r="J888">
        <v>172.007507</v>
      </c>
      <c r="K888">
        <v>40.674937999999997</v>
      </c>
      <c r="L888">
        <v>43.322384</v>
      </c>
      <c r="M888">
        <v>54.377918000000001</v>
      </c>
      <c r="N888">
        <v>109.734863</v>
      </c>
      <c r="O888">
        <v>245.08879099999999</v>
      </c>
      <c r="P888">
        <v>86.800392000000002</v>
      </c>
      <c r="Q888">
        <v>501.63571200000001</v>
      </c>
      <c r="R888">
        <v>144.90905799999999</v>
      </c>
      <c r="S888">
        <v>297.01104700000002</v>
      </c>
    </row>
    <row r="889" spans="2:19">
      <c r="B889" s="112">
        <v>44750</v>
      </c>
      <c r="C889">
        <v>71.025993</v>
      </c>
      <c r="D889">
        <v>96.206519999999998</v>
      </c>
      <c r="E889">
        <v>22.709994999999999</v>
      </c>
      <c r="F889">
        <v>102.867729</v>
      </c>
      <c r="G889">
        <v>51.993816000000002</v>
      </c>
      <c r="H889">
        <v>47.817492999999999</v>
      </c>
      <c r="I889">
        <v>81.025734</v>
      </c>
      <c r="J889">
        <v>170.69889800000001</v>
      </c>
      <c r="K889">
        <v>40.700896999999998</v>
      </c>
      <c r="L889">
        <v>43.322384</v>
      </c>
      <c r="M889">
        <v>53.490268999999998</v>
      </c>
      <c r="N889">
        <v>109.390511</v>
      </c>
      <c r="O889">
        <v>243.02079800000001</v>
      </c>
      <c r="P889">
        <v>86.490059000000002</v>
      </c>
      <c r="Q889">
        <v>505.78045700000001</v>
      </c>
      <c r="R889">
        <v>145.59225499999999</v>
      </c>
      <c r="S889">
        <v>297.66570999999999</v>
      </c>
    </row>
    <row r="890" spans="2:19">
      <c r="B890" s="112">
        <v>44753</v>
      </c>
      <c r="C890">
        <v>71.291420000000002</v>
      </c>
      <c r="D890">
        <v>96.653214000000006</v>
      </c>
      <c r="E890">
        <v>22.824738</v>
      </c>
      <c r="F890">
        <v>103.156693</v>
      </c>
      <c r="G890">
        <v>52.068717999999997</v>
      </c>
      <c r="H890">
        <v>48.017592999999998</v>
      </c>
      <c r="I890">
        <v>80.611571999999995</v>
      </c>
      <c r="J890">
        <v>162.707367</v>
      </c>
      <c r="K890">
        <v>40.717125000000003</v>
      </c>
      <c r="L890">
        <v>42.993687000000001</v>
      </c>
      <c r="M890">
        <v>52.959609999999998</v>
      </c>
      <c r="N890">
        <v>107.95568799999999</v>
      </c>
      <c r="O890">
        <v>245.860703</v>
      </c>
      <c r="P890">
        <v>87.392853000000002</v>
      </c>
      <c r="Q890">
        <v>504.14209</v>
      </c>
      <c r="R890">
        <v>143.44360399999999</v>
      </c>
      <c r="S890">
        <v>291.57830799999999</v>
      </c>
    </row>
    <row r="891" spans="2:19">
      <c r="B891" s="112">
        <v>44754</v>
      </c>
      <c r="C891">
        <v>71.414672999999993</v>
      </c>
      <c r="D891">
        <v>96.786285000000007</v>
      </c>
      <c r="E891">
        <v>22.882109</v>
      </c>
      <c r="F891">
        <v>103.305832</v>
      </c>
      <c r="G891">
        <v>52.049987999999999</v>
      </c>
      <c r="H891">
        <v>47.941367999999997</v>
      </c>
      <c r="I891">
        <v>79.538512999999995</v>
      </c>
      <c r="J891">
        <v>163.09695400000001</v>
      </c>
      <c r="K891">
        <v>40.593792000000001</v>
      </c>
      <c r="L891">
        <v>43.219073999999999</v>
      </c>
      <c r="M891">
        <v>53.586745999999998</v>
      </c>
      <c r="N891">
        <v>108.06090500000001</v>
      </c>
      <c r="O891">
        <v>243.478241</v>
      </c>
      <c r="P891">
        <v>87.289412999999996</v>
      </c>
      <c r="Q891">
        <v>501.67468300000002</v>
      </c>
      <c r="R891">
        <v>144.42387400000001</v>
      </c>
      <c r="S891">
        <v>289.18441799999999</v>
      </c>
    </row>
    <row r="892" spans="2:19">
      <c r="B892" s="112">
        <v>44755</v>
      </c>
      <c r="C892">
        <v>71.642204000000007</v>
      </c>
      <c r="D892">
        <v>97.137894000000003</v>
      </c>
      <c r="E892">
        <v>22.920361</v>
      </c>
      <c r="F892">
        <v>104.07959</v>
      </c>
      <c r="G892">
        <v>52.284027000000002</v>
      </c>
      <c r="H892">
        <v>48.036648</v>
      </c>
      <c r="I892">
        <v>79.858536000000001</v>
      </c>
      <c r="J892">
        <v>163.31672699999999</v>
      </c>
      <c r="K892">
        <v>40.69117</v>
      </c>
      <c r="L892">
        <v>43.453861000000003</v>
      </c>
      <c r="M892">
        <v>52.930667999999997</v>
      </c>
      <c r="N892">
        <v>107.046967</v>
      </c>
      <c r="O892">
        <v>243.88803100000001</v>
      </c>
      <c r="P892">
        <v>87.016684999999995</v>
      </c>
      <c r="Q892">
        <v>488.821259</v>
      </c>
      <c r="R892">
        <v>144.057526</v>
      </c>
      <c r="S892">
        <v>289.98562600000002</v>
      </c>
    </row>
    <row r="893" spans="2:19">
      <c r="B893" s="112">
        <v>44756</v>
      </c>
      <c r="C893">
        <v>71.414672999999993</v>
      </c>
      <c r="D893">
        <v>96.795760999999999</v>
      </c>
      <c r="E893">
        <v>22.853421999999998</v>
      </c>
      <c r="F893">
        <v>103.41770200000001</v>
      </c>
      <c r="G893">
        <v>52.209141000000002</v>
      </c>
      <c r="H893">
        <v>48.046177</v>
      </c>
      <c r="I893">
        <v>78.258353999999997</v>
      </c>
      <c r="J893">
        <v>157.88249200000001</v>
      </c>
      <c r="K893">
        <v>41.486355000000003</v>
      </c>
      <c r="L893">
        <v>43.134551999999999</v>
      </c>
      <c r="M893">
        <v>51.608845000000002</v>
      </c>
      <c r="N893">
        <v>103.306877</v>
      </c>
      <c r="O893">
        <v>244.45030199999999</v>
      </c>
      <c r="P893">
        <v>87.308220000000006</v>
      </c>
      <c r="Q893">
        <v>489.98178100000001</v>
      </c>
      <c r="R893">
        <v>147.008163</v>
      </c>
      <c r="S893">
        <v>287.59173600000003</v>
      </c>
    </row>
    <row r="894" spans="2:19">
      <c r="B894" s="112">
        <v>44757</v>
      </c>
      <c r="C894">
        <v>71.670653999999999</v>
      </c>
      <c r="D894">
        <v>97.175926000000004</v>
      </c>
      <c r="E894">
        <v>22.901240999999999</v>
      </c>
      <c r="F894">
        <v>104.24736</v>
      </c>
      <c r="G894">
        <v>52.489975000000001</v>
      </c>
      <c r="H894">
        <v>48.112900000000003</v>
      </c>
      <c r="I894">
        <v>79.576156999999995</v>
      </c>
      <c r="J894">
        <v>164.52543600000001</v>
      </c>
      <c r="K894">
        <v>41.892066999999997</v>
      </c>
      <c r="L894">
        <v>43.397506999999997</v>
      </c>
      <c r="M894">
        <v>52.679810000000003</v>
      </c>
      <c r="N894">
        <v>108.04177900000001</v>
      </c>
      <c r="O894">
        <v>245.10787999999999</v>
      </c>
      <c r="P894">
        <v>87.834854000000007</v>
      </c>
      <c r="Q894">
        <v>516.62487799999997</v>
      </c>
      <c r="R894">
        <v>148.69143700000001</v>
      </c>
      <c r="S894">
        <v>290.884613</v>
      </c>
    </row>
    <row r="895" spans="2:19">
      <c r="B895" s="112">
        <v>44760</v>
      </c>
      <c r="C895">
        <v>71.452620999999994</v>
      </c>
      <c r="D895">
        <v>96.862289000000004</v>
      </c>
      <c r="E895">
        <v>22.834301</v>
      </c>
      <c r="F895">
        <v>103.520264</v>
      </c>
      <c r="G895">
        <v>52.433807000000002</v>
      </c>
      <c r="H895">
        <v>48.017592999999998</v>
      </c>
      <c r="I895">
        <v>81.044562999999997</v>
      </c>
      <c r="J895">
        <v>167.05275</v>
      </c>
      <c r="K895">
        <v>41.794693000000002</v>
      </c>
      <c r="L895">
        <v>43.143943999999998</v>
      </c>
      <c r="M895">
        <v>52.448253999999999</v>
      </c>
      <c r="N895">
        <v>106.932175</v>
      </c>
      <c r="O895">
        <v>237.53160099999999</v>
      </c>
      <c r="P895">
        <v>86.170319000000006</v>
      </c>
      <c r="Q895">
        <v>506.50210600000003</v>
      </c>
      <c r="R895">
        <v>145.62197900000001</v>
      </c>
      <c r="S895">
        <v>291.12887599999999</v>
      </c>
    </row>
    <row r="896" spans="2:19">
      <c r="B896" s="112">
        <v>44761</v>
      </c>
      <c r="C896">
        <v>71.395698999999993</v>
      </c>
      <c r="D896">
        <v>96.729240000000004</v>
      </c>
      <c r="E896">
        <v>22.757809000000002</v>
      </c>
      <c r="F896">
        <v>103.80922700000001</v>
      </c>
      <c r="G896">
        <v>52.358924999999999</v>
      </c>
      <c r="H896">
        <v>48.046177</v>
      </c>
      <c r="I896">
        <v>83.087142999999998</v>
      </c>
      <c r="J896">
        <v>175.59368900000001</v>
      </c>
      <c r="K896">
        <v>42.051105</v>
      </c>
      <c r="L896">
        <v>44.421168999999999</v>
      </c>
      <c r="M896">
        <v>54.570872999999999</v>
      </c>
      <c r="N896">
        <v>109.581802</v>
      </c>
      <c r="O896">
        <v>245.06973300000001</v>
      </c>
      <c r="P896">
        <v>86.725159000000005</v>
      </c>
      <c r="Q896">
        <v>520.23321499999997</v>
      </c>
      <c r="R896">
        <v>149.51326</v>
      </c>
      <c r="S896">
        <v>304.45657299999999</v>
      </c>
    </row>
    <row r="897" spans="2:19">
      <c r="B897" s="112">
        <v>44762</v>
      </c>
      <c r="C897">
        <v>71.329361000000006</v>
      </c>
      <c r="D897">
        <v>96.662704000000005</v>
      </c>
      <c r="E897">
        <v>22.738682000000001</v>
      </c>
      <c r="F897">
        <v>103.697372</v>
      </c>
      <c r="G897">
        <v>52.312114999999999</v>
      </c>
      <c r="H897">
        <v>48.093826</v>
      </c>
      <c r="I897">
        <v>84.000191000000001</v>
      </c>
      <c r="J897">
        <v>182.89593500000001</v>
      </c>
      <c r="K897">
        <v>42.401642000000002</v>
      </c>
      <c r="L897">
        <v>43.735599999999998</v>
      </c>
      <c r="M897">
        <v>55.101528000000002</v>
      </c>
      <c r="N897">
        <v>109.562675</v>
      </c>
      <c r="O897">
        <v>237.998581</v>
      </c>
      <c r="P897">
        <v>85.239304000000004</v>
      </c>
      <c r="Q897">
        <v>506.59951799999999</v>
      </c>
      <c r="R897">
        <v>151.533188</v>
      </c>
      <c r="S897">
        <v>308.14025900000001</v>
      </c>
    </row>
    <row r="898" spans="2:19">
      <c r="B898" s="112">
        <v>44763</v>
      </c>
      <c r="C898">
        <v>71.917145000000005</v>
      </c>
      <c r="D898">
        <v>97.470534999999998</v>
      </c>
      <c r="E898">
        <v>22.958611000000001</v>
      </c>
      <c r="F898">
        <v>105.11432600000001</v>
      </c>
      <c r="G898">
        <v>52.649127999999997</v>
      </c>
      <c r="H898">
        <v>48.179595999999997</v>
      </c>
      <c r="I898">
        <v>82.597672000000003</v>
      </c>
      <c r="J898">
        <v>182.97586100000001</v>
      </c>
      <c r="K898">
        <v>43.021563999999998</v>
      </c>
      <c r="L898">
        <v>43.820126000000002</v>
      </c>
      <c r="M898">
        <v>55.709384999999997</v>
      </c>
      <c r="N898">
        <v>110.308792</v>
      </c>
      <c r="O898">
        <v>243.39248699999999</v>
      </c>
      <c r="P898">
        <v>85.408576999999994</v>
      </c>
      <c r="Q898">
        <v>509.515625</v>
      </c>
      <c r="R898">
        <v>153.820435</v>
      </c>
      <c r="S898">
        <v>309.293274</v>
      </c>
    </row>
    <row r="899" spans="2:19">
      <c r="B899" s="112">
        <v>44764</v>
      </c>
      <c r="C899">
        <v>72.504897999999997</v>
      </c>
      <c r="D899">
        <v>98.230842999999993</v>
      </c>
      <c r="E899">
        <v>23.140288999999999</v>
      </c>
      <c r="F899">
        <v>105.925316</v>
      </c>
      <c r="G899">
        <v>53.089118999999997</v>
      </c>
      <c r="H899">
        <v>48.360652999999999</v>
      </c>
      <c r="I899">
        <v>81.967017999999996</v>
      </c>
      <c r="J899">
        <v>169.09059099999999</v>
      </c>
      <c r="K899">
        <v>42.911208999999999</v>
      </c>
      <c r="L899">
        <v>44.158217999999998</v>
      </c>
      <c r="M899">
        <v>55.246257999999997</v>
      </c>
      <c r="N899">
        <v>109.773117</v>
      </c>
      <c r="O899">
        <v>247.39501999999999</v>
      </c>
      <c r="P899">
        <v>86.932052999999996</v>
      </c>
      <c r="Q899">
        <v>508.49160799999999</v>
      </c>
      <c r="R899">
        <v>152.572845</v>
      </c>
      <c r="S899">
        <v>305.111267</v>
      </c>
    </row>
    <row r="900" spans="2:19">
      <c r="B900" s="112">
        <v>44767</v>
      </c>
      <c r="C900">
        <v>72.239463999999998</v>
      </c>
      <c r="D900">
        <v>97.869704999999996</v>
      </c>
      <c r="E900">
        <v>23.063793</v>
      </c>
      <c r="F900">
        <v>105.030411</v>
      </c>
      <c r="G900">
        <v>52.958056999999997</v>
      </c>
      <c r="H900">
        <v>48.208179000000001</v>
      </c>
      <c r="I900">
        <v>84.696738999999994</v>
      </c>
      <c r="J900">
        <v>166.47335799999999</v>
      </c>
      <c r="K900">
        <v>42.849547999999999</v>
      </c>
      <c r="L900">
        <v>44.270907999999999</v>
      </c>
      <c r="M900">
        <v>55.989178000000003</v>
      </c>
      <c r="N900">
        <v>110.21313499999999</v>
      </c>
      <c r="O900">
        <v>245.241241</v>
      </c>
      <c r="P900">
        <v>88.483742000000007</v>
      </c>
      <c r="Q900">
        <v>516.35174600000005</v>
      </c>
      <c r="R900">
        <v>151.44404599999999</v>
      </c>
      <c r="S900">
        <v>315.566284</v>
      </c>
    </row>
    <row r="901" spans="2:19">
      <c r="B901" s="112">
        <v>44768</v>
      </c>
      <c r="C901">
        <v>72.258430000000004</v>
      </c>
      <c r="D901">
        <v>97.850693000000007</v>
      </c>
      <c r="E901">
        <v>23.063793</v>
      </c>
      <c r="F901">
        <v>105.01178</v>
      </c>
      <c r="G901">
        <v>52.995505999999999</v>
      </c>
      <c r="H901">
        <v>48.313006999999999</v>
      </c>
      <c r="I901">
        <v>84.367294000000001</v>
      </c>
      <c r="J901">
        <v>158.98130800000001</v>
      </c>
      <c r="K901">
        <v>39.590870000000002</v>
      </c>
      <c r="L901">
        <v>45.876826999999999</v>
      </c>
      <c r="M901">
        <v>55.651485000000001</v>
      </c>
      <c r="N901">
        <v>108.491348</v>
      </c>
      <c r="O901">
        <v>246.80418399999999</v>
      </c>
      <c r="P901">
        <v>89.678070000000005</v>
      </c>
      <c r="Q901">
        <v>518.41931199999999</v>
      </c>
      <c r="R901">
        <v>150.10737599999999</v>
      </c>
      <c r="S901">
        <v>312.13665800000001</v>
      </c>
    </row>
    <row r="902" spans="2:19">
      <c r="B902" s="112">
        <v>44769</v>
      </c>
      <c r="C902">
        <v>72.457497000000004</v>
      </c>
      <c r="D902">
        <v>98.192818000000003</v>
      </c>
      <c r="E902">
        <v>23.082912</v>
      </c>
      <c r="F902">
        <v>105.710922</v>
      </c>
      <c r="G902">
        <v>53.304428000000001</v>
      </c>
      <c r="H902">
        <v>48.408301999999999</v>
      </c>
      <c r="I902">
        <v>86.193375000000003</v>
      </c>
      <c r="J902">
        <v>169.40026900000001</v>
      </c>
      <c r="K902">
        <v>41.087139000000001</v>
      </c>
      <c r="L902">
        <v>45.491787000000002</v>
      </c>
      <c r="M902">
        <v>57.339942999999998</v>
      </c>
      <c r="N902">
        <v>110.23226200000001</v>
      </c>
      <c r="O902">
        <v>246.13706999999999</v>
      </c>
      <c r="P902">
        <v>89.988395999999995</v>
      </c>
      <c r="Q902">
        <v>521.36444100000006</v>
      </c>
      <c r="R902">
        <v>155.24624600000001</v>
      </c>
      <c r="S902">
        <v>318.25332600000002</v>
      </c>
    </row>
    <row r="903" spans="2:19">
      <c r="B903" s="112">
        <v>44770</v>
      </c>
      <c r="C903">
        <v>72.959969000000001</v>
      </c>
      <c r="D903">
        <v>98.896088000000006</v>
      </c>
      <c r="E903">
        <v>23.188101</v>
      </c>
      <c r="F903">
        <v>106.58717300000001</v>
      </c>
      <c r="G903">
        <v>53.866118999999998</v>
      </c>
      <c r="H903">
        <v>48.665585</v>
      </c>
      <c r="I903">
        <v>87.200562000000005</v>
      </c>
      <c r="J903">
        <v>160.54965200000001</v>
      </c>
      <c r="K903">
        <v>42.112777999999999</v>
      </c>
      <c r="L903">
        <v>45.397877000000001</v>
      </c>
      <c r="M903">
        <v>58.339272000000001</v>
      </c>
      <c r="N903">
        <v>109.820938</v>
      </c>
      <c r="O903">
        <v>256.25778200000002</v>
      </c>
      <c r="P903">
        <v>92.612166999999999</v>
      </c>
      <c r="Q903">
        <v>528.07403599999998</v>
      </c>
      <c r="R903">
        <v>155.80075099999999</v>
      </c>
      <c r="S903">
        <v>324.03784200000001</v>
      </c>
    </row>
    <row r="904" spans="2:19">
      <c r="B904" s="112">
        <v>44771</v>
      </c>
      <c r="C904">
        <v>72.903075999999999</v>
      </c>
      <c r="D904">
        <v>98.905608999999998</v>
      </c>
      <c r="E904">
        <v>23.197662000000001</v>
      </c>
      <c r="F904">
        <v>106.83886699999999</v>
      </c>
      <c r="G904">
        <v>54.18441</v>
      </c>
      <c r="H904">
        <v>48.694167999999998</v>
      </c>
      <c r="I904">
        <v>91.238669999999999</v>
      </c>
      <c r="J904">
        <v>158.93138099999999</v>
      </c>
      <c r="K904">
        <v>42.859279999999998</v>
      </c>
      <c r="L904">
        <v>45.698399000000002</v>
      </c>
      <c r="M904">
        <v>59.406517000000001</v>
      </c>
      <c r="N904">
        <v>110.34704600000001</v>
      </c>
      <c r="O904">
        <v>258.097015</v>
      </c>
      <c r="P904">
        <v>93.355095000000006</v>
      </c>
      <c r="Q904">
        <v>528.90301499999998</v>
      </c>
      <c r="R904">
        <v>160.90991199999999</v>
      </c>
      <c r="S904">
        <v>335.323395</v>
      </c>
    </row>
    <row r="905" spans="2:19">
      <c r="B905" s="112">
        <v>44774</v>
      </c>
      <c r="C905">
        <v>73.219397999999998</v>
      </c>
      <c r="D905">
        <v>99.248390000000001</v>
      </c>
      <c r="E905">
        <v>23.328861</v>
      </c>
      <c r="F905">
        <v>107.050049</v>
      </c>
      <c r="G905">
        <v>54.172142000000001</v>
      </c>
      <c r="H905">
        <v>48.729495999999997</v>
      </c>
      <c r="I905">
        <v>88.932525999999996</v>
      </c>
      <c r="J905">
        <v>159.76048299999999</v>
      </c>
      <c r="K905">
        <v>43.018321999999998</v>
      </c>
      <c r="L905">
        <v>45.923789999999997</v>
      </c>
      <c r="M905">
        <v>58.407187999999998</v>
      </c>
      <c r="N905">
        <v>109.24700900000001</v>
      </c>
      <c r="O905">
        <v>255.990936</v>
      </c>
      <c r="P905">
        <v>92.471107000000003</v>
      </c>
      <c r="Q905">
        <v>522.11547900000005</v>
      </c>
      <c r="R905">
        <v>159.91978499999999</v>
      </c>
      <c r="S905">
        <v>330.447632</v>
      </c>
    </row>
    <row r="906" spans="2:19">
      <c r="B906" s="112">
        <v>44775</v>
      </c>
      <c r="C906">
        <v>72.478454999999997</v>
      </c>
      <c r="D906">
        <v>98.229545999999999</v>
      </c>
      <c r="E906">
        <v>23.099028000000001</v>
      </c>
      <c r="F906">
        <v>105.741837</v>
      </c>
      <c r="G906">
        <v>53.520823999999998</v>
      </c>
      <c r="H906">
        <v>48.739032999999999</v>
      </c>
      <c r="I906">
        <v>88.546599999999998</v>
      </c>
      <c r="J906">
        <v>160.020218</v>
      </c>
      <c r="K906">
        <v>43.063758999999997</v>
      </c>
      <c r="L906">
        <v>45.538746000000003</v>
      </c>
      <c r="M906">
        <v>56.825729000000003</v>
      </c>
      <c r="N906">
        <v>107.544365</v>
      </c>
      <c r="O906">
        <v>254.094528</v>
      </c>
      <c r="P906">
        <v>92.207794000000007</v>
      </c>
      <c r="Q906">
        <v>522.19348100000002</v>
      </c>
      <c r="R906">
        <v>158.43454</v>
      </c>
      <c r="S906">
        <v>325.58163500000001</v>
      </c>
    </row>
    <row r="907" spans="2:19">
      <c r="B907" s="112">
        <v>44776</v>
      </c>
      <c r="C907">
        <v>72.839432000000002</v>
      </c>
      <c r="D907">
        <v>98.667541999999997</v>
      </c>
      <c r="E907">
        <v>23.185213000000001</v>
      </c>
      <c r="F907">
        <v>106.891205</v>
      </c>
      <c r="G907">
        <v>53.794575000000002</v>
      </c>
      <c r="H907">
        <v>48.815392000000003</v>
      </c>
      <c r="I907">
        <v>85.675667000000004</v>
      </c>
      <c r="J907">
        <v>168.621094</v>
      </c>
      <c r="K907">
        <v>42.356200999999999</v>
      </c>
      <c r="L907">
        <v>45.829872000000002</v>
      </c>
      <c r="M907">
        <v>56.418242999999997</v>
      </c>
      <c r="N907">
        <v>108.67308800000001</v>
      </c>
      <c r="O907">
        <v>256.19103999999999</v>
      </c>
      <c r="P907">
        <v>92.254807</v>
      </c>
      <c r="Q907">
        <v>527.25494400000002</v>
      </c>
      <c r="R907">
        <v>164.494293</v>
      </c>
      <c r="S907">
        <v>328.80609099999998</v>
      </c>
    </row>
    <row r="908" spans="2:19">
      <c r="B908" s="112">
        <v>44777</v>
      </c>
      <c r="C908">
        <v>73.019927999999993</v>
      </c>
      <c r="D908">
        <v>98.905586</v>
      </c>
      <c r="E908">
        <v>23.223517999999999</v>
      </c>
      <c r="F908">
        <v>107.05940200000001</v>
      </c>
      <c r="G908">
        <v>53.785130000000002</v>
      </c>
      <c r="H908">
        <v>48.796303000000002</v>
      </c>
      <c r="I908">
        <v>82.070564000000005</v>
      </c>
      <c r="J908">
        <v>170.38922099999999</v>
      </c>
      <c r="K908">
        <v>40.756076999999998</v>
      </c>
      <c r="L908">
        <v>45.881039000000001</v>
      </c>
      <c r="M908">
        <v>56.825729000000003</v>
      </c>
      <c r="N908">
        <v>107.47740899999999</v>
      </c>
      <c r="O908">
        <v>258.51635700000003</v>
      </c>
      <c r="P908">
        <v>91.624733000000006</v>
      </c>
      <c r="Q908">
        <v>520.525757</v>
      </c>
      <c r="R908">
        <v>164.17744400000001</v>
      </c>
      <c r="S908">
        <v>334.541718</v>
      </c>
    </row>
    <row r="909" spans="2:19">
      <c r="B909" s="112">
        <v>44778</v>
      </c>
      <c r="C909">
        <v>72.193504000000004</v>
      </c>
      <c r="D909">
        <v>97.801040999999998</v>
      </c>
      <c r="E909">
        <v>22.993677000000002</v>
      </c>
      <c r="F909">
        <v>105.610992</v>
      </c>
      <c r="G909">
        <v>53.275413999999998</v>
      </c>
      <c r="H909">
        <v>48.462215</v>
      </c>
      <c r="I909">
        <v>83.256568999999999</v>
      </c>
      <c r="J909">
        <v>166.93287699999999</v>
      </c>
      <c r="K909">
        <v>41.083888999999999</v>
      </c>
      <c r="L909">
        <v>45.549393000000002</v>
      </c>
      <c r="M909">
        <v>57.126499000000003</v>
      </c>
      <c r="N909">
        <v>110.72966</v>
      </c>
      <c r="O909">
        <v>259.39312699999999</v>
      </c>
      <c r="P909">
        <v>91.399033000000003</v>
      </c>
      <c r="Q909">
        <v>521.80334500000004</v>
      </c>
      <c r="R909">
        <v>163.94940199999999</v>
      </c>
      <c r="S909">
        <v>335.450378</v>
      </c>
    </row>
    <row r="910" spans="2:19">
      <c r="B910" s="112">
        <v>44781</v>
      </c>
      <c r="C910">
        <v>72.516471999999993</v>
      </c>
      <c r="D910">
        <v>98.248588999999996</v>
      </c>
      <c r="E910">
        <v>23.070292999999999</v>
      </c>
      <c r="F910">
        <v>106.031509</v>
      </c>
      <c r="G910">
        <v>53.615226999999997</v>
      </c>
      <c r="H910">
        <v>48.53857</v>
      </c>
      <c r="I910">
        <v>83.727210999999997</v>
      </c>
      <c r="J910">
        <v>170.06954999999999</v>
      </c>
      <c r="K910">
        <v>41.418194</v>
      </c>
      <c r="L910">
        <v>45.881039000000001</v>
      </c>
      <c r="M910">
        <v>57.563094999999997</v>
      </c>
      <c r="N910">
        <v>109.38093600000001</v>
      </c>
      <c r="O910">
        <v>260.165009</v>
      </c>
      <c r="P910">
        <v>92.630966000000001</v>
      </c>
      <c r="Q910">
        <v>523.305115</v>
      </c>
      <c r="R910">
        <v>163.473465</v>
      </c>
      <c r="S910">
        <v>335.84121699999997</v>
      </c>
    </row>
    <row r="911" spans="2:19">
      <c r="B911" s="112">
        <v>44782</v>
      </c>
      <c r="C911">
        <v>72.354973000000001</v>
      </c>
      <c r="D911">
        <v>98.029555999999999</v>
      </c>
      <c r="E911">
        <v>23.022407999999999</v>
      </c>
      <c r="F911">
        <v>105.55495500000001</v>
      </c>
      <c r="G911">
        <v>53.473636999999997</v>
      </c>
      <c r="H911">
        <v>48.586311000000002</v>
      </c>
      <c r="I911">
        <v>85.270920000000004</v>
      </c>
      <c r="J911">
        <v>168.35137900000001</v>
      </c>
      <c r="K911">
        <v>41.827151999999998</v>
      </c>
      <c r="L911">
        <v>45.340927000000001</v>
      </c>
      <c r="M911">
        <v>56.893650000000001</v>
      </c>
      <c r="N911">
        <v>110.366165</v>
      </c>
      <c r="O911">
        <v>263.19552599999997</v>
      </c>
      <c r="P911">
        <v>93.016548</v>
      </c>
      <c r="Q911">
        <v>523.94885299999999</v>
      </c>
      <c r="R911">
        <v>163.52302599999999</v>
      </c>
      <c r="S911">
        <v>335.81195100000002</v>
      </c>
    </row>
    <row r="912" spans="2:19">
      <c r="B912" s="112">
        <v>44783</v>
      </c>
      <c r="C912">
        <v>72.554458999999994</v>
      </c>
      <c r="D912">
        <v>98.277122000000006</v>
      </c>
      <c r="E912">
        <v>23.022407999999999</v>
      </c>
      <c r="F912">
        <v>106.554787</v>
      </c>
      <c r="G912">
        <v>53.398121000000003</v>
      </c>
      <c r="H912">
        <v>48.595847999999997</v>
      </c>
      <c r="I912">
        <v>86.080414000000005</v>
      </c>
      <c r="J912">
        <v>178.15097</v>
      </c>
      <c r="K912">
        <v>41.914786999999997</v>
      </c>
      <c r="L912">
        <v>45.843142999999998</v>
      </c>
      <c r="M912">
        <v>58.931103</v>
      </c>
      <c r="N912">
        <v>113.245384</v>
      </c>
      <c r="O912">
        <v>264.729828</v>
      </c>
      <c r="P912">
        <v>93.091766000000007</v>
      </c>
      <c r="Q912">
        <v>524.39739999999995</v>
      </c>
      <c r="R912">
        <v>167.80645799999999</v>
      </c>
      <c r="S912">
        <v>344.29324300000002</v>
      </c>
    </row>
    <row r="913" spans="2:19">
      <c r="B913" s="112">
        <v>44784</v>
      </c>
      <c r="C913">
        <v>72.145995999999997</v>
      </c>
      <c r="D913">
        <v>97.753433000000001</v>
      </c>
      <c r="E913">
        <v>22.897911000000001</v>
      </c>
      <c r="F913">
        <v>105.526901</v>
      </c>
      <c r="G913">
        <v>53.171574</v>
      </c>
      <c r="H913">
        <v>48.462215</v>
      </c>
      <c r="I913">
        <v>88.570564000000005</v>
      </c>
      <c r="J913">
        <v>177.30188000000001</v>
      </c>
      <c r="K913">
        <v>42.319004</v>
      </c>
      <c r="L913">
        <v>45.151420999999999</v>
      </c>
      <c r="M913">
        <v>60.328223999999999</v>
      </c>
      <c r="N913">
        <v>114.919327</v>
      </c>
      <c r="O913">
        <v>261.07034299999998</v>
      </c>
      <c r="P913">
        <v>92.612166999999999</v>
      </c>
      <c r="Q913">
        <v>519.65783699999997</v>
      </c>
      <c r="R913">
        <v>167.06281999999999</v>
      </c>
      <c r="S913">
        <v>353.63436899999999</v>
      </c>
    </row>
    <row r="914" spans="2:19">
      <c r="B914" s="112">
        <v>44785</v>
      </c>
      <c r="C914">
        <v>72.478454999999997</v>
      </c>
      <c r="D914">
        <v>98.191451999999998</v>
      </c>
      <c r="E914">
        <v>22.955369999999998</v>
      </c>
      <c r="F914">
        <v>106.75103</v>
      </c>
      <c r="G914">
        <v>53.407561999999999</v>
      </c>
      <c r="H914">
        <v>48.576766999999997</v>
      </c>
      <c r="I914">
        <v>89.340407999999996</v>
      </c>
      <c r="J914">
        <v>180.308685</v>
      </c>
      <c r="K914">
        <v>43.10136</v>
      </c>
      <c r="L914">
        <v>45.274600999999997</v>
      </c>
      <c r="M914">
        <v>60.832737000000002</v>
      </c>
      <c r="N914">
        <v>116.822845</v>
      </c>
      <c r="O914">
        <v>264.66314699999998</v>
      </c>
      <c r="P914">
        <v>93.204620000000006</v>
      </c>
      <c r="Q914">
        <v>530.22924799999998</v>
      </c>
      <c r="R914">
        <v>170.64222699999999</v>
      </c>
      <c r="S914">
        <v>359.731537</v>
      </c>
    </row>
    <row r="915" spans="2:19">
      <c r="B915" s="112">
        <v>44788</v>
      </c>
      <c r="C915">
        <v>72.554458999999994</v>
      </c>
      <c r="D915">
        <v>98.315246999999999</v>
      </c>
      <c r="E915">
        <v>22.974523999999999</v>
      </c>
      <c r="F915">
        <v>106.67627</v>
      </c>
      <c r="G915">
        <v>53.360366999999997</v>
      </c>
      <c r="H915">
        <v>48.605395999999999</v>
      </c>
      <c r="I915">
        <v>87.743683000000004</v>
      </c>
      <c r="J915">
        <v>180.698273</v>
      </c>
      <c r="K915">
        <v>43.225234999999998</v>
      </c>
      <c r="L915">
        <v>45.303027999999998</v>
      </c>
      <c r="M915">
        <v>60.832737000000002</v>
      </c>
      <c r="N915">
        <v>117.138504</v>
      </c>
      <c r="O915">
        <v>268.28445399999998</v>
      </c>
      <c r="P915">
        <v>94.314316000000005</v>
      </c>
      <c r="Q915">
        <v>531.14599599999997</v>
      </c>
      <c r="R915">
        <v>171.72297699999999</v>
      </c>
      <c r="S915">
        <v>357.66982999999999</v>
      </c>
    </row>
    <row r="916" spans="2:19">
      <c r="B916" s="112">
        <v>44789</v>
      </c>
      <c r="C916">
        <v>72.459464999999994</v>
      </c>
      <c r="D916">
        <v>98.172386000000003</v>
      </c>
      <c r="E916">
        <v>22.984096999999998</v>
      </c>
      <c r="F916">
        <v>106.26509900000001</v>
      </c>
      <c r="G916">
        <v>53.350921999999997</v>
      </c>
      <c r="H916">
        <v>48.529034000000003</v>
      </c>
      <c r="I916">
        <v>86.926315000000002</v>
      </c>
      <c r="J916">
        <v>179.279785</v>
      </c>
      <c r="K916">
        <v>45.432139999999997</v>
      </c>
      <c r="L916">
        <v>45.151420999999999</v>
      </c>
      <c r="M916">
        <v>60.813327999999998</v>
      </c>
      <c r="N916">
        <v>118.257668</v>
      </c>
      <c r="O916">
        <v>265.35879499999999</v>
      </c>
      <c r="P916">
        <v>94.807213000000004</v>
      </c>
      <c r="Q916">
        <v>532.589294</v>
      </c>
      <c r="R916">
        <v>171.56433100000001</v>
      </c>
      <c r="S916">
        <v>361.50988799999999</v>
      </c>
    </row>
    <row r="917" spans="2:19">
      <c r="B917" s="112">
        <v>44790</v>
      </c>
      <c r="C917">
        <v>72.031989999999993</v>
      </c>
      <c r="D917">
        <v>97.591553000000005</v>
      </c>
      <c r="E917">
        <v>22.888328999999999</v>
      </c>
      <c r="F917">
        <v>105.265266</v>
      </c>
      <c r="G917">
        <v>53.199890000000003</v>
      </c>
      <c r="H917">
        <v>48.319031000000003</v>
      </c>
      <c r="I917">
        <v>87.629638999999997</v>
      </c>
      <c r="J917">
        <v>174.66468800000001</v>
      </c>
      <c r="K917">
        <v>45.481029999999997</v>
      </c>
      <c r="L917">
        <v>45.151420999999999</v>
      </c>
      <c r="M917">
        <v>60.105072</v>
      </c>
      <c r="N917">
        <v>117.262856</v>
      </c>
      <c r="O917">
        <v>264.41531400000002</v>
      </c>
      <c r="P917">
        <v>95.338036000000002</v>
      </c>
      <c r="Q917">
        <v>531.49713099999997</v>
      </c>
      <c r="R917">
        <v>173.07145700000001</v>
      </c>
      <c r="S917">
        <v>356.34094199999998</v>
      </c>
    </row>
    <row r="918" spans="2:19">
      <c r="B918" s="112">
        <v>44791</v>
      </c>
      <c r="C918">
        <v>72.164992999999996</v>
      </c>
      <c r="D918">
        <v>97.801040999999998</v>
      </c>
      <c r="E918">
        <v>22.907484</v>
      </c>
      <c r="F918">
        <v>105.536255</v>
      </c>
      <c r="G918">
        <v>53.501956999999997</v>
      </c>
      <c r="H918">
        <v>48.223582999999998</v>
      </c>
      <c r="I918">
        <v>89.701560999999998</v>
      </c>
      <c r="J918">
        <v>174.474884</v>
      </c>
      <c r="K918">
        <v>45.334339</v>
      </c>
      <c r="L918">
        <v>44.867148999999998</v>
      </c>
      <c r="M918">
        <v>60.105072</v>
      </c>
      <c r="N918">
        <v>116.35414900000001</v>
      </c>
      <c r="O918">
        <v>262.53793300000001</v>
      </c>
      <c r="P918">
        <v>95.669785000000005</v>
      </c>
      <c r="Q918">
        <v>531.71173099999999</v>
      </c>
      <c r="R918">
        <v>172.674835</v>
      </c>
      <c r="S918">
        <v>359.56536899999998</v>
      </c>
    </row>
    <row r="919" spans="2:19">
      <c r="B919" s="112">
        <v>44792</v>
      </c>
      <c r="C919">
        <v>71.709029999999998</v>
      </c>
      <c r="D919">
        <v>97.115455999999995</v>
      </c>
      <c r="E919">
        <v>22.802140999999999</v>
      </c>
      <c r="F919">
        <v>104.284103</v>
      </c>
      <c r="G919">
        <v>53.407561999999999</v>
      </c>
      <c r="H919">
        <v>48.051765000000003</v>
      </c>
      <c r="I919">
        <v>89.416435000000007</v>
      </c>
      <c r="J919">
        <v>167.781982</v>
      </c>
      <c r="K919">
        <v>44.666072999999997</v>
      </c>
      <c r="L919">
        <v>44.923999999999999</v>
      </c>
      <c r="M919">
        <v>58.678851999999999</v>
      </c>
      <c r="N919">
        <v>113.47494500000001</v>
      </c>
      <c r="O919">
        <v>261.50872800000002</v>
      </c>
      <c r="P919">
        <v>95.309593000000007</v>
      </c>
      <c r="Q919">
        <v>534.73486300000002</v>
      </c>
      <c r="R919">
        <v>170.06712300000001</v>
      </c>
      <c r="S919">
        <v>361.19723499999998</v>
      </c>
    </row>
    <row r="920" spans="2:19">
      <c r="B920" s="112">
        <v>44795</v>
      </c>
      <c r="C920">
        <v>71.386077999999998</v>
      </c>
      <c r="D920">
        <v>96.696487000000005</v>
      </c>
      <c r="E920">
        <v>22.744686000000002</v>
      </c>
      <c r="F920">
        <v>103.583252</v>
      </c>
      <c r="G920">
        <v>53.303730000000002</v>
      </c>
      <c r="H920">
        <v>47.965851000000001</v>
      </c>
      <c r="I920">
        <v>89.349914999999996</v>
      </c>
      <c r="J920">
        <v>162.877182</v>
      </c>
      <c r="K920">
        <v>43.867415999999999</v>
      </c>
      <c r="L920">
        <v>44.554459000000001</v>
      </c>
      <c r="M920">
        <v>56.52496</v>
      </c>
      <c r="N920">
        <v>111.60011299999999</v>
      </c>
      <c r="O920">
        <v>257.06781000000001</v>
      </c>
      <c r="P920">
        <v>94.229004000000003</v>
      </c>
      <c r="Q920">
        <v>531.07775900000001</v>
      </c>
      <c r="R920">
        <v>166.15060399999999</v>
      </c>
      <c r="S920">
        <v>361.17764299999999</v>
      </c>
    </row>
    <row r="921" spans="2:19">
      <c r="B921" s="112">
        <v>44796</v>
      </c>
      <c r="C921">
        <v>71.357558999999995</v>
      </c>
      <c r="D921">
        <v>96.658400999999998</v>
      </c>
      <c r="E921">
        <v>22.715949999999999</v>
      </c>
      <c r="F921">
        <v>103.695412</v>
      </c>
      <c r="G921">
        <v>53.369801000000002</v>
      </c>
      <c r="H921">
        <v>47.918129</v>
      </c>
      <c r="I921">
        <v>93.142120000000006</v>
      </c>
      <c r="J921">
        <v>160.93924000000001</v>
      </c>
      <c r="K921">
        <v>43.681609999999999</v>
      </c>
      <c r="L921">
        <v>44.147002999999998</v>
      </c>
      <c r="M921">
        <v>57.601906</v>
      </c>
      <c r="N921">
        <v>110.500092</v>
      </c>
      <c r="O921">
        <v>252.76033000000001</v>
      </c>
      <c r="P921">
        <v>93.612892000000002</v>
      </c>
      <c r="Q921">
        <v>522.52508499999999</v>
      </c>
      <c r="R921">
        <v>165.81346099999999</v>
      </c>
      <c r="S921">
        <v>366.29766799999999</v>
      </c>
    </row>
    <row r="922" spans="2:19">
      <c r="B922" s="112">
        <v>44797</v>
      </c>
      <c r="C922">
        <v>71.177063000000004</v>
      </c>
      <c r="D922">
        <v>96.401291000000001</v>
      </c>
      <c r="E922">
        <v>22.648914000000001</v>
      </c>
      <c r="F922">
        <v>103.387032</v>
      </c>
      <c r="G922">
        <v>53.369801000000002</v>
      </c>
      <c r="H922">
        <v>47.803584999999998</v>
      </c>
      <c r="I922">
        <v>93.693366999999995</v>
      </c>
      <c r="J922">
        <v>163.08696</v>
      </c>
      <c r="K922">
        <v>43.997813999999998</v>
      </c>
      <c r="L922">
        <v>44.478645</v>
      </c>
      <c r="M922">
        <v>57.572800000000001</v>
      </c>
      <c r="N922">
        <v>110.767921</v>
      </c>
      <c r="O922">
        <v>252.045593</v>
      </c>
      <c r="P922">
        <v>93.726630999999998</v>
      </c>
      <c r="Q922">
        <v>523.16863999999998</v>
      </c>
      <c r="R922">
        <v>166.110916</v>
      </c>
      <c r="S922">
        <v>372.64883400000002</v>
      </c>
    </row>
    <row r="923" spans="2:19">
      <c r="B923" s="112">
        <v>44798</v>
      </c>
      <c r="C923">
        <v>71.566543999999993</v>
      </c>
      <c r="D923">
        <v>96.934524999999994</v>
      </c>
      <c r="E923">
        <v>22.754263000000002</v>
      </c>
      <c r="F923">
        <v>104.452293</v>
      </c>
      <c r="G923">
        <v>53.539710999999997</v>
      </c>
      <c r="H923">
        <v>47.813125999999997</v>
      </c>
      <c r="I923">
        <v>94.178084999999996</v>
      </c>
      <c r="J923">
        <v>168.60110499999999</v>
      </c>
      <c r="K923">
        <v>44.291195000000002</v>
      </c>
      <c r="L923">
        <v>44.544978999999998</v>
      </c>
      <c r="M923">
        <v>58.785575999999999</v>
      </c>
      <c r="N923">
        <v>113.39843</v>
      </c>
      <c r="O923">
        <v>255.628784</v>
      </c>
      <c r="P923">
        <v>94.276404999999997</v>
      </c>
      <c r="Q923">
        <v>528.15210000000002</v>
      </c>
      <c r="R923">
        <v>168.58972199999999</v>
      </c>
      <c r="S923">
        <v>379.26385499999998</v>
      </c>
    </row>
    <row r="924" spans="2:19">
      <c r="B924" s="112">
        <v>44799</v>
      </c>
      <c r="C924">
        <v>71.424064999999999</v>
      </c>
      <c r="D924">
        <v>96.753624000000002</v>
      </c>
      <c r="E924">
        <v>22.763836000000001</v>
      </c>
      <c r="F924">
        <v>103.82622499999999</v>
      </c>
      <c r="G924">
        <v>53.454754000000001</v>
      </c>
      <c r="H924">
        <v>47.689036999999999</v>
      </c>
      <c r="I924">
        <v>93.018569999999997</v>
      </c>
      <c r="J924">
        <v>161.60853599999999</v>
      </c>
      <c r="K924">
        <v>42.899253999999999</v>
      </c>
      <c r="L924">
        <v>43.606887999999998</v>
      </c>
      <c r="M924">
        <v>56.098067999999998</v>
      </c>
      <c r="N924">
        <v>109.68703499999999</v>
      </c>
      <c r="O924">
        <v>248.91027800000001</v>
      </c>
      <c r="P924">
        <v>93.394874999999999</v>
      </c>
      <c r="Q924">
        <v>516.13732900000002</v>
      </c>
      <c r="R924">
        <v>162.23405500000001</v>
      </c>
      <c r="S924">
        <v>370.69464099999999</v>
      </c>
    </row>
    <row r="925" spans="2:19">
      <c r="B925" s="112">
        <v>44802</v>
      </c>
      <c r="C925">
        <v>71.101089000000002</v>
      </c>
      <c r="D925">
        <v>96.287018000000003</v>
      </c>
      <c r="E925">
        <v>22.677648999999999</v>
      </c>
      <c r="F925">
        <v>103.05997499999999</v>
      </c>
      <c r="G925">
        <v>53.237656000000001</v>
      </c>
      <c r="H925">
        <v>47.574489999999997</v>
      </c>
      <c r="I925">
        <v>95.157043000000002</v>
      </c>
      <c r="J925">
        <v>159.00129699999999</v>
      </c>
      <c r="K925">
        <v>43.316504999999999</v>
      </c>
      <c r="L925">
        <v>43.540562000000001</v>
      </c>
      <c r="M925">
        <v>56.214489</v>
      </c>
      <c r="N925">
        <v>109.419197</v>
      </c>
      <c r="O925">
        <v>247.50936899999999</v>
      </c>
      <c r="P925">
        <v>94.039428999999998</v>
      </c>
      <c r="Q925">
        <v>516.64446999999996</v>
      </c>
      <c r="R925">
        <v>160.01301599999999</v>
      </c>
      <c r="S925">
        <v>371.89645400000001</v>
      </c>
    </row>
    <row r="926" spans="2:19">
      <c r="B926" s="112">
        <v>44803</v>
      </c>
      <c r="C926">
        <v>71.158096</v>
      </c>
      <c r="D926">
        <v>96.410812000000007</v>
      </c>
      <c r="E926">
        <v>22.687221999999998</v>
      </c>
      <c r="F926">
        <v>103.190788</v>
      </c>
      <c r="G926">
        <v>53.152695000000001</v>
      </c>
      <c r="H926">
        <v>47.545856000000001</v>
      </c>
      <c r="I926">
        <v>91.535895999999994</v>
      </c>
      <c r="J926">
        <v>156.993439</v>
      </c>
      <c r="K926">
        <v>43.186115000000001</v>
      </c>
      <c r="L926">
        <v>43.351050999999998</v>
      </c>
      <c r="M926">
        <v>55.399506000000002</v>
      </c>
      <c r="N926">
        <v>109.438332</v>
      </c>
      <c r="O926">
        <v>241.48651100000001</v>
      </c>
      <c r="P926">
        <v>93.176856999999998</v>
      </c>
      <c r="Q926">
        <v>509.88613900000001</v>
      </c>
      <c r="R926">
        <v>157.56395000000001</v>
      </c>
      <c r="S926">
        <v>360.298248</v>
      </c>
    </row>
    <row r="927" spans="2:19">
      <c r="B927" s="112">
        <v>44804</v>
      </c>
      <c r="C927">
        <v>70.863602</v>
      </c>
      <c r="D927">
        <v>95.896598999999995</v>
      </c>
      <c r="E927">
        <v>22.601032</v>
      </c>
      <c r="F927">
        <v>102.10685700000001</v>
      </c>
      <c r="G927">
        <v>52.737372999999998</v>
      </c>
      <c r="H927">
        <v>47.469479</v>
      </c>
      <c r="I927">
        <v>90.851585</v>
      </c>
      <c r="J927">
        <v>162.75730899999999</v>
      </c>
      <c r="K927">
        <v>43.208931</v>
      </c>
      <c r="L927">
        <v>43.009926</v>
      </c>
      <c r="M927">
        <v>53.982985999999997</v>
      </c>
      <c r="N927">
        <v>108.78788</v>
      </c>
      <c r="O927">
        <v>242.105942</v>
      </c>
      <c r="P927">
        <v>92.646041999999994</v>
      </c>
      <c r="Q927">
        <v>506.46307400000001</v>
      </c>
      <c r="R927">
        <v>155.88827499999999</v>
      </c>
      <c r="S927">
        <v>356.88812300000001</v>
      </c>
    </row>
    <row r="928" spans="2:19">
      <c r="B928" s="112">
        <v>44805</v>
      </c>
      <c r="C928">
        <v>70.479033999999999</v>
      </c>
      <c r="D928">
        <v>95.480637000000002</v>
      </c>
      <c r="E928">
        <v>22.482102999999999</v>
      </c>
      <c r="F928">
        <v>101.492126</v>
      </c>
      <c r="G928">
        <v>52.321686</v>
      </c>
      <c r="H928">
        <v>47.281089999999999</v>
      </c>
      <c r="I928">
        <v>89.216858000000002</v>
      </c>
      <c r="J928">
        <v>165.18473800000001</v>
      </c>
      <c r="K928">
        <v>43.838081000000003</v>
      </c>
      <c r="L928">
        <v>42.555092000000002</v>
      </c>
      <c r="M928">
        <v>53.585197000000001</v>
      </c>
      <c r="N928">
        <v>109.533981</v>
      </c>
      <c r="O928">
        <v>245.527176</v>
      </c>
      <c r="P928">
        <v>94.257446000000002</v>
      </c>
      <c r="Q928">
        <v>511.01736499999998</v>
      </c>
      <c r="R928">
        <v>156.62197900000001</v>
      </c>
      <c r="S928">
        <v>355.441956</v>
      </c>
    </row>
    <row r="929" spans="2:19">
      <c r="B929" s="112">
        <v>44806</v>
      </c>
      <c r="C929">
        <v>70.659903999999997</v>
      </c>
      <c r="D929">
        <v>95.757323999999997</v>
      </c>
      <c r="E929">
        <v>22.56842</v>
      </c>
      <c r="F929">
        <v>101.567108</v>
      </c>
      <c r="G929">
        <v>52.596901000000003</v>
      </c>
      <c r="H929">
        <v>47.395847000000003</v>
      </c>
      <c r="I929">
        <v>90.851585</v>
      </c>
      <c r="J929">
        <v>160.15008499999999</v>
      </c>
      <c r="K929">
        <v>43.355625000000003</v>
      </c>
      <c r="L929">
        <v>42.261349000000003</v>
      </c>
      <c r="M929">
        <v>53.129192000000003</v>
      </c>
      <c r="N929">
        <v>108.768738</v>
      </c>
      <c r="O929">
        <v>239.05639600000001</v>
      </c>
      <c r="P929">
        <v>93.347481000000002</v>
      </c>
      <c r="Q929">
        <v>503.55688500000002</v>
      </c>
      <c r="R929">
        <v>154.49018899999999</v>
      </c>
      <c r="S929">
        <v>353.92752100000001</v>
      </c>
    </row>
    <row r="930" spans="2:19">
      <c r="B930" s="112">
        <v>44810</v>
      </c>
      <c r="C930">
        <v>70.022148000000001</v>
      </c>
      <c r="D930">
        <v>94.860420000000005</v>
      </c>
      <c r="E930">
        <v>22.395776999999999</v>
      </c>
      <c r="F930">
        <v>100.18963599999999</v>
      </c>
      <c r="G930">
        <v>52.103400999999998</v>
      </c>
      <c r="H930">
        <v>47.175902999999998</v>
      </c>
      <c r="I930">
        <v>90.243317000000005</v>
      </c>
      <c r="J930">
        <v>158.37196399999999</v>
      </c>
      <c r="K930">
        <v>43.140479999999997</v>
      </c>
      <c r="L930">
        <v>42.450859000000001</v>
      </c>
      <c r="M930">
        <v>52.634388000000001</v>
      </c>
      <c r="N930">
        <v>108.79743999999999</v>
      </c>
      <c r="O930">
        <v>242.22981300000001</v>
      </c>
      <c r="P930">
        <v>92.655518000000001</v>
      </c>
      <c r="Q930">
        <v>504.853973</v>
      </c>
      <c r="R930">
        <v>153.221024</v>
      </c>
      <c r="S930">
        <v>352.794037</v>
      </c>
    </row>
    <row r="931" spans="2:19">
      <c r="B931" s="112">
        <v>44811</v>
      </c>
      <c r="C931">
        <v>70.526641999999995</v>
      </c>
      <c r="D931">
        <v>95.518783999999997</v>
      </c>
      <c r="E931">
        <v>22.501282</v>
      </c>
      <c r="F931">
        <v>101.557716</v>
      </c>
      <c r="G931">
        <v>52.302703999999999</v>
      </c>
      <c r="H931">
        <v>47.204590000000003</v>
      </c>
      <c r="I931">
        <v>89.473465000000004</v>
      </c>
      <c r="J931">
        <v>160.220001</v>
      </c>
      <c r="K931">
        <v>44.248817000000003</v>
      </c>
      <c r="L931">
        <v>42.924644000000001</v>
      </c>
      <c r="M931">
        <v>54.584525999999997</v>
      </c>
      <c r="N931">
        <v>110.86359400000001</v>
      </c>
      <c r="O931">
        <v>247.299713</v>
      </c>
      <c r="P931">
        <v>95.954155</v>
      </c>
      <c r="Q931">
        <v>508.75485200000003</v>
      </c>
      <c r="R931">
        <v>154.63893100000001</v>
      </c>
      <c r="S931">
        <v>357.56234699999999</v>
      </c>
    </row>
    <row r="932" spans="2:19">
      <c r="B932" s="112">
        <v>44812</v>
      </c>
      <c r="C932">
        <v>70.307700999999994</v>
      </c>
      <c r="D932">
        <v>95.213463000000004</v>
      </c>
      <c r="E932">
        <v>22.443735</v>
      </c>
      <c r="F932">
        <v>101.32345599999999</v>
      </c>
      <c r="G932">
        <v>52.036957000000001</v>
      </c>
      <c r="H932">
        <v>47.166328</v>
      </c>
      <c r="I932">
        <v>90.205307000000005</v>
      </c>
      <c r="J932">
        <v>161.888229</v>
      </c>
      <c r="K932">
        <v>44.473742999999999</v>
      </c>
      <c r="L932">
        <v>42.592995000000002</v>
      </c>
      <c r="M932">
        <v>55.719681000000001</v>
      </c>
      <c r="N932">
        <v>113.446243</v>
      </c>
      <c r="O932">
        <v>249.36769100000001</v>
      </c>
      <c r="P932">
        <v>95.413864000000004</v>
      </c>
      <c r="Q932">
        <v>514.44042999999999</v>
      </c>
      <c r="R932">
        <v>153.15164200000001</v>
      </c>
      <c r="S932">
        <v>360.04422</v>
      </c>
    </row>
    <row r="933" spans="2:19">
      <c r="B933" s="112">
        <v>44813</v>
      </c>
      <c r="C933">
        <v>70.279151999999996</v>
      </c>
      <c r="D933">
        <v>95.203896</v>
      </c>
      <c r="E933">
        <v>22.424548999999999</v>
      </c>
      <c r="F933">
        <v>101.557716</v>
      </c>
      <c r="G933">
        <v>52.046455000000002</v>
      </c>
      <c r="H933">
        <v>47.214148999999999</v>
      </c>
      <c r="I933">
        <v>91.716476</v>
      </c>
      <c r="J933">
        <v>168.97071800000001</v>
      </c>
      <c r="K933">
        <v>44.607399000000001</v>
      </c>
      <c r="L933">
        <v>43.597411999999998</v>
      </c>
      <c r="M933">
        <v>56.651088999999999</v>
      </c>
      <c r="N933">
        <v>113.991478</v>
      </c>
      <c r="O933">
        <v>249.291428</v>
      </c>
      <c r="P933">
        <v>95.593956000000006</v>
      </c>
      <c r="Q933">
        <v>512.95343000000003</v>
      </c>
      <c r="R933">
        <v>156.03697199999999</v>
      </c>
      <c r="S933">
        <v>363.727844</v>
      </c>
    </row>
    <row r="934" spans="2:19">
      <c r="B934" s="112">
        <v>44816</v>
      </c>
      <c r="C934">
        <v>70.193466000000001</v>
      </c>
      <c r="D934">
        <v>95.060805999999999</v>
      </c>
      <c r="E934">
        <v>22.376593</v>
      </c>
      <c r="F934">
        <v>101.332825</v>
      </c>
      <c r="G934">
        <v>51.885117000000001</v>
      </c>
      <c r="H934">
        <v>47.252406999999998</v>
      </c>
      <c r="I934">
        <v>92.771454000000006</v>
      </c>
      <c r="J934">
        <v>168.78093000000001</v>
      </c>
      <c r="K934">
        <v>45.008358000000001</v>
      </c>
      <c r="L934">
        <v>44.374420000000001</v>
      </c>
      <c r="M934">
        <v>57.776546000000003</v>
      </c>
      <c r="N934">
        <v>115.34020200000001</v>
      </c>
      <c r="O934">
        <v>252.626938</v>
      </c>
      <c r="P934">
        <v>96.608192000000003</v>
      </c>
      <c r="Q934">
        <v>519.71331799999996</v>
      </c>
      <c r="R934">
        <v>162.04565400000001</v>
      </c>
      <c r="S934">
        <v>365.46713299999999</v>
      </c>
    </row>
    <row r="935" spans="2:19">
      <c r="B935" s="112">
        <v>44817</v>
      </c>
      <c r="C935">
        <v>69.841269999999994</v>
      </c>
      <c r="D935">
        <v>94.526488999999998</v>
      </c>
      <c r="E935">
        <v>22.309456000000001</v>
      </c>
      <c r="F935">
        <v>100.601921</v>
      </c>
      <c r="G935">
        <v>51.733265000000003</v>
      </c>
      <c r="H935">
        <v>47.089827999999997</v>
      </c>
      <c r="I935">
        <v>90.604484999999997</v>
      </c>
      <c r="J935">
        <v>152.96769699999999</v>
      </c>
      <c r="K935">
        <v>44.079307999999997</v>
      </c>
      <c r="L935">
        <v>43.483704000000003</v>
      </c>
      <c r="M935">
        <v>54.962916999999997</v>
      </c>
      <c r="N935">
        <v>111.332291</v>
      </c>
      <c r="O935">
        <v>242.658691</v>
      </c>
      <c r="P935">
        <v>93.669753999999998</v>
      </c>
      <c r="Q935">
        <v>502.79888899999997</v>
      </c>
      <c r="R935">
        <v>152.53688</v>
      </c>
      <c r="S935">
        <v>354.98278800000003</v>
      </c>
    </row>
    <row r="936" spans="2:19">
      <c r="B936" s="112">
        <v>44818</v>
      </c>
      <c r="C936">
        <v>69.926925999999995</v>
      </c>
      <c r="D936">
        <v>94.65052</v>
      </c>
      <c r="E936">
        <v>22.309456000000001</v>
      </c>
      <c r="F936">
        <v>101.079819</v>
      </c>
      <c r="G936">
        <v>51.866131000000003</v>
      </c>
      <c r="H936">
        <v>47.032448000000002</v>
      </c>
      <c r="I936">
        <v>92.828475999999995</v>
      </c>
      <c r="J936">
        <v>151.30946399999999</v>
      </c>
      <c r="K936">
        <v>43.981513999999997</v>
      </c>
      <c r="L936">
        <v>43.512135000000001</v>
      </c>
      <c r="M936">
        <v>54.147925999999998</v>
      </c>
      <c r="N936">
        <v>111.07402</v>
      </c>
      <c r="O936">
        <v>239.98078899999999</v>
      </c>
      <c r="P936">
        <v>94.759818999999993</v>
      </c>
      <c r="Q936">
        <v>498.69986</v>
      </c>
      <c r="R936">
        <v>153.99444600000001</v>
      </c>
      <c r="S936">
        <v>352.63772599999999</v>
      </c>
    </row>
    <row r="937" spans="2:19">
      <c r="B937" s="112">
        <v>44819</v>
      </c>
      <c r="C937">
        <v>69.717522000000002</v>
      </c>
      <c r="D937">
        <v>94.364288000000002</v>
      </c>
      <c r="E937">
        <v>22.271090999999998</v>
      </c>
      <c r="F937">
        <v>100.59256000000001</v>
      </c>
      <c r="G937">
        <v>51.628872000000001</v>
      </c>
      <c r="H937">
        <v>46.965510999999999</v>
      </c>
      <c r="I937">
        <v>90.129265000000004</v>
      </c>
      <c r="J937">
        <v>149.39149499999999</v>
      </c>
      <c r="K937">
        <v>43.508839000000002</v>
      </c>
      <c r="L937">
        <v>43.009926</v>
      </c>
      <c r="M937">
        <v>53.488177999999998</v>
      </c>
      <c r="N937">
        <v>112.74797100000001</v>
      </c>
      <c r="O937">
        <v>233.538589</v>
      </c>
      <c r="P937">
        <v>92.551247000000004</v>
      </c>
      <c r="Q937">
        <v>511.55450400000001</v>
      </c>
      <c r="R937">
        <v>151.07933</v>
      </c>
      <c r="S937">
        <v>350.55651899999998</v>
      </c>
    </row>
    <row r="938" spans="2:19">
      <c r="B938" s="112">
        <v>44820</v>
      </c>
      <c r="C938">
        <v>69.641356999999999</v>
      </c>
      <c r="D938">
        <v>94.297500999999997</v>
      </c>
      <c r="E938">
        <v>22.261496999999999</v>
      </c>
      <c r="F938">
        <v>100.35829200000001</v>
      </c>
      <c r="G938">
        <v>51.401080999999998</v>
      </c>
      <c r="H938">
        <v>46.965510999999999</v>
      </c>
      <c r="I938">
        <v>88.589561000000003</v>
      </c>
      <c r="J938">
        <v>146.13494900000001</v>
      </c>
      <c r="K938">
        <v>43.417568000000003</v>
      </c>
      <c r="L938">
        <v>42.801456000000002</v>
      </c>
      <c r="M938">
        <v>52.372425</v>
      </c>
      <c r="N938">
        <v>111.99231</v>
      </c>
      <c r="O938">
        <v>234.32957500000001</v>
      </c>
      <c r="P938">
        <v>92.333236999999997</v>
      </c>
      <c r="Q938">
        <v>509.70550500000002</v>
      </c>
      <c r="R938">
        <v>149.42347699999999</v>
      </c>
      <c r="S938">
        <v>346.38424700000002</v>
      </c>
    </row>
    <row r="939" spans="2:19">
      <c r="B939" s="112">
        <v>44823</v>
      </c>
      <c r="C939">
        <v>69.593772999999999</v>
      </c>
      <c r="D939">
        <v>94.154365999999996</v>
      </c>
      <c r="E939">
        <v>22.232723</v>
      </c>
      <c r="F939">
        <v>100.526978</v>
      </c>
      <c r="G939">
        <v>51.182816000000003</v>
      </c>
      <c r="H939">
        <v>46.898555999999999</v>
      </c>
      <c r="I939">
        <v>88.580055000000002</v>
      </c>
      <c r="J939">
        <v>147.863113</v>
      </c>
      <c r="K939">
        <v>43.789185000000003</v>
      </c>
      <c r="L939">
        <v>42.962542999999997</v>
      </c>
      <c r="M939">
        <v>53.682223999999998</v>
      </c>
      <c r="N939">
        <v>113.025375</v>
      </c>
      <c r="O939">
        <v>235.86389199999999</v>
      </c>
      <c r="P939">
        <v>93.337997000000001</v>
      </c>
      <c r="Q939">
        <v>512.18054199999995</v>
      </c>
      <c r="R939">
        <v>153.17146299999999</v>
      </c>
      <c r="S939">
        <v>354.38674900000001</v>
      </c>
    </row>
    <row r="940" spans="2:19">
      <c r="B940" s="112">
        <v>44824</v>
      </c>
      <c r="C940">
        <v>69.251068000000004</v>
      </c>
      <c r="D940">
        <v>93.734543000000002</v>
      </c>
      <c r="E940">
        <v>22.1464</v>
      </c>
      <c r="F940">
        <v>99.524306999999993</v>
      </c>
      <c r="G940">
        <v>51.106887999999998</v>
      </c>
      <c r="H940">
        <v>46.611660000000001</v>
      </c>
      <c r="I940">
        <v>87.857735000000005</v>
      </c>
      <c r="J940">
        <v>145.93514999999999</v>
      </c>
      <c r="K940">
        <v>43.534916000000003</v>
      </c>
      <c r="L940">
        <v>42.848843000000002</v>
      </c>
      <c r="M940">
        <v>52.634388000000001</v>
      </c>
      <c r="N940">
        <v>110.796623</v>
      </c>
      <c r="O940">
        <v>226.715225</v>
      </c>
      <c r="P940">
        <v>92.295333999999997</v>
      </c>
      <c r="Q940">
        <v>511.44689899999997</v>
      </c>
      <c r="R940">
        <v>155.57096899999999</v>
      </c>
      <c r="S940">
        <v>347.44927999999999</v>
      </c>
    </row>
    <row r="941" spans="2:19">
      <c r="B941" s="112">
        <v>44825</v>
      </c>
      <c r="C941">
        <v>69.441460000000006</v>
      </c>
      <c r="D941">
        <v>94.030327</v>
      </c>
      <c r="E941">
        <v>22.223133000000001</v>
      </c>
      <c r="F941">
        <v>99.899131999999994</v>
      </c>
      <c r="G941">
        <v>51.211288000000003</v>
      </c>
      <c r="H941">
        <v>46.582970000000003</v>
      </c>
      <c r="I941">
        <v>86.441597000000002</v>
      </c>
      <c r="J941">
        <v>141.96935999999999</v>
      </c>
      <c r="K941">
        <v>43.932613000000003</v>
      </c>
      <c r="L941">
        <v>43.142581999999997</v>
      </c>
      <c r="M941">
        <v>51.567138999999997</v>
      </c>
      <c r="N941">
        <v>107.601761</v>
      </c>
      <c r="O941">
        <v>223.141525</v>
      </c>
      <c r="P941">
        <v>91.224220000000003</v>
      </c>
      <c r="Q941">
        <v>500.959656</v>
      </c>
      <c r="R941">
        <v>152.41790800000001</v>
      </c>
      <c r="S941">
        <v>341.801605</v>
      </c>
    </row>
    <row r="942" spans="2:19">
      <c r="B942" s="112">
        <v>44826</v>
      </c>
      <c r="C942">
        <v>68.727530999999999</v>
      </c>
      <c r="D942">
        <v>93.028487999999996</v>
      </c>
      <c r="E942">
        <v>22.002535000000002</v>
      </c>
      <c r="F942">
        <v>98.493567999999996</v>
      </c>
      <c r="G942">
        <v>50.613373000000003</v>
      </c>
      <c r="H942">
        <v>46.449084999999997</v>
      </c>
      <c r="I942">
        <v>86.080421000000001</v>
      </c>
      <c r="J942">
        <v>142.66864000000001</v>
      </c>
      <c r="K942">
        <v>43.482757999999997</v>
      </c>
      <c r="L942">
        <v>43.265762000000002</v>
      </c>
      <c r="M942">
        <v>50.9268</v>
      </c>
      <c r="N942">
        <v>106.37738</v>
      </c>
      <c r="O942">
        <v>221.83595299999999</v>
      </c>
      <c r="P942">
        <v>91.394835999999998</v>
      </c>
      <c r="Q942">
        <v>506.22287</v>
      </c>
      <c r="R942">
        <v>151.44619800000001</v>
      </c>
      <c r="S942">
        <v>338.205872</v>
      </c>
    </row>
    <row r="943" spans="2:19">
      <c r="B943" s="112">
        <v>44827</v>
      </c>
      <c r="C943">
        <v>68.537170000000003</v>
      </c>
      <c r="D943">
        <v>92.742241000000007</v>
      </c>
      <c r="E943">
        <v>22.002535000000002</v>
      </c>
      <c r="F943">
        <v>98.212440000000001</v>
      </c>
      <c r="G943">
        <v>50.404578999999998</v>
      </c>
      <c r="H943">
        <v>46.372580999999997</v>
      </c>
      <c r="I943">
        <v>81.499358999999998</v>
      </c>
      <c r="J943">
        <v>140.26118500000001</v>
      </c>
      <c r="K943">
        <v>42.397235999999999</v>
      </c>
      <c r="L943">
        <v>41.550682000000002</v>
      </c>
      <c r="M943">
        <v>49.228915999999998</v>
      </c>
      <c r="N943">
        <v>104.397324</v>
      </c>
      <c r="O943">
        <v>218.05256700000001</v>
      </c>
      <c r="P943">
        <v>90.494347000000005</v>
      </c>
      <c r="Q943">
        <v>502.45639</v>
      </c>
      <c r="R943">
        <v>149.155777</v>
      </c>
      <c r="S943">
        <v>326.568512</v>
      </c>
    </row>
    <row r="944" spans="2:19">
      <c r="B944" s="112">
        <v>44830</v>
      </c>
      <c r="C944">
        <v>67.661406999999997</v>
      </c>
      <c r="D944">
        <v>91.549560999999997</v>
      </c>
      <c r="E944">
        <v>21.801114999999999</v>
      </c>
      <c r="F944">
        <v>96.507011000000006</v>
      </c>
      <c r="G944">
        <v>49.569408000000003</v>
      </c>
      <c r="H944">
        <v>46.095238000000002</v>
      </c>
      <c r="I944">
        <v>79.817100999999994</v>
      </c>
      <c r="J944">
        <v>136.22546399999999</v>
      </c>
      <c r="K944">
        <v>42.804713999999997</v>
      </c>
      <c r="L944">
        <v>41.522247</v>
      </c>
      <c r="M944">
        <v>48.559463999999998</v>
      </c>
      <c r="N944">
        <v>102.149452</v>
      </c>
      <c r="O944">
        <v>210.96237199999999</v>
      </c>
      <c r="P944">
        <v>88.314216999999999</v>
      </c>
      <c r="Q944">
        <v>497.32046500000001</v>
      </c>
      <c r="R944">
        <v>149.49290500000001</v>
      </c>
      <c r="S944">
        <v>324.63382000000001</v>
      </c>
    </row>
    <row r="945" spans="2:19">
      <c r="B945" s="112">
        <v>44831</v>
      </c>
      <c r="C945">
        <v>67.366294999999994</v>
      </c>
      <c r="D945">
        <v>91.158355999999998</v>
      </c>
      <c r="E945">
        <v>21.657249</v>
      </c>
      <c r="F945">
        <v>95.054580999999999</v>
      </c>
      <c r="G945">
        <v>49.341628999999998</v>
      </c>
      <c r="H945">
        <v>46.009166999999998</v>
      </c>
      <c r="I945">
        <v>81.489845000000003</v>
      </c>
      <c r="J945">
        <v>134.25753800000001</v>
      </c>
      <c r="K945">
        <v>42.687362999999998</v>
      </c>
      <c r="L945">
        <v>41.038994000000002</v>
      </c>
      <c r="M945">
        <v>48.598274000000004</v>
      </c>
      <c r="N945">
        <v>101.250305</v>
      </c>
      <c r="O945">
        <v>210.22859199999999</v>
      </c>
      <c r="P945">
        <v>86.039299</v>
      </c>
      <c r="Q945">
        <v>497.33023100000003</v>
      </c>
      <c r="R945">
        <v>150.474503</v>
      </c>
      <c r="S945">
        <v>327.99508700000001</v>
      </c>
    </row>
    <row r="946" spans="2:19">
      <c r="B946" s="112">
        <v>44832</v>
      </c>
      <c r="C946">
        <v>68.413414000000003</v>
      </c>
      <c r="D946">
        <v>92.627753999999996</v>
      </c>
      <c r="E946">
        <v>21.964167</v>
      </c>
      <c r="F946">
        <v>96.966178999999997</v>
      </c>
      <c r="G946">
        <v>50.186295000000001</v>
      </c>
      <c r="H946">
        <v>46.104801000000002</v>
      </c>
      <c r="I946">
        <v>84.455200000000005</v>
      </c>
      <c r="J946">
        <v>141.459915</v>
      </c>
      <c r="K946">
        <v>43.391483000000001</v>
      </c>
      <c r="L946">
        <v>41.920226999999997</v>
      </c>
      <c r="M946">
        <v>49.723723999999997</v>
      </c>
      <c r="N946">
        <v>103.29731</v>
      </c>
      <c r="O946">
        <v>210.66696200000001</v>
      </c>
      <c r="P946">
        <v>86.086699999999993</v>
      </c>
      <c r="Q946">
        <v>502.77929699999999</v>
      </c>
      <c r="R946">
        <v>148.57075499999999</v>
      </c>
      <c r="S946">
        <v>337.98113999999998</v>
      </c>
    </row>
    <row r="947" spans="2:19">
      <c r="B947" s="112">
        <v>44833</v>
      </c>
      <c r="C947">
        <v>68.061194999999998</v>
      </c>
      <c r="D947">
        <v>92.141136000000003</v>
      </c>
      <c r="E947">
        <v>21.916212000000002</v>
      </c>
      <c r="F947">
        <v>96.244636999999997</v>
      </c>
      <c r="G947">
        <v>49.502972</v>
      </c>
      <c r="H947">
        <v>46.009166999999998</v>
      </c>
      <c r="I947">
        <v>84.284119000000004</v>
      </c>
      <c r="J947">
        <v>136.26542699999999</v>
      </c>
      <c r="K947">
        <v>43.111136999999999</v>
      </c>
      <c r="L947">
        <v>42.365585000000003</v>
      </c>
      <c r="M947">
        <v>49.141593999999998</v>
      </c>
      <c r="N947">
        <v>101.54684399999999</v>
      </c>
      <c r="O947">
        <v>203.67205799999999</v>
      </c>
      <c r="P947">
        <v>83.091385000000002</v>
      </c>
      <c r="Q947">
        <v>497.78024299999998</v>
      </c>
      <c r="R947">
        <v>141.273087</v>
      </c>
      <c r="S947">
        <v>334.28533900000002</v>
      </c>
    </row>
    <row r="948" spans="2:19">
      <c r="B948" s="112">
        <v>44834</v>
      </c>
      <c r="C948">
        <v>67.899376000000004</v>
      </c>
      <c r="D948">
        <v>91.921683999999999</v>
      </c>
      <c r="E948">
        <v>21.829886999999999</v>
      </c>
      <c r="F948">
        <v>96.000998999999993</v>
      </c>
      <c r="G948">
        <v>49.161307999999998</v>
      </c>
      <c r="H948">
        <v>46.037857000000002</v>
      </c>
      <c r="I948">
        <v>82.982039999999998</v>
      </c>
      <c r="J948">
        <v>135.53619399999999</v>
      </c>
      <c r="K948">
        <v>42.279884000000003</v>
      </c>
      <c r="L948">
        <v>41.541198999999999</v>
      </c>
      <c r="M948">
        <v>48.899044000000004</v>
      </c>
      <c r="N948">
        <v>99.958961000000002</v>
      </c>
      <c r="O948">
        <v>204.60595699999999</v>
      </c>
      <c r="P948">
        <v>81.290405000000007</v>
      </c>
      <c r="Q948">
        <v>494.07251000000002</v>
      </c>
      <c r="R948">
        <v>137.02937299999999</v>
      </c>
      <c r="S948">
        <v>327.31539900000001</v>
      </c>
    </row>
    <row r="949" spans="2:19">
      <c r="B949" s="112">
        <v>44837</v>
      </c>
      <c r="C949">
        <v>68.467949000000004</v>
      </c>
      <c r="D949">
        <v>92.668509999999998</v>
      </c>
      <c r="E949">
        <v>21.992256000000001</v>
      </c>
      <c r="F949">
        <v>97.776978</v>
      </c>
      <c r="G949">
        <v>49.823650000000001</v>
      </c>
      <c r="H949">
        <v>46.198849000000003</v>
      </c>
      <c r="I949">
        <v>87.363502999999994</v>
      </c>
      <c r="J949">
        <v>138.463089</v>
      </c>
      <c r="K949">
        <v>43.202412000000002</v>
      </c>
      <c r="L949">
        <v>41.806519000000002</v>
      </c>
      <c r="M949">
        <v>50.868586999999998</v>
      </c>
      <c r="N949">
        <v>103.048599</v>
      </c>
      <c r="O949">
        <v>206.95985400000001</v>
      </c>
      <c r="P949">
        <v>83.091385000000002</v>
      </c>
      <c r="Q949">
        <v>504.315247</v>
      </c>
      <c r="R949">
        <v>141.24337800000001</v>
      </c>
      <c r="S949">
        <v>337.27529900000002</v>
      </c>
    </row>
    <row r="950" spans="2:19">
      <c r="B950" s="112">
        <v>44838</v>
      </c>
      <c r="C950">
        <v>68.639686999999995</v>
      </c>
      <c r="D950">
        <v>92.91713</v>
      </c>
      <c r="E950">
        <v>22.011471</v>
      </c>
      <c r="F950">
        <v>98.228271000000007</v>
      </c>
      <c r="G950">
        <v>50.004738000000003</v>
      </c>
      <c r="H950">
        <v>46.553421</v>
      </c>
      <c r="I950">
        <v>90.547454999999999</v>
      </c>
      <c r="J950">
        <v>140.131317</v>
      </c>
      <c r="K950">
        <v>43.763103000000001</v>
      </c>
      <c r="L950">
        <v>42.896220999999997</v>
      </c>
      <c r="M950">
        <v>53.090389000000002</v>
      </c>
      <c r="N950">
        <v>107.86958300000001</v>
      </c>
      <c r="O950">
        <v>209.73301699999999</v>
      </c>
      <c r="P950">
        <v>84.465812999999997</v>
      </c>
      <c r="Q950">
        <v>511.80877700000002</v>
      </c>
      <c r="R950">
        <v>144.86247299999999</v>
      </c>
      <c r="S950">
        <v>353.19549599999999</v>
      </c>
    </row>
    <row r="951" spans="2:19">
      <c r="B951" s="112">
        <v>44839</v>
      </c>
      <c r="C951">
        <v>68.277145000000004</v>
      </c>
      <c r="D951">
        <v>92.429451</v>
      </c>
      <c r="E951">
        <v>21.90579</v>
      </c>
      <c r="F951">
        <v>97.485518999999996</v>
      </c>
      <c r="G951">
        <v>49.623528</v>
      </c>
      <c r="H951">
        <v>46.534247999999998</v>
      </c>
      <c r="I951">
        <v>94.206612000000007</v>
      </c>
      <c r="J951">
        <v>138.83268699999999</v>
      </c>
      <c r="K951">
        <v>43.329555999999997</v>
      </c>
      <c r="L951">
        <v>42.280299999999997</v>
      </c>
      <c r="M951">
        <v>52.838127</v>
      </c>
      <c r="N951">
        <v>106.53774300000001</v>
      </c>
      <c r="O951">
        <v>204.07231100000001</v>
      </c>
      <c r="P951">
        <v>81.802277000000004</v>
      </c>
      <c r="Q951">
        <v>515.624146</v>
      </c>
      <c r="R951">
        <v>145.159897</v>
      </c>
      <c r="S951">
        <v>348.76449600000001</v>
      </c>
    </row>
    <row r="952" spans="2:19">
      <c r="B952" s="112">
        <v>44840</v>
      </c>
      <c r="C952">
        <v>68.019576999999998</v>
      </c>
      <c r="D952">
        <v>92.066070999999994</v>
      </c>
      <c r="E952">
        <v>21.828928000000001</v>
      </c>
      <c r="F952">
        <v>97.259895</v>
      </c>
      <c r="G952">
        <v>49.442450999999998</v>
      </c>
      <c r="H952">
        <v>46.515095000000002</v>
      </c>
      <c r="I952">
        <v>97.000870000000006</v>
      </c>
      <c r="J952">
        <v>138.922607</v>
      </c>
      <c r="K952">
        <v>42.925334999999997</v>
      </c>
      <c r="L952">
        <v>41.436965999999998</v>
      </c>
      <c r="M952">
        <v>51.596249</v>
      </c>
      <c r="N952">
        <v>104.366264</v>
      </c>
      <c r="O952">
        <v>193.52273600000001</v>
      </c>
      <c r="P952">
        <v>79.622139000000004</v>
      </c>
      <c r="Q952">
        <v>507.85659800000002</v>
      </c>
      <c r="R952">
        <v>144.19813500000001</v>
      </c>
      <c r="S952">
        <v>348.47042800000003</v>
      </c>
    </row>
    <row r="953" spans="2:19">
      <c r="B953" s="112">
        <v>44841</v>
      </c>
      <c r="C953">
        <v>67.666595000000001</v>
      </c>
      <c r="D953">
        <v>91.578391999999994</v>
      </c>
      <c r="E953">
        <v>21.742456000000001</v>
      </c>
      <c r="F953">
        <v>96.291533999999999</v>
      </c>
      <c r="G953">
        <v>49.480572000000002</v>
      </c>
      <c r="H953">
        <v>46.649253999999999</v>
      </c>
      <c r="I953">
        <v>96.021918999999997</v>
      </c>
      <c r="J953">
        <v>133.308548</v>
      </c>
      <c r="K953">
        <v>41.908268</v>
      </c>
      <c r="L953">
        <v>41.076889000000001</v>
      </c>
      <c r="M953">
        <v>50.800671000000001</v>
      </c>
      <c r="N953">
        <v>102.281654</v>
      </c>
      <c r="O953">
        <v>186.83200099999999</v>
      </c>
      <c r="P953">
        <v>77.328270000000003</v>
      </c>
      <c r="Q953">
        <v>493.88665800000001</v>
      </c>
      <c r="R953">
        <v>138.90335099999999</v>
      </c>
      <c r="S953">
        <v>349.137024</v>
      </c>
    </row>
    <row r="954" spans="2:19">
      <c r="B954" s="112">
        <v>44844</v>
      </c>
      <c r="C954">
        <v>67.361320000000006</v>
      </c>
      <c r="D954">
        <v>91.167220999999998</v>
      </c>
      <c r="E954">
        <v>21.665593999999999</v>
      </c>
      <c r="F954">
        <v>95.426536999999996</v>
      </c>
      <c r="G954">
        <v>49.318562</v>
      </c>
      <c r="H954">
        <v>46.486336000000001</v>
      </c>
      <c r="I954">
        <v>93.940483</v>
      </c>
      <c r="J954">
        <v>133.64819299999999</v>
      </c>
      <c r="K954">
        <v>42.156005999999998</v>
      </c>
      <c r="L954">
        <v>40.972664000000002</v>
      </c>
      <c r="M954">
        <v>50.189430000000002</v>
      </c>
      <c r="N954">
        <v>101.326195</v>
      </c>
      <c r="O954">
        <v>181.984329</v>
      </c>
      <c r="P954">
        <v>77.242949999999993</v>
      </c>
      <c r="Q954">
        <v>488.02676400000001</v>
      </c>
      <c r="R954">
        <v>139.23057600000001</v>
      </c>
      <c r="S954">
        <v>352.59750400000001</v>
      </c>
    </row>
    <row r="955" spans="2:19">
      <c r="B955" s="112">
        <v>44845</v>
      </c>
      <c r="C955">
        <v>67.380416999999994</v>
      </c>
      <c r="D955">
        <v>91.224602000000004</v>
      </c>
      <c r="E955">
        <v>21.694424000000001</v>
      </c>
      <c r="F955">
        <v>95.229125999999994</v>
      </c>
      <c r="G955">
        <v>49.461509999999997</v>
      </c>
      <c r="H955">
        <v>46.543838999999998</v>
      </c>
      <c r="I955">
        <v>93.142120000000006</v>
      </c>
      <c r="J955">
        <v>128.40374800000001</v>
      </c>
      <c r="K955">
        <v>43.248055000000001</v>
      </c>
      <c r="L955">
        <v>41.048470000000002</v>
      </c>
      <c r="M955">
        <v>50.257347000000003</v>
      </c>
      <c r="N955">
        <v>98.401923999999994</v>
      </c>
      <c r="O955">
        <v>181.686768</v>
      </c>
      <c r="P955">
        <v>77.347221000000005</v>
      </c>
      <c r="Q955">
        <v>488.95611600000001</v>
      </c>
      <c r="R955">
        <v>137.80276499999999</v>
      </c>
      <c r="S955">
        <v>356.175659</v>
      </c>
    </row>
    <row r="956" spans="2:19">
      <c r="B956" s="112">
        <v>44846</v>
      </c>
      <c r="C956">
        <v>67.456717999999995</v>
      </c>
      <c r="D956">
        <v>91.301102</v>
      </c>
      <c r="E956">
        <v>21.752068000000001</v>
      </c>
      <c r="F956">
        <v>95.116309999999999</v>
      </c>
      <c r="G956">
        <v>49.566344999999998</v>
      </c>
      <c r="H956">
        <v>46.534247999999998</v>
      </c>
      <c r="I956">
        <v>93.550803999999999</v>
      </c>
      <c r="J956">
        <v>127.364861</v>
      </c>
      <c r="K956">
        <v>42.759075000000003</v>
      </c>
      <c r="L956">
        <v>41.237976000000003</v>
      </c>
      <c r="M956">
        <v>50.043895999999997</v>
      </c>
      <c r="N956">
        <v>99.994361999999995</v>
      </c>
      <c r="O956">
        <v>176.42631499999999</v>
      </c>
      <c r="P956">
        <v>75.328224000000006</v>
      </c>
      <c r="Q956">
        <v>489.102844</v>
      </c>
      <c r="R956">
        <v>137.168182</v>
      </c>
      <c r="S956">
        <v>354.09738199999998</v>
      </c>
    </row>
    <row r="957" spans="2:19">
      <c r="B957" s="112">
        <v>44847</v>
      </c>
      <c r="C957">
        <v>67.218231000000003</v>
      </c>
      <c r="D957">
        <v>91.014221000000006</v>
      </c>
      <c r="E957">
        <v>21.636772000000001</v>
      </c>
      <c r="F957">
        <v>95.285538000000003</v>
      </c>
      <c r="G957">
        <v>49.509163000000001</v>
      </c>
      <c r="H957">
        <v>46.390510999999996</v>
      </c>
      <c r="I957">
        <v>96.82029</v>
      </c>
      <c r="J957">
        <v>130.15190100000001</v>
      </c>
      <c r="K957">
        <v>43.120922</v>
      </c>
      <c r="L957">
        <v>41.389591000000003</v>
      </c>
      <c r="M957">
        <v>51.722382000000003</v>
      </c>
      <c r="N957">
        <v>105.553352</v>
      </c>
      <c r="O957">
        <v>182.24352999999999</v>
      </c>
      <c r="P957">
        <v>77.868545999999995</v>
      </c>
      <c r="Q957">
        <v>498.83676100000002</v>
      </c>
      <c r="R957">
        <v>141.77879300000001</v>
      </c>
      <c r="S957">
        <v>359.94003300000003</v>
      </c>
    </row>
    <row r="958" spans="2:19">
      <c r="B958" s="112">
        <v>44848</v>
      </c>
      <c r="C958">
        <v>66.893874999999994</v>
      </c>
      <c r="D958">
        <v>90.516975000000002</v>
      </c>
      <c r="E958">
        <v>21.569517000000001</v>
      </c>
      <c r="F958">
        <v>94.373558000000003</v>
      </c>
      <c r="G958">
        <v>49.528224999999999</v>
      </c>
      <c r="H958">
        <v>46.438415999999997</v>
      </c>
      <c r="I958">
        <v>94.273139999999998</v>
      </c>
      <c r="J958">
        <v>126.625648</v>
      </c>
      <c r="K958">
        <v>42.517853000000002</v>
      </c>
      <c r="L958">
        <v>40.982135999999997</v>
      </c>
      <c r="M958">
        <v>50.548411999999999</v>
      </c>
      <c r="N958">
        <v>107.309837</v>
      </c>
      <c r="O958">
        <v>178.33659399999999</v>
      </c>
      <c r="P958">
        <v>77.641068000000004</v>
      </c>
      <c r="Q958">
        <v>501.98687699999999</v>
      </c>
      <c r="R958">
        <v>137.20784</v>
      </c>
      <c r="S958">
        <v>350.10754400000002</v>
      </c>
    </row>
    <row r="959" spans="2:19">
      <c r="B959" s="112">
        <v>44851</v>
      </c>
      <c r="C959">
        <v>67.036972000000006</v>
      </c>
      <c r="D959">
        <v>90.708229000000003</v>
      </c>
      <c r="E959">
        <v>21.569517000000001</v>
      </c>
      <c r="F959">
        <v>94.824866999999998</v>
      </c>
      <c r="G959">
        <v>49.680706000000001</v>
      </c>
      <c r="H959">
        <v>46.419246999999999</v>
      </c>
      <c r="I959">
        <v>95.632255999999998</v>
      </c>
      <c r="J959">
        <v>133.897919</v>
      </c>
      <c r="K959">
        <v>42.824275999999998</v>
      </c>
      <c r="L959">
        <v>41.673859</v>
      </c>
      <c r="M959">
        <v>51.635058999999998</v>
      </c>
      <c r="N959">
        <v>111.816872</v>
      </c>
      <c r="O959">
        <v>184.77773999999999</v>
      </c>
      <c r="P959">
        <v>78.693207000000001</v>
      </c>
      <c r="Q959">
        <v>510.54681399999998</v>
      </c>
      <c r="R959">
        <v>141.20370500000001</v>
      </c>
      <c r="S959">
        <v>355.45019500000001</v>
      </c>
    </row>
    <row r="960" spans="2:19">
      <c r="B960" s="112">
        <v>44852</v>
      </c>
      <c r="C960">
        <v>67.189612999999994</v>
      </c>
      <c r="D960">
        <v>90.861214000000004</v>
      </c>
      <c r="E960">
        <v>21.617553999999998</v>
      </c>
      <c r="F960">
        <v>95.388947000000002</v>
      </c>
      <c r="G960">
        <v>49.547279000000003</v>
      </c>
      <c r="H960">
        <v>46.457583999999997</v>
      </c>
      <c r="I960">
        <v>95.803336999999999</v>
      </c>
      <c r="J960">
        <v>132.659256</v>
      </c>
      <c r="K960">
        <v>43.727249</v>
      </c>
      <c r="L960">
        <v>41.872849000000002</v>
      </c>
      <c r="M960">
        <v>53.526989</v>
      </c>
      <c r="N960">
        <v>114.692871</v>
      </c>
      <c r="O960">
        <v>189.31823700000001</v>
      </c>
      <c r="P960">
        <v>80.570014999999998</v>
      </c>
      <c r="Q960">
        <v>510.86968999999999</v>
      </c>
      <c r="R960">
        <v>142.53237899999999</v>
      </c>
      <c r="S960">
        <v>363.99847399999999</v>
      </c>
    </row>
    <row r="961" spans="2:19">
      <c r="B961" s="112">
        <v>44853</v>
      </c>
      <c r="C961">
        <v>66.636284000000003</v>
      </c>
      <c r="D961">
        <v>90.077095</v>
      </c>
      <c r="E961">
        <v>21.463830999999999</v>
      </c>
      <c r="F961">
        <v>94.082145999999995</v>
      </c>
      <c r="G961">
        <v>49.309029000000002</v>
      </c>
      <c r="H961">
        <v>46.304259999999999</v>
      </c>
      <c r="I961">
        <v>98.645126000000005</v>
      </c>
      <c r="J961">
        <v>133.08879099999999</v>
      </c>
      <c r="K961">
        <v>43.603371000000003</v>
      </c>
      <c r="L961">
        <v>41.503300000000003</v>
      </c>
      <c r="M961">
        <v>52.488852999999999</v>
      </c>
      <c r="N961">
        <v>112.444191</v>
      </c>
      <c r="O961">
        <v>183.33784499999999</v>
      </c>
      <c r="P961">
        <v>80.133994999999999</v>
      </c>
      <c r="Q961">
        <v>509.02081299999998</v>
      </c>
      <c r="R961">
        <v>142.64141799999999</v>
      </c>
      <c r="S961">
        <v>364.00830100000002</v>
      </c>
    </row>
    <row r="962" spans="2:19">
      <c r="B962" s="112">
        <v>44854</v>
      </c>
      <c r="C962">
        <v>66.187911999999997</v>
      </c>
      <c r="D962">
        <v>89.532059000000004</v>
      </c>
      <c r="E962">
        <v>21.329319000000002</v>
      </c>
      <c r="F962">
        <v>93.264183000000003</v>
      </c>
      <c r="G962">
        <v>49.242320999999997</v>
      </c>
      <c r="H962">
        <v>46.026363000000003</v>
      </c>
      <c r="I962">
        <v>98.778175000000005</v>
      </c>
      <c r="J962">
        <v>131.39059399999999</v>
      </c>
      <c r="K962">
        <v>43.710953000000003</v>
      </c>
      <c r="L962">
        <v>41.237976000000003</v>
      </c>
      <c r="M962">
        <v>52.158974000000001</v>
      </c>
      <c r="N962">
        <v>112.07744599999999</v>
      </c>
      <c r="O962">
        <v>180.467636</v>
      </c>
      <c r="P962">
        <v>79.072379999999995</v>
      </c>
      <c r="Q962">
        <v>509.56854199999998</v>
      </c>
      <c r="R962">
        <v>142.17541499999999</v>
      </c>
      <c r="S962">
        <v>358.32251000000002</v>
      </c>
    </row>
    <row r="963" spans="2:19">
      <c r="B963" s="112">
        <v>44855</v>
      </c>
      <c r="C963">
        <v>66.302398999999994</v>
      </c>
      <c r="D963">
        <v>89.665954999999997</v>
      </c>
      <c r="E963">
        <v>21.348538999999999</v>
      </c>
      <c r="F963">
        <v>93.527443000000005</v>
      </c>
      <c r="G963">
        <v>49.356681999999999</v>
      </c>
      <c r="H963">
        <v>45.911361999999997</v>
      </c>
      <c r="I963">
        <v>100.612503</v>
      </c>
      <c r="J963">
        <v>129.87219200000001</v>
      </c>
      <c r="K963">
        <v>44.594352999999998</v>
      </c>
      <c r="L963">
        <v>42.22345</v>
      </c>
      <c r="M963">
        <v>53.924778000000003</v>
      </c>
      <c r="N963">
        <v>117.964584</v>
      </c>
      <c r="O963">
        <v>180.04525799999999</v>
      </c>
      <c r="P963">
        <v>80.446799999999996</v>
      </c>
      <c r="Q963">
        <v>522.13946499999997</v>
      </c>
      <c r="R963">
        <v>146.022537</v>
      </c>
      <c r="S963">
        <v>375.51711999999998</v>
      </c>
    </row>
    <row r="964" spans="2:19">
      <c r="B964" s="112">
        <v>44858</v>
      </c>
      <c r="C964">
        <v>66.206985000000003</v>
      </c>
      <c r="D964">
        <v>89.541618</v>
      </c>
      <c r="E964">
        <v>21.310106000000001</v>
      </c>
      <c r="F964">
        <v>93.480423000000002</v>
      </c>
      <c r="G964">
        <v>49.490101000000003</v>
      </c>
      <c r="H964">
        <v>45.623882000000002</v>
      </c>
      <c r="I964">
        <v>101.315826</v>
      </c>
      <c r="J964">
        <v>129.58251999999999</v>
      </c>
      <c r="K964">
        <v>45.445179000000003</v>
      </c>
      <c r="L964">
        <v>42.119216999999999</v>
      </c>
      <c r="M964">
        <v>54.341968999999999</v>
      </c>
      <c r="N964">
        <v>118.109329</v>
      </c>
      <c r="O964">
        <v>177.97181699999999</v>
      </c>
      <c r="P964">
        <v>80.276184000000001</v>
      </c>
      <c r="Q964">
        <v>529.83862299999998</v>
      </c>
      <c r="R964">
        <v>148.18408199999999</v>
      </c>
      <c r="S964">
        <v>378.29141199999998</v>
      </c>
    </row>
    <row r="965" spans="2:19">
      <c r="B965" s="112">
        <v>44859</v>
      </c>
      <c r="C965">
        <v>66.836631999999994</v>
      </c>
      <c r="D965">
        <v>90.421356000000003</v>
      </c>
      <c r="E965">
        <v>21.492654999999999</v>
      </c>
      <c r="F965">
        <v>94.730857999999998</v>
      </c>
      <c r="G965">
        <v>49.690230999999997</v>
      </c>
      <c r="H965">
        <v>45.518475000000002</v>
      </c>
      <c r="I965">
        <v>100.631516</v>
      </c>
      <c r="J965">
        <v>137.36424299999999</v>
      </c>
      <c r="K965">
        <v>45.660316000000002</v>
      </c>
      <c r="L965">
        <v>42.763556999999999</v>
      </c>
      <c r="M965">
        <v>55.263680000000001</v>
      </c>
      <c r="N965">
        <v>118.418167</v>
      </c>
      <c r="O965">
        <v>187.695953</v>
      </c>
      <c r="P965">
        <v>81.375716999999995</v>
      </c>
      <c r="Q965">
        <v>528.48858600000005</v>
      </c>
      <c r="R965">
        <v>151.04959099999999</v>
      </c>
      <c r="S965">
        <v>383.91836499999999</v>
      </c>
    </row>
    <row r="966" spans="2:19">
      <c r="B966" s="112">
        <v>44860</v>
      </c>
      <c r="C966">
        <v>67.103745000000004</v>
      </c>
      <c r="D966">
        <v>90.822975</v>
      </c>
      <c r="E966">
        <v>21.569517000000001</v>
      </c>
      <c r="F966">
        <v>95.163330000000002</v>
      </c>
      <c r="G966">
        <v>49.613998000000002</v>
      </c>
      <c r="H966">
        <v>45.547218000000001</v>
      </c>
      <c r="I966">
        <v>101.82905599999999</v>
      </c>
      <c r="J966">
        <v>129.68241900000001</v>
      </c>
      <c r="K966">
        <v>46.009124999999997</v>
      </c>
      <c r="L966">
        <v>42.621422000000003</v>
      </c>
      <c r="M966">
        <v>55.389805000000003</v>
      </c>
      <c r="N966">
        <v>119.778969</v>
      </c>
      <c r="O966">
        <v>189.030258</v>
      </c>
      <c r="P966">
        <v>81.271445999999997</v>
      </c>
      <c r="Q966">
        <v>531.37451199999998</v>
      </c>
      <c r="R966">
        <v>148.084915</v>
      </c>
      <c r="S966">
        <v>383.47723400000001</v>
      </c>
    </row>
    <row r="967" spans="2:19">
      <c r="B967" s="112">
        <v>44861</v>
      </c>
      <c r="C967">
        <v>67.456717999999995</v>
      </c>
      <c r="D967">
        <v>91.281959999999998</v>
      </c>
      <c r="E967">
        <v>21.684811</v>
      </c>
      <c r="F967">
        <v>95.605202000000006</v>
      </c>
      <c r="G967">
        <v>49.995193</v>
      </c>
      <c r="H967">
        <v>45.633460999999997</v>
      </c>
      <c r="I967">
        <v>102.218735</v>
      </c>
      <c r="J967">
        <v>97.836196999999999</v>
      </c>
      <c r="K967">
        <v>45.875464999999998</v>
      </c>
      <c r="L967">
        <v>42.356105999999997</v>
      </c>
      <c r="M967">
        <v>55.079334000000003</v>
      </c>
      <c r="N967">
        <v>120.251862</v>
      </c>
      <c r="O967">
        <v>190.719742</v>
      </c>
      <c r="P967">
        <v>81.916008000000005</v>
      </c>
      <c r="Q967">
        <v>530.03430200000003</v>
      </c>
      <c r="R967">
        <v>143.57345599999999</v>
      </c>
      <c r="S967">
        <v>386.82009900000003</v>
      </c>
    </row>
    <row r="968" spans="2:19">
      <c r="B968" s="112">
        <v>44862</v>
      </c>
      <c r="C968">
        <v>67.323173999999995</v>
      </c>
      <c r="D968">
        <v>91.052466999999993</v>
      </c>
      <c r="E968">
        <v>21.598337000000001</v>
      </c>
      <c r="F968">
        <v>95.80265</v>
      </c>
      <c r="G968">
        <v>49.957084999999999</v>
      </c>
      <c r="H968">
        <v>45.643051</v>
      </c>
      <c r="I968">
        <v>105.212585</v>
      </c>
      <c r="J968">
        <v>99.094855999999993</v>
      </c>
      <c r="K968">
        <v>46.455714999999998</v>
      </c>
      <c r="L968">
        <v>43.341579000000003</v>
      </c>
      <c r="M968">
        <v>55.845813999999997</v>
      </c>
      <c r="N968">
        <v>121.680222</v>
      </c>
      <c r="O968">
        <v>196.50814800000001</v>
      </c>
      <c r="P968">
        <v>83.840209999999999</v>
      </c>
      <c r="Q968">
        <v>539.26934800000004</v>
      </c>
      <c r="R968">
        <v>154.42079200000001</v>
      </c>
      <c r="S968">
        <v>389.03561400000001</v>
      </c>
    </row>
    <row r="969" spans="2:19">
      <c r="B969" s="112">
        <v>44865</v>
      </c>
      <c r="C969">
        <v>67.113288999999995</v>
      </c>
      <c r="D969">
        <v>90.746482999999998</v>
      </c>
      <c r="E969">
        <v>21.540693000000001</v>
      </c>
      <c r="F969">
        <v>95.285538000000003</v>
      </c>
      <c r="G969">
        <v>49.833182999999998</v>
      </c>
      <c r="H969">
        <v>45.547218000000001</v>
      </c>
      <c r="I969">
        <v>105.317131</v>
      </c>
      <c r="J969">
        <v>93.061263999999994</v>
      </c>
      <c r="K969">
        <v>46.397041000000002</v>
      </c>
      <c r="L969">
        <v>43.123631000000003</v>
      </c>
      <c r="M969">
        <v>55.496529000000002</v>
      </c>
      <c r="N969">
        <v>121.487206</v>
      </c>
      <c r="O969">
        <v>198.888779</v>
      </c>
      <c r="P969">
        <v>83.375754999999998</v>
      </c>
      <c r="Q969">
        <v>543.09436000000005</v>
      </c>
      <c r="R969">
        <v>152.041122</v>
      </c>
      <c r="S969">
        <v>388.02590900000001</v>
      </c>
    </row>
    <row r="970" spans="2:19">
      <c r="B970" s="112">
        <v>44866</v>
      </c>
      <c r="C970">
        <v>67.183090000000007</v>
      </c>
      <c r="D970">
        <v>90.915145999999993</v>
      </c>
      <c r="E970">
        <v>21.550325000000001</v>
      </c>
      <c r="F970">
        <v>95.971100000000007</v>
      </c>
      <c r="G970">
        <v>49.874287000000002</v>
      </c>
      <c r="H970">
        <v>45.732532999999997</v>
      </c>
      <c r="I970">
        <v>106.362602</v>
      </c>
      <c r="J970">
        <v>95.099097999999998</v>
      </c>
      <c r="K970">
        <v>46.188408000000003</v>
      </c>
      <c r="L970">
        <v>43.114154999999997</v>
      </c>
      <c r="M970">
        <v>56.951858999999999</v>
      </c>
      <c r="N970">
        <v>123.677986</v>
      </c>
      <c r="O970">
        <v>199.551132</v>
      </c>
      <c r="P970">
        <v>83.432609999999997</v>
      </c>
      <c r="Q970">
        <v>535.424622</v>
      </c>
      <c r="R970">
        <v>149.37390099999999</v>
      </c>
      <c r="S970">
        <v>381.05584700000003</v>
      </c>
    </row>
    <row r="971" spans="2:19">
      <c r="B971" s="112">
        <v>44867</v>
      </c>
      <c r="C971">
        <v>67.077904000000004</v>
      </c>
      <c r="D971">
        <v>90.761795000000006</v>
      </c>
      <c r="E971">
        <v>21.521436999999999</v>
      </c>
      <c r="F971">
        <v>95.509040999999996</v>
      </c>
      <c r="G971">
        <v>49.740475000000004</v>
      </c>
      <c r="H971">
        <v>45.857348999999999</v>
      </c>
      <c r="I971">
        <v>104.17662</v>
      </c>
      <c r="J971">
        <v>90.444038000000006</v>
      </c>
      <c r="K971">
        <v>45.881988999999997</v>
      </c>
      <c r="L971">
        <v>42.564571000000001</v>
      </c>
      <c r="M971">
        <v>58.737068000000001</v>
      </c>
      <c r="N971">
        <v>122.539162</v>
      </c>
      <c r="O971">
        <v>196.96890300000001</v>
      </c>
      <c r="P971">
        <v>83.612724</v>
      </c>
      <c r="Q971">
        <v>531.62884499999996</v>
      </c>
      <c r="R971">
        <v>143.80149800000001</v>
      </c>
      <c r="S971">
        <v>378.350281</v>
      </c>
    </row>
    <row r="972" spans="2:19">
      <c r="B972" s="112">
        <v>44868</v>
      </c>
      <c r="C972">
        <v>66.819725000000005</v>
      </c>
      <c r="D972">
        <v>90.426353000000006</v>
      </c>
      <c r="E972">
        <v>21.454028999999998</v>
      </c>
      <c r="F972">
        <v>95.169539999999998</v>
      </c>
      <c r="G972">
        <v>49.195659999999997</v>
      </c>
      <c r="H972">
        <v>45.780543999999999</v>
      </c>
      <c r="I972">
        <v>105.592758</v>
      </c>
      <c r="J972">
        <v>88.815764999999999</v>
      </c>
      <c r="K972">
        <v>45.872208000000001</v>
      </c>
      <c r="L972">
        <v>42.280299999999997</v>
      </c>
      <c r="M972">
        <v>57.834763000000002</v>
      </c>
      <c r="N972">
        <v>122.76113100000001</v>
      </c>
      <c r="O972">
        <v>193.263565</v>
      </c>
      <c r="P972">
        <v>84.105620999999999</v>
      </c>
      <c r="Q972">
        <v>531.80487100000005</v>
      </c>
      <c r="R972">
        <v>137.703598</v>
      </c>
      <c r="S972">
        <v>385.87896699999999</v>
      </c>
    </row>
    <row r="973" spans="2:19">
      <c r="B973" s="112">
        <v>44869</v>
      </c>
      <c r="C973">
        <v>66.838852000000003</v>
      </c>
      <c r="D973">
        <v>90.416779000000005</v>
      </c>
      <c r="E973">
        <v>21.405884</v>
      </c>
      <c r="F973">
        <v>95.358161999999993</v>
      </c>
      <c r="G973">
        <v>49.358150000000002</v>
      </c>
      <c r="H973">
        <v>45.790131000000002</v>
      </c>
      <c r="I973">
        <v>106.742767</v>
      </c>
      <c r="J973">
        <v>90.693770999999998</v>
      </c>
      <c r="K973">
        <v>45.953704999999999</v>
      </c>
      <c r="L973">
        <v>43.853256000000002</v>
      </c>
      <c r="M973">
        <v>60.085667000000001</v>
      </c>
      <c r="N973">
        <v>126.11969000000001</v>
      </c>
      <c r="O973">
        <v>195.749786</v>
      </c>
      <c r="P973">
        <v>85.347342999999995</v>
      </c>
      <c r="Q973">
        <v>526.48309300000005</v>
      </c>
      <c r="R973">
        <v>137.43545499999999</v>
      </c>
      <c r="S973">
        <v>387.310272</v>
      </c>
    </row>
    <row r="974" spans="2:19">
      <c r="B974" s="112">
        <v>44872</v>
      </c>
      <c r="C974">
        <v>66.580680999999998</v>
      </c>
      <c r="D974">
        <v>90.129249999999999</v>
      </c>
      <c r="E974">
        <v>21.338480000000001</v>
      </c>
      <c r="F974">
        <v>95.009262000000007</v>
      </c>
      <c r="G974">
        <v>49.444172000000002</v>
      </c>
      <c r="H974">
        <v>45.713326000000002</v>
      </c>
      <c r="I974">
        <v>108.006844</v>
      </c>
      <c r="J974">
        <v>96.617485000000002</v>
      </c>
      <c r="K974">
        <v>46.436160999999998</v>
      </c>
      <c r="L974">
        <v>43.872208000000001</v>
      </c>
      <c r="M974">
        <v>59.901325</v>
      </c>
      <c r="N974">
        <v>126.785599</v>
      </c>
      <c r="O974">
        <v>193.92591899999999</v>
      </c>
      <c r="P974">
        <v>83.081901999999999</v>
      </c>
      <c r="Q974">
        <v>533.18432600000006</v>
      </c>
      <c r="R974">
        <v>137.97174100000001</v>
      </c>
      <c r="S974">
        <v>390.91778599999998</v>
      </c>
    </row>
    <row r="975" spans="2:19">
      <c r="B975" s="112">
        <v>44873</v>
      </c>
      <c r="C975">
        <v>66.877105999999998</v>
      </c>
      <c r="D975">
        <v>90.512626999999995</v>
      </c>
      <c r="E975">
        <v>21.434771999999999</v>
      </c>
      <c r="F975">
        <v>95.405304000000001</v>
      </c>
      <c r="G975">
        <v>49.511074000000001</v>
      </c>
      <c r="H975">
        <v>45.905357000000002</v>
      </c>
      <c r="I975">
        <v>108.34899900000001</v>
      </c>
      <c r="J975">
        <v>96.367751999999996</v>
      </c>
      <c r="K975">
        <v>46.546993000000001</v>
      </c>
      <c r="L975">
        <v>44.184902000000001</v>
      </c>
      <c r="M975">
        <v>64.306113999999994</v>
      </c>
      <c r="N975">
        <v>126.862816</v>
      </c>
      <c r="O975">
        <v>194.885864</v>
      </c>
      <c r="P975">
        <v>83.688552999999999</v>
      </c>
      <c r="Q975">
        <v>541.03997800000002</v>
      </c>
      <c r="R975">
        <v>138.547821</v>
      </c>
      <c r="S975">
        <v>396.60357699999997</v>
      </c>
    </row>
    <row r="976" spans="2:19">
      <c r="B976" s="112">
        <v>44874</v>
      </c>
      <c r="C976">
        <v>66.972733000000005</v>
      </c>
      <c r="D976">
        <v>90.618056999999993</v>
      </c>
      <c r="E976">
        <v>21.482915999999999</v>
      </c>
      <c r="F976">
        <v>95.160133000000002</v>
      </c>
      <c r="G976">
        <v>49.415500999999999</v>
      </c>
      <c r="H976">
        <v>45.982170000000004</v>
      </c>
      <c r="I976">
        <v>103.501808</v>
      </c>
      <c r="J976">
        <v>101.36245700000001</v>
      </c>
      <c r="K976">
        <v>45.464728999999998</v>
      </c>
      <c r="L976">
        <v>43.739547999999999</v>
      </c>
      <c r="M976">
        <v>65.033775000000006</v>
      </c>
      <c r="N976">
        <v>125.212509</v>
      </c>
      <c r="O976">
        <v>192.98516799999999</v>
      </c>
      <c r="P976">
        <v>83.100860999999995</v>
      </c>
      <c r="Q976">
        <v>528.91900599999997</v>
      </c>
      <c r="R976">
        <v>133.94940199999999</v>
      </c>
      <c r="S976">
        <v>389.27084400000001</v>
      </c>
    </row>
    <row r="977" spans="2:19">
      <c r="B977" s="112">
        <v>44875</v>
      </c>
      <c r="C977">
        <v>68.359222000000003</v>
      </c>
      <c r="D977">
        <v>92.563637</v>
      </c>
      <c r="E977">
        <v>21.829568999999999</v>
      </c>
      <c r="F977">
        <v>98.347510999999997</v>
      </c>
      <c r="G977">
        <v>50.208817000000003</v>
      </c>
      <c r="H977">
        <v>46.577469000000001</v>
      </c>
      <c r="I977">
        <v>105.022499</v>
      </c>
      <c r="J977">
        <v>111.751434</v>
      </c>
      <c r="K977">
        <v>46.406821999999998</v>
      </c>
      <c r="L977">
        <v>45.047187999999998</v>
      </c>
      <c r="M977">
        <v>67.575751999999994</v>
      </c>
      <c r="N977">
        <v>130.36613500000001</v>
      </c>
      <c r="O977">
        <v>212.049454</v>
      </c>
      <c r="P977">
        <v>86.209923000000003</v>
      </c>
      <c r="Q977">
        <v>532.35278300000004</v>
      </c>
      <c r="R977">
        <v>145.867493</v>
      </c>
      <c r="S977">
        <v>399.58373999999998</v>
      </c>
    </row>
    <row r="978" spans="2:19">
      <c r="B978" s="112">
        <v>44876</v>
      </c>
      <c r="C978">
        <v>68.359222000000003</v>
      </c>
      <c r="D978">
        <v>92.496544</v>
      </c>
      <c r="E978">
        <v>21.791049999999998</v>
      </c>
      <c r="F978">
        <v>98.611571999999995</v>
      </c>
      <c r="G978">
        <v>50.170592999999997</v>
      </c>
      <c r="H978">
        <v>46.615875000000003</v>
      </c>
      <c r="I978">
        <v>108.301483</v>
      </c>
      <c r="J978">
        <v>112.90020800000001</v>
      </c>
      <c r="K978">
        <v>46.478538999999998</v>
      </c>
      <c r="L978">
        <v>44.687111000000002</v>
      </c>
      <c r="M978">
        <v>68.701210000000003</v>
      </c>
      <c r="N978">
        <v>130.57847599999999</v>
      </c>
      <c r="O978">
        <v>214.314911</v>
      </c>
      <c r="P978">
        <v>84.475296</v>
      </c>
      <c r="Q978">
        <v>510.74258400000002</v>
      </c>
      <c r="R978">
        <v>148.67817700000001</v>
      </c>
      <c r="S978">
        <v>398.03488199999998</v>
      </c>
    </row>
    <row r="979" spans="2:19">
      <c r="B979" s="112">
        <v>44879</v>
      </c>
      <c r="C979">
        <v>68.139296999999999</v>
      </c>
      <c r="D979">
        <v>92.237769999999998</v>
      </c>
      <c r="E979">
        <v>21.752535000000002</v>
      </c>
      <c r="F979">
        <v>98.111771000000005</v>
      </c>
      <c r="G979">
        <v>49.836060000000003</v>
      </c>
      <c r="H979">
        <v>46.519858999999997</v>
      </c>
      <c r="I979">
        <v>108.617645</v>
      </c>
      <c r="J979">
        <v>114.098938</v>
      </c>
      <c r="K979">
        <v>45.112667000000002</v>
      </c>
      <c r="L979">
        <v>44.961905999999999</v>
      </c>
      <c r="M979">
        <v>68.468361000000002</v>
      </c>
      <c r="N979">
        <v>129.23696899999999</v>
      </c>
      <c r="O979">
        <v>206.750641</v>
      </c>
      <c r="P979">
        <v>84.674346999999997</v>
      </c>
      <c r="Q979">
        <v>502.59338400000001</v>
      </c>
      <c r="R979">
        <v>147.26788300000001</v>
      </c>
      <c r="S979">
        <v>398.926941</v>
      </c>
    </row>
    <row r="980" spans="2:19">
      <c r="B980" s="112">
        <v>44880</v>
      </c>
      <c r="C980">
        <v>68.617408999999995</v>
      </c>
      <c r="D980">
        <v>92.918235999999993</v>
      </c>
      <c r="E980">
        <v>21.877715999999999</v>
      </c>
      <c r="F980">
        <v>99.479149000000007</v>
      </c>
      <c r="G980">
        <v>50.151470000000003</v>
      </c>
      <c r="H980">
        <v>46.759898999999997</v>
      </c>
      <c r="I980">
        <v>109.345795</v>
      </c>
      <c r="J980">
        <v>116.95591</v>
      </c>
      <c r="K980">
        <v>48.062809000000001</v>
      </c>
      <c r="L980">
        <v>45.407260999999998</v>
      </c>
      <c r="M980">
        <v>68.565383999999995</v>
      </c>
      <c r="N980">
        <v>128.30084199999999</v>
      </c>
      <c r="O980">
        <v>210.78233299999999</v>
      </c>
      <c r="P980">
        <v>85.783707000000007</v>
      </c>
      <c r="Q980">
        <v>492.08663899999999</v>
      </c>
      <c r="R980">
        <v>149.01585399999999</v>
      </c>
      <c r="S980">
        <v>398.95636000000002</v>
      </c>
    </row>
    <row r="981" spans="2:19">
      <c r="B981" s="112">
        <v>44881</v>
      </c>
      <c r="C981">
        <v>69.009444999999999</v>
      </c>
      <c r="D981">
        <v>93.493294000000006</v>
      </c>
      <c r="E981">
        <v>22.002901000000001</v>
      </c>
      <c r="F981">
        <v>100.327873</v>
      </c>
      <c r="G981">
        <v>50.266173999999999</v>
      </c>
      <c r="H981">
        <v>47.124766999999999</v>
      </c>
      <c r="I981">
        <v>108.176941</v>
      </c>
      <c r="J981">
        <v>113.109993</v>
      </c>
      <c r="K981">
        <v>48.408352000000001</v>
      </c>
      <c r="L981">
        <v>45.928424999999997</v>
      </c>
      <c r="M981">
        <v>67.071242999999996</v>
      </c>
      <c r="N981">
        <v>128.47453300000001</v>
      </c>
      <c r="O981">
        <v>210.36958300000001</v>
      </c>
      <c r="P981">
        <v>87.352097000000001</v>
      </c>
      <c r="Q981">
        <v>500.41180400000002</v>
      </c>
      <c r="R981">
        <v>147.774384</v>
      </c>
      <c r="S981">
        <v>398.397583</v>
      </c>
    </row>
    <row r="982" spans="2:19">
      <c r="B982" s="112">
        <v>44882</v>
      </c>
      <c r="C982">
        <v>68.722579999999994</v>
      </c>
      <c r="D982">
        <v>93.100334000000004</v>
      </c>
      <c r="E982">
        <v>21.916236999999999</v>
      </c>
      <c r="F982">
        <v>99.790344000000005</v>
      </c>
      <c r="G982">
        <v>49.922080999999999</v>
      </c>
      <c r="H982">
        <v>47.191977999999999</v>
      </c>
      <c r="I982">
        <v>108.320633</v>
      </c>
      <c r="J982">
        <v>111.33187100000001</v>
      </c>
      <c r="K982">
        <v>48.245358000000003</v>
      </c>
      <c r="L982">
        <v>46.005844000000003</v>
      </c>
      <c r="M982">
        <v>67.274985999999998</v>
      </c>
      <c r="N982">
        <v>127.914787</v>
      </c>
      <c r="O982">
        <v>207.67216500000001</v>
      </c>
      <c r="P982">
        <v>86.845245000000006</v>
      </c>
      <c r="Q982">
        <v>504.11956800000002</v>
      </c>
      <c r="R982">
        <v>149.69122300000001</v>
      </c>
      <c r="S982">
        <v>404.85775799999999</v>
      </c>
    </row>
    <row r="983" spans="2:19">
      <c r="B983" s="112">
        <v>44883</v>
      </c>
      <c r="C983">
        <v>68.607833999999997</v>
      </c>
      <c r="D983">
        <v>92.966155999999998</v>
      </c>
      <c r="E983">
        <v>21.848831000000001</v>
      </c>
      <c r="F983">
        <v>99.780913999999996</v>
      </c>
      <c r="G983">
        <v>49.692687999999997</v>
      </c>
      <c r="H983">
        <v>47.259193000000003</v>
      </c>
      <c r="I983">
        <v>107.38172900000001</v>
      </c>
      <c r="J983">
        <v>111.93124400000001</v>
      </c>
      <c r="K983">
        <v>48.972298000000002</v>
      </c>
      <c r="L983">
        <v>46.082313999999997</v>
      </c>
      <c r="M983">
        <v>67.313796999999994</v>
      </c>
      <c r="N983">
        <v>129.16941800000001</v>
      </c>
      <c r="O983">
        <v>207.27858000000001</v>
      </c>
      <c r="P983">
        <v>89.446479999999994</v>
      </c>
      <c r="Q983">
        <v>518.49047900000005</v>
      </c>
      <c r="R983">
        <v>150.257339</v>
      </c>
      <c r="S983">
        <v>406.10278299999999</v>
      </c>
    </row>
    <row r="984" spans="2:19">
      <c r="B984" s="112">
        <v>44886</v>
      </c>
      <c r="C984">
        <v>68.607833999999997</v>
      </c>
      <c r="D984">
        <v>92.908669000000003</v>
      </c>
      <c r="E984">
        <v>21.858463</v>
      </c>
      <c r="F984">
        <v>99.630050999999995</v>
      </c>
      <c r="G984">
        <v>49.941195999999998</v>
      </c>
      <c r="H984">
        <v>47.287990999999998</v>
      </c>
      <c r="I984">
        <v>106.31826</v>
      </c>
      <c r="J984">
        <v>109.743561</v>
      </c>
      <c r="K984">
        <v>49.272202</v>
      </c>
      <c r="L984">
        <v>46.541130000000003</v>
      </c>
      <c r="M984">
        <v>67.692177000000001</v>
      </c>
      <c r="N984">
        <v>128.40701300000001</v>
      </c>
      <c r="O984">
        <v>211.099152</v>
      </c>
      <c r="P984">
        <v>90.039421000000004</v>
      </c>
      <c r="Q984">
        <v>505.95867900000002</v>
      </c>
      <c r="R984">
        <v>146.99972500000001</v>
      </c>
      <c r="S984">
        <v>403.59320100000002</v>
      </c>
    </row>
    <row r="985" spans="2:19">
      <c r="B985" s="112">
        <v>44887</v>
      </c>
      <c r="C985">
        <v>68.961639000000005</v>
      </c>
      <c r="D985">
        <v>93.387871000000004</v>
      </c>
      <c r="E985">
        <v>21.945125999999998</v>
      </c>
      <c r="F985">
        <v>100.516457</v>
      </c>
      <c r="G985">
        <v>50.132359000000001</v>
      </c>
      <c r="H985">
        <v>47.441623999999997</v>
      </c>
      <c r="I985">
        <v>109.3937</v>
      </c>
      <c r="J985">
        <v>111.32189200000001</v>
      </c>
      <c r="K985">
        <v>49.448234999999997</v>
      </c>
      <c r="L985">
        <v>46.933033000000002</v>
      </c>
      <c r="M985">
        <v>69.021377999999999</v>
      </c>
      <c r="N985">
        <v>130.32751500000001</v>
      </c>
      <c r="O985">
        <v>209.390457</v>
      </c>
      <c r="P985">
        <v>91.062706000000006</v>
      </c>
      <c r="Q985">
        <v>511.73056000000003</v>
      </c>
      <c r="R985">
        <v>149.15489199999999</v>
      </c>
      <c r="S985">
        <v>408.35751299999998</v>
      </c>
    </row>
    <row r="986" spans="2:19">
      <c r="B986" s="112">
        <v>44888</v>
      </c>
      <c r="C986">
        <v>69.382378000000003</v>
      </c>
      <c r="D986">
        <v>93.943755999999993</v>
      </c>
      <c r="E986">
        <v>22.041412000000001</v>
      </c>
      <c r="F986">
        <v>101.525497</v>
      </c>
      <c r="G986">
        <v>50.390427000000003</v>
      </c>
      <c r="H986">
        <v>47.604861999999997</v>
      </c>
      <c r="I986">
        <v>108.847588</v>
      </c>
      <c r="J986">
        <v>112.121033</v>
      </c>
      <c r="K986">
        <v>49.686202999999999</v>
      </c>
      <c r="L986">
        <v>47.344054999999997</v>
      </c>
      <c r="M986">
        <v>69.671424999999999</v>
      </c>
      <c r="N986">
        <v>131.717285</v>
      </c>
      <c r="O986">
        <v>209.505661</v>
      </c>
      <c r="P986">
        <v>92.449393999999998</v>
      </c>
      <c r="Q986">
        <v>518.20684800000004</v>
      </c>
      <c r="R986">
        <v>150.038849</v>
      </c>
      <c r="S986">
        <v>428.90475500000002</v>
      </c>
    </row>
    <row r="987" spans="2:19">
      <c r="B987" s="112">
        <v>44890</v>
      </c>
      <c r="C987">
        <v>69.382378000000003</v>
      </c>
      <c r="D987">
        <v>93.962913999999998</v>
      </c>
      <c r="E987">
        <v>22.031782</v>
      </c>
      <c r="F987">
        <v>101.629227</v>
      </c>
      <c r="G987">
        <v>50.390427000000003</v>
      </c>
      <c r="H987">
        <v>47.537635999999999</v>
      </c>
      <c r="I987">
        <v>108.464348</v>
      </c>
      <c r="J987">
        <v>111.29192399999999</v>
      </c>
      <c r="K987">
        <v>49.898086999999997</v>
      </c>
      <c r="L987">
        <v>47.468319000000001</v>
      </c>
      <c r="M987">
        <v>69.128105000000005</v>
      </c>
      <c r="N987">
        <v>131.968231</v>
      </c>
      <c r="O987">
        <v>211.26232899999999</v>
      </c>
      <c r="P987">
        <v>93.243155999999999</v>
      </c>
      <c r="Q987">
        <v>525.94506799999999</v>
      </c>
      <c r="R987">
        <v>147.09904499999999</v>
      </c>
      <c r="S987">
        <v>432.77697799999999</v>
      </c>
    </row>
    <row r="988" spans="2:19">
      <c r="B988" s="112">
        <v>44893</v>
      </c>
      <c r="C988">
        <v>69.296310000000005</v>
      </c>
      <c r="D988">
        <v>93.809562999999997</v>
      </c>
      <c r="E988">
        <v>22.070302999999999</v>
      </c>
      <c r="F988">
        <v>100.893677</v>
      </c>
      <c r="G988">
        <v>50.256614999999996</v>
      </c>
      <c r="H988">
        <v>47.566443999999997</v>
      </c>
      <c r="I988">
        <v>105.206879</v>
      </c>
      <c r="J988">
        <v>108.664703</v>
      </c>
      <c r="K988">
        <v>50.041522999999998</v>
      </c>
      <c r="L988">
        <v>47.401409000000001</v>
      </c>
      <c r="M988">
        <v>67.284690999999995</v>
      </c>
      <c r="N988">
        <v>129.66163599999999</v>
      </c>
      <c r="O988">
        <v>205.329926</v>
      </c>
      <c r="P988">
        <v>92.325073000000003</v>
      </c>
      <c r="Q988">
        <v>520.71124299999997</v>
      </c>
      <c r="R988">
        <v>143.23558</v>
      </c>
      <c r="S988">
        <v>432.522064</v>
      </c>
    </row>
    <row r="989" spans="2:19">
      <c r="B989" s="112">
        <v>44894</v>
      </c>
      <c r="C989">
        <v>69.038123999999996</v>
      </c>
      <c r="D989">
        <v>93.474106000000006</v>
      </c>
      <c r="E989">
        <v>21.983640999999999</v>
      </c>
      <c r="F989">
        <v>100.393867</v>
      </c>
      <c r="G989">
        <v>50.065449000000001</v>
      </c>
      <c r="H989">
        <v>47.672058</v>
      </c>
      <c r="I989">
        <v>105.90628100000001</v>
      </c>
      <c r="J989">
        <v>109.343987</v>
      </c>
      <c r="K989">
        <v>49.865498000000002</v>
      </c>
      <c r="L989">
        <v>47.277144999999997</v>
      </c>
      <c r="M989">
        <v>67.713631000000007</v>
      </c>
      <c r="N989">
        <v>131.79449500000001</v>
      </c>
      <c r="O989">
        <v>208.51692199999999</v>
      </c>
      <c r="P989">
        <v>92.095551</v>
      </c>
      <c r="Q989">
        <v>516.53393600000004</v>
      </c>
      <c r="R989">
        <v>140.20642100000001</v>
      </c>
      <c r="S989">
        <v>432.286835</v>
      </c>
    </row>
    <row r="990" spans="2:19">
      <c r="B990" s="112">
        <v>44895</v>
      </c>
      <c r="C990">
        <v>69.573616000000001</v>
      </c>
      <c r="D990">
        <v>94.202522000000002</v>
      </c>
      <c r="E990">
        <v>22.118448000000001</v>
      </c>
      <c r="F990">
        <v>101.61982</v>
      </c>
      <c r="G990">
        <v>50.753627999999999</v>
      </c>
      <c r="H990">
        <v>47.854492</v>
      </c>
      <c r="I990">
        <v>106.672737</v>
      </c>
      <c r="J990">
        <v>117.974823</v>
      </c>
      <c r="K990">
        <v>49.686202999999999</v>
      </c>
      <c r="L990">
        <v>48.156543999999997</v>
      </c>
      <c r="M990">
        <v>68.737228000000002</v>
      </c>
      <c r="N990">
        <v>133.357956</v>
      </c>
      <c r="O990">
        <v>212.385468</v>
      </c>
      <c r="P990">
        <v>93.759590000000003</v>
      </c>
      <c r="Q990">
        <v>535.86480700000004</v>
      </c>
      <c r="R990">
        <v>147.01959199999999</v>
      </c>
      <c r="S990">
        <v>432.31625400000001</v>
      </c>
    </row>
    <row r="991" spans="2:19">
      <c r="B991" s="112">
        <v>44896</v>
      </c>
      <c r="C991">
        <v>70.153419</v>
      </c>
      <c r="D991">
        <v>94.986373999999998</v>
      </c>
      <c r="E991">
        <v>22.327832999999998</v>
      </c>
      <c r="F991">
        <v>102.89130400000001</v>
      </c>
      <c r="G991">
        <v>51.302208</v>
      </c>
      <c r="H991">
        <v>48.024799000000002</v>
      </c>
      <c r="I991">
        <v>106.155373</v>
      </c>
      <c r="J991">
        <v>120.312347</v>
      </c>
      <c r="K991">
        <v>49.995883999999997</v>
      </c>
      <c r="L991">
        <v>48.892563000000003</v>
      </c>
      <c r="M991">
        <v>68.64949</v>
      </c>
      <c r="N991">
        <v>131.48567199999999</v>
      </c>
      <c r="O991">
        <v>212.43344099999999</v>
      </c>
      <c r="P991">
        <v>93.577872999999997</v>
      </c>
      <c r="Q991">
        <v>525.25042699999995</v>
      </c>
      <c r="R991">
        <v>147.297653</v>
      </c>
      <c r="S991">
        <v>433.11025999999998</v>
      </c>
    </row>
    <row r="992" spans="2:19">
      <c r="B992" s="112">
        <v>44897</v>
      </c>
      <c r="C992">
        <v>70.440948000000006</v>
      </c>
      <c r="D992">
        <v>95.380249000000006</v>
      </c>
      <c r="E992">
        <v>22.376076000000001</v>
      </c>
      <c r="F992">
        <v>103.51567799999999</v>
      </c>
      <c r="G992">
        <v>51.715305000000001</v>
      </c>
      <c r="H992">
        <v>48.015186</v>
      </c>
      <c r="I992">
        <v>105.25477600000001</v>
      </c>
      <c r="J992">
        <v>123.359116</v>
      </c>
      <c r="K992">
        <v>49.946987</v>
      </c>
      <c r="L992">
        <v>49.227116000000002</v>
      </c>
      <c r="M992">
        <v>69.760834000000003</v>
      </c>
      <c r="N992">
        <v>130.443344</v>
      </c>
      <c r="O992">
        <v>210.58078</v>
      </c>
      <c r="P992">
        <v>93.099700999999996</v>
      </c>
      <c r="Q992">
        <v>526.13360599999999</v>
      </c>
      <c r="R992">
        <v>146.80107100000001</v>
      </c>
      <c r="S992">
        <v>436.83544899999998</v>
      </c>
    </row>
    <row r="993" spans="2:19">
      <c r="B993" s="112">
        <v>44900</v>
      </c>
      <c r="C993">
        <v>69.885070999999996</v>
      </c>
      <c r="D993">
        <v>94.630943000000002</v>
      </c>
      <c r="E993">
        <v>22.231344</v>
      </c>
      <c r="F993">
        <v>102.63584899999999</v>
      </c>
      <c r="G993">
        <v>51.196528999999998</v>
      </c>
      <c r="H993">
        <v>47.947823</v>
      </c>
      <c r="I993">
        <v>102.37095600000001</v>
      </c>
      <c r="J993">
        <v>122.30024</v>
      </c>
      <c r="K993">
        <v>49.435195999999998</v>
      </c>
      <c r="L993">
        <v>48.739623999999999</v>
      </c>
      <c r="M993">
        <v>68.64949</v>
      </c>
      <c r="N993">
        <v>126.785599</v>
      </c>
      <c r="O993">
        <v>206.97141999999999</v>
      </c>
      <c r="P993">
        <v>93.118842999999998</v>
      </c>
      <c r="Q993">
        <v>525.03454599999998</v>
      </c>
      <c r="R993">
        <v>145.62913499999999</v>
      </c>
      <c r="S993">
        <v>428.28717</v>
      </c>
    </row>
    <row r="994" spans="2:19">
      <c r="B994" s="112">
        <v>44901</v>
      </c>
      <c r="C994">
        <v>70.115105</v>
      </c>
      <c r="D994">
        <v>94.909554</v>
      </c>
      <c r="E994">
        <v>22.318186000000001</v>
      </c>
      <c r="F994">
        <v>102.94805100000001</v>
      </c>
      <c r="G994">
        <v>51.158096</v>
      </c>
      <c r="H994">
        <v>47.986308999999999</v>
      </c>
      <c r="I994">
        <v>99.525452000000001</v>
      </c>
      <c r="J994">
        <v>113.99904600000001</v>
      </c>
      <c r="K994">
        <v>48.861465000000003</v>
      </c>
      <c r="L994">
        <v>48.911673999999998</v>
      </c>
      <c r="M994">
        <v>68.210808</v>
      </c>
      <c r="N994">
        <v>126.99793200000001</v>
      </c>
      <c r="O994">
        <v>204.005234</v>
      </c>
      <c r="P994">
        <v>93.300528999999997</v>
      </c>
      <c r="Q994">
        <v>529.23449700000003</v>
      </c>
      <c r="R994">
        <v>141.93452500000001</v>
      </c>
      <c r="S994">
        <v>429.62039199999998</v>
      </c>
    </row>
    <row r="995" spans="2:19">
      <c r="B995" s="112">
        <v>44902</v>
      </c>
      <c r="C995">
        <v>70.728461999999993</v>
      </c>
      <c r="D995">
        <v>95.754883000000007</v>
      </c>
      <c r="E995">
        <v>22.482220000000002</v>
      </c>
      <c r="F995">
        <v>104.09275100000001</v>
      </c>
      <c r="G995">
        <v>51.369456999999997</v>
      </c>
      <c r="H995">
        <v>48.169136000000002</v>
      </c>
      <c r="I995">
        <v>99.305098999999998</v>
      </c>
      <c r="J995">
        <v>113.80925000000001</v>
      </c>
      <c r="K995">
        <v>48.607204000000003</v>
      </c>
      <c r="L995">
        <v>48.577128999999999</v>
      </c>
      <c r="M995">
        <v>67.947601000000006</v>
      </c>
      <c r="N995">
        <v>126.911064</v>
      </c>
      <c r="O995">
        <v>202.651703</v>
      </c>
      <c r="P995">
        <v>92.372887000000006</v>
      </c>
      <c r="Q995">
        <v>532.757385</v>
      </c>
      <c r="R995">
        <v>139.977982</v>
      </c>
      <c r="S995">
        <v>431.97311400000001</v>
      </c>
    </row>
    <row r="996" spans="2:19">
      <c r="B996" s="112">
        <v>44903</v>
      </c>
      <c r="C996">
        <v>70.527198999999996</v>
      </c>
      <c r="D996">
        <v>95.466682000000006</v>
      </c>
      <c r="E996">
        <v>22.424320000000002</v>
      </c>
      <c r="F996">
        <v>103.76164199999999</v>
      </c>
      <c r="G996">
        <v>51.379063000000002</v>
      </c>
      <c r="H996">
        <v>48.092154999999998</v>
      </c>
      <c r="I996">
        <v>100.042824</v>
      </c>
      <c r="J996">
        <v>115.207764</v>
      </c>
      <c r="K996">
        <v>48.682461000000004</v>
      </c>
      <c r="L996">
        <v>48.175663</v>
      </c>
      <c r="M996">
        <v>68.093818999999996</v>
      </c>
      <c r="N996">
        <v>128.24293499999999</v>
      </c>
      <c r="O996">
        <v>203.746048</v>
      </c>
      <c r="P996">
        <v>93.329230999999993</v>
      </c>
      <c r="Q996">
        <v>537.67370600000004</v>
      </c>
      <c r="R996">
        <v>141.6763</v>
      </c>
      <c r="S996">
        <v>434.20825200000002</v>
      </c>
    </row>
    <row r="997" spans="2:19">
      <c r="B997" s="112">
        <v>44904</v>
      </c>
      <c r="C997">
        <v>70.115105</v>
      </c>
      <c r="D997">
        <v>94.899924999999996</v>
      </c>
      <c r="E997">
        <v>22.289239999999999</v>
      </c>
      <c r="F997">
        <v>102.985893</v>
      </c>
      <c r="G997">
        <v>50.917918999999998</v>
      </c>
      <c r="H997">
        <v>47.995933999999998</v>
      </c>
      <c r="I997">
        <v>99.199714999999998</v>
      </c>
      <c r="J997">
        <v>115.77716100000001</v>
      </c>
      <c r="K997">
        <v>47.547035000000001</v>
      </c>
      <c r="L997">
        <v>48.127861000000003</v>
      </c>
      <c r="M997">
        <v>67.157966999999999</v>
      </c>
      <c r="N997">
        <v>127.548058</v>
      </c>
      <c r="O997">
        <v>205.27233899999999</v>
      </c>
      <c r="P997">
        <v>92.315505999999999</v>
      </c>
      <c r="Q997">
        <v>529.11682099999996</v>
      </c>
      <c r="R997">
        <v>141.189651</v>
      </c>
      <c r="S997">
        <v>426.24813799999998</v>
      </c>
    </row>
    <row r="998" spans="2:19">
      <c r="B998" s="112">
        <v>44907</v>
      </c>
      <c r="C998">
        <v>70.115105</v>
      </c>
      <c r="D998">
        <v>94.919150999999999</v>
      </c>
      <c r="E998">
        <v>22.269939000000001</v>
      </c>
      <c r="F998">
        <v>102.853455</v>
      </c>
      <c r="G998">
        <v>50.889094999999998</v>
      </c>
      <c r="H998">
        <v>47.967067999999998</v>
      </c>
      <c r="I998">
        <v>101.642815</v>
      </c>
      <c r="J998">
        <v>114.58841700000001</v>
      </c>
      <c r="K998">
        <v>48.433776999999999</v>
      </c>
      <c r="L998">
        <v>48.443306</v>
      </c>
      <c r="M998">
        <v>68.113319000000004</v>
      </c>
      <c r="N998">
        <v>129.52652</v>
      </c>
      <c r="O998">
        <v>207.22099299999999</v>
      </c>
      <c r="P998">
        <v>94.056045999999995</v>
      </c>
      <c r="Q998">
        <v>535.65228300000001</v>
      </c>
      <c r="R998">
        <v>143.503738</v>
      </c>
      <c r="S998">
        <v>428.44400000000002</v>
      </c>
    </row>
    <row r="999" spans="2:19">
      <c r="B999" s="112">
        <v>44908</v>
      </c>
      <c r="C999">
        <v>70.594291999999996</v>
      </c>
      <c r="D999">
        <v>95.553162</v>
      </c>
      <c r="E999">
        <v>22.414680000000001</v>
      </c>
      <c r="F999">
        <v>103.752182</v>
      </c>
      <c r="G999">
        <v>51.042811999999998</v>
      </c>
      <c r="H999">
        <v>48.130642000000002</v>
      </c>
      <c r="I999">
        <v>102.754189</v>
      </c>
      <c r="J999">
        <v>120.022659</v>
      </c>
      <c r="K999">
        <v>48.260356999999999</v>
      </c>
      <c r="L999">
        <v>48.424187000000003</v>
      </c>
      <c r="M999">
        <v>69.078438000000006</v>
      </c>
      <c r="N999">
        <v>129.40103099999999</v>
      </c>
      <c r="O999">
        <v>214.43971300000001</v>
      </c>
      <c r="P999">
        <v>94.209061000000005</v>
      </c>
      <c r="Q999">
        <v>528.15508999999997</v>
      </c>
      <c r="R999">
        <v>144.47706600000001</v>
      </c>
      <c r="S999">
        <v>428.58123799999998</v>
      </c>
    </row>
    <row r="1000" spans="2:19">
      <c r="B1000" s="112">
        <v>44909</v>
      </c>
      <c r="C1000">
        <v>70.766791999999995</v>
      </c>
      <c r="D1000">
        <v>95.764481000000004</v>
      </c>
      <c r="E1000">
        <v>22.443621</v>
      </c>
      <c r="F1000">
        <v>103.846779</v>
      </c>
      <c r="G1000">
        <v>50.90831</v>
      </c>
      <c r="H1000">
        <v>48.130642000000002</v>
      </c>
      <c r="I1000">
        <v>101.99730700000001</v>
      </c>
      <c r="J1000">
        <v>121.46112100000001</v>
      </c>
      <c r="K1000">
        <v>47.992046000000002</v>
      </c>
      <c r="L1000">
        <v>49.093291999999998</v>
      </c>
      <c r="M1000">
        <v>67.889099000000002</v>
      </c>
      <c r="N1000">
        <v>128.75443999999999</v>
      </c>
      <c r="O1000">
        <v>211.04155</v>
      </c>
      <c r="P1000">
        <v>94.142112999999995</v>
      </c>
      <c r="Q1000">
        <v>528.29247999999995</v>
      </c>
      <c r="R1000">
        <v>142.23249799999999</v>
      </c>
      <c r="S1000">
        <v>429.80664100000001</v>
      </c>
    </row>
    <row r="1001" spans="2:19">
      <c r="B1001" s="112">
        <v>44910</v>
      </c>
      <c r="C1001">
        <v>70.805137999999999</v>
      </c>
      <c r="D1001">
        <v>95.905060000000006</v>
      </c>
      <c r="E1001">
        <v>22.489044</v>
      </c>
      <c r="F1001">
        <v>103.934082</v>
      </c>
      <c r="G1001">
        <v>50.917918999999998</v>
      </c>
      <c r="H1001">
        <v>48.121025000000003</v>
      </c>
      <c r="I1001">
        <v>101.020081</v>
      </c>
      <c r="J1001">
        <v>116.026894</v>
      </c>
      <c r="K1001">
        <v>47.563395999999997</v>
      </c>
      <c r="L1001">
        <v>48.309486</v>
      </c>
      <c r="M1001">
        <v>66.105103</v>
      </c>
      <c r="N1001">
        <v>125.559952</v>
      </c>
      <c r="O1001">
        <v>209.47685200000001</v>
      </c>
      <c r="P1001">
        <v>92.745857000000001</v>
      </c>
      <c r="Q1001">
        <v>517.81225600000005</v>
      </c>
      <c r="R1001">
        <v>135.56828300000001</v>
      </c>
      <c r="S1001">
        <v>421.32699600000001</v>
      </c>
    </row>
    <row r="1002" spans="2:19">
      <c r="B1002" s="112">
        <v>44911</v>
      </c>
      <c r="C1002">
        <v>70.623031999999995</v>
      </c>
      <c r="D1002">
        <v>95.654731999999996</v>
      </c>
      <c r="E1002">
        <v>22.440722999999998</v>
      </c>
      <c r="F1002">
        <v>103.488106</v>
      </c>
      <c r="G1002">
        <v>50.657364000000001</v>
      </c>
      <c r="H1002">
        <v>48.092154999999998</v>
      </c>
      <c r="I1002">
        <v>100.311081</v>
      </c>
      <c r="J1002">
        <v>119.303421</v>
      </c>
      <c r="K1002">
        <v>46.709372999999999</v>
      </c>
      <c r="L1002">
        <v>48.051399000000004</v>
      </c>
      <c r="M1002">
        <v>66.202606000000003</v>
      </c>
      <c r="N1002">
        <v>124.77819100000001</v>
      </c>
      <c r="O1002">
        <v>204.897964</v>
      </c>
      <c r="P1002">
        <v>91.014876999999998</v>
      </c>
      <c r="Q1002">
        <v>513.90661599999999</v>
      </c>
      <c r="R1002">
        <v>133.59187299999999</v>
      </c>
      <c r="S1002">
        <v>422.60140999999999</v>
      </c>
    </row>
    <row r="1003" spans="2:19">
      <c r="B1003" s="112">
        <v>44914</v>
      </c>
      <c r="C1003">
        <v>70.201369999999997</v>
      </c>
      <c r="D1003">
        <v>95.067420999999996</v>
      </c>
      <c r="E1003">
        <v>22.315086000000001</v>
      </c>
      <c r="F1003">
        <v>102.444298</v>
      </c>
      <c r="G1003">
        <v>50.483016999999997</v>
      </c>
      <c r="H1003">
        <v>47.976688000000003</v>
      </c>
      <c r="I1003">
        <v>100.761383</v>
      </c>
      <c r="J1003">
        <v>114.358665</v>
      </c>
      <c r="K1003">
        <v>46.725735</v>
      </c>
      <c r="L1003">
        <v>48.242573</v>
      </c>
      <c r="M1003">
        <v>65.861396999999997</v>
      </c>
      <c r="N1003">
        <v>125.521332</v>
      </c>
      <c r="O1003">
        <v>201.22141999999999</v>
      </c>
      <c r="P1003">
        <v>90.708847000000006</v>
      </c>
      <c r="Q1003">
        <v>513.80847200000005</v>
      </c>
      <c r="R1003">
        <v>131.46646100000001</v>
      </c>
      <c r="S1003">
        <v>424.15033</v>
      </c>
    </row>
    <row r="1004" spans="2:19">
      <c r="B1004" s="112">
        <v>44915</v>
      </c>
      <c r="C1004">
        <v>69.741318000000007</v>
      </c>
      <c r="D1004">
        <v>94.422332999999995</v>
      </c>
      <c r="E1004">
        <v>22.199114000000002</v>
      </c>
      <c r="F1004">
        <v>101.239182</v>
      </c>
      <c r="G1004">
        <v>50.463650000000001</v>
      </c>
      <c r="H1004">
        <v>47.793869000000001</v>
      </c>
      <c r="I1004">
        <v>102.217659</v>
      </c>
      <c r="J1004">
        <v>116.965897</v>
      </c>
      <c r="K1004">
        <v>47.134754000000001</v>
      </c>
      <c r="L1004">
        <v>48.414627000000003</v>
      </c>
      <c r="M1004">
        <v>65.812659999999994</v>
      </c>
      <c r="N1004">
        <v>126.129364</v>
      </c>
      <c r="O1004">
        <v>200.32868999999999</v>
      </c>
      <c r="P1004">
        <v>90.460205000000002</v>
      </c>
      <c r="Q1004">
        <v>510.48202500000002</v>
      </c>
      <c r="R1004">
        <v>131.39695699999999</v>
      </c>
      <c r="S1004">
        <v>426.78729199999998</v>
      </c>
    </row>
    <row r="1005" spans="2:19">
      <c r="B1005" s="112">
        <v>44916</v>
      </c>
      <c r="C1005">
        <v>69.904258999999996</v>
      </c>
      <c r="D1005">
        <v>94.682281000000003</v>
      </c>
      <c r="E1005">
        <v>22.228107000000001</v>
      </c>
      <c r="F1005">
        <v>101.93188499999999</v>
      </c>
      <c r="G1005">
        <v>50.75423</v>
      </c>
      <c r="H1005">
        <v>47.841983999999997</v>
      </c>
      <c r="I1005">
        <v>103.530235</v>
      </c>
      <c r="J1005">
        <v>119.633072</v>
      </c>
      <c r="K1005">
        <v>47.504500999999998</v>
      </c>
      <c r="L1005">
        <v>48.854328000000002</v>
      </c>
      <c r="M1005">
        <v>66.602294999999998</v>
      </c>
      <c r="N1005">
        <v>127.548058</v>
      </c>
      <c r="O1005">
        <v>202.16217</v>
      </c>
      <c r="P1005">
        <v>91.540870999999996</v>
      </c>
      <c r="Q1005">
        <v>517.67480499999999</v>
      </c>
      <c r="R1005">
        <v>134.525452</v>
      </c>
      <c r="S1005">
        <v>432.94366500000001</v>
      </c>
    </row>
    <row r="1006" spans="2:19">
      <c r="B1006" s="112">
        <v>44917</v>
      </c>
      <c r="C1006">
        <v>69.894676000000004</v>
      </c>
      <c r="D1006">
        <v>94.653396999999998</v>
      </c>
      <c r="E1006">
        <v>22.218440999999999</v>
      </c>
      <c r="F1006">
        <v>101.903419</v>
      </c>
      <c r="G1006">
        <v>50.483016999999997</v>
      </c>
      <c r="H1006">
        <v>47.861221</v>
      </c>
      <c r="I1006">
        <v>101.44162</v>
      </c>
      <c r="J1006">
        <v>116.99586499999999</v>
      </c>
      <c r="K1006">
        <v>46.948242</v>
      </c>
      <c r="L1006">
        <v>48.615360000000003</v>
      </c>
      <c r="M1006">
        <v>65.851653999999996</v>
      </c>
      <c r="N1006">
        <v>126.100403</v>
      </c>
      <c r="O1006">
        <v>202.16217</v>
      </c>
      <c r="P1006">
        <v>91.005324999999999</v>
      </c>
      <c r="Q1006">
        <v>517.23327600000005</v>
      </c>
      <c r="R1006">
        <v>131.32740799999999</v>
      </c>
      <c r="S1006">
        <v>427.27743500000003</v>
      </c>
    </row>
    <row r="1007" spans="2:19">
      <c r="B1007" s="112">
        <v>44918</v>
      </c>
      <c r="C1007">
        <v>69.675644000000005</v>
      </c>
      <c r="D1007">
        <v>94.326049999999995</v>
      </c>
      <c r="E1007">
        <v>22.121794000000001</v>
      </c>
      <c r="F1007">
        <v>101.590279</v>
      </c>
      <c r="G1007">
        <v>50.366787000000002</v>
      </c>
      <c r="H1007">
        <v>47.823608</v>
      </c>
      <c r="I1007">
        <v>104.124252</v>
      </c>
      <c r="J1007">
        <v>117.914894</v>
      </c>
      <c r="K1007">
        <v>47.043132999999997</v>
      </c>
      <c r="L1007">
        <v>48.816090000000003</v>
      </c>
      <c r="M1007">
        <v>67.001991000000004</v>
      </c>
      <c r="N1007">
        <v>126.698761</v>
      </c>
      <c r="O1007">
        <v>203.938019</v>
      </c>
      <c r="P1007">
        <v>91.665192000000005</v>
      </c>
      <c r="Q1007">
        <v>521.37432899999999</v>
      </c>
      <c r="R1007">
        <v>130.95996099999999</v>
      </c>
      <c r="S1007">
        <v>428.32638500000002</v>
      </c>
    </row>
    <row r="1008" spans="2:19">
      <c r="B1008" s="112">
        <v>44922</v>
      </c>
      <c r="C1008">
        <v>69.137694999999994</v>
      </c>
      <c r="D1008">
        <v>93.642478999999994</v>
      </c>
      <c r="E1008">
        <v>21.996162000000002</v>
      </c>
      <c r="F1008">
        <v>100.28079200000001</v>
      </c>
      <c r="G1008">
        <v>50.134335</v>
      </c>
      <c r="H1008">
        <v>47.707886000000002</v>
      </c>
      <c r="I1008">
        <v>105.570953</v>
      </c>
      <c r="J1008">
        <v>116.756119</v>
      </c>
      <c r="K1008">
        <v>47.056224999999998</v>
      </c>
      <c r="L1008">
        <v>48.854328000000002</v>
      </c>
      <c r="M1008">
        <v>67.050719999999998</v>
      </c>
      <c r="N1008">
        <v>127.142731</v>
      </c>
      <c r="O1008">
        <v>203.94769299999999</v>
      </c>
      <c r="P1008">
        <v>92.334632999999997</v>
      </c>
      <c r="Q1008">
        <v>522.04156499999999</v>
      </c>
      <c r="R1008">
        <v>129.14244099999999</v>
      </c>
      <c r="S1008">
        <v>427.56176799999997</v>
      </c>
    </row>
    <row r="1009" spans="2:19">
      <c r="B1009" s="112">
        <v>44923</v>
      </c>
      <c r="C1009">
        <v>69.041625999999994</v>
      </c>
      <c r="D1009">
        <v>93.478767000000005</v>
      </c>
      <c r="E1009">
        <v>21.967165000000001</v>
      </c>
      <c r="F1009">
        <v>99.967644000000007</v>
      </c>
      <c r="G1009">
        <v>50.076214</v>
      </c>
      <c r="H1009">
        <v>47.688602000000003</v>
      </c>
      <c r="I1009">
        <v>103.836815</v>
      </c>
      <c r="J1009">
        <v>115.49745900000001</v>
      </c>
      <c r="K1009">
        <v>46.231644000000003</v>
      </c>
      <c r="L1009">
        <v>48.223453999999997</v>
      </c>
      <c r="M1009">
        <v>66.095375000000004</v>
      </c>
      <c r="N1009">
        <v>127.837585</v>
      </c>
      <c r="O1009">
        <v>203.174057</v>
      </c>
      <c r="P1009">
        <v>91.779953000000006</v>
      </c>
      <c r="Q1009">
        <v>518.56787099999997</v>
      </c>
      <c r="R1009">
        <v>125.179672</v>
      </c>
      <c r="S1009">
        <v>421.70929000000001</v>
      </c>
    </row>
    <row r="1010" spans="2:19">
      <c r="B1010" s="112">
        <v>44924</v>
      </c>
      <c r="C1010">
        <v>69.300987000000006</v>
      </c>
      <c r="D1010">
        <v>93.825385999999995</v>
      </c>
      <c r="E1010">
        <v>22.034818999999999</v>
      </c>
      <c r="F1010">
        <v>100.679329</v>
      </c>
      <c r="G1010">
        <v>50.269928</v>
      </c>
      <c r="H1010">
        <v>47.746464000000003</v>
      </c>
      <c r="I1010">
        <v>104.622444</v>
      </c>
      <c r="J1010">
        <v>120.132538</v>
      </c>
      <c r="K1010">
        <v>46.513046000000003</v>
      </c>
      <c r="L1010">
        <v>48.366836999999997</v>
      </c>
      <c r="M1010">
        <v>66.855750999999998</v>
      </c>
      <c r="N1010">
        <v>128.57105999999999</v>
      </c>
      <c r="O1010">
        <v>208.62814299999999</v>
      </c>
      <c r="P1010">
        <v>92.277252000000004</v>
      </c>
      <c r="Q1010">
        <v>519.97113000000002</v>
      </c>
      <c r="R1010">
        <v>128.725311</v>
      </c>
      <c r="S1010">
        <v>421.37506100000002</v>
      </c>
    </row>
    <row r="1011" spans="2:19">
      <c r="B1011" s="112">
        <v>44925</v>
      </c>
      <c r="C1011">
        <v>69.012801999999994</v>
      </c>
      <c r="D1011">
        <v>93.382499999999993</v>
      </c>
      <c r="E1011">
        <v>21.957502000000002</v>
      </c>
      <c r="F1011">
        <v>100.043556</v>
      </c>
      <c r="G1011">
        <v>50.163387</v>
      </c>
      <c r="H1011">
        <v>47.727169000000004</v>
      </c>
      <c r="I1011">
        <v>105.676346</v>
      </c>
      <c r="J1011">
        <v>120.21244799999999</v>
      </c>
      <c r="K1011">
        <v>46.395256000000003</v>
      </c>
      <c r="L1011">
        <v>48.127861000000003</v>
      </c>
      <c r="M1011">
        <v>66.904494999999997</v>
      </c>
      <c r="N1011">
        <v>129.42036400000001</v>
      </c>
      <c r="O1011">
        <v>204.87605300000001</v>
      </c>
      <c r="P1011">
        <v>91.148773000000006</v>
      </c>
      <c r="Q1011">
        <v>520.26544200000001</v>
      </c>
      <c r="R1011">
        <v>129.04310599999999</v>
      </c>
      <c r="S1011">
        <v>421.493042</v>
      </c>
    </row>
    <row r="1012" spans="2:19">
      <c r="B1012" s="112">
        <v>44929</v>
      </c>
      <c r="C1012">
        <v>69.377823000000006</v>
      </c>
      <c r="D1012">
        <v>93.931319999999999</v>
      </c>
      <c r="E1012">
        <v>22.073477</v>
      </c>
      <c r="F1012">
        <v>100.736259</v>
      </c>
      <c r="G1012">
        <v>50.298980999999998</v>
      </c>
      <c r="H1012">
        <v>47.852539</v>
      </c>
      <c r="I1012">
        <v>102.04521200000001</v>
      </c>
      <c r="J1012">
        <v>124.607788</v>
      </c>
      <c r="K1012">
        <v>46.987507000000001</v>
      </c>
      <c r="L1012">
        <v>48.242573</v>
      </c>
      <c r="M1012">
        <v>67.128708000000003</v>
      </c>
      <c r="N1012">
        <v>130.40473900000001</v>
      </c>
      <c r="O1012">
        <v>207.593414</v>
      </c>
      <c r="P1012">
        <v>91.579123999999993</v>
      </c>
      <c r="Q1012">
        <v>508.941284</v>
      </c>
      <c r="R1012">
        <v>124.21629299999999</v>
      </c>
      <c r="S1012">
        <v>417.098816</v>
      </c>
    </row>
    <row r="1013" spans="2:19">
      <c r="B1013" s="112">
        <v>44930</v>
      </c>
      <c r="C1013">
        <v>69.771713000000005</v>
      </c>
      <c r="D1013">
        <v>94.451224999999994</v>
      </c>
      <c r="E1013">
        <v>22.179791999999999</v>
      </c>
      <c r="F1013">
        <v>101.466919</v>
      </c>
      <c r="G1013">
        <v>50.337730000000001</v>
      </c>
      <c r="H1013">
        <v>48.064715999999997</v>
      </c>
      <c r="I1013">
        <v>102.342224</v>
      </c>
      <c r="J1013">
        <v>127.23500799999999</v>
      </c>
      <c r="K1013">
        <v>47.039856</v>
      </c>
      <c r="L1013">
        <v>48.567565999999999</v>
      </c>
      <c r="M1013">
        <v>68.756729000000007</v>
      </c>
      <c r="N1013">
        <v>131.620789</v>
      </c>
      <c r="O1013">
        <v>211.78066999999999</v>
      </c>
      <c r="P1013">
        <v>92.372887000000006</v>
      </c>
      <c r="Q1013">
        <v>495.06570399999998</v>
      </c>
      <c r="R1013">
        <v>125.49749799999999</v>
      </c>
      <c r="S1013">
        <v>416.30255099999999</v>
      </c>
    </row>
    <row r="1014" spans="2:19">
      <c r="B1014" s="112">
        <v>44931</v>
      </c>
      <c r="C1014">
        <v>69.694855000000004</v>
      </c>
      <c r="D1014">
        <v>94.374190999999996</v>
      </c>
      <c r="E1014">
        <v>22.170117999999999</v>
      </c>
      <c r="F1014">
        <v>101.39099899999999</v>
      </c>
      <c r="G1014">
        <v>50.337730000000001</v>
      </c>
      <c r="H1014">
        <v>48.006844000000001</v>
      </c>
      <c r="I1014">
        <v>104.63202699999999</v>
      </c>
      <c r="J1014">
        <v>126.805458</v>
      </c>
      <c r="K1014">
        <v>46.879528000000001</v>
      </c>
      <c r="L1014">
        <v>47.869788999999997</v>
      </c>
      <c r="M1014">
        <v>69.088188000000002</v>
      </c>
      <c r="N1014">
        <v>131.59162900000001</v>
      </c>
      <c r="O1014">
        <v>205.137146</v>
      </c>
      <c r="P1014">
        <v>91.129645999999994</v>
      </c>
      <c r="Q1014">
        <v>480.79757699999999</v>
      </c>
      <c r="R1014">
        <v>124.16664900000001</v>
      </c>
      <c r="S1014">
        <v>407.70086700000002</v>
      </c>
    </row>
    <row r="1015" spans="2:19">
      <c r="B1015" s="112">
        <v>44932</v>
      </c>
      <c r="C1015">
        <v>70.463370999999995</v>
      </c>
      <c r="D1015">
        <v>95.404404</v>
      </c>
      <c r="E1015">
        <v>22.363406999999999</v>
      </c>
      <c r="F1015">
        <v>103.051613</v>
      </c>
      <c r="G1015">
        <v>50.773598</v>
      </c>
      <c r="H1015">
        <v>48.267220000000002</v>
      </c>
      <c r="I1015">
        <v>105.896698</v>
      </c>
      <c r="J1015">
        <v>129.88220200000001</v>
      </c>
      <c r="K1015">
        <v>48.028038000000002</v>
      </c>
      <c r="L1015">
        <v>48.558010000000003</v>
      </c>
      <c r="M1015">
        <v>70.647948999999997</v>
      </c>
      <c r="N1015">
        <v>134.109711</v>
      </c>
      <c r="O1015">
        <v>211.29716500000001</v>
      </c>
      <c r="P1015">
        <v>93.558753999999993</v>
      </c>
      <c r="Q1015">
        <v>480.83685300000002</v>
      </c>
      <c r="R1015">
        <v>128.735229</v>
      </c>
      <c r="S1015">
        <v>419.24188199999998</v>
      </c>
    </row>
    <row r="1016" spans="2:19">
      <c r="B1016" s="112">
        <v>44935</v>
      </c>
      <c r="C1016">
        <v>70.655510000000007</v>
      </c>
      <c r="D1016">
        <v>95.645088000000001</v>
      </c>
      <c r="E1016">
        <v>22.421396000000001</v>
      </c>
      <c r="F1016">
        <v>103.45961800000001</v>
      </c>
      <c r="G1016">
        <v>50.938259000000002</v>
      </c>
      <c r="H1016">
        <v>48.421523999999998</v>
      </c>
      <c r="I1016">
        <v>103.923042</v>
      </c>
      <c r="J1016">
        <v>129.33277899999999</v>
      </c>
      <c r="K1016">
        <v>47.429237000000001</v>
      </c>
      <c r="L1016">
        <v>48.701393000000003</v>
      </c>
      <c r="M1016">
        <v>71.632568000000006</v>
      </c>
      <c r="N1016">
        <v>133.555542</v>
      </c>
      <c r="O1016">
        <v>212.070786</v>
      </c>
      <c r="P1016">
        <v>93.453552000000002</v>
      </c>
      <c r="Q1016">
        <v>480.895691</v>
      </c>
      <c r="R1016">
        <v>129.261627</v>
      </c>
      <c r="S1016">
        <v>420.942566</v>
      </c>
    </row>
    <row r="1017" spans="2:19">
      <c r="B1017" s="112">
        <v>44936</v>
      </c>
      <c r="C1017">
        <v>70.376923000000005</v>
      </c>
      <c r="D1017">
        <v>95.279242999999994</v>
      </c>
      <c r="E1017">
        <v>22.324750999999999</v>
      </c>
      <c r="F1017">
        <v>103.10852800000001</v>
      </c>
      <c r="G1017">
        <v>50.744545000000002</v>
      </c>
      <c r="H1017">
        <v>48.440815000000001</v>
      </c>
      <c r="I1017">
        <v>105.475143</v>
      </c>
      <c r="J1017">
        <v>132.84904499999999</v>
      </c>
      <c r="K1017">
        <v>47.399791999999998</v>
      </c>
      <c r="L1017">
        <v>48.758738999999998</v>
      </c>
      <c r="M1017">
        <v>72.061492999999999</v>
      </c>
      <c r="N1017">
        <v>134.751373</v>
      </c>
      <c r="O1017">
        <v>214.63343800000001</v>
      </c>
      <c r="P1017">
        <v>93.807404000000005</v>
      </c>
      <c r="Q1017">
        <v>476.911652</v>
      </c>
      <c r="R1017">
        <v>129.83766199999999</v>
      </c>
      <c r="S1017">
        <v>430.01608299999998</v>
      </c>
    </row>
    <row r="1018" spans="2:19">
      <c r="B1018" s="112">
        <v>44937</v>
      </c>
      <c r="C1018">
        <v>70.751571999999996</v>
      </c>
      <c r="D1018">
        <v>95.866539000000003</v>
      </c>
      <c r="E1018">
        <v>22.411728</v>
      </c>
      <c r="F1018">
        <v>103.991028</v>
      </c>
      <c r="G1018">
        <v>50.967312</v>
      </c>
      <c r="H1018">
        <v>48.537253999999997</v>
      </c>
      <c r="I1018">
        <v>106.701492</v>
      </c>
      <c r="J1018">
        <v>132.749146</v>
      </c>
      <c r="K1018">
        <v>47.815345999999998</v>
      </c>
      <c r="L1018">
        <v>48.720509</v>
      </c>
      <c r="M1018">
        <v>73.016861000000006</v>
      </c>
      <c r="N1018">
        <v>135.75277700000001</v>
      </c>
      <c r="O1018">
        <v>220.600021</v>
      </c>
      <c r="P1018">
        <v>94.304694999999995</v>
      </c>
      <c r="Q1018">
        <v>484.17327899999998</v>
      </c>
      <c r="R1018">
        <v>132.57882699999999</v>
      </c>
      <c r="S1018">
        <v>426.13305700000001</v>
      </c>
    </row>
    <row r="1019" spans="2:19">
      <c r="B1019" s="112">
        <v>44938</v>
      </c>
      <c r="C1019">
        <v>71.299132999999998</v>
      </c>
      <c r="D1019">
        <v>96.559775999999999</v>
      </c>
      <c r="E1019">
        <v>22.595354</v>
      </c>
      <c r="F1019">
        <v>105.167671</v>
      </c>
      <c r="G1019">
        <v>51.335380999999998</v>
      </c>
      <c r="H1019">
        <v>48.749412999999997</v>
      </c>
      <c r="I1019">
        <v>108.473946</v>
      </c>
      <c r="J1019">
        <v>136.56510900000001</v>
      </c>
      <c r="K1019">
        <v>47.383429999999997</v>
      </c>
      <c r="L1019">
        <v>48.959473000000003</v>
      </c>
      <c r="M1019">
        <v>72.870621</v>
      </c>
      <c r="N1019">
        <v>135.61665300000001</v>
      </c>
      <c r="O1019">
        <v>224.555206</v>
      </c>
      <c r="P1019">
        <v>93.271843000000004</v>
      </c>
      <c r="Q1019">
        <v>486.400848</v>
      </c>
      <c r="R1019">
        <v>132.49937399999999</v>
      </c>
      <c r="S1019">
        <v>428.69879200000003</v>
      </c>
    </row>
    <row r="1020" spans="2:19">
      <c r="B1020" s="112">
        <v>44939</v>
      </c>
      <c r="C1020">
        <v>71.058975000000004</v>
      </c>
      <c r="D1020">
        <v>96.203506000000004</v>
      </c>
      <c r="E1020">
        <v>22.508379000000001</v>
      </c>
      <c r="F1020">
        <v>104.82605700000001</v>
      </c>
      <c r="G1020">
        <v>50.957633999999999</v>
      </c>
      <c r="H1020">
        <v>48.701202000000002</v>
      </c>
      <c r="I1020">
        <v>108.406876</v>
      </c>
      <c r="J1020">
        <v>136.83480800000001</v>
      </c>
      <c r="K1020">
        <v>47.540497000000002</v>
      </c>
      <c r="L1020">
        <v>49.169761999999999</v>
      </c>
      <c r="M1020">
        <v>73.309310999999994</v>
      </c>
      <c r="N1020">
        <v>139.03890999999999</v>
      </c>
      <c r="O1020">
        <v>225.135437</v>
      </c>
      <c r="P1020">
        <v>92.277252000000004</v>
      </c>
      <c r="Q1020">
        <v>480.41488600000002</v>
      </c>
      <c r="R1020">
        <v>133.840149</v>
      </c>
      <c r="S1020">
        <v>432.17880200000002</v>
      </c>
    </row>
    <row r="1021" spans="2:19">
      <c r="B1021" s="112">
        <v>44943</v>
      </c>
      <c r="C1021">
        <v>70.962920999999994</v>
      </c>
      <c r="D1021">
        <v>96.03022</v>
      </c>
      <c r="E1021">
        <v>22.469719000000001</v>
      </c>
      <c r="F1021">
        <v>104.44651</v>
      </c>
      <c r="G1021">
        <v>50.80265</v>
      </c>
      <c r="H1021">
        <v>48.739776999999997</v>
      </c>
      <c r="I1021">
        <v>108.196091</v>
      </c>
      <c r="J1021">
        <v>135.21653699999999</v>
      </c>
      <c r="K1021">
        <v>47.252544</v>
      </c>
      <c r="L1021">
        <v>48.835208999999999</v>
      </c>
      <c r="M1021">
        <v>72.461196999999999</v>
      </c>
      <c r="N1021">
        <v>136.890289</v>
      </c>
      <c r="O1021">
        <v>223.43344099999999</v>
      </c>
      <c r="P1021">
        <v>91.320908000000003</v>
      </c>
      <c r="Q1021">
        <v>476.00882000000001</v>
      </c>
      <c r="R1021">
        <v>135.0121</v>
      </c>
      <c r="S1021">
        <v>430.77307100000002</v>
      </c>
    </row>
    <row r="1022" spans="2:19">
      <c r="B1022" s="112">
        <v>44944</v>
      </c>
      <c r="C1022">
        <v>71.616141999999996</v>
      </c>
      <c r="D1022">
        <v>96.983397999999994</v>
      </c>
      <c r="E1022">
        <v>22.672667000000001</v>
      </c>
      <c r="F1022">
        <v>105.670593</v>
      </c>
      <c r="G1022">
        <v>51.151356</v>
      </c>
      <c r="H1022">
        <v>48.980862000000002</v>
      </c>
      <c r="I1022">
        <v>105.973343</v>
      </c>
      <c r="J1022">
        <v>132.87901299999999</v>
      </c>
      <c r="K1022">
        <v>46.084400000000002</v>
      </c>
      <c r="L1022">
        <v>48.175663</v>
      </c>
      <c r="M1022">
        <v>71.340102999999999</v>
      </c>
      <c r="N1022">
        <v>132.77775600000001</v>
      </c>
      <c r="O1022">
        <v>217.76663199999999</v>
      </c>
      <c r="P1022">
        <v>89.264778000000007</v>
      </c>
      <c r="Q1022">
        <v>467.33416699999998</v>
      </c>
      <c r="R1022">
        <v>134.287094</v>
      </c>
      <c r="S1022">
        <v>418.76998900000001</v>
      </c>
    </row>
    <row r="1023" spans="2:19">
      <c r="B1023" s="112">
        <v>44945</v>
      </c>
      <c r="C1023">
        <v>71.472060999999997</v>
      </c>
      <c r="D1023">
        <v>96.761962999999994</v>
      </c>
      <c r="E1023">
        <v>22.643675000000002</v>
      </c>
      <c r="F1023">
        <v>105.452332</v>
      </c>
      <c r="G1023">
        <v>51.451611</v>
      </c>
      <c r="H1023">
        <v>49.029086999999997</v>
      </c>
      <c r="I1023">
        <v>106.653572</v>
      </c>
      <c r="J1023">
        <v>136.00569200000001</v>
      </c>
      <c r="K1023">
        <v>45.426712000000002</v>
      </c>
      <c r="L1023">
        <v>48.137428</v>
      </c>
      <c r="M1023">
        <v>70.969650000000001</v>
      </c>
      <c r="N1023">
        <v>131.008286</v>
      </c>
      <c r="O1023">
        <v>215.98727400000001</v>
      </c>
      <c r="P1023">
        <v>88.442345000000003</v>
      </c>
      <c r="Q1023">
        <v>475.302277</v>
      </c>
      <c r="R1023">
        <v>134.34667999999999</v>
      </c>
      <c r="S1023">
        <v>401.67474399999998</v>
      </c>
    </row>
    <row r="1024" spans="2:19">
      <c r="B1024" s="112">
        <v>44946</v>
      </c>
      <c r="C1024">
        <v>71.155045000000001</v>
      </c>
      <c r="D1024">
        <v>96.367203000000003</v>
      </c>
      <c r="E1024">
        <v>22.518038000000001</v>
      </c>
      <c r="F1024">
        <v>104.901978</v>
      </c>
      <c r="G1024">
        <v>51.180401000000003</v>
      </c>
      <c r="H1024">
        <v>48.951926999999998</v>
      </c>
      <c r="I1024">
        <v>108.59848</v>
      </c>
      <c r="J1024">
        <v>139.222275</v>
      </c>
      <c r="K1024">
        <v>45.986240000000002</v>
      </c>
      <c r="L1024">
        <v>48.758738999999998</v>
      </c>
      <c r="M1024">
        <v>72.110245000000006</v>
      </c>
      <c r="N1024">
        <v>131.329117</v>
      </c>
      <c r="O1024">
        <v>214.11123699999999</v>
      </c>
      <c r="P1024">
        <v>89.695137000000003</v>
      </c>
      <c r="Q1024">
        <v>477.61819500000001</v>
      </c>
      <c r="R1024">
        <v>136.92894000000001</v>
      </c>
      <c r="S1024">
        <v>403.64086900000001</v>
      </c>
    </row>
    <row r="1025" spans="2:19">
      <c r="B1025" s="112">
        <v>44949</v>
      </c>
      <c r="C1025">
        <v>70.982108999999994</v>
      </c>
      <c r="D1025">
        <v>96.126495000000006</v>
      </c>
      <c r="E1025">
        <v>22.460049000000001</v>
      </c>
      <c r="F1025">
        <v>104.598328</v>
      </c>
      <c r="G1025">
        <v>51.141666000000001</v>
      </c>
      <c r="H1025">
        <v>48.894081</v>
      </c>
      <c r="I1025">
        <v>108.033226</v>
      </c>
      <c r="J1025">
        <v>143.11814899999999</v>
      </c>
      <c r="K1025">
        <v>46.673386000000001</v>
      </c>
      <c r="L1025">
        <v>48.653599</v>
      </c>
      <c r="M1025">
        <v>73.406799000000007</v>
      </c>
      <c r="N1025">
        <v>133.45829800000001</v>
      </c>
      <c r="O1025">
        <v>208.56045499999999</v>
      </c>
      <c r="P1025">
        <v>89.465607000000006</v>
      </c>
      <c r="Q1025">
        <v>476.725189</v>
      </c>
      <c r="R1025">
        <v>140.14681999999999</v>
      </c>
      <c r="S1025">
        <v>402.40216099999998</v>
      </c>
    </row>
    <row r="1026" spans="2:19">
      <c r="B1026" s="112">
        <v>44950</v>
      </c>
      <c r="C1026">
        <v>71.299132999999998</v>
      </c>
      <c r="D1026">
        <v>96.550133000000002</v>
      </c>
      <c r="E1026">
        <v>22.56636</v>
      </c>
      <c r="F1026">
        <v>105.148689</v>
      </c>
      <c r="G1026">
        <v>51.422553999999998</v>
      </c>
      <c r="H1026">
        <v>48.990501000000002</v>
      </c>
      <c r="I1026">
        <v>109.039207</v>
      </c>
      <c r="J1026">
        <v>142.988281</v>
      </c>
      <c r="K1026">
        <v>46.797718000000003</v>
      </c>
      <c r="L1026">
        <v>48.385952000000003</v>
      </c>
      <c r="M1026">
        <v>73.055854999999994</v>
      </c>
      <c r="N1026">
        <v>134.60552999999999</v>
      </c>
      <c r="O1026">
        <v>208.07693499999999</v>
      </c>
      <c r="P1026">
        <v>89.943779000000006</v>
      </c>
      <c r="Q1026">
        <v>482.40695199999999</v>
      </c>
      <c r="R1026">
        <v>141.557129</v>
      </c>
      <c r="S1026">
        <v>409.60794099999998</v>
      </c>
    </row>
    <row r="1027" spans="2:19">
      <c r="B1027" s="112">
        <v>44951</v>
      </c>
      <c r="C1027">
        <v>71.385604999999998</v>
      </c>
      <c r="D1027">
        <v>96.665679999999995</v>
      </c>
      <c r="E1027">
        <v>22.58569</v>
      </c>
      <c r="F1027">
        <v>105.196144</v>
      </c>
      <c r="G1027">
        <v>51.529099000000002</v>
      </c>
      <c r="H1027">
        <v>49.038727000000002</v>
      </c>
      <c r="I1027">
        <v>108.464348</v>
      </c>
      <c r="J1027">
        <v>141.350021</v>
      </c>
      <c r="K1027">
        <v>46.575218</v>
      </c>
      <c r="L1027">
        <v>48.261687999999999</v>
      </c>
      <c r="M1027">
        <v>71.681297000000001</v>
      </c>
      <c r="N1027">
        <v>135.25694300000001</v>
      </c>
      <c r="O1027">
        <v>211.45190400000001</v>
      </c>
      <c r="P1027">
        <v>90.326317000000003</v>
      </c>
      <c r="Q1027">
        <v>483.2901</v>
      </c>
      <c r="R1027">
        <v>140.89167800000001</v>
      </c>
      <c r="S1027">
        <v>406.62930299999999</v>
      </c>
    </row>
    <row r="1028" spans="2:19">
      <c r="B1028" s="112">
        <v>44952</v>
      </c>
      <c r="C1028">
        <v>71.251091000000002</v>
      </c>
      <c r="D1028">
        <v>96.501991000000004</v>
      </c>
      <c r="E1028">
        <v>22.537362999999999</v>
      </c>
      <c r="F1028">
        <v>105.158188</v>
      </c>
      <c r="G1028">
        <v>51.548476999999998</v>
      </c>
      <c r="H1028">
        <v>48.990501000000002</v>
      </c>
      <c r="I1028">
        <v>112.823624</v>
      </c>
      <c r="J1028">
        <v>147.14387500000001</v>
      </c>
      <c r="K1028">
        <v>46.532677</v>
      </c>
      <c r="L1028">
        <v>47.908023999999997</v>
      </c>
      <c r="M1028">
        <v>71.876273999999995</v>
      </c>
      <c r="N1028">
        <v>136.09304800000001</v>
      </c>
      <c r="O1028">
        <v>213.74375900000001</v>
      </c>
      <c r="P1028">
        <v>90.737540999999993</v>
      </c>
      <c r="Q1028">
        <v>483.27047700000003</v>
      </c>
      <c r="R1028">
        <v>142.97735599999999</v>
      </c>
      <c r="S1028">
        <v>414.06118800000002</v>
      </c>
    </row>
    <row r="1029" spans="2:19">
      <c r="B1029" s="112">
        <v>44953</v>
      </c>
      <c r="C1029">
        <v>71.174239999999998</v>
      </c>
      <c r="D1029">
        <v>96.357574</v>
      </c>
      <c r="E1029">
        <v>22.498709000000002</v>
      </c>
      <c r="F1029">
        <v>104.85453</v>
      </c>
      <c r="G1029">
        <v>51.422553999999998</v>
      </c>
      <c r="H1029">
        <v>48.951926999999998</v>
      </c>
      <c r="I1029">
        <v>110.763741</v>
      </c>
      <c r="J1029">
        <v>151.57917800000001</v>
      </c>
      <c r="K1029">
        <v>46.889339</v>
      </c>
      <c r="L1029">
        <v>47.621257999999997</v>
      </c>
      <c r="M1029">
        <v>71.700798000000006</v>
      </c>
      <c r="N1029">
        <v>136.42361500000001</v>
      </c>
      <c r="O1029">
        <v>213.51165800000001</v>
      </c>
      <c r="P1029">
        <v>90.766243000000003</v>
      </c>
      <c r="Q1029">
        <v>476.96069299999999</v>
      </c>
      <c r="R1029">
        <v>144.93391399999999</v>
      </c>
      <c r="S1029">
        <v>411.092377</v>
      </c>
    </row>
    <row r="1030" spans="2:19">
      <c r="B1030" s="112">
        <v>44956</v>
      </c>
      <c r="C1030">
        <v>70.972504000000001</v>
      </c>
      <c r="D1030">
        <v>96.097610000000003</v>
      </c>
      <c r="E1030">
        <v>22.460049000000001</v>
      </c>
      <c r="F1030">
        <v>104.455994</v>
      </c>
      <c r="G1030">
        <v>51.170718999999998</v>
      </c>
      <c r="H1030">
        <v>48.961575000000003</v>
      </c>
      <c r="I1030">
        <v>108.79967499999999</v>
      </c>
      <c r="J1030">
        <v>146.90412900000001</v>
      </c>
      <c r="K1030">
        <v>46.513046000000003</v>
      </c>
      <c r="L1030">
        <v>48.013168</v>
      </c>
      <c r="M1030">
        <v>70.823425</v>
      </c>
      <c r="N1030">
        <v>135.26666299999999</v>
      </c>
      <c r="O1030">
        <v>210.871658</v>
      </c>
      <c r="P1030">
        <v>90.900124000000005</v>
      </c>
      <c r="Q1030">
        <v>476.70559700000001</v>
      </c>
      <c r="R1030">
        <v>142.02392599999999</v>
      </c>
      <c r="S1030">
        <v>413.47134399999999</v>
      </c>
    </row>
    <row r="1031" spans="2:19">
      <c r="B1031" s="112">
        <v>44957</v>
      </c>
      <c r="C1031">
        <v>71.299132999999998</v>
      </c>
      <c r="D1031">
        <v>96.492355000000003</v>
      </c>
      <c r="E1031">
        <v>22.547032999999999</v>
      </c>
      <c r="F1031">
        <v>105.20562</v>
      </c>
      <c r="G1031">
        <v>51.151356</v>
      </c>
      <c r="H1031">
        <v>49.009799999999998</v>
      </c>
      <c r="I1031">
        <v>111.14698799999999</v>
      </c>
      <c r="J1031">
        <v>148.81210300000001</v>
      </c>
      <c r="K1031">
        <v>47.075851</v>
      </c>
      <c r="L1031">
        <v>48.844765000000002</v>
      </c>
      <c r="M1031">
        <v>72.090744000000001</v>
      </c>
      <c r="N1031">
        <v>136.07360800000001</v>
      </c>
      <c r="O1031">
        <v>216.02595500000001</v>
      </c>
      <c r="P1031">
        <v>91.148773000000006</v>
      </c>
      <c r="Q1031">
        <v>489.85501099999999</v>
      </c>
      <c r="R1031">
        <v>143.30509900000001</v>
      </c>
      <c r="S1031">
        <v>415.67340100000001</v>
      </c>
    </row>
    <row r="1032" spans="2:19">
      <c r="B1032" s="112">
        <v>44958</v>
      </c>
      <c r="C1032">
        <v>71.757476999999994</v>
      </c>
      <c r="D1032">
        <v>97.172813000000005</v>
      </c>
      <c r="E1032">
        <v>22.676783</v>
      </c>
      <c r="F1032">
        <v>106.273605</v>
      </c>
      <c r="G1032">
        <v>51.558159000000003</v>
      </c>
      <c r="H1032">
        <v>49.205032000000003</v>
      </c>
      <c r="I1032">
        <v>109.930206</v>
      </c>
      <c r="J1032">
        <v>152.95770300000001</v>
      </c>
      <c r="K1032">
        <v>47.337623999999998</v>
      </c>
      <c r="L1032">
        <v>48.921238000000002</v>
      </c>
      <c r="M1032">
        <v>72.275970000000001</v>
      </c>
      <c r="N1032">
        <v>135.71388200000001</v>
      </c>
      <c r="O1032">
        <v>219.65232800000001</v>
      </c>
      <c r="P1032">
        <v>91.282661000000004</v>
      </c>
      <c r="Q1032">
        <v>487.70593300000002</v>
      </c>
      <c r="R1032">
        <v>144.437332</v>
      </c>
      <c r="S1032">
        <v>419.75305200000003</v>
      </c>
    </row>
    <row r="1033" spans="2:19">
      <c r="B1033" s="112">
        <v>44959</v>
      </c>
      <c r="C1033">
        <v>71.805640999999994</v>
      </c>
      <c r="D1033">
        <v>97.278969000000004</v>
      </c>
      <c r="E1033">
        <v>22.676783</v>
      </c>
      <c r="F1033">
        <v>106.42589599999999</v>
      </c>
      <c r="G1033">
        <v>51.461303999999998</v>
      </c>
      <c r="H1033">
        <v>49.311351999999999</v>
      </c>
      <c r="I1033">
        <v>106.4907</v>
      </c>
      <c r="J1033">
        <v>188.569931</v>
      </c>
      <c r="K1033">
        <v>46.994048999999997</v>
      </c>
      <c r="L1033">
        <v>48.051399000000004</v>
      </c>
      <c r="M1033">
        <v>72.665901000000005</v>
      </c>
      <c r="N1033">
        <v>135.08194</v>
      </c>
      <c r="O1033">
        <v>219.89408900000001</v>
      </c>
      <c r="P1033">
        <v>91.005324999999999</v>
      </c>
      <c r="Q1033">
        <v>462.02533</v>
      </c>
      <c r="R1033">
        <v>149.79054300000001</v>
      </c>
      <c r="S1033">
        <v>399.65945399999998</v>
      </c>
    </row>
    <row r="1034" spans="2:19">
      <c r="B1034" s="112">
        <v>44960</v>
      </c>
      <c r="C1034">
        <v>71.170113000000001</v>
      </c>
      <c r="D1034">
        <v>96.342781000000002</v>
      </c>
      <c r="E1034">
        <v>22.502490999999999</v>
      </c>
      <c r="F1034">
        <v>105.217056</v>
      </c>
      <c r="G1034">
        <v>51.015746999999998</v>
      </c>
      <c r="H1034">
        <v>49.098720999999998</v>
      </c>
      <c r="I1034">
        <v>107.228432</v>
      </c>
      <c r="J1034">
        <v>186.332291</v>
      </c>
      <c r="K1034">
        <v>46.369079999999997</v>
      </c>
      <c r="L1034">
        <v>48.290367000000003</v>
      </c>
      <c r="M1034">
        <v>71.145133999999999</v>
      </c>
      <c r="N1034">
        <v>137.17224100000001</v>
      </c>
      <c r="O1034">
        <v>214.73980700000001</v>
      </c>
      <c r="P1034">
        <v>88.872681</v>
      </c>
      <c r="Q1034">
        <v>463.193085</v>
      </c>
      <c r="R1034">
        <v>153.445404</v>
      </c>
      <c r="S1034">
        <v>399.17776500000002</v>
      </c>
    </row>
    <row r="1035" spans="2:19">
      <c r="B1035" s="112">
        <v>44963</v>
      </c>
      <c r="C1035">
        <v>70.727149999999995</v>
      </c>
      <c r="D1035">
        <v>95.811927999999995</v>
      </c>
      <c r="E1035">
        <v>22.376617</v>
      </c>
      <c r="F1035">
        <v>104.40799699999999</v>
      </c>
      <c r="G1035">
        <v>50.773598</v>
      </c>
      <c r="H1035">
        <v>48.895755999999999</v>
      </c>
      <c r="I1035">
        <v>107.04639400000001</v>
      </c>
      <c r="J1035">
        <v>185.86279300000001</v>
      </c>
      <c r="K1035">
        <v>46.032046999999999</v>
      </c>
      <c r="L1035">
        <v>48.051399000000004</v>
      </c>
      <c r="M1035">
        <v>70.540717999999998</v>
      </c>
      <c r="N1035">
        <v>137.979187</v>
      </c>
      <c r="O1035">
        <v>213.29892000000001</v>
      </c>
      <c r="P1035">
        <v>89.465607000000006</v>
      </c>
      <c r="Q1035">
        <v>466.352844</v>
      </c>
      <c r="R1035">
        <v>150.694321</v>
      </c>
      <c r="S1035">
        <v>403.27713</v>
      </c>
    </row>
    <row r="1036" spans="2:19">
      <c r="B1036" s="112">
        <v>44964</v>
      </c>
      <c r="C1036">
        <v>70.630866999999995</v>
      </c>
      <c r="D1036">
        <v>95.647841999999997</v>
      </c>
      <c r="E1036">
        <v>22.328205000000001</v>
      </c>
      <c r="F1036">
        <v>104.065315</v>
      </c>
      <c r="G1036">
        <v>50.918883999999998</v>
      </c>
      <c r="H1036">
        <v>48.866756000000002</v>
      </c>
      <c r="I1036">
        <v>110.102676</v>
      </c>
      <c r="J1036">
        <v>191.416901</v>
      </c>
      <c r="K1036">
        <v>46.130215</v>
      </c>
      <c r="L1036">
        <v>47.382289999999998</v>
      </c>
      <c r="M1036">
        <v>75.834198000000001</v>
      </c>
      <c r="N1036">
        <v>139.661148</v>
      </c>
      <c r="O1036">
        <v>212.23519899999999</v>
      </c>
      <c r="P1036">
        <v>89.178711000000007</v>
      </c>
      <c r="Q1036">
        <v>467.962219</v>
      </c>
      <c r="R1036">
        <v>153.59440599999999</v>
      </c>
      <c r="S1036">
        <v>402.57913200000002</v>
      </c>
    </row>
    <row r="1037" spans="2:19">
      <c r="B1037" s="112">
        <v>44965</v>
      </c>
      <c r="C1037">
        <v>70.756034999999997</v>
      </c>
      <c r="D1037">
        <v>95.782973999999996</v>
      </c>
      <c r="E1037">
        <v>22.386301</v>
      </c>
      <c r="F1037">
        <v>104.170029</v>
      </c>
      <c r="G1037">
        <v>51.190094000000002</v>
      </c>
      <c r="H1037">
        <v>48.886088999999998</v>
      </c>
      <c r="I1037">
        <v>109.14458500000001</v>
      </c>
      <c r="J1037">
        <v>183.23558</v>
      </c>
      <c r="K1037">
        <v>45.881537999999999</v>
      </c>
      <c r="L1037">
        <v>47.458762999999998</v>
      </c>
      <c r="M1037">
        <v>74.966567999999995</v>
      </c>
      <c r="N1037">
        <v>138.67918399999999</v>
      </c>
      <c r="O1037">
        <v>211.268158</v>
      </c>
      <c r="P1037">
        <v>87.763321000000005</v>
      </c>
      <c r="Q1037">
        <v>474.18362400000001</v>
      </c>
      <c r="R1037">
        <v>150.88304099999999</v>
      </c>
      <c r="S1037">
        <v>400.78015099999999</v>
      </c>
    </row>
    <row r="1038" spans="2:19">
      <c r="B1038" s="112">
        <v>44966</v>
      </c>
      <c r="C1038">
        <v>70.467170999999993</v>
      </c>
      <c r="D1038">
        <v>95.406554999999997</v>
      </c>
      <c r="E1038">
        <v>22.308835999999999</v>
      </c>
      <c r="F1038">
        <v>103.294319</v>
      </c>
      <c r="G1038">
        <v>50.918883999999998</v>
      </c>
      <c r="H1038">
        <v>48.866756000000002</v>
      </c>
      <c r="I1038">
        <v>109.556557</v>
      </c>
      <c r="J1038">
        <v>177.73142999999999</v>
      </c>
      <c r="K1038">
        <v>46.306908</v>
      </c>
      <c r="L1038">
        <v>47.649932999999997</v>
      </c>
      <c r="M1038">
        <v>73.855232000000001</v>
      </c>
      <c r="N1038">
        <v>136.52084400000001</v>
      </c>
      <c r="O1038">
        <v>208.096283</v>
      </c>
      <c r="P1038">
        <v>86.252312000000003</v>
      </c>
      <c r="Q1038">
        <v>476.64672899999999</v>
      </c>
      <c r="R1038">
        <v>149.84021000000001</v>
      </c>
      <c r="S1038">
        <v>401.09472699999998</v>
      </c>
    </row>
    <row r="1039" spans="2:19">
      <c r="B1039" s="112">
        <v>44967</v>
      </c>
      <c r="C1039">
        <v>70.168662999999995</v>
      </c>
      <c r="D1039">
        <v>94.991539000000003</v>
      </c>
      <c r="E1039">
        <v>22.221696999999999</v>
      </c>
      <c r="F1039">
        <v>102.57092299999999</v>
      </c>
      <c r="G1039">
        <v>50.725166000000002</v>
      </c>
      <c r="H1039">
        <v>48.750774</v>
      </c>
      <c r="I1039">
        <v>114.17450700000001</v>
      </c>
      <c r="J1039">
        <v>173.965408</v>
      </c>
      <c r="K1039">
        <v>47.026775000000001</v>
      </c>
      <c r="L1039">
        <v>47.735962000000001</v>
      </c>
      <c r="M1039">
        <v>73.903976</v>
      </c>
      <c r="N1039">
        <v>137.123627</v>
      </c>
      <c r="O1039">
        <v>209.57583600000001</v>
      </c>
      <c r="P1039">
        <v>88.327575999999993</v>
      </c>
      <c r="Q1039">
        <v>485.00735500000002</v>
      </c>
      <c r="R1039">
        <v>150.20822100000001</v>
      </c>
      <c r="S1039">
        <v>410.70898399999999</v>
      </c>
    </row>
    <row r="1040" spans="2:19">
      <c r="B1040" s="112">
        <v>44970</v>
      </c>
      <c r="C1040">
        <v>70.361228999999994</v>
      </c>
      <c r="D1040">
        <v>95.281081999999998</v>
      </c>
      <c r="E1040">
        <v>22.270111</v>
      </c>
      <c r="F1040">
        <v>102.951668</v>
      </c>
      <c r="G1040">
        <v>50.792965000000002</v>
      </c>
      <c r="H1040">
        <v>48.779769999999999</v>
      </c>
      <c r="I1040">
        <v>113.7304</v>
      </c>
      <c r="J1040">
        <v>179.239822</v>
      </c>
      <c r="K1040">
        <v>47.743358999999998</v>
      </c>
      <c r="L1040">
        <v>49.599902999999998</v>
      </c>
      <c r="M1040">
        <v>74.449898000000005</v>
      </c>
      <c r="N1040">
        <v>138.61114499999999</v>
      </c>
      <c r="O1040">
        <v>210.09802199999999</v>
      </c>
      <c r="P1040">
        <v>88.748360000000005</v>
      </c>
      <c r="Q1040">
        <v>486.086792</v>
      </c>
      <c r="R1040">
        <v>153.03315699999999</v>
      </c>
      <c r="S1040">
        <v>408.29064899999997</v>
      </c>
    </row>
    <row r="1041" spans="2:19">
      <c r="B1041" s="112">
        <v>44971</v>
      </c>
      <c r="C1041">
        <v>70.120514</v>
      </c>
      <c r="D1041">
        <v>94.943291000000002</v>
      </c>
      <c r="E1041">
        <v>22.202328000000001</v>
      </c>
      <c r="F1041">
        <v>102.694664</v>
      </c>
      <c r="G1041">
        <v>50.657364000000001</v>
      </c>
      <c r="H1041">
        <v>48.683121</v>
      </c>
      <c r="I1041">
        <v>112.398079</v>
      </c>
      <c r="J1041">
        <v>179.28976399999999</v>
      </c>
      <c r="K1041">
        <v>47.605938000000002</v>
      </c>
      <c r="L1041">
        <v>49.542549000000001</v>
      </c>
      <c r="M1041">
        <v>74.537627999999998</v>
      </c>
      <c r="N1041">
        <v>139.22363300000001</v>
      </c>
      <c r="O1041">
        <v>208.05758700000001</v>
      </c>
      <c r="P1041">
        <v>87.889717000000005</v>
      </c>
      <c r="Q1041">
        <v>483.613922</v>
      </c>
      <c r="R1041">
        <v>152.38659699999999</v>
      </c>
      <c r="S1041">
        <v>402.372681</v>
      </c>
    </row>
    <row r="1042" spans="2:19">
      <c r="B1042" s="112">
        <v>44972</v>
      </c>
      <c r="C1042">
        <v>69.966453999999999</v>
      </c>
      <c r="D1042">
        <v>94.759902999999994</v>
      </c>
      <c r="E1042">
        <v>22.144231999999999</v>
      </c>
      <c r="F1042">
        <v>102.30439800000001</v>
      </c>
      <c r="G1042">
        <v>50.657364000000001</v>
      </c>
      <c r="H1042">
        <v>48.470489999999998</v>
      </c>
      <c r="I1042">
        <v>112.06017300000001</v>
      </c>
      <c r="J1042">
        <v>176.972229</v>
      </c>
      <c r="K1042">
        <v>47.959324000000002</v>
      </c>
      <c r="L1042">
        <v>49.303589000000002</v>
      </c>
      <c r="M1042">
        <v>74.420653999999999</v>
      </c>
      <c r="N1042">
        <v>139.80697599999999</v>
      </c>
      <c r="O1042">
        <v>209.45979299999999</v>
      </c>
      <c r="P1042">
        <v>87.986191000000005</v>
      </c>
      <c r="Q1042">
        <v>482.06347699999998</v>
      </c>
      <c r="R1042">
        <v>154.50531000000001</v>
      </c>
      <c r="S1042">
        <v>403.09033199999999</v>
      </c>
    </row>
    <row r="1043" spans="2:19">
      <c r="B1043" s="112">
        <v>44973</v>
      </c>
      <c r="C1043">
        <v>69.696822999999995</v>
      </c>
      <c r="D1043">
        <v>94.364165999999997</v>
      </c>
      <c r="E1043">
        <v>22.076452</v>
      </c>
      <c r="F1043">
        <v>101.485832</v>
      </c>
      <c r="G1043">
        <v>50.521759000000003</v>
      </c>
      <c r="H1043">
        <v>48.180534000000002</v>
      </c>
      <c r="I1043">
        <v>111.73191799999999</v>
      </c>
      <c r="J1043">
        <v>172.25723300000001</v>
      </c>
      <c r="K1043">
        <v>47.206738000000001</v>
      </c>
      <c r="L1043">
        <v>48.596240999999999</v>
      </c>
      <c r="M1043">
        <v>73.572524999999999</v>
      </c>
      <c r="N1043">
        <v>137.881958</v>
      </c>
      <c r="O1043">
        <v>205.01142899999999</v>
      </c>
      <c r="P1043">
        <v>88.429985000000002</v>
      </c>
      <c r="Q1043">
        <v>478.23642000000001</v>
      </c>
      <c r="R1043">
        <v>152.89390599999999</v>
      </c>
      <c r="S1043">
        <v>396.13034099999999</v>
      </c>
    </row>
    <row r="1044" spans="2:19">
      <c r="B1044" s="112">
        <v>44974</v>
      </c>
      <c r="C1044">
        <v>69.850891000000004</v>
      </c>
      <c r="D1044">
        <v>94.586158999999995</v>
      </c>
      <c r="E1044">
        <v>22.144231999999999</v>
      </c>
      <c r="F1044">
        <v>101.88558999999999</v>
      </c>
      <c r="G1044">
        <v>50.657364000000001</v>
      </c>
      <c r="H1044">
        <v>47.929240999999998</v>
      </c>
      <c r="I1044">
        <v>107.435654</v>
      </c>
      <c r="J1044">
        <v>172.696777</v>
      </c>
      <c r="K1044">
        <v>47.916786000000002</v>
      </c>
      <c r="L1044">
        <v>48.940353000000002</v>
      </c>
      <c r="M1044">
        <v>73.192322000000004</v>
      </c>
      <c r="N1044">
        <v>138.290314</v>
      </c>
      <c r="O1044">
        <v>203.328766</v>
      </c>
      <c r="P1044">
        <v>89.963950999999994</v>
      </c>
      <c r="Q1044">
        <v>489.74704000000003</v>
      </c>
      <c r="R1044">
        <v>151.740082</v>
      </c>
      <c r="S1044">
        <v>425.965912</v>
      </c>
    </row>
    <row r="1045" spans="2:19">
      <c r="B1045" s="112">
        <v>44978</v>
      </c>
      <c r="C1045">
        <v>69.244247000000001</v>
      </c>
      <c r="D1045">
        <v>93.698211999999998</v>
      </c>
      <c r="E1045">
        <v>21.969944000000002</v>
      </c>
      <c r="F1045">
        <v>100.438789</v>
      </c>
      <c r="G1045">
        <v>50.415218000000003</v>
      </c>
      <c r="H1045">
        <v>47.735939000000002</v>
      </c>
      <c r="I1045">
        <v>107.329453</v>
      </c>
      <c r="J1045">
        <v>171.897614</v>
      </c>
      <c r="K1045">
        <v>48.207999999999998</v>
      </c>
      <c r="L1045">
        <v>49.198441000000003</v>
      </c>
      <c r="M1045">
        <v>71.125632999999993</v>
      </c>
      <c r="N1045">
        <v>135.75277700000001</v>
      </c>
      <c r="O1045">
        <v>197.903717</v>
      </c>
      <c r="P1045">
        <v>89.462280000000007</v>
      </c>
      <c r="Q1045">
        <v>482.122345</v>
      </c>
      <c r="R1045">
        <v>147.69165000000001</v>
      </c>
      <c r="S1045">
        <v>419.93002300000001</v>
      </c>
    </row>
    <row r="1046" spans="2:19">
      <c r="B1046" s="112">
        <v>44979</v>
      </c>
      <c r="C1046">
        <v>69.398314999999997</v>
      </c>
      <c r="D1046">
        <v>93.949141999999995</v>
      </c>
      <c r="E1046">
        <v>22.028041999999999</v>
      </c>
      <c r="F1046">
        <v>100.724335</v>
      </c>
      <c r="G1046">
        <v>50.395843999999997</v>
      </c>
      <c r="H1046">
        <v>47.832588000000001</v>
      </c>
      <c r="I1046">
        <v>105.93920900000001</v>
      </c>
      <c r="J1046">
        <v>170.93862899999999</v>
      </c>
      <c r="K1046">
        <v>47.196922000000001</v>
      </c>
      <c r="L1046">
        <v>49.016823000000002</v>
      </c>
      <c r="M1046">
        <v>71.076888999999994</v>
      </c>
      <c r="N1046">
        <v>134.71249399999999</v>
      </c>
      <c r="O1046">
        <v>192.71075400000001</v>
      </c>
      <c r="P1046">
        <v>89.153564000000003</v>
      </c>
      <c r="Q1046">
        <v>479.74761999999998</v>
      </c>
      <c r="R1046">
        <v>148.11937</v>
      </c>
      <c r="S1046">
        <v>419.18289199999998</v>
      </c>
    </row>
    <row r="1047" spans="2:19">
      <c r="B1047" s="112">
        <v>44980</v>
      </c>
      <c r="C1047">
        <v>69.648674</v>
      </c>
      <c r="D1047">
        <v>94.286972000000006</v>
      </c>
      <c r="E1047">
        <v>22.086136</v>
      </c>
      <c r="F1047">
        <v>101.514381</v>
      </c>
      <c r="G1047">
        <v>50.512081000000002</v>
      </c>
      <c r="H1047">
        <v>47.890571999999999</v>
      </c>
      <c r="I1047">
        <v>106.914299</v>
      </c>
      <c r="J1047">
        <v>171.857651</v>
      </c>
      <c r="K1047">
        <v>46.49342</v>
      </c>
      <c r="L1047">
        <v>48.898197000000003</v>
      </c>
      <c r="M1047">
        <v>71.008651999999998</v>
      </c>
      <c r="N1047">
        <v>135.79165599999999</v>
      </c>
      <c r="O1047">
        <v>195.302414</v>
      </c>
      <c r="P1047">
        <v>88.352806000000001</v>
      </c>
      <c r="Q1047">
        <v>482.49523900000003</v>
      </c>
      <c r="R1047">
        <v>148.60676599999999</v>
      </c>
      <c r="S1047">
        <v>417.84594700000002</v>
      </c>
    </row>
    <row r="1048" spans="2:19">
      <c r="B1048" s="112">
        <v>44981</v>
      </c>
      <c r="C1048">
        <v>69.263489000000007</v>
      </c>
      <c r="D1048">
        <v>93.746475000000004</v>
      </c>
      <c r="E1048">
        <v>21.969944000000002</v>
      </c>
      <c r="F1048">
        <v>100.752892</v>
      </c>
      <c r="G1048">
        <v>50.211818999999998</v>
      </c>
      <c r="H1048">
        <v>47.803595999999999</v>
      </c>
      <c r="I1048">
        <v>106.923965</v>
      </c>
      <c r="J1048">
        <v>170.20941199999999</v>
      </c>
      <c r="K1048">
        <v>46.617756</v>
      </c>
      <c r="L1048">
        <v>48.493122</v>
      </c>
      <c r="M1048">
        <v>71.086646999999999</v>
      </c>
      <c r="N1048">
        <v>137.01666299999999</v>
      </c>
      <c r="O1048">
        <v>189.27778599999999</v>
      </c>
      <c r="P1048">
        <v>88.044089999999997</v>
      </c>
      <c r="Q1048">
        <v>475.27285799999999</v>
      </c>
      <c r="R1048">
        <v>145.931061</v>
      </c>
      <c r="S1048">
        <v>410.34527600000001</v>
      </c>
    </row>
    <row r="1049" spans="2:19">
      <c r="B1049" s="112">
        <v>44984</v>
      </c>
      <c r="C1049">
        <v>69.379051000000004</v>
      </c>
      <c r="D1049">
        <v>93.929848000000007</v>
      </c>
      <c r="E1049">
        <v>22.008676999999999</v>
      </c>
      <c r="F1049">
        <v>100.78143300000001</v>
      </c>
      <c r="G1049">
        <v>50.289302999999997</v>
      </c>
      <c r="H1049">
        <v>47.871250000000003</v>
      </c>
      <c r="I1049">
        <v>106.730873</v>
      </c>
      <c r="J1049">
        <v>169.36030600000001</v>
      </c>
      <c r="K1049">
        <v>46.280731000000003</v>
      </c>
      <c r="L1049">
        <v>48.705303000000001</v>
      </c>
      <c r="M1049">
        <v>71.547095999999996</v>
      </c>
      <c r="N1049">
        <v>138.212524</v>
      </c>
      <c r="O1049">
        <v>188.64920000000001</v>
      </c>
      <c r="P1049">
        <v>87.648528999999996</v>
      </c>
      <c r="Q1049">
        <v>474.281769</v>
      </c>
      <c r="R1049">
        <v>147.13464400000001</v>
      </c>
      <c r="S1049">
        <v>414.48391700000002</v>
      </c>
    </row>
    <row r="1050" spans="2:19">
      <c r="B1050" s="112">
        <v>44985</v>
      </c>
      <c r="C1050">
        <v>69.398314999999997</v>
      </c>
      <c r="D1050">
        <v>93.920188999999993</v>
      </c>
      <c r="E1050">
        <v>22.037724000000001</v>
      </c>
      <c r="F1050">
        <v>100.81952699999999</v>
      </c>
      <c r="G1050">
        <v>50.483016999999997</v>
      </c>
      <c r="H1050">
        <v>47.890571999999999</v>
      </c>
      <c r="I1050">
        <v>106.112984</v>
      </c>
      <c r="J1050">
        <v>174.754593</v>
      </c>
      <c r="K1050">
        <v>46.506504</v>
      </c>
      <c r="L1050">
        <v>48.155560000000001</v>
      </c>
      <c r="M1050">
        <v>71.547095999999996</v>
      </c>
      <c r="N1050">
        <v>139.36949200000001</v>
      </c>
      <c r="O1050">
        <v>191.48262</v>
      </c>
      <c r="P1050">
        <v>86.201385000000002</v>
      </c>
      <c r="Q1050">
        <v>467.03973400000001</v>
      </c>
      <c r="R1050">
        <v>146.62735000000001</v>
      </c>
      <c r="S1050">
        <v>412.13439899999997</v>
      </c>
    </row>
    <row r="1051" spans="2:19">
      <c r="B1051" s="112">
        <v>44986</v>
      </c>
      <c r="C1051">
        <v>68.987189999999998</v>
      </c>
      <c r="D1051">
        <v>93.382285999999993</v>
      </c>
      <c r="E1051">
        <v>21.921323999999998</v>
      </c>
      <c r="F1051">
        <v>100.190994</v>
      </c>
      <c r="G1051">
        <v>50.298980999999998</v>
      </c>
      <c r="H1051">
        <v>47.782069999999997</v>
      </c>
      <c r="I1051">
        <v>107.05911999999999</v>
      </c>
      <c r="J1051">
        <v>173.23619099999999</v>
      </c>
      <c r="K1051">
        <v>45.858626999999998</v>
      </c>
      <c r="L1051">
        <v>48.116982</v>
      </c>
      <c r="M1051">
        <v>72.174103000000002</v>
      </c>
      <c r="N1051">
        <v>138.59169</v>
      </c>
      <c r="O1051">
        <v>188.46545399999999</v>
      </c>
      <c r="P1051">
        <v>85.043678</v>
      </c>
      <c r="Q1051">
        <v>466.33325200000002</v>
      </c>
      <c r="R1051">
        <v>144.53851299999999</v>
      </c>
      <c r="S1051">
        <v>412.63574199999999</v>
      </c>
    </row>
    <row r="1052" spans="2:19">
      <c r="B1052" s="112">
        <v>44987</v>
      </c>
      <c r="C1052">
        <v>68.842383999999996</v>
      </c>
      <c r="D1052">
        <v>93.188782000000003</v>
      </c>
      <c r="E1052">
        <v>21.863130999999999</v>
      </c>
      <c r="F1052">
        <v>100.276962</v>
      </c>
      <c r="G1052">
        <v>50.357109000000001</v>
      </c>
      <c r="H1052">
        <v>47.782069999999997</v>
      </c>
      <c r="I1052">
        <v>107.551514</v>
      </c>
      <c r="J1052">
        <v>174.34501599999999</v>
      </c>
      <c r="K1052">
        <v>45.973148000000002</v>
      </c>
      <c r="L1052">
        <v>48.608856000000003</v>
      </c>
      <c r="M1052">
        <v>73.388924000000003</v>
      </c>
      <c r="N1052">
        <v>137.15280200000001</v>
      </c>
      <c r="O1052">
        <v>191.018417</v>
      </c>
      <c r="P1052">
        <v>86.452224999999999</v>
      </c>
      <c r="Q1052">
        <v>468.76684599999999</v>
      </c>
      <c r="R1052">
        <v>145.13531499999999</v>
      </c>
      <c r="S1052">
        <v>414.19879200000003</v>
      </c>
    </row>
    <row r="1053" spans="2:19">
      <c r="B1053" s="112">
        <v>44988</v>
      </c>
      <c r="C1053">
        <v>69.373215000000002</v>
      </c>
      <c r="D1053">
        <v>93.924071999999995</v>
      </c>
      <c r="E1053">
        <v>21.998926000000001</v>
      </c>
      <c r="F1053">
        <v>101.41366600000001</v>
      </c>
      <c r="G1053">
        <v>50.851089000000002</v>
      </c>
      <c r="H1053">
        <v>47.888649000000001</v>
      </c>
      <c r="I1053">
        <v>108.912796</v>
      </c>
      <c r="J1053">
        <v>185.05365</v>
      </c>
      <c r="K1053">
        <v>46.028773999999999</v>
      </c>
      <c r="L1053">
        <v>48.068759999999997</v>
      </c>
      <c r="M1053">
        <v>73.134208999999998</v>
      </c>
      <c r="N1053">
        <v>139.67086800000001</v>
      </c>
      <c r="O1053">
        <v>195.82458500000001</v>
      </c>
      <c r="P1053">
        <v>87.494170999999994</v>
      </c>
      <c r="Q1053">
        <v>469.610748</v>
      </c>
      <c r="R1053">
        <v>150.22811899999999</v>
      </c>
      <c r="S1053">
        <v>422.98724399999998</v>
      </c>
    </row>
    <row r="1054" spans="2:19">
      <c r="B1054" s="112">
        <v>44991</v>
      </c>
      <c r="C1054">
        <v>69.209145000000007</v>
      </c>
      <c r="D1054">
        <v>93.691872000000004</v>
      </c>
      <c r="E1054">
        <v>21.960128999999998</v>
      </c>
      <c r="F1054">
        <v>101.136635</v>
      </c>
      <c r="G1054">
        <v>50.608939999999997</v>
      </c>
      <c r="H1054">
        <v>47.859572999999997</v>
      </c>
      <c r="I1054">
        <v>109.878258</v>
      </c>
      <c r="J1054">
        <v>184.704025</v>
      </c>
      <c r="K1054">
        <v>46.022227999999998</v>
      </c>
      <c r="L1054">
        <v>47.740841000000003</v>
      </c>
      <c r="M1054">
        <v>71.321770000000001</v>
      </c>
      <c r="N1054">
        <v>138.854218</v>
      </c>
      <c r="O1054">
        <v>192.02417</v>
      </c>
      <c r="P1054">
        <v>88.401047000000005</v>
      </c>
      <c r="Q1054">
        <v>471.78924599999999</v>
      </c>
      <c r="R1054">
        <v>153.01327499999999</v>
      </c>
      <c r="S1054">
        <v>418.49475100000001</v>
      </c>
    </row>
    <row r="1055" spans="2:19">
      <c r="B1055" s="112">
        <v>44992</v>
      </c>
      <c r="C1055">
        <v>69.131927000000005</v>
      </c>
      <c r="D1055">
        <v>93.566092999999995</v>
      </c>
      <c r="E1055">
        <v>21.950427999999999</v>
      </c>
      <c r="F1055">
        <v>100.850098</v>
      </c>
      <c r="G1055">
        <v>50.289302999999997</v>
      </c>
      <c r="H1055">
        <v>47.869273999999997</v>
      </c>
      <c r="I1055">
        <v>107.754242</v>
      </c>
      <c r="J1055">
        <v>184.314438</v>
      </c>
      <c r="K1055">
        <v>45.564137000000002</v>
      </c>
      <c r="L1055">
        <v>46.949981999999999</v>
      </c>
      <c r="M1055">
        <v>69.685676999999998</v>
      </c>
      <c r="N1055">
        <v>134.770813</v>
      </c>
      <c r="O1055">
        <v>186.02851899999999</v>
      </c>
      <c r="P1055">
        <v>87.465225000000004</v>
      </c>
      <c r="Q1055">
        <v>465.01828</v>
      </c>
      <c r="R1055">
        <v>150.79510500000001</v>
      </c>
      <c r="S1055">
        <v>411.06289700000002</v>
      </c>
    </row>
    <row r="1056" spans="2:19">
      <c r="B1056" s="112">
        <v>44993</v>
      </c>
      <c r="C1056">
        <v>69.074020000000004</v>
      </c>
      <c r="D1056">
        <v>93.469359999999995</v>
      </c>
      <c r="E1056">
        <v>21.940729000000001</v>
      </c>
      <c r="F1056">
        <v>100.687714</v>
      </c>
      <c r="G1056">
        <v>50.056846999999998</v>
      </c>
      <c r="H1056">
        <v>47.898327000000002</v>
      </c>
      <c r="I1056">
        <v>106.18055699999999</v>
      </c>
      <c r="J1056">
        <v>184.773956</v>
      </c>
      <c r="K1056">
        <v>45.187840000000001</v>
      </c>
      <c r="L1056">
        <v>47.113940999999997</v>
      </c>
      <c r="M1056">
        <v>70.635979000000006</v>
      </c>
      <c r="N1056">
        <v>133.97358700000001</v>
      </c>
      <c r="O1056">
        <v>189.316452</v>
      </c>
      <c r="P1056">
        <v>88.458939000000001</v>
      </c>
      <c r="Q1056">
        <v>461.79965199999998</v>
      </c>
      <c r="R1056">
        <v>152.05834999999999</v>
      </c>
      <c r="S1056">
        <v>417.098816</v>
      </c>
    </row>
    <row r="1057" spans="2:19">
      <c r="B1057" s="112">
        <v>44994</v>
      </c>
      <c r="C1057">
        <v>69.305655999999999</v>
      </c>
      <c r="D1057">
        <v>93.807975999999996</v>
      </c>
      <c r="E1057">
        <v>22.047423999999999</v>
      </c>
      <c r="F1057">
        <v>100.592178</v>
      </c>
      <c r="G1057">
        <v>50.182751000000003</v>
      </c>
      <c r="H1057">
        <v>48.024276999999998</v>
      </c>
      <c r="I1057">
        <v>105.35992400000001</v>
      </c>
      <c r="J1057">
        <v>181.49743699999999</v>
      </c>
      <c r="K1057">
        <v>44.883536999999997</v>
      </c>
      <c r="L1057">
        <v>46.998202999999997</v>
      </c>
      <c r="M1057">
        <v>69.381966000000006</v>
      </c>
      <c r="N1057">
        <v>126.72073399999999</v>
      </c>
      <c r="O1057">
        <v>184.89709500000001</v>
      </c>
      <c r="P1057">
        <v>88.073020999999997</v>
      </c>
      <c r="Q1057">
        <v>456.21606400000002</v>
      </c>
      <c r="R1057">
        <v>149.79045099999999</v>
      </c>
      <c r="S1057">
        <v>414.277466</v>
      </c>
    </row>
    <row r="1058" spans="2:19">
      <c r="B1058" s="112">
        <v>44995</v>
      </c>
      <c r="C1058">
        <v>70.135673999999995</v>
      </c>
      <c r="D1058">
        <v>94.901229999999998</v>
      </c>
      <c r="E1058">
        <v>22.357813</v>
      </c>
      <c r="F1058">
        <v>102.03454600000001</v>
      </c>
      <c r="G1058">
        <v>50.899506000000002</v>
      </c>
      <c r="H1058">
        <v>48.208351</v>
      </c>
      <c r="I1058">
        <v>104.05656399999999</v>
      </c>
      <c r="J1058">
        <v>179.31973300000001</v>
      </c>
      <c r="K1058">
        <v>44.818100000000001</v>
      </c>
      <c r="L1058">
        <v>47.007851000000002</v>
      </c>
      <c r="M1058">
        <v>68.911713000000006</v>
      </c>
      <c r="N1058">
        <v>129.93881200000001</v>
      </c>
      <c r="O1058">
        <v>184.964798</v>
      </c>
      <c r="P1058">
        <v>87.426642999999999</v>
      </c>
      <c r="Q1058">
        <v>453.33056599999998</v>
      </c>
      <c r="R1058">
        <v>147.71156300000001</v>
      </c>
      <c r="S1058">
        <v>389.21948200000003</v>
      </c>
    </row>
    <row r="1059" spans="2:19">
      <c r="B1059" s="112">
        <v>44998</v>
      </c>
      <c r="C1059">
        <v>70.695442</v>
      </c>
      <c r="D1059">
        <v>95.655868999999996</v>
      </c>
      <c r="E1059">
        <v>22.571207000000001</v>
      </c>
      <c r="F1059">
        <v>102.120514</v>
      </c>
      <c r="G1059">
        <v>51.190094000000002</v>
      </c>
      <c r="H1059">
        <v>48.469935999999997</v>
      </c>
      <c r="I1059">
        <v>102.85940600000001</v>
      </c>
      <c r="J1059">
        <v>180.70826700000001</v>
      </c>
      <c r="K1059">
        <v>44.948982000000001</v>
      </c>
      <c r="L1059">
        <v>47.393635000000003</v>
      </c>
      <c r="M1059">
        <v>67.843849000000006</v>
      </c>
      <c r="N1059">
        <v>127.605476</v>
      </c>
      <c r="O1059">
        <v>189.858002</v>
      </c>
      <c r="P1059">
        <v>89.520163999999994</v>
      </c>
      <c r="Q1059">
        <v>456.629639</v>
      </c>
      <c r="R1059">
        <v>149.671097</v>
      </c>
      <c r="S1059">
        <v>391.470642</v>
      </c>
    </row>
    <row r="1060" spans="2:19">
      <c r="B1060" s="112">
        <v>44999</v>
      </c>
      <c r="C1060">
        <v>70.251472000000007</v>
      </c>
      <c r="D1060">
        <v>95.094741999999997</v>
      </c>
      <c r="E1060">
        <v>22.396616000000002</v>
      </c>
      <c r="F1060">
        <v>101.814835</v>
      </c>
      <c r="G1060">
        <v>51.035114</v>
      </c>
      <c r="H1060">
        <v>48.343989999999998</v>
      </c>
      <c r="I1060">
        <v>103.245583</v>
      </c>
      <c r="J1060">
        <v>193.81436199999999</v>
      </c>
      <c r="K1060">
        <v>45.187840000000001</v>
      </c>
      <c r="L1060">
        <v>47.904797000000002</v>
      </c>
      <c r="M1060">
        <v>68.872535999999997</v>
      </c>
      <c r="N1060">
        <v>130.88188199999999</v>
      </c>
      <c r="O1060">
        <v>193.242615</v>
      </c>
      <c r="P1060">
        <v>90.697174000000004</v>
      </c>
      <c r="Q1060">
        <v>457.515961</v>
      </c>
      <c r="R1060">
        <v>151.779831</v>
      </c>
      <c r="S1060">
        <v>395.62896699999999</v>
      </c>
    </row>
    <row r="1061" spans="2:19">
      <c r="B1061" s="112">
        <v>45000</v>
      </c>
      <c r="C1061">
        <v>70.975326999999993</v>
      </c>
      <c r="D1061">
        <v>96.042884999999998</v>
      </c>
      <c r="E1061">
        <v>22.658504000000001</v>
      </c>
      <c r="F1061">
        <v>102.789162</v>
      </c>
      <c r="G1061">
        <v>51.616272000000002</v>
      </c>
      <c r="H1061">
        <v>48.624946999999999</v>
      </c>
      <c r="I1061">
        <v>98.109375</v>
      </c>
      <c r="J1061">
        <v>197.54040499999999</v>
      </c>
      <c r="K1061">
        <v>45.691749999999999</v>
      </c>
      <c r="L1061">
        <v>47.287548000000001</v>
      </c>
      <c r="M1061">
        <v>66.462470999999994</v>
      </c>
      <c r="N1061">
        <v>124.698486</v>
      </c>
      <c r="O1061">
        <v>195.650543</v>
      </c>
      <c r="P1061">
        <v>92.269737000000006</v>
      </c>
      <c r="Q1061">
        <v>458.35305799999998</v>
      </c>
      <c r="R1061">
        <v>152.17773399999999</v>
      </c>
      <c r="S1061">
        <v>383.86187699999999</v>
      </c>
    </row>
    <row r="1062" spans="2:19">
      <c r="B1062" s="112">
        <v>45001</v>
      </c>
      <c r="C1062">
        <v>70.637527000000006</v>
      </c>
      <c r="D1062">
        <v>95.665549999999996</v>
      </c>
      <c r="E1062">
        <v>22.503311</v>
      </c>
      <c r="F1062">
        <v>102.636292</v>
      </c>
      <c r="G1062">
        <v>51.054482</v>
      </c>
      <c r="H1062">
        <v>48.605572000000002</v>
      </c>
      <c r="I1062">
        <v>97.539749</v>
      </c>
      <c r="J1062">
        <v>204.712784</v>
      </c>
      <c r="K1062">
        <v>45.432194000000003</v>
      </c>
      <c r="L1062">
        <v>47.953021999999997</v>
      </c>
      <c r="M1062">
        <v>67.814460999999994</v>
      </c>
      <c r="N1062">
        <v>127.119347</v>
      </c>
      <c r="O1062">
        <v>198.29054300000001</v>
      </c>
      <c r="P1062">
        <v>92.906479000000004</v>
      </c>
      <c r="Q1062">
        <v>464.84286500000002</v>
      </c>
      <c r="R1062">
        <v>155.022537</v>
      </c>
      <c r="S1062">
        <v>384.48117100000002</v>
      </c>
    </row>
    <row r="1063" spans="2:19">
      <c r="B1063" s="112">
        <v>45002</v>
      </c>
      <c r="C1063">
        <v>71.149047999999993</v>
      </c>
      <c r="D1063">
        <v>96.265404000000004</v>
      </c>
      <c r="E1063">
        <v>22.716702999999999</v>
      </c>
      <c r="F1063">
        <v>103.1521</v>
      </c>
      <c r="G1063">
        <v>51.180401000000003</v>
      </c>
      <c r="H1063">
        <v>48.702449999999999</v>
      </c>
      <c r="I1063">
        <v>96.390868999999995</v>
      </c>
      <c r="J1063">
        <v>195.40267900000001</v>
      </c>
      <c r="K1063">
        <v>45.800170999999999</v>
      </c>
      <c r="L1063">
        <v>47.403278</v>
      </c>
      <c r="M1063">
        <v>66.178368000000006</v>
      </c>
      <c r="N1063">
        <v>122.31652099999999</v>
      </c>
      <c r="O1063">
        <v>194.712524</v>
      </c>
      <c r="P1063">
        <v>92.260093999999995</v>
      </c>
      <c r="Q1063">
        <v>462.361176</v>
      </c>
      <c r="R1063">
        <v>154.17704800000001</v>
      </c>
      <c r="S1063">
        <v>378.96624800000001</v>
      </c>
    </row>
    <row r="1064" spans="2:19">
      <c r="B1064" s="112">
        <v>45005</v>
      </c>
      <c r="C1064">
        <v>70.840202000000005</v>
      </c>
      <c r="D1064">
        <v>95.878403000000006</v>
      </c>
      <c r="E1064">
        <v>22.639106999999999</v>
      </c>
      <c r="F1064">
        <v>102.846458</v>
      </c>
      <c r="G1064">
        <v>51.238517999999999</v>
      </c>
      <c r="H1064">
        <v>48.566817999999998</v>
      </c>
      <c r="I1064">
        <v>98.910697999999996</v>
      </c>
      <c r="J1064">
        <v>197.60034200000001</v>
      </c>
      <c r="K1064">
        <v>46.292999000000002</v>
      </c>
      <c r="L1064">
        <v>48.213431999999997</v>
      </c>
      <c r="M1064">
        <v>67.530349999999999</v>
      </c>
      <c r="N1064">
        <v>123.609596</v>
      </c>
      <c r="O1064">
        <v>195.29272499999999</v>
      </c>
      <c r="P1064">
        <v>93.494979999999998</v>
      </c>
      <c r="Q1064">
        <v>469.70773300000002</v>
      </c>
      <c r="R1064">
        <v>156.564301</v>
      </c>
      <c r="S1064">
        <v>387.81372099999999</v>
      </c>
    </row>
    <row r="1065" spans="2:19">
      <c r="B1065" s="112">
        <v>45006</v>
      </c>
      <c r="C1065">
        <v>70.647186000000005</v>
      </c>
      <c r="D1065">
        <v>95.588172999999998</v>
      </c>
      <c r="E1065">
        <v>22.474212999999999</v>
      </c>
      <c r="F1065">
        <v>103.34317</v>
      </c>
      <c r="G1065">
        <v>51.141666000000001</v>
      </c>
      <c r="H1065">
        <v>48.499001</v>
      </c>
      <c r="I1065">
        <v>103.342133</v>
      </c>
      <c r="J1065">
        <v>201.94574</v>
      </c>
      <c r="K1065">
        <v>46.135292</v>
      </c>
      <c r="L1065">
        <v>48.763176000000001</v>
      </c>
      <c r="M1065">
        <v>68.255318000000003</v>
      </c>
      <c r="N1065">
        <v>126.924904</v>
      </c>
      <c r="O1065">
        <v>191.65669299999999</v>
      </c>
      <c r="P1065">
        <v>89.906075000000001</v>
      </c>
      <c r="Q1065">
        <v>472.80001800000002</v>
      </c>
      <c r="R1065">
        <v>158.43431100000001</v>
      </c>
      <c r="S1065">
        <v>395.766571</v>
      </c>
    </row>
    <row r="1066" spans="2:19">
      <c r="B1066" s="112">
        <v>45007</v>
      </c>
      <c r="C1066">
        <v>71.274535999999998</v>
      </c>
      <c r="D1066">
        <v>96.507271000000003</v>
      </c>
      <c r="E1066">
        <v>22.677904000000002</v>
      </c>
      <c r="F1066">
        <v>103.944946</v>
      </c>
      <c r="G1066">
        <v>51.771248</v>
      </c>
      <c r="H1066">
        <v>48.731518000000001</v>
      </c>
      <c r="I1066">
        <v>100.976761</v>
      </c>
      <c r="J1066">
        <v>199.598221</v>
      </c>
      <c r="K1066">
        <v>45.839599999999997</v>
      </c>
      <c r="L1066">
        <v>49.148952000000001</v>
      </c>
      <c r="M1066">
        <v>66.815162999999998</v>
      </c>
      <c r="N1066">
        <v>123.648483</v>
      </c>
      <c r="O1066">
        <v>185.78677400000001</v>
      </c>
      <c r="P1066">
        <v>88.854484999999997</v>
      </c>
      <c r="Q1066">
        <v>468.28961199999998</v>
      </c>
      <c r="R1066">
        <v>156.99202</v>
      </c>
      <c r="S1066">
        <v>388.27572600000002</v>
      </c>
    </row>
    <row r="1067" spans="2:19">
      <c r="B1067" s="112">
        <v>45008</v>
      </c>
      <c r="C1067">
        <v>71.438591000000002</v>
      </c>
      <c r="D1067">
        <v>96.739456000000004</v>
      </c>
      <c r="E1067">
        <v>22.774899999999999</v>
      </c>
      <c r="F1067">
        <v>104.241051</v>
      </c>
      <c r="G1067">
        <v>51.935904999999998</v>
      </c>
      <c r="H1067">
        <v>48.750892999999998</v>
      </c>
      <c r="I1067">
        <v>99.837540000000004</v>
      </c>
      <c r="J1067">
        <v>204.063492</v>
      </c>
      <c r="K1067">
        <v>46.210861000000001</v>
      </c>
      <c r="L1067">
        <v>49.168247000000001</v>
      </c>
      <c r="M1067">
        <v>66.971924000000001</v>
      </c>
      <c r="N1067">
        <v>123.317924</v>
      </c>
      <c r="O1067">
        <v>185.303268</v>
      </c>
      <c r="P1067">
        <v>88.497528000000003</v>
      </c>
      <c r="Q1067">
        <v>462.76492300000001</v>
      </c>
      <c r="R1067">
        <v>158.08618200000001</v>
      </c>
      <c r="S1067">
        <v>385.208618</v>
      </c>
    </row>
    <row r="1068" spans="2:19">
      <c r="B1068" s="112">
        <v>45009</v>
      </c>
      <c r="C1068">
        <v>71.583343999999997</v>
      </c>
      <c r="D1068">
        <v>96.903953999999999</v>
      </c>
      <c r="E1068">
        <v>22.794305999999999</v>
      </c>
      <c r="F1068">
        <v>104.565826</v>
      </c>
      <c r="G1068">
        <v>51.771248</v>
      </c>
      <c r="H1068">
        <v>48.867142000000001</v>
      </c>
      <c r="I1068">
        <v>99.953384</v>
      </c>
      <c r="J1068">
        <v>205.791641</v>
      </c>
      <c r="K1068">
        <v>46.588695999999999</v>
      </c>
      <c r="L1068">
        <v>49.563679</v>
      </c>
      <c r="M1068">
        <v>67.207053999999999</v>
      </c>
      <c r="N1068">
        <v>121.44152099999999</v>
      </c>
      <c r="O1068">
        <v>193.039536</v>
      </c>
      <c r="P1068">
        <v>91.719825999999998</v>
      </c>
      <c r="Q1068">
        <v>468.75250199999999</v>
      </c>
      <c r="R1068">
        <v>159.39917</v>
      </c>
      <c r="S1068">
        <v>379.94927999999999</v>
      </c>
    </row>
    <row r="1069" spans="2:19">
      <c r="B1069" s="112">
        <v>45012</v>
      </c>
      <c r="C1069">
        <v>70.840202000000005</v>
      </c>
      <c r="D1069">
        <v>95.859054999999998</v>
      </c>
      <c r="E1069">
        <v>22.571207000000001</v>
      </c>
      <c r="F1069">
        <v>103.314514</v>
      </c>
      <c r="G1069">
        <v>51.383808000000002</v>
      </c>
      <c r="H1069">
        <v>48.760578000000002</v>
      </c>
      <c r="I1069">
        <v>102.144974</v>
      </c>
      <c r="J1069">
        <v>202.62501499999999</v>
      </c>
      <c r="K1069">
        <v>47.367367000000002</v>
      </c>
      <c r="L1069">
        <v>49.872298999999998</v>
      </c>
      <c r="M1069">
        <v>67.540154000000001</v>
      </c>
      <c r="N1069">
        <v>124.922112</v>
      </c>
      <c r="O1069">
        <v>186.78282200000001</v>
      </c>
      <c r="P1069">
        <v>91.237442000000001</v>
      </c>
      <c r="Q1069">
        <v>474.572632</v>
      </c>
      <c r="R1069">
        <v>157.439651</v>
      </c>
      <c r="S1069">
        <v>386.34899899999999</v>
      </c>
    </row>
    <row r="1070" spans="2:19">
      <c r="B1070" s="112">
        <v>45013</v>
      </c>
      <c r="C1070">
        <v>70.714737</v>
      </c>
      <c r="D1070">
        <v>95.713936000000004</v>
      </c>
      <c r="E1070">
        <v>22.561506000000001</v>
      </c>
      <c r="F1070">
        <v>103.142563</v>
      </c>
      <c r="G1070">
        <v>51.509726999999998</v>
      </c>
      <c r="H1070">
        <v>48.857460000000003</v>
      </c>
      <c r="I1070">
        <v>103.41937299999999</v>
      </c>
      <c r="J1070">
        <v>200.46729999999999</v>
      </c>
      <c r="K1070">
        <v>47.183371999999999</v>
      </c>
      <c r="L1070">
        <v>50.036262999999998</v>
      </c>
      <c r="M1070">
        <v>68.167152000000002</v>
      </c>
      <c r="N1070">
        <v>125.30128499999999</v>
      </c>
      <c r="O1070">
        <v>186.51203899999999</v>
      </c>
      <c r="P1070">
        <v>91.063789</v>
      </c>
      <c r="Q1070">
        <v>465.39434799999998</v>
      </c>
      <c r="R1070">
        <v>156.812973</v>
      </c>
      <c r="S1070">
        <v>388.64932299999998</v>
      </c>
    </row>
    <row r="1071" spans="2:19">
      <c r="B1071" s="112">
        <v>45014</v>
      </c>
      <c r="C1071">
        <v>70.791968999999995</v>
      </c>
      <c r="D1071">
        <v>95.830048000000005</v>
      </c>
      <c r="E1071">
        <v>22.532409999999999</v>
      </c>
      <c r="F1071">
        <v>103.620178</v>
      </c>
      <c r="G1071">
        <v>51.606586</v>
      </c>
      <c r="H1071">
        <v>48.886519999999997</v>
      </c>
      <c r="I1071">
        <v>105.19579299999999</v>
      </c>
      <c r="J1071">
        <v>205.13235499999999</v>
      </c>
      <c r="K1071">
        <v>47.387073999999998</v>
      </c>
      <c r="L1071">
        <v>49.814438000000003</v>
      </c>
      <c r="M1071">
        <v>69.391768999999996</v>
      </c>
      <c r="N1071">
        <v>125.55405399999999</v>
      </c>
      <c r="O1071">
        <v>191.94679300000001</v>
      </c>
      <c r="P1071">
        <v>91.758414999999999</v>
      </c>
      <c r="Q1071">
        <v>459.49542200000002</v>
      </c>
      <c r="R1071">
        <v>159.916428</v>
      </c>
      <c r="S1071">
        <v>393.99710099999999</v>
      </c>
    </row>
    <row r="1072" spans="2:19">
      <c r="B1072" s="112">
        <v>45015</v>
      </c>
      <c r="C1072">
        <v>70.888458</v>
      </c>
      <c r="D1072">
        <v>95.936477999999994</v>
      </c>
      <c r="E1072">
        <v>22.571207000000001</v>
      </c>
      <c r="F1072">
        <v>103.763458</v>
      </c>
      <c r="G1072">
        <v>51.674388999999998</v>
      </c>
      <c r="H1072">
        <v>48.993094999999997</v>
      </c>
      <c r="I1072">
        <v>105.707481</v>
      </c>
      <c r="J1072">
        <v>207.61970500000001</v>
      </c>
      <c r="K1072">
        <v>47.860194999999997</v>
      </c>
      <c r="L1072">
        <v>50.132705999999999</v>
      </c>
      <c r="M1072">
        <v>69.195824000000002</v>
      </c>
      <c r="N1072">
        <v>125.174881</v>
      </c>
      <c r="O1072">
        <v>194.54809599999999</v>
      </c>
      <c r="P1072">
        <v>91.382155999999995</v>
      </c>
      <c r="Q1072">
        <v>462.91262799999998</v>
      </c>
      <c r="R1072">
        <v>161.49797100000001</v>
      </c>
      <c r="S1072">
        <v>398.09939600000001</v>
      </c>
    </row>
    <row r="1073" spans="2:19">
      <c r="B1073" s="112">
        <v>45016</v>
      </c>
      <c r="C1073">
        <v>71.255211000000003</v>
      </c>
      <c r="D1073">
        <v>96.400863999999999</v>
      </c>
      <c r="E1073">
        <v>22.677904000000002</v>
      </c>
      <c r="F1073">
        <v>104.699532</v>
      </c>
      <c r="G1073">
        <v>51.926220000000001</v>
      </c>
      <c r="H1073">
        <v>49.080292</v>
      </c>
      <c r="I1073">
        <v>105.87161999999999</v>
      </c>
      <c r="J1073">
        <v>211.715363</v>
      </c>
      <c r="K1073">
        <v>48.445019000000002</v>
      </c>
      <c r="L1073">
        <v>50.084479999999999</v>
      </c>
      <c r="M1073">
        <v>70.312683000000007</v>
      </c>
      <c r="N1073">
        <v>126.69156599999999</v>
      </c>
      <c r="O1073">
        <v>197.60394299999999</v>
      </c>
      <c r="P1073">
        <v>92.298676</v>
      </c>
      <c r="Q1073">
        <v>465.40420499999999</v>
      </c>
      <c r="R1073">
        <v>164.02448999999999</v>
      </c>
      <c r="S1073">
        <v>407.152039</v>
      </c>
    </row>
    <row r="1074" spans="2:19">
      <c r="B1074" s="112">
        <v>45019</v>
      </c>
      <c r="C1074">
        <v>71.558043999999995</v>
      </c>
      <c r="D1074">
        <v>96.819869999999995</v>
      </c>
      <c r="E1074">
        <v>22.748842</v>
      </c>
      <c r="F1074">
        <v>105.33194</v>
      </c>
      <c r="G1074">
        <v>52.029060000000001</v>
      </c>
      <c r="H1074">
        <v>49.112338999999999</v>
      </c>
      <c r="I1074">
        <v>112.118095</v>
      </c>
      <c r="J1074">
        <v>212.844177</v>
      </c>
      <c r="K1074">
        <v>48.852417000000003</v>
      </c>
      <c r="L1074">
        <v>50.827122000000003</v>
      </c>
      <c r="M1074">
        <v>70.430244000000002</v>
      </c>
      <c r="N1074">
        <v>126.545738</v>
      </c>
      <c r="O1074">
        <v>194.47074900000001</v>
      </c>
      <c r="P1074">
        <v>91.739113000000003</v>
      </c>
      <c r="Q1074">
        <v>486.67575099999999</v>
      </c>
      <c r="R1074">
        <v>165.28774999999999</v>
      </c>
      <c r="S1074">
        <v>409.23275799999999</v>
      </c>
    </row>
    <row r="1075" spans="2:19">
      <c r="B1075" s="112">
        <v>45020</v>
      </c>
      <c r="C1075">
        <v>71.848304999999996</v>
      </c>
      <c r="D1075">
        <v>97.178757000000004</v>
      </c>
      <c r="E1075">
        <v>22.846018000000001</v>
      </c>
      <c r="F1075">
        <v>105.466087</v>
      </c>
      <c r="G1075">
        <v>52.184280000000001</v>
      </c>
      <c r="H1075">
        <v>49.267696000000001</v>
      </c>
      <c r="I1075">
        <v>111.04644</v>
      </c>
      <c r="J1075">
        <v>214.49241599999999</v>
      </c>
      <c r="K1075">
        <v>48.372734000000001</v>
      </c>
      <c r="L1075">
        <v>51.058585999999998</v>
      </c>
      <c r="M1075">
        <v>68.794158999999993</v>
      </c>
      <c r="N1075">
        <v>124.85405</v>
      </c>
      <c r="O1075">
        <v>196.74327099999999</v>
      </c>
      <c r="P1075">
        <v>92.636330000000001</v>
      </c>
      <c r="Q1075">
        <v>485.75003099999998</v>
      </c>
      <c r="R1075">
        <v>164.75062600000001</v>
      </c>
      <c r="S1075">
        <v>392.14315800000003</v>
      </c>
    </row>
    <row r="1076" spans="2:19">
      <c r="B1076" s="112">
        <v>45021</v>
      </c>
      <c r="C1076">
        <v>72.041809000000001</v>
      </c>
      <c r="D1076">
        <v>97.508521999999999</v>
      </c>
      <c r="E1076">
        <v>22.923759</v>
      </c>
      <c r="F1076">
        <v>105.811035</v>
      </c>
      <c r="G1076">
        <v>52.300700999999997</v>
      </c>
      <c r="H1076">
        <v>49.403632999999999</v>
      </c>
      <c r="I1076">
        <v>112.948387</v>
      </c>
      <c r="J1076">
        <v>211.255844</v>
      </c>
      <c r="K1076">
        <v>49.174399999999999</v>
      </c>
      <c r="L1076">
        <v>51.425083000000001</v>
      </c>
      <c r="M1076">
        <v>68.931313000000003</v>
      </c>
      <c r="N1076">
        <v>125.040215</v>
      </c>
      <c r="O1076">
        <v>197.942398</v>
      </c>
      <c r="P1076">
        <v>95.038605000000004</v>
      </c>
      <c r="Q1076">
        <v>501.48709100000002</v>
      </c>
      <c r="R1076">
        <v>162.890533</v>
      </c>
      <c r="S1076">
        <v>368.63394199999999</v>
      </c>
    </row>
    <row r="1077" spans="2:19">
      <c r="B1077" s="112">
        <v>45022</v>
      </c>
      <c r="C1077">
        <v>72.022461000000007</v>
      </c>
      <c r="D1077">
        <v>97.421233999999998</v>
      </c>
      <c r="E1077">
        <v>22.923759</v>
      </c>
      <c r="F1077">
        <v>105.71521799999999</v>
      </c>
      <c r="G1077">
        <v>52.407417000000002</v>
      </c>
      <c r="H1077">
        <v>49.413342</v>
      </c>
      <c r="I1077">
        <v>111.075417</v>
      </c>
      <c r="J1077">
        <v>215.87095600000001</v>
      </c>
      <c r="K1077">
        <v>49.545665999999997</v>
      </c>
      <c r="L1077">
        <v>51.675846</v>
      </c>
      <c r="M1077">
        <v>68.225937000000002</v>
      </c>
      <c r="N1077">
        <v>124.903046</v>
      </c>
      <c r="O1077">
        <v>199.87647999999999</v>
      </c>
      <c r="P1077">
        <v>95.482391000000007</v>
      </c>
      <c r="Q1077">
        <v>505.01263399999999</v>
      </c>
      <c r="R1077">
        <v>163.78576699999999</v>
      </c>
      <c r="S1077">
        <v>364.52179000000001</v>
      </c>
    </row>
    <row r="1078" spans="2:19">
      <c r="B1078" s="112">
        <v>45026</v>
      </c>
      <c r="C1078">
        <v>71.538696000000002</v>
      </c>
      <c r="D1078">
        <v>96.751968000000005</v>
      </c>
      <c r="E1078">
        <v>22.758562000000001</v>
      </c>
      <c r="F1078">
        <v>105.226547</v>
      </c>
      <c r="G1078">
        <v>52.067863000000003</v>
      </c>
      <c r="H1078">
        <v>49.355080000000001</v>
      </c>
      <c r="I1078">
        <v>110.583038</v>
      </c>
      <c r="J1078">
        <v>214.52238500000001</v>
      </c>
      <c r="K1078">
        <v>49.450381999999998</v>
      </c>
      <c r="L1078">
        <v>51.675846</v>
      </c>
      <c r="M1078">
        <v>68.392478999999994</v>
      </c>
      <c r="N1078">
        <v>125.314575</v>
      </c>
      <c r="O1078">
        <v>201.48175000000001</v>
      </c>
      <c r="P1078">
        <v>95.713927999999996</v>
      </c>
      <c r="Q1078">
        <v>507.346588</v>
      </c>
      <c r="R1078">
        <v>161.169724</v>
      </c>
      <c r="S1078">
        <v>372.09518400000002</v>
      </c>
    </row>
    <row r="1079" spans="2:19">
      <c r="B1079" s="112">
        <v>45027</v>
      </c>
      <c r="C1079">
        <v>71.567718999999997</v>
      </c>
      <c r="D1079">
        <v>96.810164999999998</v>
      </c>
      <c r="E1079">
        <v>22.768277999999999</v>
      </c>
      <c r="F1079">
        <v>105.19779200000001</v>
      </c>
      <c r="G1079">
        <v>52.145477</v>
      </c>
      <c r="H1079">
        <v>49.442470999999998</v>
      </c>
      <c r="I1079">
        <v>111.365044</v>
      </c>
      <c r="J1079">
        <v>213.62335200000001</v>
      </c>
      <c r="K1079">
        <v>49.305819999999997</v>
      </c>
      <c r="L1079">
        <v>51.425083000000001</v>
      </c>
      <c r="M1079">
        <v>69.244820000000004</v>
      </c>
      <c r="N1079">
        <v>125.9319</v>
      </c>
      <c r="O1079">
        <v>203.444839</v>
      </c>
      <c r="P1079">
        <v>95.617446999999999</v>
      </c>
      <c r="Q1079">
        <v>513.04852300000005</v>
      </c>
      <c r="R1079">
        <v>159.946259</v>
      </c>
      <c r="S1079">
        <v>375.54663099999999</v>
      </c>
    </row>
    <row r="1080" spans="2:19">
      <c r="B1080" s="112">
        <v>45028</v>
      </c>
      <c r="C1080">
        <v>71.645118999999994</v>
      </c>
      <c r="D1080">
        <v>96.926558999999997</v>
      </c>
      <c r="E1080">
        <v>22.797428</v>
      </c>
      <c r="F1080">
        <v>104.977402</v>
      </c>
      <c r="G1080">
        <v>52.145477</v>
      </c>
      <c r="H1080">
        <v>49.578403000000002</v>
      </c>
      <c r="I1080">
        <v>111.249191</v>
      </c>
      <c r="J1080">
        <v>213.773178</v>
      </c>
      <c r="K1080">
        <v>49.065983000000003</v>
      </c>
      <c r="L1080">
        <v>51.531177999999997</v>
      </c>
      <c r="M1080">
        <v>69.391768999999996</v>
      </c>
      <c r="N1080">
        <v>125.91229199999999</v>
      </c>
      <c r="O1080">
        <v>204.295807</v>
      </c>
      <c r="P1080">
        <v>95.212256999999994</v>
      </c>
      <c r="Q1080">
        <v>513.26525900000001</v>
      </c>
      <c r="R1080">
        <v>159.24996899999999</v>
      </c>
      <c r="S1080">
        <v>379.05731200000002</v>
      </c>
    </row>
    <row r="1081" spans="2:19">
      <c r="B1081" s="112">
        <v>45029</v>
      </c>
      <c r="C1081">
        <v>71.606421999999995</v>
      </c>
      <c r="D1081">
        <v>96.887755999999996</v>
      </c>
      <c r="E1081">
        <v>22.758562000000001</v>
      </c>
      <c r="F1081">
        <v>105.15947</v>
      </c>
      <c r="G1081">
        <v>52.038764999999998</v>
      </c>
      <c r="H1081">
        <v>49.500729</v>
      </c>
      <c r="I1081">
        <v>111.770538</v>
      </c>
      <c r="J1081">
        <v>220.116455</v>
      </c>
      <c r="K1081">
        <v>49.115260999999997</v>
      </c>
      <c r="L1081">
        <v>52.187007999999999</v>
      </c>
      <c r="M1081">
        <v>69.822823</v>
      </c>
      <c r="N1081">
        <v>126.392426</v>
      </c>
      <c r="O1081">
        <v>205.37721300000001</v>
      </c>
      <c r="P1081">
        <v>94.623749000000004</v>
      </c>
      <c r="Q1081">
        <v>518.22857699999997</v>
      </c>
      <c r="R1081">
        <v>164.680984</v>
      </c>
      <c r="S1081">
        <v>379.40240499999999</v>
      </c>
    </row>
    <row r="1082" spans="2:19">
      <c r="B1082" s="112">
        <v>45030</v>
      </c>
      <c r="C1082">
        <v>71.287139999999994</v>
      </c>
      <c r="D1082">
        <v>96.412491000000003</v>
      </c>
      <c r="E1082">
        <v>22.651667</v>
      </c>
      <c r="F1082">
        <v>104.814522</v>
      </c>
      <c r="G1082">
        <v>51.835037</v>
      </c>
      <c r="H1082">
        <v>49.325946999999999</v>
      </c>
      <c r="I1082">
        <v>112.040863</v>
      </c>
      <c r="J1082">
        <v>221.25524899999999</v>
      </c>
      <c r="K1082">
        <v>48.783423999999997</v>
      </c>
      <c r="L1082">
        <v>51.675846</v>
      </c>
      <c r="M1082">
        <v>69.029281999999995</v>
      </c>
      <c r="N1082">
        <v>135.93627900000001</v>
      </c>
      <c r="O1082">
        <v>201.558243</v>
      </c>
      <c r="P1082">
        <v>93.273094</v>
      </c>
      <c r="Q1082">
        <v>504.00811800000002</v>
      </c>
      <c r="R1082">
        <v>164.332855</v>
      </c>
      <c r="S1082">
        <v>382.39038099999999</v>
      </c>
    </row>
    <row r="1083" spans="2:19">
      <c r="B1083" s="112">
        <v>45033</v>
      </c>
      <c r="C1083">
        <v>70.900138999999996</v>
      </c>
      <c r="D1083">
        <v>95.927520999999999</v>
      </c>
      <c r="E1083">
        <v>22.554490999999999</v>
      </c>
      <c r="F1083">
        <v>104.153381</v>
      </c>
      <c r="G1083">
        <v>51.582782999999999</v>
      </c>
      <c r="H1083">
        <v>49.238556000000003</v>
      </c>
      <c r="I1083">
        <v>110.737495</v>
      </c>
      <c r="J1083">
        <v>218.62803600000001</v>
      </c>
      <c r="K1083">
        <v>49.125121999999998</v>
      </c>
      <c r="L1083">
        <v>51.868735999999998</v>
      </c>
      <c r="M1083">
        <v>69.705269000000001</v>
      </c>
      <c r="N1083">
        <v>137.01414500000001</v>
      </c>
      <c r="O1083">
        <v>203.44824199999999</v>
      </c>
      <c r="P1083">
        <v>94.421143000000001</v>
      </c>
      <c r="Q1083">
        <v>497.66610700000001</v>
      </c>
      <c r="R1083">
        <v>164.35273699999999</v>
      </c>
      <c r="S1083">
        <v>385.98974600000003</v>
      </c>
    </row>
    <row r="1084" spans="2:19">
      <c r="B1084" s="112">
        <v>45034</v>
      </c>
      <c r="C1084">
        <v>71.006568999999999</v>
      </c>
      <c r="D1084">
        <v>96.063316</v>
      </c>
      <c r="E1084">
        <v>22.573927000000001</v>
      </c>
      <c r="F1084">
        <v>104.49833700000001</v>
      </c>
      <c r="G1084">
        <v>51.621592999999997</v>
      </c>
      <c r="H1084">
        <v>48.850169999999999</v>
      </c>
      <c r="I1084">
        <v>112.90012400000001</v>
      </c>
      <c r="J1084">
        <v>217.65905799999999</v>
      </c>
      <c r="K1084">
        <v>49.233539999999998</v>
      </c>
      <c r="L1084">
        <v>51.868735999999998</v>
      </c>
      <c r="M1084">
        <v>70.175522000000001</v>
      </c>
      <c r="N1084">
        <v>138.55252100000001</v>
      </c>
      <c r="O1084">
        <v>202.81497200000001</v>
      </c>
      <c r="P1084">
        <v>94.083481000000006</v>
      </c>
      <c r="Q1084">
        <v>496.80929600000002</v>
      </c>
      <c r="R1084">
        <v>165.58616599999999</v>
      </c>
      <c r="S1084">
        <v>391.18661500000002</v>
      </c>
    </row>
    <row r="1085" spans="2:19">
      <c r="B1085" s="112">
        <v>45035</v>
      </c>
      <c r="C1085">
        <v>70.909813</v>
      </c>
      <c r="D1085">
        <v>95.917809000000005</v>
      </c>
      <c r="E1085">
        <v>22.535055</v>
      </c>
      <c r="F1085">
        <v>103.98091100000001</v>
      </c>
      <c r="G1085">
        <v>51.582782999999999</v>
      </c>
      <c r="H1085">
        <v>48.753070999999998</v>
      </c>
      <c r="I1085">
        <v>112.5429</v>
      </c>
      <c r="J1085">
        <v>215.47137499999999</v>
      </c>
      <c r="K1085">
        <v>49.286113999999998</v>
      </c>
      <c r="L1085">
        <v>51.945895999999998</v>
      </c>
      <c r="M1085">
        <v>69.764053000000004</v>
      </c>
      <c r="N1085">
        <v>138.37614400000001</v>
      </c>
      <c r="O1085">
        <v>202.75654599999999</v>
      </c>
      <c r="P1085">
        <v>94.681640999999999</v>
      </c>
      <c r="Q1085">
        <v>478.80721999999997</v>
      </c>
      <c r="R1085">
        <v>166.740005</v>
      </c>
      <c r="S1085">
        <v>387.32098400000001</v>
      </c>
    </row>
    <row r="1086" spans="2:19">
      <c r="B1086" s="112">
        <v>45036</v>
      </c>
      <c r="C1086">
        <v>71.219414</v>
      </c>
      <c r="D1086">
        <v>96.354279000000005</v>
      </c>
      <c r="E1086">
        <v>22.641949</v>
      </c>
      <c r="F1086">
        <v>104.37376399999999</v>
      </c>
      <c r="G1086">
        <v>51.767119999999998</v>
      </c>
      <c r="H1086">
        <v>48.811329000000001</v>
      </c>
      <c r="I1086">
        <v>111.645027</v>
      </c>
      <c r="J1086">
        <v>212.844177</v>
      </c>
      <c r="K1086">
        <v>49.601517000000001</v>
      </c>
      <c r="L1086">
        <v>52.350966999999997</v>
      </c>
      <c r="M1086">
        <v>68.862731999999994</v>
      </c>
      <c r="N1086">
        <v>137.974411</v>
      </c>
      <c r="O1086">
        <v>200.29173299999999</v>
      </c>
      <c r="P1086">
        <v>95.183318999999997</v>
      </c>
      <c r="Q1086">
        <v>480.04806500000001</v>
      </c>
      <c r="R1086">
        <v>165.765198</v>
      </c>
      <c r="S1086">
        <v>384.944458</v>
      </c>
    </row>
    <row r="1087" spans="2:19">
      <c r="B1087" s="112">
        <v>45037</v>
      </c>
      <c r="C1087">
        <v>71.093643</v>
      </c>
      <c r="D1087">
        <v>96.189407000000003</v>
      </c>
      <c r="E1087">
        <v>22.593363</v>
      </c>
      <c r="F1087">
        <v>104.440834</v>
      </c>
      <c r="G1087">
        <v>51.767119999999998</v>
      </c>
      <c r="H1087">
        <v>48.772488000000003</v>
      </c>
      <c r="I1087">
        <v>112.002251</v>
      </c>
      <c r="J1087">
        <v>212.66435200000001</v>
      </c>
      <c r="K1087">
        <v>49.851219</v>
      </c>
      <c r="L1087">
        <v>52.572792</v>
      </c>
      <c r="M1087">
        <v>68.470855999999998</v>
      </c>
      <c r="N1087">
        <v>137.709824</v>
      </c>
      <c r="O1087">
        <v>198.87912</v>
      </c>
      <c r="P1087">
        <v>95.549919000000003</v>
      </c>
      <c r="Q1087">
        <v>476.46343999999999</v>
      </c>
      <c r="R1087">
        <v>164.14385999999999</v>
      </c>
      <c r="S1087">
        <v>381.33526599999999</v>
      </c>
    </row>
    <row r="1088" spans="2:19">
      <c r="B1088" s="112">
        <v>45040</v>
      </c>
      <c r="C1088">
        <v>71.374222000000003</v>
      </c>
      <c r="D1088">
        <v>96.567672999999999</v>
      </c>
      <c r="E1088">
        <v>22.680820000000001</v>
      </c>
      <c r="F1088">
        <v>104.900757</v>
      </c>
      <c r="G1088">
        <v>51.980556</v>
      </c>
      <c r="H1088">
        <v>48.879294999999999</v>
      </c>
      <c r="I1088">
        <v>114.116585</v>
      </c>
      <c r="J1088">
        <v>212.56445299999999</v>
      </c>
      <c r="K1088">
        <v>50.189624999999999</v>
      </c>
      <c r="L1088">
        <v>52.611373999999998</v>
      </c>
      <c r="M1088">
        <v>69.117462000000003</v>
      </c>
      <c r="N1088">
        <v>137.89601099999999</v>
      </c>
      <c r="O1088">
        <v>198.68426500000001</v>
      </c>
      <c r="P1088">
        <v>96.321738999999994</v>
      </c>
      <c r="Q1088">
        <v>481.505585</v>
      </c>
      <c r="R1088">
        <v>164.45220900000001</v>
      </c>
      <c r="S1088">
        <v>382.65661599999999</v>
      </c>
    </row>
    <row r="1089" spans="2:19">
      <c r="B1089" s="112">
        <v>45041</v>
      </c>
      <c r="C1089">
        <v>71.838622999999998</v>
      </c>
      <c r="D1089">
        <v>97.169028999999995</v>
      </c>
      <c r="E1089">
        <v>22.875170000000001</v>
      </c>
      <c r="F1089">
        <v>105.36067199999999</v>
      </c>
      <c r="G1089">
        <v>52.281300000000002</v>
      </c>
      <c r="H1089">
        <v>49.015236000000002</v>
      </c>
      <c r="I1089">
        <v>112.494621</v>
      </c>
      <c r="J1089">
        <v>207.330017</v>
      </c>
      <c r="K1089">
        <v>49.798648999999997</v>
      </c>
      <c r="L1089">
        <v>52.756042000000001</v>
      </c>
      <c r="M1089">
        <v>66.609436000000002</v>
      </c>
      <c r="N1089">
        <v>134.89764400000001</v>
      </c>
      <c r="O1089">
        <v>196.540955</v>
      </c>
      <c r="P1089">
        <v>96.861992000000001</v>
      </c>
      <c r="Q1089">
        <v>484.44030800000002</v>
      </c>
      <c r="R1089">
        <v>162.900497</v>
      </c>
      <c r="S1089">
        <v>374.20550500000002</v>
      </c>
    </row>
    <row r="1090" spans="2:19">
      <c r="B1090" s="112">
        <v>45042</v>
      </c>
      <c r="C1090">
        <v>71.587067000000005</v>
      </c>
      <c r="D1090">
        <v>96.810164999999998</v>
      </c>
      <c r="E1090">
        <v>22.787711999999999</v>
      </c>
      <c r="F1090">
        <v>104.900757</v>
      </c>
      <c r="G1090">
        <v>52.087273000000003</v>
      </c>
      <c r="H1090">
        <v>48.869587000000003</v>
      </c>
      <c r="I1090">
        <v>111.46159400000001</v>
      </c>
      <c r="J1090">
        <v>209.178055</v>
      </c>
      <c r="K1090">
        <v>49.581806</v>
      </c>
      <c r="L1090">
        <v>52.457058000000004</v>
      </c>
      <c r="M1090">
        <v>66.002021999999997</v>
      </c>
      <c r="N1090">
        <v>132.506775</v>
      </c>
      <c r="O1090">
        <v>195.177032</v>
      </c>
      <c r="P1090">
        <v>95.6464</v>
      </c>
      <c r="Q1090">
        <v>475.60665899999998</v>
      </c>
      <c r="R1090">
        <v>162.890533</v>
      </c>
      <c r="S1090">
        <v>369.41293300000001</v>
      </c>
    </row>
    <row r="1091" spans="2:19">
      <c r="B1091" s="112">
        <v>45043</v>
      </c>
      <c r="C1091">
        <v>71.277473000000001</v>
      </c>
      <c r="D1091">
        <v>96.460991000000007</v>
      </c>
      <c r="E1091">
        <v>22.661384999999999</v>
      </c>
      <c r="F1091">
        <v>104.51750199999999</v>
      </c>
      <c r="G1091">
        <v>51.893237999999997</v>
      </c>
      <c r="H1091">
        <v>48.772488000000003</v>
      </c>
      <c r="I1091">
        <v>112.793915</v>
      </c>
      <c r="J1091">
        <v>238.30714399999999</v>
      </c>
      <c r="K1091">
        <v>49.736224999999997</v>
      </c>
      <c r="L1091">
        <v>53.517963000000002</v>
      </c>
      <c r="M1091">
        <v>67.305015999999995</v>
      </c>
      <c r="N1091">
        <v>134.29011499999999</v>
      </c>
      <c r="O1091">
        <v>200.34045399999999</v>
      </c>
      <c r="P1091">
        <v>95.684982000000005</v>
      </c>
      <c r="Q1091">
        <v>483.01236</v>
      </c>
      <c r="R1091">
        <v>167.51586900000001</v>
      </c>
      <c r="S1091">
        <v>366.69125400000001</v>
      </c>
    </row>
    <row r="1092" spans="2:19">
      <c r="B1092" s="112">
        <v>45044</v>
      </c>
      <c r="C1092">
        <v>71.674149</v>
      </c>
      <c r="D1092">
        <v>96.955658</v>
      </c>
      <c r="E1092">
        <v>22.777996000000002</v>
      </c>
      <c r="F1092">
        <v>105.33194</v>
      </c>
      <c r="G1092">
        <v>51.941749999999999</v>
      </c>
      <c r="H1092">
        <v>48.937553000000001</v>
      </c>
      <c r="I1092">
        <v>114.25174699999999</v>
      </c>
      <c r="J1092">
        <v>240.065292</v>
      </c>
      <c r="K1092">
        <v>49.601517000000001</v>
      </c>
      <c r="L1092">
        <v>53.556541000000003</v>
      </c>
      <c r="M1092">
        <v>68.304305999999997</v>
      </c>
      <c r="N1092">
        <v>135.45616100000001</v>
      </c>
      <c r="O1092">
        <v>199.12266500000001</v>
      </c>
      <c r="P1092">
        <v>95.000007999999994</v>
      </c>
      <c r="Q1092">
        <v>484.60766599999999</v>
      </c>
      <c r="R1092">
        <v>168.77911399999999</v>
      </c>
      <c r="S1092">
        <v>372.77563500000002</v>
      </c>
    </row>
    <row r="1093" spans="2:19">
      <c r="B1093" s="112">
        <v>45047</v>
      </c>
      <c r="C1093">
        <v>70.937034999999995</v>
      </c>
      <c r="D1093">
        <v>95.962874999999997</v>
      </c>
      <c r="E1093">
        <v>22.582262</v>
      </c>
      <c r="F1093">
        <v>103.632141</v>
      </c>
      <c r="G1093">
        <v>51.553417000000003</v>
      </c>
      <c r="H1093">
        <v>48.718581999999998</v>
      </c>
      <c r="I1093">
        <v>110.708527</v>
      </c>
      <c r="J1093">
        <v>242.92224100000001</v>
      </c>
      <c r="K1093">
        <v>49.805218000000004</v>
      </c>
      <c r="L1093">
        <v>53.373294999999999</v>
      </c>
      <c r="M1093">
        <v>67.971207000000007</v>
      </c>
      <c r="N1093">
        <v>138.356537</v>
      </c>
      <c r="O1093">
        <v>194.358688</v>
      </c>
      <c r="P1093">
        <v>95.617446999999999</v>
      </c>
      <c r="Q1093">
        <v>488.16281099999998</v>
      </c>
      <c r="R1093">
        <v>168.68957499999999</v>
      </c>
      <c r="S1093">
        <v>376.81872600000003</v>
      </c>
    </row>
    <row r="1094" spans="2:19">
      <c r="B1094" s="112">
        <v>45048</v>
      </c>
      <c r="C1094">
        <v>71.635352999999995</v>
      </c>
      <c r="D1094">
        <v>96.896347000000006</v>
      </c>
      <c r="E1094">
        <v>22.806235999999998</v>
      </c>
      <c r="F1094">
        <v>104.881996</v>
      </c>
      <c r="G1094">
        <v>51.932986999999997</v>
      </c>
      <c r="H1094">
        <v>48.961883999999998</v>
      </c>
      <c r="I1094">
        <v>106.29640999999999</v>
      </c>
      <c r="J1094">
        <v>238.986435</v>
      </c>
      <c r="K1094">
        <v>49.670516999999997</v>
      </c>
      <c r="L1094">
        <v>53.460098000000002</v>
      </c>
      <c r="M1094">
        <v>63.709538000000002</v>
      </c>
      <c r="N1094">
        <v>136.12245200000001</v>
      </c>
      <c r="O1094">
        <v>191.075546</v>
      </c>
      <c r="P1094">
        <v>95.096480999999997</v>
      </c>
      <c r="Q1094">
        <v>485.88790899999998</v>
      </c>
      <c r="R1094">
        <v>167.64514199999999</v>
      </c>
      <c r="S1094">
        <v>378.47543300000001</v>
      </c>
    </row>
    <row r="1095" spans="2:19">
      <c r="B1095" s="112">
        <v>45049</v>
      </c>
      <c r="C1095">
        <v>71.936012000000005</v>
      </c>
      <c r="D1095">
        <v>97.324173000000002</v>
      </c>
      <c r="E1095">
        <v>22.913353000000001</v>
      </c>
      <c r="F1095">
        <v>105.055046</v>
      </c>
      <c r="G1095">
        <v>52.166564999999999</v>
      </c>
      <c r="H1095">
        <v>49.039745000000003</v>
      </c>
      <c r="I1095">
        <v>104.20137800000001</v>
      </c>
      <c r="J1095">
        <v>236.77877799999999</v>
      </c>
      <c r="K1095">
        <v>49.486525999999998</v>
      </c>
      <c r="L1095">
        <v>53.517963000000002</v>
      </c>
      <c r="M1095">
        <v>63.092331000000001</v>
      </c>
      <c r="N1095">
        <v>133.241669</v>
      </c>
      <c r="O1095">
        <v>187.02273600000001</v>
      </c>
      <c r="P1095">
        <v>94.585166999999998</v>
      </c>
      <c r="Q1095">
        <v>481.99795499999999</v>
      </c>
      <c r="R1095">
        <v>166.56094400000001</v>
      </c>
      <c r="S1095">
        <v>376.91735799999998</v>
      </c>
    </row>
    <row r="1096" spans="2:19">
      <c r="B1096" s="112">
        <v>45050</v>
      </c>
      <c r="C1096">
        <v>71.839027000000002</v>
      </c>
      <c r="D1096">
        <v>97.207497000000004</v>
      </c>
      <c r="E1096">
        <v>22.903614000000001</v>
      </c>
      <c r="F1096">
        <v>104.766632</v>
      </c>
      <c r="G1096">
        <v>52.166564999999999</v>
      </c>
      <c r="H1096">
        <v>49.088394000000001</v>
      </c>
      <c r="I1096">
        <v>102.376678</v>
      </c>
      <c r="J1096">
        <v>233.272491</v>
      </c>
      <c r="K1096">
        <v>49.625042000000001</v>
      </c>
      <c r="L1096">
        <v>53.440807</v>
      </c>
      <c r="M1096">
        <v>62.759234999999997</v>
      </c>
      <c r="N1096">
        <v>131.41911300000001</v>
      </c>
      <c r="O1096">
        <v>189.390106</v>
      </c>
      <c r="P1096">
        <v>95.048248000000001</v>
      </c>
      <c r="Q1096">
        <v>479.87081899999998</v>
      </c>
      <c r="R1096">
        <v>164.90976000000001</v>
      </c>
      <c r="S1096">
        <v>368.40707400000002</v>
      </c>
    </row>
    <row r="1097" spans="2:19">
      <c r="B1097" s="112">
        <v>45051</v>
      </c>
      <c r="C1097">
        <v>71.577163999999996</v>
      </c>
      <c r="D1097">
        <v>96.896347000000006</v>
      </c>
      <c r="E1097">
        <v>22.806235999999998</v>
      </c>
      <c r="F1097">
        <v>104.35321</v>
      </c>
      <c r="G1097">
        <v>52.069243999999998</v>
      </c>
      <c r="H1097">
        <v>49.107863999999999</v>
      </c>
      <c r="I1097">
        <v>104.925476</v>
      </c>
      <c r="J1097">
        <v>232.53327899999999</v>
      </c>
      <c r="K1097">
        <v>50.053780000000003</v>
      </c>
      <c r="L1097">
        <v>53.585479999999997</v>
      </c>
      <c r="M1097">
        <v>64.179794000000001</v>
      </c>
      <c r="N1097">
        <v>133.98637400000001</v>
      </c>
      <c r="O1097">
        <v>191.67955000000001</v>
      </c>
      <c r="P1097">
        <v>95.984061999999994</v>
      </c>
      <c r="Q1097">
        <v>486.76437399999998</v>
      </c>
      <c r="R1097">
        <v>172.648483</v>
      </c>
      <c r="S1097">
        <v>375.80306999999999</v>
      </c>
    </row>
    <row r="1098" spans="2:19">
      <c r="B1098" s="112">
        <v>45054</v>
      </c>
      <c r="C1098">
        <v>71.237717000000004</v>
      </c>
      <c r="D1098">
        <v>96.361534000000006</v>
      </c>
      <c r="E1098">
        <v>22.689378999999999</v>
      </c>
      <c r="F1098">
        <v>103.603302</v>
      </c>
      <c r="G1098">
        <v>51.864863999999997</v>
      </c>
      <c r="H1098">
        <v>49.010544000000003</v>
      </c>
      <c r="I1098">
        <v>105.340614</v>
      </c>
      <c r="J1098">
        <v>233.02276599999999</v>
      </c>
      <c r="K1098">
        <v>50.367088000000003</v>
      </c>
      <c r="L1098">
        <v>53.354008</v>
      </c>
      <c r="M1098">
        <v>63.454815000000004</v>
      </c>
      <c r="N1098">
        <v>134.30972299999999</v>
      </c>
      <c r="O1098">
        <v>188.23078899999999</v>
      </c>
      <c r="P1098">
        <v>95.520988000000003</v>
      </c>
      <c r="Q1098">
        <v>485.12960800000002</v>
      </c>
      <c r="R1098">
        <v>172.57882699999999</v>
      </c>
      <c r="S1098">
        <v>374.97470099999998</v>
      </c>
    </row>
    <row r="1099" spans="2:19">
      <c r="B1099" s="112">
        <v>45055</v>
      </c>
      <c r="C1099">
        <v>71.160117999999997</v>
      </c>
      <c r="D1099">
        <v>96.274024999999995</v>
      </c>
      <c r="E1099">
        <v>22.669906999999998</v>
      </c>
      <c r="F1099">
        <v>103.564842</v>
      </c>
      <c r="G1099">
        <v>51.796729999999997</v>
      </c>
      <c r="H1099">
        <v>48.991073999999998</v>
      </c>
      <c r="I1099">
        <v>105.369576</v>
      </c>
      <c r="J1099">
        <v>233.12264999999999</v>
      </c>
      <c r="K1099">
        <v>50.452838999999997</v>
      </c>
      <c r="L1099">
        <v>52.871777000000002</v>
      </c>
      <c r="M1099">
        <v>62.964970000000001</v>
      </c>
      <c r="N1099">
        <v>133.66301000000001</v>
      </c>
      <c r="O1099">
        <v>188.53280599999999</v>
      </c>
      <c r="P1099">
        <v>95.289435999999995</v>
      </c>
      <c r="Q1099">
        <v>482.92370599999998</v>
      </c>
      <c r="R1099">
        <v>170.85801699999999</v>
      </c>
      <c r="S1099">
        <v>376.14822400000003</v>
      </c>
    </row>
    <row r="1100" spans="2:19">
      <c r="B1100" s="112">
        <v>45056</v>
      </c>
      <c r="C1100">
        <v>71.596564999999998</v>
      </c>
      <c r="D1100">
        <v>96.896347000000006</v>
      </c>
      <c r="E1100">
        <v>22.796496999999999</v>
      </c>
      <c r="F1100">
        <v>104.38205000000001</v>
      </c>
      <c r="G1100">
        <v>51.932986999999997</v>
      </c>
      <c r="H1100">
        <v>49.098132999999997</v>
      </c>
      <c r="I1100">
        <v>104.017937</v>
      </c>
      <c r="J1100">
        <v>232.83296200000001</v>
      </c>
      <c r="K1100">
        <v>50.311028</v>
      </c>
      <c r="L1100">
        <v>52.206294999999997</v>
      </c>
      <c r="M1100">
        <v>62.837612</v>
      </c>
      <c r="N1100">
        <v>133.731583</v>
      </c>
      <c r="O1100">
        <v>191.29960600000001</v>
      </c>
      <c r="P1100">
        <v>95.906882999999993</v>
      </c>
      <c r="Q1100">
        <v>482.61840799999999</v>
      </c>
      <c r="R1100">
        <v>172.63850400000001</v>
      </c>
      <c r="S1100">
        <v>375.11276199999998</v>
      </c>
    </row>
    <row r="1101" spans="2:19">
      <c r="B1101" s="112">
        <v>45057</v>
      </c>
      <c r="C1101">
        <v>71.829314999999994</v>
      </c>
      <c r="D1101">
        <v>97.188057000000001</v>
      </c>
      <c r="E1101">
        <v>22.864661999999999</v>
      </c>
      <c r="F1101">
        <v>104.78585099999999</v>
      </c>
      <c r="G1101">
        <v>52.069243999999998</v>
      </c>
      <c r="H1101">
        <v>49.068931999999997</v>
      </c>
      <c r="I1101">
        <v>102.135307</v>
      </c>
      <c r="J1101">
        <v>235.540085</v>
      </c>
      <c r="K1101">
        <v>50.499012</v>
      </c>
      <c r="L1101">
        <v>52.350966999999997</v>
      </c>
      <c r="M1101">
        <v>62.563296999999999</v>
      </c>
      <c r="N1101">
        <v>133.31025700000001</v>
      </c>
      <c r="O1101">
        <v>190.64688100000001</v>
      </c>
      <c r="P1101">
        <v>95.472740000000002</v>
      </c>
      <c r="Q1101">
        <v>481.32830799999999</v>
      </c>
      <c r="R1101">
        <v>172.82751500000001</v>
      </c>
      <c r="S1101">
        <v>367.618225</v>
      </c>
    </row>
    <row r="1102" spans="2:19">
      <c r="B1102" s="112">
        <v>45058</v>
      </c>
      <c r="C1102">
        <v>71.451065</v>
      </c>
      <c r="D1102">
        <v>96.643546999999998</v>
      </c>
      <c r="E1102">
        <v>22.757546999999999</v>
      </c>
      <c r="F1102">
        <v>104.141693</v>
      </c>
      <c r="G1102">
        <v>51.884323000000002</v>
      </c>
      <c r="H1102">
        <v>48.942416999999999</v>
      </c>
      <c r="I1102">
        <v>102.125648</v>
      </c>
      <c r="J1102">
        <v>233.56218000000001</v>
      </c>
      <c r="K1102">
        <v>50.482525000000003</v>
      </c>
      <c r="L1102">
        <v>52.283450999999999</v>
      </c>
      <c r="M1102">
        <v>62.475121000000001</v>
      </c>
      <c r="N1102">
        <v>131.39953600000001</v>
      </c>
      <c r="O1102">
        <v>195.12832599999999</v>
      </c>
      <c r="P1102">
        <v>96.013000000000005</v>
      </c>
      <c r="Q1102">
        <v>483.76077299999997</v>
      </c>
      <c r="R1102">
        <v>171.89120500000001</v>
      </c>
      <c r="S1102">
        <v>368.79165599999999</v>
      </c>
    </row>
    <row r="1103" spans="2:19">
      <c r="B1103" s="112">
        <v>45061</v>
      </c>
      <c r="C1103">
        <v>71.266807999999997</v>
      </c>
      <c r="D1103">
        <v>96.400435999999999</v>
      </c>
      <c r="E1103">
        <v>22.708855</v>
      </c>
      <c r="F1103">
        <v>103.58406100000001</v>
      </c>
      <c r="G1103">
        <v>51.806465000000003</v>
      </c>
      <c r="H1103">
        <v>48.952156000000002</v>
      </c>
      <c r="I1103">
        <v>102.320427</v>
      </c>
      <c r="J1103">
        <v>238.606842</v>
      </c>
      <c r="K1103">
        <v>50.090060999999999</v>
      </c>
      <c r="L1103">
        <v>52.341320000000003</v>
      </c>
      <c r="M1103">
        <v>64.287559999999999</v>
      </c>
      <c r="N1103">
        <v>132.506775</v>
      </c>
      <c r="O1103">
        <v>190.42279099999999</v>
      </c>
      <c r="P1103">
        <v>95.009658999999999</v>
      </c>
      <c r="Q1103">
        <v>479.45721400000002</v>
      </c>
      <c r="R1103">
        <v>171.39317299999999</v>
      </c>
      <c r="S1103">
        <v>365.07397500000002</v>
      </c>
    </row>
    <row r="1104" spans="2:19">
      <c r="B1104" s="112">
        <v>45062</v>
      </c>
      <c r="C1104">
        <v>71.092215999999993</v>
      </c>
      <c r="D1104">
        <v>96.176795999999996</v>
      </c>
      <c r="E1104">
        <v>22.669906999999998</v>
      </c>
      <c r="F1104">
        <v>103.064888</v>
      </c>
      <c r="G1104">
        <v>51.679932000000001</v>
      </c>
      <c r="H1104">
        <v>48.952156000000002</v>
      </c>
      <c r="I1104">
        <v>99.837158000000002</v>
      </c>
      <c r="J1104">
        <v>238.566879</v>
      </c>
      <c r="K1104">
        <v>49.397480000000002</v>
      </c>
      <c r="L1104">
        <v>52.023048000000003</v>
      </c>
      <c r="M1104">
        <v>63.680149</v>
      </c>
      <c r="N1104">
        <v>131.61511200000001</v>
      </c>
      <c r="O1104">
        <v>186.116714</v>
      </c>
      <c r="P1104">
        <v>93.871528999999995</v>
      </c>
      <c r="Q1104">
        <v>472.42578099999997</v>
      </c>
      <c r="R1104">
        <v>171.39317299999999</v>
      </c>
      <c r="S1104">
        <v>357.64846799999998</v>
      </c>
    </row>
    <row r="1105" spans="2:19">
      <c r="B1105" s="112">
        <v>45063</v>
      </c>
      <c r="C1105">
        <v>70.966140999999993</v>
      </c>
      <c r="D1105">
        <v>96.030929999999998</v>
      </c>
      <c r="E1105">
        <v>22.621216</v>
      </c>
      <c r="F1105">
        <v>103.055283</v>
      </c>
      <c r="G1105">
        <v>51.650742000000001</v>
      </c>
      <c r="H1105">
        <v>48.767254000000001</v>
      </c>
      <c r="I1105">
        <v>102.076958</v>
      </c>
      <c r="J1105">
        <v>242.23298600000001</v>
      </c>
      <c r="K1105">
        <v>49.315029000000003</v>
      </c>
      <c r="L1105">
        <v>51.965183000000003</v>
      </c>
      <c r="M1105">
        <v>64.267960000000002</v>
      </c>
      <c r="N1105">
        <v>135.66192599999999</v>
      </c>
      <c r="O1105">
        <v>189.74082899999999</v>
      </c>
      <c r="P1105">
        <v>93.287864999999996</v>
      </c>
      <c r="Q1105">
        <v>477.43838499999998</v>
      </c>
      <c r="R1105">
        <v>172.010727</v>
      </c>
      <c r="S1105">
        <v>362.96371499999998</v>
      </c>
    </row>
    <row r="1106" spans="2:19">
      <c r="B1106" s="112">
        <v>45064</v>
      </c>
      <c r="C1106">
        <v>70.675171000000006</v>
      </c>
      <c r="D1106">
        <v>95.583648999999994</v>
      </c>
      <c r="E1106">
        <v>22.523835999999999</v>
      </c>
      <c r="F1106">
        <v>102.622643</v>
      </c>
      <c r="G1106">
        <v>51.495018000000002</v>
      </c>
      <c r="H1106">
        <v>48.562877999999998</v>
      </c>
      <c r="I1106">
        <v>103.002098</v>
      </c>
      <c r="J1106">
        <v>246.588379</v>
      </c>
      <c r="K1106">
        <v>49.954844999999999</v>
      </c>
      <c r="L1106">
        <v>51.400874999999999</v>
      </c>
      <c r="M1106">
        <v>65.531768999999997</v>
      </c>
      <c r="N1106">
        <v>136.69078099999999</v>
      </c>
      <c r="O1106">
        <v>186.106964</v>
      </c>
      <c r="P1106">
        <v>92.762573000000003</v>
      </c>
      <c r="Q1106">
        <v>471.94323700000001</v>
      </c>
      <c r="R1106">
        <v>174.36144999999999</v>
      </c>
      <c r="S1106">
        <v>365.37970000000001</v>
      </c>
    </row>
    <row r="1107" spans="2:19">
      <c r="B1107" s="112">
        <v>45065</v>
      </c>
      <c r="C1107">
        <v>70.481194000000002</v>
      </c>
      <c r="D1107">
        <v>95.369720000000001</v>
      </c>
      <c r="E1107">
        <v>22.445929</v>
      </c>
      <c r="F1107">
        <v>102.497665</v>
      </c>
      <c r="G1107">
        <v>51.349029999999999</v>
      </c>
      <c r="H1107">
        <v>48.436356000000004</v>
      </c>
      <c r="I1107">
        <v>103.479286</v>
      </c>
      <c r="J1107">
        <v>245.37965399999999</v>
      </c>
      <c r="K1107">
        <v>49.440356999999999</v>
      </c>
      <c r="L1107">
        <v>51.819240999999998</v>
      </c>
      <c r="M1107">
        <v>65.394615000000002</v>
      </c>
      <c r="N1107">
        <v>136.377228</v>
      </c>
      <c r="O1107">
        <v>185.814697</v>
      </c>
      <c r="P1107">
        <v>92.597206</v>
      </c>
      <c r="Q1107">
        <v>471.53945900000002</v>
      </c>
      <c r="R1107">
        <v>174.47100800000001</v>
      </c>
      <c r="S1107">
        <v>358.50637799999998</v>
      </c>
    </row>
    <row r="1108" spans="2:19">
      <c r="B1108" s="112">
        <v>45068</v>
      </c>
      <c r="C1108">
        <v>70.461799999999997</v>
      </c>
      <c r="D1108">
        <v>95.282211000000004</v>
      </c>
      <c r="E1108">
        <v>22.426456000000002</v>
      </c>
      <c r="F1108">
        <v>102.45920599999999</v>
      </c>
      <c r="G1108">
        <v>51.271174999999999</v>
      </c>
      <c r="H1108">
        <v>48.309845000000003</v>
      </c>
      <c r="I1108">
        <v>102.223038</v>
      </c>
      <c r="J1108">
        <v>248.05680799999999</v>
      </c>
      <c r="K1108">
        <v>49.005015999999998</v>
      </c>
      <c r="L1108">
        <v>50.924129000000001</v>
      </c>
      <c r="M1108">
        <v>65.717917999999997</v>
      </c>
      <c r="N1108">
        <v>135.25039699999999</v>
      </c>
      <c r="O1108">
        <v>188.48407</v>
      </c>
      <c r="P1108">
        <v>92.071922000000001</v>
      </c>
      <c r="Q1108">
        <v>473.312073</v>
      </c>
      <c r="R1108">
        <v>173.51478599999999</v>
      </c>
      <c r="S1108">
        <v>355.498718</v>
      </c>
    </row>
    <row r="1109" spans="2:19">
      <c r="B1109" s="112">
        <v>45069</v>
      </c>
      <c r="C1109">
        <v>70.510292000000007</v>
      </c>
      <c r="D1109">
        <v>95.389174999999994</v>
      </c>
      <c r="E1109">
        <v>22.445929</v>
      </c>
      <c r="F1109">
        <v>102.670723</v>
      </c>
      <c r="G1109">
        <v>51.426887999999998</v>
      </c>
      <c r="H1109">
        <v>48.183318999999997</v>
      </c>
      <c r="I1109">
        <v>103.615623</v>
      </c>
      <c r="J1109">
        <v>246.47848500000001</v>
      </c>
      <c r="K1109">
        <v>48.912674000000003</v>
      </c>
      <c r="L1109">
        <v>50.710075000000003</v>
      </c>
      <c r="M1109">
        <v>66.021621999999994</v>
      </c>
      <c r="N1109">
        <v>133.83938599999999</v>
      </c>
      <c r="O1109">
        <v>183.30119300000001</v>
      </c>
      <c r="P1109">
        <v>91.322890999999998</v>
      </c>
      <c r="Q1109">
        <v>472.15002399999997</v>
      </c>
      <c r="R1109">
        <v>170.88516200000001</v>
      </c>
      <c r="S1109">
        <v>355.47900399999997</v>
      </c>
    </row>
    <row r="1110" spans="2:19">
      <c r="B1110" s="112">
        <v>45070</v>
      </c>
      <c r="C1110">
        <v>70.316315000000003</v>
      </c>
      <c r="D1110">
        <v>95.146079999999998</v>
      </c>
      <c r="E1110">
        <v>22.387502999999999</v>
      </c>
      <c r="F1110">
        <v>102.26693</v>
      </c>
      <c r="G1110">
        <v>51.241973999999999</v>
      </c>
      <c r="H1110">
        <v>48.173594999999999</v>
      </c>
      <c r="I1110">
        <v>104.774467</v>
      </c>
      <c r="J1110">
        <v>248.945877</v>
      </c>
      <c r="K1110">
        <v>48.688412</v>
      </c>
      <c r="L1110">
        <v>50.213875000000002</v>
      </c>
      <c r="M1110">
        <v>64.924355000000006</v>
      </c>
      <c r="N1110">
        <v>132.61454800000001</v>
      </c>
      <c r="O1110">
        <v>178.66386399999999</v>
      </c>
      <c r="P1110">
        <v>90.953238999999996</v>
      </c>
      <c r="Q1110">
        <v>473.51892099999998</v>
      </c>
      <c r="R1110">
        <v>171.164063</v>
      </c>
      <c r="S1110">
        <v>349.167755</v>
      </c>
    </row>
    <row r="1111" spans="2:19">
      <c r="B1111" s="112">
        <v>45071</v>
      </c>
      <c r="C1111">
        <v>70.054458999999994</v>
      </c>
      <c r="D1111">
        <v>94.796042999999997</v>
      </c>
      <c r="E1111">
        <v>22.309602999999999</v>
      </c>
      <c r="F1111">
        <v>101.930412</v>
      </c>
      <c r="G1111">
        <v>51.057056000000003</v>
      </c>
      <c r="H1111">
        <v>48.212521000000002</v>
      </c>
      <c r="I1111">
        <v>102.894989</v>
      </c>
      <c r="J1111">
        <v>252.42218</v>
      </c>
      <c r="K1111">
        <v>48.203606000000001</v>
      </c>
      <c r="L1111">
        <v>49.931721000000003</v>
      </c>
      <c r="M1111">
        <v>65.179077000000007</v>
      </c>
      <c r="N1111">
        <v>132.93791200000001</v>
      </c>
      <c r="O1111">
        <v>177.855255</v>
      </c>
      <c r="P1111">
        <v>90.680869999999999</v>
      </c>
      <c r="Q1111">
        <v>470.43646200000001</v>
      </c>
      <c r="R1111">
        <v>172.30955499999999</v>
      </c>
      <c r="S1111">
        <v>349.95669600000002</v>
      </c>
    </row>
    <row r="1112" spans="2:19">
      <c r="B1112" s="112">
        <v>45072</v>
      </c>
      <c r="C1112">
        <v>70.141754000000006</v>
      </c>
      <c r="D1112">
        <v>94.873817000000003</v>
      </c>
      <c r="E1112">
        <v>22.319336</v>
      </c>
      <c r="F1112">
        <v>102.363052</v>
      </c>
      <c r="G1112">
        <v>51.066792</v>
      </c>
      <c r="H1112">
        <v>48.339027000000002</v>
      </c>
      <c r="I1112">
        <v>102.223038</v>
      </c>
      <c r="J1112">
        <v>261.76226800000001</v>
      </c>
      <c r="K1112">
        <v>48.289352000000001</v>
      </c>
      <c r="L1112">
        <v>49.960903000000002</v>
      </c>
      <c r="M1112">
        <v>66.227356</v>
      </c>
      <c r="N1112">
        <v>134.182343</v>
      </c>
      <c r="O1112">
        <v>177.48504600000001</v>
      </c>
      <c r="P1112">
        <v>90.165298000000007</v>
      </c>
      <c r="Q1112">
        <v>474.198395</v>
      </c>
      <c r="R1112">
        <v>174.73992899999999</v>
      </c>
      <c r="S1112">
        <v>352.25433299999997</v>
      </c>
    </row>
    <row r="1113" spans="2:19">
      <c r="B1113" s="112">
        <v>45076</v>
      </c>
      <c r="C1113">
        <v>70.607285000000005</v>
      </c>
      <c r="D1113">
        <v>95.505852000000004</v>
      </c>
      <c r="E1113">
        <v>22.455669</v>
      </c>
      <c r="F1113">
        <v>103.13221</v>
      </c>
      <c r="G1113">
        <v>51.290641999999998</v>
      </c>
      <c r="H1113">
        <v>48.611530000000002</v>
      </c>
      <c r="I1113">
        <v>101.317375</v>
      </c>
      <c r="J1113">
        <v>262.24176</v>
      </c>
      <c r="K1113">
        <v>48.170623999999997</v>
      </c>
      <c r="L1113">
        <v>48.61824</v>
      </c>
      <c r="M1113">
        <v>67.685066000000006</v>
      </c>
      <c r="N1113">
        <v>134.69186400000001</v>
      </c>
      <c r="O1113">
        <v>177.30969200000001</v>
      </c>
      <c r="P1113">
        <v>90.038848999999999</v>
      </c>
      <c r="Q1113">
        <v>472.55380200000002</v>
      </c>
      <c r="R1113">
        <v>176.602585</v>
      </c>
      <c r="S1113">
        <v>345.765625</v>
      </c>
    </row>
    <row r="1114" spans="2:19">
      <c r="B1114" s="112">
        <v>45077</v>
      </c>
      <c r="C1114">
        <v>70.840041999999997</v>
      </c>
      <c r="D1114">
        <v>95.846176</v>
      </c>
      <c r="E1114">
        <v>22.533570999999998</v>
      </c>
      <c r="F1114">
        <v>103.468712</v>
      </c>
      <c r="G1114">
        <v>51.300364999999999</v>
      </c>
      <c r="H1114">
        <v>48.660193999999997</v>
      </c>
      <c r="I1114">
        <v>99.506050000000002</v>
      </c>
      <c r="J1114">
        <v>264.43942299999998</v>
      </c>
      <c r="K1114">
        <v>48.437759</v>
      </c>
      <c r="L1114">
        <v>48.58905</v>
      </c>
      <c r="M1114">
        <v>66.178107999999995</v>
      </c>
      <c r="N1114">
        <v>132.97711200000001</v>
      </c>
      <c r="O1114">
        <v>179.68679800000001</v>
      </c>
      <c r="P1114">
        <v>90.758697999999995</v>
      </c>
      <c r="Q1114">
        <v>479.83142099999998</v>
      </c>
      <c r="R1114">
        <v>176.55278000000001</v>
      </c>
      <c r="S1114">
        <v>341.18017600000002</v>
      </c>
    </row>
    <row r="1115" spans="2:19">
      <c r="B1115" s="112">
        <v>45078</v>
      </c>
      <c r="C1115">
        <v>71.031609000000003</v>
      </c>
      <c r="D1115">
        <v>96.136725999999996</v>
      </c>
      <c r="E1115">
        <v>22.582367000000001</v>
      </c>
      <c r="F1115">
        <v>103.78604900000001</v>
      </c>
      <c r="G1115">
        <v>51.443890000000003</v>
      </c>
      <c r="H1115">
        <v>48.66507</v>
      </c>
      <c r="I1115">
        <v>100.65516700000001</v>
      </c>
      <c r="J1115">
        <v>272.32104500000003</v>
      </c>
      <c r="K1115">
        <v>48.615848999999997</v>
      </c>
      <c r="L1115">
        <v>48.764183000000003</v>
      </c>
      <c r="M1115">
        <v>66.424346999999997</v>
      </c>
      <c r="N1115">
        <v>134.809448</v>
      </c>
      <c r="O1115">
        <v>182.19056699999999</v>
      </c>
      <c r="P1115">
        <v>89.319000000000003</v>
      </c>
      <c r="Q1115">
        <v>486.12429800000001</v>
      </c>
      <c r="R1115">
        <v>179.381607</v>
      </c>
      <c r="S1115">
        <v>347.678741</v>
      </c>
    </row>
    <row r="1116" spans="2:19">
      <c r="B1116" s="112">
        <v>45079</v>
      </c>
      <c r="C1116">
        <v>70.632935000000003</v>
      </c>
      <c r="D1116">
        <v>95.629745</v>
      </c>
      <c r="E1116">
        <v>22.445744000000001</v>
      </c>
      <c r="F1116">
        <v>103.50631</v>
      </c>
      <c r="G1116">
        <v>51.170513</v>
      </c>
      <c r="H1116">
        <v>48.616306000000002</v>
      </c>
      <c r="I1116">
        <v>102.99237100000001</v>
      </c>
      <c r="J1116">
        <v>272.32104500000003</v>
      </c>
      <c r="K1116">
        <v>49.080871999999999</v>
      </c>
      <c r="L1116">
        <v>49.260384000000002</v>
      </c>
      <c r="M1116">
        <v>71.280097999999995</v>
      </c>
      <c r="N1116">
        <v>137.641266</v>
      </c>
      <c r="O1116">
        <v>186.22387699999999</v>
      </c>
      <c r="P1116">
        <v>89.260634999999994</v>
      </c>
      <c r="Q1116">
        <v>491.98379499999999</v>
      </c>
      <c r="R1116">
        <v>180.23822000000001</v>
      </c>
      <c r="S1116">
        <v>365.92205799999999</v>
      </c>
    </row>
    <row r="1117" spans="2:19">
      <c r="B1117" s="112">
        <v>45082</v>
      </c>
      <c r="C1117">
        <v>70.642662000000001</v>
      </c>
      <c r="D1117">
        <v>95.620009999999994</v>
      </c>
      <c r="E1117">
        <v>22.445744000000001</v>
      </c>
      <c r="F1117">
        <v>103.28447</v>
      </c>
      <c r="G1117">
        <v>51.258384999999997</v>
      </c>
      <c r="H1117">
        <v>48.723595000000003</v>
      </c>
      <c r="I1117">
        <v>102.534668</v>
      </c>
      <c r="J1117">
        <v>271.10235599999999</v>
      </c>
      <c r="K1117">
        <v>49.404076000000003</v>
      </c>
      <c r="L1117">
        <v>49.026878000000004</v>
      </c>
      <c r="M1117">
        <v>70.492142000000001</v>
      </c>
      <c r="N1117">
        <v>136.28903199999999</v>
      </c>
      <c r="O1117">
        <v>183.778549</v>
      </c>
      <c r="P1117">
        <v>90.418212999999994</v>
      </c>
      <c r="Q1117">
        <v>490.61496</v>
      </c>
      <c r="R1117">
        <v>178.873627</v>
      </c>
      <c r="S1117">
        <v>358.60501099999999</v>
      </c>
    </row>
    <row r="1118" spans="2:19">
      <c r="B1118" s="112">
        <v>45083</v>
      </c>
      <c r="C1118">
        <v>70.739913999999999</v>
      </c>
      <c r="D1118">
        <v>95.736984000000007</v>
      </c>
      <c r="E1118">
        <v>22.465260000000001</v>
      </c>
      <c r="F1118">
        <v>103.48703</v>
      </c>
      <c r="G1118">
        <v>51.297440000000002</v>
      </c>
      <c r="H1118">
        <v>48.782127000000003</v>
      </c>
      <c r="I1118">
        <v>103.37215399999999</v>
      </c>
      <c r="J1118">
        <v>270.83264200000002</v>
      </c>
      <c r="K1118">
        <v>49.397480000000002</v>
      </c>
      <c r="L1118">
        <v>48.929585000000003</v>
      </c>
      <c r="M1118">
        <v>69.970123000000001</v>
      </c>
      <c r="N1118">
        <v>136.533997</v>
      </c>
      <c r="O1118">
        <v>184.23644999999999</v>
      </c>
      <c r="P1118">
        <v>89.892928999999995</v>
      </c>
      <c r="Q1118">
        <v>480.15643299999999</v>
      </c>
      <c r="R1118">
        <v>178.50508099999999</v>
      </c>
      <c r="S1118">
        <v>368.50570699999997</v>
      </c>
    </row>
    <row r="1119" spans="2:19">
      <c r="B1119" s="112">
        <v>45084</v>
      </c>
      <c r="C1119">
        <v>70.341224999999994</v>
      </c>
      <c r="D1119">
        <v>95.230048999999994</v>
      </c>
      <c r="E1119">
        <v>22.35791</v>
      </c>
      <c r="F1119">
        <v>102.56104999999999</v>
      </c>
      <c r="G1119">
        <v>51.033828999999997</v>
      </c>
      <c r="H1119">
        <v>48.655315000000002</v>
      </c>
      <c r="I1119">
        <v>105.68988</v>
      </c>
      <c r="J1119">
        <v>263.32061800000002</v>
      </c>
      <c r="K1119">
        <v>49.470036</v>
      </c>
      <c r="L1119">
        <v>48.579323000000002</v>
      </c>
      <c r="M1119">
        <v>69.960273999999998</v>
      </c>
      <c r="N1119">
        <v>137.85682700000001</v>
      </c>
      <c r="O1119">
        <v>186.00953699999999</v>
      </c>
      <c r="P1119">
        <v>90.992148999999998</v>
      </c>
      <c r="Q1119">
        <v>474.79913299999998</v>
      </c>
      <c r="R1119">
        <v>177.120544</v>
      </c>
      <c r="S1119">
        <v>376.52294899999998</v>
      </c>
    </row>
    <row r="1120" spans="2:19">
      <c r="B1120" s="112">
        <v>45085</v>
      </c>
      <c r="C1120">
        <v>70.691276999999999</v>
      </c>
      <c r="D1120">
        <v>95.736984000000007</v>
      </c>
      <c r="E1120">
        <v>22.455501999999999</v>
      </c>
      <c r="F1120">
        <v>103.245895</v>
      </c>
      <c r="G1120">
        <v>51.297440000000002</v>
      </c>
      <c r="H1120">
        <v>48.791882000000001</v>
      </c>
      <c r="I1120">
        <v>105.358772</v>
      </c>
      <c r="J1120">
        <v>264.29956099999998</v>
      </c>
      <c r="K1120">
        <v>50.185699</v>
      </c>
      <c r="L1120">
        <v>48.812828000000003</v>
      </c>
      <c r="M1120">
        <v>69.379158000000004</v>
      </c>
      <c r="N1120">
        <v>137.89601099999999</v>
      </c>
      <c r="O1120">
        <v>185.12300099999999</v>
      </c>
      <c r="P1120">
        <v>91.439621000000002</v>
      </c>
      <c r="Q1120">
        <v>482.77596999999997</v>
      </c>
      <c r="R1120">
        <v>179.85974100000001</v>
      </c>
      <c r="S1120">
        <v>375.48748799999998</v>
      </c>
    </row>
    <row r="1121" spans="2:19">
      <c r="B1121" s="112">
        <v>45086</v>
      </c>
      <c r="C1121">
        <v>70.545424999999994</v>
      </c>
      <c r="D1121">
        <v>95.512755999999996</v>
      </c>
      <c r="E1121">
        <v>22.416464000000001</v>
      </c>
      <c r="F1121">
        <v>102.97583</v>
      </c>
      <c r="G1121">
        <v>51.15099</v>
      </c>
      <c r="H1121">
        <v>48.713844000000002</v>
      </c>
      <c r="I1121">
        <v>104.57970400000001</v>
      </c>
      <c r="J1121">
        <v>264.66918900000002</v>
      </c>
      <c r="K1121">
        <v>50.489117</v>
      </c>
      <c r="L1121">
        <v>48.491756000000002</v>
      </c>
      <c r="M1121">
        <v>68.620750000000001</v>
      </c>
      <c r="N1121">
        <v>138.17037999999999</v>
      </c>
      <c r="O1121">
        <v>182.47309899999999</v>
      </c>
      <c r="P1121">
        <v>90.943511999999998</v>
      </c>
      <c r="Q1121">
        <v>486.11441000000002</v>
      </c>
      <c r="R1121">
        <v>180.24818400000001</v>
      </c>
      <c r="S1121">
        <v>373.613831</v>
      </c>
    </row>
    <row r="1122" spans="2:19">
      <c r="B1122" s="112">
        <v>45089</v>
      </c>
      <c r="C1122">
        <v>70.691276999999999</v>
      </c>
      <c r="D1122">
        <v>95.678505000000001</v>
      </c>
      <c r="E1122">
        <v>22.435980000000001</v>
      </c>
      <c r="F1122">
        <v>103.303757</v>
      </c>
      <c r="G1122">
        <v>51.190041000000001</v>
      </c>
      <c r="H1122">
        <v>48.791882000000001</v>
      </c>
      <c r="I1122">
        <v>103.635086</v>
      </c>
      <c r="J1122">
        <v>270.76269500000001</v>
      </c>
      <c r="K1122">
        <v>50.822220000000002</v>
      </c>
      <c r="L1122">
        <v>48.530673999999998</v>
      </c>
      <c r="M1122">
        <v>68.670006000000001</v>
      </c>
      <c r="N1122">
        <v>138.160583</v>
      </c>
      <c r="O1122">
        <v>183.70062300000001</v>
      </c>
      <c r="P1122">
        <v>90.106926000000001</v>
      </c>
      <c r="Q1122">
        <v>485.10006700000002</v>
      </c>
      <c r="R1122">
        <v>183.06706199999999</v>
      </c>
      <c r="S1122">
        <v>381.759277</v>
      </c>
    </row>
    <row r="1123" spans="2:19">
      <c r="B1123" s="112">
        <v>45090</v>
      </c>
      <c r="C1123">
        <v>70.380127000000002</v>
      </c>
      <c r="D1123">
        <v>95.230048999999994</v>
      </c>
      <c r="E1123">
        <v>22.328635999999999</v>
      </c>
      <c r="F1123">
        <v>102.840782</v>
      </c>
      <c r="G1123">
        <v>50.945950000000003</v>
      </c>
      <c r="H1123">
        <v>48.791882000000001</v>
      </c>
      <c r="I1123">
        <v>103.654572</v>
      </c>
      <c r="J1123">
        <v>271.03244000000001</v>
      </c>
      <c r="K1123">
        <v>51.217976</v>
      </c>
      <c r="L1123">
        <v>48.657153999999998</v>
      </c>
      <c r="M1123">
        <v>69.704184999999995</v>
      </c>
      <c r="N1123">
        <v>139.160034</v>
      </c>
      <c r="O1123">
        <v>186.097229</v>
      </c>
      <c r="P1123">
        <v>89.523276999999993</v>
      </c>
      <c r="Q1123">
        <v>483.839539</v>
      </c>
      <c r="R1123">
        <v>182.588943</v>
      </c>
      <c r="S1123">
        <v>392.71511800000002</v>
      </c>
    </row>
    <row r="1124" spans="2:19">
      <c r="B1124" s="112">
        <v>45091</v>
      </c>
      <c r="C1124">
        <v>70.438477000000006</v>
      </c>
      <c r="D1124">
        <v>95.317772000000005</v>
      </c>
      <c r="E1124">
        <v>22.34815</v>
      </c>
      <c r="F1124">
        <v>103.159065</v>
      </c>
      <c r="G1124">
        <v>51.043582999999998</v>
      </c>
      <c r="H1124">
        <v>48.918694000000002</v>
      </c>
      <c r="I1124">
        <v>102.408073</v>
      </c>
      <c r="J1124">
        <v>273.060272</v>
      </c>
      <c r="K1124">
        <v>51.735764000000003</v>
      </c>
      <c r="L1124">
        <v>48.861472999999997</v>
      </c>
      <c r="M1124">
        <v>68.886688000000007</v>
      </c>
      <c r="N1124">
        <v>138.640717</v>
      </c>
      <c r="O1124">
        <v>188.04568499999999</v>
      </c>
      <c r="P1124">
        <v>89.873474000000002</v>
      </c>
      <c r="Q1124">
        <v>452.86773699999998</v>
      </c>
      <c r="R1124">
        <v>183.22642500000001</v>
      </c>
      <c r="S1124">
        <v>393.51388500000002</v>
      </c>
    </row>
    <row r="1125" spans="2:19">
      <c r="B1125" s="112">
        <v>45092</v>
      </c>
      <c r="C1125">
        <v>70.87603</v>
      </c>
      <c r="D1125">
        <v>95.980712999999994</v>
      </c>
      <c r="E1125">
        <v>22.465260000000001</v>
      </c>
      <c r="F1125">
        <v>104.056122</v>
      </c>
      <c r="G1125">
        <v>51.375542000000003</v>
      </c>
      <c r="H1125">
        <v>48.967461</v>
      </c>
      <c r="I1125">
        <v>103.118965</v>
      </c>
      <c r="J1125">
        <v>281.53128099999998</v>
      </c>
      <c r="K1125">
        <v>52.019393999999998</v>
      </c>
      <c r="L1125">
        <v>49.990096999999999</v>
      </c>
      <c r="M1125">
        <v>68.660156000000001</v>
      </c>
      <c r="N1125">
        <v>140.20848100000001</v>
      </c>
      <c r="O1125">
        <v>190.81553600000001</v>
      </c>
      <c r="P1125">
        <v>90.486305000000002</v>
      </c>
      <c r="Q1125">
        <v>460.68948399999999</v>
      </c>
      <c r="R1125">
        <v>185.278336</v>
      </c>
      <c r="S1125">
        <v>400.88021900000001</v>
      </c>
    </row>
    <row r="1126" spans="2:19">
      <c r="B1126" s="112">
        <v>45093</v>
      </c>
      <c r="C1126">
        <v>70.720450999999997</v>
      </c>
      <c r="D1126">
        <v>95.678505000000001</v>
      </c>
      <c r="E1126">
        <v>22.406706</v>
      </c>
      <c r="F1126">
        <v>103.872849</v>
      </c>
      <c r="G1126">
        <v>51.268146999999999</v>
      </c>
      <c r="H1126">
        <v>48.928440000000002</v>
      </c>
      <c r="I1126">
        <v>102.378845</v>
      </c>
      <c r="J1126">
        <v>280.702179</v>
      </c>
      <c r="K1126">
        <v>51.293835000000001</v>
      </c>
      <c r="L1126">
        <v>50.525219</v>
      </c>
      <c r="M1126">
        <v>68.364670000000004</v>
      </c>
      <c r="N1126">
        <v>140.37506099999999</v>
      </c>
      <c r="O1126">
        <v>189.460083</v>
      </c>
      <c r="P1126">
        <v>90.437683000000007</v>
      </c>
      <c r="Q1126">
        <v>453.37204000000003</v>
      </c>
      <c r="R1126">
        <v>184.19262699999999</v>
      </c>
      <c r="S1126">
        <v>401.97488399999997</v>
      </c>
    </row>
    <row r="1127" spans="2:19">
      <c r="B1127" s="112">
        <v>45097</v>
      </c>
      <c r="C1127">
        <v>70.817695999999998</v>
      </c>
      <c r="D1127">
        <v>95.853981000000005</v>
      </c>
      <c r="E1127">
        <v>22.465260000000001</v>
      </c>
      <c r="F1127">
        <v>104.249039</v>
      </c>
      <c r="G1127">
        <v>51.395077000000001</v>
      </c>
      <c r="H1127">
        <v>48.967461</v>
      </c>
      <c r="I1127">
        <v>100.031914</v>
      </c>
      <c r="J1127">
        <v>284.02862499999998</v>
      </c>
      <c r="K1127">
        <v>50.842002999999998</v>
      </c>
      <c r="L1127">
        <v>50.126311999999999</v>
      </c>
      <c r="M1127">
        <v>67.665367000000003</v>
      </c>
      <c r="N1127">
        <v>139.65976000000001</v>
      </c>
      <c r="O1127">
        <v>186.670593</v>
      </c>
      <c r="P1127">
        <v>89.513542000000001</v>
      </c>
      <c r="Q1127">
        <v>464.15042099999999</v>
      </c>
      <c r="R1127">
        <v>184.28225699999999</v>
      </c>
      <c r="S1127">
        <v>402.32000699999998</v>
      </c>
    </row>
    <row r="1128" spans="2:19">
      <c r="B1128" s="112">
        <v>45098</v>
      </c>
      <c r="C1128">
        <v>70.934371999999996</v>
      </c>
      <c r="D1128">
        <v>96.009979000000001</v>
      </c>
      <c r="E1128">
        <v>22.475023</v>
      </c>
      <c r="F1128">
        <v>104.133278</v>
      </c>
      <c r="G1128">
        <v>51.365788000000002</v>
      </c>
      <c r="H1128">
        <v>49.025981999999999</v>
      </c>
      <c r="I1128">
        <v>101.151825</v>
      </c>
      <c r="J1128">
        <v>281.341522</v>
      </c>
      <c r="K1128">
        <v>50.940947999999999</v>
      </c>
      <c r="L1128">
        <v>50.427925000000002</v>
      </c>
      <c r="M1128">
        <v>67.389587000000006</v>
      </c>
      <c r="N1128">
        <v>139.45401000000001</v>
      </c>
      <c r="O1128">
        <v>185.973206</v>
      </c>
      <c r="P1128">
        <v>90.389037999999999</v>
      </c>
      <c r="Q1128">
        <v>471.428223</v>
      </c>
      <c r="R1128">
        <v>183.23640399999999</v>
      </c>
      <c r="S1128">
        <v>410.81054699999999</v>
      </c>
    </row>
    <row r="1129" spans="2:19">
      <c r="B1129" s="112">
        <v>45099</v>
      </c>
      <c r="C1129">
        <v>70.594048000000001</v>
      </c>
      <c r="D1129">
        <v>95.512755999999996</v>
      </c>
      <c r="E1129">
        <v>22.387187999999998</v>
      </c>
      <c r="F1129">
        <v>103.59314000000001</v>
      </c>
      <c r="G1129">
        <v>51.199801999999998</v>
      </c>
      <c r="H1129">
        <v>48.947955999999998</v>
      </c>
      <c r="I1129">
        <v>100.59674099999999</v>
      </c>
      <c r="J1129">
        <v>284.57806399999998</v>
      </c>
      <c r="K1129">
        <v>51.366390000000003</v>
      </c>
      <c r="L1129">
        <v>50.281981999999999</v>
      </c>
      <c r="M1129">
        <v>66.818320999999997</v>
      </c>
      <c r="N1129">
        <v>136.76916499999999</v>
      </c>
      <c r="O1129">
        <v>183.11494400000001</v>
      </c>
      <c r="P1129">
        <v>89.610832000000002</v>
      </c>
      <c r="Q1129">
        <v>473.70254499999999</v>
      </c>
      <c r="R1129">
        <v>186.26443499999999</v>
      </c>
      <c r="S1129">
        <v>409.92306500000001</v>
      </c>
    </row>
    <row r="1130" spans="2:19">
      <c r="B1130" s="112">
        <v>45100</v>
      </c>
      <c r="C1130">
        <v>70.798241000000004</v>
      </c>
      <c r="D1130">
        <v>95.795494000000005</v>
      </c>
      <c r="E1130">
        <v>22.435980000000001</v>
      </c>
      <c r="F1130">
        <v>103.88248400000001</v>
      </c>
      <c r="G1130">
        <v>51.326729</v>
      </c>
      <c r="H1130">
        <v>49.006473999999997</v>
      </c>
      <c r="I1130">
        <v>99.720291000000003</v>
      </c>
      <c r="J1130">
        <v>288.42398100000003</v>
      </c>
      <c r="K1130">
        <v>51.270744000000001</v>
      </c>
      <c r="L1130">
        <v>50.359814</v>
      </c>
      <c r="M1130">
        <v>66.759224000000003</v>
      </c>
      <c r="N1130">
        <v>136.05387899999999</v>
      </c>
      <c r="O1130">
        <v>182.722061</v>
      </c>
      <c r="P1130">
        <v>88.268416999999999</v>
      </c>
      <c r="Q1130">
        <v>471.67544600000002</v>
      </c>
      <c r="R1130">
        <v>185.94567900000001</v>
      </c>
      <c r="S1130">
        <v>398.83898900000003</v>
      </c>
    </row>
    <row r="1131" spans="2:19">
      <c r="B1131" s="112">
        <v>45103</v>
      </c>
      <c r="C1131">
        <v>70.885750000000002</v>
      </c>
      <c r="D1131">
        <v>95.912482999999995</v>
      </c>
      <c r="E1131">
        <v>22.484779</v>
      </c>
      <c r="F1131">
        <v>103.998238</v>
      </c>
      <c r="G1131">
        <v>51.336497999999999</v>
      </c>
      <c r="H1131">
        <v>49.055244000000002</v>
      </c>
      <c r="I1131">
        <v>101.56083700000001</v>
      </c>
      <c r="J1131">
        <v>278.17486600000001</v>
      </c>
      <c r="K1131">
        <v>51.135528999999998</v>
      </c>
      <c r="L1131">
        <v>50.252795999999996</v>
      </c>
      <c r="M1131">
        <v>66.778931</v>
      </c>
      <c r="N1131">
        <v>136.387024</v>
      </c>
      <c r="O1131">
        <v>184.784729</v>
      </c>
      <c r="P1131">
        <v>89.182816000000003</v>
      </c>
      <c r="Q1131">
        <v>473.71246300000001</v>
      </c>
      <c r="R1131">
        <v>184.541245</v>
      </c>
      <c r="S1131">
        <v>404.49935900000003</v>
      </c>
    </row>
    <row r="1132" spans="2:19">
      <c r="B1132" s="112">
        <v>45104</v>
      </c>
      <c r="C1132">
        <v>70.749626000000006</v>
      </c>
      <c r="D1132">
        <v>95.727242000000004</v>
      </c>
      <c r="E1132">
        <v>22.426226</v>
      </c>
      <c r="F1132">
        <v>103.88248400000001</v>
      </c>
      <c r="G1132">
        <v>51.190041000000001</v>
      </c>
      <c r="H1132">
        <v>49.045490000000001</v>
      </c>
      <c r="I1132">
        <v>101.814026</v>
      </c>
      <c r="J1132">
        <v>286.74575800000002</v>
      </c>
      <c r="K1132">
        <v>50.950836000000002</v>
      </c>
      <c r="L1132">
        <v>50.496029</v>
      </c>
      <c r="M1132">
        <v>68.157829000000007</v>
      </c>
      <c r="N1132">
        <v>136.39683500000001</v>
      </c>
      <c r="O1132">
        <v>184.38200399999999</v>
      </c>
      <c r="P1132">
        <v>89.474648000000002</v>
      </c>
      <c r="Q1132">
        <v>477.17336999999998</v>
      </c>
      <c r="R1132">
        <v>187.320267</v>
      </c>
      <c r="S1132">
        <v>403.82879600000001</v>
      </c>
    </row>
    <row r="1133" spans="2:19">
      <c r="B1133" s="112">
        <v>45105</v>
      </c>
      <c r="C1133">
        <v>70.973258999999999</v>
      </c>
      <c r="D1133">
        <v>96.009979000000001</v>
      </c>
      <c r="E1133">
        <v>22.484779</v>
      </c>
      <c r="F1133">
        <v>104.335838</v>
      </c>
      <c r="G1133">
        <v>51.297440000000002</v>
      </c>
      <c r="H1133">
        <v>49.104014999999997</v>
      </c>
      <c r="I1133">
        <v>102.641785</v>
      </c>
      <c r="J1133">
        <v>284.98764</v>
      </c>
      <c r="K1133">
        <v>51.227871</v>
      </c>
      <c r="L1133">
        <v>50.213875000000002</v>
      </c>
      <c r="M1133">
        <v>68.620750000000001</v>
      </c>
      <c r="N1133">
        <v>135.79911799999999</v>
      </c>
      <c r="O1133">
        <v>188.20283499999999</v>
      </c>
      <c r="P1133">
        <v>87.655579000000003</v>
      </c>
      <c r="Q1133">
        <v>469.15390000000002</v>
      </c>
      <c r="R1133">
        <v>188.505585</v>
      </c>
      <c r="S1133">
        <v>399.57858299999998</v>
      </c>
    </row>
    <row r="1134" spans="2:19">
      <c r="B1134" s="112">
        <v>45106</v>
      </c>
      <c r="C1134">
        <v>70.438477000000006</v>
      </c>
      <c r="D1134">
        <v>95.269028000000006</v>
      </c>
      <c r="E1134">
        <v>22.318875999999999</v>
      </c>
      <c r="F1134">
        <v>103.54491400000001</v>
      </c>
      <c r="G1134">
        <v>50.975242999999999</v>
      </c>
      <c r="H1134">
        <v>48.908935999999997</v>
      </c>
      <c r="I1134">
        <v>103.90776099999999</v>
      </c>
      <c r="J1134">
        <v>281.23159800000002</v>
      </c>
      <c r="K1134">
        <v>50.881583999999997</v>
      </c>
      <c r="L1134">
        <v>50.126311999999999</v>
      </c>
      <c r="M1134">
        <v>69.792839000000001</v>
      </c>
      <c r="N1134">
        <v>140.541641</v>
      </c>
      <c r="O1134">
        <v>189.30291700000001</v>
      </c>
      <c r="P1134">
        <v>87.130286999999996</v>
      </c>
      <c r="Q1134">
        <v>471.12170400000002</v>
      </c>
      <c r="R1134">
        <v>188.84425400000001</v>
      </c>
      <c r="S1134">
        <v>397.28369099999998</v>
      </c>
    </row>
    <row r="1135" spans="2:19">
      <c r="B1135" s="112">
        <v>45107</v>
      </c>
      <c r="C1135">
        <v>70.681563999999995</v>
      </c>
      <c r="D1135">
        <v>95.493256000000002</v>
      </c>
      <c r="E1135">
        <v>22.34815</v>
      </c>
      <c r="F1135">
        <v>104.306892</v>
      </c>
      <c r="G1135">
        <v>51.190041000000001</v>
      </c>
      <c r="H1135">
        <v>48.986964999999998</v>
      </c>
      <c r="I1135">
        <v>104.443375</v>
      </c>
      <c r="J1135">
        <v>286.67584199999999</v>
      </c>
      <c r="K1135">
        <v>51.838000999999998</v>
      </c>
      <c r="L1135">
        <v>50.719807000000003</v>
      </c>
      <c r="M1135">
        <v>70.364104999999995</v>
      </c>
      <c r="N1135">
        <v>142.511169</v>
      </c>
      <c r="O1135">
        <v>190.49142499999999</v>
      </c>
      <c r="P1135">
        <v>87.937683000000007</v>
      </c>
      <c r="Q1135">
        <v>475.27484099999998</v>
      </c>
      <c r="R1135">
        <v>193.20701600000001</v>
      </c>
      <c r="S1135">
        <v>400.80514499999998</v>
      </c>
    </row>
    <row r="1136" spans="2:19">
      <c r="B1136" s="112">
        <v>45110</v>
      </c>
      <c r="C1136">
        <v>70.480735999999993</v>
      </c>
      <c r="D1136">
        <v>95.380859000000001</v>
      </c>
      <c r="E1136">
        <v>22.310006999999999</v>
      </c>
      <c r="F1136">
        <v>104.014664</v>
      </c>
      <c r="G1136">
        <v>51.116501</v>
      </c>
      <c r="H1136">
        <v>48.993819999999999</v>
      </c>
      <c r="I1136">
        <v>104.647873</v>
      </c>
      <c r="J1136">
        <v>285.71682700000002</v>
      </c>
      <c r="K1136">
        <v>52.174396999999999</v>
      </c>
      <c r="L1136">
        <v>50.865749000000001</v>
      </c>
      <c r="M1136">
        <v>70.492142000000001</v>
      </c>
      <c r="N1136">
        <v>143.65759299999999</v>
      </c>
      <c r="O1136">
        <v>191.57183800000001</v>
      </c>
      <c r="P1136">
        <v>88.569976999999994</v>
      </c>
      <c r="Q1136">
        <v>472.54562399999998</v>
      </c>
      <c r="R1136">
        <v>191.702957</v>
      </c>
      <c r="S1136">
        <v>402.08120700000001</v>
      </c>
    </row>
    <row r="1137" spans="2:19">
      <c r="B1137" s="112">
        <v>45112</v>
      </c>
      <c r="C1137">
        <v>70.188286000000005</v>
      </c>
      <c r="D1137">
        <v>94.950767999999997</v>
      </c>
      <c r="E1137">
        <v>22.231763999999998</v>
      </c>
      <c r="F1137">
        <v>103.269554</v>
      </c>
      <c r="G1137">
        <v>50.900776</v>
      </c>
      <c r="H1137">
        <v>48.984028000000002</v>
      </c>
      <c r="I1137">
        <v>104.112274</v>
      </c>
      <c r="J1137">
        <v>294.05798299999998</v>
      </c>
      <c r="K1137">
        <v>52.144717999999997</v>
      </c>
      <c r="L1137">
        <v>50.301440999999997</v>
      </c>
      <c r="M1137">
        <v>68.738952999999995</v>
      </c>
      <c r="N1137">
        <v>142.70060699999999</v>
      </c>
      <c r="O1137">
        <v>194.832809</v>
      </c>
      <c r="P1137">
        <v>90.320946000000006</v>
      </c>
      <c r="Q1137">
        <v>465.95996100000002</v>
      </c>
      <c r="R1137">
        <v>190.57740799999999</v>
      </c>
      <c r="S1137">
        <v>400.28088400000001</v>
      </c>
    </row>
    <row r="1138" spans="2:19">
      <c r="B1138" s="112">
        <v>45113</v>
      </c>
      <c r="C1138">
        <v>69.739852999999997</v>
      </c>
      <c r="D1138">
        <v>94.334975999999997</v>
      </c>
      <c r="E1138">
        <v>22.114391000000001</v>
      </c>
      <c r="F1138">
        <v>102.22447200000001</v>
      </c>
      <c r="G1138">
        <v>50.636028000000003</v>
      </c>
      <c r="H1138">
        <v>48.778708999999999</v>
      </c>
      <c r="I1138">
        <v>100.226677</v>
      </c>
      <c r="J1138">
        <v>291.68051100000002</v>
      </c>
      <c r="K1138">
        <v>51.814914999999999</v>
      </c>
      <c r="L1138">
        <v>49.921989000000004</v>
      </c>
      <c r="M1138">
        <v>68.522262999999995</v>
      </c>
      <c r="N1138">
        <v>141.28978000000001</v>
      </c>
      <c r="O1138">
        <v>192.524597</v>
      </c>
      <c r="P1138">
        <v>89.659469999999999</v>
      </c>
      <c r="Q1138">
        <v>464.12069700000001</v>
      </c>
      <c r="R1138">
        <v>191.055511</v>
      </c>
      <c r="S1138">
        <v>396.828644</v>
      </c>
    </row>
    <row r="1139" spans="2:19">
      <c r="B1139" s="112">
        <v>45114</v>
      </c>
      <c r="C1139">
        <v>69.700873999999999</v>
      </c>
      <c r="D1139">
        <v>94.354523</v>
      </c>
      <c r="E1139">
        <v>22.094830999999999</v>
      </c>
      <c r="F1139">
        <v>102.12771600000001</v>
      </c>
      <c r="G1139">
        <v>50.577193999999999</v>
      </c>
      <c r="H1139">
        <v>48.817822</v>
      </c>
      <c r="I1139">
        <v>100.460403</v>
      </c>
      <c r="J1139">
        <v>290.22207600000002</v>
      </c>
      <c r="K1139">
        <v>50.621040000000001</v>
      </c>
      <c r="L1139">
        <v>49.678756999999997</v>
      </c>
      <c r="M1139">
        <v>69.349616999999995</v>
      </c>
      <c r="N1139">
        <v>142.404617</v>
      </c>
      <c r="O1139">
        <v>192.07278400000001</v>
      </c>
      <c r="P1139">
        <v>89.523276999999993</v>
      </c>
      <c r="Q1139">
        <v>456.42755099999999</v>
      </c>
      <c r="R1139">
        <v>189.92993200000001</v>
      </c>
      <c r="S1139">
        <v>400.89416499999999</v>
      </c>
    </row>
    <row r="1140" spans="2:19">
      <c r="B1140" s="112">
        <v>45117</v>
      </c>
      <c r="C1140">
        <v>69.944580000000002</v>
      </c>
      <c r="D1140">
        <v>94.618438999999995</v>
      </c>
      <c r="E1140">
        <v>22.1633</v>
      </c>
      <c r="F1140">
        <v>102.65992</v>
      </c>
      <c r="G1140">
        <v>50.704661999999999</v>
      </c>
      <c r="H1140">
        <v>48.808044000000002</v>
      </c>
      <c r="I1140">
        <v>101.950363</v>
      </c>
      <c r="J1140">
        <v>293.78829999999999</v>
      </c>
      <c r="K1140">
        <v>51.079464000000002</v>
      </c>
      <c r="L1140">
        <v>49.766319000000003</v>
      </c>
      <c r="M1140">
        <v>69.260963000000004</v>
      </c>
      <c r="N1140">
        <v>143.203766</v>
      </c>
      <c r="O1140">
        <v>190.10833700000001</v>
      </c>
      <c r="P1140">
        <v>88.900702999999993</v>
      </c>
      <c r="Q1140">
        <v>457.88113399999997</v>
      </c>
      <c r="R1140">
        <v>187.868088</v>
      </c>
      <c r="S1140">
        <v>402.68457000000001</v>
      </c>
    </row>
    <row r="1141" spans="2:19">
      <c r="B1141" s="112">
        <v>45118</v>
      </c>
      <c r="C1141">
        <v>70.090805000000003</v>
      </c>
      <c r="D1141">
        <v>94.823707999999996</v>
      </c>
      <c r="E1141">
        <v>22.182856000000001</v>
      </c>
      <c r="F1141">
        <v>103.14376799999999</v>
      </c>
      <c r="G1141">
        <v>50.685054999999998</v>
      </c>
      <c r="H1141">
        <v>48.896042000000001</v>
      </c>
      <c r="I1141">
        <v>103.19686900000001</v>
      </c>
      <c r="J1141">
        <v>297.97384599999998</v>
      </c>
      <c r="K1141">
        <v>51.003605</v>
      </c>
      <c r="L1141">
        <v>49.688484000000003</v>
      </c>
      <c r="M1141">
        <v>70.265602000000001</v>
      </c>
      <c r="N1141">
        <v>145.44332900000001</v>
      </c>
      <c r="O1141">
        <v>191.139679</v>
      </c>
      <c r="P1141">
        <v>90.019385999999997</v>
      </c>
      <c r="Q1141">
        <v>457.72293100000002</v>
      </c>
      <c r="R1141">
        <v>187.34019499999999</v>
      </c>
      <c r="S1141">
        <v>409.32193000000001</v>
      </c>
    </row>
    <row r="1142" spans="2:19">
      <c r="B1142" s="112">
        <v>45119</v>
      </c>
      <c r="C1142">
        <v>70.646454000000006</v>
      </c>
      <c r="D1142">
        <v>95.595909000000006</v>
      </c>
      <c r="E1142">
        <v>22.329571000000001</v>
      </c>
      <c r="F1142">
        <v>104.05336800000001</v>
      </c>
      <c r="G1142">
        <v>51.185138999999999</v>
      </c>
      <c r="H1142">
        <v>49.013367000000002</v>
      </c>
      <c r="I1142">
        <v>103.703262</v>
      </c>
      <c r="J1142">
        <v>309.01211499999999</v>
      </c>
      <c r="K1142">
        <v>51.132229000000002</v>
      </c>
      <c r="L1142">
        <v>50.281981999999999</v>
      </c>
      <c r="M1142">
        <v>71.536170999999996</v>
      </c>
      <c r="N1142">
        <v>146.163544</v>
      </c>
      <c r="O1142">
        <v>191.95491000000001</v>
      </c>
      <c r="P1142">
        <v>90.554405000000003</v>
      </c>
      <c r="Q1142">
        <v>446.65786700000001</v>
      </c>
      <c r="R1142">
        <v>189.02354399999999</v>
      </c>
      <c r="S1142">
        <v>403.258331</v>
      </c>
    </row>
    <row r="1143" spans="2:19">
      <c r="B1143" s="112">
        <v>45120</v>
      </c>
      <c r="C1143">
        <v>71.075408999999993</v>
      </c>
      <c r="D1143">
        <v>96.192154000000002</v>
      </c>
      <c r="E1143">
        <v>22.476279999999999</v>
      </c>
      <c r="F1143">
        <v>104.78879499999999</v>
      </c>
      <c r="G1143">
        <v>51.459698000000003</v>
      </c>
      <c r="H1143">
        <v>49.160023000000002</v>
      </c>
      <c r="I1143">
        <v>101.80429100000001</v>
      </c>
      <c r="J1143">
        <v>313.07781999999997</v>
      </c>
      <c r="K1143">
        <v>50.832110999999998</v>
      </c>
      <c r="L1143">
        <v>50.729534000000001</v>
      </c>
      <c r="M1143">
        <v>72.097588000000002</v>
      </c>
      <c r="N1143">
        <v>146.873886</v>
      </c>
      <c r="O1143">
        <v>193.33982800000001</v>
      </c>
      <c r="P1143">
        <v>91.215880999999996</v>
      </c>
      <c r="Q1143">
        <v>442.75195300000001</v>
      </c>
      <c r="R1143">
        <v>189.79049699999999</v>
      </c>
      <c r="S1143">
        <v>405.11795000000001</v>
      </c>
    </row>
    <row r="1144" spans="2:19">
      <c r="B1144" s="112">
        <v>45121</v>
      </c>
      <c r="C1144">
        <v>70.743949999999998</v>
      </c>
      <c r="D1144">
        <v>95.732758000000004</v>
      </c>
      <c r="E1144">
        <v>22.368691999999999</v>
      </c>
      <c r="F1144">
        <v>103.97595200000001</v>
      </c>
      <c r="G1144">
        <v>51.204746</v>
      </c>
      <c r="H1144">
        <v>49.052475000000001</v>
      </c>
      <c r="I1144">
        <v>98.298500000000004</v>
      </c>
      <c r="J1144">
        <v>308.54263300000002</v>
      </c>
      <c r="K1144">
        <v>51.006905000000003</v>
      </c>
      <c r="L1144">
        <v>50.953311999999997</v>
      </c>
      <c r="M1144">
        <v>71.516479000000004</v>
      </c>
      <c r="N1144">
        <v>147.76182600000001</v>
      </c>
      <c r="O1144">
        <v>190.52087399999999</v>
      </c>
      <c r="P1144">
        <v>90.544685000000001</v>
      </c>
      <c r="Q1144">
        <v>474.810089</v>
      </c>
      <c r="R1144">
        <v>189.939941</v>
      </c>
      <c r="S1144">
        <v>410.123199</v>
      </c>
    </row>
    <row r="1145" spans="2:19">
      <c r="B1145" s="112">
        <v>45124</v>
      </c>
      <c r="C1145">
        <v>70.821938000000003</v>
      </c>
      <c r="D1145">
        <v>95.840271000000001</v>
      </c>
      <c r="E1145">
        <v>22.407813999999998</v>
      </c>
      <c r="F1145">
        <v>104.150139</v>
      </c>
      <c r="G1145">
        <v>51.302807000000001</v>
      </c>
      <c r="H1145">
        <v>49.150249000000002</v>
      </c>
      <c r="I1145">
        <v>98.726982000000007</v>
      </c>
      <c r="J1145">
        <v>310.29077100000001</v>
      </c>
      <c r="K1145">
        <v>51.069569000000001</v>
      </c>
      <c r="L1145">
        <v>51.011696000000001</v>
      </c>
      <c r="M1145">
        <v>71.486930999999998</v>
      </c>
      <c r="N1145">
        <v>151.32341</v>
      </c>
      <c r="O1145">
        <v>182.947968</v>
      </c>
      <c r="P1145">
        <v>89.902657000000005</v>
      </c>
      <c r="Q1145">
        <v>478.67639200000002</v>
      </c>
      <c r="R1145">
        <v>193.226944</v>
      </c>
      <c r="S1145">
        <v>416.04836999999998</v>
      </c>
    </row>
    <row r="1146" spans="2:19">
      <c r="B1146" s="112">
        <v>45125</v>
      </c>
      <c r="C1146">
        <v>70.909660000000002</v>
      </c>
      <c r="D1146">
        <v>95.918457000000004</v>
      </c>
      <c r="E1146">
        <v>22.427378000000001</v>
      </c>
      <c r="F1146">
        <v>104.411407</v>
      </c>
      <c r="G1146">
        <v>51.263579999999997</v>
      </c>
      <c r="H1146">
        <v>49.257796999999997</v>
      </c>
      <c r="I1146">
        <v>98.279030000000006</v>
      </c>
      <c r="J1146">
        <v>311.71923800000002</v>
      </c>
      <c r="K1146">
        <v>50.977226000000002</v>
      </c>
      <c r="L1146">
        <v>50.885207999999999</v>
      </c>
      <c r="M1146">
        <v>73.427261000000001</v>
      </c>
      <c r="N1146">
        <v>151.59967</v>
      </c>
      <c r="O1146">
        <v>182.48632799999999</v>
      </c>
      <c r="P1146">
        <v>89.630279999999999</v>
      </c>
      <c r="Q1146">
        <v>494.418701</v>
      </c>
      <c r="R1146">
        <v>192.96795700000001</v>
      </c>
      <c r="S1146">
        <v>426.889771</v>
      </c>
    </row>
    <row r="1147" spans="2:19">
      <c r="B1147" s="112">
        <v>45126</v>
      </c>
      <c r="C1147">
        <v>71.075408999999993</v>
      </c>
      <c r="D1147">
        <v>96.211699999999993</v>
      </c>
      <c r="E1147">
        <v>22.505621000000001</v>
      </c>
      <c r="F1147">
        <v>105.00168600000001</v>
      </c>
      <c r="G1147">
        <v>51.440083000000001</v>
      </c>
      <c r="H1147">
        <v>49.375126000000002</v>
      </c>
      <c r="I1147">
        <v>98.960708999999994</v>
      </c>
      <c r="J1147">
        <v>315.67507899999998</v>
      </c>
      <c r="K1147">
        <v>50.993713</v>
      </c>
      <c r="L1147">
        <v>51.391143999999997</v>
      </c>
      <c r="M1147">
        <v>74.028084000000007</v>
      </c>
      <c r="N1147">
        <v>152.181747</v>
      </c>
      <c r="O1147">
        <v>185.747299</v>
      </c>
      <c r="P1147">
        <v>90.943511999999998</v>
      </c>
      <c r="Q1147">
        <v>498.07742300000001</v>
      </c>
      <c r="R1147">
        <v>194.33256499999999</v>
      </c>
      <c r="S1147">
        <v>431.44992100000002</v>
      </c>
    </row>
    <row r="1148" spans="2:19">
      <c r="B1148" s="112">
        <v>45127</v>
      </c>
      <c r="C1148">
        <v>70.743949999999998</v>
      </c>
      <c r="D1148">
        <v>95.713202999999993</v>
      </c>
      <c r="E1148">
        <v>22.378468999999999</v>
      </c>
      <c r="F1148">
        <v>104.29529599999999</v>
      </c>
      <c r="G1148">
        <v>51.410671000000001</v>
      </c>
      <c r="H1148">
        <v>49.287120999999999</v>
      </c>
      <c r="I1148">
        <v>100.70386499999999</v>
      </c>
      <c r="J1148">
        <v>302.199341</v>
      </c>
      <c r="K1148">
        <v>51.936934999999998</v>
      </c>
      <c r="L1148">
        <v>50.778182999999999</v>
      </c>
      <c r="M1148">
        <v>74.284164000000004</v>
      </c>
      <c r="N1148">
        <v>154.056274</v>
      </c>
      <c r="O1148">
        <v>181.366592</v>
      </c>
      <c r="P1148">
        <v>93.278144999999995</v>
      </c>
      <c r="Q1148">
        <v>498.61138899999997</v>
      </c>
      <c r="R1148">
        <v>192.37033099999999</v>
      </c>
      <c r="S1148">
        <v>434.87243699999999</v>
      </c>
    </row>
    <row r="1149" spans="2:19">
      <c r="B1149" s="112">
        <v>45128</v>
      </c>
      <c r="C1149">
        <v>70.792686000000003</v>
      </c>
      <c r="D1149">
        <v>95.781609000000003</v>
      </c>
      <c r="E1149">
        <v>22.388252000000001</v>
      </c>
      <c r="F1149">
        <v>104.479134</v>
      </c>
      <c r="G1149">
        <v>51.410671000000001</v>
      </c>
      <c r="H1149">
        <v>49.326241000000003</v>
      </c>
      <c r="I1149">
        <v>101.171295</v>
      </c>
      <c r="J1149">
        <v>293.94812000000002</v>
      </c>
      <c r="K1149">
        <v>52.230465000000002</v>
      </c>
      <c r="L1149">
        <v>50.963047000000003</v>
      </c>
      <c r="M1149">
        <v>73.998527999999993</v>
      </c>
      <c r="N1149">
        <v>152.87235999999999</v>
      </c>
      <c r="O1149">
        <v>181.602341</v>
      </c>
      <c r="P1149">
        <v>94.484359999999995</v>
      </c>
      <c r="Q1149">
        <v>500.87579299999999</v>
      </c>
      <c r="R1149">
        <v>191.18499800000001</v>
      </c>
      <c r="S1149">
        <v>432.20169099999998</v>
      </c>
    </row>
    <row r="1150" spans="2:19">
      <c r="B1150" s="112">
        <v>45131</v>
      </c>
      <c r="C1150">
        <v>70.675704999999994</v>
      </c>
      <c r="D1150">
        <v>95.605675000000005</v>
      </c>
      <c r="E1150">
        <v>22.339348000000001</v>
      </c>
      <c r="F1150">
        <v>104.353348</v>
      </c>
      <c r="G1150">
        <v>51.459698000000003</v>
      </c>
      <c r="H1150">
        <v>49.326241000000003</v>
      </c>
      <c r="I1150">
        <v>102.758644</v>
      </c>
      <c r="J1150">
        <v>291.30090300000001</v>
      </c>
      <c r="K1150">
        <v>52.537177999999997</v>
      </c>
      <c r="L1150">
        <v>50.097118000000002</v>
      </c>
      <c r="M1150">
        <v>74.353104000000002</v>
      </c>
      <c r="N1150">
        <v>155.88147000000001</v>
      </c>
      <c r="O1150">
        <v>187.43670700000001</v>
      </c>
      <c r="P1150">
        <v>94.484359999999995</v>
      </c>
      <c r="Q1150">
        <v>503.00183099999998</v>
      </c>
      <c r="R1150">
        <v>191.99182099999999</v>
      </c>
      <c r="S1150">
        <v>437.80041499999999</v>
      </c>
    </row>
    <row r="1151" spans="2:19">
      <c r="B1151" s="112">
        <v>45132</v>
      </c>
      <c r="C1151">
        <v>70.597717000000003</v>
      </c>
      <c r="D1151">
        <v>95.498169000000004</v>
      </c>
      <c r="E1151">
        <v>22.319786000000001</v>
      </c>
      <c r="F1151">
        <v>104.18885</v>
      </c>
      <c r="G1151">
        <v>51.361637000000002</v>
      </c>
      <c r="H1151">
        <v>49.296906</v>
      </c>
      <c r="I1151">
        <v>102.91445899999999</v>
      </c>
      <c r="J1151">
        <v>294.15789799999999</v>
      </c>
      <c r="K1151">
        <v>52.494304999999997</v>
      </c>
      <c r="L1151">
        <v>52.441924999999998</v>
      </c>
      <c r="M1151">
        <v>75.643378999999996</v>
      </c>
      <c r="N1151">
        <v>154.71729999999999</v>
      </c>
      <c r="O1151">
        <v>183.46855199999999</v>
      </c>
      <c r="P1151">
        <v>95.048569000000001</v>
      </c>
      <c r="Q1151">
        <v>505.22668499999997</v>
      </c>
      <c r="R1151">
        <v>192.85839799999999</v>
      </c>
      <c r="S1151">
        <v>441.499908</v>
      </c>
    </row>
    <row r="1152" spans="2:19">
      <c r="B1152" s="112">
        <v>45133</v>
      </c>
      <c r="C1152">
        <v>70.831695999999994</v>
      </c>
      <c r="D1152">
        <v>95.810935999999998</v>
      </c>
      <c r="E1152">
        <v>22.368691999999999</v>
      </c>
      <c r="F1152">
        <v>104.672676</v>
      </c>
      <c r="G1152">
        <v>51.381247999999999</v>
      </c>
      <c r="H1152">
        <v>49.365352999999999</v>
      </c>
      <c r="I1152">
        <v>102.33989699999999</v>
      </c>
      <c r="J1152">
        <v>298.25357100000002</v>
      </c>
      <c r="K1152">
        <v>52.682288999999997</v>
      </c>
      <c r="L1152">
        <v>52.568404999999998</v>
      </c>
      <c r="M1152">
        <v>75.475937000000002</v>
      </c>
      <c r="N1152">
        <v>155.64468400000001</v>
      </c>
      <c r="O1152">
        <v>186.60180700000001</v>
      </c>
      <c r="P1152">
        <v>94.844284000000002</v>
      </c>
      <c r="Q1152">
        <v>502.329407</v>
      </c>
      <c r="R1152">
        <v>193.73492400000001</v>
      </c>
      <c r="S1152">
        <v>428.264771</v>
      </c>
    </row>
    <row r="1153" spans="2:19">
      <c r="B1153" s="112">
        <v>45134</v>
      </c>
      <c r="C1153">
        <v>70.227279999999993</v>
      </c>
      <c r="D1153">
        <v>94.989883000000006</v>
      </c>
      <c r="E1153">
        <v>22.202417000000001</v>
      </c>
      <c r="F1153">
        <v>103.395355</v>
      </c>
      <c r="G1153">
        <v>50.998829000000001</v>
      </c>
      <c r="H1153">
        <v>49.160023000000002</v>
      </c>
      <c r="I1153">
        <v>102.661255</v>
      </c>
      <c r="J1153">
        <v>311.37960800000002</v>
      </c>
      <c r="K1153">
        <v>52.491005000000001</v>
      </c>
      <c r="L1153">
        <v>52.004100999999999</v>
      </c>
      <c r="M1153">
        <v>76.638160999999997</v>
      </c>
      <c r="N1153">
        <v>153.92802399999999</v>
      </c>
      <c r="O1153">
        <v>189.794037</v>
      </c>
      <c r="P1153">
        <v>93.141959999999997</v>
      </c>
      <c r="Q1153">
        <v>499.59033199999999</v>
      </c>
      <c r="R1153">
        <v>192.45996099999999</v>
      </c>
      <c r="S1153">
        <v>423.98159800000002</v>
      </c>
    </row>
    <row r="1154" spans="2:19">
      <c r="B1154" s="112">
        <v>45135</v>
      </c>
      <c r="C1154">
        <v>70.470984999999999</v>
      </c>
      <c r="D1154">
        <v>95.361305000000002</v>
      </c>
      <c r="E1154">
        <v>22.261105000000001</v>
      </c>
      <c r="F1154">
        <v>104.072716</v>
      </c>
      <c r="G1154">
        <v>51.194941999999998</v>
      </c>
      <c r="H1154">
        <v>49.062260000000002</v>
      </c>
      <c r="I1154">
        <v>101.434242</v>
      </c>
      <c r="J1154">
        <v>325.13504</v>
      </c>
      <c r="K1154">
        <v>52.738357999999998</v>
      </c>
      <c r="L1154">
        <v>52.724079000000003</v>
      </c>
      <c r="M1154">
        <v>76.489738000000003</v>
      </c>
      <c r="N1154">
        <v>154.80609100000001</v>
      </c>
      <c r="O1154">
        <v>185.60978700000001</v>
      </c>
      <c r="P1154">
        <v>93.034958000000003</v>
      </c>
      <c r="Q1154">
        <v>497.29623400000003</v>
      </c>
      <c r="R1154">
        <v>195.059708</v>
      </c>
      <c r="S1154">
        <v>422.48794600000002</v>
      </c>
    </row>
    <row r="1155" spans="2:19">
      <c r="B1155" s="112">
        <v>45138</v>
      </c>
      <c r="C1155">
        <v>70.597717000000003</v>
      </c>
      <c r="D1155">
        <v>95.478615000000005</v>
      </c>
      <c r="E1155">
        <v>22.280664000000002</v>
      </c>
      <c r="F1155">
        <v>104.363022</v>
      </c>
      <c r="G1155">
        <v>51.214557999999997</v>
      </c>
      <c r="H1155">
        <v>49.023147999999999</v>
      </c>
      <c r="I1155">
        <v>104.43362399999999</v>
      </c>
      <c r="J1155">
        <v>318.26232900000002</v>
      </c>
      <c r="K1155">
        <v>52.721870000000003</v>
      </c>
      <c r="L1155">
        <v>52.276527000000002</v>
      </c>
      <c r="M1155">
        <v>76.816276999999999</v>
      </c>
      <c r="N1155">
        <v>155.84200999999999</v>
      </c>
      <c r="O1155">
        <v>186.925949</v>
      </c>
      <c r="P1155">
        <v>92.276191999999995</v>
      </c>
      <c r="Q1155">
        <v>500.71758999999997</v>
      </c>
      <c r="R1155">
        <v>195.67726099999999</v>
      </c>
      <c r="S1155">
        <v>424.95098899999999</v>
      </c>
    </row>
    <row r="1156" spans="2:19">
      <c r="B1156" s="112">
        <v>45139</v>
      </c>
      <c r="C1156">
        <v>70.160788999999994</v>
      </c>
      <c r="D1156">
        <v>94.846412999999998</v>
      </c>
      <c r="E1156">
        <v>22.172792000000001</v>
      </c>
      <c r="F1156">
        <v>103.32308999999999</v>
      </c>
      <c r="G1156">
        <v>50.912582</v>
      </c>
      <c r="H1156">
        <v>48.980998999999997</v>
      </c>
      <c r="I1156">
        <v>103.829865</v>
      </c>
      <c r="J1156">
        <v>322.36795000000001</v>
      </c>
      <c r="K1156">
        <v>52.474513999999999</v>
      </c>
      <c r="L1156">
        <v>52.091662999999997</v>
      </c>
      <c r="M1156">
        <v>76.232460000000003</v>
      </c>
      <c r="N1156">
        <v>155.07244900000001</v>
      </c>
      <c r="O1156">
        <v>187.83943199999999</v>
      </c>
      <c r="P1156">
        <v>90.797591999999995</v>
      </c>
      <c r="Q1156">
        <v>499.10580399999998</v>
      </c>
      <c r="R1156">
        <v>194.84056100000001</v>
      </c>
      <c r="S1156">
        <v>428.74945100000002</v>
      </c>
    </row>
    <row r="1157" spans="2:19">
      <c r="B1157" s="112">
        <v>45140</v>
      </c>
      <c r="C1157">
        <v>69.935989000000006</v>
      </c>
      <c r="D1157">
        <v>94.620994999999994</v>
      </c>
      <c r="E1157">
        <v>22.123757999999999</v>
      </c>
      <c r="F1157">
        <v>102.691948</v>
      </c>
      <c r="G1157">
        <v>50.814219999999999</v>
      </c>
      <c r="H1157">
        <v>48.814404000000003</v>
      </c>
      <c r="I1157">
        <v>102.534668</v>
      </c>
      <c r="J1157">
        <v>313.97686800000002</v>
      </c>
      <c r="K1157">
        <v>52.510795999999999</v>
      </c>
      <c r="L1157">
        <v>51.537086000000002</v>
      </c>
      <c r="M1157">
        <v>75.579384000000005</v>
      </c>
      <c r="N1157">
        <v>153.31632999999999</v>
      </c>
      <c r="O1157">
        <v>187.23043799999999</v>
      </c>
      <c r="P1157">
        <v>90.787871999999993</v>
      </c>
      <c r="Q1157">
        <v>499.1651</v>
      </c>
      <c r="R1157">
        <v>191.822495</v>
      </c>
      <c r="S1157">
        <v>425.87091099999998</v>
      </c>
    </row>
    <row r="1158" spans="2:19">
      <c r="B1158" s="112">
        <v>45141</v>
      </c>
      <c r="C1158">
        <v>69.505904999999998</v>
      </c>
      <c r="D1158">
        <v>93.983917000000005</v>
      </c>
      <c r="E1158">
        <v>22.006080999999998</v>
      </c>
      <c r="F1158">
        <v>101.769516</v>
      </c>
      <c r="G1158">
        <v>50.509289000000003</v>
      </c>
      <c r="H1158">
        <v>48.500796999999999</v>
      </c>
      <c r="I1158">
        <v>104.31677999999999</v>
      </c>
      <c r="J1158">
        <v>312.85806300000002</v>
      </c>
      <c r="K1158">
        <v>52.523983000000001</v>
      </c>
      <c r="L1158">
        <v>51.296557999999997</v>
      </c>
      <c r="M1158">
        <v>76.321517999999998</v>
      </c>
      <c r="N1158">
        <v>154.25358600000001</v>
      </c>
      <c r="O1158">
        <v>182.44703699999999</v>
      </c>
      <c r="P1158">
        <v>87.869591</v>
      </c>
      <c r="Q1158">
        <v>499.22442599999999</v>
      </c>
      <c r="R1158">
        <v>190.41802999999999</v>
      </c>
      <c r="S1158">
        <v>419.35226399999999</v>
      </c>
    </row>
    <row r="1159" spans="2:19">
      <c r="B1159" s="112">
        <v>45142</v>
      </c>
      <c r="C1159">
        <v>70.082603000000006</v>
      </c>
      <c r="D1159">
        <v>94.758217000000002</v>
      </c>
      <c r="E1159">
        <v>22.162984999999999</v>
      </c>
      <c r="F1159">
        <v>102.827888</v>
      </c>
      <c r="G1159">
        <v>50.991267999999998</v>
      </c>
      <c r="H1159">
        <v>48.667397000000001</v>
      </c>
      <c r="I1159">
        <v>104.60891700000001</v>
      </c>
      <c r="J1159">
        <v>310.400665</v>
      </c>
      <c r="K1159">
        <v>52.220565999999998</v>
      </c>
      <c r="L1159">
        <v>50.943126999999997</v>
      </c>
      <c r="M1159">
        <v>76.222565000000003</v>
      </c>
      <c r="N1159">
        <v>153.92802399999999</v>
      </c>
      <c r="O1159">
        <v>181.484467</v>
      </c>
      <c r="P1159">
        <v>86.877364999999998</v>
      </c>
      <c r="Q1159">
        <v>497.11825599999997</v>
      </c>
      <c r="R1159">
        <v>181.27413899999999</v>
      </c>
      <c r="S1159">
        <v>419.45117199999999</v>
      </c>
    </row>
    <row r="1160" spans="2:19">
      <c r="B1160" s="112">
        <v>45145</v>
      </c>
      <c r="C1160">
        <v>69.975089999999994</v>
      </c>
      <c r="D1160">
        <v>94.777816999999999</v>
      </c>
      <c r="E1160">
        <v>22.123757999999999</v>
      </c>
      <c r="F1160">
        <v>102.575424</v>
      </c>
      <c r="G1160">
        <v>51.030620999999996</v>
      </c>
      <c r="H1160">
        <v>48.530197000000001</v>
      </c>
      <c r="I1160">
        <v>104.394676</v>
      </c>
      <c r="J1160">
        <v>316.22448700000001</v>
      </c>
      <c r="K1160">
        <v>52.929642000000001</v>
      </c>
      <c r="L1160">
        <v>51.257281999999996</v>
      </c>
      <c r="M1160">
        <v>77.261566000000002</v>
      </c>
      <c r="N1160">
        <v>154.658096</v>
      </c>
      <c r="O1160">
        <v>180.25668300000001</v>
      </c>
      <c r="P1160">
        <v>88.151687999999993</v>
      </c>
      <c r="Q1160">
        <v>505.03881799999999</v>
      </c>
      <c r="R1160">
        <v>178.14651499999999</v>
      </c>
      <c r="S1160">
        <v>426.64248700000002</v>
      </c>
    </row>
    <row r="1161" spans="2:19">
      <c r="B1161" s="112">
        <v>45146</v>
      </c>
      <c r="C1161">
        <v>70.229218000000003</v>
      </c>
      <c r="D1161">
        <v>95.003242</v>
      </c>
      <c r="E1161">
        <v>22.202210999999998</v>
      </c>
      <c r="F1161">
        <v>102.983238</v>
      </c>
      <c r="G1161">
        <v>51.040450999999997</v>
      </c>
      <c r="H1161">
        <v>48.667397000000001</v>
      </c>
      <c r="I1161">
        <v>104.91081200000001</v>
      </c>
      <c r="J1161">
        <v>312.30865499999999</v>
      </c>
      <c r="K1161">
        <v>52.982407000000002</v>
      </c>
      <c r="L1161">
        <v>51.129657999999999</v>
      </c>
      <c r="M1161">
        <v>76.776695000000004</v>
      </c>
      <c r="N1161">
        <v>153.78990200000001</v>
      </c>
      <c r="O1161">
        <v>181.32730100000001</v>
      </c>
      <c r="P1161">
        <v>88.706160999999994</v>
      </c>
      <c r="Q1161">
        <v>500.213257</v>
      </c>
      <c r="R1161">
        <v>179.092758</v>
      </c>
      <c r="S1161">
        <v>425.80169699999999</v>
      </c>
    </row>
    <row r="1162" spans="2:19">
      <c r="B1162" s="112">
        <v>45147</v>
      </c>
      <c r="C1162">
        <v>70.248778999999999</v>
      </c>
      <c r="D1162">
        <v>95.071845999999994</v>
      </c>
      <c r="E1162">
        <v>22.221827999999999</v>
      </c>
      <c r="F1162">
        <v>103.08034499999999</v>
      </c>
      <c r="G1162">
        <v>51.001106</v>
      </c>
      <c r="H1162">
        <v>48.745804</v>
      </c>
      <c r="I1162">
        <v>106.69291699999999</v>
      </c>
      <c r="J1162">
        <v>304.886505</v>
      </c>
      <c r="K1162">
        <v>53.068153000000002</v>
      </c>
      <c r="L1162">
        <v>51.168925999999999</v>
      </c>
      <c r="M1162">
        <v>75.579384000000005</v>
      </c>
      <c r="N1162">
        <v>151.72792100000001</v>
      </c>
      <c r="O1162">
        <v>183.77304100000001</v>
      </c>
      <c r="P1162">
        <v>88.482422</v>
      </c>
      <c r="Q1162">
        <v>496.50512700000002</v>
      </c>
      <c r="R1162">
        <v>177.489105</v>
      </c>
      <c r="S1162">
        <v>431.37075800000002</v>
      </c>
    </row>
    <row r="1163" spans="2:19">
      <c r="B1163" s="112">
        <v>45148</v>
      </c>
      <c r="C1163">
        <v>69.857803000000004</v>
      </c>
      <c r="D1163">
        <v>94.454384000000005</v>
      </c>
      <c r="E1163">
        <v>22.094341</v>
      </c>
      <c r="F1163">
        <v>102.352104</v>
      </c>
      <c r="G1163">
        <v>50.765040999999997</v>
      </c>
      <c r="H1163">
        <v>48.726208</v>
      </c>
      <c r="I1163">
        <v>107.238274</v>
      </c>
      <c r="J1163">
        <v>305.415955</v>
      </c>
      <c r="K1163">
        <v>53.041679000000002</v>
      </c>
      <c r="L1163">
        <v>51.306370000000001</v>
      </c>
      <c r="M1163">
        <v>75.341896000000006</v>
      </c>
      <c r="N1163">
        <v>151.50100699999999</v>
      </c>
      <c r="O1163">
        <v>183.61587499999999</v>
      </c>
      <c r="P1163">
        <v>87.947411000000002</v>
      </c>
      <c r="Q1163">
        <v>497.85983299999998</v>
      </c>
      <c r="R1163">
        <v>177.26994300000001</v>
      </c>
      <c r="S1163">
        <v>429.86721799999998</v>
      </c>
    </row>
    <row r="1164" spans="2:19">
      <c r="B1164" s="112">
        <v>45149</v>
      </c>
      <c r="C1164">
        <v>69.632973000000007</v>
      </c>
      <c r="D1164">
        <v>94.160331999999997</v>
      </c>
      <c r="E1164">
        <v>22.035498</v>
      </c>
      <c r="F1164">
        <v>102.002548</v>
      </c>
      <c r="G1164">
        <v>50.676513999999997</v>
      </c>
      <c r="H1164">
        <v>48.677197</v>
      </c>
      <c r="I1164">
        <v>108.903519</v>
      </c>
      <c r="J1164">
        <v>301.320313</v>
      </c>
      <c r="K1164">
        <v>53.352795</v>
      </c>
      <c r="L1164">
        <v>50.982394999999997</v>
      </c>
      <c r="M1164">
        <v>75.520011999999994</v>
      </c>
      <c r="N1164">
        <v>152.379074</v>
      </c>
      <c r="O1164">
        <v>183.78285199999999</v>
      </c>
      <c r="P1164">
        <v>88.355971999999994</v>
      </c>
      <c r="Q1164">
        <v>502.33932499999997</v>
      </c>
      <c r="R1164">
        <v>177.32978800000001</v>
      </c>
      <c r="S1164">
        <v>430.361786</v>
      </c>
    </row>
    <row r="1165" spans="2:19">
      <c r="B1165" s="112">
        <v>45152</v>
      </c>
      <c r="C1165">
        <v>69.545012999999997</v>
      </c>
      <c r="D1165">
        <v>94.091735999999997</v>
      </c>
      <c r="E1165">
        <v>22.006080999999998</v>
      </c>
      <c r="F1165">
        <v>101.963707</v>
      </c>
      <c r="G1165">
        <v>50.558475000000001</v>
      </c>
      <c r="H1165">
        <v>48.775204000000002</v>
      </c>
      <c r="I1165">
        <v>108.991165</v>
      </c>
      <c r="J1165">
        <v>305.86547899999999</v>
      </c>
      <c r="K1165">
        <v>52.955624</v>
      </c>
      <c r="L1165">
        <v>50.884219999999999</v>
      </c>
      <c r="M1165">
        <v>75.886139</v>
      </c>
      <c r="N1165">
        <v>152.69477800000001</v>
      </c>
      <c r="O1165">
        <v>183.82214400000001</v>
      </c>
      <c r="P1165">
        <v>87.120552000000004</v>
      </c>
      <c r="Q1165">
        <v>505.22668499999997</v>
      </c>
      <c r="R1165">
        <v>178.995499</v>
      </c>
      <c r="S1165">
        <v>432.904022</v>
      </c>
    </row>
    <row r="1166" spans="2:19">
      <c r="B1166" s="112">
        <v>45153</v>
      </c>
      <c r="C1166">
        <v>69.388617999999994</v>
      </c>
      <c r="D1166">
        <v>93.836899000000003</v>
      </c>
      <c r="E1166">
        <v>21.976662000000001</v>
      </c>
      <c r="F1166">
        <v>101.429665</v>
      </c>
      <c r="G1166">
        <v>50.401096000000003</v>
      </c>
      <c r="H1166">
        <v>48.706603999999999</v>
      </c>
      <c r="I1166">
        <v>106.192993</v>
      </c>
      <c r="J1166">
        <v>301.629974</v>
      </c>
      <c r="K1166">
        <v>52.684230999999997</v>
      </c>
      <c r="L1166">
        <v>50.403163999999997</v>
      </c>
      <c r="M1166">
        <v>74.461226999999994</v>
      </c>
      <c r="N1166">
        <v>148.80761699999999</v>
      </c>
      <c r="O1166">
        <v>182.348816</v>
      </c>
      <c r="P1166">
        <v>86.070205999999999</v>
      </c>
      <c r="Q1166">
        <v>501.03405800000002</v>
      </c>
      <c r="R1166">
        <v>176.99067700000001</v>
      </c>
      <c r="S1166">
        <v>427.00848400000001</v>
      </c>
    </row>
    <row r="1167" spans="2:19">
      <c r="B1167" s="112">
        <v>45154</v>
      </c>
      <c r="C1167">
        <v>69.193138000000005</v>
      </c>
      <c r="D1167">
        <v>93.611473000000004</v>
      </c>
      <c r="E1167">
        <v>21.917819999999999</v>
      </c>
      <c r="F1167">
        <v>100.973305</v>
      </c>
      <c r="G1167">
        <v>50.292895999999999</v>
      </c>
      <c r="H1167">
        <v>48.637996999999999</v>
      </c>
      <c r="I1167">
        <v>104.40609000000001</v>
      </c>
      <c r="J1167">
        <v>293.97808800000001</v>
      </c>
      <c r="K1167">
        <v>52.710704999999997</v>
      </c>
      <c r="L1167">
        <v>50.226447999999998</v>
      </c>
      <c r="M1167">
        <v>73.976364000000004</v>
      </c>
      <c r="N1167">
        <v>148.17619300000001</v>
      </c>
      <c r="O1167">
        <v>174.82502700000001</v>
      </c>
      <c r="P1167">
        <v>87.199089000000001</v>
      </c>
      <c r="Q1167">
        <v>497.93893400000002</v>
      </c>
      <c r="R1167">
        <v>176.11296100000001</v>
      </c>
      <c r="S1167">
        <v>419.35226399999999</v>
      </c>
    </row>
    <row r="1168" spans="2:19">
      <c r="B1168" s="112">
        <v>45155</v>
      </c>
      <c r="C1168">
        <v>69.124709999999993</v>
      </c>
      <c r="D1168">
        <v>93.513458</v>
      </c>
      <c r="E1168">
        <v>21.917819999999999</v>
      </c>
      <c r="F1168">
        <v>100.70141599999999</v>
      </c>
      <c r="G1168">
        <v>50.253551000000002</v>
      </c>
      <c r="H1168">
        <v>48.491000999999997</v>
      </c>
      <c r="I1168">
        <v>106.42862700000001</v>
      </c>
      <c r="J1168">
        <v>284.78784200000001</v>
      </c>
      <c r="K1168">
        <v>51.529133000000002</v>
      </c>
      <c r="L1168">
        <v>50.020279000000002</v>
      </c>
      <c r="M1168">
        <v>74.045631</v>
      </c>
      <c r="N1168">
        <v>146.63711499999999</v>
      </c>
      <c r="O1168">
        <v>173.17489599999999</v>
      </c>
      <c r="P1168">
        <v>86.629738000000003</v>
      </c>
      <c r="Q1168">
        <v>488.44610599999999</v>
      </c>
      <c r="R1168">
        <v>173.549622</v>
      </c>
      <c r="S1168">
        <v>414.62396200000001</v>
      </c>
    </row>
    <row r="1169" spans="2:19">
      <c r="B1169" s="112">
        <v>45156</v>
      </c>
      <c r="C1169">
        <v>69.271332000000001</v>
      </c>
      <c r="D1169">
        <v>93.719284000000002</v>
      </c>
      <c r="E1169">
        <v>21.947239</v>
      </c>
      <c r="F1169">
        <v>101.08009300000001</v>
      </c>
      <c r="G1169">
        <v>50.322406999999998</v>
      </c>
      <c r="H1169">
        <v>48.383194000000003</v>
      </c>
      <c r="I1169">
        <v>108.038803</v>
      </c>
      <c r="J1169">
        <v>282.94979899999998</v>
      </c>
      <c r="K1169">
        <v>52.270511999999997</v>
      </c>
      <c r="L1169">
        <v>49.696300999999998</v>
      </c>
      <c r="M1169">
        <v>74.609656999999999</v>
      </c>
      <c r="N1169">
        <v>146.97254899999999</v>
      </c>
      <c r="O1169">
        <v>173.312408</v>
      </c>
      <c r="P1169">
        <v>87.680092000000002</v>
      </c>
      <c r="Q1169">
        <v>492.87612899999999</v>
      </c>
      <c r="R1169">
        <v>174.03836100000001</v>
      </c>
      <c r="S1169">
        <v>392.72354100000001</v>
      </c>
    </row>
    <row r="1170" spans="2:19">
      <c r="B1170" s="112">
        <v>45159</v>
      </c>
      <c r="C1170">
        <v>68.939003</v>
      </c>
      <c r="D1170">
        <v>93.248833000000005</v>
      </c>
      <c r="E1170">
        <v>21.839365000000001</v>
      </c>
      <c r="F1170">
        <v>100.478088</v>
      </c>
      <c r="G1170">
        <v>50.174858</v>
      </c>
      <c r="H1170">
        <v>48.294991000000003</v>
      </c>
      <c r="I1170">
        <v>106.732986</v>
      </c>
      <c r="J1170">
        <v>289.59274299999998</v>
      </c>
      <c r="K1170">
        <v>52.131507999999997</v>
      </c>
      <c r="L1170">
        <v>49.607937</v>
      </c>
      <c r="M1170">
        <v>74.015945000000002</v>
      </c>
      <c r="N1170">
        <v>147.475708</v>
      </c>
      <c r="O1170">
        <v>171.907837</v>
      </c>
      <c r="P1170">
        <v>87.081290999999993</v>
      </c>
      <c r="Q1170">
        <v>492.124573</v>
      </c>
      <c r="R1170">
        <v>175.38484199999999</v>
      </c>
      <c r="S1170">
        <v>386.56100500000002</v>
      </c>
    </row>
    <row r="1171" spans="2:19">
      <c r="B1171" s="112">
        <v>45160</v>
      </c>
      <c r="C1171">
        <v>69.026978</v>
      </c>
      <c r="D1171">
        <v>93.346824999999995</v>
      </c>
      <c r="E1171">
        <v>21.858978</v>
      </c>
      <c r="F1171">
        <v>100.78881800000001</v>
      </c>
      <c r="G1171">
        <v>50.273223999999999</v>
      </c>
      <c r="H1171">
        <v>48.187190999999999</v>
      </c>
      <c r="I1171">
        <v>106.134079</v>
      </c>
      <c r="J1171">
        <v>287.29519699999997</v>
      </c>
      <c r="K1171">
        <v>51.966019000000003</v>
      </c>
      <c r="L1171">
        <v>49.666846999999997</v>
      </c>
      <c r="M1171">
        <v>73.115478999999993</v>
      </c>
      <c r="N1171">
        <v>144.417282</v>
      </c>
      <c r="O1171">
        <v>172.605209</v>
      </c>
      <c r="P1171">
        <v>87.738990999999999</v>
      </c>
      <c r="Q1171">
        <v>486.84420799999998</v>
      </c>
      <c r="R1171">
        <v>176.771255</v>
      </c>
      <c r="S1171">
        <v>381.041382</v>
      </c>
    </row>
    <row r="1172" spans="2:19">
      <c r="B1172" s="112">
        <v>45161</v>
      </c>
      <c r="C1172">
        <v>69.652527000000006</v>
      </c>
      <c r="D1172">
        <v>94.238754</v>
      </c>
      <c r="E1172">
        <v>22.035498</v>
      </c>
      <c r="F1172">
        <v>102.206459</v>
      </c>
      <c r="G1172">
        <v>50.735531000000002</v>
      </c>
      <c r="H1172">
        <v>48.363598000000003</v>
      </c>
      <c r="I1172">
        <v>105.201363</v>
      </c>
      <c r="J1172">
        <v>293.92813100000001</v>
      </c>
      <c r="K1172">
        <v>52.326782000000001</v>
      </c>
      <c r="L1172">
        <v>49.912284999999997</v>
      </c>
      <c r="M1172">
        <v>73.738876000000005</v>
      </c>
      <c r="N1172">
        <v>145.39399700000001</v>
      </c>
      <c r="O1172">
        <v>174.67768899999999</v>
      </c>
      <c r="P1172">
        <v>88.386870999999999</v>
      </c>
      <c r="Q1172">
        <v>483.976563</v>
      </c>
      <c r="R1172">
        <v>180.651184</v>
      </c>
      <c r="S1172">
        <v>390.013214</v>
      </c>
    </row>
    <row r="1173" spans="2:19">
      <c r="B1173" s="112">
        <v>45162</v>
      </c>
      <c r="C1173">
        <v>69.486358999999993</v>
      </c>
      <c r="D1173">
        <v>94.023124999999993</v>
      </c>
      <c r="E1173">
        <v>21.986467000000001</v>
      </c>
      <c r="F1173">
        <v>101.856903</v>
      </c>
      <c r="G1173">
        <v>50.519131000000002</v>
      </c>
      <c r="H1173">
        <v>48.294991000000003</v>
      </c>
      <c r="I1173">
        <v>104.415909</v>
      </c>
      <c r="J1173">
        <v>286.44607500000001</v>
      </c>
      <c r="K1173">
        <v>51.926299999999998</v>
      </c>
      <c r="L1173">
        <v>49.637397999999997</v>
      </c>
      <c r="M1173">
        <v>73.471710000000002</v>
      </c>
      <c r="N1173">
        <v>145.255875</v>
      </c>
      <c r="O1173">
        <v>173.99996899999999</v>
      </c>
      <c r="P1173">
        <v>87.817520000000002</v>
      </c>
      <c r="Q1173">
        <v>482.65158100000002</v>
      </c>
      <c r="R1173">
        <v>175.923462</v>
      </c>
      <c r="S1173">
        <v>382.45590199999998</v>
      </c>
    </row>
    <row r="1174" spans="2:19">
      <c r="B1174" s="112">
        <v>45163</v>
      </c>
      <c r="C1174">
        <v>69.486358999999993</v>
      </c>
      <c r="D1174">
        <v>93.964316999999994</v>
      </c>
      <c r="E1174">
        <v>21.976662000000001</v>
      </c>
      <c r="F1174">
        <v>101.915154</v>
      </c>
      <c r="G1174">
        <v>50.499454</v>
      </c>
      <c r="H1174">
        <v>48.285201999999998</v>
      </c>
      <c r="I1174">
        <v>106.281357</v>
      </c>
      <c r="J1174">
        <v>285.19738799999999</v>
      </c>
      <c r="K1174">
        <v>52.234107999999999</v>
      </c>
      <c r="L1174">
        <v>49.981006999999998</v>
      </c>
      <c r="M1174">
        <v>73.857619999999997</v>
      </c>
      <c r="N1174">
        <v>145.078293</v>
      </c>
      <c r="O1174">
        <v>174.37321499999999</v>
      </c>
      <c r="P1174">
        <v>88.229812999999993</v>
      </c>
      <c r="Q1174">
        <v>483.66015599999997</v>
      </c>
      <c r="R1174">
        <v>178.14769000000001</v>
      </c>
      <c r="S1174">
        <v>385.98724399999998</v>
      </c>
    </row>
    <row r="1175" spans="2:19">
      <c r="B1175" s="112">
        <v>45166</v>
      </c>
      <c r="C1175">
        <v>69.613449000000003</v>
      </c>
      <c r="D1175">
        <v>94.170142999999996</v>
      </c>
      <c r="E1175">
        <v>22.006080999999998</v>
      </c>
      <c r="F1175">
        <v>102.23558</v>
      </c>
      <c r="G1175">
        <v>50.519131000000002</v>
      </c>
      <c r="H1175">
        <v>48.294991000000003</v>
      </c>
      <c r="I1175">
        <v>107.17480500000001</v>
      </c>
      <c r="J1175">
        <v>289.95236199999999</v>
      </c>
      <c r="K1175">
        <v>52.531981999999999</v>
      </c>
      <c r="L1175">
        <v>50.167538</v>
      </c>
      <c r="M1175">
        <v>74.698707999999996</v>
      </c>
      <c r="N1175">
        <v>145.58145099999999</v>
      </c>
      <c r="O1175">
        <v>175.00181599999999</v>
      </c>
      <c r="P1175">
        <v>88.062934999999996</v>
      </c>
      <c r="Q1175">
        <v>485.796021</v>
      </c>
      <c r="R1175">
        <v>179.723602</v>
      </c>
      <c r="S1175">
        <v>390.41879299999999</v>
      </c>
    </row>
    <row r="1176" spans="2:19">
      <c r="B1176" s="112">
        <v>45167</v>
      </c>
      <c r="C1176">
        <v>70.043518000000006</v>
      </c>
      <c r="D1176">
        <v>94.777816999999999</v>
      </c>
      <c r="E1176">
        <v>22.123757999999999</v>
      </c>
      <c r="F1176">
        <v>103.051216</v>
      </c>
      <c r="G1176">
        <v>50.755195999999998</v>
      </c>
      <c r="H1176">
        <v>48.422404999999998</v>
      </c>
      <c r="I1176">
        <v>107.81298099999999</v>
      </c>
      <c r="J1176">
        <v>297.67416400000002</v>
      </c>
      <c r="K1176">
        <v>52.972172</v>
      </c>
      <c r="L1176">
        <v>50.373707000000003</v>
      </c>
      <c r="M1176">
        <v>75.905922000000004</v>
      </c>
      <c r="N1176">
        <v>146.765366</v>
      </c>
      <c r="O1176">
        <v>178.272614</v>
      </c>
      <c r="P1176">
        <v>88.426147</v>
      </c>
      <c r="Q1176">
        <v>487.32873499999999</v>
      </c>
      <c r="R1176">
        <v>183.64340200000001</v>
      </c>
      <c r="S1176">
        <v>399.72695900000002</v>
      </c>
    </row>
    <row r="1177" spans="2:19">
      <c r="B1177" s="112">
        <v>45168</v>
      </c>
      <c r="C1177">
        <v>70.014174999999994</v>
      </c>
      <c r="D1177">
        <v>94.738617000000005</v>
      </c>
      <c r="E1177">
        <v>22.123757999999999</v>
      </c>
      <c r="F1177">
        <v>102.905579</v>
      </c>
      <c r="G1177">
        <v>50.696185999999997</v>
      </c>
      <c r="H1177">
        <v>48.373393999999998</v>
      </c>
      <c r="I1177">
        <v>108.863518</v>
      </c>
      <c r="J1177">
        <v>294.78723100000002</v>
      </c>
      <c r="K1177">
        <v>53.352795</v>
      </c>
      <c r="L1177">
        <v>50.589691000000002</v>
      </c>
      <c r="M1177">
        <v>76.182982999999993</v>
      </c>
      <c r="N1177">
        <v>146.173416</v>
      </c>
      <c r="O1177">
        <v>179.03874200000001</v>
      </c>
      <c r="P1177">
        <v>88.180733000000004</v>
      </c>
      <c r="Q1177">
        <v>486.04324300000002</v>
      </c>
      <c r="R1177">
        <v>187.164276</v>
      </c>
      <c r="S1177">
        <v>408.79769900000002</v>
      </c>
    </row>
    <row r="1178" spans="2:19">
      <c r="B1178" s="112">
        <v>45169</v>
      </c>
      <c r="C1178">
        <v>70.131469999999993</v>
      </c>
      <c r="D1178">
        <v>94.875823999999994</v>
      </c>
      <c r="E1178">
        <v>22.172792000000001</v>
      </c>
      <c r="F1178">
        <v>103.08034499999999</v>
      </c>
      <c r="G1178">
        <v>50.794547999999999</v>
      </c>
      <c r="H1178">
        <v>48.491000999999997</v>
      </c>
      <c r="I1178">
        <v>109.167885</v>
      </c>
      <c r="J1178">
        <v>295.57641599999999</v>
      </c>
      <c r="K1178">
        <v>53.819465999999998</v>
      </c>
      <c r="L1178">
        <v>50.089001000000003</v>
      </c>
      <c r="M1178">
        <v>76.084038000000007</v>
      </c>
      <c r="N1178">
        <v>144.36795000000001</v>
      </c>
      <c r="O1178">
        <v>178.09582499999999</v>
      </c>
      <c r="P1178">
        <v>87.326706000000001</v>
      </c>
      <c r="Q1178">
        <v>471.260132</v>
      </c>
      <c r="R1178">
        <v>187.38369800000001</v>
      </c>
      <c r="S1178">
        <v>406.49292000000003</v>
      </c>
    </row>
    <row r="1179" spans="2:19">
      <c r="B1179" s="112">
        <v>45170</v>
      </c>
      <c r="C1179">
        <v>69.794312000000005</v>
      </c>
      <c r="D1179">
        <v>94.384444999999999</v>
      </c>
      <c r="E1179">
        <v>22.067613999999999</v>
      </c>
      <c r="F1179">
        <v>102.346588</v>
      </c>
      <c r="G1179">
        <v>50.538989999999998</v>
      </c>
      <c r="H1179">
        <v>48.461528999999999</v>
      </c>
      <c r="I1179">
        <v>111.455513</v>
      </c>
      <c r="J1179">
        <v>296.06588699999998</v>
      </c>
      <c r="K1179">
        <v>53.475254</v>
      </c>
      <c r="L1179">
        <v>49.774841000000002</v>
      </c>
      <c r="M1179">
        <v>77.152717999999993</v>
      </c>
      <c r="N1179">
        <v>144.85137900000001</v>
      </c>
      <c r="O1179">
        <v>177.57522599999999</v>
      </c>
      <c r="P1179">
        <v>86.727905000000007</v>
      </c>
      <c r="Q1179">
        <v>470.92392000000001</v>
      </c>
      <c r="R1179">
        <v>188.96958900000001</v>
      </c>
      <c r="S1179">
        <v>414.36679099999998</v>
      </c>
    </row>
    <row r="1180" spans="2:19">
      <c r="B1180" s="112">
        <v>45174</v>
      </c>
      <c r="C1180">
        <v>69.412070999999997</v>
      </c>
      <c r="D1180">
        <v>93.873397999999995</v>
      </c>
      <c r="E1180">
        <v>21.959489999999999</v>
      </c>
      <c r="F1180">
        <v>101.615746</v>
      </c>
      <c r="G1180">
        <v>50.450184</v>
      </c>
      <c r="H1180">
        <v>48.323985999999998</v>
      </c>
      <c r="I1180">
        <v>111.465332</v>
      </c>
      <c r="J1180">
        <v>299.83187900000001</v>
      </c>
      <c r="K1180">
        <v>53.044986999999999</v>
      </c>
      <c r="L1180">
        <v>49.087612</v>
      </c>
      <c r="M1180">
        <v>74.599761999999998</v>
      </c>
      <c r="N1180">
        <v>143.25309799999999</v>
      </c>
      <c r="O1180">
        <v>177.21182300000001</v>
      </c>
      <c r="P1180">
        <v>84.921691999999993</v>
      </c>
      <c r="Q1180">
        <v>475.442902</v>
      </c>
      <c r="R1180">
        <v>189.208969</v>
      </c>
      <c r="S1180">
        <v>409.94512900000001</v>
      </c>
    </row>
    <row r="1181" spans="2:19">
      <c r="B1181" s="112">
        <v>45175</v>
      </c>
      <c r="C1181">
        <v>69.333656000000005</v>
      </c>
      <c r="D1181">
        <v>93.784965999999997</v>
      </c>
      <c r="E1181">
        <v>21.939827000000001</v>
      </c>
      <c r="F1181">
        <v>101.518303</v>
      </c>
      <c r="G1181">
        <v>50.371250000000003</v>
      </c>
      <c r="H1181">
        <v>48.422229999999999</v>
      </c>
      <c r="I1181">
        <v>112.427513</v>
      </c>
      <c r="J1181">
        <v>298.852936</v>
      </c>
      <c r="K1181">
        <v>53.442157999999999</v>
      </c>
      <c r="L1181">
        <v>48.861809000000001</v>
      </c>
      <c r="M1181">
        <v>75.163780000000003</v>
      </c>
      <c r="N1181">
        <v>143.01632699999999</v>
      </c>
      <c r="O1181">
        <v>174.84466599999999</v>
      </c>
      <c r="P1181">
        <v>85.206367</v>
      </c>
      <c r="Q1181">
        <v>471.61611900000003</v>
      </c>
      <c r="R1181">
        <v>182.43653900000001</v>
      </c>
      <c r="S1181">
        <v>409.80667099999999</v>
      </c>
    </row>
    <row r="1182" spans="2:19">
      <c r="B1182" s="112">
        <v>45176</v>
      </c>
      <c r="C1182">
        <v>69.568886000000006</v>
      </c>
      <c r="D1182">
        <v>94.079796000000002</v>
      </c>
      <c r="E1182">
        <v>21.998804</v>
      </c>
      <c r="F1182">
        <v>101.966545</v>
      </c>
      <c r="G1182">
        <v>50.538989999999998</v>
      </c>
      <c r="H1182">
        <v>48.255218999999997</v>
      </c>
      <c r="I1182">
        <v>111.877686</v>
      </c>
      <c r="J1182">
        <v>298.353455</v>
      </c>
      <c r="K1182">
        <v>54.104103000000002</v>
      </c>
      <c r="L1182">
        <v>49.254508999999999</v>
      </c>
      <c r="M1182">
        <v>74.767975000000007</v>
      </c>
      <c r="N1182">
        <v>141.79293799999999</v>
      </c>
      <c r="O1182">
        <v>179.30394000000001</v>
      </c>
      <c r="P1182">
        <v>86.884963999999997</v>
      </c>
      <c r="Q1182">
        <v>479.39828499999999</v>
      </c>
      <c r="R1182">
        <v>177.10038800000001</v>
      </c>
      <c r="S1182">
        <v>407.27441399999998</v>
      </c>
    </row>
    <row r="1183" spans="2:19">
      <c r="B1183" s="112">
        <v>45177</v>
      </c>
      <c r="C1183">
        <v>69.588493</v>
      </c>
      <c r="D1183">
        <v>94.128936999999993</v>
      </c>
      <c r="E1183">
        <v>21.998804</v>
      </c>
      <c r="F1183">
        <v>102.04451</v>
      </c>
      <c r="G1183">
        <v>50.657390999999997</v>
      </c>
      <c r="H1183">
        <v>48.294517999999997</v>
      </c>
      <c r="I1183">
        <v>113.507507</v>
      </c>
      <c r="J1183">
        <v>297.57427999999999</v>
      </c>
      <c r="K1183">
        <v>54.203395999999998</v>
      </c>
      <c r="L1183">
        <v>49.529400000000003</v>
      </c>
      <c r="M1183">
        <v>74.619552999999996</v>
      </c>
      <c r="N1183">
        <v>141.90147400000001</v>
      </c>
      <c r="O1183">
        <v>177.673462</v>
      </c>
      <c r="P1183">
        <v>87.611373999999998</v>
      </c>
      <c r="Q1183">
        <v>477.25405899999998</v>
      </c>
      <c r="R1183">
        <v>177.71878100000001</v>
      </c>
      <c r="S1183">
        <v>395.334991</v>
      </c>
    </row>
    <row r="1184" spans="2:19">
      <c r="B1184" s="112">
        <v>45180</v>
      </c>
      <c r="C1184">
        <v>69.480675000000005</v>
      </c>
      <c r="D1184">
        <v>94.020827999999995</v>
      </c>
      <c r="E1184">
        <v>21.969318000000001</v>
      </c>
      <c r="F1184">
        <v>101.84961699999999</v>
      </c>
      <c r="G1184">
        <v>50.617927999999999</v>
      </c>
      <c r="H1184">
        <v>48.314166999999998</v>
      </c>
      <c r="I1184">
        <v>112.083878</v>
      </c>
      <c r="J1184">
        <v>307.23400900000001</v>
      </c>
      <c r="K1184">
        <v>54.392048000000003</v>
      </c>
      <c r="L1184">
        <v>49.794476000000003</v>
      </c>
      <c r="M1184">
        <v>74.639336</v>
      </c>
      <c r="N1184">
        <v>142.52302599999999</v>
      </c>
      <c r="O1184">
        <v>177.07431</v>
      </c>
      <c r="P1184">
        <v>88.082565000000002</v>
      </c>
      <c r="Q1184">
        <v>475.87423699999999</v>
      </c>
      <c r="R1184">
        <v>178.895737</v>
      </c>
      <c r="S1184">
        <v>396.03732300000001</v>
      </c>
    </row>
    <row r="1185" spans="2:19">
      <c r="B1185" s="112">
        <v>45181</v>
      </c>
      <c r="C1185">
        <v>69.529678000000004</v>
      </c>
      <c r="D1185">
        <v>94.050315999999995</v>
      </c>
      <c r="E1185">
        <v>21.988976999999998</v>
      </c>
      <c r="F1185">
        <v>101.82038900000001</v>
      </c>
      <c r="G1185">
        <v>50.627795999999996</v>
      </c>
      <c r="H1185">
        <v>48.274867999999998</v>
      </c>
      <c r="I1185">
        <v>115.353317</v>
      </c>
      <c r="J1185">
        <v>301.34027099999997</v>
      </c>
      <c r="K1185">
        <v>54.451622</v>
      </c>
      <c r="L1185">
        <v>49.431221000000001</v>
      </c>
      <c r="M1185">
        <v>74.401854999999998</v>
      </c>
      <c r="N1185">
        <v>144.37780799999999</v>
      </c>
      <c r="O1185">
        <v>176.003693</v>
      </c>
      <c r="P1185">
        <v>88.543937999999997</v>
      </c>
      <c r="Q1185">
        <v>476.39041099999997</v>
      </c>
      <c r="R1185">
        <v>175.84367399999999</v>
      </c>
      <c r="S1185">
        <v>397.90685999999999</v>
      </c>
    </row>
    <row r="1186" spans="2:19">
      <c r="B1186" s="112">
        <v>45182</v>
      </c>
      <c r="C1186">
        <v>69.637505000000004</v>
      </c>
      <c r="D1186">
        <v>94.187904000000003</v>
      </c>
      <c r="E1186">
        <v>22.008635000000002</v>
      </c>
      <c r="F1186">
        <v>102.04451</v>
      </c>
      <c r="G1186">
        <v>50.70673</v>
      </c>
      <c r="H1186">
        <v>48.304336999999997</v>
      </c>
      <c r="I1186">
        <v>114.322411</v>
      </c>
      <c r="J1186">
        <v>304.73666400000002</v>
      </c>
      <c r="K1186">
        <v>54.464863000000001</v>
      </c>
      <c r="L1186">
        <v>49.529400000000003</v>
      </c>
      <c r="M1186">
        <v>73.402443000000005</v>
      </c>
      <c r="N1186">
        <v>144.44688400000001</v>
      </c>
      <c r="O1186">
        <v>173.803528</v>
      </c>
      <c r="P1186">
        <v>89.780799999999999</v>
      </c>
      <c r="Q1186">
        <v>476.330872</v>
      </c>
      <c r="R1186">
        <v>173.75907900000001</v>
      </c>
      <c r="S1186">
        <v>397.87719700000002</v>
      </c>
    </row>
    <row r="1187" spans="2:19">
      <c r="B1187" s="112">
        <v>45183</v>
      </c>
      <c r="C1187">
        <v>69.519881999999996</v>
      </c>
      <c r="D1187">
        <v>94.060142999999997</v>
      </c>
      <c r="E1187">
        <v>21.969318000000001</v>
      </c>
      <c r="F1187">
        <v>101.85936</v>
      </c>
      <c r="G1187">
        <v>50.627795999999996</v>
      </c>
      <c r="H1187">
        <v>48.265048999999998</v>
      </c>
      <c r="I1187">
        <v>116.36457799999999</v>
      </c>
      <c r="J1187">
        <v>311.38961799999998</v>
      </c>
      <c r="K1187">
        <v>54.693232999999999</v>
      </c>
      <c r="L1187">
        <v>49.735568999999998</v>
      </c>
      <c r="M1187">
        <v>74.382057000000003</v>
      </c>
      <c r="N1187">
        <v>147.248795</v>
      </c>
      <c r="O1187">
        <v>177.86007699999999</v>
      </c>
      <c r="P1187">
        <v>90.683907000000005</v>
      </c>
      <c r="Q1187">
        <v>480.06338499999998</v>
      </c>
      <c r="R1187">
        <v>175.28511</v>
      </c>
      <c r="S1187">
        <v>407.22494499999999</v>
      </c>
    </row>
    <row r="1188" spans="2:19">
      <c r="B1188" s="112">
        <v>45184</v>
      </c>
      <c r="C1188">
        <v>69.382667999999995</v>
      </c>
      <c r="D1188">
        <v>93.843924999999999</v>
      </c>
      <c r="E1188">
        <v>21.929998000000001</v>
      </c>
      <c r="F1188">
        <v>101.703453</v>
      </c>
      <c r="G1188">
        <v>50.499518999999999</v>
      </c>
      <c r="H1188">
        <v>48.186450999999998</v>
      </c>
      <c r="I1188">
        <v>114.577682</v>
      </c>
      <c r="J1188">
        <v>299.99169899999998</v>
      </c>
      <c r="K1188">
        <v>54.491340999999998</v>
      </c>
      <c r="L1188">
        <v>49.814109999999999</v>
      </c>
      <c r="M1188">
        <v>73.778458000000001</v>
      </c>
      <c r="N1188">
        <v>146.814697</v>
      </c>
      <c r="O1188">
        <v>176.93678299999999</v>
      </c>
      <c r="P1188">
        <v>89.810248999999999</v>
      </c>
      <c r="Q1188">
        <v>483.140717</v>
      </c>
      <c r="R1188">
        <v>174.55699200000001</v>
      </c>
      <c r="S1188">
        <v>407.650238</v>
      </c>
    </row>
    <row r="1189" spans="2:19">
      <c r="B1189" s="112">
        <v>45187</v>
      </c>
      <c r="C1189">
        <v>69.451271000000006</v>
      </c>
      <c r="D1189">
        <v>93.981514000000004</v>
      </c>
      <c r="E1189">
        <v>21.949659</v>
      </c>
      <c r="F1189">
        <v>101.898331</v>
      </c>
      <c r="G1189">
        <v>50.608058999999997</v>
      </c>
      <c r="H1189">
        <v>48.196285000000003</v>
      </c>
      <c r="I1189">
        <v>115.500587</v>
      </c>
      <c r="J1189">
        <v>302.229309</v>
      </c>
      <c r="K1189">
        <v>54.087550999999998</v>
      </c>
      <c r="L1189">
        <v>49.863197</v>
      </c>
      <c r="M1189">
        <v>73.996155000000002</v>
      </c>
      <c r="N1189">
        <v>147.120529</v>
      </c>
      <c r="O1189">
        <v>176.33764600000001</v>
      </c>
      <c r="P1189">
        <v>89.888785999999996</v>
      </c>
      <c r="Q1189">
        <v>482.50537100000003</v>
      </c>
      <c r="R1189">
        <v>177.50933800000001</v>
      </c>
      <c r="S1189">
        <v>406.39401199999998</v>
      </c>
    </row>
    <row r="1190" spans="2:19">
      <c r="B1190" s="112">
        <v>45188</v>
      </c>
      <c r="C1190">
        <v>69.304253000000003</v>
      </c>
      <c r="D1190">
        <v>93.706344999999999</v>
      </c>
      <c r="E1190">
        <v>21.89068</v>
      </c>
      <c r="F1190">
        <v>101.55727400000001</v>
      </c>
      <c r="G1190">
        <v>50.469929</v>
      </c>
      <c r="H1190">
        <v>48.196285000000003</v>
      </c>
      <c r="I1190">
        <v>115.196228</v>
      </c>
      <c r="J1190">
        <v>304.74667399999998</v>
      </c>
      <c r="K1190">
        <v>54.074314000000001</v>
      </c>
      <c r="L1190">
        <v>49.568671999999999</v>
      </c>
      <c r="M1190">
        <v>73.689400000000006</v>
      </c>
      <c r="N1190">
        <v>146.93308999999999</v>
      </c>
      <c r="O1190">
        <v>174.20622299999999</v>
      </c>
      <c r="P1190">
        <v>89.496123999999995</v>
      </c>
      <c r="Q1190">
        <v>477.14486699999998</v>
      </c>
      <c r="R1190">
        <v>178.60649100000001</v>
      </c>
      <c r="S1190">
        <v>394.375519</v>
      </c>
    </row>
    <row r="1191" spans="2:19">
      <c r="B1191" s="112">
        <v>45189</v>
      </c>
      <c r="C1191">
        <v>69.216048999999998</v>
      </c>
      <c r="D1191">
        <v>93.657195999999999</v>
      </c>
      <c r="E1191">
        <v>21.880852000000001</v>
      </c>
      <c r="F1191">
        <v>101.596245</v>
      </c>
      <c r="G1191">
        <v>50.381118999999998</v>
      </c>
      <c r="H1191">
        <v>48.156981999999999</v>
      </c>
      <c r="I1191">
        <v>114.283134</v>
      </c>
      <c r="J1191">
        <v>299.35238600000002</v>
      </c>
      <c r="K1191">
        <v>54.249724999999998</v>
      </c>
      <c r="L1191">
        <v>49.745384000000001</v>
      </c>
      <c r="M1191">
        <v>73.224334999999996</v>
      </c>
      <c r="N1191">
        <v>146.31153900000001</v>
      </c>
      <c r="O1191">
        <v>174.25534099999999</v>
      </c>
      <c r="P1191">
        <v>89.820068000000006</v>
      </c>
      <c r="Q1191">
        <v>488.53100599999999</v>
      </c>
      <c r="R1191">
        <v>175.035751</v>
      </c>
      <c r="S1191">
        <v>397.97610500000002</v>
      </c>
    </row>
    <row r="1192" spans="2:19">
      <c r="B1192" s="112">
        <v>45190</v>
      </c>
      <c r="C1192">
        <v>68.784805000000006</v>
      </c>
      <c r="D1192">
        <v>93.018394000000001</v>
      </c>
      <c r="E1192">
        <v>21.743234999999999</v>
      </c>
      <c r="F1192">
        <v>100.573082</v>
      </c>
      <c r="G1192">
        <v>50.094974999999998</v>
      </c>
      <c r="H1192">
        <v>47.764023000000002</v>
      </c>
      <c r="I1192">
        <v>112.672966</v>
      </c>
      <c r="J1192">
        <v>295.41656499999999</v>
      </c>
      <c r="K1192">
        <v>53.591095000000003</v>
      </c>
      <c r="L1192">
        <v>49.666846999999997</v>
      </c>
      <c r="M1192">
        <v>72.096283</v>
      </c>
      <c r="N1192">
        <v>145.16708399999999</v>
      </c>
      <c r="O1192">
        <v>166.309189</v>
      </c>
      <c r="P1192">
        <v>89.191817999999998</v>
      </c>
      <c r="Q1192">
        <v>497.47512799999998</v>
      </c>
      <c r="R1192">
        <v>173.479782</v>
      </c>
      <c r="S1192">
        <v>383.44506799999999</v>
      </c>
    </row>
    <row r="1193" spans="2:19">
      <c r="B1193" s="112">
        <v>45191</v>
      </c>
      <c r="C1193">
        <v>69.069030999999995</v>
      </c>
      <c r="D1193">
        <v>93.411522000000005</v>
      </c>
      <c r="E1193">
        <v>21.812044</v>
      </c>
      <c r="F1193">
        <v>101.186981</v>
      </c>
      <c r="G1193">
        <v>50.272582999999997</v>
      </c>
      <c r="H1193">
        <v>47.862270000000002</v>
      </c>
      <c r="I1193">
        <v>112.84968600000001</v>
      </c>
      <c r="J1193">
        <v>298.76299999999998</v>
      </c>
      <c r="K1193">
        <v>53.733414000000003</v>
      </c>
      <c r="L1193">
        <v>49.470497000000002</v>
      </c>
      <c r="M1193">
        <v>72.076485000000005</v>
      </c>
      <c r="N1193">
        <v>143.77598599999999</v>
      </c>
      <c r="O1193">
        <v>163.254501</v>
      </c>
      <c r="P1193">
        <v>89.162375999999995</v>
      </c>
      <c r="Q1193">
        <v>502.39883400000002</v>
      </c>
      <c r="R1193">
        <v>174.33757</v>
      </c>
      <c r="S1193">
        <v>376.74835200000001</v>
      </c>
    </row>
    <row r="1194" spans="2:19">
      <c r="B1194" s="112">
        <v>45194</v>
      </c>
      <c r="C1194">
        <v>68.559364000000002</v>
      </c>
      <c r="D1194">
        <v>92.674437999999995</v>
      </c>
      <c r="E1194">
        <v>21.684258</v>
      </c>
      <c r="F1194">
        <v>100.202797</v>
      </c>
      <c r="G1194">
        <v>49.897632999999999</v>
      </c>
      <c r="H1194">
        <v>47.518425000000001</v>
      </c>
      <c r="I1194">
        <v>114.11623400000001</v>
      </c>
      <c r="J1194">
        <v>300.51113900000001</v>
      </c>
      <c r="K1194">
        <v>53.971710000000002</v>
      </c>
      <c r="L1194">
        <v>48.842174999999997</v>
      </c>
      <c r="M1194">
        <v>72.591042000000002</v>
      </c>
      <c r="N1194">
        <v>144.48634300000001</v>
      </c>
      <c r="O1194">
        <v>162.77320900000001</v>
      </c>
      <c r="P1194">
        <v>88.573386999999997</v>
      </c>
      <c r="Q1194">
        <v>506.54827899999998</v>
      </c>
      <c r="R1194">
        <v>175.62423699999999</v>
      </c>
      <c r="S1194">
        <v>380.230255</v>
      </c>
    </row>
    <row r="1195" spans="2:19">
      <c r="B1195" s="112">
        <v>45195</v>
      </c>
      <c r="C1195">
        <v>68.490768000000003</v>
      </c>
      <c r="D1195">
        <v>92.556503000000006</v>
      </c>
      <c r="E1195">
        <v>21.674424999999999</v>
      </c>
      <c r="F1195">
        <v>99.920203999999998</v>
      </c>
      <c r="G1195">
        <v>49.769359999999999</v>
      </c>
      <c r="H1195">
        <v>47.479134000000002</v>
      </c>
      <c r="I1195">
        <v>114.292953</v>
      </c>
      <c r="J1195">
        <v>298.64312699999999</v>
      </c>
      <c r="K1195">
        <v>53.783062000000001</v>
      </c>
      <c r="L1195">
        <v>48.410201999999998</v>
      </c>
      <c r="M1195">
        <v>72.017120000000006</v>
      </c>
      <c r="N1195">
        <v>142.98670999999999</v>
      </c>
      <c r="O1195">
        <v>160.013184</v>
      </c>
      <c r="P1195">
        <v>86.217453000000006</v>
      </c>
      <c r="Q1195">
        <v>501.753601</v>
      </c>
      <c r="R1195">
        <v>171.514893</v>
      </c>
      <c r="S1195">
        <v>375.52172899999999</v>
      </c>
    </row>
    <row r="1196" spans="2:19">
      <c r="B1196" s="112">
        <v>45196</v>
      </c>
      <c r="C1196">
        <v>68.245720000000006</v>
      </c>
      <c r="D1196">
        <v>92.232201000000003</v>
      </c>
      <c r="E1196">
        <v>21.615445999999999</v>
      </c>
      <c r="F1196">
        <v>99.452461</v>
      </c>
      <c r="G1196">
        <v>49.700287000000003</v>
      </c>
      <c r="H1196">
        <v>47.390720000000002</v>
      </c>
      <c r="I1196">
        <v>118.01403000000001</v>
      </c>
      <c r="J1196">
        <v>297.42440800000003</v>
      </c>
      <c r="K1196">
        <v>53.524898999999998</v>
      </c>
      <c r="L1196">
        <v>47.909511999999999</v>
      </c>
      <c r="M1196">
        <v>72.699883</v>
      </c>
      <c r="N1196">
        <v>143.82531700000001</v>
      </c>
      <c r="O1196">
        <v>156.85043300000001</v>
      </c>
      <c r="P1196">
        <v>85.039482000000007</v>
      </c>
      <c r="Q1196">
        <v>500.04614299999997</v>
      </c>
      <c r="R1196">
        <v>169.988846</v>
      </c>
      <c r="S1196">
        <v>380.20056199999999</v>
      </c>
    </row>
    <row r="1197" spans="2:19">
      <c r="B1197" s="112">
        <v>45197</v>
      </c>
      <c r="C1197">
        <v>68.422141999999994</v>
      </c>
      <c r="D1197">
        <v>92.507369999999995</v>
      </c>
      <c r="E1197">
        <v>21.664597000000001</v>
      </c>
      <c r="F1197">
        <v>99.627853000000002</v>
      </c>
      <c r="G1197">
        <v>49.937103</v>
      </c>
      <c r="H1197">
        <v>47.184413999999997</v>
      </c>
      <c r="I1197">
        <v>117.29731</v>
      </c>
      <c r="J1197">
        <v>303.63781699999998</v>
      </c>
      <c r="K1197">
        <v>53.796298999999998</v>
      </c>
      <c r="L1197">
        <v>48.302211999999997</v>
      </c>
      <c r="M1197">
        <v>73.758667000000003</v>
      </c>
      <c r="N1197">
        <v>145.611053</v>
      </c>
      <c r="O1197">
        <v>159.43367000000001</v>
      </c>
      <c r="P1197">
        <v>83.920410000000004</v>
      </c>
      <c r="Q1197">
        <v>506.369598</v>
      </c>
      <c r="R1197">
        <v>170.24818400000001</v>
      </c>
      <c r="S1197">
        <v>381.90795900000001</v>
      </c>
    </row>
    <row r="1198" spans="2:19">
      <c r="B1198" s="112">
        <v>45198</v>
      </c>
      <c r="C1198">
        <v>68.392737999999994</v>
      </c>
      <c r="D1198">
        <v>92.418930000000003</v>
      </c>
      <c r="E1198">
        <v>21.664597000000001</v>
      </c>
      <c r="F1198">
        <v>99.413475000000005</v>
      </c>
      <c r="G1198">
        <v>49.818699000000002</v>
      </c>
      <c r="H1198">
        <v>47.253180999999998</v>
      </c>
      <c r="I1198">
        <v>115.441681</v>
      </c>
      <c r="J1198">
        <v>299.89181500000001</v>
      </c>
      <c r="K1198">
        <v>52.932461000000004</v>
      </c>
      <c r="L1198">
        <v>48.498562</v>
      </c>
      <c r="M1198">
        <v>73.808143999999999</v>
      </c>
      <c r="N1198">
        <v>143.07551599999999</v>
      </c>
      <c r="O1198">
        <v>161.52578700000001</v>
      </c>
      <c r="P1198">
        <v>83.959671</v>
      </c>
      <c r="Q1198">
        <v>500.50277699999998</v>
      </c>
      <c r="R1198">
        <v>170.76684599999999</v>
      </c>
      <c r="S1198">
        <v>374.61184700000001</v>
      </c>
    </row>
    <row r="1199" spans="2:19">
      <c r="B1199" s="112">
        <v>45201</v>
      </c>
      <c r="C1199">
        <v>67.922950999999998</v>
      </c>
      <c r="D1199">
        <v>91.775413999999998</v>
      </c>
      <c r="E1199">
        <v>21.555243999999998</v>
      </c>
      <c r="F1199">
        <v>98.502716000000007</v>
      </c>
      <c r="G1199">
        <v>49.520943000000003</v>
      </c>
      <c r="H1199">
        <v>46.991183999999997</v>
      </c>
      <c r="I1199">
        <v>113.52713799999999</v>
      </c>
      <c r="J1199">
        <v>306.49481200000002</v>
      </c>
      <c r="K1199">
        <v>52.988723999999998</v>
      </c>
      <c r="L1199">
        <v>47.850605000000002</v>
      </c>
      <c r="M1199">
        <v>72.551452999999995</v>
      </c>
      <c r="N1199">
        <v>141.84227000000001</v>
      </c>
      <c r="O1199">
        <v>158.834518</v>
      </c>
      <c r="P1199">
        <v>80.121467999999993</v>
      </c>
      <c r="Q1199">
        <v>510.80688500000002</v>
      </c>
      <c r="R1199">
        <v>173.30024700000001</v>
      </c>
      <c r="S1199">
        <v>371.09780899999998</v>
      </c>
    </row>
    <row r="1200" spans="2:19">
      <c r="B1200" s="112">
        <v>45202</v>
      </c>
      <c r="C1200">
        <v>67.372574</v>
      </c>
      <c r="D1200">
        <v>91.056045999999995</v>
      </c>
      <c r="E1200">
        <v>21.41732</v>
      </c>
      <c r="F1200">
        <v>97.367904999999993</v>
      </c>
      <c r="G1200">
        <v>49.184601000000001</v>
      </c>
      <c r="H1200">
        <v>46.853293999999998</v>
      </c>
      <c r="I1200">
        <v>113.72350299999999</v>
      </c>
      <c r="J1200">
        <v>300.62103300000001</v>
      </c>
      <c r="K1200">
        <v>52.654442000000003</v>
      </c>
      <c r="L1200">
        <v>47.899692999999999</v>
      </c>
      <c r="M1200">
        <v>72.719673</v>
      </c>
      <c r="N1200">
        <v>140.796494</v>
      </c>
      <c r="O1200">
        <v>155.288712</v>
      </c>
      <c r="P1200">
        <v>81.652823999999995</v>
      </c>
      <c r="Q1200">
        <v>505.74417099999999</v>
      </c>
      <c r="R1200">
        <v>171.95373499999999</v>
      </c>
      <c r="S1200">
        <v>370.045593</v>
      </c>
    </row>
    <row r="1201" spans="2:19">
      <c r="B1201" s="112">
        <v>45203</v>
      </c>
      <c r="C1201">
        <v>67.814850000000007</v>
      </c>
      <c r="D1201">
        <v>91.696586999999994</v>
      </c>
      <c r="E1201">
        <v>21.535542</v>
      </c>
      <c r="F1201">
        <v>98.219016999999994</v>
      </c>
      <c r="G1201">
        <v>49.412120999999999</v>
      </c>
      <c r="H1201">
        <v>47.010886999999997</v>
      </c>
      <c r="I1201">
        <v>109.472252</v>
      </c>
      <c r="J1201">
        <v>305.25610399999999</v>
      </c>
      <c r="K1201">
        <v>53.286597999999998</v>
      </c>
      <c r="L1201">
        <v>48.037140000000001</v>
      </c>
      <c r="M1201">
        <v>72.907684000000003</v>
      </c>
      <c r="N1201">
        <v>141.42791700000001</v>
      </c>
      <c r="O1201">
        <v>154.87617499999999</v>
      </c>
      <c r="P1201">
        <v>82.654090999999994</v>
      </c>
      <c r="Q1201">
        <v>506.88577299999997</v>
      </c>
      <c r="R1201">
        <v>173.21049500000001</v>
      </c>
      <c r="S1201">
        <v>374.23464999999999</v>
      </c>
    </row>
    <row r="1202" spans="2:19">
      <c r="B1202" s="112">
        <v>45204</v>
      </c>
      <c r="C1202">
        <v>67.863983000000005</v>
      </c>
      <c r="D1202">
        <v>91.755713999999998</v>
      </c>
      <c r="E1202">
        <v>21.545397000000001</v>
      </c>
      <c r="F1202">
        <v>98.101624000000001</v>
      </c>
      <c r="G1202">
        <v>49.332980999999997</v>
      </c>
      <c r="H1202">
        <v>46.991183999999997</v>
      </c>
      <c r="I1202">
        <v>107.007896</v>
      </c>
      <c r="J1202">
        <v>304.46697999999998</v>
      </c>
      <c r="K1202">
        <v>52.651133999999999</v>
      </c>
      <c r="L1202">
        <v>48.046954999999997</v>
      </c>
      <c r="M1202">
        <v>72.877998000000005</v>
      </c>
      <c r="N1202">
        <v>142.02423099999999</v>
      </c>
      <c r="O1202">
        <v>155.88786300000001</v>
      </c>
      <c r="P1202">
        <v>83.203818999999996</v>
      </c>
      <c r="Q1202">
        <v>512.45471199999997</v>
      </c>
      <c r="R1202">
        <v>174.45725999999999</v>
      </c>
      <c r="S1202">
        <v>372.93426499999998</v>
      </c>
    </row>
    <row r="1203" spans="2:19">
      <c r="B1203" s="112">
        <v>45205</v>
      </c>
      <c r="C1203">
        <v>67.598624999999998</v>
      </c>
      <c r="D1203">
        <v>91.400948</v>
      </c>
      <c r="E1203">
        <v>21.446878000000002</v>
      </c>
      <c r="F1203">
        <v>97.808143999999999</v>
      </c>
      <c r="G1203">
        <v>49.154919</v>
      </c>
      <c r="H1203">
        <v>46.804049999999997</v>
      </c>
      <c r="I1203">
        <v>105.22099300000001</v>
      </c>
      <c r="J1203">
        <v>315.09567299999998</v>
      </c>
      <c r="K1203">
        <v>51.767432999999997</v>
      </c>
      <c r="L1203">
        <v>47.340091999999999</v>
      </c>
      <c r="M1203">
        <v>74.510704000000004</v>
      </c>
      <c r="N1203">
        <v>144.21075400000001</v>
      </c>
      <c r="O1203">
        <v>156.732574</v>
      </c>
      <c r="P1203">
        <v>84.764617999999999</v>
      </c>
      <c r="Q1203">
        <v>520.97198500000002</v>
      </c>
      <c r="R1203">
        <v>177.03057899999999</v>
      </c>
      <c r="S1203">
        <v>375.76336700000002</v>
      </c>
    </row>
    <row r="1204" spans="2:19">
      <c r="B1204" s="112">
        <v>45208</v>
      </c>
      <c r="C1204">
        <v>68.286606000000006</v>
      </c>
      <c r="D1204">
        <v>92.346985000000004</v>
      </c>
      <c r="E1204">
        <v>21.643906000000001</v>
      </c>
      <c r="F1204">
        <v>99.021193999999994</v>
      </c>
      <c r="G1204">
        <v>49.629753000000001</v>
      </c>
      <c r="H1204">
        <v>47.089680000000001</v>
      </c>
      <c r="I1204">
        <v>108.902794</v>
      </c>
      <c r="J1204">
        <v>318.02255200000002</v>
      </c>
      <c r="K1204">
        <v>51.578780999999999</v>
      </c>
      <c r="L1204">
        <v>47.143745000000003</v>
      </c>
      <c r="M1204">
        <v>74.481018000000006</v>
      </c>
      <c r="N1204">
        <v>143.882767</v>
      </c>
      <c r="O1204">
        <v>159.13900799999999</v>
      </c>
      <c r="P1204">
        <v>85.942595999999995</v>
      </c>
      <c r="Q1204">
        <v>522.65960700000005</v>
      </c>
      <c r="R1204">
        <v>178.526703</v>
      </c>
      <c r="S1204">
        <v>380.13107300000001</v>
      </c>
    </row>
    <row r="1205" spans="2:19">
      <c r="B1205" s="112">
        <v>45209</v>
      </c>
      <c r="C1205">
        <v>68.217804000000001</v>
      </c>
      <c r="D1205">
        <v>92.258301000000003</v>
      </c>
      <c r="E1205">
        <v>21.624205</v>
      </c>
      <c r="F1205">
        <v>99.060333</v>
      </c>
      <c r="G1205">
        <v>49.649535999999998</v>
      </c>
      <c r="H1205">
        <v>47.138930999999999</v>
      </c>
      <c r="I1205">
        <v>108.441338</v>
      </c>
      <c r="J1205">
        <v>321.49887100000001</v>
      </c>
      <c r="K1205">
        <v>52.161293000000001</v>
      </c>
      <c r="L1205">
        <v>47.614983000000002</v>
      </c>
      <c r="M1205">
        <v>75.430961999999994</v>
      </c>
      <c r="N1205">
        <v>144.75737000000001</v>
      </c>
      <c r="O1205">
        <v>157.31346099999999</v>
      </c>
      <c r="P1205">
        <v>86.502121000000002</v>
      </c>
      <c r="Q1205">
        <v>520.40612799999997</v>
      </c>
      <c r="R1205">
        <v>177.92825300000001</v>
      </c>
      <c r="S1205">
        <v>387.97314499999999</v>
      </c>
    </row>
    <row r="1206" spans="2:19">
      <c r="B1206" s="112">
        <v>45210</v>
      </c>
      <c r="C1206">
        <v>68.532302999999999</v>
      </c>
      <c r="D1206">
        <v>92.682045000000002</v>
      </c>
      <c r="E1206">
        <v>21.722721</v>
      </c>
      <c r="F1206">
        <v>99.666861999999995</v>
      </c>
      <c r="G1206">
        <v>49.886955</v>
      </c>
      <c r="H1206">
        <v>47.483649999999997</v>
      </c>
      <c r="I1206">
        <v>104.55336</v>
      </c>
      <c r="J1206">
        <v>327.47256499999997</v>
      </c>
      <c r="K1206">
        <v>52.369804000000002</v>
      </c>
      <c r="L1206">
        <v>47.457904999999997</v>
      </c>
      <c r="M1206">
        <v>75.618958000000006</v>
      </c>
      <c r="N1206">
        <v>145.25430299999999</v>
      </c>
      <c r="O1206">
        <v>164.317947</v>
      </c>
      <c r="P1206">
        <v>86.826065</v>
      </c>
      <c r="Q1206">
        <v>520.29693599999996</v>
      </c>
      <c r="R1206">
        <v>179.33459500000001</v>
      </c>
      <c r="S1206">
        <v>386.50396699999999</v>
      </c>
    </row>
    <row r="1207" spans="2:19">
      <c r="B1207" s="112">
        <v>45211</v>
      </c>
      <c r="C1207">
        <v>67.942604000000003</v>
      </c>
      <c r="D1207">
        <v>91.883826999999997</v>
      </c>
      <c r="E1207">
        <v>21.555243999999998</v>
      </c>
      <c r="F1207">
        <v>98.629897999999997</v>
      </c>
      <c r="G1207">
        <v>49.540722000000002</v>
      </c>
      <c r="H1207">
        <v>47.375309000000001</v>
      </c>
      <c r="I1207">
        <v>104.533722</v>
      </c>
      <c r="J1207">
        <v>323.81643700000001</v>
      </c>
      <c r="K1207">
        <v>52.608105000000002</v>
      </c>
      <c r="L1207">
        <v>46.898304000000003</v>
      </c>
      <c r="M1207">
        <v>75.074737999999996</v>
      </c>
      <c r="N1207">
        <v>144.91639699999999</v>
      </c>
      <c r="O1207">
        <v>162.94880699999999</v>
      </c>
      <c r="P1207">
        <v>85.765900000000002</v>
      </c>
      <c r="Q1207">
        <v>521.69665499999996</v>
      </c>
      <c r="R1207">
        <v>180.24224899999999</v>
      </c>
      <c r="S1207">
        <v>379.47592200000003</v>
      </c>
    </row>
    <row r="1208" spans="2:19">
      <c r="B1208" s="112">
        <v>45212</v>
      </c>
      <c r="C1208">
        <v>68.257118000000006</v>
      </c>
      <c r="D1208">
        <v>92.278000000000006</v>
      </c>
      <c r="E1208">
        <v>21.663609999999998</v>
      </c>
      <c r="F1208">
        <v>99.177718999999996</v>
      </c>
      <c r="G1208">
        <v>49.87706</v>
      </c>
      <c r="H1208">
        <v>47.434401999999999</v>
      </c>
      <c r="I1208">
        <v>107.87189499999999</v>
      </c>
      <c r="J1208">
        <v>314.35647599999999</v>
      </c>
      <c r="K1208">
        <v>52.899360999999999</v>
      </c>
      <c r="L1208">
        <v>46.927757</v>
      </c>
      <c r="M1208">
        <v>74.599761999999998</v>
      </c>
      <c r="N1208">
        <v>147.092972</v>
      </c>
      <c r="O1208">
        <v>165.64743000000001</v>
      </c>
      <c r="P1208">
        <v>86.403953999999999</v>
      </c>
      <c r="Q1208">
        <v>535.45532200000002</v>
      </c>
      <c r="R1208">
        <v>178.38706999999999</v>
      </c>
      <c r="S1208">
        <v>377.86779799999999</v>
      </c>
    </row>
    <row r="1209" spans="2:19">
      <c r="B1209" s="112">
        <v>45215</v>
      </c>
      <c r="C1209">
        <v>67.903296999999995</v>
      </c>
      <c r="D1209">
        <v>91.765572000000006</v>
      </c>
      <c r="E1209">
        <v>21.555243999999998</v>
      </c>
      <c r="F1209">
        <v>98.492919999999998</v>
      </c>
      <c r="G1209">
        <v>49.738567000000003</v>
      </c>
      <c r="H1209">
        <v>47.227573</v>
      </c>
      <c r="I1209">
        <v>107.95043200000001</v>
      </c>
      <c r="J1209">
        <v>320.80960099999999</v>
      </c>
      <c r="K1209">
        <v>53.356105999999997</v>
      </c>
      <c r="L1209">
        <v>47.133923000000003</v>
      </c>
      <c r="M1209">
        <v>74.500809000000004</v>
      </c>
      <c r="N1209">
        <v>146.943893</v>
      </c>
      <c r="O1209">
        <v>167.84996000000001</v>
      </c>
      <c r="P1209">
        <v>87.032218999999998</v>
      </c>
      <c r="Q1209">
        <v>534.09533699999997</v>
      </c>
      <c r="R1209">
        <v>178.257385</v>
      </c>
      <c r="S1209">
        <v>387.67535400000003</v>
      </c>
    </row>
    <row r="1210" spans="2:19">
      <c r="B1210" s="112">
        <v>45216</v>
      </c>
      <c r="C1210">
        <v>67.461021000000002</v>
      </c>
      <c r="D1210">
        <v>91.105309000000005</v>
      </c>
      <c r="E1210">
        <v>21.427175999999999</v>
      </c>
      <c r="F1210">
        <v>97.710312000000002</v>
      </c>
      <c r="G1210">
        <v>49.501151999999998</v>
      </c>
      <c r="H1210">
        <v>47.010886999999997</v>
      </c>
      <c r="I1210">
        <v>109.36425</v>
      </c>
      <c r="J1210">
        <v>323.656586</v>
      </c>
      <c r="K1210">
        <v>53.425609999999999</v>
      </c>
      <c r="L1210">
        <v>47.497177000000001</v>
      </c>
      <c r="M1210">
        <v>74.876823000000002</v>
      </c>
      <c r="N1210">
        <v>146.625854</v>
      </c>
      <c r="O1210">
        <v>165.597824</v>
      </c>
      <c r="P1210">
        <v>87.267807000000005</v>
      </c>
      <c r="Q1210">
        <v>532.72546399999999</v>
      </c>
      <c r="R1210">
        <v>176.691452</v>
      </c>
      <c r="S1210">
        <v>388.25106799999998</v>
      </c>
    </row>
    <row r="1211" spans="2:19">
      <c r="B1211" s="112">
        <v>45217</v>
      </c>
      <c r="C1211">
        <v>67.166190999999998</v>
      </c>
      <c r="D1211">
        <v>90.681556999999998</v>
      </c>
      <c r="E1211">
        <v>21.358212999999999</v>
      </c>
      <c r="F1211">
        <v>96.927689000000001</v>
      </c>
      <c r="G1211">
        <v>49.402228999999998</v>
      </c>
      <c r="H1211">
        <v>46.882843000000001</v>
      </c>
      <c r="I1211">
        <v>110.89587400000001</v>
      </c>
      <c r="J1211">
        <v>316.63403299999999</v>
      </c>
      <c r="K1211">
        <v>53.465324000000003</v>
      </c>
      <c r="L1211">
        <v>47.477539</v>
      </c>
      <c r="M1211">
        <v>73.442024000000004</v>
      </c>
      <c r="N1211">
        <v>145.015793</v>
      </c>
      <c r="O1211">
        <v>161.50029000000001</v>
      </c>
      <c r="P1211">
        <v>86.659187000000003</v>
      </c>
      <c r="Q1211">
        <v>532.13970900000004</v>
      </c>
      <c r="R1211">
        <v>175.38484199999999</v>
      </c>
      <c r="S1211">
        <v>379.42630000000003</v>
      </c>
    </row>
    <row r="1212" spans="2:19">
      <c r="B1212" s="112">
        <v>45218</v>
      </c>
      <c r="C1212">
        <v>66.871337999999994</v>
      </c>
      <c r="D1212">
        <v>90.336654999999993</v>
      </c>
      <c r="E1212">
        <v>21.279402000000001</v>
      </c>
      <c r="F1212">
        <v>96.145065000000002</v>
      </c>
      <c r="G1212">
        <v>49.382446000000002</v>
      </c>
      <c r="H1212">
        <v>46.666161000000002</v>
      </c>
      <c r="I1212">
        <v>110.964607</v>
      </c>
      <c r="J1212">
        <v>312.478455</v>
      </c>
      <c r="K1212">
        <v>53.210476</v>
      </c>
      <c r="L1212">
        <v>47.506991999999997</v>
      </c>
      <c r="M1212">
        <v>73.204543999999999</v>
      </c>
      <c r="N1212">
        <v>144.39958200000001</v>
      </c>
      <c r="O1212">
        <v>158.17662000000001</v>
      </c>
      <c r="P1212">
        <v>86.060387000000006</v>
      </c>
      <c r="Q1212">
        <v>527.74212599999998</v>
      </c>
      <c r="R1212">
        <v>175.005844</v>
      </c>
      <c r="S1212">
        <v>378.57257099999998</v>
      </c>
    </row>
    <row r="1213" spans="2:19">
      <c r="B1213" s="112">
        <v>45219</v>
      </c>
      <c r="C1213">
        <v>67.117042999999995</v>
      </c>
      <c r="D1213">
        <v>90.661857999999995</v>
      </c>
      <c r="E1213">
        <v>21.358212999999999</v>
      </c>
      <c r="F1213">
        <v>96.526588000000004</v>
      </c>
      <c r="G1213">
        <v>49.491256999999997</v>
      </c>
      <c r="H1213">
        <v>46.715401</v>
      </c>
      <c r="I1213">
        <v>109.05989099999999</v>
      </c>
      <c r="J1213">
        <v>308.32284499999997</v>
      </c>
      <c r="K1213">
        <v>52.545219000000003</v>
      </c>
      <c r="L1213">
        <v>47.320461000000002</v>
      </c>
      <c r="M1213">
        <v>72.244704999999996</v>
      </c>
      <c r="N1213">
        <v>142.073914</v>
      </c>
      <c r="O1213">
        <v>158.831436</v>
      </c>
      <c r="P1213">
        <v>85.461585999999997</v>
      </c>
      <c r="Q1213">
        <v>523.17578100000003</v>
      </c>
      <c r="R1213">
        <v>172.43251000000001</v>
      </c>
      <c r="S1213">
        <v>372.39822400000003</v>
      </c>
    </row>
    <row r="1214" spans="2:19">
      <c r="B1214" s="112">
        <v>45222</v>
      </c>
      <c r="C1214">
        <v>67.372574</v>
      </c>
      <c r="D1214">
        <v>91.016623999999993</v>
      </c>
      <c r="E1214">
        <v>21.437028999999999</v>
      </c>
      <c r="F1214">
        <v>97.279860999999997</v>
      </c>
      <c r="G1214">
        <v>49.520943000000003</v>
      </c>
      <c r="H1214">
        <v>46.744948999999998</v>
      </c>
      <c r="I1214">
        <v>107.459526</v>
      </c>
      <c r="J1214">
        <v>313.67718500000001</v>
      </c>
      <c r="K1214">
        <v>53.289906000000002</v>
      </c>
      <c r="L1214">
        <v>47.673893</v>
      </c>
      <c r="M1214">
        <v>71.522362000000001</v>
      </c>
      <c r="N1214">
        <v>140.13587999999999</v>
      </c>
      <c r="O1214">
        <v>158.03772000000001</v>
      </c>
      <c r="P1214">
        <v>85.000214</v>
      </c>
      <c r="Q1214">
        <v>517.75567599999999</v>
      </c>
      <c r="R1214">
        <v>172.5522</v>
      </c>
      <c r="S1214">
        <v>370.53198200000003</v>
      </c>
    </row>
    <row r="1215" spans="2:19">
      <c r="B1215" s="112">
        <v>45223</v>
      </c>
      <c r="C1215">
        <v>67.598624999999998</v>
      </c>
      <c r="D1215">
        <v>91.341835000000003</v>
      </c>
      <c r="E1215">
        <v>21.486284000000001</v>
      </c>
      <c r="F1215">
        <v>97.827697999999998</v>
      </c>
      <c r="G1215">
        <v>49.550612999999998</v>
      </c>
      <c r="H1215">
        <v>46.804049999999997</v>
      </c>
      <c r="I1215">
        <v>106.418808</v>
      </c>
      <c r="J1215">
        <v>312.21871900000002</v>
      </c>
      <c r="K1215">
        <v>54.031288000000004</v>
      </c>
      <c r="L1215">
        <v>47.654254999999999</v>
      </c>
      <c r="M1215">
        <v>72.036902999999995</v>
      </c>
      <c r="N1215">
        <v>140.30482499999999</v>
      </c>
      <c r="O1215">
        <v>161.94674699999999</v>
      </c>
      <c r="P1215">
        <v>86.354881000000006</v>
      </c>
      <c r="Q1215">
        <v>521.16058299999997</v>
      </c>
      <c r="R1215">
        <v>172.99105800000001</v>
      </c>
      <c r="S1215">
        <v>370.82980300000003</v>
      </c>
    </row>
    <row r="1216" spans="2:19">
      <c r="B1216" s="112">
        <v>45224</v>
      </c>
      <c r="C1216">
        <v>67.087563000000003</v>
      </c>
      <c r="D1216">
        <v>90.661857999999995</v>
      </c>
      <c r="E1216">
        <v>21.348362000000002</v>
      </c>
      <c r="F1216">
        <v>96.937468999999993</v>
      </c>
      <c r="G1216">
        <v>49.352767999999998</v>
      </c>
      <c r="H1216">
        <v>46.646461000000002</v>
      </c>
      <c r="I1216">
        <v>106.615166</v>
      </c>
      <c r="J1216">
        <v>299.21252399999997</v>
      </c>
      <c r="K1216">
        <v>53.869109999999999</v>
      </c>
      <c r="L1216">
        <v>47.644435999999999</v>
      </c>
      <c r="M1216">
        <v>70.889069000000006</v>
      </c>
      <c r="N1216">
        <v>139.53955099999999</v>
      </c>
      <c r="O1216">
        <v>160.65696700000001</v>
      </c>
      <c r="P1216">
        <v>86.688629000000006</v>
      </c>
      <c r="Q1216">
        <v>526.33252000000005</v>
      </c>
      <c r="R1216">
        <v>170.65711999999999</v>
      </c>
      <c r="S1216">
        <v>369.182007</v>
      </c>
    </row>
    <row r="1217" spans="2:19">
      <c r="B1217" s="112">
        <v>45225</v>
      </c>
      <c r="C1217">
        <v>67.539649999999995</v>
      </c>
      <c r="D1217">
        <v>91.272841999999997</v>
      </c>
      <c r="E1217">
        <v>21.476431000000002</v>
      </c>
      <c r="F1217">
        <v>97.641829999999999</v>
      </c>
      <c r="G1217">
        <v>49.609966</v>
      </c>
      <c r="H1217">
        <v>46.744948999999998</v>
      </c>
      <c r="I1217">
        <v>105.643173</v>
      </c>
      <c r="J1217">
        <v>288.04437300000001</v>
      </c>
      <c r="K1217">
        <v>53.541446999999998</v>
      </c>
      <c r="L1217">
        <v>46.397613999999997</v>
      </c>
      <c r="M1217">
        <v>71.462990000000005</v>
      </c>
      <c r="N1217">
        <v>139.89733899999999</v>
      </c>
      <c r="O1217">
        <v>173.68374600000001</v>
      </c>
      <c r="P1217">
        <v>87.660460999999998</v>
      </c>
      <c r="Q1217">
        <v>524.49603300000001</v>
      </c>
      <c r="R1217">
        <v>166.45800800000001</v>
      </c>
      <c r="S1217">
        <v>366.82937600000002</v>
      </c>
    </row>
    <row r="1218" spans="2:19">
      <c r="B1218" s="112">
        <v>45226</v>
      </c>
      <c r="C1218">
        <v>67.539649999999995</v>
      </c>
      <c r="D1218">
        <v>91.243270999999993</v>
      </c>
      <c r="E1218">
        <v>21.476431000000002</v>
      </c>
      <c r="F1218">
        <v>97.446174999999997</v>
      </c>
      <c r="G1218">
        <v>49.689106000000002</v>
      </c>
      <c r="H1218">
        <v>46.774501999999998</v>
      </c>
      <c r="I1218">
        <v>103.63046300000001</v>
      </c>
      <c r="J1218">
        <v>296.41549700000002</v>
      </c>
      <c r="K1218">
        <v>53.342860999999999</v>
      </c>
      <c r="L1218">
        <v>45.415858999999998</v>
      </c>
      <c r="M1218">
        <v>71.393722999999994</v>
      </c>
      <c r="N1218">
        <v>134.85841400000001</v>
      </c>
      <c r="O1218">
        <v>170.63789399999999</v>
      </c>
      <c r="P1218">
        <v>85.864058999999997</v>
      </c>
      <c r="Q1218">
        <v>520.82305899999994</v>
      </c>
      <c r="R1218">
        <v>167.784561</v>
      </c>
      <c r="S1218">
        <v>358.50088499999998</v>
      </c>
    </row>
    <row r="1219" spans="2:19">
      <c r="B1219" s="112">
        <v>45229</v>
      </c>
      <c r="C1219">
        <v>67.372574</v>
      </c>
      <c r="D1219">
        <v>91.026482000000001</v>
      </c>
      <c r="E1219">
        <v>21.446878000000002</v>
      </c>
      <c r="F1219">
        <v>97.152687</v>
      </c>
      <c r="G1219">
        <v>49.600074999999997</v>
      </c>
      <c r="H1219">
        <v>46.656306999999998</v>
      </c>
      <c r="I1219">
        <v>103.954453</v>
      </c>
      <c r="J1219">
        <v>302.339203</v>
      </c>
      <c r="K1219">
        <v>53.955162000000001</v>
      </c>
      <c r="L1219">
        <v>46.103085</v>
      </c>
      <c r="M1219">
        <v>72.125961000000004</v>
      </c>
      <c r="N1219">
        <v>136.57782</v>
      </c>
      <c r="O1219">
        <v>171.28277600000001</v>
      </c>
      <c r="P1219">
        <v>85.873878000000005</v>
      </c>
      <c r="Q1219">
        <v>526.11413600000003</v>
      </c>
      <c r="R1219">
        <v>169.849197</v>
      </c>
      <c r="S1219">
        <v>365.10211199999998</v>
      </c>
    </row>
    <row r="1220" spans="2:19">
      <c r="B1220" s="112">
        <v>45230</v>
      </c>
      <c r="C1220">
        <v>67.352913000000001</v>
      </c>
      <c r="D1220">
        <v>90.967346000000006</v>
      </c>
      <c r="E1220">
        <v>21.407471000000001</v>
      </c>
      <c r="F1220">
        <v>97.015732</v>
      </c>
      <c r="G1220">
        <v>49.481369000000001</v>
      </c>
      <c r="H1220">
        <v>46.705559000000001</v>
      </c>
      <c r="I1220">
        <v>103.925003</v>
      </c>
      <c r="J1220">
        <v>300.95068400000002</v>
      </c>
      <c r="K1220">
        <v>54.084248000000002</v>
      </c>
      <c r="L1220">
        <v>46.485970000000002</v>
      </c>
      <c r="M1220">
        <v>72.116066000000004</v>
      </c>
      <c r="N1220">
        <v>138.207764</v>
      </c>
      <c r="O1220">
        <v>176.78913900000001</v>
      </c>
      <c r="P1220">
        <v>86.178184999999999</v>
      </c>
      <c r="Q1220">
        <v>531.643372</v>
      </c>
      <c r="R1220">
        <v>170.32797199999999</v>
      </c>
      <c r="S1220">
        <v>362.67999300000002</v>
      </c>
    </row>
    <row r="1221" spans="2:19">
      <c r="B1221" s="112">
        <v>45231</v>
      </c>
      <c r="C1221">
        <v>68.006461999999999</v>
      </c>
      <c r="D1221">
        <v>91.972579999999994</v>
      </c>
      <c r="E1221">
        <v>21.582301999999999</v>
      </c>
      <c r="F1221">
        <v>98.404114000000007</v>
      </c>
      <c r="G1221">
        <v>49.930137999999999</v>
      </c>
      <c r="H1221">
        <v>46.920807000000003</v>
      </c>
      <c r="I1221">
        <v>103.718819</v>
      </c>
      <c r="J1221">
        <v>311.51947000000001</v>
      </c>
      <c r="K1221">
        <v>54.567467000000001</v>
      </c>
      <c r="L1221">
        <v>46.348526</v>
      </c>
      <c r="M1221">
        <v>66.218536</v>
      </c>
      <c r="N1221">
        <v>138.08850100000001</v>
      </c>
      <c r="O1221">
        <v>176.97764599999999</v>
      </c>
      <c r="P1221">
        <v>87.523041000000006</v>
      </c>
      <c r="Q1221">
        <v>527.71227999999996</v>
      </c>
      <c r="R1221">
        <v>173.51968400000001</v>
      </c>
      <c r="S1221">
        <v>367.75256300000001</v>
      </c>
    </row>
    <row r="1222" spans="2:19">
      <c r="B1222" s="112">
        <v>45232</v>
      </c>
      <c r="C1222">
        <v>68.400756999999999</v>
      </c>
      <c r="D1222">
        <v>92.526084999999995</v>
      </c>
      <c r="E1222">
        <v>21.690951999999999</v>
      </c>
      <c r="F1222">
        <v>99.572556000000006</v>
      </c>
      <c r="G1222">
        <v>50.128703999999999</v>
      </c>
      <c r="H1222">
        <v>47.394753000000001</v>
      </c>
      <c r="I1222">
        <v>107.12571699999999</v>
      </c>
      <c r="J1222">
        <v>310.54049700000002</v>
      </c>
      <c r="K1222">
        <v>54.782597000000003</v>
      </c>
      <c r="L1222">
        <v>46.800128999999998</v>
      </c>
      <c r="M1222">
        <v>67.415854999999993</v>
      </c>
      <c r="N1222">
        <v>140.55329900000001</v>
      </c>
      <c r="O1222">
        <v>182.702271</v>
      </c>
      <c r="P1222">
        <v>88.504669000000007</v>
      </c>
      <c r="Q1222">
        <v>532.20922900000005</v>
      </c>
      <c r="R1222">
        <v>177.110367</v>
      </c>
      <c r="S1222">
        <v>370.819885</v>
      </c>
    </row>
    <row r="1223" spans="2:19">
      <c r="B1223" s="112">
        <v>45233</v>
      </c>
      <c r="C1223">
        <v>68.804924</v>
      </c>
      <c r="D1223">
        <v>93.089493000000004</v>
      </c>
      <c r="E1223">
        <v>21.809484000000001</v>
      </c>
      <c r="F1223">
        <v>100.063492</v>
      </c>
      <c r="G1223">
        <v>50.406700000000001</v>
      </c>
      <c r="H1223">
        <v>47.700851</v>
      </c>
      <c r="I1223">
        <v>105.819901</v>
      </c>
      <c r="J1223">
        <v>314.266571</v>
      </c>
      <c r="K1223">
        <v>54.497959000000002</v>
      </c>
      <c r="L1223">
        <v>46.770676000000002</v>
      </c>
      <c r="M1223">
        <v>68.939712999999998</v>
      </c>
      <c r="N1223">
        <v>142.12361100000001</v>
      </c>
      <c r="O1223">
        <v>189.07182299999999</v>
      </c>
      <c r="P1223">
        <v>88.416320999999996</v>
      </c>
      <c r="Q1223">
        <v>527.01745600000004</v>
      </c>
      <c r="R1223">
        <v>176.192734</v>
      </c>
      <c r="S1223">
        <v>379.39651500000002</v>
      </c>
    </row>
    <row r="1224" spans="2:19">
      <c r="B1224" s="112">
        <v>45236</v>
      </c>
      <c r="C1224">
        <v>68.509208999999998</v>
      </c>
      <c r="D1224">
        <v>92.624931000000004</v>
      </c>
      <c r="E1224">
        <v>21.730464999999999</v>
      </c>
      <c r="F1224">
        <v>99.533278999999993</v>
      </c>
      <c r="G1224">
        <v>50.247844999999998</v>
      </c>
      <c r="H1224">
        <v>47.6021</v>
      </c>
      <c r="I1224">
        <v>103.944641</v>
      </c>
      <c r="J1224">
        <v>315.46527099999997</v>
      </c>
      <c r="K1224">
        <v>54.570774</v>
      </c>
      <c r="L1224">
        <v>46.859034999999999</v>
      </c>
      <c r="M1224">
        <v>68.811072999999993</v>
      </c>
      <c r="N1224">
        <v>143.19700599999999</v>
      </c>
      <c r="O1224">
        <v>185.23223899999999</v>
      </c>
      <c r="P1224">
        <v>88.877692999999994</v>
      </c>
      <c r="Q1224">
        <v>529.55877699999996</v>
      </c>
      <c r="R1224">
        <v>178.76606799999999</v>
      </c>
      <c r="S1224">
        <v>375.47546399999999</v>
      </c>
    </row>
    <row r="1225" spans="2:19">
      <c r="B1225" s="112">
        <v>45237</v>
      </c>
      <c r="C1225">
        <v>68.854209999999995</v>
      </c>
      <c r="D1225">
        <v>93.119140999999999</v>
      </c>
      <c r="E1225">
        <v>21.819361000000001</v>
      </c>
      <c r="F1225">
        <v>100.328598</v>
      </c>
      <c r="G1225">
        <v>50.446418999999999</v>
      </c>
      <c r="H1225">
        <v>47.858829</v>
      </c>
      <c r="I1225">
        <v>102.314819</v>
      </c>
      <c r="J1225">
        <v>318.48208599999998</v>
      </c>
      <c r="K1225">
        <v>54.825623</v>
      </c>
      <c r="L1225">
        <v>46.927757</v>
      </c>
      <c r="M1225">
        <v>67.712715000000003</v>
      </c>
      <c r="N1225">
        <v>143.12742600000001</v>
      </c>
      <c r="O1225">
        <v>183.992065</v>
      </c>
      <c r="P1225">
        <v>87.837158000000002</v>
      </c>
      <c r="Q1225">
        <v>533.89679000000001</v>
      </c>
      <c r="R1225">
        <v>181.34936500000001</v>
      </c>
      <c r="S1225">
        <v>366.53155500000003</v>
      </c>
    </row>
    <row r="1226" spans="2:19">
      <c r="B1226" s="112">
        <v>45238</v>
      </c>
      <c r="C1226">
        <v>69.071067999999997</v>
      </c>
      <c r="D1226">
        <v>93.435432000000006</v>
      </c>
      <c r="E1226">
        <v>21.888504000000001</v>
      </c>
      <c r="F1226">
        <v>100.839172</v>
      </c>
      <c r="G1226">
        <v>50.515915</v>
      </c>
      <c r="H1226">
        <v>48.036560000000001</v>
      </c>
      <c r="I1226">
        <v>101.058105</v>
      </c>
      <c r="J1226">
        <v>319.44107100000002</v>
      </c>
      <c r="K1226">
        <v>54.378810999999999</v>
      </c>
      <c r="L1226">
        <v>46.937576</v>
      </c>
      <c r="M1226">
        <v>67.692924000000005</v>
      </c>
      <c r="N1226">
        <v>143.83308400000001</v>
      </c>
      <c r="O1226">
        <v>182.97015400000001</v>
      </c>
      <c r="P1226">
        <v>87.051841999999994</v>
      </c>
      <c r="Q1226">
        <v>532.80474900000002</v>
      </c>
      <c r="R1226">
        <v>182.416595</v>
      </c>
      <c r="S1226">
        <v>366.66061400000001</v>
      </c>
    </row>
    <row r="1227" spans="2:19">
      <c r="B1227" s="112">
        <v>45239</v>
      </c>
      <c r="C1227">
        <v>68.558487</v>
      </c>
      <c r="D1227">
        <v>92.654578999999998</v>
      </c>
      <c r="E1227">
        <v>21.730464999999999</v>
      </c>
      <c r="F1227">
        <v>99.818023999999994</v>
      </c>
      <c r="G1227">
        <v>50.079059999999998</v>
      </c>
      <c r="H1227">
        <v>47.858829</v>
      </c>
      <c r="I1227">
        <v>101.08755499999999</v>
      </c>
      <c r="J1227">
        <v>320.21023600000001</v>
      </c>
      <c r="K1227">
        <v>54.253036000000002</v>
      </c>
      <c r="L1227">
        <v>47.654254999999999</v>
      </c>
      <c r="M1227">
        <v>67.119003000000006</v>
      </c>
      <c r="N1227">
        <v>143.40570099999999</v>
      </c>
      <c r="O1227">
        <v>180.41044600000001</v>
      </c>
      <c r="P1227">
        <v>87.611373999999998</v>
      </c>
      <c r="Q1227">
        <v>535.05822799999999</v>
      </c>
      <c r="R1227">
        <v>181.937836</v>
      </c>
      <c r="S1227">
        <v>366.90875199999999</v>
      </c>
    </row>
    <row r="1228" spans="2:19">
      <c r="B1228" s="112">
        <v>45240</v>
      </c>
      <c r="C1228">
        <v>68.686622999999997</v>
      </c>
      <c r="D1228">
        <v>92.872039999999998</v>
      </c>
      <c r="E1228">
        <v>21.750219000000001</v>
      </c>
      <c r="F1228">
        <v>100.318771</v>
      </c>
      <c r="G1228">
        <v>50.108848999999999</v>
      </c>
      <c r="H1228">
        <v>47.977314</v>
      </c>
      <c r="I1228">
        <v>101.863197</v>
      </c>
      <c r="J1228">
        <v>328.421539</v>
      </c>
      <c r="K1228">
        <v>55.004348999999998</v>
      </c>
      <c r="L1228">
        <v>47.556080000000001</v>
      </c>
      <c r="M1228">
        <v>68.019463000000002</v>
      </c>
      <c r="N1228">
        <v>145.53259299999999</v>
      </c>
      <c r="O1228">
        <v>182.34510800000001</v>
      </c>
      <c r="P1228">
        <v>87.709541000000002</v>
      </c>
      <c r="Q1228">
        <v>537.25207499999999</v>
      </c>
      <c r="R1228">
        <v>186.16244499999999</v>
      </c>
      <c r="S1228">
        <v>371.24670400000002</v>
      </c>
    </row>
    <row r="1229" spans="2:19">
      <c r="B1229" s="112">
        <v>45243</v>
      </c>
      <c r="C1229">
        <v>68.666923999999995</v>
      </c>
      <c r="D1229">
        <v>92.862144000000001</v>
      </c>
      <c r="E1229">
        <v>21.750219000000001</v>
      </c>
      <c r="F1229">
        <v>100.328598</v>
      </c>
      <c r="G1229">
        <v>50.059204000000001</v>
      </c>
      <c r="H1229">
        <v>47.967441999999998</v>
      </c>
      <c r="I1229">
        <v>102.93336499999999</v>
      </c>
      <c r="J1229">
        <v>328.841095</v>
      </c>
      <c r="K1229">
        <v>55.497498</v>
      </c>
      <c r="L1229">
        <v>47.418635999999999</v>
      </c>
      <c r="M1229">
        <v>67.811661000000001</v>
      </c>
      <c r="N1229">
        <v>144.88658100000001</v>
      </c>
      <c r="O1229">
        <v>182.17645300000001</v>
      </c>
      <c r="P1229">
        <v>86.747535999999997</v>
      </c>
      <c r="Q1229">
        <v>538.60211200000003</v>
      </c>
      <c r="R1229">
        <v>184.56449900000001</v>
      </c>
      <c r="S1229">
        <v>367.04775999999998</v>
      </c>
    </row>
    <row r="1230" spans="2:19">
      <c r="B1230" s="112">
        <v>45244</v>
      </c>
      <c r="C1230">
        <v>69.504799000000006</v>
      </c>
      <c r="D1230">
        <v>94.028480999999999</v>
      </c>
      <c r="E1230">
        <v>21.967524999999998</v>
      </c>
      <c r="F1230">
        <v>101.89960499999999</v>
      </c>
      <c r="G1230">
        <v>50.496059000000002</v>
      </c>
      <c r="H1230">
        <v>48.342650999999996</v>
      </c>
      <c r="I1230">
        <v>103.329689</v>
      </c>
      <c r="J1230">
        <v>335.953552</v>
      </c>
      <c r="K1230">
        <v>55.487563999999999</v>
      </c>
      <c r="L1230">
        <v>47.909511999999999</v>
      </c>
      <c r="M1230">
        <v>69.642264999999995</v>
      </c>
      <c r="N1230">
        <v>147.53027299999999</v>
      </c>
      <c r="O1230">
        <v>192.67327900000001</v>
      </c>
      <c r="P1230">
        <v>89.660255000000006</v>
      </c>
      <c r="Q1230">
        <v>536.50756799999999</v>
      </c>
      <c r="R1230">
        <v>187.20112599999999</v>
      </c>
      <c r="S1230">
        <v>372.20959499999998</v>
      </c>
    </row>
    <row r="1231" spans="2:19">
      <c r="B1231" s="112">
        <v>45245</v>
      </c>
      <c r="C1231">
        <v>69.120361000000003</v>
      </c>
      <c r="D1231">
        <v>93.445319999999995</v>
      </c>
      <c r="E1231">
        <v>21.858871000000001</v>
      </c>
      <c r="F1231">
        <v>101.36938499999999</v>
      </c>
      <c r="G1231">
        <v>50.267704000000002</v>
      </c>
      <c r="H1231">
        <v>48.273529000000003</v>
      </c>
      <c r="I1231">
        <v>102.70549</v>
      </c>
      <c r="J1231">
        <v>332.35736100000003</v>
      </c>
      <c r="K1231">
        <v>56.192538999999996</v>
      </c>
      <c r="L1231">
        <v>47.46772</v>
      </c>
      <c r="M1231">
        <v>70.127144000000001</v>
      </c>
      <c r="N1231">
        <v>148.82231100000001</v>
      </c>
      <c r="O1231">
        <v>194.34007299999999</v>
      </c>
      <c r="P1231">
        <v>89.709793000000005</v>
      </c>
      <c r="Q1231">
        <v>534.472534</v>
      </c>
      <c r="R1231">
        <v>187.770386</v>
      </c>
      <c r="S1231">
        <v>378.07626299999998</v>
      </c>
    </row>
    <row r="1232" spans="2:19">
      <c r="B1232" s="112">
        <v>45246</v>
      </c>
      <c r="C1232">
        <v>69.534369999999996</v>
      </c>
      <c r="D1232">
        <v>93.959289999999996</v>
      </c>
      <c r="E1232">
        <v>21.957644999999999</v>
      </c>
      <c r="F1232">
        <v>102.20399500000001</v>
      </c>
      <c r="G1232">
        <v>50.446418999999999</v>
      </c>
      <c r="H1232">
        <v>48.411769999999997</v>
      </c>
      <c r="I1232">
        <v>101.516541</v>
      </c>
      <c r="J1232">
        <v>333.83578499999999</v>
      </c>
      <c r="K1232">
        <v>51.644978000000002</v>
      </c>
      <c r="L1232">
        <v>47.283386</v>
      </c>
      <c r="M1232">
        <v>69.850066999999996</v>
      </c>
      <c r="N1232">
        <v>150.52183500000001</v>
      </c>
      <c r="O1232">
        <v>197.544678</v>
      </c>
      <c r="P1232">
        <v>90.284408999999997</v>
      </c>
      <c r="Q1232">
        <v>535.87219200000004</v>
      </c>
      <c r="R1232">
        <v>189.46824599999999</v>
      </c>
      <c r="S1232">
        <v>375.78320300000001</v>
      </c>
    </row>
    <row r="1233" spans="2:19">
      <c r="B1233" s="112">
        <v>45247</v>
      </c>
      <c r="C1233">
        <v>69.632935000000003</v>
      </c>
      <c r="D1233">
        <v>94.147102000000004</v>
      </c>
      <c r="E1233">
        <v>21.977402000000001</v>
      </c>
      <c r="F1233">
        <v>102.49854999999999</v>
      </c>
      <c r="G1233">
        <v>50.496059000000002</v>
      </c>
      <c r="H1233">
        <v>48.490760999999999</v>
      </c>
      <c r="I1233">
        <v>103.993515</v>
      </c>
      <c r="J1233">
        <v>334.68490600000001</v>
      </c>
      <c r="K1233">
        <v>51.416603000000002</v>
      </c>
      <c r="L1233">
        <v>46.916694999999997</v>
      </c>
      <c r="M1233">
        <v>70.473472999999998</v>
      </c>
      <c r="N1233">
        <v>151.88343800000001</v>
      </c>
      <c r="O1233">
        <v>196.18545499999999</v>
      </c>
      <c r="P1233">
        <v>90.512276</v>
      </c>
      <c r="Q1233">
        <v>532.36804199999995</v>
      </c>
      <c r="R1233">
        <v>189.44825700000001</v>
      </c>
      <c r="S1233">
        <v>381.33218399999998</v>
      </c>
    </row>
    <row r="1234" spans="2:19">
      <c r="B1234" s="112">
        <v>45250</v>
      </c>
      <c r="C1234">
        <v>69.731521999999998</v>
      </c>
      <c r="D1234">
        <v>94.295372</v>
      </c>
      <c r="E1234">
        <v>22.007034000000001</v>
      </c>
      <c r="F1234">
        <v>102.910934</v>
      </c>
      <c r="G1234">
        <v>50.644981000000001</v>
      </c>
      <c r="H1234">
        <v>48.599376999999997</v>
      </c>
      <c r="I1234">
        <v>103.537758</v>
      </c>
      <c r="J1234">
        <v>339.60968000000003</v>
      </c>
      <c r="K1234">
        <v>51.400055000000002</v>
      </c>
      <c r="L1234">
        <v>46.559913999999999</v>
      </c>
      <c r="M1234">
        <v>70.611999999999995</v>
      </c>
      <c r="N1234">
        <v>152.35055500000001</v>
      </c>
      <c r="O1234">
        <v>198.07051100000001</v>
      </c>
      <c r="P1234">
        <v>90.096176</v>
      </c>
      <c r="Q1234">
        <v>531.18670699999996</v>
      </c>
      <c r="R1234">
        <v>191.20600899999999</v>
      </c>
      <c r="S1234">
        <v>377.54022200000003</v>
      </c>
    </row>
    <row r="1235" spans="2:19">
      <c r="B1235" s="112">
        <v>45251</v>
      </c>
      <c r="C1235">
        <v>69.830085999999994</v>
      </c>
      <c r="D1235">
        <v>94.394210999999999</v>
      </c>
      <c r="E1235">
        <v>22.026786999999999</v>
      </c>
      <c r="F1235">
        <v>102.940399</v>
      </c>
      <c r="G1235">
        <v>50.535769999999999</v>
      </c>
      <c r="H1235">
        <v>48.727730000000001</v>
      </c>
      <c r="I1235">
        <v>103.49812300000001</v>
      </c>
      <c r="J1235">
        <v>336.62286399999999</v>
      </c>
      <c r="K1235">
        <v>51.585402999999999</v>
      </c>
      <c r="L1235">
        <v>47.233832999999997</v>
      </c>
      <c r="M1235">
        <v>70.107346000000007</v>
      </c>
      <c r="N1235">
        <v>152.03251599999999</v>
      </c>
      <c r="O1235">
        <v>195.98701500000001</v>
      </c>
      <c r="P1235">
        <v>89.650345000000002</v>
      </c>
      <c r="Q1235">
        <v>535.64392099999998</v>
      </c>
      <c r="R1235">
        <v>190.39704900000001</v>
      </c>
      <c r="S1235">
        <v>379.84316999999999</v>
      </c>
    </row>
    <row r="1236" spans="2:19">
      <c r="B1236" s="112">
        <v>45252</v>
      </c>
      <c r="C1236">
        <v>69.889251999999999</v>
      </c>
      <c r="D1236">
        <v>94.483153999999999</v>
      </c>
      <c r="E1236">
        <v>22.026786999999999</v>
      </c>
      <c r="F1236">
        <v>103.352791</v>
      </c>
      <c r="G1236">
        <v>50.595337000000001</v>
      </c>
      <c r="H1236">
        <v>48.826473</v>
      </c>
      <c r="I1236">
        <v>103.052269</v>
      </c>
      <c r="J1236">
        <v>341.12805200000003</v>
      </c>
      <c r="K1236">
        <v>51.191544</v>
      </c>
      <c r="L1236">
        <v>47.352756999999997</v>
      </c>
      <c r="M1236">
        <v>70.562522999999999</v>
      </c>
      <c r="N1236">
        <v>152.39030500000001</v>
      </c>
      <c r="O1236">
        <v>197.22718800000001</v>
      </c>
      <c r="P1236">
        <v>89.680069000000003</v>
      </c>
      <c r="Q1236">
        <v>539.78344700000002</v>
      </c>
      <c r="R1236">
        <v>191.066193</v>
      </c>
      <c r="S1236">
        <v>368.040436</v>
      </c>
    </row>
    <row r="1237" spans="2:19">
      <c r="B1237" s="112">
        <v>45254</v>
      </c>
      <c r="C1237">
        <v>69.554085000000001</v>
      </c>
      <c r="D1237">
        <v>94.048248000000001</v>
      </c>
      <c r="E1237">
        <v>21.947769000000001</v>
      </c>
      <c r="F1237">
        <v>102.82257799999999</v>
      </c>
      <c r="G1237">
        <v>50.376914999999997</v>
      </c>
      <c r="H1237">
        <v>48.757351</v>
      </c>
      <c r="I1237">
        <v>103.60710899999999</v>
      </c>
      <c r="J1237">
        <v>337.87152099999997</v>
      </c>
      <c r="K1237">
        <v>51.651595999999998</v>
      </c>
      <c r="L1237">
        <v>47.501418999999999</v>
      </c>
      <c r="M1237">
        <v>70.770325</v>
      </c>
      <c r="N1237">
        <v>152.59901400000001</v>
      </c>
      <c r="O1237">
        <v>197.75303600000001</v>
      </c>
      <c r="P1237">
        <v>90.115982000000002</v>
      </c>
      <c r="Q1237">
        <v>543.09899900000005</v>
      </c>
      <c r="R1237">
        <v>189.72790499999999</v>
      </c>
      <c r="S1237">
        <v>367.47457900000001</v>
      </c>
    </row>
    <row r="1238" spans="2:19">
      <c r="B1238" s="112">
        <v>45257</v>
      </c>
      <c r="C1238">
        <v>69.977958999999998</v>
      </c>
      <c r="D1238">
        <v>94.582001000000005</v>
      </c>
      <c r="E1238">
        <v>22.066299000000001</v>
      </c>
      <c r="F1238">
        <v>103.65718099999999</v>
      </c>
      <c r="G1238">
        <v>50.545699999999997</v>
      </c>
      <c r="H1238">
        <v>48.875843000000003</v>
      </c>
      <c r="I1238">
        <v>103.002724</v>
      </c>
      <c r="J1238">
        <v>334.34527600000001</v>
      </c>
      <c r="K1238">
        <v>51.886584999999997</v>
      </c>
      <c r="L1238">
        <v>47.402312999999999</v>
      </c>
      <c r="M1238">
        <v>70.473472999999998</v>
      </c>
      <c r="N1238">
        <v>152.25117499999999</v>
      </c>
      <c r="O1238">
        <v>199.628174</v>
      </c>
      <c r="P1238">
        <v>89.828674000000007</v>
      </c>
      <c r="Q1238">
        <v>539.61468500000001</v>
      </c>
      <c r="R1238">
        <v>189.548126</v>
      </c>
      <c r="S1238">
        <v>359.55313100000001</v>
      </c>
    </row>
    <row r="1239" spans="2:19">
      <c r="B1239" s="112">
        <v>45258</v>
      </c>
      <c r="C1239">
        <v>70.273674</v>
      </c>
      <c r="D1239">
        <v>94.997139000000004</v>
      </c>
      <c r="E1239">
        <v>22.135442999999999</v>
      </c>
      <c r="F1239">
        <v>104.069565</v>
      </c>
      <c r="G1239">
        <v>50.744267000000001</v>
      </c>
      <c r="H1239">
        <v>49.014076000000003</v>
      </c>
      <c r="I1239">
        <v>102.94328299999999</v>
      </c>
      <c r="J1239">
        <v>338.63070699999997</v>
      </c>
      <c r="K1239">
        <v>52.505504999999999</v>
      </c>
      <c r="L1239">
        <v>47.471687000000003</v>
      </c>
      <c r="M1239">
        <v>70.542732000000001</v>
      </c>
      <c r="N1239">
        <v>152.59901400000001</v>
      </c>
      <c r="O1239">
        <v>201.62235999999999</v>
      </c>
      <c r="P1239">
        <v>89.957474000000005</v>
      </c>
      <c r="Q1239">
        <v>536.57708700000001</v>
      </c>
      <c r="R1239">
        <v>190.15734900000001</v>
      </c>
      <c r="S1239">
        <v>357.37918100000002</v>
      </c>
    </row>
    <row r="1240" spans="2:19">
      <c r="B1240" s="112">
        <v>45259</v>
      </c>
      <c r="C1240">
        <v>70.638405000000006</v>
      </c>
      <c r="D1240">
        <v>95.461692999999997</v>
      </c>
      <c r="E1240">
        <v>22.244095000000002</v>
      </c>
      <c r="F1240">
        <v>104.913979</v>
      </c>
      <c r="G1240">
        <v>50.942841000000001</v>
      </c>
      <c r="H1240">
        <v>49.369534000000002</v>
      </c>
      <c r="I1240">
        <v>101.397644</v>
      </c>
      <c r="J1240">
        <v>331.84793100000002</v>
      </c>
      <c r="K1240">
        <v>51.658217999999998</v>
      </c>
      <c r="L1240">
        <v>47.104992000000003</v>
      </c>
      <c r="M1240">
        <v>71.049957000000006</v>
      </c>
      <c r="N1240">
        <v>153.37425200000001</v>
      </c>
      <c r="O1240">
        <v>204.55908199999999</v>
      </c>
      <c r="P1240">
        <v>89.105452999999997</v>
      </c>
      <c r="Q1240">
        <v>531.06762700000002</v>
      </c>
      <c r="R1240">
        <v>189.12866199999999</v>
      </c>
      <c r="S1240">
        <v>361.27044699999999</v>
      </c>
    </row>
    <row r="1241" spans="2:19">
      <c r="B1241" s="112">
        <v>45260</v>
      </c>
      <c r="C1241">
        <v>70.411681999999999</v>
      </c>
      <c r="D1241">
        <v>95.145409000000001</v>
      </c>
      <c r="E1241">
        <v>22.155194999999999</v>
      </c>
      <c r="F1241">
        <v>104.36412799999999</v>
      </c>
      <c r="G1241">
        <v>50.863407000000002</v>
      </c>
      <c r="H1241">
        <v>49.379406000000003</v>
      </c>
      <c r="I1241">
        <v>101.793961</v>
      </c>
      <c r="J1241">
        <v>326.80325299999998</v>
      </c>
      <c r="K1241">
        <v>51.529133000000002</v>
      </c>
      <c r="L1241">
        <v>47.273476000000002</v>
      </c>
      <c r="M1241">
        <v>71.149405999999999</v>
      </c>
      <c r="N1241">
        <v>155.123459</v>
      </c>
      <c r="O1241">
        <v>207.13865699999999</v>
      </c>
      <c r="P1241">
        <v>89.273871999999997</v>
      </c>
      <c r="Q1241">
        <v>548.92602499999998</v>
      </c>
      <c r="R1241">
        <v>189.70791600000001</v>
      </c>
      <c r="S1241">
        <v>361.73700000000002</v>
      </c>
    </row>
    <row r="1242" spans="2:19">
      <c r="B1242" s="112">
        <v>45261</v>
      </c>
      <c r="C1242">
        <v>70.986007999999998</v>
      </c>
      <c r="D1242">
        <v>95.982010000000002</v>
      </c>
      <c r="E1242">
        <v>22.328475999999998</v>
      </c>
      <c r="F1242">
        <v>105.620689</v>
      </c>
      <c r="G1242">
        <v>51.131317000000003</v>
      </c>
      <c r="H1242">
        <v>49.644711000000001</v>
      </c>
      <c r="I1242">
        <v>102.041656</v>
      </c>
      <c r="J1242">
        <v>324.47573899999998</v>
      </c>
      <c r="K1242">
        <v>51.082321</v>
      </c>
      <c r="L1242">
        <v>47.481597999999998</v>
      </c>
      <c r="M1242">
        <v>72.014663999999996</v>
      </c>
      <c r="N1242">
        <v>155.87879899999999</v>
      </c>
      <c r="O1242">
        <v>208.815369</v>
      </c>
      <c r="P1242">
        <v>90.829307999999997</v>
      </c>
      <c r="Q1242">
        <v>545.01147500000002</v>
      </c>
      <c r="R1242">
        <v>190.99629200000001</v>
      </c>
      <c r="S1242">
        <v>366.10470600000002</v>
      </c>
    </row>
    <row r="1243" spans="2:19">
      <c r="B1243" s="112">
        <v>45264</v>
      </c>
      <c r="C1243">
        <v>70.699332999999996</v>
      </c>
      <c r="D1243">
        <v>95.615250000000003</v>
      </c>
      <c r="E1243">
        <v>22.269068000000001</v>
      </c>
      <c r="F1243">
        <v>105.13777899999999</v>
      </c>
      <c r="G1243">
        <v>50.932129000000003</v>
      </c>
      <c r="H1243">
        <v>49.605114</v>
      </c>
      <c r="I1243">
        <v>101.486816</v>
      </c>
      <c r="J1243">
        <v>319.68081699999999</v>
      </c>
      <c r="K1243">
        <v>51.069083999999997</v>
      </c>
      <c r="L1243">
        <v>47.669894999999997</v>
      </c>
      <c r="M1243">
        <v>71.368210000000005</v>
      </c>
      <c r="N1243">
        <v>157.021759</v>
      </c>
      <c r="O1243">
        <v>207.089035</v>
      </c>
      <c r="P1243">
        <v>91.136429000000007</v>
      </c>
      <c r="Q1243">
        <v>546.12713599999995</v>
      </c>
      <c r="R1243">
        <v>189.18858299999999</v>
      </c>
      <c r="S1243">
        <v>366.22384599999998</v>
      </c>
    </row>
    <row r="1244" spans="2:19">
      <c r="B1244" s="112">
        <v>45265</v>
      </c>
      <c r="C1244">
        <v>71.154067999999995</v>
      </c>
      <c r="D1244">
        <v>96.249649000000005</v>
      </c>
      <c r="E1244">
        <v>22.397791000000002</v>
      </c>
      <c r="F1244">
        <v>105.97547900000001</v>
      </c>
      <c r="G1244">
        <v>51.181114000000001</v>
      </c>
      <c r="H1244">
        <v>49.723903999999997</v>
      </c>
      <c r="I1244">
        <v>99.515144000000006</v>
      </c>
      <c r="J1244">
        <v>317.95266700000002</v>
      </c>
      <c r="K1244">
        <v>51.542369999999998</v>
      </c>
      <c r="L1244">
        <v>47.313118000000003</v>
      </c>
      <c r="M1244">
        <v>70.493010999999996</v>
      </c>
      <c r="N1244">
        <v>157.00187700000001</v>
      </c>
      <c r="O1244">
        <v>208.755844</v>
      </c>
      <c r="P1244">
        <v>90.343857</v>
      </c>
      <c r="Q1244">
        <v>548.09936500000003</v>
      </c>
      <c r="R1244">
        <v>193.173508</v>
      </c>
      <c r="S1244">
        <v>358.49099699999999</v>
      </c>
    </row>
    <row r="1245" spans="2:19">
      <c r="B1245" s="112">
        <v>45266</v>
      </c>
      <c r="C1245">
        <v>71.361655999999996</v>
      </c>
      <c r="D1245">
        <v>96.497459000000006</v>
      </c>
      <c r="E1245">
        <v>22.467103999999999</v>
      </c>
      <c r="F1245">
        <v>106.369705</v>
      </c>
      <c r="G1245">
        <v>51.270744000000001</v>
      </c>
      <c r="H1245">
        <v>49.773398999999998</v>
      </c>
      <c r="I1245">
        <v>98.197388000000004</v>
      </c>
      <c r="J1245">
        <v>317.11355600000002</v>
      </c>
      <c r="K1245">
        <v>50.983032000000001</v>
      </c>
      <c r="L1245">
        <v>47.342849999999999</v>
      </c>
      <c r="M1245">
        <v>70.244370000000004</v>
      </c>
      <c r="N1245">
        <v>155.35205099999999</v>
      </c>
      <c r="O1245">
        <v>209.10307299999999</v>
      </c>
      <c r="P1245">
        <v>90.799582999999998</v>
      </c>
      <c r="Q1245">
        <v>547.372253</v>
      </c>
      <c r="R1245">
        <v>192.07492099999999</v>
      </c>
      <c r="S1245">
        <v>362.85870399999999</v>
      </c>
    </row>
    <row r="1246" spans="2:19">
      <c r="B1246" s="112">
        <v>45267</v>
      </c>
      <c r="C1246">
        <v>71.341881000000001</v>
      </c>
      <c r="D1246">
        <v>96.527191000000002</v>
      </c>
      <c r="E1246">
        <v>22.457201000000001</v>
      </c>
      <c r="F1246">
        <v>106.379555</v>
      </c>
      <c r="G1246">
        <v>51.201031</v>
      </c>
      <c r="H1246">
        <v>49.803097000000001</v>
      </c>
      <c r="I1246">
        <v>97.513740999999996</v>
      </c>
      <c r="J1246">
        <v>326.24383499999999</v>
      </c>
      <c r="K1246">
        <v>50.647503</v>
      </c>
      <c r="L1246">
        <v>47.511325999999997</v>
      </c>
      <c r="M1246">
        <v>70.333884999999995</v>
      </c>
      <c r="N1246">
        <v>155.82910200000001</v>
      </c>
      <c r="O1246">
        <v>209.0634</v>
      </c>
      <c r="P1246">
        <v>91.582252999999994</v>
      </c>
      <c r="Q1246">
        <v>546.11718800000006</v>
      </c>
      <c r="R1246">
        <v>194.02243000000001</v>
      </c>
      <c r="S1246">
        <v>358.570404</v>
      </c>
    </row>
    <row r="1247" spans="2:19">
      <c r="B1247" s="112">
        <v>45268</v>
      </c>
      <c r="C1247">
        <v>70.995895000000004</v>
      </c>
      <c r="D1247">
        <v>96.041488999999999</v>
      </c>
      <c r="E1247">
        <v>22.348279999999999</v>
      </c>
      <c r="F1247">
        <v>105.807945</v>
      </c>
      <c r="G1247">
        <v>51.151234000000002</v>
      </c>
      <c r="H1247">
        <v>49.803097000000001</v>
      </c>
      <c r="I1247">
        <v>98.633339000000007</v>
      </c>
      <c r="J1247">
        <v>332.39730800000001</v>
      </c>
      <c r="K1247">
        <v>50.115982000000002</v>
      </c>
      <c r="L1247">
        <v>47.025711000000001</v>
      </c>
      <c r="M1247">
        <v>70.502953000000005</v>
      </c>
      <c r="N1247">
        <v>157.548508</v>
      </c>
      <c r="O1247">
        <v>204.826965</v>
      </c>
      <c r="P1247">
        <v>90.700515999999993</v>
      </c>
      <c r="Q1247">
        <v>547.611267</v>
      </c>
      <c r="R1247">
        <v>195.460587</v>
      </c>
      <c r="S1247">
        <v>361.00244099999998</v>
      </c>
    </row>
    <row r="1248" spans="2:19">
      <c r="B1248" s="112">
        <v>45271</v>
      </c>
      <c r="C1248">
        <v>71.005791000000002</v>
      </c>
      <c r="D1248">
        <v>96.051399000000004</v>
      </c>
      <c r="E1248">
        <v>22.348279999999999</v>
      </c>
      <c r="F1248">
        <v>105.778381</v>
      </c>
      <c r="G1248">
        <v>51.021763</v>
      </c>
      <c r="H1248">
        <v>49.753596999999999</v>
      </c>
      <c r="I1248">
        <v>98.702690000000004</v>
      </c>
      <c r="J1248">
        <v>324.93524200000002</v>
      </c>
      <c r="K1248">
        <v>50.242218000000001</v>
      </c>
      <c r="L1248">
        <v>46.936515999999997</v>
      </c>
      <c r="M1248">
        <v>70.990279999999998</v>
      </c>
      <c r="N1248">
        <v>158.124954</v>
      </c>
      <c r="O1248">
        <v>203.98365799999999</v>
      </c>
      <c r="P1248">
        <v>91.017548000000005</v>
      </c>
      <c r="Q1248">
        <v>541.54516599999999</v>
      </c>
      <c r="R1248">
        <v>192.933807</v>
      </c>
      <c r="S1248">
        <v>358.38180499999999</v>
      </c>
    </row>
    <row r="1249" spans="2:19">
      <c r="B1249" s="112">
        <v>45272</v>
      </c>
      <c r="C1249">
        <v>71.213379000000003</v>
      </c>
      <c r="D1249">
        <v>96.338866999999993</v>
      </c>
      <c r="E1249">
        <v>22.368086000000002</v>
      </c>
      <c r="F1249">
        <v>106.379555</v>
      </c>
      <c r="G1249">
        <v>51.011803</v>
      </c>
      <c r="H1249">
        <v>49.803097000000001</v>
      </c>
      <c r="I1249">
        <v>97.147148000000001</v>
      </c>
      <c r="J1249">
        <v>333.86575299999998</v>
      </c>
      <c r="K1249">
        <v>50.282085000000002</v>
      </c>
      <c r="L1249">
        <v>47.114905999999998</v>
      </c>
      <c r="M1249">
        <v>70.522850000000005</v>
      </c>
      <c r="N1249">
        <v>159.53625500000001</v>
      </c>
      <c r="O1249">
        <v>203.437973</v>
      </c>
      <c r="P1249">
        <v>90.878844999999998</v>
      </c>
      <c r="Q1249">
        <v>543.57714799999997</v>
      </c>
      <c r="R1249">
        <v>194.46186800000001</v>
      </c>
      <c r="S1249">
        <v>356.75384500000001</v>
      </c>
    </row>
    <row r="1250" spans="2:19">
      <c r="B1250" s="112">
        <v>45273</v>
      </c>
      <c r="C1250">
        <v>72.122817999999995</v>
      </c>
      <c r="D1250">
        <v>97.548180000000002</v>
      </c>
      <c r="E1250">
        <v>22.635432999999999</v>
      </c>
      <c r="F1250">
        <v>108.163399</v>
      </c>
      <c r="G1250">
        <v>51.679076999999999</v>
      </c>
      <c r="H1250">
        <v>50.080275999999998</v>
      </c>
      <c r="I1250">
        <v>98.009131999999994</v>
      </c>
      <c r="J1250">
        <v>334.38519300000002</v>
      </c>
      <c r="K1250">
        <v>51.175705000000001</v>
      </c>
      <c r="L1250">
        <v>47.679810000000003</v>
      </c>
      <c r="M1250">
        <v>71.497497999999993</v>
      </c>
      <c r="N1250">
        <v>160.072937</v>
      </c>
      <c r="O1250">
        <v>209.380875</v>
      </c>
      <c r="P1250">
        <v>93.137687999999997</v>
      </c>
      <c r="Q1250">
        <v>546.85424799999998</v>
      </c>
      <c r="R1250">
        <v>197.707718</v>
      </c>
      <c r="S1250">
        <v>374.24456800000002</v>
      </c>
    </row>
    <row r="1251" spans="2:19">
      <c r="B1251" s="112">
        <v>45274</v>
      </c>
      <c r="C1251">
        <v>72.666511999999997</v>
      </c>
      <c r="D1251">
        <v>98.335494999999995</v>
      </c>
      <c r="E1251">
        <v>22.805205999999998</v>
      </c>
      <c r="F1251">
        <v>109.313698</v>
      </c>
      <c r="G1251">
        <v>52.246760999999999</v>
      </c>
      <c r="H1251">
        <v>50.406944000000003</v>
      </c>
      <c r="I1251">
        <v>100.64464599999999</v>
      </c>
      <c r="J1251">
        <v>332.81689499999999</v>
      </c>
      <c r="K1251">
        <v>50.551163000000003</v>
      </c>
      <c r="L1251">
        <v>47.372580999999997</v>
      </c>
      <c r="M1251">
        <v>73.019142000000002</v>
      </c>
      <c r="N1251">
        <v>162.98498499999999</v>
      </c>
      <c r="O1251">
        <v>210.50199900000001</v>
      </c>
      <c r="P1251">
        <v>91.057175000000001</v>
      </c>
      <c r="Q1251">
        <v>532.14221199999997</v>
      </c>
      <c r="R1251">
        <v>197.857529</v>
      </c>
      <c r="S1251">
        <v>385.57089200000001</v>
      </c>
    </row>
    <row r="1252" spans="2:19">
      <c r="B1252" s="112">
        <v>45275</v>
      </c>
      <c r="C1252">
        <v>72.557770000000005</v>
      </c>
      <c r="D1252">
        <v>98.106857000000005</v>
      </c>
      <c r="E1252">
        <v>22.795276999999999</v>
      </c>
      <c r="F1252">
        <v>109.155449</v>
      </c>
      <c r="G1252">
        <v>52.183852999999999</v>
      </c>
      <c r="H1252">
        <v>50.406944000000003</v>
      </c>
      <c r="I1252">
        <v>99.970909000000006</v>
      </c>
      <c r="J1252">
        <v>334.56503300000003</v>
      </c>
      <c r="K1252">
        <v>50.740519999999997</v>
      </c>
      <c r="L1252">
        <v>46.946426000000002</v>
      </c>
      <c r="M1252">
        <v>72.830185</v>
      </c>
      <c r="N1252">
        <v>164.217377</v>
      </c>
      <c r="O1252">
        <v>210.482147</v>
      </c>
      <c r="P1252">
        <v>89.016281000000006</v>
      </c>
      <c r="Q1252">
        <v>529.03448500000002</v>
      </c>
      <c r="R1252">
        <v>197.31822199999999</v>
      </c>
      <c r="S1252">
        <v>383.23812900000001</v>
      </c>
    </row>
    <row r="1253" spans="2:19">
      <c r="B1253" s="112">
        <v>45278</v>
      </c>
      <c r="C1253">
        <v>72.409492</v>
      </c>
      <c r="D1253">
        <v>97.908034999999998</v>
      </c>
      <c r="E1253">
        <v>22.745636000000001</v>
      </c>
      <c r="F1253">
        <v>108.700478</v>
      </c>
      <c r="G1253">
        <v>52.024085999999997</v>
      </c>
      <c r="H1253">
        <v>50.347557000000002</v>
      </c>
      <c r="I1253">
        <v>100.71399700000001</v>
      </c>
      <c r="J1253">
        <v>344.25473</v>
      </c>
      <c r="K1253">
        <v>51.481330999999997</v>
      </c>
      <c r="L1253">
        <v>47.243740000000003</v>
      </c>
      <c r="M1253">
        <v>73.188209999999998</v>
      </c>
      <c r="N1253">
        <v>165.211243</v>
      </c>
      <c r="O1253">
        <v>209.033646</v>
      </c>
      <c r="P1253">
        <v>89.164894000000004</v>
      </c>
      <c r="Q1253">
        <v>524.48242200000004</v>
      </c>
      <c r="R1253">
        <v>195.64035000000001</v>
      </c>
      <c r="S1253">
        <v>379.95239299999997</v>
      </c>
    </row>
    <row r="1254" spans="2:19">
      <c r="B1254" s="112">
        <v>45279</v>
      </c>
      <c r="C1254">
        <v>72.547889999999995</v>
      </c>
      <c r="D1254">
        <v>98.027327999999997</v>
      </c>
      <c r="E1254">
        <v>22.775421000000001</v>
      </c>
      <c r="F1254">
        <v>108.838943</v>
      </c>
      <c r="G1254">
        <v>52.024085999999997</v>
      </c>
      <c r="H1254">
        <v>50.397053</v>
      </c>
      <c r="I1254">
        <v>102.041656</v>
      </c>
      <c r="J1254">
        <v>349.98864700000001</v>
      </c>
      <c r="K1254">
        <v>51.667366000000001</v>
      </c>
      <c r="L1254">
        <v>47.501418999999999</v>
      </c>
      <c r="M1254">
        <v>73.715323999999995</v>
      </c>
      <c r="N1254">
        <v>167.41764800000001</v>
      </c>
      <c r="O1254">
        <v>209.34120200000001</v>
      </c>
      <c r="P1254">
        <v>89.472014999999999</v>
      </c>
      <c r="Q1254">
        <v>521.98223900000005</v>
      </c>
      <c r="R1254">
        <v>196.68902600000001</v>
      </c>
      <c r="S1254">
        <v>391.05038500000001</v>
      </c>
    </row>
    <row r="1255" spans="2:19">
      <c r="B1255" s="112">
        <v>45280</v>
      </c>
      <c r="C1255">
        <v>72.785133000000002</v>
      </c>
      <c r="D1255">
        <v>98.385200999999995</v>
      </c>
      <c r="E1255">
        <v>22.834990000000001</v>
      </c>
      <c r="F1255">
        <v>109.125771</v>
      </c>
      <c r="G1255">
        <v>52.253754000000001</v>
      </c>
      <c r="H1255">
        <v>50.486141000000003</v>
      </c>
      <c r="I1255">
        <v>100.33749400000001</v>
      </c>
      <c r="J1255">
        <v>348.90978999999999</v>
      </c>
      <c r="K1255">
        <v>51.062759</v>
      </c>
      <c r="L1255">
        <v>47.164459000000001</v>
      </c>
      <c r="M1255">
        <v>72.869956999999999</v>
      </c>
      <c r="N1255">
        <v>165.52929700000001</v>
      </c>
      <c r="O1255">
        <v>209.450333</v>
      </c>
      <c r="P1255">
        <v>88.520927</v>
      </c>
      <c r="Q1255">
        <v>513.90411400000005</v>
      </c>
      <c r="R1255">
        <v>194.58171100000001</v>
      </c>
      <c r="S1255">
        <v>384.41940299999999</v>
      </c>
    </row>
    <row r="1256" spans="2:19">
      <c r="B1256" s="112">
        <v>45281</v>
      </c>
      <c r="C1256">
        <v>72.775245999999996</v>
      </c>
      <c r="D1256">
        <v>98.375259</v>
      </c>
      <c r="E1256">
        <v>22.834990000000001</v>
      </c>
      <c r="F1256">
        <v>109.086212</v>
      </c>
      <c r="G1256">
        <v>52.173870000000001</v>
      </c>
      <c r="H1256">
        <v>50.535640999999998</v>
      </c>
      <c r="I1256">
        <v>100.793266</v>
      </c>
      <c r="J1256">
        <v>353.71469100000002</v>
      </c>
      <c r="K1256">
        <v>51.424854000000003</v>
      </c>
      <c r="L1256">
        <v>47.412224000000002</v>
      </c>
      <c r="M1256">
        <v>73.954009999999997</v>
      </c>
      <c r="N1256">
        <v>166.473465</v>
      </c>
      <c r="O1256">
        <v>212.59541300000001</v>
      </c>
      <c r="P1256">
        <v>88.382225000000005</v>
      </c>
      <c r="Q1256">
        <v>517.83862299999998</v>
      </c>
      <c r="R1256">
        <v>194.43188499999999</v>
      </c>
      <c r="S1256">
        <v>390.45477299999999</v>
      </c>
    </row>
    <row r="1257" spans="2:19">
      <c r="B1257" s="112">
        <v>45282</v>
      </c>
      <c r="C1257">
        <v>72.726676999999995</v>
      </c>
      <c r="D1257">
        <v>98.246025000000003</v>
      </c>
      <c r="E1257">
        <v>22.815134</v>
      </c>
      <c r="F1257">
        <v>108.898285</v>
      </c>
      <c r="G1257">
        <v>52.044060000000002</v>
      </c>
      <c r="H1257">
        <v>50.513809000000002</v>
      </c>
      <c r="I1257">
        <v>100.971611</v>
      </c>
      <c r="J1257">
        <v>353.01547199999999</v>
      </c>
      <c r="K1257">
        <v>52.039433000000002</v>
      </c>
      <c r="L1257">
        <v>47.669894999999997</v>
      </c>
      <c r="M1257">
        <v>75.117621999999997</v>
      </c>
      <c r="N1257">
        <v>166.37406899999999</v>
      </c>
      <c r="O1257">
        <v>213.49825999999999</v>
      </c>
      <c r="P1257">
        <v>88.847862000000006</v>
      </c>
      <c r="Q1257">
        <v>518.26690699999995</v>
      </c>
      <c r="R1257">
        <v>193.35328699999999</v>
      </c>
      <c r="S1257">
        <v>393.90927099999999</v>
      </c>
    </row>
    <row r="1258" spans="2:19">
      <c r="B1258" s="112">
        <v>45286</v>
      </c>
      <c r="C1258">
        <v>72.796074000000004</v>
      </c>
      <c r="D1258">
        <v>98.444846999999996</v>
      </c>
      <c r="E1258">
        <v>22.834990000000001</v>
      </c>
      <c r="F1258">
        <v>109.125771</v>
      </c>
      <c r="G1258">
        <v>52.103973000000003</v>
      </c>
      <c r="H1258">
        <v>50.543579000000001</v>
      </c>
      <c r="I1258">
        <v>101.19948599999999</v>
      </c>
      <c r="J1258">
        <v>354.45391799999999</v>
      </c>
      <c r="K1258">
        <v>51.959702</v>
      </c>
      <c r="L1258">
        <v>47.699630999999997</v>
      </c>
      <c r="M1258">
        <v>76.092277999999993</v>
      </c>
      <c r="N1258">
        <v>167.35801699999999</v>
      </c>
      <c r="O1258">
        <v>214.540009</v>
      </c>
      <c r="P1258">
        <v>89.432388000000003</v>
      </c>
      <c r="Q1258">
        <v>517.98803699999996</v>
      </c>
      <c r="R1258">
        <v>192.80398600000001</v>
      </c>
      <c r="S1258">
        <v>398.32663000000002</v>
      </c>
    </row>
    <row r="1259" spans="2:19">
      <c r="B1259" s="112">
        <v>45287</v>
      </c>
      <c r="C1259">
        <v>73.262009000000006</v>
      </c>
      <c r="D1259">
        <v>99.071128999999999</v>
      </c>
      <c r="E1259">
        <v>22.964058000000001</v>
      </c>
      <c r="F1259">
        <v>110.14453899999999</v>
      </c>
      <c r="G1259">
        <v>52.343620000000001</v>
      </c>
      <c r="H1259">
        <v>50.751984</v>
      </c>
      <c r="I1259">
        <v>100.723907</v>
      </c>
      <c r="J1259">
        <v>357.450714</v>
      </c>
      <c r="K1259">
        <v>52.448039999999999</v>
      </c>
      <c r="L1259">
        <v>47.957306000000003</v>
      </c>
      <c r="M1259">
        <v>76.509979000000001</v>
      </c>
      <c r="N1259">
        <v>168.361816</v>
      </c>
      <c r="O1259">
        <v>216.720001</v>
      </c>
      <c r="P1259">
        <v>88.966751000000002</v>
      </c>
      <c r="Q1259">
        <v>520.73718299999996</v>
      </c>
      <c r="R1259">
        <v>192.903839</v>
      </c>
      <c r="S1259">
        <v>398.69390900000002</v>
      </c>
    </row>
    <row r="1260" spans="2:19">
      <c r="B1260" s="112">
        <v>45288</v>
      </c>
      <c r="C1260">
        <v>73.083572000000004</v>
      </c>
      <c r="D1260">
        <v>98.852424999999997</v>
      </c>
      <c r="E1260">
        <v>22.914415000000002</v>
      </c>
      <c r="F1260">
        <v>109.857697</v>
      </c>
      <c r="G1260">
        <v>52.163887000000003</v>
      </c>
      <c r="H1260">
        <v>50.672592000000002</v>
      </c>
      <c r="I1260">
        <v>99.267441000000005</v>
      </c>
      <c r="J1260">
        <v>357.94021600000002</v>
      </c>
      <c r="K1260">
        <v>52.345058000000002</v>
      </c>
      <c r="L1260">
        <v>48.046500999999999</v>
      </c>
      <c r="M1260">
        <v>76.619377</v>
      </c>
      <c r="N1260">
        <v>169.256317</v>
      </c>
      <c r="O1260">
        <v>217.16000399999999</v>
      </c>
      <c r="P1260">
        <v>89.808860999999993</v>
      </c>
      <c r="Q1260">
        <v>522.83892800000001</v>
      </c>
      <c r="R1260">
        <v>193.33329800000001</v>
      </c>
      <c r="S1260">
        <v>397.78729199999998</v>
      </c>
    </row>
    <row r="1261" spans="2:19">
      <c r="B1261" s="112">
        <v>45289</v>
      </c>
      <c r="C1261">
        <v>72.915030999999999</v>
      </c>
      <c r="D1261">
        <v>98.663550999999998</v>
      </c>
      <c r="E1261">
        <v>22.874704000000001</v>
      </c>
      <c r="F1261">
        <v>109.452179</v>
      </c>
      <c r="G1261">
        <v>52.123942999999997</v>
      </c>
      <c r="H1261">
        <v>50.662666000000002</v>
      </c>
      <c r="I1261">
        <v>99.059380000000004</v>
      </c>
      <c r="J1261">
        <v>353.58483899999999</v>
      </c>
      <c r="K1261">
        <v>52.371631999999998</v>
      </c>
      <c r="L1261">
        <v>48.046500999999999</v>
      </c>
      <c r="M1261">
        <v>76.509979000000001</v>
      </c>
      <c r="N1261">
        <v>169.05754099999999</v>
      </c>
      <c r="O1261">
        <v>215.88000500000001</v>
      </c>
      <c r="P1261">
        <v>90.125893000000005</v>
      </c>
      <c r="Q1261">
        <v>524.40270999999996</v>
      </c>
      <c r="R1261">
        <v>192.284637</v>
      </c>
      <c r="S1261">
        <v>398.39501999999999</v>
      </c>
    </row>
    <row r="1262" spans="2:19">
      <c r="B1262" s="112">
        <v>45293</v>
      </c>
      <c r="C1262">
        <v>72.607703999999998</v>
      </c>
      <c r="D1262">
        <v>98.196326999999997</v>
      </c>
      <c r="E1262">
        <v>22.805205999999998</v>
      </c>
      <c r="F1262">
        <v>108.710365</v>
      </c>
      <c r="G1262">
        <v>52.054046999999997</v>
      </c>
      <c r="H1262">
        <v>50.503883000000002</v>
      </c>
      <c r="I1262">
        <v>101.417458</v>
      </c>
      <c r="J1262">
        <v>345.92297400000001</v>
      </c>
      <c r="K1262">
        <v>52.916446999999998</v>
      </c>
      <c r="L1262">
        <v>48.056412000000002</v>
      </c>
      <c r="M1262">
        <v>77.086815000000001</v>
      </c>
      <c r="N1262">
        <v>171.025406</v>
      </c>
      <c r="O1262">
        <v>218.80999800000001</v>
      </c>
      <c r="P1262">
        <v>91.552536000000003</v>
      </c>
      <c r="Q1262">
        <v>537.22222899999997</v>
      </c>
      <c r="R1262">
        <v>185.403412</v>
      </c>
      <c r="S1262">
        <v>399.43118299999998</v>
      </c>
    </row>
    <row r="1263" spans="2:19">
      <c r="B1263" s="112">
        <v>45294</v>
      </c>
      <c r="C1263">
        <v>72.667191000000003</v>
      </c>
      <c r="D1263">
        <v>98.246025000000003</v>
      </c>
      <c r="E1263">
        <v>22.844916999999999</v>
      </c>
      <c r="F1263">
        <v>108.463097</v>
      </c>
      <c r="G1263">
        <v>52.123942999999997</v>
      </c>
      <c r="H1263">
        <v>50.573349</v>
      </c>
      <c r="I1263">
        <v>102.269547</v>
      </c>
      <c r="J1263">
        <v>344.10488900000001</v>
      </c>
      <c r="K1263">
        <v>52.919764999999998</v>
      </c>
      <c r="L1263">
        <v>48.205069999999999</v>
      </c>
      <c r="M1263">
        <v>76.599486999999996</v>
      </c>
      <c r="N1263">
        <v>170.279999</v>
      </c>
      <c r="O1263">
        <v>214.69000199999999</v>
      </c>
      <c r="P1263">
        <v>92.137054000000006</v>
      </c>
      <c r="Q1263">
        <v>539.90167199999996</v>
      </c>
      <c r="R1263">
        <v>184.015198</v>
      </c>
      <c r="S1263">
        <v>391.89907799999997</v>
      </c>
    </row>
    <row r="1264" spans="2:19">
      <c r="B1264" s="112">
        <v>45295</v>
      </c>
      <c r="C1264">
        <v>72.340041999999997</v>
      </c>
      <c r="D1264">
        <v>97.848388999999997</v>
      </c>
      <c r="E1264">
        <v>22.735707999999999</v>
      </c>
      <c r="F1264">
        <v>107.85974899999999</v>
      </c>
      <c r="G1264">
        <v>51.874310000000001</v>
      </c>
      <c r="H1264">
        <v>50.543579000000001</v>
      </c>
      <c r="I1264">
        <v>101.377831</v>
      </c>
      <c r="J1264">
        <v>346.75207499999999</v>
      </c>
      <c r="K1264">
        <v>52.408172999999998</v>
      </c>
      <c r="L1264">
        <v>48.423102999999998</v>
      </c>
      <c r="M1264">
        <v>76.141998000000001</v>
      </c>
      <c r="N1264">
        <v>171.41000399999999</v>
      </c>
      <c r="O1264">
        <v>215.46000699999999</v>
      </c>
      <c r="P1264">
        <v>92.384735000000006</v>
      </c>
      <c r="Q1264">
        <v>543.27832000000001</v>
      </c>
      <c r="R1264">
        <v>181.67817700000001</v>
      </c>
      <c r="S1264">
        <v>390.94262700000002</v>
      </c>
    </row>
    <row r="1265" spans="2:19">
      <c r="B1265" s="112">
        <v>45296</v>
      </c>
      <c r="C1265">
        <v>72.121932999999999</v>
      </c>
      <c r="D1265">
        <v>97.619743</v>
      </c>
      <c r="E1265">
        <v>22.66621</v>
      </c>
      <c r="F1265">
        <v>107.47399900000001</v>
      </c>
      <c r="G1265">
        <v>51.694569000000001</v>
      </c>
      <c r="H1265">
        <v>50.454262</v>
      </c>
      <c r="I1265">
        <v>101.68497499999999</v>
      </c>
      <c r="J1265">
        <v>351.57699600000001</v>
      </c>
      <c r="K1265">
        <v>52.059364000000002</v>
      </c>
      <c r="L1265">
        <v>48.323993999999999</v>
      </c>
      <c r="M1265">
        <v>76.271293999999997</v>
      </c>
      <c r="N1265">
        <v>172.270004</v>
      </c>
      <c r="O1265">
        <v>214.279999</v>
      </c>
      <c r="P1265">
        <v>92.652229000000005</v>
      </c>
      <c r="Q1265">
        <v>535.26989700000001</v>
      </c>
      <c r="R1265">
        <v>180.94909699999999</v>
      </c>
      <c r="S1265">
        <v>394.49945100000002</v>
      </c>
    </row>
    <row r="1266" spans="2:19">
      <c r="B1266" s="112">
        <v>45299</v>
      </c>
      <c r="C1266">
        <v>72.439177999999998</v>
      </c>
      <c r="D1266">
        <v>97.987564000000006</v>
      </c>
      <c r="E1266">
        <v>22.735707999999999</v>
      </c>
      <c r="F1266">
        <v>108.294945</v>
      </c>
      <c r="G1266">
        <v>51.904263</v>
      </c>
      <c r="H1266">
        <v>50.563431000000001</v>
      </c>
      <c r="I1266">
        <v>99.990714999999994</v>
      </c>
      <c r="J1266">
        <v>358.279877</v>
      </c>
      <c r="K1266">
        <v>52.570953000000003</v>
      </c>
      <c r="L1266">
        <v>48.799706</v>
      </c>
      <c r="M1266">
        <v>76.251396</v>
      </c>
      <c r="N1266">
        <v>172.020004</v>
      </c>
      <c r="O1266">
        <v>216.08000200000001</v>
      </c>
      <c r="P1266">
        <v>92.939537000000001</v>
      </c>
      <c r="Q1266">
        <v>534.41332999999997</v>
      </c>
      <c r="R1266">
        <v>185.32351700000001</v>
      </c>
      <c r="S1266">
        <v>396.51199300000002</v>
      </c>
    </row>
    <row r="1267" spans="2:19">
      <c r="B1267" s="112">
        <v>45300</v>
      </c>
      <c r="C1267">
        <v>72.429259999999999</v>
      </c>
      <c r="D1267">
        <v>97.967690000000005</v>
      </c>
      <c r="E1267">
        <v>22.715851000000001</v>
      </c>
      <c r="F1267">
        <v>108.482872</v>
      </c>
      <c r="G1267">
        <v>51.834366000000003</v>
      </c>
      <c r="H1267">
        <v>50.593201000000001</v>
      </c>
      <c r="I1267">
        <v>98.752228000000002</v>
      </c>
      <c r="J1267">
        <v>357.05114700000001</v>
      </c>
      <c r="K1267">
        <v>52.923088</v>
      </c>
      <c r="L1267">
        <v>48.760063000000002</v>
      </c>
      <c r="M1267">
        <v>75.893364000000005</v>
      </c>
      <c r="N1267">
        <v>170.66000399999999</v>
      </c>
      <c r="O1267">
        <v>211.86000100000001</v>
      </c>
      <c r="P1267">
        <v>92.830558999999994</v>
      </c>
      <c r="Q1267">
        <v>536.25604199999998</v>
      </c>
      <c r="R1267">
        <v>184.904053</v>
      </c>
      <c r="S1267">
        <v>391.76956200000001</v>
      </c>
    </row>
    <row r="1268" spans="2:19">
      <c r="B1268" s="112">
        <v>45301</v>
      </c>
      <c r="C1268">
        <v>72.300392000000002</v>
      </c>
      <c r="D1268">
        <v>97.778801000000001</v>
      </c>
      <c r="E1268">
        <v>22.686066</v>
      </c>
      <c r="F1268">
        <v>108.34440600000001</v>
      </c>
      <c r="G1268">
        <v>51.774451999999997</v>
      </c>
      <c r="H1268">
        <v>50.533653000000001</v>
      </c>
      <c r="I1268">
        <v>97.781257999999994</v>
      </c>
      <c r="J1268">
        <v>370.07733200000001</v>
      </c>
      <c r="K1268">
        <v>53.580844999999997</v>
      </c>
      <c r="L1268">
        <v>48.442923999999998</v>
      </c>
      <c r="M1268">
        <v>75.764076000000003</v>
      </c>
      <c r="N1268">
        <v>171.020004</v>
      </c>
      <c r="O1268">
        <v>208.970001</v>
      </c>
      <c r="P1268">
        <v>93.444809000000006</v>
      </c>
      <c r="Q1268">
        <v>535.52886999999998</v>
      </c>
      <c r="R1268">
        <v>185.95271299999999</v>
      </c>
      <c r="S1268">
        <v>392.25775099999998</v>
      </c>
    </row>
    <row r="1269" spans="2:19">
      <c r="B1269" s="112">
        <v>45302</v>
      </c>
      <c r="C1269">
        <v>72.677100999999993</v>
      </c>
      <c r="D1269">
        <v>98.335494999999995</v>
      </c>
      <c r="E1269">
        <v>22.785350999999999</v>
      </c>
      <c r="F1269">
        <v>108.997192</v>
      </c>
      <c r="G1269">
        <v>52.044060000000002</v>
      </c>
      <c r="H1269">
        <v>50.613048999999997</v>
      </c>
      <c r="I1269">
        <v>97.761436000000003</v>
      </c>
      <c r="J1269">
        <v>369.27819799999997</v>
      </c>
      <c r="K1269">
        <v>53.521053000000002</v>
      </c>
      <c r="L1269">
        <v>48.353729000000001</v>
      </c>
      <c r="M1269">
        <v>75.346367000000001</v>
      </c>
      <c r="N1269">
        <v>170.300003</v>
      </c>
      <c r="O1269">
        <v>207.64999399999999</v>
      </c>
      <c r="P1269">
        <v>90.403296999999995</v>
      </c>
      <c r="Q1269">
        <v>537.56085199999995</v>
      </c>
      <c r="R1269">
        <v>185.35348500000001</v>
      </c>
      <c r="S1269">
        <v>388.78060900000003</v>
      </c>
    </row>
    <row r="1270" spans="2:19">
      <c r="B1270" s="112">
        <v>45303</v>
      </c>
      <c r="C1270">
        <v>72.825806</v>
      </c>
      <c r="D1270">
        <v>98.514435000000006</v>
      </c>
      <c r="E1270">
        <v>22.825061999999999</v>
      </c>
      <c r="F1270">
        <v>109.23458100000001</v>
      </c>
      <c r="G1270">
        <v>52.273724000000001</v>
      </c>
      <c r="H1270">
        <v>50.543579000000001</v>
      </c>
      <c r="I1270">
        <v>99.029647999999995</v>
      </c>
      <c r="J1270">
        <v>374.09307899999999</v>
      </c>
      <c r="K1270">
        <v>53.590812999999997</v>
      </c>
      <c r="L1270">
        <v>48.700600000000001</v>
      </c>
      <c r="M1270">
        <v>75.117621999999997</v>
      </c>
      <c r="N1270">
        <v>169.050003</v>
      </c>
      <c r="O1270">
        <v>209.429993</v>
      </c>
      <c r="P1270">
        <v>90.769867000000005</v>
      </c>
      <c r="Q1270">
        <v>519.462219</v>
      </c>
      <c r="R1270">
        <v>185.68306000000001</v>
      </c>
      <c r="S1270">
        <v>385.08431999999999</v>
      </c>
    </row>
    <row r="1271" spans="2:19">
      <c r="B1271" s="112">
        <v>45307</v>
      </c>
      <c r="C1271">
        <v>72.310303000000005</v>
      </c>
      <c r="D1271">
        <v>97.778801000000001</v>
      </c>
      <c r="E1271">
        <v>22.676138000000002</v>
      </c>
      <c r="F1271">
        <v>108.126801</v>
      </c>
      <c r="G1271">
        <v>51.98415</v>
      </c>
      <c r="H1271">
        <v>50.474110000000003</v>
      </c>
      <c r="I1271">
        <v>96.790465999999995</v>
      </c>
      <c r="J1271">
        <v>367.07052599999997</v>
      </c>
      <c r="K1271">
        <v>53.760235000000002</v>
      </c>
      <c r="L1271">
        <v>47.75909</v>
      </c>
      <c r="M1271">
        <v>73.317504999999997</v>
      </c>
      <c r="N1271">
        <v>167.990005</v>
      </c>
      <c r="O1271">
        <v>208.050003</v>
      </c>
      <c r="P1271">
        <v>90.710419000000002</v>
      </c>
      <c r="Q1271">
        <v>517.11151099999995</v>
      </c>
      <c r="R1271">
        <v>183.39598100000001</v>
      </c>
      <c r="S1271">
        <v>383.92858899999999</v>
      </c>
    </row>
    <row r="1272" spans="2:19">
      <c r="B1272" s="112">
        <v>45308</v>
      </c>
      <c r="C1272">
        <v>72.141762</v>
      </c>
      <c r="D1272">
        <v>97.510399000000007</v>
      </c>
      <c r="E1272">
        <v>22.626498999999999</v>
      </c>
      <c r="F1272">
        <v>107.89930699999999</v>
      </c>
      <c r="G1272">
        <v>51.844349000000001</v>
      </c>
      <c r="H1272">
        <v>50.265704999999997</v>
      </c>
      <c r="I1272">
        <v>96.087006000000002</v>
      </c>
      <c r="J1272">
        <v>367.97955300000001</v>
      </c>
      <c r="K1272">
        <v>53.507762999999997</v>
      </c>
      <c r="L1272">
        <v>47.293297000000003</v>
      </c>
      <c r="M1272">
        <v>72.680999999999997</v>
      </c>
      <c r="N1272">
        <v>167.08999600000001</v>
      </c>
      <c r="O1272">
        <v>204.949997</v>
      </c>
      <c r="P1272">
        <v>89.709793000000005</v>
      </c>
      <c r="Q1272">
        <v>522.878784</v>
      </c>
      <c r="R1272">
        <v>182.44718900000001</v>
      </c>
      <c r="S1272">
        <v>377.21343999999999</v>
      </c>
    </row>
    <row r="1273" spans="2:19">
      <c r="B1273" s="112">
        <v>45309</v>
      </c>
      <c r="C1273">
        <v>72.042632999999995</v>
      </c>
      <c r="D1273">
        <v>97.420929000000001</v>
      </c>
      <c r="E1273">
        <v>22.576854999999998</v>
      </c>
      <c r="F1273">
        <v>107.691597</v>
      </c>
      <c r="G1273">
        <v>51.854336000000004</v>
      </c>
      <c r="H1273">
        <v>50.146610000000003</v>
      </c>
      <c r="I1273">
        <v>95.908660999999995</v>
      </c>
      <c r="J1273">
        <v>375.73135400000001</v>
      </c>
      <c r="K1273">
        <v>54.228642000000001</v>
      </c>
      <c r="L1273">
        <v>46.758125</v>
      </c>
      <c r="M1273">
        <v>72.939575000000005</v>
      </c>
      <c r="N1273">
        <v>167.41999799999999</v>
      </c>
      <c r="O1273">
        <v>203.91000399999999</v>
      </c>
      <c r="P1273">
        <v>88.570464999999999</v>
      </c>
      <c r="Q1273">
        <v>514.31256099999996</v>
      </c>
      <c r="R1273">
        <v>188.38961800000001</v>
      </c>
      <c r="S1273">
        <v>379.98321499999997</v>
      </c>
    </row>
    <row r="1274" spans="2:19">
      <c r="B1274" s="112">
        <v>45310</v>
      </c>
      <c r="C1274">
        <v>72.042632999999995</v>
      </c>
      <c r="D1274">
        <v>97.440810999999997</v>
      </c>
      <c r="E1274">
        <v>22.576854999999998</v>
      </c>
      <c r="F1274">
        <v>107.8004</v>
      </c>
      <c r="G1274">
        <v>51.874310000000001</v>
      </c>
      <c r="H1274">
        <v>50.067222999999998</v>
      </c>
      <c r="I1274">
        <v>96.057274000000007</v>
      </c>
      <c r="J1274">
        <v>383.04361</v>
      </c>
      <c r="K1274">
        <v>53.942946999999997</v>
      </c>
      <c r="L1274">
        <v>46.748210999999998</v>
      </c>
      <c r="M1274">
        <v>73.277725000000004</v>
      </c>
      <c r="N1274">
        <v>170.30999800000001</v>
      </c>
      <c r="O1274">
        <v>203.86999499999999</v>
      </c>
      <c r="P1274">
        <v>89.026191999999995</v>
      </c>
      <c r="Q1274">
        <v>501.58270299999998</v>
      </c>
      <c r="R1274">
        <v>191.31587200000001</v>
      </c>
      <c r="S1274">
        <v>381.308289</v>
      </c>
    </row>
    <row r="1275" spans="2:19">
      <c r="B1275" s="112">
        <v>45313</v>
      </c>
      <c r="C1275">
        <v>72.161591000000001</v>
      </c>
      <c r="D1275">
        <v>97.619743</v>
      </c>
      <c r="E1275">
        <v>22.626498999999999</v>
      </c>
      <c r="F1275">
        <v>108.09713000000001</v>
      </c>
      <c r="G1275">
        <v>51.914248999999998</v>
      </c>
      <c r="H1275">
        <v>50.087069999999997</v>
      </c>
      <c r="I1275">
        <v>95.928473999999994</v>
      </c>
      <c r="J1275">
        <v>381.37536599999999</v>
      </c>
      <c r="K1275">
        <v>53.946269999999998</v>
      </c>
      <c r="L1275">
        <v>46.569823999999997</v>
      </c>
      <c r="M1275">
        <v>73.983849000000006</v>
      </c>
      <c r="N1275">
        <v>170.11000100000001</v>
      </c>
      <c r="O1275">
        <v>204.020004</v>
      </c>
      <c r="P1275">
        <v>88.372314000000003</v>
      </c>
      <c r="Q1275">
        <v>510.97567700000002</v>
      </c>
      <c r="R1275">
        <v>193.642899</v>
      </c>
      <c r="S1275">
        <v>383.17138699999998</v>
      </c>
    </row>
    <row r="1276" spans="2:19">
      <c r="B1276" s="112">
        <v>45314</v>
      </c>
      <c r="C1276">
        <v>71.993056999999993</v>
      </c>
      <c r="D1276">
        <v>97.381164999999996</v>
      </c>
      <c r="E1276">
        <v>22.586784000000002</v>
      </c>
      <c r="F1276">
        <v>107.701492</v>
      </c>
      <c r="G1276">
        <v>51.754482000000003</v>
      </c>
      <c r="H1276">
        <v>50.037444999999998</v>
      </c>
      <c r="I1276">
        <v>97.008437999999998</v>
      </c>
      <c r="J1276">
        <v>384.79174799999998</v>
      </c>
      <c r="K1276">
        <v>54.082473999999998</v>
      </c>
      <c r="L1276">
        <v>47.045532000000001</v>
      </c>
      <c r="M1276">
        <v>74.282211000000004</v>
      </c>
      <c r="N1276">
        <v>168.990005</v>
      </c>
      <c r="O1276">
        <v>202.259995</v>
      </c>
      <c r="P1276">
        <v>88.293059999999997</v>
      </c>
      <c r="Q1276">
        <v>513.49578899999995</v>
      </c>
      <c r="R1276">
        <v>194.93125900000001</v>
      </c>
      <c r="S1276">
        <v>386.03079200000002</v>
      </c>
    </row>
    <row r="1277" spans="2:19">
      <c r="B1277" s="112">
        <v>45315</v>
      </c>
      <c r="C1277">
        <v>71.844359999999995</v>
      </c>
      <c r="D1277">
        <v>97.162468000000004</v>
      </c>
      <c r="E1277">
        <v>22.537141999999999</v>
      </c>
      <c r="F1277">
        <v>107.493782</v>
      </c>
      <c r="G1277">
        <v>51.644641999999997</v>
      </c>
      <c r="H1277">
        <v>49.977901000000003</v>
      </c>
      <c r="I1277">
        <v>98.682877000000005</v>
      </c>
      <c r="J1277">
        <v>390.28591899999998</v>
      </c>
      <c r="K1277">
        <v>53.318409000000003</v>
      </c>
      <c r="L1277">
        <v>46.688751000000003</v>
      </c>
      <c r="M1277">
        <v>63.84948</v>
      </c>
      <c r="N1277">
        <v>170.5</v>
      </c>
      <c r="O1277">
        <v>196.759995</v>
      </c>
      <c r="P1277">
        <v>87.500480999999994</v>
      </c>
      <c r="Q1277">
        <v>511.21472199999999</v>
      </c>
      <c r="R1277">
        <v>194.25212099999999</v>
      </c>
      <c r="S1277">
        <v>386.97729500000003</v>
      </c>
    </row>
    <row r="1278" spans="2:19">
      <c r="B1278" s="112">
        <v>45316</v>
      </c>
      <c r="C1278">
        <v>72.181419000000005</v>
      </c>
      <c r="D1278">
        <v>97.599868999999998</v>
      </c>
      <c r="E1278">
        <v>22.616569999999999</v>
      </c>
      <c r="F1278">
        <v>108.20592499999999</v>
      </c>
      <c r="G1278">
        <v>51.814391999999998</v>
      </c>
      <c r="H1278">
        <v>50.176383999999999</v>
      </c>
      <c r="I1278">
        <v>101.189575</v>
      </c>
      <c r="J1278">
        <v>392.76327500000002</v>
      </c>
      <c r="K1278">
        <v>54.095759999999999</v>
      </c>
      <c r="L1278">
        <v>47.194186999999999</v>
      </c>
      <c r="M1278">
        <v>63.759974999999997</v>
      </c>
      <c r="N1278">
        <v>172.94000199999999</v>
      </c>
      <c r="O1278">
        <v>200.21000699999999</v>
      </c>
      <c r="P1278">
        <v>88.837952000000001</v>
      </c>
      <c r="Q1278">
        <v>491.46258499999999</v>
      </c>
      <c r="R1278">
        <v>193.92254600000001</v>
      </c>
      <c r="S1278">
        <v>391.56033300000001</v>
      </c>
    </row>
    <row r="1279" spans="2:19">
      <c r="B1279" s="112">
        <v>45317</v>
      </c>
      <c r="C1279">
        <v>72.072365000000005</v>
      </c>
      <c r="D1279">
        <v>97.490516999999997</v>
      </c>
      <c r="E1279">
        <v>22.596713999999999</v>
      </c>
      <c r="F1279">
        <v>107.89930699999999</v>
      </c>
      <c r="G1279">
        <v>51.764468999999998</v>
      </c>
      <c r="H1279">
        <v>50.087069999999997</v>
      </c>
      <c r="I1279">
        <v>102.05156700000001</v>
      </c>
      <c r="J1279">
        <v>393.72226000000001</v>
      </c>
      <c r="K1279">
        <v>54.570811999999997</v>
      </c>
      <c r="L1279">
        <v>47.937480999999998</v>
      </c>
      <c r="M1279">
        <v>64.316917000000004</v>
      </c>
      <c r="N1279">
        <v>172.279999</v>
      </c>
      <c r="O1279">
        <v>197.28999300000001</v>
      </c>
      <c r="P1279">
        <v>89.184708000000001</v>
      </c>
      <c r="Q1279">
        <v>501.22412100000003</v>
      </c>
      <c r="R1279">
        <v>192.17477400000001</v>
      </c>
      <c r="S1279">
        <v>392.16806000000003</v>
      </c>
    </row>
    <row r="1280" spans="2:19">
      <c r="B1280" s="112">
        <v>45320</v>
      </c>
      <c r="C1280">
        <v>72.359863000000004</v>
      </c>
      <c r="D1280">
        <v>97.878212000000005</v>
      </c>
      <c r="E1280">
        <v>22.686066</v>
      </c>
      <c r="F1280">
        <v>108.34440600000001</v>
      </c>
      <c r="G1280">
        <v>51.944206000000001</v>
      </c>
      <c r="H1280">
        <v>50.305396999999999</v>
      </c>
      <c r="I1280">
        <v>102.180367</v>
      </c>
      <c r="J1280">
        <v>400.59494000000001</v>
      </c>
      <c r="K1280">
        <v>54.826602999999999</v>
      </c>
      <c r="L1280">
        <v>48.323993999999999</v>
      </c>
      <c r="M1280">
        <v>63.163246000000001</v>
      </c>
      <c r="N1280">
        <v>172.729996</v>
      </c>
      <c r="O1280">
        <v>199.11000100000001</v>
      </c>
      <c r="P1280">
        <v>89.749413000000004</v>
      </c>
      <c r="Q1280">
        <v>502.55886800000002</v>
      </c>
      <c r="R1280">
        <v>191.485657</v>
      </c>
      <c r="S1280">
        <v>396.21310399999999</v>
      </c>
    </row>
    <row r="1281" spans="2:19">
      <c r="B1281" s="112">
        <v>45321</v>
      </c>
      <c r="C1281">
        <v>72.488738999999995</v>
      </c>
      <c r="D1281">
        <v>98.067093</v>
      </c>
      <c r="E1281">
        <v>22.705925000000001</v>
      </c>
      <c r="F1281">
        <v>108.690575</v>
      </c>
      <c r="G1281">
        <v>51.974159</v>
      </c>
      <c r="H1281">
        <v>50.374865999999997</v>
      </c>
      <c r="I1281">
        <v>103.884529</v>
      </c>
      <c r="J1281">
        <v>399.635986</v>
      </c>
      <c r="K1281">
        <v>55.009315000000001</v>
      </c>
      <c r="L1281">
        <v>48.601494000000002</v>
      </c>
      <c r="M1281">
        <v>62.606307999999999</v>
      </c>
      <c r="N1281">
        <v>176.270004</v>
      </c>
      <c r="O1281">
        <v>195.55999800000001</v>
      </c>
      <c r="P1281">
        <v>89.838584999999995</v>
      </c>
      <c r="Q1281">
        <v>501.63250699999998</v>
      </c>
      <c r="R1281">
        <v>187.800354</v>
      </c>
      <c r="S1281">
        <v>395.46585099999999</v>
      </c>
    </row>
    <row r="1282" spans="2:19">
      <c r="B1282" s="112">
        <v>45322</v>
      </c>
      <c r="C1282">
        <v>72.796074000000004</v>
      </c>
      <c r="D1282">
        <v>98.514435000000006</v>
      </c>
      <c r="E1282">
        <v>22.834990000000001</v>
      </c>
      <c r="F1282">
        <v>108.96751399999999</v>
      </c>
      <c r="G1282">
        <v>52.283709999999999</v>
      </c>
      <c r="H1282">
        <v>50.543579000000001</v>
      </c>
      <c r="I1282">
        <v>101.86331199999999</v>
      </c>
      <c r="J1282">
        <v>389.72650099999998</v>
      </c>
      <c r="K1282">
        <v>54.896366</v>
      </c>
      <c r="L1282">
        <v>48.254620000000003</v>
      </c>
      <c r="M1282">
        <v>61.462584999999997</v>
      </c>
      <c r="N1282">
        <v>174.36000100000001</v>
      </c>
      <c r="O1282">
        <v>195.64999399999999</v>
      </c>
      <c r="P1282">
        <v>90.056540999999996</v>
      </c>
      <c r="Q1282">
        <v>509.73056000000003</v>
      </c>
      <c r="R1282">
        <v>184.16499300000001</v>
      </c>
      <c r="S1282">
        <v>392.12820399999998</v>
      </c>
    </row>
    <row r="1283" spans="2:19">
      <c r="B1283" s="112">
        <v>45323</v>
      </c>
      <c r="C1283">
        <v>73.235527000000005</v>
      </c>
      <c r="D1283">
        <v>99.075767999999997</v>
      </c>
      <c r="E1283">
        <v>22.967341999999999</v>
      </c>
      <c r="F1283">
        <v>109.81023399999999</v>
      </c>
      <c r="G1283">
        <v>52.373581000000001</v>
      </c>
      <c r="H1283">
        <v>50.799267</v>
      </c>
      <c r="I1283">
        <v>101.447182</v>
      </c>
      <c r="J1283">
        <v>394.36157200000002</v>
      </c>
      <c r="K1283">
        <v>55.912903</v>
      </c>
      <c r="L1283">
        <v>49.067287</v>
      </c>
      <c r="M1283">
        <v>61.621712000000002</v>
      </c>
      <c r="N1283">
        <v>173.729996</v>
      </c>
      <c r="O1283">
        <v>198.38999899999999</v>
      </c>
      <c r="P1283">
        <v>91.919098000000005</v>
      </c>
      <c r="Q1283">
        <v>505.14865099999997</v>
      </c>
      <c r="R1283">
        <v>186.621872</v>
      </c>
      <c r="S1283">
        <v>392.227844</v>
      </c>
    </row>
    <row r="1284" spans="2:19">
      <c r="B1284" s="112">
        <v>45324</v>
      </c>
      <c r="C1284">
        <v>72.579323000000002</v>
      </c>
      <c r="D1284">
        <v>98.168464999999998</v>
      </c>
      <c r="E1284">
        <v>22.748417</v>
      </c>
      <c r="F1284">
        <v>108.807716</v>
      </c>
      <c r="G1284">
        <v>51.874310000000001</v>
      </c>
      <c r="H1284">
        <v>50.451053999999999</v>
      </c>
      <c r="I1284">
        <v>101.031052</v>
      </c>
      <c r="J1284">
        <v>474.48654199999999</v>
      </c>
      <c r="K1284">
        <v>56.331482000000001</v>
      </c>
      <c r="L1284">
        <v>48.651046999999998</v>
      </c>
      <c r="M1284">
        <v>62.019526999999997</v>
      </c>
      <c r="N1284">
        <v>174.729996</v>
      </c>
      <c r="O1284">
        <v>193.509995</v>
      </c>
      <c r="P1284">
        <v>90.254683999999997</v>
      </c>
      <c r="Q1284">
        <v>508.22653200000002</v>
      </c>
      <c r="R1284">
        <v>185.613159</v>
      </c>
      <c r="S1284">
        <v>391.15185500000001</v>
      </c>
    </row>
    <row r="1285" spans="2:19">
      <c r="B1285" s="112">
        <v>45327</v>
      </c>
      <c r="C1285">
        <v>72.002662999999998</v>
      </c>
      <c r="D1285">
        <v>97.360862999999995</v>
      </c>
      <c r="E1285">
        <v>22.579246999999999</v>
      </c>
      <c r="F1285">
        <v>107.765503</v>
      </c>
      <c r="G1285">
        <v>51.604702000000003</v>
      </c>
      <c r="H1285">
        <v>50.202331999999998</v>
      </c>
      <c r="I1285">
        <v>100.61492200000001</v>
      </c>
      <c r="J1285">
        <v>458.92306500000001</v>
      </c>
      <c r="K1285">
        <v>56.029175000000002</v>
      </c>
      <c r="L1285">
        <v>48.809615999999998</v>
      </c>
      <c r="M1285">
        <v>60.875805</v>
      </c>
      <c r="N1285">
        <v>174.5</v>
      </c>
      <c r="O1285">
        <v>189.470001</v>
      </c>
      <c r="P1285">
        <v>88.837952000000001</v>
      </c>
      <c r="Q1285">
        <v>500.98504600000001</v>
      </c>
      <c r="R1285">
        <v>187.440811</v>
      </c>
      <c r="S1285">
        <v>384.60607900000002</v>
      </c>
    </row>
    <row r="1286" spans="2:19">
      <c r="B1286" s="112">
        <v>45328</v>
      </c>
      <c r="C1286">
        <v>72.340714000000006</v>
      </c>
      <c r="D1286">
        <v>97.869354000000001</v>
      </c>
      <c r="E1286">
        <v>22.678758999999999</v>
      </c>
      <c r="F1286">
        <v>108.37097900000001</v>
      </c>
      <c r="G1286">
        <v>51.774451999999997</v>
      </c>
      <c r="H1286">
        <v>50.331668999999998</v>
      </c>
      <c r="I1286">
        <v>101.30847199999999</v>
      </c>
      <c r="J1286">
        <v>454.23803700000002</v>
      </c>
      <c r="K1286">
        <v>56.411205000000002</v>
      </c>
      <c r="L1286">
        <v>49.424067999999998</v>
      </c>
      <c r="M1286">
        <v>65.381073000000001</v>
      </c>
      <c r="N1286">
        <v>175.10000600000001</v>
      </c>
      <c r="O1286">
        <v>191.66999799999999</v>
      </c>
      <c r="P1286">
        <v>88.937027</v>
      </c>
      <c r="Q1286">
        <v>508.66479500000003</v>
      </c>
      <c r="R1286">
        <v>189.058762</v>
      </c>
      <c r="S1286">
        <v>387.465485</v>
      </c>
    </row>
    <row r="1287" spans="2:19">
      <c r="B1287" s="112">
        <v>45329</v>
      </c>
      <c r="C1287">
        <v>72.201515000000001</v>
      </c>
      <c r="D1287">
        <v>97.669944999999998</v>
      </c>
      <c r="E1287">
        <v>22.638952</v>
      </c>
      <c r="F1287">
        <v>108.05334499999999</v>
      </c>
      <c r="G1287">
        <v>51.664616000000002</v>
      </c>
      <c r="H1287">
        <v>50.311768000000001</v>
      </c>
      <c r="I1287">
        <v>101.27874799999999</v>
      </c>
      <c r="J1287">
        <v>469.092285</v>
      </c>
      <c r="K1287">
        <v>56.268360000000001</v>
      </c>
      <c r="L1287">
        <v>48.462746000000003</v>
      </c>
      <c r="M1287">
        <v>66.117035000000001</v>
      </c>
      <c r="N1287">
        <v>175.429993</v>
      </c>
      <c r="O1287">
        <v>193.61999499999999</v>
      </c>
      <c r="P1287">
        <v>88.639815999999996</v>
      </c>
      <c r="Q1287">
        <v>517.35058600000002</v>
      </c>
      <c r="R1287">
        <v>189.16862499999999</v>
      </c>
      <c r="S1287">
        <v>384.52639799999997</v>
      </c>
    </row>
    <row r="1288" spans="2:19">
      <c r="B1288" s="112">
        <v>45330</v>
      </c>
      <c r="C1288">
        <v>72.012603999999996</v>
      </c>
      <c r="D1288">
        <v>97.370834000000002</v>
      </c>
      <c r="E1288">
        <v>22.589196999999999</v>
      </c>
      <c r="F1288">
        <v>107.49749799999999</v>
      </c>
      <c r="G1288">
        <v>51.614685000000001</v>
      </c>
      <c r="H1288">
        <v>50.291870000000003</v>
      </c>
      <c r="I1288">
        <v>103.01263400000001</v>
      </c>
      <c r="J1288">
        <v>469.50186200000002</v>
      </c>
      <c r="K1288">
        <v>56.265040999999997</v>
      </c>
      <c r="L1288">
        <v>50.22683</v>
      </c>
      <c r="M1288">
        <v>66.733649999999997</v>
      </c>
      <c r="N1288">
        <v>174.800003</v>
      </c>
      <c r="O1288">
        <v>193.63999899999999</v>
      </c>
      <c r="P1288">
        <v>87.847237000000007</v>
      </c>
      <c r="Q1288">
        <v>518.04785200000003</v>
      </c>
      <c r="R1288">
        <v>188.080017</v>
      </c>
      <c r="S1288">
        <v>384.40679899999998</v>
      </c>
    </row>
    <row r="1289" spans="2:19">
      <c r="B1289" s="112">
        <v>45331</v>
      </c>
      <c r="C1289">
        <v>71.952956999999998</v>
      </c>
      <c r="D1289">
        <v>97.340919</v>
      </c>
      <c r="E1289">
        <v>22.569293999999999</v>
      </c>
      <c r="F1289">
        <v>107.358543</v>
      </c>
      <c r="G1289">
        <v>51.544787999999997</v>
      </c>
      <c r="H1289">
        <v>50.341614</v>
      </c>
      <c r="I1289">
        <v>100.832893</v>
      </c>
      <c r="J1289">
        <v>467.613831</v>
      </c>
      <c r="K1289">
        <v>56.235142000000003</v>
      </c>
      <c r="L1289">
        <v>50.157454999999999</v>
      </c>
      <c r="M1289">
        <v>67.310478000000003</v>
      </c>
      <c r="N1289">
        <v>175.009995</v>
      </c>
      <c r="O1289">
        <v>194.44000199999999</v>
      </c>
      <c r="P1289">
        <v>88.233611999999994</v>
      </c>
      <c r="Q1289">
        <v>516.18511999999998</v>
      </c>
      <c r="R1289">
        <v>188.85000600000001</v>
      </c>
      <c r="S1289">
        <v>379.88357500000001</v>
      </c>
    </row>
    <row r="1290" spans="2:19">
      <c r="B1290" s="112">
        <v>45334</v>
      </c>
      <c r="C1290">
        <v>71.972838999999993</v>
      </c>
      <c r="D1290">
        <v>97.360862999999995</v>
      </c>
      <c r="E1290">
        <v>22.589196999999999</v>
      </c>
      <c r="F1290">
        <v>107.36846199999999</v>
      </c>
      <c r="G1290">
        <v>51.564757999999998</v>
      </c>
      <c r="H1290">
        <v>50.431151999999997</v>
      </c>
      <c r="I1290">
        <v>102.220001</v>
      </c>
      <c r="J1290">
        <v>468.40301499999998</v>
      </c>
      <c r="K1290">
        <v>56.573985999999998</v>
      </c>
      <c r="L1290">
        <v>50.137633999999998</v>
      </c>
      <c r="M1290">
        <v>68.096169000000003</v>
      </c>
      <c r="N1290">
        <v>175.78999300000001</v>
      </c>
      <c r="O1290">
        <v>191.770004</v>
      </c>
      <c r="P1290">
        <v>88.619995000000003</v>
      </c>
      <c r="Q1290">
        <v>515.60742200000004</v>
      </c>
      <c r="R1290">
        <v>187.14999399999999</v>
      </c>
      <c r="S1290">
        <v>387.95370500000001</v>
      </c>
    </row>
    <row r="1291" spans="2:19">
      <c r="B1291" s="112">
        <v>45335</v>
      </c>
      <c r="C1291">
        <v>71.346474000000001</v>
      </c>
      <c r="D1291">
        <v>96.463524000000007</v>
      </c>
      <c r="E1291">
        <v>22.400124000000002</v>
      </c>
      <c r="F1291">
        <v>106.187279</v>
      </c>
      <c r="G1291">
        <v>51.245224</v>
      </c>
      <c r="H1291">
        <v>50.21228</v>
      </c>
      <c r="I1291">
        <v>101.339996</v>
      </c>
      <c r="J1291">
        <v>459.63232399999998</v>
      </c>
      <c r="K1291">
        <v>56.188633000000003</v>
      </c>
      <c r="L1291">
        <v>49.652011999999999</v>
      </c>
      <c r="M1291">
        <v>66.475066999999996</v>
      </c>
      <c r="N1291">
        <v>174.259995</v>
      </c>
      <c r="O1291">
        <v>188.41999799999999</v>
      </c>
      <c r="P1291">
        <v>86.669998000000007</v>
      </c>
      <c r="Q1291">
        <v>514.82049600000005</v>
      </c>
      <c r="R1291">
        <v>185.03999300000001</v>
      </c>
      <c r="S1291">
        <v>377.87100199999998</v>
      </c>
    </row>
    <row r="1292" spans="2:19">
      <c r="B1292" s="112">
        <v>45336</v>
      </c>
      <c r="C1292">
        <v>71.614913999999999</v>
      </c>
      <c r="D1292">
        <v>96.892250000000004</v>
      </c>
      <c r="E1292">
        <v>22.459831000000001</v>
      </c>
      <c r="F1292">
        <v>106.683578</v>
      </c>
      <c r="G1292">
        <v>51.444935000000001</v>
      </c>
      <c r="H1292">
        <v>50.371464000000003</v>
      </c>
      <c r="I1292">
        <v>100.839996</v>
      </c>
      <c r="J1292">
        <v>472.77838100000002</v>
      </c>
      <c r="K1292">
        <v>56.009242999999998</v>
      </c>
      <c r="L1292">
        <v>49.592551999999998</v>
      </c>
      <c r="M1292">
        <v>67.280647000000002</v>
      </c>
      <c r="N1292">
        <v>176.029999</v>
      </c>
      <c r="O1292">
        <v>188.490005</v>
      </c>
      <c r="P1292">
        <v>86.839995999999999</v>
      </c>
      <c r="Q1292">
        <v>514.91015600000003</v>
      </c>
      <c r="R1292">
        <v>184.14999399999999</v>
      </c>
      <c r="S1292">
        <v>383.36068699999998</v>
      </c>
    </row>
    <row r="1293" spans="2:19">
      <c r="B1293" s="112">
        <v>45337</v>
      </c>
      <c r="C1293">
        <v>71.813766000000001</v>
      </c>
      <c r="D1293">
        <v>97.121573999999995</v>
      </c>
      <c r="E1293">
        <v>22.509588000000001</v>
      </c>
      <c r="F1293">
        <v>107.07068599999999</v>
      </c>
      <c r="G1293">
        <v>51.534801000000002</v>
      </c>
      <c r="H1293">
        <v>50.480904000000002</v>
      </c>
      <c r="I1293">
        <v>103.730003</v>
      </c>
      <c r="J1293">
        <v>483.51696800000002</v>
      </c>
      <c r="K1293">
        <v>56.238464</v>
      </c>
      <c r="L1293">
        <v>49.642105000000001</v>
      </c>
      <c r="M1293">
        <v>68.076271000000006</v>
      </c>
      <c r="N1293">
        <v>179.86999499999999</v>
      </c>
      <c r="O1293">
        <v>189.46000699999999</v>
      </c>
      <c r="P1293">
        <v>88.220000999999996</v>
      </c>
      <c r="Q1293">
        <v>518.83471699999996</v>
      </c>
      <c r="R1293">
        <v>183.86000100000001</v>
      </c>
      <c r="S1293">
        <v>363.314911</v>
      </c>
    </row>
    <row r="1294" spans="2:19">
      <c r="B1294" s="112">
        <v>45338</v>
      </c>
      <c r="C1294">
        <v>71.585091000000006</v>
      </c>
      <c r="D1294">
        <v>96.812484999999995</v>
      </c>
      <c r="E1294">
        <v>22.439927999999998</v>
      </c>
      <c r="F1294">
        <v>106.683578</v>
      </c>
      <c r="G1294">
        <v>51.484875000000002</v>
      </c>
      <c r="H1294">
        <v>50.431151999999997</v>
      </c>
      <c r="I1294">
        <v>103.730003</v>
      </c>
      <c r="J1294">
        <v>472.81832900000001</v>
      </c>
      <c r="K1294">
        <v>56.593918000000002</v>
      </c>
      <c r="L1294">
        <v>50.246651</v>
      </c>
      <c r="M1294">
        <v>68.076271000000006</v>
      </c>
      <c r="N1294">
        <v>179.029999</v>
      </c>
      <c r="O1294">
        <v>187.13000500000001</v>
      </c>
      <c r="P1294">
        <v>87.32</v>
      </c>
      <c r="Q1294">
        <v>519.50207499999999</v>
      </c>
      <c r="R1294">
        <v>182.30999800000001</v>
      </c>
      <c r="S1294">
        <v>359.34957900000001</v>
      </c>
    </row>
    <row r="1295" spans="2:19">
      <c r="B1295" s="112">
        <v>45342</v>
      </c>
      <c r="C1295">
        <v>71.674567999999994</v>
      </c>
      <c r="D1295">
        <v>96.902221999999995</v>
      </c>
      <c r="E1295">
        <v>22.469784000000001</v>
      </c>
      <c r="F1295">
        <v>107.04090100000001</v>
      </c>
      <c r="G1295">
        <v>51.494861999999998</v>
      </c>
      <c r="H1295">
        <v>50.381408999999998</v>
      </c>
      <c r="I1295">
        <v>102.75</v>
      </c>
      <c r="J1295">
        <v>471.25</v>
      </c>
      <c r="K1295">
        <v>58.421028</v>
      </c>
      <c r="L1295">
        <v>50.583610999999998</v>
      </c>
      <c r="M1295">
        <v>67.5989</v>
      </c>
      <c r="N1295">
        <v>179.729996</v>
      </c>
      <c r="O1295">
        <v>188.39999399999999</v>
      </c>
      <c r="P1295">
        <v>87.580001999999993</v>
      </c>
      <c r="Q1295">
        <v>519.01397699999995</v>
      </c>
      <c r="R1295">
        <v>181.55999800000001</v>
      </c>
      <c r="S1295">
        <v>356.06176799999997</v>
      </c>
    </row>
    <row r="1296" spans="2:19">
      <c r="B1296" s="112">
        <v>45343</v>
      </c>
      <c r="C1296">
        <v>71.475723000000002</v>
      </c>
      <c r="D1296">
        <v>96.613083000000003</v>
      </c>
      <c r="E1296">
        <v>22.420027000000001</v>
      </c>
      <c r="F1296">
        <v>106.772903</v>
      </c>
      <c r="G1296">
        <v>51.424961000000003</v>
      </c>
      <c r="H1296">
        <v>50.391361000000003</v>
      </c>
      <c r="I1296">
        <v>104.849998</v>
      </c>
      <c r="J1296">
        <v>468.02999899999998</v>
      </c>
      <c r="K1296">
        <v>57.703476000000002</v>
      </c>
      <c r="L1296">
        <v>50.762000999999998</v>
      </c>
      <c r="M1296">
        <v>68.682945000000004</v>
      </c>
      <c r="N1296">
        <v>180.89999399999999</v>
      </c>
      <c r="O1296">
        <v>188.220001</v>
      </c>
      <c r="P1296">
        <v>88.610000999999997</v>
      </c>
      <c r="Q1296">
        <v>519.92040999999995</v>
      </c>
      <c r="R1296">
        <v>182.320007</v>
      </c>
      <c r="S1296">
        <v>355.97210699999999</v>
      </c>
    </row>
    <row r="1297" spans="2:19">
      <c r="B1297" s="112">
        <v>45344</v>
      </c>
      <c r="C1297">
        <v>71.505547000000007</v>
      </c>
      <c r="D1297">
        <v>96.692847999999998</v>
      </c>
      <c r="E1297">
        <v>22.420027000000001</v>
      </c>
      <c r="F1297">
        <v>106.941643</v>
      </c>
      <c r="G1297">
        <v>51.375038000000004</v>
      </c>
      <c r="H1297">
        <v>50.361514999999997</v>
      </c>
      <c r="I1297">
        <v>104.760002</v>
      </c>
      <c r="J1297">
        <v>486.13000499999998</v>
      </c>
      <c r="K1297">
        <v>58.271538</v>
      </c>
      <c r="L1297">
        <v>50.720001000000003</v>
      </c>
      <c r="M1297">
        <v>69.548195000000007</v>
      </c>
      <c r="N1297">
        <v>183.070007</v>
      </c>
      <c r="O1297">
        <v>188.009995</v>
      </c>
      <c r="P1297">
        <v>87.910004000000001</v>
      </c>
      <c r="Q1297">
        <v>524.43261700000005</v>
      </c>
      <c r="R1297">
        <v>184.36999499999999</v>
      </c>
      <c r="S1297">
        <v>355.46395899999999</v>
      </c>
    </row>
    <row r="1298" spans="2:19">
      <c r="B1298" s="112">
        <v>45345</v>
      </c>
      <c r="C1298">
        <v>71.764053000000004</v>
      </c>
      <c r="D1298">
        <v>97.051772999999997</v>
      </c>
      <c r="E1298">
        <v>22.499638000000001</v>
      </c>
      <c r="F1298">
        <v>107.259277</v>
      </c>
      <c r="G1298">
        <v>51.504848000000003</v>
      </c>
      <c r="H1298">
        <v>50.500796999999999</v>
      </c>
      <c r="I1298">
        <v>103.839996</v>
      </c>
      <c r="J1298">
        <v>484.02999899999998</v>
      </c>
      <c r="K1298">
        <v>58.321368999999997</v>
      </c>
      <c r="L1298">
        <v>50.66</v>
      </c>
      <c r="M1298">
        <v>69.578033000000005</v>
      </c>
      <c r="N1298">
        <v>183.990005</v>
      </c>
      <c r="O1298">
        <v>189.929993</v>
      </c>
      <c r="P1298">
        <v>87.93</v>
      </c>
      <c r="Q1298">
        <v>525.16973900000005</v>
      </c>
      <c r="R1298">
        <v>182.520004</v>
      </c>
      <c r="S1298">
        <v>363.314911</v>
      </c>
    </row>
    <row r="1299" spans="2:19">
      <c r="B1299" s="112">
        <v>45348</v>
      </c>
      <c r="C1299">
        <v>71.634804000000003</v>
      </c>
      <c r="D1299">
        <v>96.842399999999998</v>
      </c>
      <c r="E1299">
        <v>22.469784000000001</v>
      </c>
      <c r="F1299">
        <v>106.92179899999999</v>
      </c>
      <c r="G1299">
        <v>51.484875000000002</v>
      </c>
      <c r="H1299">
        <v>50.381408999999998</v>
      </c>
      <c r="I1299">
        <v>104.25</v>
      </c>
      <c r="J1299">
        <v>481.73998999999998</v>
      </c>
      <c r="K1299">
        <v>59.397700999999998</v>
      </c>
      <c r="L1299">
        <v>50.470001000000003</v>
      </c>
      <c r="M1299">
        <v>69.528312999999997</v>
      </c>
      <c r="N1299">
        <v>183.36000100000001</v>
      </c>
      <c r="O1299">
        <v>187.720001</v>
      </c>
      <c r="P1299">
        <v>86.209998999999996</v>
      </c>
      <c r="Q1299">
        <v>523.25726299999997</v>
      </c>
      <c r="R1299">
        <v>181.16000399999999</v>
      </c>
      <c r="S1299">
        <v>361.87023900000003</v>
      </c>
    </row>
    <row r="1300" spans="2:19">
      <c r="B1300" s="112">
        <v>45349</v>
      </c>
      <c r="C1300">
        <v>71.525435999999999</v>
      </c>
      <c r="D1300">
        <v>96.712783999999999</v>
      </c>
      <c r="E1300">
        <v>22.429978999999999</v>
      </c>
      <c r="F1300">
        <v>106.772903</v>
      </c>
      <c r="G1300">
        <v>51.414977999999998</v>
      </c>
      <c r="H1300">
        <v>50.341614</v>
      </c>
      <c r="I1300">
        <v>104.029999</v>
      </c>
      <c r="J1300">
        <v>487.04998799999998</v>
      </c>
      <c r="K1300">
        <v>59.387737000000001</v>
      </c>
      <c r="L1300">
        <v>49.610000999999997</v>
      </c>
      <c r="M1300">
        <v>69.220000999999996</v>
      </c>
      <c r="N1300">
        <v>183.449997</v>
      </c>
      <c r="O1300">
        <v>186.679993</v>
      </c>
      <c r="P1300">
        <v>86.879997000000003</v>
      </c>
      <c r="Q1300">
        <v>511.40396099999998</v>
      </c>
      <c r="R1300">
        <v>182.63000500000001</v>
      </c>
      <c r="S1300">
        <v>359.32965100000001</v>
      </c>
    </row>
    <row r="1301" spans="2:19">
      <c r="B1301" s="112">
        <v>45350</v>
      </c>
      <c r="C1301">
        <v>71.684509000000006</v>
      </c>
      <c r="D1301">
        <v>96.902221999999995</v>
      </c>
      <c r="E1301">
        <v>22.489685000000001</v>
      </c>
      <c r="F1301">
        <v>106.762978</v>
      </c>
      <c r="G1301">
        <v>51.574745</v>
      </c>
      <c r="H1301">
        <v>50.411254999999997</v>
      </c>
      <c r="I1301">
        <v>104.32</v>
      </c>
      <c r="J1301">
        <v>484.01998900000001</v>
      </c>
      <c r="K1301">
        <v>59.417633000000002</v>
      </c>
      <c r="L1301">
        <v>49.07</v>
      </c>
      <c r="M1301">
        <v>69.629997000000003</v>
      </c>
      <c r="N1301">
        <v>184.38000500000001</v>
      </c>
      <c r="O1301">
        <v>193.759995</v>
      </c>
      <c r="P1301">
        <v>86.650002000000001</v>
      </c>
      <c r="Q1301">
        <v>496.32342499999999</v>
      </c>
      <c r="R1301">
        <v>181.41999799999999</v>
      </c>
      <c r="S1301">
        <v>363.46435500000001</v>
      </c>
    </row>
    <row r="1302" spans="2:19">
      <c r="B1302" s="112">
        <v>45351</v>
      </c>
      <c r="C1302">
        <v>71.803818000000007</v>
      </c>
      <c r="D1302">
        <v>97.061745000000002</v>
      </c>
      <c r="E1302">
        <v>22.539439999999999</v>
      </c>
      <c r="F1302">
        <v>106.862244</v>
      </c>
      <c r="G1302">
        <v>51.714542000000002</v>
      </c>
      <c r="H1302">
        <v>50.451053999999999</v>
      </c>
      <c r="I1302">
        <v>104.519997</v>
      </c>
      <c r="J1302">
        <v>490.13000499999998</v>
      </c>
      <c r="K1302">
        <v>58.411064000000003</v>
      </c>
      <c r="L1302">
        <v>48.970001000000003</v>
      </c>
      <c r="M1302">
        <v>69.190002000000007</v>
      </c>
      <c r="N1302">
        <v>186.05999800000001</v>
      </c>
      <c r="O1302">
        <v>198.86000100000001</v>
      </c>
      <c r="P1302">
        <v>87.209998999999996</v>
      </c>
      <c r="Q1302">
        <v>491.66180400000002</v>
      </c>
      <c r="R1302">
        <v>180.75</v>
      </c>
      <c r="S1302">
        <v>363.703461</v>
      </c>
    </row>
    <row r="1303" spans="2:19">
      <c r="B1303" s="112">
        <v>45352</v>
      </c>
      <c r="C1303">
        <v>72.104918999999995</v>
      </c>
      <c r="D1303">
        <v>97.241211000000007</v>
      </c>
      <c r="E1303">
        <v>22.622230999999999</v>
      </c>
      <c r="F1303">
        <v>107.512772</v>
      </c>
      <c r="G1303">
        <v>51.914248999999998</v>
      </c>
      <c r="H1303">
        <v>50.561771</v>
      </c>
      <c r="I1303">
        <v>105.839996</v>
      </c>
      <c r="J1303">
        <v>502.29998799999998</v>
      </c>
      <c r="K1303">
        <v>58.560550999999997</v>
      </c>
      <c r="L1303">
        <v>49.150002000000001</v>
      </c>
      <c r="M1303">
        <v>69.559997999999993</v>
      </c>
      <c r="N1303">
        <v>185.28999300000001</v>
      </c>
      <c r="O1303">
        <v>201.759995</v>
      </c>
      <c r="P1303">
        <v>87.010002</v>
      </c>
      <c r="Q1303">
        <v>487.60778800000003</v>
      </c>
      <c r="R1303">
        <v>179.66000399999999</v>
      </c>
      <c r="S1303">
        <v>366.493134</v>
      </c>
    </row>
    <row r="1304" spans="2:19">
      <c r="B1304" s="112">
        <v>45355</v>
      </c>
      <c r="C1304">
        <v>71.935432000000006</v>
      </c>
      <c r="D1304">
        <v>97.001930000000002</v>
      </c>
      <c r="E1304">
        <v>22.582331</v>
      </c>
      <c r="F1304">
        <v>107.31353</v>
      </c>
      <c r="G1304">
        <v>51.884293</v>
      </c>
      <c r="H1304">
        <v>50.452052999999999</v>
      </c>
      <c r="I1304">
        <v>104.360001</v>
      </c>
      <c r="J1304">
        <v>498.19000199999999</v>
      </c>
      <c r="K1304">
        <v>59.098720999999998</v>
      </c>
      <c r="L1304">
        <v>49.139999000000003</v>
      </c>
      <c r="M1304">
        <v>69.639999000000003</v>
      </c>
      <c r="N1304">
        <v>186.679993</v>
      </c>
      <c r="O1304">
        <v>206.14999399999999</v>
      </c>
      <c r="P1304">
        <v>89.129997000000003</v>
      </c>
      <c r="Q1304">
        <v>479.97787499999998</v>
      </c>
      <c r="R1304">
        <v>175.10000600000001</v>
      </c>
      <c r="S1304">
        <v>363.075806</v>
      </c>
    </row>
    <row r="1305" spans="2:19">
      <c r="B1305" s="112">
        <v>45356</v>
      </c>
      <c r="C1305">
        <v>72.324271999999993</v>
      </c>
      <c r="D1305">
        <v>97.530356999999995</v>
      </c>
      <c r="E1305">
        <v>22.692050999999999</v>
      </c>
      <c r="F1305">
        <v>107.90129899999999</v>
      </c>
      <c r="G1305">
        <v>52.103973000000003</v>
      </c>
      <c r="H1305">
        <v>50.591698000000001</v>
      </c>
      <c r="I1305">
        <v>105.639999</v>
      </c>
      <c r="J1305">
        <v>490.22000100000002</v>
      </c>
      <c r="K1305">
        <v>59.836212000000003</v>
      </c>
      <c r="L1305">
        <v>49.040000999999997</v>
      </c>
      <c r="M1305">
        <v>69</v>
      </c>
      <c r="N1305">
        <v>188.550003</v>
      </c>
      <c r="O1305">
        <v>205.41999799999999</v>
      </c>
      <c r="P1305">
        <v>88.989998</v>
      </c>
      <c r="Q1305">
        <v>471.29211400000003</v>
      </c>
      <c r="R1305">
        <v>170.11999499999999</v>
      </c>
      <c r="S1305">
        <v>365.37728900000002</v>
      </c>
    </row>
    <row r="1306" spans="2:19">
      <c r="B1306" s="112">
        <v>45357</v>
      </c>
      <c r="C1306">
        <v>72.453879999999998</v>
      </c>
      <c r="D1306">
        <v>97.679916000000006</v>
      </c>
      <c r="E1306">
        <v>22.731950999999999</v>
      </c>
      <c r="F1306">
        <v>108.190208</v>
      </c>
      <c r="G1306">
        <v>52.143912999999998</v>
      </c>
      <c r="H1306">
        <v>50.581721999999999</v>
      </c>
      <c r="I1306">
        <v>106.769997</v>
      </c>
      <c r="J1306">
        <v>496.08999599999999</v>
      </c>
      <c r="K1306">
        <v>60.364409999999999</v>
      </c>
      <c r="L1306">
        <v>49.02</v>
      </c>
      <c r="M1306">
        <v>70.279999000000004</v>
      </c>
      <c r="N1306">
        <v>189.529999</v>
      </c>
      <c r="O1306">
        <v>206.009995</v>
      </c>
      <c r="P1306">
        <v>89.849997999999999</v>
      </c>
      <c r="Q1306">
        <v>470.74429300000003</v>
      </c>
      <c r="R1306">
        <v>169.11999499999999</v>
      </c>
      <c r="S1306">
        <v>365.277649</v>
      </c>
    </row>
    <row r="1307" spans="2:19">
      <c r="B1307" s="112">
        <v>45358</v>
      </c>
      <c r="C1307">
        <v>72.573524000000006</v>
      </c>
      <c r="D1307">
        <v>97.889290000000003</v>
      </c>
      <c r="E1307">
        <v>22.761873000000001</v>
      </c>
      <c r="F1307">
        <v>108.45919000000001</v>
      </c>
      <c r="G1307">
        <v>52.123942999999997</v>
      </c>
      <c r="H1307">
        <v>50.631596000000002</v>
      </c>
      <c r="I1307">
        <v>107.370003</v>
      </c>
      <c r="J1307">
        <v>512.19000200000005</v>
      </c>
      <c r="K1307">
        <v>60.155124999999998</v>
      </c>
      <c r="L1307">
        <v>48.98</v>
      </c>
      <c r="M1307">
        <v>71.190002000000007</v>
      </c>
      <c r="N1307">
        <v>187.86999499999999</v>
      </c>
      <c r="O1307">
        <v>204.729996</v>
      </c>
      <c r="P1307">
        <v>89.940002000000007</v>
      </c>
      <c r="Q1307">
        <v>476.89999399999999</v>
      </c>
      <c r="R1307">
        <v>169</v>
      </c>
      <c r="S1307">
        <v>373.93557700000002</v>
      </c>
    </row>
    <row r="1308" spans="2:19">
      <c r="B1308" s="112">
        <v>45359</v>
      </c>
      <c r="C1308">
        <v>72.643317999999994</v>
      </c>
      <c r="D1308">
        <v>97.979018999999994</v>
      </c>
      <c r="E1308">
        <v>22.761873000000001</v>
      </c>
      <c r="F1308">
        <v>108.60862</v>
      </c>
      <c r="G1308">
        <v>52.143912999999998</v>
      </c>
      <c r="H1308">
        <v>50.661521999999998</v>
      </c>
      <c r="I1308">
        <v>108.379997</v>
      </c>
      <c r="J1308">
        <v>505.95001200000002</v>
      </c>
      <c r="K1308">
        <v>59.915936000000002</v>
      </c>
      <c r="L1308">
        <v>49.18</v>
      </c>
      <c r="M1308">
        <v>71.400002000000001</v>
      </c>
      <c r="N1308">
        <v>188.220001</v>
      </c>
      <c r="O1308">
        <v>207.30999800000001</v>
      </c>
      <c r="P1308">
        <v>90.120002999999997</v>
      </c>
      <c r="Q1308">
        <v>476.57000699999998</v>
      </c>
      <c r="R1308">
        <v>170.729996</v>
      </c>
      <c r="S1308">
        <v>372.72009300000002</v>
      </c>
    </row>
    <row r="1309" spans="2:19">
      <c r="B1309" s="112">
        <v>45362</v>
      </c>
      <c r="C1309">
        <v>72.613410999999999</v>
      </c>
      <c r="D1309">
        <v>97.869354000000001</v>
      </c>
      <c r="E1309">
        <v>22.741921999999999</v>
      </c>
      <c r="F1309">
        <v>108.62854799999999</v>
      </c>
      <c r="G1309">
        <v>52.064030000000002</v>
      </c>
      <c r="H1309">
        <v>50.651546000000003</v>
      </c>
      <c r="I1309">
        <v>109.019997</v>
      </c>
      <c r="J1309">
        <v>483.58999599999999</v>
      </c>
      <c r="K1309">
        <v>60.454104999999998</v>
      </c>
      <c r="L1309">
        <v>49.360000999999997</v>
      </c>
      <c r="M1309">
        <v>72.150002000000001</v>
      </c>
      <c r="N1309">
        <v>188.28999300000001</v>
      </c>
      <c r="O1309">
        <v>206.75</v>
      </c>
      <c r="P1309">
        <v>90.800003000000004</v>
      </c>
      <c r="Q1309">
        <v>489.14999399999999</v>
      </c>
      <c r="R1309">
        <v>172.75</v>
      </c>
      <c r="S1309">
        <v>373.66656499999999</v>
      </c>
    </row>
    <row r="1310" spans="2:19">
      <c r="B1310" s="112">
        <v>45363</v>
      </c>
      <c r="C1310">
        <v>72.394058000000001</v>
      </c>
      <c r="D1310">
        <v>97.620093999999995</v>
      </c>
      <c r="E1310">
        <v>22.662127000000002</v>
      </c>
      <c r="F1310">
        <v>108.27986900000001</v>
      </c>
      <c r="G1310">
        <v>51.964176000000002</v>
      </c>
      <c r="H1310">
        <v>50.661521999999998</v>
      </c>
      <c r="I1310">
        <v>108.32</v>
      </c>
      <c r="J1310">
        <v>499.75</v>
      </c>
      <c r="K1310">
        <v>61.201560999999998</v>
      </c>
      <c r="L1310">
        <v>49.650002000000001</v>
      </c>
      <c r="M1310">
        <v>72.040001000000004</v>
      </c>
      <c r="N1310">
        <v>189.83999600000001</v>
      </c>
      <c r="O1310">
        <v>204.179993</v>
      </c>
      <c r="P1310">
        <v>89.93</v>
      </c>
      <c r="Q1310">
        <v>489.35000600000001</v>
      </c>
      <c r="R1310">
        <v>173.229996</v>
      </c>
      <c r="S1310">
        <v>371.27542099999999</v>
      </c>
    </row>
    <row r="1311" spans="2:19">
      <c r="B1311" s="112">
        <v>45364</v>
      </c>
      <c r="C1311">
        <v>72.274413999999993</v>
      </c>
      <c r="D1311">
        <v>97.440628000000004</v>
      </c>
      <c r="E1311">
        <v>22.632204000000002</v>
      </c>
      <c r="F1311">
        <v>108.170288</v>
      </c>
      <c r="G1311">
        <v>51.884293</v>
      </c>
      <c r="H1311">
        <v>50.651546000000003</v>
      </c>
      <c r="I1311">
        <v>109.529999</v>
      </c>
      <c r="J1311">
        <v>495.57000699999998</v>
      </c>
      <c r="K1311">
        <v>61.071998999999998</v>
      </c>
      <c r="L1311">
        <v>49.759998000000003</v>
      </c>
      <c r="M1311">
        <v>73.779999000000004</v>
      </c>
      <c r="N1311">
        <v>191.38000500000001</v>
      </c>
      <c r="O1311">
        <v>202.35000600000001</v>
      </c>
      <c r="P1311">
        <v>89.57</v>
      </c>
      <c r="Q1311">
        <v>488</v>
      </c>
      <c r="R1311">
        <v>171.13000500000001</v>
      </c>
      <c r="S1311">
        <v>377.45257600000002</v>
      </c>
    </row>
    <row r="1312" spans="2:19">
      <c r="B1312" s="112">
        <v>45365</v>
      </c>
      <c r="C1312">
        <v>71.845695000000006</v>
      </c>
      <c r="D1312">
        <v>96.822456000000003</v>
      </c>
      <c r="E1312">
        <v>22.512508</v>
      </c>
      <c r="F1312">
        <v>107.373306</v>
      </c>
      <c r="G1312">
        <v>51.584727999999998</v>
      </c>
      <c r="H1312">
        <v>50.481976000000003</v>
      </c>
      <c r="I1312">
        <v>111.470001</v>
      </c>
      <c r="J1312">
        <v>491.82998700000002</v>
      </c>
      <c r="K1312">
        <v>61.02</v>
      </c>
      <c r="L1312">
        <v>49.279998999999997</v>
      </c>
      <c r="M1312">
        <v>73.809997999999993</v>
      </c>
      <c r="N1312">
        <v>187.970001</v>
      </c>
      <c r="O1312">
        <v>199.19000199999999</v>
      </c>
      <c r="P1312">
        <v>88.669998000000007</v>
      </c>
      <c r="Q1312">
        <v>489</v>
      </c>
      <c r="R1312">
        <v>173</v>
      </c>
      <c r="S1312">
        <v>378.82748400000003</v>
      </c>
    </row>
    <row r="1313" spans="2:19">
      <c r="B1313" s="112">
        <v>45366</v>
      </c>
      <c r="C1313">
        <v>71.805808999999996</v>
      </c>
      <c r="D1313">
        <v>96.812484999999995</v>
      </c>
      <c r="E1313">
        <v>22.482588</v>
      </c>
      <c r="F1313">
        <v>107.40319100000001</v>
      </c>
      <c r="G1313">
        <v>51.554774999999999</v>
      </c>
      <c r="H1313">
        <v>50.481976000000003</v>
      </c>
      <c r="I1313">
        <v>111.269997</v>
      </c>
      <c r="J1313">
        <v>484.10000600000001</v>
      </c>
      <c r="K1313">
        <v>60.68</v>
      </c>
      <c r="L1313">
        <v>48.939999</v>
      </c>
      <c r="M1313">
        <v>73.430000000000007</v>
      </c>
      <c r="N1313">
        <v>190.300003</v>
      </c>
      <c r="O1313">
        <v>197.33999600000001</v>
      </c>
      <c r="P1313">
        <v>88.940002000000007</v>
      </c>
      <c r="Q1313">
        <v>490.82000699999998</v>
      </c>
      <c r="R1313">
        <v>172.61999499999999</v>
      </c>
      <c r="S1313">
        <v>381.97582999999997</v>
      </c>
    </row>
    <row r="1314" spans="2:19">
      <c r="B1314" s="112">
        <v>45369</v>
      </c>
      <c r="C1314">
        <v>71.716080000000005</v>
      </c>
      <c r="D1314">
        <v>96.712783999999999</v>
      </c>
      <c r="E1314">
        <v>22.462637000000001</v>
      </c>
      <c r="F1314">
        <v>107.22386899999999</v>
      </c>
      <c r="G1314">
        <v>51.494861999999998</v>
      </c>
      <c r="H1314">
        <v>50.501925999999997</v>
      </c>
      <c r="I1314">
        <v>112.300003</v>
      </c>
      <c r="J1314">
        <v>496.98001099999999</v>
      </c>
      <c r="K1314">
        <v>60.860000999999997</v>
      </c>
      <c r="L1314">
        <v>48.52</v>
      </c>
      <c r="M1314">
        <v>73.519997000000004</v>
      </c>
      <c r="N1314">
        <v>192.66000399999999</v>
      </c>
      <c r="O1314">
        <v>195.91000399999999</v>
      </c>
      <c r="P1314">
        <v>88.989998</v>
      </c>
      <c r="Q1314">
        <v>487.04998799999998</v>
      </c>
      <c r="R1314">
        <v>173.720001</v>
      </c>
      <c r="S1314">
        <v>383.888733</v>
      </c>
    </row>
    <row r="1315" spans="2:19">
      <c r="B1315" s="112">
        <v>45370</v>
      </c>
      <c r="C1315">
        <v>71.905518000000001</v>
      </c>
      <c r="D1315">
        <v>96.952072000000001</v>
      </c>
      <c r="E1315">
        <v>22.502535000000002</v>
      </c>
      <c r="F1315">
        <v>107.53270000000001</v>
      </c>
      <c r="G1315">
        <v>51.584727999999998</v>
      </c>
      <c r="H1315">
        <v>50.5518</v>
      </c>
      <c r="I1315">
        <v>113.089996</v>
      </c>
      <c r="J1315">
        <v>496.23998999999998</v>
      </c>
      <c r="K1315">
        <v>60.869999</v>
      </c>
      <c r="L1315">
        <v>49.860000999999997</v>
      </c>
      <c r="M1315">
        <v>73.720000999999996</v>
      </c>
      <c r="N1315">
        <v>193.78999300000001</v>
      </c>
      <c r="O1315">
        <v>196.63000500000001</v>
      </c>
      <c r="P1315">
        <v>89.709998999999996</v>
      </c>
      <c r="Q1315">
        <v>493.32000699999998</v>
      </c>
      <c r="R1315">
        <v>176.08000200000001</v>
      </c>
      <c r="S1315">
        <v>390.06588699999998</v>
      </c>
    </row>
    <row r="1316" spans="2:19">
      <c r="B1316" s="112">
        <v>45371</v>
      </c>
      <c r="C1316">
        <v>72.035133000000002</v>
      </c>
      <c r="D1316">
        <v>97.151482000000001</v>
      </c>
      <c r="E1316">
        <v>22.552408</v>
      </c>
      <c r="F1316">
        <v>107.73194100000001</v>
      </c>
      <c r="G1316">
        <v>51.764468999999998</v>
      </c>
      <c r="H1316">
        <v>50.491951</v>
      </c>
      <c r="I1316">
        <v>112.989998</v>
      </c>
      <c r="J1316">
        <v>505.51998900000001</v>
      </c>
      <c r="K1316">
        <v>61.25</v>
      </c>
      <c r="L1316">
        <v>49.439999</v>
      </c>
      <c r="M1316">
        <v>74.510002</v>
      </c>
      <c r="N1316">
        <v>196.33000200000001</v>
      </c>
      <c r="O1316">
        <v>194.63000500000001</v>
      </c>
      <c r="P1316">
        <v>89.040001000000004</v>
      </c>
      <c r="Q1316">
        <v>494.23001099999999</v>
      </c>
      <c r="R1316">
        <v>178.66999799999999</v>
      </c>
      <c r="S1316">
        <v>392.596497</v>
      </c>
    </row>
    <row r="1317" spans="2:19">
      <c r="B1317" s="112">
        <v>45372</v>
      </c>
      <c r="C1317">
        <v>72.094948000000002</v>
      </c>
      <c r="D1317">
        <v>97.221275000000006</v>
      </c>
      <c r="E1317">
        <v>22.552408</v>
      </c>
      <c r="F1317">
        <v>107.89134199999999</v>
      </c>
      <c r="G1317">
        <v>51.854336000000004</v>
      </c>
      <c r="H1317">
        <v>50.511898000000002</v>
      </c>
      <c r="I1317">
        <v>113.489998</v>
      </c>
      <c r="J1317">
        <v>507.76001000000002</v>
      </c>
      <c r="K1317">
        <v>61.450001</v>
      </c>
      <c r="L1317">
        <v>49.459999000000003</v>
      </c>
      <c r="M1317">
        <v>75.059997999999993</v>
      </c>
      <c r="N1317">
        <v>199.05999800000001</v>
      </c>
      <c r="O1317">
        <v>193.94000199999999</v>
      </c>
      <c r="P1317">
        <v>88.650002000000001</v>
      </c>
      <c r="Q1317">
        <v>491.69000199999999</v>
      </c>
      <c r="R1317">
        <v>171.36999499999999</v>
      </c>
      <c r="S1317">
        <v>396.17327899999998</v>
      </c>
    </row>
    <row r="1318" spans="2:19">
      <c r="B1318" s="112">
        <v>45373</v>
      </c>
      <c r="C1318">
        <v>72.334243999999998</v>
      </c>
      <c r="D1318">
        <v>97.530356999999995</v>
      </c>
      <c r="E1318">
        <v>22.642178999999999</v>
      </c>
      <c r="F1318">
        <v>108.259941</v>
      </c>
      <c r="G1318">
        <v>52.054046999999997</v>
      </c>
      <c r="H1318">
        <v>50.591698000000001</v>
      </c>
      <c r="I1318">
        <v>113.489998</v>
      </c>
      <c r="J1318">
        <v>509.57998700000002</v>
      </c>
      <c r="K1318">
        <v>60.869999</v>
      </c>
      <c r="L1318">
        <v>49.990001999999997</v>
      </c>
      <c r="M1318">
        <v>75.739998</v>
      </c>
      <c r="N1318">
        <v>196.61999499999999</v>
      </c>
      <c r="O1318">
        <v>192.78999300000001</v>
      </c>
      <c r="P1318">
        <v>88.599997999999999</v>
      </c>
      <c r="Q1318">
        <v>490.07000699999998</v>
      </c>
      <c r="R1318">
        <v>172.279999</v>
      </c>
      <c r="S1318">
        <v>397.388733</v>
      </c>
    </row>
    <row r="1319" spans="2:19">
      <c r="B1319" s="112">
        <v>45376</v>
      </c>
      <c r="C1319">
        <v>72.194655999999995</v>
      </c>
      <c r="D1319">
        <v>97.350891000000004</v>
      </c>
      <c r="E1319">
        <v>22.592306000000001</v>
      </c>
      <c r="F1319">
        <v>107.89134199999999</v>
      </c>
      <c r="G1319">
        <v>51.874310000000001</v>
      </c>
      <c r="H1319">
        <v>50.422127000000003</v>
      </c>
      <c r="I1319">
        <v>114.650002</v>
      </c>
      <c r="J1319">
        <v>503.01998900000001</v>
      </c>
      <c r="K1319">
        <v>60.57</v>
      </c>
      <c r="L1319">
        <v>49.639999000000003</v>
      </c>
      <c r="M1319">
        <v>75.940002000000007</v>
      </c>
      <c r="N1319">
        <v>194.820007</v>
      </c>
      <c r="O1319">
        <v>195.55999800000001</v>
      </c>
      <c r="P1319">
        <v>88.5</v>
      </c>
      <c r="Q1319">
        <v>485.88000499999998</v>
      </c>
      <c r="R1319">
        <v>170.85000600000001</v>
      </c>
      <c r="S1319">
        <v>396.56179800000001</v>
      </c>
    </row>
    <row r="1320" spans="2:19">
      <c r="B1320" s="112">
        <v>45377</v>
      </c>
      <c r="C1320">
        <v>72.254478000000006</v>
      </c>
      <c r="D1320">
        <v>97.450592</v>
      </c>
      <c r="E1320">
        <v>22.622230999999999</v>
      </c>
      <c r="F1320">
        <v>107.86145</v>
      </c>
      <c r="G1320">
        <v>51.914248999999998</v>
      </c>
      <c r="H1320">
        <v>50.392204</v>
      </c>
      <c r="I1320">
        <v>113.790001</v>
      </c>
      <c r="J1320">
        <v>495.89001500000001</v>
      </c>
      <c r="K1320">
        <v>60.509998000000003</v>
      </c>
      <c r="L1320">
        <v>49.630001</v>
      </c>
      <c r="M1320">
        <v>75.540001000000004</v>
      </c>
      <c r="N1320">
        <v>195.729996</v>
      </c>
      <c r="O1320">
        <v>194.10000600000001</v>
      </c>
      <c r="P1320">
        <v>87.449996999999996</v>
      </c>
      <c r="Q1320">
        <v>492.30999800000001</v>
      </c>
      <c r="R1320">
        <v>169.71000699999999</v>
      </c>
      <c r="S1320">
        <v>397.04998799999998</v>
      </c>
    </row>
    <row r="1321" spans="2:19">
      <c r="B1321" s="112">
        <v>45378</v>
      </c>
      <c r="C1321">
        <v>72.254478000000006</v>
      </c>
      <c r="D1321">
        <v>97.450592</v>
      </c>
      <c r="E1321">
        <v>22.622230999999999</v>
      </c>
      <c r="F1321">
        <v>107.86145</v>
      </c>
      <c r="G1321">
        <v>51.914248999999998</v>
      </c>
      <c r="H1321">
        <v>50.392204</v>
      </c>
      <c r="I1321">
        <v>114.970001</v>
      </c>
      <c r="J1321">
        <v>493.85998499999999</v>
      </c>
      <c r="K1321">
        <v>60.720001000000003</v>
      </c>
      <c r="L1321">
        <v>50.139999000000003</v>
      </c>
      <c r="M1321">
        <v>76.5</v>
      </c>
      <c r="N1321">
        <v>199.520004</v>
      </c>
      <c r="O1321">
        <v>197.38000500000001</v>
      </c>
      <c r="P1321">
        <v>90.050003000000004</v>
      </c>
      <c r="Q1321">
        <v>493.10000600000001</v>
      </c>
      <c r="R1321">
        <v>173.30999800000001</v>
      </c>
      <c r="S1321">
        <v>409.14001500000001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06D1E-AE5A-4980-A5A0-C06102384C7A}">
  <dimension ref="B1:AW1322"/>
  <sheetViews>
    <sheetView topLeftCell="AJ22" zoomScale="115" zoomScaleNormal="115" workbookViewId="0">
      <selection activeCell="AS35" sqref="AS35"/>
    </sheetView>
  </sheetViews>
  <sheetFormatPr defaultColWidth="2.26953125" defaultRowHeight="14.5"/>
  <cols>
    <col min="1" max="1" width="2.26953125" style="6" customWidth="1"/>
    <col min="2" max="2" width="10.36328125" style="6" bestFit="1" customWidth="1"/>
    <col min="3" max="3" width="7.90625" style="6" bestFit="1" customWidth="1"/>
    <col min="4" max="20" width="6.08984375" style="6" bestFit="1" customWidth="1"/>
    <col min="21" max="22" width="2.26953125" style="6"/>
    <col min="23" max="24" width="19.90625" style="6" bestFit="1" customWidth="1"/>
    <col min="25" max="25" width="8.81640625" style="6" bestFit="1" customWidth="1"/>
    <col min="26" max="26" width="10.6328125" style="6" bestFit="1" customWidth="1"/>
    <col min="27" max="27" width="10.1796875" style="6" bestFit="1" customWidth="1"/>
    <col min="28" max="28" width="12.81640625" style="6" bestFit="1" customWidth="1"/>
    <col min="29" max="29" width="12.1796875" style="6" bestFit="1" customWidth="1"/>
    <col min="30" max="30" width="2.26953125" style="6"/>
    <col min="31" max="31" width="24.453125" style="6" bestFit="1" customWidth="1"/>
    <col min="32" max="32" width="12.1796875" style="6" bestFit="1" customWidth="1"/>
    <col min="33" max="33" width="9.08984375" style="6" bestFit="1" customWidth="1"/>
    <col min="34" max="34" width="12.36328125" style="6" bestFit="1" customWidth="1"/>
    <col min="35" max="37" width="9.08984375" style="6" bestFit="1" customWidth="1"/>
    <col min="38" max="38" width="11.08984375" style="6" bestFit="1" customWidth="1"/>
    <col min="39" max="39" width="14.08984375" style="6" bestFit="1" customWidth="1"/>
    <col min="40" max="40" width="12.81640625" style="6" bestFit="1" customWidth="1"/>
    <col min="41" max="41" width="10.7265625" style="6" customWidth="1"/>
    <col min="42" max="42" width="16.26953125" style="6" customWidth="1"/>
    <col min="43" max="43" width="14.90625" style="6" customWidth="1"/>
    <col min="44" max="44" width="25.453125" style="6" bestFit="1" customWidth="1"/>
    <col min="45" max="45" width="19.26953125" style="6" bestFit="1" customWidth="1"/>
    <col min="46" max="46" width="12.81640625" style="6" bestFit="1" customWidth="1"/>
    <col min="47" max="47" width="9.08984375" style="6" bestFit="1" customWidth="1"/>
    <col min="48" max="48" width="9.90625" style="6" bestFit="1" customWidth="1"/>
    <col min="49" max="49" width="8.08984375" style="6" bestFit="1" customWidth="1"/>
    <col min="50" max="16384" width="2.26953125" style="6"/>
  </cols>
  <sheetData>
    <row r="1" spans="2:49">
      <c r="W1" s="165" t="s">
        <v>146</v>
      </c>
      <c r="X1" s="165"/>
      <c r="Y1" s="165"/>
      <c r="Z1" s="165"/>
      <c r="AA1" s="165"/>
      <c r="AB1" s="165"/>
      <c r="AE1" s="6" t="s">
        <v>145</v>
      </c>
      <c r="AF1" s="6" t="s">
        <v>59</v>
      </c>
      <c r="AG1" s="6" t="s">
        <v>95</v>
      </c>
    </row>
    <row r="2" spans="2:49">
      <c r="B2" s="151" t="s">
        <v>2</v>
      </c>
      <c r="C2" s="151"/>
      <c r="D2" s="151"/>
      <c r="E2" s="151"/>
      <c r="F2" s="151"/>
      <c r="G2" s="151"/>
      <c r="H2" s="151"/>
      <c r="I2" s="151"/>
      <c r="J2" s="151"/>
      <c r="K2" s="151"/>
      <c r="L2" s="151"/>
      <c r="M2" s="151"/>
      <c r="N2" s="151"/>
      <c r="O2" s="151"/>
      <c r="P2" s="151"/>
      <c r="Q2" s="151"/>
      <c r="R2" s="151"/>
      <c r="S2" s="151"/>
      <c r="T2" s="151"/>
      <c r="U2" s="151"/>
      <c r="AF2" s="6">
        <v>0.4</v>
      </c>
      <c r="AG2" s="6">
        <v>0.6</v>
      </c>
    </row>
    <row r="3" spans="2:49">
      <c r="B3" s="31" t="s">
        <v>3</v>
      </c>
      <c r="C3" s="50" t="s">
        <v>19</v>
      </c>
      <c r="D3" s="56" t="s">
        <v>110</v>
      </c>
      <c r="E3" s="56" t="s">
        <v>111</v>
      </c>
      <c r="F3" s="56" t="s">
        <v>112</v>
      </c>
      <c r="G3" s="56" t="s">
        <v>113</v>
      </c>
      <c r="H3" s="56" t="s">
        <v>114</v>
      </c>
      <c r="I3" s="56" t="s">
        <v>115</v>
      </c>
      <c r="J3" s="56" t="s">
        <v>4</v>
      </c>
      <c r="K3" s="56" t="s">
        <v>136</v>
      </c>
      <c r="L3" s="56" t="s">
        <v>137</v>
      </c>
      <c r="M3" s="56" t="s">
        <v>138</v>
      </c>
      <c r="N3" s="56" t="s">
        <v>139</v>
      </c>
      <c r="O3" s="56" t="s">
        <v>140</v>
      </c>
      <c r="P3" s="56" t="s">
        <v>6</v>
      </c>
      <c r="Q3" s="56" t="s">
        <v>141</v>
      </c>
      <c r="R3" s="56" t="s">
        <v>5</v>
      </c>
      <c r="S3" s="56" t="s">
        <v>69</v>
      </c>
      <c r="T3" s="56" t="s">
        <v>142</v>
      </c>
      <c r="U3" s="56"/>
      <c r="W3" s="6" t="s">
        <v>144</v>
      </c>
      <c r="X3" s="6" t="s">
        <v>143</v>
      </c>
      <c r="Y3" s="50" t="s">
        <v>20</v>
      </c>
      <c r="Z3" s="50" t="s">
        <v>21</v>
      </c>
      <c r="AA3" s="50" t="s">
        <v>22</v>
      </c>
      <c r="AB3" s="50" t="s">
        <v>23</v>
      </c>
      <c r="AF3" s="6">
        <v>0.5</v>
      </c>
      <c r="AG3" s="6">
        <v>0.5</v>
      </c>
    </row>
    <row r="4" spans="2:49">
      <c r="B4" s="1"/>
      <c r="C4" s="33"/>
      <c r="D4" s="55"/>
      <c r="E4" s="55"/>
      <c r="F4" s="55"/>
      <c r="G4" s="55"/>
      <c r="H4" s="55"/>
      <c r="I4" s="55"/>
      <c r="J4" s="55"/>
      <c r="K4" s="55"/>
      <c r="L4" s="55"/>
      <c r="M4" s="55"/>
      <c r="N4" s="55"/>
      <c r="O4" s="55"/>
      <c r="P4" s="55"/>
      <c r="Q4" s="55"/>
      <c r="R4" s="55"/>
      <c r="S4" s="55"/>
      <c r="T4" s="55"/>
      <c r="U4" s="55"/>
      <c r="V4" s="55"/>
      <c r="W4" s="55"/>
      <c r="X4" s="55"/>
      <c r="Y4" s="94"/>
      <c r="Z4" s="54"/>
      <c r="AA4" s="54"/>
      <c r="AB4" s="101"/>
      <c r="AC4" s="6">
        <v>1000000</v>
      </c>
      <c r="AF4" s="6">
        <v>0.7</v>
      </c>
      <c r="AG4" s="6">
        <v>0.3</v>
      </c>
    </row>
    <row r="5" spans="2:49" ht="15" thickBot="1">
      <c r="B5" s="112">
        <v>43467</v>
      </c>
      <c r="C5" s="33">
        <v>1</v>
      </c>
      <c r="D5" s="55">
        <f>Bond_Historical!K5</f>
        <v>2.0181936805972762E-3</v>
      </c>
      <c r="E5" s="55">
        <f>Bond_Historical!L5</f>
        <v>7.5075491204671968E-4</v>
      </c>
      <c r="F5" s="55">
        <f>Bond_Historical!M5</f>
        <v>8.081753994684953E-3</v>
      </c>
      <c r="G5" s="55">
        <f>Bond_Historical!N5</f>
        <v>3.0975966323256686E-3</v>
      </c>
      <c r="H5" s="55">
        <f>Bond_Historical!O5</f>
        <v>1.8762718584981364E-3</v>
      </c>
      <c r="I5" s="55">
        <f>Bond_Historical!P5</f>
        <v>1.9584372393925269E-4</v>
      </c>
      <c r="J5" s="55">
        <f>Equity_Historical!P6</f>
        <v>2.1758959877581838E-2</v>
      </c>
      <c r="K5" s="55">
        <f>Equity_Historical!Q6</f>
        <v>3.441512979302179E-2</v>
      </c>
      <c r="L5" s="55">
        <f>Equity_Historical!R6</f>
        <v>2.0377413370892706E-3</v>
      </c>
      <c r="M5" s="55">
        <f>Equity_Historical!S6</f>
        <v>-2.6832249567946228E-3</v>
      </c>
      <c r="N5" s="55">
        <f>Equity_Historical!T6</f>
        <v>1.9259721591178249E-2</v>
      </c>
      <c r="O5" s="55">
        <f>Equity_Historical!U6</f>
        <v>1.7163783723648709E-2</v>
      </c>
      <c r="P5" s="55">
        <f>Equity_Historical!V6</f>
        <v>-9.2082083401353251E-3</v>
      </c>
      <c r="Q5" s="55">
        <f>Equity_Historical!W6</f>
        <v>-1.741431595680757E-2</v>
      </c>
      <c r="R5" s="55">
        <f>Equity_Historical!X6</f>
        <v>-2.2858883100233825E-2</v>
      </c>
      <c r="S5" s="55">
        <f>Equity_Historical!Y6</f>
        <v>1.1405879127645946E-3</v>
      </c>
      <c r="T5" s="55">
        <f>Equity_Historical!Z6</f>
        <v>-7.19911716838536E-3</v>
      </c>
      <c r="V5" s="55"/>
      <c r="W5" s="55">
        <v>3.0929971815425233E-3</v>
      </c>
      <c r="X5" s="55">
        <v>2.7417811326666153E-2</v>
      </c>
      <c r="Y5" s="94">
        <f>W5*$AF$2+X5*$AG$2</f>
        <v>1.7687885668616701E-2</v>
      </c>
      <c r="Z5" s="54">
        <f>Y5*$AW$7+$AW$7</f>
        <v>1017687.8856686167</v>
      </c>
      <c r="AA5" s="54">
        <f>Z5-$AW$7</f>
        <v>17687.885668616742</v>
      </c>
      <c r="AB5" s="101">
        <v>-100254.98740891123</v>
      </c>
      <c r="AC5" s="105">
        <f t="shared" ref="AC5:AC68" si="0">AC4+AA5</f>
        <v>1017687.8856686167</v>
      </c>
      <c r="AE5" s="151" t="s">
        <v>25</v>
      </c>
      <c r="AF5" s="151"/>
      <c r="AG5" s="151"/>
      <c r="AH5" s="151"/>
      <c r="AI5" s="151"/>
      <c r="AJ5" s="151"/>
      <c r="AK5" s="151"/>
      <c r="AL5" s="151"/>
      <c r="AM5" s="151"/>
      <c r="AN5" s="151"/>
      <c r="AO5" s="151"/>
      <c r="AP5" s="151"/>
      <c r="AQ5" s="151"/>
      <c r="AR5" s="151"/>
    </row>
    <row r="6" spans="2:49">
      <c r="B6" s="112">
        <v>43468</v>
      </c>
      <c r="C6" s="33">
        <v>2</v>
      </c>
      <c r="D6" s="55">
        <f>Bond_Historical!K6</f>
        <v>3.8984245948807303E-3</v>
      </c>
      <c r="E6" s="55">
        <f>Bond_Historical!L6</f>
        <v>4.1203330833645335E-3</v>
      </c>
      <c r="F6" s="55">
        <f>Bond_Historical!M6</f>
        <v>5.6174451816863903E-3</v>
      </c>
      <c r="G6" s="55">
        <f>Bond_Historical!N6</f>
        <v>4.4154493227377433E-4</v>
      </c>
      <c r="H6" s="55">
        <f>Bond_Historical!O6</f>
        <v>6.1662795461941509E-3</v>
      </c>
      <c r="I6" s="55">
        <f>Bond_Historical!P6</f>
        <v>2.5425281809610865E-3</v>
      </c>
      <c r="J6" s="55">
        <f>Equity_Historical!P7</f>
        <v>-1.547280413109498E-2</v>
      </c>
      <c r="K6" s="55">
        <f>Equity_Historical!Q7</f>
        <v>-2.9468873407260225E-2</v>
      </c>
      <c r="L6" s="55">
        <f>Equity_Historical!R7</f>
        <v>-5.1558613217171784E-3</v>
      </c>
      <c r="M6" s="55">
        <f>Equity_Historical!S7</f>
        <v>-4.616155328725325E-3</v>
      </c>
      <c r="N6" s="55">
        <f>Equity_Historical!T7</f>
        <v>-3.7563596321737572E-2</v>
      </c>
      <c r="O6" s="55">
        <f>Equity_Historical!U7</f>
        <v>-1.4313794338389385E-2</v>
      </c>
      <c r="P6" s="55">
        <f>Equity_Historical!V7</f>
        <v>5.9791310086373386E-3</v>
      </c>
      <c r="Q6" s="55">
        <f>Equity_Historical!W7</f>
        <v>2.5253535294442564E-3</v>
      </c>
      <c r="R6" s="55">
        <f>Equity_Historical!X7</f>
        <v>-2.7648805012156819E-2</v>
      </c>
      <c r="S6" s="55">
        <f>Equity_Historical!Y7</f>
        <v>-0.10492459007719759</v>
      </c>
      <c r="T6" s="55">
        <f>Equity_Historical!Z7</f>
        <v>-2.7727156153937241E-2</v>
      </c>
      <c r="V6" s="55"/>
      <c r="W6" s="55">
        <v>3.1553387604627151E-3</v>
      </c>
      <c r="X6" s="55">
        <v>-1.2535464478697061E-2</v>
      </c>
      <c r="Y6" s="94">
        <f t="shared" ref="Y6:Y69" si="1">W6*$AF$2+X6*$AG$2</f>
        <v>-6.2591431830331503E-3</v>
      </c>
      <c r="Z6" s="54">
        <f t="shared" ref="Z6:Z69" si="2">Y6*$AW$7+$AW$7</f>
        <v>993740.8568169669</v>
      </c>
      <c r="AA6" s="54">
        <f t="shared" ref="AA6:AA69" si="3">Z6-$AW$7</f>
        <v>-6259.1431830330985</v>
      </c>
      <c r="AB6" s="101">
        <v>-83642.93246574467</v>
      </c>
      <c r="AC6" s="6">
        <f t="shared" si="0"/>
        <v>1011428.7424855836</v>
      </c>
      <c r="AE6" s="76" t="s">
        <v>62</v>
      </c>
      <c r="AF6" s="59" t="s">
        <v>110</v>
      </c>
      <c r="AG6" s="59" t="s">
        <v>111</v>
      </c>
      <c r="AH6" s="59" t="s">
        <v>112</v>
      </c>
      <c r="AI6" s="59" t="s">
        <v>113</v>
      </c>
      <c r="AJ6" s="59" t="s">
        <v>114</v>
      </c>
      <c r="AK6" s="59" t="s">
        <v>115</v>
      </c>
      <c r="AL6" s="50" t="s">
        <v>116</v>
      </c>
      <c r="AM6" s="50" t="s">
        <v>117</v>
      </c>
      <c r="AN6" s="50" t="s">
        <v>118</v>
      </c>
      <c r="AO6" s="50" t="s">
        <v>119</v>
      </c>
      <c r="AP6" s="50" t="s">
        <v>120</v>
      </c>
      <c r="AQ6" s="50" t="s">
        <v>121</v>
      </c>
      <c r="AR6" s="50" t="s">
        <v>122</v>
      </c>
      <c r="AS6" s="50" t="s">
        <v>123</v>
      </c>
      <c r="AT6" s="50" t="s">
        <v>124</v>
      </c>
      <c r="AU6" s="50" t="s">
        <v>125</v>
      </c>
      <c r="AV6" s="50" t="s">
        <v>126</v>
      </c>
    </row>
    <row r="7" spans="2:49">
      <c r="B7" s="112">
        <v>43469</v>
      </c>
      <c r="C7" s="33">
        <v>3</v>
      </c>
      <c r="D7" s="55">
        <f>Bond_Historical!K7</f>
        <v>-3.0166203804223987E-3</v>
      </c>
      <c r="E7" s="55">
        <f>Bond_Historical!L7</f>
        <v>-2.9946869485347771E-3</v>
      </c>
      <c r="F7" s="55">
        <f>Bond_Historical!M7</f>
        <v>-5.2157395670601511E-3</v>
      </c>
      <c r="G7" s="55">
        <f>Bond_Historical!N7</f>
        <v>-6.1810456108295643E-4</v>
      </c>
      <c r="H7" s="55">
        <f>Bond_Historical!O7</f>
        <v>-2.6110460187257433E-3</v>
      </c>
      <c r="I7" s="55">
        <f>Bond_Historical!P7</f>
        <v>-3.1305048385615254E-3</v>
      </c>
      <c r="J7" s="55">
        <f>Equity_Historical!P8</f>
        <v>3.6205896681602956E-2</v>
      </c>
      <c r="K7" s="55">
        <f>Equity_Historical!Q8</f>
        <v>4.6060994424761914E-2</v>
      </c>
      <c r="L7" s="55">
        <f>Equity_Historical!R8</f>
        <v>6.226652534317291E-3</v>
      </c>
      <c r="M7" s="55">
        <f>Equity_Historical!S8</f>
        <v>1.6254443770900122E-2</v>
      </c>
      <c r="N7" s="55">
        <f>Equity_Historical!T8</f>
        <v>4.1408046519126482E-2</v>
      </c>
      <c r="O7" s="55">
        <f>Equity_Historical!U8</f>
        <v>3.6202323094176342E-2</v>
      </c>
      <c r="P7" s="55">
        <f>Equity_Historical!V8</f>
        <v>3.987557887889728E-3</v>
      </c>
      <c r="Q7" s="55">
        <f>Equity_Historical!W8</f>
        <v>1.6065823827570571E-2</v>
      </c>
      <c r="R7" s="55">
        <f>Equity_Historical!X8</f>
        <v>1.162740301995235E-2</v>
      </c>
      <c r="S7" s="55">
        <f>Equity_Historical!Y8</f>
        <v>4.1803245298706423E-2</v>
      </c>
      <c r="T7" s="55">
        <f>Equity_Historical!Z8</f>
        <v>5.1612535245190563E-2</v>
      </c>
      <c r="V7" s="55"/>
      <c r="W7" s="55">
        <v>-2.6920826614663432E-3</v>
      </c>
      <c r="X7" s="55">
        <v>1.1602273468450712E-2</v>
      </c>
      <c r="Y7" s="94">
        <f t="shared" si="1"/>
        <v>5.884531016483889E-3</v>
      </c>
      <c r="Z7" s="54">
        <f t="shared" si="2"/>
        <v>1005884.5310164839</v>
      </c>
      <c r="AA7" s="54">
        <f t="shared" si="3"/>
        <v>5884.5310164839029</v>
      </c>
      <c r="AB7" s="101">
        <v>-79997.796267325524</v>
      </c>
      <c r="AC7" s="6">
        <f t="shared" si="0"/>
        <v>1017313.2735020675</v>
      </c>
      <c r="AE7" s="6" t="s">
        <v>27</v>
      </c>
      <c r="AF7" s="2">
        <f>AF22*$AW$7</f>
        <v>86125</v>
      </c>
      <c r="AG7" s="2">
        <f t="shared" ref="AG7:AU7" si="4">AG22*$AW$7</f>
        <v>54029</v>
      </c>
      <c r="AH7" s="2">
        <f t="shared" si="4"/>
        <v>11712</v>
      </c>
      <c r="AI7" s="2">
        <f t="shared" si="4"/>
        <v>94823</v>
      </c>
      <c r="AJ7" s="2">
        <f t="shared" si="4"/>
        <v>58502</v>
      </c>
      <c r="AK7" s="2">
        <f t="shared" si="4"/>
        <v>29724</v>
      </c>
      <c r="AL7" s="2">
        <f t="shared" si="4"/>
        <v>38627</v>
      </c>
      <c r="AM7" s="2">
        <f t="shared" si="4"/>
        <v>68271</v>
      </c>
      <c r="AN7" s="2">
        <f t="shared" si="4"/>
        <v>66900</v>
      </c>
      <c r="AO7" s="2">
        <f t="shared" si="4"/>
        <v>104998</v>
      </c>
      <c r="AP7" s="2">
        <f t="shared" si="4"/>
        <v>16442</v>
      </c>
      <c r="AQ7" s="2">
        <f t="shared" si="4"/>
        <v>38935</v>
      </c>
      <c r="AR7" s="2">
        <f t="shared" si="4"/>
        <v>3652</v>
      </c>
      <c r="AS7" s="2">
        <f t="shared" si="4"/>
        <v>76161</v>
      </c>
      <c r="AT7" s="2">
        <f t="shared" si="4"/>
        <v>62919</v>
      </c>
      <c r="AU7" s="2">
        <f t="shared" si="4"/>
        <v>65712</v>
      </c>
      <c r="AV7" s="2">
        <f>AV22*$AW$7</f>
        <v>122468</v>
      </c>
      <c r="AW7" s="2">
        <v>1000000</v>
      </c>
    </row>
    <row r="8" spans="2:49">
      <c r="B8" s="112">
        <v>43472</v>
      </c>
      <c r="C8" s="33">
        <v>4</v>
      </c>
      <c r="D8" s="55">
        <f>Bond_Historical!K8</f>
        <v>-1.5119610012488309E-3</v>
      </c>
      <c r="E8" s="55">
        <f>Bond_Historical!L8</f>
        <v>-1.6886994588756054E-3</v>
      </c>
      <c r="F8" s="55">
        <f>Bond_Historical!M8</f>
        <v>-2.0133128153068044E-3</v>
      </c>
      <c r="G8" s="55">
        <f>Bond_Historical!N8</f>
        <v>8.8409197646880091E-5</v>
      </c>
      <c r="H8" s="55">
        <f>Bond_Historical!O8</f>
        <v>-1.8708349103638082E-4</v>
      </c>
      <c r="I8" s="55">
        <f>Bond_Historical!P8</f>
        <v>1.3712981621967642E-3</v>
      </c>
      <c r="J8" s="55">
        <f>Equity_Historical!P9</f>
        <v>5.1869884004698335E-3</v>
      </c>
      <c r="K8" s="55">
        <f>Equity_Historical!Q9</f>
        <v>7.2468114790365668E-4</v>
      </c>
      <c r="L8" s="55">
        <f>Equity_Historical!R9</f>
        <v>1.1703505315002229E-2</v>
      </c>
      <c r="M8" s="55">
        <f>Equity_Historical!S9</f>
        <v>-7.425244415351224E-3</v>
      </c>
      <c r="N8" s="55">
        <f>Equity_Historical!T9</f>
        <v>5.4789701182997709E-4</v>
      </c>
      <c r="O8" s="55">
        <f>Equity_Historical!U9</f>
        <v>6.949367650733153E-4</v>
      </c>
      <c r="P8" s="55">
        <f>Equity_Historical!V9</f>
        <v>6.1712834719115737E-3</v>
      </c>
      <c r="Q8" s="55">
        <f>Equity_Historical!W9</f>
        <v>-1.4606773840761512E-2</v>
      </c>
      <c r="R8" s="55">
        <f>Equity_Historical!X9</f>
        <v>1.9177869355369744E-3</v>
      </c>
      <c r="S8" s="55">
        <f>Equity_Historical!Y9</f>
        <v>-2.2281456657472312E-3</v>
      </c>
      <c r="T8" s="55">
        <f>Equity_Historical!Z9</f>
        <v>1.621787298131842E-2</v>
      </c>
      <c r="V8" s="55"/>
      <c r="W8" s="55">
        <v>-7.4447280819772742E-4</v>
      </c>
      <c r="X8" s="55">
        <v>1.4922201470105138E-3</v>
      </c>
      <c r="Y8" s="94">
        <f t="shared" si="1"/>
        <v>5.9754296492721729E-4</v>
      </c>
      <c r="Z8" s="54">
        <f t="shared" si="2"/>
        <v>1000597.5429649273</v>
      </c>
      <c r="AA8" s="54">
        <f t="shared" si="3"/>
        <v>597.54296492727008</v>
      </c>
      <c r="AB8" s="101">
        <v>-69968.07408196514</v>
      </c>
      <c r="AC8" s="6">
        <f t="shared" si="0"/>
        <v>1017910.8164669948</v>
      </c>
      <c r="AE8" s="6" t="s">
        <v>28</v>
      </c>
      <c r="AF8" s="57">
        <v>0.01</v>
      </c>
    </row>
    <row r="9" spans="2:49">
      <c r="B9" s="112">
        <v>43473</v>
      </c>
      <c r="C9" s="33">
        <v>5</v>
      </c>
      <c r="D9" s="55">
        <f>Bond_Historical!K9</f>
        <v>-1.261621982286991E-3</v>
      </c>
      <c r="E9" s="55">
        <f>Bond_Historical!L9</f>
        <v>-7.5134864529776519E-4</v>
      </c>
      <c r="F9" s="55">
        <f>Bond_Historical!M9</f>
        <v>-2.0171955196214295E-3</v>
      </c>
      <c r="G9" s="55">
        <f>Bond_Historical!N9</f>
        <v>2.2064935637396308E-3</v>
      </c>
      <c r="H9" s="55">
        <f>Bond_Historical!O9</f>
        <v>5.6014600097180844E-4</v>
      </c>
      <c r="I9" s="55">
        <f>Bond_Historical!P9</f>
        <v>-7.8332150459624057E-4</v>
      </c>
      <c r="J9" s="55">
        <f>Equity_Historical!P10</f>
        <v>7.2444098836805812E-3</v>
      </c>
      <c r="K9" s="55">
        <f>Equity_Historical!Q10</f>
        <v>3.193655250402265E-2</v>
      </c>
      <c r="L9" s="55">
        <f>Equity_Historical!R10</f>
        <v>6.9569433492284545E-3</v>
      </c>
      <c r="M9" s="55">
        <f>Equity_Historical!S10</f>
        <v>1.9110591395007115E-4</v>
      </c>
      <c r="N9" s="55">
        <f>Equity_Historical!T10</f>
        <v>1.143933836946049E-2</v>
      </c>
      <c r="O9" s="55">
        <f>Equity_Historical!U10</f>
        <v>-1.8873849554696409E-3</v>
      </c>
      <c r="P9" s="55">
        <f>Equity_Historical!V10</f>
        <v>1.1236849432838222E-2</v>
      </c>
      <c r="Q9" s="55">
        <f>Equity_Historical!W10</f>
        <v>6.078858228052199E-3</v>
      </c>
      <c r="R9" s="55">
        <f>Equity_Historical!X10</f>
        <v>1.3282004505979524E-2</v>
      </c>
      <c r="S9" s="55">
        <f>Equity_Historical!Y10</f>
        <v>1.8883192411590147E-2</v>
      </c>
      <c r="T9" s="55">
        <f>Equity_Historical!Z10</f>
        <v>1.7745296073534009E-2</v>
      </c>
      <c r="V9" s="55"/>
      <c r="W9" s="55">
        <v>-7.3578053800681269E-5</v>
      </c>
      <c r="X9" s="55">
        <v>6.1622204166199256E-3</v>
      </c>
      <c r="Y9" s="94">
        <f t="shared" si="1"/>
        <v>3.6679010284516827E-3</v>
      </c>
      <c r="Z9" s="54">
        <f t="shared" si="2"/>
        <v>1003667.9010284516</v>
      </c>
      <c r="AA9" s="54">
        <f t="shared" si="3"/>
        <v>3667.9010284516262</v>
      </c>
      <c r="AB9" s="101">
        <v>-68704.508196981158</v>
      </c>
      <c r="AC9" s="6">
        <f t="shared" si="0"/>
        <v>1021578.7174954464</v>
      </c>
      <c r="AE9" s="6" t="s">
        <v>29</v>
      </c>
      <c r="AF9" s="6">
        <f>COUNT(C4:C1322)</f>
        <v>1318</v>
      </c>
    </row>
    <row r="10" spans="2:49">
      <c r="B10" s="112">
        <v>43474</v>
      </c>
      <c r="C10" s="33">
        <v>6</v>
      </c>
      <c r="D10" s="55">
        <f>Bond_Historical!K10</f>
        <v>1.387413210106451E-3</v>
      </c>
      <c r="E10" s="55">
        <f>Bond_Historical!L10</f>
        <v>8.4522354688806867E-4</v>
      </c>
      <c r="F10" s="55">
        <f>Bond_Historical!M10</f>
        <v>0</v>
      </c>
      <c r="G10" s="55">
        <f>Bond_Historical!N10</f>
        <v>3.7846364319665919E-3</v>
      </c>
      <c r="H10" s="55">
        <f>Bond_Historical!O10</f>
        <v>1.3063429891682385E-3</v>
      </c>
      <c r="I10" s="55">
        <f>Bond_Historical!P10</f>
        <v>-1.3717783304288166E-3</v>
      </c>
      <c r="J10" s="55">
        <f>Equity_Historical!P11</f>
        <v>5.2610022431468471E-3</v>
      </c>
      <c r="K10" s="55">
        <f>Equity_Historical!Q11</f>
        <v>1.1856728290682468E-2</v>
      </c>
      <c r="L10" s="55">
        <f>Equity_Historical!R11</f>
        <v>-3.2616163946463639E-3</v>
      </c>
      <c r="M10" s="55">
        <f>Equity_Historical!S11</f>
        <v>-8.4420613841339424E-3</v>
      </c>
      <c r="N10" s="55">
        <f>Equity_Historical!T11</f>
        <v>4.1439770792650833E-3</v>
      </c>
      <c r="O10" s="55">
        <f>Equity_Historical!U11</f>
        <v>-1.691718180725591E-3</v>
      </c>
      <c r="P10" s="55">
        <f>Equity_Historical!V11</f>
        <v>-8.7917634175880902E-3</v>
      </c>
      <c r="Q10" s="55">
        <f>Equity_Historical!W11</f>
        <v>-7.9362753948288671E-3</v>
      </c>
      <c r="R10" s="55">
        <f>Equity_Historical!X11</f>
        <v>1.4375456107599892E-3</v>
      </c>
      <c r="S10" s="55">
        <f>Equity_Historical!Y11</f>
        <v>1.6839671677358146E-2</v>
      </c>
      <c r="T10" s="55">
        <f>Equity_Historical!Z11</f>
        <v>-1.6643276352213198E-2</v>
      </c>
      <c r="V10" s="55"/>
      <c r="W10" s="55">
        <v>1.4266411421128974E-3</v>
      </c>
      <c r="X10" s="55">
        <v>1.467989837887989E-2</v>
      </c>
      <c r="Y10" s="94">
        <f t="shared" si="1"/>
        <v>9.3785954841730922E-3</v>
      </c>
      <c r="Z10" s="54">
        <f t="shared" si="2"/>
        <v>1009378.595484173</v>
      </c>
      <c r="AA10" s="54">
        <f t="shared" si="3"/>
        <v>9378.5954841730418</v>
      </c>
      <c r="AB10" s="101">
        <v>-65742.796096418751</v>
      </c>
      <c r="AC10" s="6">
        <f t="shared" si="0"/>
        <v>1030957.3129796195</v>
      </c>
      <c r="AE10" s="6" t="s">
        <v>30</v>
      </c>
      <c r="AF10" s="64">
        <f>AF8*AF9</f>
        <v>13.18</v>
      </c>
    </row>
    <row r="11" spans="2:49" ht="15" thickBot="1">
      <c r="B11" s="112">
        <v>43475</v>
      </c>
      <c r="C11" s="33">
        <v>7</v>
      </c>
      <c r="D11" s="55">
        <f>Bond_Historical!K11</f>
        <v>-2.0189810002234606E-3</v>
      </c>
      <c r="E11" s="55">
        <f>Bond_Historical!L11</f>
        <v>-1.1272089541948444E-3</v>
      </c>
      <c r="F11" s="55">
        <f>Bond_Historical!M11</f>
        <v>-1.2123539667724603E-3</v>
      </c>
      <c r="G11" s="55">
        <f>Bond_Historical!N11</f>
        <v>-2.639120523695982E-3</v>
      </c>
      <c r="H11" s="55">
        <f>Bond_Historical!O11</f>
        <v>-2.2401607424067829E-3</v>
      </c>
      <c r="I11" s="55">
        <f>Bond_Historical!P11</f>
        <v>7.8380167282829393E-4</v>
      </c>
      <c r="J11" s="55">
        <f>Equity_Historical!P12</f>
        <v>-5.1221443985377969E-3</v>
      </c>
      <c r="K11" s="55">
        <f>Equity_Historical!Q12</f>
        <v>-2.0802133187713129E-4</v>
      </c>
      <c r="L11" s="55">
        <f>Equity_Historical!R12</f>
        <v>7.3733999635471471E-4</v>
      </c>
      <c r="M11" s="55">
        <f>Equity_Historical!S12</f>
        <v>4.8052492229694868E-3</v>
      </c>
      <c r="N11" s="55">
        <f>Equity_Historical!T12</f>
        <v>1.0779735646523243E-3</v>
      </c>
      <c r="O11" s="55">
        <f>Equity_Historical!U12</f>
        <v>-9.9832735419590503E-5</v>
      </c>
      <c r="P11" s="55">
        <f>Equity_Historical!V12</f>
        <v>1.3560060920345162E-2</v>
      </c>
      <c r="Q11" s="55">
        <f>Equity_Historical!W12</f>
        <v>1.6464191007538365E-2</v>
      </c>
      <c r="R11" s="55">
        <f>Equity_Historical!X12</f>
        <v>5.0356908647051241E-3</v>
      </c>
      <c r="S11" s="55">
        <f>Equity_Historical!Y12</f>
        <v>3.1909600241305418E-3</v>
      </c>
      <c r="T11" s="55">
        <f>Equity_Historical!Z12</f>
        <v>3.0565592948709822E-2</v>
      </c>
      <c r="V11" s="55"/>
      <c r="W11" s="55">
        <v>-1.5544860455076412E-3</v>
      </c>
      <c r="X11" s="55">
        <v>-1.6648035721758814E-2</v>
      </c>
      <c r="Y11" s="94">
        <f t="shared" si="1"/>
        <v>-1.0610615851258345E-2</v>
      </c>
      <c r="Z11" s="54">
        <f t="shared" si="2"/>
        <v>989389.38414874161</v>
      </c>
      <c r="AA11" s="54">
        <f t="shared" si="3"/>
        <v>-10610.615851258393</v>
      </c>
      <c r="AB11" s="101">
        <v>-62775.466210226063</v>
      </c>
      <c r="AC11" s="6">
        <f t="shared" si="0"/>
        <v>1020346.6971283611</v>
      </c>
      <c r="AE11" s="58"/>
      <c r="AH11" s="14"/>
      <c r="AI11" s="14"/>
    </row>
    <row r="12" spans="2:49">
      <c r="B12" s="112">
        <v>43476</v>
      </c>
      <c r="C12" s="33">
        <v>8</v>
      </c>
      <c r="D12" s="55">
        <f>Bond_Historical!K12</f>
        <v>2.0189810002234233E-3</v>
      </c>
      <c r="E12" s="55">
        <f>Bond_Historical!L12</f>
        <v>1.4091112323664308E-3</v>
      </c>
      <c r="F12" s="55">
        <f>Bond_Historical!M12</f>
        <v>2.4233292541445289E-3</v>
      </c>
      <c r="G12" s="55">
        <f>Bond_Historical!N12</f>
        <v>1.8478917656150307E-3</v>
      </c>
      <c r="H12" s="55">
        <f>Bond_Historical!O12</f>
        <v>2.7994176928121204E-3</v>
      </c>
      <c r="I12" s="55">
        <f>Bond_Historical!P12</f>
        <v>1.3712981621967642E-3</v>
      </c>
      <c r="J12" s="55">
        <f>Equity_Historical!P13</f>
        <v>-4.5907573377240605E-3</v>
      </c>
      <c r="K12" s="55">
        <f>Equity_Historical!Q13</f>
        <v>-2.7777165822924187E-3</v>
      </c>
      <c r="L12" s="55">
        <f>Equity_Historical!R13</f>
        <v>-1.2643937531240657E-3</v>
      </c>
      <c r="M12" s="55">
        <f>Equity_Historical!S13</f>
        <v>4.7825439469334216E-3</v>
      </c>
      <c r="N12" s="55">
        <f>Equity_Historical!T13</f>
        <v>-7.2096879183546365E-3</v>
      </c>
      <c r="O12" s="55">
        <f>Equity_Historical!U13</f>
        <v>-4.7927320791523115E-3</v>
      </c>
      <c r="P12" s="55">
        <f>Equity_Historical!V13</f>
        <v>-2.8460901468990892E-3</v>
      </c>
      <c r="Q12" s="55">
        <f>Equity_Historical!W13</f>
        <v>-8.1325050805459466E-3</v>
      </c>
      <c r="R12" s="55">
        <f>Equity_Historical!X13</f>
        <v>1.1369826688595694E-2</v>
      </c>
      <c r="S12" s="55">
        <f>Equity_Historical!Y13</f>
        <v>-9.8665171442675389E-3</v>
      </c>
      <c r="T12" s="55">
        <f>Equity_Historical!Z13</f>
        <v>-5.2928768160683277E-3</v>
      </c>
      <c r="V12" s="55"/>
      <c r="W12" s="55">
        <v>1.8845136265372027E-3</v>
      </c>
      <c r="X12" s="55">
        <v>-8.0195331699498829E-3</v>
      </c>
      <c r="Y12" s="94">
        <f t="shared" si="1"/>
        <v>-4.0579144513550481E-3</v>
      </c>
      <c r="Z12" s="54">
        <f t="shared" si="2"/>
        <v>995942.085548645</v>
      </c>
      <c r="AA12" s="54">
        <f t="shared" si="3"/>
        <v>-4057.9144513549982</v>
      </c>
      <c r="AB12" s="101">
        <v>-51530.754785472411</v>
      </c>
      <c r="AC12" s="6">
        <f t="shared" si="0"/>
        <v>1016288.7826770061</v>
      </c>
      <c r="AE12" s="154" t="s">
        <v>31</v>
      </c>
      <c r="AF12" s="155"/>
      <c r="AH12" s="154" t="s">
        <v>32</v>
      </c>
      <c r="AI12" s="155"/>
      <c r="AM12" s="163" t="s">
        <v>149</v>
      </c>
      <c r="AN12" s="164"/>
      <c r="AP12" s="163" t="s">
        <v>147</v>
      </c>
      <c r="AQ12" s="164"/>
      <c r="AS12" s="163" t="s">
        <v>148</v>
      </c>
      <c r="AT12" s="164"/>
    </row>
    <row r="13" spans="2:49">
      <c r="B13" s="112">
        <v>43479</v>
      </c>
      <c r="C13" s="33">
        <v>9</v>
      </c>
      <c r="D13" s="55">
        <f>Bond_Historical!K13</f>
        <v>-8.8289765204690247E-4</v>
      </c>
      <c r="E13" s="55">
        <f>Bond_Historical!L13</f>
        <v>-1.4091112323663532E-3</v>
      </c>
      <c r="F13" s="55">
        <f>Bond_Historical!M13</f>
        <v>-1.2109752873721601E-3</v>
      </c>
      <c r="G13" s="55">
        <f>Bond_Historical!N13</f>
        <v>-2.6410558018477082E-3</v>
      </c>
      <c r="H13" s="55">
        <f>Bond_Historical!O13</f>
        <v>-2.0521026899078605E-3</v>
      </c>
      <c r="I13" s="55">
        <f>Bond_Historical!P13</f>
        <v>3.9117792686055785E-4</v>
      </c>
      <c r="J13" s="55">
        <f>Equity_Historical!P14</f>
        <v>-1.2556447324903572E-3</v>
      </c>
      <c r="K13" s="55">
        <f>Equity_Historical!Q14</f>
        <v>1.0996259806914028E-2</v>
      </c>
      <c r="L13" s="55">
        <f>Equity_Historical!R14</f>
        <v>1.1591173558056047E-3</v>
      </c>
      <c r="M13" s="55">
        <f>Equity_Historical!S14</f>
        <v>-1.2482107038452612E-2</v>
      </c>
      <c r="N13" s="55">
        <f>Equity_Historical!T14</f>
        <v>1.8069951097281932E-3</v>
      </c>
      <c r="O13" s="55">
        <f>Equity_Historical!U14</f>
        <v>1.0256392689632953E-2</v>
      </c>
      <c r="P13" s="55">
        <f>Equity_Historical!V14</f>
        <v>0</v>
      </c>
      <c r="Q13" s="55">
        <f>Equity_Historical!W14</f>
        <v>-1.968421837536816E-2</v>
      </c>
      <c r="R13" s="55">
        <f>Equity_Historical!X14</f>
        <v>1.573260263540354E-3</v>
      </c>
      <c r="S13" s="55">
        <f>Equity_Historical!Y14</f>
        <v>-1.5151374144334416E-2</v>
      </c>
      <c r="T13" s="55">
        <f>Equity_Historical!Z14</f>
        <v>-5.5115389169357329E-3</v>
      </c>
      <c r="V13" s="55"/>
      <c r="W13" s="55">
        <v>-1.5175839920061266E-3</v>
      </c>
      <c r="X13" s="55">
        <v>1.7262549970400054E-2</v>
      </c>
      <c r="Y13" s="94">
        <f t="shared" si="1"/>
        <v>9.7504963854375803E-3</v>
      </c>
      <c r="Z13" s="54">
        <f t="shared" si="2"/>
        <v>1009750.4963854376</v>
      </c>
      <c r="AA13" s="54">
        <f t="shared" si="3"/>
        <v>9750.4963854375528</v>
      </c>
      <c r="AB13" s="101">
        <v>-49370.375255586929</v>
      </c>
      <c r="AC13" s="6">
        <f t="shared" si="0"/>
        <v>1026039.2790624436</v>
      </c>
      <c r="AE13" s="9" t="s">
        <v>33</v>
      </c>
      <c r="AF13" s="77">
        <f>-_xlfn.PERCENTILE.INC(AB5:AB1322,AF8)</f>
        <v>44080.164339606999</v>
      </c>
      <c r="AH13" s="9" t="s">
        <v>34</v>
      </c>
      <c r="AI13" s="13">
        <f>(1-AF8)*AF9</f>
        <v>1304.82</v>
      </c>
      <c r="AM13" s="143" t="s">
        <v>33</v>
      </c>
      <c r="AN13" s="13">
        <v>44080.164339606999</v>
      </c>
      <c r="AP13" s="143" t="s">
        <v>33</v>
      </c>
      <c r="AQ13" s="13">
        <v>37278.117487318945</v>
      </c>
      <c r="AS13" s="143" t="s">
        <v>33</v>
      </c>
      <c r="AT13" s="13">
        <v>49957.958275899313</v>
      </c>
    </row>
    <row r="14" spans="2:49">
      <c r="B14" s="112">
        <v>43480</v>
      </c>
      <c r="C14" s="33">
        <v>10</v>
      </c>
      <c r="D14" s="55">
        <f>Bond_Historical!K14</f>
        <v>1.2655228945653414E-4</v>
      </c>
      <c r="E14" s="55">
        <f>Bond_Historical!L14</f>
        <v>1.8786036677399858E-4</v>
      </c>
      <c r="F14" s="55">
        <f>Bond_Historical!M14</f>
        <v>0</v>
      </c>
      <c r="G14" s="55">
        <f>Bond_Historical!N14</f>
        <v>6.1717978438838869E-4</v>
      </c>
      <c r="H14" s="55">
        <f>Bond_Historical!O14</f>
        <v>-1.1208817949195729E-3</v>
      </c>
      <c r="I14" s="55">
        <f>Bond_Historical!P14</f>
        <v>1.9572943843451871E-4</v>
      </c>
      <c r="J14" s="55">
        <f>Equity_Historical!P15</f>
        <v>5.5836608254285127E-4</v>
      </c>
      <c r="K14" s="55">
        <f>Equity_Historical!Q15</f>
        <v>2.4190907320274149E-2</v>
      </c>
      <c r="L14" s="55">
        <f>Equity_Historical!R15</f>
        <v>1.3598559801518702E-2</v>
      </c>
      <c r="M14" s="55">
        <f>Equity_Historical!S15</f>
        <v>9.4239462599638602E-3</v>
      </c>
      <c r="N14" s="55">
        <f>Equity_Historical!T15</f>
        <v>-6.7035797710934212E-3</v>
      </c>
      <c r="O14" s="55">
        <f>Equity_Historical!U15</f>
        <v>7.3042748652707868E-3</v>
      </c>
      <c r="P14" s="55">
        <f>Equity_Historical!V15</f>
        <v>1.0171342314919896E-2</v>
      </c>
      <c r="Q14" s="55">
        <f>Equity_Historical!W15</f>
        <v>1.7838670767125059E-2</v>
      </c>
      <c r="R14" s="55">
        <f>Equity_Historical!X15</f>
        <v>3.4899403625421495E-2</v>
      </c>
      <c r="S14" s="55">
        <f>Equity_Historical!Y15</f>
        <v>2.025998383338265E-2</v>
      </c>
      <c r="T14" s="55">
        <f>Equity_Historical!Z15</f>
        <v>-2.2897983750449317E-3</v>
      </c>
      <c r="V14" s="55"/>
      <c r="W14" s="55">
        <v>2.1458310902840481E-4</v>
      </c>
      <c r="X14" s="55">
        <v>3.9608176262187263E-3</v>
      </c>
      <c r="Y14" s="94">
        <f t="shared" si="1"/>
        <v>2.4623238193425979E-3</v>
      </c>
      <c r="Z14" s="54">
        <f t="shared" si="2"/>
        <v>1002462.3238193427</v>
      </c>
      <c r="AA14" s="54">
        <f t="shared" si="3"/>
        <v>2462.3238193426514</v>
      </c>
      <c r="AB14" s="101">
        <v>-48329.223247325397</v>
      </c>
      <c r="AC14" s="6">
        <f t="shared" si="0"/>
        <v>1028501.6028817863</v>
      </c>
      <c r="AE14" s="9" t="s">
        <v>35</v>
      </c>
      <c r="AF14" s="77">
        <f>-LARGE(AB5:AB1322,(1-AF8)*AF9)</f>
        <v>44134.089982977486</v>
      </c>
      <c r="AH14" s="9" t="s">
        <v>36</v>
      </c>
      <c r="AI14" s="77">
        <f>LARGE(AB5:AB1262,AF9-ROUNDUP(AI13,0)+1)</f>
        <v>22664.585134921246</v>
      </c>
      <c r="AM14" s="143" t="s">
        <v>35</v>
      </c>
      <c r="AN14" s="13">
        <v>44134.089982977486</v>
      </c>
      <c r="AP14" s="143" t="s">
        <v>35</v>
      </c>
      <c r="AQ14" s="13">
        <v>37433.251836590818</v>
      </c>
      <c r="AS14" s="143" t="s">
        <v>35</v>
      </c>
      <c r="AT14" s="13">
        <v>50200.508795593632</v>
      </c>
    </row>
    <row r="15" spans="2:49">
      <c r="B15" s="112">
        <v>43481</v>
      </c>
      <c r="C15" s="33">
        <v>11</v>
      </c>
      <c r="D15" s="55">
        <f>Bond_Historical!K15</f>
        <v>3.7869270606343328E-4</v>
      </c>
      <c r="E15" s="55">
        <f>Bond_Historical!L15</f>
        <v>8.4547368583062169E-4</v>
      </c>
      <c r="F15" s="55">
        <f>Bond_Historical!M15</f>
        <v>-4.0382046826084486E-4</v>
      </c>
      <c r="G15" s="55">
        <f>Bond_Historical!N15</f>
        <v>1.9360918281843261E-3</v>
      </c>
      <c r="H15" s="55">
        <f>Bond_Historical!O15</f>
        <v>0</v>
      </c>
      <c r="I15" s="55">
        <f>Bond_Historical!P15</f>
        <v>1.9511970233595849E-4</v>
      </c>
      <c r="J15" s="55">
        <f>Equity_Historical!P16</f>
        <v>-4.1884085166785665E-4</v>
      </c>
      <c r="K15" s="55">
        <f>Equity_Historical!Q16</f>
        <v>-9.511377037298225E-3</v>
      </c>
      <c r="L15" s="55">
        <f>Equity_Historical!R16</f>
        <v>1.0385018504870563E-3</v>
      </c>
      <c r="M15" s="55">
        <f>Equity_Historical!S16</f>
        <v>-1.2326661503380822E-2</v>
      </c>
      <c r="N15" s="55">
        <f>Equity_Historical!T16</f>
        <v>7.0648065560511494E-3</v>
      </c>
      <c r="O15" s="55">
        <f>Equity_Historical!U16</f>
        <v>8.032298997794474E-3</v>
      </c>
      <c r="P15" s="55">
        <f>Equity_Historical!V16</f>
        <v>4.4670910780404225E-3</v>
      </c>
      <c r="Q15" s="55">
        <f>Equity_Historical!W16</f>
        <v>7.7547632097015812E-3</v>
      </c>
      <c r="R15" s="55">
        <f>Equity_Historical!X16</f>
        <v>1.7711218426940713E-2</v>
      </c>
      <c r="S15" s="55">
        <f>Equity_Historical!Y16</f>
        <v>1.2142808615534116E-2</v>
      </c>
      <c r="T15" s="55">
        <f>Equity_Historical!Z16</f>
        <v>2.2897983750449448E-3</v>
      </c>
      <c r="V15" s="55"/>
      <c r="W15" s="55">
        <v>7.6672003916690586E-4</v>
      </c>
      <c r="X15" s="55">
        <v>1.6693015287552695E-2</v>
      </c>
      <c r="Y15" s="94">
        <f t="shared" si="1"/>
        <v>1.0322497188198379E-2</v>
      </c>
      <c r="Z15" s="54">
        <f t="shared" si="2"/>
        <v>1010322.4971881984</v>
      </c>
      <c r="AA15" s="54">
        <f t="shared" si="3"/>
        <v>10322.49718819838</v>
      </c>
      <c r="AB15" s="101">
        <v>-48060.824616949772</v>
      </c>
      <c r="AC15" s="6">
        <f t="shared" si="0"/>
        <v>1038824.1000699847</v>
      </c>
      <c r="AE15" s="9" t="s">
        <v>37</v>
      </c>
      <c r="AF15" s="77">
        <f>-LARGE(AB5:AB1322,(1-AF8)*AF9+1)</f>
        <v>44463.719408741803</v>
      </c>
      <c r="AH15" s="9" t="s">
        <v>38</v>
      </c>
      <c r="AI15" s="77">
        <f>LARGE(AB5:AB1322,AF9-ROUNDDOWN(AI13,0)+1)</f>
        <v>41271.12612576317</v>
      </c>
      <c r="AM15" s="143" t="s">
        <v>37</v>
      </c>
      <c r="AN15" s="13">
        <v>44463.719408741803</v>
      </c>
      <c r="AP15" s="143" t="s">
        <v>37</v>
      </c>
      <c r="AQ15" s="13">
        <v>37518.85635830136</v>
      </c>
      <c r="AS15" s="143" t="s">
        <v>37</v>
      </c>
      <c r="AT15" s="13">
        <v>52406.741976609686</v>
      </c>
    </row>
    <row r="16" spans="2:49" ht="15" thickBot="1">
      <c r="B16" s="112">
        <v>43482</v>
      </c>
      <c r="C16" s="33">
        <v>12</v>
      </c>
      <c r="D16" s="55">
        <f>Bond_Historical!K16</f>
        <v>-1.1361754650993303E-3</v>
      </c>
      <c r="E16" s="55">
        <f>Bond_Historical!L16</f>
        <v>-7.5134864529776519E-4</v>
      </c>
      <c r="F16" s="55">
        <f>Bond_Historical!M16</f>
        <v>-4.0420741438540036E-4</v>
      </c>
      <c r="G16" s="55">
        <f>Bond_Historical!N16</f>
        <v>2.0202872192120356E-3</v>
      </c>
      <c r="H16" s="55">
        <f>Bond_Historical!O16</f>
        <v>-3.7421811390993005E-4</v>
      </c>
      <c r="I16" s="55">
        <f>Bond_Historical!P16</f>
        <v>-5.8655092336753264E-4</v>
      </c>
      <c r="J16" s="55">
        <f>Equity_Historical!P17</f>
        <v>6.8165761644119645E-3</v>
      </c>
      <c r="K16" s="55">
        <f>Equity_Historical!Q17</f>
        <v>5.1379677733949664E-3</v>
      </c>
      <c r="L16" s="55">
        <f>Equity_Historical!R17</f>
        <v>4.0392850692867483E-3</v>
      </c>
      <c r="M16" s="55">
        <f>Equity_Historical!S17</f>
        <v>8.8751009039357009E-3</v>
      </c>
      <c r="N16" s="55">
        <f>Equity_Historical!T17</f>
        <v>2.9172995663512193E-2</v>
      </c>
      <c r="O16" s="55">
        <f>Equity_Historical!U17</f>
        <v>4.0890773619250333E-3</v>
      </c>
      <c r="P16" s="55">
        <f>Equity_Historical!V17</f>
        <v>3.6570275667399898E-3</v>
      </c>
      <c r="Q16" s="55">
        <f>Equity_Historical!W17</f>
        <v>8.4738842745541026E-3</v>
      </c>
      <c r="R16" s="55">
        <f>Equity_Historical!X17</f>
        <v>-6.484449040216775E-3</v>
      </c>
      <c r="S16" s="55">
        <f>Equity_Historical!Y17</f>
        <v>5.9201913137959137E-3</v>
      </c>
      <c r="T16" s="55">
        <f>Equity_Historical!Z17</f>
        <v>1.6757375769049614E-2</v>
      </c>
      <c r="V16" s="55"/>
      <c r="W16" s="55">
        <v>1.822811099060096E-4</v>
      </c>
      <c r="X16" s="55">
        <v>8.9477645793316248E-3</v>
      </c>
      <c r="Y16" s="94">
        <f t="shared" si="1"/>
        <v>5.4415711915613788E-3</v>
      </c>
      <c r="Z16" s="54">
        <f t="shared" si="2"/>
        <v>1005441.5711915614</v>
      </c>
      <c r="AA16" s="54">
        <f t="shared" si="3"/>
        <v>5441.5711915614083</v>
      </c>
      <c r="AB16" s="101">
        <v>-46981.41165518912</v>
      </c>
      <c r="AC16" s="6">
        <f t="shared" si="0"/>
        <v>1044265.6712615461</v>
      </c>
      <c r="AE16" s="9" t="s">
        <v>39</v>
      </c>
      <c r="AF16" s="77">
        <f>-AVERAGE(AB5:AB18)</f>
        <v>61711.211405701106</v>
      </c>
      <c r="AH16" s="10" t="s">
        <v>40</v>
      </c>
      <c r="AI16" s="78">
        <f>AI15*(ROUNDUP(AI13,0)-AI13)/(ROUNDUP(AI13,0)-ROUNDDOWN(AI13,0))+AI14*(1-(ROUNDUP(AI13,0)-AI13)/(ROUNDUP(AI13,0)-ROUNDDOWN(AI13,0)))</f>
        <v>26013.762513273978</v>
      </c>
      <c r="AM16" s="143" t="s">
        <v>39</v>
      </c>
      <c r="AN16" s="13">
        <v>61711.211405701106</v>
      </c>
      <c r="AP16" s="143" t="s">
        <v>39</v>
      </c>
      <c r="AQ16" s="13">
        <v>51894.966963199236</v>
      </c>
      <c r="AS16" s="143" t="s">
        <v>39</v>
      </c>
      <c r="AT16" s="13">
        <v>71710.488991851147</v>
      </c>
    </row>
    <row r="17" spans="2:49">
      <c r="B17" s="112">
        <v>43483</v>
      </c>
      <c r="C17" s="33">
        <v>13</v>
      </c>
      <c r="D17" s="55">
        <f>Bond_Historical!K17</f>
        <v>-7.5717273471265386E-4</v>
      </c>
      <c r="E17" s="55">
        <f>Bond_Historical!L17</f>
        <v>-7.5231940799006089E-4</v>
      </c>
      <c r="F17" s="55">
        <f>Bond_Historical!M17</f>
        <v>-2.0232223496089333E-3</v>
      </c>
      <c r="G17" s="55">
        <f>Bond_Historical!N17</f>
        <v>1.7530781966211921E-3</v>
      </c>
      <c r="H17" s="55">
        <f>Bond_Historical!O17</f>
        <v>-1.3099205038641314E-3</v>
      </c>
      <c r="I17" s="55">
        <f>Bond_Historical!P17</f>
        <v>0</v>
      </c>
      <c r="J17" s="55">
        <f>Equity_Historical!P18</f>
        <v>1.1852431022023645E-2</v>
      </c>
      <c r="K17" s="55">
        <f>Equity_Historical!Q18</f>
        <v>1.1664597109413647E-2</v>
      </c>
      <c r="L17" s="55">
        <f>Equity_Historical!R18</f>
        <v>1.018176550855856E-2</v>
      </c>
      <c r="M17" s="55">
        <f>Equity_Historical!S18</f>
        <v>5.1728836782146707E-3</v>
      </c>
      <c r="N17" s="55">
        <f>Equity_Historical!T18</f>
        <v>1.7724117329328028E-2</v>
      </c>
      <c r="O17" s="55">
        <f>Equity_Historical!U18</f>
        <v>1.6095836302387877E-2</v>
      </c>
      <c r="P17" s="55">
        <f>Equity_Historical!V18</f>
        <v>1.7624152114766396E-3</v>
      </c>
      <c r="Q17" s="55">
        <f>Equity_Historical!W18</f>
        <v>-6.7733023946169183E-3</v>
      </c>
      <c r="R17" s="55">
        <f>Equity_Historical!X18</f>
        <v>2.1818208454639831E-2</v>
      </c>
      <c r="S17" s="55">
        <f>Equity_Historical!Y18</f>
        <v>6.1403743026343556E-3</v>
      </c>
      <c r="T17" s="55">
        <f>Equity_Historical!Z18</f>
        <v>2.7967679946703693E-2</v>
      </c>
      <c r="V17" s="55"/>
      <c r="W17" s="55">
        <v>-1.5988371486617281E-4</v>
      </c>
      <c r="X17" s="55">
        <v>2.8926292747986117E-3</v>
      </c>
      <c r="Y17" s="94">
        <f t="shared" si="1"/>
        <v>1.6716240789326979E-3</v>
      </c>
      <c r="Z17" s="54">
        <f t="shared" si="2"/>
        <v>1001671.6240789327</v>
      </c>
      <c r="AA17" s="54">
        <f t="shared" si="3"/>
        <v>1671.6240789326839</v>
      </c>
      <c r="AB17" s="101">
        <v>-44463.719408741803</v>
      </c>
      <c r="AC17" s="6">
        <f t="shared" si="0"/>
        <v>1045937.2953404788</v>
      </c>
      <c r="AE17" s="9" t="s">
        <v>41</v>
      </c>
      <c r="AF17" s="77">
        <f>-AVERAGE(AB5:AB17)</f>
        <v>63063.297668987536</v>
      </c>
      <c r="AM17" s="143" t="s">
        <v>41</v>
      </c>
      <c r="AN17" s="13">
        <v>63063.297668987536</v>
      </c>
      <c r="AP17" s="143" t="s">
        <v>41</v>
      </c>
      <c r="AQ17" s="13">
        <v>53007.406588322956</v>
      </c>
      <c r="AS17" s="143" t="s">
        <v>41</v>
      </c>
      <c r="AT17" s="13">
        <v>73365.102853101736</v>
      </c>
    </row>
    <row r="18" spans="2:49">
      <c r="B18" s="112">
        <v>43487</v>
      </c>
      <c r="C18" s="33">
        <v>14</v>
      </c>
      <c r="D18" s="55">
        <f>Bond_Historical!K18</f>
        <v>1.7667280676711742E-3</v>
      </c>
      <c r="E18" s="55">
        <f>Bond_Historical!L18</f>
        <v>8.4601944934232002E-4</v>
      </c>
      <c r="F18" s="55">
        <f>Bond_Historical!M18</f>
        <v>2.0232223496089788E-3</v>
      </c>
      <c r="G18" s="55">
        <f>Bond_Historical!N18</f>
        <v>1.6628571993002373E-3</v>
      </c>
      <c r="H18" s="55">
        <f>Bond_Historical!O18</f>
        <v>5.6150920142640558E-4</v>
      </c>
      <c r="I18" s="55">
        <f>Bond_Historical!P18</f>
        <v>5.8655092336752483E-4</v>
      </c>
      <c r="J18" s="55">
        <f>Equity_Historical!P19</f>
        <v>-1.5185393322793945E-2</v>
      </c>
      <c r="K18" s="55">
        <f>Equity_Historical!Q19</f>
        <v>-1.6599143700660974E-2</v>
      </c>
      <c r="L18" s="55">
        <f>Equity_Historical!R19</f>
        <v>-2.4588485886249084E-3</v>
      </c>
      <c r="M18" s="55">
        <f>Equity_Historical!S19</f>
        <v>-2.6787729109027983E-3</v>
      </c>
      <c r="N18" s="55">
        <f>Equity_Historical!T19</f>
        <v>-3.1848356988841336E-2</v>
      </c>
      <c r="O18" s="55">
        <f>Equity_Historical!U19</f>
        <v>-1.5901347794615384E-2</v>
      </c>
      <c r="P18" s="55">
        <f>Equity_Historical!V19</f>
        <v>6.0628741880533558E-5</v>
      </c>
      <c r="Q18" s="55">
        <f>Equity_Historical!W19</f>
        <v>3.0012394899641827E-3</v>
      </c>
      <c r="R18" s="55">
        <f>Equity_Historical!X19</f>
        <v>7.1531572866872638E-4</v>
      </c>
      <c r="S18" s="55">
        <f>Equity_Historical!Y19</f>
        <v>-2.2701725121612205E-2</v>
      </c>
      <c r="T18" s="55">
        <f>Equity_Historical!Z19</f>
        <v>-3.5681547449877733E-2</v>
      </c>
      <c r="V18" s="55"/>
      <c r="W18" s="55">
        <v>1.4005373907166609E-3</v>
      </c>
      <c r="X18" s="55">
        <v>-6.2156493448925453E-3</v>
      </c>
      <c r="Y18" s="94">
        <f t="shared" si="1"/>
        <v>-3.1691746506488628E-3</v>
      </c>
      <c r="Z18" s="54">
        <f t="shared" si="2"/>
        <v>996830.82534935116</v>
      </c>
      <c r="AA18" s="54">
        <f t="shared" si="3"/>
        <v>-3169.1746506488416</v>
      </c>
      <c r="AB18" s="101">
        <v>-44134.089982977486</v>
      </c>
      <c r="AC18" s="6">
        <f t="shared" si="0"/>
        <v>1042768.1206898299</v>
      </c>
      <c r="AE18" s="9" t="s">
        <v>42</v>
      </c>
      <c r="AF18" s="77">
        <f>MIN(AB5:AB1322)</f>
        <v>-100254.98740891123</v>
      </c>
      <c r="AM18" s="143" t="s">
        <v>42</v>
      </c>
      <c r="AN18" s="13">
        <v>-100254.98740891123</v>
      </c>
      <c r="AP18" s="143" t="s">
        <v>42</v>
      </c>
      <c r="AQ18" s="13">
        <v>-84666.27407503163</v>
      </c>
      <c r="AS18" s="143" t="s">
        <v>42</v>
      </c>
      <c r="AT18" s="13">
        <v>-115843.70074279082</v>
      </c>
    </row>
    <row r="19" spans="2:49" ht="15" thickBot="1">
      <c r="B19" s="112">
        <v>43488</v>
      </c>
      <c r="C19" s="33">
        <v>15</v>
      </c>
      <c r="D19" s="55">
        <f>Bond_Historical!K19</f>
        <v>1.0086383476388462E-3</v>
      </c>
      <c r="E19" s="55">
        <f>Bond_Historical!L19</f>
        <v>1.033425783707568E-3</v>
      </c>
      <c r="F19" s="55">
        <f>Bond_Historical!M19</f>
        <v>0</v>
      </c>
      <c r="G19" s="55">
        <f>Bond_Historical!N19</f>
        <v>2.5328244285678795E-3</v>
      </c>
      <c r="H19" s="55">
        <f>Bond_Historical!O19</f>
        <v>-9.3626905530461862E-4</v>
      </c>
      <c r="I19" s="55">
        <f>Bond_Historical!P19</f>
        <v>-7.82027067631036E-4</v>
      </c>
      <c r="J19" s="55">
        <f>Equity_Historical!P20</f>
        <v>-8.240803576160579E-3</v>
      </c>
      <c r="K19" s="55">
        <f>Equity_Historical!Q20</f>
        <v>-2.2408219155756522E-2</v>
      </c>
      <c r="L19" s="55">
        <f>Equity_Historical!R20</f>
        <v>1.2436425059572704E-2</v>
      </c>
      <c r="M19" s="55">
        <f>Equity_Historical!S20</f>
        <v>1.2377363064108438E-2</v>
      </c>
      <c r="N19" s="55">
        <f>Equity_Historical!T20</f>
        <v>3.3725857905310482E-3</v>
      </c>
      <c r="O19" s="55">
        <f>Equity_Historical!U20</f>
        <v>-2.529032091129031E-3</v>
      </c>
      <c r="P19" s="55">
        <f>Equity_Historical!V20</f>
        <v>6.7177936934004912E-3</v>
      </c>
      <c r="Q19" s="55">
        <f>Equity_Historical!W20</f>
        <v>3.1226888926984713E-3</v>
      </c>
      <c r="R19" s="55">
        <f>Equity_Historical!X20</f>
        <v>4.993379859050873E-3</v>
      </c>
      <c r="S19" s="55">
        <f>Equity_Historical!Y20</f>
        <v>4.0361439118669819E-3</v>
      </c>
      <c r="T19" s="55">
        <f>Equity_Historical!Z20</f>
        <v>-7.7738272851307867E-3</v>
      </c>
      <c r="V19" s="55"/>
      <c r="W19" s="55">
        <v>9.8635603771593224E-4</v>
      </c>
      <c r="X19" s="55">
        <v>3.7967919002319709E-3</v>
      </c>
      <c r="Y19" s="94">
        <f t="shared" si="1"/>
        <v>2.6726175552255552E-3</v>
      </c>
      <c r="Z19" s="54">
        <f t="shared" si="2"/>
        <v>1002672.6175552255</v>
      </c>
      <c r="AA19" s="54">
        <f t="shared" si="3"/>
        <v>2672.6175552255008</v>
      </c>
      <c r="AB19" s="101">
        <v>-43816.880316092283</v>
      </c>
      <c r="AC19" s="6">
        <f t="shared" si="0"/>
        <v>1045440.7382450554</v>
      </c>
      <c r="AE19" s="10" t="s">
        <v>43</v>
      </c>
      <c r="AF19" s="78">
        <f>MAX(AB5:AB1322)</f>
        <v>109440.25530310604</v>
      </c>
      <c r="AM19" s="145" t="s">
        <v>43</v>
      </c>
      <c r="AN19" s="148">
        <v>109440.25530310604</v>
      </c>
      <c r="AP19" s="145" t="s">
        <v>43</v>
      </c>
      <c r="AQ19" s="148">
        <v>95205.301078931894</v>
      </c>
      <c r="AS19" s="145" t="s">
        <v>43</v>
      </c>
      <c r="AT19" s="148">
        <v>123675.20952728018</v>
      </c>
    </row>
    <row r="20" spans="2:49" ht="15" thickBot="1">
      <c r="B20" s="112">
        <v>43489</v>
      </c>
      <c r="C20" s="33">
        <v>16</v>
      </c>
      <c r="D20" s="55">
        <f>Bond_Historical!K20</f>
        <v>2.1397032345749764E-3</v>
      </c>
      <c r="E20" s="55">
        <f>Bond_Historical!L20</f>
        <v>1.6876718114411436E-3</v>
      </c>
      <c r="F20" s="55">
        <f>Bond_Historical!M20</f>
        <v>2.4221275546680242E-3</v>
      </c>
      <c r="G20" s="55">
        <f>Bond_Historical!N20</f>
        <v>2.6128196023313776E-3</v>
      </c>
      <c r="H20" s="55">
        <f>Bond_Historical!O20</f>
        <v>7.4922342949921737E-4</v>
      </c>
      <c r="I20" s="55">
        <f>Bond_Historical!P20</f>
        <v>9.7761410604660782E-4</v>
      </c>
      <c r="J20" s="55">
        <f>Equity_Historical!P21</f>
        <v>1.4015746728295378E-3</v>
      </c>
      <c r="K20" s="55">
        <f>Equity_Historical!Q21</f>
        <v>1.0547118429774861E-2</v>
      </c>
      <c r="L20" s="55">
        <f>Equity_Historical!R21</f>
        <v>-3.5519340079556328E-3</v>
      </c>
      <c r="M20" s="55">
        <f>Equity_Historical!S21</f>
        <v>-1.1228409223234582E-2</v>
      </c>
      <c r="N20" s="55">
        <f>Equity_Historical!T21</f>
        <v>-1.7738811251630866E-3</v>
      </c>
      <c r="O20" s="55">
        <f>Equity_Historical!U21</f>
        <v>5.8427422639403836E-4</v>
      </c>
      <c r="P20" s="55">
        <f>Equity_Historical!V21</f>
        <v>-8.4488579679190489E-4</v>
      </c>
      <c r="Q20" s="55">
        <f>Equity_Historical!W21</f>
        <v>8.7949506913386783E-3</v>
      </c>
      <c r="R20" s="55">
        <f>Equity_Historical!X21</f>
        <v>-3.3387183919049331E-3</v>
      </c>
      <c r="S20" s="55">
        <f>Equity_Historical!Y21</f>
        <v>-7.9577949464713551E-3</v>
      </c>
      <c r="T20" s="55">
        <f>Equity_Historical!Z21</f>
        <v>5.1890902036518787E-3</v>
      </c>
      <c r="V20" s="55"/>
      <c r="W20" s="55">
        <v>2.0487373949547058E-3</v>
      </c>
      <c r="X20" s="55">
        <v>-9.0588059455624882E-4</v>
      </c>
      <c r="Y20" s="94">
        <f t="shared" si="1"/>
        <v>2.7596660124813309E-4</v>
      </c>
      <c r="Z20" s="54">
        <f t="shared" si="2"/>
        <v>1000275.9666012481</v>
      </c>
      <c r="AA20" s="54">
        <f t="shared" si="3"/>
        <v>275.96660124813206</v>
      </c>
      <c r="AB20" s="101">
        <v>-42089.146270053461</v>
      </c>
      <c r="AC20" s="6">
        <f t="shared" si="0"/>
        <v>1045716.7048463036</v>
      </c>
    </row>
    <row r="21" spans="2:49">
      <c r="B21" s="112">
        <v>43490</v>
      </c>
      <c r="C21" s="33">
        <v>17</v>
      </c>
      <c r="D21" s="55">
        <f>Bond_Historical!K21</f>
        <v>-1.1327310579284807E-3</v>
      </c>
      <c r="E21" s="55">
        <f>Bond_Historical!L21</f>
        <v>-4.6880486641125282E-4</v>
      </c>
      <c r="F21" s="55">
        <f>Bond_Historical!M21</f>
        <v>-1.6140996720218196E-3</v>
      </c>
      <c r="G21" s="55">
        <f>Bond_Historical!N21</f>
        <v>8.6976441316610428E-4</v>
      </c>
      <c r="H21" s="55">
        <f>Bond_Historical!O21</f>
        <v>-1.123700186202564E-3</v>
      </c>
      <c r="I21" s="55">
        <f>Bond_Historical!P21</f>
        <v>-1.1740524572076245E-3</v>
      </c>
      <c r="J21" s="55">
        <f>Equity_Historical!P22</f>
        <v>4.4717345413047924E-3</v>
      </c>
      <c r="K21" s="55">
        <f>Equity_Historical!Q22</f>
        <v>2.1571792475973232E-2</v>
      </c>
      <c r="L21" s="55">
        <f>Equity_Historical!R22</f>
        <v>-1.4542052668509615E-2</v>
      </c>
      <c r="M21" s="55">
        <f>Equity_Historical!S22</f>
        <v>-1.1489538408739537E-3</v>
      </c>
      <c r="N21" s="55">
        <f>Equity_Historical!T22</f>
        <v>2.5069323807764551E-2</v>
      </c>
      <c r="O21" s="55">
        <f>Equity_Historical!U22</f>
        <v>6.306481709731109E-3</v>
      </c>
      <c r="P21" s="55">
        <f>Equity_Historical!V22</f>
        <v>1.0569019193087446E-2</v>
      </c>
      <c r="Q21" s="55">
        <f>Equity_Historical!W22</f>
        <v>-2.2265539805651255E-2</v>
      </c>
      <c r="R21" s="55">
        <f>Equity_Historical!X22</f>
        <v>7.1885086056125772E-3</v>
      </c>
      <c r="S21" s="55">
        <f>Equity_Historical!Y22</f>
        <v>3.2599428441030372E-2</v>
      </c>
      <c r="T21" s="55">
        <f>Equity_Historical!Z22</f>
        <v>1.9192295999811905E-2</v>
      </c>
      <c r="V21" s="55"/>
      <c r="W21" s="55">
        <v>-4.6863786947466029E-4</v>
      </c>
      <c r="X21" s="55">
        <v>2.0091354851973234E-2</v>
      </c>
      <c r="Y21" s="94">
        <f t="shared" si="1"/>
        <v>1.1867357763394076E-2</v>
      </c>
      <c r="Z21" s="54">
        <f t="shared" si="2"/>
        <v>1011867.3577633941</v>
      </c>
      <c r="AA21" s="54">
        <f t="shared" si="3"/>
        <v>11867.357763394131</v>
      </c>
      <c r="AB21" s="101">
        <v>-42018.223360120319</v>
      </c>
      <c r="AC21" s="6">
        <f t="shared" si="0"/>
        <v>1057584.0626096977</v>
      </c>
      <c r="AE21" s="61"/>
      <c r="AF21" s="59" t="s">
        <v>110</v>
      </c>
      <c r="AG21" s="59" t="s">
        <v>111</v>
      </c>
      <c r="AH21" s="59" t="s">
        <v>112</v>
      </c>
      <c r="AI21" s="59" t="s">
        <v>113</v>
      </c>
      <c r="AJ21" s="59" t="s">
        <v>114</v>
      </c>
      <c r="AK21" s="59" t="s">
        <v>115</v>
      </c>
      <c r="AL21" s="50" t="s">
        <v>116</v>
      </c>
      <c r="AM21" s="50" t="s">
        <v>117</v>
      </c>
      <c r="AN21" s="50" t="s">
        <v>118</v>
      </c>
      <c r="AO21" s="50" t="s">
        <v>119</v>
      </c>
      <c r="AP21" s="50" t="s">
        <v>120</v>
      </c>
      <c r="AQ21" s="50" t="s">
        <v>121</v>
      </c>
      <c r="AR21" s="50" t="s">
        <v>122</v>
      </c>
      <c r="AS21" s="50" t="s">
        <v>123</v>
      </c>
      <c r="AT21" s="50" t="s">
        <v>124</v>
      </c>
      <c r="AU21" s="50" t="s">
        <v>125</v>
      </c>
      <c r="AV21" s="50" t="s">
        <v>126</v>
      </c>
    </row>
    <row r="22" spans="2:49" ht="15" thickBot="1">
      <c r="B22" s="112">
        <v>43493</v>
      </c>
      <c r="C22" s="33">
        <v>18</v>
      </c>
      <c r="D22" s="55">
        <f>Bond_Historical!K22</f>
        <v>3.7815266788835094E-4</v>
      </c>
      <c r="E22" s="55">
        <f>Bond_Historical!L22</f>
        <v>-5.6263240345541901E-4</v>
      </c>
      <c r="F22" s="55">
        <f>Bond_Historical!M22</f>
        <v>0</v>
      </c>
      <c r="G22" s="55">
        <f>Bond_Historical!N22</f>
        <v>-1.7382859319416914E-4</v>
      </c>
      <c r="H22" s="55">
        <f>Bond_Historical!O22</f>
        <v>-7.5004381001867306E-4</v>
      </c>
      <c r="I22" s="55">
        <f>Bond_Historical!P22</f>
        <v>7.8334571645608095E-4</v>
      </c>
      <c r="J22" s="55">
        <f>Equity_Historical!P23</f>
        <v>-6.7152601142495601E-3</v>
      </c>
      <c r="K22" s="55">
        <f>Equity_Historical!Q23</f>
        <v>-1.0388606557587131E-2</v>
      </c>
      <c r="L22" s="55">
        <f>Equity_Historical!R23</f>
        <v>1.2372900727460649E-3</v>
      </c>
      <c r="M22" s="55">
        <f>Equity_Historical!S23</f>
        <v>-2.4941107673118932E-3</v>
      </c>
      <c r="N22" s="55">
        <f>Equity_Historical!T23</f>
        <v>6.3853260391206826E-3</v>
      </c>
      <c r="O22" s="55">
        <f>Equity_Historical!U23</f>
        <v>4.7281975794296778E-3</v>
      </c>
      <c r="P22" s="55">
        <f>Equity_Historical!V23</f>
        <v>3.8157452928191979E-3</v>
      </c>
      <c r="Q22" s="55">
        <f>Equity_Historical!W23</f>
        <v>-4.7511332568960845E-3</v>
      </c>
      <c r="R22" s="55">
        <f>Equity_Historical!X23</f>
        <v>-4.786509054522858E-3</v>
      </c>
      <c r="S22" s="55">
        <f>Equity_Historical!Y23</f>
        <v>-9.2973216248846153E-3</v>
      </c>
      <c r="T22" s="55">
        <f>Equity_Historical!Z23</f>
        <v>-3.1512742996004192E-2</v>
      </c>
      <c r="V22" s="55"/>
      <c r="W22" s="55">
        <v>-7.1486504753377143E-5</v>
      </c>
      <c r="X22" s="55">
        <v>3.2100745916961548E-2</v>
      </c>
      <c r="Y22" s="94">
        <f t="shared" si="1"/>
        <v>1.9231852948275577E-2</v>
      </c>
      <c r="Z22" s="54">
        <f t="shared" si="2"/>
        <v>1019231.8529482756</v>
      </c>
      <c r="AA22" s="54">
        <f t="shared" si="3"/>
        <v>19231.852948275628</v>
      </c>
      <c r="AB22" s="101">
        <v>-41770.963257427677</v>
      </c>
      <c r="AC22" s="6">
        <f t="shared" si="0"/>
        <v>1076815.9155579733</v>
      </c>
      <c r="AE22" s="62" t="s">
        <v>24</v>
      </c>
      <c r="AF22" s="149">
        <v>8.6124999999999993E-2</v>
      </c>
      <c r="AG22" s="149">
        <v>5.4029000000000001E-2</v>
      </c>
      <c r="AH22" s="149">
        <v>1.1712E-2</v>
      </c>
      <c r="AI22" s="149">
        <v>9.4823000000000005E-2</v>
      </c>
      <c r="AJ22" s="149">
        <v>5.8501999999999998E-2</v>
      </c>
      <c r="AK22" s="149">
        <v>2.9724E-2</v>
      </c>
      <c r="AL22" s="149">
        <v>3.8627000000000002E-2</v>
      </c>
      <c r="AM22" s="149">
        <v>6.8270999999999998E-2</v>
      </c>
      <c r="AN22" s="149">
        <v>6.6900000000000001E-2</v>
      </c>
      <c r="AO22" s="149">
        <v>0.10499799999999999</v>
      </c>
      <c r="AP22" s="149">
        <v>1.6441999999999998E-2</v>
      </c>
      <c r="AQ22" s="149">
        <v>3.8934999999999997E-2</v>
      </c>
      <c r="AR22" s="149">
        <v>3.6519999999999999E-3</v>
      </c>
      <c r="AS22" s="149">
        <v>7.6161000000000006E-2</v>
      </c>
      <c r="AT22" s="149">
        <v>6.2919000000000003E-2</v>
      </c>
      <c r="AU22" s="149">
        <v>6.5712000000000007E-2</v>
      </c>
      <c r="AV22" s="149">
        <v>0.12246799999999999</v>
      </c>
      <c r="AW22" s="48">
        <f>SUM(AF22:AV22)</f>
        <v>1</v>
      </c>
    </row>
    <row r="23" spans="2:49" ht="15" thickBot="1">
      <c r="B23" s="112">
        <v>43494</v>
      </c>
      <c r="C23" s="33">
        <v>19</v>
      </c>
      <c r="D23" s="55">
        <f>Bond_Historical!K23</f>
        <v>2.0112428447621065E-3</v>
      </c>
      <c r="E23" s="55">
        <f>Bond_Historical!L23</f>
        <v>2.6228075587948398E-3</v>
      </c>
      <c r="F23" s="55">
        <f>Bond_Historical!M23</f>
        <v>1.6140996720218205E-3</v>
      </c>
      <c r="G23" s="55">
        <f>Bond_Historical!N23</f>
        <v>2.1709709131305585E-3</v>
      </c>
      <c r="H23" s="55">
        <f>Bond_Historical!O23</f>
        <v>1.8737439962212966E-3</v>
      </c>
      <c r="I23" s="55">
        <f>Bond_Historical!P23</f>
        <v>1.1722993110698874E-3</v>
      </c>
      <c r="J23" s="55">
        <f>Equity_Historical!P24</f>
        <v>3.7829903814612592E-3</v>
      </c>
      <c r="K23" s="55">
        <f>Equity_Historical!Q24</f>
        <v>-2.2492969285110524E-2</v>
      </c>
      <c r="L23" s="55">
        <f>Equity_Historical!R24</f>
        <v>-3.6123907352157347E-3</v>
      </c>
      <c r="M23" s="55">
        <f>Equity_Historical!S24</f>
        <v>1.676229845146537E-2</v>
      </c>
      <c r="N23" s="55">
        <f>Equity_Historical!T24</f>
        <v>6.6867901933813593E-3</v>
      </c>
      <c r="O23" s="55">
        <f>Equity_Historical!U24</f>
        <v>2.787848849680038E-3</v>
      </c>
      <c r="P23" s="55">
        <f>Equity_Historical!V24</f>
        <v>8.2369484852932492E-3</v>
      </c>
      <c r="Q23" s="55">
        <f>Equity_Historical!W24</f>
        <v>3.9609715610933842E-3</v>
      </c>
      <c r="R23" s="55">
        <f>Equity_Historical!X24</f>
        <v>2.1344063466707474E-3</v>
      </c>
      <c r="S23" s="55">
        <f>Equity_Historical!Y24</f>
        <v>-1.0419011969565489E-2</v>
      </c>
      <c r="T23" s="55">
        <f>Equity_Historical!Z24</f>
        <v>2.5176835791211511E-2</v>
      </c>
      <c r="V23" s="55"/>
      <c r="W23" s="55">
        <v>2.0023532058930128E-3</v>
      </c>
      <c r="X23" s="55">
        <v>-1.3505009799999475E-2</v>
      </c>
      <c r="Y23" s="94">
        <f t="shared" si="1"/>
        <v>-7.3020645976424794E-3</v>
      </c>
      <c r="Z23" s="54">
        <f t="shared" si="2"/>
        <v>992697.93540235749</v>
      </c>
      <c r="AA23" s="54">
        <f t="shared" si="3"/>
        <v>-7302.0645976425149</v>
      </c>
      <c r="AB23" s="101">
        <v>-40473.654722425854</v>
      </c>
      <c r="AC23" s="6">
        <f t="shared" si="0"/>
        <v>1069513.8509603308</v>
      </c>
      <c r="AE23" s="145"/>
      <c r="AF23" s="147">
        <f>ABS(AF22)</f>
        <v>8.6124999999999993E-2</v>
      </c>
      <c r="AG23" s="147">
        <f t="shared" ref="AG23:AV23" si="5">ABS(AG22)</f>
        <v>5.4029000000000001E-2</v>
      </c>
      <c r="AH23" s="147">
        <f t="shared" si="5"/>
        <v>1.1712E-2</v>
      </c>
      <c r="AI23" s="147">
        <f t="shared" si="5"/>
        <v>9.4823000000000005E-2</v>
      </c>
      <c r="AJ23" s="147">
        <f t="shared" si="5"/>
        <v>5.8501999999999998E-2</v>
      </c>
      <c r="AK23" s="147">
        <f t="shared" si="5"/>
        <v>2.9724E-2</v>
      </c>
      <c r="AL23" s="147">
        <f t="shared" si="5"/>
        <v>3.8627000000000002E-2</v>
      </c>
      <c r="AM23" s="147">
        <f t="shared" si="5"/>
        <v>6.8270999999999998E-2</v>
      </c>
      <c r="AN23" s="147">
        <f t="shared" si="5"/>
        <v>6.6900000000000001E-2</v>
      </c>
      <c r="AO23" s="147">
        <f t="shared" si="5"/>
        <v>0.10499799999999999</v>
      </c>
      <c r="AP23" s="147">
        <f t="shared" si="5"/>
        <v>1.6441999999999998E-2</v>
      </c>
      <c r="AQ23" s="147">
        <f t="shared" si="5"/>
        <v>3.8934999999999997E-2</v>
      </c>
      <c r="AR23" s="147">
        <f>ABS(AR22)</f>
        <v>3.6519999999999999E-3</v>
      </c>
      <c r="AS23" s="147">
        <f t="shared" si="5"/>
        <v>7.6161000000000006E-2</v>
      </c>
      <c r="AT23" s="147">
        <f t="shared" si="5"/>
        <v>6.2919000000000003E-2</v>
      </c>
      <c r="AU23" s="147">
        <f t="shared" si="5"/>
        <v>6.5712000000000007E-2</v>
      </c>
      <c r="AV23" s="147">
        <f t="shared" si="5"/>
        <v>0.12246799999999999</v>
      </c>
    </row>
    <row r="24" spans="2:49">
      <c r="B24" s="112">
        <v>43495</v>
      </c>
      <c r="C24" s="33">
        <v>20</v>
      </c>
      <c r="D24" s="55">
        <f>Bond_Historical!K24</f>
        <v>1.0037611319537638E-3</v>
      </c>
      <c r="E24" s="55">
        <f>Bond_Historical!L24</f>
        <v>2.2425267571177668E-3</v>
      </c>
      <c r="F24" s="55">
        <f>Bond_Historical!M24</f>
        <v>1.2092018078215913E-3</v>
      </c>
      <c r="G24" s="55">
        <f>Bond_Historical!N24</f>
        <v>4.5870342039485484E-3</v>
      </c>
      <c r="H24" s="55">
        <f>Bond_Historical!O24</f>
        <v>5.5999702557885146E-3</v>
      </c>
      <c r="I24" s="55">
        <f>Bond_Historical!P24</f>
        <v>-1.9541225278554288E-4</v>
      </c>
      <c r="J24" s="55">
        <f>Equity_Historical!P25</f>
        <v>1.0848473628378418E-2</v>
      </c>
      <c r="K24" s="55">
        <f>Equity_Historical!Q25</f>
        <v>4.2299555711498509E-2</v>
      </c>
      <c r="L24" s="55">
        <f>Equity_Historical!R25</f>
        <v>-1.994769984179437E-2</v>
      </c>
      <c r="M24" s="55">
        <f>Equity_Historical!S25</f>
        <v>1.1326633274514302E-3</v>
      </c>
      <c r="N24" s="55">
        <f>Equity_Historical!T25</f>
        <v>1.2903346665614148E-2</v>
      </c>
      <c r="O24" s="55">
        <f>Equity_Historical!U25</f>
        <v>2.3011119096047585E-3</v>
      </c>
      <c r="P24" s="55">
        <f>Equity_Historical!V25</f>
        <v>6.0606648336865628E-3</v>
      </c>
      <c r="Q24" s="55">
        <f>Equity_Historical!W25</f>
        <v>3.9454715546903621E-3</v>
      </c>
      <c r="R24" s="55">
        <f>Equity_Historical!X25</f>
        <v>1.1270130578979248E-2</v>
      </c>
      <c r="S24" s="55">
        <f>Equity_Historical!Y25</f>
        <v>6.610104656083679E-2</v>
      </c>
      <c r="T24" s="55">
        <f>Equity_Historical!Z25</f>
        <v>1.5028641003314264E-2</v>
      </c>
      <c r="V24" s="55"/>
      <c r="W24" s="55">
        <v>2.5102699919700997E-3</v>
      </c>
      <c r="X24" s="55">
        <v>8.086024766231565E-3</v>
      </c>
      <c r="Y24" s="94">
        <f t="shared" si="1"/>
        <v>5.8557228565269785E-3</v>
      </c>
      <c r="Z24" s="54">
        <f t="shared" si="2"/>
        <v>1005855.722856527</v>
      </c>
      <c r="AA24" s="54">
        <f t="shared" si="3"/>
        <v>5855.7228565269616</v>
      </c>
      <c r="AB24" s="101">
        <v>-40362.32355464506</v>
      </c>
      <c r="AC24" s="6">
        <f t="shared" si="0"/>
        <v>1075369.5738168578</v>
      </c>
    </row>
    <row r="25" spans="2:49">
      <c r="B25" s="112">
        <v>43496</v>
      </c>
      <c r="C25" s="33">
        <v>21</v>
      </c>
      <c r="D25" s="55">
        <f>Bond_Historical!K25</f>
        <v>4.6300916314092411E-3</v>
      </c>
      <c r="E25" s="55">
        <f>Bond_Historical!L25</f>
        <v>2.9823716757507116E-3</v>
      </c>
      <c r="F25" s="55">
        <f>Bond_Historical!M25</f>
        <v>2.815219461936544E-3</v>
      </c>
      <c r="G25" s="55">
        <f>Bond_Historical!N25</f>
        <v>6.969767530266022E-3</v>
      </c>
      <c r="H25" s="55">
        <f>Bond_Historical!O25</f>
        <v>6.3091356274820772E-3</v>
      </c>
      <c r="I25" s="55">
        <f>Bond_Historical!P25</f>
        <v>2.1472621104250489E-3</v>
      </c>
      <c r="J25" s="55">
        <f>Equity_Historical!P26</f>
        <v>1.360180366726387E-2</v>
      </c>
      <c r="K25" s="55">
        <f>Equity_Historical!Q26</f>
        <v>0.10270445533010061</v>
      </c>
      <c r="L25" s="55">
        <f>Equity_Historical!R26</f>
        <v>1.0806189593977226E-2</v>
      </c>
      <c r="M25" s="55">
        <f>Equity_Historical!S26</f>
        <v>-7.5757014499844748E-3</v>
      </c>
      <c r="N25" s="55">
        <f>Equity_Historical!T26</f>
        <v>-9.6812814496550673E-2</v>
      </c>
      <c r="O25" s="55">
        <f>Equity_Historical!U26</f>
        <v>-8.7535323230200149E-3</v>
      </c>
      <c r="P25" s="55">
        <f>Equity_Historical!V26</f>
        <v>1.3806996266551781E-2</v>
      </c>
      <c r="Q25" s="55">
        <f>Equity_Historical!W26</f>
        <v>1.8981239129098163E-2</v>
      </c>
      <c r="R25" s="55">
        <f>Equity_Historical!X26</f>
        <v>-6.2881989411810407E-4</v>
      </c>
      <c r="S25" s="55">
        <f>Equity_Historical!Y26</f>
        <v>7.1753098782399325E-3</v>
      </c>
      <c r="T25" s="55">
        <f>Equity_Historical!Z26</f>
        <v>6.6684406450936446E-3</v>
      </c>
      <c r="V25" s="55"/>
      <c r="W25" s="55">
        <v>4.4586058216107899E-3</v>
      </c>
      <c r="X25" s="55">
        <v>-5.7643032595060352E-2</v>
      </c>
      <c r="Y25" s="94">
        <f t="shared" si="1"/>
        <v>-3.2802377228391896E-2</v>
      </c>
      <c r="Z25" s="54">
        <f t="shared" si="2"/>
        <v>967197.62277160806</v>
      </c>
      <c r="AA25" s="54">
        <f t="shared" si="3"/>
        <v>-32802.377228391939</v>
      </c>
      <c r="AB25" s="101">
        <v>-39946.973453626502</v>
      </c>
      <c r="AC25" s="6">
        <f t="shared" si="0"/>
        <v>1042567.1965884658</v>
      </c>
      <c r="AE25" s="23" t="s">
        <v>64</v>
      </c>
      <c r="AF25" s="96">
        <f>AVERAGE(Y4:Y1322)</f>
        <v>8.1836943793631172E-5</v>
      </c>
    </row>
    <row r="26" spans="2:49">
      <c r="B26" s="112">
        <v>43497</v>
      </c>
      <c r="C26" s="33">
        <v>22</v>
      </c>
      <c r="D26" s="55">
        <f>Bond_Historical!K26</f>
        <v>-2.7826040543230336E-3</v>
      </c>
      <c r="E26" s="55">
        <f>Bond_Historical!L26</f>
        <v>-2.0731725793441407E-3</v>
      </c>
      <c r="F26" s="55">
        <f>Bond_Historical!M26</f>
        <v>-2.5783789850196853E-3</v>
      </c>
      <c r="G26" s="55">
        <f>Bond_Historical!N26</f>
        <v>-2.3850647151359636E-3</v>
      </c>
      <c r="H26" s="55">
        <f>Bond_Historical!O26</f>
        <v>-3.1496252857506029E-3</v>
      </c>
      <c r="I26" s="55">
        <f>Bond_Historical!P26</f>
        <v>-1.036277225041169E-3</v>
      </c>
      <c r="J26" s="55">
        <f>Equity_Historical!P27</f>
        <v>3.5392229822084134E-2</v>
      </c>
      <c r="K26" s="55">
        <f>Equity_Historical!Q27</f>
        <v>-5.8965070088141834E-3</v>
      </c>
      <c r="L26" s="55">
        <f>Equity_Historical!R27</f>
        <v>-2.077111496170489E-2</v>
      </c>
      <c r="M26" s="55">
        <f>Equity_Historical!S27</f>
        <v>1.1154201201765331E-2</v>
      </c>
      <c r="N26" s="55">
        <f>Equity_Historical!T27</f>
        <v>-6.3382895315735113E-3</v>
      </c>
      <c r="O26" s="55">
        <f>Equity_Historical!U27</f>
        <v>3.664571563735407E-3</v>
      </c>
      <c r="P26" s="55">
        <f>Equity_Historical!V27</f>
        <v>-1.4041795011131892E-2</v>
      </c>
      <c r="Q26" s="55">
        <f>Equity_Historical!W27</f>
        <v>-1.2570799521402221E-2</v>
      </c>
      <c r="R26" s="55">
        <f>Equity_Historical!X27</f>
        <v>-5.4924630278838666E-3</v>
      </c>
      <c r="S26" s="55">
        <f>Equity_Historical!Y27</f>
        <v>4.8074494634810927E-4</v>
      </c>
      <c r="T26" s="55">
        <f>Equity_Historical!Z27</f>
        <v>-7.3192930851663344E-4</v>
      </c>
      <c r="V26" s="55"/>
      <c r="W26" s="55">
        <v>-2.2864654816640885E-3</v>
      </c>
      <c r="X26" s="55">
        <v>-5.2895743411669081E-3</v>
      </c>
      <c r="Y26" s="94">
        <f t="shared" si="1"/>
        <v>-4.0883307973657804E-3</v>
      </c>
      <c r="Z26" s="54">
        <f t="shared" si="2"/>
        <v>995911.66920263425</v>
      </c>
      <c r="AA26" s="54">
        <f t="shared" si="3"/>
        <v>-4088.3307973657502</v>
      </c>
      <c r="AB26" s="101">
        <v>-38526.367762189009</v>
      </c>
      <c r="AC26" s="6">
        <f t="shared" si="0"/>
        <v>1038478.8657911001</v>
      </c>
      <c r="AE26" s="47" t="s">
        <v>65</v>
      </c>
      <c r="AF26" s="6">
        <f>_xlfn.VAR.S(Y4:Y1322)</f>
        <v>2.6878869856503232E-4</v>
      </c>
    </row>
    <row r="27" spans="2:49">
      <c r="B27" s="112">
        <v>43500</v>
      </c>
      <c r="C27" s="33">
        <v>23</v>
      </c>
      <c r="D27" s="55">
        <f>Bond_Historical!K27</f>
        <v>-8.7883735266593448E-4</v>
      </c>
      <c r="E27" s="55">
        <f>Bond_Historical!L27</f>
        <v>-8.4159103319187117E-4</v>
      </c>
      <c r="F27" s="55">
        <f>Bond_Historical!M27</f>
        <v>-1.6149810169838442E-3</v>
      </c>
      <c r="G27" s="55">
        <f>Bond_Historical!N27</f>
        <v>-1.380522199668933E-3</v>
      </c>
      <c r="H27" s="55">
        <f>Bond_Historical!O27</f>
        <v>-2.2290978792899856E-3</v>
      </c>
      <c r="I27" s="55">
        <f>Bond_Historical!P27</f>
        <v>1.1730327751034374E-3</v>
      </c>
      <c r="J27" s="55">
        <f>Equity_Historical!P28</f>
        <v>-1.4594646096216446E-2</v>
      </c>
      <c r="K27" s="55">
        <f>Equity_Historical!Q28</f>
        <v>2.1137590332642991E-2</v>
      </c>
      <c r="L27" s="55">
        <f>Equity_Historical!R28</f>
        <v>9.648426175357782E-3</v>
      </c>
      <c r="M27" s="55">
        <f>Equity_Historical!S28</f>
        <v>1.0101225093354997E-2</v>
      </c>
      <c r="N27" s="55">
        <f>Equity_Historical!T28</f>
        <v>-6.3789396761262896E-3</v>
      </c>
      <c r="O27" s="55">
        <f>Equity_Historical!U28</f>
        <v>3.5555674963312616E-3</v>
      </c>
      <c r="P27" s="55">
        <f>Equity_Historical!V28</f>
        <v>2.9879668646284152E-3</v>
      </c>
      <c r="Q27" s="55">
        <f>Equity_Historical!W28</f>
        <v>1.1539884771835172E-2</v>
      </c>
      <c r="R27" s="55">
        <f>Equity_Historical!X28</f>
        <v>-1.8999341446506344E-3</v>
      </c>
      <c r="S27" s="55">
        <f>Equity_Historical!Y28</f>
        <v>2.800905587205722E-2</v>
      </c>
      <c r="T27" s="55">
        <f>Equity_Historical!Z28</f>
        <v>3.8369004710619992E-3</v>
      </c>
      <c r="V27" s="55"/>
      <c r="W27" s="55">
        <v>-1.0035996967401677E-3</v>
      </c>
      <c r="X27" s="55">
        <v>-1.54182401275967E-2</v>
      </c>
      <c r="Y27" s="94">
        <f t="shared" si="1"/>
        <v>-9.6523839552540864E-3</v>
      </c>
      <c r="Z27" s="54">
        <f t="shared" si="2"/>
        <v>990347.6160447459</v>
      </c>
      <c r="AA27" s="54">
        <f t="shared" si="3"/>
        <v>-9652.3839552541031</v>
      </c>
      <c r="AB27" s="101">
        <v>-37966.01840893249</v>
      </c>
      <c r="AC27" s="6">
        <f t="shared" si="0"/>
        <v>1028826.481835846</v>
      </c>
      <c r="AE27" s="23" t="s">
        <v>66</v>
      </c>
      <c r="AF27" s="6">
        <f>SQRT(AF26)</f>
        <v>1.6394776563437279E-2</v>
      </c>
    </row>
    <row r="28" spans="2:49">
      <c r="B28" s="112">
        <v>43501</v>
      </c>
      <c r="C28" s="33">
        <v>24</v>
      </c>
      <c r="D28" s="55">
        <f>Bond_Historical!K28</f>
        <v>2.1336245855287806E-3</v>
      </c>
      <c r="E28" s="55">
        <f>Bond_Historical!L28</f>
        <v>2.1492441889413207E-3</v>
      </c>
      <c r="F28" s="55">
        <f>Bond_Historical!M28</f>
        <v>1.6149810169839873E-3</v>
      </c>
      <c r="G28" s="55">
        <f>Bond_Historical!N28</f>
        <v>4.0492658959321061E-3</v>
      </c>
      <c r="H28" s="55">
        <f>Bond_Historical!O28</f>
        <v>1.3009127192885794E-3</v>
      </c>
      <c r="I28" s="55">
        <f>Bond_Historical!P28</f>
        <v>3.9074914985883392E-4</v>
      </c>
      <c r="J28" s="55">
        <f>Equity_Historical!P29</f>
        <v>1.0238686115137815E-2</v>
      </c>
      <c r="K28" s="55">
        <f>Equity_Historical!Q29</f>
        <v>1.1221870050005685E-2</v>
      </c>
      <c r="L28" s="55">
        <f>Equity_Historical!R29</f>
        <v>8.7198727402311004E-3</v>
      </c>
      <c r="M28" s="55">
        <f>Equity_Historical!S29</f>
        <v>1.8988519428756311E-2</v>
      </c>
      <c r="N28" s="55">
        <f>Equity_Historical!T29</f>
        <v>2.1045549449060438E-2</v>
      </c>
      <c r="O28" s="55">
        <f>Equity_Historical!U29</f>
        <v>-4.422315704681829E-3</v>
      </c>
      <c r="P28" s="55">
        <f>Equity_Historical!V29</f>
        <v>8.678829598041669E-3</v>
      </c>
      <c r="Q28" s="55">
        <f>Equity_Historical!W29</f>
        <v>2.576836810310893E-4</v>
      </c>
      <c r="R28" s="55">
        <f>Equity_Historical!X29</f>
        <v>-7.1090730049042459E-3</v>
      </c>
      <c r="S28" s="55">
        <f>Equity_Historical!Y29</f>
        <v>1.6964614597824348E-2</v>
      </c>
      <c r="T28" s="55">
        <f>Equity_Historical!Z29</f>
        <v>-1.8251378379913754E-3</v>
      </c>
      <c r="V28" s="55"/>
      <c r="W28" s="55">
        <v>2.39085096035237E-3</v>
      </c>
      <c r="X28" s="55">
        <v>1.5608882314616579E-2</v>
      </c>
      <c r="Y28" s="94">
        <f t="shared" si="1"/>
        <v>1.0321669772910895E-2</v>
      </c>
      <c r="Z28" s="54">
        <f t="shared" si="2"/>
        <v>1010321.6697729109</v>
      </c>
      <c r="AA28" s="54">
        <f t="shared" si="3"/>
        <v>10321.669772910886</v>
      </c>
      <c r="AB28" s="101">
        <v>-37163.928846240626</v>
      </c>
      <c r="AC28" s="6">
        <f t="shared" si="0"/>
        <v>1039148.1516087569</v>
      </c>
    </row>
    <row r="29" spans="2:49">
      <c r="B29" s="112">
        <v>43502</v>
      </c>
      <c r="C29" s="33">
        <v>25</v>
      </c>
      <c r="D29" s="55">
        <f>Bond_Historical!K29</f>
        <v>-3.7639144034383757E-4</v>
      </c>
      <c r="E29" s="55">
        <f>Bond_Historical!L29</f>
        <v>-5.6010758153437145E-4</v>
      </c>
      <c r="F29" s="55">
        <f>Bond_Historical!M29</f>
        <v>0</v>
      </c>
      <c r="G29" s="55">
        <f>Bond_Historical!N29</f>
        <v>-1.893358718617898E-3</v>
      </c>
      <c r="H29" s="55">
        <f>Bond_Historical!O29</f>
        <v>-9.2902537191579589E-4</v>
      </c>
      <c r="I29" s="55">
        <f>Bond_Historical!P29</f>
        <v>3.9002728484625643E-4</v>
      </c>
      <c r="J29" s="55">
        <f>Equity_Historical!P30</f>
        <v>-4.3752252443525616E-3</v>
      </c>
      <c r="K29" s="55">
        <f>Equity_Historical!Q30</f>
        <v>-3.9220954043184255E-3</v>
      </c>
      <c r="L29" s="55">
        <f>Equity_Historical!R30</f>
        <v>4.1845065562988183E-4</v>
      </c>
      <c r="M29" s="55">
        <f>Equity_Historical!S30</f>
        <v>-1.2865549952291555E-2</v>
      </c>
      <c r="N29" s="55">
        <f>Equity_Historical!T30</f>
        <v>-1.9541001477023364E-2</v>
      </c>
      <c r="O29" s="55">
        <f>Equity_Historical!U30</f>
        <v>-4.8183293512890586E-4</v>
      </c>
      <c r="P29" s="55">
        <f>Equity_Historical!V30</f>
        <v>-1.2605930139945376E-2</v>
      </c>
      <c r="Q29" s="55">
        <f>Equity_Historical!W30</f>
        <v>-4.2618107563133067E-3</v>
      </c>
      <c r="R29" s="55">
        <f>Equity_Historical!X30</f>
        <v>1.190724999224967E-2</v>
      </c>
      <c r="S29" s="55">
        <f>Equity_Historical!Y30</f>
        <v>3.4458403161172842E-4</v>
      </c>
      <c r="T29" s="55">
        <f>Equity_Historical!Z30</f>
        <v>-3.2326322629241118E-3</v>
      </c>
      <c r="V29" s="55"/>
      <c r="W29" s="55">
        <v>-7.531034990518248E-4</v>
      </c>
      <c r="X29" s="55">
        <v>-1.588485248631058E-2</v>
      </c>
      <c r="Y29" s="94">
        <f t="shared" si="1"/>
        <v>-9.8321528914070769E-3</v>
      </c>
      <c r="Z29" s="54">
        <f t="shared" si="2"/>
        <v>990167.84710859298</v>
      </c>
      <c r="AA29" s="54">
        <f t="shared" si="3"/>
        <v>-9832.1528914070223</v>
      </c>
      <c r="AB29" s="101">
        <v>-37022.301278254483</v>
      </c>
      <c r="AC29" s="6">
        <f t="shared" si="0"/>
        <v>1029315.9987173498</v>
      </c>
    </row>
    <row r="30" spans="2:49">
      <c r="B30" s="112">
        <v>43503</v>
      </c>
      <c r="C30" s="33">
        <v>26</v>
      </c>
      <c r="D30" s="55">
        <f>Bond_Historical!K30</f>
        <v>7.518954737783973E-4</v>
      </c>
      <c r="E30" s="55">
        <f>Bond_Historical!L30</f>
        <v>4.6682393968102662E-4</v>
      </c>
      <c r="F30" s="55">
        <f>Bond_Historical!M30</f>
        <v>2.4178586122313426E-3</v>
      </c>
      <c r="G30" s="55">
        <f>Bond_Historical!N30</f>
        <v>-1.7238458026037909E-4</v>
      </c>
      <c r="H30" s="55">
        <f>Bond_Historical!O30</f>
        <v>9.2902537191574006E-4</v>
      </c>
      <c r="I30" s="55">
        <f>Bond_Historical!P30</f>
        <v>2.3397922602005059E-3</v>
      </c>
      <c r="J30" s="55">
        <f>Equity_Historical!P31</f>
        <v>-7.736425424396353E-3</v>
      </c>
      <c r="K30" s="55">
        <f>Equity_Historical!Q31</f>
        <v>-2.4402362455780084E-2</v>
      </c>
      <c r="L30" s="55">
        <f>Equity_Historical!R31</f>
        <v>1.1332281753635258E-2</v>
      </c>
      <c r="M30" s="55">
        <f>Equity_Historical!S31</f>
        <v>4.429720498181469E-3</v>
      </c>
      <c r="N30" s="55">
        <f>Equity_Historical!T31</f>
        <v>-1.954719220035523E-2</v>
      </c>
      <c r="O30" s="55">
        <f>Equity_Historical!U31</f>
        <v>-1.3196455376243095E-2</v>
      </c>
      <c r="P30" s="55">
        <f>Equity_Historical!V31</f>
        <v>1.0167138005748571E-2</v>
      </c>
      <c r="Q30" s="55">
        <f>Equity_Historical!W31</f>
        <v>1.0941740829059379E-2</v>
      </c>
      <c r="R30" s="55">
        <f>Equity_Historical!X31</f>
        <v>-1.8569314848292172E-3</v>
      </c>
      <c r="S30" s="55">
        <f>Equity_Historical!Y31</f>
        <v>-1.9121191148703746E-2</v>
      </c>
      <c r="T30" s="55">
        <f>Equity_Historical!Z31</f>
        <v>-1.1552739818954232E-2</v>
      </c>
      <c r="V30" s="55"/>
      <c r="W30" s="55">
        <v>9.3048510553652667E-4</v>
      </c>
      <c r="X30" s="55">
        <v>-7.7567038983039523E-3</v>
      </c>
      <c r="Y30" s="94">
        <f t="shared" si="1"/>
        <v>-4.2818282967677611E-3</v>
      </c>
      <c r="Z30" s="54">
        <f t="shared" si="2"/>
        <v>995718.17170323222</v>
      </c>
      <c r="AA30" s="54">
        <f t="shared" si="3"/>
        <v>-4281.8282967677806</v>
      </c>
      <c r="AB30" s="101">
        <v>-36902.947155831847</v>
      </c>
      <c r="AC30" s="6">
        <f t="shared" si="0"/>
        <v>1025034.1704205821</v>
      </c>
      <c r="AE30" s="6" t="s">
        <v>107</v>
      </c>
      <c r="AF30" s="16"/>
      <c r="AG30" s="16">
        <f>AF27*SQRT(252)</f>
        <v>0.26025900952395126</v>
      </c>
    </row>
    <row r="31" spans="2:49" ht="15.5">
      <c r="B31" s="112">
        <v>43504</v>
      </c>
      <c r="C31" s="33">
        <v>27</v>
      </c>
      <c r="D31" s="55">
        <f>Bond_Historical!K31</f>
        <v>1.5026555323709298E-3</v>
      </c>
      <c r="E31" s="55">
        <f>Bond_Historical!L31</f>
        <v>2.2384884237232764E-3</v>
      </c>
      <c r="F31" s="55">
        <f>Bond_Historical!M31</f>
        <v>1.2060519389347764E-3</v>
      </c>
      <c r="G31" s="55">
        <f>Bond_Historical!N31</f>
        <v>2.4957295941059406E-3</v>
      </c>
      <c r="H31" s="55">
        <f>Bond_Historical!O31</f>
        <v>1.1136879538909002E-3</v>
      </c>
      <c r="I31" s="55">
        <f>Bond_Historical!P31</f>
        <v>5.8392447217036399E-4</v>
      </c>
      <c r="J31" s="55">
        <f>Equity_Historical!P32</f>
        <v>1.6233920697690473E-3</v>
      </c>
      <c r="K31" s="55">
        <f>Equity_Historical!Q32</f>
        <v>5.6935629584011381E-3</v>
      </c>
      <c r="L31" s="55">
        <f>Equity_Historical!R32</f>
        <v>-1.1959852299150912E-2</v>
      </c>
      <c r="M31" s="55">
        <f>Equity_Historical!S32</f>
        <v>7.3642324225485891E-4</v>
      </c>
      <c r="N31" s="55">
        <f>Equity_Historical!T32</f>
        <v>-9.0477933093787277E-3</v>
      </c>
      <c r="O31" s="55">
        <f>Equity_Historical!U32</f>
        <v>-1.001269914386632E-2</v>
      </c>
      <c r="P31" s="55">
        <f>Equity_Historical!V32</f>
        <v>2.4387921341967912E-3</v>
      </c>
      <c r="Q31" s="55">
        <f>Equity_Historical!W32</f>
        <v>1.0443033490850743E-2</v>
      </c>
      <c r="R31" s="55">
        <f>Equity_Historical!X32</f>
        <v>-2.6748896650865182E-2</v>
      </c>
      <c r="S31" s="55">
        <f>Equity_Historical!Y32</f>
        <v>1.1745014580541522E-3</v>
      </c>
      <c r="T31" s="55">
        <f>Equity_Historical!Z32</f>
        <v>5.8544469555582143E-3</v>
      </c>
      <c r="V31" s="55"/>
      <c r="W31" s="55">
        <v>1.7794528304314054E-3</v>
      </c>
      <c r="X31" s="55">
        <v>-1.5021985680859842E-2</v>
      </c>
      <c r="Y31" s="94">
        <f t="shared" si="1"/>
        <v>-8.3014102763433427E-3</v>
      </c>
      <c r="Z31" s="54">
        <f t="shared" si="2"/>
        <v>991698.58972365665</v>
      </c>
      <c r="AA31" s="54">
        <f t="shared" si="3"/>
        <v>-8301.4102763433475</v>
      </c>
      <c r="AB31" s="101">
        <v>-36508.351634192164</v>
      </c>
      <c r="AC31" s="6">
        <f t="shared" si="0"/>
        <v>1016732.7601442387</v>
      </c>
      <c r="AE31" s="6" t="s">
        <v>108</v>
      </c>
      <c r="AF31" s="16"/>
      <c r="AG31" s="16">
        <f>(AF25+1)^252-1</f>
        <v>2.083617005071714E-2</v>
      </c>
      <c r="AN31" s="167"/>
      <c r="AO31" s="174" t="s">
        <v>59</v>
      </c>
      <c r="AP31" s="174" t="s">
        <v>95</v>
      </c>
      <c r="AQ31" s="174" t="s">
        <v>150</v>
      </c>
      <c r="AR31" s="174" t="s">
        <v>151</v>
      </c>
    </row>
    <row r="32" spans="2:49" ht="15.5">
      <c r="B32" s="112">
        <v>43507</v>
      </c>
      <c r="C32" s="33">
        <v>28</v>
      </c>
      <c r="D32" s="55">
        <f>Bond_Historical!K32</f>
        <v>-3.7482549063955987E-4</v>
      </c>
      <c r="E32" s="55">
        <f>Bond_Historical!L32</f>
        <v>-1.0251903353702557E-3</v>
      </c>
      <c r="F32" s="55">
        <f>Bond_Historical!M32</f>
        <v>-8.0446583298863193E-4</v>
      </c>
      <c r="G32" s="55">
        <f>Bond_Historical!N32</f>
        <v>-2.2371232163688947E-3</v>
      </c>
      <c r="H32" s="55">
        <f>Bond_Historical!O32</f>
        <v>-1.8569541746167029E-3</v>
      </c>
      <c r="I32" s="55">
        <f>Bond_Historical!P32</f>
        <v>-1.9439254421716134E-4</v>
      </c>
      <c r="J32" s="55">
        <f>Equity_Historical!P33</f>
        <v>1.6207609387374128E-3</v>
      </c>
      <c r="K32" s="55">
        <f>Equity_Historical!Q33</f>
        <v>-9.2460329306362412E-3</v>
      </c>
      <c r="L32" s="55">
        <f>Equity_Historical!R33</f>
        <v>6.465663977613687E-3</v>
      </c>
      <c r="M32" s="55">
        <f>Equity_Historical!S33</f>
        <v>-6.2766077915122334E-3</v>
      </c>
      <c r="N32" s="55">
        <f>Equity_Historical!T33</f>
        <v>5.5922989604310471E-3</v>
      </c>
      <c r="O32" s="55">
        <f>Equity_Historical!U33</f>
        <v>-4.7470218981097503E-3</v>
      </c>
      <c r="P32" s="55">
        <f>Equity_Historical!V33</f>
        <v>3.2425653842782383E-3</v>
      </c>
      <c r="Q32" s="55">
        <f>Equity_Historical!W33</f>
        <v>5.0714652786838007E-4</v>
      </c>
      <c r="R32" s="55">
        <f>Equity_Historical!X33</f>
        <v>-1.8341882934598045E-2</v>
      </c>
      <c r="S32" s="55">
        <f>Equity_Historical!Y33</f>
        <v>-5.7675771386039585E-3</v>
      </c>
      <c r="T32" s="55">
        <f>Equity_Historical!Z33</f>
        <v>-4.9891064207821028E-3</v>
      </c>
      <c r="V32" s="55"/>
      <c r="W32" s="55">
        <v>-1.2307480626954608E-3</v>
      </c>
      <c r="X32" s="55">
        <v>1.1347943821289681E-2</v>
      </c>
      <c r="Y32" s="94">
        <f t="shared" si="1"/>
        <v>6.3164670676956244E-3</v>
      </c>
      <c r="Z32" s="54">
        <f t="shared" si="2"/>
        <v>1006316.4670676956</v>
      </c>
      <c r="AA32" s="54">
        <f t="shared" si="3"/>
        <v>6316.467067695572</v>
      </c>
      <c r="AB32" s="101">
        <v>-36480.798392131226</v>
      </c>
      <c r="AC32" s="6">
        <f t="shared" si="0"/>
        <v>1023049.2272119343</v>
      </c>
      <c r="AE32" s="6" t="s">
        <v>10</v>
      </c>
      <c r="AF32" s="16"/>
      <c r="AG32" s="16">
        <f>(AG31-0.045)/AG30</f>
        <v>-9.2845315877754839E-2</v>
      </c>
      <c r="AN32" s="168"/>
      <c r="AO32" s="175">
        <f>AF2</f>
        <v>0.4</v>
      </c>
      <c r="AP32" s="175">
        <f>AG2</f>
        <v>0.6</v>
      </c>
      <c r="AQ32" s="176">
        <f>AN14</f>
        <v>44134.089982977486</v>
      </c>
      <c r="AR32" s="176">
        <f>AN15</f>
        <v>44463.719408741803</v>
      </c>
    </row>
    <row r="33" spans="2:44" ht="15.5">
      <c r="B33" s="112">
        <v>43508</v>
      </c>
      <c r="C33" s="33">
        <v>29</v>
      </c>
      <c r="D33" s="55">
        <f>Bond_Historical!K33</f>
        <v>-1.2558915060338776E-4</v>
      </c>
      <c r="E33" s="55">
        <f>Bond_Historical!L33</f>
        <v>1.8665985129097452E-4</v>
      </c>
      <c r="F33" s="55">
        <f>Bond_Historical!M33</f>
        <v>-1.6099405302179384E-3</v>
      </c>
      <c r="G33" s="55">
        <f>Bond_Historical!N33</f>
        <v>1.3772802600382074E-3</v>
      </c>
      <c r="H33" s="55">
        <f>Bond_Historical!O33</f>
        <v>-1.8575915119017395E-4</v>
      </c>
      <c r="I33" s="55">
        <f>Bond_Historical!P33</f>
        <v>0</v>
      </c>
      <c r="J33" s="55">
        <f>Equity_Historical!P34</f>
        <v>1.7391891189103531E-2</v>
      </c>
      <c r="K33" s="55">
        <f>Equity_Historical!Q34</f>
        <v>-4.5340642685741828E-3</v>
      </c>
      <c r="L33" s="55">
        <f>Equity_Historical!R34</f>
        <v>7.9723995369516982E-3</v>
      </c>
      <c r="M33" s="55">
        <f>Equity_Historical!S34</f>
        <v>1.6164937306794466E-2</v>
      </c>
      <c r="N33" s="55">
        <f>Equity_Historical!T34</f>
        <v>2.5817891698790594E-2</v>
      </c>
      <c r="O33" s="55">
        <f>Equity_Historical!U34</f>
        <v>1.6906183730831633E-2</v>
      </c>
      <c r="P33" s="55">
        <f>Equity_Historical!V34</f>
        <v>-2.3150865574854515E-3</v>
      </c>
      <c r="Q33" s="55">
        <f>Equity_Historical!W34</f>
        <v>4.3363078868484612E-3</v>
      </c>
      <c r="R33" s="55">
        <f>Equity_Historical!X34</f>
        <v>2.4432522443449026E-2</v>
      </c>
      <c r="S33" s="55">
        <f>Equity_Historical!Y34</f>
        <v>8.5803567428488093E-3</v>
      </c>
      <c r="T33" s="55">
        <f>Equity_Historical!Z34</f>
        <v>1.9870460651900887E-2</v>
      </c>
      <c r="V33" s="55"/>
      <c r="W33" s="55">
        <v>1.249227105911543E-4</v>
      </c>
      <c r="X33" s="55">
        <v>6.9149461084988609E-3</v>
      </c>
      <c r="Y33" s="94">
        <f t="shared" si="1"/>
        <v>4.1989367493357787E-3</v>
      </c>
      <c r="Z33" s="54">
        <f t="shared" si="2"/>
        <v>1004198.9367493357</v>
      </c>
      <c r="AA33" s="54">
        <f t="shared" si="3"/>
        <v>4198.9367493357277</v>
      </c>
      <c r="AB33" s="101">
        <v>-35793.416261219769</v>
      </c>
      <c r="AC33" s="6">
        <f t="shared" si="0"/>
        <v>1027248.16396127</v>
      </c>
      <c r="AN33" s="168"/>
      <c r="AO33" s="175">
        <f t="shared" ref="AO33:AP33" si="6">AF3</f>
        <v>0.5</v>
      </c>
      <c r="AP33" s="175">
        <f t="shared" si="6"/>
        <v>0.5</v>
      </c>
      <c r="AQ33" s="176">
        <f>AQ14</f>
        <v>37433.251836590818</v>
      </c>
      <c r="AR33" s="176">
        <f>AQ15</f>
        <v>37518.85635830136</v>
      </c>
    </row>
    <row r="34" spans="2:44" ht="15.5">
      <c r="B34" s="112">
        <v>43509</v>
      </c>
      <c r="C34" s="33">
        <v>30</v>
      </c>
      <c r="D34" s="55">
        <f>Bond_Historical!K34</f>
        <v>-1.5034082370441564E-3</v>
      </c>
      <c r="E34" s="55">
        <f>Bond_Historical!L34</f>
        <v>-1.7732112958504559E-3</v>
      </c>
      <c r="F34" s="55">
        <f>Bond_Historical!M34</f>
        <v>-8.0654498461106745E-4</v>
      </c>
      <c r="G34" s="55">
        <f>Bond_Historical!N34</f>
        <v>-2.5841874371453012E-3</v>
      </c>
      <c r="H34" s="55">
        <f>Bond_Historical!O34</f>
        <v>-3.7188734737288106E-4</v>
      </c>
      <c r="I34" s="55">
        <f>Bond_Historical!P34</f>
        <v>-5.841909554083444E-4</v>
      </c>
      <c r="J34" s="55">
        <f>Equity_Historical!P35</f>
        <v>1.1209968860774014E-2</v>
      </c>
      <c r="K34" s="55">
        <f>Equity_Historical!Q35</f>
        <v>-5.8945632866011059E-3</v>
      </c>
      <c r="L34" s="55">
        <f>Equity_Historical!R35</f>
        <v>9.9534209470659579E-3</v>
      </c>
      <c r="M34" s="55">
        <f>Equity_Historical!S35</f>
        <v>-2.0062313349079731E-3</v>
      </c>
      <c r="N34" s="55">
        <f>Equity_Historical!T35</f>
        <v>-4.131709145116627E-3</v>
      </c>
      <c r="O34" s="55">
        <f>Equity_Historical!U35</f>
        <v>4.7646752264235799E-3</v>
      </c>
      <c r="P34" s="55">
        <f>Equity_Historical!V35</f>
        <v>6.4108933985923674E-3</v>
      </c>
      <c r="Q34" s="55">
        <f>Equity_Historical!W35</f>
        <v>-9.4629988362675607E-3</v>
      </c>
      <c r="R34" s="55">
        <f>Equity_Historical!X35</f>
        <v>1.1377715035994036E-3</v>
      </c>
      <c r="S34" s="55">
        <f>Equity_Historical!Y35</f>
        <v>-4.1633726729678683E-3</v>
      </c>
      <c r="T34" s="55">
        <f>Equity_Historical!Z35</f>
        <v>-1.5188649908561764E-2</v>
      </c>
      <c r="V34" s="55"/>
      <c r="W34" s="55">
        <v>-1.5958321365883456E-3</v>
      </c>
      <c r="X34" s="55">
        <v>2.2535269425750428E-2</v>
      </c>
      <c r="Y34" s="94">
        <f t="shared" si="1"/>
        <v>1.2882828800814919E-2</v>
      </c>
      <c r="Z34" s="54">
        <f t="shared" si="2"/>
        <v>1012882.8288008149</v>
      </c>
      <c r="AA34" s="54">
        <f t="shared" si="3"/>
        <v>12882.828800814925</v>
      </c>
      <c r="AB34" s="101">
        <v>-34954.402201012708</v>
      </c>
      <c r="AC34" s="6">
        <f t="shared" si="0"/>
        <v>1040130.9927620849</v>
      </c>
      <c r="AN34" s="169"/>
      <c r="AO34" s="177">
        <f t="shared" ref="AO34:AP34" si="7">AF4</f>
        <v>0.7</v>
      </c>
      <c r="AP34" s="177">
        <f t="shared" si="7"/>
        <v>0.3</v>
      </c>
      <c r="AQ34" s="178">
        <f>AT14</f>
        <v>50200.508795593632</v>
      </c>
      <c r="AR34" s="178">
        <f>AT15</f>
        <v>52406.741976609686</v>
      </c>
    </row>
    <row r="35" spans="2:44">
      <c r="B35" s="112">
        <v>43510</v>
      </c>
      <c r="C35" s="33">
        <v>31</v>
      </c>
      <c r="D35" s="55">
        <f>Bond_Historical!K35</f>
        <v>1.7536969940857914E-3</v>
      </c>
      <c r="E35" s="55">
        <f>Bond_Historical!L35</f>
        <v>1.4932031684606244E-3</v>
      </c>
      <c r="F35" s="55">
        <f>Bond_Historical!M35</f>
        <v>2.4164855148291592E-3</v>
      </c>
      <c r="G35" s="55">
        <f>Bond_Historical!N35</f>
        <v>1.1206853796304728E-3</v>
      </c>
      <c r="H35" s="55">
        <f>Bond_Historical!O35</f>
        <v>2.414600673179636E-3</v>
      </c>
      <c r="I35" s="55">
        <f>Bond_Historical!P35</f>
        <v>3.8960774646924117E-4</v>
      </c>
      <c r="J35" s="55">
        <f>Equity_Historical!P36</f>
        <v>2.6232510155182402E-4</v>
      </c>
      <c r="K35" s="55">
        <f>Equity_Historical!Q36</f>
        <v>-7.3175540189108904E-4</v>
      </c>
      <c r="L35" s="55">
        <f>Equity_Historical!R36</f>
        <v>5.9045699034597776E-3</v>
      </c>
      <c r="M35" s="55">
        <f>Equity_Historical!S36</f>
        <v>2.7936175151924716E-3</v>
      </c>
      <c r="N35" s="55">
        <f>Equity_Historical!T36</f>
        <v>-9.0740143326740914E-3</v>
      </c>
      <c r="O35" s="55">
        <f>Equity_Historical!U36</f>
        <v>-6.5202383896157375E-3</v>
      </c>
      <c r="P35" s="55">
        <f>Equity_Historical!V36</f>
        <v>1.1960378193105794E-2</v>
      </c>
      <c r="Q35" s="55">
        <f>Equity_Historical!W36</f>
        <v>2.6946070960029039E-3</v>
      </c>
      <c r="R35" s="55">
        <f>Equity_Historical!X36</f>
        <v>5.7831494067999614E-3</v>
      </c>
      <c r="S35" s="55">
        <f>Equity_Historical!Y36</f>
        <v>3.6365970402542037E-3</v>
      </c>
      <c r="T35" s="55">
        <f>Equity_Historical!Z36</f>
        <v>-1.7224330335598795E-3</v>
      </c>
      <c r="V35" s="55"/>
      <c r="W35" s="55">
        <v>1.5078558095005965E-3</v>
      </c>
      <c r="X35" s="55">
        <v>1.6322905105141724E-3</v>
      </c>
      <c r="Y35" s="94">
        <f t="shared" si="1"/>
        <v>1.5825166301087421E-3</v>
      </c>
      <c r="Z35" s="54">
        <f t="shared" si="2"/>
        <v>1001582.5166301087</v>
      </c>
      <c r="AA35" s="54">
        <f t="shared" si="3"/>
        <v>1582.5166301087011</v>
      </c>
      <c r="AB35" s="101">
        <v>-34692.942558198585</v>
      </c>
      <c r="AC35" s="6">
        <f t="shared" si="0"/>
        <v>1041713.5093921936</v>
      </c>
    </row>
    <row r="36" spans="2:44">
      <c r="B36" s="112">
        <v>43511</v>
      </c>
      <c r="C36" s="33">
        <v>32</v>
      </c>
      <c r="D36" s="55">
        <f>Bond_Historical!K36</f>
        <v>3.7543742606284544E-4</v>
      </c>
      <c r="E36" s="55">
        <f>Bond_Historical!L36</f>
        <v>7.4604609110946534E-4</v>
      </c>
      <c r="F36" s="55">
        <f>Bond_Historical!M36</f>
        <v>0</v>
      </c>
      <c r="G36" s="55">
        <f>Bond_Historical!N36</f>
        <v>1.2054140710990747E-3</v>
      </c>
      <c r="H36" s="55">
        <f>Bond_Historical!O36</f>
        <v>1.11266949833582E-3</v>
      </c>
      <c r="I36" s="55">
        <f>Bond_Historical!P36</f>
        <v>5.8389798384166948E-4</v>
      </c>
      <c r="J36" s="55">
        <f>Equity_Historical!P37</f>
        <v>1.870417868241573E-2</v>
      </c>
      <c r="K36" s="55">
        <f>Equity_Historical!Q37</f>
        <v>-8.8834574720205121E-3</v>
      </c>
      <c r="L36" s="55">
        <f>Equity_Historical!R37</f>
        <v>1.4810594157552067E-2</v>
      </c>
      <c r="M36" s="55">
        <f>Equity_Historical!S37</f>
        <v>9.1739781338617701E-4</v>
      </c>
      <c r="N36" s="55">
        <f>Equity_Historical!T37</f>
        <v>2.956281712388981E-2</v>
      </c>
      <c r="O36" s="55">
        <f>Equity_Historical!U37</f>
        <v>3.0102657478866809E-2</v>
      </c>
      <c r="P36" s="55">
        <f>Equity_Historical!V37</f>
        <v>1.1481901940436872E-2</v>
      </c>
      <c r="Q36" s="55">
        <f>Equity_Historical!W37</f>
        <v>6.004491784046391E-3</v>
      </c>
      <c r="R36" s="55">
        <f>Equity_Historical!X37</f>
        <v>2.1624466258484652E-2</v>
      </c>
      <c r="S36" s="55">
        <f>Equity_Historical!Y37</f>
        <v>-2.2272200083694503E-3</v>
      </c>
      <c r="T36" s="55">
        <f>Equity_Historical!Z37</f>
        <v>-2.1344120471562728E-2</v>
      </c>
      <c r="V36" s="55"/>
      <c r="W36" s="55">
        <v>6.9733477030875307E-4</v>
      </c>
      <c r="X36" s="55">
        <v>6.5206537716233151E-2</v>
      </c>
      <c r="Y36" s="94">
        <f t="shared" si="1"/>
        <v>3.9402856537863393E-2</v>
      </c>
      <c r="Z36" s="54">
        <f t="shared" si="2"/>
        <v>1039402.8565378634</v>
      </c>
      <c r="AA36" s="54">
        <f t="shared" si="3"/>
        <v>39402.856537863379</v>
      </c>
      <c r="AB36" s="101">
        <v>-34600.799195562373</v>
      </c>
      <c r="AC36" s="6">
        <f t="shared" si="0"/>
        <v>1081116.3659300571</v>
      </c>
    </row>
    <row r="37" spans="2:44">
      <c r="B37" s="112">
        <v>43515</v>
      </c>
      <c r="C37" s="33">
        <v>33</v>
      </c>
      <c r="D37" s="55">
        <f>Bond_Historical!K37</f>
        <v>8.7519631002616583E-4</v>
      </c>
      <c r="E37" s="55">
        <f>Bond_Historical!L37</f>
        <v>5.5880283891679341E-4</v>
      </c>
      <c r="F37" s="55">
        <f>Bond_Historical!M37</f>
        <v>1.2064117826894821E-3</v>
      </c>
      <c r="G37" s="55">
        <f>Bond_Historical!N37</f>
        <v>6.0211186462937093E-4</v>
      </c>
      <c r="H37" s="55">
        <f>Bond_Historical!O37</f>
        <v>1.851452993525148E-3</v>
      </c>
      <c r="I37" s="55">
        <f>Bond_Historical!P37</f>
        <v>7.7782620750337182E-4</v>
      </c>
      <c r="J37" s="55">
        <f>Equity_Historical!P38</f>
        <v>6.669208606302165E-3</v>
      </c>
      <c r="K37" s="55">
        <f>Equity_Historical!Q38</f>
        <v>-1.2932394769002702E-3</v>
      </c>
      <c r="L37" s="55">
        <f>Equity_Historical!R38</f>
        <v>2.1861620155442425E-2</v>
      </c>
      <c r="M37" s="55">
        <f>Equity_Historical!S38</f>
        <v>8.036690508460247E-3</v>
      </c>
      <c r="N37" s="55">
        <f>Equity_Historical!T38</f>
        <v>6.431867625511135E-3</v>
      </c>
      <c r="O37" s="55">
        <f>Equity_Historical!U38</f>
        <v>-3.5116101046757343E-3</v>
      </c>
      <c r="P37" s="55">
        <f>Equity_Historical!V38</f>
        <v>-1.2382947422195922E-3</v>
      </c>
      <c r="Q37" s="55">
        <f>Equity_Historical!W38</f>
        <v>4.5747472351500111E-3</v>
      </c>
      <c r="R37" s="55">
        <f>Equity_Historical!X38</f>
        <v>-2.6591728608016799E-3</v>
      </c>
      <c r="S37" s="55">
        <f>Equity_Historical!Y38</f>
        <v>2.987794123926336E-3</v>
      </c>
      <c r="T37" s="55">
        <f>Equity_Historical!Z38</f>
        <v>-1.0940666734581094E-2</v>
      </c>
      <c r="V37" s="55"/>
      <c r="W37" s="55">
        <v>8.2775020909022249E-4</v>
      </c>
      <c r="X37" s="55">
        <v>8.1247986043376606E-3</v>
      </c>
      <c r="Y37" s="94">
        <f t="shared" si="1"/>
        <v>5.2059792462386852E-3</v>
      </c>
      <c r="Z37" s="54">
        <f t="shared" si="2"/>
        <v>1005205.9792462387</v>
      </c>
      <c r="AA37" s="54">
        <f t="shared" si="3"/>
        <v>5205.9792462387122</v>
      </c>
      <c r="AB37" s="101">
        <v>-34264.354297267389</v>
      </c>
      <c r="AC37" s="6">
        <f t="shared" si="0"/>
        <v>1086322.3451762958</v>
      </c>
    </row>
    <row r="38" spans="2:44">
      <c r="B38" s="112">
        <v>43516</v>
      </c>
      <c r="C38" s="33">
        <v>34</v>
      </c>
      <c r="D38" s="55">
        <f>Bond_Historical!K38</f>
        <v>-3.7499443374452518E-4</v>
      </c>
      <c r="E38" s="55">
        <f>Bond_Historical!L38</f>
        <v>9.3142144069635355E-5</v>
      </c>
      <c r="F38" s="55">
        <f>Bond_Historical!M38</f>
        <v>-4.0194594970087655E-4</v>
      </c>
      <c r="G38" s="55">
        <f>Bond_Historical!N38</f>
        <v>-8.600430965740181E-4</v>
      </c>
      <c r="H38" s="55">
        <f>Bond_Historical!O38</f>
        <v>5.5472193469994601E-4</v>
      </c>
      <c r="I38" s="55">
        <f>Bond_Historical!P38</f>
        <v>9.7197741826776272E-4</v>
      </c>
      <c r="J38" s="55">
        <f>Equity_Historical!P39</f>
        <v>3.8278101540490136E-3</v>
      </c>
      <c r="K38" s="55">
        <f>Equity_Historical!Q39</f>
        <v>1.6623072078877088E-3</v>
      </c>
      <c r="L38" s="55">
        <f>Equity_Historical!R39</f>
        <v>-2.2962279922600075E-2</v>
      </c>
      <c r="M38" s="55">
        <f>Equity_Historical!S39</f>
        <v>7.2504249162516632E-3</v>
      </c>
      <c r="N38" s="55">
        <f>Equity_Historical!T39</f>
        <v>2.9777837939867078E-2</v>
      </c>
      <c r="O38" s="55">
        <f>Equity_Historical!U39</f>
        <v>4.8371685238560447E-3</v>
      </c>
      <c r="P38" s="55">
        <f>Equity_Historical!V39</f>
        <v>-5.1368921606494153E-3</v>
      </c>
      <c r="Q38" s="55">
        <f>Equity_Historical!W39</f>
        <v>1.7736556958629409E-3</v>
      </c>
      <c r="R38" s="55">
        <f>Equity_Historical!X39</f>
        <v>-3.3338465752145124E-3</v>
      </c>
      <c r="S38" s="55">
        <f>Equity_Historical!Y39</f>
        <v>6.4149055904153896E-3</v>
      </c>
      <c r="T38" s="55">
        <f>Equity_Historical!Z39</f>
        <v>1.6522984195373291E-2</v>
      </c>
      <c r="V38" s="55"/>
      <c r="W38" s="55">
        <v>-2.3447256678094699E-4</v>
      </c>
      <c r="X38" s="55">
        <v>2.8906530094514934E-3</v>
      </c>
      <c r="Y38" s="94">
        <f t="shared" si="1"/>
        <v>1.6406027789585172E-3</v>
      </c>
      <c r="Z38" s="54">
        <f t="shared" si="2"/>
        <v>1001640.6027789585</v>
      </c>
      <c r="AA38" s="54">
        <f t="shared" si="3"/>
        <v>1640.602778958506</v>
      </c>
      <c r="AB38" s="101">
        <v>-33740.393917067326</v>
      </c>
      <c r="AC38" s="6">
        <f t="shared" si="0"/>
        <v>1087962.9479552545</v>
      </c>
    </row>
    <row r="39" spans="2:44">
      <c r="B39" s="112">
        <v>43517</v>
      </c>
      <c r="C39" s="33">
        <v>35</v>
      </c>
      <c r="D39" s="55">
        <f>Bond_Historical!K39</f>
        <v>-2.0025685966486659E-3</v>
      </c>
      <c r="E39" s="55">
        <f>Bond_Historical!L39</f>
        <v>-2.237862259645452E-3</v>
      </c>
      <c r="F39" s="55">
        <f>Bond_Historical!M39</f>
        <v>-2.4144063632066271E-3</v>
      </c>
      <c r="G39" s="55">
        <f>Bond_Historical!N39</f>
        <v>-2.8443517054375636E-3</v>
      </c>
      <c r="H39" s="55">
        <f>Bond_Historical!O39</f>
        <v>-2.0354425059263665E-3</v>
      </c>
      <c r="I39" s="55">
        <f>Bond_Historical!P39</f>
        <v>-1.1662463798384538E-3</v>
      </c>
      <c r="J39" s="55">
        <f>Equity_Historical!P40</f>
        <v>-9.0825176132572957E-3</v>
      </c>
      <c r="K39" s="55">
        <f>Equity_Historical!Q40</f>
        <v>-1.5623412093530074E-2</v>
      </c>
      <c r="L39" s="55">
        <f>Equity_Historical!R40</f>
        <v>-4.9181531415041762E-3</v>
      </c>
      <c r="M39" s="55">
        <f>Equity_Historical!S40</f>
        <v>2.525135474611142E-3</v>
      </c>
      <c r="N39" s="55">
        <f>Equity_Historical!T40</f>
        <v>-1.7578988895115662E-2</v>
      </c>
      <c r="O39" s="55">
        <f>Equity_Historical!U40</f>
        <v>-2.0840601717519482E-3</v>
      </c>
      <c r="P39" s="55">
        <f>Equity_Historical!V40</f>
        <v>-1.0192588550623765E-3</v>
      </c>
      <c r="Q39" s="55">
        <f>Equity_Historical!W40</f>
        <v>1.2452203363661738E-2</v>
      </c>
      <c r="R39" s="55">
        <f>Equity_Historical!X40</f>
        <v>-1.160666005173449E-2</v>
      </c>
      <c r="S39" s="55">
        <f>Equity_Historical!Y40</f>
        <v>-5.654350846458463E-3</v>
      </c>
      <c r="T39" s="55">
        <f>Equity_Historical!Z40</f>
        <v>1.8405939288997548E-2</v>
      </c>
      <c r="V39" s="55"/>
      <c r="W39" s="55">
        <v>-2.3017539909608508E-3</v>
      </c>
      <c r="X39" s="55">
        <v>-3.4479267176439683E-2</v>
      </c>
      <c r="Y39" s="94">
        <f t="shared" si="1"/>
        <v>-2.1608261902248151E-2</v>
      </c>
      <c r="Z39" s="54">
        <f t="shared" si="2"/>
        <v>978391.73809775186</v>
      </c>
      <c r="AA39" s="54">
        <f t="shared" si="3"/>
        <v>-21608.261902248138</v>
      </c>
      <c r="AB39" s="101">
        <v>-33580.406509049702</v>
      </c>
      <c r="AC39" s="6">
        <f t="shared" si="0"/>
        <v>1066354.6860530064</v>
      </c>
    </row>
    <row r="40" spans="2:44">
      <c r="B40" s="112">
        <v>43518</v>
      </c>
      <c r="C40" s="33">
        <v>36</v>
      </c>
      <c r="D40" s="55">
        <f>Bond_Historical!K40</f>
        <v>2.252475584011566E-3</v>
      </c>
      <c r="E40" s="55">
        <f>Bond_Historical!L40</f>
        <v>2.5174898148684248E-3</v>
      </c>
      <c r="F40" s="55">
        <f>Bond_Historical!M40</f>
        <v>2.0122543423697552E-3</v>
      </c>
      <c r="G40" s="55">
        <f>Bond_Historical!N40</f>
        <v>4.4780236774904095E-3</v>
      </c>
      <c r="H40" s="55">
        <f>Bond_Historical!O40</f>
        <v>2.774747247782735E-3</v>
      </c>
      <c r="I40" s="55">
        <f>Bond_Historical!P40</f>
        <v>1.3602889299676121E-3</v>
      </c>
      <c r="J40" s="55">
        <f>Equity_Historical!P41</f>
        <v>7.6807487430322827E-3</v>
      </c>
      <c r="K40" s="55">
        <f>Equity_Historical!Q41</f>
        <v>1.1493394591580448E-2</v>
      </c>
      <c r="L40" s="55">
        <f>Equity_Historical!R41</f>
        <v>1.6084920993471581E-3</v>
      </c>
      <c r="M40" s="55">
        <f>Equity_Historical!S41</f>
        <v>-1.0139351535105439E-2</v>
      </c>
      <c r="N40" s="55">
        <f>Equity_Historical!T41</f>
        <v>-5.2618435047361379E-3</v>
      </c>
      <c r="O40" s="55">
        <f>Equity_Historical!U41</f>
        <v>-4.4659916805157114E-3</v>
      </c>
      <c r="P40" s="55">
        <f>Equity_Historical!V41</f>
        <v>6.7968909832194849E-4</v>
      </c>
      <c r="Q40" s="55">
        <f>Equity_Historical!W41</f>
        <v>2.591127794117274E-2</v>
      </c>
      <c r="R40" s="55">
        <f>Equity_Historical!X41</f>
        <v>2.6616347856912703E-3</v>
      </c>
      <c r="S40" s="55">
        <f>Equity_Historical!Y41</f>
        <v>1.1103730232729207E-2</v>
      </c>
      <c r="T40" s="55">
        <f>Equity_Historical!Z41</f>
        <v>1.8977259591611156E-2</v>
      </c>
      <c r="V40" s="55"/>
      <c r="W40" s="55">
        <v>2.8795488420050039E-3</v>
      </c>
      <c r="X40" s="55">
        <v>-1.3765225618225017E-2</v>
      </c>
      <c r="Y40" s="94">
        <f t="shared" si="1"/>
        <v>-7.1073158341330078E-3</v>
      </c>
      <c r="Z40" s="54">
        <f t="shared" si="2"/>
        <v>992892.68416586705</v>
      </c>
      <c r="AA40" s="54">
        <f t="shared" si="3"/>
        <v>-7107.3158341329545</v>
      </c>
      <c r="AB40" s="101">
        <v>-33292.498917964753</v>
      </c>
      <c r="AC40" s="6">
        <f t="shared" si="0"/>
        <v>1059247.3702188735</v>
      </c>
    </row>
    <row r="41" spans="2:44">
      <c r="B41" s="112">
        <v>43521</v>
      </c>
      <c r="C41" s="33">
        <v>37</v>
      </c>
      <c r="D41" s="55">
        <f>Bond_Historical!K41</f>
        <v>-3.751558599055302E-4</v>
      </c>
      <c r="E41" s="55">
        <f>Bond_Historical!L41</f>
        <v>-2.7962755522294744E-4</v>
      </c>
      <c r="F41" s="55">
        <f>Bond_Historical!M41</f>
        <v>-8.0389991809788825E-4</v>
      </c>
      <c r="G41" s="55">
        <f>Bond_Historical!N41</f>
        <v>-3.4392003813421221E-4</v>
      </c>
      <c r="H41" s="55">
        <f>Bond_Historical!O41</f>
        <v>-7.393047418564197E-4</v>
      </c>
      <c r="I41" s="55">
        <f>Bond_Historical!P41</f>
        <v>-5.8291631983941803E-4</v>
      </c>
      <c r="J41" s="55">
        <f>Equity_Historical!P42</f>
        <v>1.0193854151228194E-3</v>
      </c>
      <c r="K41" s="55">
        <f>Equity_Historical!Q42</f>
        <v>1.6722637561194003E-2</v>
      </c>
      <c r="L41" s="55">
        <f>Equity_Historical!R42</f>
        <v>-4.3287361004625026E-3</v>
      </c>
      <c r="M41" s="55">
        <f>Equity_Historical!S42</f>
        <v>-1.0059777111806271E-2</v>
      </c>
      <c r="N41" s="55">
        <f>Equity_Historical!T42</f>
        <v>1.9991511513858706E-2</v>
      </c>
      <c r="O41" s="55">
        <f>Equity_Historical!U42</f>
        <v>1.0421658178845843E-2</v>
      </c>
      <c r="P41" s="55">
        <f>Equity_Historical!V42</f>
        <v>-1.3681110689058099E-2</v>
      </c>
      <c r="Q41" s="55">
        <f>Equity_Historical!W42</f>
        <v>-5.863525620304514E-3</v>
      </c>
      <c r="R41" s="55">
        <f>Equity_Historical!X42</f>
        <v>-9.4411103810975883E-3</v>
      </c>
      <c r="S41" s="55">
        <f>Equity_Historical!Y42</f>
        <v>7.2580685550525355E-3</v>
      </c>
      <c r="T41" s="55">
        <f>Equity_Historical!Z42</f>
        <v>-6.7102264608106393E-3</v>
      </c>
      <c r="V41" s="55"/>
      <c r="W41" s="55">
        <v>-4.7378105489903665E-4</v>
      </c>
      <c r="X41" s="55">
        <v>1.6601445844272696E-2</v>
      </c>
      <c r="Y41" s="94">
        <f t="shared" si="1"/>
        <v>9.7713550846040033E-3</v>
      </c>
      <c r="Z41" s="54">
        <f t="shared" si="2"/>
        <v>1009771.355084604</v>
      </c>
      <c r="AA41" s="54">
        <f t="shared" si="3"/>
        <v>9771.3550846040016</v>
      </c>
      <c r="AB41" s="101">
        <v>-33161.522267451975</v>
      </c>
      <c r="AC41" s="6">
        <f t="shared" si="0"/>
        <v>1069018.7253034776</v>
      </c>
    </row>
    <row r="42" spans="2:44">
      <c r="B42" s="112">
        <v>43522</v>
      </c>
      <c r="C42" s="33">
        <v>38</v>
      </c>
      <c r="D42" s="55">
        <f>Bond_Historical!K42</f>
        <v>1.3752317737492376E-3</v>
      </c>
      <c r="E42" s="55">
        <f>Bond_Historical!L42</f>
        <v>1.1171349646835668E-3</v>
      </c>
      <c r="F42" s="55">
        <f>Bond_Historical!M42</f>
        <v>1.6079978886355815E-3</v>
      </c>
      <c r="G42" s="55">
        <f>Bond_Historical!N42</f>
        <v>1.5462185032199432E-3</v>
      </c>
      <c r="H42" s="55">
        <f>Bond_Historical!O42</f>
        <v>1.6624316770995457E-3</v>
      </c>
      <c r="I42" s="55">
        <f>Bond_Historical!P42</f>
        <v>1.7475129952007765E-3</v>
      </c>
      <c r="J42" s="55">
        <f>Equity_Historical!P43</f>
        <v>2.0365436717836938E-3</v>
      </c>
      <c r="K42" s="55">
        <f>Equity_Historical!Q43</f>
        <v>-2.9809381987001009E-3</v>
      </c>
      <c r="L42" s="55">
        <f>Equity_Historical!R43</f>
        <v>-4.3476549866316291E-3</v>
      </c>
      <c r="M42" s="55">
        <f>Equity_Historical!S43</f>
        <v>6.2305670077668377E-3</v>
      </c>
      <c r="N42" s="55">
        <f>Equity_Historical!T43</f>
        <v>-3.5724754873837309E-3</v>
      </c>
      <c r="O42" s="55">
        <f>Equity_Historical!U43</f>
        <v>-7.6635828082162157E-3</v>
      </c>
      <c r="P42" s="55">
        <f>Equity_Historical!V43</f>
        <v>-1.2059550845176545E-3</v>
      </c>
      <c r="Q42" s="55">
        <f>Equity_Historical!W43</f>
        <v>-3.1907519430921789E-3</v>
      </c>
      <c r="R42" s="55">
        <f>Equity_Historical!X43</f>
        <v>-6.1415640108502525E-3</v>
      </c>
      <c r="S42" s="55">
        <f>Equity_Historical!Y43</f>
        <v>5.7377804966049191E-4</v>
      </c>
      <c r="T42" s="55">
        <f>Equity_Historical!Z43</f>
        <v>-6.4503247176894134E-3</v>
      </c>
      <c r="V42" s="55"/>
      <c r="W42" s="55">
        <v>1.4803324778854281E-3</v>
      </c>
      <c r="X42" s="55">
        <v>-3.9258575849530943E-3</v>
      </c>
      <c r="Y42" s="94">
        <f t="shared" si="1"/>
        <v>-1.7633815598176853E-3</v>
      </c>
      <c r="Z42" s="54">
        <f t="shared" si="2"/>
        <v>998236.6184401823</v>
      </c>
      <c r="AA42" s="54">
        <f t="shared" si="3"/>
        <v>-1763.3815598177025</v>
      </c>
      <c r="AB42" s="101">
        <v>-32802.377228391939</v>
      </c>
      <c r="AC42" s="6">
        <f t="shared" si="0"/>
        <v>1067255.34374366</v>
      </c>
    </row>
    <row r="43" spans="2:44">
      <c r="B43" s="112">
        <v>43523</v>
      </c>
      <c r="C43" s="33">
        <v>39</v>
      </c>
      <c r="D43" s="55">
        <f>Bond_Historical!K43</f>
        <v>-2.0002793160732975E-3</v>
      </c>
      <c r="E43" s="55">
        <f>Bond_Historical!L43</f>
        <v>-2.1418697046864522E-3</v>
      </c>
      <c r="F43" s="55">
        <f>Bond_Historical!M43</f>
        <v>-2.4136129944319147E-3</v>
      </c>
      <c r="G43" s="55">
        <f>Bond_Historical!N43</f>
        <v>-2.8359704371386384E-3</v>
      </c>
      <c r="H43" s="55">
        <f>Bond_Historical!O43</f>
        <v>-2.5871612762205444E-3</v>
      </c>
      <c r="I43" s="55">
        <f>Bond_Historical!P43</f>
        <v>-1.5528937693889261E-3</v>
      </c>
      <c r="J43" s="55">
        <f>Equity_Historical!P44</f>
        <v>1.0244551331730453E-2</v>
      </c>
      <c r="K43" s="55">
        <f>Equity_Historical!Q44</f>
        <v>-8.0749326966835511E-3</v>
      </c>
      <c r="L43" s="55">
        <f>Equity_Historical!R44</f>
        <v>-5.8940364439210762E-3</v>
      </c>
      <c r="M43" s="55">
        <f>Equity_Historical!S44</f>
        <v>-2.9100306869347219E-2</v>
      </c>
      <c r="N43" s="55">
        <f>Equity_Historical!T44</f>
        <v>-1.4153726704511378E-2</v>
      </c>
      <c r="O43" s="55">
        <f>Equity_Historical!U44</f>
        <v>-1.235284136291305E-3</v>
      </c>
      <c r="P43" s="55">
        <f>Equity_Historical!V44</f>
        <v>-4.7229327767822965E-3</v>
      </c>
      <c r="Q43" s="55">
        <f>Equity_Historical!W44</f>
        <v>3.6806416323017749E-3</v>
      </c>
      <c r="R43" s="55">
        <f>Equity_Historical!X44</f>
        <v>-5.0297032511523197E-2</v>
      </c>
      <c r="S43" s="55">
        <f>Equity_Historical!Y44</f>
        <v>3.092658802482866E-3</v>
      </c>
      <c r="T43" s="55">
        <f>Equity_Historical!Z44</f>
        <v>-1.2832431352620887E-3</v>
      </c>
      <c r="V43" s="55"/>
      <c r="W43" s="55">
        <v>-2.351280759416281E-3</v>
      </c>
      <c r="X43" s="55">
        <v>2.4003068179438737E-3</v>
      </c>
      <c r="Y43" s="94">
        <f t="shared" si="1"/>
        <v>4.996717869998116E-4</v>
      </c>
      <c r="Z43" s="54">
        <f t="shared" si="2"/>
        <v>1000499.6717869998</v>
      </c>
      <c r="AA43" s="54">
        <f t="shared" si="3"/>
        <v>499.67178699979559</v>
      </c>
      <c r="AB43" s="101">
        <v>-32452.783363851951</v>
      </c>
      <c r="AC43" s="6">
        <f t="shared" si="0"/>
        <v>1067755.0155306598</v>
      </c>
    </row>
    <row r="44" spans="2:44">
      <c r="B44" s="112">
        <v>43524</v>
      </c>
      <c r="C44" s="33">
        <v>40</v>
      </c>
      <c r="D44" s="55">
        <f>Bond_Historical!K44</f>
        <v>-1.1268883405833807E-3</v>
      </c>
      <c r="E44" s="55">
        <f>Bond_Historical!L44</f>
        <v>-1.7731304563630211E-3</v>
      </c>
      <c r="F44" s="55">
        <f>Bond_Historical!M44</f>
        <v>-1.6122435064349311E-3</v>
      </c>
      <c r="G44" s="55">
        <f>Bond_Historical!N44</f>
        <v>-1.3781543195247573E-3</v>
      </c>
      <c r="H44" s="55">
        <f>Bond_Historical!O44</f>
        <v>-1.2960068314482765E-3</v>
      </c>
      <c r="I44" s="55">
        <f>Bond_Historical!P44</f>
        <v>1.9425454389830849E-4</v>
      </c>
      <c r="J44" s="55">
        <f>Equity_Historical!P45</f>
        <v>-5.5521922923890054E-3</v>
      </c>
      <c r="K44" s="55">
        <f>Equity_Historical!Q45</f>
        <v>-8.388332899690272E-3</v>
      </c>
      <c r="L44" s="55">
        <f>Equity_Historical!R45</f>
        <v>8.9293494336337778E-3</v>
      </c>
      <c r="M44" s="55">
        <f>Equity_Historical!S45</f>
        <v>1.1278148116386191E-3</v>
      </c>
      <c r="N44" s="55">
        <f>Equity_Historical!T45</f>
        <v>-2.7607184485923232E-2</v>
      </c>
      <c r="O44" s="55">
        <f>Equity_Historical!U45</f>
        <v>-7.6366617000999722E-3</v>
      </c>
      <c r="P44" s="55">
        <f>Equity_Historical!V45</f>
        <v>1.6888669771585162E-2</v>
      </c>
      <c r="Q44" s="55">
        <f>Equity_Historical!W45</f>
        <v>9.6278825216722722E-3</v>
      </c>
      <c r="R44" s="55">
        <f>Equity_Historical!X45</f>
        <v>-3.1934434140613491E-2</v>
      </c>
      <c r="S44" s="55">
        <f>Equity_Historical!Y45</f>
        <v>-9.8845344526244105E-3</v>
      </c>
      <c r="T44" s="55">
        <f>Equity_Historical!Z45</f>
        <v>2.7471750307094633E-3</v>
      </c>
      <c r="V44" s="55"/>
      <c r="W44" s="55">
        <v>-1.289420733658681E-3</v>
      </c>
      <c r="X44" s="55">
        <v>-1.5210392320172577E-2</v>
      </c>
      <c r="Y44" s="94">
        <f t="shared" si="1"/>
        <v>-9.6420036855670178E-3</v>
      </c>
      <c r="Z44" s="54">
        <f t="shared" si="2"/>
        <v>990357.99631443294</v>
      </c>
      <c r="AA44" s="54">
        <f t="shared" si="3"/>
        <v>-9642.0036855670623</v>
      </c>
      <c r="AB44" s="101">
        <v>-32139.346783805289</v>
      </c>
      <c r="AC44" s="6">
        <f t="shared" si="0"/>
        <v>1058113.0118450928</v>
      </c>
    </row>
    <row r="45" spans="2:44">
      <c r="B45" s="112">
        <v>43525</v>
      </c>
      <c r="C45" s="33">
        <v>41</v>
      </c>
      <c r="D45" s="55">
        <f>Bond_Historical!K45</f>
        <v>-3.0938565184999382E-3</v>
      </c>
      <c r="E45" s="55">
        <f>Bond_Historical!L45</f>
        <v>-1.6211845686564827E-3</v>
      </c>
      <c r="F45" s="55">
        <f>Bond_Historical!M45</f>
        <v>-2.7513586386050145E-3</v>
      </c>
      <c r="G45" s="55">
        <f>Bond_Historical!N45</f>
        <v>-1.7479286778816533E-3</v>
      </c>
      <c r="H45" s="55">
        <f>Bond_Historical!O45</f>
        <v>-2.7828958225926416E-3</v>
      </c>
      <c r="I45" s="55">
        <f>Bond_Historical!P45</f>
        <v>-1.0321276223745192E-3</v>
      </c>
      <c r="J45" s="55">
        <f>Equity_Historical!P46</f>
        <v>1.219928278925992E-2</v>
      </c>
      <c r="K45" s="55">
        <f>Equity_Historical!Q46</f>
        <v>5.1277206963529108E-3</v>
      </c>
      <c r="L45" s="55">
        <f>Equity_Historical!R46</f>
        <v>-1.0765971768481927E-2</v>
      </c>
      <c r="M45" s="55">
        <f>Equity_Historical!S46</f>
        <v>-1.0196509202841287E-2</v>
      </c>
      <c r="N45" s="55">
        <f>Equity_Historical!T46</f>
        <v>2.0643532190607393E-3</v>
      </c>
      <c r="O45" s="55">
        <f>Equity_Historical!U46</f>
        <v>6.7051748585979817E-4</v>
      </c>
      <c r="P45" s="55">
        <f>Equity_Historical!V46</f>
        <v>9.9980588407211669E-3</v>
      </c>
      <c r="Q45" s="55">
        <f>Equity_Historical!W46</f>
        <v>2.5438091066152546E-3</v>
      </c>
      <c r="R45" s="55">
        <f>Equity_Historical!X46</f>
        <v>1.6094654701774319E-2</v>
      </c>
      <c r="S45" s="55">
        <f>Equity_Historical!Y46</f>
        <v>1.0456664423300406E-2</v>
      </c>
      <c r="T45" s="55">
        <f>Equity_Historical!Z46</f>
        <v>-4.4601237686604815E-3</v>
      </c>
      <c r="V45" s="55"/>
      <c r="W45" s="55">
        <v>-2.0460142648862324E-3</v>
      </c>
      <c r="X45" s="55">
        <v>2.4302752237323283E-2</v>
      </c>
      <c r="Y45" s="94">
        <f t="shared" si="1"/>
        <v>1.3763245636439476E-2</v>
      </c>
      <c r="Z45" s="54">
        <f t="shared" si="2"/>
        <v>1013763.2456364395</v>
      </c>
      <c r="AA45" s="54">
        <f t="shared" si="3"/>
        <v>13763.245636439533</v>
      </c>
      <c r="AB45" s="101">
        <v>-32109.300473186537</v>
      </c>
      <c r="AC45" s="6">
        <f t="shared" si="0"/>
        <v>1071876.2574815322</v>
      </c>
    </row>
    <row r="46" spans="2:44">
      <c r="B46" s="112">
        <v>43528</v>
      </c>
      <c r="C46" s="33">
        <v>42</v>
      </c>
      <c r="D46" s="55">
        <f>Bond_Historical!K46</f>
        <v>1.7620690591316195E-3</v>
      </c>
      <c r="E46" s="55">
        <f>Bond_Historical!L46</f>
        <v>1.2186011332800156E-3</v>
      </c>
      <c r="F46" s="55">
        <f>Bond_Historical!M46</f>
        <v>2.4279019690442946E-3</v>
      </c>
      <c r="G46" s="55">
        <f>Bond_Historical!N46</f>
        <v>2.2491615240492432E-3</v>
      </c>
      <c r="H46" s="55">
        <f>Bond_Historical!O46</f>
        <v>1.4847878266007865E-3</v>
      </c>
      <c r="I46" s="55">
        <f>Bond_Historical!P46</f>
        <v>1.5572648627284586E-3</v>
      </c>
      <c r="J46" s="55">
        <f>Equity_Historical!P47</f>
        <v>3.8673356498821554E-3</v>
      </c>
      <c r="K46" s="55">
        <f>Equity_Historical!Q47</f>
        <v>3.088362526046208E-2</v>
      </c>
      <c r="L46" s="55">
        <f>Equity_Historical!R47</f>
        <v>-8.1709315751787848E-4</v>
      </c>
      <c r="M46" s="55">
        <f>Equity_Historical!S47</f>
        <v>7.5629823802877399E-3</v>
      </c>
      <c r="N46" s="55">
        <f>Equity_Historical!T47</f>
        <v>1.6916462086441313E-2</v>
      </c>
      <c r="O46" s="55">
        <f>Equity_Historical!U47</f>
        <v>-2.3007483265711465E-3</v>
      </c>
      <c r="P46" s="55">
        <f>Equity_Historical!V47</f>
        <v>9.8992862417128669E-3</v>
      </c>
      <c r="Q46" s="55">
        <f>Equity_Historical!W47</f>
        <v>6.5114407732114925E-3</v>
      </c>
      <c r="R46" s="55">
        <f>Equity_Historical!X47</f>
        <v>-4.2024435587684053E-2</v>
      </c>
      <c r="S46" s="55">
        <f>Equity_Historical!Y47</f>
        <v>5.0164307168769334E-3</v>
      </c>
      <c r="T46" s="55">
        <f>Equity_Historical!Z47</f>
        <v>1.5252666860314819E-2</v>
      </c>
      <c r="V46" s="55"/>
      <c r="W46" s="55">
        <v>1.8998775313286266E-3</v>
      </c>
      <c r="X46" s="55">
        <v>1.8770140026342121E-3</v>
      </c>
      <c r="Y46" s="94">
        <f t="shared" si="1"/>
        <v>1.8861594141119779E-3</v>
      </c>
      <c r="Z46" s="54">
        <f t="shared" si="2"/>
        <v>1001886.159414112</v>
      </c>
      <c r="AA46" s="54">
        <f t="shared" si="3"/>
        <v>1886.1594141119858</v>
      </c>
      <c r="AB46" s="101">
        <v>-32031.083409336861</v>
      </c>
      <c r="AC46" s="6">
        <f t="shared" si="0"/>
        <v>1073762.4168956443</v>
      </c>
    </row>
    <row r="47" spans="2:44">
      <c r="B47" s="112">
        <v>43529</v>
      </c>
      <c r="C47" s="33">
        <v>43</v>
      </c>
      <c r="D47" s="55">
        <f>Bond_Historical!K47</f>
        <v>7.5390738418547928E-4</v>
      </c>
      <c r="E47" s="55">
        <f>Bond_Historical!L47</f>
        <v>6.5522653261135516E-4</v>
      </c>
      <c r="F47" s="55">
        <f>Bond_Historical!M47</f>
        <v>4.0420417480866881E-4</v>
      </c>
      <c r="G47" s="55">
        <f>Bond_Historical!N47</f>
        <v>3.4527542504947942E-4</v>
      </c>
      <c r="H47" s="55">
        <f>Bond_Historical!O47</f>
        <v>0</v>
      </c>
      <c r="I47" s="55">
        <f>Bond_Historical!P47</f>
        <v>-3.8899633969279778E-4</v>
      </c>
      <c r="J47" s="55">
        <f>Equity_Historical!P48</f>
        <v>-1.4951645606278326E-3</v>
      </c>
      <c r="K47" s="55">
        <f>Equity_Historical!Q48</f>
        <v>2.2975957832406243E-2</v>
      </c>
      <c r="L47" s="55">
        <f>Equity_Historical!R48</f>
        <v>4.9950304381203596E-3</v>
      </c>
      <c r="M47" s="55">
        <f>Equity_Historical!S48</f>
        <v>1.1982999376928854E-2</v>
      </c>
      <c r="N47" s="55">
        <f>Equity_Historical!T48</f>
        <v>-1.05625365617347E-2</v>
      </c>
      <c r="O47" s="55">
        <f>Equity_Historical!U48</f>
        <v>-7.6816087460789212E-4</v>
      </c>
      <c r="P47" s="55">
        <f>Equity_Historical!V48</f>
        <v>7.595146099038704E-3</v>
      </c>
      <c r="Q47" s="55">
        <f>Equity_Historical!W48</f>
        <v>-3.2507974018756683E-3</v>
      </c>
      <c r="R47" s="55">
        <f>Equity_Historical!X48</f>
        <v>2.2662889073905079E-2</v>
      </c>
      <c r="S47" s="55">
        <f>Equity_Historical!Y48</f>
        <v>-1.8214636941340356E-3</v>
      </c>
      <c r="T47" s="55">
        <f>Equity_Historical!Z48</f>
        <v>-2.670734808727776E-2</v>
      </c>
      <c r="V47" s="55"/>
      <c r="W47" s="55">
        <v>3.6508870368783084E-4</v>
      </c>
      <c r="X47" s="55">
        <v>1.3629938117057079E-2</v>
      </c>
      <c r="Y47" s="94">
        <f t="shared" si="1"/>
        <v>8.3239983517093778E-3</v>
      </c>
      <c r="Z47" s="54">
        <f t="shared" si="2"/>
        <v>1008323.9983517093</v>
      </c>
      <c r="AA47" s="54">
        <f t="shared" si="3"/>
        <v>8323.9983517093351</v>
      </c>
      <c r="AB47" s="101">
        <v>-30815.851306174765</v>
      </c>
      <c r="AC47" s="6">
        <f t="shared" si="0"/>
        <v>1082086.4152473537</v>
      </c>
    </row>
    <row r="48" spans="2:44">
      <c r="B48" s="112">
        <v>43530</v>
      </c>
      <c r="C48" s="33">
        <v>44</v>
      </c>
      <c r="D48" s="55">
        <f>Bond_Historical!K48</f>
        <v>1.2556757100573924E-3</v>
      </c>
      <c r="E48" s="55">
        <f>Bond_Historical!L48</f>
        <v>1.4967853088554217E-3</v>
      </c>
      <c r="F48" s="55">
        <f>Bond_Historical!M48</f>
        <v>1.6147842460696798E-3</v>
      </c>
      <c r="G48" s="55">
        <f>Bond_Historical!N48</f>
        <v>9.4964677166288513E-4</v>
      </c>
      <c r="H48" s="55">
        <f>Bond_Historical!O48</f>
        <v>9.2746121466585701E-4</v>
      </c>
      <c r="I48" s="55">
        <f>Bond_Historical!P48</f>
        <v>1.5553610321094626E-3</v>
      </c>
      <c r="J48" s="55">
        <f>Equity_Historical!P49</f>
        <v>-1.1412787819076628E-2</v>
      </c>
      <c r="K48" s="55">
        <f>Equity_Historical!Q49</f>
        <v>7.2723183075453224E-3</v>
      </c>
      <c r="L48" s="55">
        <f>Equity_Historical!R49</f>
        <v>-8.1365183815937381E-4</v>
      </c>
      <c r="M48" s="55">
        <f>Equity_Historical!S49</f>
        <v>-5.0380499849494052E-3</v>
      </c>
      <c r="N48" s="55">
        <f>Equity_Historical!T49</f>
        <v>1.4609486135274054E-2</v>
      </c>
      <c r="O48" s="55">
        <f>Equity_Historical!U49</f>
        <v>-3.7531666097207284E-3</v>
      </c>
      <c r="P48" s="55">
        <f>Equity_Historical!V49</f>
        <v>3.253339210750631E-3</v>
      </c>
      <c r="Q48" s="55">
        <f>Equity_Historical!W49</f>
        <v>4.8122709505549329E-3</v>
      </c>
      <c r="R48" s="55">
        <f>Equity_Historical!X49</f>
        <v>-9.8230819829258041E-3</v>
      </c>
      <c r="S48" s="55">
        <f>Equity_Historical!Y49</f>
        <v>-5.770300352091101E-3</v>
      </c>
      <c r="T48" s="55">
        <f>Equity_Historical!Z49</f>
        <v>-2.0082477510293722E-2</v>
      </c>
      <c r="V48" s="55"/>
      <c r="W48" s="55">
        <v>1.2994382623209809E-3</v>
      </c>
      <c r="X48" s="55">
        <v>2.3277046217582344E-2</v>
      </c>
      <c r="Y48" s="94">
        <f t="shared" si="1"/>
        <v>1.4486003035477797E-2</v>
      </c>
      <c r="Z48" s="54">
        <f t="shared" si="2"/>
        <v>1014486.0030354778</v>
      </c>
      <c r="AA48" s="54">
        <f t="shared" si="3"/>
        <v>14486.003035477828</v>
      </c>
      <c r="AB48" s="101">
        <v>-30030.314435870154</v>
      </c>
      <c r="AC48" s="6">
        <f t="shared" si="0"/>
        <v>1096572.4182828316</v>
      </c>
    </row>
    <row r="49" spans="2:29">
      <c r="B49" s="112">
        <v>43531</v>
      </c>
      <c r="C49" s="33">
        <v>45</v>
      </c>
      <c r="D49" s="55">
        <f>Bond_Historical!K49</f>
        <v>2.8818930104941944E-3</v>
      </c>
      <c r="E49" s="55">
        <f>Bond_Historical!L49</f>
        <v>2.7999018406967236E-3</v>
      </c>
      <c r="F49" s="55">
        <f>Bond_Historical!M49</f>
        <v>2.4178084246847986E-3</v>
      </c>
      <c r="G49" s="55">
        <f>Bond_Historical!N49</f>
        <v>3.2741923257447406E-3</v>
      </c>
      <c r="H49" s="55">
        <f>Bond_Historical!O49</f>
        <v>2.7765300162570514E-3</v>
      </c>
      <c r="I49" s="55">
        <f>Bond_Historical!P49</f>
        <v>1.165331750978781E-3</v>
      </c>
      <c r="J49" s="55">
        <f>Equity_Historical!P50</f>
        <v>1.1038755672327838E-2</v>
      </c>
      <c r="K49" s="55">
        <f>Equity_Historical!Q50</f>
        <v>-1.9787470774199713E-2</v>
      </c>
      <c r="L49" s="55">
        <f>Equity_Historical!R50</f>
        <v>-8.2776947207924747E-3</v>
      </c>
      <c r="M49" s="55">
        <f>Equity_Historical!S50</f>
        <v>9.4946858126177171E-3</v>
      </c>
      <c r="N49" s="55">
        <f>Equity_Historical!T50</f>
        <v>9.1760286251786713E-4</v>
      </c>
      <c r="O49" s="55">
        <f>Equity_Historical!U50</f>
        <v>-7.2570777910194008E-3</v>
      </c>
      <c r="P49" s="55">
        <f>Equity_Historical!V50</f>
        <v>5.5041807207554529E-4</v>
      </c>
      <c r="Q49" s="55">
        <f>Equity_Historical!W50</f>
        <v>1.1962076812267336E-4</v>
      </c>
      <c r="R49" s="55">
        <f>Equity_Historical!X50</f>
        <v>-9.9628685327906984E-3</v>
      </c>
      <c r="S49" s="55">
        <f>Equity_Historical!Y50</f>
        <v>-1.1642327953036481E-2</v>
      </c>
      <c r="T49" s="55">
        <f>Equity_Historical!Z50</f>
        <v>-1.3911696906698794E-3</v>
      </c>
      <c r="V49" s="55"/>
      <c r="W49" s="55">
        <v>2.6903129233686656E-3</v>
      </c>
      <c r="X49" s="55">
        <v>-1.7792822639360387E-3</v>
      </c>
      <c r="Y49" s="94">
        <f t="shared" si="1"/>
        <v>8.5558109858430847E-6</v>
      </c>
      <c r="Z49" s="54">
        <f t="shared" si="2"/>
        <v>1000008.5558109859</v>
      </c>
      <c r="AA49" s="54">
        <f t="shared" si="3"/>
        <v>8.5558109858538955</v>
      </c>
      <c r="AB49" s="101">
        <v>-29977.839824153343</v>
      </c>
      <c r="AC49" s="6">
        <f t="shared" si="0"/>
        <v>1096580.9740938174</v>
      </c>
    </row>
    <row r="50" spans="2:29">
      <c r="B50" s="112">
        <v>43532</v>
      </c>
      <c r="C50" s="33">
        <v>46</v>
      </c>
      <c r="D50" s="55">
        <f>Bond_Historical!K50</f>
        <v>1.250479969623963E-3</v>
      </c>
      <c r="E50" s="55">
        <f>Bond_Historical!L50</f>
        <v>1.3037254583702904E-3</v>
      </c>
      <c r="F50" s="55">
        <f>Bond_Historical!M50</f>
        <v>1.6081578100617096E-3</v>
      </c>
      <c r="G50" s="55">
        <f>Bond_Historical!N50</f>
        <v>1.2894774936113497E-3</v>
      </c>
      <c r="H50" s="55">
        <f>Bond_Historical!O50</f>
        <v>9.2390202933613475E-4</v>
      </c>
      <c r="I50" s="55">
        <f>Bond_Historical!P50</f>
        <v>1.3575647555027172E-3</v>
      </c>
      <c r="J50" s="55">
        <f>Equity_Historical!P51</f>
        <v>-1.4450470197492234E-2</v>
      </c>
      <c r="K50" s="55">
        <f>Equity_Historical!Q51</f>
        <v>2.7750446659582221E-3</v>
      </c>
      <c r="L50" s="55">
        <f>Equity_Historical!R51</f>
        <v>1.4355396806495879E-3</v>
      </c>
      <c r="M50" s="55">
        <f>Equity_Historical!S51</f>
        <v>1.3252659222934378E-2</v>
      </c>
      <c r="N50" s="55">
        <f>Equity_Historical!T51</f>
        <v>2.9303754020223692E-3</v>
      </c>
      <c r="O50" s="55">
        <f>Equity_Historical!U51</f>
        <v>3.884007344003139E-4</v>
      </c>
      <c r="P50" s="55">
        <f>Equity_Historical!V51</f>
        <v>-7.7057251752683136E-4</v>
      </c>
      <c r="Q50" s="55">
        <f>Equity_Historical!W51</f>
        <v>5.7429746983783747E-3</v>
      </c>
      <c r="R50" s="55">
        <f>Equity_Historical!X51</f>
        <v>6.2989952602441543E-3</v>
      </c>
      <c r="S50" s="55">
        <f>Equity_Historical!Y51</f>
        <v>2.373952220356937E-3</v>
      </c>
      <c r="T50" s="55">
        <f>Equity_Historical!Z51</f>
        <v>6.2452282551917959E-3</v>
      </c>
      <c r="V50" s="55"/>
      <c r="W50" s="55">
        <v>1.3416247845314914E-3</v>
      </c>
      <c r="X50" s="55">
        <v>-1.5910639870668257E-2</v>
      </c>
      <c r="Y50" s="94">
        <f t="shared" si="1"/>
        <v>-9.0097340085883576E-3</v>
      </c>
      <c r="Z50" s="54">
        <f t="shared" si="2"/>
        <v>990990.26599141164</v>
      </c>
      <c r="AA50" s="54">
        <f t="shared" si="3"/>
        <v>-9009.7340085883625</v>
      </c>
      <c r="AB50" s="101">
        <v>-29772.160738854553</v>
      </c>
      <c r="AC50" s="6">
        <f t="shared" si="0"/>
        <v>1087571.240085229</v>
      </c>
    </row>
    <row r="51" spans="2:29">
      <c r="B51" s="112">
        <v>43535</v>
      </c>
      <c r="C51" s="33">
        <v>47</v>
      </c>
      <c r="D51" s="55">
        <f>Bond_Historical!K51</f>
        <v>-4.9972167794823082E-4</v>
      </c>
      <c r="E51" s="55">
        <f>Bond_Historical!L51</f>
        <v>9.349099265074482E-5</v>
      </c>
      <c r="F51" s="55">
        <f>Bond_Historical!M51</f>
        <v>-2.0108682204205137E-3</v>
      </c>
      <c r="G51" s="55">
        <f>Bond_Historical!N51</f>
        <v>1.1161371505979097E-3</v>
      </c>
      <c r="H51" s="55">
        <f>Bond_Historical!O51</f>
        <v>1.8434854140195119E-4</v>
      </c>
      <c r="I51" s="55">
        <f>Bond_Historical!P51</f>
        <v>-3.8814961310033289E-4</v>
      </c>
      <c r="J51" s="55">
        <f>Equity_Historical!P52</f>
        <v>9.6982537890371329E-3</v>
      </c>
      <c r="K51" s="55">
        <f>Equity_Historical!Q52</f>
        <v>1.4458705223255432E-2</v>
      </c>
      <c r="L51" s="55">
        <f>Equity_Historical!R52</f>
        <v>9.0784303848143229E-3</v>
      </c>
      <c r="M51" s="55">
        <f>Equity_Historical!S52</f>
        <v>-6.9725406762870283E-3</v>
      </c>
      <c r="N51" s="55">
        <f>Equity_Historical!T52</f>
        <v>1.6325702950509238E-2</v>
      </c>
      <c r="O51" s="55">
        <f>Equity_Historical!U52</f>
        <v>1.2924447030433234E-2</v>
      </c>
      <c r="P51" s="55">
        <f>Equity_Historical!V52</f>
        <v>1.9358704084171251E-2</v>
      </c>
      <c r="Q51" s="55">
        <f>Equity_Historical!W52</f>
        <v>5.3544936954486311E-3</v>
      </c>
      <c r="R51" s="55">
        <f>Equity_Historical!X52</f>
        <v>2.4395429536058805E-2</v>
      </c>
      <c r="S51" s="55">
        <f>Equity_Historical!Y52</f>
        <v>3.405586770164435E-2</v>
      </c>
      <c r="T51" s="55">
        <f>Equity_Historical!Z52</f>
        <v>8.828258003014941E-3</v>
      </c>
      <c r="V51" s="55"/>
      <c r="W51" s="55">
        <v>-1.2668708312390257E-4</v>
      </c>
      <c r="X51" s="55">
        <v>3.4811148791072076E-2</v>
      </c>
      <c r="Y51" s="94">
        <f t="shared" si="1"/>
        <v>2.0836014441393685E-2</v>
      </c>
      <c r="Z51" s="54">
        <f t="shared" si="2"/>
        <v>1020836.0144413937</v>
      </c>
      <c r="AA51" s="54">
        <f t="shared" si="3"/>
        <v>20836.014441393665</v>
      </c>
      <c r="AB51" s="101">
        <v>-29625.346493800171</v>
      </c>
      <c r="AC51" s="6">
        <f t="shared" si="0"/>
        <v>1108407.2545266226</v>
      </c>
    </row>
    <row r="52" spans="2:29">
      <c r="B52" s="112">
        <v>43536</v>
      </c>
      <c r="C52" s="33">
        <v>48</v>
      </c>
      <c r="D52" s="55">
        <f>Bond_Historical!K52</f>
        <v>2.3722653213424376E-3</v>
      </c>
      <c r="E52" s="55">
        <f>Bond_Historical!L52</f>
        <v>1.8599446647268173E-3</v>
      </c>
      <c r="F52" s="55">
        <f>Bond_Historical!M52</f>
        <v>3.2155573618202339E-3</v>
      </c>
      <c r="G52" s="55">
        <f>Bond_Historical!N52</f>
        <v>2.7418958391034524E-3</v>
      </c>
      <c r="H52" s="55">
        <f>Bond_Historical!O52</f>
        <v>2.0291891400560035E-3</v>
      </c>
      <c r="I52" s="55">
        <f>Bond_Historical!P52</f>
        <v>5.8187509905304466E-4</v>
      </c>
      <c r="J52" s="55">
        <f>Equity_Historical!P53</f>
        <v>2.7540774659494467E-3</v>
      </c>
      <c r="K52" s="55">
        <f>Equity_Historical!Q53</f>
        <v>-8.7220563012464108E-4</v>
      </c>
      <c r="L52" s="55">
        <f>Equity_Historical!R53</f>
        <v>-1.1175790628433335E-3</v>
      </c>
      <c r="M52" s="55">
        <f>Equity_Historical!S53</f>
        <v>1.1041543592083152E-3</v>
      </c>
      <c r="N52" s="55">
        <f>Equity_Historical!T53</f>
        <v>-1.801656519983666E-4</v>
      </c>
      <c r="O52" s="55">
        <f>Equity_Historical!U53</f>
        <v>-2.9752606100240759E-3</v>
      </c>
      <c r="P52" s="55">
        <f>Equity_Historical!V53</f>
        <v>3.1815114961284323E-3</v>
      </c>
      <c r="Q52" s="55">
        <f>Equity_Historical!W53</f>
        <v>7.8014831502479015E-3</v>
      </c>
      <c r="R52" s="55">
        <f>Equity_Historical!X53</f>
        <v>1.1165229780921762E-2</v>
      </c>
      <c r="S52" s="55">
        <f>Equity_Historical!Y53</f>
        <v>1.1172537005386791E-2</v>
      </c>
      <c r="T52" s="55">
        <f>Equity_Historical!Z53</f>
        <v>-8.0108320738125401E-3</v>
      </c>
      <c r="V52" s="55"/>
      <c r="W52" s="55">
        <v>2.3270794932321774E-3</v>
      </c>
      <c r="X52" s="55">
        <v>7.9078670048004854E-3</v>
      </c>
      <c r="Y52" s="94">
        <f t="shared" si="1"/>
        <v>5.6755520001731622E-3</v>
      </c>
      <c r="Z52" s="54">
        <f t="shared" si="2"/>
        <v>1005675.5520001731</v>
      </c>
      <c r="AA52" s="54">
        <f t="shared" si="3"/>
        <v>5675.5520001731347</v>
      </c>
      <c r="AB52" s="101">
        <v>-29172.683061420103</v>
      </c>
      <c r="AC52" s="6">
        <f t="shared" si="0"/>
        <v>1114082.8065267957</v>
      </c>
    </row>
    <row r="53" spans="2:29">
      <c r="B53" s="112">
        <v>43537</v>
      </c>
      <c r="C53" s="33">
        <v>49</v>
      </c>
      <c r="D53" s="55">
        <f>Bond_Historical!K53</f>
        <v>-4.9868681883499257E-4</v>
      </c>
      <c r="E53" s="55">
        <f>Bond_Historical!L53</f>
        <v>-4.6524490022272836E-4</v>
      </c>
      <c r="F53" s="55">
        <f>Bond_Historical!M53</f>
        <v>-4.0184480654982616E-4</v>
      </c>
      <c r="G53" s="55">
        <f>Bond_Historical!N53</f>
        <v>-1.627003061882071E-3</v>
      </c>
      <c r="H53" s="55">
        <f>Bond_Historical!O53</f>
        <v>1.1050217278205437E-3</v>
      </c>
      <c r="I53" s="55">
        <f>Bond_Historical!P53</f>
        <v>3.8751188579259297E-4</v>
      </c>
      <c r="J53" s="55">
        <f>Equity_Historical!P54</f>
        <v>8.8357405024575252E-3</v>
      </c>
      <c r="K53" s="55">
        <f>Equity_Historical!Q54</f>
        <v>8.3988322137473724E-3</v>
      </c>
      <c r="L53" s="55">
        <f>Equity_Historical!R54</f>
        <v>6.6869812101354913E-3</v>
      </c>
      <c r="M53" s="55">
        <f>Equity_Historical!S54</f>
        <v>1.0428964080419141E-2</v>
      </c>
      <c r="N53" s="55">
        <f>Equity_Historical!T54</f>
        <v>5.9207300142950017E-3</v>
      </c>
      <c r="O53" s="55">
        <f>Equity_Historical!U54</f>
        <v>3.3584479882526486E-3</v>
      </c>
      <c r="P53" s="55">
        <f>Equity_Historical!V54</f>
        <v>7.9361048739150838E-3</v>
      </c>
      <c r="Q53" s="55">
        <f>Equity_Historical!W54</f>
        <v>2.9391621116598167E-3</v>
      </c>
      <c r="R53" s="55">
        <f>Equity_Historical!X54</f>
        <v>2.557709725022039E-2</v>
      </c>
      <c r="S53" s="55">
        <f>Equity_Historical!Y54</f>
        <v>4.4123223484038637E-3</v>
      </c>
      <c r="T53" s="55">
        <f>Equity_Historical!Z54</f>
        <v>3.3873732143597317E-3</v>
      </c>
      <c r="V53" s="55"/>
      <c r="W53" s="55">
        <v>-6.4483044054116463E-4</v>
      </c>
      <c r="X53" s="55">
        <v>8.8229124339058718E-3</v>
      </c>
      <c r="Y53" s="94">
        <f t="shared" si="1"/>
        <v>5.0358152841270569E-3</v>
      </c>
      <c r="Z53" s="54">
        <f t="shared" si="2"/>
        <v>1005035.815284127</v>
      </c>
      <c r="AA53" s="54">
        <f t="shared" si="3"/>
        <v>5035.8152841270203</v>
      </c>
      <c r="AB53" s="101">
        <v>-28856.235164446174</v>
      </c>
      <c r="AC53" s="6">
        <f t="shared" si="0"/>
        <v>1119118.6218109229</v>
      </c>
    </row>
    <row r="54" spans="2:29">
      <c r="B54" s="112">
        <v>43538</v>
      </c>
      <c r="C54" s="33">
        <v>50</v>
      </c>
      <c r="D54" s="55">
        <f>Bond_Historical!K54</f>
        <v>-8.7382850298011307E-4</v>
      </c>
      <c r="E54" s="55">
        <f>Bond_Historical!L54</f>
        <v>-1.4881907571548756E-3</v>
      </c>
      <c r="F54" s="55">
        <f>Bond_Historical!M54</f>
        <v>-1.6070436716569547E-3</v>
      </c>
      <c r="G54" s="55">
        <f>Bond_Historical!N54</f>
        <v>-1.9735318116182493E-3</v>
      </c>
      <c r="H54" s="55">
        <f>Bond_Historical!O54</f>
        <v>1.8391297902753596E-4</v>
      </c>
      <c r="I54" s="55">
        <f>Bond_Historical!P54</f>
        <v>-9.693869848456507E-4</v>
      </c>
      <c r="J54" s="55">
        <f>Equity_Historical!P55</f>
        <v>-3.3506852119482991E-3</v>
      </c>
      <c r="K54" s="55">
        <f>Equity_Historical!Q55</f>
        <v>-1.8630111077958009E-2</v>
      </c>
      <c r="L54" s="55">
        <f>Equity_Historical!R55</f>
        <v>-2.8466423882040964E-3</v>
      </c>
      <c r="M54" s="55">
        <f>Equity_Historical!S55</f>
        <v>1.7501854188996132E-2</v>
      </c>
      <c r="N54" s="55">
        <f>Equity_Historical!T55</f>
        <v>-1.5685814533201232E-2</v>
      </c>
      <c r="O54" s="55">
        <f>Equity_Historical!U55</f>
        <v>9.0594536396328713E-3</v>
      </c>
      <c r="P54" s="55">
        <f>Equity_Historical!V55</f>
        <v>3.9443316709789553E-3</v>
      </c>
      <c r="Q54" s="55">
        <f>Equity_Historical!W55</f>
        <v>-2.350397722685812E-3</v>
      </c>
      <c r="R54" s="55">
        <f>Equity_Historical!X55</f>
        <v>4.0353891048162133E-3</v>
      </c>
      <c r="S54" s="55">
        <f>Equity_Historical!Y55</f>
        <v>1.1055394877654862E-2</v>
      </c>
      <c r="T54" s="55">
        <f>Equity_Historical!Z55</f>
        <v>-1.2097156381909765E-2</v>
      </c>
      <c r="V54" s="55"/>
      <c r="W54" s="55">
        <v>-1.4507493853054831E-3</v>
      </c>
      <c r="X54" s="55">
        <v>-4.1234642213599983E-3</v>
      </c>
      <c r="Y54" s="94">
        <f t="shared" si="1"/>
        <v>-3.0543782869381923E-3</v>
      </c>
      <c r="Z54" s="54">
        <f t="shared" si="2"/>
        <v>996945.62171306182</v>
      </c>
      <c r="AA54" s="54">
        <f t="shared" si="3"/>
        <v>-3054.378286938183</v>
      </c>
      <c r="AB54" s="101">
        <v>-28430.033670271398</v>
      </c>
      <c r="AC54" s="6">
        <f t="shared" si="0"/>
        <v>1116064.2435239847</v>
      </c>
    </row>
    <row r="55" spans="2:29">
      <c r="B55" s="112">
        <v>43539</v>
      </c>
      <c r="C55" s="33">
        <v>51</v>
      </c>
      <c r="D55" s="55">
        <f>Bond_Historical!K55</f>
        <v>1.8714945407742548E-3</v>
      </c>
      <c r="E55" s="55">
        <f>Bond_Historical!L55</f>
        <v>2.5105331868054402E-3</v>
      </c>
      <c r="F55" s="55">
        <f>Bond_Historical!M55</f>
        <v>2.0088884782067814E-3</v>
      </c>
      <c r="G55" s="55">
        <f>Bond_Historical!N55</f>
        <v>3.6005348735003414E-3</v>
      </c>
      <c r="H55" s="55">
        <f>Bond_Historical!O55</f>
        <v>2.0223865977239378E-3</v>
      </c>
      <c r="I55" s="55">
        <f>Bond_Historical!P55</f>
        <v>1.7435488874106573E-3</v>
      </c>
      <c r="J55" s="55">
        <f>Equity_Historical!P56</f>
        <v>-3.6118178350536324E-3</v>
      </c>
      <c r="K55" s="55">
        <f>Equity_Historical!Q56</f>
        <v>-2.4930655867912006E-2</v>
      </c>
      <c r="L55" s="55">
        <f>Equity_Historical!R56</f>
        <v>2.0341661431030429E-3</v>
      </c>
      <c r="M55" s="55">
        <f>Equity_Historical!S56</f>
        <v>1.5968895250309971E-2</v>
      </c>
      <c r="N55" s="55">
        <f>Equity_Historical!T56</f>
        <v>4.5329095363210335E-3</v>
      </c>
      <c r="O55" s="55">
        <f>Equity_Historical!U56</f>
        <v>1.1421193876609797E-2</v>
      </c>
      <c r="P55" s="55">
        <f>Equity_Historical!V56</f>
        <v>5.3058063974550053E-3</v>
      </c>
      <c r="Q55" s="55">
        <f>Equity_Historical!W56</f>
        <v>-1.6488365481939825E-3</v>
      </c>
      <c r="R55" s="55">
        <f>Equity_Historical!X56</f>
        <v>-7.4108633565883311E-3</v>
      </c>
      <c r="S55" s="55">
        <f>Equity_Historical!Y56</f>
        <v>1.2924370116096427E-2</v>
      </c>
      <c r="T55" s="55">
        <f>Equity_Historical!Z56</f>
        <v>2.4692645444090505E-3</v>
      </c>
      <c r="V55" s="55"/>
      <c r="W55" s="55">
        <v>2.5653428131106452E-3</v>
      </c>
      <c r="X55" s="55">
        <v>1.02777516930039E-3</v>
      </c>
      <c r="Y55" s="94">
        <f t="shared" si="1"/>
        <v>1.6428022268244922E-3</v>
      </c>
      <c r="Z55" s="54">
        <f t="shared" si="2"/>
        <v>1001642.8022268245</v>
      </c>
      <c r="AA55" s="54">
        <f t="shared" si="3"/>
        <v>1642.8022268244531</v>
      </c>
      <c r="AB55" s="101">
        <v>-28136.894366559456</v>
      </c>
      <c r="AC55" s="6">
        <f t="shared" si="0"/>
        <v>1117707.0457508091</v>
      </c>
    </row>
    <row r="56" spans="2:29">
      <c r="B56" s="112">
        <v>43542</v>
      </c>
      <c r="C56" s="33">
        <v>52</v>
      </c>
      <c r="D56" s="55">
        <f>Bond_Historical!K56</f>
        <v>-6.2351365273806566E-4</v>
      </c>
      <c r="E56" s="55">
        <f>Bond_Historical!L56</f>
        <v>-1.8574165668308848E-4</v>
      </c>
      <c r="F56" s="55">
        <f>Bond_Historical!M56</f>
        <v>-4.0184480654982616E-4</v>
      </c>
      <c r="G56" s="55">
        <f>Bond_Historical!N56</f>
        <v>-5.1336195593309141E-4</v>
      </c>
      <c r="H56" s="55">
        <f>Bond_Historical!O56</f>
        <v>9.1776944761912051E-4</v>
      </c>
      <c r="I56" s="55">
        <f>Bond_Historical!P56</f>
        <v>-3.8703854778083477E-4</v>
      </c>
      <c r="J56" s="55">
        <f>Equity_Historical!P57</f>
        <v>1.1536365178448277E-2</v>
      </c>
      <c r="K56" s="55">
        <f>Equity_Historical!Q57</f>
        <v>-3.3760228046907564E-2</v>
      </c>
      <c r="L56" s="55">
        <f>Equity_Historical!R57</f>
        <v>1.252027170777403E-2</v>
      </c>
      <c r="M56" s="55">
        <f>Equity_Historical!S57</f>
        <v>-1.9379483249608849E-3</v>
      </c>
      <c r="N56" s="55">
        <f>Equity_Historical!T57</f>
        <v>-1.2672093182648305E-3</v>
      </c>
      <c r="O56" s="55">
        <f>Equity_Historical!U57</f>
        <v>5.9884088706119902E-3</v>
      </c>
      <c r="P56" s="55">
        <f>Equity_Historical!V57</f>
        <v>-4.233910944979235E-4</v>
      </c>
      <c r="Q56" s="55">
        <f>Equity_Historical!W57</f>
        <v>-1.651573892654171E-3</v>
      </c>
      <c r="R56" s="55">
        <f>Equity_Historical!X57</f>
        <v>1.4218237947173251E-2</v>
      </c>
      <c r="S56" s="55">
        <f>Equity_Historical!Y57</f>
        <v>1.0156735728528441E-2</v>
      </c>
      <c r="T56" s="55">
        <f>Equity_Historical!Z57</f>
        <v>1.3503087995153035E-2</v>
      </c>
      <c r="V56" s="55"/>
      <c r="W56" s="55">
        <v>-3.5170421254991001E-4</v>
      </c>
      <c r="X56" s="55">
        <v>-1.8419122095421243E-3</v>
      </c>
      <c r="Y56" s="94">
        <f t="shared" si="1"/>
        <v>-1.2458290107452386E-3</v>
      </c>
      <c r="Z56" s="54">
        <f t="shared" si="2"/>
        <v>998754.17098925472</v>
      </c>
      <c r="AA56" s="54">
        <f t="shared" si="3"/>
        <v>-1245.8290107452776</v>
      </c>
      <c r="AB56" s="101">
        <v>-27765.75952138647</v>
      </c>
      <c r="AC56" s="6">
        <f t="shared" si="0"/>
        <v>1116461.2167400639</v>
      </c>
    </row>
    <row r="57" spans="2:29">
      <c r="B57" s="112">
        <v>43543</v>
      </c>
      <c r="C57" s="33">
        <v>53</v>
      </c>
      <c r="D57" s="55">
        <f>Bond_Historical!K57</f>
        <v>-4.9907673551553367E-4</v>
      </c>
      <c r="E57" s="55">
        <f>Bond_Historical!L57</f>
        <v>-5.5752656593627357E-4</v>
      </c>
      <c r="F57" s="55">
        <f>Bond_Historical!M57</f>
        <v>-4.0134159754888639E-4</v>
      </c>
      <c r="G57" s="55">
        <f>Bond_Historical!N57</f>
        <v>1.7130766429126115E-4</v>
      </c>
      <c r="H57" s="55">
        <f>Bond_Historical!O57</f>
        <v>-1.1019008340005176E-3</v>
      </c>
      <c r="I57" s="55">
        <f>Bond_Historical!P57</f>
        <v>5.8076160924752109E-4</v>
      </c>
      <c r="J57" s="55">
        <f>Equity_Historical!P58</f>
        <v>-2.5932192989459768E-3</v>
      </c>
      <c r="K57" s="55">
        <f>Equity_Historical!Q58</f>
        <v>6.8314564196828671E-3</v>
      </c>
      <c r="L57" s="55">
        <f>Equity_Historical!R58</f>
        <v>1.9047405192152108E-3</v>
      </c>
      <c r="M57" s="55">
        <f>Equity_Historical!S58</f>
        <v>7.0506872997371385E-4</v>
      </c>
      <c r="N57" s="55">
        <f>Equity_Historical!T58</f>
        <v>-2.357107981070358E-3</v>
      </c>
      <c r="O57" s="55">
        <f>Equity_Historical!U58</f>
        <v>-3.6449633991597554E-3</v>
      </c>
      <c r="P57" s="55">
        <f>Equity_Historical!V58</f>
        <v>5.3857207758050722E-3</v>
      </c>
      <c r="Q57" s="55">
        <f>Equity_Historical!W58</f>
        <v>-1.056348164935828E-2</v>
      </c>
      <c r="R57" s="55">
        <f>Equity_Historical!X58</f>
        <v>8.3182574634332023E-3</v>
      </c>
      <c r="S57" s="55">
        <f>Equity_Historical!Y58</f>
        <v>-7.9561369262232222E-3</v>
      </c>
      <c r="T57" s="55">
        <f>Equity_Historical!Z58</f>
        <v>4.1712394868636529E-3</v>
      </c>
      <c r="V57" s="55"/>
      <c r="W57" s="55">
        <v>-1.8466039913732802E-4</v>
      </c>
      <c r="X57" s="55">
        <v>-1.3569060873948764E-3</v>
      </c>
      <c r="Y57" s="94">
        <f t="shared" si="1"/>
        <v>-8.8800781209185699E-4</v>
      </c>
      <c r="Z57" s="54">
        <f t="shared" si="2"/>
        <v>999111.99218790815</v>
      </c>
      <c r="AA57" s="54">
        <f t="shared" si="3"/>
        <v>-888.00781209184788</v>
      </c>
      <c r="AB57" s="101">
        <v>-27344.433265145868</v>
      </c>
      <c r="AC57" s="6">
        <f t="shared" si="0"/>
        <v>1115573.208927972</v>
      </c>
    </row>
    <row r="58" spans="2:29">
      <c r="B58" s="112">
        <v>43544</v>
      </c>
      <c r="C58" s="33">
        <v>54</v>
      </c>
      <c r="D58" s="55">
        <f>Bond_Historical!K58</f>
        <v>4.358751130200446E-3</v>
      </c>
      <c r="E58" s="55">
        <f>Bond_Historical!L58</f>
        <v>4.0801254682690438E-3</v>
      </c>
      <c r="F58" s="55">
        <f>Bond_Historical!M58</f>
        <v>4.4081734754719062E-3</v>
      </c>
      <c r="G58" s="55">
        <f>Bond_Historical!N58</f>
        <v>6.7396759935721218E-3</v>
      </c>
      <c r="H58" s="55">
        <f>Bond_Historical!O58</f>
        <v>6.7740598849741198E-3</v>
      </c>
      <c r="I58" s="55">
        <f>Bond_Historical!P58</f>
        <v>1.3533891715397501E-3</v>
      </c>
      <c r="J58" s="55">
        <f>Equity_Historical!P59</f>
        <v>5.5489772588437321E-3</v>
      </c>
      <c r="K58" s="55">
        <f>Equity_Historical!Q59</f>
        <v>2.367005561676512E-2</v>
      </c>
      <c r="L58" s="55">
        <f>Equity_Historical!R59</f>
        <v>-1.2192462197284131E-2</v>
      </c>
      <c r="M58" s="55">
        <f>Equity_Historical!S59</f>
        <v>6.8500081748844015E-3</v>
      </c>
      <c r="N58" s="55">
        <f>Equity_Historical!T59</f>
        <v>-1.2721366937025755E-3</v>
      </c>
      <c r="O58" s="55">
        <f>Equity_Historical!U59</f>
        <v>-2.1579624859159218E-2</v>
      </c>
      <c r="P58" s="55">
        <f>Equity_Historical!V59</f>
        <v>8.5463618283958525E-3</v>
      </c>
      <c r="Q58" s="55">
        <f>Equity_Historical!W59</f>
        <v>3.5786878195975434E-4</v>
      </c>
      <c r="R58" s="55">
        <f>Equity_Historical!X59</f>
        <v>-2.612281875217393E-2</v>
      </c>
      <c r="S58" s="55">
        <f>Equity_Historical!Y59</f>
        <v>8.7005616862866168E-3</v>
      </c>
      <c r="T58" s="55">
        <f>Equity_Historical!Z59</f>
        <v>-8.1717908528161094E-3</v>
      </c>
      <c r="V58" s="55"/>
      <c r="W58" s="55">
        <v>4.8284959757265381E-3</v>
      </c>
      <c r="X58" s="55">
        <v>1.2121960134818107E-3</v>
      </c>
      <c r="Y58" s="94">
        <f t="shared" si="1"/>
        <v>2.6587159983797017E-3</v>
      </c>
      <c r="Z58" s="54">
        <f t="shared" si="2"/>
        <v>1002658.7159983797</v>
      </c>
      <c r="AA58" s="54">
        <f t="shared" si="3"/>
        <v>2658.7159983797465</v>
      </c>
      <c r="AB58" s="101">
        <v>-27186.711695941282</v>
      </c>
      <c r="AC58" s="6">
        <f t="shared" si="0"/>
        <v>1118231.9249263518</v>
      </c>
    </row>
    <row r="59" spans="2:29">
      <c r="B59" s="112">
        <v>43545</v>
      </c>
      <c r="C59" s="33">
        <v>55</v>
      </c>
      <c r="D59" s="55">
        <f>Bond_Historical!K59</f>
        <v>2.4895943717862797E-4</v>
      </c>
      <c r="E59" s="55">
        <f>Bond_Historical!L59</f>
        <v>1.8493173460094824E-4</v>
      </c>
      <c r="F59" s="55">
        <f>Bond_Historical!M59</f>
        <v>0</v>
      </c>
      <c r="G59" s="55">
        <f>Bond_Historical!N59</f>
        <v>1.8690088603316628E-3</v>
      </c>
      <c r="H59" s="55">
        <f>Bond_Historical!O59</f>
        <v>-1.8300868697653603E-4</v>
      </c>
      <c r="I59" s="55">
        <f>Bond_Historical!P59</f>
        <v>1.3518840413368921E-3</v>
      </c>
      <c r="J59" s="55">
        <f>Equity_Historical!P60</f>
        <v>5.7630376272313618E-3</v>
      </c>
      <c r="K59" s="55">
        <f>Equity_Historical!Q60</f>
        <v>3.8610468982195533E-3</v>
      </c>
      <c r="L59" s="55">
        <f>Equity_Historical!R60</f>
        <v>4.2486214684484868E-3</v>
      </c>
      <c r="M59" s="55">
        <f>Equity_Historical!S60</f>
        <v>9.407612064274519E-3</v>
      </c>
      <c r="N59" s="55">
        <f>Equity_Historical!T60</f>
        <v>1.6407323844812218E-2</v>
      </c>
      <c r="O59" s="55">
        <f>Equity_Historical!U60</f>
        <v>-1.5912171257465441E-2</v>
      </c>
      <c r="P59" s="55">
        <f>Equity_Historical!V60</f>
        <v>1.6414683157900508E-2</v>
      </c>
      <c r="Q59" s="55">
        <f>Equity_Historical!W60</f>
        <v>6.5386646372140173E-3</v>
      </c>
      <c r="R59" s="55">
        <f>Equity_Historical!X60</f>
        <v>6.0494049012558664E-3</v>
      </c>
      <c r="S59" s="55">
        <f>Equity_Historical!Y60</f>
        <v>3.6168111672536134E-2</v>
      </c>
      <c r="T59" s="55">
        <f>Equity_Historical!Z60</f>
        <v>4.3846176784925842E-4</v>
      </c>
      <c r="V59" s="55"/>
      <c r="W59" s="55">
        <v>8.0231453585881917E-4</v>
      </c>
      <c r="X59" s="55">
        <v>1.6632946962204301E-2</v>
      </c>
      <c r="Y59" s="94">
        <f t="shared" si="1"/>
        <v>1.0300693991666108E-2</v>
      </c>
      <c r="Z59" s="54">
        <f t="shared" si="2"/>
        <v>1010300.6939916661</v>
      </c>
      <c r="AA59" s="54">
        <f t="shared" si="3"/>
        <v>10300.693991666078</v>
      </c>
      <c r="AB59" s="101">
        <v>-27120.089785197051</v>
      </c>
      <c r="AC59" s="6">
        <f t="shared" si="0"/>
        <v>1128532.6189180179</v>
      </c>
    </row>
    <row r="60" spans="2:29">
      <c r="B60" s="112">
        <v>43546</v>
      </c>
      <c r="C60" s="33">
        <v>56</v>
      </c>
      <c r="D60" s="55">
        <f>Bond_Historical!K60</f>
        <v>5.4510157719039895E-3</v>
      </c>
      <c r="E60" s="55">
        <f>Bond_Historical!L60</f>
        <v>4.9839872397203925E-3</v>
      </c>
      <c r="F60" s="55">
        <f>Bond_Historical!M60</f>
        <v>5.581702156214766E-3</v>
      </c>
      <c r="G60" s="55">
        <f>Bond_Historical!N60</f>
        <v>6.0916542255818676E-3</v>
      </c>
      <c r="H60" s="55">
        <f>Bond_Historical!O60</f>
        <v>2.9156208985036086E-3</v>
      </c>
      <c r="I60" s="55">
        <f>Bond_Historical!P60</f>
        <v>3.851677238698403E-3</v>
      </c>
      <c r="J60" s="55">
        <f>Equity_Historical!P61</f>
        <v>-1.6146319783817524E-2</v>
      </c>
      <c r="K60" s="55">
        <f>Equity_Historical!Q61</f>
        <v>-1.0532166857816182E-2</v>
      </c>
      <c r="L60" s="55">
        <f>Equity_Historical!R61</f>
        <v>-7.9048849465055936E-3</v>
      </c>
      <c r="M60" s="55">
        <f>Equity_Historical!S61</f>
        <v>-1.0633581594773603E-2</v>
      </c>
      <c r="N60" s="55">
        <f>Equity_Historical!T61</f>
        <v>-3.6420731946471746E-2</v>
      </c>
      <c r="O60" s="55">
        <f>Equity_Historical!U61</f>
        <v>-3.0698893419170072E-2</v>
      </c>
      <c r="P60" s="55">
        <f>Equity_Historical!V61</f>
        <v>-5.4589832300600506E-3</v>
      </c>
      <c r="Q60" s="55">
        <f>Equity_Historical!W61</f>
        <v>6.1430678784342285E-3</v>
      </c>
      <c r="R60" s="55">
        <f>Equity_Historical!X61</f>
        <v>-1.975559583211485E-2</v>
      </c>
      <c r="S60" s="55">
        <f>Equity_Historical!Y61</f>
        <v>-2.0925864413254489E-2</v>
      </c>
      <c r="T60" s="55">
        <f>Equity_Historical!Z61</f>
        <v>-2.4013587115196106E-2</v>
      </c>
      <c r="V60" s="55"/>
      <c r="W60" s="55">
        <v>5.27196807250055E-3</v>
      </c>
      <c r="X60" s="55">
        <v>-2.6466909512836326E-2</v>
      </c>
      <c r="Y60" s="94">
        <f t="shared" si="1"/>
        <v>-1.3771358478701574E-2</v>
      </c>
      <c r="Z60" s="54">
        <f t="shared" si="2"/>
        <v>986228.64152129844</v>
      </c>
      <c r="AA60" s="54">
        <f t="shared" si="3"/>
        <v>-13771.358478701557</v>
      </c>
      <c r="AB60" s="101">
        <v>-26956.94537859736</v>
      </c>
      <c r="AC60" s="6">
        <f t="shared" si="0"/>
        <v>1114761.2604393163</v>
      </c>
    </row>
    <row r="61" spans="2:29">
      <c r="B61" s="112">
        <v>43549</v>
      </c>
      <c r="C61" s="33">
        <v>57</v>
      </c>
      <c r="D61" s="55">
        <f>Bond_Historical!K61</f>
        <v>1.2352222976240309E-3</v>
      </c>
      <c r="E61" s="55">
        <f>Bond_Historical!L61</f>
        <v>1.8398410313592989E-3</v>
      </c>
      <c r="F61" s="55">
        <f>Bond_Historical!M61</f>
        <v>1.5896921173918057E-3</v>
      </c>
      <c r="G61" s="55">
        <f>Bond_Historical!N61</f>
        <v>2.0222141350995974E-3</v>
      </c>
      <c r="H61" s="55">
        <f>Bond_Historical!O61</f>
        <v>-1.8192469930599606E-4</v>
      </c>
      <c r="I61" s="55">
        <f>Bond_Historical!P61</f>
        <v>9.6095510760247781E-4</v>
      </c>
      <c r="J61" s="55">
        <f>Equity_Historical!P62</f>
        <v>-6.9825987241155327E-3</v>
      </c>
      <c r="K61" s="55">
        <f>Equity_Historical!Q62</f>
        <v>1.1795732134198617E-2</v>
      </c>
      <c r="L61" s="55">
        <f>Equity_Historical!R62</f>
        <v>-1.1198568516880949E-3</v>
      </c>
      <c r="M61" s="55">
        <f>Equity_Historical!S62</f>
        <v>3.8480354613199966E-3</v>
      </c>
      <c r="N61" s="55">
        <f>Equity_Historical!T62</f>
        <v>-1.2128102698045226E-2</v>
      </c>
      <c r="O61" s="55">
        <f>Equity_Historical!U62</f>
        <v>-8.3548628499204892E-3</v>
      </c>
      <c r="P61" s="55">
        <f>Equity_Historical!V62</f>
        <v>1.0479382318742249E-2</v>
      </c>
      <c r="Q61" s="55">
        <f>Equity_Historical!W62</f>
        <v>2.2348758433261323E-3</v>
      </c>
      <c r="R61" s="55">
        <f>Equity_Historical!X62</f>
        <v>-9.3138525970251119E-4</v>
      </c>
      <c r="S61" s="55">
        <f>Equity_Historical!Y62</f>
        <v>-1.2164667362354253E-2</v>
      </c>
      <c r="T61" s="55">
        <f>Equity_Historical!Z62</f>
        <v>8.8741778394894541E-3</v>
      </c>
      <c r="V61" s="55"/>
      <c r="W61" s="55">
        <v>1.5753018791725189E-3</v>
      </c>
      <c r="X61" s="55">
        <v>-1.4600316127989867E-2</v>
      </c>
      <c r="Y61" s="94">
        <f t="shared" si="1"/>
        <v>-8.1300689251249114E-3</v>
      </c>
      <c r="Z61" s="54">
        <f t="shared" si="2"/>
        <v>991869.93107487506</v>
      </c>
      <c r="AA61" s="54">
        <f t="shared" si="3"/>
        <v>-8130.0689251249423</v>
      </c>
      <c r="AB61" s="101">
        <v>-26909.926082902006</v>
      </c>
      <c r="AC61" s="6">
        <f t="shared" si="0"/>
        <v>1106631.1915141912</v>
      </c>
    </row>
    <row r="62" spans="2:29">
      <c r="B62" s="112">
        <v>43550</v>
      </c>
      <c r="C62" s="33">
        <v>58</v>
      </c>
      <c r="D62" s="55">
        <f>Bond_Historical!K62</f>
        <v>2.471404217388323E-4</v>
      </c>
      <c r="E62" s="55">
        <f>Bond_Historical!L62</f>
        <v>1.8364024262557054E-4</v>
      </c>
      <c r="F62" s="55">
        <f>Bond_Historical!M62</f>
        <v>0</v>
      </c>
      <c r="G62" s="55">
        <f>Bond_Historical!N62</f>
        <v>4.2088388641544424E-4</v>
      </c>
      <c r="H62" s="55">
        <f>Bond_Historical!O62</f>
        <v>-1.4573057722686706E-3</v>
      </c>
      <c r="I62" s="55">
        <f>Bond_Historical!P62</f>
        <v>5.7567029170400722E-4</v>
      </c>
      <c r="J62" s="55">
        <f>Equity_Historical!P63</f>
        <v>1.2928977205743403E-2</v>
      </c>
      <c r="K62" s="55">
        <f>Equity_Historical!Q63</f>
        <v>8.324198862048271E-3</v>
      </c>
      <c r="L62" s="55">
        <f>Equity_Historical!R63</f>
        <v>1.5271037333916084E-3</v>
      </c>
      <c r="M62" s="55">
        <f>Equity_Historical!S63</f>
        <v>9.5562843304872764E-3</v>
      </c>
      <c r="N62" s="55">
        <f>Equity_Historical!T63</f>
        <v>-1.6907733657625867E-3</v>
      </c>
      <c r="O62" s="55">
        <f>Equity_Historical!U63</f>
        <v>9.9574949074064632E-3</v>
      </c>
      <c r="P62" s="55">
        <f>Equity_Historical!V63</f>
        <v>-3.2757331594912764E-3</v>
      </c>
      <c r="Q62" s="55">
        <f>Equity_Historical!W63</f>
        <v>6.7926557890811735E-3</v>
      </c>
      <c r="R62" s="55">
        <f>Equity_Historical!X63</f>
        <v>-1.4156350831933796E-2</v>
      </c>
      <c r="S62" s="55">
        <f>Equity_Historical!Y63</f>
        <v>-1.0385488888738231E-2</v>
      </c>
      <c r="T62" s="55">
        <f>Equity_Historical!Z63</f>
        <v>1.714818062107628E-3</v>
      </c>
      <c r="V62" s="55"/>
      <c r="W62" s="55">
        <v>1.9369758756342109E-4</v>
      </c>
      <c r="X62" s="55">
        <v>-3.3277503967779464E-3</v>
      </c>
      <c r="Y62" s="94">
        <f t="shared" si="1"/>
        <v>-1.9191712030413991E-3</v>
      </c>
      <c r="Z62" s="54">
        <f t="shared" si="2"/>
        <v>998080.82879695855</v>
      </c>
      <c r="AA62" s="54">
        <f t="shared" si="3"/>
        <v>-1919.1712030414492</v>
      </c>
      <c r="AB62" s="101">
        <v>-26770.627280780231</v>
      </c>
      <c r="AC62" s="6">
        <f t="shared" si="0"/>
        <v>1104712.0203111498</v>
      </c>
    </row>
    <row r="63" spans="2:29">
      <c r="B63" s="112">
        <v>43551</v>
      </c>
      <c r="C63" s="33">
        <v>59</v>
      </c>
      <c r="D63" s="55">
        <f>Bond_Historical!K63</f>
        <v>1.8486557642198179E-3</v>
      </c>
      <c r="E63" s="55">
        <f>Bond_Historical!L63</f>
        <v>2.1110950492333647E-3</v>
      </c>
      <c r="F63" s="55">
        <f>Bond_Historical!M63</f>
        <v>2.3788046855460548E-3</v>
      </c>
      <c r="G63" s="55">
        <f>Bond_Historical!N63</f>
        <v>1.345354628283257E-3</v>
      </c>
      <c r="H63" s="55">
        <f>Bond_Historical!O63</f>
        <v>5.4696880460753381E-4</v>
      </c>
      <c r="I63" s="55">
        <f>Bond_Historical!P63</f>
        <v>1.534353622926012E-3</v>
      </c>
      <c r="J63" s="55">
        <f>Equity_Historical!P64</f>
        <v>-7.6876591097936771E-3</v>
      </c>
      <c r="K63" s="55">
        <f>Equity_Historical!Q64</f>
        <v>-1.0853012525187878E-2</v>
      </c>
      <c r="L63" s="55">
        <f>Equity_Historical!R64</f>
        <v>-1.1353979161198536E-2</v>
      </c>
      <c r="M63" s="55">
        <f>Equity_Historical!S64</f>
        <v>-2.4238545976788899E-3</v>
      </c>
      <c r="N63" s="55">
        <f>Equity_Historical!T64</f>
        <v>-9.8263976110126126E-3</v>
      </c>
      <c r="O63" s="55">
        <f>Equity_Historical!U64</f>
        <v>-3.4087428972463226E-3</v>
      </c>
      <c r="P63" s="55">
        <f>Equity_Historical!V64</f>
        <v>-4.9340273224665393E-3</v>
      </c>
      <c r="Q63" s="55">
        <f>Equity_Historical!W64</f>
        <v>-6.0874664777743033E-3</v>
      </c>
      <c r="R63" s="55">
        <f>Equity_Historical!X64</f>
        <v>-6.926340045694937E-3</v>
      </c>
      <c r="S63" s="55">
        <f>Equity_Historical!Y64</f>
        <v>8.9538850565535882E-3</v>
      </c>
      <c r="T63" s="55">
        <f>Equity_Historical!Z64</f>
        <v>4.2423375626619809E-3</v>
      </c>
      <c r="V63" s="55"/>
      <c r="W63" s="55">
        <v>1.7495999455853426E-3</v>
      </c>
      <c r="X63" s="55">
        <v>-1.6591187233727333E-2</v>
      </c>
      <c r="Y63" s="94">
        <f t="shared" si="1"/>
        <v>-9.2548723620022623E-3</v>
      </c>
      <c r="Z63" s="54">
        <f t="shared" si="2"/>
        <v>990745.12763799774</v>
      </c>
      <c r="AA63" s="54">
        <f t="shared" si="3"/>
        <v>-9254.8723620022647</v>
      </c>
      <c r="AB63" s="101">
        <v>-26478.307221156079</v>
      </c>
      <c r="AC63" s="6">
        <f t="shared" si="0"/>
        <v>1095457.1479491475</v>
      </c>
    </row>
    <row r="64" spans="2:29">
      <c r="B64" s="112">
        <v>43552</v>
      </c>
      <c r="C64" s="33">
        <v>60</v>
      </c>
      <c r="D64" s="55">
        <f>Bond_Historical!K64</f>
        <v>4.9244039905234859E-4</v>
      </c>
      <c r="E64" s="55">
        <f>Bond_Historical!L64</f>
        <v>9.1846978936485261E-5</v>
      </c>
      <c r="F64" s="55">
        <f>Bond_Historical!M64</f>
        <v>0</v>
      </c>
      <c r="G64" s="55">
        <f>Bond_Historical!N64</f>
        <v>1.260032958419712E-3</v>
      </c>
      <c r="H64" s="55">
        <f>Bond_Historical!O64</f>
        <v>7.2846577894454133E-4</v>
      </c>
      <c r="I64" s="55">
        <f>Bond_Historical!P64</f>
        <v>5.7486464852964721E-4</v>
      </c>
      <c r="J64" s="55">
        <f>Equity_Historical!P65</f>
        <v>4.966538320489192E-3</v>
      </c>
      <c r="K64" s="55">
        <f>Equity_Historical!Q65</f>
        <v>-1.931061799237707E-3</v>
      </c>
      <c r="L64" s="55">
        <f>Equity_Historical!R65</f>
        <v>-8.2329590393725549E-4</v>
      </c>
      <c r="M64" s="55">
        <f>Equity_Historical!S65</f>
        <v>8.6637375258340839E-4</v>
      </c>
      <c r="N64" s="55">
        <f>Equity_Historical!T65</f>
        <v>1.1387300422351996E-3</v>
      </c>
      <c r="O64" s="55">
        <f>Equity_Historical!U65</f>
        <v>1.1284039997449983E-2</v>
      </c>
      <c r="P64" s="55">
        <f>Equity_Historical!V65</f>
        <v>4.3185460377429185E-3</v>
      </c>
      <c r="Q64" s="55">
        <f>Equity_Historical!W65</f>
        <v>-1.0506021901256208E-2</v>
      </c>
      <c r="R64" s="55">
        <f>Equity_Historical!X65</f>
        <v>2.1489544032737588E-3</v>
      </c>
      <c r="S64" s="55">
        <f>Equity_Historical!Y65</f>
        <v>1.3257753219357512E-3</v>
      </c>
      <c r="T64" s="55">
        <f>Equity_Historical!Z65</f>
        <v>3.6120843462756616E-3</v>
      </c>
      <c r="V64" s="55"/>
      <c r="W64" s="55">
        <v>5.7441284624125074E-4</v>
      </c>
      <c r="X64" s="55">
        <v>9.0525806056479738E-3</v>
      </c>
      <c r="Y64" s="94">
        <f t="shared" si="1"/>
        <v>5.6613135018852845E-3</v>
      </c>
      <c r="Z64" s="54">
        <f t="shared" si="2"/>
        <v>1005661.3135018853</v>
      </c>
      <c r="AA64" s="54">
        <f t="shared" si="3"/>
        <v>5661.3135018852772</v>
      </c>
      <c r="AB64" s="101">
        <v>-26284.277501414181</v>
      </c>
      <c r="AC64" s="6">
        <f t="shared" si="0"/>
        <v>1101118.4614510327</v>
      </c>
    </row>
    <row r="65" spans="2:29">
      <c r="B65" s="112">
        <v>43553</v>
      </c>
      <c r="C65" s="33">
        <v>61</v>
      </c>
      <c r="D65" s="55">
        <f>Bond_Historical!K65</f>
        <v>-7.3870233470094192E-4</v>
      </c>
      <c r="E65" s="55">
        <f>Bond_Historical!L65</f>
        <v>-9.1846978936359859E-5</v>
      </c>
      <c r="F65" s="55">
        <f>Bond_Historical!M65</f>
        <v>-3.9584880316737567E-4</v>
      </c>
      <c r="G65" s="55">
        <f>Bond_Historical!N65</f>
        <v>-7.5571464818467444E-4</v>
      </c>
      <c r="H65" s="55">
        <f>Bond_Historical!O65</f>
        <v>1.0912936779171902E-3</v>
      </c>
      <c r="I65" s="55">
        <f>Bond_Historical!P65</f>
        <v>-1.1493300759541076E-3</v>
      </c>
      <c r="J65" s="55">
        <f>Equity_Historical!P66</f>
        <v>7.4316017418459219E-4</v>
      </c>
      <c r="K65" s="55">
        <f>Equity_Historical!Q66</f>
        <v>6.8625493411297138E-3</v>
      </c>
      <c r="L65" s="55">
        <f>Equity_Historical!R66</f>
        <v>4.1097180533393764E-3</v>
      </c>
      <c r="M65" s="55">
        <f>Equity_Historical!S66</f>
        <v>-3.4658314659460773E-4</v>
      </c>
      <c r="N65" s="55">
        <f>Equity_Historical!T66</f>
        <v>1.1129003305592848E-2</v>
      </c>
      <c r="O65" s="55">
        <f>Equity_Historical!U66</f>
        <v>5.1499939287268448E-3</v>
      </c>
      <c r="P65" s="55">
        <f>Equity_Historical!V66</f>
        <v>1.0867704327134055E-2</v>
      </c>
      <c r="Q65" s="55">
        <f>Equity_Historical!W66</f>
        <v>6.3874352251417129E-3</v>
      </c>
      <c r="R65" s="55">
        <f>Equity_Historical!X66</f>
        <v>2.0552652907776085E-2</v>
      </c>
      <c r="S65" s="55">
        <f>Equity_Historical!Y66</f>
        <v>6.4960739065641386E-3</v>
      </c>
      <c r="T65" s="55">
        <f>Equity_Historical!Z66</f>
        <v>1.1072182093534232E-2</v>
      </c>
      <c r="V65" s="55"/>
      <c r="W65" s="55">
        <v>-5.0106244900548127E-4</v>
      </c>
      <c r="X65" s="55">
        <v>1.1595796754302574E-2</v>
      </c>
      <c r="Y65" s="94">
        <f t="shared" si="1"/>
        <v>6.7570530729793516E-3</v>
      </c>
      <c r="Z65" s="54">
        <f t="shared" si="2"/>
        <v>1006757.0530729793</v>
      </c>
      <c r="AA65" s="54">
        <f t="shared" si="3"/>
        <v>6757.0530729793245</v>
      </c>
      <c r="AB65" s="101">
        <v>-26272.843337016529</v>
      </c>
      <c r="AC65" s="6">
        <f t="shared" si="0"/>
        <v>1107875.5145240119</v>
      </c>
    </row>
    <row r="66" spans="2:29">
      <c r="B66" s="112">
        <v>43556</v>
      </c>
      <c r="C66" s="33">
        <v>62</v>
      </c>
      <c r="D66" s="55">
        <f>Bond_Historical!K66</f>
        <v>-3.9593205497473064E-3</v>
      </c>
      <c r="E66" s="55">
        <f>Bond_Historical!L66</f>
        <v>-4.58752481161602E-3</v>
      </c>
      <c r="F66" s="55">
        <f>Bond_Historical!M66</f>
        <v>-5.7323785291298491E-3</v>
      </c>
      <c r="G66" s="55">
        <f>Bond_Historical!N66</f>
        <v>-3.7302483465909407E-3</v>
      </c>
      <c r="H66" s="55">
        <f>Bond_Historical!O66</f>
        <v>-3.4601100014216911E-3</v>
      </c>
      <c r="I66" s="55">
        <f>Bond_Historical!P66</f>
        <v>-6.53864462739192E-4</v>
      </c>
      <c r="J66" s="55">
        <f>Equity_Historical!P67</f>
        <v>1.1444039985364649E-2</v>
      </c>
      <c r="K66" s="55">
        <f>Equity_Historical!Q67</f>
        <v>1.1986119989079875E-2</v>
      </c>
      <c r="L66" s="55">
        <f>Equity_Historical!R67</f>
        <v>2.9690028869395501E-3</v>
      </c>
      <c r="M66" s="55">
        <f>Equity_Historical!S67</f>
        <v>-3.2970346059638463E-3</v>
      </c>
      <c r="N66" s="55">
        <f>Equity_Historical!T67</f>
        <v>2.0607829374932336E-2</v>
      </c>
      <c r="O66" s="55">
        <f>Equity_Historical!U67</f>
        <v>3.3130806430406064E-2</v>
      </c>
      <c r="P66" s="55">
        <f>Equity_Historical!V67</f>
        <v>-2.3360244900365663E-2</v>
      </c>
      <c r="Q66" s="55">
        <f>Equity_Historical!W67</f>
        <v>-5.7941750512413388E-3</v>
      </c>
      <c r="R66" s="55">
        <f>Equity_Historical!X67</f>
        <v>-6.9803614369663503E-3</v>
      </c>
      <c r="S66" s="55">
        <f>Equity_Historical!Y67</f>
        <v>6.7685580281271569E-3</v>
      </c>
      <c r="T66" s="55">
        <f>Equity_Historical!Z67</f>
        <v>1.2867336561665471E-2</v>
      </c>
      <c r="V66" s="55"/>
      <c r="W66" s="55">
        <v>-3.9609559066923006E-3</v>
      </c>
      <c r="X66" s="55">
        <v>3.4775990585684691E-3</v>
      </c>
      <c r="Y66" s="94">
        <f t="shared" si="1"/>
        <v>5.0217707246416133E-4</v>
      </c>
      <c r="Z66" s="54">
        <f t="shared" si="2"/>
        <v>1000502.1770724641</v>
      </c>
      <c r="AA66" s="54">
        <f t="shared" si="3"/>
        <v>502.1770724641392</v>
      </c>
      <c r="AB66" s="101">
        <v>-25526.825539371464</v>
      </c>
      <c r="AC66" s="6">
        <f t="shared" si="0"/>
        <v>1108377.6915964759</v>
      </c>
    </row>
    <row r="67" spans="2:29">
      <c r="B67" s="112">
        <v>43557</v>
      </c>
      <c r="C67" s="33">
        <v>63</v>
      </c>
      <c r="D67" s="55">
        <f>Bond_Historical!K67</f>
        <v>4.9579967580556776E-4</v>
      </c>
      <c r="E67" s="55">
        <f>Bond_Historical!L67</f>
        <v>1.1075120062969761E-3</v>
      </c>
      <c r="F67" s="55">
        <f>Bond_Historical!M67</f>
        <v>7.9855002896990685E-4</v>
      </c>
      <c r="G67" s="55">
        <f>Bond_Historical!N67</f>
        <v>1.3515886531277998E-3</v>
      </c>
      <c r="H67" s="55">
        <f>Bond_Historical!O67</f>
        <v>3.6463682111549526E-4</v>
      </c>
      <c r="I67" s="55">
        <f>Bond_Historical!P67</f>
        <v>-1.9242480306167015E-4</v>
      </c>
      <c r="J67" s="55">
        <f>Equity_Historical!P68</f>
        <v>-4.2914883825269281E-3</v>
      </c>
      <c r="K67" s="55">
        <f>Equity_Historical!Q68</f>
        <v>3.2082083362074146E-2</v>
      </c>
      <c r="L67" s="55">
        <f>Equity_Historical!R68</f>
        <v>-9.0369206002914333E-3</v>
      </c>
      <c r="M67" s="55">
        <f>Equity_Historical!S68</f>
        <v>1.7375477957281291E-4</v>
      </c>
      <c r="N67" s="55">
        <f>Equity_Historical!T68</f>
        <v>-2.9328513926738194E-3</v>
      </c>
      <c r="O67" s="55">
        <f>Equity_Historical!U68</f>
        <v>4.7669130899373174E-3</v>
      </c>
      <c r="P67" s="55">
        <f>Equity_Historical!V68</f>
        <v>1.3466525922041572E-2</v>
      </c>
      <c r="Q67" s="55">
        <f>Equity_Historical!W68</f>
        <v>5.2045561293225977E-3</v>
      </c>
      <c r="R67" s="55">
        <f>Equity_Historical!X68</f>
        <v>-4.6127879247166749E-3</v>
      </c>
      <c r="S67" s="55">
        <f>Equity_Historical!Y68</f>
        <v>1.4432047151647727E-2</v>
      </c>
      <c r="T67" s="55">
        <f>Equity_Historical!Z68</f>
        <v>1.2960881962300204E-3</v>
      </c>
      <c r="V67" s="55"/>
      <c r="W67" s="55">
        <v>8.636328230243502E-4</v>
      </c>
      <c r="X67" s="55">
        <v>7.5565175571211569E-3</v>
      </c>
      <c r="Y67" s="94">
        <f t="shared" si="1"/>
        <v>4.8793636634824342E-3</v>
      </c>
      <c r="Z67" s="54">
        <f t="shared" si="2"/>
        <v>1004879.3636634825</v>
      </c>
      <c r="AA67" s="54">
        <f t="shared" si="3"/>
        <v>4879.3636634824798</v>
      </c>
      <c r="AB67" s="101">
        <v>-25195.163239583839</v>
      </c>
      <c r="AC67" s="6">
        <f t="shared" si="0"/>
        <v>1113257.0552599584</v>
      </c>
    </row>
    <row r="68" spans="2:29">
      <c r="B68" s="112">
        <v>43558</v>
      </c>
      <c r="C68" s="33">
        <v>64</v>
      </c>
      <c r="D68" s="55">
        <f>Bond_Historical!K68</f>
        <v>-1.3642318539588646E-3</v>
      </c>
      <c r="E68" s="55">
        <f>Bond_Historical!L68</f>
        <v>-1.8461603744466299E-3</v>
      </c>
      <c r="F68" s="55">
        <f>Bond_Historical!M68</f>
        <v>-1.5972101734985117E-3</v>
      </c>
      <c r="G68" s="55">
        <f>Bond_Historical!N68</f>
        <v>-2.1132723232324038E-3</v>
      </c>
      <c r="H68" s="55">
        <f>Bond_Historical!O68</f>
        <v>-2.1911444009056224E-3</v>
      </c>
      <c r="I68" s="55">
        <f>Bond_Historical!P68</f>
        <v>-1.3466775035139301E-3</v>
      </c>
      <c r="J68" s="55">
        <f>Equity_Historical!P69</f>
        <v>-5.9159793631375834E-3</v>
      </c>
      <c r="K68" s="55">
        <f>Equity_Historical!Q69</f>
        <v>-3.7959528892221968E-3</v>
      </c>
      <c r="L68" s="55">
        <f>Equity_Historical!R69</f>
        <v>2.5755677407231876E-3</v>
      </c>
      <c r="M68" s="55">
        <f>Equity_Historical!S69</f>
        <v>2.4299386631751524E-3</v>
      </c>
      <c r="N68" s="55">
        <f>Equity_Historical!T69</f>
        <v>2.3294982039704256E-2</v>
      </c>
      <c r="O68" s="55">
        <f>Equity_Historical!U69</f>
        <v>1.9952957368950669E-3</v>
      </c>
      <c r="P68" s="55">
        <f>Equity_Historical!V69</f>
        <v>-4.2625975898019841E-3</v>
      </c>
      <c r="Q68" s="55">
        <f>Equity_Historical!W69</f>
        <v>-3.7824109055196492E-3</v>
      </c>
      <c r="R68" s="55">
        <f>Equity_Historical!X69</f>
        <v>5.8337772920830514E-3</v>
      </c>
      <c r="S68" s="55">
        <f>Equity_Historical!Y69</f>
        <v>6.8316945786772634E-3</v>
      </c>
      <c r="T68" s="55">
        <f>Equity_Historical!Z69</f>
        <v>7.8030877211817491E-3</v>
      </c>
      <c r="V68" s="55"/>
      <c r="W68" s="55">
        <v>-1.7833219517811711E-3</v>
      </c>
      <c r="X68" s="55">
        <v>4.7271150268525155E-3</v>
      </c>
      <c r="Y68" s="94">
        <f t="shared" si="1"/>
        <v>2.1229402353990408E-3</v>
      </c>
      <c r="Z68" s="54">
        <f t="shared" si="2"/>
        <v>1002122.9402353991</v>
      </c>
      <c r="AA68" s="54">
        <f t="shared" si="3"/>
        <v>2122.940235399059</v>
      </c>
      <c r="AB68" s="101">
        <v>-24861.081243994879</v>
      </c>
      <c r="AC68" s="6">
        <f t="shared" si="0"/>
        <v>1115379.9954953576</v>
      </c>
    </row>
    <row r="69" spans="2:29">
      <c r="B69" s="112">
        <v>43559</v>
      </c>
      <c r="C69" s="33">
        <v>65</v>
      </c>
      <c r="D69" s="55">
        <f>Bond_Historical!K69</f>
        <v>9.9188976947999939E-4</v>
      </c>
      <c r="E69" s="55">
        <f>Bond_Historical!L69</f>
        <v>7.3864836814958325E-4</v>
      </c>
      <c r="F69" s="55">
        <f>Bond_Historical!M69</f>
        <v>7.9866014452845992E-4</v>
      </c>
      <c r="G69" s="55">
        <f>Bond_Historical!N69</f>
        <v>1.606544039112072E-3</v>
      </c>
      <c r="H69" s="55">
        <f>Bond_Historical!O69</f>
        <v>7.3084262570108133E-4</v>
      </c>
      <c r="I69" s="55">
        <f>Bond_Historical!P69</f>
        <v>1.9210331525928341E-4</v>
      </c>
      <c r="J69" s="55">
        <f>Equity_Historical!P70</f>
        <v>1.4115199917920821E-2</v>
      </c>
      <c r="K69" s="55">
        <f>Equity_Historical!Q70</f>
        <v>1.4189502109991415E-2</v>
      </c>
      <c r="L69" s="55">
        <f>Equity_Historical!R70</f>
        <v>9.421798996005348E-3</v>
      </c>
      <c r="M69" s="55">
        <f>Equity_Historical!S70</f>
        <v>3.4682348860031462E-4</v>
      </c>
      <c r="N69" s="55">
        <f>Equity_Historical!T70</f>
        <v>1.1446788851250871E-2</v>
      </c>
      <c r="O69" s="55">
        <f>Equity_Historical!U70</f>
        <v>9.613887831630025E-3</v>
      </c>
      <c r="P69" s="55">
        <f>Equity_Historical!V70</f>
        <v>-6.4027888238643452E-3</v>
      </c>
      <c r="Q69" s="55">
        <f>Equity_Historical!W70</f>
        <v>-5.3433407481464487E-3</v>
      </c>
      <c r="R69" s="55">
        <f>Equity_Historical!X70</f>
        <v>6.2849098156155768E-3</v>
      </c>
      <c r="S69" s="55">
        <f>Equity_Historical!Y70</f>
        <v>1.7388592488495574E-3</v>
      </c>
      <c r="T69" s="55">
        <f>Equity_Historical!Z70</f>
        <v>5.188979661913006E-3</v>
      </c>
      <c r="V69" s="55"/>
      <c r="W69" s="55">
        <v>9.8856752211692596E-4</v>
      </c>
      <c r="X69" s="55">
        <v>8.3037933732143729E-3</v>
      </c>
      <c r="Y69" s="94">
        <f t="shared" si="1"/>
        <v>5.3777030327753945E-3</v>
      </c>
      <c r="Z69" s="54">
        <f t="shared" si="2"/>
        <v>1005377.7030327754</v>
      </c>
      <c r="AA69" s="54">
        <f t="shared" si="3"/>
        <v>5377.7030327754328</v>
      </c>
      <c r="AB69" s="101">
        <v>-24726.631729760673</v>
      </c>
      <c r="AC69" s="6">
        <f t="shared" ref="AC69:AC132" si="8">AC68+AA69</f>
        <v>1120757.6985281329</v>
      </c>
    </row>
    <row r="70" spans="2:29">
      <c r="B70" s="112">
        <v>43560</v>
      </c>
      <c r="C70" s="33">
        <v>66</v>
      </c>
      <c r="D70" s="55">
        <f>Bond_Historical!K70</f>
        <v>7.4433394158252345E-4</v>
      </c>
      <c r="E70" s="55">
        <f>Bond_Historical!L70</f>
        <v>7.38186377949602E-4</v>
      </c>
      <c r="F70" s="55">
        <f>Bond_Historical!M70</f>
        <v>3.993107710965088E-4</v>
      </c>
      <c r="G70" s="55">
        <f>Bond_Historical!N70</f>
        <v>1.6041056688928363E-3</v>
      </c>
      <c r="H70" s="55">
        <f>Bond_Historical!O70</f>
        <v>9.1265626711247035E-4</v>
      </c>
      <c r="I70" s="55">
        <f>Bond_Historical!P70</f>
        <v>3.8508503734470395E-4</v>
      </c>
      <c r="J70" s="55">
        <f>Equity_Historical!P71</f>
        <v>5.348018391144892E-3</v>
      </c>
      <c r="K70" s="55">
        <f>Equity_Historical!Q71</f>
        <v>-1.705811377702447E-3</v>
      </c>
      <c r="L70" s="55">
        <f>Equity_Historical!R71</f>
        <v>7.3115098256978338E-3</v>
      </c>
      <c r="M70" s="55">
        <f>Equity_Historical!S71</f>
        <v>-3.1244467402990993E-3</v>
      </c>
      <c r="N70" s="55">
        <f>Equity_Historical!T71</f>
        <v>3.1710839724492608E-3</v>
      </c>
      <c r="O70" s="55">
        <f>Equity_Historical!U71</f>
        <v>-2.3710190723726429E-3</v>
      </c>
      <c r="P70" s="55">
        <f>Equity_Historical!V71</f>
        <v>1.3940211061696359E-2</v>
      </c>
      <c r="Q70" s="55">
        <f>Equity_Historical!W71</f>
        <v>9.7153705755848967E-3</v>
      </c>
      <c r="R70" s="55">
        <f>Equity_Historical!X71</f>
        <v>5.6030940395013036E-3</v>
      </c>
      <c r="S70" s="55">
        <f>Equity_Historical!Y71</f>
        <v>6.6720620345272251E-3</v>
      </c>
      <c r="T70" s="55">
        <f>Equity_Historical!Z71</f>
        <v>4.7983726964637569E-3</v>
      </c>
      <c r="V70" s="55"/>
      <c r="W70" s="55">
        <v>9.1057479554997435E-4</v>
      </c>
      <c r="X70" s="55">
        <v>1.2679672853353492E-2</v>
      </c>
      <c r="Y70" s="94">
        <f t="shared" ref="Y70:Y133" si="9">W70*$AF$2+X70*$AG$2</f>
        <v>7.9720336302320852E-3</v>
      </c>
      <c r="Z70" s="54">
        <f t="shared" ref="Z70:Z133" si="10">Y70*$AW$7+$AW$7</f>
        <v>1007972.0336302321</v>
      </c>
      <c r="AA70" s="54">
        <f t="shared" ref="AA70:AA133" si="11">Z70-$AW$7</f>
        <v>7972.0336302320939</v>
      </c>
      <c r="AB70" s="101">
        <v>-24302.803619951475</v>
      </c>
      <c r="AC70" s="6">
        <f t="shared" si="8"/>
        <v>1128729.732158365</v>
      </c>
    </row>
    <row r="71" spans="2:29">
      <c r="B71" s="112">
        <v>43563</v>
      </c>
      <c r="C71" s="33">
        <v>67</v>
      </c>
      <c r="D71" s="55">
        <f>Bond_Historical!K71</f>
        <v>-9.9180105537828534E-4</v>
      </c>
      <c r="E71" s="55">
        <f>Bond_Historical!L71</f>
        <v>-4.6115434102236304E-4</v>
      </c>
      <c r="F71" s="55">
        <f>Bond_Historical!M71</f>
        <v>-7.9825318976924759E-4</v>
      </c>
      <c r="G71" s="55">
        <f>Bond_Historical!N71</f>
        <v>-1.4352667610970594E-3</v>
      </c>
      <c r="H71" s="55">
        <f>Bond_Historical!O71</f>
        <v>-7.2982808673422632E-4</v>
      </c>
      <c r="I71" s="55">
        <f>Bond_Historical!P71</f>
        <v>-1.9226591133563551E-4</v>
      </c>
      <c r="J71" s="55">
        <f>Equity_Historical!P72</f>
        <v>6.1635214386119557E-3</v>
      </c>
      <c r="K71" s="55">
        <f>Equity_Historical!Q72</f>
        <v>-4.5059614392251217E-3</v>
      </c>
      <c r="L71" s="55">
        <f>Equity_Historical!R72</f>
        <v>4.0393332241467515E-3</v>
      </c>
      <c r="M71" s="55">
        <f>Equity_Historical!S72</f>
        <v>4.6829242344631093E-3</v>
      </c>
      <c r="N71" s="55">
        <f>Equity_Historical!T72</f>
        <v>6.3125545806500018E-3</v>
      </c>
      <c r="O71" s="55">
        <f>Equity_Historical!U72</f>
        <v>3.2234376723773673E-3</v>
      </c>
      <c r="P71" s="55">
        <f>Equity_Historical!V72</f>
        <v>2.3472125074973415E-3</v>
      </c>
      <c r="Q71" s="55">
        <f>Equity_Historical!W72</f>
        <v>-1.2099653622059241E-2</v>
      </c>
      <c r="R71" s="55">
        <f>Equity_Historical!X72</f>
        <v>-1.2057622766416476E-4</v>
      </c>
      <c r="S71" s="55">
        <f>Equity_Historical!Y72</f>
        <v>1.561339389299495E-2</v>
      </c>
      <c r="T71" s="55">
        <f>Equity_Historical!Z72</f>
        <v>-1.8166381030706866E-4</v>
      </c>
      <c r="V71" s="55"/>
      <c r="W71" s="55">
        <v>-8.7793734386693739E-4</v>
      </c>
      <c r="X71" s="55">
        <v>9.579326854803439E-3</v>
      </c>
      <c r="Y71" s="94">
        <f t="shared" si="9"/>
        <v>5.3964211753352882E-3</v>
      </c>
      <c r="Z71" s="54">
        <f t="shared" si="10"/>
        <v>1005396.4211753353</v>
      </c>
      <c r="AA71" s="54">
        <f t="shared" si="11"/>
        <v>5396.4211753353011</v>
      </c>
      <c r="AB71" s="101">
        <v>-24003.804240409634</v>
      </c>
      <c r="AC71" s="6">
        <f t="shared" si="8"/>
        <v>1134126.1533337003</v>
      </c>
    </row>
    <row r="72" spans="2:29">
      <c r="B72" s="112">
        <v>43564</v>
      </c>
      <c r="C72" s="33">
        <v>68</v>
      </c>
      <c r="D72" s="55">
        <f>Bond_Historical!K72</f>
        <v>1.486634883338202E-3</v>
      </c>
      <c r="E72" s="55">
        <f>Bond_Historical!L72</f>
        <v>5.5343873592404529E-4</v>
      </c>
      <c r="F72" s="55">
        <f>Bond_Historical!M72</f>
        <v>1.1974924476427682E-3</v>
      </c>
      <c r="G72" s="55">
        <f>Bond_Historical!N72</f>
        <v>2.1099033404547141E-3</v>
      </c>
      <c r="H72" s="55">
        <f>Bond_Historical!O72</f>
        <v>9.1283677371074845E-4</v>
      </c>
      <c r="I72" s="55">
        <f>Bond_Historical!P72</f>
        <v>5.7705226071911588E-4</v>
      </c>
      <c r="J72" s="55">
        <f>Equity_Historical!P73</f>
        <v>-1.29752724252156E-2</v>
      </c>
      <c r="K72" s="55">
        <f>Equity_Historical!Q73</f>
        <v>1.5035378960141193E-2</v>
      </c>
      <c r="L72" s="55">
        <f>Equity_Historical!R73</f>
        <v>-5.4566419638589023E-3</v>
      </c>
      <c r="M72" s="55">
        <f>Equity_Historical!S73</f>
        <v>-4.1614323330369666E-3</v>
      </c>
      <c r="N72" s="55">
        <f>Equity_Historical!T73</f>
        <v>2.09536515571361E-3</v>
      </c>
      <c r="O72" s="55">
        <f>Equity_Historical!U73</f>
        <v>-7.4102389120985013E-3</v>
      </c>
      <c r="P72" s="55">
        <f>Equity_Historical!V73</f>
        <v>2.5447410185867785E-3</v>
      </c>
      <c r="Q72" s="55">
        <f>Equity_Historical!W73</f>
        <v>4.4061857242937326E-3</v>
      </c>
      <c r="R72" s="55">
        <f>Equity_Historical!X73</f>
        <v>1.6076362901200014E-4</v>
      </c>
      <c r="S72" s="55">
        <f>Equity_Historical!Y73</f>
        <v>-3.0028629367739508E-3</v>
      </c>
      <c r="T72" s="55">
        <f>Equity_Historical!Z73</f>
        <v>-3.8111106137691267E-2</v>
      </c>
      <c r="V72" s="55"/>
      <c r="W72" s="55">
        <v>1.2997240440830887E-3</v>
      </c>
      <c r="X72" s="55">
        <v>2.5672789649488877E-2</v>
      </c>
      <c r="Y72" s="94">
        <f t="shared" si="9"/>
        <v>1.5923563407326563E-2</v>
      </c>
      <c r="Z72" s="54">
        <f t="shared" si="10"/>
        <v>1015923.5634073266</v>
      </c>
      <c r="AA72" s="54">
        <f t="shared" si="11"/>
        <v>15923.563407326583</v>
      </c>
      <c r="AB72" s="101">
        <v>-23907.595301796915</v>
      </c>
      <c r="AC72" s="6">
        <f t="shared" si="8"/>
        <v>1150049.7167410268</v>
      </c>
    </row>
    <row r="73" spans="2:29">
      <c r="B73" s="112">
        <v>43565</v>
      </c>
      <c r="C73" s="33">
        <v>69</v>
      </c>
      <c r="D73" s="55">
        <f>Bond_Historical!K73</f>
        <v>1.3609683041106858E-3</v>
      </c>
      <c r="E73" s="55">
        <f>Bond_Historical!L73</f>
        <v>1.9355301210153412E-3</v>
      </c>
      <c r="F73" s="55">
        <f>Bond_Historical!M73</f>
        <v>1.1957968728554156E-3</v>
      </c>
      <c r="G73" s="55">
        <f>Bond_Historical!N73</f>
        <v>4.8770937069345342E-3</v>
      </c>
      <c r="H73" s="55">
        <f>Bond_Historical!O73</f>
        <v>3.6422802337673769E-3</v>
      </c>
      <c r="I73" s="55">
        <f>Bond_Historical!P73</f>
        <v>1.9241287904374476E-4</v>
      </c>
      <c r="J73" s="55">
        <f>Equity_Historical!P74</f>
        <v>-4.5264916161473403E-3</v>
      </c>
      <c r="K73" s="55">
        <f>Equity_Historical!Q74</f>
        <v>1.35059319001705E-3</v>
      </c>
      <c r="L73" s="55">
        <f>Equity_Historical!R74</f>
        <v>9.1783214313276348E-3</v>
      </c>
      <c r="M73" s="55">
        <f>Equity_Historical!S74</f>
        <v>-5.2149190142603203E-4</v>
      </c>
      <c r="N73" s="55">
        <f>Equity_Historical!T74</f>
        <v>7.2992863504514139E-3</v>
      </c>
      <c r="O73" s="55">
        <f>Equity_Historical!U74</f>
        <v>4.4715246769212527E-3</v>
      </c>
      <c r="P73" s="55">
        <f>Equity_Historical!V74</f>
        <v>4.077067760891763E-3</v>
      </c>
      <c r="Q73" s="55">
        <f>Equity_Historical!W74</f>
        <v>-3.45157236990786E-3</v>
      </c>
      <c r="R73" s="55">
        <f>Equity_Historical!X74</f>
        <v>-1.1155488618128647E-2</v>
      </c>
      <c r="S73" s="55">
        <f>Equity_Historical!Y74</f>
        <v>5.5982165002135568E-3</v>
      </c>
      <c r="T73" s="55">
        <f>Equity_Historical!Z74</f>
        <v>-1.2600538466739184E-3</v>
      </c>
      <c r="V73" s="55"/>
      <c r="W73" s="55">
        <v>2.5261586854469576E-3</v>
      </c>
      <c r="X73" s="55">
        <v>9.6109799078827815E-3</v>
      </c>
      <c r="Y73" s="94">
        <f t="shared" si="9"/>
        <v>6.7770514189084523E-3</v>
      </c>
      <c r="Z73" s="54">
        <f t="shared" si="10"/>
        <v>1006777.0514189084</v>
      </c>
      <c r="AA73" s="54">
        <f t="shared" si="11"/>
        <v>6777.051418908406</v>
      </c>
      <c r="AB73" s="101">
        <v>-23657.660819749697</v>
      </c>
      <c r="AC73" s="6">
        <f t="shared" si="8"/>
        <v>1156826.7681599353</v>
      </c>
    </row>
    <row r="74" spans="2:29">
      <c r="B74" s="112">
        <v>43566</v>
      </c>
      <c r="C74" s="33">
        <v>70</v>
      </c>
      <c r="D74" s="55">
        <f>Bond_Historical!K74</f>
        <v>-1.7325644840675335E-3</v>
      </c>
      <c r="E74" s="55">
        <f>Bond_Historical!L74</f>
        <v>-1.1974055058192651E-3</v>
      </c>
      <c r="F74" s="55">
        <f>Bond_Historical!M74</f>
        <v>-1.994346901825476E-3</v>
      </c>
      <c r="G74" s="55">
        <f>Bond_Historical!N74</f>
        <v>-1.0073072346816121E-3</v>
      </c>
      <c r="H74" s="55">
        <f>Bond_Historical!O74</f>
        <v>-2.5488984938150236E-3</v>
      </c>
      <c r="I74" s="55">
        <f>Bond_Historical!P74</f>
        <v>1.9228992248287392E-4</v>
      </c>
      <c r="J74" s="55">
        <f>Equity_Historical!P75</f>
        <v>4.7706325880506528E-3</v>
      </c>
      <c r="K74" s="55">
        <f>Equity_Historical!Q75</f>
        <v>-1.7448887186758486E-3</v>
      </c>
      <c r="L74" s="55">
        <f>Equity_Historical!R75</f>
        <v>1.1976271546869902E-2</v>
      </c>
      <c r="M74" s="55">
        <f>Equity_Historical!S75</f>
        <v>3.4768458852365306E-4</v>
      </c>
      <c r="N74" s="55">
        <f>Equity_Historical!T75</f>
        <v>1.0078953568757976E-2</v>
      </c>
      <c r="O74" s="55">
        <f>Equity_Historical!U75</f>
        <v>8.4134054230173474E-3</v>
      </c>
      <c r="P74" s="55">
        <f>Equity_Historical!V75</f>
        <v>1.524048896518948E-4</v>
      </c>
      <c r="Q74" s="55">
        <f>Equity_Historical!W75</f>
        <v>7.1283234537552441E-3</v>
      </c>
      <c r="R74" s="55">
        <f>Equity_Historical!X75</f>
        <v>-4.4082410987318445E-2</v>
      </c>
      <c r="S74" s="55">
        <f>Equity_Historical!Y75</f>
        <v>-8.3592894508222881E-3</v>
      </c>
      <c r="T74" s="55">
        <f>Equity_Historical!Z75</f>
        <v>9.5990466402877117E-3</v>
      </c>
      <c r="V74" s="55"/>
      <c r="W74" s="55">
        <v>-1.2636580067979608E-3</v>
      </c>
      <c r="X74" s="55">
        <v>1.2511501748552365E-3</v>
      </c>
      <c r="Y74" s="94">
        <f t="shared" si="9"/>
        <v>2.4522690219395754E-4</v>
      </c>
      <c r="Z74" s="54">
        <f t="shared" si="10"/>
        <v>1000245.226902194</v>
      </c>
      <c r="AA74" s="54">
        <f t="shared" si="11"/>
        <v>245.22690219397191</v>
      </c>
      <c r="AB74" s="101">
        <v>-23640.150765760569</v>
      </c>
      <c r="AC74" s="6">
        <f t="shared" si="8"/>
        <v>1157071.9950621291</v>
      </c>
    </row>
    <row r="75" spans="2:29">
      <c r="B75" s="112">
        <v>43567</v>
      </c>
      <c r="C75" s="33">
        <v>71</v>
      </c>
      <c r="D75" s="55">
        <f>Bond_Historical!K75</f>
        <v>-1.8594613590655034E-3</v>
      </c>
      <c r="E75" s="55">
        <f>Bond_Historical!L75</f>
        <v>-1.9379242600822619E-3</v>
      </c>
      <c r="F75" s="55">
        <f>Bond_Historical!M75</f>
        <v>-2.7980615057768498E-3</v>
      </c>
      <c r="G75" s="55">
        <f>Bond_Historical!N75</f>
        <v>-5.8776268047096855E-4</v>
      </c>
      <c r="H75" s="55">
        <f>Bond_Historical!O75</f>
        <v>-1.6413138970916249E-3</v>
      </c>
      <c r="I75" s="55">
        <f>Bond_Historical!P75</f>
        <v>-9.6175506224560896E-4</v>
      </c>
      <c r="J75" s="55">
        <f>Equity_Historical!P76</f>
        <v>-1.264823189538364E-2</v>
      </c>
      <c r="K75" s="55">
        <f>Equity_Historical!Q76</f>
        <v>8.9174658238999806E-3</v>
      </c>
      <c r="L75" s="55">
        <f>Equity_Historical!R76</f>
        <v>7.511338003802057E-3</v>
      </c>
      <c r="M75" s="55">
        <f>Equity_Historical!S76</f>
        <v>-4.8781412371901355E-3</v>
      </c>
      <c r="N75" s="55">
        <f>Equity_Historical!T76</f>
        <v>1.4803663287605923E-2</v>
      </c>
      <c r="O75" s="55">
        <f>Equity_Historical!U76</f>
        <v>4.5813908946635125E-2</v>
      </c>
      <c r="P75" s="55">
        <f>Equity_Historical!V76</f>
        <v>6.6395999960705736E-3</v>
      </c>
      <c r="Q75" s="55">
        <f>Equity_Historical!W76</f>
        <v>9.4639176596719786E-4</v>
      </c>
      <c r="R75" s="55">
        <f>Equity_Historical!X76</f>
        <v>-5.3213370702725631E-2</v>
      </c>
      <c r="S75" s="55">
        <f>Equity_Historical!Y76</f>
        <v>-4.0177464864110874E-4</v>
      </c>
      <c r="T75" s="55">
        <f>Equity_Historical!Z76</f>
        <v>8.0837772880452963E-3</v>
      </c>
      <c r="V75" s="55"/>
      <c r="W75" s="55">
        <v>-1.5484945701000677E-3</v>
      </c>
      <c r="X75" s="55">
        <v>2.1700723844562113E-2</v>
      </c>
      <c r="Y75" s="94">
        <f t="shared" si="9"/>
        <v>1.2401036478697239E-2</v>
      </c>
      <c r="Z75" s="54">
        <f t="shared" si="10"/>
        <v>1012401.0364786972</v>
      </c>
      <c r="AA75" s="54">
        <f t="shared" si="11"/>
        <v>12401.036478697206</v>
      </c>
      <c r="AB75" s="101">
        <v>-23593.590642657131</v>
      </c>
      <c r="AC75" s="6">
        <f t="shared" si="8"/>
        <v>1169473.0315408264</v>
      </c>
    </row>
    <row r="76" spans="2:29">
      <c r="B76" s="112">
        <v>43570</v>
      </c>
      <c r="C76" s="33">
        <v>72</v>
      </c>
      <c r="D76" s="55">
        <f>Bond_Historical!K76</f>
        <v>2.4841441972635184E-4</v>
      </c>
      <c r="E76" s="55">
        <f>Bond_Historical!L76</f>
        <v>-1.8464269844604704E-4</v>
      </c>
      <c r="F76" s="55">
        <f>Bond_Historical!M76</f>
        <v>7.999935898249515E-4</v>
      </c>
      <c r="G76" s="55">
        <f>Bond_Historical!N76</f>
        <v>-1.5975491544790044E-3</v>
      </c>
      <c r="H76" s="55">
        <f>Bond_Historical!O76</f>
        <v>7.301478338558277E-4</v>
      </c>
      <c r="I76" s="55">
        <f>Bond_Historical!P76</f>
        <v>7.6946513976264654E-4</v>
      </c>
      <c r="J76" s="55">
        <f>Equity_Historical!P77</f>
        <v>-3.3421503567205063E-3</v>
      </c>
      <c r="K76" s="55">
        <f>Equity_Historical!Q77</f>
        <v>3.0660646210397173E-3</v>
      </c>
      <c r="L76" s="55">
        <f>Equity_Historical!R77</f>
        <v>8.5301167783111437E-3</v>
      </c>
      <c r="M76" s="55">
        <f>Equity_Historical!S77</f>
        <v>0</v>
      </c>
      <c r="N76" s="55">
        <f>Equity_Historical!T77</f>
        <v>-1.454649074047896E-2</v>
      </c>
      <c r="O76" s="55">
        <f>Equity_Historical!U77</f>
        <v>-1.1485798362358099E-2</v>
      </c>
      <c r="P76" s="55">
        <f>Equity_Historical!V77</f>
        <v>-9.4911066189102937E-3</v>
      </c>
      <c r="Q76" s="55">
        <f>Equity_Historical!W77</f>
        <v>7.0944803056415342E-4</v>
      </c>
      <c r="R76" s="55">
        <f>Equity_Historical!X77</f>
        <v>3.0790719992400524E-2</v>
      </c>
      <c r="S76" s="55">
        <f>Equity_Historical!Y77</f>
        <v>1.808280217087074E-3</v>
      </c>
      <c r="T76" s="55">
        <f>Equity_Historical!Z77</f>
        <v>6.3593759424031733E-3</v>
      </c>
      <c r="V76" s="55"/>
      <c r="W76" s="55">
        <v>-2.2523312137889622E-4</v>
      </c>
      <c r="X76" s="55">
        <v>-2.6946622564409519E-2</v>
      </c>
      <c r="Y76" s="94">
        <f t="shared" si="9"/>
        <v>-1.6258066787197267E-2</v>
      </c>
      <c r="Z76" s="54">
        <f t="shared" si="10"/>
        <v>983741.93321280275</v>
      </c>
      <c r="AA76" s="54">
        <f t="shared" si="11"/>
        <v>-16258.066787197255</v>
      </c>
      <c r="AB76" s="101">
        <v>-23248.426573043223</v>
      </c>
      <c r="AC76" s="6">
        <f t="shared" si="8"/>
        <v>1153214.9647536292</v>
      </c>
    </row>
    <row r="77" spans="2:29">
      <c r="B77" s="112">
        <v>43571</v>
      </c>
      <c r="C77" s="33">
        <v>73</v>
      </c>
      <c r="D77" s="55">
        <f>Bond_Historical!K77</f>
        <v>-1.7386978125627521E-3</v>
      </c>
      <c r="E77" s="55">
        <f>Bond_Historical!L77</f>
        <v>-1.7565749281767927E-3</v>
      </c>
      <c r="F77" s="55">
        <f>Bond_Historical!M77</f>
        <v>-2.8040191270648799E-3</v>
      </c>
      <c r="G77" s="55">
        <f>Bond_Historical!N77</f>
        <v>-2.7808839454486361E-3</v>
      </c>
      <c r="H77" s="55">
        <f>Bond_Historical!O77</f>
        <v>-2.3744210991058757E-3</v>
      </c>
      <c r="I77" s="55">
        <f>Bond_Historical!P77</f>
        <v>0</v>
      </c>
      <c r="J77" s="55">
        <f>Equity_Historical!P78</f>
        <v>6.7961838340799222E-3</v>
      </c>
      <c r="K77" s="55">
        <f>Equity_Historical!Q78</f>
        <v>-4.3511488884827787E-3</v>
      </c>
      <c r="L77" s="55">
        <f>Equity_Historical!R78</f>
        <v>4.8691699291682176E-3</v>
      </c>
      <c r="M77" s="55">
        <f>Equity_Historical!S78</f>
        <v>6.9850802019240843E-4</v>
      </c>
      <c r="N77" s="55">
        <f>Equity_Historical!T78</f>
        <v>6.4060260604501948E-3</v>
      </c>
      <c r="O77" s="55">
        <f>Equity_Historical!U78</f>
        <v>1.0496029504522027E-2</v>
      </c>
      <c r="P77" s="55">
        <f>Equity_Historical!V78</f>
        <v>-2.0037163312852015E-2</v>
      </c>
      <c r="Q77" s="55">
        <f>Equity_Historical!W78</f>
        <v>-1.1769631264635688E-2</v>
      </c>
      <c r="R77" s="55">
        <f>Equity_Historical!X78</f>
        <v>-4.0966858743904232E-2</v>
      </c>
      <c r="S77" s="55">
        <f>Equity_Historical!Y78</f>
        <v>1.0039200437634348E-4</v>
      </c>
      <c r="T77" s="55">
        <f>Equity_Historical!Z78</f>
        <v>1.26583126878657E-2</v>
      </c>
      <c r="V77" s="55"/>
      <c r="W77" s="55">
        <v>-2.1117808213896821E-3</v>
      </c>
      <c r="X77" s="55">
        <v>-1.6900335197038586E-2</v>
      </c>
      <c r="Y77" s="94">
        <f t="shared" si="9"/>
        <v>-1.0984913446779024E-2</v>
      </c>
      <c r="Z77" s="54">
        <f t="shared" si="10"/>
        <v>989015.08655322099</v>
      </c>
      <c r="AA77" s="54">
        <f t="shared" si="11"/>
        <v>-10984.913446779014</v>
      </c>
      <c r="AB77" s="101">
        <v>-23196.732949683908</v>
      </c>
      <c r="AC77" s="6">
        <f t="shared" si="8"/>
        <v>1142230.0513068503</v>
      </c>
    </row>
    <row r="78" spans="2:29">
      <c r="B78" s="112">
        <v>43572</v>
      </c>
      <c r="C78" s="33">
        <v>74</v>
      </c>
      <c r="D78" s="55">
        <f>Bond_Historical!K78</f>
        <v>0</v>
      </c>
      <c r="E78" s="55">
        <f>Bond_Historical!L78</f>
        <v>-9.2491260619890963E-5</v>
      </c>
      <c r="F78" s="55">
        <f>Bond_Historical!M78</f>
        <v>1.2027736287622993E-3</v>
      </c>
      <c r="G78" s="55">
        <f>Bond_Historical!N78</f>
        <v>-1.688163157462314E-4</v>
      </c>
      <c r="H78" s="55">
        <f>Bond_Historical!O78</f>
        <v>-5.4872146439366659E-4</v>
      </c>
      <c r="I78" s="55">
        <f>Bond_Historical!P78</f>
        <v>-5.7719922842716014E-4</v>
      </c>
      <c r="J78" s="55">
        <f>Equity_Historical!P79</f>
        <v>2.8288222506539402E-3</v>
      </c>
      <c r="K78" s="55">
        <f>Equity_Historical!Q79</f>
        <v>-5.0328752266237545E-4</v>
      </c>
      <c r="L78" s="55">
        <f>Equity_Historical!R79</f>
        <v>2.2320738686267359E-3</v>
      </c>
      <c r="M78" s="55">
        <f>Equity_Historical!S79</f>
        <v>2.4401866400415866E-3</v>
      </c>
      <c r="N78" s="55">
        <f>Equity_Historical!T79</f>
        <v>1.2766191564487466E-3</v>
      </c>
      <c r="O78" s="55">
        <f>Equity_Historical!U79</f>
        <v>2.8395989290898767E-2</v>
      </c>
      <c r="P78" s="55">
        <f>Equity_Historical!V79</f>
        <v>-5.3735629284335012E-3</v>
      </c>
      <c r="Q78" s="55">
        <f>Equity_Historical!W79</f>
        <v>3.3428514509689106E-3</v>
      </c>
      <c r="R78" s="55">
        <f>Equity_Historical!X79</f>
        <v>-1.8821909592275653E-2</v>
      </c>
      <c r="S78" s="55">
        <f>Equity_Historical!Y79</f>
        <v>1.9285956512344004E-2</v>
      </c>
      <c r="T78" s="55">
        <f>Equity_Historical!Z79</f>
        <v>5.3940855483056308E-3</v>
      </c>
      <c r="V78" s="55"/>
      <c r="W78" s="55">
        <v>7.4601895381614676E-5</v>
      </c>
      <c r="X78" s="55">
        <v>1.8214985756134843E-3</v>
      </c>
      <c r="Y78" s="94">
        <f t="shared" si="9"/>
        <v>1.1227399035207365E-3</v>
      </c>
      <c r="Z78" s="54">
        <f t="shared" si="10"/>
        <v>1001122.7399035208</v>
      </c>
      <c r="AA78" s="54">
        <f t="shared" si="11"/>
        <v>1122.7399035207927</v>
      </c>
      <c r="AB78" s="101">
        <v>-23122.033637689776</v>
      </c>
      <c r="AC78" s="6">
        <f t="shared" si="8"/>
        <v>1143352.7912103711</v>
      </c>
    </row>
    <row r="79" spans="2:29">
      <c r="B79" s="112">
        <v>43573</v>
      </c>
      <c r="C79" s="33">
        <v>75</v>
      </c>
      <c r="D79" s="55">
        <f>Bond_Historical!K79</f>
        <v>1.3659399529293527E-3</v>
      </c>
      <c r="E79" s="55">
        <f>Bond_Historical!L79</f>
        <v>1.2950272303036243E-3</v>
      </c>
      <c r="F79" s="55">
        <f>Bond_Historical!M79</f>
        <v>1.6012454983027526E-3</v>
      </c>
      <c r="G79" s="55">
        <f>Bond_Historical!N79</f>
        <v>8.4365829428564442E-4</v>
      </c>
      <c r="H79" s="55">
        <f>Bond_Historical!O79</f>
        <v>3.2877997313878146E-3</v>
      </c>
      <c r="I79" s="55">
        <f>Bond_Historical!P79</f>
        <v>7.6948915091001478E-4</v>
      </c>
      <c r="J79" s="55">
        <f>Equity_Historical!P80</f>
        <v>-3.6912366287037614E-3</v>
      </c>
      <c r="K79" s="55">
        <f>Equity_Historical!Q80</f>
        <v>-2.8006287785837182E-3</v>
      </c>
      <c r="L79" s="55">
        <f>Equity_Historical!R80</f>
        <v>1.9388555414054582E-4</v>
      </c>
      <c r="M79" s="55">
        <f>Equity_Historical!S80</f>
        <v>2.3570954166106606E-2</v>
      </c>
      <c r="N79" s="55">
        <f>Equity_Historical!T80</f>
        <v>-5.1154709288258812E-3</v>
      </c>
      <c r="O79" s="55">
        <f>Equity_Historical!U80</f>
        <v>-7.3762439250545124E-3</v>
      </c>
      <c r="P79" s="55">
        <f>Equity_Historical!V80</f>
        <v>9.0607064193988802E-3</v>
      </c>
      <c r="Q79" s="55">
        <f>Equity_Historical!W80</f>
        <v>-3.4625029178753297E-3</v>
      </c>
      <c r="R79" s="55">
        <f>Equity_Historical!X80</f>
        <v>2.2390714792917023E-2</v>
      </c>
      <c r="S79" s="55">
        <f>Equity_Historical!Y80</f>
        <v>3.5872636820343537E-3</v>
      </c>
      <c r="T79" s="55">
        <f>Equity_Historical!Z80</f>
        <v>2.1525314223865916E-2</v>
      </c>
      <c r="V79" s="55"/>
      <c r="W79" s="55">
        <v>1.259522301880738E-3</v>
      </c>
      <c r="X79" s="55">
        <v>-2.6392505434625346E-2</v>
      </c>
      <c r="Y79" s="94">
        <f t="shared" si="9"/>
        <v>-1.5331694340022912E-2</v>
      </c>
      <c r="Z79" s="54">
        <f t="shared" si="10"/>
        <v>984668.30565997714</v>
      </c>
      <c r="AA79" s="54">
        <f t="shared" si="11"/>
        <v>-15331.694340022863</v>
      </c>
      <c r="AB79" s="101">
        <v>-22617.172477461048</v>
      </c>
      <c r="AC79" s="6">
        <f t="shared" si="8"/>
        <v>1128021.0968703483</v>
      </c>
    </row>
    <row r="80" spans="2:29">
      <c r="B80" s="112">
        <v>43577</v>
      </c>
      <c r="C80" s="33">
        <v>76</v>
      </c>
      <c r="D80" s="55">
        <f>Bond_Historical!K80</f>
        <v>-9.9288492073616405E-4</v>
      </c>
      <c r="E80" s="55">
        <f>Bond_Historical!L80</f>
        <v>-1.2025359696836752E-3</v>
      </c>
      <c r="F80" s="55">
        <f>Bond_Historical!M80</f>
        <v>-1.2006716297444386E-3</v>
      </c>
      <c r="G80" s="55">
        <f>Bond_Historical!N80</f>
        <v>-1.6037786798902426E-3</v>
      </c>
      <c r="H80" s="55">
        <f>Bond_Historical!O80</f>
        <v>-9.1216377612393347E-4</v>
      </c>
      <c r="I80" s="55">
        <f>Bond_Historical!P80</f>
        <v>3.8457633917363674E-4</v>
      </c>
      <c r="J80" s="55">
        <f>Equity_Historical!P81</f>
        <v>2.158224432771131E-2</v>
      </c>
      <c r="K80" s="55">
        <f>Equity_Historical!Q81</f>
        <v>1.7569651179089558E-2</v>
      </c>
      <c r="L80" s="55">
        <f>Equity_Historical!R81</f>
        <v>-7.8811914586600345E-3</v>
      </c>
      <c r="M80" s="55">
        <f>Equity_Historical!S81</f>
        <v>-2.212834166938028E-3</v>
      </c>
      <c r="N80" s="55">
        <f>Equity_Historical!T81</f>
        <v>-1.7589688767446182E-2</v>
      </c>
      <c r="O80" s="55">
        <f>Equity_Historical!U81</f>
        <v>1.2329049108443526E-3</v>
      </c>
      <c r="P80" s="55">
        <f>Equity_Historical!V81</f>
        <v>-3.0631229661241513E-3</v>
      </c>
      <c r="Q80" s="55">
        <f>Equity_Historical!W81</f>
        <v>2.9853803644685588E-3</v>
      </c>
      <c r="R80" s="55">
        <f>Equity_Historical!X81</f>
        <v>2.388412558021745E-2</v>
      </c>
      <c r="S80" s="55">
        <f>Equity_Historical!Y81</f>
        <v>3.2813010324710995E-3</v>
      </c>
      <c r="T80" s="55">
        <f>Equity_Historical!Z81</f>
        <v>5.9148915701980845E-4</v>
      </c>
      <c r="V80" s="55"/>
      <c r="W80" s="55">
        <v>-1.1047969255733806E-3</v>
      </c>
      <c r="X80" s="55">
        <v>-4.4406484320362724E-3</v>
      </c>
      <c r="Y80" s="94">
        <f t="shared" si="9"/>
        <v>-3.1063078294511159E-3</v>
      </c>
      <c r="Z80" s="54">
        <f t="shared" si="10"/>
        <v>996893.69217054883</v>
      </c>
      <c r="AA80" s="54">
        <f t="shared" si="11"/>
        <v>-3106.3078294511652</v>
      </c>
      <c r="AB80" s="101">
        <v>-22581.428124962142</v>
      </c>
      <c r="AC80" s="6">
        <f t="shared" si="8"/>
        <v>1124914.789040897</v>
      </c>
    </row>
    <row r="81" spans="2:29">
      <c r="B81" s="112">
        <v>43578</v>
      </c>
      <c r="C81" s="33">
        <v>77</v>
      </c>
      <c r="D81" s="55">
        <f>Bond_Historical!K81</f>
        <v>1.7372871108831487E-3</v>
      </c>
      <c r="E81" s="55">
        <f>Bond_Historical!L81</f>
        <v>1.7565749281767038E-3</v>
      </c>
      <c r="F81" s="55">
        <f>Bond_Historical!M81</f>
        <v>1.2006716297443471E-3</v>
      </c>
      <c r="G81" s="55">
        <f>Bond_Historical!N81</f>
        <v>4.1302743967528447E-3</v>
      </c>
      <c r="H81" s="55">
        <f>Bond_Historical!O81</f>
        <v>1.82301946098052E-3</v>
      </c>
      <c r="I81" s="55">
        <f>Bond_Historical!P81</f>
        <v>3.8464318431158845E-4</v>
      </c>
      <c r="J81" s="55">
        <f>Equity_Historical!P82</f>
        <v>5.7734793657895191E-3</v>
      </c>
      <c r="K81" s="55">
        <f>Equity_Historical!Q82</f>
        <v>1.2814310220900182E-2</v>
      </c>
      <c r="L81" s="55">
        <f>Equity_Historical!R82</f>
        <v>6.8147657843156606E-3</v>
      </c>
      <c r="M81" s="55">
        <f>Equity_Historical!S82</f>
        <v>1.0218261749129001E-3</v>
      </c>
      <c r="N81" s="55">
        <f>Equity_Historical!T82</f>
        <v>-1.0445085388605699E-3</v>
      </c>
      <c r="O81" s="55">
        <f>Equity_Historical!U82</f>
        <v>1.2317617032858673E-3</v>
      </c>
      <c r="P81" s="55">
        <f>Equity_Historical!V82</f>
        <v>5.5998050246435999E-3</v>
      </c>
      <c r="Q81" s="55">
        <f>Equity_Historical!W82</f>
        <v>3.9274780119676108E-3</v>
      </c>
      <c r="R81" s="55">
        <f>Equity_Historical!X82</f>
        <v>1.5163040177447329E-2</v>
      </c>
      <c r="S81" s="55">
        <f>Equity_Historical!Y82</f>
        <v>1.4320155830118777E-2</v>
      </c>
      <c r="T81" s="55">
        <f>Equity_Historical!Z82</f>
        <v>-8.2514536808736653E-3</v>
      </c>
      <c r="V81" s="55"/>
      <c r="W81" s="55">
        <v>2.2323049682201924E-3</v>
      </c>
      <c r="X81" s="55">
        <v>1.2987496870940134E-2</v>
      </c>
      <c r="Y81" s="94">
        <f t="shared" si="9"/>
        <v>8.6854201098521561E-3</v>
      </c>
      <c r="Z81" s="54">
        <f t="shared" si="10"/>
        <v>1008685.4201098521</v>
      </c>
      <c r="AA81" s="54">
        <f t="shared" si="11"/>
        <v>8685.4201098521007</v>
      </c>
      <c r="AB81" s="101">
        <v>-22384.709094514372</v>
      </c>
      <c r="AC81" s="6">
        <f t="shared" si="8"/>
        <v>1133600.2091507493</v>
      </c>
    </row>
    <row r="82" spans="2:29">
      <c r="B82" s="112">
        <v>43579</v>
      </c>
      <c r="C82" s="33">
        <v>78</v>
      </c>
      <c r="D82" s="55">
        <f>Bond_Historical!K82</f>
        <v>2.60089048178234E-3</v>
      </c>
      <c r="E82" s="55">
        <f>Bond_Historical!L82</f>
        <v>2.3069013163231865E-3</v>
      </c>
      <c r="F82" s="55">
        <f>Bond_Historical!M82</f>
        <v>2.7966179449216886E-3</v>
      </c>
      <c r="G82" s="55">
        <f>Bond_Historical!N82</f>
        <v>3.3595125154254231E-3</v>
      </c>
      <c r="H82" s="55">
        <f>Bond_Historical!O82</f>
        <v>4.0004592125145091E-3</v>
      </c>
      <c r="I82" s="55">
        <f>Bond_Historical!P82</f>
        <v>2.1116222689661845E-3</v>
      </c>
      <c r="J82" s="55">
        <f>Equity_Historical!P83</f>
        <v>-1.9620292579479549E-2</v>
      </c>
      <c r="K82" s="55">
        <f>Equity_Historical!Q83</f>
        <v>-6.5508852361452286E-3</v>
      </c>
      <c r="L82" s="55">
        <f>Equity_Historical!R83</f>
        <v>4.452849024066962E-3</v>
      </c>
      <c r="M82" s="55">
        <f>Equity_Historical!S83</f>
        <v>-8.5131410025535029E-4</v>
      </c>
      <c r="N82" s="55">
        <f>Equity_Historical!T83</f>
        <v>2.6137884327635661E-4</v>
      </c>
      <c r="O82" s="55">
        <f>Equity_Historical!U83</f>
        <v>-1.6717291347281044E-3</v>
      </c>
      <c r="P82" s="55">
        <f>Equity_Historical!V83</f>
        <v>-8.7933621010732399E-4</v>
      </c>
      <c r="Q82" s="55">
        <f>Equity_Historical!W83</f>
        <v>1.5431263212511129E-3</v>
      </c>
      <c r="R82" s="55">
        <f>Equity_Historical!X83</f>
        <v>-9.9775238575503249E-4</v>
      </c>
      <c r="S82" s="55">
        <f>Equity_Historical!Y83</f>
        <v>-1.5433293024713617E-3</v>
      </c>
      <c r="T82" s="55">
        <f>Equity_Historical!Z83</f>
        <v>-1.4711924795550776E-2</v>
      </c>
      <c r="V82" s="55"/>
      <c r="W82" s="55">
        <v>2.8302307828771871E-3</v>
      </c>
      <c r="X82" s="55">
        <v>2.5000073021420825E-3</v>
      </c>
      <c r="Y82" s="94">
        <f t="shared" si="9"/>
        <v>2.6320966944361245E-3</v>
      </c>
      <c r="Z82" s="54">
        <f t="shared" si="10"/>
        <v>1002632.0966944362</v>
      </c>
      <c r="AA82" s="54">
        <f t="shared" si="11"/>
        <v>2632.0966944361571</v>
      </c>
      <c r="AB82" s="101">
        <v>-22321.917107644957</v>
      </c>
      <c r="AC82" s="6">
        <f t="shared" si="8"/>
        <v>1136232.3058451854</v>
      </c>
    </row>
    <row r="83" spans="2:29">
      <c r="B83" s="112">
        <v>43580</v>
      </c>
      <c r="C83" s="33">
        <v>79</v>
      </c>
      <c r="D83" s="55">
        <f>Bond_Historical!K83</f>
        <v>-2.4724015503857993E-4</v>
      </c>
      <c r="E83" s="55">
        <f>Bond_Historical!L83</f>
        <v>-9.2199301662527968E-5</v>
      </c>
      <c r="F83" s="55">
        <f>Bond_Historical!M83</f>
        <v>-3.9923925787357906E-4</v>
      </c>
      <c r="G83" s="55">
        <f>Bond_Historical!N83</f>
        <v>-5.0315236780361361E-4</v>
      </c>
      <c r="H83" s="55">
        <f>Bond_Historical!O83</f>
        <v>-3.6280550525439286E-4</v>
      </c>
      <c r="I83" s="55">
        <f>Bond_Historical!P83</f>
        <v>1.913786638553661E-4</v>
      </c>
      <c r="J83" s="55">
        <f>Equity_Historical!P84</f>
        <v>5.6104018861503147E-3</v>
      </c>
      <c r="K83" s="55">
        <f>Equity_Historical!Q84</f>
        <v>5.6847949445025643E-2</v>
      </c>
      <c r="L83" s="55">
        <f>Equity_Historical!R84</f>
        <v>-9.6516054920334281E-5</v>
      </c>
      <c r="M83" s="55">
        <f>Equity_Historical!S84</f>
        <v>1.191859710439647E-3</v>
      </c>
      <c r="N83" s="55">
        <f>Equity_Historical!T84</f>
        <v>-1.8184795997106942E-2</v>
      </c>
      <c r="O83" s="55">
        <f>Equity_Historical!U84</f>
        <v>5.2829280618901494E-4</v>
      </c>
      <c r="P83" s="55">
        <f>Equity_Historical!V84</f>
        <v>-4.8765725216371528E-3</v>
      </c>
      <c r="Q83" s="55">
        <f>Equity_Historical!W84</f>
        <v>2.3687736011492044E-3</v>
      </c>
      <c r="R83" s="55">
        <f>Equity_Historical!X84</f>
        <v>1.9080777110871087E-3</v>
      </c>
      <c r="S83" s="55">
        <f>Equity_Historical!Y84</f>
        <v>-9.1167121646183718E-3</v>
      </c>
      <c r="T83" s="55">
        <f>Equity_Historical!Z84</f>
        <v>-2.1399567717374477E-2</v>
      </c>
      <c r="V83" s="55"/>
      <c r="W83" s="55">
        <v>-2.8098541060158353E-4</v>
      </c>
      <c r="X83" s="55">
        <v>-1.0974389275934804E-4</v>
      </c>
      <c r="Y83" s="94">
        <f t="shared" si="9"/>
        <v>-1.7824049989624224E-4</v>
      </c>
      <c r="Z83" s="54">
        <f t="shared" si="10"/>
        <v>999821.75950010377</v>
      </c>
      <c r="AA83" s="54">
        <f t="shared" si="11"/>
        <v>-178.24049989623018</v>
      </c>
      <c r="AB83" s="101">
        <v>-22253.595861035981</v>
      </c>
      <c r="AC83" s="6">
        <f t="shared" si="8"/>
        <v>1136054.0653452892</v>
      </c>
    </row>
    <row r="84" spans="2:29">
      <c r="B84" s="112">
        <v>43581</v>
      </c>
      <c r="C84" s="33">
        <v>80</v>
      </c>
      <c r="D84" s="55">
        <f>Bond_Historical!K84</f>
        <v>2.2244261797727521E-3</v>
      </c>
      <c r="E84" s="55">
        <f>Bond_Historical!L84</f>
        <v>2.0260191162905245E-3</v>
      </c>
      <c r="F84" s="55">
        <f>Bond_Historical!M84</f>
        <v>1.5950361307290994E-3</v>
      </c>
      <c r="G84" s="55">
        <f>Bond_Historical!N84</f>
        <v>3.5164088968792123E-3</v>
      </c>
      <c r="H84" s="55">
        <f>Bond_Historical!O84</f>
        <v>1.8135964430177379E-3</v>
      </c>
      <c r="I84" s="55">
        <f>Bond_Historical!P84</f>
        <v>2.2981794476142031E-3</v>
      </c>
      <c r="J84" s="55">
        <f>Equity_Historical!P85</f>
        <v>-2.1265365168522749E-2</v>
      </c>
      <c r="K84" s="55">
        <f>Equity_Historical!Q85</f>
        <v>-9.2007873806414543E-3</v>
      </c>
      <c r="L84" s="55">
        <f>Equity_Historical!R85</f>
        <v>-1.9410635805385244E-2</v>
      </c>
      <c r="M84" s="55">
        <f>Equity_Historical!S85</f>
        <v>1.1169410049200698E-2</v>
      </c>
      <c r="N84" s="55">
        <f>Equity_Historical!T85</f>
        <v>1.0582230178143437E-2</v>
      </c>
      <c r="O84" s="55">
        <f>Equity_Historical!U85</f>
        <v>7.541176720063064E-3</v>
      </c>
      <c r="P84" s="55">
        <f>Equity_Historical!V85</f>
        <v>4.7731696662119596E-3</v>
      </c>
      <c r="Q84" s="55">
        <f>Equity_Historical!W85</f>
        <v>5.3101519218956223E-3</v>
      </c>
      <c r="R84" s="55">
        <f>Equity_Historical!X85</f>
        <v>2.6551964615124889E-2</v>
      </c>
      <c r="S84" s="55">
        <f>Equity_Historical!Y85</f>
        <v>-4.7854150380666144E-3</v>
      </c>
      <c r="T84" s="55">
        <f>Equity_Historical!Z85</f>
        <v>1.9583067785269966E-2</v>
      </c>
      <c r="V84" s="55"/>
      <c r="W84" s="55">
        <v>2.4522169063298069E-3</v>
      </c>
      <c r="X84" s="55">
        <v>-1.3522172695990296E-2</v>
      </c>
      <c r="Y84" s="94">
        <f t="shared" si="9"/>
        <v>-7.1324168550622544E-3</v>
      </c>
      <c r="Z84" s="54">
        <f t="shared" si="10"/>
        <v>992867.58314493776</v>
      </c>
      <c r="AA84" s="54">
        <f t="shared" si="11"/>
        <v>-7132.4168550622417</v>
      </c>
      <c r="AB84" s="101">
        <v>-22235.830187440966</v>
      </c>
      <c r="AC84" s="6">
        <f t="shared" si="8"/>
        <v>1128921.6484902268</v>
      </c>
    </row>
    <row r="85" spans="2:29">
      <c r="B85" s="112">
        <v>43584</v>
      </c>
      <c r="C85" s="33">
        <v>81</v>
      </c>
      <c r="D85" s="55">
        <f>Bond_Historical!K85</f>
        <v>-2.1008055063751548E-3</v>
      </c>
      <c r="E85" s="55">
        <f>Bond_Historical!L85</f>
        <v>-1.749446709518326E-3</v>
      </c>
      <c r="F85" s="55">
        <f>Bond_Historical!M85</f>
        <v>-1.595036130729007E-3</v>
      </c>
      <c r="G85" s="55">
        <f>Bond_Historical!N85</f>
        <v>-3.9362633546512361E-3</v>
      </c>
      <c r="H85" s="55">
        <f>Bond_Historical!O85</f>
        <v>-1.9950053715036479E-3</v>
      </c>
      <c r="I85" s="55">
        <f>Bond_Historical!P85</f>
        <v>-3.8257780206668688E-4</v>
      </c>
      <c r="J85" s="55">
        <f>Equity_Historical!P86</f>
        <v>-6.4817104332939761E-3</v>
      </c>
      <c r="K85" s="55">
        <f>Equity_Historical!Q86</f>
        <v>1.7035056281081633E-2</v>
      </c>
      <c r="L85" s="55">
        <f>Equity_Historical!R86</f>
        <v>2.9548238033634549E-4</v>
      </c>
      <c r="M85" s="55">
        <f>Equity_Historical!S86</f>
        <v>4.5336228178465623E-3</v>
      </c>
      <c r="N85" s="55">
        <f>Equity_Historical!T86</f>
        <v>-1.0531856241120601E-3</v>
      </c>
      <c r="O85" s="55">
        <f>Equity_Historical!U86</f>
        <v>1.4311339127995239E-2</v>
      </c>
      <c r="P85" s="55">
        <f>Equity_Historical!V86</f>
        <v>-3.9934345930546945E-3</v>
      </c>
      <c r="Q85" s="55">
        <f>Equity_Historical!W86</f>
        <v>-5.7833469830088306E-3</v>
      </c>
      <c r="R85" s="55">
        <f>Equity_Historical!X86</f>
        <v>1.8970450071951321E-3</v>
      </c>
      <c r="S85" s="55">
        <f>Equity_Historical!Y86</f>
        <v>1.516121608084918E-3</v>
      </c>
      <c r="T85" s="55">
        <f>Equity_Historical!Z86</f>
        <v>7.7272331443410218E-3</v>
      </c>
      <c r="V85" s="55"/>
      <c r="W85" s="55">
        <v>-2.2990795799768195E-3</v>
      </c>
      <c r="X85" s="55">
        <v>-8.7296483607919688E-3</v>
      </c>
      <c r="Y85" s="94">
        <f t="shared" si="9"/>
        <v>-6.1574208484659089E-3</v>
      </c>
      <c r="Z85" s="54">
        <f t="shared" si="10"/>
        <v>993842.57915153413</v>
      </c>
      <c r="AA85" s="54">
        <f t="shared" si="11"/>
        <v>-6157.4208484658739</v>
      </c>
      <c r="AB85" s="101">
        <v>-22231.363067675964</v>
      </c>
      <c r="AC85" s="6">
        <f t="shared" si="8"/>
        <v>1122764.2276417608</v>
      </c>
    </row>
    <row r="86" spans="2:29">
      <c r="B86" s="112">
        <v>43585</v>
      </c>
      <c r="C86" s="33">
        <v>82</v>
      </c>
      <c r="D86" s="55">
        <f>Bond_Historical!K86</f>
        <v>1.4834672645950293E-3</v>
      </c>
      <c r="E86" s="55">
        <f>Bond_Historical!L86</f>
        <v>6.4487219062944019E-4</v>
      </c>
      <c r="F86" s="55">
        <f>Bond_Historical!M86</f>
        <v>1.1961862895079054E-3</v>
      </c>
      <c r="G86" s="55">
        <f>Bond_Historical!N86</f>
        <v>4.1985445777193483E-4</v>
      </c>
      <c r="H86" s="55">
        <f>Bond_Historical!O86</f>
        <v>1.26973279135488E-3</v>
      </c>
      <c r="I86" s="55">
        <f>Bond_Historical!P86</f>
        <v>5.7348065561627038E-4</v>
      </c>
      <c r="J86" s="55">
        <f>Equity_Historical!P87</f>
        <v>3.8689125245520597E-3</v>
      </c>
      <c r="K86" s="55">
        <f>Equity_Historical!Q87</f>
        <v>-7.1101475009087492E-3</v>
      </c>
      <c r="L86" s="55">
        <f>Equity_Historical!R87</f>
        <v>1.2524732710219953E-2</v>
      </c>
      <c r="M86" s="55">
        <f>Equity_Historical!S87</f>
        <v>1.8425434180818261E-2</v>
      </c>
      <c r="N86" s="55">
        <f>Equity_Historical!T87</f>
        <v>1.2825842962041565E-2</v>
      </c>
      <c r="O86" s="55">
        <f>Equity_Historical!U87</f>
        <v>-6.0296381724915461E-4</v>
      </c>
      <c r="P86" s="55">
        <f>Equity_Historical!V87</f>
        <v>1.4752639725970908E-2</v>
      </c>
      <c r="Q86" s="55">
        <f>Equity_Historical!W87</f>
        <v>1.9691535713619791E-2</v>
      </c>
      <c r="R86" s="55">
        <f>Equity_Historical!X87</f>
        <v>-1.8618183898927464E-2</v>
      </c>
      <c r="S86" s="55">
        <f>Equity_Historical!Y87</f>
        <v>-1.9443872714566969E-2</v>
      </c>
      <c r="T86" s="55">
        <f>Equity_Historical!Z87</f>
        <v>-3.9766592344589614E-3</v>
      </c>
      <c r="V86" s="55"/>
      <c r="W86" s="55">
        <v>8.0389983167370208E-4</v>
      </c>
      <c r="X86" s="55">
        <v>1.2623662315045834E-2</v>
      </c>
      <c r="Y86" s="94">
        <f t="shared" si="9"/>
        <v>7.8957573216969813E-3</v>
      </c>
      <c r="Z86" s="54">
        <f t="shared" si="10"/>
        <v>1007895.757321697</v>
      </c>
      <c r="AA86" s="54">
        <f t="shared" si="11"/>
        <v>7895.7573216969613</v>
      </c>
      <c r="AB86" s="101">
        <v>-22198.105035696528</v>
      </c>
      <c r="AC86" s="6">
        <f t="shared" si="8"/>
        <v>1130659.9849634578</v>
      </c>
    </row>
    <row r="87" spans="2:29">
      <c r="B87" s="112">
        <v>43586</v>
      </c>
      <c r="C87" s="33">
        <v>83</v>
      </c>
      <c r="D87" s="55">
        <f>Bond_Historical!K87</f>
        <v>6.1832573575567888E-5</v>
      </c>
      <c r="E87" s="55">
        <f>Bond_Historical!L87</f>
        <v>6.4573274911826795E-4</v>
      </c>
      <c r="F87" s="55">
        <f>Bond_Historical!M87</f>
        <v>5.9876355779320029E-4</v>
      </c>
      <c r="G87" s="55">
        <f>Bond_Historical!N87</f>
        <v>-3.2008628978792122E-4</v>
      </c>
      <c r="H87" s="55">
        <f>Bond_Historical!O87</f>
        <v>-1.8703879733534652E-3</v>
      </c>
      <c r="I87" s="55">
        <f>Bond_Historical!P87</f>
        <v>2.3047080000885775E-4</v>
      </c>
      <c r="J87" s="55">
        <f>Equity_Historical!P88</f>
        <v>-2.0258714875154498E-2</v>
      </c>
      <c r="K87" s="55">
        <f>Equity_Historical!Q88</f>
        <v>-1.9149148470937532E-3</v>
      </c>
      <c r="L87" s="55">
        <f>Equity_Historical!R88</f>
        <v>-1.4495945442563237E-2</v>
      </c>
      <c r="M87" s="55">
        <f>Equity_Historical!S88</f>
        <v>-9.0873640501790056E-3</v>
      </c>
      <c r="N87" s="55">
        <f>Equity_Historical!T88</f>
        <v>-3.0097608201404943E-2</v>
      </c>
      <c r="O87" s="55">
        <f>Equity_Historical!U88</f>
        <v>-7.6987254524906188E-3</v>
      </c>
      <c r="P87" s="55">
        <f>Equity_Historical!V88</f>
        <v>-1.2313148125903211E-2</v>
      </c>
      <c r="Q87" s="55">
        <f>Equity_Historical!W88</f>
        <v>-1.0852805031762178E-2</v>
      </c>
      <c r="R87" s="55">
        <f>Equity_Historical!X88</f>
        <v>-4.8171526405975515E-3</v>
      </c>
      <c r="S87" s="55">
        <f>Equity_Historical!Y88</f>
        <v>4.7918936254211508E-2</v>
      </c>
      <c r="T87" s="55">
        <f>Equity_Historical!Z88</f>
        <v>-6.6029315243525798E-3</v>
      </c>
      <c r="V87" s="55"/>
      <c r="W87" s="55">
        <v>9.3191937167970773E-5</v>
      </c>
      <c r="X87" s="55">
        <v>-3.052640726763118E-2</v>
      </c>
      <c r="Y87" s="94">
        <f t="shared" si="9"/>
        <v>-1.827856758571152E-2</v>
      </c>
      <c r="Z87" s="54">
        <f t="shared" si="10"/>
        <v>981721.43241428852</v>
      </c>
      <c r="AA87" s="54">
        <f t="shared" si="11"/>
        <v>-18278.567585711484</v>
      </c>
      <c r="AB87" s="101">
        <v>-21706.68819841533</v>
      </c>
      <c r="AC87" s="6">
        <f t="shared" si="8"/>
        <v>1112381.4173777462</v>
      </c>
    </row>
    <row r="88" spans="2:29">
      <c r="B88" s="112">
        <v>43587</v>
      </c>
      <c r="C88" s="33">
        <v>84</v>
      </c>
      <c r="D88" s="55">
        <f>Bond_Historical!K88</f>
        <v>-2.231049702369853E-3</v>
      </c>
      <c r="E88" s="55">
        <f>Bond_Historical!L88</f>
        <v>-2.2163043843292972E-3</v>
      </c>
      <c r="F88" s="55">
        <f>Bond_Historical!M88</f>
        <v>-1.5972218985585759E-3</v>
      </c>
      <c r="G88" s="55">
        <f>Bond_Historical!N88</f>
        <v>-3.6254787970894679E-3</v>
      </c>
      <c r="H88" s="55">
        <f>Bond_Historical!O88</f>
        <v>-4.737669031439593E-3</v>
      </c>
      <c r="I88" s="55">
        <f>Bond_Historical!P88</f>
        <v>1.9131364965692285E-4</v>
      </c>
      <c r="J88" s="55">
        <f>Equity_Historical!P89</f>
        <v>-1.7696958447730889E-2</v>
      </c>
      <c r="K88" s="55">
        <f>Equity_Historical!Q89</f>
        <v>-2.5936104203761867E-3</v>
      </c>
      <c r="L88" s="55">
        <f>Equity_Historical!R89</f>
        <v>-2.0740764504164557E-3</v>
      </c>
      <c r="M88" s="55">
        <f>Equity_Historical!S89</f>
        <v>2.3424288147008956E-4</v>
      </c>
      <c r="N88" s="55">
        <f>Equity_Historical!T89</f>
        <v>-6.9626873170428233E-2</v>
      </c>
      <c r="O88" s="55">
        <f>Equity_Historical!U89</f>
        <v>2.168677742444591E-3</v>
      </c>
      <c r="P88" s="55">
        <f>Equity_Historical!V89</f>
        <v>-5.7020909525978293E-4</v>
      </c>
      <c r="Q88" s="55">
        <f>Equity_Historical!W89</f>
        <v>-8.2154749453765578E-4</v>
      </c>
      <c r="R88" s="55">
        <f>Equity_Historical!X89</f>
        <v>2.1535409312231305E-3</v>
      </c>
      <c r="S88" s="55">
        <f>Equity_Historical!Y89</f>
        <v>-6.5289555840450089E-3</v>
      </c>
      <c r="T88" s="55">
        <f>Equity_Historical!Z89</f>
        <v>-2.5557584329690894E-3</v>
      </c>
      <c r="V88" s="55"/>
      <c r="W88" s="55">
        <v>-2.3803795908356328E-3</v>
      </c>
      <c r="X88" s="55">
        <v>-5.2501052545862931E-2</v>
      </c>
      <c r="Y88" s="94">
        <f t="shared" si="9"/>
        <v>-3.245278336385201E-2</v>
      </c>
      <c r="Z88" s="54">
        <f t="shared" si="10"/>
        <v>967547.21663614805</v>
      </c>
      <c r="AA88" s="54">
        <f t="shared" si="11"/>
        <v>-32452.783363851951</v>
      </c>
      <c r="AB88" s="101">
        <v>-21703.868121328065</v>
      </c>
      <c r="AC88" s="6">
        <f t="shared" si="8"/>
        <v>1079928.6340138942</v>
      </c>
    </row>
    <row r="89" spans="2:29">
      <c r="B89" s="112">
        <v>43588</v>
      </c>
      <c r="C89" s="33">
        <v>85</v>
      </c>
      <c r="D89" s="55">
        <f>Bond_Historical!K89</f>
        <v>1.8594902480556237E-3</v>
      </c>
      <c r="E89" s="55">
        <f>Bond_Historical!L89</f>
        <v>1.6625303091431952E-3</v>
      </c>
      <c r="F89" s="55">
        <f>Bond_Historical!M89</f>
        <v>7.9873224453023528E-4</v>
      </c>
      <c r="G89" s="55">
        <f>Bond_Historical!N89</f>
        <v>4.4667955492482892E-3</v>
      </c>
      <c r="H89" s="55">
        <f>Bond_Historical!O89</f>
        <v>2.3716402015773195E-3</v>
      </c>
      <c r="I89" s="55">
        <f>Bond_Historical!P89</f>
        <v>7.6567840682690669E-4</v>
      </c>
      <c r="J89" s="55">
        <f>Equity_Historical!P90</f>
        <v>2.3259050840091946E-3</v>
      </c>
      <c r="K89" s="55">
        <f>Equity_Historical!Q90</f>
        <v>1.5154878119720473E-2</v>
      </c>
      <c r="L89" s="55">
        <f>Equity_Historical!R90</f>
        <v>9.152331053890933E-3</v>
      </c>
      <c r="M89" s="55">
        <f>Equity_Historical!S90</f>
        <v>1.1968132041135405E-2</v>
      </c>
      <c r="N89" s="55">
        <f>Equity_Historical!T90</f>
        <v>6.3251839606291342E-3</v>
      </c>
      <c r="O89" s="55">
        <f>Equity_Historical!U90</f>
        <v>6.1330115272950356E-3</v>
      </c>
      <c r="P89" s="55">
        <f>Equity_Historical!V90</f>
        <v>7.7758043726284111E-4</v>
      </c>
      <c r="Q89" s="55">
        <f>Equity_Historical!W90</f>
        <v>1.016409398773176E-2</v>
      </c>
      <c r="R89" s="55">
        <f>Equity_Historical!X90</f>
        <v>-2.1535409312232016E-3</v>
      </c>
      <c r="S89" s="55">
        <f>Equity_Historical!Y90</f>
        <v>1.2354807317631574E-2</v>
      </c>
      <c r="T89" s="55">
        <f>Equity_Historical!Z90</f>
        <v>1.6857010408061202E-2</v>
      </c>
      <c r="V89" s="55"/>
      <c r="W89" s="55">
        <v>2.3238756295638017E-3</v>
      </c>
      <c r="X89" s="55">
        <v>-1.18370525733364E-2</v>
      </c>
      <c r="Y89" s="94">
        <f t="shared" si="9"/>
        <v>-6.1726812921763189E-3</v>
      </c>
      <c r="Z89" s="54">
        <f t="shared" si="10"/>
        <v>993827.31870782364</v>
      </c>
      <c r="AA89" s="54">
        <f t="shared" si="11"/>
        <v>-6172.6812921763631</v>
      </c>
      <c r="AB89" s="101">
        <v>-21608.261902248138</v>
      </c>
      <c r="AC89" s="6">
        <f t="shared" si="8"/>
        <v>1073755.9527217178</v>
      </c>
    </row>
    <row r="90" spans="2:29">
      <c r="B90" s="112">
        <v>43591</v>
      </c>
      <c r="C90" s="33">
        <v>86</v>
      </c>
      <c r="D90" s="55">
        <f>Bond_Historical!K90</f>
        <v>1.2380090610087809E-3</v>
      </c>
      <c r="E90" s="55">
        <f>Bond_Historical!L90</f>
        <v>1.2915522086332967E-3</v>
      </c>
      <c r="F90" s="55">
        <f>Bond_Historical!M90</f>
        <v>1.5963860708340907E-3</v>
      </c>
      <c r="G90" s="55">
        <f>Bond_Historical!N90</f>
        <v>1.3442848303282988E-3</v>
      </c>
      <c r="H90" s="55">
        <f>Bond_Historical!O90</f>
        <v>2.3660288298624483E-3</v>
      </c>
      <c r="I90" s="55">
        <f>Bond_Historical!P90</f>
        <v>1.9122633847527117E-3</v>
      </c>
      <c r="J90" s="55">
        <f>Equity_Historical!P91</f>
        <v>-4.3985683618727768E-3</v>
      </c>
      <c r="K90" s="55">
        <f>Equity_Historical!Q91</f>
        <v>-8.1674382917555337E-3</v>
      </c>
      <c r="L90" s="55">
        <f>Equity_Historical!R91</f>
        <v>3.7157072935039134E-3</v>
      </c>
      <c r="M90" s="55">
        <f>Equity_Historical!S91</f>
        <v>-1.3227322863203293E-3</v>
      </c>
      <c r="N90" s="55">
        <f>Equity_Historical!T91</f>
        <v>-3.70790624277679E-2</v>
      </c>
      <c r="O90" s="55">
        <f>Equity_Historical!U91</f>
        <v>-8.9096710531400124E-3</v>
      </c>
      <c r="P90" s="55">
        <f>Equity_Historical!V91</f>
        <v>-3.9985590293442168E-3</v>
      </c>
      <c r="Q90" s="55">
        <f>Equity_Historical!W91</f>
        <v>-7.1159396833849163E-3</v>
      </c>
      <c r="R90" s="55">
        <f>Equity_Historical!X91</f>
        <v>3.6198362031286839E-2</v>
      </c>
      <c r="S90" s="55">
        <f>Equity_Historical!Y91</f>
        <v>-1.5563370763546481E-2</v>
      </c>
      <c r="T90" s="55">
        <f>Equity_Historical!Z91</f>
        <v>-4.1156698685805779E-2</v>
      </c>
      <c r="V90" s="55"/>
      <c r="W90" s="55">
        <v>1.488144924722613E-3</v>
      </c>
      <c r="X90" s="55">
        <v>2.6711543033428042E-4</v>
      </c>
      <c r="Y90" s="94">
        <f t="shared" si="9"/>
        <v>7.5552722808961347E-4</v>
      </c>
      <c r="Z90" s="54">
        <f t="shared" si="10"/>
        <v>1000755.5272280896</v>
      </c>
      <c r="AA90" s="54">
        <f t="shared" si="11"/>
        <v>755.52722808963154</v>
      </c>
      <c r="AB90" s="101">
        <v>-21437.948072951636</v>
      </c>
      <c r="AC90" s="6">
        <f t="shared" si="8"/>
        <v>1074511.4799498073</v>
      </c>
    </row>
    <row r="91" spans="2:29">
      <c r="B91" s="112">
        <v>43592</v>
      </c>
      <c r="C91" s="33">
        <v>87</v>
      </c>
      <c r="D91" s="55">
        <f>Bond_Historical!K91</f>
        <v>1.4832088251515822E-3</v>
      </c>
      <c r="E91" s="55">
        <f>Bond_Historical!L91</f>
        <v>1.1974708751089833E-3</v>
      </c>
      <c r="F91" s="55">
        <f>Bond_Historical!M91</f>
        <v>2.3894391630948663E-3</v>
      </c>
      <c r="G91" s="55">
        <f>Bond_Historical!N91</f>
        <v>-8.3812088790790479E-5</v>
      </c>
      <c r="H91" s="55">
        <f>Bond_Historical!O91</f>
        <v>5.4521091154869771E-4</v>
      </c>
      <c r="I91" s="55">
        <f>Bond_Historical!P91</f>
        <v>5.7282617621104176E-4</v>
      </c>
      <c r="J91" s="55">
        <f>Equity_Historical!P92</f>
        <v>-5.3295967072624689E-3</v>
      </c>
      <c r="K91" s="55">
        <f>Equity_Historical!Q92</f>
        <v>-2.1426640668631279E-2</v>
      </c>
      <c r="L91" s="55">
        <f>Equity_Historical!R92</f>
        <v>-1.1386180577189075E-2</v>
      </c>
      <c r="M91" s="55">
        <f>Equity_Historical!S92</f>
        <v>-1.181660964333015E-2</v>
      </c>
      <c r="N91" s="55">
        <f>Equity_Historical!T92</f>
        <v>-4.5019766692908254E-2</v>
      </c>
      <c r="O91" s="55">
        <f>Equity_Historical!U92</f>
        <v>-1.6469974862778191E-2</v>
      </c>
      <c r="P91" s="55">
        <f>Equity_Historical!V92</f>
        <v>-1.2198280637779221E-2</v>
      </c>
      <c r="Q91" s="55">
        <f>Equity_Historical!W92</f>
        <v>-2.4613181991000326E-3</v>
      </c>
      <c r="R91" s="55">
        <f>Equity_Historical!X92</f>
        <v>-1.0239288231339344E-2</v>
      </c>
      <c r="S91" s="55">
        <f>Equity_Historical!Y92</f>
        <v>-2.7327111209723032E-2</v>
      </c>
      <c r="T91" s="55">
        <f>Equity_Historical!Z92</f>
        <v>-1.5223271508616824E-2</v>
      </c>
      <c r="V91" s="55"/>
      <c r="W91" s="55">
        <v>9.6166980015553651E-4</v>
      </c>
      <c r="X91" s="55">
        <v>-3.2919140806010758E-2</v>
      </c>
      <c r="Y91" s="94">
        <f t="shared" si="9"/>
        <v>-1.9366816563544238E-2</v>
      </c>
      <c r="Z91" s="54">
        <f t="shared" si="10"/>
        <v>980633.18343645579</v>
      </c>
      <c r="AA91" s="54">
        <f t="shared" si="11"/>
        <v>-19366.816563544213</v>
      </c>
      <c r="AB91" s="101">
        <v>-21437.22467969975</v>
      </c>
      <c r="AC91" s="6">
        <f t="shared" si="8"/>
        <v>1055144.663386263</v>
      </c>
    </row>
    <row r="92" spans="2:29">
      <c r="B92" s="112">
        <v>43593</v>
      </c>
      <c r="C92" s="33">
        <v>88</v>
      </c>
      <c r="D92" s="55">
        <f>Bond_Historical!K92</f>
        <v>-7.4138560725646452E-4</v>
      </c>
      <c r="E92" s="55">
        <f>Bond_Historical!L92</f>
        <v>-1.8370674878921984E-4</v>
      </c>
      <c r="F92" s="55">
        <f>Bond_Historical!M92</f>
        <v>-1.1941153729394752E-3</v>
      </c>
      <c r="G92" s="55">
        <f>Bond_Historical!N92</f>
        <v>-3.3650637104883203E-3</v>
      </c>
      <c r="H92" s="55">
        <f>Bond_Historical!O92</f>
        <v>-2.5471172628054209E-3</v>
      </c>
      <c r="I92" s="55">
        <f>Bond_Historical!P92</f>
        <v>0</v>
      </c>
      <c r="J92" s="55">
        <f>Equity_Historical!P93</f>
        <v>1.5626700158759643E-3</v>
      </c>
      <c r="K92" s="55">
        <f>Equity_Historical!Q93</f>
        <v>-1.2127854414516405E-3</v>
      </c>
      <c r="L92" s="55">
        <f>Equity_Historical!R93</f>
        <v>-9.9203843099841121E-3</v>
      </c>
      <c r="M92" s="55">
        <f>Equity_Historical!S93</f>
        <v>8.0039670253383155E-3</v>
      </c>
      <c r="N92" s="55">
        <f>Equity_Historical!T93</f>
        <v>-1.4415889845083459E-2</v>
      </c>
      <c r="O92" s="55">
        <f>Equity_Historical!U93</f>
        <v>-5.3138603265895793E-3</v>
      </c>
      <c r="P92" s="55">
        <f>Equity_Historical!V93</f>
        <v>9.3841656260077646E-3</v>
      </c>
      <c r="Q92" s="55">
        <f>Equity_Historical!W93</f>
        <v>-1.5135694954636771E-2</v>
      </c>
      <c r="R92" s="55">
        <f>Equity_Historical!X93</f>
        <v>4.6102530246673098E-3</v>
      </c>
      <c r="S92" s="55">
        <f>Equity_Historical!Y93</f>
        <v>1.9709969824851197E-4</v>
      </c>
      <c r="T92" s="55">
        <f>Equity_Historical!Z93</f>
        <v>-1.3850614023352685E-2</v>
      </c>
      <c r="V92" s="55"/>
      <c r="W92" s="55">
        <v>-1.5449226110617505E-3</v>
      </c>
      <c r="X92" s="55">
        <v>5.1198722839307124E-3</v>
      </c>
      <c r="Y92" s="94">
        <f t="shared" si="9"/>
        <v>2.453954325933727E-3</v>
      </c>
      <c r="Z92" s="54">
        <f t="shared" si="10"/>
        <v>1002453.9543259337</v>
      </c>
      <c r="AA92" s="54">
        <f t="shared" si="11"/>
        <v>2453.9543259337079</v>
      </c>
      <c r="AB92" s="101">
        <v>-21353.922025518608</v>
      </c>
      <c r="AC92" s="6">
        <f t="shared" si="8"/>
        <v>1057598.6177121967</v>
      </c>
    </row>
    <row r="93" spans="2:29">
      <c r="B93" s="112">
        <v>43594</v>
      </c>
      <c r="C93" s="33">
        <v>89</v>
      </c>
      <c r="D93" s="55">
        <f>Bond_Historical!K93</f>
        <v>9.8829382478092249E-4</v>
      </c>
      <c r="E93" s="55">
        <f>Bond_Historical!L93</f>
        <v>5.5202311230303147E-4</v>
      </c>
      <c r="F93" s="55">
        <f>Bond_Historical!M93</f>
        <v>1.5918517440373912E-3</v>
      </c>
      <c r="G93" s="55">
        <f>Bond_Historical!N93</f>
        <v>9.2662993146371258E-4</v>
      </c>
      <c r="H93" s="55">
        <f>Bond_Historical!O93</f>
        <v>1.6382095476043096E-3</v>
      </c>
      <c r="I93" s="55">
        <f>Bond_Historical!P93</f>
        <v>2.2881989474569679E-3</v>
      </c>
      <c r="J93" s="55">
        <f>Equity_Historical!P94</f>
        <v>-9.1132089257502764E-4</v>
      </c>
      <c r="K93" s="55">
        <f>Equity_Historical!Q94</f>
        <v>-4.7066183192218218E-3</v>
      </c>
      <c r="L93" s="55">
        <f>Equity_Historical!R94</f>
        <v>-2.3078226371100424E-3</v>
      </c>
      <c r="M93" s="55">
        <f>Equity_Historical!S94</f>
        <v>-1.9950724323846633E-3</v>
      </c>
      <c r="N93" s="55">
        <f>Equity_Historical!T94</f>
        <v>-2.2020911170261021E-2</v>
      </c>
      <c r="O93" s="55">
        <f>Equity_Historical!U94</f>
        <v>-7.9963075856697807E-4</v>
      </c>
      <c r="P93" s="55">
        <f>Equity_Historical!V94</f>
        <v>4.5814422295438273E-3</v>
      </c>
      <c r="Q93" s="55">
        <f>Equity_Historical!W94</f>
        <v>8.3379707941454466E-4</v>
      </c>
      <c r="R93" s="55">
        <f>Equity_Historical!X94</f>
        <v>-4.9465242470384451E-3</v>
      </c>
      <c r="S93" s="55">
        <f>Equity_Historical!Y94</f>
        <v>-1.0802162465139563E-2</v>
      </c>
      <c r="T93" s="55">
        <f>Equity_Historical!Z94</f>
        <v>-7.07003809109513E-4</v>
      </c>
      <c r="V93" s="55"/>
      <c r="W93" s="55">
        <v>1.18405052552041E-3</v>
      </c>
      <c r="X93" s="55">
        <v>-1.0847036438552045E-2</v>
      </c>
      <c r="Y93" s="94">
        <f t="shared" si="9"/>
        <v>-6.0346016529230625E-3</v>
      </c>
      <c r="Z93" s="54">
        <f t="shared" si="10"/>
        <v>993965.39834707696</v>
      </c>
      <c r="AA93" s="54">
        <f t="shared" si="11"/>
        <v>-6034.6016529230401</v>
      </c>
      <c r="AB93" s="101">
        <v>-20788.900380660663</v>
      </c>
      <c r="AC93" s="6">
        <f t="shared" si="8"/>
        <v>1051564.0160592736</v>
      </c>
    </row>
    <row r="94" spans="2:29">
      <c r="B94" s="112">
        <v>43595</v>
      </c>
      <c r="C94" s="33">
        <v>90</v>
      </c>
      <c r="D94" s="55">
        <f>Bond_Historical!K94</f>
        <v>-1.2365699322797449E-4</v>
      </c>
      <c r="E94" s="55">
        <f>Bond_Historical!L94</f>
        <v>1.8384341254879308E-4</v>
      </c>
      <c r="F94" s="55">
        <f>Bond_Historical!M94</f>
        <v>-3.977363710979424E-4</v>
      </c>
      <c r="G94" s="55">
        <f>Bond_Historical!N94</f>
        <v>5.8926708284546929E-4</v>
      </c>
      <c r="H94" s="55">
        <f>Bond_Historical!O94</f>
        <v>1.6355302058075844E-3</v>
      </c>
      <c r="I94" s="55">
        <f>Bond_Historical!P94</f>
        <v>3.8121181734112269E-4</v>
      </c>
      <c r="J94" s="55">
        <f>Equity_Historical!P95</f>
        <v>8.6583353279346895E-3</v>
      </c>
      <c r="K94" s="55">
        <f>Equity_Historical!Q95</f>
        <v>-1.6445562608981802E-3</v>
      </c>
      <c r="L94" s="55">
        <f>Equity_Historical!R95</f>
        <v>2.3530201762427656E-2</v>
      </c>
      <c r="M94" s="55">
        <f>Equity_Historical!S95</f>
        <v>8.4514323132844835E-3</v>
      </c>
      <c r="N94" s="55">
        <f>Equity_Historical!T95</f>
        <v>1.5687676999229887E-2</v>
      </c>
      <c r="O94" s="55">
        <f>Equity_Historical!U95</f>
        <v>-8.8863439030294222E-5</v>
      </c>
      <c r="P94" s="55">
        <f>Equity_Historical!V95</f>
        <v>1.6178502211860842E-2</v>
      </c>
      <c r="Q94" s="55">
        <f>Equity_Historical!W95</f>
        <v>1.5357707845127076E-2</v>
      </c>
      <c r="R94" s="55">
        <f>Equity_Historical!X95</f>
        <v>1.09497209678086E-2</v>
      </c>
      <c r="S94" s="55">
        <f>Equity_Historical!Y95</f>
        <v>-1.3950374645297416E-2</v>
      </c>
      <c r="T94" s="55">
        <f>Equity_Historical!Z95</f>
        <v>3.6592689202237642E-3</v>
      </c>
      <c r="V94" s="55"/>
      <c r="W94" s="55">
        <v>2.5367780344128388E-4</v>
      </c>
      <c r="X94" s="55">
        <v>1.9559935659886469E-2</v>
      </c>
      <c r="Y94" s="94">
        <f t="shared" si="9"/>
        <v>1.1837432517308394E-2</v>
      </c>
      <c r="Z94" s="54">
        <f t="shared" si="10"/>
        <v>1011837.4325173084</v>
      </c>
      <c r="AA94" s="54">
        <f t="shared" si="11"/>
        <v>11837.432517308393</v>
      </c>
      <c r="AB94" s="101">
        <v>-20763.076041378197</v>
      </c>
      <c r="AC94" s="6">
        <f t="shared" si="8"/>
        <v>1063401.4485765821</v>
      </c>
    </row>
    <row r="95" spans="2:29">
      <c r="B95" s="112">
        <v>43598</v>
      </c>
      <c r="C95" s="33">
        <v>91</v>
      </c>
      <c r="D95" s="55">
        <f>Bond_Historical!K95</f>
        <v>2.0980475076843026E-3</v>
      </c>
      <c r="E95" s="55">
        <f>Bond_Historical!L95</f>
        <v>1.6554376547966924E-3</v>
      </c>
      <c r="F95" s="55">
        <f>Bond_Historical!M95</f>
        <v>3.5738144135484197E-3</v>
      </c>
      <c r="G95" s="55">
        <f>Bond_Historical!N95</f>
        <v>5.8869395464167121E-4</v>
      </c>
      <c r="H95" s="55">
        <f>Bond_Historical!O95</f>
        <v>2.5380708691874932E-3</v>
      </c>
      <c r="I95" s="55">
        <f>Bond_Historical!P95</f>
        <v>1.522017788543488E-3</v>
      </c>
      <c r="J95" s="55">
        <f>Equity_Historical!P96</f>
        <v>-1.116464673924792E-2</v>
      </c>
      <c r="K95" s="55">
        <f>Equity_Historical!Q96</f>
        <v>-3.6772870351312339E-2</v>
      </c>
      <c r="L95" s="55">
        <f>Equity_Historical!R96</f>
        <v>-2.0020662303721987E-2</v>
      </c>
      <c r="M95" s="55">
        <f>Equity_Historical!S96</f>
        <v>-4.1339906100367014E-3</v>
      </c>
      <c r="N95" s="55">
        <f>Equity_Historical!T96</f>
        <v>-4.0186642834802846E-2</v>
      </c>
      <c r="O95" s="55">
        <f>Equity_Historical!U96</f>
        <v>-2.7574259201185156E-2</v>
      </c>
      <c r="P95" s="55">
        <f>Equity_Historical!V96</f>
        <v>6.2160189423259857E-3</v>
      </c>
      <c r="Q95" s="55">
        <f>Equity_Historical!W96</f>
        <v>8.6376499995826708E-3</v>
      </c>
      <c r="R95" s="55">
        <f>Equity_Historical!X96</f>
        <v>-4.3319964097490761E-3</v>
      </c>
      <c r="S95" s="55">
        <f>Equity_Historical!Y96</f>
        <v>-5.9876928246546487E-2</v>
      </c>
      <c r="T95" s="55">
        <f>Equity_Historical!Z96</f>
        <v>-6.465397464840178E-2</v>
      </c>
      <c r="V95" s="55"/>
      <c r="W95" s="55">
        <v>1.7833550866944749E-3</v>
      </c>
      <c r="X95" s="55">
        <v>1.1453234558686673E-2</v>
      </c>
      <c r="Y95" s="94">
        <f t="shared" si="9"/>
        <v>7.585282769889793E-3</v>
      </c>
      <c r="Z95" s="54">
        <f t="shared" si="10"/>
        <v>1007585.2827698898</v>
      </c>
      <c r="AA95" s="54">
        <f t="shared" si="11"/>
        <v>7585.2827698898036</v>
      </c>
      <c r="AB95" s="101">
        <v>-20717.717845761101</v>
      </c>
      <c r="AC95" s="6">
        <f t="shared" si="8"/>
        <v>1070986.7313464719</v>
      </c>
    </row>
    <row r="96" spans="2:29">
      <c r="B96" s="112">
        <v>43599</v>
      </c>
      <c r="C96" s="33">
        <v>92</v>
      </c>
      <c r="D96" s="55">
        <f>Bond_Historical!K96</f>
        <v>6.1575933782405954E-4</v>
      </c>
      <c r="E96" s="55">
        <f>Bond_Historical!L96</f>
        <v>8.2641870265734386E-4</v>
      </c>
      <c r="F96" s="55">
        <f>Bond_Historical!M96</f>
        <v>-7.9301979363678818E-4</v>
      </c>
      <c r="G96" s="55">
        <f>Bond_Historical!N96</f>
        <v>1.4283156695779993E-3</v>
      </c>
      <c r="H96" s="55">
        <f>Bond_Historical!O96</f>
        <v>0</v>
      </c>
      <c r="I96" s="55">
        <f>Bond_Historical!P96</f>
        <v>0</v>
      </c>
      <c r="J96" s="55">
        <f>Equity_Historical!P97</f>
        <v>1.3199057621090921E-3</v>
      </c>
      <c r="K96" s="55">
        <f>Equity_Historical!Q97</f>
        <v>-4.4718188068590603E-3</v>
      </c>
      <c r="L96" s="55">
        <f>Equity_Historical!R97</f>
        <v>3.9966479732504393E-3</v>
      </c>
      <c r="M96" s="55">
        <f>Equity_Historical!S97</f>
        <v>-9.9916016095524425E-3</v>
      </c>
      <c r="N96" s="55">
        <f>Equity_Historical!T97</f>
        <v>1.7049657338818362E-2</v>
      </c>
      <c r="O96" s="55">
        <f>Equity_Historical!U97</f>
        <v>7.9174877506779529E-3</v>
      </c>
      <c r="P96" s="55">
        <f>Equity_Historical!V97</f>
        <v>6.0260755849944909E-3</v>
      </c>
      <c r="Q96" s="55">
        <f>Equity_Historical!W97</f>
        <v>-4.7001957026103084E-3</v>
      </c>
      <c r="R96" s="55">
        <f>Equity_Historical!X97</f>
        <v>-1.3110088518668824E-2</v>
      </c>
      <c r="S96" s="55">
        <f>Equity_Historical!Y97</f>
        <v>1.5706455053309212E-2</v>
      </c>
      <c r="T96" s="55">
        <f>Equity_Historical!Z97</f>
        <v>5.6577710964670017E-3</v>
      </c>
      <c r="V96" s="55"/>
      <c r="W96" s="55">
        <v>5.3003459327220412E-4</v>
      </c>
      <c r="X96" s="55">
        <v>2.1561608408688232E-2</v>
      </c>
      <c r="Y96" s="94">
        <f t="shared" si="9"/>
        <v>1.3148978882521822E-2</v>
      </c>
      <c r="Z96" s="54">
        <f t="shared" si="10"/>
        <v>1013148.9788825219</v>
      </c>
      <c r="AA96" s="54">
        <f t="shared" si="11"/>
        <v>13148.978882521857</v>
      </c>
      <c r="AB96" s="101">
        <v>-20663.947008132818</v>
      </c>
      <c r="AC96" s="6">
        <f t="shared" si="8"/>
        <v>1084135.7102289938</v>
      </c>
    </row>
    <row r="97" spans="2:29">
      <c r="B97" s="112">
        <v>43600</v>
      </c>
      <c r="C97" s="33">
        <v>93</v>
      </c>
      <c r="D97" s="55">
        <f>Bond_Historical!K97</f>
        <v>1.4767216833339581E-3</v>
      </c>
      <c r="E97" s="55">
        <f>Bond_Historical!L97</f>
        <v>1.7426408061434291E-3</v>
      </c>
      <c r="F97" s="55">
        <f>Bond_Historical!M97</f>
        <v>2.3770011888093151E-3</v>
      </c>
      <c r="G97" s="55">
        <f>Bond_Historical!N97</f>
        <v>2.7668808122835176E-3</v>
      </c>
      <c r="H97" s="55">
        <f>Bond_Historical!O97</f>
        <v>2.3511348821510509E-3</v>
      </c>
      <c r="I97" s="55">
        <f>Bond_Historical!P97</f>
        <v>1.7094447403346092E-3</v>
      </c>
      <c r="J97" s="55">
        <f>Equity_Historical!P98</f>
        <v>7.3596126403797767E-3</v>
      </c>
      <c r="K97" s="55">
        <f>Equity_Historical!Q98</f>
        <v>3.0193142427067832E-2</v>
      </c>
      <c r="L97" s="55">
        <f>Equity_Historical!R98</f>
        <v>-4.0963470664357919E-3</v>
      </c>
      <c r="M97" s="55">
        <f>Equity_Historical!S98</f>
        <v>9.9916016095523731E-3</v>
      </c>
      <c r="N97" s="55">
        <f>Equity_Historical!T98</f>
        <v>-2.1689977046115361E-2</v>
      </c>
      <c r="O97" s="55">
        <f>Equity_Historical!U98</f>
        <v>-3.8143847336336886E-3</v>
      </c>
      <c r="P97" s="55">
        <f>Equity_Historical!V98</f>
        <v>1.2044038784102278E-2</v>
      </c>
      <c r="Q97" s="55">
        <f>Equity_Historical!W98</f>
        <v>7.1589413072262725E-3</v>
      </c>
      <c r="R97" s="55">
        <f>Equity_Historical!X98</f>
        <v>-1.4814220483654122E-3</v>
      </c>
      <c r="S97" s="55">
        <f>Equity_Historical!Y98</f>
        <v>1.1908070700912297E-2</v>
      </c>
      <c r="T97" s="55">
        <f>Equity_Historical!Z98</f>
        <v>-1.5550346476676795E-2</v>
      </c>
      <c r="V97" s="55"/>
      <c r="W97" s="55">
        <v>2.1867909498622523E-3</v>
      </c>
      <c r="X97" s="55">
        <v>2.1865240489556993E-3</v>
      </c>
      <c r="Y97" s="94">
        <f t="shared" si="9"/>
        <v>2.1866308093183204E-3</v>
      </c>
      <c r="Z97" s="54">
        <f t="shared" si="10"/>
        <v>1002186.6308093183</v>
      </c>
      <c r="AA97" s="54">
        <f t="shared" si="11"/>
        <v>2186.6308093182743</v>
      </c>
      <c r="AB97" s="101">
        <v>-20585.869500703528</v>
      </c>
      <c r="AC97" s="6">
        <f t="shared" si="8"/>
        <v>1086322.3410383121</v>
      </c>
    </row>
    <row r="98" spans="2:29">
      <c r="B98" s="112">
        <v>43601</v>
      </c>
      <c r="C98" s="33">
        <v>94</v>
      </c>
      <c r="D98" s="55">
        <f>Bond_Historical!K98</f>
        <v>-1.4767216833338943E-3</v>
      </c>
      <c r="E98" s="55">
        <f>Bond_Historical!L98</f>
        <v>-1.1919159765442157E-3</v>
      </c>
      <c r="F98" s="55">
        <f>Bond_Historical!M98</f>
        <v>-1.1883170709914958E-3</v>
      </c>
      <c r="G98" s="55">
        <f>Bond_Historical!N98</f>
        <v>-1.5924350879740587E-3</v>
      </c>
      <c r="H98" s="55">
        <f>Bond_Historical!O98</f>
        <v>-1.0839197441776338E-3</v>
      </c>
      <c r="I98" s="55">
        <f>Bond_Historical!P98</f>
        <v>1.897674510122138E-4</v>
      </c>
      <c r="J98" s="55">
        <f>Equity_Historical!P99</f>
        <v>-1.3076628972504537E-4</v>
      </c>
      <c r="K98" s="55">
        <f>Equity_Historical!Q99</f>
        <v>3.857830898590724E-3</v>
      </c>
      <c r="L98" s="55">
        <f>Equity_Historical!R99</f>
        <v>1.4215650124975237E-2</v>
      </c>
      <c r="M98" s="55">
        <f>Equity_Historical!S99</f>
        <v>8.5796333200700171E-3</v>
      </c>
      <c r="N98" s="55">
        <f>Equity_Historical!T99</f>
        <v>2.2989544045127049E-2</v>
      </c>
      <c r="O98" s="55">
        <f>Equity_Historical!U99</f>
        <v>1.2748309581525287E-2</v>
      </c>
      <c r="P98" s="55">
        <f>Equity_Historical!V99</f>
        <v>7.7021974296733161E-3</v>
      </c>
      <c r="Q98" s="55">
        <f>Equity_Historical!W99</f>
        <v>1.0007240991930857E-2</v>
      </c>
      <c r="R98" s="55">
        <f>Equity_Historical!X99</f>
        <v>3.0029450583462999E-3</v>
      </c>
      <c r="S98" s="55">
        <f>Equity_Historical!Y99</f>
        <v>-4.409797401564961E-3</v>
      </c>
      <c r="T98" s="55">
        <f>Equity_Historical!Z99</f>
        <v>7.90840831785747E-3</v>
      </c>
      <c r="V98" s="55"/>
      <c r="W98" s="55">
        <v>-1.1836642772405483E-3</v>
      </c>
      <c r="X98" s="55">
        <v>1.5807641196586057E-2</v>
      </c>
      <c r="Y98" s="94">
        <f t="shared" si="9"/>
        <v>9.011119007055415E-3</v>
      </c>
      <c r="Z98" s="54">
        <f t="shared" si="10"/>
        <v>1009011.1190070554</v>
      </c>
      <c r="AA98" s="54">
        <f t="shared" si="11"/>
        <v>9011.1190070554148</v>
      </c>
      <c r="AB98" s="101">
        <v>-20399.599679469247</v>
      </c>
      <c r="AC98" s="6">
        <f t="shared" si="8"/>
        <v>1095333.4600453675</v>
      </c>
    </row>
    <row r="99" spans="2:29">
      <c r="B99" s="112">
        <v>43602</v>
      </c>
      <c r="C99" s="33">
        <v>95</v>
      </c>
      <c r="D99" s="55">
        <f>Bond_Historical!K99</f>
        <v>2.4588698311013563E-4</v>
      </c>
      <c r="E99" s="55">
        <f>Bond_Historical!L99</f>
        <v>2.7501146909864521E-4</v>
      </c>
      <c r="F99" s="55">
        <f>Bond_Historical!M99</f>
        <v>3.9668354267826766E-4</v>
      </c>
      <c r="G99" s="55">
        <f>Bond_Historical!N99</f>
        <v>8.4376140018964786E-5</v>
      </c>
      <c r="H99" s="55">
        <f>Bond_Historical!O99</f>
        <v>-9.0503282220969145E-4</v>
      </c>
      <c r="I99" s="55">
        <f>Bond_Historical!P99</f>
        <v>3.7968070679869593E-4</v>
      </c>
      <c r="J99" s="55">
        <f>Equity_Historical!P100</f>
        <v>-5.9104789629092942E-3</v>
      </c>
      <c r="K99" s="55">
        <f>Equity_Historical!Q100</f>
        <v>-9.0789696434437957E-3</v>
      </c>
      <c r="L99" s="55">
        <f>Equity_Historical!R100</f>
        <v>-4.4519363173133562E-3</v>
      </c>
      <c r="M99" s="55">
        <f>Equity_Historical!S100</f>
        <v>-3.2872986661885214E-4</v>
      </c>
      <c r="N99" s="55">
        <f>Equity_Historical!T100</f>
        <v>5.5040859172924231E-3</v>
      </c>
      <c r="O99" s="55">
        <f>Equity_Historical!U100</f>
        <v>-4.863280559738262E-3</v>
      </c>
      <c r="P99" s="55">
        <f>Equity_Historical!V100</f>
        <v>2.0274773778010081E-3</v>
      </c>
      <c r="Q99" s="55">
        <f>Equity_Historical!W100</f>
        <v>6.5776016823166699E-3</v>
      </c>
      <c r="R99" s="55">
        <f>Equity_Historical!X100</f>
        <v>1.9198862241764082E-2</v>
      </c>
      <c r="S99" s="55">
        <f>Equity_Historical!Y100</f>
        <v>-5.6976793048402457E-3</v>
      </c>
      <c r="T99" s="55">
        <f>Equity_Historical!Z100</f>
        <v>-7.9597957929168531E-2</v>
      </c>
      <c r="V99" s="55"/>
      <c r="W99" s="55">
        <v>1.9023943972179555E-4</v>
      </c>
      <c r="X99" s="55">
        <v>6.1589682587208018E-2</v>
      </c>
      <c r="Y99" s="94">
        <f t="shared" si="9"/>
        <v>3.7029905328213528E-2</v>
      </c>
      <c r="Z99" s="54">
        <f t="shared" si="10"/>
        <v>1037029.9053282135</v>
      </c>
      <c r="AA99" s="54">
        <f t="shared" si="11"/>
        <v>37029.90532821347</v>
      </c>
      <c r="AB99" s="101">
        <v>-20253.860541549395</v>
      </c>
      <c r="AC99" s="6">
        <f t="shared" si="8"/>
        <v>1132363.3653735809</v>
      </c>
    </row>
    <row r="100" spans="2:29">
      <c r="B100" s="112">
        <v>43605</v>
      </c>
      <c r="C100" s="33">
        <v>96</v>
      </c>
      <c r="D100" s="55">
        <f>Bond_Historical!K100</f>
        <v>-1.2320433137309509E-3</v>
      </c>
      <c r="E100" s="55">
        <f>Bond_Historical!L100</f>
        <v>-1.3766819575690534E-3</v>
      </c>
      <c r="F100" s="55">
        <f>Bond_Historical!M100</f>
        <v>-1.5853676604960622E-3</v>
      </c>
      <c r="G100" s="55">
        <f>Bond_Historical!N100</f>
        <v>-2.3508207133356666E-3</v>
      </c>
      <c r="H100" s="55">
        <f>Bond_Historical!O100</f>
        <v>-1.9930888974175475E-3</v>
      </c>
      <c r="I100" s="55">
        <f>Bond_Historical!P100</f>
        <v>-1.8986464269118007E-4</v>
      </c>
      <c r="J100" s="55">
        <f>Equity_Historical!P101</f>
        <v>-1.3182740039437393E-4</v>
      </c>
      <c r="K100" s="55">
        <f>Equity_Historical!Q101</f>
        <v>-1.4021231214207827E-2</v>
      </c>
      <c r="L100" s="55">
        <f>Equity_Historical!R101</f>
        <v>6.522615728934273E-3</v>
      </c>
      <c r="M100" s="55">
        <f>Equity_Historical!S101</f>
        <v>-3.1272742051047181E-3</v>
      </c>
      <c r="N100" s="55">
        <f>Equity_Historical!T101</f>
        <v>1.9356506812980515E-3</v>
      </c>
      <c r="O100" s="55">
        <f>Equity_Historical!U101</f>
        <v>5.2223106910640991E-3</v>
      </c>
      <c r="P100" s="55">
        <f>Equity_Historical!V101</f>
        <v>-2.0865374426140289E-2</v>
      </c>
      <c r="Q100" s="55">
        <f>Equity_Historical!W101</f>
        <v>8.0493787055409033E-4</v>
      </c>
      <c r="R100" s="55">
        <f>Equity_Historical!X101</f>
        <v>1.8918494276163086E-2</v>
      </c>
      <c r="S100" s="55">
        <f>Equity_Historical!Y101</f>
        <v>-3.1769331590146416E-2</v>
      </c>
      <c r="T100" s="55">
        <f>Equity_Historical!Z101</f>
        <v>4.0714656439593397E-3</v>
      </c>
      <c r="V100" s="55"/>
      <c r="W100" s="55">
        <v>-1.599869444544191E-3</v>
      </c>
      <c r="X100" s="55">
        <v>-1.5548107008082991E-2</v>
      </c>
      <c r="Y100" s="94">
        <f t="shared" si="9"/>
        <v>-9.968811982667471E-3</v>
      </c>
      <c r="Z100" s="54">
        <f t="shared" si="10"/>
        <v>990031.18801733258</v>
      </c>
      <c r="AA100" s="54">
        <f t="shared" si="11"/>
        <v>-9968.8119826674229</v>
      </c>
      <c r="AB100" s="101">
        <v>-20054.712856656406</v>
      </c>
      <c r="AC100" s="6">
        <f t="shared" si="8"/>
        <v>1122394.5533909136</v>
      </c>
    </row>
    <row r="101" spans="2:29">
      <c r="B101" s="112">
        <v>43606</v>
      </c>
      <c r="C101" s="33">
        <v>97</v>
      </c>
      <c r="D101" s="55">
        <f>Bond_Historical!K101</f>
        <v>-4.925250236284956E-4</v>
      </c>
      <c r="E101" s="55">
        <f>Bond_Historical!L101</f>
        <v>-9.1977759586424498E-5</v>
      </c>
      <c r="F101" s="55">
        <f>Bond_Historical!M101</f>
        <v>-3.9696400707762134E-4</v>
      </c>
      <c r="G101" s="55">
        <f>Bond_Historical!N101</f>
        <v>8.4010115721133217E-4</v>
      </c>
      <c r="H101" s="55">
        <f>Bond_Historical!O101</f>
        <v>5.4393830449481391E-4</v>
      </c>
      <c r="I101" s="55">
        <f>Bond_Historical!P101</f>
        <v>-1.3290036868558992E-3</v>
      </c>
      <c r="J101" s="55">
        <f>Equity_Historical!P102</f>
        <v>4.60070820440776E-3</v>
      </c>
      <c r="K101" s="55">
        <f>Equity_Historical!Q102</f>
        <v>1.1427472400425484E-2</v>
      </c>
      <c r="L101" s="55">
        <f>Equity_Historical!R102</f>
        <v>-3.9482889548066412E-3</v>
      </c>
      <c r="M101" s="55">
        <f>Equity_Historical!S102</f>
        <v>-2.3106236148973495E-3</v>
      </c>
      <c r="N101" s="55">
        <f>Equity_Historical!T102</f>
        <v>3.046893953077344E-2</v>
      </c>
      <c r="O101" s="55">
        <f>Equity_Historical!U102</f>
        <v>3.4070446257460515E-3</v>
      </c>
      <c r="P101" s="55">
        <f>Equity_Historical!V102</f>
        <v>-4.0370027395306829E-4</v>
      </c>
      <c r="Q101" s="55">
        <f>Equity_Historical!W102</f>
        <v>-3.684250853450143E-3</v>
      </c>
      <c r="R101" s="55">
        <f>Equity_Historical!X102</f>
        <v>1.5929959927667357E-2</v>
      </c>
      <c r="S101" s="55">
        <f>Equity_Historical!Y102</f>
        <v>1.8989555510951519E-2</v>
      </c>
      <c r="T101" s="55">
        <f>Equity_Historical!Z102</f>
        <v>2.5670054814641272E-2</v>
      </c>
      <c r="V101" s="55"/>
      <c r="W101" s="55">
        <v>-1.9310437785857238E-5</v>
      </c>
      <c r="X101" s="55">
        <v>7.1847652148842381E-3</v>
      </c>
      <c r="Y101" s="94">
        <f t="shared" si="9"/>
        <v>4.3031349538161998E-3</v>
      </c>
      <c r="Z101" s="54">
        <f t="shared" si="10"/>
        <v>1004303.1349538162</v>
      </c>
      <c r="AA101" s="54">
        <f t="shared" si="11"/>
        <v>4303.1349538161885</v>
      </c>
      <c r="AB101" s="101">
        <v>-20001.80420888064</v>
      </c>
      <c r="AC101" s="6">
        <f t="shared" si="8"/>
        <v>1126697.6883447298</v>
      </c>
    </row>
    <row r="102" spans="2:29">
      <c r="B102" s="112">
        <v>43607</v>
      </c>
      <c r="C102" s="33">
        <v>98</v>
      </c>
      <c r="D102" s="55">
        <f>Bond_Historical!K102</f>
        <v>1.8475381266186588E-3</v>
      </c>
      <c r="E102" s="55">
        <f>Bond_Historical!L102</f>
        <v>1.6520171305226229E-3</v>
      </c>
      <c r="F102" s="55">
        <f>Bond_Historical!M102</f>
        <v>1.9823316675737172E-3</v>
      </c>
      <c r="G102" s="55">
        <f>Bond_Historical!N102</f>
        <v>1.2589132519755394E-3</v>
      </c>
      <c r="H102" s="55">
        <f>Bond_Historical!O102</f>
        <v>1.8117521083489235E-4</v>
      </c>
      <c r="I102" s="55">
        <f>Bond_Historical!P102</f>
        <v>7.6008236585859063E-4</v>
      </c>
      <c r="J102" s="55">
        <f>Equity_Historical!P103</f>
        <v>-9.0903776634790254E-3</v>
      </c>
      <c r="K102" s="55">
        <f>Equity_Historical!Q103</f>
        <v>2.7016601277147574E-3</v>
      </c>
      <c r="L102" s="55">
        <f>Equity_Historical!R103</f>
        <v>1.091743048674893E-2</v>
      </c>
      <c r="M102" s="55">
        <f>Equity_Historical!S103</f>
        <v>1.2479755044671772E-2</v>
      </c>
      <c r="N102" s="55">
        <f>Equity_Historical!T103</f>
        <v>-8.4762376945645337E-3</v>
      </c>
      <c r="O102" s="55">
        <f>Equity_Historical!U103</f>
        <v>-8.1779428192386584E-3</v>
      </c>
      <c r="P102" s="55">
        <f>Equity_Historical!V103</f>
        <v>1.2536516355167768E-2</v>
      </c>
      <c r="Q102" s="55">
        <f>Equity_Historical!W103</f>
        <v>9.5285213421323969E-3</v>
      </c>
      <c r="R102" s="55">
        <f>Equity_Historical!X103</f>
        <v>-2.40360413674982E-3</v>
      </c>
      <c r="S102" s="55">
        <f>Equity_Historical!Y103</f>
        <v>-2.0684339922153745E-2</v>
      </c>
      <c r="T102" s="55">
        <f>Equity_Historical!Z103</f>
        <v>-7.9193108699512904E-4</v>
      </c>
      <c r="V102" s="55"/>
      <c r="W102" s="55">
        <v>1.4409402471972919E-3</v>
      </c>
      <c r="X102" s="55">
        <v>-9.2041081766095281E-3</v>
      </c>
      <c r="Y102" s="94">
        <f t="shared" si="9"/>
        <v>-4.9460888070867997E-3</v>
      </c>
      <c r="Z102" s="54">
        <f t="shared" si="10"/>
        <v>995053.91119291319</v>
      </c>
      <c r="AA102" s="54">
        <f t="shared" si="11"/>
        <v>-4946.0888070868095</v>
      </c>
      <c r="AB102" s="101">
        <v>-19968.462962333346</v>
      </c>
      <c r="AC102" s="6">
        <f t="shared" si="8"/>
        <v>1121751.5995376431</v>
      </c>
    </row>
    <row r="103" spans="2:29">
      <c r="B103" s="112">
        <v>43608</v>
      </c>
      <c r="C103" s="33">
        <v>99</v>
      </c>
      <c r="D103" s="55">
        <f>Bond_Historical!K103</f>
        <v>3.5645805308158218E-3</v>
      </c>
      <c r="E103" s="55">
        <f>Bond_Historical!L103</f>
        <v>2.930327786607964E-3</v>
      </c>
      <c r="F103" s="55">
        <f>Bond_Historical!M103</f>
        <v>4.7410781932855925E-3</v>
      </c>
      <c r="G103" s="55">
        <f>Bond_Historical!N103</f>
        <v>2.1786161983353277E-3</v>
      </c>
      <c r="H103" s="55">
        <f>Bond_Historical!O103</f>
        <v>2.3536069502593858E-3</v>
      </c>
      <c r="I103" s="55">
        <f>Bond_Historical!P103</f>
        <v>1.1379420036906316E-3</v>
      </c>
      <c r="J103" s="55">
        <f>Equity_Historical!P104</f>
        <v>-2.3703634551661024E-2</v>
      </c>
      <c r="K103" s="55">
        <f>Equity_Historical!Q104</f>
        <v>-2.4305511159702926E-2</v>
      </c>
      <c r="L103" s="55">
        <f>Equity_Historical!R104</f>
        <v>-3.6256938266573638E-3</v>
      </c>
      <c r="M103" s="55">
        <f>Equity_Historical!S104</f>
        <v>-1.4699073508646124E-3</v>
      </c>
      <c r="N103" s="55">
        <f>Equity_Historical!T104</f>
        <v>-2.489740886652032E-2</v>
      </c>
      <c r="O103" s="55">
        <f>Equity_Historical!U104</f>
        <v>-1.9867667070054097E-2</v>
      </c>
      <c r="P103" s="55">
        <f>Equity_Historical!V104</f>
        <v>1.1150093232062664E-2</v>
      </c>
      <c r="Q103" s="55">
        <f>Equity_Historical!W104</f>
        <v>9.7785459863948664E-3</v>
      </c>
      <c r="R103" s="55">
        <f>Equity_Historical!X104</f>
        <v>-1.1455380998747313E-2</v>
      </c>
      <c r="S103" s="55">
        <f>Equity_Historical!Y104</f>
        <v>-1.721661550421048E-2</v>
      </c>
      <c r="T103" s="55">
        <f>Equity_Historical!Z104</f>
        <v>-1.6785437571768997E-2</v>
      </c>
      <c r="V103" s="55"/>
      <c r="W103" s="55">
        <v>2.8927425459121317E-3</v>
      </c>
      <c r="X103" s="55">
        <v>-1.2801441896671172E-2</v>
      </c>
      <c r="Y103" s="94">
        <f t="shared" si="9"/>
        <v>-6.5237681196378492E-3</v>
      </c>
      <c r="Z103" s="54">
        <f t="shared" si="10"/>
        <v>993476.23188036215</v>
      </c>
      <c r="AA103" s="54">
        <f t="shared" si="11"/>
        <v>-6523.7681196378544</v>
      </c>
      <c r="AB103" s="101">
        <v>-19888.522759283776</v>
      </c>
      <c r="AC103" s="6">
        <f t="shared" si="8"/>
        <v>1115227.8314180053</v>
      </c>
    </row>
    <row r="104" spans="2:29">
      <c r="B104" s="112">
        <v>43609</v>
      </c>
      <c r="C104" s="33">
        <v>100</v>
      </c>
      <c r="D104" s="55">
        <f>Bond_Historical!K104</f>
        <v>0</v>
      </c>
      <c r="E104" s="55">
        <f>Bond_Historical!L104</f>
        <v>3.6544895223962731E-4</v>
      </c>
      <c r="F104" s="55">
        <f>Bond_Historical!M104</f>
        <v>0</v>
      </c>
      <c r="G104" s="55">
        <f>Bond_Historical!N104</f>
        <v>2.0902887204377854E-3</v>
      </c>
      <c r="H104" s="55">
        <f>Bond_Historical!O104</f>
        <v>1.62613336376062E-3</v>
      </c>
      <c r="I104" s="55">
        <f>Bond_Historical!P104</f>
        <v>1.8973550832009726E-4</v>
      </c>
      <c r="J104" s="55">
        <f>Equity_Historical!P105</f>
        <v>4.1920985430510017E-3</v>
      </c>
      <c r="K104" s="55">
        <f>Equity_Historical!Q105</f>
        <v>1.0498736773859754E-3</v>
      </c>
      <c r="L104" s="55">
        <f>Equity_Historical!R105</f>
        <v>7.9205741046979288E-3</v>
      </c>
      <c r="M104" s="55">
        <f>Equity_Historical!S105</f>
        <v>1.218241470024482E-2</v>
      </c>
      <c r="N104" s="55">
        <f>Equity_Historical!T105</f>
        <v>4.5146059014562132E-3</v>
      </c>
      <c r="O104" s="55">
        <f>Equity_Historical!U105</f>
        <v>9.8005407452776954E-3</v>
      </c>
      <c r="P104" s="55">
        <f>Equity_Historical!V105</f>
        <v>3.9416415303948426E-4</v>
      </c>
      <c r="Q104" s="55">
        <f>Equity_Historical!W105</f>
        <v>-2.7193742378534553E-3</v>
      </c>
      <c r="R104" s="55">
        <f>Equity_Historical!X105</f>
        <v>4.5736319900699157E-3</v>
      </c>
      <c r="S104" s="55">
        <f>Equity_Historical!Y105</f>
        <v>-3.84809504221666E-3</v>
      </c>
      <c r="T104" s="55">
        <f>Equity_Historical!Z105</f>
        <v>1.800940822728889E-2</v>
      </c>
      <c r="V104" s="55"/>
      <c r="W104" s="55">
        <v>8.3355304447022644E-4</v>
      </c>
      <c r="X104" s="55">
        <v>-1.0412073358581556E-2</v>
      </c>
      <c r="Y104" s="94">
        <f t="shared" si="9"/>
        <v>-5.9138227973608423E-3</v>
      </c>
      <c r="Z104" s="54">
        <f t="shared" si="10"/>
        <v>994086.17720263917</v>
      </c>
      <c r="AA104" s="54">
        <f t="shared" si="11"/>
        <v>-5913.82279736083</v>
      </c>
      <c r="AB104" s="101">
        <v>-19837.572195865447</v>
      </c>
      <c r="AC104" s="6">
        <f t="shared" si="8"/>
        <v>1109314.0086206445</v>
      </c>
    </row>
    <row r="105" spans="2:29">
      <c r="B105" s="112">
        <v>43613</v>
      </c>
      <c r="C105" s="33">
        <v>101</v>
      </c>
      <c r="D105" s="55">
        <f>Bond_Historical!K105</f>
        <v>2.0835359729365296E-3</v>
      </c>
      <c r="E105" s="55">
        <f>Bond_Historical!L105</f>
        <v>1.4612623667410464E-3</v>
      </c>
      <c r="F105" s="55">
        <f>Bond_Historical!M105</f>
        <v>2.7555324915844682E-3</v>
      </c>
      <c r="G105" s="55">
        <f>Bond_Historical!N105</f>
        <v>6.6765760628634859E-4</v>
      </c>
      <c r="H105" s="55">
        <f>Bond_Historical!O105</f>
        <v>1.0822858142053851E-3</v>
      </c>
      <c r="I105" s="55">
        <f>Bond_Historical!P105</f>
        <v>0</v>
      </c>
      <c r="J105" s="55">
        <f>Equity_Historical!P106</f>
        <v>-2.0312957756866874E-2</v>
      </c>
      <c r="K105" s="55">
        <f>Equity_Historical!Q106</f>
        <v>1.7790718562100696E-2</v>
      </c>
      <c r="L105" s="55">
        <f>Equity_Historical!R106</f>
        <v>-2.4380813879466396E-3</v>
      </c>
      <c r="M105" s="55">
        <f>Equity_Historical!S106</f>
        <v>-1.1202236435822735E-2</v>
      </c>
      <c r="N105" s="55">
        <f>Equity_Historical!T106</f>
        <v>-1.0024194449734701E-2</v>
      </c>
      <c r="O105" s="55">
        <f>Equity_Historical!U106</f>
        <v>-1.0905866144934299E-2</v>
      </c>
      <c r="P105" s="55">
        <f>Equity_Historical!V106</f>
        <v>-2.2193701003304861E-3</v>
      </c>
      <c r="Q105" s="55">
        <f>Equity_Historical!W106</f>
        <v>-1.5895821832696527E-2</v>
      </c>
      <c r="R105" s="55">
        <f>Equity_Historical!X106</f>
        <v>-2.2749970666354723E-2</v>
      </c>
      <c r="S105" s="55">
        <f>Equity_Historical!Y106</f>
        <v>-4.1432927883057078E-3</v>
      </c>
      <c r="T105" s="55">
        <f>Equity_Historical!Z106</f>
        <v>-9.9811497985361399E-3</v>
      </c>
      <c r="V105" s="55"/>
      <c r="W105" s="55">
        <v>1.3540419628851046E-3</v>
      </c>
      <c r="X105" s="55">
        <v>-7.338772105443498E-3</v>
      </c>
      <c r="Y105" s="94">
        <f t="shared" si="9"/>
        <v>-3.8616464781120563E-3</v>
      </c>
      <c r="Z105" s="54">
        <f t="shared" si="10"/>
        <v>996138.35352188791</v>
      </c>
      <c r="AA105" s="54">
        <f t="shared" si="11"/>
        <v>-3861.6464781120885</v>
      </c>
      <c r="AB105" s="101">
        <v>-19588.470880766632</v>
      </c>
      <c r="AC105" s="6">
        <f t="shared" si="8"/>
        <v>1105452.3621425324</v>
      </c>
    </row>
    <row r="106" spans="2:29">
      <c r="B106" s="112">
        <v>43614</v>
      </c>
      <c r="C106" s="33">
        <v>102</v>
      </c>
      <c r="D106" s="55">
        <f>Bond_Historical!K106</f>
        <v>-2.4500063487531442E-4</v>
      </c>
      <c r="E106" s="55">
        <f>Bond_Historical!L106</f>
        <v>2.7358110148385047E-4</v>
      </c>
      <c r="F106" s="55">
        <f>Bond_Historical!M106</f>
        <v>3.9252848215140269E-4</v>
      </c>
      <c r="G106" s="55">
        <f>Bond_Historical!N106</f>
        <v>4.1718899228128289E-4</v>
      </c>
      <c r="H106" s="55">
        <f>Bond_Historical!O106</f>
        <v>1.8021666879736117E-3</v>
      </c>
      <c r="I106" s="55">
        <f>Bond_Historical!P106</f>
        <v>1.5153230887768761E-3</v>
      </c>
      <c r="J106" s="55">
        <f>Equity_Historical!P107</f>
        <v>-6.2164874832157935E-3</v>
      </c>
      <c r="K106" s="55">
        <f>Equity_Historical!Q107</f>
        <v>-1.1569023593317183E-2</v>
      </c>
      <c r="L106" s="55">
        <f>Equity_Historical!R107</f>
        <v>-2.9335341177079044E-3</v>
      </c>
      <c r="M106" s="55">
        <f>Equity_Historical!S107</f>
        <v>-1.1434095548852813E-3</v>
      </c>
      <c r="N106" s="55">
        <f>Equity_Historical!T107</f>
        <v>1.0346123426122828E-2</v>
      </c>
      <c r="O106" s="55">
        <f>Equity_Historical!U107</f>
        <v>-2.7681592084136033E-3</v>
      </c>
      <c r="P106" s="55">
        <f>Equity_Historical!V107</f>
        <v>-7.0350844859890923E-3</v>
      </c>
      <c r="Q106" s="55">
        <f>Equity_Historical!W107</f>
        <v>-1.3228490276499411E-2</v>
      </c>
      <c r="R106" s="55">
        <f>Equity_Historical!X107</f>
        <v>1.4035341986632431E-3</v>
      </c>
      <c r="S106" s="55">
        <f>Equity_Historical!Y107</f>
        <v>-4.7807757174412324E-3</v>
      </c>
      <c r="T106" s="55">
        <f>Equity_Historical!Z107</f>
        <v>2.5548694099144797E-2</v>
      </c>
      <c r="V106" s="55"/>
      <c r="W106" s="55">
        <v>5.0246091220264224E-4</v>
      </c>
      <c r="X106" s="55">
        <v>-1.9227574588842285E-2</v>
      </c>
      <c r="Y106" s="94">
        <f t="shared" si="9"/>
        <v>-1.1335560388424313E-2</v>
      </c>
      <c r="Z106" s="54">
        <f t="shared" si="10"/>
        <v>988664.43961157568</v>
      </c>
      <c r="AA106" s="54">
        <f t="shared" si="11"/>
        <v>-11335.560388424317</v>
      </c>
      <c r="AB106" s="101">
        <v>-19571.136430481798</v>
      </c>
      <c r="AC106" s="6">
        <f t="shared" si="8"/>
        <v>1094116.8017541082</v>
      </c>
    </row>
    <row r="107" spans="2:29">
      <c r="B107" s="112">
        <v>43615</v>
      </c>
      <c r="C107" s="33">
        <v>103</v>
      </c>
      <c r="D107" s="55">
        <f>Bond_Historical!K107</f>
        <v>2.6904900063530234E-3</v>
      </c>
      <c r="E107" s="55">
        <f>Bond_Historical!L107</f>
        <v>2.6427784874741684E-3</v>
      </c>
      <c r="F107" s="55">
        <f>Bond_Historical!M107</f>
        <v>2.746840347445113E-3</v>
      </c>
      <c r="G107" s="55">
        <f>Bond_Historical!N107</f>
        <v>5.7404979200185594E-3</v>
      </c>
      <c r="H107" s="55">
        <f>Bond_Historical!O107</f>
        <v>3.0560551454215292E-3</v>
      </c>
      <c r="I107" s="55">
        <f>Bond_Historical!P107</f>
        <v>9.4598601564767663E-4</v>
      </c>
      <c r="J107" s="55">
        <f>Equity_Historical!P108</f>
        <v>-2.6367896188153762E-3</v>
      </c>
      <c r="K107" s="55">
        <f>Equity_Historical!Q108</f>
        <v>4.4906543376634703E-3</v>
      </c>
      <c r="L107" s="55">
        <f>Equity_Historical!R108</f>
        <v>6.8523713987449523E-4</v>
      </c>
      <c r="M107" s="55">
        <f>Equity_Historical!S108</f>
        <v>8.3014045548905624E-3</v>
      </c>
      <c r="N107" s="55">
        <f>Equity_Historical!T108</f>
        <v>2.5698458839445255E-3</v>
      </c>
      <c r="O107" s="55">
        <f>Equity_Historical!U108</f>
        <v>-1.0776863704891358E-2</v>
      </c>
      <c r="P107" s="55">
        <f>Equity_Historical!V108</f>
        <v>1.7545406876644735E-2</v>
      </c>
      <c r="Q107" s="55">
        <f>Equity_Historical!W108</f>
        <v>-4.213750347414137E-3</v>
      </c>
      <c r="R107" s="55">
        <f>Equity_Historical!X108</f>
        <v>4.5277733939464672E-3</v>
      </c>
      <c r="S107" s="55">
        <f>Equity_Historical!Y108</f>
        <v>5.1734005518144126E-3</v>
      </c>
      <c r="T107" s="55">
        <f>Equity_Historical!Z108</f>
        <v>3.8894323896970641E-3</v>
      </c>
      <c r="V107" s="55"/>
      <c r="W107" s="55">
        <v>3.4650792685167954E-3</v>
      </c>
      <c r="X107" s="55">
        <v>5.3709651530801815E-3</v>
      </c>
      <c r="Y107" s="94">
        <f t="shared" si="9"/>
        <v>4.6086107992548272E-3</v>
      </c>
      <c r="Z107" s="54">
        <f t="shared" si="10"/>
        <v>1004608.6107992548</v>
      </c>
      <c r="AA107" s="54">
        <f t="shared" si="11"/>
        <v>4608.6107992548496</v>
      </c>
      <c r="AB107" s="101">
        <v>-19473.923585225595</v>
      </c>
      <c r="AC107" s="6">
        <f t="shared" si="8"/>
        <v>1098725.412553363</v>
      </c>
    </row>
    <row r="108" spans="2:29">
      <c r="B108" s="112">
        <v>43616</v>
      </c>
      <c r="C108" s="33">
        <v>104</v>
      </c>
      <c r="D108" s="55">
        <f>Bond_Historical!K108</f>
        <v>4.3866509478367836E-3</v>
      </c>
      <c r="E108" s="55">
        <f>Bond_Historical!L108</f>
        <v>4.6304559985538597E-3</v>
      </c>
      <c r="F108" s="55">
        <f>Bond_Historical!M108</f>
        <v>5.0812330026871596E-3</v>
      </c>
      <c r="G108" s="55">
        <f>Bond_Historical!N108</f>
        <v>2.320045127132889E-3</v>
      </c>
      <c r="H108" s="55">
        <f>Bond_Historical!O108</f>
        <v>5.369342548712526E-3</v>
      </c>
      <c r="I108" s="55">
        <f>Bond_Historical!P108</f>
        <v>1.8891653079768568E-3</v>
      </c>
      <c r="J108" s="55">
        <f>Equity_Historical!P109</f>
        <v>-1.6814036645865945E-2</v>
      </c>
      <c r="K108" s="55">
        <f>Equity_Historical!Q109</f>
        <v>-3.0739164436647159E-2</v>
      </c>
      <c r="L108" s="55">
        <f>Equity_Historical!R109</f>
        <v>-7.366303957753749E-3</v>
      </c>
      <c r="M108" s="55">
        <f>Equity_Historical!S109</f>
        <v>-1.2724548377806821E-2</v>
      </c>
      <c r="N108" s="55">
        <f>Equity_Historical!T109</f>
        <v>-2.1073978777013926E-2</v>
      </c>
      <c r="O108" s="55">
        <f>Equity_Historical!U109</f>
        <v>-1.0327586703268197E-2</v>
      </c>
      <c r="P108" s="55">
        <f>Equity_Historical!V109</f>
        <v>1.9736306728798971E-2</v>
      </c>
      <c r="Q108" s="55">
        <f>Equity_Historical!W109</f>
        <v>1.2241189710872602E-2</v>
      </c>
      <c r="R108" s="55">
        <f>Equity_Historical!X109</f>
        <v>-7.0059598773367024E-3</v>
      </c>
      <c r="S108" s="55">
        <f>Equity_Historical!Y109</f>
        <v>-1.8281700140443672E-2</v>
      </c>
      <c r="T108" s="55">
        <f>Equity_Historical!Z109</f>
        <v>-1.0714995921523368E-2</v>
      </c>
      <c r="V108" s="55"/>
      <c r="W108" s="55">
        <v>3.6835392165454335E-3</v>
      </c>
      <c r="X108" s="55">
        <v>4.7894630274269313E-3</v>
      </c>
      <c r="Y108" s="94">
        <f t="shared" si="9"/>
        <v>4.347093503074332E-3</v>
      </c>
      <c r="Z108" s="54">
        <f t="shared" si="10"/>
        <v>1004347.0935030744</v>
      </c>
      <c r="AA108" s="54">
        <f t="shared" si="11"/>
        <v>4347.0935030743713</v>
      </c>
      <c r="AB108" s="101">
        <v>-19473.696534508839</v>
      </c>
      <c r="AC108" s="6">
        <f t="shared" si="8"/>
        <v>1103072.5060564373</v>
      </c>
    </row>
    <row r="109" spans="2:29">
      <c r="B109" s="112">
        <v>43619</v>
      </c>
      <c r="C109" s="33">
        <v>105</v>
      </c>
      <c r="D109" s="55">
        <f>Bond_Historical!K109</f>
        <v>2.8358555925599668E-3</v>
      </c>
      <c r="E109" s="55">
        <f>Bond_Historical!L109</f>
        <v>2.3580400247257844E-3</v>
      </c>
      <c r="F109" s="55">
        <f>Bond_Historical!M109</f>
        <v>4.1315437454262586E-3</v>
      </c>
      <c r="G109" s="55">
        <f>Bond_Historical!N109</f>
        <v>3.074964183700863E-3</v>
      </c>
      <c r="H109" s="55">
        <f>Bond_Historical!O109</f>
        <v>3.3611312850508005E-3</v>
      </c>
      <c r="I109" s="55">
        <f>Bond_Historical!P109</f>
        <v>1.2472898569351346E-3</v>
      </c>
      <c r="J109" s="55">
        <f>Equity_Historical!P110</f>
        <v>1.5562752302885051E-2</v>
      </c>
      <c r="K109" s="55">
        <f>Equity_Historical!Q110</f>
        <v>-7.8020999923195666E-2</v>
      </c>
      <c r="L109" s="55">
        <f>Equity_Historical!R110</f>
        <v>5.112972490086634E-3</v>
      </c>
      <c r="M109" s="55">
        <f>Equity_Historical!S110</f>
        <v>9.9651210728202138E-3</v>
      </c>
      <c r="N109" s="55">
        <f>Equity_Historical!T110</f>
        <v>0.16394847304451968</v>
      </c>
      <c r="O109" s="55">
        <f>Equity_Historical!U110</f>
        <v>4.7075287472020267E-3</v>
      </c>
      <c r="P109" s="55">
        <f>Equity_Historical!V110</f>
        <v>2.4876444777890134E-3</v>
      </c>
      <c r="Q109" s="55">
        <f>Equity_Historical!W110</f>
        <v>1.2322546821117669E-2</v>
      </c>
      <c r="R109" s="55">
        <f>Equity_Historical!X110</f>
        <v>-2.1909118049240058E-2</v>
      </c>
      <c r="S109" s="55">
        <f>Equity_Historical!Y110</f>
        <v>-1.0161798729376824E-2</v>
      </c>
      <c r="T109" s="55">
        <f>Equity_Historical!Z110</f>
        <v>2.2014663555604094E-2</v>
      </c>
      <c r="V109" s="55"/>
      <c r="W109" s="55">
        <v>2.9135156368492944E-3</v>
      </c>
      <c r="X109" s="55">
        <v>9.9383677625167394E-2</v>
      </c>
      <c r="Y109" s="94">
        <f t="shared" si="9"/>
        <v>6.0795612829840147E-2</v>
      </c>
      <c r="Z109" s="54">
        <f t="shared" si="10"/>
        <v>1060795.61282984</v>
      </c>
      <c r="AA109" s="54">
        <f t="shared" si="11"/>
        <v>60795.612829840044</v>
      </c>
      <c r="AB109" s="101">
        <v>-19366.816563544213</v>
      </c>
      <c r="AC109" s="6">
        <f t="shared" si="8"/>
        <v>1163868.1188862773</v>
      </c>
    </row>
    <row r="110" spans="2:29">
      <c r="B110" s="112">
        <v>43620</v>
      </c>
      <c r="C110" s="33">
        <v>106</v>
      </c>
      <c r="D110" s="55">
        <f>Bond_Historical!K110</f>
        <v>-1.7028722609497306E-3</v>
      </c>
      <c r="E110" s="55">
        <f>Bond_Historical!L110</f>
        <v>-9.0654582724203152E-4</v>
      </c>
      <c r="F110" s="55">
        <f>Bond_Historical!M110</f>
        <v>-3.506843878217209E-3</v>
      </c>
      <c r="G110" s="55">
        <f>Bond_Historical!N110</f>
        <v>3.3125697422834219E-4</v>
      </c>
      <c r="H110" s="55">
        <f>Bond_Historical!O110</f>
        <v>-1.6077488329323917E-3</v>
      </c>
      <c r="I110" s="55">
        <f>Bond_Historical!P110</f>
        <v>-5.6691386963553421E-4</v>
      </c>
      <c r="J110" s="55">
        <f>Equity_Historical!P111</f>
        <v>2.3511333291667574E-2</v>
      </c>
      <c r="K110" s="55">
        <f>Equity_Historical!Q111</f>
        <v>2.020271780685854E-2</v>
      </c>
      <c r="L110" s="55">
        <f>Equity_Historical!R111</f>
        <v>5.867528500157258E-3</v>
      </c>
      <c r="M110" s="55">
        <f>Equity_Historical!S111</f>
        <v>-2.2784397209687358E-3</v>
      </c>
      <c r="N110" s="55">
        <f>Equity_Historical!T111</f>
        <v>-2.6497843803223356E-2</v>
      </c>
      <c r="O110" s="55">
        <f>Equity_Historical!U111</f>
        <v>3.034449461877535E-2</v>
      </c>
      <c r="P110" s="55">
        <f>Equity_Historical!V111</f>
        <v>-6.1347836738079742E-3</v>
      </c>
      <c r="Q110" s="55">
        <f>Equity_Historical!W111</f>
        <v>1.8295257781152945E-3</v>
      </c>
      <c r="R110" s="55">
        <f>Equity_Historical!X111</f>
        <v>1.7598846669625117E-2</v>
      </c>
      <c r="S110" s="55">
        <f>Equity_Historical!Y111</f>
        <v>3.5930727653552499E-2</v>
      </c>
      <c r="T110" s="55">
        <f>Equity_Historical!Z111</f>
        <v>1.6129942332029652E-2</v>
      </c>
      <c r="V110" s="55"/>
      <c r="W110" s="55">
        <v>-1.1251658719109781E-3</v>
      </c>
      <c r="X110" s="55">
        <v>-1.2516066988572796E-2</v>
      </c>
      <c r="Y110" s="94">
        <f t="shared" si="9"/>
        <v>-7.9597065419080675E-3</v>
      </c>
      <c r="Z110" s="54">
        <f t="shared" si="10"/>
        <v>992040.29345809191</v>
      </c>
      <c r="AA110" s="54">
        <f t="shared" si="11"/>
        <v>-7959.70654190809</v>
      </c>
      <c r="AB110" s="101">
        <v>-19271.037326991791</v>
      </c>
      <c r="AC110" s="6">
        <f t="shared" si="8"/>
        <v>1155908.4123443691</v>
      </c>
    </row>
    <row r="111" spans="2:29">
      <c r="B111" s="112">
        <v>43621</v>
      </c>
      <c r="C111" s="33">
        <v>107</v>
      </c>
      <c r="D111" s="55">
        <f>Bond_Historical!K111</f>
        <v>0</v>
      </c>
      <c r="E111" s="55">
        <f>Bond_Historical!L111</f>
        <v>-5.4387643836605797E-4</v>
      </c>
      <c r="F111" s="55">
        <f>Bond_Historical!M111</f>
        <v>-1.1719863962509384E-3</v>
      </c>
      <c r="G111" s="55">
        <f>Bond_Historical!N111</f>
        <v>-6.6233423953978123E-4</v>
      </c>
      <c r="H111" s="55">
        <f>Bond_Historical!O111</f>
        <v>3.5735978853828715E-4</v>
      </c>
      <c r="I111" s="55">
        <f>Bond_Historical!P111</f>
        <v>-5.6691977887007655E-4</v>
      </c>
      <c r="J111" s="55">
        <f>Equity_Historical!P112</f>
        <v>-8.3239305144051853E-3</v>
      </c>
      <c r="K111" s="55">
        <f>Equity_Historical!Q112</f>
        <v>3.992057842760432E-3</v>
      </c>
      <c r="L111" s="55">
        <f>Equity_Historical!R112</f>
        <v>1.7973260074425134E-2</v>
      </c>
      <c r="M111" s="55">
        <f>Equity_Historical!S112</f>
        <v>5.1999021072973535E-3</v>
      </c>
      <c r="N111" s="55">
        <f>Equity_Historical!T112</f>
        <v>1.0069373786593736E-2</v>
      </c>
      <c r="O111" s="55">
        <f>Equity_Historical!U112</f>
        <v>3.5478294691825914E-3</v>
      </c>
      <c r="P111" s="55">
        <f>Equity_Historical!V112</f>
        <v>2.2625683243073541E-2</v>
      </c>
      <c r="Q111" s="55">
        <f>Equity_Historical!W112</f>
        <v>2.024387789226743E-2</v>
      </c>
      <c r="R111" s="55">
        <f>Equity_Historical!X112</f>
        <v>8.3137905300023178E-3</v>
      </c>
      <c r="S111" s="55">
        <f>Equity_Historical!Y112</f>
        <v>1.6014762578521961E-2</v>
      </c>
      <c r="T111" s="55">
        <f>Equity_Historical!Z112</f>
        <v>4.1118127259363096E-3</v>
      </c>
      <c r="V111" s="55"/>
      <c r="W111" s="55">
        <v>-6.0231689356317244E-4</v>
      </c>
      <c r="X111" s="55">
        <v>1.7133440084978815E-2</v>
      </c>
      <c r="Y111" s="94">
        <f t="shared" si="9"/>
        <v>1.003913729356202E-2</v>
      </c>
      <c r="Z111" s="54">
        <f t="shared" si="10"/>
        <v>1010039.1372935621</v>
      </c>
      <c r="AA111" s="54">
        <f t="shared" si="11"/>
        <v>10039.13729356206</v>
      </c>
      <c r="AB111" s="101">
        <v>-19200.548925179639</v>
      </c>
      <c r="AC111" s="6">
        <f t="shared" si="8"/>
        <v>1165947.5496379312</v>
      </c>
    </row>
    <row r="112" spans="2:29">
      <c r="B112" s="112">
        <v>43622</v>
      </c>
      <c r="C112" s="33">
        <v>108</v>
      </c>
      <c r="D112" s="55">
        <f>Bond_Historical!K112</f>
        <v>-2.4324995474381459E-4</v>
      </c>
      <c r="E112" s="55">
        <f>Bond_Historical!L112</f>
        <v>-1.8195851086730408E-4</v>
      </c>
      <c r="F112" s="55">
        <f>Bond_Historical!M112</f>
        <v>3.9120061974385657E-4</v>
      </c>
      <c r="G112" s="55">
        <f>Bond_Historical!N112</f>
        <v>1.9026734374085713E-3</v>
      </c>
      <c r="H112" s="55">
        <f>Bond_Historical!O112</f>
        <v>-7.1493209675869561E-4</v>
      </c>
      <c r="I112" s="55">
        <f>Bond_Historical!P112</f>
        <v>0</v>
      </c>
      <c r="J112" s="55">
        <f>Equity_Historical!P113</f>
        <v>1.8060146949515663E-2</v>
      </c>
      <c r="K112" s="55">
        <f>Equity_Historical!Q113</f>
        <v>9.5099908532060063E-4</v>
      </c>
      <c r="L112" s="55">
        <f>Equity_Historical!R113</f>
        <v>6.5859790132397041E-3</v>
      </c>
      <c r="M112" s="55">
        <f>Equity_Historical!S113</f>
        <v>6.1399938686062467E-3</v>
      </c>
      <c r="N112" s="55">
        <f>Equity_Historical!T113</f>
        <v>-2.982871385830365E-2</v>
      </c>
      <c r="O112" s="55">
        <f>Equity_Historical!U113</f>
        <v>2.1767787280003912E-3</v>
      </c>
      <c r="P112" s="55">
        <f>Equity_Historical!V113</f>
        <v>-3.2901518965102399E-4</v>
      </c>
      <c r="Q112" s="55">
        <f>Equity_Historical!W113</f>
        <v>2.0131408381948005E-3</v>
      </c>
      <c r="R112" s="55">
        <f>Equity_Historical!X113</f>
        <v>-3.9208927967948025E-3</v>
      </c>
      <c r="S112" s="55">
        <f>Equity_Historical!Y113</f>
        <v>1.4574705094544812E-2</v>
      </c>
      <c r="T112" s="55">
        <f>Equity_Historical!Z113</f>
        <v>1.8447514854081253E-3</v>
      </c>
      <c r="V112" s="55"/>
      <c r="W112" s="55">
        <v>5.7567714490037146E-4</v>
      </c>
      <c r="X112" s="55">
        <v>-1.7695802101384293E-2</v>
      </c>
      <c r="Y112" s="94">
        <f t="shared" si="9"/>
        <v>-1.0387210402870427E-2</v>
      </c>
      <c r="Z112" s="54">
        <f t="shared" si="10"/>
        <v>989612.78959712957</v>
      </c>
      <c r="AA112" s="54">
        <f t="shared" si="11"/>
        <v>-10387.210402870434</v>
      </c>
      <c r="AB112" s="101">
        <v>-19026.856148432591</v>
      </c>
      <c r="AC112" s="6">
        <f t="shared" si="8"/>
        <v>1155560.3392350608</v>
      </c>
    </row>
    <row r="113" spans="2:29">
      <c r="B113" s="112">
        <v>43623</v>
      </c>
      <c r="C113" s="33">
        <v>109</v>
      </c>
      <c r="D113" s="55">
        <f>Bond_Historical!K113</f>
        <v>2.6756810140210869E-3</v>
      </c>
      <c r="E113" s="55">
        <f>Bond_Historical!L113</f>
        <v>2.8090397684684375E-3</v>
      </c>
      <c r="F113" s="55">
        <f>Bond_Historical!M113</f>
        <v>2.7305789470995307E-3</v>
      </c>
      <c r="G113" s="55">
        <f>Bond_Historical!N113</f>
        <v>4.4517223591373847E-3</v>
      </c>
      <c r="H113" s="55">
        <f>Bond_Historical!O113</f>
        <v>3.5700247038529869E-3</v>
      </c>
      <c r="I113" s="55">
        <f>Bond_Historical!P113</f>
        <v>1.7005103430397291E-3</v>
      </c>
      <c r="J113" s="55">
        <f>Equity_Historical!P114</f>
        <v>3.6269745159056184E-3</v>
      </c>
      <c r="K113" s="55">
        <f>Equity_Historical!Q114</f>
        <v>2.9386330411773662E-2</v>
      </c>
      <c r="L113" s="55">
        <f>Equity_Historical!R114</f>
        <v>8.997620554964017E-3</v>
      </c>
      <c r="M113" s="55">
        <f>Equity_Historical!S114</f>
        <v>7.2224583409318454E-3</v>
      </c>
      <c r="N113" s="55">
        <f>Equity_Historical!T114</f>
        <v>1.3397512825472045E-2</v>
      </c>
      <c r="O113" s="55">
        <f>Equity_Historical!U114</f>
        <v>-1.1023728497305067E-2</v>
      </c>
      <c r="P113" s="55">
        <f>Equity_Historical!V114</f>
        <v>-1.1289910446227603E-3</v>
      </c>
      <c r="Q113" s="55">
        <f>Equity_Historical!W114</f>
        <v>-1.3385191639639664E-2</v>
      </c>
      <c r="R113" s="55">
        <f>Equity_Historical!X114</f>
        <v>2.02631891886112E-2</v>
      </c>
      <c r="S113" s="55">
        <f>Equity_Historical!Y114</f>
        <v>2.6268956255704447E-2</v>
      </c>
      <c r="T113" s="55">
        <f>Equity_Historical!Z114</f>
        <v>1.5041289198339535E-2</v>
      </c>
      <c r="V113" s="55"/>
      <c r="W113" s="55">
        <v>3.2023399403604612E-3</v>
      </c>
      <c r="X113" s="55">
        <v>-6.6564403138052409E-3</v>
      </c>
      <c r="Y113" s="94">
        <f t="shared" si="9"/>
        <v>-2.7129282121389595E-3</v>
      </c>
      <c r="Z113" s="54">
        <f t="shared" si="10"/>
        <v>997287.07178786106</v>
      </c>
      <c r="AA113" s="54">
        <f t="shared" si="11"/>
        <v>-2712.9282121389406</v>
      </c>
      <c r="AB113" s="101">
        <v>-18933.442361549125</v>
      </c>
      <c r="AC113" s="6">
        <f t="shared" si="8"/>
        <v>1152847.411022922</v>
      </c>
    </row>
    <row r="114" spans="2:29">
      <c r="B114" s="112">
        <v>43626</v>
      </c>
      <c r="C114" s="33">
        <v>110</v>
      </c>
      <c r="D114" s="55">
        <f>Bond_Historical!K114</f>
        <v>-2.0672186572733616E-3</v>
      </c>
      <c r="E114" s="55">
        <f>Bond_Historical!L114</f>
        <v>-2.6270812576011681E-3</v>
      </c>
      <c r="F114" s="55">
        <f>Bond_Historical!M114</f>
        <v>-2.7305789470994609E-3</v>
      </c>
      <c r="G114" s="55">
        <f>Bond_Historical!N114</f>
        <v>-3.6258021091833902E-3</v>
      </c>
      <c r="H114" s="55">
        <f>Bond_Historical!O114</f>
        <v>-5.0018697802476867E-3</v>
      </c>
      <c r="I114" s="55">
        <f>Bond_Historical!P114</f>
        <v>-1.511403182148019E-3</v>
      </c>
      <c r="J114" s="55">
        <f>Equity_Historical!P115</f>
        <v>4.4150798667313695E-3</v>
      </c>
      <c r="K114" s="55">
        <f>Equity_Historical!Q115</f>
        <v>8.4442180827575351E-3</v>
      </c>
      <c r="L114" s="55">
        <f>Equity_Historical!R115</f>
        <v>1.3672069322026813E-2</v>
      </c>
      <c r="M114" s="55">
        <f>Equity_Historical!S115</f>
        <v>-4.166455760313389E-3</v>
      </c>
      <c r="N114" s="55">
        <f>Equity_Historical!T115</f>
        <v>1.4923907239843544E-3</v>
      </c>
      <c r="O114" s="55">
        <f>Equity_Historical!U115</f>
        <v>1.0751742584371051E-2</v>
      </c>
      <c r="P114" s="55">
        <f>Equity_Historical!V115</f>
        <v>-1.2360752498598925E-2</v>
      </c>
      <c r="Q114" s="55">
        <f>Equity_Historical!W115</f>
        <v>-1.2305016813637628E-2</v>
      </c>
      <c r="R114" s="55">
        <f>Equity_Historical!X115</f>
        <v>5.5362808898532069E-3</v>
      </c>
      <c r="S114" s="55">
        <f>Equity_Historical!Y115</f>
        <v>1.2698465093470526E-2</v>
      </c>
      <c r="T114" s="55">
        <f>Equity_Historical!Z115</f>
        <v>7.3692924587526222E-3</v>
      </c>
      <c r="V114" s="55"/>
      <c r="W114" s="55">
        <v>-2.8837435668555853E-3</v>
      </c>
      <c r="X114" s="55">
        <v>-5.1950744754433245E-3</v>
      </c>
      <c r="Y114" s="94">
        <f t="shared" si="9"/>
        <v>-4.2705421120082286E-3</v>
      </c>
      <c r="Z114" s="54">
        <f t="shared" si="10"/>
        <v>995729.4578879918</v>
      </c>
      <c r="AA114" s="54">
        <f t="shared" si="11"/>
        <v>-4270.5421120082028</v>
      </c>
      <c r="AB114" s="101">
        <v>-18774.638016782003</v>
      </c>
      <c r="AC114" s="6">
        <f t="shared" si="8"/>
        <v>1148576.8689109138</v>
      </c>
    </row>
    <row r="115" spans="2:29">
      <c r="B115" s="112">
        <v>43627</v>
      </c>
      <c r="C115" s="33">
        <v>111</v>
      </c>
      <c r="D115" s="55">
        <f>Bond_Historical!K115</f>
        <v>-7.3001978546199638E-4</v>
      </c>
      <c r="E115" s="55">
        <f>Bond_Historical!L115</f>
        <v>-1.8195851086730408E-4</v>
      </c>
      <c r="F115" s="55">
        <f>Bond_Historical!M115</f>
        <v>-7.815675026463211E-4</v>
      </c>
      <c r="G115" s="55">
        <f>Bond_Historical!N115</f>
        <v>9.074626243453012E-4</v>
      </c>
      <c r="H115" s="55">
        <f>Bond_Historical!O115</f>
        <v>-1.2542429864327036E-3</v>
      </c>
      <c r="I115" s="55">
        <f>Bond_Historical!P115</f>
        <v>1.8940798742107207E-4</v>
      </c>
      <c r="J115" s="55">
        <f>Equity_Historical!P116</f>
        <v>-9.3511152892481538E-4</v>
      </c>
      <c r="K115" s="55">
        <f>Equity_Historical!Q116</f>
        <v>1.8588296077405073E-2</v>
      </c>
      <c r="L115" s="55">
        <f>Equity_Historical!R116</f>
        <v>3.8986022336059039E-3</v>
      </c>
      <c r="M115" s="55">
        <f>Equity_Historical!S116</f>
        <v>6.0838280066485796E-3</v>
      </c>
      <c r="N115" s="55">
        <f>Equity_Historical!T116</f>
        <v>-2.7093072945562287E-4</v>
      </c>
      <c r="O115" s="55">
        <f>Equity_Historical!U116</f>
        <v>3.0765521494653162E-3</v>
      </c>
      <c r="P115" s="55">
        <f>Equity_Historical!V116</f>
        <v>-4.2022117899342048E-3</v>
      </c>
      <c r="Q115" s="55">
        <f>Equity_Historical!W116</f>
        <v>-5.8637558538299182E-3</v>
      </c>
      <c r="R115" s="55">
        <f>Equity_Historical!X116</f>
        <v>-9.1900808281282463E-3</v>
      </c>
      <c r="S115" s="55">
        <f>Equity_Historical!Y116</f>
        <v>1.1513168453459819E-2</v>
      </c>
      <c r="T115" s="55">
        <f>Equity_Historical!Z116</f>
        <v>1.2675828830031903E-3</v>
      </c>
      <c r="V115" s="55"/>
      <c r="W115" s="55">
        <v>-3.2536496595482375E-5</v>
      </c>
      <c r="X115" s="55">
        <v>-6.9175375590758807E-3</v>
      </c>
      <c r="Y115" s="94">
        <f t="shared" si="9"/>
        <v>-4.1635371340837217E-3</v>
      </c>
      <c r="Z115" s="54">
        <f t="shared" si="10"/>
        <v>995836.46286591631</v>
      </c>
      <c r="AA115" s="54">
        <f t="shared" si="11"/>
        <v>-4163.5371340836864</v>
      </c>
      <c r="AB115" s="101">
        <v>-18703.940157500794</v>
      </c>
      <c r="AC115" s="6">
        <f t="shared" si="8"/>
        <v>1144413.3317768301</v>
      </c>
    </row>
    <row r="116" spans="2:29">
      <c r="B116" s="112">
        <v>43628</v>
      </c>
      <c r="C116" s="33">
        <v>112</v>
      </c>
      <c r="D116" s="55">
        <f>Bond_Historical!K116</f>
        <v>1.7030657975918894E-3</v>
      </c>
      <c r="E116" s="55">
        <f>Bond_Historical!L116</f>
        <v>1.269425913743642E-3</v>
      </c>
      <c r="F116" s="55">
        <f>Bond_Historical!M116</f>
        <v>1.5623532791534183E-3</v>
      </c>
      <c r="G116" s="55">
        <f>Bond_Historical!N116</f>
        <v>1.4837338620794398E-3</v>
      </c>
      <c r="H116" s="55">
        <f>Bond_Historical!O116</f>
        <v>5.3783760334717289E-4</v>
      </c>
      <c r="I116" s="55">
        <f>Bond_Historical!P116</f>
        <v>1.8840463055723298E-4</v>
      </c>
      <c r="J116" s="55">
        <f>Equity_Historical!P117</f>
        <v>-1.0882053572975092E-2</v>
      </c>
      <c r="K116" s="55">
        <f>Equity_Historical!Q117</f>
        <v>-1.7330706252888982E-2</v>
      </c>
      <c r="L116" s="55">
        <f>Equity_Historical!R117</f>
        <v>8.1196864462333464E-3</v>
      </c>
      <c r="M116" s="55">
        <f>Equity_Historical!S117</f>
        <v>8.1074110616599759E-3</v>
      </c>
      <c r="N116" s="55">
        <f>Equity_Historical!T117</f>
        <v>-3.669088921588608E-3</v>
      </c>
      <c r="O116" s="55">
        <f>Equity_Historical!U117</f>
        <v>-1.2821187190550485E-2</v>
      </c>
      <c r="P116" s="55">
        <f>Equity_Historical!V117</f>
        <v>1.2034141898933367E-2</v>
      </c>
      <c r="Q116" s="55">
        <f>Equity_Historical!W117</f>
        <v>1.1465337093792563E-2</v>
      </c>
      <c r="R116" s="55">
        <f>Equity_Historical!X117</f>
        <v>-5.5878062104586859E-3</v>
      </c>
      <c r="S116" s="55">
        <f>Equity_Historical!Y117</f>
        <v>-3.1877915396254252E-3</v>
      </c>
      <c r="T116" s="55">
        <f>Equity_Historical!Z117</f>
        <v>-8.0995906793647123E-3</v>
      </c>
      <c r="V116" s="55"/>
      <c r="W116" s="55">
        <v>1.2835813630001464E-3</v>
      </c>
      <c r="X116" s="55">
        <v>-8.5745808060528651E-4</v>
      </c>
      <c r="Y116" s="94">
        <f t="shared" si="9"/>
        <v>-1.0423031631133549E-6</v>
      </c>
      <c r="Z116" s="54">
        <f t="shared" si="10"/>
        <v>999998.95769683691</v>
      </c>
      <c r="AA116" s="54">
        <f t="shared" si="11"/>
        <v>-1.0423031630925834</v>
      </c>
      <c r="AB116" s="101">
        <v>-18616.684200053918</v>
      </c>
      <c r="AC116" s="6">
        <f t="shared" si="8"/>
        <v>1144412.289473667</v>
      </c>
    </row>
    <row r="117" spans="2:29">
      <c r="B117" s="112">
        <v>43629</v>
      </c>
      <c r="C117" s="33">
        <v>113</v>
      </c>
      <c r="D117" s="55">
        <f>Bond_Historical!K117</f>
        <v>1.7008995446905757E-3</v>
      </c>
      <c r="E117" s="55">
        <f>Bond_Historical!L117</f>
        <v>2.1723978102049942E-3</v>
      </c>
      <c r="F117" s="55">
        <f>Bond_Historical!M117</f>
        <v>1.5600016827185812E-3</v>
      </c>
      <c r="G117" s="55">
        <f>Bond_Historical!N117</f>
        <v>2.5501659536808791E-3</v>
      </c>
      <c r="H117" s="55">
        <f>Bond_Historical!O117</f>
        <v>5.376333942039203E-4</v>
      </c>
      <c r="I117" s="55">
        <f>Bond_Historical!P117</f>
        <v>-1.8840463055736902E-4</v>
      </c>
      <c r="J117" s="55">
        <f>Equity_Historical!P118</f>
        <v>8.7419077467719604E-3</v>
      </c>
      <c r="K117" s="55">
        <f>Equity_Historical!Q118</f>
        <v>1.3787086869208832E-2</v>
      </c>
      <c r="L117" s="55">
        <f>Equity_Historical!R118</f>
        <v>-1.5634558433028215E-3</v>
      </c>
      <c r="M117" s="55">
        <f>Equity_Historical!S118</f>
        <v>-7.469241214429493E-3</v>
      </c>
      <c r="N117" s="55">
        <f>Equity_Historical!T118</f>
        <v>1.8477986949114407E-2</v>
      </c>
      <c r="O117" s="55">
        <f>Equity_Historical!U118</f>
        <v>2.4680133812057408E-3</v>
      </c>
      <c r="P117" s="55">
        <f>Equity_Historical!V118</f>
        <v>-1.1843032226115041E-2</v>
      </c>
      <c r="Q117" s="55">
        <f>Equity_Historical!W118</f>
        <v>6.8353299941957991E-4</v>
      </c>
      <c r="R117" s="55">
        <f>Equity_Historical!X118</f>
        <v>1.8797225693090098E-3</v>
      </c>
      <c r="S117" s="55">
        <f>Equity_Historical!Y118</f>
        <v>-2.0598239847398895E-4</v>
      </c>
      <c r="T117" s="55">
        <f>Equity_Historical!Z118</f>
        <v>1.8248116151126089E-2</v>
      </c>
      <c r="V117" s="55"/>
      <c r="W117" s="55">
        <v>1.7584999234288132E-3</v>
      </c>
      <c r="X117" s="55">
        <v>-3.2099987436334868E-3</v>
      </c>
      <c r="Y117" s="94">
        <f t="shared" si="9"/>
        <v>-1.2225992768085667E-3</v>
      </c>
      <c r="Z117" s="54">
        <f t="shared" si="10"/>
        <v>998777.40072319144</v>
      </c>
      <c r="AA117" s="54">
        <f t="shared" si="11"/>
        <v>-1222.5992768085562</v>
      </c>
      <c r="AB117" s="101">
        <v>-18510.84264338389</v>
      </c>
      <c r="AC117" s="6">
        <f t="shared" si="8"/>
        <v>1143189.6901968585</v>
      </c>
    </row>
    <row r="118" spans="2:29">
      <c r="B118" s="112">
        <v>43630</v>
      </c>
      <c r="C118" s="33">
        <v>114</v>
      </c>
      <c r="D118" s="55">
        <f>Bond_Historical!K118</f>
        <v>1.2135074622286931E-4</v>
      </c>
      <c r="E118" s="55">
        <f>Bond_Historical!L118</f>
        <v>-2.7093534360208746E-4</v>
      </c>
      <c r="F118" s="55">
        <f>Bond_Historical!M118</f>
        <v>1.1684490040233966E-3</v>
      </c>
      <c r="G118" s="55">
        <f>Bond_Historical!N118</f>
        <v>4.1056051429874164E-4</v>
      </c>
      <c r="H118" s="55">
        <f>Bond_Historical!O118</f>
        <v>-2.1517808000084946E-3</v>
      </c>
      <c r="I118" s="55">
        <f>Bond_Historical!P118</f>
        <v>0</v>
      </c>
      <c r="J118" s="55">
        <f>Equity_Historical!P119</f>
        <v>-4.4284684354964172E-3</v>
      </c>
      <c r="K118" s="55">
        <f>Equity_Historical!Q119</f>
        <v>2.151700656735343E-2</v>
      </c>
      <c r="L118" s="55">
        <f>Equity_Historical!R119</f>
        <v>3.8581334405382254E-3</v>
      </c>
      <c r="M118" s="55">
        <f>Equity_Historical!S119</f>
        <v>-1.2768415254203467E-3</v>
      </c>
      <c r="N118" s="55">
        <f>Equity_Historical!T119</f>
        <v>3.3354202108963355E-3</v>
      </c>
      <c r="O118" s="55">
        <f>Equity_Historical!U119</f>
        <v>2.5529960734913689E-3</v>
      </c>
      <c r="P118" s="55">
        <f>Equity_Historical!V119</f>
        <v>1.0565852099330289E-2</v>
      </c>
      <c r="Q118" s="55">
        <f>Equity_Historical!W119</f>
        <v>8.6208869041024486E-3</v>
      </c>
      <c r="R118" s="55">
        <f>Equity_Historical!X119</f>
        <v>6.0909223696927611E-3</v>
      </c>
      <c r="S118" s="55">
        <f>Equity_Historical!Y119</f>
        <v>-7.2889642420912283E-3</v>
      </c>
      <c r="T118" s="55">
        <f>Equity_Historical!Z119</f>
        <v>-1.3210823406078896E-4</v>
      </c>
      <c r="V118" s="55"/>
      <c r="W118" s="55">
        <v>2.1572074785110372E-4</v>
      </c>
      <c r="X118" s="55">
        <v>1.0262556105541693E-2</v>
      </c>
      <c r="Y118" s="94">
        <f t="shared" si="9"/>
        <v>6.2438219624654564E-3</v>
      </c>
      <c r="Z118" s="54">
        <f t="shared" si="10"/>
        <v>1006243.8219624654</v>
      </c>
      <c r="AA118" s="54">
        <f t="shared" si="11"/>
        <v>6243.8219624654157</v>
      </c>
      <c r="AB118" s="101">
        <v>-18374.282162785879</v>
      </c>
      <c r="AC118" s="6">
        <f t="shared" si="8"/>
        <v>1149433.5121593238</v>
      </c>
    </row>
    <row r="119" spans="2:29">
      <c r="B119" s="112">
        <v>43633</v>
      </c>
      <c r="C119" s="33">
        <v>115</v>
      </c>
      <c r="D119" s="55">
        <f>Bond_Historical!K119</f>
        <v>0</v>
      </c>
      <c r="E119" s="55">
        <f>Bond_Historical!L119</f>
        <v>-2.7216591301292004E-4</v>
      </c>
      <c r="F119" s="55">
        <f>Bond_Historical!M119</f>
        <v>-3.8931707777858449E-4</v>
      </c>
      <c r="G119" s="55">
        <f>Bond_Historical!N119</f>
        <v>4.9265112524882367E-4</v>
      </c>
      <c r="H119" s="55">
        <f>Bond_Historical!O119</f>
        <v>-1.7967902695174333E-3</v>
      </c>
      <c r="I119" s="55">
        <f>Bond_Historical!P119</f>
        <v>1.8840463055723298E-4</v>
      </c>
      <c r="J119" s="55">
        <f>Equity_Historical!P120</f>
        <v>9.9035196318875175E-3</v>
      </c>
      <c r="K119" s="55">
        <f>Equity_Historical!Q120</f>
        <v>4.1481266827151447E-2</v>
      </c>
      <c r="L119" s="55">
        <f>Equity_Historical!R120</f>
        <v>8.2459382839804264E-4</v>
      </c>
      <c r="M119" s="55">
        <f>Equity_Historical!S120</f>
        <v>-2.2387292658794622E-3</v>
      </c>
      <c r="N119" s="55">
        <f>Equity_Historical!T120</f>
        <v>-4.4052775728882897E-3</v>
      </c>
      <c r="O119" s="55">
        <f>Equity_Historical!U120</f>
        <v>-5.4786579602866571E-3</v>
      </c>
      <c r="P119" s="55">
        <f>Equity_Historical!V120</f>
        <v>1.3448934343688218E-2</v>
      </c>
      <c r="Q119" s="55">
        <f>Equity_Historical!W120</f>
        <v>-4.6413884620784187E-3</v>
      </c>
      <c r="R119" s="55">
        <f>Equity_Historical!X120</f>
        <v>2.4424698135723987E-3</v>
      </c>
      <c r="S119" s="55">
        <f>Equity_Historical!Y120</f>
        <v>5.9489046980210373E-3</v>
      </c>
      <c r="T119" s="55">
        <f>Equity_Historical!Z120</f>
        <v>1.8700368342799405E-2</v>
      </c>
      <c r="V119" s="55"/>
      <c r="W119" s="55">
        <v>-4.5203604450228308E-5</v>
      </c>
      <c r="X119" s="55">
        <v>-2.3856237667081986E-3</v>
      </c>
      <c r="Y119" s="94">
        <f t="shared" si="9"/>
        <v>-1.4494557018050105E-3</v>
      </c>
      <c r="Z119" s="54">
        <f t="shared" si="10"/>
        <v>998550.54429819505</v>
      </c>
      <c r="AA119" s="54">
        <f t="shared" si="11"/>
        <v>-1449.4557018049527</v>
      </c>
      <c r="AB119" s="101">
        <v>-18287.924772491911</v>
      </c>
      <c r="AC119" s="6">
        <f t="shared" si="8"/>
        <v>1147984.0564575188</v>
      </c>
    </row>
    <row r="120" spans="2:29">
      <c r="B120" s="112">
        <v>43634</v>
      </c>
      <c r="C120" s="33">
        <v>116</v>
      </c>
      <c r="D120" s="55">
        <f>Bond_Historical!K120</f>
        <v>2.3038040185138706E-3</v>
      </c>
      <c r="E120" s="55">
        <f>Bond_Historical!L120</f>
        <v>2.7105672786934235E-3</v>
      </c>
      <c r="F120" s="55">
        <f>Bond_Historical!M120</f>
        <v>1.1677102692536771E-3</v>
      </c>
      <c r="G120" s="55">
        <f>Bond_Historical!N120</f>
        <v>6.6264360683826471E-3</v>
      </c>
      <c r="H120" s="55">
        <f>Bond_Historical!O120</f>
        <v>4.30674086920397E-3</v>
      </c>
      <c r="I120" s="55">
        <f>Bond_Historical!P120</f>
        <v>5.6691386963554592E-4</v>
      </c>
      <c r="J120" s="55">
        <f>Equity_Historical!P121</f>
        <v>8.6190339733442645E-3</v>
      </c>
      <c r="K120" s="55">
        <f>Equity_Historical!Q121</f>
        <v>-2.8610082565353294E-3</v>
      </c>
      <c r="L120" s="55">
        <f>Equity_Historical!R121</f>
        <v>4.4792184223030563E-3</v>
      </c>
      <c r="M120" s="55">
        <f>Equity_Historical!S121</f>
        <v>-2.0831725428233426E-3</v>
      </c>
      <c r="N120" s="55">
        <f>Equity_Historical!T121</f>
        <v>-6.7112632421380027E-3</v>
      </c>
      <c r="O120" s="55">
        <f>Equity_Historical!U121</f>
        <v>1.3550308996205988E-2</v>
      </c>
      <c r="P120" s="55">
        <f>Equity_Historical!V121</f>
        <v>5.7065750669008236E-3</v>
      </c>
      <c r="Q120" s="55">
        <f>Equity_Historical!W121</f>
        <v>-6.8092561302229143E-4</v>
      </c>
      <c r="R120" s="55">
        <f>Equity_Historical!X121</f>
        <v>-1.0982714752090742E-3</v>
      </c>
      <c r="S120" s="55">
        <f>Equity_Historical!Y121</f>
        <v>2.3246104738049979E-2</v>
      </c>
      <c r="T120" s="55">
        <f>Equity_Historical!Z121</f>
        <v>3.1939136937017311E-2</v>
      </c>
      <c r="V120" s="55"/>
      <c r="W120" s="55">
        <v>3.4138328854074001E-3</v>
      </c>
      <c r="X120" s="55">
        <v>-1.3534525398305469E-2</v>
      </c>
      <c r="Y120" s="94">
        <f t="shared" si="9"/>
        <v>-6.7551820848203211E-3</v>
      </c>
      <c r="Z120" s="54">
        <f t="shared" si="10"/>
        <v>993244.81791517965</v>
      </c>
      <c r="AA120" s="54">
        <f t="shared" si="11"/>
        <v>-6755.1820848203497</v>
      </c>
      <c r="AB120" s="101">
        <v>-18278.567585711484</v>
      </c>
      <c r="AC120" s="6">
        <f t="shared" si="8"/>
        <v>1141228.8743726984</v>
      </c>
    </row>
    <row r="121" spans="2:29">
      <c r="B121" s="112">
        <v>43635</v>
      </c>
      <c r="C121" s="33">
        <v>117</v>
      </c>
      <c r="D121" s="55">
        <f>Bond_Historical!K121</f>
        <v>3.3836945482720892E-3</v>
      </c>
      <c r="E121" s="55">
        <f>Bond_Historical!L121</f>
        <v>3.4226751101621824E-3</v>
      </c>
      <c r="F121" s="55">
        <f>Bond_Historical!M121</f>
        <v>2.7187418748754041E-3</v>
      </c>
      <c r="G121" s="55">
        <f>Bond_Historical!N121</f>
        <v>6.3400499291993428E-3</v>
      </c>
      <c r="H121" s="55">
        <f>Bond_Historical!O121</f>
        <v>5.713148508495954E-3</v>
      </c>
      <c r="I121" s="55">
        <f>Bond_Historical!P121</f>
        <v>-1.8869730529774294E-4</v>
      </c>
      <c r="J121" s="55">
        <f>Equity_Historical!P122</f>
        <v>-5.560660600840971E-3</v>
      </c>
      <c r="K121" s="55">
        <f>Equity_Historical!Q122</f>
        <v>-5.2667568079910847E-3</v>
      </c>
      <c r="L121" s="55">
        <f>Equity_Historical!R122</f>
        <v>-2.7353128615964598E-4</v>
      </c>
      <c r="M121" s="55">
        <f>Equity_Historical!S122</f>
        <v>2.4035302029905442E-3</v>
      </c>
      <c r="N121" s="55">
        <f>Equity_Historical!T122</f>
        <v>-1.7389489590301396E-2</v>
      </c>
      <c r="O121" s="55">
        <f>Equity_Historical!U122</f>
        <v>-7.2525263046679875E-3</v>
      </c>
      <c r="P121" s="55">
        <f>Equity_Historical!V122</f>
        <v>8.2683721231434377E-3</v>
      </c>
      <c r="Q121" s="55">
        <f>Equity_Historical!W122</f>
        <v>9.1550988400664213E-3</v>
      </c>
      <c r="R121" s="55">
        <f>Equity_Historical!X122</f>
        <v>1.8109216200191243E-2</v>
      </c>
      <c r="S121" s="55">
        <f>Equity_Historical!Y122</f>
        <v>-2.9270784000440015E-3</v>
      </c>
      <c r="T121" s="55">
        <f>Equity_Historical!Z122</f>
        <v>3.5074135679846593E-3</v>
      </c>
      <c r="V121" s="55"/>
      <c r="W121" s="55">
        <v>3.8858239588711349E-3</v>
      </c>
      <c r="X121" s="55">
        <v>-1.3692175737327162E-2</v>
      </c>
      <c r="Y121" s="94">
        <f t="shared" si="9"/>
        <v>-6.6609758588478431E-3</v>
      </c>
      <c r="Z121" s="54">
        <f t="shared" si="10"/>
        <v>993339.02414115216</v>
      </c>
      <c r="AA121" s="54">
        <f t="shared" si="11"/>
        <v>-6660.9758588478435</v>
      </c>
      <c r="AB121" s="101">
        <v>-18091.222123973188</v>
      </c>
      <c r="AC121" s="6">
        <f t="shared" si="8"/>
        <v>1134567.8985138505</v>
      </c>
    </row>
    <row r="122" spans="2:29">
      <c r="B122" s="112">
        <v>43636</v>
      </c>
      <c r="C122" s="33">
        <v>118</v>
      </c>
      <c r="D122" s="55">
        <f>Bond_Historical!K122</f>
        <v>1.5679443863508694E-3</v>
      </c>
      <c r="E122" s="55">
        <f>Bond_Historical!L122</f>
        <v>1.7070804300862994E-3</v>
      </c>
      <c r="F122" s="55">
        <f>Bond_Historical!M122</f>
        <v>7.7563431332417908E-4</v>
      </c>
      <c r="G122" s="55">
        <f>Bond_Historical!N122</f>
        <v>5.4139126251779102E-3</v>
      </c>
      <c r="H122" s="55">
        <f>Bond_Historical!O122</f>
        <v>5.5036642830447301E-3</v>
      </c>
      <c r="I122" s="55">
        <f>Bond_Historical!P122</f>
        <v>1.6990731617915116E-3</v>
      </c>
      <c r="J122" s="55">
        <f>Equity_Historical!P123</f>
        <v>1.6981972843285339E-2</v>
      </c>
      <c r="K122" s="55">
        <f>Equity_Historical!Q123</f>
        <v>1.0875197253985915E-2</v>
      </c>
      <c r="L122" s="55">
        <f>Equity_Historical!R123</f>
        <v>6.3648701919196849E-3</v>
      </c>
      <c r="M122" s="55">
        <f>Equity_Historical!S123</f>
        <v>-4.1695638148513976E-3</v>
      </c>
      <c r="N122" s="55">
        <f>Equity_Historical!T123</f>
        <v>2.7173337425482412E-2</v>
      </c>
      <c r="O122" s="55">
        <f>Equity_Historical!U123</f>
        <v>2.5442451105436559E-3</v>
      </c>
      <c r="P122" s="55">
        <f>Equity_Historical!V123</f>
        <v>6.2257375382236196E-3</v>
      </c>
      <c r="Q122" s="55">
        <f>Equity_Historical!W123</f>
        <v>0</v>
      </c>
      <c r="R122" s="55">
        <f>Equity_Historical!X123</f>
        <v>-9.7602845033158067E-3</v>
      </c>
      <c r="S122" s="55">
        <f>Equity_Historical!Y123</f>
        <v>8.0038722393057336E-3</v>
      </c>
      <c r="T122" s="55">
        <f>Equity_Historical!Z123</f>
        <v>1.7477771687660085E-2</v>
      </c>
      <c r="V122" s="55"/>
      <c r="W122" s="55">
        <v>2.8550950574980352E-3</v>
      </c>
      <c r="X122" s="55">
        <v>2.0093658813897148E-2</v>
      </c>
      <c r="Y122" s="94">
        <f t="shared" si="9"/>
        <v>1.3198233311337501E-2</v>
      </c>
      <c r="Z122" s="54">
        <f t="shared" si="10"/>
        <v>1013198.2333113375</v>
      </c>
      <c r="AA122" s="54">
        <f t="shared" si="11"/>
        <v>13198.233311337535</v>
      </c>
      <c r="AB122" s="101">
        <v>-17973.763122954755</v>
      </c>
      <c r="AC122" s="6">
        <f t="shared" si="8"/>
        <v>1147766.1318251882</v>
      </c>
    </row>
    <row r="123" spans="2:29">
      <c r="B123" s="112">
        <v>43637</v>
      </c>
      <c r="C123" s="33">
        <v>119</v>
      </c>
      <c r="D123" s="55">
        <f>Bond_Historical!K123</f>
        <v>-2.7752659657136313E-3</v>
      </c>
      <c r="E123" s="55">
        <f>Bond_Historical!L123</f>
        <v>-2.6065360485147942E-3</v>
      </c>
      <c r="F123" s="55">
        <f>Bond_Historical!M123</f>
        <v>-3.1058547446903982E-3</v>
      </c>
      <c r="G123" s="55">
        <f>Bond_Historical!N123</f>
        <v>-3.6329452501218571E-3</v>
      </c>
      <c r="H123" s="55">
        <f>Bond_Historical!O123</f>
        <v>-4.2582633070361404E-3</v>
      </c>
      <c r="I123" s="55">
        <f>Bond_Historical!P123</f>
        <v>-7.5482925788044762E-4</v>
      </c>
      <c r="J123" s="55">
        <f>Equity_Historical!P124</f>
        <v>1.3999060192449316E-2</v>
      </c>
      <c r="K123" s="55">
        <f>Equity_Historical!Q124</f>
        <v>8.4588070938593531E-3</v>
      </c>
      <c r="L123" s="55">
        <f>Equity_Historical!R124</f>
        <v>7.3157167651932403E-3</v>
      </c>
      <c r="M123" s="55">
        <f>Equity_Historical!S124</f>
        <v>1.6057379339113357E-3</v>
      </c>
      <c r="N123" s="55">
        <f>Equity_Historical!T124</f>
        <v>-4.5449956758867429E-3</v>
      </c>
      <c r="O123" s="55">
        <f>Equity_Historical!U124</f>
        <v>-6.8296989985203917E-3</v>
      </c>
      <c r="P123" s="55">
        <f>Equity_Historical!V124</f>
        <v>-1.081611054022405E-2</v>
      </c>
      <c r="Q123" s="55">
        <f>Equity_Historical!W124</f>
        <v>3.7057451721486342E-3</v>
      </c>
      <c r="R123" s="55">
        <f>Equity_Historical!X124</f>
        <v>1.807928626814621E-2</v>
      </c>
      <c r="S123" s="55">
        <f>Equity_Historical!Y124</f>
        <v>-3.4152981583677623E-3</v>
      </c>
      <c r="T123" s="55">
        <f>Equity_Historical!Z124</f>
        <v>9.295794409683306E-3</v>
      </c>
      <c r="V123" s="55"/>
      <c r="W123" s="55">
        <v>-2.9140245770598898E-3</v>
      </c>
      <c r="X123" s="55">
        <v>-1.7022397540979225E-2</v>
      </c>
      <c r="Y123" s="94">
        <f t="shared" si="9"/>
        <v>-1.1379048355411491E-2</v>
      </c>
      <c r="Z123" s="54">
        <f t="shared" si="10"/>
        <v>988620.95164458849</v>
      </c>
      <c r="AA123" s="54">
        <f t="shared" si="11"/>
        <v>-11379.048355411505</v>
      </c>
      <c r="AB123" s="101">
        <v>-17856.825538937701</v>
      </c>
      <c r="AC123" s="6">
        <f t="shared" si="8"/>
        <v>1136387.0834697767</v>
      </c>
    </row>
    <row r="124" spans="2:29">
      <c r="B124" s="112">
        <v>43640</v>
      </c>
      <c r="C124" s="33">
        <v>120</v>
      </c>
      <c r="D124" s="55">
        <f>Bond_Historical!K124</f>
        <v>1.8105934211210572E-3</v>
      </c>
      <c r="E124" s="55">
        <f>Bond_Historical!L124</f>
        <v>1.798274290854816E-3</v>
      </c>
      <c r="F124" s="55">
        <f>Bond_Historical!M124</f>
        <v>2.3302204313663442E-3</v>
      </c>
      <c r="G124" s="55">
        <f>Bond_Historical!N124</f>
        <v>2.5041623806026148E-3</v>
      </c>
      <c r="H124" s="55">
        <f>Bond_Historical!O124</f>
        <v>1.9540865801302323E-3</v>
      </c>
      <c r="I124" s="55">
        <f>Bond_Historical!P124</f>
        <v>7.548292578803456E-4</v>
      </c>
      <c r="J124" s="55">
        <f>Equity_Historical!P125</f>
        <v>-9.5708724473935903E-3</v>
      </c>
      <c r="K124" s="55">
        <f>Equity_Historical!Q125</f>
        <v>7.609425562478068E-3</v>
      </c>
      <c r="L124" s="55">
        <f>Equity_Historical!R125</f>
        <v>9.8948068200807571E-4</v>
      </c>
      <c r="M124" s="55">
        <f>Equity_Historical!S125</f>
        <v>9.5802047777182181E-3</v>
      </c>
      <c r="N124" s="55">
        <f>Equity_Historical!T125</f>
        <v>8.0356487641837905E-4</v>
      </c>
      <c r="O124" s="55">
        <f>Equity_Historical!U125</f>
        <v>-7.1526961463677687E-3</v>
      </c>
      <c r="P124" s="55">
        <f>Equity_Historical!V125</f>
        <v>-2.9318542193414276E-3</v>
      </c>
      <c r="Q124" s="55">
        <f>Equity_Historical!W125</f>
        <v>4.920352864799883E-3</v>
      </c>
      <c r="R124" s="55">
        <f>Equity_Historical!X125</f>
        <v>-1.051965676037455E-2</v>
      </c>
      <c r="S124" s="55">
        <f>Equity_Historical!Y125</f>
        <v>-1.0064915937505979E-3</v>
      </c>
      <c r="T124" s="55">
        <f>Equity_Historical!Z125</f>
        <v>1.5702534800955934E-2</v>
      </c>
      <c r="V124" s="55"/>
      <c r="W124" s="55">
        <v>2.0140764743289906E-3</v>
      </c>
      <c r="X124" s="55">
        <v>-2.6455261874374573E-2</v>
      </c>
      <c r="Y124" s="94">
        <f t="shared" si="9"/>
        <v>-1.5067526534893147E-2</v>
      </c>
      <c r="Z124" s="54">
        <f t="shared" si="10"/>
        <v>984932.4734651068</v>
      </c>
      <c r="AA124" s="54">
        <f t="shared" si="11"/>
        <v>-15067.526534893201</v>
      </c>
      <c r="AB124" s="101">
        <v>-17606.502176173264</v>
      </c>
      <c r="AC124" s="6">
        <f t="shared" si="8"/>
        <v>1121319.5569348834</v>
      </c>
    </row>
    <row r="125" spans="2:29">
      <c r="B125" s="112">
        <v>43641</v>
      </c>
      <c r="C125" s="33">
        <v>121</v>
      </c>
      <c r="D125" s="55">
        <f>Bond_Historical!K125</f>
        <v>3.6177755935627731E-4</v>
      </c>
      <c r="E125" s="55">
        <f>Bond_Historical!L125</f>
        <v>1.7969706247976248E-4</v>
      </c>
      <c r="F125" s="55">
        <f>Bond_Historical!M125</f>
        <v>1.1630984128820675E-3</v>
      </c>
      <c r="G125" s="55">
        <f>Bond_Historical!N125</f>
        <v>-2.9895997158870197E-3</v>
      </c>
      <c r="H125" s="55">
        <f>Bond_Historical!O125</f>
        <v>-1.9540865801303074E-3</v>
      </c>
      <c r="I125" s="55">
        <f>Bond_Historical!P125</f>
        <v>0</v>
      </c>
      <c r="J125" s="55">
        <f>Equity_Historical!P126</f>
        <v>-8.8762219843931903E-3</v>
      </c>
      <c r="K125" s="55">
        <f>Equity_Historical!Q126</f>
        <v>-1.9715467375186285E-2</v>
      </c>
      <c r="L125" s="55">
        <f>Equity_Historical!R126</f>
        <v>-4.6858678622675011E-3</v>
      </c>
      <c r="M125" s="55">
        <f>Equity_Historical!S126</f>
        <v>-7.1765921514138796E-3</v>
      </c>
      <c r="N125" s="55">
        <f>Equity_Historical!T126</f>
        <v>-7.6597232840981749E-3</v>
      </c>
      <c r="O125" s="55">
        <f>Equity_Historical!U126</f>
        <v>-8.3170965831060283E-3</v>
      </c>
      <c r="P125" s="55">
        <f>Equity_Historical!V126</f>
        <v>-1.7585690183037829E-2</v>
      </c>
      <c r="Q125" s="55">
        <f>Equity_Historical!W126</f>
        <v>-7.9512820295814871E-3</v>
      </c>
      <c r="R125" s="55">
        <f>Equity_Historical!X126</f>
        <v>-7.9631357295195798E-3</v>
      </c>
      <c r="S125" s="55">
        <f>Equity_Historical!Y126</f>
        <v>-1.5273802075074751E-2</v>
      </c>
      <c r="T125" s="55">
        <f>Equity_Historical!Z126</f>
        <v>-3.4211878236578433E-3</v>
      </c>
      <c r="V125" s="55"/>
      <c r="W125" s="55">
        <v>-7.2411341350028769E-4</v>
      </c>
      <c r="X125" s="55">
        <v>-2.0303717184906946E-2</v>
      </c>
      <c r="Y125" s="94">
        <f t="shared" si="9"/>
        <v>-1.2471875676344281E-2</v>
      </c>
      <c r="Z125" s="54">
        <f t="shared" si="10"/>
        <v>987528.12432365573</v>
      </c>
      <c r="AA125" s="54">
        <f t="shared" si="11"/>
        <v>-12471.875676344265</v>
      </c>
      <c r="AB125" s="101">
        <v>-17589.793600472505</v>
      </c>
      <c r="AC125" s="6">
        <f t="shared" si="8"/>
        <v>1108847.6812585392</v>
      </c>
    </row>
    <row r="126" spans="2:29">
      <c r="B126" s="112">
        <v>43642</v>
      </c>
      <c r="C126" s="33">
        <v>122</v>
      </c>
      <c r="D126" s="55">
        <f>Bond_Historical!K126</f>
        <v>-2.2933847058208621E-3</v>
      </c>
      <c r="E126" s="55">
        <f>Bond_Historical!L126</f>
        <v>-2.2480325344065837E-3</v>
      </c>
      <c r="F126" s="55">
        <f>Bond_Historical!M126</f>
        <v>-2.7154919755600928E-3</v>
      </c>
      <c r="G126" s="55">
        <f>Bond_Historical!N126</f>
        <v>-2.025077773857571E-3</v>
      </c>
      <c r="H126" s="55">
        <f>Bond_Historical!O126</f>
        <v>-5.3348108201531699E-4</v>
      </c>
      <c r="I126" s="55">
        <f>Bond_Historical!P126</f>
        <v>-3.7742739460583174E-4</v>
      </c>
      <c r="J126" s="55">
        <f>Equity_Historical!P127</f>
        <v>4.3174780051240353E-3</v>
      </c>
      <c r="K126" s="55">
        <f>Equity_Historical!Q127</f>
        <v>-6.2682418282168023E-3</v>
      </c>
      <c r="L126" s="55">
        <f>Equity_Historical!R127</f>
        <v>-5.0705198684265138E-3</v>
      </c>
      <c r="M126" s="55">
        <f>Equity_Historical!S127</f>
        <v>-1.1590277391566138E-2</v>
      </c>
      <c r="N126" s="55">
        <f>Equity_Historical!T127</f>
        <v>-3.9200048311714948E-3</v>
      </c>
      <c r="O126" s="55">
        <f>Equity_Historical!U127</f>
        <v>6.6592317426234114E-3</v>
      </c>
      <c r="P126" s="55">
        <f>Equity_Historical!V127</f>
        <v>-2.4052339799232166E-2</v>
      </c>
      <c r="Q126" s="55">
        <f>Equity_Historical!W127</f>
        <v>-1.8496993431158505E-2</v>
      </c>
      <c r="R126" s="55">
        <f>Equity_Historical!X127</f>
        <v>-1.7063089382067749E-2</v>
      </c>
      <c r="S126" s="55">
        <f>Equity_Historical!Y127</f>
        <v>2.1398628152911072E-2</v>
      </c>
      <c r="T126" s="55">
        <f>Equity_Historical!Z127</f>
        <v>-1.1433939508873703E-3</v>
      </c>
      <c r="V126" s="55"/>
      <c r="W126" s="55">
        <v>-1.9744972051773529E-3</v>
      </c>
      <c r="X126" s="55">
        <v>-1.0620650097364587E-2</v>
      </c>
      <c r="Y126" s="94">
        <f t="shared" si="9"/>
        <v>-7.162188940489693E-3</v>
      </c>
      <c r="Z126" s="54">
        <f t="shared" si="10"/>
        <v>992837.81105951034</v>
      </c>
      <c r="AA126" s="54">
        <f t="shared" si="11"/>
        <v>-7162.1889404896647</v>
      </c>
      <c r="AB126" s="101">
        <v>-17585.236270691501</v>
      </c>
      <c r="AC126" s="6">
        <f t="shared" si="8"/>
        <v>1101685.4923180495</v>
      </c>
    </row>
    <row r="127" spans="2:29">
      <c r="B127" s="112">
        <v>43643</v>
      </c>
      <c r="C127" s="33">
        <v>123</v>
      </c>
      <c r="D127" s="55">
        <f>Bond_Historical!K127</f>
        <v>2.8962796910574251E-3</v>
      </c>
      <c r="E127" s="55">
        <f>Bond_Historical!L127</f>
        <v>2.7866178241742414E-3</v>
      </c>
      <c r="F127" s="55">
        <f>Bond_Historical!M127</f>
        <v>2.3280278760021882E-3</v>
      </c>
      <c r="G127" s="55">
        <f>Bond_Historical!N127</f>
        <v>5.8208662049816281E-3</v>
      </c>
      <c r="H127" s="55">
        <f>Bond_Historical!O127</f>
        <v>1.4220895201592766E-3</v>
      </c>
      <c r="I127" s="55">
        <f>Bond_Historical!P127</f>
        <v>1.1315195318375977E-3</v>
      </c>
      <c r="J127" s="55">
        <f>Equity_Historical!P128</f>
        <v>-1.0235153828549498E-2</v>
      </c>
      <c r="K127" s="55">
        <f>Equity_Historical!Q128</f>
        <v>9.7571788035867996E-3</v>
      </c>
      <c r="L127" s="55">
        <f>Equity_Historical!R128</f>
        <v>-5.4460380450474814E-4</v>
      </c>
      <c r="M127" s="55">
        <f>Equity_Historical!S128</f>
        <v>-1.4586086038738399E-3</v>
      </c>
      <c r="N127" s="55">
        <f>Equity_Historical!T128</f>
        <v>-1.35417332722565E-4</v>
      </c>
      <c r="O127" s="55">
        <f>Equity_Historical!U128</f>
        <v>3.3130704394118489E-3</v>
      </c>
      <c r="P127" s="55">
        <f>Equity_Historical!V128</f>
        <v>2.4302730555271035E-4</v>
      </c>
      <c r="Q127" s="55">
        <f>Equity_Historical!W128</f>
        <v>-5.7291157948930827E-4</v>
      </c>
      <c r="R127" s="55">
        <f>Equity_Historical!X128</f>
        <v>1.1718969634493374E-2</v>
      </c>
      <c r="S127" s="55">
        <f>Equity_Historical!Y128</f>
        <v>-3.003434330366294E-4</v>
      </c>
      <c r="T127" s="55">
        <f>Equity_Historical!Z128</f>
        <v>-3.2705563571341174E-3</v>
      </c>
      <c r="V127" s="55"/>
      <c r="W127" s="55">
        <v>3.4008827594234304E-3</v>
      </c>
      <c r="X127" s="55">
        <v>1.215399605037676E-3</v>
      </c>
      <c r="Y127" s="94">
        <f t="shared" si="9"/>
        <v>2.089592866791978E-3</v>
      </c>
      <c r="Z127" s="54">
        <f t="shared" si="10"/>
        <v>1002089.592866792</v>
      </c>
      <c r="AA127" s="54">
        <f t="shared" si="11"/>
        <v>2089.5928667919943</v>
      </c>
      <c r="AB127" s="101">
        <v>-17482.071476208279</v>
      </c>
      <c r="AC127" s="6">
        <f t="shared" si="8"/>
        <v>1103775.0851848414</v>
      </c>
    </row>
    <row r="128" spans="2:29">
      <c r="B128" s="112">
        <v>43644</v>
      </c>
      <c r="C128" s="33">
        <v>124</v>
      </c>
      <c r="D128" s="55">
        <f>Bond_Historical!K128</f>
        <v>8.4286690059016825E-4</v>
      </c>
      <c r="E128" s="55">
        <f>Bond_Historical!L128</f>
        <v>-4.4886978474852177E-4</v>
      </c>
      <c r="F128" s="55">
        <f>Bond_Historical!M128</f>
        <v>7.7490564991075813E-4</v>
      </c>
      <c r="G128" s="55">
        <f>Bond_Historical!N128</f>
        <v>2.576260274070897E-3</v>
      </c>
      <c r="H128" s="55">
        <f>Bond_Historical!O128</f>
        <v>3.5499090052158874E-4</v>
      </c>
      <c r="I128" s="55">
        <f>Bond_Historical!P128</f>
        <v>1.8840276204179615E-4</v>
      </c>
      <c r="J128" s="55">
        <f>Equity_Historical!P129</f>
        <v>1.0626571819937774E-2</v>
      </c>
      <c r="K128" s="55">
        <f>Equity_Historical!Q129</f>
        <v>1.8301172935908324E-2</v>
      </c>
      <c r="L128" s="55">
        <f>Equity_Historical!R129</f>
        <v>3.5358355955734605E-3</v>
      </c>
      <c r="M128" s="55">
        <f>Equity_Historical!S129</f>
        <v>4.8528756197169474E-3</v>
      </c>
      <c r="N128" s="55">
        <f>Equity_Historical!T129</f>
        <v>1.6655884086043325E-2</v>
      </c>
      <c r="O128" s="55">
        <f>Equity_Historical!U129</f>
        <v>2.6832531910825921E-2</v>
      </c>
      <c r="P128" s="55">
        <f>Equity_Historical!V129</f>
        <v>-6.8245621578155845E-3</v>
      </c>
      <c r="Q128" s="55">
        <f>Equity_Historical!W129</f>
        <v>4.801732091316898E-3</v>
      </c>
      <c r="R128" s="55">
        <f>Equity_Historical!X129</f>
        <v>-9.5035371401697658E-3</v>
      </c>
      <c r="S128" s="55">
        <f>Equity_Historical!Y129</f>
        <v>-9.1537192576848069E-3</v>
      </c>
      <c r="T128" s="55">
        <f>Equity_Historical!Z129</f>
        <v>5.385329376428041E-3</v>
      </c>
      <c r="V128" s="55"/>
      <c r="W128" s="55">
        <v>1.0097439075242968E-3</v>
      </c>
      <c r="X128" s="55">
        <v>1.1863420691374018E-2</v>
      </c>
      <c r="Y128" s="94">
        <f t="shared" si="9"/>
        <v>7.5219499778341296E-3</v>
      </c>
      <c r="Z128" s="54">
        <f t="shared" si="10"/>
        <v>1007521.9499778341</v>
      </c>
      <c r="AA128" s="54">
        <f t="shared" si="11"/>
        <v>7521.9499778341269</v>
      </c>
      <c r="AB128" s="101">
        <v>-17472.69896227459</v>
      </c>
      <c r="AC128" s="6">
        <f t="shared" si="8"/>
        <v>1111297.0351626757</v>
      </c>
    </row>
    <row r="129" spans="2:29">
      <c r="B129" s="112">
        <v>43647</v>
      </c>
      <c r="C129" s="33">
        <v>125</v>
      </c>
      <c r="D129" s="55">
        <f>Bond_Historical!K129</f>
        <v>-7.267178984847205E-5</v>
      </c>
      <c r="E129" s="55">
        <f>Bond_Historical!L129</f>
        <v>7.3791521187791822E-4</v>
      </c>
      <c r="F129" s="55">
        <f>Bond_Historical!M129</f>
        <v>-1.5140981534572701E-3</v>
      </c>
      <c r="G129" s="55">
        <f>Bond_Historical!N129</f>
        <v>1.8935657398359434E-3</v>
      </c>
      <c r="H129" s="55">
        <f>Bond_Historical!O129</f>
        <v>-1.3382988008058313E-3</v>
      </c>
      <c r="I129" s="55">
        <f>Bond_Historical!P129</f>
        <v>-5.1007387549735451E-4</v>
      </c>
      <c r="J129" s="55">
        <f>Equity_Historical!P130</f>
        <v>-9.1368026429359606E-4</v>
      </c>
      <c r="K129" s="55">
        <f>Equity_Historical!Q130</f>
        <v>0</v>
      </c>
      <c r="L129" s="55">
        <f>Equity_Historical!R130</f>
        <v>1.1760048500910494E-3</v>
      </c>
      <c r="M129" s="55">
        <f>Equity_Historical!S130</f>
        <v>1.4512669900605434E-3</v>
      </c>
      <c r="N129" s="55">
        <f>Equity_Historical!T130</f>
        <v>9.9413448529279205E-3</v>
      </c>
      <c r="O129" s="55">
        <f>Equity_Historical!U130</f>
        <v>1.6675968575484434E-2</v>
      </c>
      <c r="P129" s="55">
        <f>Equity_Historical!V130</f>
        <v>-1.0571575364512469E-2</v>
      </c>
      <c r="Q129" s="55">
        <f>Equity_Historical!W130</f>
        <v>-3.6564552342130408E-3</v>
      </c>
      <c r="R129" s="55">
        <f>Equity_Historical!X130</f>
        <v>-5.6303236097125292E-3</v>
      </c>
      <c r="S129" s="55">
        <f>Equity_Historical!Y130</f>
        <v>1.8174670272507066E-2</v>
      </c>
      <c r="T129" s="55">
        <f>Equity_Historical!Z130</f>
        <v>-3.4459846373856794E-3</v>
      </c>
      <c r="V129" s="55"/>
      <c r="W129" s="55">
        <v>3.0892888734827812E-4</v>
      </c>
      <c r="X129" s="55">
        <v>6.0893049371858639E-3</v>
      </c>
      <c r="Y129" s="94">
        <f t="shared" si="9"/>
        <v>3.7771545172508294E-3</v>
      </c>
      <c r="Z129" s="54">
        <f t="shared" si="10"/>
        <v>1003777.1545172508</v>
      </c>
      <c r="AA129" s="54">
        <f t="shared" si="11"/>
        <v>3777.154517250834</v>
      </c>
      <c r="AB129" s="101">
        <v>-17381.241102398839</v>
      </c>
      <c r="AC129" s="6">
        <f t="shared" si="8"/>
        <v>1115074.1896799265</v>
      </c>
    </row>
    <row r="130" spans="2:29">
      <c r="B130" s="112">
        <v>43648</v>
      </c>
      <c r="C130" s="33">
        <v>126</v>
      </c>
      <c r="D130" s="55">
        <f>Bond_Historical!K130</f>
        <v>1.9287129056759409E-3</v>
      </c>
      <c r="E130" s="55">
        <f>Bond_Historical!L130</f>
        <v>1.7973816673559214E-3</v>
      </c>
      <c r="F130" s="55">
        <f>Bond_Historical!M130</f>
        <v>2.3283286678993007E-3</v>
      </c>
      <c r="G130" s="55">
        <f>Bond_Historical!N130</f>
        <v>2.732473900180546E-3</v>
      </c>
      <c r="H130" s="55">
        <f>Bond_Historical!O130</f>
        <v>1.7853914255762238E-4</v>
      </c>
      <c r="I130" s="55">
        <f>Bond_Historical!P130</f>
        <v>1.6988095704381801E-3</v>
      </c>
      <c r="J130" s="55">
        <f>Equity_Historical!P131</f>
        <v>-1.1032488528052588E-2</v>
      </c>
      <c r="K130" s="55">
        <f>Equity_Historical!Q131</f>
        <v>1.0309363408048477E-2</v>
      </c>
      <c r="L130" s="55">
        <f>Equity_Historical!R131</f>
        <v>8.8200193499607567E-3</v>
      </c>
      <c r="M130" s="55">
        <f>Equity_Historical!S131</f>
        <v>1.582632572866715E-2</v>
      </c>
      <c r="N130" s="55">
        <f>Equity_Historical!T131</f>
        <v>-1.3009669586938385E-2</v>
      </c>
      <c r="O130" s="55">
        <f>Equity_Historical!U131</f>
        <v>1.0550284728224142E-3</v>
      </c>
      <c r="P130" s="55">
        <f>Equity_Historical!V131</f>
        <v>1.6326782112877782E-2</v>
      </c>
      <c r="Q130" s="55">
        <f>Equity_Historical!W131</f>
        <v>1.2060930496552571E-2</v>
      </c>
      <c r="R130" s="55">
        <f>Equity_Historical!X131</f>
        <v>5.4664603131823371E-3</v>
      </c>
      <c r="S130" s="55">
        <f>Equity_Historical!Y131</f>
        <v>5.8374148232678306E-3</v>
      </c>
      <c r="T130" s="55">
        <f>Equity_Historical!Z131</f>
        <v>-6.0524977677914902E-5</v>
      </c>
      <c r="V130" s="55"/>
      <c r="W130" s="55">
        <v>2.1215296464970985E-3</v>
      </c>
      <c r="X130" s="55">
        <v>-7.9963109774601748E-3</v>
      </c>
      <c r="Y130" s="94">
        <f t="shared" si="9"/>
        <v>-3.9491747278772651E-3</v>
      </c>
      <c r="Z130" s="54">
        <f t="shared" si="10"/>
        <v>996050.82527212275</v>
      </c>
      <c r="AA130" s="54">
        <f t="shared" si="11"/>
        <v>-3949.1747278772527</v>
      </c>
      <c r="AB130" s="101">
        <v>-17372.661835283157</v>
      </c>
      <c r="AC130" s="6">
        <f t="shared" si="8"/>
        <v>1111125.0149520491</v>
      </c>
    </row>
    <row r="131" spans="2:29">
      <c r="B131" s="112">
        <v>43649</v>
      </c>
      <c r="C131" s="33">
        <v>127</v>
      </c>
      <c r="D131" s="55">
        <f>Bond_Historical!K131</f>
        <v>1.8052864648521174E-3</v>
      </c>
      <c r="E131" s="55">
        <f>Bond_Historical!L131</f>
        <v>1.614329047052681E-3</v>
      </c>
      <c r="F131" s="55">
        <f>Bond_Historical!M131</f>
        <v>1.9362260930268565E-3</v>
      </c>
      <c r="G131" s="55">
        <f>Bond_Historical!N131</f>
        <v>2.7251766733384928E-3</v>
      </c>
      <c r="H131" s="55">
        <f>Bond_Historical!O131</f>
        <v>2.6752146356837135E-3</v>
      </c>
      <c r="I131" s="55">
        <f>Bond_Historical!P131</f>
        <v>5.6541283908012401E-4</v>
      </c>
      <c r="J131" s="55">
        <f>Equity_Historical!P132</f>
        <v>9.463896428648191E-3</v>
      </c>
      <c r="K131" s="55">
        <f>Equity_Historical!Q132</f>
        <v>1.1218852001103454E-2</v>
      </c>
      <c r="L131" s="55">
        <f>Equity_Historical!R132</f>
        <v>6.4309055739443961E-3</v>
      </c>
      <c r="M131" s="55">
        <f>Equity_Historical!S132</f>
        <v>1.182527376093191E-2</v>
      </c>
      <c r="N131" s="55">
        <f>Equity_Historical!T132</f>
        <v>-8.857928127706494E-3</v>
      </c>
      <c r="O131" s="55">
        <f>Equity_Historical!U132</f>
        <v>-1.5941455224438878E-3</v>
      </c>
      <c r="P131" s="55">
        <f>Equity_Historical!V132</f>
        <v>2.1838138847798966E-2</v>
      </c>
      <c r="Q131" s="55">
        <f>Equity_Historical!W132</f>
        <v>9.1191178628793612E-3</v>
      </c>
      <c r="R131" s="55">
        <f>Equity_Historical!X132</f>
        <v>5.0697813720250416E-3</v>
      </c>
      <c r="S131" s="55">
        <f>Equity_Historical!Y132</f>
        <v>8.2528458006613115E-3</v>
      </c>
      <c r="T131" s="55">
        <f>Equity_Historical!Z132</f>
        <v>9.6851632484211696E-4</v>
      </c>
      <c r="V131" s="55"/>
      <c r="W131" s="55">
        <v>1.9798629382155328E-3</v>
      </c>
      <c r="X131" s="55">
        <v>8.1738383422235647E-3</v>
      </c>
      <c r="Y131" s="94">
        <f t="shared" si="9"/>
        <v>5.6962481806203521E-3</v>
      </c>
      <c r="Z131" s="54">
        <f t="shared" si="10"/>
        <v>1005696.2481806204</v>
      </c>
      <c r="AA131" s="54">
        <f t="shared" si="11"/>
        <v>5696.2481806203723</v>
      </c>
      <c r="AB131" s="101">
        <v>-17230.722732860595</v>
      </c>
      <c r="AC131" s="6">
        <f t="shared" si="8"/>
        <v>1116821.2631326695</v>
      </c>
    </row>
    <row r="132" spans="2:29">
      <c r="B132" s="112">
        <v>43651</v>
      </c>
      <c r="C132" s="33">
        <v>128</v>
      </c>
      <c r="D132" s="55">
        <f>Bond_Historical!K132</f>
        <v>-4.6995954933610777E-3</v>
      </c>
      <c r="E132" s="55">
        <f>Bond_Historical!L132</f>
        <v>-4.2214339645469503E-3</v>
      </c>
      <c r="F132" s="55">
        <f>Bond_Historical!M132</f>
        <v>-5.0415297330324467E-3</v>
      </c>
      <c r="G132" s="55">
        <f>Bond_Historical!N132</f>
        <v>-8.8436384578006559E-3</v>
      </c>
      <c r="H132" s="55">
        <f>Bond_Historical!O132</f>
        <v>-2.496728429557954E-3</v>
      </c>
      <c r="I132" s="55">
        <f>Bond_Historical!P132</f>
        <v>-1.5087790586833629E-3</v>
      </c>
      <c r="J132" s="55">
        <f>Equity_Historical!P133</f>
        <v>-4.0640259646924576E-3</v>
      </c>
      <c r="K132" s="55">
        <f>Equity_Historical!Q133</f>
        <v>-4.0650306675253049E-3</v>
      </c>
      <c r="L132" s="55">
        <f>Equity_Historical!R133</f>
        <v>-3.0314957402411643E-3</v>
      </c>
      <c r="M132" s="55">
        <f>Equity_Historical!S133</f>
        <v>-8.3420616455689815E-3</v>
      </c>
      <c r="N132" s="55">
        <f>Equity_Historical!T133</f>
        <v>-5.949198259892945E-3</v>
      </c>
      <c r="O132" s="55">
        <f>Equity_Historical!U133</f>
        <v>5.9212100245287806E-3</v>
      </c>
      <c r="P132" s="55">
        <f>Equity_Historical!V133</f>
        <v>-5.3910522472851328E-3</v>
      </c>
      <c r="Q132" s="55">
        <f>Equity_Historical!W133</f>
        <v>-4.7183256497844508E-3</v>
      </c>
      <c r="R132" s="55">
        <f>Equity_Historical!X133</f>
        <v>7.2328813787106835E-3</v>
      </c>
      <c r="S132" s="55">
        <f>Equity_Historical!Y133</f>
        <v>-8.8104642048704624E-4</v>
      </c>
      <c r="T132" s="55">
        <f>Equity_Historical!Z133</f>
        <v>-1.1377943138383187E-2</v>
      </c>
      <c r="V132" s="55"/>
      <c r="W132" s="55">
        <v>-5.4922825803467804E-3</v>
      </c>
      <c r="X132" s="55">
        <v>5.7999961212236439E-3</v>
      </c>
      <c r="Y132" s="94">
        <f t="shared" si="9"/>
        <v>1.2830846405954741E-3</v>
      </c>
      <c r="Z132" s="54">
        <f t="shared" si="10"/>
        <v>1001283.0846405955</v>
      </c>
      <c r="AA132" s="54">
        <f t="shared" si="11"/>
        <v>1283.0846405954799</v>
      </c>
      <c r="AB132" s="101">
        <v>-17211.611455317121</v>
      </c>
      <c r="AC132" s="6">
        <f t="shared" si="8"/>
        <v>1118104.3477732651</v>
      </c>
    </row>
    <row r="133" spans="2:29">
      <c r="B133" s="112">
        <v>43654</v>
      </c>
      <c r="C133" s="33">
        <v>129</v>
      </c>
      <c r="D133" s="55">
        <f>Bond_Historical!K133</f>
        <v>-1.2049697063745163E-4</v>
      </c>
      <c r="E133" s="55">
        <f>Bond_Historical!L133</f>
        <v>-5.4032786042400793E-4</v>
      </c>
      <c r="F133" s="55">
        <f>Bond_Historical!M133</f>
        <v>-7.7821869681117181E-4</v>
      </c>
      <c r="G133" s="55">
        <f>Bond_Historical!N133</f>
        <v>-1.3739047346835371E-3</v>
      </c>
      <c r="H133" s="55">
        <f>Bond_Historical!O133</f>
        <v>-3.5702534868345799E-4</v>
      </c>
      <c r="I133" s="55">
        <f>Bond_Historical!P133</f>
        <v>7.5487308695354645E-4</v>
      </c>
      <c r="J133" s="55">
        <f>Equity_Historical!P134</f>
        <v>4.5870245579331176E-3</v>
      </c>
      <c r="K133" s="55">
        <f>Equity_Historical!Q134</f>
        <v>-3.2640092304467554E-3</v>
      </c>
      <c r="L133" s="55">
        <f>Equity_Historical!R134</f>
        <v>6.5864920518788998E-3</v>
      </c>
      <c r="M133" s="55">
        <f>Equity_Historical!S134</f>
        <v>3.6286560463329701E-3</v>
      </c>
      <c r="N133" s="55">
        <f>Equity_Historical!T134</f>
        <v>-2.2352760567670448E-2</v>
      </c>
      <c r="O133" s="55">
        <f>Equity_Historical!U134</f>
        <v>-5.4781013565492432E-3</v>
      </c>
      <c r="P133" s="55">
        <f>Equity_Historical!V134</f>
        <v>-4.3068418326484994E-4</v>
      </c>
      <c r="Q133" s="55">
        <f>Equity_Historical!W134</f>
        <v>5.6311659018657486E-4</v>
      </c>
      <c r="R133" s="55">
        <f>Equity_Historical!X134</f>
        <v>3.435380470934145E-3</v>
      </c>
      <c r="S133" s="55">
        <f>Equity_Historical!Y134</f>
        <v>-2.0829375037773268E-2</v>
      </c>
      <c r="T133" s="55">
        <f>Equity_Historical!Z134</f>
        <v>2.8717923021431527E-3</v>
      </c>
      <c r="V133" s="55"/>
      <c r="W133" s="55">
        <v>-6.4141246893132677E-4</v>
      </c>
      <c r="X133" s="55">
        <v>-2.0300991558139393E-2</v>
      </c>
      <c r="Y133" s="94">
        <f t="shared" si="9"/>
        <v>-1.2437159922456167E-2</v>
      </c>
      <c r="Z133" s="54">
        <f t="shared" si="10"/>
        <v>987562.84007754386</v>
      </c>
      <c r="AA133" s="54">
        <f t="shared" si="11"/>
        <v>-12437.159922456136</v>
      </c>
      <c r="AB133" s="101">
        <v>-17189.046151978662</v>
      </c>
      <c r="AC133" s="6">
        <f t="shared" ref="AC133:AC196" si="12">AC132+AA133</f>
        <v>1105667.187850809</v>
      </c>
    </row>
    <row r="134" spans="2:29">
      <c r="B134" s="112">
        <v>43655</v>
      </c>
      <c r="C134" s="33">
        <v>130</v>
      </c>
      <c r="D134" s="55">
        <f>Bond_Historical!K134</f>
        <v>-1.329900766958302E-3</v>
      </c>
      <c r="E134" s="55">
        <f>Bond_Historical!L134</f>
        <v>-2.7012217089012424E-4</v>
      </c>
      <c r="F134" s="55">
        <f>Bond_Historical!M134</f>
        <v>-7.7818472940382555E-4</v>
      </c>
      <c r="G134" s="55">
        <f>Bond_Historical!N134</f>
        <v>-2.1047212271703003E-3</v>
      </c>
      <c r="H134" s="55">
        <f>Bond_Historical!O134</f>
        <v>8.9288243197280562E-4</v>
      </c>
      <c r="I134" s="55">
        <f>Bond_Historical!P134</f>
        <v>1.5074949945611321E-3</v>
      </c>
      <c r="J134" s="55">
        <f>Equity_Historical!P135</f>
        <v>-6.5384518781790729E-4</v>
      </c>
      <c r="K134" s="55">
        <f>Equity_Historical!Q135</f>
        <v>1.747024019907718E-2</v>
      </c>
      <c r="L134" s="55">
        <f>Equity_Historical!R135</f>
        <v>1.4184846194602017E-3</v>
      </c>
      <c r="M134" s="55">
        <f>Equity_Historical!S135</f>
        <v>-9.4936687773224306E-3</v>
      </c>
      <c r="N134" s="55">
        <f>Equity_Historical!T135</f>
        <v>-2.9697420385148665E-2</v>
      </c>
      <c r="O134" s="55">
        <f>Equity_Historical!U135</f>
        <v>4.2436748552440208E-3</v>
      </c>
      <c r="P134" s="55">
        <f>Equity_Historical!V135</f>
        <v>1.1231196459304413E-2</v>
      </c>
      <c r="Q134" s="55">
        <f>Equity_Historical!W135</f>
        <v>-1.576752536821649E-3</v>
      </c>
      <c r="R134" s="55">
        <f>Equity_Historical!X135</f>
        <v>-7.4516738032086426E-3</v>
      </c>
      <c r="S134" s="55">
        <f>Equity_Historical!Y135</f>
        <v>6.0808658187152548E-3</v>
      </c>
      <c r="T134" s="55">
        <f>Equity_Historical!Z135</f>
        <v>-3.3003321125758401E-3</v>
      </c>
      <c r="V134" s="55"/>
      <c r="W134" s="55">
        <v>-8.0643498116103704E-4</v>
      </c>
      <c r="X134" s="55">
        <v>-2.4111638161712508E-3</v>
      </c>
      <c r="Y134" s="94">
        <f t="shared" ref="Y134:Y197" si="13">W134*$AF$2+X134*$AG$2</f>
        <v>-1.7692722821671652E-3</v>
      </c>
      <c r="Z134" s="54">
        <f t="shared" ref="Z134:Z197" si="14">Y134*$AW$7+$AW$7</f>
        <v>998230.72771783278</v>
      </c>
      <c r="AA134" s="54">
        <f t="shared" ref="AA134:AA197" si="15">Z134-$AW$7</f>
        <v>-1769.2722821672214</v>
      </c>
      <c r="AB134" s="101">
        <v>-17109.551900696359</v>
      </c>
      <c r="AC134" s="6">
        <f t="shared" si="12"/>
        <v>1103897.9155686419</v>
      </c>
    </row>
    <row r="135" spans="2:29">
      <c r="B135" s="112">
        <v>43656</v>
      </c>
      <c r="C135" s="33">
        <v>131</v>
      </c>
      <c r="D135" s="55">
        <f>Bond_Historical!K135</f>
        <v>8.4623668513194303E-4</v>
      </c>
      <c r="E135" s="55">
        <f>Bond_Historical!L135</f>
        <v>7.2011331474686646E-4</v>
      </c>
      <c r="F135" s="55">
        <f>Bond_Historical!M135</f>
        <v>3.8882682683337823E-4</v>
      </c>
      <c r="G135" s="55">
        <f>Bond_Historical!N135</f>
        <v>2.2664633770153706E-3</v>
      </c>
      <c r="H135" s="55">
        <f>Bond_Historical!O135</f>
        <v>2.1387126670208735E-3</v>
      </c>
      <c r="I135" s="55">
        <f>Bond_Historical!P135</f>
        <v>3.7686392261363812E-4</v>
      </c>
      <c r="J135" s="55">
        <f>Equity_Historical!P136</f>
        <v>1.4031436361563123E-2</v>
      </c>
      <c r="K135" s="55">
        <f>Equity_Historical!Q136</f>
        <v>1.7515404022181838E-2</v>
      </c>
      <c r="L135" s="55">
        <f>Equity_Historical!R136</f>
        <v>8.8529229474757398E-4</v>
      </c>
      <c r="M135" s="55">
        <f>Equity_Historical!S136</f>
        <v>-3.5036806376579411E-3</v>
      </c>
      <c r="N135" s="55">
        <f>Equity_Historical!T136</f>
        <v>-5.0125308814474249E-3</v>
      </c>
      <c r="O135" s="55">
        <f>Equity_Historical!U136</f>
        <v>-2.9157586350336655E-3</v>
      </c>
      <c r="P135" s="55">
        <f>Equity_Historical!V136</f>
        <v>1.0407105125370688E-3</v>
      </c>
      <c r="Q135" s="55">
        <f>Equity_Historical!W136</f>
        <v>4.3861578199944993E-3</v>
      </c>
      <c r="R135" s="55">
        <f>Equity_Historical!X136</f>
        <v>5.9980344751693173E-3</v>
      </c>
      <c r="S135" s="55">
        <f>Equity_Historical!Y136</f>
        <v>9.8401551694775428E-3</v>
      </c>
      <c r="T135" s="55">
        <f>Equity_Historical!Z136</f>
        <v>-1.5671542780816904E-2</v>
      </c>
      <c r="V135" s="55"/>
      <c r="W135" s="55">
        <v>1.1840445176778383E-3</v>
      </c>
      <c r="X135" s="55">
        <v>1.5064179937557411E-2</v>
      </c>
      <c r="Y135" s="94">
        <f t="shared" si="13"/>
        <v>9.5121257696055804E-3</v>
      </c>
      <c r="Z135" s="54">
        <f t="shared" si="14"/>
        <v>1009512.1257696056</v>
      </c>
      <c r="AA135" s="54">
        <f t="shared" si="15"/>
        <v>9512.1257696056273</v>
      </c>
      <c r="AB135" s="101">
        <v>-17084.756878288579</v>
      </c>
      <c r="AC135" s="6">
        <f t="shared" si="12"/>
        <v>1113410.0413382475</v>
      </c>
    </row>
    <row r="136" spans="2:29">
      <c r="B136" s="112">
        <v>43657</v>
      </c>
      <c r="C136" s="33">
        <v>132</v>
      </c>
      <c r="D136" s="55">
        <f>Bond_Historical!K136</f>
        <v>-3.2688222655718729E-3</v>
      </c>
      <c r="E136" s="55">
        <f>Bond_Historical!L136</f>
        <v>-3.6977294636127687E-3</v>
      </c>
      <c r="F136" s="55">
        <f>Bond_Historical!M136</f>
        <v>-3.5091337808422587E-3</v>
      </c>
      <c r="G136" s="55">
        <f>Bond_Historical!N136</f>
        <v>-5.9196911190345534E-3</v>
      </c>
      <c r="H136" s="55">
        <f>Bond_Historical!O136</f>
        <v>-2.8530559564360247E-3</v>
      </c>
      <c r="I136" s="55">
        <f>Bond_Historical!P136</f>
        <v>-1.8843589171746477E-3</v>
      </c>
      <c r="J136" s="55">
        <f>Equity_Historical!P137</f>
        <v>7.7387538374239174E-4</v>
      </c>
      <c r="K136" s="55">
        <f>Equity_Historical!Q137</f>
        <v>-7.4265263812010899E-3</v>
      </c>
      <c r="L136" s="55">
        <f>Equity_Historical!R137</f>
        <v>8.2859220193281288E-3</v>
      </c>
      <c r="M136" s="55">
        <f>Equity_Historical!S137</f>
        <v>9.5645590923142565E-4</v>
      </c>
      <c r="N136" s="55">
        <f>Equity_Historical!T137</f>
        <v>-2.1560263298851688E-3</v>
      </c>
      <c r="O136" s="55">
        <f>Equity_Historical!U137</f>
        <v>9.5106587761925095E-3</v>
      </c>
      <c r="P136" s="55">
        <f>Equity_Historical!V137</f>
        <v>-1.0789381880429891E-2</v>
      </c>
      <c r="Q136" s="55">
        <f>Equity_Historical!W137</f>
        <v>1.4578768302245303E-3</v>
      </c>
      <c r="R136" s="55">
        <f>Equity_Historical!X137</f>
        <v>5.3803563921835142E-2</v>
      </c>
      <c r="S136" s="55">
        <f>Equity_Historical!Y137</f>
        <v>-7.3091926508311728E-3</v>
      </c>
      <c r="T136" s="55">
        <f>Equity_Historical!Z137</f>
        <v>2.7943769804302954E-3</v>
      </c>
      <c r="V136" s="55"/>
      <c r="W136" s="55">
        <v>-4.0557067817596154E-3</v>
      </c>
      <c r="X136" s="55">
        <v>-6.5090925709175339E-3</v>
      </c>
      <c r="Y136" s="94">
        <f t="shared" si="13"/>
        <v>-5.5277382552543662E-3</v>
      </c>
      <c r="Z136" s="54">
        <f t="shared" si="14"/>
        <v>994472.26174474566</v>
      </c>
      <c r="AA136" s="54">
        <f t="shared" si="15"/>
        <v>-5527.7382552543422</v>
      </c>
      <c r="AB136" s="101">
        <v>-17079.761360568926</v>
      </c>
      <c r="AC136" s="6">
        <f t="shared" si="12"/>
        <v>1107882.3030829933</v>
      </c>
    </row>
    <row r="137" spans="2:29">
      <c r="B137" s="112">
        <v>43658</v>
      </c>
      <c r="C137" s="33">
        <v>133</v>
      </c>
      <c r="D137" s="55">
        <f>Bond_Historical!K137</f>
        <v>8.4871315353077736E-4</v>
      </c>
      <c r="E137" s="55">
        <f>Bond_Historical!L137</f>
        <v>1.0838865681647417E-3</v>
      </c>
      <c r="F137" s="55">
        <f>Bond_Historical!M137</f>
        <v>3.9068355674881411E-4</v>
      </c>
      <c r="G137" s="55">
        <f>Bond_Historical!N137</f>
        <v>9.7535747437271835E-4</v>
      </c>
      <c r="H137" s="55">
        <f>Bond_Historical!O137</f>
        <v>1.0707974902722625E-3</v>
      </c>
      <c r="I137" s="55">
        <f>Bond_Historical!P137</f>
        <v>2.2604956479051327E-3</v>
      </c>
      <c r="J137" s="55">
        <f>Equity_Historical!P138</f>
        <v>7.7296502076739922E-4</v>
      </c>
      <c r="K137" s="55">
        <f>Equity_Historical!Q138</f>
        <v>1.7927163596589121E-2</v>
      </c>
      <c r="L137" s="55">
        <f>Equity_Historical!R138</f>
        <v>5.9513805047723646E-3</v>
      </c>
      <c r="M137" s="55">
        <f>Equity_Historical!S138</f>
        <v>-9.5645590923143097E-4</v>
      </c>
      <c r="N137" s="55">
        <f>Equity_Historical!T138</f>
        <v>2.8650387921919245E-2</v>
      </c>
      <c r="O137" s="55">
        <f>Equity_Historical!U138</f>
        <v>1.0462085082925475E-2</v>
      </c>
      <c r="P137" s="55">
        <f>Equity_Historical!V138</f>
        <v>-1.3388348546720605E-3</v>
      </c>
      <c r="Q137" s="55">
        <f>Equity_Historical!W138</f>
        <v>-3.1426155593505143E-3</v>
      </c>
      <c r="R137" s="55">
        <f>Equity_Historical!X138</f>
        <v>1.7986943462720426E-2</v>
      </c>
      <c r="S137" s="55">
        <f>Equity_Historical!Y138</f>
        <v>7.6536091505031044E-3</v>
      </c>
      <c r="T137" s="55">
        <f>Equity_Historical!Z138</f>
        <v>2.516751014573481E-2</v>
      </c>
      <c r="V137" s="55"/>
      <c r="W137" s="55">
        <v>1.0202721243726225E-3</v>
      </c>
      <c r="X137" s="55">
        <v>5.7963119551987727E-3</v>
      </c>
      <c r="Y137" s="94">
        <f t="shared" si="13"/>
        <v>3.8858960228683129E-3</v>
      </c>
      <c r="Z137" s="54">
        <f t="shared" si="14"/>
        <v>1003885.8960228683</v>
      </c>
      <c r="AA137" s="54">
        <f t="shared" si="15"/>
        <v>3885.8960228683427</v>
      </c>
      <c r="AB137" s="101">
        <v>-17004.929361573537</v>
      </c>
      <c r="AC137" s="6">
        <f t="shared" si="12"/>
        <v>1111768.1991058616</v>
      </c>
    </row>
    <row r="138" spans="2:29">
      <c r="B138" s="112">
        <v>43661</v>
      </c>
      <c r="C138" s="33">
        <v>134</v>
      </c>
      <c r="D138" s="55">
        <f>Bond_Historical!K138</f>
        <v>1.4525711577513551E-3</v>
      </c>
      <c r="E138" s="55">
        <f>Bond_Historical!L138</f>
        <v>1.4427280835349881E-3</v>
      </c>
      <c r="F138" s="55">
        <f>Bond_Historical!M138</f>
        <v>1.9504482875144528E-3</v>
      </c>
      <c r="G138" s="55">
        <f>Bond_Historical!N138</f>
        <v>1.7048490564613857E-3</v>
      </c>
      <c r="H138" s="55">
        <f>Bond_Historical!O138</f>
        <v>2.3162226945524548E-3</v>
      </c>
      <c r="I138" s="55">
        <f>Bond_Historical!P138</f>
        <v>1.8806756598498478E-4</v>
      </c>
      <c r="J138" s="55">
        <f>Equity_Historical!P139</f>
        <v>-7.1099831588110054E-3</v>
      </c>
      <c r="K138" s="55">
        <f>Equity_Historical!Q139</f>
        <v>-4.696923798986773E-3</v>
      </c>
      <c r="L138" s="55">
        <f>Equity_Historical!R139</f>
        <v>3.3101442217301994E-3</v>
      </c>
      <c r="M138" s="55">
        <f>Equity_Historical!S139</f>
        <v>2.5493020306049741E-3</v>
      </c>
      <c r="N138" s="55">
        <f>Equity_Historical!T139</f>
        <v>5.855291980332039E-3</v>
      </c>
      <c r="O138" s="55">
        <f>Equity_Historical!U139</f>
        <v>-1.221655256866429E-2</v>
      </c>
      <c r="P138" s="55">
        <f>Equity_Historical!V139</f>
        <v>8.1967787406591174E-3</v>
      </c>
      <c r="Q138" s="55">
        <f>Equity_Historical!W139</f>
        <v>-4.6194243924839451E-3</v>
      </c>
      <c r="R138" s="55">
        <f>Equity_Historical!X139</f>
        <v>2.2588330022427832E-4</v>
      </c>
      <c r="S138" s="55">
        <f>Equity_Historical!Y139</f>
        <v>9.3508413436051135E-3</v>
      </c>
      <c r="T138" s="55">
        <f>Equity_Historical!Z139</f>
        <v>3.8023488529508264E-3</v>
      </c>
      <c r="V138" s="55"/>
      <c r="W138" s="55">
        <v>1.5246630146841138E-3</v>
      </c>
      <c r="X138" s="55">
        <v>3.4269107106218435E-4</v>
      </c>
      <c r="Y138" s="94">
        <f t="shared" si="13"/>
        <v>8.1547984851095619E-4</v>
      </c>
      <c r="Z138" s="54">
        <f t="shared" si="14"/>
        <v>1000815.4798485109</v>
      </c>
      <c r="AA138" s="54">
        <f t="shared" si="15"/>
        <v>815.47984851093497</v>
      </c>
      <c r="AB138" s="101">
        <v>-16889.263840446132</v>
      </c>
      <c r="AC138" s="6">
        <f t="shared" si="12"/>
        <v>1112583.6789543726</v>
      </c>
    </row>
    <row r="139" spans="2:29">
      <c r="B139" s="112">
        <v>43662</v>
      </c>
      <c r="C139" s="33">
        <v>135</v>
      </c>
      <c r="D139" s="55">
        <f>Bond_Historical!K139</f>
        <v>-1.3312168786512018E-3</v>
      </c>
      <c r="E139" s="55">
        <f>Bond_Historical!L139</f>
        <v>-1.0818483532258484E-3</v>
      </c>
      <c r="F139" s="55">
        <f>Bond_Historical!M139</f>
        <v>-1.5605160963368865E-3</v>
      </c>
      <c r="G139" s="55">
        <f>Bond_Historical!N139</f>
        <v>-2.1112819798923431E-3</v>
      </c>
      <c r="H139" s="55">
        <f>Bond_Historical!O139</f>
        <v>-1.6027067363314812E-3</v>
      </c>
      <c r="I139" s="55">
        <f>Bond_Historical!P139</f>
        <v>-1.880675659849522E-4</v>
      </c>
      <c r="J139" s="55">
        <f>Equity_Historical!P140</f>
        <v>-1.5032028680985788E-2</v>
      </c>
      <c r="K139" s="55">
        <f>Equity_Historical!Q140</f>
        <v>-3.4337314202802954E-4</v>
      </c>
      <c r="L139" s="55">
        <f>Equity_Historical!R140</f>
        <v>-1.9150546625017037E-3</v>
      </c>
      <c r="M139" s="55">
        <f>Equity_Historical!S140</f>
        <v>4.9208443723046877E-3</v>
      </c>
      <c r="N139" s="55">
        <f>Equity_Historical!T140</f>
        <v>5.2683889299753968E-3</v>
      </c>
      <c r="O139" s="55">
        <f>Equity_Historical!U140</f>
        <v>1.0654381015956038E-2</v>
      </c>
      <c r="P139" s="55">
        <f>Equity_Historical!V140</f>
        <v>-6.6188546892998051E-3</v>
      </c>
      <c r="Q139" s="55">
        <f>Equity_Historical!W140</f>
        <v>-8.278199636871519E-3</v>
      </c>
      <c r="R139" s="55">
        <f>Equity_Historical!X140</f>
        <v>-4.9001954183854092E-3</v>
      </c>
      <c r="S139" s="55">
        <f>Equity_Historical!Y140</f>
        <v>-3.4657667619801854E-3</v>
      </c>
      <c r="T139" s="55">
        <f>Equity_Historical!Z140</f>
        <v>9.0328940848372747E-4</v>
      </c>
      <c r="V139" s="55"/>
      <c r="W139" s="55">
        <v>-1.4514427508590252E-3</v>
      </c>
      <c r="X139" s="55">
        <v>-6.3625243550966826E-3</v>
      </c>
      <c r="Y139" s="94">
        <f t="shared" si="13"/>
        <v>-4.3980917134016197E-3</v>
      </c>
      <c r="Z139" s="54">
        <f t="shared" si="14"/>
        <v>995601.90828659839</v>
      </c>
      <c r="AA139" s="54">
        <f t="shared" si="15"/>
        <v>-4398.0917134016054</v>
      </c>
      <c r="AB139" s="101">
        <v>-16656.71974757046</v>
      </c>
      <c r="AC139" s="6">
        <f t="shared" si="12"/>
        <v>1108185.5872409712</v>
      </c>
    </row>
    <row r="140" spans="2:29">
      <c r="B140" s="112">
        <v>43663</v>
      </c>
      <c r="C140" s="33">
        <v>136</v>
      </c>
      <c r="D140" s="55">
        <f>Bond_Historical!K140</f>
        <v>3.0237125025633846E-3</v>
      </c>
      <c r="E140" s="55">
        <f>Bond_Historical!L140</f>
        <v>2.6131226538951848E-3</v>
      </c>
      <c r="F140" s="55">
        <f>Bond_Historical!M140</f>
        <v>3.5072954029528708E-3</v>
      </c>
      <c r="G140" s="55">
        <f>Bond_Historical!N140</f>
        <v>5.2698282812086647E-3</v>
      </c>
      <c r="H140" s="55">
        <f>Bond_Historical!O140</f>
        <v>2.1365958711670897E-3</v>
      </c>
      <c r="I140" s="55">
        <f>Bond_Historical!P140</f>
        <v>7.5253849478116393E-4</v>
      </c>
      <c r="J140" s="55">
        <f>Equity_Historical!P141</f>
        <v>-5.9437979054755502E-3</v>
      </c>
      <c r="K140" s="55">
        <f>Equity_Historical!Q141</f>
        <v>-1.005820605681196E-2</v>
      </c>
      <c r="L140" s="55">
        <f>Equity_Historical!R141</f>
        <v>-1.3950895592285335E-3</v>
      </c>
      <c r="M140" s="55">
        <f>Equity_Historical!S141</f>
        <v>-7.9195317494814969E-4</v>
      </c>
      <c r="N140" s="55">
        <f>Equity_Historical!T141</f>
        <v>-1.4204325337326289E-2</v>
      </c>
      <c r="O140" s="55">
        <f>Equity_Historical!U141</f>
        <v>-9.8646237527023339E-3</v>
      </c>
      <c r="P140" s="55">
        <f>Equity_Historical!V141</f>
        <v>-2.727038612225985E-3</v>
      </c>
      <c r="Q140" s="55">
        <f>Equity_Historical!W141</f>
        <v>-2.6225407528593652E-3</v>
      </c>
      <c r="R140" s="55">
        <f>Equity_Historical!X141</f>
        <v>7.4911787997026923E-3</v>
      </c>
      <c r="S140" s="55">
        <f>Equity_Historical!Y141</f>
        <v>-5.6392866053922583E-3</v>
      </c>
      <c r="T140" s="55">
        <f>Equity_Historical!Z141</f>
        <v>-1.8649989962491408E-2</v>
      </c>
      <c r="V140" s="55"/>
      <c r="W140" s="55">
        <v>3.4341123200244215E-3</v>
      </c>
      <c r="X140" s="55">
        <v>-3.0163403095641861E-3</v>
      </c>
      <c r="Y140" s="94">
        <f t="shared" si="13"/>
        <v>-4.3615925772874284E-4</v>
      </c>
      <c r="Z140" s="54">
        <f t="shared" si="14"/>
        <v>999563.84074227128</v>
      </c>
      <c r="AA140" s="54">
        <f t="shared" si="15"/>
        <v>-436.15925772872288</v>
      </c>
      <c r="AB140" s="101">
        <v>-16534.392633113544</v>
      </c>
      <c r="AC140" s="6">
        <f t="shared" si="12"/>
        <v>1107749.4279832426</v>
      </c>
    </row>
    <row r="141" spans="2:29">
      <c r="B141" s="112">
        <v>43664</v>
      </c>
      <c r="C141" s="33">
        <v>137</v>
      </c>
      <c r="D141" s="55">
        <f>Bond_Historical!K141</f>
        <v>1.8096686712899661E-3</v>
      </c>
      <c r="E141" s="55">
        <f>Bond_Historical!L141</f>
        <v>1.6186567520335385E-3</v>
      </c>
      <c r="F141" s="55">
        <f>Bond_Historical!M141</f>
        <v>1.5539928660071121E-3</v>
      </c>
      <c r="G141" s="55">
        <f>Bond_Historical!N141</f>
        <v>2.3421357873667269E-3</v>
      </c>
      <c r="H141" s="55">
        <f>Bond_Historical!O141</f>
        <v>1.5992887892129976E-3</v>
      </c>
      <c r="I141" s="55">
        <f>Bond_Historical!P141</f>
        <v>1.3155968517843078E-3</v>
      </c>
      <c r="J141" s="55">
        <f>Equity_Historical!P142</f>
        <v>-8.5154614056767736E-3</v>
      </c>
      <c r="K141" s="55">
        <f>Equity_Historical!Q142</f>
        <v>-5.0673368941888475E-3</v>
      </c>
      <c r="L141" s="55">
        <f>Equity_Historical!R142</f>
        <v>1.0465701187894411E-3</v>
      </c>
      <c r="M141" s="55">
        <f>Equity_Historical!S142</f>
        <v>3.3225116705985569E-3</v>
      </c>
      <c r="N141" s="55">
        <f>Equity_Historical!T142</f>
        <v>3.9190044006111755E-3</v>
      </c>
      <c r="O141" s="55">
        <f>Equity_Historical!U142</f>
        <v>5.9478858382383294E-3</v>
      </c>
      <c r="P141" s="55">
        <f>Equity_Historical!V142</f>
        <v>-3.8330693280826296E-4</v>
      </c>
      <c r="Q141" s="55">
        <f>Equity_Historical!W142</f>
        <v>8.6395063415233703E-3</v>
      </c>
      <c r="R141" s="55">
        <f>Equity_Historical!X142</f>
        <v>-2.2950437676537167E-2</v>
      </c>
      <c r="S141" s="55">
        <f>Equity_Historical!Y142</f>
        <v>1.129579610566152E-2</v>
      </c>
      <c r="T141" s="55">
        <f>Equity_Historical!Z142</f>
        <v>9.8058672709970107E-4</v>
      </c>
      <c r="V141" s="55"/>
      <c r="W141" s="55">
        <v>1.8188471913187039E-3</v>
      </c>
      <c r="X141" s="55">
        <v>-3.1676678271622583E-3</v>
      </c>
      <c r="Y141" s="94">
        <f t="shared" si="13"/>
        <v>-1.1730618197698735E-3</v>
      </c>
      <c r="Z141" s="54">
        <f t="shared" si="14"/>
        <v>998826.93818023009</v>
      </c>
      <c r="AA141" s="54">
        <f t="shared" si="15"/>
        <v>-1173.0618197699077</v>
      </c>
      <c r="AB141" s="101">
        <v>-16258.066787197255</v>
      </c>
      <c r="AC141" s="6">
        <f t="shared" si="12"/>
        <v>1106576.3661634726</v>
      </c>
    </row>
    <row r="142" spans="2:29">
      <c r="B142" s="112">
        <v>43665</v>
      </c>
      <c r="C142" s="33">
        <v>138</v>
      </c>
      <c r="D142" s="55">
        <f>Bond_Historical!K142</f>
        <v>-1.0855637707889998E-3</v>
      </c>
      <c r="E142" s="55">
        <f>Bond_Historical!L142</f>
        <v>-1.1684962282591201E-3</v>
      </c>
      <c r="F142" s="55">
        <f>Bond_Historical!M142</f>
        <v>-1.5539928660071708E-3</v>
      </c>
      <c r="G142" s="55">
        <f>Bond_Historical!N142</f>
        <v>-1.5341368037803367E-3</v>
      </c>
      <c r="H142" s="55">
        <f>Bond_Historical!O142</f>
        <v>-8.8811739803317425E-4</v>
      </c>
      <c r="I142" s="55">
        <f>Bond_Historical!P142</f>
        <v>-5.6347816054022517E-4</v>
      </c>
      <c r="J142" s="55">
        <f>Equity_Historical!P143</f>
        <v>2.0023353026513016E-3</v>
      </c>
      <c r="K142" s="55">
        <f>Equity_Historical!Q143</f>
        <v>-1.2126219021602781E-2</v>
      </c>
      <c r="L142" s="55">
        <f>Equity_Historical!R143</f>
        <v>-7.1737642143311752E-3</v>
      </c>
      <c r="M142" s="55">
        <f>Equity_Historical!S143</f>
        <v>-1.5119248828953541E-2</v>
      </c>
      <c r="N142" s="55">
        <f>Equity_Historical!T143</f>
        <v>-1.3932546427964512E-4</v>
      </c>
      <c r="O142" s="55">
        <f>Equity_Historical!U143</f>
        <v>-9.9031559984895066E-3</v>
      </c>
      <c r="P142" s="55">
        <f>Equity_Historical!V143</f>
        <v>-1.4968224018536763E-2</v>
      </c>
      <c r="Q142" s="55">
        <f>Equity_Historical!W143</f>
        <v>-1.2643165007129888E-2</v>
      </c>
      <c r="R142" s="55">
        <f>Equity_Historical!X143</f>
        <v>-1.5273419311995436E-2</v>
      </c>
      <c r="S142" s="55">
        <f>Equity_Historical!Y143</f>
        <v>-1.5040274151980353E-2</v>
      </c>
      <c r="T142" s="55">
        <f>Equity_Historical!Z143</f>
        <v>1.4414133142450398E-2</v>
      </c>
      <c r="V142" s="55"/>
      <c r="W142" s="55">
        <v>-1.2666833149068048E-3</v>
      </c>
      <c r="X142" s="55">
        <v>-1.8540874118120828E-2</v>
      </c>
      <c r="Y142" s="94">
        <f t="shared" si="13"/>
        <v>-1.1631197796835217E-2</v>
      </c>
      <c r="Z142" s="54">
        <f t="shared" si="14"/>
        <v>988368.80220316479</v>
      </c>
      <c r="AA142" s="54">
        <f t="shared" si="15"/>
        <v>-11631.197796835215</v>
      </c>
      <c r="AB142" s="101">
        <v>-16245.672476061736</v>
      </c>
      <c r="AC142" s="6">
        <f t="shared" si="12"/>
        <v>1094945.1683666375</v>
      </c>
    </row>
    <row r="143" spans="2:29">
      <c r="B143" s="112">
        <v>43668</v>
      </c>
      <c r="C143" s="33">
        <v>139</v>
      </c>
      <c r="D143" s="55">
        <f>Bond_Historical!K143</f>
        <v>1.0855637707891297E-3</v>
      </c>
      <c r="E143" s="55">
        <f>Bond_Historical!L143</f>
        <v>1.2578900110394764E-3</v>
      </c>
      <c r="F143" s="55">
        <f>Bond_Historical!M143</f>
        <v>1.1657742014510536E-3</v>
      </c>
      <c r="G143" s="55">
        <f>Bond_Historical!N143</f>
        <v>3.0659985266919642E-3</v>
      </c>
      <c r="H143" s="55">
        <f>Bond_Historical!O143</f>
        <v>5.3305731240323661E-4</v>
      </c>
      <c r="I143" s="55">
        <f>Bond_Historical!P143</f>
        <v>0</v>
      </c>
      <c r="J143" s="55">
        <f>Equity_Historical!P144</f>
        <v>1.0661709109217258E-3</v>
      </c>
      <c r="K143" s="55">
        <f>Equity_Historical!Q144</f>
        <v>1.9767080665284681E-2</v>
      </c>
      <c r="L143" s="55">
        <f>Equity_Historical!R144</f>
        <v>-9.5268779559866106E-3</v>
      </c>
      <c r="M143" s="55">
        <f>Equity_Historical!S144</f>
        <v>7.0310495490627485E-3</v>
      </c>
      <c r="N143" s="55">
        <f>Equity_Historical!T144</f>
        <v>5.5731999534068648E-3</v>
      </c>
      <c r="O143" s="55">
        <f>Equity_Historical!U144</f>
        <v>6.4086054376241717E-3</v>
      </c>
      <c r="P143" s="55">
        <f>Equity_Historical!V144</f>
        <v>5.5304402550026962E-3</v>
      </c>
      <c r="Q143" s="55">
        <f>Equity_Historical!W144</f>
        <v>-4.8258020163043239E-3</v>
      </c>
      <c r="R143" s="55">
        <f>Equity_Historical!X144</f>
        <v>-5.195552828431098E-3</v>
      </c>
      <c r="S143" s="55">
        <f>Equity_Historical!Y144</f>
        <v>2.2596795962905151E-2</v>
      </c>
      <c r="T143" s="55">
        <f>Equity_Historical!Z144</f>
        <v>-2.8422209121897637E-3</v>
      </c>
      <c r="V143" s="55"/>
      <c r="W143" s="55">
        <v>1.6054222974021674E-3</v>
      </c>
      <c r="X143" s="55">
        <v>1.0394723547349709E-2</v>
      </c>
      <c r="Y143" s="94">
        <f t="shared" si="13"/>
        <v>6.8790030473706923E-3</v>
      </c>
      <c r="Z143" s="54">
        <f t="shared" si="14"/>
        <v>1006879.0030473707</v>
      </c>
      <c r="AA143" s="54">
        <f t="shared" si="15"/>
        <v>6879.0030473707011</v>
      </c>
      <c r="AB143" s="101">
        <v>-16176.176280028885</v>
      </c>
      <c r="AC143" s="6">
        <f t="shared" si="12"/>
        <v>1101824.1714140084</v>
      </c>
    </row>
    <row r="144" spans="2:29">
      <c r="B144" s="112">
        <v>43669</v>
      </c>
      <c r="C144" s="33">
        <v>140</v>
      </c>
      <c r="D144" s="55">
        <f>Bond_Historical!K144</f>
        <v>-8.4398443389089607E-4</v>
      </c>
      <c r="E144" s="55">
        <f>Bond_Historical!L144</f>
        <v>-9.8864396815452333E-4</v>
      </c>
      <c r="F144" s="55">
        <f>Bond_Historical!M144</f>
        <v>-1.5551936689175488E-3</v>
      </c>
      <c r="G144" s="55">
        <f>Bond_Historical!N144</f>
        <v>5.6335217851598014E-4</v>
      </c>
      <c r="H144" s="55">
        <f>Bond_Historical!O144</f>
        <v>-8.8857978740105833E-4</v>
      </c>
      <c r="I144" s="55">
        <f>Bond_Historical!P144</f>
        <v>1.879308854748769E-4</v>
      </c>
      <c r="J144" s="55">
        <f>Equity_Historical!P145</f>
        <v>3.9881996724030599E-3</v>
      </c>
      <c r="K144" s="55">
        <f>Equity_Historical!Q145</f>
        <v>1.976345901287875E-4</v>
      </c>
      <c r="L144" s="55">
        <f>Equity_Historical!R145</f>
        <v>-6.4916415153988766E-3</v>
      </c>
      <c r="M144" s="55">
        <f>Equity_Historical!S145</f>
        <v>-2.5510788309168943E-3</v>
      </c>
      <c r="N144" s="55">
        <f>Equity_Historical!T145</f>
        <v>1.7492258933607251E-2</v>
      </c>
      <c r="O144" s="55">
        <f>Equity_Historical!U145</f>
        <v>1.8124855920601677E-2</v>
      </c>
      <c r="P144" s="55">
        <f>Equity_Historical!V145</f>
        <v>4.8354652856983092E-4</v>
      </c>
      <c r="Q144" s="55">
        <f>Equity_Historical!W145</f>
        <v>-3.5773371910721259E-3</v>
      </c>
      <c r="R144" s="55">
        <f>Equity_Historical!X145</f>
        <v>-1.2150614651647181E-3</v>
      </c>
      <c r="S144" s="55">
        <f>Equity_Historical!Y145</f>
        <v>7.7872490152571892E-3</v>
      </c>
      <c r="T144" s="55">
        <f>Equity_Historical!Z145</f>
        <v>1.9251633477399121E-2</v>
      </c>
      <c r="V144" s="55"/>
      <c r="W144" s="55">
        <v>-4.5569149015681931E-4</v>
      </c>
      <c r="X144" s="55">
        <v>8.2972990953160929E-3</v>
      </c>
      <c r="Y144" s="94">
        <f t="shared" si="13"/>
        <v>4.7961028611269276E-3</v>
      </c>
      <c r="Z144" s="54">
        <f t="shared" si="14"/>
        <v>1004796.1028611269</v>
      </c>
      <c r="AA144" s="54">
        <f t="shared" si="15"/>
        <v>4796.1028611268848</v>
      </c>
      <c r="AB144" s="101">
        <v>-16134.994810592616</v>
      </c>
      <c r="AC144" s="6">
        <f t="shared" si="12"/>
        <v>1106620.2742751352</v>
      </c>
    </row>
    <row r="145" spans="2:29">
      <c r="B145" s="112">
        <v>43670</v>
      </c>
      <c r="C145" s="33">
        <v>141</v>
      </c>
      <c r="D145" s="55">
        <f>Bond_Historical!K145</f>
        <v>9.6516158002950519E-4</v>
      </c>
      <c r="E145" s="55">
        <f>Bond_Historical!L145</f>
        <v>1.4378755784612636E-3</v>
      </c>
      <c r="F145" s="55">
        <f>Bond_Historical!M145</f>
        <v>7.782186968113043E-4</v>
      </c>
      <c r="G145" s="55">
        <f>Bond_Historical!N145</f>
        <v>2.8137921936943373E-3</v>
      </c>
      <c r="H145" s="55">
        <f>Bond_Historical!O145</f>
        <v>3.5552247499777992E-4</v>
      </c>
      <c r="I145" s="55">
        <f>Bond_Historical!P145</f>
        <v>1.1263648755229815E-3</v>
      </c>
      <c r="J145" s="55">
        <f>Equity_Historical!P146</f>
        <v>-1.3270434279172863E-4</v>
      </c>
      <c r="K145" s="55">
        <f>Equity_Historical!Q146</f>
        <v>1.1301774867252661E-2</v>
      </c>
      <c r="L145" s="55">
        <f>Equity_Historical!R146</f>
        <v>-8.0337691235921201E-4</v>
      </c>
      <c r="M145" s="55">
        <f>Equity_Historical!S146</f>
        <v>-6.5668784376883508E-3</v>
      </c>
      <c r="N145" s="55">
        <f>Equity_Historical!T146</f>
        <v>1.3426928095539296E-2</v>
      </c>
      <c r="O145" s="55">
        <f>Equity_Historical!U146</f>
        <v>4.0309252299934725E-3</v>
      </c>
      <c r="P145" s="55">
        <f>Equity_Historical!V146</f>
        <v>-9.7668030047592114E-3</v>
      </c>
      <c r="Q145" s="55">
        <f>Equity_Historical!W146</f>
        <v>2.3130381772681422E-4</v>
      </c>
      <c r="R145" s="55">
        <f>Equity_Historical!X146</f>
        <v>-1.5331716463289556E-2</v>
      </c>
      <c r="S145" s="55">
        <f>Equity_Historical!Y146</f>
        <v>-8.1422769872139047E-4</v>
      </c>
      <c r="T145" s="55">
        <f>Equity_Historical!Z146</f>
        <v>-6.9740228890029328E-3</v>
      </c>
      <c r="V145" s="55"/>
      <c r="W145" s="55">
        <v>1.5939448624299587E-3</v>
      </c>
      <c r="X145" s="55">
        <v>9.8203131764292191E-3</v>
      </c>
      <c r="Y145" s="94">
        <f t="shared" si="13"/>
        <v>6.5297658508295152E-3</v>
      </c>
      <c r="Z145" s="54">
        <f t="shared" si="14"/>
        <v>1006529.7658508295</v>
      </c>
      <c r="AA145" s="54">
        <f t="shared" si="15"/>
        <v>6529.7658508295426</v>
      </c>
      <c r="AB145" s="101">
        <v>-16053.081956339534</v>
      </c>
      <c r="AC145" s="6">
        <f t="shared" si="12"/>
        <v>1113150.0401259647</v>
      </c>
    </row>
    <row r="146" spans="2:29">
      <c r="B146" s="112">
        <v>43671</v>
      </c>
      <c r="C146" s="33">
        <v>142</v>
      </c>
      <c r="D146" s="55">
        <f>Bond_Historical!K146</f>
        <v>-1.0860463117541351E-3</v>
      </c>
      <c r="E146" s="55">
        <f>Bond_Historical!L146</f>
        <v>-1.5278209250956546E-3</v>
      </c>
      <c r="F146" s="55">
        <f>Bond_Historical!M146</f>
        <v>-1.5564034262150067E-3</v>
      </c>
      <c r="G146" s="55">
        <f>Bond_Historical!N146</f>
        <v>-3.2162464805676736E-3</v>
      </c>
      <c r="H146" s="55">
        <f>Bond_Historical!O146</f>
        <v>-1.0671777799647799E-3</v>
      </c>
      <c r="I146" s="55">
        <f>Bond_Historical!P146</f>
        <v>3.7510375519711736E-4</v>
      </c>
      <c r="J146" s="55">
        <f>Equity_Historical!P147</f>
        <v>-5.7219049827185973E-3</v>
      </c>
      <c r="K146" s="55">
        <f>Equity_Historical!Q147</f>
        <v>-1.948899808195545E-2</v>
      </c>
      <c r="L146" s="55">
        <f>Equity_Historical!R147</f>
        <v>1.9622874481299841E-3</v>
      </c>
      <c r="M146" s="55">
        <f>Equity_Historical!S147</f>
        <v>-2.1768314793792903E-2</v>
      </c>
      <c r="N146" s="55">
        <f>Equity_Historical!T147</f>
        <v>-1.4656325636148404E-2</v>
      </c>
      <c r="O146" s="55">
        <f>Equity_Historical!U147</f>
        <v>-9.6327526087916227E-3</v>
      </c>
      <c r="P146" s="55">
        <f>Equity_Historical!V147</f>
        <v>3.0714490200862568E-3</v>
      </c>
      <c r="Q146" s="55">
        <f>Equity_Historical!W147</f>
        <v>-5.0979139887780143E-3</v>
      </c>
      <c r="R146" s="55">
        <f>Equity_Historical!X147</f>
        <v>-9.7235710571094459E-3</v>
      </c>
      <c r="S146" s="55">
        <f>Equity_Historical!Y147</f>
        <v>-7.9385190680802253E-3</v>
      </c>
      <c r="T146" s="55">
        <f>Equity_Historical!Z147</f>
        <v>-1.6161801101283165E-3</v>
      </c>
      <c r="V146" s="55"/>
      <c r="W146" s="55">
        <v>-1.7686106519802399E-3</v>
      </c>
      <c r="X146" s="55">
        <v>-7.5032516485370776E-4</v>
      </c>
      <c r="Y146" s="94">
        <f t="shared" si="13"/>
        <v>-1.1576393597043206E-3</v>
      </c>
      <c r="Z146" s="54">
        <f t="shared" si="14"/>
        <v>998842.36064029566</v>
      </c>
      <c r="AA146" s="54">
        <f t="shared" si="15"/>
        <v>-1157.6393597043352</v>
      </c>
      <c r="AB146" s="101">
        <v>-15975.333683702513</v>
      </c>
      <c r="AC146" s="6">
        <f t="shared" si="12"/>
        <v>1111992.4007662605</v>
      </c>
    </row>
    <row r="147" spans="2:29">
      <c r="B147" s="112">
        <v>43672</v>
      </c>
      <c r="C147" s="33">
        <v>143</v>
      </c>
      <c r="D147" s="55">
        <f>Bond_Historical!K147</f>
        <v>0</v>
      </c>
      <c r="E147" s="55">
        <f>Bond_Historical!L147</f>
        <v>1.8011413099197599E-4</v>
      </c>
      <c r="F147" s="55">
        <f>Bond_Historical!M147</f>
        <v>3.8882682683337823E-4</v>
      </c>
      <c r="G147" s="55">
        <f>Bond_Historical!N147</f>
        <v>1.3681254306004858E-3</v>
      </c>
      <c r="H147" s="55">
        <f>Bond_Historical!O147</f>
        <v>-1.4244323066277577E-3</v>
      </c>
      <c r="I147" s="55">
        <f>Bond_Historical!P147</f>
        <v>3.7498393134807598E-4</v>
      </c>
      <c r="J147" s="55">
        <f>Equity_Historical!P148</f>
        <v>-1.6031508215665949E-3</v>
      </c>
      <c r="K147" s="55">
        <f>Equity_Historical!Q148</f>
        <v>-4.794508037336981E-3</v>
      </c>
      <c r="L147" s="55">
        <f>Equity_Historical!R148</f>
        <v>7.1035870896071955E-3</v>
      </c>
      <c r="M147" s="55">
        <f>Equity_Historical!S148</f>
        <v>9.8477270333956158E-4</v>
      </c>
      <c r="N147" s="55">
        <f>Equity_Historical!T148</f>
        <v>8.2015071930775535E-4</v>
      </c>
      <c r="O147" s="55">
        <f>Equity_Historical!U148</f>
        <v>4.3979447423821314E-3</v>
      </c>
      <c r="P147" s="55">
        <f>Equity_Historical!V148</f>
        <v>-4.0486878432220569E-3</v>
      </c>
      <c r="Q147" s="55">
        <f>Equity_Historical!W148</f>
        <v>2.899655134751183E-3</v>
      </c>
      <c r="R147" s="55">
        <f>Equity_Historical!X148</f>
        <v>1.690500495671627E-2</v>
      </c>
      <c r="S147" s="55">
        <f>Equity_Historical!Y148</f>
        <v>3.4719081715976199E-3</v>
      </c>
      <c r="T147" s="55">
        <f>Equity_Historical!Z148</f>
        <v>2.0635020300473945E-2</v>
      </c>
      <c r="V147" s="55"/>
      <c r="W147" s="55">
        <v>5.1811383558623004E-4</v>
      </c>
      <c r="X147" s="55">
        <v>-1.7064479948514427E-2</v>
      </c>
      <c r="Y147" s="94">
        <f t="shared" si="13"/>
        <v>-1.0031442434874164E-2</v>
      </c>
      <c r="Z147" s="54">
        <f t="shared" si="14"/>
        <v>989968.55756512587</v>
      </c>
      <c r="AA147" s="54">
        <f t="shared" si="15"/>
        <v>-10031.44243487413</v>
      </c>
      <c r="AB147" s="101">
        <v>-15970.516538314871</v>
      </c>
      <c r="AC147" s="6">
        <f t="shared" si="12"/>
        <v>1101960.9583313863</v>
      </c>
    </row>
    <row r="148" spans="2:29">
      <c r="B148" s="112">
        <v>43675</v>
      </c>
      <c r="C148" s="33">
        <v>144</v>
      </c>
      <c r="D148" s="55">
        <f>Bond_Historical!K148</f>
        <v>6.0332281244992255E-4</v>
      </c>
      <c r="E148" s="55">
        <f>Bond_Historical!L148</f>
        <v>4.4964538624066519E-4</v>
      </c>
      <c r="F148" s="55">
        <f>Bond_Historical!M148</f>
        <v>7.7877737003693276E-4</v>
      </c>
      <c r="G148" s="55">
        <f>Bond_Historical!N148</f>
        <v>-6.4372702053380087E-4</v>
      </c>
      <c r="H148" s="55">
        <f>Bond_Historical!O148</f>
        <v>-3.5615717575440225E-4</v>
      </c>
      <c r="I148" s="55">
        <f>Bond_Historical!P148</f>
        <v>-1.8743272880465258E-4</v>
      </c>
      <c r="J148" s="55">
        <f>Equity_Historical!P149</f>
        <v>7.0597972807120409E-3</v>
      </c>
      <c r="K148" s="55">
        <f>Equity_Historical!Q149</f>
        <v>-1.9258055071630347E-2</v>
      </c>
      <c r="L148" s="55">
        <f>Equity_Historical!R149</f>
        <v>-6.6581386881471383E-3</v>
      </c>
      <c r="M148" s="55">
        <f>Equity_Historical!S149</f>
        <v>8.3329880947171191E-3</v>
      </c>
      <c r="N148" s="55">
        <f>Equity_Historical!T149</f>
        <v>-1.6409896410117476E-3</v>
      </c>
      <c r="O148" s="55">
        <f>Equity_Historical!U149</f>
        <v>-3.188600964690415E-3</v>
      </c>
      <c r="P148" s="55">
        <f>Equity_Historical!V149</f>
        <v>4.7786916822071708E-3</v>
      </c>
      <c r="Q148" s="55">
        <f>Equity_Historical!W149</f>
        <v>3.6995715044819215E-3</v>
      </c>
      <c r="R148" s="55">
        <f>Equity_Historical!X149</f>
        <v>3.473075505988459E-3</v>
      </c>
      <c r="S148" s="55">
        <f>Equity_Historical!Y149</f>
        <v>9.2952798948645332E-3</v>
      </c>
      <c r="T148" s="55">
        <f>Equity_Historical!Z149</f>
        <v>-7.6318797853488563E-4</v>
      </c>
      <c r="V148" s="55"/>
      <c r="W148" s="55">
        <v>7.5883057061255154E-5</v>
      </c>
      <c r="X148" s="55">
        <v>9.926580382857539E-4</v>
      </c>
      <c r="Y148" s="94">
        <f t="shared" si="13"/>
        <v>6.2594804579595435E-4</v>
      </c>
      <c r="Z148" s="54">
        <f t="shared" si="14"/>
        <v>1000625.9480457959</v>
      </c>
      <c r="AA148" s="54">
        <f t="shared" si="15"/>
        <v>625.94804579589982</v>
      </c>
      <c r="AB148" s="101">
        <v>-15822.161142586614</v>
      </c>
      <c r="AC148" s="6">
        <f t="shared" si="12"/>
        <v>1102586.9063771823</v>
      </c>
    </row>
    <row r="149" spans="2:29">
      <c r="B149" s="112">
        <v>43676</v>
      </c>
      <c r="C149" s="33">
        <v>145</v>
      </c>
      <c r="D149" s="55">
        <f>Bond_Historical!K149</f>
        <v>-2.4113537569592428E-4</v>
      </c>
      <c r="E149" s="55">
        <f>Bond_Historical!L149</f>
        <v>-8.9977305997127846E-5</v>
      </c>
      <c r="F149" s="55">
        <f>Bond_Historical!M149</f>
        <v>0</v>
      </c>
      <c r="G149" s="55">
        <f>Bond_Historical!N149</f>
        <v>-3.2194412319352901E-4</v>
      </c>
      <c r="H149" s="55">
        <f>Bond_Historical!O149</f>
        <v>1.4248553488303106E-3</v>
      </c>
      <c r="I149" s="55">
        <f>Bond_Historical!P149</f>
        <v>7.4974918086718621E-4</v>
      </c>
      <c r="J149" s="55">
        <f>Equity_Historical!P150</f>
        <v>1.3273954608241897E-4</v>
      </c>
      <c r="K149" s="55">
        <f>Equity_Historical!Q150</f>
        <v>5.5981716938752384E-3</v>
      </c>
      <c r="L149" s="55">
        <f>Equity_Historical!R150</f>
        <v>-1.8724838701543933E-3</v>
      </c>
      <c r="M149" s="55">
        <f>Equity_Historical!S150</f>
        <v>-6.3658831492931856E-3</v>
      </c>
      <c r="N149" s="55">
        <f>Equity_Historical!T150</f>
        <v>8.3456808563166993E-3</v>
      </c>
      <c r="O149" s="55">
        <f>Equity_Historical!U150</f>
        <v>-2.2469777211965585E-3</v>
      </c>
      <c r="P149" s="55">
        <f>Equity_Historical!V150</f>
        <v>1.4871511073979804E-2</v>
      </c>
      <c r="Q149" s="55">
        <f>Equity_Historical!W150</f>
        <v>-1.4646437004474735E-2</v>
      </c>
      <c r="R149" s="55">
        <f>Equity_Historical!X150</f>
        <v>4.3636567549634594E-3</v>
      </c>
      <c r="S149" s="55">
        <f>Equity_Historical!Y150</f>
        <v>-4.3014053942788347E-3</v>
      </c>
      <c r="T149" s="55">
        <f>Equity_Historical!Z150</f>
        <v>-1.3515613515061207E-3</v>
      </c>
      <c r="V149" s="55"/>
      <c r="W149" s="55">
        <v>1.0049597548529563E-5</v>
      </c>
      <c r="X149" s="55">
        <v>2.3894124975223949E-2</v>
      </c>
      <c r="Y149" s="94">
        <f t="shared" si="13"/>
        <v>1.434049482415378E-2</v>
      </c>
      <c r="Z149" s="54">
        <f t="shared" si="14"/>
        <v>1014340.4948241538</v>
      </c>
      <c r="AA149" s="54">
        <f t="shared" si="15"/>
        <v>14340.494824153837</v>
      </c>
      <c r="AB149" s="101">
        <v>-15787.714602108463</v>
      </c>
      <c r="AC149" s="6">
        <f t="shared" si="12"/>
        <v>1116927.4012013362</v>
      </c>
    </row>
    <row r="150" spans="2:29">
      <c r="B150" s="112">
        <v>43677</v>
      </c>
      <c r="C150" s="33">
        <v>146</v>
      </c>
      <c r="D150" s="55">
        <f>Bond_Historical!K150</f>
        <v>1.2056272658174032E-3</v>
      </c>
      <c r="E150" s="55">
        <f>Bond_Historical!L150</f>
        <v>4.4941332077275782E-4</v>
      </c>
      <c r="F150" s="55">
        <f>Bond_Historical!M150</f>
        <v>2.3311264368780396E-3</v>
      </c>
      <c r="G150" s="55">
        <f>Bond_Historical!N150</f>
        <v>8.8522792416491933E-4</v>
      </c>
      <c r="H150" s="55">
        <f>Bond_Historical!O150</f>
        <v>1.6005733422596719E-3</v>
      </c>
      <c r="I150" s="55">
        <f>Bond_Historical!P150</f>
        <v>1.1239970598636705E-3</v>
      </c>
      <c r="J150" s="55">
        <f>Equity_Historical!P151</f>
        <v>-1.3225727063421708E-2</v>
      </c>
      <c r="K150" s="55">
        <f>Equity_Historical!Q151</f>
        <v>-1.4363655133256324E-2</v>
      </c>
      <c r="L150" s="55">
        <f>Equity_Historical!R151</f>
        <v>-1.5105045210824324E-2</v>
      </c>
      <c r="M150" s="55">
        <f>Equity_Historical!S151</f>
        <v>-1.5678260061205467E-2</v>
      </c>
      <c r="N150" s="55">
        <f>Equity_Historical!T151</f>
        <v>-1.703831613814568E-2</v>
      </c>
      <c r="O150" s="55">
        <f>Equity_Historical!U151</f>
        <v>3.5409061102846706E-3</v>
      </c>
      <c r="P150" s="55">
        <f>Equity_Historical!V151</f>
        <v>1.4134141561469539E-2</v>
      </c>
      <c r="Q150" s="55">
        <f>Equity_Historical!W151</f>
        <v>-5.1653191754189665E-3</v>
      </c>
      <c r="R150" s="55">
        <f>Equity_Historical!X151</f>
        <v>-2.3496000218210304E-2</v>
      </c>
      <c r="S150" s="55">
        <f>Equity_Historical!Y151</f>
        <v>2.0198684834480146E-2</v>
      </c>
      <c r="T150" s="55">
        <f>Equity_Historical!Z151</f>
        <v>-2.6098084836312197E-2</v>
      </c>
      <c r="V150" s="55"/>
      <c r="W150" s="55">
        <v>1.1857040593756106E-3</v>
      </c>
      <c r="X150" s="55">
        <v>2.4157750178795241E-2</v>
      </c>
      <c r="Y150" s="94">
        <f t="shared" si="13"/>
        <v>1.4968931731027387E-2</v>
      </c>
      <c r="Z150" s="54">
        <f t="shared" si="14"/>
        <v>1014968.9317310274</v>
      </c>
      <c r="AA150" s="54">
        <f t="shared" si="15"/>
        <v>14968.931731027435</v>
      </c>
      <c r="AB150" s="101">
        <v>-15492.550023641437</v>
      </c>
      <c r="AC150" s="6">
        <f t="shared" si="12"/>
        <v>1131896.3329323637</v>
      </c>
    </row>
    <row r="151" spans="2:29">
      <c r="B151" s="112">
        <v>43678</v>
      </c>
      <c r="C151" s="33">
        <v>147</v>
      </c>
      <c r="D151" s="55">
        <f>Bond_Historical!K151</f>
        <v>7.1352249364453899E-3</v>
      </c>
      <c r="E151" s="55">
        <f>Bond_Historical!L151</f>
        <v>7.8045248010643513E-3</v>
      </c>
      <c r="F151" s="55">
        <f>Bond_Historical!M151</f>
        <v>7.4348351731240948E-3</v>
      </c>
      <c r="G151" s="55">
        <f>Bond_Historical!N151</f>
        <v>8.0972496588779062E-3</v>
      </c>
      <c r="H151" s="55">
        <f>Bond_Historical!O151</f>
        <v>3.7309916939261703E-3</v>
      </c>
      <c r="I151" s="55">
        <f>Bond_Historical!P151</f>
        <v>1.7989967551550945E-3</v>
      </c>
      <c r="J151" s="55">
        <f>Equity_Historical!P152</f>
        <v>-2.588352892942257E-2</v>
      </c>
      <c r="K151" s="55">
        <f>Equity_Historical!Q152</f>
        <v>-7.7527928008357047E-3</v>
      </c>
      <c r="L151" s="55">
        <f>Equity_Historical!R152</f>
        <v>-9.1010762632454893E-3</v>
      </c>
      <c r="M151" s="55">
        <f>Equity_Historical!S152</f>
        <v>4.8121544030042748E-3</v>
      </c>
      <c r="N151" s="55">
        <f>Equity_Historical!T152</f>
        <v>-6.5344841259011004E-3</v>
      </c>
      <c r="O151" s="55">
        <f>Equity_Historical!U152</f>
        <v>-2.6733350605030459E-2</v>
      </c>
      <c r="P151" s="55">
        <f>Equity_Historical!V152</f>
        <v>-9.9297456048530442E-4</v>
      </c>
      <c r="Q151" s="55">
        <f>Equity_Historical!W152</f>
        <v>1.1352151583438476E-2</v>
      </c>
      <c r="R151" s="55">
        <f>Equity_Historical!X152</f>
        <v>9.6342048391187931E-4</v>
      </c>
      <c r="S151" s="55">
        <f>Equity_Historical!Y152</f>
        <v>-2.1876645107698992E-2</v>
      </c>
      <c r="T151" s="55">
        <f>Equity_Historical!Z152</f>
        <v>-2.7169238760407104E-2</v>
      </c>
      <c r="V151" s="55"/>
      <c r="W151" s="55">
        <v>6.8449843455494694E-3</v>
      </c>
      <c r="X151" s="55">
        <v>-9.3721967547870724E-3</v>
      </c>
      <c r="Y151" s="94">
        <f t="shared" si="13"/>
        <v>-2.8853243146524554E-3</v>
      </c>
      <c r="Z151" s="54">
        <f t="shared" si="14"/>
        <v>997114.67568534752</v>
      </c>
      <c r="AA151" s="54">
        <f t="shared" si="15"/>
        <v>-2885.3243146524765</v>
      </c>
      <c r="AB151" s="101">
        <v>-15472.538056235295</v>
      </c>
      <c r="AC151" s="6">
        <f t="shared" si="12"/>
        <v>1129011.0086177113</v>
      </c>
    </row>
    <row r="152" spans="2:29">
      <c r="B152" s="112">
        <v>43679</v>
      </c>
      <c r="C152" s="33">
        <v>148</v>
      </c>
      <c r="D152" s="55">
        <f>Bond_Historical!K152</f>
        <v>9.5940484829917523E-4</v>
      </c>
      <c r="E152" s="55">
        <f>Bond_Historical!L152</f>
        <v>3.5735208584221557E-4</v>
      </c>
      <c r="F152" s="55">
        <f>Bond_Historical!M152</f>
        <v>2.3117822182826663E-3</v>
      </c>
      <c r="G152" s="55">
        <f>Bond_Historical!N152</f>
        <v>1.039648141705281E-3</v>
      </c>
      <c r="H152" s="55">
        <f>Bond_Historical!O152</f>
        <v>1.7728173011578069E-4</v>
      </c>
      <c r="I152" s="55">
        <f>Bond_Historical!P152</f>
        <v>1.3098663231789131E-3</v>
      </c>
      <c r="J152" s="55">
        <f>Equity_Historical!P153</f>
        <v>-9.8466577272060436E-3</v>
      </c>
      <c r="K152" s="55">
        <f>Equity_Historical!Q153</f>
        <v>-1.9437427895238626E-2</v>
      </c>
      <c r="L152" s="55">
        <f>Equity_Historical!R153</f>
        <v>1.8284154088835577E-4</v>
      </c>
      <c r="M152" s="55">
        <f>Equity_Historical!S153</f>
        <v>-8.9792201267835485E-3</v>
      </c>
      <c r="N152" s="55">
        <f>Equity_Historical!T153</f>
        <v>-3.7520395428648386E-2</v>
      </c>
      <c r="O152" s="55">
        <f>Equity_Historical!U153</f>
        <v>-8.8690961450319972E-5</v>
      </c>
      <c r="P152" s="55">
        <f>Equity_Historical!V153</f>
        <v>1.9022291499515284E-2</v>
      </c>
      <c r="Q152" s="55">
        <f>Equity_Historical!W153</f>
        <v>2.324952921184681E-3</v>
      </c>
      <c r="R152" s="55">
        <f>Equity_Historical!X153</f>
        <v>3.204407033898508E-3</v>
      </c>
      <c r="S152" s="55">
        <f>Equity_Historical!Y153</f>
        <v>-2.1385105552592758E-2</v>
      </c>
      <c r="T152" s="55">
        <f>Equity_Historical!Z153</f>
        <v>-1.569196294413043E-2</v>
      </c>
      <c r="V152" s="55"/>
      <c r="W152" s="55">
        <v>1.134709570080289E-3</v>
      </c>
      <c r="X152" s="55">
        <v>2.8816969078326888E-3</v>
      </c>
      <c r="Y152" s="94">
        <f t="shared" si="13"/>
        <v>2.182901972731729E-3</v>
      </c>
      <c r="Z152" s="54">
        <f t="shared" si="14"/>
        <v>1002182.9019727317</v>
      </c>
      <c r="AA152" s="54">
        <f t="shared" si="15"/>
        <v>2182.9019727316918</v>
      </c>
      <c r="AB152" s="101">
        <v>-15442.722206819803</v>
      </c>
      <c r="AC152" s="6">
        <f t="shared" si="12"/>
        <v>1131193.9105904428</v>
      </c>
    </row>
    <row r="153" spans="2:29">
      <c r="B153" s="112">
        <v>43682</v>
      </c>
      <c r="C153" s="33">
        <v>149</v>
      </c>
      <c r="D153" s="55">
        <f>Bond_Historical!K153</f>
        <v>4.3028181647378752E-3</v>
      </c>
      <c r="E153" s="55">
        <f>Bond_Historical!L153</f>
        <v>4.367565968715942E-3</v>
      </c>
      <c r="F153" s="55">
        <f>Bond_Historical!M153</f>
        <v>6.5222768206194773E-3</v>
      </c>
      <c r="G153" s="55">
        <f>Bond_Historical!N153</f>
        <v>7.1894362046987382E-4</v>
      </c>
      <c r="H153" s="55">
        <f>Bond_Historical!O153</f>
        <v>3.7168608021181447E-3</v>
      </c>
      <c r="I153" s="55">
        <f>Bond_Historical!P153</f>
        <v>2.8008589214756777E-3</v>
      </c>
      <c r="J153" s="55">
        <f>Equity_Historical!P154</f>
        <v>-2.0700759225077137E-2</v>
      </c>
      <c r="K153" s="55">
        <f>Equity_Historical!Q154</f>
        <v>-3.9330753514521276E-2</v>
      </c>
      <c r="L153" s="55">
        <f>Equity_Historical!R154</f>
        <v>-3.3271361675954444E-2</v>
      </c>
      <c r="M153" s="55">
        <f>Equity_Historical!S154</f>
        <v>-1.9905825747095762E-2</v>
      </c>
      <c r="N153" s="55">
        <f>Equity_Historical!T154</f>
        <v>-4.4267399316289362E-2</v>
      </c>
      <c r="O153" s="55">
        <f>Equity_Historical!U154</f>
        <v>-3.0204628796240484E-2</v>
      </c>
      <c r="P153" s="55">
        <f>Equity_Historical!V154</f>
        <v>-7.3129558121307892E-3</v>
      </c>
      <c r="Q153" s="55">
        <f>Equity_Historical!W154</f>
        <v>-7.5753352151439173E-3</v>
      </c>
      <c r="R153" s="55">
        <f>Equity_Historical!X154</f>
        <v>-2.0157784921235995E-2</v>
      </c>
      <c r="S153" s="55">
        <f>Equity_Historical!Y154</f>
        <v>-5.3767773755032812E-2</v>
      </c>
      <c r="T153" s="55">
        <f>Equity_Historical!Z154</f>
        <v>-4.9338816240305061E-2</v>
      </c>
      <c r="V153" s="55"/>
      <c r="W153" s="55">
        <v>3.4304762703954396E-3</v>
      </c>
      <c r="X153" s="55">
        <v>-9.9280738656896406E-3</v>
      </c>
      <c r="Y153" s="94">
        <f t="shared" si="13"/>
        <v>-4.584653811255608E-3</v>
      </c>
      <c r="Z153" s="54">
        <f t="shared" si="14"/>
        <v>995415.34618874441</v>
      </c>
      <c r="AA153" s="54">
        <f t="shared" si="15"/>
        <v>-4584.6538112555863</v>
      </c>
      <c r="AB153" s="101">
        <v>-15411.819872345426</v>
      </c>
      <c r="AC153" s="6">
        <f t="shared" si="12"/>
        <v>1126609.2567791874</v>
      </c>
    </row>
    <row r="154" spans="2:29">
      <c r="B154" s="112">
        <v>43683</v>
      </c>
      <c r="C154" s="33">
        <v>150</v>
      </c>
      <c r="D154" s="55">
        <f>Bond_Historical!K154</f>
        <v>2.5016584952967458E-3</v>
      </c>
      <c r="E154" s="55">
        <f>Bond_Historical!L154</f>
        <v>2.6641585629949231E-3</v>
      </c>
      <c r="F154" s="55">
        <f>Bond_Historical!M154</f>
        <v>2.2918904158664918E-3</v>
      </c>
      <c r="G154" s="55">
        <f>Bond_Historical!N154</f>
        <v>6.2101678573568634E-3</v>
      </c>
      <c r="H154" s="55">
        <f>Bond_Historical!O154</f>
        <v>2.8222884994744792E-3</v>
      </c>
      <c r="I154" s="55">
        <f>Bond_Historical!P154</f>
        <v>1.1181052865177207E-3</v>
      </c>
      <c r="J154" s="55">
        <f>Equity_Historical!P155</f>
        <v>9.6290438609773748E-3</v>
      </c>
      <c r="K154" s="55">
        <f>Equity_Historical!Q155</f>
        <v>1.5181596323695314E-2</v>
      </c>
      <c r="L154" s="55">
        <f>Equity_Historical!R155</f>
        <v>1.3609640384912421E-2</v>
      </c>
      <c r="M154" s="55">
        <f>Equity_Historical!S155</f>
        <v>3.5715607026567723E-3</v>
      </c>
      <c r="N154" s="55">
        <f>Equity_Historical!T155</f>
        <v>3.6708392263036994E-2</v>
      </c>
      <c r="O154" s="55">
        <f>Equity_Historical!U155</f>
        <v>7.8181995328215209E-3</v>
      </c>
      <c r="P154" s="55">
        <f>Equity_Historical!V155</f>
        <v>1.4158326939065826E-2</v>
      </c>
      <c r="Q154" s="55">
        <f>Equity_Historical!W155</f>
        <v>1.3363497325338305E-2</v>
      </c>
      <c r="R154" s="55">
        <f>Equity_Historical!X155</f>
        <v>1.3053893883080821E-2</v>
      </c>
      <c r="S154" s="55">
        <f>Equity_Historical!Y155</f>
        <v>1.875343605704893E-2</v>
      </c>
      <c r="T154" s="55">
        <f>Equity_Historical!Z155</f>
        <v>1.1321894803700163E-2</v>
      </c>
      <c r="V154" s="55"/>
      <c r="W154" s="55">
        <v>3.5126659750668366E-3</v>
      </c>
      <c r="X154" s="55">
        <v>3.3163769639702773E-2</v>
      </c>
      <c r="Y154" s="94">
        <f t="shared" si="13"/>
        <v>2.1303328173848397E-2</v>
      </c>
      <c r="Z154" s="54">
        <f t="shared" si="14"/>
        <v>1021303.3281738485</v>
      </c>
      <c r="AA154" s="54">
        <f t="shared" si="15"/>
        <v>21303.328173848451</v>
      </c>
      <c r="AB154" s="101">
        <v>-15408.361973945634</v>
      </c>
      <c r="AC154" s="6">
        <f t="shared" si="12"/>
        <v>1147912.5849530357</v>
      </c>
    </row>
    <row r="155" spans="2:29">
      <c r="B155" s="112">
        <v>43684</v>
      </c>
      <c r="C155" s="33">
        <v>151</v>
      </c>
      <c r="D155" s="55">
        <f>Bond_Historical!K155</f>
        <v>0</v>
      </c>
      <c r="E155" s="55">
        <f>Bond_Historical!L155</f>
        <v>-5.3177851464181929E-4</v>
      </c>
      <c r="F155" s="55">
        <f>Bond_Historical!M155</f>
        <v>3.8142984655191345E-4</v>
      </c>
      <c r="G155" s="55">
        <f>Bond_Historical!N155</f>
        <v>-1.5855279700817564E-4</v>
      </c>
      <c r="H155" s="55">
        <f>Bond_Historical!O155</f>
        <v>1.7588765395245423E-4</v>
      </c>
      <c r="I155" s="55">
        <f>Bond_Historical!P155</f>
        <v>9.3117508204505664E-4</v>
      </c>
      <c r="J155" s="55">
        <f>Equity_Historical!P156</f>
        <v>-6.5036196279221201E-3</v>
      </c>
      <c r="K155" s="55">
        <f>Equity_Historical!Q156</f>
        <v>3.4625979588942691E-3</v>
      </c>
      <c r="L155" s="55">
        <f>Equity_Historical!R156</f>
        <v>8.6324308275858141E-3</v>
      </c>
      <c r="M155" s="55">
        <f>Equity_Historical!S156</f>
        <v>8.2847977976160964E-3</v>
      </c>
      <c r="N155" s="55">
        <f>Equity_Historical!T156</f>
        <v>1.7932242959342211E-2</v>
      </c>
      <c r="O155" s="55">
        <f>Equity_Historical!U156</f>
        <v>-2.1972849285390041E-2</v>
      </c>
      <c r="P155" s="55">
        <f>Equity_Historical!V156</f>
        <v>2.2099311290699527E-3</v>
      </c>
      <c r="Q155" s="55">
        <f>Equity_Historical!W156</f>
        <v>4.9514473155338841E-3</v>
      </c>
      <c r="R155" s="55">
        <f>Equity_Historical!X156</f>
        <v>-7.3978988965487744E-3</v>
      </c>
      <c r="S155" s="55">
        <f>Equity_Historical!Y156</f>
        <v>1.0301909651648034E-2</v>
      </c>
      <c r="T155" s="55">
        <f>Equity_Historical!Z156</f>
        <v>-1.0130916798351434E-2</v>
      </c>
      <c r="V155" s="55"/>
      <c r="W155" s="55">
        <v>3.5048233624011393E-5</v>
      </c>
      <c r="X155" s="55">
        <v>5.8113313668096047E-3</v>
      </c>
      <c r="Y155" s="94">
        <f t="shared" si="13"/>
        <v>3.5008181135353675E-3</v>
      </c>
      <c r="Z155" s="54">
        <f t="shared" si="14"/>
        <v>1003500.8181135354</v>
      </c>
      <c r="AA155" s="54">
        <f t="shared" si="15"/>
        <v>3500.8181135354098</v>
      </c>
      <c r="AB155" s="101">
        <v>-15396.307688958943</v>
      </c>
      <c r="AC155" s="6">
        <f t="shared" si="12"/>
        <v>1151413.4030665711</v>
      </c>
    </row>
    <row r="156" spans="2:29">
      <c r="B156" s="112">
        <v>43685</v>
      </c>
      <c r="C156" s="33">
        <v>152</v>
      </c>
      <c r="D156" s="55">
        <f>Bond_Historical!K156</f>
        <v>8.3235875465598305E-4</v>
      </c>
      <c r="E156" s="55">
        <f>Bond_Historical!L156</f>
        <v>9.7526753356841085E-4</v>
      </c>
      <c r="F156" s="55">
        <f>Bond_Historical!M156</f>
        <v>0</v>
      </c>
      <c r="G156" s="55">
        <f>Bond_Historical!N156</f>
        <v>2.695241881412735E-3</v>
      </c>
      <c r="H156" s="55">
        <f>Bond_Historical!O156</f>
        <v>2.814016839097769E-3</v>
      </c>
      <c r="I156" s="55">
        <f>Bond_Historical!P156</f>
        <v>1.858723533209942E-3</v>
      </c>
      <c r="J156" s="55">
        <f>Equity_Historical!P157</f>
        <v>2.6317414909986826E-2</v>
      </c>
      <c r="K156" s="55">
        <f>Equity_Historical!Q157</f>
        <v>2.669956480520853E-2</v>
      </c>
      <c r="L156" s="55">
        <f>Equity_Historical!R157</f>
        <v>7.8633078603035263E-3</v>
      </c>
      <c r="M156" s="55">
        <f>Equity_Historical!S157</f>
        <v>2.6945789387664088E-3</v>
      </c>
      <c r="N156" s="55">
        <f>Equity_Historical!T157</f>
        <v>1.4090014629146724E-2</v>
      </c>
      <c r="O156" s="55">
        <f>Equity_Historical!U157</f>
        <v>1.6797856724902561E-2</v>
      </c>
      <c r="P156" s="55">
        <f>Equity_Historical!V157</f>
        <v>1.6376239168613225E-2</v>
      </c>
      <c r="Q156" s="55">
        <f>Equity_Historical!W157</f>
        <v>5.3840985432192902E-3</v>
      </c>
      <c r="R156" s="55">
        <f>Equity_Historical!X157</f>
        <v>4.7362133589703278E-3</v>
      </c>
      <c r="S156" s="55">
        <f>Equity_Historical!Y157</f>
        <v>2.1816160469263855E-2</v>
      </c>
      <c r="T156" s="55">
        <f>Equity_Historical!Z157</f>
        <v>2.4944261158755292E-2</v>
      </c>
      <c r="V156" s="55"/>
      <c r="W156" s="55">
        <v>1.4973313555909419E-3</v>
      </c>
      <c r="X156" s="55">
        <v>2.0000602666231306E-2</v>
      </c>
      <c r="Y156" s="94">
        <f t="shared" si="13"/>
        <v>1.259929414197516E-2</v>
      </c>
      <c r="Z156" s="54">
        <f t="shared" si="14"/>
        <v>1012599.2941419751</v>
      </c>
      <c r="AA156" s="54">
        <f t="shared" si="15"/>
        <v>12599.294141975115</v>
      </c>
      <c r="AB156" s="101">
        <v>-15375.226071879151</v>
      </c>
      <c r="AC156" s="6">
        <f t="shared" si="12"/>
        <v>1164012.6972085461</v>
      </c>
    </row>
    <row r="157" spans="2:29">
      <c r="B157" s="112">
        <v>43686</v>
      </c>
      <c r="C157" s="33">
        <v>153</v>
      </c>
      <c r="D157" s="55">
        <f>Bond_Historical!K157</f>
        <v>-1.7841256499441212E-3</v>
      </c>
      <c r="E157" s="55">
        <f>Bond_Historical!L157</f>
        <v>-1.3310575408003009E-3</v>
      </c>
      <c r="F157" s="55">
        <f>Bond_Historical!M157</f>
        <v>-1.1448933705684465E-3</v>
      </c>
      <c r="G157" s="55">
        <f>Bond_Historical!N157</f>
        <v>-2.933573740615758E-3</v>
      </c>
      <c r="H157" s="55">
        <f>Bond_Historical!O157</f>
        <v>-8.7839273799548718E-4</v>
      </c>
      <c r="I157" s="55">
        <f>Bond_Historical!P157</f>
        <v>-5.5720495154845619E-4</v>
      </c>
      <c r="J157" s="55">
        <f>Equity_Historical!P158</f>
        <v>-2.1506354131113122E-2</v>
      </c>
      <c r="K157" s="55">
        <f>Equity_Historical!Q158</f>
        <v>-1.2221994341083868E-2</v>
      </c>
      <c r="L157" s="55">
        <f>Equity_Historical!R158</f>
        <v>-1.1492334108584532E-2</v>
      </c>
      <c r="M157" s="55">
        <f>Equity_Historical!S158</f>
        <v>-3.8999392036240315E-3</v>
      </c>
      <c r="N157" s="55">
        <f>Equity_Historical!T158</f>
        <v>-2.4607879269621456E-2</v>
      </c>
      <c r="O157" s="55">
        <f>Equity_Historical!U158</f>
        <v>-1.0930011250543867E-3</v>
      </c>
      <c r="P157" s="55">
        <f>Equity_Historical!V158</f>
        <v>5.4597740141732118E-3</v>
      </c>
      <c r="Q157" s="55">
        <f>Equity_Historical!W158</f>
        <v>-3.0894928176457299E-3</v>
      </c>
      <c r="R157" s="55">
        <f>Equity_Historical!X158</f>
        <v>4.0705411004016735E-3</v>
      </c>
      <c r="S157" s="55">
        <f>Equity_Historical!Y158</f>
        <v>-8.2743667065953135E-3</v>
      </c>
      <c r="T157" s="55">
        <f>Equity_Historical!Z158</f>
        <v>-1.4200113385919651E-3</v>
      </c>
      <c r="V157" s="55"/>
      <c r="W157" s="55">
        <v>-1.7372399679488624E-3</v>
      </c>
      <c r="X157" s="55">
        <v>-1.7315394495829577E-2</v>
      </c>
      <c r="Y157" s="94">
        <f t="shared" si="13"/>
        <v>-1.1084132684677291E-2</v>
      </c>
      <c r="Z157" s="54">
        <f t="shared" si="14"/>
        <v>988915.86731532274</v>
      </c>
      <c r="AA157" s="54">
        <f t="shared" si="15"/>
        <v>-11084.132684677257</v>
      </c>
      <c r="AB157" s="101">
        <v>-15365.303678129334</v>
      </c>
      <c r="AC157" s="6">
        <f t="shared" si="12"/>
        <v>1152928.5645238687</v>
      </c>
    </row>
    <row r="158" spans="2:29">
      <c r="B158" s="112">
        <v>43689</v>
      </c>
      <c r="C158" s="33">
        <v>154</v>
      </c>
      <c r="D158" s="55">
        <f>Bond_Historical!K158</f>
        <v>4.3964786147527276E-3</v>
      </c>
      <c r="E158" s="55">
        <f>Bond_Historical!L158</f>
        <v>3.6336756393042301E-3</v>
      </c>
      <c r="F158" s="55">
        <f>Bond_Historical!M158</f>
        <v>6.4701060233269374E-3</v>
      </c>
      <c r="G158" s="55">
        <f>Bond_Historical!N158</f>
        <v>6.2532707037166492E-3</v>
      </c>
      <c r="H158" s="55">
        <f>Bond_Historical!O158</f>
        <v>4.559903497900075E-3</v>
      </c>
      <c r="I158" s="55">
        <f>Bond_Historical!P158</f>
        <v>2.7834592624445533E-3</v>
      </c>
      <c r="J158" s="55">
        <f>Equity_Historical!P159</f>
        <v>-4.8709204305169762E-3</v>
      </c>
      <c r="K158" s="55">
        <f>Equity_Historical!Q159</f>
        <v>-1.3290022065148122E-2</v>
      </c>
      <c r="L158" s="55">
        <f>Equity_Historical!R159</f>
        <v>-1.9388867857779827E-2</v>
      </c>
      <c r="M158" s="55">
        <f>Equity_Historical!S159</f>
        <v>1.0814274027212132E-2</v>
      </c>
      <c r="N158" s="55">
        <f>Equity_Historical!T159</f>
        <v>-1.6061176421898242E-2</v>
      </c>
      <c r="O158" s="55">
        <f>Equity_Historical!U159</f>
        <v>-1.8949795524319447E-2</v>
      </c>
      <c r="P158" s="55">
        <f>Equity_Historical!V159</f>
        <v>-4.5065479992364665E-5</v>
      </c>
      <c r="Q158" s="55">
        <f>Equity_Historical!W159</f>
        <v>2.2897613352889997E-3</v>
      </c>
      <c r="R158" s="55">
        <f>Equity_Historical!X159</f>
        <v>-2.2081743097823306E-2</v>
      </c>
      <c r="S158" s="55">
        <f>Equity_Historical!Y159</f>
        <v>-2.5407062424013518E-3</v>
      </c>
      <c r="T158" s="55">
        <f>Equity_Historical!Z159</f>
        <v>-5.161985694780058E-2</v>
      </c>
      <c r="V158" s="55"/>
      <c r="W158" s="55">
        <v>5.0592855533793703E-3</v>
      </c>
      <c r="X158" s="55">
        <v>1.1476809343469112E-2</v>
      </c>
      <c r="Y158" s="94">
        <f t="shared" si="13"/>
        <v>8.9097998274332152E-3</v>
      </c>
      <c r="Z158" s="54">
        <f t="shared" si="14"/>
        <v>1008909.7998274332</v>
      </c>
      <c r="AA158" s="54">
        <f t="shared" si="15"/>
        <v>8909.7998274331912</v>
      </c>
      <c r="AB158" s="101">
        <v>-15331.694340022863</v>
      </c>
      <c r="AC158" s="6">
        <f t="shared" si="12"/>
        <v>1161838.3643513019</v>
      </c>
    </row>
    <row r="159" spans="2:29">
      <c r="B159" s="112">
        <v>43690</v>
      </c>
      <c r="C159" s="33">
        <v>155</v>
      </c>
      <c r="D159" s="55">
        <f>Bond_Historical!K159</f>
        <v>-1.5428728531997941E-3</v>
      </c>
      <c r="E159" s="55">
        <f>Bond_Historical!L159</f>
        <v>-1.4163088198010962E-3</v>
      </c>
      <c r="F159" s="55">
        <f>Bond_Historical!M159</f>
        <v>-2.6592696587574177E-3</v>
      </c>
      <c r="G159" s="55">
        <f>Bond_Historical!N159</f>
        <v>-7.8935317391077306E-4</v>
      </c>
      <c r="H159" s="55">
        <f>Bond_Historical!O159</f>
        <v>-1.9267474882810633E-3</v>
      </c>
      <c r="I159" s="55">
        <f>Bond_Historical!P159</f>
        <v>-1.2980630974223442E-3</v>
      </c>
      <c r="J159" s="55">
        <f>Equity_Historical!P160</f>
        <v>1.2275153534612991E-2</v>
      </c>
      <c r="K159" s="55">
        <f>Equity_Historical!Q160</f>
        <v>1.6478894880220449E-2</v>
      </c>
      <c r="L159" s="55">
        <f>Equity_Historical!R160</f>
        <v>2.0599957204987394E-2</v>
      </c>
      <c r="M159" s="55">
        <f>Equity_Historical!S160</f>
        <v>-1.6806754672864005E-4</v>
      </c>
      <c r="N159" s="55">
        <f>Equity_Historical!T160</f>
        <v>7.9167585712378082E-3</v>
      </c>
      <c r="O159" s="55">
        <f>Equity_Historical!U160</f>
        <v>1.5298374998162939E-2</v>
      </c>
      <c r="P159" s="55">
        <f>Equity_Historical!V160</f>
        <v>-5.0528331708992033E-3</v>
      </c>
      <c r="Q159" s="55">
        <f>Equity_Historical!W160</f>
        <v>3.4559908428350718E-4</v>
      </c>
      <c r="R159" s="55">
        <f>Equity_Historical!X160</f>
        <v>2.4451894627824305E-2</v>
      </c>
      <c r="S159" s="55">
        <f>Equity_Historical!Y160</f>
        <v>4.1476272272228588E-2</v>
      </c>
      <c r="T159" s="55">
        <f>Equity_Historical!Z160</f>
        <v>8.1601774278855543E-4</v>
      </c>
      <c r="V159" s="55"/>
      <c r="W159" s="55">
        <v>-1.4941183610119144E-3</v>
      </c>
      <c r="X159" s="55">
        <v>1.3187054660631041E-2</v>
      </c>
      <c r="Y159" s="94">
        <f t="shared" si="13"/>
        <v>7.3145854519738587E-3</v>
      </c>
      <c r="Z159" s="54">
        <f t="shared" si="14"/>
        <v>1007314.5854519738</v>
      </c>
      <c r="AA159" s="54">
        <f t="shared" si="15"/>
        <v>7314.585451973835</v>
      </c>
      <c r="AB159" s="101">
        <v>-15311.537736353697</v>
      </c>
      <c r="AC159" s="6">
        <f t="shared" si="12"/>
        <v>1169152.9498032758</v>
      </c>
    </row>
    <row r="160" spans="2:29">
      <c r="B160" s="112">
        <v>43691</v>
      </c>
      <c r="C160" s="33">
        <v>156</v>
      </c>
      <c r="D160" s="55">
        <f>Bond_Historical!K160</f>
        <v>3.5564551924848137E-3</v>
      </c>
      <c r="E160" s="55">
        <f>Bond_Historical!L160</f>
        <v>3.095506521100984E-3</v>
      </c>
      <c r="F160" s="55">
        <f>Bond_Historical!M160</f>
        <v>6.8233196762137512E-3</v>
      </c>
      <c r="G160" s="55">
        <f>Bond_Historical!N160</f>
        <v>2.9176849470865392E-3</v>
      </c>
      <c r="H160" s="55">
        <f>Bond_Historical!O160</f>
        <v>2.6262407041413656E-3</v>
      </c>
      <c r="I160" s="55">
        <f>Bond_Historical!P160</f>
        <v>2.7795796697725338E-3</v>
      </c>
      <c r="J160" s="55">
        <f>Equity_Historical!P161</f>
        <v>-4.1123318896397115E-2</v>
      </c>
      <c r="K160" s="55">
        <f>Equity_Historical!Q161</f>
        <v>-4.7488232700432592E-2</v>
      </c>
      <c r="L160" s="55">
        <f>Equity_Historical!R161</f>
        <v>-1.1329118360188005E-2</v>
      </c>
      <c r="M160" s="55">
        <f>Equity_Historical!S161</f>
        <v>-5.0433277132493981E-4</v>
      </c>
      <c r="N160" s="55">
        <f>Equity_Historical!T161</f>
        <v>-4.0226052518883754E-2</v>
      </c>
      <c r="O160" s="55">
        <f>Equity_Historical!U161</f>
        <v>-4.2408620044737298E-2</v>
      </c>
      <c r="P160" s="55">
        <f>Equity_Historical!V161</f>
        <v>-1.0091332195163921E-2</v>
      </c>
      <c r="Q160" s="55">
        <f>Equity_Historical!W161</f>
        <v>-9.0319767195098759E-3</v>
      </c>
      <c r="R160" s="55">
        <f>Equity_Historical!X161</f>
        <v>-2.4451894627824294E-2</v>
      </c>
      <c r="S160" s="55">
        <f>Equity_Historical!Y161</f>
        <v>-3.0217097680124708E-2</v>
      </c>
      <c r="T160" s="55">
        <f>Equity_Historical!Z161</f>
        <v>-2.7555869190818604E-2</v>
      </c>
      <c r="V160" s="55"/>
      <c r="W160" s="55">
        <v>3.7793063357957086E-3</v>
      </c>
      <c r="X160" s="55">
        <v>-4.7830723717099295E-2</v>
      </c>
      <c r="Y160" s="94">
        <f t="shared" si="13"/>
        <v>-2.7186711695941293E-2</v>
      </c>
      <c r="Z160" s="54">
        <f t="shared" si="14"/>
        <v>972813.28830405872</v>
      </c>
      <c r="AA160" s="54">
        <f t="shared" si="15"/>
        <v>-27186.711695941282</v>
      </c>
      <c r="AB160" s="101">
        <v>-15304.150491083041</v>
      </c>
      <c r="AC160" s="6">
        <f t="shared" si="12"/>
        <v>1141966.2381073344</v>
      </c>
    </row>
    <row r="161" spans="2:29">
      <c r="B161" s="112">
        <v>43692</v>
      </c>
      <c r="C161" s="33">
        <v>157</v>
      </c>
      <c r="D161" s="55">
        <f>Bond_Historical!K161</f>
        <v>4.8395425258232292E-3</v>
      </c>
      <c r="E161" s="55">
        <f>Bond_Historical!L161</f>
        <v>4.5814727894206587E-3</v>
      </c>
      <c r="F161" s="55">
        <f>Bond_Historical!M161</f>
        <v>4.1474822833136339E-3</v>
      </c>
      <c r="G161" s="55">
        <f>Bond_Historical!N161</f>
        <v>4.8700608387132992E-3</v>
      </c>
      <c r="H161" s="55">
        <f>Bond_Historical!O161</f>
        <v>4.0138440925209318E-3</v>
      </c>
      <c r="I161" s="55">
        <f>Bond_Historical!P161</f>
        <v>2.4027980564513001E-3</v>
      </c>
      <c r="J161" s="55">
        <f>Equity_Historical!P162</f>
        <v>-5.9303042163904827E-3</v>
      </c>
      <c r="K161" s="55">
        <f>Equity_Historical!Q162</f>
        <v>1.5898709091582926E-2</v>
      </c>
      <c r="L161" s="55">
        <f>Equity_Historical!R162</f>
        <v>5.9316398061735151E-2</v>
      </c>
      <c r="M161" s="55">
        <f>Equity_Historical!S162</f>
        <v>9.5404441261518098E-3</v>
      </c>
      <c r="N161" s="55">
        <f>Equity_Historical!T162</f>
        <v>-9.3165166023141694E-3</v>
      </c>
      <c r="O161" s="55">
        <f>Equity_Historical!U162</f>
        <v>3.8095520041505379E-3</v>
      </c>
      <c r="P161" s="55">
        <f>Equity_Historical!V162</f>
        <v>2.4014726428222513E-2</v>
      </c>
      <c r="Q161" s="55">
        <f>Equity_Historical!W162</f>
        <v>1.1564846575231607E-2</v>
      </c>
      <c r="R161" s="55">
        <f>Equity_Historical!X162</f>
        <v>4.3082104356720798E-3</v>
      </c>
      <c r="S161" s="55">
        <f>Equity_Historical!Y162</f>
        <v>-4.9941430071907579E-3</v>
      </c>
      <c r="T161" s="55">
        <f>Equity_Historical!Z162</f>
        <v>3.7649856758740601E-3</v>
      </c>
      <c r="V161" s="55"/>
      <c r="W161" s="55">
        <v>4.3333253846189581E-3</v>
      </c>
      <c r="X161" s="55">
        <v>4.4331263591084608E-3</v>
      </c>
      <c r="Y161" s="94">
        <f t="shared" si="13"/>
        <v>4.3932059693126595E-3</v>
      </c>
      <c r="Z161" s="54">
        <f t="shared" si="14"/>
        <v>1004393.2059693127</v>
      </c>
      <c r="AA161" s="54">
        <f t="shared" si="15"/>
        <v>4393.2059693126939</v>
      </c>
      <c r="AB161" s="101">
        <v>-15260.345591617282</v>
      </c>
      <c r="AC161" s="6">
        <f t="shared" si="12"/>
        <v>1146359.4440766471</v>
      </c>
    </row>
    <row r="162" spans="2:29">
      <c r="B162" s="112">
        <v>43693</v>
      </c>
      <c r="C162" s="33">
        <v>158</v>
      </c>
      <c r="D162" s="55">
        <f>Bond_Historical!K162</f>
        <v>-1.060640017430299E-3</v>
      </c>
      <c r="E162" s="55">
        <f>Bond_Historical!L162</f>
        <v>-7.9151695300334424E-4</v>
      </c>
      <c r="F162" s="55">
        <f>Bond_Historical!M162</f>
        <v>-1.5060659431083039E-3</v>
      </c>
      <c r="G162" s="55">
        <f>Bond_Historical!N162</f>
        <v>1.8005331373540851E-3</v>
      </c>
      <c r="H162" s="55">
        <f>Bond_Historical!O162</f>
        <v>-2.6160975597706347E-3</v>
      </c>
      <c r="I162" s="55">
        <f>Bond_Historical!P162</f>
        <v>-1.1084381144057991E-3</v>
      </c>
      <c r="J162" s="55">
        <f>Equity_Historical!P163</f>
        <v>1.5492699665522053E-2</v>
      </c>
      <c r="K162" s="55">
        <f>Equity_Historical!Q163</f>
        <v>6.0608037639213706E-3</v>
      </c>
      <c r="L162" s="55">
        <f>Equity_Historical!R163</f>
        <v>2.6588477469016137E-3</v>
      </c>
      <c r="M162" s="55">
        <f>Equity_Historical!S163</f>
        <v>1.7012778123815922E-2</v>
      </c>
      <c r="N162" s="55">
        <f>Equity_Historical!T163</f>
        <v>1.4471912225938185E-2</v>
      </c>
      <c r="O162" s="55">
        <f>Equity_Historical!U163</f>
        <v>2.3672052709322017E-2</v>
      </c>
      <c r="P162" s="55">
        <f>Equity_Historical!V163</f>
        <v>-5.6806284990856696E-3</v>
      </c>
      <c r="Q162" s="55">
        <f>Equity_Historical!W163</f>
        <v>2.6412252029092299E-3</v>
      </c>
      <c r="R162" s="55">
        <f>Equity_Historical!X163</f>
        <v>5.8782950072127776E-3</v>
      </c>
      <c r="S162" s="55">
        <f>Equity_Historical!Y163</f>
        <v>2.3320817995786645E-2</v>
      </c>
      <c r="T162" s="55">
        <f>Equity_Historical!Z163</f>
        <v>3.7691104172167325E-2</v>
      </c>
      <c r="V162" s="55"/>
      <c r="W162" s="55">
        <v>-2.7793938075227535E-4</v>
      </c>
      <c r="X162" s="55">
        <v>-1.6493364430562509E-2</v>
      </c>
      <c r="Y162" s="94">
        <f t="shared" si="13"/>
        <v>-1.0007194410638416E-2</v>
      </c>
      <c r="Z162" s="54">
        <f t="shared" si="14"/>
        <v>989992.80558936158</v>
      </c>
      <c r="AA162" s="54">
        <f t="shared" si="15"/>
        <v>-10007.194410638418</v>
      </c>
      <c r="AB162" s="101">
        <v>-15133.144874967518</v>
      </c>
      <c r="AC162" s="6">
        <f t="shared" si="12"/>
        <v>1136352.2496660086</v>
      </c>
    </row>
    <row r="163" spans="2:29">
      <c r="B163" s="112">
        <v>43696</v>
      </c>
      <c r="C163" s="33">
        <v>159</v>
      </c>
      <c r="D163" s="55">
        <f>Bond_Historical!K163</f>
        <v>-3.1875523132877085E-3</v>
      </c>
      <c r="E163" s="55">
        <f>Bond_Historical!L163</f>
        <v>-2.6424114521941835E-3</v>
      </c>
      <c r="F163" s="55">
        <f>Bond_Historical!M163</f>
        <v>-4.910521388849602E-3</v>
      </c>
      <c r="G163" s="55">
        <f>Bond_Historical!N163</f>
        <v>-3.2906310904309843E-3</v>
      </c>
      <c r="H163" s="55">
        <f>Bond_Historical!O163</f>
        <v>-4.0239872368915122E-3</v>
      </c>
      <c r="I163" s="55">
        <f>Bond_Historical!P163</f>
        <v>-1.4794346538211482E-3</v>
      </c>
      <c r="J163" s="55">
        <f>Equity_Historical!P164</f>
        <v>1.6697152861640231E-2</v>
      </c>
      <c r="K163" s="55">
        <f>Equity_Historical!Q164</f>
        <v>1.3356215523381143E-2</v>
      </c>
      <c r="L163" s="55">
        <f>Equity_Historical!R164</f>
        <v>7.2308998571726096E-3</v>
      </c>
      <c r="M163" s="55">
        <f>Equity_Historical!S164</f>
        <v>1.2369904675349177E-2</v>
      </c>
      <c r="N163" s="55">
        <f>Equity_Historical!T164</f>
        <v>1.9618908154075489E-2</v>
      </c>
      <c r="O163" s="55">
        <f>Equity_Historical!U164</f>
        <v>8.9644578678858087E-3</v>
      </c>
      <c r="P163" s="55">
        <f>Equity_Historical!V164</f>
        <v>1.0086728032556403E-2</v>
      </c>
      <c r="Q163" s="55">
        <f>Equity_Historical!W164</f>
        <v>1.0721783419845898E-2</v>
      </c>
      <c r="R163" s="55">
        <f>Equity_Historical!X164</f>
        <v>-3.9967744732587775E-3</v>
      </c>
      <c r="S163" s="55">
        <f>Equity_Historical!Y164</f>
        <v>1.8472414579949994E-2</v>
      </c>
      <c r="T163" s="55">
        <f>Equity_Historical!Z164</f>
        <v>2.0954100998567322E-2</v>
      </c>
      <c r="V163" s="55"/>
      <c r="W163" s="55">
        <v>-3.2956367501950487E-3</v>
      </c>
      <c r="X163" s="55">
        <v>8.6666787805714449E-3</v>
      </c>
      <c r="Y163" s="94">
        <f t="shared" si="13"/>
        <v>3.8817525682648471E-3</v>
      </c>
      <c r="Z163" s="54">
        <f t="shared" si="14"/>
        <v>1003881.7525682648</v>
      </c>
      <c r="AA163" s="54">
        <f t="shared" si="15"/>
        <v>3881.7525682648411</v>
      </c>
      <c r="AB163" s="101">
        <v>-15122.327226339257</v>
      </c>
      <c r="AC163" s="6">
        <f t="shared" si="12"/>
        <v>1140234.0022342736</v>
      </c>
    </row>
    <row r="164" spans="2:29">
      <c r="B164" s="112">
        <v>43697</v>
      </c>
      <c r="C164" s="33">
        <v>160</v>
      </c>
      <c r="D164" s="55">
        <f>Bond_Historical!K164</f>
        <v>2.5983774359623216E-3</v>
      </c>
      <c r="E164" s="55">
        <f>Bond_Historical!L164</f>
        <v>2.7305622941010792E-3</v>
      </c>
      <c r="F164" s="55">
        <f>Bond_Historical!M164</f>
        <v>4.1570494940901944E-3</v>
      </c>
      <c r="G164" s="55">
        <f>Bond_Historical!N164</f>
        <v>5.7905337196698355E-3</v>
      </c>
      <c r="H164" s="55">
        <f>Bond_Historical!O164</f>
        <v>1.4015020956355238E-3</v>
      </c>
      <c r="I164" s="55">
        <f>Bond_Historical!P164</f>
        <v>7.4015492121319159E-4</v>
      </c>
      <c r="J164" s="55">
        <f>Equity_Historical!P165</f>
        <v>-6.0658074611724244E-3</v>
      </c>
      <c r="K164" s="55">
        <f>Equity_Historical!Q165</f>
        <v>-1.2757621803562141E-2</v>
      </c>
      <c r="L164" s="55">
        <f>Equity_Historical!R165</f>
        <v>-1.5585229115535131E-2</v>
      </c>
      <c r="M164" s="55">
        <f>Equity_Historical!S165</f>
        <v>-4.0520922868478625E-3</v>
      </c>
      <c r="N164" s="55">
        <f>Equity_Historical!T165</f>
        <v>-4.9059082515537982E-3</v>
      </c>
      <c r="O164" s="55">
        <f>Equity_Historical!U165</f>
        <v>-1.2777898625914972E-2</v>
      </c>
      <c r="P164" s="55">
        <f>Equity_Historical!V165</f>
        <v>1.6417242187605123E-3</v>
      </c>
      <c r="Q164" s="55">
        <f>Equity_Historical!W165</f>
        <v>-4.3203991277883484E-3</v>
      </c>
      <c r="R164" s="55">
        <f>Equity_Historical!X165</f>
        <v>-1.8768351053756391E-2</v>
      </c>
      <c r="S164" s="55">
        <f>Equity_Historical!Y165</f>
        <v>4.7476053808648134E-5</v>
      </c>
      <c r="T164" s="55">
        <f>Equity_Historical!Z165</f>
        <v>-1.9043873810534598E-3</v>
      </c>
      <c r="V164" s="55"/>
      <c r="W164" s="55">
        <v>3.665015281620089E-3</v>
      </c>
      <c r="X164" s="55">
        <v>-6.1105267437279349E-3</v>
      </c>
      <c r="Y164" s="94">
        <f t="shared" si="13"/>
        <v>-2.2003099335887251E-3</v>
      </c>
      <c r="Z164" s="54">
        <f t="shared" si="14"/>
        <v>997799.69006641128</v>
      </c>
      <c r="AA164" s="54">
        <f t="shared" si="15"/>
        <v>-2200.3099335887237</v>
      </c>
      <c r="AB164" s="101">
        <v>-15067.526534893201</v>
      </c>
      <c r="AC164" s="6">
        <f t="shared" si="12"/>
        <v>1138033.6923006848</v>
      </c>
    </row>
    <row r="165" spans="2:29">
      <c r="B165" s="112">
        <v>43698</v>
      </c>
      <c r="C165" s="33">
        <v>161</v>
      </c>
      <c r="D165" s="55">
        <f>Bond_Historical!K165</f>
        <v>-4.7248476728922864E-4</v>
      </c>
      <c r="E165" s="55">
        <f>Bond_Historical!L165</f>
        <v>-5.2813695971363356E-4</v>
      </c>
      <c r="F165" s="55">
        <f>Bond_Historical!M165</f>
        <v>-3.0216051043819672E-3</v>
      </c>
      <c r="G165" s="55">
        <f>Bond_Historical!N165</f>
        <v>1.7928858162464926E-3</v>
      </c>
      <c r="H165" s="55">
        <f>Bond_Historical!O165</f>
        <v>-1.0509062551526129E-3</v>
      </c>
      <c r="I165" s="55">
        <f>Bond_Historical!P165</f>
        <v>-9.2518181434720769E-4</v>
      </c>
      <c r="J165" s="55">
        <f>Equity_Historical!P166</f>
        <v>9.9460439524133026E-3</v>
      </c>
      <c r="K165" s="55">
        <f>Equity_Historical!Q166</f>
        <v>-1.4154813762357764E-3</v>
      </c>
      <c r="L165" s="55">
        <f>Equity_Historical!R166</f>
        <v>-2.6745297540461184E-4</v>
      </c>
      <c r="M165" s="55">
        <f>Equity_Historical!S166</f>
        <v>4.5372524292926391E-3</v>
      </c>
      <c r="N165" s="55">
        <f>Equity_Historical!T166</f>
        <v>9.7881077695131727E-3</v>
      </c>
      <c r="O165" s="55">
        <f>Equity_Historical!U166</f>
        <v>2.7915532128967159E-3</v>
      </c>
      <c r="P165" s="55">
        <f>Equity_Historical!V166</f>
        <v>8.0362526050395539E-3</v>
      </c>
      <c r="Q165" s="55">
        <f>Equity_Historical!W166</f>
        <v>5.9076739594114457E-3</v>
      </c>
      <c r="R165" s="55">
        <f>Equity_Historical!X166</f>
        <v>7.9089516248370705E-4</v>
      </c>
      <c r="S165" s="55">
        <f>Equity_Historical!Y166</f>
        <v>1.0780237117793308E-2</v>
      </c>
      <c r="T165" s="55">
        <f>Equity_Historical!Z166</f>
        <v>1.7983001810755798E-2</v>
      </c>
      <c r="V165" s="55"/>
      <c r="W165" s="55">
        <v>-3.6359117834484635E-4</v>
      </c>
      <c r="X165" s="55">
        <v>2.3143197870731831E-3</v>
      </c>
      <c r="Y165" s="94">
        <f t="shared" si="13"/>
        <v>1.2431554009059713E-3</v>
      </c>
      <c r="Z165" s="54">
        <f t="shared" si="14"/>
        <v>1001243.155400906</v>
      </c>
      <c r="AA165" s="54">
        <f t="shared" si="15"/>
        <v>1243.155400905991</v>
      </c>
      <c r="AB165" s="101">
        <v>-14689.631926601403</v>
      </c>
      <c r="AC165" s="6">
        <f t="shared" si="12"/>
        <v>1139276.8477015907</v>
      </c>
    </row>
    <row r="166" spans="2:29">
      <c r="B166" s="112">
        <v>43699</v>
      </c>
      <c r="C166" s="33">
        <v>162</v>
      </c>
      <c r="D166" s="55">
        <f>Bond_Historical!K166</f>
        <v>-1.8895198424633995E-3</v>
      </c>
      <c r="E166" s="55">
        <f>Bond_Historical!L166</f>
        <v>-2.6440982327000265E-3</v>
      </c>
      <c r="F166" s="55">
        <f>Bond_Historical!M166</f>
        <v>-1.8927096384565658E-3</v>
      </c>
      <c r="G166" s="55">
        <f>Bond_Historical!N166</f>
        <v>-3.6672968613603476E-3</v>
      </c>
      <c r="H166" s="55">
        <f>Bond_Historical!O166</f>
        <v>-8.7668918428433719E-4</v>
      </c>
      <c r="I166" s="55">
        <f>Bond_Historical!P166</f>
        <v>-5.5536830105417853E-4</v>
      </c>
      <c r="J166" s="55">
        <f>Equity_Historical!P167</f>
        <v>-2.1537534878817302E-3</v>
      </c>
      <c r="K166" s="55">
        <f>Equity_Historical!Q167</f>
        <v>-8.2607078639369523E-3</v>
      </c>
      <c r="L166" s="55">
        <f>Equity_Historical!R167</f>
        <v>-9.8249162633898333E-4</v>
      </c>
      <c r="M166" s="55">
        <f>Equity_Historical!S167</f>
        <v>-2.2662617657708039E-3</v>
      </c>
      <c r="N166" s="55">
        <f>Equity_Historical!T167</f>
        <v>-1.3294182355980608E-3</v>
      </c>
      <c r="O166" s="55">
        <f>Equity_Historical!U167</f>
        <v>1.0262287586526267E-2</v>
      </c>
      <c r="P166" s="55">
        <f>Equity_Historical!V167</f>
        <v>4.9574487267786014E-3</v>
      </c>
      <c r="Q166" s="55">
        <f>Equity_Historical!W167</f>
        <v>-4.5331893556880453E-4</v>
      </c>
      <c r="R166" s="55">
        <f>Equity_Historical!X167</f>
        <v>-3.1315430993547236E-2</v>
      </c>
      <c r="S166" s="55">
        <f>Equity_Historical!Y167</f>
        <v>-8.4681089096532108E-4</v>
      </c>
      <c r="T166" s="55">
        <f>Equity_Historical!Z167</f>
        <v>3.2877654037260428E-3</v>
      </c>
      <c r="V166" s="55"/>
      <c r="W166" s="55">
        <v>-2.3976239716499131E-3</v>
      </c>
      <c r="X166" s="55">
        <v>3.5058246794521584E-3</v>
      </c>
      <c r="Y166" s="94">
        <f t="shared" si="13"/>
        <v>1.1444452190113295E-3</v>
      </c>
      <c r="Z166" s="54">
        <f t="shared" si="14"/>
        <v>1001144.4452190113</v>
      </c>
      <c r="AA166" s="54">
        <f t="shared" si="15"/>
        <v>1144.4452190112788</v>
      </c>
      <c r="AB166" s="101">
        <v>-14502.99080627982</v>
      </c>
      <c r="AC166" s="6">
        <f t="shared" si="12"/>
        <v>1140421.292920602</v>
      </c>
    </row>
    <row r="167" spans="2:29">
      <c r="B167" s="112">
        <v>43700</v>
      </c>
      <c r="C167" s="33">
        <v>163</v>
      </c>
      <c r="D167" s="55">
        <f>Bond_Historical!K167</f>
        <v>3.6583667977797777E-3</v>
      </c>
      <c r="E167" s="55">
        <f>Bond_Historical!L167</f>
        <v>4.0516085047786303E-3</v>
      </c>
      <c r="F167" s="55">
        <f>Bond_Historical!M167</f>
        <v>5.6677866375980622E-3</v>
      </c>
      <c r="G167" s="55">
        <f>Bond_Historical!N167</f>
        <v>3.6672968613602583E-3</v>
      </c>
      <c r="H167" s="55">
        <f>Bond_Historical!O167</f>
        <v>5.5974643112592292E-3</v>
      </c>
      <c r="I167" s="55">
        <f>Bond_Historical!P167</f>
        <v>2.0353223817252235E-3</v>
      </c>
      <c r="J167" s="55">
        <f>Equity_Historical!P168</f>
        <v>-3.0353889686815926E-2</v>
      </c>
      <c r="K167" s="55">
        <f>Equity_Historical!Q168</f>
        <v>-2.3848336180030287E-2</v>
      </c>
      <c r="L167" s="55">
        <f>Equity_Historical!R168</f>
        <v>-9.6976145855562235E-3</v>
      </c>
      <c r="M167" s="55">
        <f>Equity_Historical!S168</f>
        <v>-1.0097548190104959E-2</v>
      </c>
      <c r="N167" s="55">
        <f>Equity_Historical!T168</f>
        <v>-2.4988153966534397E-2</v>
      </c>
      <c r="O167" s="55">
        <f>Equity_Historical!U168</f>
        <v>-2.5148053338261204E-2</v>
      </c>
      <c r="P167" s="55">
        <f>Equity_Historical!V168</f>
        <v>-8.5259300714617854E-3</v>
      </c>
      <c r="Q167" s="55">
        <f>Equity_Historical!W168</f>
        <v>-1.5187144581995125E-2</v>
      </c>
      <c r="R167" s="55">
        <f>Equity_Historical!X168</f>
        <v>-9.8362651465333118E-3</v>
      </c>
      <c r="S167" s="55">
        <f>Equity_Historical!Y168</f>
        <v>-4.7322899972756904E-2</v>
      </c>
      <c r="T167" s="55">
        <f>Equity_Historical!Z168</f>
        <v>-5.5240544282124937E-2</v>
      </c>
      <c r="V167" s="55"/>
      <c r="W167" s="55">
        <v>4.0500902834207601E-3</v>
      </c>
      <c r="X167" s="55">
        <v>1.3882787357119147E-3</v>
      </c>
      <c r="Y167" s="94">
        <f t="shared" si="13"/>
        <v>2.453003354795453E-3</v>
      </c>
      <c r="Z167" s="54">
        <f t="shared" si="14"/>
        <v>1002453.0033547955</v>
      </c>
      <c r="AA167" s="54">
        <f t="shared" si="15"/>
        <v>2453.0033547955099</v>
      </c>
      <c r="AB167" s="101">
        <v>-14502.818679832853</v>
      </c>
      <c r="AC167" s="6">
        <f t="shared" si="12"/>
        <v>1142874.2962753975</v>
      </c>
    </row>
    <row r="168" spans="2:29">
      <c r="B168" s="112">
        <v>43703</v>
      </c>
      <c r="C168" s="33">
        <v>164</v>
      </c>
      <c r="D168" s="55">
        <f>Bond_Historical!K168</f>
        <v>-5.8886464396048339E-4</v>
      </c>
      <c r="E168" s="55">
        <f>Bond_Historical!L168</f>
        <v>-4.3955071259979908E-4</v>
      </c>
      <c r="F168" s="55">
        <f>Bond_Historical!M168</f>
        <v>-1.5084614487718344E-3</v>
      </c>
      <c r="G168" s="55">
        <f>Bond_Historical!N168</f>
        <v>7.7810800699303602E-5</v>
      </c>
      <c r="H168" s="55">
        <f>Bond_Historical!O168</f>
        <v>-8.7280527395178155E-4</v>
      </c>
      <c r="I168" s="55">
        <f>Bond_Historical!P168</f>
        <v>-1.4799540806709928E-3</v>
      </c>
      <c r="J168" s="55">
        <f>Equity_Historical!P169</f>
        <v>5.3198092801101564E-3</v>
      </c>
      <c r="K168" s="55">
        <f>Equity_Historical!Q169</f>
        <v>1.4576814729007877E-2</v>
      </c>
      <c r="L168" s="55">
        <f>Equity_Historical!R169</f>
        <v>1.0412150322806828E-2</v>
      </c>
      <c r="M168" s="55">
        <f>Equity_Historical!S169</f>
        <v>6.6888203728071981E-3</v>
      </c>
      <c r="N168" s="55">
        <f>Equity_Historical!T169</f>
        <v>-2.6717323929331058E-2</v>
      </c>
      <c r="O168" s="55">
        <f>Equity_Historical!U169</f>
        <v>7.9855436750783156E-3</v>
      </c>
      <c r="P168" s="55">
        <f>Equity_Historical!V169</f>
        <v>1.5329544595235226E-2</v>
      </c>
      <c r="Q168" s="55">
        <f>Equity_Historical!W169</f>
        <v>9.8466103678886904E-3</v>
      </c>
      <c r="R168" s="55">
        <f>Equity_Historical!X169</f>
        <v>1.8192625400457597E-3</v>
      </c>
      <c r="S168" s="55">
        <f>Equity_Historical!Y169</f>
        <v>1.8821059842007722E-2</v>
      </c>
      <c r="T168" s="55">
        <f>Equity_Historical!Z169</f>
        <v>2.5451997238929568E-2</v>
      </c>
      <c r="V168" s="55"/>
      <c r="W168" s="55">
        <v>-6.5077975666352978E-4</v>
      </c>
      <c r="X168" s="55">
        <v>-2.3498754229019151E-2</v>
      </c>
      <c r="Y168" s="94">
        <f t="shared" si="13"/>
        <v>-1.4359564440076902E-2</v>
      </c>
      <c r="Z168" s="54">
        <f t="shared" si="14"/>
        <v>985640.43555992306</v>
      </c>
      <c r="AA168" s="54">
        <f t="shared" si="15"/>
        <v>-14359.564440076938</v>
      </c>
      <c r="AB168" s="101">
        <v>-14402.128175036865</v>
      </c>
      <c r="AC168" s="6">
        <f t="shared" si="12"/>
        <v>1128514.7318353206</v>
      </c>
    </row>
    <row r="169" spans="2:29">
      <c r="B169" s="112">
        <v>43704</v>
      </c>
      <c r="C169" s="33">
        <v>165</v>
      </c>
      <c r="D169" s="55">
        <f>Bond_Historical!K169</f>
        <v>3.4121859322547893E-3</v>
      </c>
      <c r="E169" s="55">
        <f>Bond_Historical!L169</f>
        <v>3.1599835257556954E-3</v>
      </c>
      <c r="F169" s="55">
        <f>Bond_Historical!M169</f>
        <v>4.518081928835801E-3</v>
      </c>
      <c r="G169" s="55">
        <f>Bond_Historical!N169</f>
        <v>5.3589634112038483E-3</v>
      </c>
      <c r="H169" s="55">
        <f>Bond_Historical!O169</f>
        <v>4.7025848489383225E-3</v>
      </c>
      <c r="I169" s="55">
        <f>Bond_Historical!P169</f>
        <v>9.2518181434716074E-4</v>
      </c>
      <c r="J169" s="55">
        <f>Equity_Historical!P170</f>
        <v>-9.7749139872374928E-3</v>
      </c>
      <c r="K169" s="55">
        <f>Equity_Historical!Q170</f>
        <v>5.1982989531694319E-3</v>
      </c>
      <c r="L169" s="55">
        <f>Equity_Historical!R170</f>
        <v>3.8321859539576881E-3</v>
      </c>
      <c r="M169" s="55">
        <f>Equity_Historical!S170</f>
        <v>1.3886938944574599E-2</v>
      </c>
      <c r="N169" s="55">
        <f>Equity_Historical!T170</f>
        <v>-4.6794560290019695E-3</v>
      </c>
      <c r="O169" s="55">
        <f>Equity_Historical!U170</f>
        <v>-1.0630049785356329E-2</v>
      </c>
      <c r="P169" s="55">
        <f>Equity_Historical!V170</f>
        <v>-1.2175899331463942E-3</v>
      </c>
      <c r="Q169" s="55">
        <f>Equity_Historical!W170</f>
        <v>3.0715230070184835E-3</v>
      </c>
      <c r="R169" s="55">
        <f>Equity_Historical!X170</f>
        <v>-3.590612472778594E-2</v>
      </c>
      <c r="S169" s="55">
        <f>Equity_Historical!Y170</f>
        <v>-1.134775432588885E-2</v>
      </c>
      <c r="T169" s="55">
        <f>Equity_Historical!Z170</f>
        <v>-4.718949531412912E-3</v>
      </c>
      <c r="V169" s="55"/>
      <c r="W169" s="55">
        <v>3.9674659887560934E-3</v>
      </c>
      <c r="X169" s="55">
        <v>-1.844265775409646E-2</v>
      </c>
      <c r="Y169" s="94">
        <f t="shared" si="13"/>
        <v>-9.478608256955439E-3</v>
      </c>
      <c r="Z169" s="54">
        <f t="shared" si="14"/>
        <v>990521.3917430446</v>
      </c>
      <c r="AA169" s="54">
        <f t="shared" si="15"/>
        <v>-9478.6082569553982</v>
      </c>
      <c r="AB169" s="101">
        <v>-14359.564440076938</v>
      </c>
      <c r="AC169" s="6">
        <f t="shared" si="12"/>
        <v>1119036.1235783652</v>
      </c>
    </row>
    <row r="170" spans="2:29">
      <c r="B170" s="112">
        <v>43705</v>
      </c>
      <c r="C170" s="33">
        <v>166</v>
      </c>
      <c r="D170" s="55">
        <f>Bond_Historical!K170</f>
        <v>3.5205888215084237E-4</v>
      </c>
      <c r="E170" s="55">
        <f>Bond_Historical!L170</f>
        <v>8.8208110153201251E-5</v>
      </c>
      <c r="F170" s="55">
        <f>Bond_Historical!M170</f>
        <v>3.7543296496230947E-4</v>
      </c>
      <c r="G170" s="55">
        <f>Bond_Historical!N170</f>
        <v>0</v>
      </c>
      <c r="H170" s="55">
        <f>Bond_Historical!O170</f>
        <v>1.3890297700039802E-3</v>
      </c>
      <c r="I170" s="55">
        <f>Bond_Historical!P170</f>
        <v>7.3927973260800109E-4</v>
      </c>
      <c r="J170" s="55">
        <f>Equity_Historical!P171</f>
        <v>7.266180483693787E-3</v>
      </c>
      <c r="K170" s="55">
        <f>Equity_Historical!Q171</f>
        <v>2.5339656232612976E-3</v>
      </c>
      <c r="L170" s="55">
        <f>Equity_Historical!R171</f>
        <v>2.6651104049987269E-3</v>
      </c>
      <c r="M170" s="55">
        <f>Equity_Historical!S171</f>
        <v>4.320372054139837E-3</v>
      </c>
      <c r="N170" s="55">
        <f>Equity_Historical!T171</f>
        <v>1.562355259885717E-3</v>
      </c>
      <c r="O170" s="55">
        <f>Equity_Historical!U171</f>
        <v>9.9748255033824465E-3</v>
      </c>
      <c r="P170" s="55">
        <f>Equity_Historical!V171</f>
        <v>1.5218634571538912E-3</v>
      </c>
      <c r="Q170" s="55">
        <f>Equity_Historical!W171</f>
        <v>-3.0715230070183612E-3</v>
      </c>
      <c r="R170" s="55">
        <f>Equity_Historical!X171</f>
        <v>1.9633113497609989E-2</v>
      </c>
      <c r="S170" s="55">
        <f>Equity_Historical!Y171</f>
        <v>6.687792230155783E-3</v>
      </c>
      <c r="T170" s="55">
        <f>Equity_Historical!Z171</f>
        <v>1.7304364349169099E-2</v>
      </c>
      <c r="V170" s="55"/>
      <c r="W170" s="55">
        <v>2.8835267998700124E-4</v>
      </c>
      <c r="X170" s="55">
        <v>-4.5738470389590311E-3</v>
      </c>
      <c r="Y170" s="94">
        <f t="shared" si="13"/>
        <v>-2.628967151380618E-3</v>
      </c>
      <c r="Z170" s="54">
        <f t="shared" si="14"/>
        <v>997371.03284861939</v>
      </c>
      <c r="AA170" s="54">
        <f t="shared" si="15"/>
        <v>-2628.9671513806097</v>
      </c>
      <c r="AB170" s="101">
        <v>-14347.062790328637</v>
      </c>
      <c r="AC170" s="6">
        <f t="shared" si="12"/>
        <v>1116407.1564269846</v>
      </c>
    </row>
    <row r="171" spans="2:29">
      <c r="B171" s="112">
        <v>43706</v>
      </c>
      <c r="C171" s="33">
        <v>167</v>
      </c>
      <c r="D171" s="55">
        <f>Bond_Historical!K171</f>
        <v>-5.8708999622204003E-4</v>
      </c>
      <c r="E171" s="55">
        <f>Bond_Historical!L171</f>
        <v>-6.1414316751130966E-4</v>
      </c>
      <c r="F171" s="55">
        <f>Bond_Historical!M171</f>
        <v>-1.5029485912458551E-3</v>
      </c>
      <c r="G171" s="55">
        <f>Bond_Historical!N171</f>
        <v>-2.1712953036870054E-3</v>
      </c>
      <c r="H171" s="55">
        <f>Bond_Historical!O171</f>
        <v>1.3873275814074726E-3</v>
      </c>
      <c r="I171" s="55">
        <f>Bond_Historical!P171</f>
        <v>1.8527220785424052E-4</v>
      </c>
      <c r="J171" s="55">
        <f>Equity_Historical!P172</f>
        <v>1.1020839868738185E-2</v>
      </c>
      <c r="K171" s="55">
        <f>Equity_Historical!Q172</f>
        <v>2.0745078226150841E-2</v>
      </c>
      <c r="L171" s="55">
        <f>Equity_Historical!R172</f>
        <v>1.1993208189544606E-2</v>
      </c>
      <c r="M171" s="55">
        <f>Equity_Historical!S172</f>
        <v>5.255148706976214E-3</v>
      </c>
      <c r="N171" s="55">
        <f>Equity_Historical!T172</f>
        <v>2.6343492005481483E-2</v>
      </c>
      <c r="O171" s="55">
        <f>Equity_Historical!U172</f>
        <v>2.2406231113018392E-2</v>
      </c>
      <c r="P171" s="55">
        <f>Equity_Historical!V172</f>
        <v>1.1725703011130676E-3</v>
      </c>
      <c r="Q171" s="55">
        <f>Equity_Historical!W172</f>
        <v>4.3202033693934714E-3</v>
      </c>
      <c r="R171" s="55">
        <f>Equity_Historical!X172</f>
        <v>1.4280400584510331E-2</v>
      </c>
      <c r="S171" s="55">
        <f>Equity_Historical!Y172</f>
        <v>1.6790151252515133E-2</v>
      </c>
      <c r="T171" s="55">
        <f>Equity_Historical!Z172</f>
        <v>2.4322195811629782E-2</v>
      </c>
      <c r="V171" s="55"/>
      <c r="W171" s="55">
        <v>-1.086596102091747E-3</v>
      </c>
      <c r="X171" s="55">
        <v>1.1394915314713018E-2</v>
      </c>
      <c r="Y171" s="94">
        <f t="shared" si="13"/>
        <v>6.4023107479911114E-3</v>
      </c>
      <c r="Z171" s="54">
        <f t="shared" si="14"/>
        <v>1006402.3107479911</v>
      </c>
      <c r="AA171" s="54">
        <f t="shared" si="15"/>
        <v>6402.3107479910832</v>
      </c>
      <c r="AB171" s="101">
        <v>-14314.770942034549</v>
      </c>
      <c r="AC171" s="6">
        <f t="shared" si="12"/>
        <v>1122809.4671749757</v>
      </c>
    </row>
    <row r="172" spans="2:29">
      <c r="B172" s="112">
        <v>43707</v>
      </c>
      <c r="C172" s="33">
        <v>168</v>
      </c>
      <c r="D172" s="55">
        <f>Bond_Historical!K172</f>
        <v>-1.1785449700634641E-4</v>
      </c>
      <c r="E172" s="55">
        <f>Bond_Historical!L172</f>
        <v>8.7652877603920133E-4</v>
      </c>
      <c r="F172" s="55">
        <f>Bond_Historical!M172</f>
        <v>0</v>
      </c>
      <c r="G172" s="55">
        <f>Bond_Historical!N172</f>
        <v>-1.550693321599025E-4</v>
      </c>
      <c r="H172" s="55">
        <f>Bond_Historical!O172</f>
        <v>-4.6892906870180827E-3</v>
      </c>
      <c r="I172" s="55">
        <f>Bond_Historical!P172</f>
        <v>1.8460307973807571E-4</v>
      </c>
      <c r="J172" s="55">
        <f>Equity_Historical!P173</f>
        <v>7.30409781160612E-4</v>
      </c>
      <c r="K172" s="55">
        <f>Equity_Historical!Q173</f>
        <v>5.3868107086792747E-4</v>
      </c>
      <c r="L172" s="55">
        <f>Equity_Historical!R173</f>
        <v>1.5763174708818169E-3</v>
      </c>
      <c r="M172" s="55">
        <f>Equity_Historical!S173</f>
        <v>3.4882389176924523E-3</v>
      </c>
      <c r="N172" s="55">
        <f>Equity_Historical!T173</f>
        <v>3.2314191184312294E-2</v>
      </c>
      <c r="O172" s="55">
        <f>Equity_Historical!U173</f>
        <v>5.842539773220295E-3</v>
      </c>
      <c r="P172" s="55">
        <f>Equity_Historical!V173</f>
        <v>-9.5546546672438783E-4</v>
      </c>
      <c r="Q172" s="55">
        <f>Equity_Historical!W173</f>
        <v>8.4721605153357162E-3</v>
      </c>
      <c r="R172" s="55">
        <f>Equity_Historical!X173</f>
        <v>1.4549763159297223E-2</v>
      </c>
      <c r="S172" s="55">
        <f>Equity_Historical!Y173</f>
        <v>-1.2926932856822792E-3</v>
      </c>
      <c r="T172" s="55">
        <f>Equity_Historical!Z173</f>
        <v>-1.0084052759686987E-2</v>
      </c>
      <c r="V172" s="55"/>
      <c r="W172" s="55">
        <v>-9.2487018365400845E-5</v>
      </c>
      <c r="X172" s="55">
        <v>2.9485466352014829E-2</v>
      </c>
      <c r="Y172" s="94">
        <f t="shared" si="13"/>
        <v>1.7654285003862735E-2</v>
      </c>
      <c r="Z172" s="54">
        <f t="shared" si="14"/>
        <v>1017654.2850038627</v>
      </c>
      <c r="AA172" s="54">
        <f t="shared" si="15"/>
        <v>17654.285003862693</v>
      </c>
      <c r="AB172" s="101">
        <v>-14210.170277157798</v>
      </c>
      <c r="AC172" s="6">
        <f t="shared" si="12"/>
        <v>1140463.7521788385</v>
      </c>
    </row>
    <row r="173" spans="2:29">
      <c r="B173" s="112">
        <v>43711</v>
      </c>
      <c r="C173" s="33">
        <v>169</v>
      </c>
      <c r="D173" s="55">
        <f>Bond_Historical!K173</f>
        <v>9.1861609552223132E-4</v>
      </c>
      <c r="E173" s="55">
        <f>Bond_Historical!L173</f>
        <v>-2.3699454851697772E-4</v>
      </c>
      <c r="F173" s="55">
        <f>Bond_Historical!M173</f>
        <v>1.6186687378314639E-3</v>
      </c>
      <c r="G173" s="55">
        <f>Bond_Historical!N173</f>
        <v>-9.4238655795083855E-4</v>
      </c>
      <c r="H173" s="55">
        <f>Bond_Historical!O173</f>
        <v>-7.1493891310803041E-4</v>
      </c>
      <c r="I173" s="55">
        <f>Bond_Historical!P173</f>
        <v>2.4058410250311403E-4</v>
      </c>
      <c r="J173" s="55">
        <f>Equity_Historical!P174</f>
        <v>1.1672753529182395E-3</v>
      </c>
      <c r="K173" s="55">
        <f>Equity_Historical!Q174</f>
        <v>-1.7823633709287953E-2</v>
      </c>
      <c r="L173" s="55">
        <f>Equity_Historical!R174</f>
        <v>3.3202618077362261E-3</v>
      </c>
      <c r="M173" s="55">
        <f>Equity_Historical!S174</f>
        <v>1.7727229906453982E-2</v>
      </c>
      <c r="N173" s="55">
        <f>Equity_Historical!T174</f>
        <v>-7.0913232826685501E-3</v>
      </c>
      <c r="O173" s="55">
        <f>Equity_Historical!U174</f>
        <v>-1.1903855215964505E-2</v>
      </c>
      <c r="P173" s="55">
        <f>Equity_Historical!V174</f>
        <v>3.2693320507583445E-2</v>
      </c>
      <c r="Q173" s="55">
        <f>Equity_Historical!W174</f>
        <v>1.9383441580785865E-2</v>
      </c>
      <c r="R173" s="55">
        <f>Equity_Historical!X174</f>
        <v>-1.4549763159297303E-2</v>
      </c>
      <c r="S173" s="55">
        <f>Equity_Historical!Y174</f>
        <v>-1.4670656245758692E-2</v>
      </c>
      <c r="T173" s="55">
        <f>Equity_Historical!Z174</f>
        <v>-2.6756952981639371E-2</v>
      </c>
      <c r="V173" s="55"/>
      <c r="W173" s="55">
        <v>7.8566676056283864E-5</v>
      </c>
      <c r="X173" s="55">
        <v>2.6948459708782492E-2</v>
      </c>
      <c r="Y173" s="94">
        <f t="shared" si="13"/>
        <v>1.6200502495692007E-2</v>
      </c>
      <c r="Z173" s="54">
        <f t="shared" si="14"/>
        <v>1016200.502495692</v>
      </c>
      <c r="AA173" s="54">
        <f t="shared" si="15"/>
        <v>16200.502495691995</v>
      </c>
      <c r="AB173" s="101">
        <v>-14156.397736378596</v>
      </c>
      <c r="AC173" s="6">
        <f t="shared" si="12"/>
        <v>1156664.2546745306</v>
      </c>
    </row>
    <row r="174" spans="2:29">
      <c r="B174" s="112">
        <v>43712</v>
      </c>
      <c r="C174" s="33">
        <v>170</v>
      </c>
      <c r="D174" s="55">
        <f>Bond_Historical!K174</f>
        <v>1.8812211862062693E-3</v>
      </c>
      <c r="E174" s="55">
        <f>Bond_Historical!L174</f>
        <v>1.755411273145662E-3</v>
      </c>
      <c r="F174" s="55">
        <f>Bond_Historical!M174</f>
        <v>1.5028164572407187E-3</v>
      </c>
      <c r="G174" s="55">
        <f>Bond_Historical!N174</f>
        <v>1.8682438675649187E-3</v>
      </c>
      <c r="H174" s="55">
        <f>Bond_Historical!O174</f>
        <v>2.2651092007110727E-3</v>
      </c>
      <c r="I174" s="55">
        <f>Bond_Historical!P174</f>
        <v>0</v>
      </c>
      <c r="J174" s="55">
        <f>Equity_Historical!P175</f>
        <v>1.0591515132413265E-2</v>
      </c>
      <c r="K174" s="55">
        <f>Equity_Historical!Q175</f>
        <v>2.5709740219957589E-2</v>
      </c>
      <c r="L174" s="55">
        <f>Equity_Historical!R175</f>
        <v>1.1017319919415151E-2</v>
      </c>
      <c r="M174" s="55">
        <f>Equity_Historical!S175</f>
        <v>8.0534556381182051E-3</v>
      </c>
      <c r="N174" s="55">
        <f>Equity_Historical!T175</f>
        <v>1.5155186216679167E-2</v>
      </c>
      <c r="O174" s="55">
        <f>Equity_Historical!U175</f>
        <v>1.1995024511309123E-2</v>
      </c>
      <c r="P174" s="55">
        <f>Equity_Historical!V175</f>
        <v>1.3489143042232241E-2</v>
      </c>
      <c r="Q174" s="55">
        <f>Equity_Historical!W175</f>
        <v>2.3141536393550847E-3</v>
      </c>
      <c r="R174" s="55">
        <f>Equity_Historical!X175</f>
        <v>-1.7011413744572962E-2</v>
      </c>
      <c r="S174" s="55">
        <f>Equity_Historical!Y175</f>
        <v>1.6824151919338077E-2</v>
      </c>
      <c r="T174" s="55">
        <f>Equity_Historical!Z175</f>
        <v>5.9495325983982047E-3</v>
      </c>
      <c r="V174" s="55"/>
      <c r="W174" s="55">
        <v>1.5753894276885685E-3</v>
      </c>
      <c r="X174" s="55">
        <v>2.0870362599345462E-2</v>
      </c>
      <c r="Y174" s="94">
        <f t="shared" si="13"/>
        <v>1.3152373330682705E-2</v>
      </c>
      <c r="Z174" s="54">
        <f t="shared" si="14"/>
        <v>1013152.3733306827</v>
      </c>
      <c r="AA174" s="54">
        <f t="shared" si="15"/>
        <v>13152.373330682749</v>
      </c>
      <c r="AB174" s="101">
        <v>-14118.244836841943</v>
      </c>
      <c r="AC174" s="6">
        <f t="shared" si="12"/>
        <v>1169816.6280052133</v>
      </c>
    </row>
    <row r="175" spans="2:29">
      <c r="B175" s="112">
        <v>43713</v>
      </c>
      <c r="C175" s="33">
        <v>171</v>
      </c>
      <c r="D175" s="55">
        <f>Bond_Historical!K175</f>
        <v>-5.1811404902807759E-3</v>
      </c>
      <c r="E175" s="55">
        <f>Bond_Historical!L175</f>
        <v>-4.3058687337883634E-3</v>
      </c>
      <c r="F175" s="55">
        <f>Bond_Historical!M175</f>
        <v>-6.404019415417312E-3</v>
      </c>
      <c r="G175" s="55">
        <f>Bond_Historical!N175</f>
        <v>-7.3379995990923274E-3</v>
      </c>
      <c r="H175" s="55">
        <f>Bond_Historical!O175</f>
        <v>-5.4096964566243645E-3</v>
      </c>
      <c r="I175" s="55">
        <f>Bond_Historical!P175</f>
        <v>-2.5942538901718016E-3</v>
      </c>
      <c r="J175" s="55">
        <f>Equity_Historical!P176</f>
        <v>1.4044304348261512E-2</v>
      </c>
      <c r="K175" s="55">
        <f>Equity_Historical!Q176</f>
        <v>1.9892716359944076E-2</v>
      </c>
      <c r="L175" s="55">
        <f>Equity_Historical!R176</f>
        <v>-4.0629366835025077E-3</v>
      </c>
      <c r="M175" s="55">
        <f>Equity_Historical!S176</f>
        <v>-1.6956122310531056E-2</v>
      </c>
      <c r="N175" s="55">
        <f>Equity_Historical!T176</f>
        <v>6.6948403632800628E-3</v>
      </c>
      <c r="O175" s="55">
        <f>Equity_Historical!U176</f>
        <v>2.2499090705015632E-2</v>
      </c>
      <c r="P175" s="55">
        <f>Equity_Historical!V176</f>
        <v>-2.2315571742267365E-2</v>
      </c>
      <c r="Q175" s="55">
        <f>Equity_Historical!W176</f>
        <v>3.3028109070026807E-4</v>
      </c>
      <c r="R175" s="55">
        <f>Equity_Historical!X176</f>
        <v>1.2535218564764167E-2</v>
      </c>
      <c r="S175" s="55">
        <f>Equity_Historical!Y176</f>
        <v>1.9363066297711558E-2</v>
      </c>
      <c r="T175" s="55">
        <f>Equity_Historical!Z176</f>
        <v>2.97406119189671E-2</v>
      </c>
      <c r="V175" s="55"/>
      <c r="W175" s="55">
        <v>-5.6346743059197636E-3</v>
      </c>
      <c r="X175" s="55">
        <v>-1.3430722268193076E-2</v>
      </c>
      <c r="Y175" s="94">
        <f t="shared" si="13"/>
        <v>-1.0312303083283752E-2</v>
      </c>
      <c r="Z175" s="54">
        <f t="shared" si="14"/>
        <v>989687.69691671629</v>
      </c>
      <c r="AA175" s="54">
        <f t="shared" si="15"/>
        <v>-10312.30308328371</v>
      </c>
      <c r="AB175" s="101">
        <v>-14114.418592325062</v>
      </c>
      <c r="AC175" s="6">
        <f t="shared" si="12"/>
        <v>1159504.3249219297</v>
      </c>
    </row>
    <row r="176" spans="2:29">
      <c r="B176" s="112">
        <v>43714</v>
      </c>
      <c r="C176" s="33">
        <v>172</v>
      </c>
      <c r="D176" s="55">
        <f>Bond_Historical!K176</f>
        <v>1.1795190296198976E-3</v>
      </c>
      <c r="E176" s="55">
        <f>Bond_Historical!L176</f>
        <v>1.0559175153980437E-3</v>
      </c>
      <c r="F176" s="55">
        <f>Bond_Historical!M176</f>
        <v>1.5104418709630558E-3</v>
      </c>
      <c r="G176" s="55">
        <f>Bond_Historical!N176</f>
        <v>3.5976630819237769E-3</v>
      </c>
      <c r="H176" s="55">
        <f>Bond_Historical!O176</f>
        <v>1.7481747506640909E-3</v>
      </c>
      <c r="I176" s="55">
        <f>Bond_Historical!P176</f>
        <v>-5.5679850621042032E-4</v>
      </c>
      <c r="J176" s="55">
        <f>Equity_Historical!P177</f>
        <v>9.3485199864669962E-3</v>
      </c>
      <c r="K176" s="55">
        <f>Equity_Historical!Q177</f>
        <v>-1.80241470045466E-2</v>
      </c>
      <c r="L176" s="55">
        <f>Equity_Historical!R177</f>
        <v>-6.1694970861034737E-3</v>
      </c>
      <c r="M176" s="55">
        <f>Equity_Historical!S177</f>
        <v>2.0374011771797846E-3</v>
      </c>
      <c r="N176" s="55">
        <f>Equity_Historical!T177</f>
        <v>4.0534546086409317E-3</v>
      </c>
      <c r="O176" s="55">
        <f>Equity_Historical!U177</f>
        <v>2.1334941594367851E-3</v>
      </c>
      <c r="P176" s="55">
        <f>Equity_Historical!V177</f>
        <v>-1.3494581343994762E-2</v>
      </c>
      <c r="Q176" s="55">
        <f>Equity_Historical!W177</f>
        <v>2.8567867893888928E-3</v>
      </c>
      <c r="R176" s="55">
        <f>Equity_Historical!X177</f>
        <v>-2.5732013601522654E-3</v>
      </c>
      <c r="S176" s="55">
        <f>Equity_Historical!Y177</f>
        <v>-9.3886295065447026E-5</v>
      </c>
      <c r="T176" s="55">
        <f>Equity_Historical!Z177</f>
        <v>1.406339638655557E-3</v>
      </c>
      <c r="V176" s="55"/>
      <c r="W176" s="55">
        <v>1.8059842895523372E-3</v>
      </c>
      <c r="X176" s="55">
        <v>-6.7531464063688845E-3</v>
      </c>
      <c r="Y176" s="94">
        <f t="shared" si="13"/>
        <v>-3.3294941280003951E-3</v>
      </c>
      <c r="Z176" s="54">
        <f t="shared" si="14"/>
        <v>996670.50587199966</v>
      </c>
      <c r="AA176" s="54">
        <f t="shared" si="15"/>
        <v>-3329.4941280003404</v>
      </c>
      <c r="AB176" s="101">
        <v>-14012.878133067628</v>
      </c>
      <c r="AC176" s="6">
        <f t="shared" si="12"/>
        <v>1156174.8307939293</v>
      </c>
    </row>
    <row r="177" spans="2:29">
      <c r="B177" s="112">
        <v>43717</v>
      </c>
      <c r="C177" s="33">
        <v>173</v>
      </c>
      <c r="D177" s="55">
        <f>Bond_Historical!K177</f>
        <v>-4.608905130075982E-3</v>
      </c>
      <c r="E177" s="55">
        <f>Bond_Historical!L177</f>
        <v>-4.2315183175518807E-3</v>
      </c>
      <c r="F177" s="55">
        <f>Bond_Historical!M177</f>
        <v>-6.0560850600995531E-3</v>
      </c>
      <c r="G177" s="55">
        <f>Bond_Historical!N177</f>
        <v>-7.3657354506906064E-3</v>
      </c>
      <c r="H177" s="55">
        <f>Bond_Historical!O177</f>
        <v>-4.0257497887537736E-3</v>
      </c>
      <c r="I177" s="55">
        <f>Bond_Historical!P177</f>
        <v>-2.7881375471967172E-3</v>
      </c>
      <c r="J177" s="55">
        <f>Equity_Historical!P178</f>
        <v>7.8640381796701887E-3</v>
      </c>
      <c r="K177" s="55">
        <f>Equity_Historical!Q178</f>
        <v>6.7508190843793871E-3</v>
      </c>
      <c r="L177" s="55">
        <f>Equity_Historical!R178</f>
        <v>1.3849410969970879E-2</v>
      </c>
      <c r="M177" s="55">
        <f>Equity_Historical!S178</f>
        <v>-1.8169266355039185E-2</v>
      </c>
      <c r="N177" s="55">
        <f>Equity_Historical!T178</f>
        <v>1.8464599534346995E-2</v>
      </c>
      <c r="O177" s="55">
        <f>Equity_Historical!U178</f>
        <v>2.4473989167698492E-2</v>
      </c>
      <c r="P177" s="55">
        <f>Equity_Historical!V178</f>
        <v>-3.7631122800681066E-2</v>
      </c>
      <c r="Q177" s="55">
        <f>Equity_Historical!W178</f>
        <v>-8.26307251364688E-3</v>
      </c>
      <c r="R177" s="55">
        <f>Equity_Historical!X178</f>
        <v>7.3094772011352387E-3</v>
      </c>
      <c r="S177" s="55">
        <f>Equity_Historical!Y178</f>
        <v>4.2580760607866088E-3</v>
      </c>
      <c r="T177" s="55">
        <f>Equity_Historical!Z178</f>
        <v>1.1687322373592074E-2</v>
      </c>
      <c r="V177" s="55"/>
      <c r="W177" s="55">
        <v>-5.4468973774802355E-3</v>
      </c>
      <c r="X177" s="55">
        <v>-5.2834712588683422E-3</v>
      </c>
      <c r="Y177" s="94">
        <f t="shared" si="13"/>
        <v>-5.3488417063131E-3</v>
      </c>
      <c r="Z177" s="54">
        <f t="shared" si="14"/>
        <v>994651.15829368692</v>
      </c>
      <c r="AA177" s="54">
        <f t="shared" si="15"/>
        <v>-5348.8417063130764</v>
      </c>
      <c r="AB177" s="101">
        <v>-13987.557786136982</v>
      </c>
      <c r="AC177" s="6">
        <f t="shared" si="12"/>
        <v>1150825.9890876161</v>
      </c>
    </row>
    <row r="178" spans="2:29">
      <c r="B178" s="112">
        <v>43718</v>
      </c>
      <c r="C178" s="33">
        <v>174</v>
      </c>
      <c r="D178" s="55">
        <f>Bond_Historical!K178</f>
        <v>-5.1066993124268692E-3</v>
      </c>
      <c r="E178" s="55">
        <f>Bond_Historical!L178</f>
        <v>-5.4036702553894971E-3</v>
      </c>
      <c r="F178" s="55">
        <f>Bond_Historical!M178</f>
        <v>-5.7109429397968654E-3</v>
      </c>
      <c r="G178" s="55">
        <f>Bond_Historical!N178</f>
        <v>-8.4508574276339794E-3</v>
      </c>
      <c r="H178" s="55">
        <f>Bond_Historical!O178</f>
        <v>-5.9807198486881491E-3</v>
      </c>
      <c r="I178" s="55">
        <f>Bond_Historical!P178</f>
        <v>-9.3148040426166119E-4</v>
      </c>
      <c r="J178" s="55">
        <f>Equity_Historical!P179</f>
        <v>8.0803088265089876E-3</v>
      </c>
      <c r="K178" s="55">
        <f>Equity_Historical!Q179</f>
        <v>-1.3816186329138768E-2</v>
      </c>
      <c r="L178" s="55">
        <f>Equity_Historical!R179</f>
        <v>-2.4096141727591013E-3</v>
      </c>
      <c r="M178" s="55">
        <f>Equity_Historical!S179</f>
        <v>-1.9155807932983788E-2</v>
      </c>
      <c r="N178" s="55">
        <f>Equity_Historical!T179</f>
        <v>1.2543296458234739E-2</v>
      </c>
      <c r="O178" s="55">
        <f>Equity_Historical!U179</f>
        <v>1.2657706010148859E-2</v>
      </c>
      <c r="P178" s="55">
        <f>Equity_Historical!V179</f>
        <v>-3.5395855377921677E-2</v>
      </c>
      <c r="Q178" s="55">
        <f>Equity_Historical!W179</f>
        <v>-1.179621882775634E-2</v>
      </c>
      <c r="R178" s="55">
        <f>Equity_Historical!X179</f>
        <v>7.6868568366333821E-3</v>
      </c>
      <c r="S178" s="55">
        <f>Equity_Historical!Y179</f>
        <v>1.1743675511177604E-2</v>
      </c>
      <c r="T178" s="55">
        <f>Equity_Historical!Z179</f>
        <v>3.5239305109003582E-2</v>
      </c>
      <c r="V178" s="55"/>
      <c r="W178" s="55">
        <v>-5.8956247445411019E-3</v>
      </c>
      <c r="X178" s="55">
        <v>-2.8187979048625657E-2</v>
      </c>
      <c r="Y178" s="94">
        <f t="shared" si="13"/>
        <v>-1.9271037326991834E-2</v>
      </c>
      <c r="Z178" s="54">
        <f t="shared" si="14"/>
        <v>980728.96267300821</v>
      </c>
      <c r="AA178" s="54">
        <f t="shared" si="15"/>
        <v>-19271.037326991791</v>
      </c>
      <c r="AB178" s="101">
        <v>-13982.035701156477</v>
      </c>
      <c r="AC178" s="6">
        <f t="shared" si="12"/>
        <v>1131554.9517606243</v>
      </c>
    </row>
    <row r="179" spans="2:29">
      <c r="B179" s="112">
        <v>43719</v>
      </c>
      <c r="C179" s="33">
        <v>175</v>
      </c>
      <c r="D179" s="55">
        <f>Bond_Historical!K179</f>
        <v>-5.9539036241335194E-4</v>
      </c>
      <c r="E179" s="55">
        <f>Bond_Historical!L179</f>
        <v>1.7759045625059529E-4</v>
      </c>
      <c r="F179" s="55">
        <f>Bond_Historical!M179</f>
        <v>-1.1461879826186168E-3</v>
      </c>
      <c r="G179" s="55">
        <f>Bond_Historical!N179</f>
        <v>-7.9323691110578934E-4</v>
      </c>
      <c r="H179" s="55">
        <f>Bond_Historical!O179</f>
        <v>-1.5889642606163362E-3</v>
      </c>
      <c r="I179" s="55">
        <f>Bond_Historical!P179</f>
        <v>-2.9854731608954781E-3</v>
      </c>
      <c r="J179" s="55">
        <f>Equity_Historical!P180</f>
        <v>-1.9445161605793689E-3</v>
      </c>
      <c r="K179" s="55">
        <f>Equity_Historical!Q180</f>
        <v>1.2384768352463042E-2</v>
      </c>
      <c r="L179" s="55">
        <f>Equity_Historical!R180</f>
        <v>-2.5876054675832744E-4</v>
      </c>
      <c r="M179" s="55">
        <f>Equity_Historical!S180</f>
        <v>1.6259101481093461E-4</v>
      </c>
      <c r="N179" s="55">
        <f>Equity_Historical!T180</f>
        <v>2.0986091770421392E-3</v>
      </c>
      <c r="O179" s="55">
        <f>Equity_Historical!U180</f>
        <v>2.7343737829713041E-3</v>
      </c>
      <c r="P179" s="55">
        <f>Equity_Historical!V180</f>
        <v>-1.6367533007723072E-2</v>
      </c>
      <c r="Q179" s="55">
        <f>Equity_Historical!W180</f>
        <v>6.694106629576136E-3</v>
      </c>
      <c r="R179" s="55">
        <f>Equity_Historical!X180</f>
        <v>7.4998845910086136E-3</v>
      </c>
      <c r="S179" s="55">
        <f>Equity_Historical!Y180</f>
        <v>3.1300177206883363E-2</v>
      </c>
      <c r="T179" s="55">
        <f>Equity_Historical!Z180</f>
        <v>6.7438636423338841E-3</v>
      </c>
      <c r="V179" s="55"/>
      <c r="W179" s="55">
        <v>-9.3726218364042916E-4</v>
      </c>
      <c r="X179" s="55">
        <v>-1.74652477172514E-2</v>
      </c>
      <c r="Y179" s="94">
        <f t="shared" si="13"/>
        <v>-1.0854053503807012E-2</v>
      </c>
      <c r="Z179" s="54">
        <f t="shared" si="14"/>
        <v>989145.94649619295</v>
      </c>
      <c r="AA179" s="54">
        <f t="shared" si="15"/>
        <v>-10854.053503807052</v>
      </c>
      <c r="AB179" s="101">
        <v>-13848.670385977603</v>
      </c>
      <c r="AC179" s="6">
        <f t="shared" si="12"/>
        <v>1120700.8982568174</v>
      </c>
    </row>
    <row r="180" spans="2:29">
      <c r="B180" s="112">
        <v>43720</v>
      </c>
      <c r="C180" s="33">
        <v>176</v>
      </c>
      <c r="D180" s="55">
        <f>Bond_Historical!K180</f>
        <v>-1.9078417859129391E-3</v>
      </c>
      <c r="E180" s="55">
        <f>Bond_Historical!L180</f>
        <v>-1.5996290454788752E-3</v>
      </c>
      <c r="F180" s="55">
        <f>Bond_Historical!M180</f>
        <v>-1.9130702562073982E-3</v>
      </c>
      <c r="G180" s="55">
        <f>Bond_Historical!N180</f>
        <v>-1.3503665074469427E-3</v>
      </c>
      <c r="H180" s="55">
        <f>Bond_Historical!O180</f>
        <v>-3.5316667587081014E-4</v>
      </c>
      <c r="I180" s="55">
        <f>Bond_Historical!P180</f>
        <v>-5.6075433493647656E-4</v>
      </c>
      <c r="J180" s="55">
        <f>Equity_Historical!P181</f>
        <v>6.9489920053185188E-4</v>
      </c>
      <c r="K180" s="55">
        <f>Equity_Historical!Q181</f>
        <v>-5.4261336031490269E-3</v>
      </c>
      <c r="L180" s="55">
        <f>Equity_Historical!R181</f>
        <v>7.7273093363568433E-3</v>
      </c>
      <c r="M180" s="55">
        <f>Equity_Historical!S181</f>
        <v>2.11023596201843E-3</v>
      </c>
      <c r="N180" s="55">
        <f>Equity_Historical!T181</f>
        <v>-3.6402430443733726E-3</v>
      </c>
      <c r="O180" s="55">
        <f>Equity_Historical!U181</f>
        <v>6.1249776453363956E-3</v>
      </c>
      <c r="P180" s="55">
        <f>Equity_Historical!V181</f>
        <v>2.8503923246601181E-2</v>
      </c>
      <c r="Q180" s="55">
        <f>Equity_Historical!W181</f>
        <v>2.8870266205564092E-3</v>
      </c>
      <c r="R180" s="55">
        <f>Equity_Historical!X181</f>
        <v>-1.7704079477094774E-2</v>
      </c>
      <c r="S180" s="55">
        <f>Equity_Historical!Y181</f>
        <v>-2.2386891663588289E-3</v>
      </c>
      <c r="T180" s="55">
        <f>Equity_Historical!Z181</f>
        <v>-1.1510278102220309E-2</v>
      </c>
      <c r="V180" s="55"/>
      <c r="W180" s="55">
        <v>-1.4373153128307476E-3</v>
      </c>
      <c r="X180" s="55">
        <v>3.0917678567944876E-2</v>
      </c>
      <c r="Y180" s="94">
        <f t="shared" si="13"/>
        <v>1.7975681015634626E-2</v>
      </c>
      <c r="Z180" s="54">
        <f t="shared" si="14"/>
        <v>1017975.6810156347</v>
      </c>
      <c r="AA180" s="54">
        <f t="shared" si="15"/>
        <v>17975.681015634676</v>
      </c>
      <c r="AB180" s="101">
        <v>-13828.098870152025</v>
      </c>
      <c r="AC180" s="6">
        <f t="shared" si="12"/>
        <v>1138676.579272452</v>
      </c>
    </row>
    <row r="181" spans="2:29">
      <c r="B181" s="112">
        <v>43721</v>
      </c>
      <c r="C181" s="33">
        <v>177</v>
      </c>
      <c r="D181" s="55">
        <f>Bond_Historical!K181</f>
        <v>-5.7454622254578223E-3</v>
      </c>
      <c r="E181" s="55">
        <f>Bond_Historical!L181</f>
        <v>-5.9777321025705271E-3</v>
      </c>
      <c r="F181" s="55">
        <f>Bond_Historical!M181</f>
        <v>-6.9179117216595894E-3</v>
      </c>
      <c r="G181" s="55">
        <f>Bond_Historical!N181</f>
        <v>-9.0223606152949193E-3</v>
      </c>
      <c r="H181" s="55">
        <f>Bond_Historical!O181</f>
        <v>-5.8507798832189038E-3</v>
      </c>
      <c r="I181" s="55">
        <f>Bond_Historical!P181</f>
        <v>-3.934171886282721E-3</v>
      </c>
      <c r="J181" s="55">
        <f>Equity_Historical!P182</f>
        <v>9.1272515436794377E-3</v>
      </c>
      <c r="K181" s="55">
        <f>Equity_Historical!Q182</f>
        <v>-1.4946340946005486E-3</v>
      </c>
      <c r="L181" s="55">
        <f>Equity_Historical!R182</f>
        <v>4.3524290552929496E-3</v>
      </c>
      <c r="M181" s="55">
        <f>Equity_Historical!S182</f>
        <v>-8.6312694545956983E-3</v>
      </c>
      <c r="N181" s="55">
        <f>Equity_Historical!T182</f>
        <v>3.1073227237886539E-2</v>
      </c>
      <c r="O181" s="55">
        <f>Equity_Historical!U182</f>
        <v>1.9485086570999118E-2</v>
      </c>
      <c r="P181" s="55">
        <f>Equity_Historical!V182</f>
        <v>-1.6029059254559927E-2</v>
      </c>
      <c r="Q181" s="55">
        <f>Equity_Historical!W182</f>
        <v>-4.222291542919576E-3</v>
      </c>
      <c r="R181" s="55">
        <f>Equity_Historical!X182</f>
        <v>1.9843578354726433E-2</v>
      </c>
      <c r="S181" s="55">
        <f>Equity_Historical!Y182</f>
        <v>-1.9645719781760506E-2</v>
      </c>
      <c r="T181" s="55">
        <f>Equity_Historical!Z182</f>
        <v>1.3143771299151077E-2</v>
      </c>
      <c r="V181" s="55"/>
      <c r="W181" s="55">
        <v>-6.8513923847838727E-3</v>
      </c>
      <c r="X181" s="55">
        <v>1.4444691175735012E-2</v>
      </c>
      <c r="Y181" s="94">
        <f t="shared" si="13"/>
        <v>5.9262577515274591E-3</v>
      </c>
      <c r="Z181" s="54">
        <f t="shared" si="14"/>
        <v>1005926.2577515275</v>
      </c>
      <c r="AA181" s="54">
        <f t="shared" si="15"/>
        <v>5926.2577515274752</v>
      </c>
      <c r="AB181" s="101">
        <v>-13771.358478701557</v>
      </c>
      <c r="AC181" s="6">
        <f t="shared" si="12"/>
        <v>1144602.8370239795</v>
      </c>
    </row>
    <row r="182" spans="2:29">
      <c r="B182" s="112">
        <v>43724</v>
      </c>
      <c r="C182" s="33">
        <v>178</v>
      </c>
      <c r="D182" s="55">
        <f>Bond_Historical!K182</f>
        <v>2.6372548409712366E-3</v>
      </c>
      <c r="E182" s="55">
        <f>Bond_Historical!L182</f>
        <v>2.6807126381011262E-3</v>
      </c>
      <c r="F182" s="55">
        <f>Bond_Historical!M182</f>
        <v>3.0807145710083812E-3</v>
      </c>
      <c r="G182" s="55">
        <f>Bond_Historical!N182</f>
        <v>5.0402941851430657E-3</v>
      </c>
      <c r="H182" s="55">
        <f>Bond_Historical!O182</f>
        <v>5.1431147011454801E-3</v>
      </c>
      <c r="I182" s="55">
        <f>Bond_Historical!P182</f>
        <v>-5.6336439088885493E-4</v>
      </c>
      <c r="J182" s="55">
        <f>Equity_Historical!P183</f>
        <v>1.4894300692030694E-2</v>
      </c>
      <c r="K182" s="55">
        <f>Equity_Historical!Q183</f>
        <v>-5.1954112388469809E-3</v>
      </c>
      <c r="L182" s="55">
        <f>Equity_Historical!R183</f>
        <v>-1.5965970436009811E-2</v>
      </c>
      <c r="M182" s="55">
        <f>Equity_Historical!S183</f>
        <v>-1.1349732011228821E-2</v>
      </c>
      <c r="N182" s="55">
        <f>Equity_Historical!T183</f>
        <v>-1.9220773344929627E-2</v>
      </c>
      <c r="O182" s="55">
        <f>Equity_Historical!U183</f>
        <v>-8.9395727961273999E-3</v>
      </c>
      <c r="P182" s="55">
        <f>Equity_Historical!V183</f>
        <v>6.4795735733018086E-3</v>
      </c>
      <c r="Q182" s="55">
        <f>Equity_Historical!W183</f>
        <v>1.3352649223631477E-3</v>
      </c>
      <c r="R182" s="55">
        <f>Equity_Historical!X183</f>
        <v>3.5040468811345722E-3</v>
      </c>
      <c r="S182" s="55">
        <f>Equity_Historical!Y183</f>
        <v>5.2433637253186437E-3</v>
      </c>
      <c r="T182" s="55">
        <f>Equity_Historical!Z183</f>
        <v>-5.0302548729756922E-3</v>
      </c>
      <c r="V182" s="55"/>
      <c r="W182" s="55">
        <v>3.2403389456580403E-3</v>
      </c>
      <c r="X182" s="55">
        <v>4.4629999577819228E-3</v>
      </c>
      <c r="Y182" s="94">
        <f t="shared" si="13"/>
        <v>3.9739355529323696E-3</v>
      </c>
      <c r="Z182" s="54">
        <f t="shared" si="14"/>
        <v>1003973.9355529323</v>
      </c>
      <c r="AA182" s="54">
        <f t="shared" si="15"/>
        <v>3973.935552932322</v>
      </c>
      <c r="AB182" s="101">
        <v>-13717.063804419129</v>
      </c>
      <c r="AC182" s="6">
        <f t="shared" si="12"/>
        <v>1148576.7725769118</v>
      </c>
    </row>
    <row r="183" spans="2:29">
      <c r="B183" s="112">
        <v>43725</v>
      </c>
      <c r="C183" s="33">
        <v>179</v>
      </c>
      <c r="D183" s="55">
        <f>Bond_Historical!K183</f>
        <v>2.2717476978515792E-3</v>
      </c>
      <c r="E183" s="55">
        <f>Bond_Historical!L183</f>
        <v>1.5158234621610353E-3</v>
      </c>
      <c r="F183" s="55">
        <f>Bond_Historical!M183</f>
        <v>2.6871602533614278E-3</v>
      </c>
      <c r="G183" s="55">
        <f>Bond_Historical!N183</f>
        <v>2.550139886706479E-3</v>
      </c>
      <c r="H183" s="55">
        <f>Bond_Historical!O183</f>
        <v>2.12053954410965E-3</v>
      </c>
      <c r="I183" s="55">
        <f>Bond_Historical!P183</f>
        <v>-3.7598825962875356E-4</v>
      </c>
      <c r="J183" s="55">
        <f>Equity_Historical!P184</f>
        <v>-7.6243439947170409E-3</v>
      </c>
      <c r="K183" s="55">
        <f>Equity_Historical!Q184</f>
        <v>9.9386517523245826E-3</v>
      </c>
      <c r="L183" s="55">
        <f>Equity_Historical!R184</f>
        <v>8.1006807607427421E-3</v>
      </c>
      <c r="M183" s="55">
        <f>Equity_Historical!S184</f>
        <v>1.6244446496149454E-2</v>
      </c>
      <c r="N183" s="55">
        <f>Equity_Historical!T184</f>
        <v>-1.2414072536369104E-2</v>
      </c>
      <c r="O183" s="55">
        <f>Equity_Historical!U184</f>
        <v>-4.9635857384385364E-3</v>
      </c>
      <c r="P183" s="55">
        <f>Equity_Historical!V184</f>
        <v>2.0682150326231413E-2</v>
      </c>
      <c r="Q183" s="55">
        <f>Equity_Historical!W184</f>
        <v>1.1058507155822985E-2</v>
      </c>
      <c r="R183" s="55">
        <f>Equity_Historical!X184</f>
        <v>-8.1807822440574957E-3</v>
      </c>
      <c r="S183" s="55">
        <f>Equity_Historical!Y184</f>
        <v>3.6312733053257798E-3</v>
      </c>
      <c r="T183" s="55">
        <f>Equity_Historical!Z184</f>
        <v>-3.651917118269695E-3</v>
      </c>
      <c r="V183" s="55"/>
      <c r="W183" s="55">
        <v>1.9720165887473725E-3</v>
      </c>
      <c r="X183" s="55">
        <v>-3.0426675034341231E-3</v>
      </c>
      <c r="Y183" s="94">
        <f t="shared" si="13"/>
        <v>-1.0367938665615248E-3</v>
      </c>
      <c r="Z183" s="54">
        <f t="shared" si="14"/>
        <v>998963.20613343851</v>
      </c>
      <c r="AA183" s="54">
        <f t="shared" si="15"/>
        <v>-1036.7938665614929</v>
      </c>
      <c r="AB183" s="101">
        <v>-13655.880280365469</v>
      </c>
      <c r="AC183" s="6">
        <f t="shared" si="12"/>
        <v>1147539.9787103503</v>
      </c>
    </row>
    <row r="184" spans="2:29">
      <c r="B184" s="112">
        <v>43726</v>
      </c>
      <c r="C184" s="33">
        <v>180</v>
      </c>
      <c r="D184" s="55">
        <f>Bond_Historical!K184</f>
        <v>7.168105137785488E-4</v>
      </c>
      <c r="E184" s="55">
        <f>Bond_Historical!L184</f>
        <v>1.1579502797534882E-3</v>
      </c>
      <c r="F184" s="55">
        <f>Bond_Historical!M184</f>
        <v>7.6711718675618278E-4</v>
      </c>
      <c r="G184" s="55">
        <f>Bond_Historical!N184</f>
        <v>2.4645283411562093E-3</v>
      </c>
      <c r="H184" s="55">
        <f>Bond_Historical!O184</f>
        <v>-3.7138274140521704E-3</v>
      </c>
      <c r="I184" s="55">
        <f>Bond_Historical!P184</f>
        <v>2.2522356196863396E-3</v>
      </c>
      <c r="J184" s="55">
        <f>Equity_Historical!P185</f>
        <v>-4.7948783422832311E-3</v>
      </c>
      <c r="K184" s="55">
        <f>Equity_Historical!Q185</f>
        <v>3.1896546069598174E-4</v>
      </c>
      <c r="L184" s="55">
        <f>Equity_Historical!R185</f>
        <v>5.5635195075745061E-3</v>
      </c>
      <c r="M184" s="55">
        <f>Equity_Historical!S185</f>
        <v>9.7613924626431493E-4</v>
      </c>
      <c r="N184" s="55">
        <f>Equity_Historical!T185</f>
        <v>1.0332174620741956E-2</v>
      </c>
      <c r="O184" s="55">
        <f>Equity_Historical!U185</f>
        <v>9.9863820009768421E-3</v>
      </c>
      <c r="P184" s="55">
        <f>Equity_Historical!V185</f>
        <v>1.3997728458732864E-3</v>
      </c>
      <c r="Q184" s="55">
        <f>Equity_Historical!W185</f>
        <v>6.0304082997334699E-3</v>
      </c>
      <c r="R184" s="55">
        <f>Equity_Historical!X185</f>
        <v>-8.2483987684046235E-3</v>
      </c>
      <c r="S184" s="55">
        <f>Equity_Historical!Y185</f>
        <v>9.3357144403620387E-3</v>
      </c>
      <c r="T184" s="55">
        <f>Equity_Historical!Z185</f>
        <v>8.4404470834141838E-3</v>
      </c>
      <c r="V184" s="55"/>
      <c r="W184" s="55">
        <v>1.3270447649322264E-3</v>
      </c>
      <c r="X184" s="55">
        <v>2.4376701966159079E-3</v>
      </c>
      <c r="Y184" s="94">
        <f t="shared" si="13"/>
        <v>1.9934200239424354E-3</v>
      </c>
      <c r="Z184" s="54">
        <f t="shared" si="14"/>
        <v>1001993.4200239425</v>
      </c>
      <c r="AA184" s="54">
        <f t="shared" si="15"/>
        <v>1993.4200239424827</v>
      </c>
      <c r="AB184" s="101">
        <v>-13412.896528333775</v>
      </c>
      <c r="AC184" s="6">
        <f t="shared" si="12"/>
        <v>1149533.3987342929</v>
      </c>
    </row>
    <row r="185" spans="2:29">
      <c r="B185" s="112">
        <v>43727</v>
      </c>
      <c r="C185" s="33">
        <v>181</v>
      </c>
      <c r="D185" s="55">
        <f>Bond_Historical!K185</f>
        <v>1.4319472070414795E-3</v>
      </c>
      <c r="E185" s="55">
        <f>Bond_Historical!L185</f>
        <v>1.4234494246351968E-3</v>
      </c>
      <c r="F185" s="55">
        <f>Bond_Historical!M185</f>
        <v>3.8291971053373803E-4</v>
      </c>
      <c r="G185" s="55">
        <f>Bond_Historical!N185</f>
        <v>2.8542863146094445E-3</v>
      </c>
      <c r="H185" s="55">
        <f>Bond_Historical!O185</f>
        <v>1.947016609014945E-3</v>
      </c>
      <c r="I185" s="55">
        <f>Bond_Historical!P185</f>
        <v>1.4987946076375927E-3</v>
      </c>
      <c r="J185" s="55">
        <f>Equity_Historical!P186</f>
        <v>-6.7512310020923574E-3</v>
      </c>
      <c r="K185" s="55">
        <f>Equity_Historical!Q186</f>
        <v>1.0574269644674426E-2</v>
      </c>
      <c r="L185" s="55">
        <f>Equity_Historical!R186</f>
        <v>-4.268785401009452E-4</v>
      </c>
      <c r="M185" s="55">
        <f>Equity_Historical!S186</f>
        <v>-6.5052650433402464E-4</v>
      </c>
      <c r="N185" s="55">
        <f>Equity_Historical!T186</f>
        <v>-1.3002150440049834E-2</v>
      </c>
      <c r="O185" s="55">
        <f>Equity_Historical!U186</f>
        <v>-3.1782452759365073E-3</v>
      </c>
      <c r="P185" s="55">
        <f>Equity_Historical!V186</f>
        <v>2.4339322098735402E-2</v>
      </c>
      <c r="Q185" s="55">
        <f>Equity_Historical!W186</f>
        <v>4.3626224109287381E-3</v>
      </c>
      <c r="R185" s="55">
        <f>Equity_Historical!X186</f>
        <v>9.6665477768032703E-3</v>
      </c>
      <c r="S185" s="55">
        <f>Equity_Historical!Y186</f>
        <v>-8.1583019896714487E-3</v>
      </c>
      <c r="T185" s="55">
        <f>Equity_Historical!Z186</f>
        <v>-5.700085873385486E-3</v>
      </c>
      <c r="V185" s="55"/>
      <c r="W185" s="55">
        <v>1.7002366734365111E-3</v>
      </c>
      <c r="X185" s="55">
        <v>1.2508248975662646E-2</v>
      </c>
      <c r="Y185" s="94">
        <f t="shared" si="13"/>
        <v>8.1850440547721927E-3</v>
      </c>
      <c r="Z185" s="54">
        <f t="shared" si="14"/>
        <v>1008185.0440547722</v>
      </c>
      <c r="AA185" s="54">
        <f t="shared" si="15"/>
        <v>8185.0440547722392</v>
      </c>
      <c r="AB185" s="101">
        <v>-13393.791315450915</v>
      </c>
      <c r="AC185" s="6">
        <f t="shared" si="12"/>
        <v>1157718.4427890652</v>
      </c>
    </row>
    <row r="186" spans="2:29">
      <c r="B186" s="112">
        <v>43728</v>
      </c>
      <c r="C186" s="33">
        <v>182</v>
      </c>
      <c r="D186" s="55">
        <f>Bond_Historical!K186</f>
        <v>3.569478531287825E-3</v>
      </c>
      <c r="E186" s="55">
        <f>Bond_Historical!L186</f>
        <v>3.6373220182295629E-3</v>
      </c>
      <c r="F186" s="55">
        <f>Bond_Historical!M186</f>
        <v>4.2041756349814607E-3</v>
      </c>
      <c r="G186" s="55">
        <f>Bond_Historical!N186</f>
        <v>6.8648466746133721E-3</v>
      </c>
      <c r="H186" s="55">
        <f>Bond_Historical!O186</f>
        <v>5.1149933442607215E-3</v>
      </c>
      <c r="I186" s="55">
        <f>Bond_Historical!P186</f>
        <v>2.2437093741205045E-3</v>
      </c>
      <c r="J186" s="55">
        <f>Equity_Historical!P187</f>
        <v>-3.4627649396657577E-3</v>
      </c>
      <c r="K186" s="55">
        <f>Equity_Historical!Q187</f>
        <v>-1.1051470522373914E-3</v>
      </c>
      <c r="L186" s="55">
        <f>Equity_Historical!R187</f>
        <v>-1.1108313766565008E-3</v>
      </c>
      <c r="M186" s="55">
        <f>Equity_Historical!S187</f>
        <v>-2.4542068989613423E-2</v>
      </c>
      <c r="N186" s="55">
        <f>Equity_Historical!T187</f>
        <v>7.5703963368602047E-3</v>
      </c>
      <c r="O186" s="55">
        <f>Equity_Historical!U187</f>
        <v>-4.0288232394171258E-3</v>
      </c>
      <c r="P186" s="55">
        <f>Equity_Historical!V187</f>
        <v>-6.6721763273989119E-3</v>
      </c>
      <c r="Q186" s="55">
        <f>Equity_Historical!W187</f>
        <v>5.6438991193463852E-3</v>
      </c>
      <c r="R186" s="55">
        <f>Equity_Historical!X187</f>
        <v>1.7179028244161063E-4</v>
      </c>
      <c r="S186" s="55">
        <f>Equity_Historical!Y187</f>
        <v>-1.4725832113108336E-2</v>
      </c>
      <c r="T186" s="55">
        <f>Equity_Historical!Z187</f>
        <v>-2.2527692919418383E-3</v>
      </c>
      <c r="V186" s="55"/>
      <c r="W186" s="55">
        <v>4.6673942625504693E-3</v>
      </c>
      <c r="X186" s="55">
        <v>9.9088754314251466E-3</v>
      </c>
      <c r="Y186" s="94">
        <f t="shared" si="13"/>
        <v>7.8122829638752759E-3</v>
      </c>
      <c r="Z186" s="54">
        <f t="shared" si="14"/>
        <v>1007812.2829638753</v>
      </c>
      <c r="AA186" s="54">
        <f t="shared" si="15"/>
        <v>7812.2829638753319</v>
      </c>
      <c r="AB186" s="101">
        <v>-13383.905252894503</v>
      </c>
      <c r="AC186" s="6">
        <f t="shared" si="12"/>
        <v>1165530.7257529404</v>
      </c>
    </row>
    <row r="187" spans="2:29">
      <c r="B187" s="112">
        <v>43731</v>
      </c>
      <c r="C187" s="33">
        <v>183</v>
      </c>
      <c r="D187" s="55">
        <f>Bond_Historical!K187</f>
        <v>7.1209669396457499E-4</v>
      </c>
      <c r="E187" s="55">
        <f>Bond_Historical!L187</f>
        <v>4.4265961522971405E-4</v>
      </c>
      <c r="F187" s="55">
        <f>Bond_Historical!M187</f>
        <v>7.6248129528179779E-4</v>
      </c>
      <c r="G187" s="55">
        <f>Bond_Historical!N187</f>
        <v>-7.0759563194998831E-4</v>
      </c>
      <c r="H187" s="55">
        <f>Bond_Historical!O187</f>
        <v>1.7579492175772849E-3</v>
      </c>
      <c r="I187" s="55">
        <f>Bond_Historical!P187</f>
        <v>9.3343127096910563E-4</v>
      </c>
      <c r="J187" s="55">
        <f>Equity_Historical!P188</f>
        <v>6.9357574215713088E-4</v>
      </c>
      <c r="K187" s="55">
        <f>Equity_Historical!Q188</f>
        <v>-1.6509918845992504E-2</v>
      </c>
      <c r="L187" s="55">
        <f>Equity_Historical!R188</f>
        <v>5.4562140986014742E-3</v>
      </c>
      <c r="M187" s="55">
        <f>Equity_Historical!S188</f>
        <v>6.3162639723252922E-3</v>
      </c>
      <c r="N187" s="55">
        <f>Equity_Historical!T188</f>
        <v>-9.5426306549686486E-3</v>
      </c>
      <c r="O187" s="55">
        <f>Equity_Historical!U188</f>
        <v>-1.6834315085987125E-4</v>
      </c>
      <c r="P187" s="55">
        <f>Equity_Historical!V188</f>
        <v>-7.9834465952747353E-4</v>
      </c>
      <c r="Q187" s="55">
        <f>Equity_Historical!W188</f>
        <v>3.7807546414604649E-3</v>
      </c>
      <c r="R187" s="55">
        <f>Equity_Historical!X188</f>
        <v>-1.7849075300761245E-2</v>
      </c>
      <c r="S187" s="55">
        <f>Equity_Historical!Y188</f>
        <v>4.5365094485355258E-3</v>
      </c>
      <c r="T187" s="55">
        <f>Equity_Historical!Z188</f>
        <v>6.9242606885878619E-3</v>
      </c>
      <c r="V187" s="55"/>
      <c r="W187" s="55">
        <v>2.9831114544498678E-4</v>
      </c>
      <c r="X187" s="55">
        <v>-1.6620870114937424E-2</v>
      </c>
      <c r="Y187" s="94">
        <f t="shared" si="13"/>
        <v>-9.8531976107844588E-3</v>
      </c>
      <c r="Z187" s="54">
        <f t="shared" si="14"/>
        <v>990146.80238921556</v>
      </c>
      <c r="AA187" s="54">
        <f t="shared" si="15"/>
        <v>-9853.1976107844384</v>
      </c>
      <c r="AB187" s="101">
        <v>-13366.944277056493</v>
      </c>
      <c r="AC187" s="6">
        <f t="shared" si="12"/>
        <v>1155677.5281421561</v>
      </c>
    </row>
    <row r="188" spans="2:29">
      <c r="B188" s="112">
        <v>43732</v>
      </c>
      <c r="C188" s="33">
        <v>184</v>
      </c>
      <c r="D188" s="55">
        <f>Bond_Historical!K188</f>
        <v>3.4362950390814848E-3</v>
      </c>
      <c r="E188" s="55">
        <f>Bond_Historical!L188</f>
        <v>2.7405909506479304E-3</v>
      </c>
      <c r="F188" s="55">
        <f>Bond_Historical!M188</f>
        <v>4.1831000548847247E-3</v>
      </c>
      <c r="G188" s="55">
        <f>Bond_Historical!N188</f>
        <v>3.1422520092147504E-3</v>
      </c>
      <c r="H188" s="55">
        <f>Bond_Historical!O188</f>
        <v>2.2804411308640382E-3</v>
      </c>
      <c r="I188" s="55">
        <f>Bond_Historical!P188</f>
        <v>1.4915811602187184E-3</v>
      </c>
      <c r="J188" s="55">
        <f>Equity_Historical!P189</f>
        <v>-1.3820382303721514E-2</v>
      </c>
      <c r="K188" s="55">
        <f>Equity_Historical!Q189</f>
        <v>-3.0102820707828649E-2</v>
      </c>
      <c r="L188" s="55">
        <f>Equity_Historical!R189</f>
        <v>6.6095550953091621E-3</v>
      </c>
      <c r="M188" s="55">
        <f>Equity_Historical!S189</f>
        <v>1.0057065424474014E-2</v>
      </c>
      <c r="N188" s="55">
        <f>Equity_Historical!T189</f>
        <v>-8.4963495728132173E-3</v>
      </c>
      <c r="O188" s="55">
        <f>Equity_Historical!U189</f>
        <v>-1.3124020547281035E-2</v>
      </c>
      <c r="P188" s="55">
        <f>Equity_Historical!V189</f>
        <v>-9.7642440432524423E-4</v>
      </c>
      <c r="Q188" s="55">
        <f>Equity_Historical!W189</f>
        <v>1.2961433834810618E-2</v>
      </c>
      <c r="R188" s="55">
        <f>Equity_Historical!X189</f>
        <v>-1.6616733315051806E-2</v>
      </c>
      <c r="S188" s="55">
        <f>Equity_Historical!Y189</f>
        <v>-4.7662732003816424E-3</v>
      </c>
      <c r="T188" s="55">
        <f>Equity_Historical!Z189</f>
        <v>4.5296188005865294E-3</v>
      </c>
      <c r="V188" s="55"/>
      <c r="W188" s="55">
        <v>3.0678283917589949E-3</v>
      </c>
      <c r="X188" s="55">
        <v>-2.778308927253902E-2</v>
      </c>
      <c r="Y188" s="94">
        <f t="shared" si="13"/>
        <v>-1.5442722206819812E-2</v>
      </c>
      <c r="Z188" s="54">
        <f t="shared" si="14"/>
        <v>984557.2777931802</v>
      </c>
      <c r="AA188" s="54">
        <f t="shared" si="15"/>
        <v>-15442.722206819803</v>
      </c>
      <c r="AB188" s="101">
        <v>-13299.111425454961</v>
      </c>
      <c r="AC188" s="6">
        <f t="shared" si="12"/>
        <v>1140234.8059353363</v>
      </c>
    </row>
    <row r="189" spans="2:29">
      <c r="B189" s="112">
        <v>43733</v>
      </c>
      <c r="C189" s="33">
        <v>185</v>
      </c>
      <c r="D189" s="55">
        <f>Bond_Historical!K189</f>
        <v>-4.7423671957385616E-3</v>
      </c>
      <c r="E189" s="55">
        <f>Bond_Historical!L189</f>
        <v>-4.157934242582078E-3</v>
      </c>
      <c r="F189" s="55">
        <f>Bond_Historical!M189</f>
        <v>-5.3271859787005675E-3</v>
      </c>
      <c r="G189" s="55">
        <f>Bond_Historical!N189</f>
        <v>-5.6641595901129873E-3</v>
      </c>
      <c r="H189" s="55">
        <f>Bond_Historical!O189</f>
        <v>-4.9182869498543749E-3</v>
      </c>
      <c r="I189" s="55">
        <f>Bond_Historical!P189</f>
        <v>-1.6783918202921402E-3</v>
      </c>
      <c r="J189" s="55">
        <f>Equity_Historical!P190</f>
        <v>2.9474731621507376E-3</v>
      </c>
      <c r="K189" s="55">
        <f>Equity_Historical!Q190</f>
        <v>8.3499332556198555E-3</v>
      </c>
      <c r="L189" s="55">
        <f>Equity_Historical!R190</f>
        <v>5.9116802161618756E-4</v>
      </c>
      <c r="M189" s="55">
        <f>Equity_Historical!S190</f>
        <v>-1.2545592451331022E-2</v>
      </c>
      <c r="N189" s="55">
        <f>Equity_Historical!T190</f>
        <v>8.3553652421604497E-3</v>
      </c>
      <c r="O189" s="55">
        <f>Equity_Historical!U190</f>
        <v>5.6942539491874567E-3</v>
      </c>
      <c r="P189" s="55">
        <f>Equity_Historical!V190</f>
        <v>-1.3953964568530364E-2</v>
      </c>
      <c r="Q189" s="55">
        <f>Equity_Historical!W190</f>
        <v>3.1916217553780278E-4</v>
      </c>
      <c r="R189" s="55">
        <f>Equity_Historical!X190</f>
        <v>-1.2657701876243712E-2</v>
      </c>
      <c r="S189" s="55">
        <f>Equity_Historical!Y190</f>
        <v>1.5272394270368354E-2</v>
      </c>
      <c r="T189" s="55">
        <f>Equity_Historical!Z190</f>
        <v>-4.6507246175468472E-3</v>
      </c>
      <c r="V189" s="55"/>
      <c r="W189" s="55">
        <v>-4.6813430708096907E-3</v>
      </c>
      <c r="X189" s="55">
        <v>6.3867872219041397E-3</v>
      </c>
      <c r="Y189" s="94">
        <f t="shared" si="13"/>
        <v>1.9595351048186074E-3</v>
      </c>
      <c r="Z189" s="54">
        <f t="shared" si="14"/>
        <v>1001959.5351048186</v>
      </c>
      <c r="AA189" s="54">
        <f t="shared" si="15"/>
        <v>1959.5351048186421</v>
      </c>
      <c r="AB189" s="101">
        <v>-13242.104919869453</v>
      </c>
      <c r="AC189" s="6">
        <f t="shared" si="12"/>
        <v>1142194.3410401549</v>
      </c>
    </row>
    <row r="190" spans="2:29">
      <c r="B190" s="112">
        <v>43734</v>
      </c>
      <c r="C190" s="33">
        <v>186</v>
      </c>
      <c r="D190" s="55">
        <f>Bond_Historical!K190</f>
        <v>1.6621441770201929E-3</v>
      </c>
      <c r="E190" s="55">
        <f>Bond_Historical!L190</f>
        <v>1.6828864530526043E-3</v>
      </c>
      <c r="F190" s="55">
        <f>Bond_Historical!M190</f>
        <v>1.9058615051626457E-3</v>
      </c>
      <c r="G190" s="55">
        <f>Bond_Historical!N190</f>
        <v>2.1279657506451722E-3</v>
      </c>
      <c r="H190" s="55">
        <f>Bond_Historical!O190</f>
        <v>0</v>
      </c>
      <c r="I190" s="55">
        <f>Bond_Historical!P190</f>
        <v>1.8681066007351707E-4</v>
      </c>
      <c r="J190" s="55">
        <f>Equity_Historical!P191</f>
        <v>-5.3399757955121616E-3</v>
      </c>
      <c r="K190" s="55">
        <f>Equity_Historical!Q191</f>
        <v>-1.482496681141411E-2</v>
      </c>
      <c r="L190" s="55">
        <f>Equity_Historical!R191</f>
        <v>-1.4359426712757379E-3</v>
      </c>
      <c r="M190" s="55">
        <f>Equity_Historical!S191</f>
        <v>8.1066774964838623E-3</v>
      </c>
      <c r="N190" s="55">
        <f>Equity_Historical!T191</f>
        <v>-1.1488852603453248E-2</v>
      </c>
      <c r="O190" s="55">
        <f>Equity_Historical!U191</f>
        <v>-8.2543959413383401E-3</v>
      </c>
      <c r="P190" s="55">
        <f>Equity_Historical!V191</f>
        <v>8.6019631025708344E-3</v>
      </c>
      <c r="Q190" s="55">
        <f>Equity_Historical!W191</f>
        <v>6.9975418097944584E-3</v>
      </c>
      <c r="R190" s="55">
        <f>Equity_Historical!X191</f>
        <v>-3.0574696919057717E-2</v>
      </c>
      <c r="S190" s="55">
        <f>Equity_Historical!Y191</f>
        <v>-5.1709755017601876E-3</v>
      </c>
      <c r="T190" s="55">
        <f>Equity_Historical!Z191</f>
        <v>7.35840784786242E-3</v>
      </c>
      <c r="V190" s="55"/>
      <c r="W190" s="55">
        <v>1.6078608982315653E-3</v>
      </c>
      <c r="X190" s="55">
        <v>-1.7904029635055885E-2</v>
      </c>
      <c r="Y190" s="94">
        <f t="shared" si="13"/>
        <v>-1.0099273421740903E-2</v>
      </c>
      <c r="Z190" s="54">
        <f t="shared" si="14"/>
        <v>989900.72657825914</v>
      </c>
      <c r="AA190" s="54">
        <f t="shared" si="15"/>
        <v>-10099.273421740858</v>
      </c>
      <c r="AB190" s="101">
        <v>-13235.347416043398</v>
      </c>
      <c r="AC190" s="6">
        <f t="shared" si="12"/>
        <v>1132095.0676184141</v>
      </c>
    </row>
    <row r="191" spans="2:29">
      <c r="B191" s="112">
        <v>43735</v>
      </c>
      <c r="C191" s="33">
        <v>187</v>
      </c>
      <c r="D191" s="55">
        <f>Bond_Historical!K191</f>
        <v>1.0675360353575977E-3</v>
      </c>
      <c r="E191" s="55">
        <f>Bond_Historical!L191</f>
        <v>1.2379547675088773E-3</v>
      </c>
      <c r="F191" s="55">
        <f>Bond_Historical!M191</f>
        <v>1.1415348640236122E-3</v>
      </c>
      <c r="G191" s="55">
        <f>Bond_Historical!N191</f>
        <v>2.3620178936937511E-4</v>
      </c>
      <c r="H191" s="55">
        <f>Bond_Historical!O191</f>
        <v>-1.5860705170915113E-3</v>
      </c>
      <c r="I191" s="55">
        <f>Bond_Historical!P191</f>
        <v>0</v>
      </c>
      <c r="J191" s="55">
        <f>Equity_Historical!P192</f>
        <v>7.1603510311948433E-3</v>
      </c>
      <c r="K191" s="55">
        <f>Equity_Historical!Q192</f>
        <v>-1.6853209962426955E-2</v>
      </c>
      <c r="L191" s="55">
        <f>Equity_Historical!R192</f>
        <v>1.266894508540603E-3</v>
      </c>
      <c r="M191" s="55">
        <f>Equity_Historical!S192</f>
        <v>-4.1278501390947598E-3</v>
      </c>
      <c r="N191" s="55">
        <f>Equity_Historical!T192</f>
        <v>2.1374866637851125E-3</v>
      </c>
      <c r="O191" s="55">
        <f>Equity_Historical!U192</f>
        <v>5.8786939872997133E-3</v>
      </c>
      <c r="P191" s="55">
        <f>Equity_Historical!V192</f>
        <v>-1.8191417061054253E-2</v>
      </c>
      <c r="Q191" s="55">
        <f>Equity_Historical!W192</f>
        <v>-3.1693626794128334E-4</v>
      </c>
      <c r="R191" s="55">
        <f>Equity_Historical!X192</f>
        <v>-1.0213627725964478E-3</v>
      </c>
      <c r="S191" s="55">
        <f>Equity_Historical!Y192</f>
        <v>-4.8780812401048538E-3</v>
      </c>
      <c r="T191" s="55">
        <f>Equity_Historical!Z192</f>
        <v>3.675639661556678E-3</v>
      </c>
      <c r="V191" s="55"/>
      <c r="W191" s="55">
        <v>6.0101438343176364E-4</v>
      </c>
      <c r="X191" s="55">
        <v>-9.6780202241884411E-3</v>
      </c>
      <c r="Y191" s="94">
        <f t="shared" si="13"/>
        <v>-5.5664063811403592E-3</v>
      </c>
      <c r="Z191" s="54">
        <f t="shared" si="14"/>
        <v>994433.59361885965</v>
      </c>
      <c r="AA191" s="54">
        <f t="shared" si="15"/>
        <v>-5566.4063811403466</v>
      </c>
      <c r="AB191" s="101">
        <v>-13191.015655109077</v>
      </c>
      <c r="AC191" s="6">
        <f t="shared" si="12"/>
        <v>1126528.6612372738</v>
      </c>
    </row>
    <row r="192" spans="2:29">
      <c r="B192" s="112">
        <v>43738</v>
      </c>
      <c r="C192" s="33">
        <v>188</v>
      </c>
      <c r="D192" s="55">
        <f>Bond_Historical!K192</f>
        <v>7.1088473175845923E-4</v>
      </c>
      <c r="E192" s="55">
        <f>Bond_Historical!L192</f>
        <v>2.6536088692062876E-4</v>
      </c>
      <c r="F192" s="55">
        <f>Bond_Historical!M192</f>
        <v>1.5205753616213435E-3</v>
      </c>
      <c r="G192" s="55">
        <f>Bond_Historical!N192</f>
        <v>3.299992050098453E-3</v>
      </c>
      <c r="H192" s="55">
        <f>Bond_Historical!O192</f>
        <v>1.0576528989607423E-3</v>
      </c>
      <c r="I192" s="55">
        <f>Bond_Historical!P192</f>
        <v>5.5970685363000857E-4</v>
      </c>
      <c r="J192" s="55">
        <f>Equity_Historical!P193</f>
        <v>-1.2245765117985351E-2</v>
      </c>
      <c r="K192" s="55">
        <f>Equity_Historical!Q193</f>
        <v>5.5183298114214454E-3</v>
      </c>
      <c r="L192" s="55">
        <f>Equity_Historical!R193</f>
        <v>1.93983409824427E-3</v>
      </c>
      <c r="M192" s="55">
        <f>Equity_Historical!S193</f>
        <v>-5.6409870066984951E-3</v>
      </c>
      <c r="N192" s="55">
        <f>Equity_Historical!T193</f>
        <v>1.4976272874531408E-2</v>
      </c>
      <c r="O192" s="55">
        <f>Equity_Historical!U193</f>
        <v>-2.5514444928668626E-4</v>
      </c>
      <c r="P192" s="55">
        <f>Equity_Historical!V193</f>
        <v>9.7703006041020279E-3</v>
      </c>
      <c r="Q192" s="55">
        <f>Equity_Historical!W193</f>
        <v>-1.5866651247458895E-3</v>
      </c>
      <c r="R192" s="55">
        <f>Equity_Historical!X193</f>
        <v>9.524378188871736E-3</v>
      </c>
      <c r="S192" s="55">
        <f>Equity_Historical!Y193</f>
        <v>2.326268853480171E-2</v>
      </c>
      <c r="T192" s="55">
        <f>Equity_Historical!Z193</f>
        <v>1.4450496294047979E-2</v>
      </c>
      <c r="V192" s="55"/>
      <c r="W192" s="55">
        <v>1.5949166432290645E-3</v>
      </c>
      <c r="X192" s="55">
        <v>7.0626492377351188E-3</v>
      </c>
      <c r="Y192" s="94">
        <f t="shared" si="13"/>
        <v>4.8755561999326968E-3</v>
      </c>
      <c r="Z192" s="54">
        <f t="shared" si="14"/>
        <v>1004875.5561999327</v>
      </c>
      <c r="AA192" s="54">
        <f t="shared" si="15"/>
        <v>4875.5561999327037</v>
      </c>
      <c r="AB192" s="101">
        <v>-13093.730419778614</v>
      </c>
      <c r="AC192" s="6">
        <f t="shared" si="12"/>
        <v>1131404.2174372065</v>
      </c>
    </row>
    <row r="193" spans="2:29">
      <c r="B193" s="112">
        <v>43739</v>
      </c>
      <c r="C193" s="33">
        <v>189</v>
      </c>
      <c r="D193" s="55">
        <f>Bond_Historical!K193</f>
        <v>9.7275041195368415E-4</v>
      </c>
      <c r="E193" s="55">
        <f>Bond_Historical!L193</f>
        <v>1.8136400693301289E-3</v>
      </c>
      <c r="F193" s="55">
        <f>Bond_Historical!M193</f>
        <v>2.3174685648980906E-3</v>
      </c>
      <c r="G193" s="55">
        <f>Bond_Historical!N193</f>
        <v>1.1480229925596263E-3</v>
      </c>
      <c r="H193" s="55">
        <f>Bond_Historical!O193</f>
        <v>2.0431530473081633E-3</v>
      </c>
      <c r="I193" s="55">
        <f>Bond_Historical!P193</f>
        <v>1.8706322419116713E-4</v>
      </c>
      <c r="J193" s="55">
        <f>Equity_Historical!P194</f>
        <v>-2.3790205683026401E-2</v>
      </c>
      <c r="K193" s="55">
        <f>Equity_Historical!Q194</f>
        <v>-1.2829021064542898E-2</v>
      </c>
      <c r="L193" s="55">
        <f>Equity_Historical!R194</f>
        <v>-7.0176993594003997E-3</v>
      </c>
      <c r="M193" s="55">
        <f>Equity_Historical!S194</f>
        <v>2.1603529402745825E-3</v>
      </c>
      <c r="N193" s="55">
        <f>Equity_Historical!T194</f>
        <v>-4.826450355398449E-2</v>
      </c>
      <c r="O193" s="55">
        <f>Equity_Historical!U194</f>
        <v>-1.8350441522433033E-2</v>
      </c>
      <c r="P193" s="55">
        <f>Equity_Historical!V194</f>
        <v>-1.0858866836274553E-3</v>
      </c>
      <c r="Q193" s="55">
        <f>Equity_Historical!W194</f>
        <v>-3.9241605704908797E-3</v>
      </c>
      <c r="R193" s="55">
        <f>Equity_Historical!X194</f>
        <v>-5.0641390646775464E-4</v>
      </c>
      <c r="S193" s="55">
        <f>Equity_Historical!Y194</f>
        <v>2.7644384383315249E-3</v>
      </c>
      <c r="T193" s="55">
        <f>Equity_Historical!Z194</f>
        <v>-1.9032229731838091E-2</v>
      </c>
      <c r="V193" s="55"/>
      <c r="W193" s="55">
        <v>1.4299436485659168E-3</v>
      </c>
      <c r="X193" s="55">
        <v>-3.654316580824165E-2</v>
      </c>
      <c r="Y193" s="94">
        <f t="shared" si="13"/>
        <v>-2.1353922025518623E-2</v>
      </c>
      <c r="Z193" s="54">
        <f t="shared" si="14"/>
        <v>978646.07797448139</v>
      </c>
      <c r="AA193" s="54">
        <f t="shared" si="15"/>
        <v>-21353.922025518608</v>
      </c>
      <c r="AB193" s="101">
        <v>-13060.058407106204</v>
      </c>
      <c r="AC193" s="6">
        <f t="shared" si="12"/>
        <v>1110050.2954116878</v>
      </c>
    </row>
    <row r="194" spans="2:29">
      <c r="B194" s="112">
        <v>43740</v>
      </c>
      <c r="C194" s="33">
        <v>190</v>
      </c>
      <c r="D194" s="55">
        <f>Bond_Historical!K194</f>
        <v>2.2505839254407219E-3</v>
      </c>
      <c r="E194" s="55">
        <f>Bond_Historical!L194</f>
        <v>7.0677316586999727E-4</v>
      </c>
      <c r="F194" s="55">
        <f>Bond_Historical!M194</f>
        <v>1.8958117454978736E-3</v>
      </c>
      <c r="G194" s="55">
        <f>Bond_Historical!N194</f>
        <v>-3.930160192724172E-4</v>
      </c>
      <c r="H194" s="55">
        <f>Bond_Historical!O194</f>
        <v>1.7619677953410891E-4</v>
      </c>
      <c r="I194" s="55">
        <f>Bond_Historical!P194</f>
        <v>1.3061974339093204E-3</v>
      </c>
      <c r="J194" s="55">
        <f>Equity_Historical!P195</f>
        <v>-2.645271639913406E-2</v>
      </c>
      <c r="K194" s="55">
        <f>Equity_Historical!Q195</f>
        <v>-6.9061742726080613E-3</v>
      </c>
      <c r="L194" s="55">
        <f>Equity_Historical!R195</f>
        <v>-1.4788497184698173E-2</v>
      </c>
      <c r="M194" s="55">
        <f>Equity_Historical!S195</f>
        <v>-1.8939659037828859E-2</v>
      </c>
      <c r="N194" s="55">
        <f>Equity_Historical!T195</f>
        <v>-1.0503294186253719E-2</v>
      </c>
      <c r="O194" s="55">
        <f>Equity_Historical!U195</f>
        <v>-2.0105736304595129E-2</v>
      </c>
      <c r="P194" s="55">
        <f>Equity_Historical!V195</f>
        <v>-4.0826835534220349E-3</v>
      </c>
      <c r="Q194" s="55">
        <f>Equity_Historical!W195</f>
        <v>-1.5313381164616916E-2</v>
      </c>
      <c r="R194" s="55">
        <f>Equity_Historical!X195</f>
        <v>-2.1200202985668529E-3</v>
      </c>
      <c r="S194" s="55">
        <f>Equity_Historical!Y195</f>
        <v>-2.5387568844146773E-2</v>
      </c>
      <c r="T194" s="55">
        <f>Equity_Historical!Z195</f>
        <v>-1.3687979546324549E-2</v>
      </c>
      <c r="V194" s="55"/>
      <c r="W194" s="55">
        <v>8.2143682603543248E-4</v>
      </c>
      <c r="X194" s="55">
        <v>-7.3953554438187779E-3</v>
      </c>
      <c r="Y194" s="94">
        <f t="shared" si="13"/>
        <v>-4.108638535877094E-3</v>
      </c>
      <c r="Z194" s="54">
        <f t="shared" si="14"/>
        <v>995891.36146412289</v>
      </c>
      <c r="AA194" s="54">
        <f t="shared" si="15"/>
        <v>-4108.6385358771076</v>
      </c>
      <c r="AB194" s="101">
        <v>-13009.808304437669</v>
      </c>
      <c r="AC194" s="6">
        <f t="shared" si="12"/>
        <v>1105941.6568758106</v>
      </c>
    </row>
    <row r="195" spans="2:29">
      <c r="B195" s="112">
        <v>43741</v>
      </c>
      <c r="C195" s="33">
        <v>191</v>
      </c>
      <c r="D195" s="55">
        <f>Bond_Historical!K195</f>
        <v>3.3076931910393974E-3</v>
      </c>
      <c r="E195" s="55">
        <f>Bond_Historical!L195</f>
        <v>3.8797622079101844E-3</v>
      </c>
      <c r="F195" s="55">
        <f>Bond_Historical!M195</f>
        <v>3.4033149786653612E-3</v>
      </c>
      <c r="G195" s="55">
        <f>Bond_Historical!N195</f>
        <v>3.9219362024664212E-3</v>
      </c>
      <c r="H195" s="55">
        <f>Bond_Historical!O195</f>
        <v>3.3371329705726596E-3</v>
      </c>
      <c r="I195" s="55">
        <f>Bond_Historical!P195</f>
        <v>2.7947358456461547E-3</v>
      </c>
      <c r="J195" s="55">
        <f>Equity_Historical!P196</f>
        <v>1.2284564477731633E-2</v>
      </c>
      <c r="K195" s="55">
        <f>Equity_Historical!Q196</f>
        <v>2.7008806920797455E-2</v>
      </c>
      <c r="L195" s="55">
        <f>Equity_Historical!R196</f>
        <v>1.634653083982505E-3</v>
      </c>
      <c r="M195" s="55">
        <f>Equity_Historical!S196</f>
        <v>5.2319394279669246E-3</v>
      </c>
      <c r="N195" s="55">
        <f>Equity_Historical!T196</f>
        <v>1.3002064027768104E-2</v>
      </c>
      <c r="O195" s="55">
        <f>Equity_Historical!U196</f>
        <v>-1.4252097225863005E-3</v>
      </c>
      <c r="P195" s="55">
        <f>Equity_Historical!V196</f>
        <v>1.7617373976475337E-2</v>
      </c>
      <c r="Q195" s="55">
        <f>Equity_Historical!W196</f>
        <v>3.7696585374421931E-3</v>
      </c>
      <c r="R195" s="55">
        <f>Equity_Historical!X196</f>
        <v>-6.4334019746724027E-3</v>
      </c>
      <c r="S195" s="55">
        <f>Equity_Historical!Y196</f>
        <v>8.4591382685027926E-3</v>
      </c>
      <c r="T195" s="55">
        <f>Equity_Historical!Z196</f>
        <v>9.6313346503770717E-3</v>
      </c>
      <c r="V195" s="55"/>
      <c r="W195" s="55">
        <v>3.5783891717904E-3</v>
      </c>
      <c r="X195" s="55">
        <v>1.7361255517987131E-2</v>
      </c>
      <c r="Y195" s="94">
        <f t="shared" si="13"/>
        <v>1.1848108979508439E-2</v>
      </c>
      <c r="Z195" s="54">
        <f t="shared" si="14"/>
        <v>1011848.1089795084</v>
      </c>
      <c r="AA195" s="54">
        <f t="shared" si="15"/>
        <v>11848.108979508397</v>
      </c>
      <c r="AB195" s="101">
        <v>-12909.326538052526</v>
      </c>
      <c r="AC195" s="6">
        <f t="shared" si="12"/>
        <v>1117789.7658553189</v>
      </c>
    </row>
    <row r="196" spans="2:29">
      <c r="B196" s="112">
        <v>43742</v>
      </c>
      <c r="C196" s="33">
        <v>192</v>
      </c>
      <c r="D196" s="55">
        <f>Bond_Historical!K196</f>
        <v>1.6493956994481074E-3</v>
      </c>
      <c r="E196" s="55">
        <f>Bond_Historical!L196</f>
        <v>1.582638453071385E-3</v>
      </c>
      <c r="F196" s="55">
        <f>Bond_Historical!M196</f>
        <v>2.6387416751584734E-3</v>
      </c>
      <c r="G196" s="55">
        <f>Bond_Historical!N196</f>
        <v>4.1404387052689966E-3</v>
      </c>
      <c r="H196" s="55">
        <f>Bond_Historical!O196</f>
        <v>3.5007418721394391E-3</v>
      </c>
      <c r="I196" s="55">
        <f>Bond_Historical!P196</f>
        <v>1.8626288958072229E-4</v>
      </c>
      <c r="J196" s="55">
        <f>Equity_Historical!P197</f>
        <v>1.4458336939205238E-2</v>
      </c>
      <c r="K196" s="55">
        <f>Equity_Historical!Q197</f>
        <v>5.947254111232707E-3</v>
      </c>
      <c r="L196" s="55">
        <f>Equity_Historical!R197</f>
        <v>1.5780646675539675E-2</v>
      </c>
      <c r="M196" s="55">
        <f>Equity_Historical!S197</f>
        <v>4.5342760476040425E-3</v>
      </c>
      <c r="N196" s="55">
        <f>Equity_Historical!T197</f>
        <v>4.4040245420569601E-4</v>
      </c>
      <c r="O196" s="55">
        <f>Equity_Historical!U197</f>
        <v>2.142868540512442E-2</v>
      </c>
      <c r="P196" s="55">
        <f>Equity_Historical!V197</f>
        <v>9.0257270053557218E-3</v>
      </c>
      <c r="Q196" s="55">
        <f>Equity_Historical!W197</f>
        <v>1.1968516168474918E-2</v>
      </c>
      <c r="R196" s="55">
        <f>Equity_Historical!X197</f>
        <v>2.040700275151603E-2</v>
      </c>
      <c r="S196" s="55">
        <f>Equity_Historical!Y197</f>
        <v>2.7645869311886423E-2</v>
      </c>
      <c r="T196" s="55">
        <f>Equity_Historical!Z197</f>
        <v>1.7202678571575668E-2</v>
      </c>
      <c r="V196" s="55"/>
      <c r="W196" s="55">
        <v>2.5371325261816092E-3</v>
      </c>
      <c r="X196" s="55">
        <v>6.8739478713886453E-3</v>
      </c>
      <c r="Y196" s="94">
        <f t="shared" si="13"/>
        <v>5.1392217333058312E-3</v>
      </c>
      <c r="Z196" s="54">
        <f t="shared" si="14"/>
        <v>1005139.2217333058</v>
      </c>
      <c r="AA196" s="54">
        <f t="shared" si="15"/>
        <v>5139.2217333058361</v>
      </c>
      <c r="AB196" s="101">
        <v>-12908.935800259467</v>
      </c>
      <c r="AC196" s="6">
        <f t="shared" si="12"/>
        <v>1122928.9875886247</v>
      </c>
    </row>
    <row r="197" spans="2:29">
      <c r="B197" s="112">
        <v>43745</v>
      </c>
      <c r="C197" s="33">
        <v>193</v>
      </c>
      <c r="D197" s="55">
        <f>Bond_Historical!K197</f>
        <v>-2.5936778953411263E-3</v>
      </c>
      <c r="E197" s="55">
        <f>Bond_Historical!L197</f>
        <v>-2.7273922507450397E-3</v>
      </c>
      <c r="F197" s="55">
        <f>Bond_Historical!M197</f>
        <v>-3.0164032528788333E-3</v>
      </c>
      <c r="G197" s="55">
        <f>Bond_Historical!N197</f>
        <v>-5.08040741128187E-3</v>
      </c>
      <c r="H197" s="55">
        <f>Bond_Historical!O197</f>
        <v>-3.5007418721395124E-3</v>
      </c>
      <c r="I197" s="55">
        <f>Bond_Historical!P197</f>
        <v>-9.3044853070928192E-4</v>
      </c>
      <c r="J197" s="55">
        <f>Equity_Historical!P198</f>
        <v>-1.3870051038774141E-2</v>
      </c>
      <c r="K197" s="55">
        <f>Equity_Historical!Q198</f>
        <v>-4.2763020223675046E-3</v>
      </c>
      <c r="L197" s="55">
        <f>Equity_Historical!R198</f>
        <v>-7.901803455469909E-3</v>
      </c>
      <c r="M197" s="55">
        <f>Equity_Historical!S198</f>
        <v>1.6747360646276129E-4</v>
      </c>
      <c r="N197" s="55">
        <f>Equity_Historical!T198</f>
        <v>-2.1506234831473677E-2</v>
      </c>
      <c r="O197" s="55">
        <f>Equity_Historical!U198</f>
        <v>-2.1835087428620698E-3</v>
      </c>
      <c r="P197" s="55">
        <f>Equity_Historical!V198</f>
        <v>-2.8811672683142918E-3</v>
      </c>
      <c r="Q197" s="55">
        <f>Equity_Historical!W198</f>
        <v>-2.9786353235017864E-3</v>
      </c>
      <c r="R197" s="55">
        <f>Equity_Historical!X198</f>
        <v>6.5299208523910282E-3</v>
      </c>
      <c r="S197" s="55">
        <f>Equity_Historical!Y198</f>
        <v>2.2039426943879E-4</v>
      </c>
      <c r="T197" s="55">
        <f>Equity_Historical!Z198</f>
        <v>-6.8214323597431195E-3</v>
      </c>
      <c r="V197" s="55"/>
      <c r="W197" s="55">
        <v>-3.3378065165547907E-3</v>
      </c>
      <c r="X197" s="55">
        <v>-1.7675729974920146E-2</v>
      </c>
      <c r="Y197" s="94">
        <f t="shared" si="13"/>
        <v>-1.1940560591574004E-2</v>
      </c>
      <c r="Z197" s="54">
        <f t="shared" si="14"/>
        <v>988059.43940842594</v>
      </c>
      <c r="AA197" s="54">
        <f t="shared" si="15"/>
        <v>-11940.56059157406</v>
      </c>
      <c r="AB197" s="101">
        <v>-12907.34835522715</v>
      </c>
      <c r="AC197" s="6">
        <f t="shared" ref="AC197:AC260" si="16">AC196+AA197</f>
        <v>1110988.4269970506</v>
      </c>
    </row>
    <row r="198" spans="2:29">
      <c r="B198" s="112">
        <v>43746</v>
      </c>
      <c r="C198" s="33">
        <v>194</v>
      </c>
      <c r="D198" s="55">
        <f>Bond_Historical!K198</f>
        <v>4.7195433285134307E-4</v>
      </c>
      <c r="E198" s="55">
        <f>Bond_Historical!L198</f>
        <v>3.5265095812542918E-4</v>
      </c>
      <c r="F198" s="55">
        <f>Bond_Historical!M198</f>
        <v>1.5098735369111845E-3</v>
      </c>
      <c r="G198" s="55">
        <f>Bond_Historical!N198</f>
        <v>-8.6242312376809134E-4</v>
      </c>
      <c r="H198" s="55">
        <f>Bond_Historical!O198</f>
        <v>-7.0177818402588623E-4</v>
      </c>
      <c r="I198" s="55">
        <f>Bond_Historical!P198</f>
        <v>2.7887934152021517E-3</v>
      </c>
      <c r="J198" s="55">
        <f>Equity_Historical!P199</f>
        <v>-1.9596810630585101E-2</v>
      </c>
      <c r="K198" s="55">
        <f>Equity_Historical!Q199</f>
        <v>-1.0799386856980023E-2</v>
      </c>
      <c r="L198" s="55">
        <f>Equity_Historical!R199</f>
        <v>2.9808414560841693E-3</v>
      </c>
      <c r="M198" s="55">
        <f>Equity_Historical!S199</f>
        <v>-9.764353949231341E-3</v>
      </c>
      <c r="N198" s="55">
        <f>Equity_Historical!T199</f>
        <v>-2.7049034390423242E-2</v>
      </c>
      <c r="O198" s="55">
        <f>Equity_Historical!U199</f>
        <v>-2.2548470733794283E-2</v>
      </c>
      <c r="P198" s="55">
        <f>Equity_Historical!V199</f>
        <v>3.6332789069703922E-3</v>
      </c>
      <c r="Q198" s="55">
        <f>Equity_Historical!W199</f>
        <v>-9.2048632328589619E-3</v>
      </c>
      <c r="R198" s="55">
        <f>Equity_Historical!X199</f>
        <v>-5.1208237922741656E-3</v>
      </c>
      <c r="S198" s="55">
        <f>Equity_Historical!Y199</f>
        <v>-1.1783943577963871E-2</v>
      </c>
      <c r="T198" s="55">
        <f>Equity_Historical!Z199</f>
        <v>-9.5319778107317565E-3</v>
      </c>
      <c r="V198" s="55"/>
      <c r="W198" s="55">
        <v>4.4828996054615958E-4</v>
      </c>
      <c r="X198" s="55">
        <v>-1.8770982060387697E-2</v>
      </c>
      <c r="Y198" s="94">
        <f t="shared" ref="Y198:Y261" si="17">W198*$AF$2+X198*$AG$2</f>
        <v>-1.1083273252014155E-2</v>
      </c>
      <c r="Z198" s="54">
        <f t="shared" ref="Z198:Z261" si="18">Y198*$AW$7+$AW$7</f>
        <v>988916.72674798581</v>
      </c>
      <c r="AA198" s="54">
        <f t="shared" ref="AA198:AA261" si="19">Z198-$AW$7</f>
        <v>-11083.273252014187</v>
      </c>
      <c r="AB198" s="101">
        <v>-12828.805828888202</v>
      </c>
      <c r="AC198" s="6">
        <f t="shared" si="16"/>
        <v>1099905.1537450366</v>
      </c>
    </row>
    <row r="199" spans="2:29">
      <c r="B199" s="112">
        <v>43747</v>
      </c>
      <c r="C199" s="33">
        <v>195</v>
      </c>
      <c r="D199" s="55">
        <f>Bond_Historical!K199</f>
        <v>-1.1804032596129644E-3</v>
      </c>
      <c r="E199" s="55">
        <f>Bond_Historical!L199</f>
        <v>-5.2902798232822837E-4</v>
      </c>
      <c r="F199" s="55">
        <f>Bond_Historical!M199</f>
        <v>-2.2651302739845154E-3</v>
      </c>
      <c r="G199" s="55">
        <f>Bond_Historical!N199</f>
        <v>3.9203945742458866E-4</v>
      </c>
      <c r="H199" s="55">
        <f>Bond_Historical!O199</f>
        <v>-1.9322834396179433E-3</v>
      </c>
      <c r="I199" s="55">
        <f>Bond_Historical!P199</f>
        <v>-5.5711632623698596E-4</v>
      </c>
      <c r="J199" s="55">
        <f>Equity_Historical!P200</f>
        <v>1.1033323992802907E-2</v>
      </c>
      <c r="K199" s="55">
        <f>Equity_Historical!Q200</f>
        <v>1.1745122736241584E-2</v>
      </c>
      <c r="L199" s="55">
        <f>Equity_Historical!R200</f>
        <v>1.1416331480125073E-2</v>
      </c>
      <c r="M199" s="55">
        <f>Equity_Historical!S200</f>
        <v>6.9122408125457113E-3</v>
      </c>
      <c r="N199" s="55">
        <f>Equity_Historical!T200</f>
        <v>-1.6961652097727826E-3</v>
      </c>
      <c r="O199" s="55">
        <f>Equity_Historical!U200</f>
        <v>7.2177007561295223E-3</v>
      </c>
      <c r="P199" s="55">
        <f>Equity_Historical!V200</f>
        <v>2.0766205324606727E-3</v>
      </c>
      <c r="Q199" s="55">
        <f>Equity_Historical!W200</f>
        <v>3.8635913098097443E-3</v>
      </c>
      <c r="R199" s="55">
        <f>Equity_Historical!X200</f>
        <v>8.9103890521134519E-3</v>
      </c>
      <c r="S199" s="55">
        <f>Equity_Historical!Y200</f>
        <v>1.1651821818826369E-2</v>
      </c>
      <c r="T199" s="55">
        <f>Equity_Historical!Z200</f>
        <v>8.8111288419026931E-3</v>
      </c>
      <c r="V199" s="55"/>
      <c r="W199" s="55">
        <v>-7.347913278273957E-4</v>
      </c>
      <c r="X199" s="55">
        <v>-2.36676239016048E-3</v>
      </c>
      <c r="Y199" s="94">
        <f t="shared" si="17"/>
        <v>-1.7139739652272464E-3</v>
      </c>
      <c r="Z199" s="54">
        <f t="shared" si="18"/>
        <v>998286.02603477275</v>
      </c>
      <c r="AA199" s="54">
        <f t="shared" si="19"/>
        <v>-1713.9739652272547</v>
      </c>
      <c r="AB199" s="101">
        <v>-12800.374372715363</v>
      </c>
      <c r="AC199" s="6">
        <f t="shared" si="16"/>
        <v>1098191.1797798094</v>
      </c>
    </row>
    <row r="200" spans="2:29">
      <c r="B200" s="112">
        <v>43748</v>
      </c>
      <c r="C200" s="33">
        <v>196</v>
      </c>
      <c r="D200" s="55">
        <f>Bond_Historical!K200</f>
        <v>-3.0755054472721695E-3</v>
      </c>
      <c r="E200" s="55">
        <f>Bond_Historical!L200</f>
        <v>-3.4422324453438299E-3</v>
      </c>
      <c r="F200" s="55">
        <f>Bond_Historical!M200</f>
        <v>-4.9253997814064114E-3</v>
      </c>
      <c r="G200" s="55">
        <f>Bond_Historical!N200</f>
        <v>-5.8970094209982319E-3</v>
      </c>
      <c r="H200" s="55">
        <f>Bond_Historical!O200</f>
        <v>-2.8166241102247982E-3</v>
      </c>
      <c r="I200" s="55">
        <f>Bond_Historical!P200</f>
        <v>-7.4322279017563595E-4</v>
      </c>
      <c r="J200" s="55">
        <f>Equity_Historical!P201</f>
        <v>1.1939251021750107E-2</v>
      </c>
      <c r="K200" s="55">
        <f>Equity_Historical!Q201</f>
        <v>1.0003378705788471E-3</v>
      </c>
      <c r="L200" s="55">
        <f>Equity_Historical!R201</f>
        <v>5.701570518001936E-3</v>
      </c>
      <c r="M200" s="55">
        <f>Equity_Historical!S201</f>
        <v>-3.8717894651706243E-3</v>
      </c>
      <c r="N200" s="55">
        <f>Equity_Historical!T201</f>
        <v>-2.6105098761321378E-2</v>
      </c>
      <c r="O200" s="55">
        <f>Equity_Historical!U201</f>
        <v>1.3930600991472074E-2</v>
      </c>
      <c r="P200" s="55">
        <f>Equity_Historical!V201</f>
        <v>-1.2807843527654766E-3</v>
      </c>
      <c r="Q200" s="55">
        <f>Equity_Historical!W201</f>
        <v>-3.3258410074188931E-3</v>
      </c>
      <c r="R200" s="55">
        <f>Equity_Historical!X201</f>
        <v>7.4022400986413599E-3</v>
      </c>
      <c r="S200" s="55">
        <f>Equity_Historical!Y201</f>
        <v>1.3388248431948333E-2</v>
      </c>
      <c r="T200" s="55">
        <f>Equity_Historical!Z201</f>
        <v>8.1979441535992709E-3</v>
      </c>
      <c r="V200" s="55"/>
      <c r="W200" s="55">
        <v>-4.1228180738178055E-3</v>
      </c>
      <c r="X200" s="55">
        <v>-1.217316284720751E-2</v>
      </c>
      <c r="Y200" s="94">
        <f t="shared" si="17"/>
        <v>-8.9530249378516284E-3</v>
      </c>
      <c r="Z200" s="54">
        <f t="shared" si="18"/>
        <v>991046.97506214841</v>
      </c>
      <c r="AA200" s="54">
        <f t="shared" si="19"/>
        <v>-8953.0249378515873</v>
      </c>
      <c r="AB200" s="101">
        <v>-12789.877047980204</v>
      </c>
      <c r="AC200" s="6">
        <f t="shared" si="16"/>
        <v>1089238.1548419578</v>
      </c>
    </row>
    <row r="201" spans="2:29">
      <c r="B201" s="112">
        <v>43749</v>
      </c>
      <c r="C201" s="33">
        <v>197</v>
      </c>
      <c r="D201" s="55">
        <f>Bond_Historical!K201</f>
        <v>-3.6797768720677137E-3</v>
      </c>
      <c r="E201" s="55">
        <f>Bond_Historical!L201</f>
        <v>-3.2766925310912069E-3</v>
      </c>
      <c r="F201" s="55">
        <f>Bond_Historical!M201</f>
        <v>-4.5678328990201647E-3</v>
      </c>
      <c r="G201" s="55">
        <f>Bond_Historical!N201</f>
        <v>-1.8149306747993824E-3</v>
      </c>
      <c r="H201" s="55">
        <f>Bond_Historical!O201</f>
        <v>-3.0017113554345063E-3</v>
      </c>
      <c r="I201" s="55">
        <f>Bond_Historical!P201</f>
        <v>-2.2336674006183791E-3</v>
      </c>
      <c r="J201" s="55">
        <f>Equity_Historical!P202</f>
        <v>1.0638964343529617E-2</v>
      </c>
      <c r="K201" s="55">
        <f>Equity_Historical!Q202</f>
        <v>2.2844341505703358E-2</v>
      </c>
      <c r="L201" s="55">
        <f>Equity_Historical!R202</f>
        <v>5.2531836707069941E-3</v>
      </c>
      <c r="M201" s="55">
        <f>Equity_Historical!S202</f>
        <v>-2.3639917461926734E-3</v>
      </c>
      <c r="N201" s="55">
        <f>Equity_Historical!T202</f>
        <v>3.1491337277067391E-2</v>
      </c>
      <c r="O201" s="55">
        <f>Equity_Historical!U202</f>
        <v>1.6757722750755183E-2</v>
      </c>
      <c r="P201" s="55">
        <f>Equity_Historical!V202</f>
        <v>-8.1201437297314764E-3</v>
      </c>
      <c r="Q201" s="55">
        <f>Equity_Historical!W202</f>
        <v>-8.9598816175617858E-3</v>
      </c>
      <c r="R201" s="55">
        <f>Equity_Historical!X202</f>
        <v>-7.4471454935901666E-3</v>
      </c>
      <c r="S201" s="55">
        <f>Equity_Historical!Y202</f>
        <v>2.6250837204860992E-2</v>
      </c>
      <c r="T201" s="55">
        <f>Equity_Historical!Z202</f>
        <v>1.8598057265393198E-2</v>
      </c>
      <c r="V201" s="55"/>
      <c r="W201" s="55">
        <v>-2.9874185028372505E-3</v>
      </c>
      <c r="X201" s="55">
        <v>1.332594861987862E-2</v>
      </c>
      <c r="Y201" s="94">
        <f t="shared" si="17"/>
        <v>6.800601770792271E-3</v>
      </c>
      <c r="Z201" s="54">
        <f t="shared" si="18"/>
        <v>1006800.6017707923</v>
      </c>
      <c r="AA201" s="54">
        <f t="shared" si="19"/>
        <v>6800.6017707922729</v>
      </c>
      <c r="AB201" s="101">
        <v>-12708.094824043219</v>
      </c>
      <c r="AC201" s="6">
        <f t="shared" si="16"/>
        <v>1096038.7566127502</v>
      </c>
    </row>
    <row r="202" spans="2:29">
      <c r="B202" s="112">
        <v>43752</v>
      </c>
      <c r="C202" s="33">
        <v>198</v>
      </c>
      <c r="D202" s="55">
        <f>Bond_Historical!K202</f>
        <v>1.6632173659097509E-3</v>
      </c>
      <c r="E202" s="55">
        <f>Bond_Historical!L202</f>
        <v>1.6844235938341947E-3</v>
      </c>
      <c r="F202" s="55">
        <f>Bond_Historical!M202</f>
        <v>7.6283214174652952E-4</v>
      </c>
      <c r="G202" s="55">
        <f>Bond_Historical!N202</f>
        <v>3.3122817817806552E-3</v>
      </c>
      <c r="H202" s="55">
        <f>Bond_Historical!O202</f>
        <v>7.0715350293902232E-4</v>
      </c>
      <c r="I202" s="55">
        <f>Bond_Historical!P202</f>
        <v>1.1176115026898211E-3</v>
      </c>
      <c r="J202" s="55">
        <f>Equity_Historical!P203</f>
        <v>2.8953174660535687E-3</v>
      </c>
      <c r="K202" s="55">
        <f>Equity_Historical!Q203</f>
        <v>-4.9528308299932999E-3</v>
      </c>
      <c r="L202" s="55">
        <f>Equity_Historical!R203</f>
        <v>-8.9386098566145485E-3</v>
      </c>
      <c r="M202" s="55">
        <f>Equity_Historical!S203</f>
        <v>-7.2961628320416163E-3</v>
      </c>
      <c r="N202" s="55">
        <f>Equity_Historical!T203</f>
        <v>-5.5403973222702806E-3</v>
      </c>
      <c r="O202" s="55">
        <f>Equity_Historical!U203</f>
        <v>2.665502237814706E-3</v>
      </c>
      <c r="P202" s="55">
        <f>Equity_Historical!V203</f>
        <v>5.2877811026288577E-3</v>
      </c>
      <c r="Q202" s="55">
        <f>Equity_Historical!W203</f>
        <v>-1.0574312565436412E-2</v>
      </c>
      <c r="R202" s="55">
        <f>Equity_Historical!X203</f>
        <v>-6.6869993909283148E-3</v>
      </c>
      <c r="S202" s="55">
        <f>Equity_Historical!Y203</f>
        <v>-1.440667628777559E-3</v>
      </c>
      <c r="T202" s="55">
        <f>Equity_Historical!Z203</f>
        <v>-1.1886645744908476E-2</v>
      </c>
      <c r="V202" s="55"/>
      <c r="W202" s="55">
        <v>1.8948298871138383E-3</v>
      </c>
      <c r="X202" s="55">
        <v>1.6470027938857424E-2</v>
      </c>
      <c r="Y202" s="94">
        <f t="shared" si="17"/>
        <v>1.063994871815999E-2</v>
      </c>
      <c r="Z202" s="54">
        <f t="shared" si="18"/>
        <v>1010639.94871816</v>
      </c>
      <c r="AA202" s="54">
        <f t="shared" si="19"/>
        <v>10639.948718160042</v>
      </c>
      <c r="AB202" s="101">
        <v>-12649.994442069903</v>
      </c>
      <c r="AC202" s="6">
        <f t="shared" si="16"/>
        <v>1106678.7053309102</v>
      </c>
    </row>
    <row r="203" spans="2:29">
      <c r="B203" s="112">
        <v>43753</v>
      </c>
      <c r="C203" s="33">
        <v>199</v>
      </c>
      <c r="D203" s="55">
        <f>Bond_Historical!K203</f>
        <v>-2.6150751867385141E-3</v>
      </c>
      <c r="E203" s="55">
        <f>Bond_Historical!L203</f>
        <v>-3.2823770346621641E-3</v>
      </c>
      <c r="F203" s="55">
        <f>Bond_Historical!M203</f>
        <v>-2.6723997251598512E-3</v>
      </c>
      <c r="G203" s="55">
        <f>Bond_Historical!N203</f>
        <v>-2.6804842296000134E-3</v>
      </c>
      <c r="H203" s="55">
        <f>Bond_Historical!O203</f>
        <v>-3.1859173940692745E-3</v>
      </c>
      <c r="I203" s="55">
        <f>Bond_Historical!P203</f>
        <v>-2.4229486053783779E-3</v>
      </c>
      <c r="J203" s="55">
        <f>Equity_Historical!P204</f>
        <v>3.4632320735159899E-3</v>
      </c>
      <c r="K203" s="55">
        <f>Equity_Historical!Q204</f>
        <v>3.0149855812003523E-2</v>
      </c>
      <c r="L203" s="55">
        <f>Equity_Historical!R204</f>
        <v>3.0160495406511057E-3</v>
      </c>
      <c r="M203" s="55">
        <f>Equity_Historical!S204</f>
        <v>-5.9784742709881019E-3</v>
      </c>
      <c r="N203" s="55">
        <f>Equity_Historical!T204</f>
        <v>1.1660354007111238E-2</v>
      </c>
      <c r="O203" s="55">
        <f>Equity_Historical!U204</f>
        <v>2.9696364561270332E-2</v>
      </c>
      <c r="P203" s="55">
        <f>Equity_Historical!V204</f>
        <v>-6.3575969242826349E-3</v>
      </c>
      <c r="Q203" s="55">
        <f>Equity_Historical!W204</f>
        <v>-5.6046545275204073E-3</v>
      </c>
      <c r="R203" s="55">
        <f>Equity_Historical!X204</f>
        <v>7.8440842175265785E-2</v>
      </c>
      <c r="S203" s="55">
        <f>Equity_Historical!Y204</f>
        <v>-2.3342930906747731E-3</v>
      </c>
      <c r="T203" s="55">
        <f>Equity_Historical!Z204</f>
        <v>2.1724369138981538E-2</v>
      </c>
      <c r="V203" s="55"/>
      <c r="W203" s="55">
        <v>-2.7891330145757903E-3</v>
      </c>
      <c r="X203" s="55">
        <v>6.7400175635945053E-3</v>
      </c>
      <c r="Y203" s="94">
        <f t="shared" si="17"/>
        <v>2.9283573323263868E-3</v>
      </c>
      <c r="Z203" s="54">
        <f t="shared" si="18"/>
        <v>1002928.3573323264</v>
      </c>
      <c r="AA203" s="54">
        <f t="shared" si="19"/>
        <v>2928.3573323263554</v>
      </c>
      <c r="AB203" s="101">
        <v>-12638.992993266322</v>
      </c>
      <c r="AC203" s="6">
        <f t="shared" si="16"/>
        <v>1109607.0626632366</v>
      </c>
    </row>
    <row r="204" spans="2:29">
      <c r="B204" s="112">
        <v>43754</v>
      </c>
      <c r="C204" s="33">
        <v>200</v>
      </c>
      <c r="D204" s="55">
        <f>Bond_Historical!K204</f>
        <v>1.0703939839187399E-3</v>
      </c>
      <c r="E204" s="55">
        <f>Bond_Historical!L204</f>
        <v>1.775519413571712E-3</v>
      </c>
      <c r="F204" s="55">
        <f>Bond_Historical!M204</f>
        <v>7.6445627663019212E-4</v>
      </c>
      <c r="G204" s="55">
        <f>Bond_Historical!N204</f>
        <v>1.1046156706156903E-3</v>
      </c>
      <c r="H204" s="55">
        <f>Bond_Historical!O204</f>
        <v>1.7712555975796891E-3</v>
      </c>
      <c r="I204" s="55">
        <f>Bond_Historical!P204</f>
        <v>3.7355396198841264E-4</v>
      </c>
      <c r="J204" s="55">
        <f>Equity_Historical!P205</f>
        <v>-1.7290613065344199E-2</v>
      </c>
      <c r="K204" s="55">
        <f>Equity_Historical!Q205</f>
        <v>3.4880148629981809E-3</v>
      </c>
      <c r="L204" s="55">
        <f>Equity_Historical!R205</f>
        <v>-9.2054528655419838E-4</v>
      </c>
      <c r="M204" s="55">
        <f>Equity_Historical!S205</f>
        <v>1.7323872430039244E-2</v>
      </c>
      <c r="N204" s="55">
        <f>Equity_Historical!T205</f>
        <v>1.5888821426501103E-2</v>
      </c>
      <c r="O204" s="55">
        <f>Equity_Historical!U205</f>
        <v>-2.3368536600777401E-3</v>
      </c>
      <c r="P204" s="55">
        <f>Equity_Historical!V205</f>
        <v>-1.0040872732420608E-2</v>
      </c>
      <c r="Q204" s="55">
        <f>Equity_Historical!W205</f>
        <v>1.1012998670574879E-3</v>
      </c>
      <c r="R204" s="55">
        <f>Equity_Historical!X205</f>
        <v>-6.7286957504166514E-3</v>
      </c>
      <c r="S204" s="55">
        <f>Equity_Historical!Y205</f>
        <v>-4.0452171512839847E-3</v>
      </c>
      <c r="T204" s="55">
        <f>Equity_Historical!Z205</f>
        <v>-9.1943731895062185E-3</v>
      </c>
      <c r="V204" s="55"/>
      <c r="W204" s="55">
        <v>1.1172486589624802E-3</v>
      </c>
      <c r="X204" s="55">
        <v>-7.9583215444461106E-3</v>
      </c>
      <c r="Y204" s="94">
        <f t="shared" si="17"/>
        <v>-4.3280934630826736E-3</v>
      </c>
      <c r="Z204" s="54">
        <f t="shared" si="18"/>
        <v>995671.90653691732</v>
      </c>
      <c r="AA204" s="54">
        <f t="shared" si="19"/>
        <v>-4328.0934630826814</v>
      </c>
      <c r="AB204" s="101">
        <v>-12628.037039179238</v>
      </c>
      <c r="AC204" s="6">
        <f t="shared" si="16"/>
        <v>1105278.9692001538</v>
      </c>
    </row>
    <row r="205" spans="2:29">
      <c r="B205" s="112">
        <v>43755</v>
      </c>
      <c r="C205" s="33">
        <v>201</v>
      </c>
      <c r="D205" s="55">
        <f>Bond_Historical!K205</f>
        <v>0</v>
      </c>
      <c r="E205" s="55">
        <f>Bond_Historical!L205</f>
        <v>-2.6605502373613145E-4</v>
      </c>
      <c r="F205" s="55">
        <f>Bond_Historical!M205</f>
        <v>-7.6445627663021467E-4</v>
      </c>
      <c r="G205" s="55">
        <f>Bond_Historical!N205</f>
        <v>1.4185904064111454E-3</v>
      </c>
      <c r="H205" s="55">
        <f>Bond_Historical!O205</f>
        <v>1.0613865477232772E-3</v>
      </c>
      <c r="I205" s="55">
        <f>Bond_Historical!P205</f>
        <v>-1.4932594190659313E-3</v>
      </c>
      <c r="J205" s="55">
        <f>Equity_Historical!P206</f>
        <v>-1.3199180860923507E-3</v>
      </c>
      <c r="K205" s="55">
        <f>Equity_Historical!Q206</f>
        <v>4.4216858234029906E-3</v>
      </c>
      <c r="L205" s="55">
        <f>Equity_Historical!R206</f>
        <v>3.5108530349950828E-3</v>
      </c>
      <c r="M205" s="55">
        <f>Equity_Historical!S206</f>
        <v>9.8853625483131154E-3</v>
      </c>
      <c r="N205" s="55">
        <f>Equity_Historical!T206</f>
        <v>-5.7210369500674107E-3</v>
      </c>
      <c r="O205" s="55">
        <f>Equity_Historical!U206</f>
        <v>5.5828566058183267E-3</v>
      </c>
      <c r="P205" s="55">
        <f>Equity_Historical!V206</f>
        <v>1.7594234336670619E-2</v>
      </c>
      <c r="Q205" s="55">
        <f>Equity_Historical!W206</f>
        <v>5.0512209918336798E-3</v>
      </c>
      <c r="R205" s="55">
        <f>Equity_Historical!X206</f>
        <v>2.7796957487491215E-2</v>
      </c>
      <c r="S205" s="55">
        <f>Equity_Historical!Y206</f>
        <v>3.8750773605065536E-3</v>
      </c>
      <c r="T205" s="55">
        <f>Equity_Historical!Z206</f>
        <v>6.2940230537413926E-3</v>
      </c>
      <c r="V205" s="55"/>
      <c r="W205" s="55">
        <v>1.1657164600364838E-4</v>
      </c>
      <c r="X205" s="55">
        <v>4.0597987763541258E-3</v>
      </c>
      <c r="Y205" s="94">
        <f t="shared" si="17"/>
        <v>2.4825079242139347E-3</v>
      </c>
      <c r="Z205" s="54">
        <f t="shared" si="18"/>
        <v>1002482.5079242139</v>
      </c>
      <c r="AA205" s="54">
        <f t="shared" si="19"/>
        <v>2482.5079242138891</v>
      </c>
      <c r="AB205" s="101">
        <v>-12607.599912518985</v>
      </c>
      <c r="AC205" s="6">
        <f t="shared" si="16"/>
        <v>1107761.4771243678</v>
      </c>
    </row>
    <row r="206" spans="2:29">
      <c r="B206" s="112">
        <v>43756</v>
      </c>
      <c r="C206" s="33">
        <v>202</v>
      </c>
      <c r="D206" s="55">
        <f>Bond_Historical!K206</f>
        <v>4.7604705958685352E-4</v>
      </c>
      <c r="E206" s="55">
        <f>Bond_Historical!L206</f>
        <v>7.0913226904619842E-4</v>
      </c>
      <c r="F206" s="55">
        <f>Bond_Historical!M206</f>
        <v>1.1461530845213754E-3</v>
      </c>
      <c r="G206" s="55">
        <f>Bond_Historical!N206</f>
        <v>1.2591470493010549E-3</v>
      </c>
      <c r="H206" s="55">
        <f>Bond_Historical!O206</f>
        <v>1.589586682497469E-3</v>
      </c>
      <c r="I206" s="55">
        <f>Bond_Historical!P206</f>
        <v>-5.6050896538440938E-4</v>
      </c>
      <c r="J206" s="55">
        <f>Equity_Historical!P207</f>
        <v>-7.8086582026354132E-3</v>
      </c>
      <c r="K206" s="55">
        <f>Equity_Historical!Q207</f>
        <v>-2.413461722058587E-2</v>
      </c>
      <c r="L206" s="55">
        <f>Equity_Historical!R207</f>
        <v>-5.8582342419785287E-3</v>
      </c>
      <c r="M206" s="55">
        <f>Equity_Historical!S207</f>
        <v>1.6659313188274957E-3</v>
      </c>
      <c r="N206" s="55">
        <f>Equity_Historical!T207</f>
        <v>-1.0625655948611515E-2</v>
      </c>
      <c r="O206" s="55">
        <f>Equity_Historical!U207</f>
        <v>1.7431976832646004E-3</v>
      </c>
      <c r="P206" s="55">
        <f>Equity_Historical!V207</f>
        <v>1.3978429665560522E-2</v>
      </c>
      <c r="Q206" s="55">
        <f>Equity_Historical!W207</f>
        <v>2.0789135222297637E-3</v>
      </c>
      <c r="R206" s="55">
        <f>Equity_Historical!X207</f>
        <v>6.830146967548318E-3</v>
      </c>
      <c r="S206" s="55">
        <f>Equity_Historical!Y207</f>
        <v>4.7913783379298263E-3</v>
      </c>
      <c r="T206" s="55">
        <f>Equity_Historical!Z207</f>
        <v>1.0287207622326657E-2</v>
      </c>
      <c r="V206" s="55"/>
      <c r="W206" s="55">
        <v>8.3788808748390268E-4</v>
      </c>
      <c r="X206" s="55">
        <v>-5.621193779120048E-3</v>
      </c>
      <c r="Y206" s="94">
        <f t="shared" si="17"/>
        <v>-3.0375610324784677E-3</v>
      </c>
      <c r="Z206" s="54">
        <f t="shared" si="18"/>
        <v>996962.43896752154</v>
      </c>
      <c r="AA206" s="54">
        <f t="shared" si="19"/>
        <v>-3037.5610324784648</v>
      </c>
      <c r="AB206" s="101">
        <v>-12596.460221160669</v>
      </c>
      <c r="AC206" s="6">
        <f t="shared" si="16"/>
        <v>1104723.9160918894</v>
      </c>
    </row>
    <row r="207" spans="2:29">
      <c r="B207" s="112">
        <v>43759</v>
      </c>
      <c r="C207" s="33">
        <v>203</v>
      </c>
      <c r="D207" s="55">
        <f>Bond_Historical!K207</f>
        <v>-2.3798279716591075E-3</v>
      </c>
      <c r="E207" s="55">
        <f>Bond_Historical!L207</f>
        <v>-2.7516345487463116E-3</v>
      </c>
      <c r="F207" s="55">
        <f>Bond_Historical!M207</f>
        <v>-3.4421153185608408E-3</v>
      </c>
      <c r="G207" s="55">
        <f>Bond_Historical!N207</f>
        <v>-2.2837123759491562E-3</v>
      </c>
      <c r="H207" s="55">
        <f>Bond_Historical!O207</f>
        <v>-2.2970733251192164E-3</v>
      </c>
      <c r="I207" s="55">
        <f>Bond_Historical!P207</f>
        <v>-5.6067877184243307E-4</v>
      </c>
      <c r="J207" s="55">
        <f>Equity_Historical!P208</f>
        <v>1.6575406101281418E-2</v>
      </c>
      <c r="K207" s="55">
        <f>Equity_Historical!Q208</f>
        <v>2.0820123833457719E-2</v>
      </c>
      <c r="L207" s="55">
        <f>Equity_Historical!R208</f>
        <v>5.023534080306538E-3</v>
      </c>
      <c r="M207" s="55">
        <f>Equity_Historical!S208</f>
        <v>-1.424884274862921E-2</v>
      </c>
      <c r="N207" s="55">
        <f>Equity_Historical!T208</f>
        <v>6.2372068023341396E-3</v>
      </c>
      <c r="O207" s="55">
        <f>Equity_Historical!U208</f>
        <v>2.4498486879322174E-2</v>
      </c>
      <c r="P207" s="55">
        <f>Equity_Historical!V208</f>
        <v>1.3522387956410957E-3</v>
      </c>
      <c r="Q207" s="55">
        <f>Equity_Historical!W208</f>
        <v>1.2922867624800471E-2</v>
      </c>
      <c r="R207" s="55">
        <f>Equity_Historical!X208</f>
        <v>-5.8046115625870745E-3</v>
      </c>
      <c r="S207" s="55">
        <f>Equity_Historical!Y208</f>
        <v>1.7194031432053065E-2</v>
      </c>
      <c r="T207" s="55">
        <f>Equity_Historical!Z208</f>
        <v>6.3226933276716547E-4</v>
      </c>
      <c r="V207" s="55"/>
      <c r="W207" s="55">
        <v>-2.4222276168353162E-3</v>
      </c>
      <c r="X207" s="55">
        <v>2.6228240796395574E-2</v>
      </c>
      <c r="Y207" s="94">
        <f t="shared" si="17"/>
        <v>1.4768053431103219E-2</v>
      </c>
      <c r="Z207" s="54">
        <f t="shared" si="18"/>
        <v>1014768.0534311032</v>
      </c>
      <c r="AA207" s="54">
        <f t="shared" si="19"/>
        <v>14768.053431103239</v>
      </c>
      <c r="AB207" s="101">
        <v>-12536.538757787668</v>
      </c>
      <c r="AC207" s="6">
        <f t="shared" si="16"/>
        <v>1119491.9695229926</v>
      </c>
    </row>
    <row r="208" spans="2:29">
      <c r="B208" s="112">
        <v>43760</v>
      </c>
      <c r="C208" s="33">
        <v>204</v>
      </c>
      <c r="D208" s="55">
        <f>Bond_Historical!K208</f>
        <v>1.7852447489821494E-3</v>
      </c>
      <c r="E208" s="55">
        <f>Bond_Historical!L208</f>
        <v>1.5098837274691373E-3</v>
      </c>
      <c r="F208" s="55">
        <f>Bond_Historical!M208</f>
        <v>1.9139527175989087E-3</v>
      </c>
      <c r="G208" s="55">
        <f>Bond_Historical!N208</f>
        <v>1.7329296919608784E-3</v>
      </c>
      <c r="H208" s="55">
        <f>Bond_Historical!O208</f>
        <v>2.2970733251193565E-3</v>
      </c>
      <c r="I208" s="55">
        <f>Bond_Historical!P208</f>
        <v>-1.1224462102852289E-3</v>
      </c>
      <c r="J208" s="55">
        <f>Equity_Historical!P209</f>
        <v>5.0787703039952628E-3</v>
      </c>
      <c r="K208" s="55">
        <f>Equity_Historical!Q209</f>
        <v>-3.9887059791381345E-2</v>
      </c>
      <c r="L208" s="55">
        <f>Equity_Historical!R209</f>
        <v>-1.3371812126536375E-3</v>
      </c>
      <c r="M208" s="55">
        <f>Equity_Historical!S209</f>
        <v>-1.013628166675939E-3</v>
      </c>
      <c r="N208" s="55">
        <f>Equity_Historical!T209</f>
        <v>-1.0620615286863733E-3</v>
      </c>
      <c r="O208" s="55">
        <f>Equity_Historical!U209</f>
        <v>9.9862373044408252E-3</v>
      </c>
      <c r="P208" s="55">
        <f>Equity_Historical!V209</f>
        <v>-1.1663224968160342E-2</v>
      </c>
      <c r="Q208" s="55">
        <f>Equity_Historical!W209</f>
        <v>6.4531248867736564E-3</v>
      </c>
      <c r="R208" s="55">
        <f>Equity_Historical!X209</f>
        <v>2.2538442154031387E-2</v>
      </c>
      <c r="S208" s="55">
        <f>Equity_Historical!Y209</f>
        <v>-2.2895337630934641E-3</v>
      </c>
      <c r="T208" s="55">
        <f>Equity_Historical!Z209</f>
        <v>6.4149390727992698E-3</v>
      </c>
      <c r="V208" s="55"/>
      <c r="W208" s="55">
        <v>1.4247202351669471E-3</v>
      </c>
      <c r="X208" s="55">
        <v>-8.2234931998618338E-3</v>
      </c>
      <c r="Y208" s="94">
        <f t="shared" si="17"/>
        <v>-4.3642078258503214E-3</v>
      </c>
      <c r="Z208" s="54">
        <f t="shared" si="18"/>
        <v>995635.79217414965</v>
      </c>
      <c r="AA208" s="54">
        <f t="shared" si="19"/>
        <v>-4364.2078258503461</v>
      </c>
      <c r="AB208" s="101">
        <v>-12534.299961412558</v>
      </c>
      <c r="AC208" s="6">
        <f t="shared" si="16"/>
        <v>1115127.7616971424</v>
      </c>
    </row>
    <row r="209" spans="2:29">
      <c r="B209" s="112">
        <v>43761</v>
      </c>
      <c r="C209" s="33">
        <v>205</v>
      </c>
      <c r="D209" s="55">
        <f>Bond_Historical!K209</f>
        <v>4.7548921110015011E-4</v>
      </c>
      <c r="E209" s="55">
        <f>Bond_Historical!L209</f>
        <v>7.9867357596719577E-4</v>
      </c>
      <c r="F209" s="55">
        <f>Bond_Historical!M209</f>
        <v>0</v>
      </c>
      <c r="G209" s="55">
        <f>Bond_Historical!N209</f>
        <v>5.5078268398839564E-4</v>
      </c>
      <c r="H209" s="55">
        <f>Bond_Historical!O209</f>
        <v>8.8215362024456469E-4</v>
      </c>
      <c r="I209" s="55">
        <f>Bond_Historical!P209</f>
        <v>3.7419230934578214E-4</v>
      </c>
      <c r="J209" s="55">
        <f>Equity_Historical!P210</f>
        <v>9.5074462334890381E-3</v>
      </c>
      <c r="K209" s="55">
        <f>Equity_Historical!Q210</f>
        <v>2.06797639763249E-2</v>
      </c>
      <c r="L209" s="55">
        <f>Equity_Historical!R210</f>
        <v>-1.9252196309401701E-3</v>
      </c>
      <c r="M209" s="55">
        <f>Equity_Historical!S210</f>
        <v>-1.1838530128295719E-3</v>
      </c>
      <c r="N209" s="55">
        <f>Equity_Historical!T210</f>
        <v>1.1621620012521894E-2</v>
      </c>
      <c r="O209" s="55">
        <f>Equity_Historical!U210</f>
        <v>2.6411231142577422E-3</v>
      </c>
      <c r="P209" s="55">
        <f>Equity_Historical!V210</f>
        <v>-3.1804599598956487E-3</v>
      </c>
      <c r="Q209" s="55">
        <f>Equity_Historical!W210</f>
        <v>4.4923177330336529E-3</v>
      </c>
      <c r="R209" s="55">
        <f>Equity_Historical!X210</f>
        <v>-6.7568672775714014E-3</v>
      </c>
      <c r="S209" s="55">
        <f>Equity_Historical!Y210</f>
        <v>1.3329689015489105E-2</v>
      </c>
      <c r="T209" s="55">
        <f>Equity_Historical!Z210</f>
        <v>-8.5673860344472334E-4</v>
      </c>
      <c r="V209" s="55"/>
      <c r="W209" s="55">
        <v>4.7818847585446011E-4</v>
      </c>
      <c r="X209" s="55">
        <v>1.0206893082685556E-2</v>
      </c>
      <c r="Y209" s="94">
        <f t="shared" si="17"/>
        <v>6.3154112399531181E-3</v>
      </c>
      <c r="Z209" s="54">
        <f t="shared" si="18"/>
        <v>1006315.4112399531</v>
      </c>
      <c r="AA209" s="54">
        <f t="shared" si="19"/>
        <v>6315.4112399531296</v>
      </c>
      <c r="AB209" s="101">
        <v>-12471.875676344265</v>
      </c>
      <c r="AC209" s="6">
        <f t="shared" si="16"/>
        <v>1121443.1729370956</v>
      </c>
    </row>
    <row r="210" spans="2:29">
      <c r="B210" s="112">
        <v>43762</v>
      </c>
      <c r="C210" s="33">
        <v>206</v>
      </c>
      <c r="D210" s="55">
        <f>Bond_Historical!K210</f>
        <v>1.1909401157684766E-4</v>
      </c>
      <c r="E210" s="55">
        <f>Bond_Historical!L210</f>
        <v>2.6612226915510525E-4</v>
      </c>
      <c r="F210" s="55">
        <f>Bond_Historical!M210</f>
        <v>3.8200951644066112E-4</v>
      </c>
      <c r="G210" s="55">
        <f>Bond_Historical!N210</f>
        <v>2.1998940438942472E-3</v>
      </c>
      <c r="H210" s="55">
        <f>Bond_Historical!O210</f>
        <v>1.7609279851984495E-4</v>
      </c>
      <c r="I210" s="55">
        <f>Bond_Historical!P210</f>
        <v>0</v>
      </c>
      <c r="J210" s="55">
        <f>Equity_Historical!P211</f>
        <v>-9.507446233489085E-3</v>
      </c>
      <c r="K210" s="55">
        <f>Equity_Historical!Q211</f>
        <v>1.2348579335790524E-3</v>
      </c>
      <c r="L210" s="55">
        <f>Equity_Historical!R211</f>
        <v>-2.0971670414848638E-3</v>
      </c>
      <c r="M210" s="55">
        <f>Equity_Historical!S211</f>
        <v>1.0938354007033751E-2</v>
      </c>
      <c r="N210" s="55">
        <f>Equity_Historical!T211</f>
        <v>-5.7183893477182855E-3</v>
      </c>
      <c r="O210" s="55">
        <f>Equity_Historical!U211</f>
        <v>-7.1964451475384E-4</v>
      </c>
      <c r="P210" s="55">
        <f>Equity_Historical!V211</f>
        <v>-1.1346289881738096E-2</v>
      </c>
      <c r="Q210" s="55">
        <f>Equity_Historical!W211</f>
        <v>6.277075087614728E-3</v>
      </c>
      <c r="R210" s="55">
        <f>Equity_Historical!X211</f>
        <v>-1.3365913139980399E-2</v>
      </c>
      <c r="S210" s="55">
        <f>Equity_Historical!Y211</f>
        <v>1.6437105264380887E-3</v>
      </c>
      <c r="T210" s="55">
        <f>Equity_Historical!Z211</f>
        <v>-1.6652034705824902E-2</v>
      </c>
      <c r="V210" s="55"/>
      <c r="W210" s="55">
        <v>8.4449022623236556E-4</v>
      </c>
      <c r="X210" s="55">
        <v>-1.2318175335135522E-2</v>
      </c>
      <c r="Y210" s="94">
        <f t="shared" si="17"/>
        <v>-7.0531091105883667E-3</v>
      </c>
      <c r="Z210" s="54">
        <f t="shared" si="18"/>
        <v>992946.89088941168</v>
      </c>
      <c r="AA210" s="54">
        <f t="shared" si="19"/>
        <v>-7053.1091105883243</v>
      </c>
      <c r="AB210" s="101">
        <v>-12437.159922456136</v>
      </c>
      <c r="AC210" s="6">
        <f t="shared" si="16"/>
        <v>1114390.0638265074</v>
      </c>
    </row>
    <row r="211" spans="2:29">
      <c r="B211" s="112">
        <v>43763</v>
      </c>
      <c r="C211" s="33">
        <v>207</v>
      </c>
      <c r="D211" s="55">
        <f>Bond_Historical!K211</f>
        <v>-1.6655053915205561E-3</v>
      </c>
      <c r="E211" s="55">
        <f>Bond_Historical!L211</f>
        <v>-1.4197791653989854E-3</v>
      </c>
      <c r="F211" s="55">
        <f>Bond_Historical!M211</f>
        <v>-2.2959622340393759E-3</v>
      </c>
      <c r="G211" s="55">
        <f>Bond_Historical!N211</f>
        <v>-1.7281653968824902E-3</v>
      </c>
      <c r="H211" s="55">
        <f>Bond_Historical!O211</f>
        <v>-5.2901433090725653E-4</v>
      </c>
      <c r="I211" s="55">
        <f>Bond_Historical!P211</f>
        <v>1.8726059204958131E-4</v>
      </c>
      <c r="J211" s="55">
        <f>Equity_Historical!P212</f>
        <v>2.3132865787396806E-3</v>
      </c>
      <c r="K211" s="55">
        <f>Equity_Historical!Q212</f>
        <v>8.069044221393526E-3</v>
      </c>
      <c r="L211" s="55">
        <f>Equity_Historical!R212</f>
        <v>-5.0370790853869582E-4</v>
      </c>
      <c r="M211" s="55">
        <f>Equity_Historical!S212</f>
        <v>-7.2226309916450212E-3</v>
      </c>
      <c r="N211" s="55">
        <f>Equity_Historical!T212</f>
        <v>8.8648869180133448E-3</v>
      </c>
      <c r="O211" s="55">
        <f>Equity_Historical!U212</f>
        <v>7.9662262187100812E-3</v>
      </c>
      <c r="P211" s="55">
        <f>Equity_Historical!V212</f>
        <v>-3.0901678100164667E-2</v>
      </c>
      <c r="Q211" s="55">
        <f>Equity_Historical!W212</f>
        <v>-1.0340764511408902E-2</v>
      </c>
      <c r="R211" s="55">
        <f>Equity_Historical!X212</f>
        <v>1.6348673708630273E-3</v>
      </c>
      <c r="S211" s="55">
        <f>Equity_Historical!Y212</f>
        <v>1.2240993978597592E-2</v>
      </c>
      <c r="T211" s="55">
        <f>Equity_Historical!Z212</f>
        <v>5.7934978631333468E-3</v>
      </c>
      <c r="V211" s="55"/>
      <c r="W211" s="55">
        <v>-1.4894192434471484E-3</v>
      </c>
      <c r="X211" s="55">
        <v>-1.5745735627900631E-2</v>
      </c>
      <c r="Y211" s="94">
        <f t="shared" si="17"/>
        <v>-1.0043209074119238E-2</v>
      </c>
      <c r="Z211" s="54">
        <f t="shared" si="18"/>
        <v>989956.79092588078</v>
      </c>
      <c r="AA211" s="54">
        <f t="shared" si="19"/>
        <v>-10043.209074119222</v>
      </c>
      <c r="AB211" s="101">
        <v>-12328.875491323764</v>
      </c>
      <c r="AC211" s="6">
        <f t="shared" si="16"/>
        <v>1104346.8547523883</v>
      </c>
    </row>
    <row r="212" spans="2:29">
      <c r="B212" s="112">
        <v>43766</v>
      </c>
      <c r="C212" s="33">
        <v>208</v>
      </c>
      <c r="D212" s="55">
        <f>Bond_Historical!K212</f>
        <v>-2.1451034714533692E-3</v>
      </c>
      <c r="E212" s="55">
        <f>Bond_Historical!L212</f>
        <v>-2.1333714009044041E-3</v>
      </c>
      <c r="F212" s="55">
        <f>Bond_Historical!M212</f>
        <v>-2.6858118931628048E-3</v>
      </c>
      <c r="G212" s="55">
        <f>Bond_Historical!N212</f>
        <v>-2.9921010423812882E-3</v>
      </c>
      <c r="H212" s="55">
        <f>Bond_Historical!O212</f>
        <v>-3.1802053180777549E-3</v>
      </c>
      <c r="I212" s="55">
        <f>Bond_Historical!P212</f>
        <v>-5.6145290139527476E-4</v>
      </c>
      <c r="J212" s="55">
        <f>Equity_Historical!P213</f>
        <v>-8.8478241442418604E-3</v>
      </c>
      <c r="K212" s="55">
        <f>Equity_Historical!Q213</f>
        <v>8.0044555678107417E-3</v>
      </c>
      <c r="L212" s="55">
        <f>Equity_Historical!R213</f>
        <v>1.5109034710393914E-3</v>
      </c>
      <c r="M212" s="55">
        <f>Equity_Historical!S213</f>
        <v>-6.5962111993529719E-3</v>
      </c>
      <c r="N212" s="55">
        <f>Equity_Historical!T213</f>
        <v>1.1008675288070355E-2</v>
      </c>
      <c r="O212" s="55">
        <f>Equity_Historical!U213</f>
        <v>3.8015065489333338E-3</v>
      </c>
      <c r="P212" s="55">
        <f>Equity_Historical!V213</f>
        <v>-2.7703099588511918E-2</v>
      </c>
      <c r="Q212" s="55">
        <f>Equity_Historical!W213</f>
        <v>-2.4186372197671484E-2</v>
      </c>
      <c r="R212" s="55">
        <f>Equity_Historical!X213</f>
        <v>8.6999762233578963E-3</v>
      </c>
      <c r="S212" s="55">
        <f>Equity_Historical!Y213</f>
        <v>9.9671753445147362E-3</v>
      </c>
      <c r="T212" s="55">
        <f>Equity_Historical!Z213</f>
        <v>1.3853346170673612E-3</v>
      </c>
      <c r="V212" s="55"/>
      <c r="W212" s="55">
        <v>-2.3834985660033171E-3</v>
      </c>
      <c r="X212" s="55">
        <v>-1.2383831754489276E-2</v>
      </c>
      <c r="Y212" s="94">
        <f t="shared" si="17"/>
        <v>-8.3836984790948924E-3</v>
      </c>
      <c r="Z212" s="54">
        <f t="shared" si="18"/>
        <v>991616.30152090511</v>
      </c>
      <c r="AA212" s="54">
        <f t="shared" si="19"/>
        <v>-8383.6984790948918</v>
      </c>
      <c r="AB212" s="101">
        <v>-12265.567335356725</v>
      </c>
      <c r="AC212" s="6">
        <f t="shared" si="16"/>
        <v>1095963.1562732933</v>
      </c>
    </row>
    <row r="213" spans="2:29">
      <c r="B213" s="112">
        <v>43767</v>
      </c>
      <c r="C213" s="33">
        <v>209</v>
      </c>
      <c r="D213" s="55">
        <f>Bond_Historical!K213</f>
        <v>2.3874638734754341E-4</v>
      </c>
      <c r="E213" s="55">
        <f>Bond_Historical!L213</f>
        <v>8.8835903969426805E-5</v>
      </c>
      <c r="F213" s="55">
        <f>Bond_Historical!M213</f>
        <v>0</v>
      </c>
      <c r="G213" s="55">
        <f>Bond_Historical!N213</f>
        <v>-2.6053777159552485E-3</v>
      </c>
      <c r="H213" s="55">
        <f>Bond_Historical!O213</f>
        <v>-2.8355710856359422E-3</v>
      </c>
      <c r="I213" s="55">
        <f>Bond_Historical!P213</f>
        <v>-1.8761387713428545E-4</v>
      </c>
      <c r="J213" s="55">
        <f>Equity_Historical!P214</f>
        <v>-2.9181468864008186E-3</v>
      </c>
      <c r="K213" s="55">
        <f>Equity_Historical!Q214</f>
        <v>-4.7529981267203388E-4</v>
      </c>
      <c r="L213" s="55">
        <f>Equity_Historical!R214</f>
        <v>-1.7515160736803547E-2</v>
      </c>
      <c r="M213" s="55">
        <f>Equity_Historical!S214</f>
        <v>5.5842599961979308E-3</v>
      </c>
      <c r="N213" s="55">
        <f>Equity_Historical!T214</f>
        <v>-3.7055815241333547E-3</v>
      </c>
      <c r="O213" s="55">
        <f>Equity_Historical!U214</f>
        <v>-6.3280473283409174E-4</v>
      </c>
      <c r="P213" s="55">
        <f>Equity_Historical!V214</f>
        <v>2.5346521260567766E-2</v>
      </c>
      <c r="Q213" s="55">
        <f>Equity_Historical!W214</f>
        <v>3.6161317953681692E-3</v>
      </c>
      <c r="R213" s="55">
        <f>Equity_Historical!X214</f>
        <v>2.0988432567341359E-2</v>
      </c>
      <c r="S213" s="55">
        <f>Equity_Historical!Y214</f>
        <v>-2.3399593867657057E-2</v>
      </c>
      <c r="T213" s="55">
        <f>Equity_Historical!Z214</f>
        <v>4.3746146950588548E-3</v>
      </c>
      <c r="V213" s="55"/>
      <c r="W213" s="55">
        <v>-9.3424968279587112E-4</v>
      </c>
      <c r="X213" s="55">
        <v>1.2020559854129106E-2</v>
      </c>
      <c r="Y213" s="94">
        <f t="shared" si="17"/>
        <v>6.8386360393591153E-3</v>
      </c>
      <c r="Z213" s="54">
        <f t="shared" si="18"/>
        <v>1006838.6360393591</v>
      </c>
      <c r="AA213" s="54">
        <f t="shared" si="19"/>
        <v>6838.6360393591458</v>
      </c>
      <c r="AB213" s="101">
        <v>-12237.657714415225</v>
      </c>
      <c r="AC213" s="6">
        <f t="shared" si="16"/>
        <v>1102801.7923126523</v>
      </c>
    </row>
    <row r="214" spans="2:29">
      <c r="B214" s="112">
        <v>43768</v>
      </c>
      <c r="C214" s="33">
        <v>210</v>
      </c>
      <c r="D214" s="55">
        <f>Bond_Historical!K214</f>
        <v>3.2149519436419174E-3</v>
      </c>
      <c r="E214" s="55">
        <f>Bond_Historical!L214</f>
        <v>2.8431867382667083E-3</v>
      </c>
      <c r="F214" s="55">
        <f>Bond_Historical!M214</f>
        <v>4.216983323629497E-3</v>
      </c>
      <c r="G214" s="55">
        <f>Bond_Historical!N214</f>
        <v>3.5515457139913727E-3</v>
      </c>
      <c r="H214" s="55">
        <f>Bond_Historical!O214</f>
        <v>3.3663531942848979E-3</v>
      </c>
      <c r="I214" s="55">
        <f>Bond_Historical!P214</f>
        <v>1.4967264427261785E-3</v>
      </c>
      <c r="J214" s="55">
        <f>Equity_Historical!P215</f>
        <v>-1.0575895920236177E-2</v>
      </c>
      <c r="K214" s="55">
        <f>Equity_Historical!Q215</f>
        <v>-5.6149712977862955E-3</v>
      </c>
      <c r="L214" s="55">
        <f>Equity_Historical!R215</f>
        <v>8.0763189203033534E-3</v>
      </c>
      <c r="M214" s="55">
        <f>Equity_Historical!S215</f>
        <v>1.5073114822785802E-2</v>
      </c>
      <c r="N214" s="55">
        <f>Equity_Historical!T215</f>
        <v>-2.6331139575442451E-2</v>
      </c>
      <c r="O214" s="55">
        <f>Equity_Historical!U215</f>
        <v>-5.5519612540691566E-3</v>
      </c>
      <c r="P214" s="55">
        <f>Equity_Historical!V215</f>
        <v>4.9837619282853286E-3</v>
      </c>
      <c r="Q214" s="55">
        <f>Equity_Historical!W215</f>
        <v>2.6220050708442538E-3</v>
      </c>
      <c r="R214" s="55">
        <f>Equity_Historical!X215</f>
        <v>9.8994813482461627E-3</v>
      </c>
      <c r="S214" s="55">
        <f>Equity_Historical!Y215</f>
        <v>-1.2317171816649992E-4</v>
      </c>
      <c r="T214" s="55">
        <f>Equity_Historical!Z215</f>
        <v>-1.6670363736140583E-3</v>
      </c>
      <c r="V214" s="55"/>
      <c r="W214" s="55">
        <v>3.2526171916211081E-3</v>
      </c>
      <c r="X214" s="55">
        <v>-2.6171958419475592E-2</v>
      </c>
      <c r="Y214" s="94">
        <f t="shared" si="17"/>
        <v>-1.440212817503691E-2</v>
      </c>
      <c r="Z214" s="54">
        <f t="shared" si="18"/>
        <v>985597.87182496313</v>
      </c>
      <c r="AA214" s="54">
        <f t="shared" si="19"/>
        <v>-14402.128175036865</v>
      </c>
      <c r="AB214" s="101">
        <v>-12232.527313827071</v>
      </c>
      <c r="AC214" s="6">
        <f t="shared" si="16"/>
        <v>1088399.6641376154</v>
      </c>
    </row>
    <row r="215" spans="2:29">
      <c r="B215" s="112">
        <v>43769</v>
      </c>
      <c r="C215" s="33">
        <v>211</v>
      </c>
      <c r="D215" s="55">
        <f>Bond_Historical!K215</f>
        <v>4.744607429857604E-3</v>
      </c>
      <c r="E215" s="55">
        <f>Bond_Historical!L215</f>
        <v>3.8961433329842855E-3</v>
      </c>
      <c r="F215" s="55">
        <f>Bond_Historical!M215</f>
        <v>5.7219942745802927E-3</v>
      </c>
      <c r="G215" s="55">
        <f>Bond_Historical!N215</f>
        <v>6.0472630712173495E-3</v>
      </c>
      <c r="H215" s="55">
        <f>Bond_Historical!O215</f>
        <v>2.4731542552768409E-3</v>
      </c>
      <c r="I215" s="55">
        <f>Bond_Historical!P215</f>
        <v>1.8679435808266515E-3</v>
      </c>
      <c r="J215" s="55">
        <f>Equity_Historical!P216</f>
        <v>-2.2174318565050823E-3</v>
      </c>
      <c r="K215" s="55">
        <f>Equity_Historical!Q216</f>
        <v>1.7899907495278179E-2</v>
      </c>
      <c r="L215" s="55">
        <f>Equity_Historical!R216</f>
        <v>-7.1381920394034352E-3</v>
      </c>
      <c r="M215" s="55">
        <f>Equity_Historical!S216</f>
        <v>6.7101676401017368E-3</v>
      </c>
      <c r="N215" s="55">
        <f>Equity_Historical!T216</f>
        <v>4.8670059834813855E-3</v>
      </c>
      <c r="O215" s="55">
        <f>Equity_Historical!U216</f>
        <v>-6.4632513350384715E-3</v>
      </c>
      <c r="P215" s="55">
        <f>Equity_Historical!V216</f>
        <v>3.8592525302237665E-3</v>
      </c>
      <c r="Q215" s="55">
        <f>Equity_Historical!W216</f>
        <v>6.0911472224816207E-3</v>
      </c>
      <c r="R215" s="55">
        <f>Equity_Historical!X216</f>
        <v>-8.275783507911888E-3</v>
      </c>
      <c r="S215" s="55">
        <f>Equity_Historical!Y216</f>
        <v>2.2357640037291328E-2</v>
      </c>
      <c r="T215" s="55">
        <f>Equity_Historical!Z216</f>
        <v>1.8391161084616967E-3</v>
      </c>
      <c r="V215" s="55"/>
      <c r="W215" s="55">
        <v>4.7293095868376177E-3</v>
      </c>
      <c r="X215" s="55">
        <v>-2.5582516312835672E-3</v>
      </c>
      <c r="Y215" s="94">
        <f t="shared" si="17"/>
        <v>3.5677285596490702E-4</v>
      </c>
      <c r="Z215" s="54">
        <f t="shared" si="18"/>
        <v>1000356.772855965</v>
      </c>
      <c r="AA215" s="54">
        <f t="shared" si="19"/>
        <v>356.77285596495494</v>
      </c>
      <c r="AB215" s="101">
        <v>-12211.58470653824</v>
      </c>
      <c r="AC215" s="6">
        <f t="shared" si="16"/>
        <v>1088756.4369935803</v>
      </c>
    </row>
    <row r="216" spans="2:29">
      <c r="B216" s="112">
        <v>43770</v>
      </c>
      <c r="C216" s="33">
        <v>212</v>
      </c>
      <c r="D216" s="55">
        <f>Bond_Historical!K216</f>
        <v>-8.8987006109631829E-4</v>
      </c>
      <c r="E216" s="55">
        <f>Bond_Historical!L216</f>
        <v>2.7463151272989739E-4</v>
      </c>
      <c r="F216" s="55">
        <f>Bond_Historical!M216</f>
        <v>-1.4870335036617434E-3</v>
      </c>
      <c r="G216" s="55">
        <f>Bond_Historical!N216</f>
        <v>9.8093257676136643E-4</v>
      </c>
      <c r="H216" s="55">
        <f>Bond_Historical!O216</f>
        <v>2.4199804359348173E-3</v>
      </c>
      <c r="I216" s="55">
        <f>Bond_Historical!P216</f>
        <v>4.1125628929041604E-4</v>
      </c>
      <c r="J216" s="55">
        <f>Equity_Historical!P217</f>
        <v>2.9600487786024234E-2</v>
      </c>
      <c r="K216" s="55">
        <f>Equity_Historical!Q217</f>
        <v>1.0226678372551147E-2</v>
      </c>
      <c r="L216" s="55">
        <f>Equity_Historical!R217</f>
        <v>3.0656229703692845E-3</v>
      </c>
      <c r="M216" s="55">
        <f>Equity_Historical!S217</f>
        <v>-6.0069696747112001E-3</v>
      </c>
      <c r="N216" s="55">
        <f>Equity_Historical!T217</f>
        <v>5.5048532904585633E-2</v>
      </c>
      <c r="O216" s="55">
        <f>Equity_Historical!U217</f>
        <v>2.2793081043333514E-2</v>
      </c>
      <c r="P216" s="55">
        <f>Equity_Historical!V217</f>
        <v>-1.1808253766639064E-2</v>
      </c>
      <c r="Q216" s="55">
        <f>Equity_Historical!W217</f>
        <v>-1.1999860128943456E-2</v>
      </c>
      <c r="R216" s="55">
        <f>Equity_Historical!X217</f>
        <v>-1.9407545380785152E-3</v>
      </c>
      <c r="S216" s="55">
        <f>Equity_Historical!Y217</f>
        <v>2.7985517290536936E-2</v>
      </c>
      <c r="T216" s="55">
        <f>Equity_Historical!Z217</f>
        <v>1.1249408429173371E-2</v>
      </c>
      <c r="V216" s="55"/>
      <c r="W216" s="55">
        <v>1.3074791556546569E-4</v>
      </c>
      <c r="X216" s="55">
        <v>4.4299556443577887E-2</v>
      </c>
      <c r="Y216" s="94">
        <f t="shared" si="17"/>
        <v>2.663203303237292E-2</v>
      </c>
      <c r="Z216" s="54">
        <f t="shared" si="18"/>
        <v>1026632.0330323729</v>
      </c>
      <c r="AA216" s="54">
        <f t="shared" si="19"/>
        <v>26632.033032372943</v>
      </c>
      <c r="AB216" s="101">
        <v>-12203.752236004337</v>
      </c>
      <c r="AC216" s="6">
        <f t="shared" si="16"/>
        <v>1115388.4700259534</v>
      </c>
    </row>
    <row r="217" spans="2:29">
      <c r="B217" s="112">
        <v>43773</v>
      </c>
      <c r="C217" s="33">
        <v>213</v>
      </c>
      <c r="D217" s="55">
        <f>Bond_Historical!K217</f>
        <v>-2.8527037675128192E-3</v>
      </c>
      <c r="E217" s="55">
        <f>Bond_Historical!L217</f>
        <v>-2.4825271908742071E-3</v>
      </c>
      <c r="F217" s="55">
        <f>Bond_Historical!M217</f>
        <v>-4.2053407741980261E-3</v>
      </c>
      <c r="G217" s="55">
        <f>Bond_Historical!N217</f>
        <v>-4.7173436946262304E-3</v>
      </c>
      <c r="H217" s="55">
        <f>Bond_Historical!O217</f>
        <v>-1.0589594971897958E-3</v>
      </c>
      <c r="I217" s="55">
        <f>Bond_Historical!P217</f>
        <v>-1.3088733682013823E-3</v>
      </c>
      <c r="J217" s="55">
        <f>Equity_Historical!P218</f>
        <v>2.9307659831011558E-2</v>
      </c>
      <c r="K217" s="55">
        <f>Equity_Historical!Q218</f>
        <v>5.6652151372627631E-3</v>
      </c>
      <c r="L217" s="55">
        <f>Equity_Historical!R218</f>
        <v>-4.2540048174462947E-4</v>
      </c>
      <c r="M217" s="55">
        <f>Equity_Historical!S218</f>
        <v>-1.2970681648739154E-2</v>
      </c>
      <c r="N217" s="55">
        <f>Equity_Historical!T218</f>
        <v>2.3557702531314288E-2</v>
      </c>
      <c r="O217" s="55">
        <f>Equity_Historical!U218</f>
        <v>7.9495852222047497E-3</v>
      </c>
      <c r="P217" s="55">
        <f>Equity_Historical!V218</f>
        <v>-2.0863888682120545E-2</v>
      </c>
      <c r="Q217" s="55">
        <f>Equity_Historical!W218</f>
        <v>-1.3257049842395254E-2</v>
      </c>
      <c r="R217" s="55">
        <f>Equity_Historical!X218</f>
        <v>-3.8138469950435329E-3</v>
      </c>
      <c r="S217" s="55">
        <f>Equity_Historical!Y218</f>
        <v>6.5458277612600565E-3</v>
      </c>
      <c r="T217" s="55">
        <f>Equity_Historical!Z218</f>
        <v>1.6835665872986932E-2</v>
      </c>
      <c r="V217" s="55"/>
      <c r="W217" s="55">
        <v>-3.3656153493977843E-3</v>
      </c>
      <c r="X217" s="55">
        <v>8.0909426258730689E-3</v>
      </c>
      <c r="Y217" s="94">
        <f t="shared" si="17"/>
        <v>3.5083194357647274E-3</v>
      </c>
      <c r="Z217" s="54">
        <f t="shared" si="18"/>
        <v>1003508.3194357647</v>
      </c>
      <c r="AA217" s="54">
        <f t="shared" si="19"/>
        <v>3508.3194357646862</v>
      </c>
      <c r="AB217" s="101">
        <v>-12128.008482921054</v>
      </c>
      <c r="AC217" s="6">
        <f t="shared" si="16"/>
        <v>1118896.7894617179</v>
      </c>
    </row>
    <row r="218" spans="2:29">
      <c r="B218" s="112">
        <v>43774</v>
      </c>
      <c r="C218" s="33">
        <v>214</v>
      </c>
      <c r="D218" s="55">
        <f>Bond_Historical!K218</f>
        <v>-3.4580930681578138E-3</v>
      </c>
      <c r="E218" s="55">
        <f>Bond_Historical!L218</f>
        <v>-3.735300673553231E-3</v>
      </c>
      <c r="F218" s="55">
        <f>Bond_Historical!M218</f>
        <v>-4.2234355306486953E-3</v>
      </c>
      <c r="G218" s="55">
        <f>Bond_Historical!N218</f>
        <v>-5.7697180324790499E-3</v>
      </c>
      <c r="H218" s="55">
        <f>Bond_Historical!O218</f>
        <v>-2.6530110104791508E-3</v>
      </c>
      <c r="I218" s="55">
        <f>Bond_Historical!P218</f>
        <v>-9.3591234203186974E-4</v>
      </c>
      <c r="J218" s="55">
        <f>Equity_Historical!P219</f>
        <v>1.9619645366358369E-2</v>
      </c>
      <c r="K218" s="55">
        <f>Equity_Historical!Q219</f>
        <v>-2.0563751459520691E-3</v>
      </c>
      <c r="L218" s="55">
        <f>Equity_Historical!R219</f>
        <v>1.0912501377831261E-2</v>
      </c>
      <c r="M218" s="55">
        <f>Equity_Historical!S219</f>
        <v>7.7687231009739861E-3</v>
      </c>
      <c r="N218" s="55">
        <f>Equity_Historical!T219</f>
        <v>1.5033654787680564E-2</v>
      </c>
      <c r="O218" s="55">
        <f>Equity_Historical!U219</f>
        <v>2.1712295918116212E-3</v>
      </c>
      <c r="P218" s="55">
        <f>Equity_Historical!V219</f>
        <v>-2.4265131717000017E-2</v>
      </c>
      <c r="Q218" s="55">
        <f>Equity_Historical!W219</f>
        <v>-1.7953910838576094E-2</v>
      </c>
      <c r="R218" s="55">
        <f>Equity_Historical!X219</f>
        <v>-3.7881491375014696E-3</v>
      </c>
      <c r="S218" s="55">
        <f>Equity_Historical!Y219</f>
        <v>-1.4379388194901198E-3</v>
      </c>
      <c r="T218" s="55">
        <f>Equity_Historical!Z219</f>
        <v>-1.0057470733289219E-3</v>
      </c>
      <c r="V218" s="55"/>
      <c r="W218" s="55">
        <v>-4.0607896039285473E-3</v>
      </c>
      <c r="X218" s="55">
        <v>-3.3538932612377148E-3</v>
      </c>
      <c r="Y218" s="94">
        <f t="shared" si="17"/>
        <v>-3.636651798314048E-3</v>
      </c>
      <c r="Z218" s="54">
        <f t="shared" si="18"/>
        <v>996363.34820168593</v>
      </c>
      <c r="AA218" s="54">
        <f t="shared" si="19"/>
        <v>-3636.6517983140657</v>
      </c>
      <c r="AB218" s="101">
        <v>-12112.5706271003</v>
      </c>
      <c r="AC218" s="6">
        <f t="shared" si="16"/>
        <v>1115260.137663404</v>
      </c>
    </row>
    <row r="219" spans="2:29">
      <c r="B219" s="112">
        <v>43775</v>
      </c>
      <c r="C219" s="33">
        <v>215</v>
      </c>
      <c r="D219" s="55">
        <f>Bond_Historical!K219</f>
        <v>2.1480573172762015E-3</v>
      </c>
      <c r="E219" s="55">
        <f>Bond_Historical!L219</f>
        <v>1.5133409211785639E-3</v>
      </c>
      <c r="F219" s="55">
        <f>Bond_Historical!M219</f>
        <v>2.6898861511457347E-3</v>
      </c>
      <c r="G219" s="55">
        <f>Bond_Historical!N219</f>
        <v>5.6123119609787359E-3</v>
      </c>
      <c r="H219" s="55">
        <f>Bond_Historical!O219</f>
        <v>3.8882892719264792E-3</v>
      </c>
      <c r="I219" s="55">
        <f>Bond_Historical!P219</f>
        <v>-1.8744455005251196E-4</v>
      </c>
      <c r="J219" s="55">
        <f>Equity_Historical!P220</f>
        <v>-2.2134276910720847E-2</v>
      </c>
      <c r="K219" s="55">
        <f>Equity_Historical!Q220</f>
        <v>-1.4357386733602777E-2</v>
      </c>
      <c r="L219" s="55">
        <f>Equity_Historical!R220</f>
        <v>5.3702528498060292E-3</v>
      </c>
      <c r="M219" s="55">
        <f>Equity_Historical!S220</f>
        <v>1.5856249458468957E-2</v>
      </c>
      <c r="N219" s="55">
        <f>Equity_Historical!T220</f>
        <v>-2.8731776310428846E-2</v>
      </c>
      <c r="O219" s="55">
        <f>Equity_Historical!U220</f>
        <v>1.547762474177213E-3</v>
      </c>
      <c r="P219" s="55">
        <f>Equity_Historical!V220</f>
        <v>9.5170948227432401E-3</v>
      </c>
      <c r="Q219" s="55">
        <f>Equity_Historical!W220</f>
        <v>3.3911303112729688E-3</v>
      </c>
      <c r="R219" s="55">
        <f>Equity_Historical!X220</f>
        <v>8.7851108705135929E-4</v>
      </c>
      <c r="S219" s="55">
        <f>Equity_Historical!Y220</f>
        <v>4.2744881251550641E-4</v>
      </c>
      <c r="T219" s="55">
        <f>Equity_Historical!Z220</f>
        <v>-1.6625166565839344E-2</v>
      </c>
      <c r="V219" s="55"/>
      <c r="W219" s="55">
        <v>3.0288490155191685E-3</v>
      </c>
      <c r="X219" s="55">
        <v>-1.5332513981019379E-2</v>
      </c>
      <c r="Y219" s="94">
        <f t="shared" si="17"/>
        <v>-7.9879687824039591E-3</v>
      </c>
      <c r="Z219" s="54">
        <f t="shared" si="18"/>
        <v>992012.03121759603</v>
      </c>
      <c r="AA219" s="54">
        <f t="shared" si="19"/>
        <v>-7987.968782403972</v>
      </c>
      <c r="AB219" s="101">
        <v>-12084.409016477061</v>
      </c>
      <c r="AC219" s="6">
        <f t="shared" si="16"/>
        <v>1107272.168881</v>
      </c>
    </row>
    <row r="220" spans="2:29">
      <c r="B220" s="112">
        <v>43776</v>
      </c>
      <c r="C220" s="33">
        <v>216</v>
      </c>
      <c r="D220" s="55">
        <f>Bond_Historical!K220</f>
        <v>-5.1387136817424442E-3</v>
      </c>
      <c r="E220" s="55">
        <f>Bond_Historical!L220</f>
        <v>-4.7260494974664122E-3</v>
      </c>
      <c r="F220" s="55">
        <f>Bond_Historical!M220</f>
        <v>-6.158875007938238E-3</v>
      </c>
      <c r="G220" s="55">
        <f>Bond_Historical!N220</f>
        <v>-7.8340473141943964E-3</v>
      </c>
      <c r="H220" s="55">
        <f>Bond_Historical!O220</f>
        <v>-5.3060035484767155E-3</v>
      </c>
      <c r="I220" s="55">
        <f>Bond_Historical!P220</f>
        <v>-3.001995780680312E-3</v>
      </c>
      <c r="J220" s="55">
        <f>Equity_Historical!P221</f>
        <v>2.1038870145425614E-2</v>
      </c>
      <c r="K220" s="55">
        <f>Equity_Historical!Q221</f>
        <v>-5.9167787118986123E-3</v>
      </c>
      <c r="L220" s="55">
        <f>Equity_Historical!R221</f>
        <v>6.0899987791015941E-3</v>
      </c>
      <c r="M220" s="55">
        <f>Equity_Historical!S221</f>
        <v>-1.1994189311353787E-2</v>
      </c>
      <c r="N220" s="55">
        <f>Equity_Historical!T221</f>
        <v>1.8036454097396827E-2</v>
      </c>
      <c r="O220" s="55">
        <f>Equity_Historical!U221</f>
        <v>5.399293825207172E-3</v>
      </c>
      <c r="P220" s="55">
        <f>Equity_Historical!V221</f>
        <v>-1.1071539476962513E-2</v>
      </c>
      <c r="Q220" s="55">
        <f>Equity_Historical!W221</f>
        <v>-1.5924119648658339E-2</v>
      </c>
      <c r="R220" s="55">
        <f>Equity_Historical!X221</f>
        <v>2.3433913596645841E-2</v>
      </c>
      <c r="S220" s="55">
        <f>Equity_Historical!Y221</f>
        <v>1.1475330560302081E-2</v>
      </c>
      <c r="T220" s="55">
        <f>Equity_Historical!Z221</f>
        <v>1.0851806690053025E-2</v>
      </c>
      <c r="V220" s="55"/>
      <c r="W220" s="55">
        <v>-5.8648007395064273E-3</v>
      </c>
      <c r="X220" s="55">
        <v>1.4728935747776216E-2</v>
      </c>
      <c r="Y220" s="94">
        <f t="shared" si="17"/>
        <v>6.4914411528631585E-3</v>
      </c>
      <c r="Z220" s="54">
        <f t="shared" si="18"/>
        <v>1006491.4411528632</v>
      </c>
      <c r="AA220" s="54">
        <f t="shared" si="19"/>
        <v>6491.4411528632045</v>
      </c>
      <c r="AB220" s="101">
        <v>-12027.220773829846</v>
      </c>
      <c r="AC220" s="6">
        <f t="shared" si="16"/>
        <v>1113763.6100338632</v>
      </c>
    </row>
    <row r="221" spans="2:29">
      <c r="B221" s="112">
        <v>43777</v>
      </c>
      <c r="C221" s="33">
        <v>217</v>
      </c>
      <c r="D221" s="55">
        <f>Bond_Historical!K221</f>
        <v>-9.5950648971215976E-4</v>
      </c>
      <c r="E221" s="55">
        <f>Bond_Historical!L221</f>
        <v>-5.3660681832594912E-4</v>
      </c>
      <c r="F221" s="55">
        <f>Bond_Historical!M221</f>
        <v>-1.5455691559751984E-3</v>
      </c>
      <c r="G221" s="55">
        <f>Bond_Historical!N221</f>
        <v>-1.3514202790492007E-3</v>
      </c>
      <c r="H221" s="55">
        <f>Bond_Historical!O221</f>
        <v>-1.0645750432604112E-3</v>
      </c>
      <c r="I221" s="55">
        <f>Bond_Historical!P221</f>
        <v>-5.6384261489346487E-4</v>
      </c>
      <c r="J221" s="55">
        <f>Equity_Historical!P222</f>
        <v>-1.9173650188659068E-2</v>
      </c>
      <c r="K221" s="55">
        <f>Equity_Historical!Q222</f>
        <v>2.2032279091610159E-3</v>
      </c>
      <c r="L221" s="55">
        <f>Equity_Historical!R222</f>
        <v>-6.5924515118673194E-3</v>
      </c>
      <c r="M221" s="55">
        <f>Equity_Historical!S222</f>
        <v>4.8483154171156612E-3</v>
      </c>
      <c r="N221" s="55">
        <f>Equity_Historical!T222</f>
        <v>-6.7256302569712965E-3</v>
      </c>
      <c r="O221" s="55">
        <f>Equity_Historical!U222</f>
        <v>2.9188143887144548E-3</v>
      </c>
      <c r="P221" s="55">
        <f>Equity_Historical!V222</f>
        <v>8.7460852735867043E-4</v>
      </c>
      <c r="Q221" s="55">
        <f>Equity_Historical!W222</f>
        <v>7.9939179654668711E-3</v>
      </c>
      <c r="R221" s="55">
        <f>Equity_Historical!X222</f>
        <v>1.9867489148049752E-3</v>
      </c>
      <c r="S221" s="55">
        <f>Equity_Historical!Y222</f>
        <v>2.7332234903303439E-3</v>
      </c>
      <c r="T221" s="55">
        <f>Equity_Historical!Z222</f>
        <v>2.638663793014437E-3</v>
      </c>
      <c r="V221" s="55"/>
      <c r="W221" s="55">
        <v>-1.0726466219734897E-3</v>
      </c>
      <c r="X221" s="55">
        <v>-1.5513059244162008E-2</v>
      </c>
      <c r="Y221" s="94">
        <f t="shared" si="17"/>
        <v>-9.7368941952865988E-3</v>
      </c>
      <c r="Z221" s="54">
        <f t="shared" si="18"/>
        <v>990263.10580471344</v>
      </c>
      <c r="AA221" s="54">
        <f t="shared" si="19"/>
        <v>-9736.8941952865571</v>
      </c>
      <c r="AB221" s="101">
        <v>-11982.996448771562</v>
      </c>
      <c r="AC221" s="6">
        <f t="shared" si="16"/>
        <v>1104026.7158385767</v>
      </c>
    </row>
    <row r="222" spans="2:29">
      <c r="B222" s="112">
        <v>43780</v>
      </c>
      <c r="C222" s="33">
        <v>218</v>
      </c>
      <c r="D222" s="55">
        <f>Bond_Historical!K222</f>
        <v>6.0010171478625592E-4</v>
      </c>
      <c r="E222" s="55">
        <f>Bond_Historical!L222</f>
        <v>1.7892738793206045E-4</v>
      </c>
      <c r="F222" s="55">
        <f>Bond_Historical!M222</f>
        <v>7.7299903131081897E-4</v>
      </c>
      <c r="G222" s="55">
        <f>Bond_Historical!N222</f>
        <v>3.18185384448138E-4</v>
      </c>
      <c r="H222" s="55">
        <f>Bond_Historical!O222</f>
        <v>-1.7736240660197439E-4</v>
      </c>
      <c r="I222" s="55">
        <f>Bond_Historical!P222</f>
        <v>5.6384261489352905E-4</v>
      </c>
      <c r="J222" s="55">
        <f>Equity_Historical!P223</f>
        <v>-6.094543300124643E-3</v>
      </c>
      <c r="K222" s="55">
        <f>Equity_Historical!Q223</f>
        <v>-6.4659846328706727E-3</v>
      </c>
      <c r="L222" s="55">
        <f>Equity_Historical!R223</f>
        <v>-3.35439359863187E-3</v>
      </c>
      <c r="M222" s="55">
        <f>Equity_Historical!S223</f>
        <v>-7.0292645064658809E-3</v>
      </c>
      <c r="N222" s="55">
        <f>Equity_Historical!T223</f>
        <v>1.4653742873187841E-2</v>
      </c>
      <c r="O222" s="55">
        <f>Equity_Historical!U223</f>
        <v>-3.5342847562499784E-3</v>
      </c>
      <c r="P222" s="55">
        <f>Equity_Historical!V223</f>
        <v>7.1634651732471622E-3</v>
      </c>
      <c r="Q222" s="55">
        <f>Equity_Historical!W223</f>
        <v>-4.7886810845388086E-3</v>
      </c>
      <c r="R222" s="55">
        <f>Equity_Historical!X223</f>
        <v>-1.1270985572532576E-2</v>
      </c>
      <c r="S222" s="55">
        <f>Equity_Historical!Y223</f>
        <v>7.8871500448499665E-3</v>
      </c>
      <c r="T222" s="55">
        <f>Equity_Historical!Z223</f>
        <v>8.0412166523866659E-3</v>
      </c>
      <c r="V222" s="55"/>
      <c r="W222" s="55">
        <v>4.176131718354293E-4</v>
      </c>
      <c r="X222" s="55">
        <v>1.0294133432070574E-2</v>
      </c>
      <c r="Y222" s="94">
        <f t="shared" si="17"/>
        <v>6.3435253279765158E-3</v>
      </c>
      <c r="Z222" s="54">
        <f t="shared" si="18"/>
        <v>1006343.5253279766</v>
      </c>
      <c r="AA222" s="54">
        <f t="shared" si="19"/>
        <v>6343.5253279765602</v>
      </c>
      <c r="AB222" s="101">
        <v>-11940.56059157406</v>
      </c>
      <c r="AC222" s="6">
        <f t="shared" si="16"/>
        <v>1110370.2411665532</v>
      </c>
    </row>
    <row r="223" spans="2:29">
      <c r="B223" s="112">
        <v>43781</v>
      </c>
      <c r="C223" s="33">
        <v>219</v>
      </c>
      <c r="D223" s="55">
        <f>Bond_Historical!K223</f>
        <v>5.989227896094129E-4</v>
      </c>
      <c r="E223" s="55">
        <f>Bond_Historical!L223</f>
        <v>1.0721295364675369E-3</v>
      </c>
      <c r="F223" s="55">
        <f>Bond_Historical!M223</f>
        <v>1.1586314779911645E-3</v>
      </c>
      <c r="G223" s="55">
        <f>Bond_Historical!N223</f>
        <v>9.5415009177236311E-4</v>
      </c>
      <c r="H223" s="55">
        <f>Bond_Historical!O223</f>
        <v>1.0644309469259384E-3</v>
      </c>
      <c r="I223" s="55">
        <f>Bond_Historical!P223</f>
        <v>-5.6384261489346487E-4</v>
      </c>
      <c r="J223" s="55">
        <f>Equity_Historical!P224</f>
        <v>-1.3886141408094865E-2</v>
      </c>
      <c r="K223" s="55">
        <f>Equity_Historical!Q224</f>
        <v>2.5308546899897824E-2</v>
      </c>
      <c r="L223" s="55">
        <f>Equity_Historical!R224</f>
        <v>6.7194169777004705E-4</v>
      </c>
      <c r="M223" s="55">
        <f>Equity_Historical!S224</f>
        <v>-7.0789463635768414E-3</v>
      </c>
      <c r="N223" s="55">
        <f>Equity_Historical!T224</f>
        <v>5.8020345142574545E-3</v>
      </c>
      <c r="O223" s="55">
        <f>Equity_Historical!U224</f>
        <v>-5.8668007638178676E-3</v>
      </c>
      <c r="P223" s="55">
        <f>Equity_Historical!V224</f>
        <v>-2.8979912270846566E-3</v>
      </c>
      <c r="Q223" s="55">
        <f>Equity_Historical!W224</f>
        <v>-3.926531343375313E-3</v>
      </c>
      <c r="R223" s="55">
        <f>Equity_Historical!X224</f>
        <v>4.5548695478527419E-3</v>
      </c>
      <c r="S223" s="55">
        <f>Equity_Historical!Y224</f>
        <v>-9.1563462607955584E-4</v>
      </c>
      <c r="T223" s="55">
        <f>Equity_Historical!Z224</f>
        <v>-1.9147742093310462E-2</v>
      </c>
      <c r="V223" s="55"/>
      <c r="W223" s="55">
        <v>8.0669051124527462E-4</v>
      </c>
      <c r="X223" s="55">
        <v>1.2219401217465056E-2</v>
      </c>
      <c r="Y223" s="94">
        <f t="shared" si="17"/>
        <v>7.6543169349771439E-3</v>
      </c>
      <c r="Z223" s="54">
        <f t="shared" si="18"/>
        <v>1007654.3169349772</v>
      </c>
      <c r="AA223" s="54">
        <f t="shared" si="19"/>
        <v>7654.3169349771924</v>
      </c>
      <c r="AB223" s="101">
        <v>-11918.582358344924</v>
      </c>
      <c r="AC223" s="6">
        <f t="shared" si="16"/>
        <v>1118024.5581015304</v>
      </c>
    </row>
    <row r="224" spans="2:29">
      <c r="B224" s="112">
        <v>43782</v>
      </c>
      <c r="C224" s="33">
        <v>220</v>
      </c>
      <c r="D224" s="55">
        <f>Bond_Historical!K224</f>
        <v>1.7952222319746311E-3</v>
      </c>
      <c r="E224" s="55">
        <f>Bond_Historical!L224</f>
        <v>1.7852850201881963E-3</v>
      </c>
      <c r="F224" s="55">
        <f>Bond_Historical!M224</f>
        <v>1.9276129063982112E-3</v>
      </c>
      <c r="G224" s="55">
        <f>Bond_Historical!N224</f>
        <v>2.3802152578094172E-3</v>
      </c>
      <c r="H224" s="55">
        <f>Bond_Historical!O224</f>
        <v>1.063631612778955E-3</v>
      </c>
      <c r="I224" s="55">
        <f>Bond_Historical!P224</f>
        <v>1.8780404151418674E-3</v>
      </c>
      <c r="J224" s="55">
        <f>Equity_Historical!P225</f>
        <v>-8.2503589748983072E-3</v>
      </c>
      <c r="K224" s="55">
        <f>Equity_Historical!Q225</f>
        <v>-6.6037315394857988E-3</v>
      </c>
      <c r="L224" s="55">
        <f>Equity_Historical!R225</f>
        <v>1.5493712216237484E-2</v>
      </c>
      <c r="M224" s="55">
        <f>Equity_Historical!S225</f>
        <v>9.7626919584648687E-3</v>
      </c>
      <c r="N224" s="55">
        <f>Equity_Historical!T225</f>
        <v>-3.7184321047801006E-2</v>
      </c>
      <c r="O224" s="55">
        <f>Equity_Historical!U225</f>
        <v>-5.278855055922833E-3</v>
      </c>
      <c r="P224" s="55">
        <f>Equity_Historical!V225</f>
        <v>1.7119887606301294E-2</v>
      </c>
      <c r="Q224" s="55">
        <f>Equity_Historical!W225</f>
        <v>1.2419691675949614E-2</v>
      </c>
      <c r="R224" s="55">
        <f>Equity_Historical!X225</f>
        <v>-6.6032979588113204E-3</v>
      </c>
      <c r="S224" s="55">
        <f>Equity_Historical!Y225</f>
        <v>9.5361048685176138E-3</v>
      </c>
      <c r="T224" s="55">
        <f>Equity_Historical!Z225</f>
        <v>-4.0901678503303951E-3</v>
      </c>
      <c r="V224" s="55"/>
      <c r="W224" s="55">
        <v>1.9771567697482234E-3</v>
      </c>
      <c r="X224" s="55">
        <v>-1.9548883594874965E-2</v>
      </c>
      <c r="Y224" s="94">
        <f t="shared" si="17"/>
        <v>-1.0938467449025688E-2</v>
      </c>
      <c r="Z224" s="54">
        <f t="shared" si="18"/>
        <v>989061.53255097428</v>
      </c>
      <c r="AA224" s="54">
        <f t="shared" si="19"/>
        <v>-10938.467449025717</v>
      </c>
      <c r="AB224" s="101">
        <v>-11809.928120969096</v>
      </c>
      <c r="AC224" s="6">
        <f t="shared" si="16"/>
        <v>1107086.0906525047</v>
      </c>
    </row>
    <row r="225" spans="2:29">
      <c r="B225" s="112">
        <v>43783</v>
      </c>
      <c r="C225" s="33">
        <v>221</v>
      </c>
      <c r="D225" s="55">
        <f>Bond_Historical!K225</f>
        <v>2.8653053969577599E-3</v>
      </c>
      <c r="E225" s="55">
        <f>Bond_Historical!L225</f>
        <v>2.8490560058116597E-3</v>
      </c>
      <c r="F225" s="55">
        <f>Bond_Historical!M225</f>
        <v>3.4611112746742727E-3</v>
      </c>
      <c r="G225" s="55">
        <f>Bond_Historical!N225</f>
        <v>5.2174049178120244E-3</v>
      </c>
      <c r="H225" s="55">
        <f>Bond_Historical!O225</f>
        <v>1.2396310372752766E-3</v>
      </c>
      <c r="I225" s="55">
        <f>Bond_Historical!P225</f>
        <v>5.6295035601390563E-4</v>
      </c>
      <c r="J225" s="55">
        <f>Equity_Historical!P226</f>
        <v>-4.3702534722891871E-3</v>
      </c>
      <c r="K225" s="55">
        <f>Equity_Historical!Q226</f>
        <v>-2.0709945105143167E-4</v>
      </c>
      <c r="L225" s="55">
        <f>Equity_Historical!R226</f>
        <v>-2.731647015489432E-3</v>
      </c>
      <c r="M225" s="55">
        <f>Equity_Historical!S226</f>
        <v>-6.7228877534443766E-3</v>
      </c>
      <c r="N225" s="55">
        <f>Equity_Historical!T226</f>
        <v>7.1464092258581038E-4</v>
      </c>
      <c r="O225" s="55">
        <f>Equity_Historical!U226</f>
        <v>9.3370463626879572E-4</v>
      </c>
      <c r="P225" s="55">
        <f>Equity_Historical!V226</f>
        <v>7.0121931572340659E-3</v>
      </c>
      <c r="Q225" s="55">
        <f>Equity_Historical!W226</f>
        <v>-2.9757024673172272E-3</v>
      </c>
      <c r="R225" s="55">
        <f>Equity_Historical!X226</f>
        <v>8.8732621656772495E-3</v>
      </c>
      <c r="S225" s="55">
        <f>Equity_Historical!Y226</f>
        <v>-6.9436419985749037E-3</v>
      </c>
      <c r="T225" s="55">
        <f>Equity_Historical!Z226</f>
        <v>-7.3704251105248869E-3</v>
      </c>
      <c r="V225" s="55"/>
      <c r="W225" s="55">
        <v>3.3720636940097969E-3</v>
      </c>
      <c r="X225" s="55">
        <v>1.491196076044686E-2</v>
      </c>
      <c r="Y225" s="94">
        <f t="shared" si="17"/>
        <v>1.0296001933872034E-2</v>
      </c>
      <c r="Z225" s="54">
        <f t="shared" si="18"/>
        <v>1010296.001933872</v>
      </c>
      <c r="AA225" s="54">
        <f t="shared" si="19"/>
        <v>10296.001933872001</v>
      </c>
      <c r="AB225" s="101">
        <v>-11805.179783588857</v>
      </c>
      <c r="AC225" s="6">
        <f t="shared" si="16"/>
        <v>1117382.0925863767</v>
      </c>
    </row>
    <row r="226" spans="2:29">
      <c r="B226" s="112">
        <v>43784</v>
      </c>
      <c r="C226" s="33">
        <v>222</v>
      </c>
      <c r="D226" s="55">
        <f>Bond_Historical!K226</f>
        <v>-3.5783483323046386E-4</v>
      </c>
      <c r="E226" s="55">
        <f>Bond_Historical!L226</f>
        <v>-5.335165433134146E-4</v>
      </c>
      <c r="F226" s="55">
        <f>Bond_Historical!M226</f>
        <v>0</v>
      </c>
      <c r="G226" s="55">
        <f>Bond_Historical!N226</f>
        <v>1.5760074774609021E-4</v>
      </c>
      <c r="H226" s="55">
        <f>Bond_Historical!O226</f>
        <v>-8.8544228204883867E-4</v>
      </c>
      <c r="I226" s="55">
        <f>Bond_Historical!P226</f>
        <v>7.5001832998886455E-4</v>
      </c>
      <c r="J226" s="55">
        <f>Equity_Historical!P227</f>
        <v>1.0022684307319394E-2</v>
      </c>
      <c r="K226" s="55">
        <f>Equity_Historical!Q227</f>
        <v>1.0045177953001151E-2</v>
      </c>
      <c r="L226" s="55">
        <f>Equity_Historical!R227</f>
        <v>-1.4863366978049505E-2</v>
      </c>
      <c r="M226" s="55">
        <f>Equity_Historical!S227</f>
        <v>-4.5634543286993713E-3</v>
      </c>
      <c r="N226" s="55">
        <f>Equity_Historical!T227</f>
        <v>-3.4295848510186619E-2</v>
      </c>
      <c r="O226" s="55">
        <f>Equity_Historical!U227</f>
        <v>7.2056735877380901E-3</v>
      </c>
      <c r="P226" s="55">
        <f>Equity_Historical!V227</f>
        <v>7.385318767025903E-3</v>
      </c>
      <c r="Q226" s="55">
        <f>Equity_Historical!W227</f>
        <v>5.6007866488291926E-3</v>
      </c>
      <c r="R226" s="55">
        <f>Equity_Historical!X227</f>
        <v>5.1683941414512935E-2</v>
      </c>
      <c r="S226" s="55">
        <f>Equity_Historical!Y227</f>
        <v>1.1809690089718635E-2</v>
      </c>
      <c r="T226" s="55">
        <f>Equity_Historical!Z227</f>
        <v>5.7330144981675667E-4</v>
      </c>
      <c r="V226" s="55"/>
      <c r="W226" s="55">
        <v>-5.7018743457011911E-5</v>
      </c>
      <c r="X226" s="55">
        <v>-6.3640270746039423E-3</v>
      </c>
      <c r="Y226" s="94">
        <f t="shared" si="17"/>
        <v>-3.8412237421451699E-3</v>
      </c>
      <c r="Z226" s="54">
        <f t="shared" si="18"/>
        <v>996158.77625785489</v>
      </c>
      <c r="AA226" s="54">
        <f t="shared" si="19"/>
        <v>-3841.2237421451136</v>
      </c>
      <c r="AB226" s="101">
        <v>-11761.290982745122</v>
      </c>
      <c r="AC226" s="6">
        <f t="shared" si="16"/>
        <v>1113540.8688442316</v>
      </c>
    </row>
    <row r="227" spans="2:29">
      <c r="B227" s="112">
        <v>43787</v>
      </c>
      <c r="C227" s="33">
        <v>223</v>
      </c>
      <c r="D227" s="55">
        <f>Bond_Historical!K227</f>
        <v>1.4302913535555409E-3</v>
      </c>
      <c r="E227" s="55">
        <f>Bond_Historical!L227</f>
        <v>1.8665909095514949E-3</v>
      </c>
      <c r="F227" s="55">
        <f>Bond_Historical!M227</f>
        <v>1.1509076368901078E-3</v>
      </c>
      <c r="G227" s="55">
        <f>Bond_Historical!N227</f>
        <v>1.1032255097117179E-3</v>
      </c>
      <c r="H227" s="55">
        <f>Bond_Historical!O227</f>
        <v>1.946773312150837E-3</v>
      </c>
      <c r="I227" s="55">
        <f>Bond_Historical!P227</f>
        <v>0</v>
      </c>
      <c r="J227" s="55">
        <f>Equity_Historical!P228</f>
        <v>-9.7306967721432075E-3</v>
      </c>
      <c r="K227" s="55">
        <f>Equity_Historical!Q228</f>
        <v>1.1719796736019944E-2</v>
      </c>
      <c r="L227" s="55">
        <f>Equity_Historical!R228</f>
        <v>1.1542670458213574E-2</v>
      </c>
      <c r="M227" s="55">
        <f>Equity_Historical!S228</f>
        <v>2.0308869620839333E-3</v>
      </c>
      <c r="N227" s="55">
        <f>Equity_Historical!T228</f>
        <v>-1.1748146677596483E-2</v>
      </c>
      <c r="O227" s="55">
        <f>Equity_Historical!U228</f>
        <v>8.3798033986479496E-3</v>
      </c>
      <c r="P227" s="55">
        <f>Equity_Historical!V228</f>
        <v>4.4892970737349814E-3</v>
      </c>
      <c r="Q227" s="55">
        <f>Equity_Historical!W228</f>
        <v>-2.96809057427295E-3</v>
      </c>
      <c r="R227" s="55">
        <f>Equity_Historical!X228</f>
        <v>1.301791905401074E-2</v>
      </c>
      <c r="S227" s="55">
        <f>Equity_Historical!Y228</f>
        <v>5.0295685404741714E-3</v>
      </c>
      <c r="T227" s="55">
        <f>Equity_Historical!Z228</f>
        <v>2.4613501995972859E-3</v>
      </c>
      <c r="V227" s="55"/>
      <c r="W227" s="55">
        <v>1.2194956998308039E-3</v>
      </c>
      <c r="X227" s="55">
        <v>-6.5876620763957181E-3</v>
      </c>
      <c r="Y227" s="94">
        <f t="shared" si="17"/>
        <v>-3.4647989659051092E-3</v>
      </c>
      <c r="Z227" s="54">
        <f t="shared" si="18"/>
        <v>996535.20103409491</v>
      </c>
      <c r="AA227" s="54">
        <f t="shared" si="19"/>
        <v>-3464.7989659050945</v>
      </c>
      <c r="AB227" s="101">
        <v>-11755.639031003695</v>
      </c>
      <c r="AC227" s="6">
        <f t="shared" si="16"/>
        <v>1110076.0698783265</v>
      </c>
    </row>
    <row r="228" spans="2:29">
      <c r="B228" s="112">
        <v>43788</v>
      </c>
      <c r="C228" s="33">
        <v>224</v>
      </c>
      <c r="D228" s="55">
        <f>Bond_Historical!K228</f>
        <v>1.0711075568897058E-3</v>
      </c>
      <c r="E228" s="55">
        <f>Bond_Historical!L228</f>
        <v>7.0998914140469477E-4</v>
      </c>
      <c r="F228" s="55">
        <f>Bond_Historical!M228</f>
        <v>1.5327499486939991E-3</v>
      </c>
      <c r="G228" s="55">
        <f>Bond_Historical!N228</f>
        <v>1.9666794051118154E-3</v>
      </c>
      <c r="H228" s="55">
        <f>Bond_Historical!O228</f>
        <v>1.942597606999458E-3</v>
      </c>
      <c r="I228" s="55">
        <f>Bond_Historical!P228</f>
        <v>7.4945622405698164E-4</v>
      </c>
      <c r="J228" s="55">
        <f>Equity_Historical!P229</f>
        <v>-1.0268818997255971E-2</v>
      </c>
      <c r="K228" s="55">
        <f>Equity_Historical!Q229</f>
        <v>9.6795424038934701E-3</v>
      </c>
      <c r="L228" s="55">
        <f>Equity_Historical!R229</f>
        <v>-2.9982857628272123E-3</v>
      </c>
      <c r="M228" s="55">
        <f>Equity_Historical!S229</f>
        <v>-2.2003795499181402E-3</v>
      </c>
      <c r="N228" s="55">
        <f>Equity_Historical!T229</f>
        <v>-1.2644922775361285E-2</v>
      </c>
      <c r="O228" s="55">
        <f>Equity_Historical!U229</f>
        <v>-3.0633144058734354E-4</v>
      </c>
      <c r="P228" s="55">
        <f>Equity_Historical!V229</f>
        <v>5.7684650974966179E-3</v>
      </c>
      <c r="Q228" s="55">
        <f>Equity_Historical!W229</f>
        <v>-6.7677272240454804E-3</v>
      </c>
      <c r="R228" s="55">
        <f>Equity_Historical!X229</f>
        <v>4.7519247445392838E-3</v>
      </c>
      <c r="S228" s="55">
        <f>Equity_Historical!Y229</f>
        <v>-3.0375095657423161E-3</v>
      </c>
      <c r="T228" s="55">
        <f>Equity_Historical!Z229</f>
        <v>-7.2297287986915551E-3</v>
      </c>
      <c r="V228" s="55"/>
      <c r="W228" s="55">
        <v>1.3765453558234827E-3</v>
      </c>
      <c r="X228" s="55">
        <v>-3.8582356766522774E-4</v>
      </c>
      <c r="Y228" s="94">
        <f t="shared" si="17"/>
        <v>3.191240017302564E-4</v>
      </c>
      <c r="Z228" s="54">
        <f t="shared" si="18"/>
        <v>1000319.1240017302</v>
      </c>
      <c r="AA228" s="54">
        <f t="shared" si="19"/>
        <v>319.12400173023343</v>
      </c>
      <c r="AB228" s="101">
        <v>-11708.936018492328</v>
      </c>
      <c r="AC228" s="6">
        <f t="shared" si="16"/>
        <v>1110395.1938800567</v>
      </c>
    </row>
    <row r="229" spans="2:29">
      <c r="B229" s="112">
        <v>43789</v>
      </c>
      <c r="C229" s="33">
        <v>225</v>
      </c>
      <c r="D229" s="55">
        <f>Bond_Historical!K229</f>
        <v>2.7322955698464092E-3</v>
      </c>
      <c r="E229" s="55">
        <f>Bond_Historical!L229</f>
        <v>2.393103733894853E-3</v>
      </c>
      <c r="F229" s="55">
        <f>Bond_Historical!M229</f>
        <v>3.4393220416559932E-3</v>
      </c>
      <c r="G229" s="55">
        <f>Bond_Historical!N229</f>
        <v>1.413517345865685E-3</v>
      </c>
      <c r="H229" s="55">
        <f>Bond_Historical!O229</f>
        <v>3.3464223790188432E-3</v>
      </c>
      <c r="I229" s="55">
        <f>Bond_Historical!P229</f>
        <v>1.3099973779929137E-3</v>
      </c>
      <c r="J229" s="55">
        <f>Equity_Historical!P230</f>
        <v>3.0918005928260656E-3</v>
      </c>
      <c r="K229" s="55">
        <f>Equity_Historical!Q230</f>
        <v>-9.1223997328139118E-3</v>
      </c>
      <c r="L229" s="55">
        <f>Equity_Historical!R230</f>
        <v>-6.3593280776996644E-3</v>
      </c>
      <c r="M229" s="55">
        <f>Equity_Historical!S230</f>
        <v>-3.9045386208988566E-3</v>
      </c>
      <c r="N229" s="55">
        <f>Equity_Historical!T230</f>
        <v>-1.4650018806406893E-2</v>
      </c>
      <c r="O229" s="55">
        <f>Equity_Historical!U230</f>
        <v>-7.3016895871508098E-3</v>
      </c>
      <c r="P229" s="55">
        <f>Equity_Historical!V230</f>
        <v>1.0750854505395303E-2</v>
      </c>
      <c r="Q229" s="55">
        <f>Equity_Historical!W230</f>
        <v>4.9368845113435577E-3</v>
      </c>
      <c r="R229" s="55">
        <f>Equity_Historical!X230</f>
        <v>4.838443550242928E-3</v>
      </c>
      <c r="S229" s="55">
        <f>Equity_Historical!Y230</f>
        <v>-1.1709476533087062E-2</v>
      </c>
      <c r="T229" s="55">
        <f>Equity_Historical!Z230</f>
        <v>-9.1402739309969835E-3</v>
      </c>
      <c r="V229" s="55"/>
      <c r="W229" s="55">
        <v>2.2546785879171264E-3</v>
      </c>
      <c r="X229" s="55">
        <v>6.0056327976331482E-3</v>
      </c>
      <c r="Y229" s="94">
        <f t="shared" si="17"/>
        <v>4.5052511137467395E-3</v>
      </c>
      <c r="Z229" s="54">
        <f t="shared" si="18"/>
        <v>1004505.2511137468</v>
      </c>
      <c r="AA229" s="54">
        <f t="shared" si="19"/>
        <v>4505.2511137467809</v>
      </c>
      <c r="AB229" s="101">
        <v>-11662.237708777539</v>
      </c>
      <c r="AC229" s="6">
        <f t="shared" si="16"/>
        <v>1114900.4449938035</v>
      </c>
    </row>
    <row r="230" spans="2:29">
      <c r="B230" s="112">
        <v>43790</v>
      </c>
      <c r="C230" s="33">
        <v>226</v>
      </c>
      <c r="D230" s="55">
        <f>Bond_Historical!K230</f>
        <v>-1.661934419761676E-3</v>
      </c>
      <c r="E230" s="55">
        <f>Bond_Historical!L230</f>
        <v>-1.417468527180955E-3</v>
      </c>
      <c r="F230" s="55">
        <f>Bond_Historical!M230</f>
        <v>-2.2916220502722079E-3</v>
      </c>
      <c r="G230" s="55">
        <f>Bond_Historical!N230</f>
        <v>-2.3571091392642985E-3</v>
      </c>
      <c r="H230" s="55">
        <f>Bond_Historical!O230</f>
        <v>-2.2883350535515788E-3</v>
      </c>
      <c r="I230" s="55">
        <f>Bond_Historical!P230</f>
        <v>1.8681993265552265E-4</v>
      </c>
      <c r="J230" s="55">
        <f>Equity_Historical!P231</f>
        <v>2.3821009802018751E-2</v>
      </c>
      <c r="K230" s="55">
        <f>Equity_Historical!Q231</f>
        <v>2.1242227202622707E-3</v>
      </c>
      <c r="L230" s="55">
        <f>Equity_Historical!R231</f>
        <v>6.109071388659815E-3</v>
      </c>
      <c r="M230" s="55">
        <f>Equity_Historical!S231</f>
        <v>-1.0258210243541106E-2</v>
      </c>
      <c r="N230" s="55">
        <f>Equity_Historical!T231</f>
        <v>9.7904706261858609E-3</v>
      </c>
      <c r="O230" s="55">
        <f>Equity_Historical!U231</f>
        <v>2.311368901432625E-3</v>
      </c>
      <c r="P230" s="55">
        <f>Equity_Historical!V231</f>
        <v>-2.0212327529207721E-2</v>
      </c>
      <c r="Q230" s="55">
        <f>Equity_Historical!W231</f>
        <v>-5.6281153860845718E-3</v>
      </c>
      <c r="R230" s="55">
        <f>Equity_Historical!X231</f>
        <v>3.5860415748167037E-3</v>
      </c>
      <c r="S230" s="55">
        <f>Equity_Historical!Y231</f>
        <v>-4.494016255069685E-3</v>
      </c>
      <c r="T230" s="55">
        <f>Equity_Historical!Z231</f>
        <v>2.2752860654572851E-2</v>
      </c>
      <c r="V230" s="55"/>
      <c r="W230" s="55">
        <v>-1.771895616470776E-3</v>
      </c>
      <c r="X230" s="55">
        <v>-1.1583313981003025E-2</v>
      </c>
      <c r="Y230" s="94">
        <f t="shared" si="17"/>
        <v>-7.6587466351901255E-3</v>
      </c>
      <c r="Z230" s="54">
        <f t="shared" si="18"/>
        <v>992341.25336480991</v>
      </c>
      <c r="AA230" s="54">
        <f t="shared" si="19"/>
        <v>-7658.7466351900948</v>
      </c>
      <c r="AB230" s="101">
        <v>-11631.344727391144</v>
      </c>
      <c r="AC230" s="6">
        <f t="shared" si="16"/>
        <v>1107241.6983586135</v>
      </c>
    </row>
    <row r="231" spans="2:29">
      <c r="B231" s="112">
        <v>43791</v>
      </c>
      <c r="C231" s="33">
        <v>227</v>
      </c>
      <c r="D231" s="55">
        <f>Bond_Historical!K231</f>
        <v>5.9356462566158231E-4</v>
      </c>
      <c r="E231" s="55">
        <f>Bond_Historical!L231</f>
        <v>5.3170386876556417E-4</v>
      </c>
      <c r="F231" s="55">
        <f>Bond_Historical!M231</f>
        <v>3.8241287584657772E-4</v>
      </c>
      <c r="G231" s="55">
        <f>Bond_Historical!N231</f>
        <v>2.7496104630335698E-3</v>
      </c>
      <c r="H231" s="55">
        <f>Bond_Historical!O231</f>
        <v>7.0434321566643834E-4</v>
      </c>
      <c r="I231" s="55">
        <f>Bond_Historical!P231</f>
        <v>1.8662019405416412E-4</v>
      </c>
      <c r="J231" s="55">
        <f>Equity_Historical!P232</f>
        <v>-4.3153664855775532E-3</v>
      </c>
      <c r="K231" s="55">
        <f>Equity_Historical!Q232</f>
        <v>4.4865168795721576E-3</v>
      </c>
      <c r="L231" s="55">
        <f>Equity_Historical!R232</f>
        <v>-4.1804074590790366E-3</v>
      </c>
      <c r="M231" s="55">
        <f>Equity_Historical!S232</f>
        <v>3.4365047442361024E-4</v>
      </c>
      <c r="N231" s="55">
        <f>Equity_Historical!T232</f>
        <v>2.1288239044360544E-3</v>
      </c>
      <c r="O231" s="55">
        <f>Equity_Historical!U232</f>
        <v>6.5971307020908044E-3</v>
      </c>
      <c r="P231" s="55">
        <f>Equity_Historical!V232</f>
        <v>-1.6192819842376069E-2</v>
      </c>
      <c r="Q231" s="55">
        <f>Equity_Historical!W232</f>
        <v>-7.2827655700033996E-3</v>
      </c>
      <c r="R231" s="55">
        <f>Equity_Historical!X232</f>
        <v>1.0481766122950481E-3</v>
      </c>
      <c r="S231" s="55">
        <f>Equity_Historical!Y232</f>
        <v>-8.7779157309173178E-4</v>
      </c>
      <c r="T231" s="55">
        <f>Equity_Historical!Z232</f>
        <v>-3.6994866908019075E-3</v>
      </c>
      <c r="V231" s="55"/>
      <c r="W231" s="55">
        <v>1.174129917050628E-3</v>
      </c>
      <c r="X231" s="55">
        <v>-8.1829749519946281E-3</v>
      </c>
      <c r="Y231" s="94">
        <f t="shared" si="17"/>
        <v>-4.4401330043765258E-3</v>
      </c>
      <c r="Z231" s="54">
        <f t="shared" si="18"/>
        <v>995559.86699562345</v>
      </c>
      <c r="AA231" s="54">
        <f t="shared" si="19"/>
        <v>-4440.1330043765483</v>
      </c>
      <c r="AB231" s="101">
        <v>-11631.197796835215</v>
      </c>
      <c r="AC231" s="6">
        <f t="shared" si="16"/>
        <v>1102801.5653542369</v>
      </c>
    </row>
    <row r="232" spans="2:29">
      <c r="B232" s="112">
        <v>43794</v>
      </c>
      <c r="C232" s="33">
        <v>228</v>
      </c>
      <c r="D232" s="55">
        <f>Bond_Historical!K232</f>
        <v>9.4976124750354557E-4</v>
      </c>
      <c r="E232" s="55">
        <f>Bond_Historical!L232</f>
        <v>9.7408786729397936E-4</v>
      </c>
      <c r="F232" s="55">
        <f>Bond_Historical!M232</f>
        <v>7.6430413187935167E-4</v>
      </c>
      <c r="G232" s="55">
        <f>Bond_Historical!N232</f>
        <v>3.4461462830098015E-3</v>
      </c>
      <c r="H232" s="55">
        <f>Bond_Historical!O232</f>
        <v>1.0563695799045286E-3</v>
      </c>
      <c r="I232" s="55">
        <f>Bond_Historical!P232</f>
        <v>9.3486398922171688E-4</v>
      </c>
      <c r="J232" s="55">
        <f>Equity_Historical!P233</f>
        <v>-6.653088113147871E-3</v>
      </c>
      <c r="K232" s="55">
        <f>Equity_Historical!Q233</f>
        <v>4.8668070998049056E-3</v>
      </c>
      <c r="L232" s="55">
        <f>Equity_Historical!R233</f>
        <v>-3.6931880510480044E-3</v>
      </c>
      <c r="M232" s="55">
        <f>Equity_Historical!S233</f>
        <v>6.336195498084814E-3</v>
      </c>
      <c r="N232" s="55">
        <f>Equity_Historical!T233</f>
        <v>-9.616177967973925E-3</v>
      </c>
      <c r="O232" s="55">
        <f>Equity_Historical!U233</f>
        <v>5.3380070382435165E-3</v>
      </c>
      <c r="P232" s="55">
        <f>Equity_Historical!V233</f>
        <v>-1.9055401319986722E-3</v>
      </c>
      <c r="Q232" s="55">
        <f>Equity_Historical!W233</f>
        <v>-1.7417997949356939E-3</v>
      </c>
      <c r="R232" s="55">
        <f>Equity_Historical!X233</f>
        <v>2.0840406521565689E-2</v>
      </c>
      <c r="S232" s="55">
        <f>Equity_Historical!Y233</f>
        <v>1.7381836312632612E-2</v>
      </c>
      <c r="T232" s="55">
        <f>Equity_Historical!Z233</f>
        <v>6.9889340691692134E-3</v>
      </c>
      <c r="V232" s="55"/>
      <c r="W232" s="55">
        <v>1.7054873375211743E-3</v>
      </c>
      <c r="X232" s="55">
        <v>-1.5619125420304664E-2</v>
      </c>
      <c r="Y232" s="94">
        <f t="shared" si="17"/>
        <v>-8.6892803171743273E-3</v>
      </c>
      <c r="Z232" s="54">
        <f t="shared" si="18"/>
        <v>991310.71968282573</v>
      </c>
      <c r="AA232" s="54">
        <f t="shared" si="19"/>
        <v>-8689.2803171742707</v>
      </c>
      <c r="AB232" s="101">
        <v>-11526.833480629139</v>
      </c>
      <c r="AC232" s="6">
        <f t="shared" si="16"/>
        <v>1094112.2850370626</v>
      </c>
    </row>
    <row r="233" spans="2:29">
      <c r="B233" s="112">
        <v>43795</v>
      </c>
      <c r="C233" s="33">
        <v>229</v>
      </c>
      <c r="D233" s="55">
        <f>Bond_Historical!K233</f>
        <v>1.6594798459673955E-3</v>
      </c>
      <c r="E233" s="55">
        <f>Bond_Historical!L233</f>
        <v>1.4152685958051952E-3</v>
      </c>
      <c r="F233" s="55">
        <f>Bond_Historical!M233</f>
        <v>1.144905042546301E-3</v>
      </c>
      <c r="G233" s="55">
        <f>Bond_Historical!N233</f>
        <v>2.5763072851407031E-3</v>
      </c>
      <c r="H233" s="55">
        <f>Bond_Historical!O233</f>
        <v>2.2845611280111447E-3</v>
      </c>
      <c r="I233" s="55">
        <f>Bond_Historical!P233</f>
        <v>3.7319890592624449E-4</v>
      </c>
      <c r="J233" s="55">
        <f>Equity_Historical!P234</f>
        <v>-2.46988543945771E-3</v>
      </c>
      <c r="K233" s="55">
        <f>Equity_Historical!Q234</f>
        <v>-4.1127158831090185E-3</v>
      </c>
      <c r="L233" s="55">
        <f>Equity_Historical!R234</f>
        <v>2.2682569250885073E-3</v>
      </c>
      <c r="M233" s="55">
        <f>Equity_Historical!S234</f>
        <v>6.2963007728417449E-3</v>
      </c>
      <c r="N233" s="55">
        <f>Equity_Historical!T234</f>
        <v>-1.9958899441436867E-3</v>
      </c>
      <c r="O233" s="55">
        <f>Equity_Historical!U234</f>
        <v>1.3677459084690034E-3</v>
      </c>
      <c r="P233" s="55">
        <f>Equity_Historical!V234</f>
        <v>2.3935084596874153E-2</v>
      </c>
      <c r="Q233" s="55">
        <f>Equity_Historical!W234</f>
        <v>4.6382913118029837E-3</v>
      </c>
      <c r="R233" s="55">
        <f>Equity_Historical!X234</f>
        <v>-4.5029823640272268E-3</v>
      </c>
      <c r="S233" s="55">
        <f>Equity_Historical!Y234</f>
        <v>-7.839519471636934E-3</v>
      </c>
      <c r="T233" s="55">
        <f>Equity_Historical!Z234</f>
        <v>2.2634027355360967E-4</v>
      </c>
      <c r="V233" s="55"/>
      <c r="W233" s="55">
        <v>1.675531606261924E-3</v>
      </c>
      <c r="X233" s="55">
        <v>1.4506690887802804E-2</v>
      </c>
      <c r="Y233" s="94">
        <f t="shared" si="17"/>
        <v>9.3742271751864528E-3</v>
      </c>
      <c r="Z233" s="54">
        <f t="shared" si="18"/>
        <v>1009374.2271751865</v>
      </c>
      <c r="AA233" s="54">
        <f t="shared" si="19"/>
        <v>9374.2271751865046</v>
      </c>
      <c r="AB233" s="101">
        <v>-11507.506308558164</v>
      </c>
      <c r="AC233" s="6">
        <f t="shared" si="16"/>
        <v>1103486.512212249</v>
      </c>
    </row>
    <row r="234" spans="2:29">
      <c r="B234" s="112">
        <v>43796</v>
      </c>
      <c r="C234" s="33">
        <v>230</v>
      </c>
      <c r="D234" s="55">
        <f>Bond_Historical!K234</f>
        <v>-1.5408712993709535E-3</v>
      </c>
      <c r="E234" s="55">
        <f>Bond_Historical!L234</f>
        <v>-1.2384197871193484E-3</v>
      </c>
      <c r="F234" s="55">
        <f>Bond_Historical!M234</f>
        <v>-1.5270256944898172E-3</v>
      </c>
      <c r="G234" s="55">
        <f>Bond_Historical!N234</f>
        <v>-7.8113480853616137E-5</v>
      </c>
      <c r="H234" s="55">
        <f>Bond_Historical!O234</f>
        <v>-2.1086561085104463E-3</v>
      </c>
      <c r="I234" s="55">
        <f>Bond_Historical!P234</f>
        <v>5.5992811621536514E-4</v>
      </c>
      <c r="J234" s="55">
        <f>Equity_Historical!P235</f>
        <v>-5.8215429970718787E-4</v>
      </c>
      <c r="K234" s="55">
        <f>Equity_Historical!Q235</f>
        <v>1.5113670211078258E-2</v>
      </c>
      <c r="L234" s="55">
        <f>Equity_Historical!R235</f>
        <v>-3.6145296516212275E-3</v>
      </c>
      <c r="M234" s="55">
        <f>Equity_Historical!S235</f>
        <v>1.5255585718886632E-3</v>
      </c>
      <c r="N234" s="55">
        <f>Equity_Historical!T235</f>
        <v>1.2885460625049276E-2</v>
      </c>
      <c r="O234" s="55">
        <f>Equity_Historical!U235</f>
        <v>2.9577481554659561E-3</v>
      </c>
      <c r="P234" s="55">
        <f>Equity_Historical!V235</f>
        <v>5.5850752173776527E-4</v>
      </c>
      <c r="Q234" s="55">
        <f>Equity_Historical!W235</f>
        <v>3.3494564055125903E-3</v>
      </c>
      <c r="R234" s="55">
        <f>Equity_Historical!X235</f>
        <v>-2.5974286393023222E-3</v>
      </c>
      <c r="S234" s="55">
        <f>Equity_Historical!Y235</f>
        <v>1.3342986322260669E-2</v>
      </c>
      <c r="T234" s="55">
        <f>Equity_Historical!Z235</f>
        <v>-4.3916571866939917E-2</v>
      </c>
      <c r="V234" s="55"/>
      <c r="W234" s="55">
        <v>-7.9987268851286269E-4</v>
      </c>
      <c r="X234" s="55">
        <v>4.1889348217037534E-2</v>
      </c>
      <c r="Y234" s="94">
        <f t="shared" si="17"/>
        <v>2.4813659854817375E-2</v>
      </c>
      <c r="Z234" s="54">
        <f t="shared" si="18"/>
        <v>1024813.6598548173</v>
      </c>
      <c r="AA234" s="54">
        <f t="shared" si="19"/>
        <v>24813.659854817321</v>
      </c>
      <c r="AB234" s="101">
        <v>-11488.38604668749</v>
      </c>
      <c r="AC234" s="6">
        <f t="shared" si="16"/>
        <v>1128300.1720670662</v>
      </c>
    </row>
    <row r="235" spans="2:29">
      <c r="B235" s="112">
        <v>43798</v>
      </c>
      <c r="C235" s="33">
        <v>231</v>
      </c>
      <c r="D235" s="55">
        <f>Bond_Historical!K235</f>
        <v>0</v>
      </c>
      <c r="E235" s="55">
        <f>Bond_Historical!L235</f>
        <v>-1.2397194728868443E-3</v>
      </c>
      <c r="F235" s="55">
        <f>Bond_Historical!M235</f>
        <v>0</v>
      </c>
      <c r="G235" s="55">
        <f>Bond_Historical!N235</f>
        <v>-2.0297442272972422E-3</v>
      </c>
      <c r="H235" s="55">
        <f>Bond_Historical!O235</f>
        <v>-2.9947051405390017E-3</v>
      </c>
      <c r="I235" s="55">
        <f>Bond_Historical!P235</f>
        <v>-3.7272249049545054E-4</v>
      </c>
      <c r="J235" s="55">
        <f>Equity_Historical!P236</f>
        <v>-8.3316303585910991E-3</v>
      </c>
      <c r="K235" s="55">
        <f>Equity_Historical!Q236</f>
        <v>-1.7837709531847306E-3</v>
      </c>
      <c r="L235" s="55">
        <f>Equity_Historical!R236</f>
        <v>2.7750593122655648E-3</v>
      </c>
      <c r="M235" s="55">
        <f>Equity_Historical!S236</f>
        <v>7.5929987846178231E-3</v>
      </c>
      <c r="N235" s="55">
        <f>Equity_Historical!T236</f>
        <v>-1.2268221007340471E-2</v>
      </c>
      <c r="O235" s="55">
        <f>Equity_Historical!U236</f>
        <v>-2.2743132394386122E-3</v>
      </c>
      <c r="P235" s="55">
        <f>Equity_Historical!V236</f>
        <v>-4.1031841332743214E-3</v>
      </c>
      <c r="Q235" s="55">
        <f>Equity_Historical!W236</f>
        <v>1.8428723741055711E-3</v>
      </c>
      <c r="R235" s="55">
        <f>Equity_Historical!X236</f>
        <v>-2.8545251573297232E-3</v>
      </c>
      <c r="S235" s="55">
        <f>Equity_Historical!Y236</f>
        <v>-2.2053586975555226E-3</v>
      </c>
      <c r="T235" s="55">
        <f>Equity_Historical!Z236</f>
        <v>-5.991914823382901E-3</v>
      </c>
      <c r="V235" s="55"/>
      <c r="W235" s="55">
        <v>-1.0817980892029451E-3</v>
      </c>
      <c r="X235" s="55">
        <v>-1.5872320910162864E-2</v>
      </c>
      <c r="Y235" s="94">
        <f t="shared" si="17"/>
        <v>-9.9561117817788952E-3</v>
      </c>
      <c r="Z235" s="54">
        <f t="shared" si="18"/>
        <v>990043.88821822114</v>
      </c>
      <c r="AA235" s="54">
        <f t="shared" si="19"/>
        <v>-9956.1117817788618</v>
      </c>
      <c r="AB235" s="101">
        <v>-11475.893506797962</v>
      </c>
      <c r="AC235" s="6">
        <f t="shared" si="16"/>
        <v>1118344.0602852874</v>
      </c>
    </row>
    <row r="236" spans="2:29">
      <c r="B236" s="112">
        <v>43801</v>
      </c>
      <c r="C236" s="33">
        <v>232</v>
      </c>
      <c r="D236" s="55">
        <f>Bond_Historical!K236</f>
        <v>-2.6188702193536348E-3</v>
      </c>
      <c r="E236" s="55">
        <f>Bond_Historical!L236</f>
        <v>-1.1016978424553535E-3</v>
      </c>
      <c r="F236" s="55">
        <f>Bond_Historical!M236</f>
        <v>-3.45005627072023E-3</v>
      </c>
      <c r="G236" s="55">
        <f>Bond_Historical!N236</f>
        <v>-4.350045245953239E-3</v>
      </c>
      <c r="H236" s="55">
        <f>Bond_Historical!O236</f>
        <v>-4.9519119580686635E-4</v>
      </c>
      <c r="I236" s="55">
        <f>Bond_Historical!P236</f>
        <v>-1.3476621087702091E-3</v>
      </c>
      <c r="J236" s="55">
        <f>Equity_Historical!P237</f>
        <v>4.2476877292959734E-3</v>
      </c>
      <c r="K236" s="55">
        <f>Equity_Historical!Q237</f>
        <v>-9.6676846564093793E-3</v>
      </c>
      <c r="L236" s="55">
        <f>Equity_Historical!R237</f>
        <v>1.5940000890175519E-3</v>
      </c>
      <c r="M236" s="55">
        <f>Equity_Historical!S237</f>
        <v>-3.5362626087203737E-3</v>
      </c>
      <c r="N236" s="55">
        <f>Equity_Historical!T237</f>
        <v>7.7139543155626839E-4</v>
      </c>
      <c r="O236" s="55">
        <f>Equity_Historical!U237</f>
        <v>-2.2033861713588445E-3</v>
      </c>
      <c r="P236" s="55">
        <f>Equity_Historical!V237</f>
        <v>-2.1058171448682758E-2</v>
      </c>
      <c r="Q236" s="55">
        <f>Equity_Historical!W237</f>
        <v>-1.5541622728335921E-2</v>
      </c>
      <c r="R236" s="55">
        <f>Equity_Historical!X237</f>
        <v>-7.5056740165758311E-4</v>
      </c>
      <c r="S236" s="55">
        <f>Equity_Historical!Y237</f>
        <v>-1.1629536239076043E-2</v>
      </c>
      <c r="T236" s="55">
        <f>Equity_Historical!Z237</f>
        <v>-1.6560218038247022E-2</v>
      </c>
      <c r="V236" s="55"/>
      <c r="W236" s="55">
        <v>-2.766656092012263E-3</v>
      </c>
      <c r="X236" s="55">
        <v>-7.9641312738753904E-4</v>
      </c>
      <c r="Y236" s="94">
        <f t="shared" si="17"/>
        <v>-1.5845103132374285E-3</v>
      </c>
      <c r="Z236" s="54">
        <f t="shared" si="18"/>
        <v>998415.48968676256</v>
      </c>
      <c r="AA236" s="54">
        <f t="shared" si="19"/>
        <v>-1584.5103132374352</v>
      </c>
      <c r="AB236" s="101">
        <v>-11379.048355411505</v>
      </c>
      <c r="AC236" s="6">
        <f t="shared" si="16"/>
        <v>1116759.5499720499</v>
      </c>
    </row>
    <row r="237" spans="2:29">
      <c r="B237" s="112">
        <v>43802</v>
      </c>
      <c r="C237" s="33">
        <v>233</v>
      </c>
      <c r="D237" s="55">
        <f>Bond_Historical!K237</f>
        <v>5.3497022498243752E-3</v>
      </c>
      <c r="E237" s="55">
        <f>Bond_Historical!L237</f>
        <v>4.5234297495772447E-3</v>
      </c>
      <c r="F237" s="55">
        <f>Bond_Historical!M237</f>
        <v>6.8884164191110511E-3</v>
      </c>
      <c r="G237" s="55">
        <f>Bond_Historical!N237</f>
        <v>7.6825353709741081E-3</v>
      </c>
      <c r="H237" s="55">
        <f>Bond_Historical!O237</f>
        <v>6.697299793840884E-3</v>
      </c>
      <c r="I237" s="55">
        <f>Bond_Historical!P237</f>
        <v>2.8048688532530531E-3</v>
      </c>
      <c r="J237" s="55">
        <f>Equity_Historical!P238</f>
        <v>-7.9238348670747551E-3</v>
      </c>
      <c r="K237" s="55">
        <f>Equity_Historical!Q238</f>
        <v>-4.4163058181802732E-3</v>
      </c>
      <c r="L237" s="55">
        <f>Equity_Historical!R238</f>
        <v>-5.126894200411361E-3</v>
      </c>
      <c r="M237" s="55">
        <f>Equity_Historical!S238</f>
        <v>-1.5194365718056342E-3</v>
      </c>
      <c r="N237" s="55">
        <f>Equity_Historical!T238</f>
        <v>-3.5945101719318431E-2</v>
      </c>
      <c r="O237" s="55">
        <f>Equity_Historical!U238</f>
        <v>-1.2937944666371298E-2</v>
      </c>
      <c r="P237" s="55">
        <f>Equity_Historical!V238</f>
        <v>7.79494819462758E-3</v>
      </c>
      <c r="Q237" s="55">
        <f>Equity_Historical!W238</f>
        <v>8.6124412947427495E-3</v>
      </c>
      <c r="R237" s="55">
        <f>Equity_Historical!X238</f>
        <v>-9.9183114540045275E-3</v>
      </c>
      <c r="S237" s="55">
        <f>Equity_Historical!Y238</f>
        <v>-1.7990937306360283E-2</v>
      </c>
      <c r="T237" s="55">
        <f>Equity_Historical!Z238</f>
        <v>-1.0888681597295986E-2</v>
      </c>
      <c r="V237" s="55"/>
      <c r="W237" s="55">
        <v>5.9917256773463455E-3</v>
      </c>
      <c r="X237" s="55">
        <v>-1.9019680128241002E-2</v>
      </c>
      <c r="Y237" s="94">
        <f t="shared" si="17"/>
        <v>-9.0151178060060618E-3</v>
      </c>
      <c r="Z237" s="54">
        <f t="shared" si="18"/>
        <v>990984.88219399389</v>
      </c>
      <c r="AA237" s="54">
        <f t="shared" si="19"/>
        <v>-9015.1178060061065</v>
      </c>
      <c r="AB237" s="101">
        <v>-11335.560388424317</v>
      </c>
      <c r="AC237" s="6">
        <f t="shared" si="16"/>
        <v>1107744.4321660437</v>
      </c>
    </row>
    <row r="238" spans="2:29">
      <c r="B238" s="112">
        <v>43803</v>
      </c>
      <c r="C238" s="33">
        <v>234</v>
      </c>
      <c r="D238" s="55">
        <f>Bond_Historical!K238</f>
        <v>-2.0171769185860218E-3</v>
      </c>
      <c r="E238" s="55">
        <f>Bond_Historical!L238</f>
        <v>-1.6824139555999924E-3</v>
      </c>
      <c r="F238" s="55">
        <f>Bond_Historical!M238</f>
        <v>-3.4383601483908843E-3</v>
      </c>
      <c r="G238" s="55">
        <f>Bond_Historical!N238</f>
        <v>-1.328459325197789E-3</v>
      </c>
      <c r="H238" s="55">
        <f>Bond_Historical!O238</f>
        <v>-1.2303026505041186E-3</v>
      </c>
      <c r="I238" s="55">
        <f>Bond_Historical!P238</f>
        <v>-7.4716047978778195E-4</v>
      </c>
      <c r="J238" s="55">
        <f>Equity_Historical!P239</f>
        <v>1.1279870442162328E-2</v>
      </c>
      <c r="K238" s="55">
        <f>Equity_Historical!Q239</f>
        <v>-5.5346563939305472E-4</v>
      </c>
      <c r="L238" s="55">
        <f>Equity_Historical!R239</f>
        <v>1.6830059665937097E-4</v>
      </c>
      <c r="M238" s="55">
        <f>Equity_Historical!S239</f>
        <v>5.5600165892710747E-3</v>
      </c>
      <c r="N238" s="55">
        <f>Equity_Historical!T239</f>
        <v>3.1913110876762149E-3</v>
      </c>
      <c r="O238" s="55">
        <f>Equity_Historical!U239</f>
        <v>1.9533591717721767E-2</v>
      </c>
      <c r="P238" s="55">
        <f>Equity_Historical!V239</f>
        <v>1.0128077412845674E-2</v>
      </c>
      <c r="Q238" s="55">
        <f>Equity_Historical!W239</f>
        <v>5.662693095136488E-3</v>
      </c>
      <c r="R238" s="55">
        <f>Equity_Historical!X239</f>
        <v>8.7018587978971648E-3</v>
      </c>
      <c r="S238" s="55">
        <f>Equity_Historical!Y239</f>
        <v>8.7874488606666992E-3</v>
      </c>
      <c r="T238" s="55">
        <f>Equity_Historical!Z239</f>
        <v>1.076759511324113E-2</v>
      </c>
      <c r="V238" s="55"/>
      <c r="W238" s="55">
        <v>-1.8302135256963036E-3</v>
      </c>
      <c r="X238" s="55">
        <v>1.1829226341385096E-2</v>
      </c>
      <c r="Y238" s="94">
        <f t="shared" si="17"/>
        <v>6.3654503945525355E-3</v>
      </c>
      <c r="Z238" s="54">
        <f t="shared" si="18"/>
        <v>1006365.4503945526</v>
      </c>
      <c r="AA238" s="54">
        <f t="shared" si="19"/>
        <v>6365.4503945525503</v>
      </c>
      <c r="AB238" s="101">
        <v>-11321.814117515925</v>
      </c>
      <c r="AC238" s="6">
        <f t="shared" si="16"/>
        <v>1114109.8825605963</v>
      </c>
    </row>
    <row r="239" spans="2:29">
      <c r="B239" s="112">
        <v>43804</v>
      </c>
      <c r="C239" s="33">
        <v>235</v>
      </c>
      <c r="D239" s="55">
        <f>Bond_Historical!K239</f>
        <v>-1.0701615489443843E-3</v>
      </c>
      <c r="E239" s="55">
        <f>Bond_Historical!L239</f>
        <v>-1.1532888498573641E-3</v>
      </c>
      <c r="F239" s="55">
        <f>Bond_Historical!M239</f>
        <v>-1.531986268380911E-3</v>
      </c>
      <c r="G239" s="55">
        <f>Bond_Historical!N239</f>
        <v>-1.0951915073207695E-3</v>
      </c>
      <c r="H239" s="55">
        <f>Bond_Historical!O239</f>
        <v>-2.2887829109374687E-3</v>
      </c>
      <c r="I239" s="55">
        <f>Bond_Historical!P239</f>
        <v>-1.870727358150685E-4</v>
      </c>
      <c r="J239" s="55">
        <f>Equity_Historical!P240</f>
        <v>-3.5022320573289563E-3</v>
      </c>
      <c r="K239" s="55">
        <f>Equity_Historical!Q240</f>
        <v>3.2657397246550917E-3</v>
      </c>
      <c r="L239" s="55">
        <f>Equity_Historical!R240</f>
        <v>4.2229239055644983E-3</v>
      </c>
      <c r="M239" s="55">
        <f>Equity_Historical!S240</f>
        <v>-2.6917941411275124E-3</v>
      </c>
      <c r="N239" s="55">
        <f>Equity_Historical!T240</f>
        <v>-1.250424213830156E-2</v>
      </c>
      <c r="O239" s="55">
        <f>Equity_Historical!U240</f>
        <v>5.4258045008840593E-3</v>
      </c>
      <c r="P239" s="55">
        <f>Equity_Historical!V240</f>
        <v>7.9632121955203888E-4</v>
      </c>
      <c r="Q239" s="55">
        <f>Equity_Historical!W240</f>
        <v>-1.0377008475883234E-3</v>
      </c>
      <c r="R239" s="55">
        <f>Equity_Historical!X240</f>
        <v>9.5488865468512096E-3</v>
      </c>
      <c r="S239" s="55">
        <f>Equity_Historical!Y240</f>
        <v>1.4564178582673911E-2</v>
      </c>
      <c r="T239" s="55">
        <f>Equity_Historical!Z240</f>
        <v>-4.1835986299000273E-3</v>
      </c>
      <c r="V239" s="55"/>
      <c r="W239" s="55">
        <v>-1.1445319674730544E-3</v>
      </c>
      <c r="X239" s="55">
        <v>-1.7465465255787588E-3</v>
      </c>
      <c r="Y239" s="94">
        <f t="shared" si="17"/>
        <v>-1.5057407023364769E-3</v>
      </c>
      <c r="Z239" s="54">
        <f t="shared" si="18"/>
        <v>998494.25929766358</v>
      </c>
      <c r="AA239" s="54">
        <f t="shared" si="19"/>
        <v>-1505.7407023364212</v>
      </c>
      <c r="AB239" s="101">
        <v>-11242.066072125454</v>
      </c>
      <c r="AC239" s="6">
        <f t="shared" si="16"/>
        <v>1112604.1418582599</v>
      </c>
    </row>
    <row r="240" spans="2:29">
      <c r="B240" s="112">
        <v>43805</v>
      </c>
      <c r="C240" s="33">
        <v>236</v>
      </c>
      <c r="D240" s="55">
        <f>Bond_Historical!K240</f>
        <v>-1.3091978996611121E-3</v>
      </c>
      <c r="E240" s="55">
        <f>Bond_Historical!L240</f>
        <v>-1.4208725683862655E-3</v>
      </c>
      <c r="F240" s="55">
        <f>Bond_Historical!M240</f>
        <v>-1.9180700023392957E-3</v>
      </c>
      <c r="G240" s="55">
        <f>Bond_Historical!N240</f>
        <v>-5.4810873741241006E-4</v>
      </c>
      <c r="H240" s="55">
        <f>Bond_Historical!O240</f>
        <v>3.5261076031184799E-4</v>
      </c>
      <c r="I240" s="55">
        <f>Bond_Historical!P240</f>
        <v>-5.6058468394145668E-4</v>
      </c>
      <c r="J240" s="55">
        <f>Equity_Historical!P241</f>
        <v>1.5951627525941491E-2</v>
      </c>
      <c r="K240" s="55">
        <f>Equity_Historical!Q241</f>
        <v>8.4414387840885622E-3</v>
      </c>
      <c r="L240" s="55">
        <f>Equity_Historical!R241</f>
        <v>9.3942109930157617E-3</v>
      </c>
      <c r="M240" s="55">
        <f>Equity_Historical!S241</f>
        <v>7.552200129389449E-3</v>
      </c>
      <c r="N240" s="55">
        <f>Equity_Historical!T241</f>
        <v>2.5483210804355207E-2</v>
      </c>
      <c r="O240" s="55">
        <f>Equity_Historical!U241</f>
        <v>1.4770773665596947E-2</v>
      </c>
      <c r="P240" s="55">
        <f>Equity_Historical!V241</f>
        <v>-6.2478367206639093E-3</v>
      </c>
      <c r="Q240" s="55">
        <f>Equity_Historical!W241</f>
        <v>1.152751504025147E-3</v>
      </c>
      <c r="R240" s="55">
        <f>Equity_Historical!X241</f>
        <v>-2.6020895963530508E-3</v>
      </c>
      <c r="S240" s="55">
        <f>Equity_Historical!Y241</f>
        <v>1.9132193876760802E-2</v>
      </c>
      <c r="T240" s="55">
        <f>Equity_Historical!Z241</f>
        <v>3.8205409229993023E-3</v>
      </c>
      <c r="V240" s="55"/>
      <c r="W240" s="55">
        <v>-1.045781969914873E-3</v>
      </c>
      <c r="X240" s="55">
        <v>1.7234335067289934E-2</v>
      </c>
      <c r="Y240" s="94">
        <f t="shared" si="17"/>
        <v>9.9222882524080108E-3</v>
      </c>
      <c r="Z240" s="54">
        <f t="shared" si="18"/>
        <v>1009922.288252408</v>
      </c>
      <c r="AA240" s="54">
        <f t="shared" si="19"/>
        <v>9922.2882524080342</v>
      </c>
      <c r="AB240" s="101">
        <v>-11202.707956963335</v>
      </c>
      <c r="AC240" s="6">
        <f t="shared" si="16"/>
        <v>1122526.4301106678</v>
      </c>
    </row>
    <row r="241" spans="2:29">
      <c r="B241" s="112">
        <v>43808</v>
      </c>
      <c r="C241" s="33">
        <v>237</v>
      </c>
      <c r="D241" s="55">
        <f>Bond_Historical!K241</f>
        <v>2.3790319607306157E-4</v>
      </c>
      <c r="E241" s="55">
        <f>Bond_Historical!L241</f>
        <v>5.3288562132460166E-4</v>
      </c>
      <c r="F241" s="55">
        <f>Bond_Historical!M241</f>
        <v>3.8381661826093787E-4</v>
      </c>
      <c r="G241" s="55">
        <f>Bond_Historical!N241</f>
        <v>-1.5671286653728432E-4</v>
      </c>
      <c r="H241" s="55">
        <f>Bond_Historical!O241</f>
        <v>1.7570188233725995E-4</v>
      </c>
      <c r="I241" s="55">
        <f>Bond_Historical!P241</f>
        <v>9.344484915466126E-4</v>
      </c>
      <c r="J241" s="55">
        <f>Equity_Historical!P242</f>
        <v>2.1555576140805553E-3</v>
      </c>
      <c r="K241" s="55">
        <f>Equity_Historical!Q242</f>
        <v>1.4413648931909978E-3</v>
      </c>
      <c r="L241" s="55">
        <f>Equity_Historical!R242</f>
        <v>-3.5124818811785594E-3</v>
      </c>
      <c r="M241" s="55">
        <f>Equity_Historical!S242</f>
        <v>6.8314499370540349E-3</v>
      </c>
      <c r="N241" s="55">
        <f>Equity_Historical!T242</f>
        <v>3.9237566876818633E-3</v>
      </c>
      <c r="O241" s="55">
        <f>Equity_Historical!U242</f>
        <v>-4.6759460266919675E-3</v>
      </c>
      <c r="P241" s="55">
        <f>Equity_Historical!V242</f>
        <v>2.1181630221829783E-3</v>
      </c>
      <c r="Q241" s="55">
        <f>Equity_Historical!W242</f>
        <v>-2.6537563722856916E-3</v>
      </c>
      <c r="R241" s="55">
        <f>Equity_Historical!X242</f>
        <v>-9.5027632189517378E-3</v>
      </c>
      <c r="S241" s="55">
        <f>Equity_Historical!Y242</f>
        <v>-1.4098744610201852E-2</v>
      </c>
      <c r="T241" s="55">
        <f>Equity_Historical!Z242</f>
        <v>1.6151214669040723E-2</v>
      </c>
      <c r="V241" s="55"/>
      <c r="W241" s="55">
        <v>2.8148416423336695E-4</v>
      </c>
      <c r="X241" s="55">
        <v>-1.2591566108913205E-2</v>
      </c>
      <c r="Y241" s="94">
        <f t="shared" si="17"/>
        <v>-7.4423459996545756E-3</v>
      </c>
      <c r="Z241" s="54">
        <f t="shared" si="18"/>
        <v>992557.65400034538</v>
      </c>
      <c r="AA241" s="54">
        <f t="shared" si="19"/>
        <v>-7442.3459996546153</v>
      </c>
      <c r="AB241" s="101">
        <v>-11178.206028949586</v>
      </c>
      <c r="AC241" s="6">
        <f t="shared" si="16"/>
        <v>1115084.0841110132</v>
      </c>
    </row>
    <row r="242" spans="2:29">
      <c r="B242" s="112">
        <v>43809</v>
      </c>
      <c r="C242" s="33">
        <v>238</v>
      </c>
      <c r="D242" s="55">
        <f>Bond_Historical!K242</f>
        <v>-7.1437257174373158E-4</v>
      </c>
      <c r="E242" s="55">
        <f>Bond_Historical!L242</f>
        <v>-3.5517962758297301E-4</v>
      </c>
      <c r="F242" s="55">
        <f>Bond_Historical!M242</f>
        <v>-3.8381661826093733E-4</v>
      </c>
      <c r="G242" s="55">
        <f>Bond_Historical!N242</f>
        <v>0</v>
      </c>
      <c r="H242" s="55">
        <f>Bond_Historical!O242</f>
        <v>-1.7570188233716118E-4</v>
      </c>
      <c r="I242" s="55">
        <f>Bond_Historical!P242</f>
        <v>-1.8679107179022435E-4</v>
      </c>
      <c r="J242" s="55">
        <f>Equity_Historical!P243</f>
        <v>-8.6506823175906272E-3</v>
      </c>
      <c r="K242" s="55">
        <f>Equity_Historical!Q243</f>
        <v>-2.3371442108441726E-3</v>
      </c>
      <c r="L242" s="55">
        <f>Equity_Historical!R243</f>
        <v>-1.8450121528027458E-3</v>
      </c>
      <c r="M242" s="55">
        <f>Equity_Historical!S243</f>
        <v>-4.3267749899220586E-3</v>
      </c>
      <c r="N242" s="55">
        <f>Equity_Historical!T243</f>
        <v>3.1278051163954575E-3</v>
      </c>
      <c r="O242" s="55">
        <f>Equity_Historical!U243</f>
        <v>6.6918648972832419E-4</v>
      </c>
      <c r="P242" s="55">
        <f>Equity_Historical!V243</f>
        <v>-1.2540079987037744E-2</v>
      </c>
      <c r="Q242" s="55">
        <f>Equity_Historical!W243</f>
        <v>2.7689017783827105E-3</v>
      </c>
      <c r="R242" s="55">
        <f>Equity_Historical!X243</f>
        <v>7.1085494749166872E-3</v>
      </c>
      <c r="S242" s="55">
        <f>Equity_Historical!Y243</f>
        <v>5.8272614023070898E-3</v>
      </c>
      <c r="T242" s="55">
        <f>Equity_Historical!Z243</f>
        <v>1.184144185503521E-2</v>
      </c>
      <c r="V242" s="55"/>
      <c r="W242" s="55">
        <v>-2.6238255201515637E-4</v>
      </c>
      <c r="X242" s="55">
        <v>-1.8195688734662856E-2</v>
      </c>
      <c r="Y242" s="94">
        <f t="shared" si="17"/>
        <v>-1.1022366261603777E-2</v>
      </c>
      <c r="Z242" s="54">
        <f t="shared" si="18"/>
        <v>988977.63373839622</v>
      </c>
      <c r="AA242" s="54">
        <f t="shared" si="19"/>
        <v>-11022.366261603776</v>
      </c>
      <c r="AB242" s="101">
        <v>-11110.712568333955</v>
      </c>
      <c r="AC242" s="6">
        <f t="shared" si="16"/>
        <v>1104061.7178494094</v>
      </c>
    </row>
    <row r="243" spans="2:29">
      <c r="B243" s="112">
        <v>43810</v>
      </c>
      <c r="C243" s="33">
        <v>239</v>
      </c>
      <c r="D243" s="55">
        <f>Bond_Historical!K243</f>
        <v>3.3303287161418112E-3</v>
      </c>
      <c r="E243" s="55">
        <f>Bond_Historical!L243</f>
        <v>2.6620917945985199E-3</v>
      </c>
      <c r="F243" s="55">
        <f>Bond_Historical!M243</f>
        <v>2.6841275003597217E-3</v>
      </c>
      <c r="G243" s="55">
        <f>Bond_Historical!N243</f>
        <v>3.9092560196955697E-3</v>
      </c>
      <c r="H243" s="55">
        <f>Bond_Historical!O243</f>
        <v>2.6396579785278405E-3</v>
      </c>
      <c r="I243" s="55">
        <f>Bond_Historical!P243</f>
        <v>1.4935167753201836E-3</v>
      </c>
      <c r="J243" s="55">
        <f>Equity_Historical!P244</f>
        <v>-1.4490900275560092E-3</v>
      </c>
      <c r="K243" s="55">
        <f>Equity_Historical!Q244</f>
        <v>6.8961070187456555E-3</v>
      </c>
      <c r="L243" s="55">
        <f>Equity_Historical!R244</f>
        <v>-1.1755991650842226E-3</v>
      </c>
      <c r="M243" s="55">
        <f>Equity_Historical!S244</f>
        <v>-5.5187336758708181E-3</v>
      </c>
      <c r="N243" s="55">
        <f>Equity_Historical!T244</f>
        <v>4.5183221808506877E-3</v>
      </c>
      <c r="O243" s="55">
        <f>Equity_Historical!U244</f>
        <v>-2.3821399219666078E-3</v>
      </c>
      <c r="P243" s="55">
        <f>Equity_Historical!V244</f>
        <v>7.4010957770689629E-3</v>
      </c>
      <c r="Q243" s="55">
        <f>Equity_Historical!W244</f>
        <v>9.0603018418000687E-3</v>
      </c>
      <c r="R243" s="55">
        <f>Equity_Historical!X244</f>
        <v>3.5001682467865826E-3</v>
      </c>
      <c r="S243" s="55">
        <f>Equity_Historical!Y244</f>
        <v>8.4934494651064067E-3</v>
      </c>
      <c r="T243" s="55">
        <f>Equity_Historical!Z244</f>
        <v>-1.1778742465977062E-3</v>
      </c>
      <c r="V243" s="55"/>
      <c r="W243" s="55">
        <v>2.9983512571555779E-3</v>
      </c>
      <c r="X243" s="55">
        <v>1.0884783573140447E-2</v>
      </c>
      <c r="Y243" s="94">
        <f t="shared" si="17"/>
        <v>7.7302106467464987E-3</v>
      </c>
      <c r="Z243" s="54">
        <f t="shared" si="18"/>
        <v>1007730.2106467464</v>
      </c>
      <c r="AA243" s="54">
        <f t="shared" si="19"/>
        <v>7730.2106467464473</v>
      </c>
      <c r="AB243" s="101">
        <v>-11109.305525802076</v>
      </c>
      <c r="AC243" s="6">
        <f t="shared" si="16"/>
        <v>1111791.9284961559</v>
      </c>
    </row>
    <row r="244" spans="2:29">
      <c r="B244" s="112">
        <v>43811</v>
      </c>
      <c r="C244" s="33">
        <v>240</v>
      </c>
      <c r="D244" s="55">
        <f>Bond_Historical!K244</f>
        <v>-4.7609937240719801E-3</v>
      </c>
      <c r="E244" s="55">
        <f>Bond_Historical!L244</f>
        <v>-4.2627709195345049E-3</v>
      </c>
      <c r="F244" s="55">
        <f>Bond_Historical!M244</f>
        <v>-5.3765673587224628E-3</v>
      </c>
      <c r="G244" s="55">
        <f>Bond_Historical!N244</f>
        <v>-4.6147095710893241E-3</v>
      </c>
      <c r="H244" s="55">
        <f>Bond_Historical!O244</f>
        <v>-4.4037911174437021E-3</v>
      </c>
      <c r="I244" s="55">
        <f>Bond_Historical!P244</f>
        <v>-2.428222228466303E-3</v>
      </c>
      <c r="J244" s="55">
        <f>Equity_Historical!P245</f>
        <v>1.9813995577068904E-2</v>
      </c>
      <c r="K244" s="55">
        <f>Equity_Historical!Q245</f>
        <v>-2.7620065720728514E-2</v>
      </c>
      <c r="L244" s="55">
        <f>Equity_Historical!R245</f>
        <v>6.3659178473526598E-3</v>
      </c>
      <c r="M244" s="55">
        <f>Equity_Historical!S245</f>
        <v>-2.3506646682679507E-3</v>
      </c>
      <c r="N244" s="55">
        <f>Equity_Historical!T245</f>
        <v>2.8503294817467127E-2</v>
      </c>
      <c r="O244" s="55">
        <f>Equity_Historical!U245</f>
        <v>2.8216583397825099E-2</v>
      </c>
      <c r="P244" s="55">
        <f>Equity_Historical!V245</f>
        <v>-8.8784325389446184E-3</v>
      </c>
      <c r="Q244" s="55">
        <f>Equity_Historical!W245</f>
        <v>-7.9970394837076248E-4</v>
      </c>
      <c r="R244" s="55">
        <f>Equity_Historical!X245</f>
        <v>1.1026020272994947E-2</v>
      </c>
      <c r="S244" s="55">
        <f>Equity_Historical!Y245</f>
        <v>2.5449123839785598E-3</v>
      </c>
      <c r="T244" s="55">
        <f>Equity_Historical!Z245</f>
        <v>2.3988140563085694E-2</v>
      </c>
      <c r="V244" s="55"/>
      <c r="W244" s="55">
        <v>-4.4471085441883402E-3</v>
      </c>
      <c r="X244" s="55">
        <v>1.4869157849205884E-2</v>
      </c>
      <c r="Y244" s="94">
        <f t="shared" si="17"/>
        <v>7.1426512918481948E-3</v>
      </c>
      <c r="Z244" s="54">
        <f t="shared" si="18"/>
        <v>1007142.6512918482</v>
      </c>
      <c r="AA244" s="54">
        <f t="shared" si="19"/>
        <v>7142.6512918481603</v>
      </c>
      <c r="AB244" s="101">
        <v>-11098.45545726188</v>
      </c>
      <c r="AC244" s="6">
        <f t="shared" si="16"/>
        <v>1118934.579788004</v>
      </c>
    </row>
    <row r="245" spans="2:29">
      <c r="B245" s="112">
        <v>43812</v>
      </c>
      <c r="C245" s="33">
        <v>241</v>
      </c>
      <c r="D245" s="55">
        <f>Bond_Historical!K245</f>
        <v>4.523712132768044E-3</v>
      </c>
      <c r="E245" s="55">
        <f>Bond_Historical!L245</f>
        <v>3.9971345494380275E-3</v>
      </c>
      <c r="F245" s="55">
        <f>Bond_Historical!M245</f>
        <v>4.2267815451400509E-3</v>
      </c>
      <c r="G245" s="55">
        <f>Bond_Historical!N245</f>
        <v>6.4857137315707091E-3</v>
      </c>
      <c r="H245" s="55">
        <f>Bond_Historical!O245</f>
        <v>4.2277396912069644E-3</v>
      </c>
      <c r="I245" s="55">
        <f>Bond_Historical!P245</f>
        <v>2.4282222284663702E-3</v>
      </c>
      <c r="J245" s="55">
        <f>Equity_Historical!P246</f>
        <v>-1.5906108744962875E-2</v>
      </c>
      <c r="K245" s="55">
        <f>Equity_Historical!Q246</f>
        <v>-1.3508904525725538E-2</v>
      </c>
      <c r="L245" s="55">
        <f>Equity_Historical!R246</f>
        <v>4.4159736166747227E-3</v>
      </c>
      <c r="M245" s="55">
        <f>Equity_Historical!S246</f>
        <v>2.408146658365809E-2</v>
      </c>
      <c r="N245" s="55">
        <f>Equity_Historical!T246</f>
        <v>-2.1223888063410318E-2</v>
      </c>
      <c r="O245" s="55">
        <f>Equity_Historical!U246</f>
        <v>-8.8055437155850139E-3</v>
      </c>
      <c r="P245" s="55">
        <f>Equity_Historical!V246</f>
        <v>1.3405889573473717E-2</v>
      </c>
      <c r="Q245" s="55">
        <f>Equity_Historical!W246</f>
        <v>3.5359959186629748E-3</v>
      </c>
      <c r="R245" s="55">
        <f>Equity_Historical!X246</f>
        <v>6.5720557163624366E-3</v>
      </c>
      <c r="S245" s="55">
        <f>Equity_Historical!Y246</f>
        <v>1.3501594099148907E-2</v>
      </c>
      <c r="T245" s="55">
        <f>Equity_Historical!Z246</f>
        <v>-7.6228492651190536E-3</v>
      </c>
      <c r="V245" s="55"/>
      <c r="W245" s="55">
        <v>4.7144459612092097E-3</v>
      </c>
      <c r="X245" s="55">
        <v>-1.8794641830429198E-2</v>
      </c>
      <c r="Y245" s="94">
        <f t="shared" si="17"/>
        <v>-9.3910067137738355E-3</v>
      </c>
      <c r="Z245" s="54">
        <f t="shared" si="18"/>
        <v>990608.99328622618</v>
      </c>
      <c r="AA245" s="54">
        <f t="shared" si="19"/>
        <v>-9391.0067137738224</v>
      </c>
      <c r="AB245" s="101">
        <v>-11084.132684677257</v>
      </c>
      <c r="AC245" s="6">
        <f t="shared" si="16"/>
        <v>1109543.5730742302</v>
      </c>
    </row>
    <row r="246" spans="2:29">
      <c r="B246" s="112">
        <v>43815</v>
      </c>
      <c r="C246" s="33">
        <v>242</v>
      </c>
      <c r="D246" s="55">
        <f>Bond_Historical!K246</f>
        <v>-2.7357970479458915E-3</v>
      </c>
      <c r="E246" s="55">
        <f>Bond_Historical!L246</f>
        <v>-2.0412757969191144E-3</v>
      </c>
      <c r="F246" s="55">
        <f>Bond_Historical!M246</f>
        <v>-3.0721701775114174E-3</v>
      </c>
      <c r="G246" s="55">
        <f>Bond_Historical!N246</f>
        <v>-2.2612526216193069E-3</v>
      </c>
      <c r="H246" s="55">
        <f>Bond_Historical!O246</f>
        <v>-2.4636065522911929E-3</v>
      </c>
      <c r="I246" s="55">
        <f>Bond_Historical!P246</f>
        <v>0</v>
      </c>
      <c r="J246" s="55">
        <f>Equity_Historical!P247</f>
        <v>1.1060926122025338E-2</v>
      </c>
      <c r="K246" s="55">
        <f>Equity_Historical!Q247</f>
        <v>1.9437860289006553E-2</v>
      </c>
      <c r="L246" s="55">
        <f>Equity_Historical!R247</f>
        <v>2.07608940020018E-3</v>
      </c>
      <c r="M246" s="55">
        <f>Equity_Historical!S247</f>
        <v>1.5792068870160856E-2</v>
      </c>
      <c r="N246" s="55">
        <f>Equity_Historical!T247</f>
        <v>1.3880428178499476E-3</v>
      </c>
      <c r="O246" s="55">
        <f>Equity_Historical!U247</f>
        <v>3.8665106861582857E-3</v>
      </c>
      <c r="P246" s="55">
        <f>Equity_Historical!V247</f>
        <v>1.4388759341660043E-2</v>
      </c>
      <c r="Q246" s="55">
        <f>Equity_Historical!W247</f>
        <v>4.54386939839534E-3</v>
      </c>
      <c r="R246" s="55">
        <f>Equity_Historical!X247</f>
        <v>2.2684795765714375E-2</v>
      </c>
      <c r="S246" s="55">
        <f>Equity_Historical!Y247</f>
        <v>1.6973100151254784E-2</v>
      </c>
      <c r="T246" s="55">
        <f>Equity_Historical!Z247</f>
        <v>2.0269092986761068E-3</v>
      </c>
      <c r="V246" s="55"/>
      <c r="W246" s="55">
        <v>-2.1799987047300007E-3</v>
      </c>
      <c r="X246" s="55">
        <v>1.0290099068693692E-2</v>
      </c>
      <c r="Y246" s="94">
        <f t="shared" si="17"/>
        <v>5.3020599593242143E-3</v>
      </c>
      <c r="Z246" s="54">
        <f t="shared" si="18"/>
        <v>1005302.0599593242</v>
      </c>
      <c r="AA246" s="54">
        <f t="shared" si="19"/>
        <v>5302.0599593241932</v>
      </c>
      <c r="AB246" s="101">
        <v>-11083.273252014187</v>
      </c>
      <c r="AC246" s="6">
        <f t="shared" si="16"/>
        <v>1114845.6330335545</v>
      </c>
    </row>
    <row r="247" spans="2:29">
      <c r="B247" s="112">
        <v>43816</v>
      </c>
      <c r="C247" s="33">
        <v>243</v>
      </c>
      <c r="D247" s="55">
        <f>Bond_Historical!K247</f>
        <v>1.1921929877893577E-4</v>
      </c>
      <c r="E247" s="55">
        <f>Bond_Historical!L247</f>
        <v>8.8888258408624624E-5</v>
      </c>
      <c r="F247" s="55">
        <f>Bond_Historical!M247</f>
        <v>-3.8463868914316769E-4</v>
      </c>
      <c r="G247" s="55">
        <f>Bond_Historical!N247</f>
        <v>-7.8094514389784081E-4</v>
      </c>
      <c r="H247" s="55">
        <f>Bond_Historical!O247</f>
        <v>1.760079190878714E-3</v>
      </c>
      <c r="I247" s="55">
        <f>Bond_Historical!P247</f>
        <v>5.6010975272388142E-4</v>
      </c>
      <c r="J247" s="55">
        <f>Equity_Historical!P248</f>
        <v>-4.5818253897491759E-3</v>
      </c>
      <c r="K247" s="55">
        <f>Equity_Historical!Q248</f>
        <v>2.3719380427260793E-3</v>
      </c>
      <c r="L247" s="55">
        <f>Equity_Historical!R248</f>
        <v>6.1205038474669397E-3</v>
      </c>
      <c r="M247" s="55">
        <f>Equity_Historical!S248</f>
        <v>-9.5342527352410916E-2</v>
      </c>
      <c r="N247" s="55">
        <f>Equity_Historical!T248</f>
        <v>-1.0378902910289568E-2</v>
      </c>
      <c r="O247" s="55">
        <f>Equity_Historical!U248</f>
        <v>6.0975503152566413E-3</v>
      </c>
      <c r="P247" s="55">
        <f>Equity_Historical!V248</f>
        <v>-1.7168946426694011E-2</v>
      </c>
      <c r="Q247" s="55">
        <f>Equity_Historical!W248</f>
        <v>3.3940993298230341E-3</v>
      </c>
      <c r="R247" s="55">
        <f>Equity_Historical!X248</f>
        <v>-5.3563062579507856E-3</v>
      </c>
      <c r="S247" s="55">
        <f>Equity_Historical!Y248</f>
        <v>1.9633809153183387E-3</v>
      </c>
      <c r="T247" s="55">
        <f>Equity_Historical!Z248</f>
        <v>5.7108871108937425E-3</v>
      </c>
      <c r="V247" s="55"/>
      <c r="W247" s="55">
        <v>-1.3857977356439069E-4</v>
      </c>
      <c r="X247" s="55">
        <v>2.2583679152721824E-2</v>
      </c>
      <c r="Y247" s="94">
        <f t="shared" si="17"/>
        <v>1.3494775582207337E-2</v>
      </c>
      <c r="Z247" s="54">
        <f t="shared" si="18"/>
        <v>1013494.7755822074</v>
      </c>
      <c r="AA247" s="54">
        <f t="shared" si="19"/>
        <v>13494.775582207367</v>
      </c>
      <c r="AB247" s="101">
        <v>-11022.366261603776</v>
      </c>
      <c r="AC247" s="6">
        <f t="shared" si="16"/>
        <v>1128340.4086157619</v>
      </c>
    </row>
    <row r="248" spans="2:29">
      <c r="B248" s="112">
        <v>43817</v>
      </c>
      <c r="C248" s="33">
        <v>244</v>
      </c>
      <c r="D248" s="55">
        <f>Bond_Historical!K248</f>
        <v>-1.3109141459531062E-3</v>
      </c>
      <c r="E248" s="55">
        <f>Bond_Historical!L248</f>
        <v>-1.9557536907169543E-3</v>
      </c>
      <c r="F248" s="55">
        <f>Bond_Historical!M248</f>
        <v>-1.926044447327027E-3</v>
      </c>
      <c r="G248" s="55">
        <f>Bond_Historical!N248</f>
        <v>-7.0346119333086364E-4</v>
      </c>
      <c r="H248" s="55">
        <f>Bond_Historical!O248</f>
        <v>-1.2317878105585032E-3</v>
      </c>
      <c r="I248" s="55">
        <f>Bond_Historical!P248</f>
        <v>0</v>
      </c>
      <c r="J248" s="55">
        <f>Equity_Historical!P249</f>
        <v>2.7229693992450632E-3</v>
      </c>
      <c r="K248" s="55">
        <f>Equity_Historical!Q249</f>
        <v>2.0505061849723123E-2</v>
      </c>
      <c r="L248" s="55">
        <f>Equity_Historical!R249</f>
        <v>-1.1777932418685381E-2</v>
      </c>
      <c r="M248" s="55">
        <f>Equity_Historical!S249</f>
        <v>-6.7748827608557216E-3</v>
      </c>
      <c r="N248" s="55">
        <f>Equity_Historical!T249</f>
        <v>-4.8389080765253818E-3</v>
      </c>
      <c r="O248" s="55">
        <f>Equity_Historical!U249</f>
        <v>-1.0136004139036799E-3</v>
      </c>
      <c r="P248" s="55">
        <f>Equity_Historical!V249</f>
        <v>2.8009739893175945E-2</v>
      </c>
      <c r="Q248" s="55">
        <f>Equity_Historical!W249</f>
        <v>5.295251074713573E-3</v>
      </c>
      <c r="R248" s="55">
        <f>Equity_Historical!X249</f>
        <v>8.3309896000790858E-3</v>
      </c>
      <c r="S248" s="55">
        <f>Equity_Historical!Y249</f>
        <v>-2.3922628884620943E-3</v>
      </c>
      <c r="T248" s="55">
        <f>Equity_Historical!Z249</f>
        <v>-7.1006014046224109E-3</v>
      </c>
      <c r="V248" s="55"/>
      <c r="W248" s="55">
        <v>-1.2183050354997301E-3</v>
      </c>
      <c r="X248" s="55">
        <v>2.9713084534206964E-2</v>
      </c>
      <c r="Y248" s="94">
        <f t="shared" si="17"/>
        <v>1.7340528706324285E-2</v>
      </c>
      <c r="Z248" s="54">
        <f t="shared" si="18"/>
        <v>1017340.5287063243</v>
      </c>
      <c r="AA248" s="54">
        <f t="shared" si="19"/>
        <v>17340.528706324287</v>
      </c>
      <c r="AB248" s="101">
        <v>-11011.371791290934</v>
      </c>
      <c r="AC248" s="6">
        <f t="shared" si="16"/>
        <v>1145680.9373220862</v>
      </c>
    </row>
    <row r="249" spans="2:29">
      <c r="B249" s="112">
        <v>43818</v>
      </c>
      <c r="C249" s="33">
        <v>245</v>
      </c>
      <c r="D249" s="55">
        <f>Bond_Historical!K249</f>
        <v>7.1558185612197167E-4</v>
      </c>
      <c r="E249" s="55">
        <f>Bond_Historical!L249</f>
        <v>1.0780182422314203E-3</v>
      </c>
      <c r="F249" s="55">
        <f>Bond_Historical!M249</f>
        <v>3.8625988034620708E-4</v>
      </c>
      <c r="G249" s="55">
        <f>Bond_Historical!N249</f>
        <v>9.8723421606402781E-4</v>
      </c>
      <c r="H249" s="55">
        <f>Bond_Historical!O249</f>
        <v>1.9257256932344348E-3</v>
      </c>
      <c r="I249" s="55">
        <f>Bond_Historical!P249</f>
        <v>0</v>
      </c>
      <c r="J249" s="55">
        <f>Equity_Historical!P250</f>
        <v>-6.893561525808797E-3</v>
      </c>
      <c r="K249" s="55">
        <f>Equity_Historical!Q250</f>
        <v>1.7427512893266345E-2</v>
      </c>
      <c r="L249" s="55">
        <f>Equity_Historical!R250</f>
        <v>1.8340464186463257E-3</v>
      </c>
      <c r="M249" s="55">
        <f>Equity_Historical!S250</f>
        <v>1.2091152684117959E-2</v>
      </c>
      <c r="N249" s="55">
        <f>Equity_Historical!T250</f>
        <v>6.2566182959373562E-4</v>
      </c>
      <c r="O249" s="55">
        <f>Equity_Historical!U250</f>
        <v>-5.0109647372581952E-3</v>
      </c>
      <c r="P249" s="55">
        <f>Equity_Historical!V250</f>
        <v>2.8272860364543729E-2</v>
      </c>
      <c r="Q249" s="55">
        <f>Equity_Historical!W250</f>
        <v>7.8342324950123037E-3</v>
      </c>
      <c r="R249" s="55">
        <f>Equity_Historical!X250</f>
        <v>5.8550687071143945E-3</v>
      </c>
      <c r="S249" s="55">
        <f>Equity_Historical!Y250</f>
        <v>1.0005120315373511E-3</v>
      </c>
      <c r="T249" s="55">
        <f>Equity_Historical!Z250</f>
        <v>8.6869459717349874E-4</v>
      </c>
      <c r="V249" s="55"/>
      <c r="W249" s="55">
        <v>7.8522015394728861E-4</v>
      </c>
      <c r="X249" s="55">
        <v>1.2491175307459391E-2</v>
      </c>
      <c r="Y249" s="94">
        <f t="shared" si="17"/>
        <v>7.8087932460545496E-3</v>
      </c>
      <c r="Z249" s="54">
        <f t="shared" si="18"/>
        <v>1007808.7932460546</v>
      </c>
      <c r="AA249" s="54">
        <f t="shared" si="19"/>
        <v>7808.7932460545562</v>
      </c>
      <c r="AB249" s="101">
        <v>-10984.913446779014</v>
      </c>
      <c r="AC249" s="6">
        <f t="shared" si="16"/>
        <v>1153489.7305681407</v>
      </c>
    </row>
    <row r="250" spans="2:29">
      <c r="B250" s="112">
        <v>43819</v>
      </c>
      <c r="C250" s="33">
        <v>246</v>
      </c>
      <c r="D250" s="55">
        <f>Bond_Historical!K250</f>
        <v>2.3813813515705467E-4</v>
      </c>
      <c r="E250" s="55">
        <f>Bond_Historical!L250</f>
        <v>1.7775148142530617E-4</v>
      </c>
      <c r="F250" s="55">
        <f>Bond_Historical!M250</f>
        <v>3.8590134862662384E-4</v>
      </c>
      <c r="G250" s="55">
        <f>Bond_Historical!N250</f>
        <v>-3.1322518747964599E-4</v>
      </c>
      <c r="H250" s="55">
        <f>Bond_Historical!O250</f>
        <v>-8.8264626988817892E-4</v>
      </c>
      <c r="I250" s="55">
        <f>Bond_Historical!P250</f>
        <v>-5.6010975272400036E-4</v>
      </c>
      <c r="J250" s="55">
        <f>Equity_Historical!P251</f>
        <v>7.8947683084489538E-3</v>
      </c>
      <c r="K250" s="55">
        <f>Equity_Historical!Q251</f>
        <v>1.1640333735369697E-3</v>
      </c>
      <c r="L250" s="55">
        <f>Equity_Historical!R251</f>
        <v>1.747292752371872E-3</v>
      </c>
      <c r="M250" s="55">
        <f>Equity_Historical!S251</f>
        <v>3.0001694531301116E-3</v>
      </c>
      <c r="N250" s="55">
        <f>Equity_Historical!T251</f>
        <v>-6.2744577290638507E-3</v>
      </c>
      <c r="O250" s="55">
        <f>Equity_Historical!U251</f>
        <v>-8.0154963543730751E-4</v>
      </c>
      <c r="P250" s="55">
        <f>Equity_Historical!V251</f>
        <v>1.5666312615138251E-2</v>
      </c>
      <c r="Q250" s="55">
        <f>Equity_Historical!W251</f>
        <v>1.0314417560137701E-2</v>
      </c>
      <c r="R250" s="55">
        <f>Equity_Historical!X251</f>
        <v>-6.9141811345959838E-3</v>
      </c>
      <c r="S250" s="55">
        <f>Equity_Historical!Y251</f>
        <v>-2.0734046981377165E-3</v>
      </c>
      <c r="T250" s="55">
        <f>Equity_Historical!Z251</f>
        <v>1.0880594661456019E-2</v>
      </c>
      <c r="V250" s="55"/>
      <c r="W250" s="55">
        <v>-6.600813454206863E-5</v>
      </c>
      <c r="X250" s="55">
        <v>5.174598983458973E-4</v>
      </c>
      <c r="Y250" s="94">
        <f t="shared" si="17"/>
        <v>2.8407268519071093E-4</v>
      </c>
      <c r="Z250" s="54">
        <f t="shared" si="18"/>
        <v>1000284.0726851907</v>
      </c>
      <c r="AA250" s="54">
        <f t="shared" si="19"/>
        <v>284.07268519070931</v>
      </c>
      <c r="AB250" s="101">
        <v>-10979.244852297008</v>
      </c>
      <c r="AC250" s="6">
        <f t="shared" si="16"/>
        <v>1153773.8032533315</v>
      </c>
    </row>
    <row r="251" spans="2:29">
      <c r="B251" s="112">
        <v>43822</v>
      </c>
      <c r="C251" s="33">
        <v>247</v>
      </c>
      <c r="D251" s="55">
        <f>Bond_Historical!K251</f>
        <v>-6.3381430731354691E-4</v>
      </c>
      <c r="E251" s="55">
        <f>Bond_Historical!L251</f>
        <v>-7.1241637487251042E-4</v>
      </c>
      <c r="F251" s="55">
        <f>Bond_Historical!M251</f>
        <v>-7.721612289727669E-4</v>
      </c>
      <c r="G251" s="55">
        <f>Bond_Historical!N251</f>
        <v>4.6979652094589018E-4</v>
      </c>
      <c r="H251" s="55">
        <f>Bond_Historical!O251</f>
        <v>-2.1226867940920776E-3</v>
      </c>
      <c r="I251" s="55">
        <f>Bond_Historical!P251</f>
        <v>5.422590550966073E-4</v>
      </c>
      <c r="J251" s="55">
        <f>Equity_Historical!P252</f>
        <v>4.9918489987863593E-3</v>
      </c>
      <c r="K251" s="55">
        <f>Equity_Historical!Q252</f>
        <v>-5.8184731506627713E-4</v>
      </c>
      <c r="L251" s="55">
        <f>Equity_Historical!R252</f>
        <v>-1.052990139035956E-2</v>
      </c>
      <c r="M251" s="55">
        <f>Equity_Historical!S252</f>
        <v>1.7604813012857363E-3</v>
      </c>
      <c r="N251" s="55">
        <f>Equity_Historical!T252</f>
        <v>5.8051460222559928E-3</v>
      </c>
      <c r="O251" s="55">
        <f>Equity_Historical!U252</f>
        <v>-2.9135433228340366E-4</v>
      </c>
      <c r="P251" s="55">
        <f>Equity_Historical!V252</f>
        <v>-3.3870086644748887E-3</v>
      </c>
      <c r="Q251" s="55">
        <f>Equity_Historical!W252</f>
        <v>-9.4228181818197636E-3</v>
      </c>
      <c r="R251" s="55">
        <f>Equity_Historical!X252</f>
        <v>8.5081053636942745E-3</v>
      </c>
      <c r="S251" s="55">
        <f>Equity_Historical!Y252</f>
        <v>1.6186937847516944E-2</v>
      </c>
      <c r="T251" s="55">
        <f>Equity_Historical!Z252</f>
        <v>2.2877107713244757E-3</v>
      </c>
      <c r="V251" s="55"/>
      <c r="W251" s="55">
        <v>-2.6703882230419282E-4</v>
      </c>
      <c r="X251" s="55">
        <v>2.2070075745028537E-3</v>
      </c>
      <c r="Y251" s="94">
        <f t="shared" si="17"/>
        <v>1.217389015780035E-3</v>
      </c>
      <c r="Z251" s="54">
        <f t="shared" si="18"/>
        <v>1001217.3890157801</v>
      </c>
      <c r="AA251" s="54">
        <f t="shared" si="19"/>
        <v>1217.3890157800633</v>
      </c>
      <c r="AB251" s="101">
        <v>-10976.609564516111</v>
      </c>
      <c r="AC251" s="6">
        <f t="shared" si="16"/>
        <v>1154991.1922691115</v>
      </c>
    </row>
    <row r="252" spans="2:29">
      <c r="B252" s="112">
        <v>43823</v>
      </c>
      <c r="C252" s="33">
        <v>248</v>
      </c>
      <c r="D252" s="55">
        <f>Bond_Historical!K252</f>
        <v>9.5563982099978139E-4</v>
      </c>
      <c r="E252" s="55">
        <f>Bond_Historical!L252</f>
        <v>1.2468480947825373E-3</v>
      </c>
      <c r="F252" s="55">
        <f>Bond_Historical!M252</f>
        <v>1.1578718528136914E-3</v>
      </c>
      <c r="G252" s="55">
        <f>Bond_Historical!N252</f>
        <v>1.0172865023943369E-3</v>
      </c>
      <c r="H252" s="55">
        <f>Bond_Historical!O252</f>
        <v>2.1226867940920104E-3</v>
      </c>
      <c r="I252" s="55">
        <f>Bond_Historical!P252</f>
        <v>3.7383375480439169E-4</v>
      </c>
      <c r="J252" s="55">
        <f>Equity_Historical!P253</f>
        <v>-3.8486459052376703E-3</v>
      </c>
      <c r="K252" s="55">
        <f>Equity_Historical!Q253</f>
        <v>-5.1544364546614718E-3</v>
      </c>
      <c r="L252" s="55">
        <f>Equity_Historical!R253</f>
        <v>4.0244095982114566E-3</v>
      </c>
      <c r="M252" s="55">
        <f>Equity_Historical!S253</f>
        <v>-2.8184771302228544E-3</v>
      </c>
      <c r="N252" s="55">
        <f>Equity_Historical!T253</f>
        <v>-2.192458775403517E-3</v>
      </c>
      <c r="O252" s="55">
        <f>Equity_Historical!U253</f>
        <v>2.7656621786912245E-3</v>
      </c>
      <c r="P252" s="55">
        <f>Equity_Historical!V253</f>
        <v>4.8463655884615895E-4</v>
      </c>
      <c r="Q252" s="55">
        <f>Equity_Historical!W253</f>
        <v>-1.2261917647126786E-3</v>
      </c>
      <c r="R252" s="55">
        <f>Equity_Historical!X253</f>
        <v>-1.8655948085432206E-3</v>
      </c>
      <c r="S252" s="55">
        <f>Equity_Historical!Y253</f>
        <v>9.4976257180971952E-4</v>
      </c>
      <c r="T252" s="55">
        <f>Equity_Historical!Z253</f>
        <v>-3.1468116762360734E-3</v>
      </c>
      <c r="V252" s="55"/>
      <c r="W252" s="55">
        <v>1.0646222211924581E-3</v>
      </c>
      <c r="X252" s="55">
        <v>2.4388219449947707E-3</v>
      </c>
      <c r="Y252" s="94">
        <f t="shared" si="17"/>
        <v>1.8891420554738457E-3</v>
      </c>
      <c r="Z252" s="54">
        <f t="shared" si="18"/>
        <v>1001889.1420554739</v>
      </c>
      <c r="AA252" s="54">
        <f t="shared" si="19"/>
        <v>1889.1420554738725</v>
      </c>
      <c r="AB252" s="101">
        <v>-10938.467449025717</v>
      </c>
      <c r="AC252" s="6">
        <f t="shared" si="16"/>
        <v>1156880.3343245853</v>
      </c>
    </row>
    <row r="253" spans="2:29">
      <c r="B253" s="112">
        <v>43825</v>
      </c>
      <c r="C253" s="33">
        <v>249</v>
      </c>
      <c r="D253" s="55">
        <f>Bond_Historical!K253</f>
        <v>9.5472744536569706E-4</v>
      </c>
      <c r="E253" s="55">
        <f>Bond_Historical!L253</f>
        <v>8.8940090329042319E-4</v>
      </c>
      <c r="F253" s="55">
        <f>Bond_Historical!M253</f>
        <v>1.1563236659751027E-3</v>
      </c>
      <c r="G253" s="55">
        <f>Bond_Historical!N253</f>
        <v>1.797384990688297E-3</v>
      </c>
      <c r="H253" s="55">
        <f>Bond_Historical!O253</f>
        <v>1.7651745564247739E-4</v>
      </c>
      <c r="I253" s="55">
        <f>Bond_Historical!P253</f>
        <v>1.868132167672151E-4</v>
      </c>
      <c r="J253" s="55">
        <f>Equity_Historical!P254</f>
        <v>1.5696580648957203E-3</v>
      </c>
      <c r="K253" s="55">
        <f>Equity_Historical!Q254</f>
        <v>1.2932804678104955E-2</v>
      </c>
      <c r="L253" s="55">
        <f>Equity_Historical!R254</f>
        <v>8.3806248051705888E-5</v>
      </c>
      <c r="M253" s="55">
        <f>Equity_Historical!S254</f>
        <v>1.9385931777698223E-3</v>
      </c>
      <c r="N253" s="55">
        <f>Equity_Historical!T254</f>
        <v>-7.8434333275298094E-4</v>
      </c>
      <c r="O253" s="55">
        <f>Equity_Historical!U254</f>
        <v>1.0556146232126211E-2</v>
      </c>
      <c r="P253" s="55">
        <f>Equity_Historical!V254</f>
        <v>7.9303402215196665E-3</v>
      </c>
      <c r="Q253" s="55">
        <f>Equity_Historical!W254</f>
        <v>-2.2281450326187618E-4</v>
      </c>
      <c r="R253" s="55">
        <f>Equity_Historical!X254</f>
        <v>3.7613209537378364E-3</v>
      </c>
      <c r="S253" s="55">
        <f>Equity_Historical!Y254</f>
        <v>1.9646160347210732E-2</v>
      </c>
      <c r="T253" s="55">
        <f>Equity_Historical!Z254</f>
        <v>1.717744320087321E-3</v>
      </c>
      <c r="V253" s="55"/>
      <c r="W253" s="55">
        <v>1.1187455797114167E-3</v>
      </c>
      <c r="X253" s="55">
        <v>9.096355927961125E-3</v>
      </c>
      <c r="Y253" s="94">
        <f t="shared" si="17"/>
        <v>5.9053117886612412E-3</v>
      </c>
      <c r="Z253" s="54">
        <f t="shared" si="18"/>
        <v>1005905.3117886613</v>
      </c>
      <c r="AA253" s="54">
        <f t="shared" si="19"/>
        <v>5905.311788661289</v>
      </c>
      <c r="AB253" s="101">
        <v>-10912.584522466175</v>
      </c>
      <c r="AC253" s="6">
        <f t="shared" si="16"/>
        <v>1162785.6461132467</v>
      </c>
    </row>
    <row r="254" spans="2:29">
      <c r="B254" s="112">
        <v>43826</v>
      </c>
      <c r="C254" s="33">
        <v>250</v>
      </c>
      <c r="D254" s="55">
        <f>Bond_Historical!K254</f>
        <v>1.4298858937360447E-3</v>
      </c>
      <c r="E254" s="55">
        <f>Bond_Historical!L254</f>
        <v>1.3328063327622966E-3</v>
      </c>
      <c r="F254" s="55">
        <f>Bond_Historical!M254</f>
        <v>1.1551969543760351E-3</v>
      </c>
      <c r="G254" s="55">
        <f>Bond_Historical!N254</f>
        <v>1.4041296956993625E-3</v>
      </c>
      <c r="H254" s="55">
        <f>Bond_Historical!O254</f>
        <v>1.7642453488377367E-4</v>
      </c>
      <c r="I254" s="55">
        <f>Bond_Historical!P254</f>
        <v>7.46473750941789E-4</v>
      </c>
      <c r="J254" s="55">
        <f>Equity_Historical!P255</f>
        <v>-3.4278582504919507E-3</v>
      </c>
      <c r="K254" s="55">
        <f>Equity_Historical!Q255</f>
        <v>1.4908058800863228E-3</v>
      </c>
      <c r="L254" s="55">
        <f>Equity_Historical!R255</f>
        <v>5.8566967853621293E-4</v>
      </c>
      <c r="M254" s="55">
        <f>Equity_Historical!S255</f>
        <v>1.5547563855132613E-2</v>
      </c>
      <c r="N254" s="55">
        <f>Equity_Historical!T255</f>
        <v>0</v>
      </c>
      <c r="O254" s="55">
        <f>Equity_Historical!U255</f>
        <v>7.1901350862987846E-4</v>
      </c>
      <c r="P254" s="55">
        <f>Equity_Historical!V255</f>
        <v>5.2962181971501635E-3</v>
      </c>
      <c r="Q254" s="55">
        <f>Equity_Historical!W255</f>
        <v>3.2297194995266499E-3</v>
      </c>
      <c r="R254" s="55">
        <f>Equity_Historical!X255</f>
        <v>1.0821603579635678E-3</v>
      </c>
      <c r="S254" s="55">
        <f>Equity_Historical!Y255</f>
        <v>-3.7980879405093577E-4</v>
      </c>
      <c r="T254" s="55">
        <f>Equity_Historical!Z255</f>
        <v>5.7611992881566494E-3</v>
      </c>
      <c r="V254" s="55"/>
      <c r="W254" s="55">
        <v>1.2056701595656413E-3</v>
      </c>
      <c r="X254" s="55">
        <v>-9.1517643764453989E-3</v>
      </c>
      <c r="Y254" s="94">
        <f t="shared" si="17"/>
        <v>-5.0087905620409823E-3</v>
      </c>
      <c r="Z254" s="54">
        <f t="shared" si="18"/>
        <v>994991.20943795901</v>
      </c>
      <c r="AA254" s="54">
        <f t="shared" si="19"/>
        <v>-5008.7905620409874</v>
      </c>
      <c r="AB254" s="101">
        <v>-10854.053503807052</v>
      </c>
      <c r="AC254" s="6">
        <f t="shared" si="16"/>
        <v>1157776.8555512056</v>
      </c>
    </row>
    <row r="255" spans="2:29">
      <c r="B255" s="112">
        <v>43829</v>
      </c>
      <c r="C255" s="33">
        <v>251</v>
      </c>
      <c r="D255" s="55">
        <f>Bond_Historical!K255</f>
        <v>-3.5707377130894132E-4</v>
      </c>
      <c r="E255" s="55">
        <f>Bond_Historical!L255</f>
        <v>0</v>
      </c>
      <c r="F255" s="55">
        <f>Bond_Historical!M255</f>
        <v>-7.6999694096744893E-4</v>
      </c>
      <c r="G255" s="55">
        <f>Bond_Historical!N255</f>
        <v>1.7919119735662127E-3</v>
      </c>
      <c r="H255" s="55">
        <f>Bond_Historical!O255</f>
        <v>7.0655980888696831E-4</v>
      </c>
      <c r="I255" s="55">
        <f>Bond_Historical!P255</f>
        <v>-1.8653033789059475E-4</v>
      </c>
      <c r="J255" s="55">
        <f>Equity_Historical!P256</f>
        <v>-5.8838865387064419E-3</v>
      </c>
      <c r="K255" s="55">
        <f>Equity_Historical!Q256</f>
        <v>-1.789098657006185E-2</v>
      </c>
      <c r="L255" s="55">
        <f>Equity_Historical!R256</f>
        <v>-1.5902510616937905E-3</v>
      </c>
      <c r="M255" s="55">
        <f>Equity_Historical!S256</f>
        <v>-6.7832484232452457E-3</v>
      </c>
      <c r="N255" s="55">
        <f>Equity_Historical!T256</f>
        <v>-2.2854497866485635E-2</v>
      </c>
      <c r="O255" s="55">
        <f>Equity_Historical!U256</f>
        <v>-3.6719730539136997E-3</v>
      </c>
      <c r="P255" s="55">
        <f>Equity_Historical!V256</f>
        <v>-1.0044013260158522E-3</v>
      </c>
      <c r="Q255" s="55">
        <f>Equity_Historical!W256</f>
        <v>2.7755917918675975E-3</v>
      </c>
      <c r="R255" s="55">
        <f>Equity_Historical!X256</f>
        <v>-7.1887483099805916E-3</v>
      </c>
      <c r="S255" s="55">
        <f>Equity_Historical!Y256</f>
        <v>5.9177281391082949E-3</v>
      </c>
      <c r="T255" s="55">
        <f>Equity_Historical!Z256</f>
        <v>-5.0969365162052156E-3</v>
      </c>
      <c r="V255" s="55"/>
      <c r="W255" s="55">
        <v>3.8063370498213822E-4</v>
      </c>
      <c r="X255" s="55">
        <v>-1.3343561864657816E-2</v>
      </c>
      <c r="Y255" s="94">
        <f t="shared" si="17"/>
        <v>-7.8538836368018342E-3</v>
      </c>
      <c r="Z255" s="54">
        <f t="shared" si="18"/>
        <v>992146.11636319815</v>
      </c>
      <c r="AA255" s="54">
        <f t="shared" si="19"/>
        <v>-7853.8836368018528</v>
      </c>
      <c r="AB255" s="101">
        <v>-10842.524360172567</v>
      </c>
      <c r="AC255" s="6">
        <f t="shared" si="16"/>
        <v>1149922.9719144036</v>
      </c>
    </row>
    <row r="256" spans="2:29">
      <c r="B256" s="112">
        <v>43830</v>
      </c>
      <c r="C256" s="33">
        <v>252</v>
      </c>
      <c r="D256" s="55">
        <f>Bond_Historical!K256</f>
        <v>-1.0728121224270483E-3</v>
      </c>
      <c r="E256" s="55">
        <f>Bond_Historical!L256</f>
        <v>-2.3112577182359765E-3</v>
      </c>
      <c r="F256" s="55">
        <f>Bond_Historical!M256</f>
        <v>-1.1554596160809334E-3</v>
      </c>
      <c r="G256" s="55">
        <f>Bond_Historical!N256</f>
        <v>-4.1331591179076506E-3</v>
      </c>
      <c r="H256" s="55">
        <f>Bond_Historical!O256</f>
        <v>-5.2969292426726928E-4</v>
      </c>
      <c r="I256" s="55">
        <f>Bond_Historical!P256</f>
        <v>-7.4675662981843862E-4</v>
      </c>
      <c r="J256" s="55">
        <f>Equity_Historical!P257</f>
        <v>4.3088879063485786E-3</v>
      </c>
      <c r="K256" s="55">
        <f>Equity_Historical!Q257</f>
        <v>4.100973976046308E-3</v>
      </c>
      <c r="L256" s="55">
        <f>Equity_Historical!R257</f>
        <v>-4.7012655918107242E-3</v>
      </c>
      <c r="M256" s="55">
        <f>Equity_Historical!S257</f>
        <v>-2.2713396945178732E-3</v>
      </c>
      <c r="N256" s="55">
        <f>Equity_Historical!T257</f>
        <v>3.0202323477172392E-2</v>
      </c>
      <c r="O256" s="55">
        <f>Equity_Historical!U257</f>
        <v>5.5389646022529502E-3</v>
      </c>
      <c r="P256" s="55">
        <f>Equity_Historical!V257</f>
        <v>4.2296179591857401E-3</v>
      </c>
      <c r="Q256" s="55">
        <f>Equity_Historical!W257</f>
        <v>3.0997569594389501E-3</v>
      </c>
      <c r="R256" s="55">
        <f>Equity_Historical!X257</f>
        <v>4.422816277367018E-4</v>
      </c>
      <c r="S256" s="55">
        <f>Equity_Historical!Y257</f>
        <v>7.2802148040419521E-3</v>
      </c>
      <c r="T256" s="55">
        <f>Equity_Historical!Z257</f>
        <v>-5.1813403871725037E-3</v>
      </c>
      <c r="V256" s="55"/>
      <c r="W256" s="55">
        <v>-2.239231034776976E-3</v>
      </c>
      <c r="X256" s="55">
        <v>3.298337187400039E-2</v>
      </c>
      <c r="Y256" s="94">
        <f t="shared" si="17"/>
        <v>1.8894330710489442E-2</v>
      </c>
      <c r="Z256" s="54">
        <f t="shared" si="18"/>
        <v>1018894.3307104894</v>
      </c>
      <c r="AA256" s="54">
        <f t="shared" si="19"/>
        <v>18894.330710489419</v>
      </c>
      <c r="AB256" s="101">
        <v>-10840.420602842118</v>
      </c>
      <c r="AC256" s="6">
        <f t="shared" si="16"/>
        <v>1168817.3026248929</v>
      </c>
    </row>
    <row r="257" spans="2:29">
      <c r="B257" s="112">
        <v>43832</v>
      </c>
      <c r="C257" s="33">
        <v>253</v>
      </c>
      <c r="D257" s="55">
        <f>Bond_Historical!K257</f>
        <v>1.3108400252968297E-3</v>
      </c>
      <c r="E257" s="55">
        <f>Bond_Historical!L257</f>
        <v>2.7548149552247135E-3</v>
      </c>
      <c r="F257" s="55">
        <f>Bond_Historical!M257</f>
        <v>1.9254565570484764E-3</v>
      </c>
      <c r="G257" s="55">
        <f>Bond_Historical!N257</f>
        <v>2.1073609146677417E-3</v>
      </c>
      <c r="H257" s="55">
        <f>Bond_Historical!O257</f>
        <v>4.5806261365920137E-3</v>
      </c>
      <c r="I257" s="55">
        <f>Bond_Historical!P257</f>
        <v>1.1198644689298803E-3</v>
      </c>
      <c r="J257" s="55">
        <f>Equity_Historical!P258</f>
        <v>1.5922942738445592E-2</v>
      </c>
      <c r="K257" s="55">
        <f>Equity_Historical!Q258</f>
        <v>2.1830587280343153E-2</v>
      </c>
      <c r="L257" s="55">
        <f>Equity_Historical!R258</f>
        <v>8.4138946186285482E-4</v>
      </c>
      <c r="M257" s="55">
        <f>Equity_Historical!S258</f>
        <v>-2.6272926721174917E-3</v>
      </c>
      <c r="N257" s="55">
        <f>Equity_Historical!T258</f>
        <v>-1.0963352686882007E-2</v>
      </c>
      <c r="O257" s="55">
        <f>Equity_Historical!U258</f>
        <v>1.2050333987875732E-2</v>
      </c>
      <c r="P257" s="55">
        <f>Equity_Historical!V258</f>
        <v>-5.760280892264609E-3</v>
      </c>
      <c r="Q257" s="55">
        <f>Equity_Historical!W258</f>
        <v>-1.7956164042049125E-2</v>
      </c>
      <c r="R257" s="55">
        <f>Equity_Historical!X258</f>
        <v>-5.0470433191522109E-3</v>
      </c>
      <c r="S257" s="55">
        <f>Equity_Historical!Y258</f>
        <v>2.2559793844354196E-2</v>
      </c>
      <c r="T257" s="55">
        <f>Equity_Historical!Z258</f>
        <v>2.056530100825597E-2</v>
      </c>
      <c r="V257" s="55"/>
      <c r="W257" s="55">
        <v>2.1177834938536752E-3</v>
      </c>
      <c r="X257" s="55">
        <v>-1.3790424053022214E-2</v>
      </c>
      <c r="Y257" s="94">
        <f t="shared" si="17"/>
        <v>-7.4271410342718579E-3</v>
      </c>
      <c r="Z257" s="54">
        <f t="shared" si="18"/>
        <v>992572.8589657282</v>
      </c>
      <c r="AA257" s="54">
        <f t="shared" si="19"/>
        <v>-7427.1410342718009</v>
      </c>
      <c r="AB257" s="101">
        <v>-10836.002118006349</v>
      </c>
      <c r="AC257" s="6">
        <f t="shared" si="16"/>
        <v>1161390.1615906211</v>
      </c>
    </row>
    <row r="258" spans="2:29">
      <c r="B258" s="112">
        <v>43833</v>
      </c>
      <c r="C258" s="33">
        <v>254</v>
      </c>
      <c r="D258" s="55">
        <f>Bond_Historical!K258</f>
        <v>3.5664044064564145E-3</v>
      </c>
      <c r="E258" s="55">
        <f>Bond_Historical!L258</f>
        <v>2.9243627273785565E-3</v>
      </c>
      <c r="F258" s="55">
        <f>Bond_Historical!M258</f>
        <v>4.9896449637871695E-3</v>
      </c>
      <c r="G258" s="55">
        <f>Bond_Historical!N258</f>
        <v>3.4254594270528033E-3</v>
      </c>
      <c r="H258" s="55">
        <f>Bond_Historical!O258</f>
        <v>4.5595152559307871E-3</v>
      </c>
      <c r="I258" s="55">
        <f>Bond_Historical!P258</f>
        <v>3.5385581381138379E-3</v>
      </c>
      <c r="J258" s="55">
        <f>Equity_Historical!P259</f>
        <v>-8.0722500920722209E-3</v>
      </c>
      <c r="K258" s="55">
        <f>Equity_Historical!Q259</f>
        <v>-5.3052459254606735E-3</v>
      </c>
      <c r="L258" s="55">
        <f>Equity_Historical!R259</f>
        <v>-8.8674589287885876E-3</v>
      </c>
      <c r="M258" s="55">
        <f>Equity_Historical!S259</f>
        <v>-1.4039318330462602E-3</v>
      </c>
      <c r="N258" s="55">
        <f>Equity_Historical!T259</f>
        <v>-2.1328158617849091E-2</v>
      </c>
      <c r="O258" s="55">
        <f>Equity_Historical!U259</f>
        <v>-1.3284133025325667E-2</v>
      </c>
      <c r="P258" s="55">
        <f>Equity_Historical!V259</f>
        <v>4.8138360234033039E-4</v>
      </c>
      <c r="Q258" s="55">
        <f>Equity_Historical!W259</f>
        <v>-2.5918699678237063E-3</v>
      </c>
      <c r="R258" s="55">
        <f>Equity_Historical!X259</f>
        <v>-1.0171157121407901E-2</v>
      </c>
      <c r="S258" s="55">
        <f>Equity_Historical!Y259</f>
        <v>-9.7695294602881903E-3</v>
      </c>
      <c r="T258" s="55">
        <f>Equity_Historical!Z259</f>
        <v>-7.4347030576727546E-3</v>
      </c>
      <c r="V258" s="55"/>
      <c r="W258" s="55">
        <v>3.7214953581691723E-3</v>
      </c>
      <c r="X258" s="55">
        <v>-1.6588942441434586E-2</v>
      </c>
      <c r="Y258" s="94">
        <f t="shared" si="17"/>
        <v>-8.4647673215930818E-3</v>
      </c>
      <c r="Z258" s="54">
        <f t="shared" si="18"/>
        <v>991535.23267840687</v>
      </c>
      <c r="AA258" s="54">
        <f t="shared" si="19"/>
        <v>-8464.7673215931281</v>
      </c>
      <c r="AB258" s="101">
        <v>-10816.33580559399</v>
      </c>
      <c r="AC258" s="6">
        <f t="shared" si="16"/>
        <v>1152925.394269028</v>
      </c>
    </row>
    <row r="259" spans="2:29">
      <c r="B259" s="112">
        <v>43836</v>
      </c>
      <c r="C259" s="33">
        <v>255</v>
      </c>
      <c r="D259" s="55">
        <f>Bond_Historical!K259</f>
        <v>-1.1874992806411402E-3</v>
      </c>
      <c r="E259" s="55">
        <f>Bond_Historical!L259</f>
        <v>-7.965251314698262E-4</v>
      </c>
      <c r="F259" s="55">
        <f>Bond_Historical!M259</f>
        <v>-1.1495271936003953E-3</v>
      </c>
      <c r="G259" s="55">
        <f>Bond_Historical!N259</f>
        <v>-3.347422907875151E-3</v>
      </c>
      <c r="H259" s="55">
        <f>Bond_Historical!O259</f>
        <v>-2.4527240646305369E-3</v>
      </c>
      <c r="I259" s="55">
        <f>Bond_Historical!P259</f>
        <v>3.7195760193881294E-4</v>
      </c>
      <c r="J259" s="55">
        <f>Equity_Historical!P260</f>
        <v>7.6488556255992716E-3</v>
      </c>
      <c r="K259" s="55">
        <f>Equity_Historical!Q260</f>
        <v>1.8658448186637405E-2</v>
      </c>
      <c r="L259" s="55">
        <f>Equity_Historical!R260</f>
        <v>-2.0375591989180868E-3</v>
      </c>
      <c r="M259" s="55">
        <f>Equity_Historical!S260</f>
        <v>1.0531897257252667E-3</v>
      </c>
      <c r="N259" s="55">
        <f>Equity_Historical!T260</f>
        <v>-7.1036507065125754E-3</v>
      </c>
      <c r="O259" s="55">
        <f>Equity_Historical!U260</f>
        <v>-7.9540174237355537E-4</v>
      </c>
      <c r="P259" s="55">
        <f>Equity_Historical!V260</f>
        <v>-2.6263669323321639E-4</v>
      </c>
      <c r="Q259" s="55">
        <f>Equity_Historical!W260</f>
        <v>-3.2774297373788053E-3</v>
      </c>
      <c r="R259" s="55">
        <f>Equity_Historical!X260</f>
        <v>6.9178338668679038E-3</v>
      </c>
      <c r="S259" s="55">
        <f>Equity_Historical!Y260</f>
        <v>7.9366153725081226E-3</v>
      </c>
      <c r="T259" s="55">
        <f>Equity_Historical!Z260</f>
        <v>7.1518464871444245E-3</v>
      </c>
      <c r="V259" s="55"/>
      <c r="W259" s="55">
        <v>-1.6592350148387431E-3</v>
      </c>
      <c r="X259" s="55">
        <v>-7.6980981048048614E-3</v>
      </c>
      <c r="Y259" s="94">
        <f t="shared" si="17"/>
        <v>-5.2825528688184142E-3</v>
      </c>
      <c r="Z259" s="54">
        <f t="shared" si="18"/>
        <v>994717.4471311816</v>
      </c>
      <c r="AA259" s="54">
        <f t="shared" si="19"/>
        <v>-5282.5528688183986</v>
      </c>
      <c r="AB259" s="101">
        <v>-10811.393034443492</v>
      </c>
      <c r="AC259" s="6">
        <f t="shared" si="16"/>
        <v>1147642.8414002096</v>
      </c>
    </row>
    <row r="260" spans="2:29">
      <c r="B260" s="112">
        <v>43837</v>
      </c>
      <c r="C260" s="33">
        <v>256</v>
      </c>
      <c r="D260" s="55">
        <f>Bond_Historical!K260</f>
        <v>-8.3212118685439579E-4</v>
      </c>
      <c r="E260" s="55">
        <f>Bond_Historical!L260</f>
        <v>-1.0634263084425694E-3</v>
      </c>
      <c r="F260" s="55">
        <f>Bond_Historical!M260</f>
        <v>-1.9181947303982135E-3</v>
      </c>
      <c r="G260" s="55">
        <f>Bond_Historical!N260</f>
        <v>-2.5764233569134688E-3</v>
      </c>
      <c r="H260" s="55">
        <f>Bond_Historical!O260</f>
        <v>-2.8103910279091622E-3</v>
      </c>
      <c r="I260" s="55">
        <f>Bond_Historical!P260</f>
        <v>1.3000803931737103E-3</v>
      </c>
      <c r="J260" s="55">
        <f>Equity_Historical!P261</f>
        <v>-8.2177035487807689E-3</v>
      </c>
      <c r="K260" s="55">
        <f>Equity_Historical!Q261</f>
        <v>2.1613057433884802E-3</v>
      </c>
      <c r="L260" s="55">
        <f>Equity_Historical!R261</f>
        <v>-9.3081020656541925E-3</v>
      </c>
      <c r="M260" s="55">
        <f>Equity_Historical!S261</f>
        <v>-1.6271820662106539E-2</v>
      </c>
      <c r="N260" s="55">
        <f>Equity_Historical!T261</f>
        <v>-1.5511772267631126E-2</v>
      </c>
      <c r="O260" s="55">
        <f>Equity_Historical!U261</f>
        <v>-1.7146707134483002E-2</v>
      </c>
      <c r="P260" s="55">
        <f>Equity_Historical!V261</f>
        <v>-2.1538683746196701E-2</v>
      </c>
      <c r="Q260" s="55">
        <f>Equity_Historical!W261</f>
        <v>-7.6130747504691808E-3</v>
      </c>
      <c r="R260" s="55">
        <f>Equity_Historical!X261</f>
        <v>-6.0548116143798614E-3</v>
      </c>
      <c r="S260" s="55">
        <f>Equity_Historical!Y261</f>
        <v>-4.7143382280924462E-3</v>
      </c>
      <c r="T260" s="55">
        <f>Equity_Historical!Z261</f>
        <v>-1.7515761430007475E-2</v>
      </c>
      <c r="V260" s="55"/>
      <c r="W260" s="55">
        <v>-1.4937773349029538E-3</v>
      </c>
      <c r="X260" s="55">
        <v>-1.7064151973408534E-2</v>
      </c>
      <c r="Y260" s="94">
        <f t="shared" si="17"/>
        <v>-1.0836002118006302E-2</v>
      </c>
      <c r="Z260" s="54">
        <f t="shared" si="18"/>
        <v>989163.99788199365</v>
      </c>
      <c r="AA260" s="54">
        <f t="shared" si="19"/>
        <v>-10836.002118006349</v>
      </c>
      <c r="AB260" s="101">
        <v>-10659.08417815296</v>
      </c>
      <c r="AC260" s="6">
        <f t="shared" si="16"/>
        <v>1136806.8392822032</v>
      </c>
    </row>
    <row r="261" spans="2:29">
      <c r="B261" s="112">
        <v>43838</v>
      </c>
      <c r="C261" s="33">
        <v>257</v>
      </c>
      <c r="D261" s="55">
        <f>Bond_Historical!K261</f>
        <v>-1.5467839389610104E-3</v>
      </c>
      <c r="E261" s="55">
        <f>Bond_Historical!L261</f>
        <v>-1.1531560346585579E-3</v>
      </c>
      <c r="F261" s="55">
        <f>Bond_Historical!M261</f>
        <v>-1.5369171678689391E-3</v>
      </c>
      <c r="G261" s="55">
        <f>Bond_Historical!N261</f>
        <v>-1.4081800250920272E-3</v>
      </c>
      <c r="H261" s="55">
        <f>Bond_Historical!O261</f>
        <v>-1.4080089240787923E-3</v>
      </c>
      <c r="I261" s="55">
        <f>Bond_Historical!P261</f>
        <v>0</v>
      </c>
      <c r="J261" s="55">
        <f>Equity_Historical!P262</f>
        <v>-1.5195125912947695E-2</v>
      </c>
      <c r="K261" s="55">
        <f>Equity_Historical!Q262</f>
        <v>1.0086964731021155E-2</v>
      </c>
      <c r="L261" s="55">
        <f>Equity_Historical!R262</f>
        <v>-3.4378289316664328E-3</v>
      </c>
      <c r="M261" s="55">
        <f>Equity_Historical!S262</f>
        <v>-4.2887986525562832E-3</v>
      </c>
      <c r="N261" s="55">
        <f>Equity_Historical!T262</f>
        <v>1.1940783422897366E-2</v>
      </c>
      <c r="O261" s="55">
        <f>Equity_Historical!U262</f>
        <v>7.770665675590956E-3</v>
      </c>
      <c r="P261" s="55">
        <f>Equity_Historical!V262</f>
        <v>8.6359185902192149E-3</v>
      </c>
      <c r="Q261" s="55">
        <f>Equity_Historical!W262</f>
        <v>-8.0164700239357973E-3</v>
      </c>
      <c r="R261" s="55">
        <f>Equity_Historical!X262</f>
        <v>2.0864898413945697E-2</v>
      </c>
      <c r="S261" s="55">
        <f>Equity_Historical!Y262</f>
        <v>1.5958513386586097E-2</v>
      </c>
      <c r="T261" s="55">
        <f>Equity_Historical!Z262</f>
        <v>1.2355864076941947E-2</v>
      </c>
      <c r="V261" s="55"/>
      <c r="W261" s="55">
        <v>-1.2337944643973009E-3</v>
      </c>
      <c r="X261" s="55">
        <v>8.0120123751853834E-3</v>
      </c>
      <c r="Y261" s="94">
        <f t="shared" si="17"/>
        <v>4.3136896393523097E-3</v>
      </c>
      <c r="Z261" s="54">
        <f t="shared" si="18"/>
        <v>1004313.6896393523</v>
      </c>
      <c r="AA261" s="54">
        <f t="shared" si="19"/>
        <v>4313.689639352262</v>
      </c>
      <c r="AB261" s="101">
        <v>-10614.603854536545</v>
      </c>
      <c r="AC261" s="6">
        <f t="shared" ref="AC261:AC324" si="20">AC260+AA261</f>
        <v>1141120.5289215555</v>
      </c>
    </row>
    <row r="262" spans="2:29">
      <c r="B262" s="112">
        <v>43839</v>
      </c>
      <c r="C262" s="33">
        <v>258</v>
      </c>
      <c r="D262" s="55">
        <f>Bond_Historical!K262</f>
        <v>1.1901134961369863E-3</v>
      </c>
      <c r="E262" s="55">
        <f>Bond_Historical!L262</f>
        <v>1.0646526593001812E-3</v>
      </c>
      <c r="F262" s="55">
        <f>Bond_Historical!M262</f>
        <v>7.6869127185125001E-4</v>
      </c>
      <c r="G262" s="55">
        <f>Bond_Historical!N262</f>
        <v>4.764357608862047E-3</v>
      </c>
      <c r="H262" s="55">
        <f>Bond_Historical!O262</f>
        <v>5.2805867691516875E-4</v>
      </c>
      <c r="I262" s="55">
        <f>Bond_Historical!P262</f>
        <v>3.7094921200683426E-4</v>
      </c>
      <c r="J262" s="55">
        <f>Equity_Historical!P263</f>
        <v>7.6264954836029776E-3</v>
      </c>
      <c r="K262" s="55">
        <f>Equity_Historical!Q263</f>
        <v>1.420950440469558E-2</v>
      </c>
      <c r="L262" s="55">
        <f>Equity_Historical!R263</f>
        <v>1.0277631639262414E-2</v>
      </c>
      <c r="M262" s="55">
        <f>Equity_Historical!S263</f>
        <v>6.4262371927525513E-3</v>
      </c>
      <c r="N262" s="55">
        <f>Equity_Historical!T263</f>
        <v>-8.9830304532528948E-3</v>
      </c>
      <c r="O262" s="55">
        <f>Equity_Historical!U263</f>
        <v>3.6445633424153812E-3</v>
      </c>
      <c r="P262" s="55">
        <f>Equity_Historical!V263</f>
        <v>3.760305433866244E-3</v>
      </c>
      <c r="Q262" s="55">
        <f>Equity_Historical!W263</f>
        <v>-1.0352305253747041E-3</v>
      </c>
      <c r="R262" s="55">
        <f>Equity_Historical!X263</f>
        <v>-5.6937110793865457E-3</v>
      </c>
      <c r="S262" s="55">
        <f>Equity_Historical!Y263</f>
        <v>2.1018234405609494E-2</v>
      </c>
      <c r="T262" s="55">
        <f>Equity_Historical!Z263</f>
        <v>9.618064749628388E-3</v>
      </c>
      <c r="V262" s="55"/>
      <c r="W262" s="55">
        <v>2.0751403828087583E-3</v>
      </c>
      <c r="X262" s="55">
        <v>-9.0734238856106427E-3</v>
      </c>
      <c r="Y262" s="94">
        <f t="shared" ref="Y262:Y325" si="21">W262*$AF$2+X262*$AG$2</f>
        <v>-4.6139981782428816E-3</v>
      </c>
      <c r="Z262" s="54">
        <f t="shared" ref="Z262:Z325" si="22">Y262*$AW$7+$AW$7</f>
        <v>995386.00182175706</v>
      </c>
      <c r="AA262" s="54">
        <f t="shared" ref="AA262:AA325" si="23">Z262-$AW$7</f>
        <v>-4613.9981782429386</v>
      </c>
      <c r="AB262" s="101">
        <v>-10610.615851258393</v>
      </c>
      <c r="AC262" s="6">
        <f t="shared" si="20"/>
        <v>1136506.5307433126</v>
      </c>
    </row>
    <row r="263" spans="2:29">
      <c r="B263" s="112">
        <v>43840</v>
      </c>
      <c r="C263" s="33">
        <v>259</v>
      </c>
      <c r="D263" s="55">
        <f>Bond_Historical!K263</f>
        <v>1.6642627588493392E-3</v>
      </c>
      <c r="E263" s="55">
        <f>Bond_Historical!L263</f>
        <v>1.6830625696386756E-3</v>
      </c>
      <c r="F263" s="55">
        <f>Bond_Historical!M263</f>
        <v>2.3033672762583046E-3</v>
      </c>
      <c r="G263" s="55">
        <f>Bond_Historical!N263</f>
        <v>2.8012972050962515E-3</v>
      </c>
      <c r="H263" s="55">
        <f>Bond_Historical!O263</f>
        <v>2.6375107354484942E-3</v>
      </c>
      <c r="I263" s="55">
        <f>Bond_Historical!P263</f>
        <v>1.854230175171684E-4</v>
      </c>
      <c r="J263" s="55">
        <f>Equity_Historical!P264</f>
        <v>-8.9274043353335039E-3</v>
      </c>
      <c r="K263" s="55">
        <f>Equity_Historical!Q264</f>
        <v>-1.1000798138513525E-3</v>
      </c>
      <c r="L263" s="55">
        <f>Equity_Historical!R264</f>
        <v>-8.3854418503168469E-3</v>
      </c>
      <c r="M263" s="55">
        <f>Equity_Historical!S264</f>
        <v>7.1148614303790595E-4</v>
      </c>
      <c r="N263" s="55">
        <f>Equity_Historical!T264</f>
        <v>-2.0554540175000288E-2</v>
      </c>
      <c r="O263" s="55">
        <f>Equity_Historical!U264</f>
        <v>-1.0017964286347896E-2</v>
      </c>
      <c r="P263" s="55">
        <f>Equity_Historical!V264</f>
        <v>1.8938954909649225E-2</v>
      </c>
      <c r="Q263" s="55">
        <f>Equity_Historical!W264</f>
        <v>6.9966165631704285E-3</v>
      </c>
      <c r="R263" s="55">
        <f>Equity_Historical!X264</f>
        <v>3.0882200451164757E-3</v>
      </c>
      <c r="S263" s="55">
        <f>Equity_Historical!Y264</f>
        <v>2.2583128278581351E-3</v>
      </c>
      <c r="T263" s="55">
        <f>Equity_Historical!Z264</f>
        <v>-2.3760003633868921E-2</v>
      </c>
      <c r="V263" s="55"/>
      <c r="W263" s="55">
        <v>2.0288929936077694E-3</v>
      </c>
      <c r="X263" s="55">
        <v>1.169956168589396E-2</v>
      </c>
      <c r="Y263" s="94">
        <f t="shared" si="21"/>
        <v>7.8312942089794838E-3</v>
      </c>
      <c r="Z263" s="54">
        <f t="shared" si="22"/>
        <v>1007831.2942089795</v>
      </c>
      <c r="AA263" s="54">
        <f t="shared" si="23"/>
        <v>7831.2942089794669</v>
      </c>
      <c r="AB263" s="101">
        <v>-10599.076697043725</v>
      </c>
      <c r="AC263" s="6">
        <f t="shared" si="20"/>
        <v>1144337.824952292</v>
      </c>
    </row>
    <row r="264" spans="2:29">
      <c r="B264" s="112">
        <v>43843</v>
      </c>
      <c r="C264" s="33">
        <v>260</v>
      </c>
      <c r="D264" s="55">
        <f>Bond_Historical!K264</f>
        <v>-5.9414216567202133E-4</v>
      </c>
      <c r="E264" s="55">
        <f>Bond_Historical!L264</f>
        <v>-6.1983579183592301E-4</v>
      </c>
      <c r="F264" s="55">
        <f>Bond_Historical!M264</f>
        <v>-1.1512079635485973E-3</v>
      </c>
      <c r="G264" s="55">
        <f>Bond_Historical!N264</f>
        <v>-2.4117860328559688E-3</v>
      </c>
      <c r="H264" s="55">
        <f>Bond_Historical!O264</f>
        <v>0</v>
      </c>
      <c r="I264" s="55">
        <f>Bond_Historical!P264</f>
        <v>5.5653109619949409E-4</v>
      </c>
      <c r="J264" s="55">
        <f>Equity_Historical!P265</f>
        <v>9.5006974984103605E-3</v>
      </c>
      <c r="K264" s="55">
        <f>Equity_Historical!Q265</f>
        <v>1.7501697311978422E-2</v>
      </c>
      <c r="L264" s="55">
        <f>Equity_Historical!R265</f>
        <v>-4.3054199628110466E-3</v>
      </c>
      <c r="M264" s="55">
        <f>Equity_Historical!S265</f>
        <v>4.612248601331314E-3</v>
      </c>
      <c r="N264" s="55">
        <f>Equity_Historical!T265</f>
        <v>1.1489452968652818E-2</v>
      </c>
      <c r="O264" s="55">
        <f>Equity_Historical!U265</f>
        <v>8.27012689744323E-3</v>
      </c>
      <c r="P264" s="55">
        <f>Equity_Historical!V265</f>
        <v>1.9777318927582183E-2</v>
      </c>
      <c r="Q264" s="55">
        <f>Equity_Historical!W265</f>
        <v>3.4228641335681716E-3</v>
      </c>
      <c r="R264" s="55">
        <f>Equity_Historical!X265</f>
        <v>-3.1948392669387815E-2</v>
      </c>
      <c r="S264" s="55">
        <f>Equity_Historical!Y265</f>
        <v>2.1139130506003318E-2</v>
      </c>
      <c r="T264" s="55">
        <f>Equity_Historical!Z265</f>
        <v>7.5254324091879659E-3</v>
      </c>
      <c r="V264" s="55"/>
      <c r="W264" s="55">
        <v>-1.1187238572380514E-3</v>
      </c>
      <c r="X264" s="55">
        <v>2.1659509592456737E-2</v>
      </c>
      <c r="Y264" s="94">
        <f t="shared" si="21"/>
        <v>1.2548216212578822E-2</v>
      </c>
      <c r="Z264" s="54">
        <f t="shared" si="22"/>
        <v>1012548.2162125788</v>
      </c>
      <c r="AA264" s="54">
        <f t="shared" si="23"/>
        <v>12548.216212578816</v>
      </c>
      <c r="AB264" s="101">
        <v>-10591.349865120719</v>
      </c>
      <c r="AC264" s="6">
        <f t="shared" si="20"/>
        <v>1156886.0411648708</v>
      </c>
    </row>
    <row r="265" spans="2:29">
      <c r="B265" s="112">
        <v>43844</v>
      </c>
      <c r="C265" s="33">
        <v>261</v>
      </c>
      <c r="D265" s="55">
        <f>Bond_Historical!K265</f>
        <v>1.4247924011942228E-3</v>
      </c>
      <c r="E265" s="55">
        <f>Bond_Historical!L265</f>
        <v>8.8522803746808468E-4</v>
      </c>
      <c r="F265" s="55">
        <f>Bond_Historical!M265</f>
        <v>1.9175007078850708E-3</v>
      </c>
      <c r="G265" s="55">
        <f>Bond_Historical!N265</f>
        <v>1.2454723309642747E-3</v>
      </c>
      <c r="H265" s="55">
        <f>Bond_Historical!O265</f>
        <v>1.7546199268790835E-3</v>
      </c>
      <c r="I265" s="55">
        <f>Bond_Historical!P265</f>
        <v>5.5565182163795222E-4</v>
      </c>
      <c r="J265" s="55">
        <f>Equity_Historical!P266</f>
        <v>-8.6333267930196033E-3</v>
      </c>
      <c r="K265" s="55">
        <f>Equity_Historical!Q266</f>
        <v>-1.2926255053872914E-2</v>
      </c>
      <c r="L265" s="55">
        <f>Equity_Historical!R266</f>
        <v>2.5853653480101533E-3</v>
      </c>
      <c r="M265" s="55">
        <f>Equity_Historical!S266</f>
        <v>-3.0134648354905673E-3</v>
      </c>
      <c r="N265" s="55">
        <f>Equity_Historical!T266</f>
        <v>-3.8151689311365141E-3</v>
      </c>
      <c r="O265" s="55">
        <f>Equity_Historical!U266</f>
        <v>1.1594379111650458E-2</v>
      </c>
      <c r="P265" s="55">
        <f>Equity_Historical!V266</f>
        <v>-6.2213064436162898E-3</v>
      </c>
      <c r="Q265" s="55">
        <f>Equity_Historical!W266</f>
        <v>-1.1404706194730091E-4</v>
      </c>
      <c r="R265" s="55">
        <f>Equity_Historical!X266</f>
        <v>8.3255187060188845E-3</v>
      </c>
      <c r="S265" s="55">
        <f>Equity_Historical!Y266</f>
        <v>-1.3595270966790746E-2</v>
      </c>
      <c r="T265" s="55">
        <f>Equity_Historical!Z266</f>
        <v>-6.1424899399637441E-3</v>
      </c>
      <c r="V265" s="55"/>
      <c r="W265" s="55">
        <v>1.2718180036386303E-3</v>
      </c>
      <c r="X265" s="55">
        <v>-3.0312216746417563E-4</v>
      </c>
      <c r="Y265" s="94">
        <f t="shared" si="21"/>
        <v>3.2685390097694669E-4</v>
      </c>
      <c r="Z265" s="54">
        <f t="shared" si="22"/>
        <v>1000326.8539009769</v>
      </c>
      <c r="AA265" s="54">
        <f t="shared" si="23"/>
        <v>326.85390097694471</v>
      </c>
      <c r="AB265" s="101">
        <v>-10553.256148936576</v>
      </c>
      <c r="AC265" s="6">
        <f t="shared" si="20"/>
        <v>1157212.8950658478</v>
      </c>
    </row>
    <row r="266" spans="2:29">
      <c r="B266" s="112">
        <v>43845</v>
      </c>
      <c r="C266" s="33">
        <v>262</v>
      </c>
      <c r="D266" s="55">
        <f>Bond_Historical!K266</f>
        <v>1.5413897614186519E-3</v>
      </c>
      <c r="E266" s="55">
        <f>Bond_Historical!L266</f>
        <v>1.5031950592647165E-3</v>
      </c>
      <c r="F266" s="55">
        <f>Bond_Historical!M266</f>
        <v>1.5316981691145834E-3</v>
      </c>
      <c r="G266" s="55">
        <f>Bond_Historical!N266</f>
        <v>2.175653463232714E-3</v>
      </c>
      <c r="H266" s="55">
        <f>Bond_Historical!O266</f>
        <v>3.5032197771192873E-4</v>
      </c>
      <c r="I266" s="55">
        <f>Bond_Historical!P266</f>
        <v>1.1115774020772761E-3</v>
      </c>
      <c r="J266" s="55">
        <f>Equity_Historical!P267</f>
        <v>-1.5908417861501972E-3</v>
      </c>
      <c r="K266" s="55">
        <f>Equity_Historical!Q267</f>
        <v>9.4955356835438442E-3</v>
      </c>
      <c r="L266" s="55">
        <f>Equity_Historical!R267</f>
        <v>-7.7766801993380307E-3</v>
      </c>
      <c r="M266" s="55">
        <f>Equity_Historical!S267</f>
        <v>8.3091712551006201E-3</v>
      </c>
      <c r="N266" s="55">
        <f>Equity_Historical!T267</f>
        <v>1.5992550823756162E-2</v>
      </c>
      <c r="O266" s="55">
        <f>Equity_Historical!U267</f>
        <v>-1.5099063930180763E-2</v>
      </c>
      <c r="P266" s="55">
        <f>Equity_Historical!V267</f>
        <v>6.0937876014244647E-3</v>
      </c>
      <c r="Q266" s="55">
        <f>Equity_Historical!W267</f>
        <v>1.3353258137713214E-2</v>
      </c>
      <c r="R266" s="55">
        <f>Equity_Historical!X267</f>
        <v>2.7950574356641125E-2</v>
      </c>
      <c r="S266" s="55">
        <f>Equity_Historical!Y267</f>
        <v>-4.2947306507198409E-3</v>
      </c>
      <c r="T266" s="55">
        <f>Equity_Historical!Z267</f>
        <v>-4.327748446539827E-3</v>
      </c>
      <c r="V266" s="55"/>
      <c r="W266" s="55">
        <v>1.6222534292959592E-3</v>
      </c>
      <c r="X266" s="55">
        <v>8.5638605580250528E-3</v>
      </c>
      <c r="Y266" s="94">
        <f t="shared" si="21"/>
        <v>5.787217706533415E-3</v>
      </c>
      <c r="Z266" s="54">
        <f t="shared" si="22"/>
        <v>1005787.2177065334</v>
      </c>
      <c r="AA266" s="54">
        <f t="shared" si="23"/>
        <v>5787.2177065333817</v>
      </c>
      <c r="AB266" s="101">
        <v>-10526.852397391573</v>
      </c>
      <c r="AC266" s="6">
        <f t="shared" si="20"/>
        <v>1163000.1127723812</v>
      </c>
    </row>
    <row r="267" spans="2:29">
      <c r="B267" s="112">
        <v>43846</v>
      </c>
      <c r="C267" s="33">
        <v>263</v>
      </c>
      <c r="D267" s="55">
        <f>Bond_Historical!K267</f>
        <v>-5.9262824829170316E-4</v>
      </c>
      <c r="E267" s="55">
        <f>Bond_Historical!L267</f>
        <v>0</v>
      </c>
      <c r="F267" s="55">
        <f>Bond_Historical!M267</f>
        <v>-1.5316981691146092E-3</v>
      </c>
      <c r="G267" s="55">
        <f>Bond_Historical!N267</f>
        <v>1.3960939919895514E-3</v>
      </c>
      <c r="H267" s="55">
        <f>Bond_Historical!O267</f>
        <v>-1.9294272647711981E-3</v>
      </c>
      <c r="I267" s="55">
        <f>Bond_Historical!P267</f>
        <v>1.2945667405725285E-3</v>
      </c>
      <c r="J267" s="55">
        <f>Equity_Historical!P268</f>
        <v>-3.9156225994543279E-3</v>
      </c>
      <c r="K267" s="55">
        <f>Equity_Historical!Q268</f>
        <v>2.799654730892834E-3</v>
      </c>
      <c r="L267" s="55">
        <f>Equity_Historical!R268</f>
        <v>5.3637552397176672E-3</v>
      </c>
      <c r="M267" s="55">
        <f>Equity_Historical!S268</f>
        <v>2.6374552011870639E-3</v>
      </c>
      <c r="N267" s="55">
        <f>Equity_Historical!T268</f>
        <v>9.1175516240903504E-3</v>
      </c>
      <c r="O267" s="55">
        <f>Equity_Historical!U268</f>
        <v>3.8691292176039342E-3</v>
      </c>
      <c r="P267" s="55">
        <f>Equity_Historical!V268</f>
        <v>-1.3429843308160553E-2</v>
      </c>
      <c r="Q267" s="55">
        <f>Equity_Historical!W268</f>
        <v>2.3579385506766267E-3</v>
      </c>
      <c r="R267" s="55">
        <f>Equity_Historical!X268</f>
        <v>1.4502301622252384E-2</v>
      </c>
      <c r="S267" s="55">
        <f>Equity_Historical!Y268</f>
        <v>1.2448943969179768E-2</v>
      </c>
      <c r="T267" s="55">
        <f>Equity_Historical!Z268</f>
        <v>1.4638896605643112E-2</v>
      </c>
      <c r="V267" s="55"/>
      <c r="W267" s="55">
        <v>1.1941957489771007E-4</v>
      </c>
      <c r="X267" s="55">
        <v>-1.690109480377272E-2</v>
      </c>
      <c r="Y267" s="94">
        <f t="shared" si="21"/>
        <v>-1.0092889052304547E-2</v>
      </c>
      <c r="Z267" s="54">
        <f t="shared" si="22"/>
        <v>989907.11094769544</v>
      </c>
      <c r="AA267" s="54">
        <f t="shared" si="23"/>
        <v>-10092.889052304556</v>
      </c>
      <c r="AB267" s="101">
        <v>-10500.232462048531</v>
      </c>
      <c r="AC267" s="6">
        <f t="shared" si="20"/>
        <v>1152907.2237200765</v>
      </c>
    </row>
    <row r="268" spans="2:29">
      <c r="B268" s="112">
        <v>43847</v>
      </c>
      <c r="C268" s="33">
        <v>264</v>
      </c>
      <c r="D268" s="55">
        <f>Bond_Historical!K268</f>
        <v>-1.1850958669025482E-4</v>
      </c>
      <c r="E268" s="55">
        <f>Bond_Historical!L268</f>
        <v>-1.1492038936938371E-3</v>
      </c>
      <c r="F268" s="55">
        <f>Bond_Historical!M268</f>
        <v>-1.1500341687739732E-3</v>
      </c>
      <c r="G268" s="55">
        <f>Bond_Historical!N268</f>
        <v>-1.5473968089126371E-4</v>
      </c>
      <c r="H268" s="55">
        <f>Bond_Historical!O268</f>
        <v>-1.0535297293812198E-3</v>
      </c>
      <c r="I268" s="55">
        <f>Bond_Historical!P268</f>
        <v>-1.2945667405725608E-3</v>
      </c>
      <c r="J268" s="55">
        <f>Equity_Historical!P269</f>
        <v>-3.7852440484070823E-3</v>
      </c>
      <c r="K268" s="55">
        <f>Equity_Historical!Q269</f>
        <v>1.6669605387728214E-3</v>
      </c>
      <c r="L268" s="55">
        <f>Equity_Historical!R269</f>
        <v>-8.1433741950856526E-3</v>
      </c>
      <c r="M268" s="55">
        <f>Equity_Historical!S269</f>
        <v>6.8248549309579522E-3</v>
      </c>
      <c r="N268" s="55">
        <f>Equity_Historical!T269</f>
        <v>-2.271628414363824E-3</v>
      </c>
      <c r="O268" s="55">
        <f>Equity_Historical!U269</f>
        <v>6.8977674587894292E-3</v>
      </c>
      <c r="P268" s="55">
        <f>Equity_Historical!V269</f>
        <v>5.0678641907774035E-3</v>
      </c>
      <c r="Q268" s="55">
        <f>Equity_Historical!W269</f>
        <v>1.1928129944279097E-2</v>
      </c>
      <c r="R268" s="55">
        <f>Equity_Historical!X269</f>
        <v>-7.5766304693781154E-3</v>
      </c>
      <c r="S268" s="55">
        <f>Equity_Historical!Y269</f>
        <v>1.1009743846146254E-2</v>
      </c>
      <c r="T268" s="55">
        <f>Equity_Historical!Z269</f>
        <v>4.1518154717940705E-3</v>
      </c>
      <c r="V268" s="55"/>
      <c r="W268" s="55">
        <v>-7.2999770862487256E-4</v>
      </c>
      <c r="X268" s="55">
        <v>-4.3687658135866279E-3</v>
      </c>
      <c r="Y268" s="94">
        <f t="shared" si="21"/>
        <v>-2.9132585716019257E-3</v>
      </c>
      <c r="Z268" s="54">
        <f t="shared" si="22"/>
        <v>997086.74142839806</v>
      </c>
      <c r="AA268" s="54">
        <f t="shared" si="23"/>
        <v>-2913.2585716019385</v>
      </c>
      <c r="AB268" s="101">
        <v>-10442.35631204606</v>
      </c>
      <c r="AC268" s="6">
        <f t="shared" si="20"/>
        <v>1149993.9651484746</v>
      </c>
    </row>
    <row r="269" spans="2:29">
      <c r="B269" s="112">
        <v>43851</v>
      </c>
      <c r="C269" s="33">
        <v>265</v>
      </c>
      <c r="D269" s="55">
        <f>Bond_Historical!K269</f>
        <v>2.4865354726609015E-3</v>
      </c>
      <c r="E269" s="55">
        <f>Bond_Historical!L269</f>
        <v>2.8263940196997591E-3</v>
      </c>
      <c r="F269" s="55">
        <f>Bond_Historical!M269</f>
        <v>3.4463498310500838E-3</v>
      </c>
      <c r="G269" s="55">
        <f>Bond_Historical!N269</f>
        <v>4.7946625838543528E-3</v>
      </c>
      <c r="H269" s="55">
        <f>Bond_Historical!O269</f>
        <v>3.3331562893535115E-3</v>
      </c>
      <c r="I269" s="55">
        <f>Bond_Historical!P269</f>
        <v>2.2182177952021946E-3</v>
      </c>
      <c r="J269" s="55">
        <f>Equity_Historical!P270</f>
        <v>-1.4396903908495082E-2</v>
      </c>
      <c r="K269" s="55">
        <f>Equity_Historical!Q270</f>
        <v>-3.1561002758950345E-3</v>
      </c>
      <c r="L269" s="55">
        <f>Equity_Historical!R270</f>
        <v>5.4653008360569322E-3</v>
      </c>
      <c r="M269" s="55">
        <f>Equity_Historical!S270</f>
        <v>9.0277220087623539E-3</v>
      </c>
      <c r="N269" s="55">
        <f>Equity_Historical!T270</f>
        <v>3.5674967647444686E-3</v>
      </c>
      <c r="O269" s="55">
        <f>Equity_Historical!U270</f>
        <v>-9.8894372421223353E-3</v>
      </c>
      <c r="P269" s="55">
        <f>Equity_Historical!V270</f>
        <v>1.4080954101446259E-2</v>
      </c>
      <c r="Q269" s="55">
        <f>Equity_Historical!W270</f>
        <v>6.5168544132051453E-3</v>
      </c>
      <c r="R269" s="55">
        <f>Equity_Historical!X270</f>
        <v>6.8783616187273293E-3</v>
      </c>
      <c r="S269" s="55">
        <f>Equity_Historical!Y270</f>
        <v>-6.7997458802913314E-3</v>
      </c>
      <c r="T269" s="55">
        <f>Equity_Historical!Z270</f>
        <v>-2.0874810170896308E-2</v>
      </c>
      <c r="V269" s="55"/>
      <c r="W269" s="55">
        <v>3.4837339086138367E-3</v>
      </c>
      <c r="X269" s="55">
        <v>1.5789771579188837E-2</v>
      </c>
      <c r="Y269" s="94">
        <f t="shared" si="21"/>
        <v>1.0867356510958836E-2</v>
      </c>
      <c r="Z269" s="54">
        <f t="shared" si="22"/>
        <v>1010867.3565109589</v>
      </c>
      <c r="AA269" s="54">
        <f t="shared" si="23"/>
        <v>10867.356510958867</v>
      </c>
      <c r="AB269" s="101">
        <v>-10405.358347638859</v>
      </c>
      <c r="AC269" s="6">
        <f t="shared" si="20"/>
        <v>1160861.3216594334</v>
      </c>
    </row>
    <row r="270" spans="2:29">
      <c r="B270" s="112">
        <v>43852</v>
      </c>
      <c r="C270" s="33">
        <v>266</v>
      </c>
      <c r="D270" s="55">
        <f>Bond_Historical!K270</f>
        <v>8.2720053331916828E-4</v>
      </c>
      <c r="E270" s="55">
        <f>Bond_Historical!L270</f>
        <v>5.2911304680207567E-4</v>
      </c>
      <c r="F270" s="55">
        <f>Bond_Historical!M270</f>
        <v>7.6436500082908672E-4</v>
      </c>
      <c r="G270" s="55">
        <f>Bond_Historical!N270</f>
        <v>5.3990891606826201E-4</v>
      </c>
      <c r="H270" s="55">
        <f>Bond_Historical!O270</f>
        <v>-1.7530832966801482E-3</v>
      </c>
      <c r="I270" s="55">
        <f>Bond_Historical!P270</f>
        <v>-1.8451999026687383E-4</v>
      </c>
      <c r="J270" s="55">
        <f>Equity_Historical!P271</f>
        <v>-5.7878339217229272E-3</v>
      </c>
      <c r="K270" s="55">
        <f>Equity_Historical!Q271</f>
        <v>-5.4205522215599895E-4</v>
      </c>
      <c r="L270" s="55">
        <f>Equity_Historical!R271</f>
        <v>4.4022797675225519E-3</v>
      </c>
      <c r="M270" s="55">
        <f>Equity_Historical!S271</f>
        <v>-2.5959205097648721E-3</v>
      </c>
      <c r="N270" s="55">
        <f>Equity_Historical!T271</f>
        <v>-1.6318967991653714E-2</v>
      </c>
      <c r="O270" s="55">
        <f>Equity_Historical!U271</f>
        <v>-1.1701446081381832E-3</v>
      </c>
      <c r="P270" s="55">
        <f>Equity_Historical!V271</f>
        <v>-6.6539069939162325E-3</v>
      </c>
      <c r="Q270" s="55">
        <f>Equity_Historical!W271</f>
        <v>3.6266318095035037E-3</v>
      </c>
      <c r="R270" s="55">
        <f>Equity_Historical!X271</f>
        <v>1.9918403491232987E-4</v>
      </c>
      <c r="S270" s="55">
        <f>Equity_Historical!Y271</f>
        <v>3.5630799691361856E-3</v>
      </c>
      <c r="T270" s="55">
        <f>Equity_Historical!Z271</f>
        <v>-8.1462839033958276E-3</v>
      </c>
      <c r="V270" s="55"/>
      <c r="W270" s="55">
        <v>4.1862161461746027E-4</v>
      </c>
      <c r="X270" s="55">
        <v>-1.2544524074397035E-2</v>
      </c>
      <c r="Y270" s="94">
        <f t="shared" si="21"/>
        <v>-7.3592657987912365E-3</v>
      </c>
      <c r="Z270" s="54">
        <f t="shared" si="22"/>
        <v>992640.7342012088</v>
      </c>
      <c r="AA270" s="54">
        <f t="shared" si="23"/>
        <v>-7359.2657987911953</v>
      </c>
      <c r="AB270" s="101">
        <v>-10394.588323950069</v>
      </c>
      <c r="AC270" s="6">
        <f t="shared" si="20"/>
        <v>1153502.0558606423</v>
      </c>
    </row>
    <row r="271" spans="2:29">
      <c r="B271" s="112">
        <v>43853</v>
      </c>
      <c r="C271" s="33">
        <v>267</v>
      </c>
      <c r="D271" s="55">
        <f>Bond_Historical!K271</f>
        <v>1.7707870820225626E-3</v>
      </c>
      <c r="E271" s="55">
        <f>Bond_Historical!L271</f>
        <v>1.3215055744746401E-3</v>
      </c>
      <c r="F271" s="55">
        <f>Bond_Historical!M271</f>
        <v>2.2890165699425559E-3</v>
      </c>
      <c r="G271" s="55">
        <f>Bond_Historical!N271</f>
        <v>1.3105649549018988E-3</v>
      </c>
      <c r="H271" s="55">
        <f>Bond_Historical!O271</f>
        <v>2.8034967011430554E-3</v>
      </c>
      <c r="I271" s="55">
        <f>Bond_Historical!P271</f>
        <v>1.4766049474468194E-3</v>
      </c>
      <c r="J271" s="55">
        <f>Equity_Historical!P272</f>
        <v>-6.2706358789364749E-3</v>
      </c>
      <c r="K271" s="55">
        <f>Equity_Historical!Q272</f>
        <v>-7.0736599044872424E-3</v>
      </c>
      <c r="L271" s="55">
        <f>Equity_Historical!R272</f>
        <v>-2.5010730257394335E-3</v>
      </c>
      <c r="M271" s="55">
        <f>Equity_Historical!S272</f>
        <v>0</v>
      </c>
      <c r="N271" s="55">
        <f>Equity_Historical!T272</f>
        <v>-3.9564667902277102E-3</v>
      </c>
      <c r="O271" s="55">
        <f>Equity_Historical!U272</f>
        <v>-1.0248005600442371E-3</v>
      </c>
      <c r="P271" s="55">
        <f>Equity_Historical!V272</f>
        <v>1.1289757337558198E-2</v>
      </c>
      <c r="Q271" s="55">
        <f>Equity_Historical!W272</f>
        <v>1.7506875289967999E-2</v>
      </c>
      <c r="R271" s="55">
        <f>Equity_Historical!X272</f>
        <v>-3.7659570861403556E-3</v>
      </c>
      <c r="S271" s="55">
        <f>Equity_Historical!Y272</f>
        <v>4.804216947678624E-3</v>
      </c>
      <c r="T271" s="55">
        <f>Equity_Historical!Z272</f>
        <v>5.2444680577338337E-3</v>
      </c>
      <c r="V271" s="55"/>
      <c r="W271" s="55">
        <v>1.6546787175141366E-3</v>
      </c>
      <c r="X271" s="55">
        <v>-1.9120092754001655E-3</v>
      </c>
      <c r="Y271" s="94">
        <f t="shared" si="21"/>
        <v>-4.8533407823444456E-4</v>
      </c>
      <c r="Z271" s="54">
        <f t="shared" si="22"/>
        <v>999514.66592176561</v>
      </c>
      <c r="AA271" s="54">
        <f t="shared" si="23"/>
        <v>-485.33407823438756</v>
      </c>
      <c r="AB271" s="101">
        <v>-10390.766099339584</v>
      </c>
      <c r="AC271" s="6">
        <f t="shared" si="20"/>
        <v>1153016.721782408</v>
      </c>
    </row>
    <row r="272" spans="2:29">
      <c r="B272" s="112">
        <v>43854</v>
      </c>
      <c r="C272" s="33">
        <v>268</v>
      </c>
      <c r="D272" s="55">
        <f>Bond_Historical!K272</f>
        <v>1.5324118136634665E-3</v>
      </c>
      <c r="E272" s="55">
        <f>Bond_Historical!L272</f>
        <v>1.8473458228348879E-3</v>
      </c>
      <c r="F272" s="55">
        <f>Bond_Historical!M272</f>
        <v>2.6641339008331099E-3</v>
      </c>
      <c r="G272" s="55">
        <f>Bond_Historical!N272</f>
        <v>1.6925813015147909E-3</v>
      </c>
      <c r="H272" s="55">
        <f>Bond_Historical!O272</f>
        <v>2.4468043194067813E-3</v>
      </c>
      <c r="I272" s="55">
        <f>Bond_Historical!P272</f>
        <v>9.2174933775849459E-4</v>
      </c>
      <c r="J272" s="55">
        <f>Equity_Historical!P273</f>
        <v>-6.7622094182901845E-3</v>
      </c>
      <c r="K272" s="55">
        <f>Equity_Historical!Q273</f>
        <v>-8.3161685156614828E-3</v>
      </c>
      <c r="L272" s="55">
        <f>Equity_Historical!R273</f>
        <v>-1.2512288617743566E-2</v>
      </c>
      <c r="M272" s="55">
        <f>Equity_Historical!S273</f>
        <v>2.5829076172842393E-2</v>
      </c>
      <c r="N272" s="55">
        <f>Equity_Historical!T273</f>
        <v>-1.9178292862495141E-2</v>
      </c>
      <c r="O272" s="55">
        <f>Equity_Historical!U273</f>
        <v>-2.5141345992094367E-2</v>
      </c>
      <c r="P272" s="55">
        <f>Equity_Historical!V273</f>
        <v>-1.3042843171532444E-3</v>
      </c>
      <c r="Q272" s="55">
        <f>Equity_Historical!W273</f>
        <v>9.0140312691337782E-3</v>
      </c>
      <c r="R272" s="55">
        <f>Equity_Historical!X273</f>
        <v>-2.2456907252926667E-2</v>
      </c>
      <c r="S272" s="55">
        <f>Equity_Historical!Y273</f>
        <v>-2.8856721832019468E-3</v>
      </c>
      <c r="T272" s="55">
        <f>Equity_Historical!Z273</f>
        <v>-1.1339216223811585E-2</v>
      </c>
      <c r="V272" s="55"/>
      <c r="W272" s="55">
        <v>1.8474836325458762E-3</v>
      </c>
      <c r="X272" s="55">
        <v>-3.3688195063739976E-2</v>
      </c>
      <c r="Y272" s="94">
        <f t="shared" si="21"/>
        <v>-1.9473923585225636E-2</v>
      </c>
      <c r="Z272" s="54">
        <f t="shared" si="22"/>
        <v>980526.0764147744</v>
      </c>
      <c r="AA272" s="54">
        <f t="shared" si="23"/>
        <v>-19473.923585225595</v>
      </c>
      <c r="AB272" s="101">
        <v>-10387.210402870434</v>
      </c>
      <c r="AC272" s="6">
        <f t="shared" si="20"/>
        <v>1133542.7981971824</v>
      </c>
    </row>
    <row r="273" spans="2:29">
      <c r="B273" s="112">
        <v>43857</v>
      </c>
      <c r="C273" s="33">
        <v>269</v>
      </c>
      <c r="D273" s="55">
        <f>Bond_Historical!K273</f>
        <v>3.292323685866576E-3</v>
      </c>
      <c r="E273" s="55">
        <f>Bond_Historical!L273</f>
        <v>3.0713170898852204E-3</v>
      </c>
      <c r="F273" s="55">
        <f>Bond_Historical!M273</f>
        <v>5.3071921728050069E-3</v>
      </c>
      <c r="G273" s="55">
        <f>Bond_Historical!N273</f>
        <v>1.9203926268668743E-3</v>
      </c>
      <c r="H273" s="55">
        <f>Bond_Historical!O273</f>
        <v>1.91826312103588E-3</v>
      </c>
      <c r="I273" s="55">
        <f>Bond_Historical!P273</f>
        <v>2.3924746376073887E-3</v>
      </c>
      <c r="J273" s="55">
        <f>Equity_Historical!P274</f>
        <v>-2.4112458368799713E-2</v>
      </c>
      <c r="K273" s="55">
        <f>Equity_Historical!Q274</f>
        <v>-1.4186651578242924E-2</v>
      </c>
      <c r="L273" s="55">
        <f>Equity_Historical!R274</f>
        <v>1.2944327736002114E-2</v>
      </c>
      <c r="M273" s="55">
        <f>Equity_Historical!S274</f>
        <v>-1.4971621532144055E-2</v>
      </c>
      <c r="N273" s="55">
        <f>Equity_Historical!T274</f>
        <v>-3.4255854745781168E-2</v>
      </c>
      <c r="O273" s="55">
        <f>Equity_Historical!U274</f>
        <v>-8.4467907187659817E-3</v>
      </c>
      <c r="P273" s="55">
        <f>Equity_Historical!V274</f>
        <v>-2.1048500769941722E-4</v>
      </c>
      <c r="Q273" s="55">
        <f>Equity_Historical!W274</f>
        <v>-2.1386007471352044E-3</v>
      </c>
      <c r="R273" s="55">
        <f>Equity_Historical!X274</f>
        <v>-3.023304892348069E-2</v>
      </c>
      <c r="S273" s="55">
        <f>Equity_Historical!Y274</f>
        <v>-2.9846747828630355E-2</v>
      </c>
      <c r="T273" s="55">
        <f>Equity_Historical!Z274</f>
        <v>-4.1037350099195166E-2</v>
      </c>
      <c r="V273" s="55"/>
      <c r="W273" s="55">
        <v>3.0470231103798999E-3</v>
      </c>
      <c r="X273" s="55">
        <v>3.4529857832545433E-4</v>
      </c>
      <c r="Y273" s="94">
        <f t="shared" si="21"/>
        <v>1.4259883911472327E-3</v>
      </c>
      <c r="Z273" s="54">
        <f t="shared" si="22"/>
        <v>1001425.9883911472</v>
      </c>
      <c r="AA273" s="54">
        <f t="shared" si="23"/>
        <v>1425.988391147228</v>
      </c>
      <c r="AB273" s="101">
        <v>-10349.760232090601</v>
      </c>
      <c r="AC273" s="6">
        <f t="shared" si="20"/>
        <v>1134968.7865883296</v>
      </c>
    </row>
    <row r="274" spans="2:29">
      <c r="B274" s="112">
        <v>43858</v>
      </c>
      <c r="C274" s="33">
        <v>270</v>
      </c>
      <c r="D274" s="55">
        <f>Bond_Historical!K274</f>
        <v>-1.7621515706425237E-3</v>
      </c>
      <c r="E274" s="55">
        <f>Bond_Historical!L274</f>
        <v>-8.7676052584440467E-4</v>
      </c>
      <c r="F274" s="55">
        <f>Bond_Historical!M274</f>
        <v>-2.6498078407557022E-3</v>
      </c>
      <c r="G274" s="55">
        <f>Bond_Historical!N274</f>
        <v>-5.3725647437201048E-4</v>
      </c>
      <c r="H274" s="55">
        <f>Bond_Historical!O274</f>
        <v>-1.7437696684109701E-3</v>
      </c>
      <c r="I274" s="55">
        <f>Bond_Historical!P274</f>
        <v>-9.1970733779681338E-4</v>
      </c>
      <c r="J274" s="55">
        <f>Equity_Historical!P275</f>
        <v>-1.3909647689190232E-3</v>
      </c>
      <c r="K274" s="55">
        <f>Equity_Historical!Q275</f>
        <v>1.3498078348143599E-2</v>
      </c>
      <c r="L274" s="55">
        <f>Equity_Historical!R275</f>
        <v>6.3665057328112238E-3</v>
      </c>
      <c r="M274" s="55">
        <f>Equity_Historical!S275</f>
        <v>1.0571466178683511E-2</v>
      </c>
      <c r="N274" s="55">
        <f>Equity_Historical!T275</f>
        <v>9.5378962845402374E-3</v>
      </c>
      <c r="O274" s="55">
        <f>Equity_Historical!U275</f>
        <v>1.8014158775288499E-2</v>
      </c>
      <c r="P274" s="55">
        <f>Equity_Historical!V275</f>
        <v>-1.2221235816628265E-3</v>
      </c>
      <c r="Q274" s="55">
        <f>Equity_Historical!W275</f>
        <v>8.2092838900686849E-3</v>
      </c>
      <c r="R274" s="55">
        <f>Equity_Historical!X275</f>
        <v>6.2459955086469551E-3</v>
      </c>
      <c r="S274" s="55">
        <f>Equity_Historical!Y275</f>
        <v>2.7897004241227898E-2</v>
      </c>
      <c r="T274" s="55">
        <f>Equity_Historical!Z275</f>
        <v>-1.8391305220202912E-3</v>
      </c>
      <c r="V274" s="55"/>
      <c r="W274" s="55">
        <v>-1.2750460703281688E-3</v>
      </c>
      <c r="X274" s="55">
        <v>7.5504777226446679E-3</v>
      </c>
      <c r="Y274" s="94">
        <f t="shared" si="21"/>
        <v>4.0202682054555332E-3</v>
      </c>
      <c r="Z274" s="54">
        <f t="shared" si="22"/>
        <v>1004020.2682054555</v>
      </c>
      <c r="AA274" s="54">
        <f t="shared" si="23"/>
        <v>4020.2682054555044</v>
      </c>
      <c r="AB274" s="101">
        <v>-10312.30308328371</v>
      </c>
      <c r="AC274" s="6">
        <f t="shared" si="20"/>
        <v>1138989.0547937851</v>
      </c>
    </row>
    <row r="275" spans="2:29">
      <c r="B275" s="112">
        <v>43859</v>
      </c>
      <c r="C275" s="33">
        <v>271</v>
      </c>
      <c r="D275" s="55">
        <f>Bond_Historical!K275</f>
        <v>2.8181188526631932E-3</v>
      </c>
      <c r="E275" s="55">
        <f>Bond_Historical!L275</f>
        <v>2.2773829483928214E-3</v>
      </c>
      <c r="F275" s="55">
        <f>Bond_Historical!M275</f>
        <v>3.7833699889544326E-3</v>
      </c>
      <c r="G275" s="55">
        <f>Bond_Historical!N275</f>
        <v>3.2190689173331065E-3</v>
      </c>
      <c r="H275" s="55">
        <f>Bond_Historical!O275</f>
        <v>4.0060831736490089E-3</v>
      </c>
      <c r="I275" s="55">
        <f>Bond_Historical!P275</f>
        <v>1.6546629579465837E-3</v>
      </c>
      <c r="J275" s="55">
        <f>Equity_Historical!P276</f>
        <v>-8.3876357389620054E-3</v>
      </c>
      <c r="K275" s="55">
        <f>Equity_Historical!Q276</f>
        <v>2.4671338867972775E-2</v>
      </c>
      <c r="L275" s="55">
        <f>Equity_Historical!R276</f>
        <v>-6.10779788106786E-3</v>
      </c>
      <c r="M275" s="55">
        <f>Equity_Historical!S276</f>
        <v>-2.1602149460972886E-2</v>
      </c>
      <c r="N275" s="55">
        <f>Equity_Historical!T276</f>
        <v>-4.3242326012360027E-3</v>
      </c>
      <c r="O275" s="55">
        <f>Equity_Historical!U276</f>
        <v>-1.4889011960328084E-3</v>
      </c>
      <c r="P275" s="55">
        <f>Equity_Historical!V276</f>
        <v>-1.5894136095709988E-2</v>
      </c>
      <c r="Q275" s="55">
        <f>Equity_Historical!W276</f>
        <v>2.7567291008233166E-3</v>
      </c>
      <c r="R275" s="55">
        <f>Equity_Historical!X276</f>
        <v>-1.0443628706330178E-2</v>
      </c>
      <c r="S275" s="55">
        <f>Equity_Historical!Y276</f>
        <v>2.0716030515404726E-2</v>
      </c>
      <c r="T275" s="55">
        <f>Equity_Historical!Z276</f>
        <v>-1.745396988992768E-2</v>
      </c>
      <c r="V275" s="55"/>
      <c r="W275" s="55">
        <v>2.9497598015578576E-3</v>
      </c>
      <c r="X275" s="55">
        <v>2.7737409587118463E-3</v>
      </c>
      <c r="Y275" s="94">
        <f t="shared" si="21"/>
        <v>2.844148495850251E-3</v>
      </c>
      <c r="Z275" s="54">
        <f t="shared" si="22"/>
        <v>1002844.1484958503</v>
      </c>
      <c r="AA275" s="54">
        <f t="shared" si="23"/>
        <v>2844.1484958502697</v>
      </c>
      <c r="AB275" s="101">
        <v>-10300.556936359731</v>
      </c>
      <c r="AC275" s="6">
        <f t="shared" si="20"/>
        <v>1141833.2032896355</v>
      </c>
    </row>
    <row r="276" spans="2:29">
      <c r="B276" s="112">
        <v>43860</v>
      </c>
      <c r="C276" s="33">
        <v>272</v>
      </c>
      <c r="D276" s="55">
        <f>Bond_Historical!K276</f>
        <v>2.3411987454046468E-4</v>
      </c>
      <c r="E276" s="55">
        <f>Bond_Historical!L276</f>
        <v>8.7179564523311967E-5</v>
      </c>
      <c r="F276" s="55">
        <f>Bond_Historical!M276</f>
        <v>0</v>
      </c>
      <c r="G276" s="55">
        <f>Bond_Historical!N276</f>
        <v>6.1219108292182305E-4</v>
      </c>
      <c r="H276" s="55">
        <f>Bond_Historical!O276</f>
        <v>1.042545553135188E-3</v>
      </c>
      <c r="I276" s="55">
        <f>Bond_Historical!P276</f>
        <v>-3.6749100567534849E-4</v>
      </c>
      <c r="J276" s="55">
        <f>Equity_Historical!P277</f>
        <v>1.0550817892009864E-2</v>
      </c>
      <c r="K276" s="55">
        <f>Equity_Historical!Q277</f>
        <v>-6.3335664506743564E-2</v>
      </c>
      <c r="L276" s="55">
        <f>Equity_Historical!R277</f>
        <v>5.9360903201811496E-3</v>
      </c>
      <c r="M276" s="55">
        <f>Equity_Historical!S277</f>
        <v>3.6584216308136359E-2</v>
      </c>
      <c r="N276" s="55">
        <f>Equity_Historical!T277</f>
        <v>-9.00888831683712E-2</v>
      </c>
      <c r="O276" s="55">
        <f>Equity_Historical!U277</f>
        <v>1.2291081381108163E-2</v>
      </c>
      <c r="P276" s="55">
        <f>Equity_Historical!V277</f>
        <v>7.511114636939824E-3</v>
      </c>
      <c r="Q276" s="55">
        <f>Equity_Historical!W277</f>
        <v>3.1716416362246578E-3</v>
      </c>
      <c r="R276" s="55">
        <f>Equity_Historical!X277</f>
        <v>-6.8097665098004736E-3</v>
      </c>
      <c r="S276" s="55">
        <f>Equity_Historical!Y277</f>
        <v>-1.4502443827523527E-3</v>
      </c>
      <c r="T276" s="55">
        <f>Equity_Historical!Z277</f>
        <v>5.9139649724707748E-3</v>
      </c>
      <c r="V276" s="55"/>
      <c r="W276" s="55">
        <v>2.4570339412172116E-4</v>
      </c>
      <c r="X276" s="55">
        <v>-6.9782074358460552E-2</v>
      </c>
      <c r="Y276" s="94">
        <f t="shared" si="21"/>
        <v>-4.1770963257427643E-2</v>
      </c>
      <c r="Z276" s="54">
        <f t="shared" si="22"/>
        <v>958229.03674257232</v>
      </c>
      <c r="AA276" s="54">
        <f t="shared" si="23"/>
        <v>-41770.963257427677</v>
      </c>
      <c r="AB276" s="101">
        <v>-10236.404157365556</v>
      </c>
      <c r="AC276" s="6">
        <f t="shared" si="20"/>
        <v>1100062.2400322077</v>
      </c>
    </row>
    <row r="277" spans="2:29">
      <c r="B277" s="112">
        <v>43861</v>
      </c>
      <c r="C277" s="33">
        <v>273</v>
      </c>
      <c r="D277" s="55">
        <f>Bond_Historical!K277</f>
        <v>2.575674925056511E-3</v>
      </c>
      <c r="E277" s="55">
        <f>Bond_Historical!L277</f>
        <v>2.9702423353006632E-3</v>
      </c>
      <c r="F277" s="55">
        <f>Bond_Historical!M277</f>
        <v>4.1451224860549161E-3</v>
      </c>
      <c r="G277" s="55">
        <f>Bond_Historical!N277</f>
        <v>2.5969412163573198E-3</v>
      </c>
      <c r="H277" s="55">
        <f>Bond_Historical!O277</f>
        <v>4.1584601029443615E-3</v>
      </c>
      <c r="I277" s="55">
        <f>Bond_Historical!P277</f>
        <v>1.1019270194091123E-3</v>
      </c>
      <c r="J277" s="55">
        <f>Equity_Historical!P278</f>
        <v>-4.2083278832289371E-2</v>
      </c>
      <c r="K277" s="55">
        <f>Equity_Historical!Q278</f>
        <v>-3.7044870339029465E-2</v>
      </c>
      <c r="L277" s="55">
        <f>Equity_Historical!R278</f>
        <v>-1.8090189707739481E-2</v>
      </c>
      <c r="M277" s="55">
        <f>Equity_Historical!S278</f>
        <v>-1.3374247475481688E-3</v>
      </c>
      <c r="N277" s="55">
        <f>Equity_Historical!T278</f>
        <v>-2.9646078172025445E-2</v>
      </c>
      <c r="O277" s="55">
        <f>Equity_Historical!U278</f>
        <v>-2.6320093594831295E-2</v>
      </c>
      <c r="P277" s="55">
        <f>Equity_Historical!V278</f>
        <v>-1.4820055802771867E-2</v>
      </c>
      <c r="Q277" s="55">
        <f>Equity_Historical!W278</f>
        <v>-7.8415518551457532E-3</v>
      </c>
      <c r="R277" s="55">
        <f>Equity_Historical!X278</f>
        <v>-3.0828748946196815E-2</v>
      </c>
      <c r="S277" s="55">
        <f>Equity_Historical!Y278</f>
        <v>-4.5351689207692662E-2</v>
      </c>
      <c r="T277" s="55">
        <f>Equity_Historical!Z278</f>
        <v>-1.5828378895329988E-2</v>
      </c>
      <c r="V277" s="55"/>
      <c r="W277" s="55">
        <v>2.8833286464401741E-3</v>
      </c>
      <c r="X277" s="55">
        <v>-4.8198484966604213E-2</v>
      </c>
      <c r="Y277" s="94">
        <f t="shared" si="21"/>
        <v>-2.7765759521386456E-2</v>
      </c>
      <c r="Z277" s="54">
        <f t="shared" si="22"/>
        <v>972234.24047861353</v>
      </c>
      <c r="AA277" s="54">
        <f t="shared" si="23"/>
        <v>-27765.75952138647</v>
      </c>
      <c r="AB277" s="101">
        <v>-10235.927051731618</v>
      </c>
      <c r="AC277" s="6">
        <f t="shared" si="20"/>
        <v>1072296.4805108211</v>
      </c>
    </row>
    <row r="278" spans="2:29">
      <c r="B278" s="112">
        <v>43864</v>
      </c>
      <c r="C278" s="33">
        <v>274</v>
      </c>
      <c r="D278" s="55">
        <f>Bond_Historical!K278</f>
        <v>-9.023939903552179E-4</v>
      </c>
      <c r="E278" s="55">
        <f>Bond_Historical!L278</f>
        <v>-3.2352933009716366E-4</v>
      </c>
      <c r="F278" s="55">
        <f>Bond_Historical!M278</f>
        <v>-7.152758450765397E-4</v>
      </c>
      <c r="G278" s="55">
        <f>Bond_Historical!N278</f>
        <v>-7.8836690841007967E-4</v>
      </c>
      <c r="H278" s="55">
        <f>Bond_Historical!O278</f>
        <v>-2.5970002589377691E-3</v>
      </c>
      <c r="I278" s="55">
        <f>Bond_Historical!P278</f>
        <v>1.2879282542989861E-4</v>
      </c>
      <c r="J278" s="55">
        <f>Equity_Historical!P279</f>
        <v>-2.2630130235015471E-2</v>
      </c>
      <c r="K278" s="55">
        <f>Equity_Historical!Q279</f>
        <v>1.1228901598602341E-2</v>
      </c>
      <c r="L278" s="55">
        <f>Equity_Historical!R279</f>
        <v>-1.923428010695605E-3</v>
      </c>
      <c r="M278" s="55">
        <f>Equity_Historical!S279</f>
        <v>1.5044309988375185E-3</v>
      </c>
      <c r="N278" s="55">
        <f>Equity_Historical!T279</f>
        <v>1.2234373142387201E-2</v>
      </c>
      <c r="O278" s="55">
        <f>Equity_Historical!U279</f>
        <v>7.6017080925889812E-3</v>
      </c>
      <c r="P278" s="55">
        <f>Equity_Historical!V279</f>
        <v>1.0004154667513357E-2</v>
      </c>
      <c r="Q278" s="55">
        <f>Equity_Historical!W279</f>
        <v>-1.5971537672034371E-3</v>
      </c>
      <c r="R278" s="55">
        <f>Equity_Historical!X279</f>
        <v>5.746179095432743E-3</v>
      </c>
      <c r="S278" s="55">
        <f>Equity_Historical!Y279</f>
        <v>-2.7499948200392092E-3</v>
      </c>
      <c r="T278" s="55">
        <f>Equity_Historical!Z279</f>
        <v>-1.8302768424344842E-3</v>
      </c>
      <c r="V278" s="55"/>
      <c r="W278" s="55">
        <v>-6.7407759499030597E-4</v>
      </c>
      <c r="X278" s="55">
        <v>1.2086385402311569E-2</v>
      </c>
      <c r="Y278" s="94">
        <f t="shared" si="21"/>
        <v>6.982200203390819E-3</v>
      </c>
      <c r="Z278" s="54">
        <f t="shared" si="22"/>
        <v>1006982.2002033908</v>
      </c>
      <c r="AA278" s="54">
        <f t="shared" si="23"/>
        <v>6982.200203390792</v>
      </c>
      <c r="AB278" s="101">
        <v>-10173.815257458249</v>
      </c>
      <c r="AC278" s="6">
        <f t="shared" si="20"/>
        <v>1079278.6807142119</v>
      </c>
    </row>
    <row r="279" spans="2:29">
      <c r="B279" s="112">
        <v>43865</v>
      </c>
      <c r="C279" s="33">
        <v>275</v>
      </c>
      <c r="D279" s="55">
        <f>Bond_Historical!K279</f>
        <v>-3.0539281095242881E-3</v>
      </c>
      <c r="E279" s="55">
        <f>Bond_Historical!L279</f>
        <v>-3.3280431771138229E-3</v>
      </c>
      <c r="F279" s="55">
        <f>Bond_Historical!M279</f>
        <v>-4.9125094992459898E-3</v>
      </c>
      <c r="G279" s="55">
        <f>Bond_Historical!N279</f>
        <v>-2.4520866583233715E-3</v>
      </c>
      <c r="H279" s="55">
        <f>Bond_Historical!O279</f>
        <v>-4.34358755437387E-3</v>
      </c>
      <c r="I279" s="55">
        <f>Bond_Historical!P279</f>
        <v>-2.3928919951953188E-3</v>
      </c>
      <c r="J279" s="55">
        <f>Equity_Historical!P280</f>
        <v>-1.2593479921223515E-2</v>
      </c>
      <c r="K279" s="55">
        <f>Equity_Historical!Q280</f>
        <v>2.7246725214261643E-2</v>
      </c>
      <c r="L279" s="55">
        <f>Equity_Historical!R280</f>
        <v>8.7134202307810743E-3</v>
      </c>
      <c r="M279" s="55">
        <f>Equity_Historical!S280</f>
        <v>-2.3414668337769281E-3</v>
      </c>
      <c r="N279" s="55">
        <f>Equity_Historical!T280</f>
        <v>1.703220156912116E-2</v>
      </c>
      <c r="O279" s="55">
        <f>Equity_Historical!U280</f>
        <v>1.4293241862097038E-2</v>
      </c>
      <c r="P279" s="55">
        <f>Equity_Historical!V280</f>
        <v>1.433680075749154E-2</v>
      </c>
      <c r="Q279" s="55">
        <f>Equity_Historical!W280</f>
        <v>-1.405648153468708E-2</v>
      </c>
      <c r="R279" s="55">
        <f>Equity_Historical!X280</f>
        <v>2.4584213344748144E-2</v>
      </c>
      <c r="S279" s="55">
        <f>Equity_Historical!Y280</f>
        <v>3.248039604698514E-2</v>
      </c>
      <c r="T279" s="55">
        <f>Equity_Historical!Z280</f>
        <v>3.8056106443410578E-2</v>
      </c>
      <c r="V279" s="55"/>
      <c r="W279" s="55">
        <v>-3.2793421638376906E-3</v>
      </c>
      <c r="X279" s="55">
        <v>7.1157932135027663E-4</v>
      </c>
      <c r="Y279" s="94">
        <f t="shared" si="21"/>
        <v>-8.8478927272491034E-4</v>
      </c>
      <c r="Z279" s="54">
        <f t="shared" si="22"/>
        <v>999115.21072727512</v>
      </c>
      <c r="AA279" s="54">
        <f t="shared" si="23"/>
        <v>-884.78927272488363</v>
      </c>
      <c r="AB279" s="101">
        <v>-10161.286826389027</v>
      </c>
      <c r="AC279" s="6">
        <f t="shared" si="20"/>
        <v>1078393.891441487</v>
      </c>
    </row>
    <row r="280" spans="2:29">
      <c r="B280" s="112">
        <v>43866</v>
      </c>
      <c r="C280" s="33">
        <v>276</v>
      </c>
      <c r="D280" s="55">
        <f>Bond_Historical!K280</f>
        <v>-1.6487554127712569E-3</v>
      </c>
      <c r="E280" s="55">
        <f>Bond_Historical!L280</f>
        <v>-1.492517542839256E-3</v>
      </c>
      <c r="F280" s="55">
        <f>Bond_Historical!M280</f>
        <v>-3.0351850814431753E-3</v>
      </c>
      <c r="G280" s="55">
        <f>Bond_Historical!N280</f>
        <v>-6.1372368082245261E-4</v>
      </c>
      <c r="H280" s="55">
        <f>Bond_Historical!O280</f>
        <v>-2.4409944690418814E-3</v>
      </c>
      <c r="I280" s="55">
        <f>Bond_Historical!P280</f>
        <v>-3.6843766300651671E-4</v>
      </c>
      <c r="J280" s="55">
        <f>Equity_Historical!P281</f>
        <v>4.4995447488298979E-2</v>
      </c>
      <c r="K280" s="55">
        <f>Equity_Historical!Q281</f>
        <v>1.3335515105580356E-3</v>
      </c>
      <c r="L280" s="55">
        <f>Equity_Historical!R281</f>
        <v>1.327132739984657E-2</v>
      </c>
      <c r="M280" s="55">
        <f>Equity_Historical!S281</f>
        <v>8.6697895442571556E-3</v>
      </c>
      <c r="N280" s="55">
        <f>Equity_Historical!T281</f>
        <v>2.5849001902312443E-2</v>
      </c>
      <c r="O280" s="55">
        <f>Equity_Historical!U281</f>
        <v>1.685762414431153E-2</v>
      </c>
      <c r="P280" s="55">
        <f>Equity_Historical!V281</f>
        <v>-4.516370091785727E-3</v>
      </c>
      <c r="Q280" s="55">
        <f>Equity_Historical!W281</f>
        <v>9.2504478442760867E-3</v>
      </c>
      <c r="R280" s="55">
        <f>Equity_Historical!X281</f>
        <v>5.1661368687651414E-2</v>
      </c>
      <c r="S280" s="55">
        <f>Equity_Historical!Y281</f>
        <v>8.1215601274434168E-3</v>
      </c>
      <c r="T280" s="55">
        <f>Equity_Historical!Z281</f>
        <v>2.3560166713713415E-2</v>
      </c>
      <c r="V280" s="55"/>
      <c r="W280" s="55">
        <v>-1.4589888700204591E-3</v>
      </c>
      <c r="X280" s="55">
        <v>1.7676358706158198E-2</v>
      </c>
      <c r="Y280" s="94">
        <f t="shared" si="21"/>
        <v>1.0022219675686735E-2</v>
      </c>
      <c r="Z280" s="54">
        <f t="shared" si="22"/>
        <v>1010022.2196756867</v>
      </c>
      <c r="AA280" s="54">
        <f t="shared" si="23"/>
        <v>10022.219675686676</v>
      </c>
      <c r="AB280" s="101">
        <v>-10099.273421740858</v>
      </c>
      <c r="AC280" s="6">
        <f t="shared" si="20"/>
        <v>1088416.1111171737</v>
      </c>
    </row>
    <row r="281" spans="2:29">
      <c r="B281" s="112">
        <v>43867</v>
      </c>
      <c r="C281" s="33">
        <v>277</v>
      </c>
      <c r="D281" s="55">
        <f>Bond_Historical!K281</f>
        <v>9.425593319348502E-4</v>
      </c>
      <c r="E281" s="55">
        <f>Bond_Historical!L281</f>
        <v>6.1483755888261089E-4</v>
      </c>
      <c r="F281" s="55">
        <f>Bond_Historical!M281</f>
        <v>1.1395416057158993E-3</v>
      </c>
      <c r="G281" s="55">
        <f>Bond_Historical!N281</f>
        <v>-4.6102630069181749E-4</v>
      </c>
      <c r="H281" s="55">
        <f>Bond_Historical!O281</f>
        <v>1.5699352102998114E-3</v>
      </c>
      <c r="I281" s="55">
        <f>Bond_Historical!P281</f>
        <v>-1.8481551426040258E-4</v>
      </c>
      <c r="J281" s="55">
        <f>Equity_Historical!P282</f>
        <v>-1.3643015387999809E-2</v>
      </c>
      <c r="K281" s="55">
        <f>Equity_Historical!Q282</f>
        <v>3.5157594880730046E-3</v>
      </c>
      <c r="L281" s="55">
        <f>Equity_Historical!R282</f>
        <v>-4.289756782554663E-3</v>
      </c>
      <c r="M281" s="55">
        <f>Equity_Historical!S282</f>
        <v>1.1881215164493105E-2</v>
      </c>
      <c r="N281" s="55">
        <f>Equity_Historical!T282</f>
        <v>-5.0051294097016108E-3</v>
      </c>
      <c r="O281" s="55">
        <f>Equity_Historical!U282</f>
        <v>1.4556577330858861E-4</v>
      </c>
      <c r="P281" s="55">
        <f>Equity_Historical!V282</f>
        <v>6.0314060427722766E-3</v>
      </c>
      <c r="Q281" s="55">
        <f>Equity_Historical!W282</f>
        <v>7.4890084597187235E-4</v>
      </c>
      <c r="R281" s="55">
        <f>Equity_Historical!X282</f>
        <v>-1.1118866827246703E-2</v>
      </c>
      <c r="S281" s="55">
        <f>Equity_Historical!Y282</f>
        <v>1.1628733555847716E-2</v>
      </c>
      <c r="T281" s="55">
        <f>Equity_Historical!Z282</f>
        <v>3.024913178149942E-3</v>
      </c>
      <c r="V281" s="55"/>
      <c r="W281" s="55">
        <v>3.7354452521700304E-4</v>
      </c>
      <c r="X281" s="55">
        <v>-1.2413012514292811E-2</v>
      </c>
      <c r="Y281" s="94">
        <f t="shared" si="21"/>
        <v>-7.2983896984888845E-3</v>
      </c>
      <c r="Z281" s="54">
        <f t="shared" si="22"/>
        <v>992701.61030151113</v>
      </c>
      <c r="AA281" s="54">
        <f t="shared" si="23"/>
        <v>-7298.3896984888706</v>
      </c>
      <c r="AB281" s="101">
        <v>-10092.889052304556</v>
      </c>
      <c r="AC281" s="6">
        <f t="shared" si="20"/>
        <v>1081117.7214186848</v>
      </c>
    </row>
    <row r="282" spans="2:29">
      <c r="B282" s="112">
        <v>43868</v>
      </c>
      <c r="C282" s="33">
        <v>278</v>
      </c>
      <c r="D282" s="55">
        <f>Bond_Historical!K282</f>
        <v>3.0560822499896348E-3</v>
      </c>
      <c r="E282" s="55">
        <f>Bond_Historical!L282</f>
        <v>2.893557614629113E-3</v>
      </c>
      <c r="F282" s="55">
        <f>Bond_Historical!M282</f>
        <v>3.0312824884082307E-3</v>
      </c>
      <c r="G282" s="55">
        <f>Bond_Historical!N282</f>
        <v>3.8333735054953627E-3</v>
      </c>
      <c r="H282" s="55">
        <f>Bond_Historical!O282</f>
        <v>3.8266095642368264E-3</v>
      </c>
      <c r="I282" s="55">
        <f>Bond_Historical!P282</f>
        <v>1.4741575572609501E-3</v>
      </c>
      <c r="J282" s="55">
        <f>Equity_Historical!P283</f>
        <v>-6.6475131855327028E-3</v>
      </c>
      <c r="K282" s="55">
        <f>Equity_Historical!Q283</f>
        <v>6.994653162161241E-3</v>
      </c>
      <c r="L282" s="55">
        <f>Equity_Historical!R283</f>
        <v>1.2029923937319285E-3</v>
      </c>
      <c r="M282" s="55">
        <f>Equity_Historical!S283</f>
        <v>-5.2630414285859666E-3</v>
      </c>
      <c r="N282" s="55">
        <f>Equity_Historical!T283</f>
        <v>-2.3694272716474247E-2</v>
      </c>
      <c r="O282" s="55">
        <f>Equity_Historical!U283</f>
        <v>-3.2028774762371268E-3</v>
      </c>
      <c r="P282" s="55">
        <f>Equity_Historical!V283</f>
        <v>3.944863123149382E-3</v>
      </c>
      <c r="Q282" s="55">
        <f>Equity_Historical!W283</f>
        <v>-7.4092453698900145E-3</v>
      </c>
      <c r="R282" s="55">
        <f>Equity_Historical!X283</f>
        <v>-1.1139936372413548E-2</v>
      </c>
      <c r="S282" s="55">
        <f>Equity_Historical!Y283</f>
        <v>-1.3685726214364502E-2</v>
      </c>
      <c r="T282" s="55">
        <f>Equity_Historical!Z283</f>
        <v>-8.3852659753314018E-3</v>
      </c>
      <c r="V282" s="55"/>
      <c r="W282" s="55">
        <v>3.1157403005262693E-3</v>
      </c>
      <c r="X282" s="55">
        <v>-7.8197729651395646E-3</v>
      </c>
      <c r="Y282" s="94">
        <f t="shared" si="21"/>
        <v>-3.4455676588732308E-3</v>
      </c>
      <c r="Z282" s="54">
        <f t="shared" si="22"/>
        <v>996554.43234112673</v>
      </c>
      <c r="AA282" s="54">
        <f t="shared" si="23"/>
        <v>-3445.5676588732749</v>
      </c>
      <c r="AB282" s="101">
        <v>-10071.794897510088</v>
      </c>
      <c r="AC282" s="6">
        <f t="shared" si="20"/>
        <v>1077672.1537598115</v>
      </c>
    </row>
    <row r="283" spans="2:29">
      <c r="B283" s="112">
        <v>43871</v>
      </c>
      <c r="C283" s="33">
        <v>279</v>
      </c>
      <c r="D283" s="55">
        <f>Bond_Historical!K283</f>
        <v>1.5247873391194672E-3</v>
      </c>
      <c r="E283" s="55">
        <f>Bond_Historical!L283</f>
        <v>1.1373050888109396E-3</v>
      </c>
      <c r="F283" s="55">
        <f>Bond_Historical!M283</f>
        <v>1.8901160119079144E-3</v>
      </c>
      <c r="G283" s="55">
        <f>Bond_Historical!N283</f>
        <v>2.3689494815134875E-3</v>
      </c>
      <c r="H283" s="55">
        <f>Bond_Historical!O283</f>
        <v>1.3880372488790614E-3</v>
      </c>
      <c r="I283" s="55">
        <f>Bond_Historical!P283</f>
        <v>3.6826565928892987E-4</v>
      </c>
      <c r="J283" s="55">
        <f>Equity_Historical!P284</f>
        <v>-1.0617258665046456E-2</v>
      </c>
      <c r="K283" s="55">
        <f>Equity_Historical!Q284</f>
        <v>3.432179619262705E-3</v>
      </c>
      <c r="L283" s="55">
        <f>Equity_Historical!R284</f>
        <v>-1.035805716351435E-2</v>
      </c>
      <c r="M283" s="55">
        <f>Equity_Historical!S284</f>
        <v>3.2967256212129833E-4</v>
      </c>
      <c r="N283" s="55">
        <f>Equity_Historical!T284</f>
        <v>-1.4761028927000677E-2</v>
      </c>
      <c r="O283" s="55">
        <f>Equity_Historical!U284</f>
        <v>4.1469784453470934E-3</v>
      </c>
      <c r="P283" s="55">
        <f>Equity_Historical!V284</f>
        <v>2.047998469642032E-2</v>
      </c>
      <c r="Q283" s="55">
        <f>Equity_Historical!W284</f>
        <v>3.2280190006324207E-3</v>
      </c>
      <c r="R283" s="55">
        <f>Equity_Historical!X284</f>
        <v>-7.6010965357589944E-3</v>
      </c>
      <c r="S283" s="55">
        <f>Equity_Historical!Y284</f>
        <v>4.7381975240952676E-3</v>
      </c>
      <c r="T283" s="55">
        <f>Equity_Historical!Z284</f>
        <v>4.7067816603388523E-3</v>
      </c>
      <c r="V283" s="55"/>
      <c r="W283" s="55">
        <v>1.6425245538831655E-3</v>
      </c>
      <c r="X283" s="55">
        <v>4.3900425629656015E-4</v>
      </c>
      <c r="Y283" s="94">
        <f t="shared" si="21"/>
        <v>9.2041237533120233E-4</v>
      </c>
      <c r="Z283" s="54">
        <f t="shared" si="22"/>
        <v>1000920.4123753312</v>
      </c>
      <c r="AA283" s="54">
        <f t="shared" si="23"/>
        <v>920.41237533115782</v>
      </c>
      <c r="AB283" s="101">
        <v>-10043.209074119222</v>
      </c>
      <c r="AC283" s="6">
        <f t="shared" si="20"/>
        <v>1078592.5661351427</v>
      </c>
    </row>
    <row r="284" spans="2:29">
      <c r="B284" s="112">
        <v>43872</v>
      </c>
      <c r="C284" s="33">
        <v>280</v>
      </c>
      <c r="D284" s="55">
        <f>Bond_Historical!K284</f>
        <v>-1.641981948680687E-3</v>
      </c>
      <c r="E284" s="55">
        <f>Bond_Historical!L284</f>
        <v>-1.2250345627587678E-3</v>
      </c>
      <c r="F284" s="55">
        <f>Bond_Historical!M284</f>
        <v>-1.5118150967168501E-3</v>
      </c>
      <c r="G284" s="55">
        <f>Bond_Historical!N284</f>
        <v>-1.4513584137086826E-3</v>
      </c>
      <c r="H284" s="55">
        <f>Bond_Historical!O284</f>
        <v>-2.7778619535592007E-3</v>
      </c>
      <c r="I284" s="55">
        <f>Bond_Historical!P284</f>
        <v>1.8409207108726594E-4</v>
      </c>
      <c r="J284" s="55">
        <f>Equity_Historical!P285</f>
        <v>9.4614041791938452E-3</v>
      </c>
      <c r="K284" s="55">
        <f>Equity_Historical!Q285</f>
        <v>-2.7937600757376658E-2</v>
      </c>
      <c r="L284" s="55">
        <f>Equity_Historical!R285</f>
        <v>1.3005425022314442E-3</v>
      </c>
      <c r="M284" s="55">
        <f>Equity_Historical!S285</f>
        <v>3.2915070413119499E-3</v>
      </c>
      <c r="N284" s="55">
        <f>Equity_Historical!T285</f>
        <v>1.7421623398358933E-2</v>
      </c>
      <c r="O284" s="55">
        <f>Equity_Historical!U285</f>
        <v>1.8859654725472122E-3</v>
      </c>
      <c r="P284" s="55">
        <f>Equity_Historical!V285</f>
        <v>4.249982370065878E-2</v>
      </c>
      <c r="Q284" s="55">
        <f>Equity_Historical!W285</f>
        <v>1.0738583601202316E-3</v>
      </c>
      <c r="R284" s="55">
        <f>Equity_Historical!X285</f>
        <v>1.301443001263612E-2</v>
      </c>
      <c r="S284" s="55">
        <f>Equity_Historical!Y285</f>
        <v>-6.0514816381007077E-3</v>
      </c>
      <c r="T284" s="55">
        <f>Equity_Historical!Z285</f>
        <v>1.1935169380122736E-2</v>
      </c>
      <c r="V284" s="55"/>
      <c r="W284" s="55">
        <v>-1.3139750333291955E-3</v>
      </c>
      <c r="X284" s="55">
        <v>4.3273814397410959E-2</v>
      </c>
      <c r="Y284" s="94">
        <f t="shared" si="21"/>
        <v>2.5438698625114897E-2</v>
      </c>
      <c r="Z284" s="54">
        <f t="shared" si="22"/>
        <v>1025438.6986251149</v>
      </c>
      <c r="AA284" s="54">
        <f t="shared" si="23"/>
        <v>25438.698625114863</v>
      </c>
      <c r="AB284" s="101">
        <v>-10031.44243487413</v>
      </c>
      <c r="AC284" s="6">
        <f t="shared" si="20"/>
        <v>1104031.2647602577</v>
      </c>
    </row>
    <row r="285" spans="2:29">
      <c r="B285" s="112">
        <v>43873</v>
      </c>
      <c r="C285" s="33">
        <v>281</v>
      </c>
      <c r="D285" s="55">
        <f>Bond_Historical!K285</f>
        <v>-1.1744298098875067E-3</v>
      </c>
      <c r="E285" s="55">
        <f>Bond_Historical!L285</f>
        <v>-1.0511701646674408E-3</v>
      </c>
      <c r="F285" s="55">
        <f>Bond_Historical!M285</f>
        <v>-2.2719551471824676E-3</v>
      </c>
      <c r="G285" s="55">
        <f>Bond_Historical!N285</f>
        <v>-4.5872081922629311E-4</v>
      </c>
      <c r="H285" s="55">
        <f>Bond_Historical!O285</f>
        <v>-8.6959446954024491E-4</v>
      </c>
      <c r="I285" s="55">
        <f>Bond_Historical!P285</f>
        <v>-3.6844001883556173E-4</v>
      </c>
      <c r="J285" s="55">
        <f>Equity_Historical!P286</f>
        <v>1.2151078995717844E-2</v>
      </c>
      <c r="K285" s="55">
        <f>Equity_Historical!Q286</f>
        <v>1.708376003278702E-2</v>
      </c>
      <c r="L285" s="55">
        <f>Equity_Historical!R286</f>
        <v>3.8918971880983568E-3</v>
      </c>
      <c r="M285" s="55">
        <f>Equity_Historical!S286</f>
        <v>-3.7861717434722999E-3</v>
      </c>
      <c r="N285" s="55">
        <f>Equity_Historical!T286</f>
        <v>1.6190103225941114E-2</v>
      </c>
      <c r="O285" s="55">
        <f>Equity_Historical!U286</f>
        <v>0</v>
      </c>
      <c r="P285" s="55">
        <f>Equity_Historical!V286</f>
        <v>7.4834845456397663E-3</v>
      </c>
      <c r="Q285" s="55">
        <f>Equity_Historical!W286</f>
        <v>-3.3322446121867594E-3</v>
      </c>
      <c r="R285" s="55">
        <f>Equity_Historical!X286</f>
        <v>4.271466263901505E-2</v>
      </c>
      <c r="S285" s="55">
        <f>Equity_Historical!Y286</f>
        <v>2.3469923953093424E-2</v>
      </c>
      <c r="T285" s="55">
        <f>Equity_Historical!Z286</f>
        <v>9.179004822708876E-3</v>
      </c>
      <c r="V285" s="55"/>
      <c r="W285" s="55">
        <v>-1.0351825771355763E-3</v>
      </c>
      <c r="X285" s="55">
        <v>2.0435278972168843E-2</v>
      </c>
      <c r="Y285" s="94">
        <f t="shared" si="21"/>
        <v>1.1847094352447076E-2</v>
      </c>
      <c r="Z285" s="54">
        <f t="shared" si="22"/>
        <v>1011847.0943524471</v>
      </c>
      <c r="AA285" s="54">
        <f t="shared" si="23"/>
        <v>11847.094352447079</v>
      </c>
      <c r="AB285" s="101">
        <v>-10007.194410638418</v>
      </c>
      <c r="AC285" s="6">
        <f t="shared" si="20"/>
        <v>1115878.3591127046</v>
      </c>
    </row>
    <row r="286" spans="2:29">
      <c r="B286" s="112">
        <v>43874</v>
      </c>
      <c r="C286" s="33">
        <v>282</v>
      </c>
      <c r="D286" s="55">
        <f>Bond_Historical!K286</f>
        <v>9.3981631088398793E-4</v>
      </c>
      <c r="E286" s="55">
        <f>Bond_Historical!L286</f>
        <v>7.0070648521879239E-4</v>
      </c>
      <c r="F286" s="55">
        <f>Bond_Historical!M286</f>
        <v>7.5801521931055085E-4</v>
      </c>
      <c r="G286" s="55">
        <f>Bond_Historical!N286</f>
        <v>-6.8861132303738427E-4</v>
      </c>
      <c r="H286" s="55">
        <f>Bond_Historical!O286</f>
        <v>1.5650216894751059E-3</v>
      </c>
      <c r="I286" s="55">
        <f>Bond_Historical!P286</f>
        <v>0</v>
      </c>
      <c r="J286" s="55">
        <f>Equity_Historical!P287</f>
        <v>-5.5645304808567744E-3</v>
      </c>
      <c r="K286" s="55">
        <f>Equity_Historical!Q287</f>
        <v>1.1229226864442925E-2</v>
      </c>
      <c r="L286" s="55">
        <f>Equity_Historical!R287</f>
        <v>1.3631439082631234E-2</v>
      </c>
      <c r="M286" s="55">
        <f>Equity_Historical!S287</f>
        <v>-1.6508055177218851E-3</v>
      </c>
      <c r="N286" s="55">
        <f>Equity_Historical!T287</f>
        <v>-5.2423685191436047E-3</v>
      </c>
      <c r="O286" s="55">
        <f>Equity_Historical!U287</f>
        <v>-8.7002315970267365E-4</v>
      </c>
      <c r="P286" s="55">
        <f>Equity_Historical!V287</f>
        <v>2.8066571317552896E-3</v>
      </c>
      <c r="Q286" s="55">
        <f>Equity_Historical!W287</f>
        <v>8.2568088514804964E-3</v>
      </c>
      <c r="R286" s="55">
        <f>Equity_Historical!X287</f>
        <v>-4.2265578066997597E-3</v>
      </c>
      <c r="S286" s="55">
        <f>Equity_Historical!Y287</f>
        <v>-7.1463510969950669E-3</v>
      </c>
      <c r="T286" s="55">
        <f>Equity_Historical!Z287</f>
        <v>-6.2465559787719411E-3</v>
      </c>
      <c r="V286" s="55"/>
      <c r="W286" s="55">
        <v>2.6417398292778976E-4</v>
      </c>
      <c r="X286" s="55">
        <v>3.4572226258371575E-4</v>
      </c>
      <c r="Y286" s="94">
        <f t="shared" si="21"/>
        <v>3.1310295072134534E-4</v>
      </c>
      <c r="Z286" s="54">
        <f t="shared" si="22"/>
        <v>1000313.1029507214</v>
      </c>
      <c r="AA286" s="54">
        <f t="shared" si="23"/>
        <v>313.10295072139706</v>
      </c>
      <c r="AB286" s="101">
        <v>-9968.8119826674229</v>
      </c>
      <c r="AC286" s="6">
        <f t="shared" si="20"/>
        <v>1116191.4620634262</v>
      </c>
    </row>
    <row r="287" spans="2:29">
      <c r="B287" s="112">
        <v>43875</v>
      </c>
      <c r="C287" s="33">
        <v>283</v>
      </c>
      <c r="D287" s="55">
        <f>Bond_Historical!K287</f>
        <v>1.0558500489361163E-3</v>
      </c>
      <c r="E287" s="55">
        <f>Bond_Historical!L287</f>
        <v>1.0508008737585839E-3</v>
      </c>
      <c r="F287" s="55">
        <f>Bond_Historical!M287</f>
        <v>1.1356390126810792E-3</v>
      </c>
      <c r="G287" s="55">
        <f>Bond_Historical!N287</f>
        <v>2.4461622647242278E-3</v>
      </c>
      <c r="H287" s="55">
        <f>Bond_Historical!O287</f>
        <v>1.0415166501069112E-3</v>
      </c>
      <c r="I287" s="55">
        <f>Bond_Historical!P287</f>
        <v>5.5249820626998016E-4</v>
      </c>
      <c r="J287" s="55">
        <f>Equity_Historical!P288</f>
        <v>-4.6061521679461219E-3</v>
      </c>
      <c r="K287" s="55">
        <f>Equity_Historical!Q288</f>
        <v>4.8675435396672451E-3</v>
      </c>
      <c r="L287" s="55">
        <f>Equity_Historical!R288</f>
        <v>3.8241221759605735E-3</v>
      </c>
      <c r="M287" s="55">
        <f>Equity_Historical!S288</f>
        <v>-2.4811173450687493E-3</v>
      </c>
      <c r="N287" s="55">
        <f>Equity_Historical!T288</f>
        <v>-3.1965228345812373E-3</v>
      </c>
      <c r="O287" s="55">
        <f>Equity_Historical!U288</f>
        <v>-3.0508711527408162E-3</v>
      </c>
      <c r="P287" s="55">
        <f>Equity_Historical!V288</f>
        <v>-2.5334034210357905E-3</v>
      </c>
      <c r="Q287" s="55">
        <f>Equity_Historical!W288</f>
        <v>7.0234673371842356E-3</v>
      </c>
      <c r="R287" s="55">
        <f>Equity_Historical!X288</f>
        <v>-1.1381732126769116E-2</v>
      </c>
      <c r="S287" s="55">
        <f>Equity_Historical!Y288</f>
        <v>2.4615900219711323E-4</v>
      </c>
      <c r="T287" s="55">
        <f>Equity_Historical!Z288</f>
        <v>-1.5878876547104251E-2</v>
      </c>
      <c r="V287" s="55"/>
      <c r="W287" s="55">
        <v>1.4482817618101959E-3</v>
      </c>
      <c r="X287" s="55">
        <v>4.2864809813440525E-3</v>
      </c>
      <c r="Y287" s="94">
        <f t="shared" si="21"/>
        <v>3.15120129353051E-3</v>
      </c>
      <c r="Z287" s="54">
        <f t="shared" si="22"/>
        <v>1003151.2012935305</v>
      </c>
      <c r="AA287" s="54">
        <f t="shared" si="23"/>
        <v>3151.2012935305247</v>
      </c>
      <c r="AB287" s="101">
        <v>-9956.1117817788618</v>
      </c>
      <c r="AC287" s="6">
        <f t="shared" si="20"/>
        <v>1119342.6633569566</v>
      </c>
    </row>
    <row r="288" spans="2:29">
      <c r="B288" s="112">
        <v>43879</v>
      </c>
      <c r="C288" s="33">
        <v>284</v>
      </c>
      <c r="D288" s="55">
        <f>Bond_Historical!K288</f>
        <v>1.5236106789977529E-3</v>
      </c>
      <c r="E288" s="55">
        <f>Bond_Historical!L288</f>
        <v>1.3114395598486902E-3</v>
      </c>
      <c r="F288" s="55">
        <f>Bond_Historical!M288</f>
        <v>2.2675799620148459E-3</v>
      </c>
      <c r="G288" s="55">
        <f>Bond_Historical!N288</f>
        <v>1.9068673797187242E-3</v>
      </c>
      <c r="H288" s="55">
        <f>Bond_Historical!O288</f>
        <v>2.2537864392848076E-3</v>
      </c>
      <c r="I288" s="55">
        <f>Bond_Historical!P288</f>
        <v>1.2868150416985276E-3</v>
      </c>
      <c r="J288" s="55">
        <f>Equity_Historical!P289</f>
        <v>-1.2776929359884186E-2</v>
      </c>
      <c r="K288" s="55">
        <f>Equity_Historical!Q289</f>
        <v>1.6760436177397035E-2</v>
      </c>
      <c r="L288" s="55">
        <f>Equity_Historical!R289</f>
        <v>1.4651553066596804E-2</v>
      </c>
      <c r="M288" s="55">
        <f>Equity_Historical!S289</f>
        <v>2.9766183188308206E-3</v>
      </c>
      <c r="N288" s="55">
        <f>Equity_Historical!T289</f>
        <v>6.3826977296889929E-3</v>
      </c>
      <c r="O288" s="55">
        <f>Equity_Historical!U289</f>
        <v>-1.3328821004301701E-2</v>
      </c>
      <c r="P288" s="55">
        <f>Equity_Historical!V289</f>
        <v>-1.3040835152119462E-2</v>
      </c>
      <c r="Q288" s="55">
        <f>Equity_Historical!W289</f>
        <v>8.6755204748783475E-3</v>
      </c>
      <c r="R288" s="55">
        <f>Equity_Historical!X289</f>
        <v>1.1183391163633089E-2</v>
      </c>
      <c r="S288" s="55">
        <f>Equity_Historical!Y289</f>
        <v>-1.8480051778752272E-2</v>
      </c>
      <c r="T288" s="55">
        <f>Equity_Historical!Z289</f>
        <v>-1.0587022184121751E-2</v>
      </c>
      <c r="V288" s="55"/>
      <c r="W288" s="55">
        <v>1.7579608371694128E-3</v>
      </c>
      <c r="X288" s="55">
        <v>-1.1458578739127886E-2</v>
      </c>
      <c r="Y288" s="94">
        <f t="shared" si="21"/>
        <v>-6.1719629086089663E-3</v>
      </c>
      <c r="Z288" s="54">
        <f t="shared" si="22"/>
        <v>993828.03709139104</v>
      </c>
      <c r="AA288" s="54">
        <f t="shared" si="23"/>
        <v>-6171.9629086089553</v>
      </c>
      <c r="AB288" s="101">
        <v>-9931.9446679749526</v>
      </c>
      <c r="AC288" s="6">
        <f t="shared" si="20"/>
        <v>1113170.7004483477</v>
      </c>
    </row>
    <row r="289" spans="2:29">
      <c r="B289" s="112">
        <v>43880</v>
      </c>
      <c r="C289" s="33">
        <v>285</v>
      </c>
      <c r="D289" s="55">
        <f>Bond_Historical!K289</f>
        <v>-1.1702512494005633E-4</v>
      </c>
      <c r="E289" s="55">
        <f>Bond_Historical!L289</f>
        <v>-2.6174170960959815E-4</v>
      </c>
      <c r="F289" s="55">
        <f>Bond_Historical!M289</f>
        <v>-3.7746395010693825E-4</v>
      </c>
      <c r="G289" s="55">
        <f>Bond_Historical!N289</f>
        <v>-1.3724542986057117E-3</v>
      </c>
      <c r="H289" s="55">
        <f>Bond_Historical!O289</f>
        <v>-3.4641835209636631E-4</v>
      </c>
      <c r="I289" s="55">
        <f>Bond_Historical!P289</f>
        <v>5.5124162053308407E-4</v>
      </c>
      <c r="J289" s="55">
        <f>Equity_Historical!P290</f>
        <v>7.6525727626160561E-3</v>
      </c>
      <c r="K289" s="55">
        <f>Equity_Historical!Q290</f>
        <v>-1.4242946347791476E-3</v>
      </c>
      <c r="L289" s="55">
        <f>Equity_Historical!R290</f>
        <v>-1.6434367298548705E-2</v>
      </c>
      <c r="M289" s="55">
        <f>Equity_Historical!S290</f>
        <v>-1.0123601880285747E-2</v>
      </c>
      <c r="N289" s="55">
        <f>Equity_Historical!T290</f>
        <v>1.1220232943802541E-3</v>
      </c>
      <c r="O289" s="55">
        <f>Equity_Historical!U290</f>
        <v>1.3547347668076949E-2</v>
      </c>
      <c r="P289" s="55">
        <f>Equity_Historical!V290</f>
        <v>-1.9280961206816292E-2</v>
      </c>
      <c r="Q289" s="55">
        <f>Equity_Historical!W290</f>
        <v>-4.9939540642488034E-3</v>
      </c>
      <c r="R289" s="55">
        <f>Equity_Historical!X290</f>
        <v>1.0436865087576349E-2</v>
      </c>
      <c r="S289" s="55">
        <f>Equity_Historical!Y290</f>
        <v>1.4378615649534552E-2</v>
      </c>
      <c r="T289" s="55">
        <f>Equity_Historical!Z290</f>
        <v>-8.2721477714754067E-3</v>
      </c>
      <c r="V289" s="55"/>
      <c r="W289" s="55">
        <v>-5.2661536295558E-4</v>
      </c>
      <c r="X289" s="55">
        <v>5.1691610758709938E-3</v>
      </c>
      <c r="Y289" s="94">
        <f t="shared" si="21"/>
        <v>2.8908505003403641E-3</v>
      </c>
      <c r="Z289" s="54">
        <f t="shared" si="22"/>
        <v>1002890.8505003403</v>
      </c>
      <c r="AA289" s="54">
        <f t="shared" si="23"/>
        <v>2890.8505003403407</v>
      </c>
      <c r="AB289" s="101">
        <v>-9853.1976107844384</v>
      </c>
      <c r="AC289" s="6">
        <f t="shared" si="20"/>
        <v>1116061.5509486881</v>
      </c>
    </row>
    <row r="290" spans="2:29">
      <c r="B290" s="112">
        <v>43881</v>
      </c>
      <c r="C290" s="33">
        <v>286</v>
      </c>
      <c r="D290" s="55">
        <f>Bond_Historical!K290</f>
        <v>2.4564910024262639E-3</v>
      </c>
      <c r="E290" s="55">
        <f>Bond_Historical!L290</f>
        <v>2.2696235838086257E-3</v>
      </c>
      <c r="F290" s="55">
        <f>Bond_Historical!M290</f>
        <v>3.3925875343647203E-3</v>
      </c>
      <c r="G290" s="55">
        <f>Bond_Historical!N290</f>
        <v>3.3516044290780272E-3</v>
      </c>
      <c r="H290" s="55">
        <f>Bond_Historical!O290</f>
        <v>2.076389886495228E-3</v>
      </c>
      <c r="I290" s="55">
        <f>Bond_Historical!P290</f>
        <v>1.2848355064992132E-3</v>
      </c>
      <c r="J290" s="55">
        <f>Equity_Historical!P291</f>
        <v>-7.9866592906513954E-3</v>
      </c>
      <c r="K290" s="55">
        <f>Equity_Historical!Q291</f>
        <v>-1.347026747927796E-2</v>
      </c>
      <c r="L290" s="55">
        <f>Equity_Historical!R291</f>
        <v>8.4918731639812851E-5</v>
      </c>
      <c r="M290" s="55">
        <f>Equity_Historical!S291</f>
        <v>2.2161269840828956E-3</v>
      </c>
      <c r="N290" s="55">
        <f>Equity_Historical!T291</f>
        <v>-1.7916527367643882E-2</v>
      </c>
      <c r="O290" s="55">
        <f>Equity_Historical!U291</f>
        <v>0</v>
      </c>
      <c r="P290" s="55">
        <f>Equity_Historical!V291</f>
        <v>-2.2596028846777689E-3</v>
      </c>
      <c r="Q290" s="55">
        <f>Equity_Historical!W291</f>
        <v>7.4289233572939727E-3</v>
      </c>
      <c r="R290" s="55">
        <f>Equity_Historical!X291</f>
        <v>-1.0470283722821511E-2</v>
      </c>
      <c r="S290" s="55">
        <f>Equity_Historical!Y291</f>
        <v>-1.0311872259748375E-2</v>
      </c>
      <c r="T290" s="55">
        <f>Equity_Historical!Z291</f>
        <v>5.4421280369290684E-3</v>
      </c>
      <c r="V290" s="55"/>
      <c r="W290" s="55">
        <v>2.7317507666091367E-3</v>
      </c>
      <c r="X290" s="55">
        <v>-2.4099407639500196E-2</v>
      </c>
      <c r="Y290" s="94">
        <f t="shared" si="21"/>
        <v>-1.3366944277056462E-2</v>
      </c>
      <c r="Z290" s="54">
        <f t="shared" si="22"/>
        <v>986633.05572294351</v>
      </c>
      <c r="AA290" s="54">
        <f t="shared" si="23"/>
        <v>-13366.944277056493</v>
      </c>
      <c r="AB290" s="101">
        <v>-9832.1528914070223</v>
      </c>
      <c r="AC290" s="6">
        <f t="shared" si="20"/>
        <v>1102694.6066716316</v>
      </c>
    </row>
    <row r="291" spans="2:29">
      <c r="B291" s="112">
        <v>43882</v>
      </c>
      <c r="C291" s="33">
        <v>287</v>
      </c>
      <c r="D291" s="55">
        <f>Bond_Historical!K291</f>
        <v>2.4503675960892051E-3</v>
      </c>
      <c r="E291" s="55">
        <f>Bond_Historical!L291</f>
        <v>2.0036472315550923E-3</v>
      </c>
      <c r="F291" s="55">
        <f>Bond_Historical!M291</f>
        <v>3.3818892021399371E-3</v>
      </c>
      <c r="G291" s="55">
        <f>Bond_Historical!N291</f>
        <v>1.9754399470125993E-3</v>
      </c>
      <c r="H291" s="55">
        <f>Bond_Historical!O291</f>
        <v>2.0722281921858833E-3</v>
      </c>
      <c r="I291" s="55">
        <f>Bond_Historical!P291</f>
        <v>1.8326318484628967E-3</v>
      </c>
      <c r="J291" s="55">
        <f>Equity_Historical!P292</f>
        <v>-1.2269945398238131E-2</v>
      </c>
      <c r="K291" s="55">
        <f>Equity_Historical!Q292</f>
        <v>-2.0718339400592093E-2</v>
      </c>
      <c r="L291" s="55">
        <f>Equity_Historical!R292</f>
        <v>7.5340609010620049E-3</v>
      </c>
      <c r="M291" s="55">
        <f>Equity_Historical!S292</f>
        <v>1.1732293899679687E-3</v>
      </c>
      <c r="N291" s="55">
        <f>Equity_Historical!T292</f>
        <v>-2.2861098720531881E-3</v>
      </c>
      <c r="O291" s="55">
        <f>Equity_Historical!U292</f>
        <v>-1.2294520510460247E-2</v>
      </c>
      <c r="P291" s="55">
        <f>Equity_Historical!V292</f>
        <v>-2.143257235810389E-3</v>
      </c>
      <c r="Q291" s="55">
        <f>Equity_Historical!W292</f>
        <v>-4.7638516899428537E-2</v>
      </c>
      <c r="R291" s="55">
        <f>Equity_Historical!X292</f>
        <v>-2.3197785218702833E-3</v>
      </c>
      <c r="S291" s="55">
        <f>Equity_Historical!Y292</f>
        <v>-2.2895049078400797E-2</v>
      </c>
      <c r="T291" s="55">
        <f>Equity_Historical!Z292</f>
        <v>6.7613011228056699E-2</v>
      </c>
      <c r="V291" s="55"/>
      <c r="W291" s="55">
        <v>2.305786477550188E-3</v>
      </c>
      <c r="X291" s="55">
        <v>-5.8644448147145742E-2</v>
      </c>
      <c r="Y291" s="94">
        <f t="shared" si="21"/>
        <v>-3.4264354297267367E-2</v>
      </c>
      <c r="Z291" s="54">
        <f t="shared" si="22"/>
        <v>965735.64570273261</v>
      </c>
      <c r="AA291" s="54">
        <f t="shared" si="23"/>
        <v>-34264.354297267389</v>
      </c>
      <c r="AB291" s="101">
        <v>-9787.4401455679908</v>
      </c>
      <c r="AC291" s="6">
        <f t="shared" si="20"/>
        <v>1068430.2523743641</v>
      </c>
    </row>
    <row r="292" spans="2:29">
      <c r="B292" s="112">
        <v>43885</v>
      </c>
      <c r="C292" s="33">
        <v>288</v>
      </c>
      <c r="D292" s="55">
        <f>Bond_Historical!K292</f>
        <v>3.142387307327358E-3</v>
      </c>
      <c r="E292" s="55">
        <f>Bond_Historical!L292</f>
        <v>3.2152460417072975E-3</v>
      </c>
      <c r="F292" s="55">
        <f>Bond_Historical!M292</f>
        <v>5.9836712996119519E-3</v>
      </c>
      <c r="G292" s="55">
        <f>Bond_Historical!N292</f>
        <v>1.5189661284569864E-4</v>
      </c>
      <c r="H292" s="55">
        <f>Bond_Historical!O292</f>
        <v>4.131718451959197E-3</v>
      </c>
      <c r="I292" s="55">
        <f>Bond_Historical!P292</f>
        <v>4.0196190823499883E-3</v>
      </c>
      <c r="J292" s="55">
        <f>Equity_Historical!P293</f>
        <v>-4.7979005864486994E-2</v>
      </c>
      <c r="K292" s="55">
        <f>Equity_Historical!Q293</f>
        <v>-4.605337277849255E-2</v>
      </c>
      <c r="L292" s="55">
        <f>Equity_Historical!R293</f>
        <v>-1.9242989693316555E-2</v>
      </c>
      <c r="M292" s="55">
        <f>Equity_Historical!S293</f>
        <v>-3.2689446023502072E-2</v>
      </c>
      <c r="N292" s="55">
        <f>Equity_Historical!T293</f>
        <v>-3.8496143823994577E-2</v>
      </c>
      <c r="O292" s="55">
        <f>Equity_Historical!U293</f>
        <v>-2.7243649859209188E-2</v>
      </c>
      <c r="P292" s="55">
        <f>Equity_Historical!V293</f>
        <v>-7.7216717989942269E-3</v>
      </c>
      <c r="Q292" s="55">
        <f>Equity_Historical!W293</f>
        <v>-1.4407833047471461E-2</v>
      </c>
      <c r="R292" s="55">
        <f>Equity_Historical!X293</f>
        <v>-8.1672304290377057E-2</v>
      </c>
      <c r="S292" s="55">
        <f>Equity_Historical!Y293</f>
        <v>-4.8665624881024952E-2</v>
      </c>
      <c r="T292" s="55">
        <f>Equity_Historical!Z293</f>
        <v>-3.1896083311266935E-2</v>
      </c>
      <c r="V292" s="55"/>
      <c r="W292" s="55">
        <v>2.9373440112598227E-3</v>
      </c>
      <c r="X292" s="55">
        <v>-2.4718029808115667E-2</v>
      </c>
      <c r="Y292" s="94">
        <f t="shared" si="21"/>
        <v>-1.3655880280365471E-2</v>
      </c>
      <c r="Z292" s="54">
        <f t="shared" si="22"/>
        <v>986344.11971963453</v>
      </c>
      <c r="AA292" s="54">
        <f t="shared" si="23"/>
        <v>-13655.880280365469</v>
      </c>
      <c r="AB292" s="101">
        <v>-9778.391153947101</v>
      </c>
      <c r="AC292" s="6">
        <f t="shared" si="20"/>
        <v>1054774.3720939986</v>
      </c>
    </row>
    <row r="293" spans="2:29">
      <c r="B293" s="112">
        <v>43886</v>
      </c>
      <c r="C293" s="33">
        <v>289</v>
      </c>
      <c r="D293" s="55">
        <f>Bond_Historical!K293</f>
        <v>8.1263641349890107E-4</v>
      </c>
      <c r="E293" s="55">
        <f>Bond_Historical!L293</f>
        <v>1.7332298943368611E-3</v>
      </c>
      <c r="F293" s="55">
        <f>Bond_Historical!M293</f>
        <v>2.6068131762390979E-3</v>
      </c>
      <c r="G293" s="55">
        <f>Bond_Historical!N293</f>
        <v>9.8594016417803058E-4</v>
      </c>
      <c r="H293" s="55">
        <f>Bond_Historical!O293</f>
        <v>-1.0313353118596264E-3</v>
      </c>
      <c r="I293" s="55">
        <f>Bond_Historical!P293</f>
        <v>1.8218880274689893E-3</v>
      </c>
      <c r="J293" s="55">
        <f>Equity_Historical!P294</f>
        <v>-3.907869471665943E-2</v>
      </c>
      <c r="K293" s="55">
        <f>Equity_Historical!Q294</f>
        <v>-1.9875380723748785E-2</v>
      </c>
      <c r="L293" s="55">
        <f>Equity_Historical!R294</f>
        <v>-1.6731445528130103E-2</v>
      </c>
      <c r="M293" s="55">
        <f>Equity_Historical!S294</f>
        <v>-1.7458475394302418E-2</v>
      </c>
      <c r="N293" s="55">
        <f>Equity_Historical!T294</f>
        <v>-6.0884816973428089E-2</v>
      </c>
      <c r="O293" s="55">
        <f>Equity_Historical!U294</f>
        <v>-4.5670128586138538E-2</v>
      </c>
      <c r="P293" s="55">
        <f>Equity_Historical!V294</f>
        <v>4.1931778306420796E-3</v>
      </c>
      <c r="Q293" s="55">
        <f>Equity_Historical!W294</f>
        <v>-7.2259555557095513E-3</v>
      </c>
      <c r="R293" s="55">
        <f>Equity_Historical!X294</f>
        <v>-5.3229452751685835E-2</v>
      </c>
      <c r="S293" s="55">
        <f>Equity_Historical!Y294</f>
        <v>-3.4458989190171652E-2</v>
      </c>
      <c r="T293" s="55">
        <f>Equity_Historical!Z294</f>
        <v>-3.078457060142353E-2</v>
      </c>
      <c r="V293" s="55"/>
      <c r="W293" s="55">
        <v>1.4412125963580861E-3</v>
      </c>
      <c r="X293" s="55">
        <v>-4.1465481097491139E-2</v>
      </c>
      <c r="Y293" s="94">
        <f t="shared" si="21"/>
        <v>-2.4302803619951449E-2</v>
      </c>
      <c r="Z293" s="54">
        <f t="shared" si="22"/>
        <v>975697.19638004852</v>
      </c>
      <c r="AA293" s="54">
        <f t="shared" si="23"/>
        <v>-24302.803619951475</v>
      </c>
      <c r="AB293" s="101">
        <v>-9759.3607392834965</v>
      </c>
      <c r="AC293" s="6">
        <f t="shared" si="20"/>
        <v>1030471.5684740471</v>
      </c>
    </row>
    <row r="294" spans="2:29">
      <c r="B294" s="112">
        <v>43887</v>
      </c>
      <c r="C294" s="33">
        <v>290</v>
      </c>
      <c r="D294" s="55">
        <f>Bond_Historical!K294</f>
        <v>-5.8056645145699529E-4</v>
      </c>
      <c r="E294" s="55">
        <f>Bond_Historical!L294</f>
        <v>-1.0397705045429493E-3</v>
      </c>
      <c r="F294" s="55">
        <f>Bond_Historical!M294</f>
        <v>-1.1165638758084042E-3</v>
      </c>
      <c r="G294" s="55">
        <f>Bond_Historical!N294</f>
        <v>-3.7214543431711399E-3</v>
      </c>
      <c r="H294" s="55">
        <f>Bond_Historical!O294</f>
        <v>-5.1611694480873879E-4</v>
      </c>
      <c r="I294" s="55">
        <f>Bond_Historical!P294</f>
        <v>1.8180888357350334E-4</v>
      </c>
      <c r="J294" s="55">
        <f>Equity_Historical!P295</f>
        <v>-2.220035596844144E-2</v>
      </c>
      <c r="K294" s="55">
        <f>Equity_Historical!Q295</f>
        <v>2.1828612347708732E-3</v>
      </c>
      <c r="L294" s="55">
        <f>Equity_Historical!R295</f>
        <v>-5.346942585039388E-3</v>
      </c>
      <c r="M294" s="55">
        <f>Equity_Historical!S295</f>
        <v>-1.1870125334842238E-2</v>
      </c>
      <c r="N294" s="55">
        <f>Equity_Historical!T295</f>
        <v>-4.4337995577109482E-3</v>
      </c>
      <c r="O294" s="55">
        <f>Equity_Historical!U295</f>
        <v>3.0052383446402902E-3</v>
      </c>
      <c r="P294" s="55">
        <f>Equity_Historical!V295</f>
        <v>-1.4197856962541954E-2</v>
      </c>
      <c r="Q294" s="55">
        <f>Equity_Historical!W295</f>
        <v>-6.3658041627618379E-3</v>
      </c>
      <c r="R294" s="55">
        <f>Equity_Historical!X295</f>
        <v>-1.4820291822364316E-3</v>
      </c>
      <c r="S294" s="55">
        <f>Equity_Historical!Y295</f>
        <v>1.5738926456983212E-2</v>
      </c>
      <c r="T294" s="55">
        <f>Equity_Historical!Z295</f>
        <v>1.6191761554544342E-3</v>
      </c>
      <c r="V294" s="55"/>
      <c r="W294" s="55">
        <v>-1.6765675449293496E-3</v>
      </c>
      <c r="X294" s="55">
        <v>-1.6901276694119585E-2</v>
      </c>
      <c r="Y294" s="94">
        <f t="shared" si="21"/>
        <v>-1.081139303444349E-2</v>
      </c>
      <c r="Z294" s="54">
        <f t="shared" si="22"/>
        <v>989188.60696555651</v>
      </c>
      <c r="AA294" s="54">
        <f t="shared" si="23"/>
        <v>-10811.393034443492</v>
      </c>
      <c r="AB294" s="101">
        <v>-9737.5488396354485</v>
      </c>
      <c r="AC294" s="6">
        <f t="shared" si="20"/>
        <v>1019660.1754396036</v>
      </c>
    </row>
    <row r="295" spans="2:29">
      <c r="B295" s="112">
        <v>43888</v>
      </c>
      <c r="C295" s="33">
        <v>291</v>
      </c>
      <c r="D295" s="55">
        <f>Bond_Historical!K295</f>
        <v>1.1608089626203202E-3</v>
      </c>
      <c r="E295" s="55">
        <f>Bond_Historical!L295</f>
        <v>1.7356452015449995E-4</v>
      </c>
      <c r="F295" s="55">
        <f>Bond_Historical!M295</f>
        <v>4.0869821731144371E-3</v>
      </c>
      <c r="G295" s="55">
        <f>Bond_Historical!N295</f>
        <v>-5.3411238651373929E-3</v>
      </c>
      <c r="H295" s="55">
        <f>Bond_Historical!O295</f>
        <v>2.9208135209788603E-3</v>
      </c>
      <c r="I295" s="55">
        <f>Bond_Historical!P295</f>
        <v>5.4616548464283328E-4</v>
      </c>
      <c r="J295" s="55">
        <f>Equity_Historical!P296</f>
        <v>-6.2063983578372631E-2</v>
      </c>
      <c r="K295" s="55">
        <f>Equity_Historical!Q296</f>
        <v>-3.8510970345622605E-2</v>
      </c>
      <c r="L295" s="55">
        <f>Equity_Historical!R296</f>
        <v>-3.015661918012395E-2</v>
      </c>
      <c r="M295" s="55">
        <f>Equity_Historical!S296</f>
        <v>-2.4536767886231894E-2</v>
      </c>
      <c r="N295" s="55">
        <f>Equity_Historical!T296</f>
        <v>-4.10792948256841E-2</v>
      </c>
      <c r="O295" s="55">
        <f>Equity_Historical!U296</f>
        <v>-4.2504622222737716E-2</v>
      </c>
      <c r="P295" s="55">
        <f>Equity_Historical!V296</f>
        <v>-4.0964566265154018E-2</v>
      </c>
      <c r="Q295" s="55">
        <f>Equity_Historical!W296</f>
        <v>-5.2680715672111848E-2</v>
      </c>
      <c r="R295" s="55">
        <f>Equity_Historical!X296</f>
        <v>-3.513468221668932E-2</v>
      </c>
      <c r="S295" s="55">
        <f>Equity_Historical!Y296</f>
        <v>-6.7602683251476475E-2</v>
      </c>
      <c r="T295" s="55">
        <f>Equity_Historical!Z296</f>
        <v>-4.2403242703130242E-2</v>
      </c>
      <c r="V295" s="55"/>
      <c r="W295" s="55">
        <v>-4.8302875545023257E-4</v>
      </c>
      <c r="X295" s="55">
        <v>-5.5911970691478761E-2</v>
      </c>
      <c r="Y295" s="94">
        <f t="shared" si="21"/>
        <v>-3.3740393917067353E-2</v>
      </c>
      <c r="Z295" s="54">
        <f t="shared" si="22"/>
        <v>966259.60608293267</v>
      </c>
      <c r="AA295" s="54">
        <f t="shared" si="23"/>
        <v>-33740.393917067326</v>
      </c>
      <c r="AB295" s="101">
        <v>-9736.8941952865571</v>
      </c>
      <c r="AC295" s="6">
        <f t="shared" si="20"/>
        <v>985919.7815225363</v>
      </c>
    </row>
    <row r="296" spans="2:29">
      <c r="B296" s="112">
        <v>43889</v>
      </c>
      <c r="C296" s="33">
        <v>292</v>
      </c>
      <c r="D296" s="55">
        <f>Bond_Historical!K296</f>
        <v>6.5917085297265803E-3</v>
      </c>
      <c r="E296" s="55">
        <f>Bond_Historical!L296</f>
        <v>7.3405954487837941E-3</v>
      </c>
      <c r="F296" s="55">
        <f>Bond_Historical!M296</f>
        <v>8.492160667298387E-3</v>
      </c>
      <c r="G296" s="55">
        <f>Bond_Historical!N296</f>
        <v>1.1183317715631545E-2</v>
      </c>
      <c r="H296" s="55">
        <f>Bond_Historical!O296</f>
        <v>1.3712380657502233E-3</v>
      </c>
      <c r="I296" s="55">
        <f>Bond_Historical!P296</f>
        <v>-1.2742981421983999E-3</v>
      </c>
      <c r="J296" s="55">
        <f>Equity_Historical!P297</f>
        <v>3.1999576794345105E-2</v>
      </c>
      <c r="K296" s="55">
        <f>Equity_Historical!Q297</f>
        <v>1.4232880402166331E-2</v>
      </c>
      <c r="L296" s="55">
        <f>Equity_Historical!R297</f>
        <v>-2.4946156527410938E-2</v>
      </c>
      <c r="M296" s="55">
        <f>Equity_Historical!S297</f>
        <v>-1.5090499647232707E-2</v>
      </c>
      <c r="N296" s="55">
        <f>Equity_Historical!T297</f>
        <v>-4.9344866890449729E-2</v>
      </c>
      <c r="O296" s="55">
        <f>Equity_Historical!U297</f>
        <v>-4.4305764845362486E-2</v>
      </c>
      <c r="P296" s="55">
        <f>Equity_Historical!V297</f>
        <v>-2.6669416887051812E-2</v>
      </c>
      <c r="Q296" s="55">
        <f>Equity_Historical!W297</f>
        <v>-5.3960616495000696E-2</v>
      </c>
      <c r="R296" s="55">
        <f>Equity_Historical!X297</f>
        <v>4.0872753791108525E-3</v>
      </c>
      <c r="S296" s="55">
        <f>Equity_Historical!Y297</f>
        <v>-5.8497279480841538E-4</v>
      </c>
      <c r="T296" s="55">
        <f>Equity_Historical!Z297</f>
        <v>-2.2183417200533108E-2</v>
      </c>
      <c r="V296" s="55"/>
      <c r="W296" s="55">
        <v>7.3945258607175145E-3</v>
      </c>
      <c r="X296" s="55">
        <v>-3.0616050361054123E-2</v>
      </c>
      <c r="Y296" s="94">
        <f t="shared" si="21"/>
        <v>-1.5411819872345467E-2</v>
      </c>
      <c r="Z296" s="54">
        <f t="shared" si="22"/>
        <v>984588.18012765457</v>
      </c>
      <c r="AA296" s="54">
        <f t="shared" si="23"/>
        <v>-15411.819872345426</v>
      </c>
      <c r="AB296" s="101">
        <v>-9729.4216350434581</v>
      </c>
      <c r="AC296" s="6">
        <f t="shared" si="20"/>
        <v>970507.96165019087</v>
      </c>
    </row>
    <row r="297" spans="2:29">
      <c r="B297" s="112">
        <v>43892</v>
      </c>
      <c r="C297" s="33">
        <v>293</v>
      </c>
      <c r="D297" s="55">
        <f>Bond_Historical!K297</f>
        <v>-6.5875014508009967E-4</v>
      </c>
      <c r="E297" s="55">
        <f>Bond_Historical!L297</f>
        <v>-3.5353189857670792E-4</v>
      </c>
      <c r="F297" s="55">
        <f>Bond_Historical!M297</f>
        <v>-1.2162083004464653E-3</v>
      </c>
      <c r="G297" s="55">
        <f>Bond_Historical!N297</f>
        <v>-9.9426736258166658E-4</v>
      </c>
      <c r="H297" s="55">
        <f>Bond_Historical!O297</f>
        <v>3.4270059946972346E-4</v>
      </c>
      <c r="I297" s="55">
        <f>Bond_Historical!P297</f>
        <v>5.4716177070046222E-4</v>
      </c>
      <c r="J297" s="55">
        <f>Equity_Historical!P298</f>
        <v>4.6343319998560208E-2</v>
      </c>
      <c r="K297" s="55">
        <f>Equity_Historical!Q298</f>
        <v>2.0416732027441695E-2</v>
      </c>
      <c r="L297" s="55">
        <f>Equity_Historical!R298</f>
        <v>7.3391267743166816E-2</v>
      </c>
      <c r="M297" s="55">
        <f>Equity_Historical!S298</f>
        <v>3.462460760149192E-2</v>
      </c>
      <c r="N297" s="55">
        <f>Equity_Historical!T298</f>
        <v>4.6678843990064965E-2</v>
      </c>
      <c r="O297" s="55">
        <f>Equity_Historical!U298</f>
        <v>4.5540687107808474E-2</v>
      </c>
      <c r="P297" s="55">
        <f>Equity_Historical!V298</f>
        <v>5.9690432504544727E-2</v>
      </c>
      <c r="Q297" s="55">
        <f>Equity_Historical!W298</f>
        <v>6.9940048920213646E-2</v>
      </c>
      <c r="R297" s="55">
        <f>Equity_Historical!X298</f>
        <v>6.8767869760319636E-2</v>
      </c>
      <c r="S297" s="55">
        <f>Equity_Historical!Y298</f>
        <v>8.9018215801658362E-2</v>
      </c>
      <c r="T297" s="55">
        <f>Equity_Historical!Z298</f>
        <v>4.645029515672576E-2</v>
      </c>
      <c r="V297" s="55"/>
      <c r="W297" s="55">
        <v>-6.2363926631261643E-4</v>
      </c>
      <c r="X297" s="55">
        <v>6.3439603637681918E-2</v>
      </c>
      <c r="Y297" s="94">
        <f t="shared" si="21"/>
        <v>3.7814306476084102E-2</v>
      </c>
      <c r="Z297" s="54">
        <f t="shared" si="22"/>
        <v>1037814.306476084</v>
      </c>
      <c r="AA297" s="54">
        <f t="shared" si="23"/>
        <v>37814.30647608405</v>
      </c>
      <c r="AB297" s="101">
        <v>-9687.2351582965348</v>
      </c>
      <c r="AC297" s="6">
        <f t="shared" si="20"/>
        <v>1008322.2681262749</v>
      </c>
    </row>
    <row r="298" spans="2:29">
      <c r="B298" s="112">
        <v>43893</v>
      </c>
      <c r="C298" s="33">
        <v>294</v>
      </c>
      <c r="D298" s="55">
        <f>Bond_Historical!K298</f>
        <v>5.9918944893532621E-3</v>
      </c>
      <c r="E298" s="55">
        <f>Bond_Historical!L298</f>
        <v>6.790722680984327E-3</v>
      </c>
      <c r="F298" s="55">
        <f>Bond_Historical!M298</f>
        <v>8.8075119408371691E-3</v>
      </c>
      <c r="G298" s="55">
        <f>Bond_Historical!N298</f>
        <v>1.1324912892055193E-2</v>
      </c>
      <c r="H298" s="55">
        <f>Bond_Historical!O298</f>
        <v>1.1239963117269091E-2</v>
      </c>
      <c r="I298" s="55">
        <f>Bond_Historical!P298</f>
        <v>9.1124492880258103E-4</v>
      </c>
      <c r="J298" s="55">
        <f>Equity_Historical!P299</f>
        <v>-4.906881623153999E-2</v>
      </c>
      <c r="K298" s="55">
        <f>Equity_Historical!Q299</f>
        <v>-5.5201939158715227E-2</v>
      </c>
      <c r="L298" s="55">
        <f>Equity_Historical!R299</f>
        <v>-2.5964295448200149E-2</v>
      </c>
      <c r="M298" s="55">
        <f>Equity_Historical!S299</f>
        <v>1.9681454643058344E-3</v>
      </c>
      <c r="N298" s="55">
        <f>Equity_Historical!T299</f>
        <v>-2.9576768931586075E-2</v>
      </c>
      <c r="O298" s="55">
        <f>Equity_Historical!U299</f>
        <v>-3.8246689678285123E-2</v>
      </c>
      <c r="P298" s="55">
        <f>Equity_Historical!V299</f>
        <v>7.8611059934394333E-3</v>
      </c>
      <c r="Q298" s="55">
        <f>Equity_Historical!W299</f>
        <v>-8.1965655648814431E-3</v>
      </c>
      <c r="R298" s="55">
        <f>Equity_Historical!X299</f>
        <v>-4.3822580141872437E-2</v>
      </c>
      <c r="S298" s="55">
        <f>Equity_Historical!Y299</f>
        <v>-3.227433418327675E-2</v>
      </c>
      <c r="T298" s="55">
        <f>Equity_Historical!Z299</f>
        <v>-3.81766007277132E-2</v>
      </c>
      <c r="V298" s="55"/>
      <c r="W298" s="55">
        <v>8.0606805721813168E-3</v>
      </c>
      <c r="X298" s="55">
        <v>-2.1009514215222493E-2</v>
      </c>
      <c r="Y298" s="94">
        <f t="shared" si="21"/>
        <v>-9.3814363002609688E-3</v>
      </c>
      <c r="Z298" s="54">
        <f t="shared" si="22"/>
        <v>990618.56369973905</v>
      </c>
      <c r="AA298" s="54">
        <f t="shared" si="23"/>
        <v>-9381.4363002609462</v>
      </c>
      <c r="AB298" s="101">
        <v>-9679.9800313065061</v>
      </c>
      <c r="AC298" s="6">
        <f t="shared" si="20"/>
        <v>998940.83182601398</v>
      </c>
    </row>
    <row r="299" spans="2:29">
      <c r="B299" s="112">
        <v>43894</v>
      </c>
      <c r="C299" s="33">
        <v>295</v>
      </c>
      <c r="D299" s="55">
        <f>Bond_Historical!K299</f>
        <v>-2.3012540020342167E-4</v>
      </c>
      <c r="E299" s="55">
        <f>Bond_Historical!L299</f>
        <v>-7.7108311390029262E-4</v>
      </c>
      <c r="F299" s="55">
        <f>Bond_Historical!M299</f>
        <v>-2.1945766345746842E-3</v>
      </c>
      <c r="G299" s="55">
        <f>Bond_Historical!N299</f>
        <v>1.4257451965826739E-3</v>
      </c>
      <c r="H299" s="55">
        <f>Bond_Historical!O299</f>
        <v>-1.3555945471254859E-3</v>
      </c>
      <c r="I299" s="55">
        <f>Bond_Historical!P299</f>
        <v>-1.8221446888717113E-4</v>
      </c>
      <c r="J299" s="55">
        <f>Equity_Historical!P300</f>
        <v>2.1597598700391279E-2</v>
      </c>
      <c r="K299" s="55">
        <f>Equity_Historical!Q300</f>
        <v>3.1089439739933038E-2</v>
      </c>
      <c r="L299" s="55">
        <f>Equity_Historical!R300</f>
        <v>3.3615174106804251E-2</v>
      </c>
      <c r="M299" s="55">
        <f>Equity_Historical!S300</f>
        <v>4.2693796958863349E-2</v>
      </c>
      <c r="N299" s="55">
        <f>Equity_Historical!T300</f>
        <v>1.1845555369021515E-2</v>
      </c>
      <c r="O299" s="55">
        <f>Equity_Historical!U300</f>
        <v>2.4408886475662802E-2</v>
      </c>
      <c r="P299" s="55">
        <f>Equity_Historical!V300</f>
        <v>3.6458749595257009E-2</v>
      </c>
      <c r="Q299" s="55">
        <f>Equity_Historical!W300</f>
        <v>4.8540577734818478E-2</v>
      </c>
      <c r="R299" s="55">
        <f>Equity_Historical!X300</f>
        <v>0.10182724428940053</v>
      </c>
      <c r="S299" s="55">
        <f>Equity_Historical!Y300</f>
        <v>4.534083589084844E-2</v>
      </c>
      <c r="T299" s="55">
        <f>Equity_Historical!Z300</f>
        <v>3.2977769038760339E-2</v>
      </c>
      <c r="V299" s="55"/>
      <c r="W299" s="55">
        <v>-2.6342726360598198E-4</v>
      </c>
      <c r="X299" s="55">
        <v>1.1098428658279282E-2</v>
      </c>
      <c r="Y299" s="94">
        <f t="shared" si="21"/>
        <v>6.5536862895251768E-3</v>
      </c>
      <c r="Z299" s="54">
        <f t="shared" si="22"/>
        <v>1006553.6862895251</v>
      </c>
      <c r="AA299" s="54">
        <f t="shared" si="23"/>
        <v>6553.6862895251252</v>
      </c>
      <c r="AB299" s="101">
        <v>-9652.3839552541031</v>
      </c>
      <c r="AC299" s="6">
        <f t="shared" si="20"/>
        <v>1005494.5181155391</v>
      </c>
    </row>
    <row r="300" spans="2:29">
      <c r="B300" s="112">
        <v>43895</v>
      </c>
      <c r="C300" s="33">
        <v>296</v>
      </c>
      <c r="D300" s="55">
        <f>Bond_Historical!K300</f>
        <v>3.7850909095135969E-3</v>
      </c>
      <c r="E300" s="55">
        <f>Bond_Historical!L300</f>
        <v>3.0813545691069661E-3</v>
      </c>
      <c r="F300" s="55">
        <f>Bond_Historical!M300</f>
        <v>7.2969441730827049E-3</v>
      </c>
      <c r="G300" s="55">
        <f>Bond_Historical!N300</f>
        <v>-3.7510638376905202E-4</v>
      </c>
      <c r="H300" s="55">
        <f>Bond_Historical!O300</f>
        <v>3.2167164928222657E-3</v>
      </c>
      <c r="I300" s="55">
        <f>Bond_Historical!P300</f>
        <v>1.8221446888713326E-4</v>
      </c>
      <c r="J300" s="55">
        <f>Equity_Historical!P301</f>
        <v>-4.506761686921007E-2</v>
      </c>
      <c r="K300" s="55">
        <f>Equity_Historical!Q301</f>
        <v>-3.4970224648563288E-2</v>
      </c>
      <c r="L300" s="55">
        <f>Equity_Historical!R301</f>
        <v>-7.3058063439409163E-3</v>
      </c>
      <c r="M300" s="55">
        <f>Equity_Historical!S301</f>
        <v>-1.0157778741079581E-2</v>
      </c>
      <c r="N300" s="55">
        <f>Equity_Historical!T301</f>
        <v>-4.0199637922487493E-2</v>
      </c>
      <c r="O300" s="55">
        <f>Equity_Historical!U301</f>
        <v>-5.0305537129280174E-2</v>
      </c>
      <c r="P300" s="55">
        <f>Equity_Historical!V301</f>
        <v>-1.8933430863751734E-2</v>
      </c>
      <c r="Q300" s="55">
        <f>Equity_Historical!W301</f>
        <v>-4.8981903187676982E-3</v>
      </c>
      <c r="R300" s="55">
        <f>Equity_Historical!X301</f>
        <v>-2.2573399787905051E-2</v>
      </c>
      <c r="S300" s="55">
        <f>Equity_Historical!Y301</f>
        <v>-3.2974865088897957E-2</v>
      </c>
      <c r="T300" s="55">
        <f>Equity_Historical!Z301</f>
        <v>-2.4835152808865696E-2</v>
      </c>
      <c r="V300" s="55"/>
      <c r="W300" s="55">
        <v>2.5894803185025224E-3</v>
      </c>
      <c r="X300" s="55">
        <v>-5.7693664394084417E-2</v>
      </c>
      <c r="Y300" s="94">
        <f t="shared" si="21"/>
        <v>-3.3580406509049643E-2</v>
      </c>
      <c r="Z300" s="54">
        <f t="shared" si="22"/>
        <v>966419.5934909503</v>
      </c>
      <c r="AA300" s="54">
        <f t="shared" si="23"/>
        <v>-33580.406509049702</v>
      </c>
      <c r="AB300" s="101">
        <v>-9642.0036855670623</v>
      </c>
      <c r="AC300" s="6">
        <f t="shared" si="20"/>
        <v>971914.1116064894</v>
      </c>
    </row>
    <row r="301" spans="2:29">
      <c r="B301" s="112">
        <v>43896</v>
      </c>
      <c r="C301" s="33">
        <v>297</v>
      </c>
      <c r="D301" s="55">
        <f>Bond_Historical!K301</f>
        <v>6.8443714565535867E-3</v>
      </c>
      <c r="E301" s="55">
        <f>Bond_Historical!L301</f>
        <v>7.3236608468124674E-3</v>
      </c>
      <c r="F301" s="55">
        <f>Bond_Historical!M301</f>
        <v>1.6225083065146872E-2</v>
      </c>
      <c r="G301" s="55">
        <f>Bond_Historical!N301</f>
        <v>6.9506409476031228E-3</v>
      </c>
      <c r="H301" s="55">
        <f>Bond_Historical!O301</f>
        <v>6.5706719062827079E-3</v>
      </c>
      <c r="I301" s="55">
        <f>Bond_Historical!P301</f>
        <v>2.0014148929990557E-3</v>
      </c>
      <c r="J301" s="55">
        <f>Equity_Historical!P302</f>
        <v>-4.9499055600787274E-2</v>
      </c>
      <c r="K301" s="55">
        <f>Equity_Historical!Q302</f>
        <v>-2.2280222982248497E-2</v>
      </c>
      <c r="L301" s="55">
        <f>Equity_Historical!R302</f>
        <v>1.1237683333323574E-2</v>
      </c>
      <c r="M301" s="55">
        <f>Equity_Historical!S302</f>
        <v>-1.0436463417832E-2</v>
      </c>
      <c r="N301" s="55">
        <f>Equity_Historical!T302</f>
        <v>-4.6317808704321381E-2</v>
      </c>
      <c r="O301" s="55">
        <f>Equity_Historical!U302</f>
        <v>-5.3063634188021062E-2</v>
      </c>
      <c r="P301" s="55">
        <f>Equity_Historical!V302</f>
        <v>-2.5138537885334958E-3</v>
      </c>
      <c r="Q301" s="55">
        <f>Equity_Historical!W302</f>
        <v>3.6473893127031537E-3</v>
      </c>
      <c r="R301" s="55">
        <f>Equity_Historical!X302</f>
        <v>3.2108015779176748E-3</v>
      </c>
      <c r="S301" s="55">
        <f>Equity_Historical!Y302</f>
        <v>-1.3368934014697005E-2</v>
      </c>
      <c r="T301" s="55">
        <f>Equity_Historical!Z302</f>
        <v>3.076595892156966E-2</v>
      </c>
      <c r="V301" s="55"/>
      <c r="W301" s="55">
        <v>8.2759220596474638E-3</v>
      </c>
      <c r="X301" s="55">
        <v>-9.1401872682218915E-2</v>
      </c>
      <c r="Y301" s="94">
        <f t="shared" si="21"/>
        <v>-5.1530754785472366E-2</v>
      </c>
      <c r="Z301" s="54">
        <f t="shared" si="22"/>
        <v>948469.24521452759</v>
      </c>
      <c r="AA301" s="54">
        <f t="shared" si="23"/>
        <v>-51530.754785472411</v>
      </c>
      <c r="AB301" s="101">
        <v>-9510.2539218846941</v>
      </c>
      <c r="AC301" s="6">
        <f t="shared" si="20"/>
        <v>920383.35682101699</v>
      </c>
    </row>
    <row r="302" spans="2:29">
      <c r="B302" s="112">
        <v>43899</v>
      </c>
      <c r="C302" s="33">
        <v>298</v>
      </c>
      <c r="D302" s="55">
        <f>Bond_Historical!K302</f>
        <v>-2.1627243072256243E-3</v>
      </c>
      <c r="E302" s="55">
        <f>Bond_Historical!L302</f>
        <v>-1.2739560795003368E-3</v>
      </c>
      <c r="F302" s="55">
        <f>Bond_Historical!M302</f>
        <v>1.1026384205318368E-2</v>
      </c>
      <c r="G302" s="55">
        <f>Bond_Historical!N302</f>
        <v>-2.4579469668658212E-2</v>
      </c>
      <c r="H302" s="55">
        <f>Bond_Historical!O302</f>
        <v>-2.1900652685283947E-2</v>
      </c>
      <c r="I302" s="55">
        <f>Bond_Historical!P302</f>
        <v>3.2669856208197576E-3</v>
      </c>
      <c r="J302" s="55">
        <f>Equity_Historical!P303</f>
        <v>-0.13039092721787049</v>
      </c>
      <c r="K302" s="55">
        <f>Equity_Historical!Q303</f>
        <v>-6.6141204674120879E-2</v>
      </c>
      <c r="L302" s="55">
        <f>Equity_Historical!R303</f>
        <v>-5.9746361668257502E-4</v>
      </c>
      <c r="M302" s="55">
        <f>Equity_Historical!S303</f>
        <v>-5.8321445195799779E-2</v>
      </c>
      <c r="N302" s="55">
        <f>Equity_Historical!T303</f>
        <v>-0.14167755791049735</v>
      </c>
      <c r="O302" s="55">
        <f>Equity_Historical!U303</f>
        <v>-0.14555208981738008</v>
      </c>
      <c r="P302" s="55">
        <f>Equity_Historical!V303</f>
        <v>-6.0497722797473903E-2</v>
      </c>
      <c r="Q302" s="55">
        <f>Equity_Historical!W303</f>
        <v>8.6089905994009962E-3</v>
      </c>
      <c r="R302" s="55">
        <f>Equity_Historical!X303</f>
        <v>-3.7434194615206903E-2</v>
      </c>
      <c r="S302" s="55">
        <f>Equity_Historical!Y303</f>
        <v>-8.2394921369734087E-2</v>
      </c>
      <c r="T302" s="55">
        <f>Equity_Historical!Z303</f>
        <v>-8.9474816562391521E-2</v>
      </c>
      <c r="V302" s="55"/>
      <c r="W302" s="55">
        <v>-6.7227074056334258E-3</v>
      </c>
      <c r="X302" s="55">
        <v>-0.16260984074442975</v>
      </c>
      <c r="Y302" s="94">
        <f t="shared" si="21"/>
        <v>-0.10025498740891121</v>
      </c>
      <c r="Z302" s="54">
        <f t="shared" si="22"/>
        <v>899745.01259108877</v>
      </c>
      <c r="AA302" s="54">
        <f t="shared" si="23"/>
        <v>-100254.98740891123</v>
      </c>
      <c r="AB302" s="101">
        <v>-9501.5875354837626</v>
      </c>
      <c r="AC302" s="6">
        <f t="shared" si="20"/>
        <v>820128.36941210576</v>
      </c>
    </row>
    <row r="303" spans="2:29">
      <c r="B303" s="112">
        <v>43900</v>
      </c>
      <c r="C303" s="33">
        <v>299</v>
      </c>
      <c r="D303" s="55">
        <f>Bond_Historical!K303</f>
        <v>-1.3535188489613024E-2</v>
      </c>
      <c r="E303" s="55">
        <f>Bond_Historical!L303</f>
        <v>-1.1362979681951843E-2</v>
      </c>
      <c r="F303" s="55">
        <f>Bond_Historical!M303</f>
        <v>-1.820484375461431E-2</v>
      </c>
      <c r="G303" s="55">
        <f>Bond_Historical!N303</f>
        <v>-2.277448162794684E-2</v>
      </c>
      <c r="H303" s="55">
        <f>Bond_Historical!O303</f>
        <v>-2.5379642430331844E-2</v>
      </c>
      <c r="I303" s="55">
        <f>Bond_Historical!P303</f>
        <v>-1.0198580644527493E-2</v>
      </c>
      <c r="J303" s="55">
        <f>Equity_Historical!P304</f>
        <v>3.6359138220873305E-2</v>
      </c>
      <c r="K303" s="55">
        <f>Equity_Historical!Q304</f>
        <v>4.9997535836994268E-2</v>
      </c>
      <c r="L303" s="55">
        <f>Equity_Historical!R304</f>
        <v>2.2199554988996791E-2</v>
      </c>
      <c r="M303" s="55">
        <f>Equity_Historical!S304</f>
        <v>1.963909025390952E-2</v>
      </c>
      <c r="N303" s="55">
        <f>Equity_Historical!T304</f>
        <v>8.1114385221555785E-2</v>
      </c>
      <c r="O303" s="55">
        <f>Equity_Historical!U304</f>
        <v>7.4826141401679439E-2</v>
      </c>
      <c r="P303" s="55">
        <f>Equity_Historical!V304</f>
        <v>5.0501451413496191E-2</v>
      </c>
      <c r="Q303" s="55">
        <f>Equity_Historical!W304</f>
        <v>8.3117905261366944E-3</v>
      </c>
      <c r="R303" s="55">
        <f>Equity_Historical!X304</f>
        <v>2.3707278482493332E-2</v>
      </c>
      <c r="S303" s="55">
        <f>Equity_Historical!Y304</f>
        <v>6.954569666764443E-2</v>
      </c>
      <c r="T303" s="55">
        <f>Equity_Historical!Z304</f>
        <v>3.2725059684591593E-2</v>
      </c>
      <c r="V303" s="55"/>
      <c r="W303" s="55">
        <v>-1.7123291041184072E-2</v>
      </c>
      <c r="X303" s="55">
        <v>0.10847810492397357</v>
      </c>
      <c r="Y303" s="94">
        <f t="shared" si="21"/>
        <v>5.8237546537910509E-2</v>
      </c>
      <c r="Z303" s="54">
        <f t="shared" si="22"/>
        <v>1058237.5465379106</v>
      </c>
      <c r="AA303" s="54">
        <f t="shared" si="23"/>
        <v>58237.546537910588</v>
      </c>
      <c r="AB303" s="101">
        <v>-9478.6082569553982</v>
      </c>
      <c r="AC303" s="6">
        <f t="shared" si="20"/>
        <v>878365.91595001635</v>
      </c>
    </row>
    <row r="304" spans="2:29">
      <c r="B304" s="112">
        <v>43901</v>
      </c>
      <c r="C304" s="33">
        <v>300</v>
      </c>
      <c r="D304" s="55">
        <f>Bond_Historical!K304</f>
        <v>-1.9121419594683085E-2</v>
      </c>
      <c r="E304" s="55">
        <f>Bond_Historical!L304</f>
        <v>-1.4366323682758779E-2</v>
      </c>
      <c r="F304" s="55">
        <f>Bond_Historical!M304</f>
        <v>-5.0562217626666265E-3</v>
      </c>
      <c r="G304" s="55">
        <f>Bond_Historical!N304</f>
        <v>-3.3427904813658468E-2</v>
      </c>
      <c r="H304" s="55">
        <f>Bond_Historical!O304</f>
        <v>-2.1712611328902568E-2</v>
      </c>
      <c r="I304" s="55">
        <f>Bond_Historical!P304</f>
        <v>-1.4380937526269618E-2</v>
      </c>
      <c r="J304" s="55">
        <f>Equity_Historical!P305</f>
        <v>-3.3496405719570035E-2</v>
      </c>
      <c r="K304" s="55">
        <f>Equity_Historical!Q305</f>
        <v>-4.5641189802620774E-2</v>
      </c>
      <c r="L304" s="55">
        <f>Equity_Historical!R305</f>
        <v>-4.5776746093184773E-2</v>
      </c>
      <c r="M304" s="55">
        <f>Equity_Historical!S305</f>
        <v>-4.7455263404108043E-2</v>
      </c>
      <c r="N304" s="55">
        <f>Equity_Historical!T305</f>
        <v>-3.9052557135053421E-2</v>
      </c>
      <c r="O304" s="55">
        <f>Equity_Historical!U305</f>
        <v>-4.8214240483604558E-2</v>
      </c>
      <c r="P304" s="55">
        <f>Equity_Historical!V305</f>
        <v>-4.6026045035519006E-2</v>
      </c>
      <c r="Q304" s="55">
        <f>Equity_Historical!W305</f>
        <v>-3.2976232084272923E-2</v>
      </c>
      <c r="R304" s="55">
        <f>Equity_Historical!X305</f>
        <v>-7.9600116105358366E-3</v>
      </c>
      <c r="S304" s="55">
        <f>Equity_Historical!Y305</f>
        <v>-3.5347603571483373E-2</v>
      </c>
      <c r="T304" s="55">
        <f>Equity_Historical!Z305</f>
        <v>-6.0576347427128641E-2</v>
      </c>
      <c r="V304" s="55"/>
      <c r="W304" s="55">
        <v>-1.9404504380783255E-2</v>
      </c>
      <c r="X304" s="55">
        <v>-2.4758951208579613E-2</v>
      </c>
      <c r="Y304" s="94">
        <f t="shared" si="21"/>
        <v>-2.2617172477461069E-2</v>
      </c>
      <c r="Z304" s="54">
        <f t="shared" si="22"/>
        <v>977382.82752253895</v>
      </c>
      <c r="AA304" s="54">
        <f t="shared" si="23"/>
        <v>-22617.172477461048</v>
      </c>
      <c r="AB304" s="101">
        <v>-9407.4636556700571</v>
      </c>
      <c r="AC304" s="6">
        <f t="shared" si="20"/>
        <v>855748.7434725553</v>
      </c>
    </row>
    <row r="305" spans="2:29">
      <c r="B305" s="112">
        <v>43902</v>
      </c>
      <c r="C305" s="33">
        <v>301</v>
      </c>
      <c r="D305" s="55">
        <f>Bond_Historical!K305</f>
        <v>-5.5919819056723608E-2</v>
      </c>
      <c r="E305" s="55">
        <f>Bond_Historical!L305</f>
        <v>-4.0832861263123001E-2</v>
      </c>
      <c r="F305" s="55">
        <f>Bond_Historical!M305</f>
        <v>-1.0866168808550041E-3</v>
      </c>
      <c r="G305" s="55">
        <f>Bond_Historical!N305</f>
        <v>-4.8894883656267263E-2</v>
      </c>
      <c r="H305" s="55">
        <f>Bond_Historical!O305</f>
        <v>-1.1763802409548985E-2</v>
      </c>
      <c r="I305" s="55">
        <f>Bond_Historical!P305</f>
        <v>-6.0276514530605937E-2</v>
      </c>
      <c r="J305" s="55">
        <f>Equity_Historical!P306</f>
        <v>-0.12142224987179562</v>
      </c>
      <c r="K305" s="55">
        <f>Equity_Historical!Q306</f>
        <v>-9.7209367842723812E-2</v>
      </c>
      <c r="L305" s="55">
        <f>Equity_Historical!R306</f>
        <v>-9.5091627047388966E-2</v>
      </c>
      <c r="M305" s="55">
        <f>Equity_Historical!S306</f>
        <v>-7.5384300967450191E-2</v>
      </c>
      <c r="N305" s="55">
        <f>Equity_Historical!T306</f>
        <v>-9.6729613798417047E-2</v>
      </c>
      <c r="O305" s="55">
        <f>Equity_Historical!U306</f>
        <v>-8.6026616126127026E-2</v>
      </c>
      <c r="P305" s="55">
        <f>Equity_Historical!V306</f>
        <v>-6.6894176764343852E-2</v>
      </c>
      <c r="Q305" s="55">
        <f>Equity_Historical!W306</f>
        <v>-3.1830732935864234E-2</v>
      </c>
      <c r="R305" s="55">
        <f>Equity_Historical!X306</f>
        <v>-0.10372992593344051</v>
      </c>
      <c r="S305" s="55">
        <f>Equity_Historical!Y306</f>
        <v>-0.10397802757400042</v>
      </c>
      <c r="T305" s="55">
        <f>Equity_Historical!Z306</f>
        <v>-0.11225407539491943</v>
      </c>
      <c r="V305" s="55"/>
      <c r="W305" s="55">
        <v>-3.7988031013222283E-2</v>
      </c>
      <c r="X305" s="55">
        <v>-8.4245972818549744E-2</v>
      </c>
      <c r="Y305" s="94">
        <f t="shared" si="21"/>
        <v>-6.5742796096418754E-2</v>
      </c>
      <c r="Z305" s="54">
        <f t="shared" si="22"/>
        <v>934257.20390358125</v>
      </c>
      <c r="AA305" s="54">
        <f t="shared" si="23"/>
        <v>-65742.796096418751</v>
      </c>
      <c r="AB305" s="101">
        <v>-9406.8117824839428</v>
      </c>
      <c r="AC305" s="6">
        <f t="shared" si="20"/>
        <v>790005.94737613655</v>
      </c>
    </row>
    <row r="306" spans="2:29">
      <c r="B306" s="112">
        <v>43903</v>
      </c>
      <c r="C306" s="33">
        <v>302</v>
      </c>
      <c r="D306" s="55">
        <f>Bond_Historical!K306</f>
        <v>4.1334725244061829E-2</v>
      </c>
      <c r="E306" s="55">
        <f>Bond_Historical!L306</f>
        <v>1.5586843118877829E-2</v>
      </c>
      <c r="F306" s="55">
        <f>Bond_Historical!M306</f>
        <v>-5.8164997736284375E-3</v>
      </c>
      <c r="G306" s="55">
        <f>Bond_Historical!N306</f>
        <v>4.2414950948561819E-2</v>
      </c>
      <c r="H306" s="55">
        <f>Bond_Historical!O306</f>
        <v>3.9970923918409328E-3</v>
      </c>
      <c r="I306" s="55">
        <f>Bond_Historical!P306</f>
        <v>3.183493125858744E-2</v>
      </c>
      <c r="J306" s="55">
        <f>Equity_Historical!P307</f>
        <v>2.4967980778502468E-2</v>
      </c>
      <c r="K306" s="55">
        <f>Equity_Historical!Q307</f>
        <v>9.7444246178143346E-2</v>
      </c>
      <c r="L306" s="55">
        <f>Equity_Historical!R307</f>
        <v>9.2203552335755237E-2</v>
      </c>
      <c r="M306" s="55">
        <f>Equity_Historical!S307</f>
        <v>2.656556718065475E-2</v>
      </c>
      <c r="N306" s="55">
        <f>Equity_Historical!T307</f>
        <v>0.10866000686248853</v>
      </c>
      <c r="O306" s="55">
        <f>Equity_Historical!U307</f>
        <v>0.1656205018985788</v>
      </c>
      <c r="P306" s="55">
        <f>Equity_Historical!V307</f>
        <v>9.2706740531744797E-2</v>
      </c>
      <c r="Q306" s="55">
        <f>Equity_Historical!W307</f>
        <v>4.9818172089245785E-2</v>
      </c>
      <c r="R306" s="55">
        <f>Equity_Historical!X307</f>
        <v>8.7171631796254631E-2</v>
      </c>
      <c r="S306" s="55">
        <f>Equity_Historical!Y307</f>
        <v>0.11315771792475944</v>
      </c>
      <c r="T306" s="55">
        <f>Equity_Historical!Z307</f>
        <v>6.3656083706422326E-2</v>
      </c>
      <c r="V306" s="55"/>
      <c r="W306" s="55">
        <v>2.4030529958060633E-2</v>
      </c>
      <c r="X306" s="55">
        <v>0.16638007219980297</v>
      </c>
      <c r="Y306" s="94">
        <f t="shared" si="21"/>
        <v>0.10944025530310603</v>
      </c>
      <c r="Z306" s="54">
        <f t="shared" si="22"/>
        <v>1109440.255303106</v>
      </c>
      <c r="AA306" s="54">
        <f t="shared" si="23"/>
        <v>109440.25530310604</v>
      </c>
      <c r="AB306" s="101">
        <v>-9391.0067137738224</v>
      </c>
      <c r="AC306" s="6">
        <f t="shared" si="20"/>
        <v>899446.20267924259</v>
      </c>
    </row>
    <row r="307" spans="2:29">
      <c r="B307" s="112">
        <v>43906</v>
      </c>
      <c r="C307" s="33">
        <v>303</v>
      </c>
      <c r="D307" s="55">
        <f>Bond_Historical!K307</f>
        <v>1.0456280444443439E-2</v>
      </c>
      <c r="E307" s="55">
        <f>Bond_Historical!L307</f>
        <v>1.6578931084880476E-2</v>
      </c>
      <c r="F307" s="55">
        <f>Bond_Historical!M307</f>
        <v>1.5913796598700205E-2</v>
      </c>
      <c r="G307" s="55">
        <f>Bond_Historical!N307</f>
        <v>-1.4324190666431431E-2</v>
      </c>
      <c r="H307" s="55">
        <f>Bond_Historical!O307</f>
        <v>3.9810950131632175E-3</v>
      </c>
      <c r="I307" s="55">
        <f>Bond_Historical!P307</f>
        <v>-1.7733547908214308E-2</v>
      </c>
      <c r="J307" s="55">
        <f>Equity_Historical!P308</f>
        <v>-0.10006965654738233</v>
      </c>
      <c r="K307" s="55">
        <f>Equity_Historical!Q308</f>
        <v>-0.15376904277957187</v>
      </c>
      <c r="L307" s="55">
        <f>Equity_Historical!R308</f>
        <v>-6.6491927957244748E-2</v>
      </c>
      <c r="M307" s="55">
        <f>Equity_Historical!S308</f>
        <v>-0.10254058951599218</v>
      </c>
      <c r="N307" s="55">
        <f>Equity_Historical!T308</f>
        <v>-7.9930148955581717E-2</v>
      </c>
      <c r="O307" s="55">
        <f>Equity_Historical!U308</f>
        <v>-0.16210591259671639</v>
      </c>
      <c r="P307" s="55">
        <f>Equity_Historical!V308</f>
        <v>-0.16444822870438566</v>
      </c>
      <c r="Q307" s="55">
        <f>Equity_Historical!W308</f>
        <v>-0.10174613064100133</v>
      </c>
      <c r="R307" s="55">
        <f>Equity_Historical!X308</f>
        <v>-0.1896707817325882</v>
      </c>
      <c r="S307" s="55">
        <f>Equity_Historical!Y308</f>
        <v>-0.13770821877665196</v>
      </c>
      <c r="T307" s="55">
        <f>Equity_Historical!Z308</f>
        <v>-0.14627793306954051</v>
      </c>
      <c r="V307" s="55"/>
      <c r="W307" s="55">
        <v>1.4105246719488419E-3</v>
      </c>
      <c r="X307" s="55">
        <v>-0.13427001022684185</v>
      </c>
      <c r="Y307" s="94">
        <f t="shared" si="21"/>
        <v>-7.9997796267325574E-2</v>
      </c>
      <c r="Z307" s="54">
        <f t="shared" si="22"/>
        <v>920002.20373267448</v>
      </c>
      <c r="AA307" s="54">
        <f t="shared" si="23"/>
        <v>-79997.796267325524</v>
      </c>
      <c r="AB307" s="101">
        <v>-9383.0408024532953</v>
      </c>
      <c r="AC307" s="6">
        <f t="shared" si="20"/>
        <v>819448.40641191707</v>
      </c>
    </row>
    <row r="308" spans="2:29">
      <c r="B308" s="112">
        <v>43907</v>
      </c>
      <c r="C308" s="33">
        <v>304</v>
      </c>
      <c r="D308" s="55">
        <f>Bond_Historical!K308</f>
        <v>-2.0902168635939144E-2</v>
      </c>
      <c r="E308" s="55">
        <f>Bond_Historical!L308</f>
        <v>-2.6190583440141472E-2</v>
      </c>
      <c r="F308" s="55">
        <f>Bond_Historical!M308</f>
        <v>-2.2497032076184188E-2</v>
      </c>
      <c r="G308" s="55">
        <f>Bond_Historical!N308</f>
        <v>-4.183596195521512E-2</v>
      </c>
      <c r="H308" s="55">
        <f>Bond_Historical!O308</f>
        <v>-2.7649785613260432E-2</v>
      </c>
      <c r="I308" s="55">
        <f>Bond_Historical!P308</f>
        <v>-5.6557626462875096E-3</v>
      </c>
      <c r="J308" s="55">
        <f>Equity_Historical!P309</f>
        <v>6.5100239836101192E-2</v>
      </c>
      <c r="K308" s="55">
        <f>Equity_Historical!Q309</f>
        <v>2.3086029095061945E-2</v>
      </c>
      <c r="L308" s="55">
        <f>Equity_Historical!R309</f>
        <v>0.11072259694481171</v>
      </c>
      <c r="M308" s="55">
        <f>Equity_Historical!S309</f>
        <v>0.11071213684690896</v>
      </c>
      <c r="N308" s="55">
        <f>Equity_Historical!T309</f>
        <v>5.011008956049965E-2</v>
      </c>
      <c r="O308" s="55">
        <f>Equity_Historical!U309</f>
        <v>5.9318912173470045E-2</v>
      </c>
      <c r="P308" s="55">
        <f>Equity_Historical!V309</f>
        <v>0.1153085658848768</v>
      </c>
      <c r="Q308" s="55">
        <f>Equity_Historical!W309</f>
        <v>0.165631400837459</v>
      </c>
      <c r="R308" s="55">
        <f>Equity_Historical!X309</f>
        <v>8.1791421662499891E-2</v>
      </c>
      <c r="S308" s="55">
        <f>Equity_Historical!Y309</f>
        <v>4.3030704189521006E-2</v>
      </c>
      <c r="T308" s="55">
        <f>Equity_Historical!Z309</f>
        <v>5.3992523561726243E-2</v>
      </c>
      <c r="V308" s="55"/>
      <c r="W308" s="55">
        <v>-2.7434953481969584E-2</v>
      </c>
      <c r="X308" s="55">
        <v>6.9803263594151566E-2</v>
      </c>
      <c r="Y308" s="94">
        <f t="shared" si="21"/>
        <v>3.0907976763703101E-2</v>
      </c>
      <c r="Z308" s="54">
        <f t="shared" si="22"/>
        <v>1030907.976763703</v>
      </c>
      <c r="AA308" s="54">
        <f t="shared" si="23"/>
        <v>30907.976763703045</v>
      </c>
      <c r="AB308" s="101">
        <v>-9381.4363002609462</v>
      </c>
      <c r="AC308" s="6">
        <f t="shared" si="20"/>
        <v>850356.38317562011</v>
      </c>
    </row>
    <row r="309" spans="2:29">
      <c r="B309" s="112">
        <v>43908</v>
      </c>
      <c r="C309" s="33">
        <v>305</v>
      </c>
      <c r="D309" s="55">
        <f>Bond_Historical!K309</f>
        <v>-2.4436600483310051E-2</v>
      </c>
      <c r="E309" s="55">
        <f>Bond_Historical!L309</f>
        <v>-3.8834707923874751E-2</v>
      </c>
      <c r="F309" s="55">
        <f>Bond_Historical!M309</f>
        <v>-9.9582782602458935E-3</v>
      </c>
      <c r="G309" s="55">
        <f>Bond_Historical!N309</f>
        <v>-5.1324769480593793E-2</v>
      </c>
      <c r="H309" s="55">
        <f>Bond_Historical!O309</f>
        <v>-1.4399358927452364E-2</v>
      </c>
      <c r="I309" s="55">
        <f>Bond_Historical!P309</f>
        <v>-6.0258062294936375E-2</v>
      </c>
      <c r="J309" s="55">
        <f>Equity_Historical!P310</f>
        <v>-0.10563240653034502</v>
      </c>
      <c r="K309" s="55">
        <f>Equity_Historical!Q310</f>
        <v>-1.6600619429950478E-2</v>
      </c>
      <c r="L309" s="55">
        <f>Equity_Historical!R310</f>
        <v>2.7457990704443505E-2</v>
      </c>
      <c r="M309" s="55">
        <f>Equity_Historical!S310</f>
        <v>-3.0226082671063255E-2</v>
      </c>
      <c r="N309" s="55">
        <f>Equity_Historical!T310</f>
        <v>-0.11618753660757444</v>
      </c>
      <c r="O309" s="55">
        <f>Equity_Historical!U310</f>
        <v>-0.11123209423523785</v>
      </c>
      <c r="P309" s="55">
        <f>Equity_Historical!V310</f>
        <v>-4.6739727107528661E-2</v>
      </c>
      <c r="Q309" s="55">
        <f>Equity_Historical!W310</f>
        <v>-1.8057303727163389E-2</v>
      </c>
      <c r="R309" s="55">
        <f>Equity_Historical!X310</f>
        <v>-0.11789573427708268</v>
      </c>
      <c r="S309" s="55">
        <f>Equity_Historical!Y310</f>
        <v>-2.4784331287963136E-2</v>
      </c>
      <c r="T309" s="55">
        <f>Equity_Historical!Z310</f>
        <v>-0.10386206476978455</v>
      </c>
      <c r="V309" s="55"/>
      <c r="W309" s="55">
        <v>-3.6607765370943651E-2</v>
      </c>
      <c r="X309" s="55">
        <v>-0.11499971052894541</v>
      </c>
      <c r="Y309" s="94">
        <f t="shared" si="21"/>
        <v>-8.364293246574471E-2</v>
      </c>
      <c r="Z309" s="54">
        <f t="shared" si="22"/>
        <v>916357.06753425533</v>
      </c>
      <c r="AA309" s="54">
        <f t="shared" si="23"/>
        <v>-83642.93246574467</v>
      </c>
      <c r="AB309" s="101">
        <v>-9379.180217544199</v>
      </c>
      <c r="AC309" s="6">
        <f t="shared" si="20"/>
        <v>766713.45070987544</v>
      </c>
    </row>
    <row r="310" spans="2:29">
      <c r="B310" s="112">
        <v>43909</v>
      </c>
      <c r="C310" s="33">
        <v>306</v>
      </c>
      <c r="D310" s="55">
        <f>Bond_Historical!K310</f>
        <v>-6.1837632431499263E-4</v>
      </c>
      <c r="E310" s="55">
        <f>Bond_Historical!L310</f>
        <v>2.2087107399042651E-2</v>
      </c>
      <c r="F310" s="55">
        <f>Bond_Historical!M310</f>
        <v>1.4818485319212462E-3</v>
      </c>
      <c r="G310" s="55">
        <f>Bond_Historical!N310</f>
        <v>-5.0669719982628099E-2</v>
      </c>
      <c r="H310" s="55">
        <f>Bond_Historical!O310</f>
        <v>1.4399358927452258E-2</v>
      </c>
      <c r="I310" s="55">
        <f>Bond_Historical!P310</f>
        <v>-4.9610888339053097E-2</v>
      </c>
      <c r="J310" s="55">
        <f>Equity_Historical!P311</f>
        <v>3.8791077351646254E-2</v>
      </c>
      <c r="K310" s="55">
        <f>Equity_Historical!Q311</f>
        <v>4.1126735726190265E-2</v>
      </c>
      <c r="L310" s="55">
        <f>Equity_Historical!R311</f>
        <v>-2.1451106680236767E-2</v>
      </c>
      <c r="M310" s="55">
        <f>Equity_Historical!S311</f>
        <v>3.5768331481471079E-2</v>
      </c>
      <c r="N310" s="55">
        <f>Equity_Historical!T311</f>
        <v>-1.2555262290536107E-2</v>
      </c>
      <c r="O310" s="55">
        <f>Equity_Historical!U311</f>
        <v>1.6668102632238065E-2</v>
      </c>
      <c r="P310" s="55">
        <f>Equity_Historical!V311</f>
        <v>-3.8208183109458151E-2</v>
      </c>
      <c r="Q310" s="55">
        <f>Equity_Historical!W311</f>
        <v>-0.14080912504633597</v>
      </c>
      <c r="R310" s="55">
        <f>Equity_Historical!X311</f>
        <v>1.2544270041444689E-2</v>
      </c>
      <c r="S310" s="55">
        <f>Equity_Historical!Y311</f>
        <v>-7.6915940846729565E-3</v>
      </c>
      <c r="T310" s="55">
        <f>Equity_Historical!Z311</f>
        <v>4.6615724079354735E-2</v>
      </c>
      <c r="V310" s="55"/>
      <c r="W310" s="55">
        <v>-1.6254882228326585E-2</v>
      </c>
      <c r="X310" s="55">
        <v>-5.6433951105523961E-2</v>
      </c>
      <c r="Y310" s="94">
        <f t="shared" si="21"/>
        <v>-4.0362323554645009E-2</v>
      </c>
      <c r="Z310" s="54">
        <f t="shared" si="22"/>
        <v>959637.67644535494</v>
      </c>
      <c r="AA310" s="54">
        <f t="shared" si="23"/>
        <v>-40362.32355464506</v>
      </c>
      <c r="AB310" s="101">
        <v>-9373.5840594887268</v>
      </c>
      <c r="AC310" s="6">
        <f t="shared" si="20"/>
        <v>726351.12715523038</v>
      </c>
    </row>
    <row r="311" spans="2:29">
      <c r="B311" s="112">
        <v>43910</v>
      </c>
      <c r="C311" s="33">
        <v>307</v>
      </c>
      <c r="D311" s="55">
        <f>Bond_Historical!K311</f>
        <v>1.6812989144978231E-2</v>
      </c>
      <c r="E311" s="55">
        <f>Bond_Historical!L311</f>
        <v>9.8639924230663912E-3</v>
      </c>
      <c r="F311" s="55">
        <f>Bond_Historical!M311</f>
        <v>2.232476443246658E-2</v>
      </c>
      <c r="G311" s="55">
        <f>Bond_Historical!N311</f>
        <v>1.5959667837768657E-2</v>
      </c>
      <c r="H311" s="55">
        <f>Bond_Historical!O311</f>
        <v>4.1638899712995885E-2</v>
      </c>
      <c r="I311" s="55">
        <f>Bond_Historical!P311</f>
        <v>2.3088793109143732E-2</v>
      </c>
      <c r="J311" s="55">
        <f>Equity_Historical!P312</f>
        <v>-5.0330734050726134E-2</v>
      </c>
      <c r="K311" s="55">
        <f>Equity_Historical!Q312</f>
        <v>-2.2453539423154985E-2</v>
      </c>
      <c r="L311" s="55">
        <f>Equity_Historical!R312</f>
        <v>-4.6962614963877235E-2</v>
      </c>
      <c r="M311" s="55">
        <f>Equity_Historical!S312</f>
        <v>-7.1378559811851303E-2</v>
      </c>
      <c r="N311" s="55">
        <f>Equity_Historical!T312</f>
        <v>-6.0192100535813005E-3</v>
      </c>
      <c r="O311" s="55">
        <f>Equity_Historical!U312</f>
        <v>-2.1327637195426581E-2</v>
      </c>
      <c r="P311" s="55">
        <f>Equity_Historical!V312</f>
        <v>-6.7336657414141465E-2</v>
      </c>
      <c r="Q311" s="55">
        <f>Equity_Historical!W312</f>
        <v>-9.8323611873076297E-2</v>
      </c>
      <c r="R311" s="55">
        <f>Equity_Historical!X312</f>
        <v>-6.1982043881246514E-2</v>
      </c>
      <c r="S311" s="55">
        <f>Equity_Historical!Y312</f>
        <v>-6.5590492166415507E-2</v>
      </c>
      <c r="T311" s="55">
        <f>Equity_Historical!Z312</f>
        <v>-6.9464586488552235E-2</v>
      </c>
      <c r="V311" s="55"/>
      <c r="W311" s="55">
        <v>1.8181326821593794E-2</v>
      </c>
      <c r="X311" s="55">
        <v>6.2581625591150714E-3</v>
      </c>
      <c r="Y311" s="94">
        <f t="shared" si="21"/>
        <v>1.102742826410656E-2</v>
      </c>
      <c r="Z311" s="54">
        <f t="shared" si="22"/>
        <v>1011027.4282641065</v>
      </c>
      <c r="AA311" s="54">
        <f t="shared" si="23"/>
        <v>11027.428264106507</v>
      </c>
      <c r="AB311" s="101">
        <v>-9343.8422549102688</v>
      </c>
      <c r="AC311" s="6">
        <f t="shared" si="20"/>
        <v>737378.55541933689</v>
      </c>
    </row>
    <row r="312" spans="2:29">
      <c r="B312" s="112">
        <v>43913</v>
      </c>
      <c r="C312" s="33">
        <v>308</v>
      </c>
      <c r="D312" s="55">
        <f>Bond_Historical!K312</f>
        <v>2.1907554428768215E-2</v>
      </c>
      <c r="E312" s="55">
        <f>Bond_Historical!L312</f>
        <v>2.3443951367056095E-2</v>
      </c>
      <c r="F312" s="55">
        <f>Bond_Historical!M312</f>
        <v>1.1872698739788209E-2</v>
      </c>
      <c r="G312" s="55">
        <f>Bond_Historical!N312</f>
        <v>7.1313440225181518E-2</v>
      </c>
      <c r="H312" s="55">
        <f>Bond_Historical!O312</f>
        <v>1.8876674436882616E-2</v>
      </c>
      <c r="I312" s="55">
        <f>Bond_Historical!P312</f>
        <v>4.3412114466841942E-2</v>
      </c>
      <c r="J312" s="55">
        <f>Equity_Historical!P313</f>
        <v>-4.0198670411364969E-2</v>
      </c>
      <c r="K312" s="55">
        <f>Equity_Historical!Q313</f>
        <v>-1.0945900898696105E-2</v>
      </c>
      <c r="L312" s="55">
        <f>Equity_Historical!R313</f>
        <v>2.7165978874485637E-3</v>
      </c>
      <c r="M312" s="55">
        <f>Equity_Historical!S313</f>
        <v>-5.5575833746476545E-2</v>
      </c>
      <c r="N312" s="55">
        <f>Equity_Historical!T313</f>
        <v>-0.10053522375851268</v>
      </c>
      <c r="O312" s="55">
        <f>Equity_Historical!U313</f>
        <v>-5.5019122715188024E-2</v>
      </c>
      <c r="P312" s="55">
        <f>Equity_Historical!V313</f>
        <v>-8.7109140693644921E-2</v>
      </c>
      <c r="Q312" s="55">
        <f>Equity_Historical!W313</f>
        <v>-0.10506965987090823</v>
      </c>
      <c r="R312" s="55">
        <f>Equity_Historical!X313</f>
        <v>-5.8454761149902071E-2</v>
      </c>
      <c r="S312" s="55">
        <f>Equity_Historical!Y313</f>
        <v>-2.147302792480774E-2</v>
      </c>
      <c r="T312" s="55">
        <f>Equity_Historical!Z313</f>
        <v>-4.3092198946367531E-3</v>
      </c>
      <c r="V312" s="55"/>
      <c r="W312" s="55">
        <v>3.8092450198382741E-2</v>
      </c>
      <c r="X312" s="55">
        <v>-0.13990248046055717</v>
      </c>
      <c r="Y312" s="94">
        <f t="shared" si="21"/>
        <v>-6.8704508196981207E-2</v>
      </c>
      <c r="Z312" s="54">
        <f t="shared" si="22"/>
        <v>931295.49180301884</v>
      </c>
      <c r="AA312" s="54">
        <f t="shared" si="23"/>
        <v>-68704.508196981158</v>
      </c>
      <c r="AB312" s="101">
        <v>-9267.8058852262329</v>
      </c>
      <c r="AC312" s="6">
        <f t="shared" si="20"/>
        <v>668674.04722235573</v>
      </c>
    </row>
    <row r="313" spans="2:29">
      <c r="B313" s="112">
        <v>43914</v>
      </c>
      <c r="C313" s="33">
        <v>309</v>
      </c>
      <c r="D313" s="55">
        <f>Bond_Historical!K313</f>
        <v>1.0715568007863567E-3</v>
      </c>
      <c r="E313" s="55">
        <f>Bond_Historical!L313</f>
        <v>8.2222584953521478E-3</v>
      </c>
      <c r="F313" s="55">
        <f>Bond_Historical!M313</f>
        <v>-5.019809293000191E-3</v>
      </c>
      <c r="G313" s="55">
        <f>Bond_Historical!N313</f>
        <v>2.0293584865521314E-2</v>
      </c>
      <c r="H313" s="55">
        <f>Bond_Historical!O313</f>
        <v>5.4028840822132069E-3</v>
      </c>
      <c r="I313" s="55">
        <f>Bond_Historical!P313</f>
        <v>1.5202916395547208E-2</v>
      </c>
      <c r="J313" s="55">
        <f>Equity_Historical!P314</f>
        <v>0.11944197506232061</v>
      </c>
      <c r="K313" s="55">
        <f>Equity_Historical!Q314</f>
        <v>8.3392310568131373E-2</v>
      </c>
      <c r="L313" s="55">
        <f>Equity_Historical!R314</f>
        <v>6.5412649203939735E-3</v>
      </c>
      <c r="M313" s="55">
        <f>Equity_Historical!S314</f>
        <v>6.2547555354806425E-2</v>
      </c>
      <c r="N313" s="55">
        <f>Equity_Historical!T314</f>
        <v>0.13150920983890274</v>
      </c>
      <c r="O313" s="55">
        <f>Equity_Historical!U314</f>
        <v>0.1123837278358652</v>
      </c>
      <c r="P313" s="55">
        <f>Equity_Historical!V314</f>
        <v>6.0555732437405779E-2</v>
      </c>
      <c r="Q313" s="55">
        <f>Equity_Historical!W314</f>
        <v>7.5997011420772392E-2</v>
      </c>
      <c r="R313" s="55">
        <f>Equity_Historical!X314</f>
        <v>0.12043680503114869</v>
      </c>
      <c r="S313" s="55">
        <f>Equity_Historical!Y314</f>
        <v>9.5606038042153035E-2</v>
      </c>
      <c r="T313" s="55">
        <f>Equity_Historical!Z314</f>
        <v>0.1254012205642126</v>
      </c>
      <c r="V313" s="55"/>
      <c r="W313" s="55">
        <v>9.2121908604946828E-3</v>
      </c>
      <c r="X313" s="55">
        <v>0.1040665764144426</v>
      </c>
      <c r="Y313" s="94">
        <f t="shared" si="21"/>
        <v>6.6124822192863433E-2</v>
      </c>
      <c r="Z313" s="54">
        <f t="shared" si="22"/>
        <v>1066124.8221928633</v>
      </c>
      <c r="AA313" s="54">
        <f t="shared" si="23"/>
        <v>66124.822192863328</v>
      </c>
      <c r="AB313" s="101">
        <v>-9254.8723620022647</v>
      </c>
      <c r="AC313" s="6">
        <f t="shared" si="20"/>
        <v>734798.86941521906</v>
      </c>
    </row>
    <row r="314" spans="2:29">
      <c r="B314" s="112">
        <v>43915</v>
      </c>
      <c r="C314" s="33">
        <v>310</v>
      </c>
      <c r="D314" s="55">
        <f>Bond_Historical!K314</f>
        <v>1.3349863260688729E-2</v>
      </c>
      <c r="E314" s="55">
        <f>Bond_Historical!L314</f>
        <v>1.0162372491435744E-2</v>
      </c>
      <c r="F314" s="55">
        <f>Bond_Historical!M314</f>
        <v>0</v>
      </c>
      <c r="G314" s="55">
        <f>Bond_Historical!N314</f>
        <v>4.676073614319011E-2</v>
      </c>
      <c r="H314" s="55">
        <f>Bond_Historical!O314</f>
        <v>5.7196295952234178E-3</v>
      </c>
      <c r="I314" s="55">
        <f>Bond_Historical!P314</f>
        <v>4.5998679306711331E-2</v>
      </c>
      <c r="J314" s="55">
        <f>Equity_Historical!P315</f>
        <v>5.0884517808367002E-2</v>
      </c>
      <c r="K314" s="55">
        <f>Equity_Historical!Q315</f>
        <v>-3.0078742476514406E-2</v>
      </c>
      <c r="L314" s="55">
        <f>Equity_Historical!R315</f>
        <v>-5.0182218449632617E-2</v>
      </c>
      <c r="M314" s="55">
        <f>Equity_Historical!S315</f>
        <v>2.3130912191145631E-3</v>
      </c>
      <c r="N314" s="55">
        <f>Equity_Historical!T315</f>
        <v>2.3444265829200568E-2</v>
      </c>
      <c r="O314" s="55">
        <f>Equity_Historical!U315</f>
        <v>3.6638031825892099E-2</v>
      </c>
      <c r="P314" s="55">
        <f>Equity_Historical!V315</f>
        <v>4.6166262614681333E-2</v>
      </c>
      <c r="Q314" s="55">
        <f>Equity_Historical!W315</f>
        <v>5.9391068874447657E-3</v>
      </c>
      <c r="R314" s="55">
        <f>Equity_Historical!X315</f>
        <v>6.4694803320051356E-2</v>
      </c>
      <c r="S314" s="55">
        <f>Equity_Historical!Y315</f>
        <v>-5.5241970270215636E-3</v>
      </c>
      <c r="T314" s="55">
        <f>Equity_Historical!Z315</f>
        <v>1.9569139781260857E-2</v>
      </c>
      <c r="V314" s="55"/>
      <c r="W314" s="55">
        <v>2.3952475397557727E-2</v>
      </c>
      <c r="X314" s="55">
        <v>7.6938600905754204E-2</v>
      </c>
      <c r="Y314" s="94">
        <f t="shared" si="21"/>
        <v>5.5744150702475612E-2</v>
      </c>
      <c r="Z314" s="54">
        <f t="shared" si="22"/>
        <v>1055744.1507024756</v>
      </c>
      <c r="AA314" s="54">
        <f t="shared" si="23"/>
        <v>55744.15070247557</v>
      </c>
      <c r="AB314" s="101">
        <v>-9215.7280102665536</v>
      </c>
      <c r="AC314" s="6">
        <f t="shared" si="20"/>
        <v>790543.02011769463</v>
      </c>
    </row>
    <row r="315" spans="2:29">
      <c r="B315" s="112">
        <v>43916</v>
      </c>
      <c r="C315" s="33">
        <v>311</v>
      </c>
      <c r="D315" s="55">
        <f>Bond_Historical!K315</f>
        <v>4.5663141314955438E-3</v>
      </c>
      <c r="E315" s="55">
        <f>Bond_Historical!L315</f>
        <v>3.0460583639116195E-3</v>
      </c>
      <c r="F315" s="55">
        <f>Bond_Historical!M315</f>
        <v>2.1544663787585066E-3</v>
      </c>
      <c r="G315" s="55">
        <f>Bond_Historical!N315</f>
        <v>8.1539468181694187E-4</v>
      </c>
      <c r="H315" s="55">
        <f>Bond_Historical!O315</f>
        <v>4.1391764095126838E-3</v>
      </c>
      <c r="I315" s="55">
        <f>Bond_Historical!P315</f>
        <v>2.6354511218774829E-2</v>
      </c>
      <c r="J315" s="55">
        <f>Equity_Historical!P316</f>
        <v>4.0210101462580174E-2</v>
      </c>
      <c r="K315" s="55">
        <f>Equity_Historical!Q316</f>
        <v>4.4632523319220414E-2</v>
      </c>
      <c r="L315" s="55">
        <f>Equity_Historical!R316</f>
        <v>3.8319852260972282E-3</v>
      </c>
      <c r="M315" s="55">
        <f>Equity_Historical!S316</f>
        <v>4.5774956053249875E-2</v>
      </c>
      <c r="N315" s="55">
        <f>Equity_Historical!T316</f>
        <v>7.867636199372538E-2</v>
      </c>
      <c r="O315" s="55">
        <f>Equity_Historical!U316</f>
        <v>6.7341799330237526E-2</v>
      </c>
      <c r="P315" s="55">
        <f>Equity_Historical!V316</f>
        <v>0.10896752091383613</v>
      </c>
      <c r="Q315" s="55">
        <f>Equity_Historical!W316</f>
        <v>6.7986604927241706E-2</v>
      </c>
      <c r="R315" s="55">
        <f>Equity_Historical!X316</f>
        <v>8.5378832286015324E-2</v>
      </c>
      <c r="S315" s="55">
        <f>Equity_Historical!Y316</f>
        <v>5.12855384290406E-2</v>
      </c>
      <c r="T315" s="55">
        <f>Equity_Historical!Z316</f>
        <v>7.927016485544261E-2</v>
      </c>
      <c r="V315" s="55"/>
      <c r="W315" s="55">
        <v>5.1119055518997602E-3</v>
      </c>
      <c r="X315" s="55">
        <v>0.10338429279485808</v>
      </c>
      <c r="Y315" s="94">
        <f t="shared" si="21"/>
        <v>6.407533789767475E-2</v>
      </c>
      <c r="Z315" s="54">
        <f t="shared" si="22"/>
        <v>1064075.3378976746</v>
      </c>
      <c r="AA315" s="54">
        <f t="shared" si="23"/>
        <v>64075.337897674646</v>
      </c>
      <c r="AB315" s="101">
        <v>-9210.9928598653059</v>
      </c>
      <c r="AC315" s="6">
        <f t="shared" si="20"/>
        <v>854618.35801536927</v>
      </c>
    </row>
    <row r="316" spans="2:29">
      <c r="B316" s="112">
        <v>43917</v>
      </c>
      <c r="C316" s="33">
        <v>312</v>
      </c>
      <c r="D316" s="55">
        <f>Bond_Historical!K316</f>
        <v>5.3596020100107221E-3</v>
      </c>
      <c r="E316" s="55">
        <f>Bond_Historical!L316</f>
        <v>4.2488680723341676E-3</v>
      </c>
      <c r="F316" s="55">
        <f>Bond_Historical!M316</f>
        <v>9.2824835077785391E-3</v>
      </c>
      <c r="G316" s="55">
        <f>Bond_Historical!N316</f>
        <v>-2.0397579190262519E-3</v>
      </c>
      <c r="H316" s="55">
        <f>Bond_Historical!O316</f>
        <v>-6.8850003773538501E-4</v>
      </c>
      <c r="I316" s="55">
        <f>Bond_Historical!P316</f>
        <v>-9.3615224444124491E-4</v>
      </c>
      <c r="J316" s="55">
        <f>Equity_Historical!P317</f>
        <v>-4.9369858962115196E-2</v>
      </c>
      <c r="K316" s="55">
        <f>Equity_Historical!Q317</f>
        <v>-4.0926604049233602E-2</v>
      </c>
      <c r="L316" s="55">
        <f>Equity_Historical!R317</f>
        <v>-2.1877077141222714E-3</v>
      </c>
      <c r="M316" s="55">
        <f>Equity_Historical!S317</f>
        <v>-1.1908442255331412E-2</v>
      </c>
      <c r="N316" s="55">
        <f>Equity_Historical!T317</f>
        <v>-6.0781332528367003E-2</v>
      </c>
      <c r="O316" s="55">
        <f>Equity_Historical!U317</f>
        <v>-7.3904254662271435E-2</v>
      </c>
      <c r="P316" s="55">
        <f>Equity_Historical!V317</f>
        <v>-1.688339128515139E-2</v>
      </c>
      <c r="Q316" s="55">
        <f>Equity_Historical!W317</f>
        <v>2.5745768911490489E-2</v>
      </c>
      <c r="R316" s="55">
        <f>Equity_Historical!X317</f>
        <v>-5.1996213148125976E-2</v>
      </c>
      <c r="S316" s="55">
        <f>Equity_Historical!Y317</f>
        <v>-4.2283961297626231E-2</v>
      </c>
      <c r="T316" s="55">
        <f>Equity_Historical!Z317</f>
        <v>-2.9031827438858297E-2</v>
      </c>
      <c r="V316" s="55"/>
      <c r="W316" s="55">
        <v>2.5620044256658612E-3</v>
      </c>
      <c r="X316" s="55">
        <v>-8.2256708362652864E-2</v>
      </c>
      <c r="Y316" s="94">
        <f t="shared" si="21"/>
        <v>-4.8329223247325373E-2</v>
      </c>
      <c r="Z316" s="54">
        <f t="shared" si="22"/>
        <v>951670.7767526746</v>
      </c>
      <c r="AA316" s="54">
        <f t="shared" si="23"/>
        <v>-48329.223247325397</v>
      </c>
      <c r="AB316" s="101">
        <v>-9199.1168610056629</v>
      </c>
      <c r="AC316" s="6">
        <f t="shared" si="20"/>
        <v>806289.13476804388</v>
      </c>
    </row>
    <row r="317" spans="2:29">
      <c r="B317" s="112">
        <v>43920</v>
      </c>
      <c r="C317" s="33">
        <v>313</v>
      </c>
      <c r="D317" s="55">
        <f>Bond_Historical!K317</f>
        <v>1.0453183980539153E-3</v>
      </c>
      <c r="E317" s="55">
        <f>Bond_Historical!L317</f>
        <v>9.5111511128021637E-4</v>
      </c>
      <c r="F317" s="55">
        <f>Bond_Historical!M317</f>
        <v>-4.6303166647974712E-3</v>
      </c>
      <c r="G317" s="55">
        <f>Bond_Historical!N317</f>
        <v>1.2096729861417443E-2</v>
      </c>
      <c r="H317" s="55">
        <f>Bond_Historical!O317</f>
        <v>-7.4333401327261886E-3</v>
      </c>
      <c r="I317" s="55">
        <f>Bond_Historical!P317</f>
        <v>-4.1290027791229421E-3</v>
      </c>
      <c r="J317" s="55">
        <f>Equity_Historical!P318</f>
        <v>1.4775350408201701E-2</v>
      </c>
      <c r="K317" s="55">
        <f>Equity_Historical!Q318</f>
        <v>5.6779257063542421E-2</v>
      </c>
      <c r="L317" s="55">
        <f>Equity_Historical!R318</f>
        <v>4.9928042083933054E-2</v>
      </c>
      <c r="M317" s="55">
        <f>Equity_Historical!S318</f>
        <v>2.6646829521437602E-2</v>
      </c>
      <c r="N317" s="55">
        <f>Equity_Historical!T318</f>
        <v>-6.2266584938153605E-3</v>
      </c>
      <c r="O317" s="55">
        <f>Equity_Historical!U318</f>
        <v>2.5674546375757307E-2</v>
      </c>
      <c r="P317" s="55">
        <f>Equity_Historical!V318</f>
        <v>5.39032926045247E-2</v>
      </c>
      <c r="Q317" s="55">
        <f>Equity_Historical!W318</f>
        <v>3.5684365787541882E-2</v>
      </c>
      <c r="R317" s="55">
        <f>Equity_Historical!X318</f>
        <v>3.5772353328866843E-2</v>
      </c>
      <c r="S317" s="55">
        <f>Equity_Historical!Y318</f>
        <v>2.8138244486255959E-2</v>
      </c>
      <c r="T317" s="55">
        <f>Equity_Historical!Z318</f>
        <v>4.9941160938243488E-2</v>
      </c>
      <c r="V317" s="55"/>
      <c r="W317" s="55">
        <v>2.3421993149730898E-3</v>
      </c>
      <c r="X317" s="55">
        <v>4.1456164450269506E-3</v>
      </c>
      <c r="Y317" s="94">
        <f t="shared" si="21"/>
        <v>3.4242495930054064E-3</v>
      </c>
      <c r="Z317" s="54">
        <f t="shared" si="22"/>
        <v>1003424.2495930054</v>
      </c>
      <c r="AA317" s="54">
        <f t="shared" si="23"/>
        <v>3424.2495930053992</v>
      </c>
      <c r="AB317" s="101">
        <v>-9143.5891479741549</v>
      </c>
      <c r="AC317" s="6">
        <f t="shared" si="20"/>
        <v>809713.38436104928</v>
      </c>
    </row>
    <row r="318" spans="2:29">
      <c r="B318" s="112">
        <v>43921</v>
      </c>
      <c r="C318" s="33">
        <v>314</v>
      </c>
      <c r="D318" s="55">
        <f>Bond_Historical!K318</f>
        <v>-9.3294313949705849E-3</v>
      </c>
      <c r="E318" s="55">
        <f>Bond_Historical!L318</f>
        <v>-2.683428291886337E-3</v>
      </c>
      <c r="F318" s="55">
        <f>Bond_Historical!M318</f>
        <v>0</v>
      </c>
      <c r="G318" s="55">
        <f>Bond_Historical!N318</f>
        <v>-3.3140410440705712E-3</v>
      </c>
      <c r="H318" s="55">
        <f>Bond_Historical!O318</f>
        <v>-2.0847091784675213E-3</v>
      </c>
      <c r="I318" s="55">
        <f>Bond_Historical!P318</f>
        <v>-5.0907759846359956E-3</v>
      </c>
      <c r="J318" s="55">
        <f>Equity_Historical!P319</f>
        <v>1.2455286720822176E-2</v>
      </c>
      <c r="K318" s="55">
        <f>Equity_Historical!Q319</f>
        <v>5.1089932777736661E-3</v>
      </c>
      <c r="L318" s="55">
        <f>Equity_Historical!R319</f>
        <v>-1.3723638556818327E-2</v>
      </c>
      <c r="M318" s="55">
        <f>Equity_Historical!S319</f>
        <v>-1.9752932755666072E-4</v>
      </c>
      <c r="N318" s="55">
        <f>Equity_Historical!T319</f>
        <v>1.4176195765620504E-2</v>
      </c>
      <c r="O318" s="55">
        <f>Equity_Historical!U319</f>
        <v>-3.7818572573933784E-2</v>
      </c>
      <c r="P318" s="55">
        <f>Equity_Historical!V319</f>
        <v>-5.7250218483720965E-2</v>
      </c>
      <c r="Q318" s="55">
        <f>Equity_Historical!W319</f>
        <v>-3.4401564767966256E-2</v>
      </c>
      <c r="R318" s="55">
        <f>Equity_Historical!X319</f>
        <v>-7.5900360507849219E-3</v>
      </c>
      <c r="S318" s="55">
        <f>Equity_Historical!Y319</f>
        <v>-2.0427738858783584E-3</v>
      </c>
      <c r="T318" s="55">
        <f>Equity_Historical!Z319</f>
        <v>-2.1977130246136373E-2</v>
      </c>
      <c r="V318" s="55"/>
      <c r="W318" s="55">
        <v>-3.3635919834210676E-3</v>
      </c>
      <c r="X318" s="55">
        <v>-2.9048668705689243E-2</v>
      </c>
      <c r="Y318" s="94">
        <f t="shared" si="21"/>
        <v>-1.8774638016781975E-2</v>
      </c>
      <c r="Z318" s="54">
        <f t="shared" si="22"/>
        <v>981225.361983218</v>
      </c>
      <c r="AA318" s="54">
        <f t="shared" si="23"/>
        <v>-18774.638016782003</v>
      </c>
      <c r="AB318" s="101">
        <v>-9015.1178060061065</v>
      </c>
      <c r="AC318" s="6">
        <f t="shared" si="20"/>
        <v>790938.74634426727</v>
      </c>
    </row>
    <row r="319" spans="2:29">
      <c r="B319" s="112">
        <v>43922</v>
      </c>
      <c r="C319" s="33">
        <v>315</v>
      </c>
      <c r="D319" s="55">
        <f>Bond_Historical!K319</f>
        <v>5.15318109841664E-3</v>
      </c>
      <c r="E319" s="55">
        <f>Bond_Historical!L319</f>
        <v>-3.402016719616421E-3</v>
      </c>
      <c r="F319" s="55">
        <f>Bond_Historical!M319</f>
        <v>4.5298467795224584E-3</v>
      </c>
      <c r="G319" s="55">
        <f>Bond_Historical!N319</f>
        <v>-1.463577593130249E-2</v>
      </c>
      <c r="H319" s="55">
        <f>Bond_Historical!O319</f>
        <v>3.1249816083918779E-3</v>
      </c>
      <c r="I319" s="55">
        <f>Bond_Historical!P319</f>
        <v>-1.6116142180100653E-2</v>
      </c>
      <c r="J319" s="55">
        <f>Equity_Historical!P320</f>
        <v>-1.1655650595494543E-2</v>
      </c>
      <c r="K319" s="55">
        <f>Equity_Historical!Q320</f>
        <v>-4.4124798681750496E-2</v>
      </c>
      <c r="L319" s="55">
        <f>Equity_Historical!R320</f>
        <v>4.566373489236642E-3</v>
      </c>
      <c r="M319" s="55">
        <f>Equity_Historical!S320</f>
        <v>-2.7871645930320106E-2</v>
      </c>
      <c r="N319" s="55">
        <f>Equity_Historical!T320</f>
        <v>-4.7442130233421351E-2</v>
      </c>
      <c r="O319" s="55">
        <f>Equity_Historical!U320</f>
        <v>-6.504949078797953E-2</v>
      </c>
      <c r="P319" s="55">
        <f>Equity_Historical!V320</f>
        <v>-5.0773699933038804E-2</v>
      </c>
      <c r="Q319" s="55">
        <f>Equity_Historical!W320</f>
        <v>-5.0125922858405385E-3</v>
      </c>
      <c r="R319" s="55">
        <f>Equity_Historical!X320</f>
        <v>-4.9568418703718815E-2</v>
      </c>
      <c r="S319" s="55">
        <f>Equity_Historical!Y320</f>
        <v>-5.4052009568744411E-2</v>
      </c>
      <c r="T319" s="55">
        <f>Equity_Historical!Z320</f>
        <v>-3.303839764909771E-2</v>
      </c>
      <c r="V319" s="55"/>
      <c r="W319" s="55">
        <v>-5.515109439083574E-3</v>
      </c>
      <c r="X319" s="55">
        <v>-6.9351394234098029E-2</v>
      </c>
      <c r="Y319" s="94">
        <f t="shared" si="21"/>
        <v>-4.3816880316092245E-2</v>
      </c>
      <c r="Z319" s="54">
        <f t="shared" si="22"/>
        <v>956183.11968390772</v>
      </c>
      <c r="AA319" s="54">
        <f t="shared" si="23"/>
        <v>-43816.880316092283</v>
      </c>
      <c r="AB319" s="101">
        <v>-9009.7340085883625</v>
      </c>
      <c r="AC319" s="6">
        <f t="shared" si="20"/>
        <v>747121.86602817499</v>
      </c>
    </row>
    <row r="320" spans="2:29">
      <c r="B320" s="112">
        <v>43923</v>
      </c>
      <c r="C320" s="33">
        <v>316</v>
      </c>
      <c r="D320" s="55">
        <f>Bond_Historical!K320</f>
        <v>4.6624771027374704E-3</v>
      </c>
      <c r="E320" s="55">
        <f>Bond_Historical!L320</f>
        <v>1.4804312112085515E-3</v>
      </c>
      <c r="F320" s="55">
        <f>Bond_Historical!M320</f>
        <v>0</v>
      </c>
      <c r="G320" s="55">
        <f>Bond_Historical!N320</f>
        <v>2.6320658292996366E-3</v>
      </c>
      <c r="H320" s="55">
        <f>Bond_Historical!O320</f>
        <v>1.3601096095121884E-2</v>
      </c>
      <c r="I320" s="55">
        <f>Bond_Historical!P320</f>
        <v>-5.9853788233984176E-3</v>
      </c>
      <c r="J320" s="55">
        <f>Equity_Historical!P321</f>
        <v>7.368952020801732E-2</v>
      </c>
      <c r="K320" s="55">
        <f>Equity_Historical!Q321</f>
        <v>-8.8738579727245838E-3</v>
      </c>
      <c r="L320" s="55">
        <f>Equity_Historical!R321</f>
        <v>3.8752245930266757E-2</v>
      </c>
      <c r="M320" s="55">
        <f>Equity_Historical!S321</f>
        <v>3.1818634811927447E-2</v>
      </c>
      <c r="N320" s="55">
        <f>Equity_Historical!T321</f>
        <v>-3.0764666639604383E-4</v>
      </c>
      <c r="O320" s="55">
        <f>Equity_Historical!U321</f>
        <v>3.6659721829288713E-2</v>
      </c>
      <c r="P320" s="55">
        <f>Equity_Historical!V321</f>
        <v>6.4456978201317822E-2</v>
      </c>
      <c r="Q320" s="55">
        <f>Equity_Historical!W321</f>
        <v>1.6865155511778543E-2</v>
      </c>
      <c r="R320" s="55">
        <f>Equity_Historical!X321</f>
        <v>1.3061071153373439E-2</v>
      </c>
      <c r="S320" s="55">
        <f>Equity_Historical!Y321</f>
        <v>1.6549202504615255E-2</v>
      </c>
      <c r="T320" s="55">
        <f>Equity_Historical!Z321</f>
        <v>4.1830153145313395E-2</v>
      </c>
      <c r="V320" s="55"/>
      <c r="W320" s="55">
        <v>1.6402184858454595E-3</v>
      </c>
      <c r="X320" s="55">
        <v>4.9468738730637452E-2</v>
      </c>
      <c r="Y320" s="94">
        <f t="shared" si="21"/>
        <v>3.0337330632720653E-2</v>
      </c>
      <c r="Z320" s="54">
        <f t="shared" si="22"/>
        <v>1030337.3306327206</v>
      </c>
      <c r="AA320" s="54">
        <f t="shared" si="23"/>
        <v>30337.330632720608</v>
      </c>
      <c r="AB320" s="101">
        <v>-8989.8515393729322</v>
      </c>
      <c r="AC320" s="6">
        <f t="shared" si="20"/>
        <v>777459.1966608956</v>
      </c>
    </row>
    <row r="321" spans="2:29">
      <c r="B321" s="112">
        <v>43924</v>
      </c>
      <c r="C321" s="33">
        <v>317</v>
      </c>
      <c r="D321" s="55">
        <f>Bond_Historical!K321</f>
        <v>-4.6555838799015154E-4</v>
      </c>
      <c r="E321" s="55">
        <f>Bond_Historical!L321</f>
        <v>6.9619225329264249E-4</v>
      </c>
      <c r="F321" s="55">
        <f>Bond_Historical!M321</f>
        <v>1.4220627114931471E-3</v>
      </c>
      <c r="G321" s="55">
        <f>Bond_Historical!N321</f>
        <v>-5.1888609106365263E-3</v>
      </c>
      <c r="H321" s="55">
        <f>Bond_Historical!O321</f>
        <v>7.4957648120746716E-3</v>
      </c>
      <c r="I321" s="55">
        <f>Bond_Historical!P321</f>
        <v>1.3549295293946266E-3</v>
      </c>
      <c r="J321" s="55">
        <f>Equity_Historical!P322</f>
        <v>-2.9898455523633204E-2</v>
      </c>
      <c r="K321" s="55">
        <f>Equity_Historical!Q322</f>
        <v>-2.5676111195884938E-2</v>
      </c>
      <c r="L321" s="55">
        <f>Equity_Historical!R322</f>
        <v>6.9709144160594611E-3</v>
      </c>
      <c r="M321" s="55">
        <f>Equity_Historical!S322</f>
        <v>-1.92906099771952E-2</v>
      </c>
      <c r="N321" s="55">
        <f>Equity_Historical!T322</f>
        <v>-1.9882557170207659E-2</v>
      </c>
      <c r="O321" s="55">
        <f>Equity_Historical!U322</f>
        <v>-3.0003572899573505E-2</v>
      </c>
      <c r="P321" s="55">
        <f>Equity_Historical!V322</f>
        <v>9.2436833662616884E-3</v>
      </c>
      <c r="Q321" s="55">
        <f>Equity_Historical!W322</f>
        <v>-1.3135364245513695E-2</v>
      </c>
      <c r="R321" s="55">
        <f>Equity_Historical!X322</f>
        <v>-4.6610983035955379E-2</v>
      </c>
      <c r="S321" s="55">
        <f>Equity_Historical!Y322</f>
        <v>-1.447574405355938E-2</v>
      </c>
      <c r="T321" s="55">
        <f>Equity_Historical!Z322</f>
        <v>-2.8084913435886445E-2</v>
      </c>
      <c r="V321" s="55"/>
      <c r="W321" s="55">
        <v>-7.3058158297195674E-4</v>
      </c>
      <c r="X321" s="55">
        <v>1.2385230392671295E-3</v>
      </c>
      <c r="Y321" s="94">
        <f t="shared" si="21"/>
        <v>4.5088119037149497E-4</v>
      </c>
      <c r="Z321" s="54">
        <f t="shared" si="22"/>
        <v>1000450.8811903715</v>
      </c>
      <c r="AA321" s="54">
        <f t="shared" si="23"/>
        <v>450.8811903714668</v>
      </c>
      <c r="AB321" s="101">
        <v>-8953.0249378515873</v>
      </c>
      <c r="AC321" s="6">
        <f t="shared" si="20"/>
        <v>777910.07785126707</v>
      </c>
    </row>
    <row r="322" spans="2:29">
      <c r="B322" s="112">
        <v>43927</v>
      </c>
      <c r="C322" s="33">
        <v>318</v>
      </c>
      <c r="D322" s="55">
        <f>Bond_Historical!K322</f>
        <v>3.1362954389379913E-3</v>
      </c>
      <c r="E322" s="55">
        <f>Bond_Historical!L322</f>
        <v>4.8585197091074138E-3</v>
      </c>
      <c r="F322" s="55">
        <f>Bond_Historical!M322</f>
        <v>-2.490352388034764E-3</v>
      </c>
      <c r="G322" s="55">
        <f>Bond_Historical!N322</f>
        <v>1.9543697568820184E-2</v>
      </c>
      <c r="H322" s="55">
        <f>Bond_Historical!O322</f>
        <v>-1.6986667164866334E-3</v>
      </c>
      <c r="I322" s="55">
        <f>Bond_Historical!P322</f>
        <v>1.1153838395583865E-2</v>
      </c>
      <c r="J322" s="55">
        <f>Equity_Historical!P323</f>
        <v>3.1629038698290264E-2</v>
      </c>
      <c r="K322" s="55">
        <f>Equity_Historical!Q323</f>
        <v>7.115255505498197E-2</v>
      </c>
      <c r="L322" s="55">
        <f>Equity_Historical!R323</f>
        <v>5.3688272560840737E-2</v>
      </c>
      <c r="M322" s="55">
        <f>Equity_Historical!S323</f>
        <v>2.8895734246615078E-2</v>
      </c>
      <c r="N322" s="55">
        <f>Equity_Historical!T323</f>
        <v>0.10476405713691533</v>
      </c>
      <c r="O322" s="55">
        <f>Equity_Historical!U323</f>
        <v>6.2379732321139934E-2</v>
      </c>
      <c r="P322" s="55">
        <f>Equity_Historical!V323</f>
        <v>5.4076471572123377E-2</v>
      </c>
      <c r="Q322" s="55">
        <f>Equity_Historical!W323</f>
        <v>3.9640411429727837E-2</v>
      </c>
      <c r="R322" s="55">
        <f>Equity_Historical!X323</f>
        <v>7.8939249470833736E-2</v>
      </c>
      <c r="S322" s="55">
        <f>Equity_Historical!Y323</f>
        <v>8.3639934755772471E-2</v>
      </c>
      <c r="T322" s="55">
        <f>Equity_Historical!Z323</f>
        <v>5.7146064985430137E-2</v>
      </c>
      <c r="V322" s="55"/>
      <c r="W322" s="55">
        <v>8.213237186975279E-3</v>
      </c>
      <c r="X322" s="55">
        <v>9.7586595500438689E-2</v>
      </c>
      <c r="Y322" s="94">
        <f t="shared" si="21"/>
        <v>6.1837252175053321E-2</v>
      </c>
      <c r="Z322" s="54">
        <f t="shared" si="22"/>
        <v>1061837.2521750533</v>
      </c>
      <c r="AA322" s="54">
        <f t="shared" si="23"/>
        <v>61837.252175053349</v>
      </c>
      <c r="AB322" s="101">
        <v>-8952.7599820743781</v>
      </c>
      <c r="AC322" s="6">
        <f t="shared" si="20"/>
        <v>839747.33002632041</v>
      </c>
    </row>
    <row r="323" spans="2:29">
      <c r="B323" s="112">
        <v>43928</v>
      </c>
      <c r="C323" s="33">
        <v>319</v>
      </c>
      <c r="D323" s="55">
        <f>Bond_Historical!K323</f>
        <v>9.2721552943371248E-4</v>
      </c>
      <c r="E323" s="55">
        <f>Bond_Historical!L323</f>
        <v>1.3838251992856455E-3</v>
      </c>
      <c r="F323" s="55">
        <f>Bond_Historical!M323</f>
        <v>-3.2113086546534538E-3</v>
      </c>
      <c r="G323" s="55">
        <f>Bond_Historical!N323</f>
        <v>1.5374128312857145E-3</v>
      </c>
      <c r="H323" s="55">
        <f>Bond_Historical!O323</f>
        <v>1.1895141152347545E-3</v>
      </c>
      <c r="I323" s="55">
        <f>Bond_Historical!P323</f>
        <v>7.6206304832104436E-3</v>
      </c>
      <c r="J323" s="55">
        <f>Equity_Historical!P324</f>
        <v>1.8848024804573139E-2</v>
      </c>
      <c r="K323" s="55">
        <f>Equity_Historical!Q324</f>
        <v>1.9619005584816281E-2</v>
      </c>
      <c r="L323" s="55">
        <f>Equity_Historical!R324</f>
        <v>-3.289827722296064E-2</v>
      </c>
      <c r="M323" s="55">
        <f>Equity_Historical!S324</f>
        <v>-1.4739411752572665E-2</v>
      </c>
      <c r="N323" s="55">
        <f>Equity_Historical!T324</f>
        <v>5.1491224305304596E-2</v>
      </c>
      <c r="O323" s="55">
        <f>Equity_Historical!U324</f>
        <v>1.3104007174895228E-2</v>
      </c>
      <c r="P323" s="55">
        <f>Equity_Historical!V324</f>
        <v>-3.2014743803886969E-2</v>
      </c>
      <c r="Q323" s="55">
        <f>Equity_Historical!W324</f>
        <v>-1.4040309828690834E-2</v>
      </c>
      <c r="R323" s="55">
        <f>Equity_Historical!X324</f>
        <v>-1.2088848335923929E-3</v>
      </c>
      <c r="S323" s="55">
        <f>Equity_Historical!Y324</f>
        <v>-1.1649846733995257E-2</v>
      </c>
      <c r="T323" s="55">
        <f>Equity_Historical!Z324</f>
        <v>-4.6800420860948948E-3</v>
      </c>
      <c r="V323" s="55"/>
      <c r="W323" s="55">
        <v>1.1764833338759164E-3</v>
      </c>
      <c r="X323" s="55">
        <v>3.2243398579656593E-2</v>
      </c>
      <c r="Y323" s="94">
        <f t="shared" si="21"/>
        <v>1.9816632481344323E-2</v>
      </c>
      <c r="Z323" s="54">
        <f t="shared" si="22"/>
        <v>1019816.6324813443</v>
      </c>
      <c r="AA323" s="54">
        <f t="shared" si="23"/>
        <v>19816.632481344277</v>
      </c>
      <c r="AB323" s="101">
        <v>-8906.767000369262</v>
      </c>
      <c r="AC323" s="6">
        <f t="shared" si="20"/>
        <v>859563.96250766469</v>
      </c>
    </row>
    <row r="324" spans="2:29">
      <c r="B324" s="112">
        <v>43929</v>
      </c>
      <c r="C324" s="33">
        <v>320</v>
      </c>
      <c r="D324" s="55">
        <f>Bond_Historical!K324</f>
        <v>2.545380166382553E-3</v>
      </c>
      <c r="E324" s="55">
        <f>Bond_Historical!L324</f>
        <v>9.5031109485937721E-4</v>
      </c>
      <c r="F324" s="55">
        <f>Bond_Historical!M324</f>
        <v>-1.4308574854171939E-3</v>
      </c>
      <c r="G324" s="55">
        <f>Bond_Historical!N324</f>
        <v>1.7869705461555408E-2</v>
      </c>
      <c r="H324" s="55">
        <f>Bond_Historical!O324</f>
        <v>-5.1074466893152913E-3</v>
      </c>
      <c r="I324" s="55">
        <f>Bond_Historical!P324</f>
        <v>2.4641429317210886E-3</v>
      </c>
      <c r="J324" s="55">
        <f>Equity_Historical!P325</f>
        <v>6.1365881889650309E-2</v>
      </c>
      <c r="K324" s="55">
        <f>Equity_Historical!Q325</f>
        <v>3.177085402212277E-2</v>
      </c>
      <c r="L324" s="55">
        <f>Equity_Historical!R325</f>
        <v>-1.2301123550041552E-3</v>
      </c>
      <c r="M324" s="55">
        <f>Equity_Historical!S325</f>
        <v>1.4739411752572658E-2</v>
      </c>
      <c r="N324" s="55">
        <f>Equity_Historical!T325</f>
        <v>4.2044849966082487E-2</v>
      </c>
      <c r="O324" s="55">
        <f>Equity_Historical!U325</f>
        <v>3.9585724010413013E-2</v>
      </c>
      <c r="P324" s="55">
        <f>Equity_Historical!V325</f>
        <v>9.0120212518996379E-2</v>
      </c>
      <c r="Q324" s="55">
        <f>Equity_Historical!W325</f>
        <v>4.7764774307791226E-2</v>
      </c>
      <c r="R324" s="55">
        <f>Equity_Historical!X325</f>
        <v>7.6762394281730317E-2</v>
      </c>
      <c r="S324" s="55">
        <f>Equity_Historical!Y325</f>
        <v>2.5272726298214768E-2</v>
      </c>
      <c r="T324" s="55">
        <f>Equity_Historical!Z325</f>
        <v>2.7281496622092383E-2</v>
      </c>
      <c r="V324" s="55"/>
      <c r="W324" s="55">
        <v>5.8524526539120306E-3</v>
      </c>
      <c r="X324" s="55">
        <v>0.11607371665785349</v>
      </c>
      <c r="Y324" s="94">
        <f t="shared" si="21"/>
        <v>7.1985211056276907E-2</v>
      </c>
      <c r="Z324" s="54">
        <f t="shared" si="22"/>
        <v>1071985.2110562769</v>
      </c>
      <c r="AA324" s="54">
        <f t="shared" si="23"/>
        <v>71985.211056276923</v>
      </c>
      <c r="AB324" s="101">
        <v>-8890.6686340497108</v>
      </c>
      <c r="AC324" s="6">
        <f t="shared" si="20"/>
        <v>931549.17356394161</v>
      </c>
    </row>
    <row r="325" spans="2:29">
      <c r="B325" s="112">
        <v>43930</v>
      </c>
      <c r="C325" s="33">
        <v>321</v>
      </c>
      <c r="D325" s="55">
        <f>Bond_Historical!K325</f>
        <v>1.0919156210193752E-2</v>
      </c>
      <c r="E325" s="55">
        <f>Bond_Historical!L325</f>
        <v>1.2357539800197739E-2</v>
      </c>
      <c r="F325" s="55">
        <f>Bond_Historical!M325</f>
        <v>0</v>
      </c>
      <c r="G325" s="55">
        <f>Bond_Historical!N325</f>
        <v>4.5945916252252798E-2</v>
      </c>
      <c r="H325" s="55">
        <f>Bond_Historical!O325</f>
        <v>8.6668916532550693E-3</v>
      </c>
      <c r="I325" s="55">
        <f>Bond_Historical!P325</f>
        <v>6.4165739091466703E-3</v>
      </c>
      <c r="J325" s="55">
        <f>Equity_Historical!P326</f>
        <v>-1.6555985777622115E-2</v>
      </c>
      <c r="K325" s="55">
        <f>Equity_Historical!Q326</f>
        <v>5.2079353299404607E-3</v>
      </c>
      <c r="L325" s="55">
        <f>Equity_Historical!R326</f>
        <v>-3.2855998435250686E-4</v>
      </c>
      <c r="M325" s="55">
        <f>Equity_Historical!S326</f>
        <v>9.1270218059141036E-3</v>
      </c>
      <c r="N325" s="55">
        <f>Equity_Historical!T326</f>
        <v>4.822650471037572E-2</v>
      </c>
      <c r="O325" s="55">
        <f>Equity_Historical!U326</f>
        <v>8.5915003669344181E-2</v>
      </c>
      <c r="P325" s="55">
        <f>Equity_Historical!V326</f>
        <v>4.0685404942614106E-2</v>
      </c>
      <c r="Q325" s="55">
        <f>Equity_Historical!W326</f>
        <v>4.7863986117286969E-2</v>
      </c>
      <c r="R325" s="55">
        <f>Equity_Historical!X326</f>
        <v>-1.3910833343593693E-2</v>
      </c>
      <c r="S325" s="55">
        <f>Equity_Historical!Y326</f>
        <v>7.1901746281104626E-3</v>
      </c>
      <c r="T325" s="55">
        <f>Equity_Historical!Z326</f>
        <v>-6.9741094387049387E-3</v>
      </c>
      <c r="V325" s="55"/>
      <c r="W325" s="55">
        <v>1.9397181945829674E-2</v>
      </c>
      <c r="X325" s="55">
        <v>8.8703736472502376E-2</v>
      </c>
      <c r="Y325" s="94">
        <f t="shared" si="21"/>
        <v>6.0981114661833292E-2</v>
      </c>
      <c r="Z325" s="54">
        <f t="shared" si="22"/>
        <v>1060981.1146618333</v>
      </c>
      <c r="AA325" s="54">
        <f t="shared" si="23"/>
        <v>60981.114661833271</v>
      </c>
      <c r="AB325" s="101">
        <v>-8868.0407332414761</v>
      </c>
      <c r="AC325" s="6">
        <f t="shared" ref="AC325:AC388" si="24">AC324+AA325</f>
        <v>992530.28822577489</v>
      </c>
    </row>
    <row r="326" spans="2:29">
      <c r="B326" s="112">
        <v>43934</v>
      </c>
      <c r="C326" s="33">
        <v>322</v>
      </c>
      <c r="D326" s="55">
        <f>Bond_Historical!K326</f>
        <v>-3.2058938072578851E-3</v>
      </c>
      <c r="E326" s="55">
        <f>Bond_Historical!L326</f>
        <v>-4.7019224056465926E-3</v>
      </c>
      <c r="F326" s="55">
        <f>Bond_Historical!M326</f>
        <v>-1.7908356610815475E-3</v>
      </c>
      <c r="G326" s="55">
        <f>Bond_Historical!N326</f>
        <v>-9.7570372105356337E-3</v>
      </c>
      <c r="H326" s="55">
        <f>Bond_Historical!O326</f>
        <v>2.366245784988218E-3</v>
      </c>
      <c r="I326" s="55">
        <f>Bond_Historical!P326</f>
        <v>-1.5063884222469434E-3</v>
      </c>
      <c r="J326" s="55">
        <f>Equity_Historical!P327</f>
        <v>-8.6157275681966409E-3</v>
      </c>
      <c r="K326" s="55">
        <f>Equity_Historical!Q327</f>
        <v>-2.2858800103780549E-3</v>
      </c>
      <c r="L326" s="55">
        <f>Equity_Historical!R327</f>
        <v>2.8330551427617218E-2</v>
      </c>
      <c r="M326" s="55">
        <f>Equity_Historical!S327</f>
        <v>-1.5476888342597038E-3</v>
      </c>
      <c r="N326" s="55">
        <f>Equity_Historical!T327</f>
        <v>-6.2220013487755091E-2</v>
      </c>
      <c r="O326" s="55">
        <f>Equity_Historical!U327</f>
        <v>-4.5491876724050105E-2</v>
      </c>
      <c r="P326" s="55">
        <f>Equity_Historical!V327</f>
        <v>-3.4472610864330407E-2</v>
      </c>
      <c r="Q326" s="55">
        <f>Equity_Historical!W327</f>
        <v>-3.5887667003423177E-2</v>
      </c>
      <c r="R326" s="55">
        <f>Equity_Historical!X327</f>
        <v>-2.350249974873043E-3</v>
      </c>
      <c r="S326" s="55">
        <f>Equity_Historical!Y327</f>
        <v>1.9437308305769011E-2</v>
      </c>
      <c r="T326" s="55">
        <f>Equity_Historical!Z327</f>
        <v>-4.1679708979870785E-2</v>
      </c>
      <c r="V326" s="55"/>
      <c r="W326" s="55">
        <v>-4.8144641705251236E-3</v>
      </c>
      <c r="X326" s="55">
        <v>-5.6446050988349476E-2</v>
      </c>
      <c r="Y326" s="94">
        <f t="shared" ref="Y326:Y389" si="25">W326*$AF$2+X326*$AG$2</f>
        <v>-3.5793416261219735E-2</v>
      </c>
      <c r="Z326" s="54">
        <f t="shared" ref="Z326:Z389" si="26">Y326*$AW$7+$AW$7</f>
        <v>964206.58373878023</v>
      </c>
      <c r="AA326" s="54">
        <f t="shared" ref="AA326:AA389" si="27">Z326-$AW$7</f>
        <v>-35793.416261219769</v>
      </c>
      <c r="AB326" s="101">
        <v>-8866.9982978469925</v>
      </c>
      <c r="AC326" s="6">
        <f t="shared" si="24"/>
        <v>956736.87196455512</v>
      </c>
    </row>
    <row r="327" spans="2:29">
      <c r="B327" s="112">
        <v>43935</v>
      </c>
      <c r="C327" s="33">
        <v>323</v>
      </c>
      <c r="D327" s="55">
        <f>Bond_Historical!K327</f>
        <v>0</v>
      </c>
      <c r="E327" s="55">
        <f>Bond_Historical!L327</f>
        <v>5.1413729811557131E-4</v>
      </c>
      <c r="F327" s="55">
        <f>Bond_Historical!M327</f>
        <v>3.5823782790583646E-4</v>
      </c>
      <c r="G327" s="55">
        <f>Bond_Historical!N327</f>
        <v>-4.9142863479330265E-3</v>
      </c>
      <c r="H327" s="55">
        <f>Bond_Historical!O327</f>
        <v>1.686495883592759E-3</v>
      </c>
      <c r="I327" s="55">
        <f>Bond_Historical!P327</f>
        <v>5.4486751427161601E-3</v>
      </c>
      <c r="J327" s="55">
        <f>Equity_Historical!P328</f>
        <v>-7.7472313193573316E-3</v>
      </c>
      <c r="K327" s="55">
        <f>Equity_Historical!Q328</f>
        <v>1.9152906006415751E-2</v>
      </c>
      <c r="L327" s="55">
        <f>Equity_Historical!R328</f>
        <v>2.9101496683100848E-2</v>
      </c>
      <c r="M327" s="55">
        <f>Equity_Historical!S328</f>
        <v>3.1258497564313613E-2</v>
      </c>
      <c r="N327" s="55">
        <f>Equity_Historical!T328</f>
        <v>2.8665894544378139E-3</v>
      </c>
      <c r="O327" s="55">
        <f>Equity_Historical!U328</f>
        <v>-2.777823082361609E-2</v>
      </c>
      <c r="P327" s="55">
        <f>Equity_Historical!V328</f>
        <v>2.1155262716676126E-2</v>
      </c>
      <c r="Q327" s="55">
        <f>Equity_Historical!W328</f>
        <v>5.1234197148933826E-2</v>
      </c>
      <c r="R327" s="55">
        <f>Equity_Historical!X328</f>
        <v>2.6180880235778213E-2</v>
      </c>
      <c r="S327" s="55">
        <f>Equity_Historical!Y328</f>
        <v>4.9269295653809442E-2</v>
      </c>
      <c r="T327" s="55">
        <f>Equity_Historical!Z328</f>
        <v>-1.2017842770475485E-2</v>
      </c>
      <c r="V327" s="55"/>
      <c r="W327" s="55">
        <v>-6.4951877528524841E-4</v>
      </c>
      <c r="X327" s="55">
        <v>-4.4259143080812597E-3</v>
      </c>
      <c r="Y327" s="94">
        <f t="shared" si="25"/>
        <v>-2.9153560949628549E-3</v>
      </c>
      <c r="Z327" s="54">
        <f t="shared" si="26"/>
        <v>997084.6439050372</v>
      </c>
      <c r="AA327" s="54">
        <f t="shared" si="27"/>
        <v>-2915.3560949628009</v>
      </c>
      <c r="AB327" s="101">
        <v>-8858.0994672444649</v>
      </c>
      <c r="AC327" s="6">
        <f t="shared" si="24"/>
        <v>953821.51586959232</v>
      </c>
    </row>
    <row r="328" spans="2:29">
      <c r="B328" s="112">
        <v>43936</v>
      </c>
      <c r="C328" s="33">
        <v>324</v>
      </c>
      <c r="D328" s="55">
        <f>Bond_Historical!K328</f>
        <v>4.9188956503270426E-3</v>
      </c>
      <c r="E328" s="55">
        <f>Bond_Historical!L328</f>
        <v>4.1024672672912467E-3</v>
      </c>
      <c r="F328" s="55">
        <f>Bond_Historical!M328</f>
        <v>7.4983455900024341E-3</v>
      </c>
      <c r="G328" s="55">
        <f>Bond_Historical!N328</f>
        <v>6.6746874687182763E-3</v>
      </c>
      <c r="H328" s="55">
        <f>Bond_Historical!O328</f>
        <v>1.3472852318724734E-3</v>
      </c>
      <c r="I328" s="55">
        <f>Bond_Historical!P328</f>
        <v>-1.8737009185470631E-4</v>
      </c>
      <c r="J328" s="55">
        <f>Equity_Historical!P329</f>
        <v>-4.7047768109734538E-2</v>
      </c>
      <c r="K328" s="55">
        <f>Equity_Historical!Q329</f>
        <v>-6.7579347470299702E-3</v>
      </c>
      <c r="L328" s="55">
        <f>Equity_Historical!R329</f>
        <v>-1.8622309546327518E-3</v>
      </c>
      <c r="M328" s="55">
        <f>Equity_Historical!S329</f>
        <v>-2.4312628141927802E-2</v>
      </c>
      <c r="N328" s="55">
        <f>Equity_Historical!T329</f>
        <v>-7.7335766188209268E-2</v>
      </c>
      <c r="O328" s="55">
        <f>Equity_Historical!U329</f>
        <v>-5.0576629275267841E-2</v>
      </c>
      <c r="P328" s="55">
        <f>Equity_Historical!V329</f>
        <v>-3.0285693991686267E-2</v>
      </c>
      <c r="Q328" s="55">
        <f>Equity_Historical!W329</f>
        <v>-2.6438112613004123E-2</v>
      </c>
      <c r="R328" s="55">
        <f>Equity_Historical!X329</f>
        <v>4.0499684073363573E-2</v>
      </c>
      <c r="S328" s="55">
        <f>Equity_Historical!Y329</f>
        <v>-9.1691779780711385E-3</v>
      </c>
      <c r="T328" s="55">
        <f>Equity_Historical!Z329</f>
        <v>-2.0626937220745357E-2</v>
      </c>
      <c r="V328" s="55"/>
      <c r="W328" s="55">
        <v>5.0494991477468276E-3</v>
      </c>
      <c r="X328" s="55">
        <v>-8.3467707126747517E-2</v>
      </c>
      <c r="Y328" s="94">
        <f t="shared" si="25"/>
        <v>-4.8060824616949778E-2</v>
      </c>
      <c r="Z328" s="54">
        <f t="shared" si="26"/>
        <v>951939.17538305023</v>
      </c>
      <c r="AA328" s="54">
        <f t="shared" si="27"/>
        <v>-48060.824616949772</v>
      </c>
      <c r="AB328" s="101">
        <v>-8831.0179260344012</v>
      </c>
      <c r="AC328" s="6">
        <f t="shared" si="24"/>
        <v>905760.69125264254</v>
      </c>
    </row>
    <row r="329" spans="2:29">
      <c r="B329" s="112">
        <v>43937</v>
      </c>
      <c r="C329" s="33">
        <v>325</v>
      </c>
      <c r="D329" s="55">
        <f>Bond_Historical!K329</f>
        <v>5.7056839018221751E-4</v>
      </c>
      <c r="E329" s="55">
        <f>Bond_Historical!L329</f>
        <v>1.2786484827466628E-3</v>
      </c>
      <c r="F329" s="55">
        <f>Bond_Historical!M329</f>
        <v>3.5513965078450742E-3</v>
      </c>
      <c r="G329" s="55">
        <f>Bond_Historical!N329</f>
        <v>-4.9827898014987958E-3</v>
      </c>
      <c r="H329" s="55">
        <f>Bond_Historical!O329</f>
        <v>-7.7718059989567122E-3</v>
      </c>
      <c r="I329" s="55">
        <f>Bond_Historical!P329</f>
        <v>-3.5669855117592031E-3</v>
      </c>
      <c r="J329" s="55">
        <f>Equity_Historical!P330</f>
        <v>-3.3407510996931337E-2</v>
      </c>
      <c r="K329" s="55">
        <f>Equity_Historical!Q330</f>
        <v>-4.0767063047414181E-3</v>
      </c>
      <c r="L329" s="55">
        <f>Equity_Historical!R330</f>
        <v>2.7348484231193907E-2</v>
      </c>
      <c r="M329" s="55">
        <f>Equity_Historical!S330</f>
        <v>5.1779730324166325E-3</v>
      </c>
      <c r="N329" s="55">
        <f>Equity_Historical!T330</f>
        <v>1.8108730499750154E-2</v>
      </c>
      <c r="O329" s="55">
        <f>Equity_Historical!U330</f>
        <v>-3.8855238776235597E-2</v>
      </c>
      <c r="P329" s="55">
        <f>Equity_Historical!V330</f>
        <v>1.7185641168064727E-2</v>
      </c>
      <c r="Q329" s="55">
        <f>Equity_Historical!W330</f>
        <v>1.642186754120389E-2</v>
      </c>
      <c r="R329" s="55">
        <f>Equity_Historical!X330</f>
        <v>5.776337986701445E-2</v>
      </c>
      <c r="S329" s="55">
        <f>Equity_Historical!Y330</f>
        <v>7.9142677612107221E-3</v>
      </c>
      <c r="T329" s="55">
        <f>Equity_Historical!Z330</f>
        <v>-4.0418457521637946E-2</v>
      </c>
      <c r="V329" s="55"/>
      <c r="W329" s="55">
        <v>-1.3254489202278892E-3</v>
      </c>
      <c r="X329" s="55">
        <v>2.8761248414689362E-2</v>
      </c>
      <c r="Y329" s="94">
        <f t="shared" si="25"/>
        <v>1.6726569480722462E-2</v>
      </c>
      <c r="Z329" s="54">
        <f t="shared" si="26"/>
        <v>1016726.5694807224</v>
      </c>
      <c r="AA329" s="54">
        <f t="shared" si="27"/>
        <v>16726.569480722421</v>
      </c>
      <c r="AB329" s="101">
        <v>-8773.1759062831989</v>
      </c>
      <c r="AC329" s="6">
        <f t="shared" si="24"/>
        <v>922487.26073336496</v>
      </c>
    </row>
    <row r="330" spans="2:29">
      <c r="B330" s="112">
        <v>43938</v>
      </c>
      <c r="C330" s="33">
        <v>326</v>
      </c>
      <c r="D330" s="55">
        <f>Bond_Historical!K330</f>
        <v>-1.3695846767007582E-3</v>
      </c>
      <c r="E330" s="55">
        <f>Bond_Historical!L330</f>
        <v>-1.1933306425069693E-3</v>
      </c>
      <c r="F330" s="55">
        <f>Bond_Historical!M330</f>
        <v>-4.2627223511414935E-3</v>
      </c>
      <c r="G330" s="55">
        <f>Bond_Historical!N330</f>
        <v>3.2989783536470367E-3</v>
      </c>
      <c r="H330" s="55">
        <f>Bond_Historical!O330</f>
        <v>-5.4420346611899987E-3</v>
      </c>
      <c r="I330" s="55">
        <f>Bond_Historical!P330</f>
        <v>3.3794984170680332E-3</v>
      </c>
      <c r="J330" s="55">
        <f>Equity_Historical!P331</f>
        <v>9.8902834362911404E-2</v>
      </c>
      <c r="K330" s="55">
        <f>Equity_Historical!Q331</f>
        <v>1.6822253486425898E-2</v>
      </c>
      <c r="L330" s="55">
        <f>Equity_Historical!R331</f>
        <v>-1.5880977723278773E-3</v>
      </c>
      <c r="M330" s="55">
        <f>Equity_Historical!S331</f>
        <v>1.1600198327162558E-2</v>
      </c>
      <c r="N330" s="55">
        <f>Equity_Historical!T331</f>
        <v>5.7403957240331996E-2</v>
      </c>
      <c r="O330" s="55">
        <f>Equity_Historical!U331</f>
        <v>8.6075502114399016E-2</v>
      </c>
      <c r="P330" s="55">
        <f>Equity_Historical!V331</f>
        <v>9.0147976747439601E-3</v>
      </c>
      <c r="Q330" s="55">
        <f>Equity_Historical!W331</f>
        <v>1.292371668659162E-2</v>
      </c>
      <c r="R330" s="55">
        <f>Equity_Historical!X331</f>
        <v>-2.6725320347541586E-2</v>
      </c>
      <c r="S330" s="55">
        <f>Equity_Historical!Y331</f>
        <v>-1.3661676546754025E-2</v>
      </c>
      <c r="T330" s="55">
        <f>Equity_Historical!Z331</f>
        <v>6.343184986594122E-2</v>
      </c>
      <c r="V330" s="55"/>
      <c r="W330" s="55">
        <v>-9.2934363085950332E-5</v>
      </c>
      <c r="X330" s="55">
        <v>6.1331291045428969E-2</v>
      </c>
      <c r="Y330" s="94">
        <f t="shared" si="25"/>
        <v>3.6761600882022995E-2</v>
      </c>
      <c r="Z330" s="54">
        <f t="shared" si="26"/>
        <v>1036761.600882023</v>
      </c>
      <c r="AA330" s="54">
        <f t="shared" si="27"/>
        <v>36761.600882022991</v>
      </c>
      <c r="AB330" s="101">
        <v>-8689.2803171742707</v>
      </c>
      <c r="AC330" s="6">
        <f t="shared" si="24"/>
        <v>959248.86161538796</v>
      </c>
    </row>
    <row r="331" spans="2:29">
      <c r="B331" s="112">
        <v>43941</v>
      </c>
      <c r="C331" s="33">
        <v>327</v>
      </c>
      <c r="D331" s="55">
        <f>Bond_Historical!K331</f>
        <v>-1.6001533849990008E-3</v>
      </c>
      <c r="E331" s="55">
        <f>Bond_Historical!L331</f>
        <v>-1.450962765531093E-3</v>
      </c>
      <c r="F331" s="55">
        <f>Bond_Historical!M331</f>
        <v>2.4890420727292678E-3</v>
      </c>
      <c r="G331" s="55">
        <f>Bond_Historical!N331</f>
        <v>-5.6839765530225178E-3</v>
      </c>
      <c r="H331" s="55">
        <f>Bond_Historical!O331</f>
        <v>-2.0485471270523348E-3</v>
      </c>
      <c r="I331" s="55">
        <f>Bond_Historical!P331</f>
        <v>-2.4396334407331536E-3</v>
      </c>
      <c r="J331" s="55">
        <f>Equity_Historical!P332</f>
        <v>-4.8350727032466685E-2</v>
      </c>
      <c r="K331" s="55">
        <f>Equity_Historical!Q332</f>
        <v>-5.5947772200521514E-3</v>
      </c>
      <c r="L331" s="55">
        <f>Equity_Historical!R332</f>
        <v>-1.7330649179173922E-2</v>
      </c>
      <c r="M331" s="55">
        <f>Equity_Historical!S332</f>
        <v>1.3148444621660975E-2</v>
      </c>
      <c r="N331" s="55">
        <f>Equity_Historical!T332</f>
        <v>3.4839378247227638E-2</v>
      </c>
      <c r="O331" s="55">
        <f>Equity_Historical!U332</f>
        <v>-3.7138590382820344E-2</v>
      </c>
      <c r="P331" s="55">
        <f>Equity_Historical!V332</f>
        <v>-2.1403407745311989E-2</v>
      </c>
      <c r="Q331" s="55">
        <f>Equity_Historical!W332</f>
        <v>-4.6743388341528656E-2</v>
      </c>
      <c r="R331" s="55">
        <f>Equity_Historical!X332</f>
        <v>-2.9406224975300835E-2</v>
      </c>
      <c r="S331" s="55">
        <f>Equity_Historical!Y332</f>
        <v>-2.0974930353103691E-2</v>
      </c>
      <c r="T331" s="55">
        <f>Equity_Historical!Z332</f>
        <v>-8.4132852996464634E-3</v>
      </c>
      <c r="V331" s="55"/>
      <c r="W331" s="55">
        <v>-2.1540624989989025E-3</v>
      </c>
      <c r="X331" s="55">
        <v>-2.4224471148932288E-2</v>
      </c>
      <c r="Y331" s="94">
        <f t="shared" si="25"/>
        <v>-1.5396307688958933E-2</v>
      </c>
      <c r="Z331" s="54">
        <f t="shared" si="26"/>
        <v>984603.69231104106</v>
      </c>
      <c r="AA331" s="54">
        <f t="shared" si="27"/>
        <v>-15396.307688958943</v>
      </c>
      <c r="AB331" s="101">
        <v>-8654.2986376995686</v>
      </c>
      <c r="AC331" s="6">
        <f t="shared" si="24"/>
        <v>943852.55392642901</v>
      </c>
    </row>
    <row r="332" spans="2:29">
      <c r="B332" s="112">
        <v>43942</v>
      </c>
      <c r="C332" s="33">
        <v>328</v>
      </c>
      <c r="D332" s="55">
        <f>Bond_Historical!K332</f>
        <v>1.2574354194366452E-3</v>
      </c>
      <c r="E332" s="55">
        <f>Bond_Historical!L332</f>
        <v>5.1225340510502434E-4</v>
      </c>
      <c r="F332" s="55">
        <f>Bond_Historical!M332</f>
        <v>2.8365564243938292E-3</v>
      </c>
      <c r="G332" s="55">
        <f>Bond_Historical!N332</f>
        <v>-3.5496789801147672E-3</v>
      </c>
      <c r="H332" s="55">
        <f>Bond_Historical!O332</f>
        <v>4.433035135136606E-3</v>
      </c>
      <c r="I332" s="55">
        <f>Bond_Historical!P332</f>
        <v>-1.5042164819801642E-3</v>
      </c>
      <c r="J332" s="55">
        <f>Equity_Historical!P333</f>
        <v>-5.3568353582059153E-3</v>
      </c>
      <c r="K332" s="55">
        <f>Equity_Historical!Q333</f>
        <v>-4.2637666877036774E-2</v>
      </c>
      <c r="L332" s="55">
        <f>Equity_Historical!R333</f>
        <v>-4.9410053274104547E-3</v>
      </c>
      <c r="M332" s="55">
        <f>Equity_Historical!S333</f>
        <v>-1.5609268584032273E-2</v>
      </c>
      <c r="N332" s="55">
        <f>Equity_Historical!T333</f>
        <v>-1.6499585980832305E-2</v>
      </c>
      <c r="O332" s="55">
        <f>Equity_Historical!U333</f>
        <v>-2.9433092904341932E-2</v>
      </c>
      <c r="P332" s="55">
        <f>Equity_Historical!V333</f>
        <v>-2.7229363387896208E-2</v>
      </c>
      <c r="Q332" s="55">
        <f>Equity_Historical!W333</f>
        <v>-2.3438852434769761E-2</v>
      </c>
      <c r="R332" s="55">
        <f>Equity_Historical!X333</f>
        <v>-2.858224920678985E-2</v>
      </c>
      <c r="S332" s="55">
        <f>Equity_Historical!Y333</f>
        <v>-3.1398165667783418E-2</v>
      </c>
      <c r="T332" s="55">
        <f>Equity_Historical!Z333</f>
        <v>-2.388093228481554E-2</v>
      </c>
      <c r="V332" s="55"/>
      <c r="W332" s="55">
        <v>-2.546059480625307E-4</v>
      </c>
      <c r="X332" s="55">
        <v>-2.101042074136375E-2</v>
      </c>
      <c r="Y332" s="94">
        <f t="shared" si="25"/>
        <v>-1.2708094824043262E-2</v>
      </c>
      <c r="Z332" s="54">
        <f t="shared" si="26"/>
        <v>987291.90517595678</v>
      </c>
      <c r="AA332" s="54">
        <f t="shared" si="27"/>
        <v>-12708.094824043219</v>
      </c>
      <c r="AB332" s="101">
        <v>-8588.6592944151489</v>
      </c>
      <c r="AC332" s="6">
        <f t="shared" si="24"/>
        <v>931144.45910238579</v>
      </c>
    </row>
    <row r="333" spans="2:29">
      <c r="B333" s="112">
        <v>43943</v>
      </c>
      <c r="C333" s="33">
        <v>329</v>
      </c>
      <c r="D333" s="55">
        <f>Bond_Historical!K333</f>
        <v>-7.9984067531722902E-4</v>
      </c>
      <c r="E333" s="55">
        <f>Bond_Historical!L333</f>
        <v>0</v>
      </c>
      <c r="F333" s="55">
        <f>Bond_Historical!M333</f>
        <v>-2.8365564243938873E-3</v>
      </c>
      <c r="G333" s="55">
        <f>Bond_Historical!N333</f>
        <v>6.181162768885758E-4</v>
      </c>
      <c r="H333" s="55">
        <f>Bond_Historical!O333</f>
        <v>4.2440998718265106E-3</v>
      </c>
      <c r="I333" s="55">
        <f>Bond_Historical!P333</f>
        <v>-3.3928756492621263E-3</v>
      </c>
      <c r="J333" s="55">
        <f>Equity_Historical!P334</f>
        <v>2.8164525027284178E-2</v>
      </c>
      <c r="K333" s="55">
        <f>Equity_Historical!Q334</f>
        <v>6.5050692666831111E-2</v>
      </c>
      <c r="L333" s="55">
        <f>Equity_Historical!R334</f>
        <v>1.8251941893798702E-2</v>
      </c>
      <c r="M333" s="55">
        <f>Equity_Historical!S334</f>
        <v>3.4058640569745034E-3</v>
      </c>
      <c r="N333" s="55">
        <f>Equity_Historical!T334</f>
        <v>2.0268894978797844E-2</v>
      </c>
      <c r="O333" s="55">
        <f>Equity_Historical!U334</f>
        <v>3.2511081912139903E-3</v>
      </c>
      <c r="P333" s="55">
        <f>Equity_Historical!V334</f>
        <v>4.4372870804122187E-2</v>
      </c>
      <c r="Q333" s="55">
        <f>Equity_Historical!W334</f>
        <v>7.5177791791201593E-3</v>
      </c>
      <c r="R333" s="55">
        <f>Equity_Historical!X334</f>
        <v>1.0268073036962425E-2</v>
      </c>
      <c r="S333" s="55">
        <f>Equity_Historical!Y334</f>
        <v>2.83964836542667E-2</v>
      </c>
      <c r="T333" s="55">
        <f>Equity_Historical!Z334</f>
        <v>1.5910676458244025E-2</v>
      </c>
      <c r="V333" s="55"/>
      <c r="W333" s="55">
        <v>-6.5259511629050019E-4</v>
      </c>
      <c r="X333" s="55">
        <v>4.9965123085459195E-2</v>
      </c>
      <c r="Y333" s="94">
        <f t="shared" si="25"/>
        <v>2.9718035804759318E-2</v>
      </c>
      <c r="Z333" s="54">
        <f t="shared" si="26"/>
        <v>1029718.0358047594</v>
      </c>
      <c r="AA333" s="54">
        <f t="shared" si="27"/>
        <v>29718.035804759362</v>
      </c>
      <c r="AB333" s="101">
        <v>-8561.5821356535889</v>
      </c>
      <c r="AC333" s="6">
        <f t="shared" si="24"/>
        <v>960862.49490714516</v>
      </c>
    </row>
    <row r="334" spans="2:29">
      <c r="B334" s="112">
        <v>43944</v>
      </c>
      <c r="C334" s="33">
        <v>330</v>
      </c>
      <c r="D334" s="55">
        <f>Bond_Historical!K334</f>
        <v>1.5991307365743517E-3</v>
      </c>
      <c r="E334" s="55">
        <f>Bond_Historical!L334</f>
        <v>2.387485720879733E-3</v>
      </c>
      <c r="F334" s="55">
        <f>Bond_Historical!M334</f>
        <v>1.4193797940586709E-3</v>
      </c>
      <c r="G334" s="55">
        <f>Bond_Historical!N334</f>
        <v>4.2403641157778308E-3</v>
      </c>
      <c r="H334" s="55">
        <f>Bond_Historical!O334</f>
        <v>5.0816262715817711E-4</v>
      </c>
      <c r="I334" s="55">
        <f>Bond_Historical!P334</f>
        <v>-3.0257287907460078E-3</v>
      </c>
      <c r="J334" s="55">
        <f>Equity_Historical!P335</f>
        <v>3.0850764593530186E-2</v>
      </c>
      <c r="K334" s="55">
        <f>Equity_Historical!Q335</f>
        <v>1.551434503726897E-2</v>
      </c>
      <c r="L334" s="55">
        <f>Equity_Historical!R335</f>
        <v>-2.3528393933089531E-2</v>
      </c>
      <c r="M334" s="55">
        <f>Equity_Historical!S335</f>
        <v>-2.6995081081642638E-2</v>
      </c>
      <c r="N334" s="55">
        <f>Equity_Historical!T335</f>
        <v>3.2814273851126084E-2</v>
      </c>
      <c r="O334" s="55">
        <f>Equity_Historical!U335</f>
        <v>5.5959236387168444E-4</v>
      </c>
      <c r="P334" s="55">
        <f>Equity_Historical!V335</f>
        <v>-1.7465358212816813E-2</v>
      </c>
      <c r="Q334" s="55">
        <f>Equity_Historical!W335</f>
        <v>-2.8211395242848557E-2</v>
      </c>
      <c r="R334" s="55">
        <f>Equity_Historical!X335</f>
        <v>2.9556898827866843E-2</v>
      </c>
      <c r="S334" s="55">
        <f>Equity_Historical!Y335</f>
        <v>-3.8828518077610934E-3</v>
      </c>
      <c r="T334" s="55">
        <f>Equity_Historical!Z335</f>
        <v>6.5852408294716233E-3</v>
      </c>
      <c r="V334" s="55"/>
      <c r="W334" s="55">
        <v>1.9615614897336513E-3</v>
      </c>
      <c r="X334" s="55">
        <v>3.3358337808650683E-2</v>
      </c>
      <c r="Y334" s="94">
        <f t="shared" si="25"/>
        <v>2.0799627281083869E-2</v>
      </c>
      <c r="Z334" s="54">
        <f t="shared" si="26"/>
        <v>1020799.6272810838</v>
      </c>
      <c r="AA334" s="54">
        <f t="shared" si="27"/>
        <v>20799.627281083842</v>
      </c>
      <c r="AB334" s="101">
        <v>-8523.0341917974874</v>
      </c>
      <c r="AC334" s="6">
        <f t="shared" si="24"/>
        <v>981662.122188229</v>
      </c>
    </row>
    <row r="335" spans="2:29">
      <c r="B335" s="112">
        <v>43945</v>
      </c>
      <c r="C335" s="33">
        <v>331</v>
      </c>
      <c r="D335" s="55">
        <f>Bond_Historical!K335</f>
        <v>-3.4197894103639925E-4</v>
      </c>
      <c r="E335" s="55">
        <f>Bond_Historical!L335</f>
        <v>-5.1103155402298375E-4</v>
      </c>
      <c r="F335" s="55">
        <f>Bond_Historical!M335</f>
        <v>-7.0947642463901537E-4</v>
      </c>
      <c r="G335" s="55">
        <f>Bond_Historical!N335</f>
        <v>-6.928746860509668E-4</v>
      </c>
      <c r="H335" s="55">
        <f>Bond_Historical!O335</f>
        <v>5.4036744343115587E-3</v>
      </c>
      <c r="I335" s="55">
        <f>Bond_Historical!P335</f>
        <v>-4.5558180471243475E-3</v>
      </c>
      <c r="J335" s="55">
        <f>Equity_Historical!P336</f>
        <v>6.4232633107847515E-3</v>
      </c>
      <c r="K335" s="55">
        <f>Equity_Historical!Q336</f>
        <v>2.6334168614324416E-2</v>
      </c>
      <c r="L335" s="55">
        <f>Equity_Historical!R336</f>
        <v>7.0550437749658619E-3</v>
      </c>
      <c r="M335" s="55">
        <f>Equity_Historical!S336</f>
        <v>9.6988028059829699E-4</v>
      </c>
      <c r="N335" s="55">
        <f>Equity_Historical!T336</f>
        <v>1.6847595037520802E-2</v>
      </c>
      <c r="O335" s="55">
        <f>Equity_Historical!U336</f>
        <v>1.4658844399029029E-2</v>
      </c>
      <c r="P335" s="55">
        <f>Equity_Historical!V336</f>
        <v>-1.6180092990496619E-2</v>
      </c>
      <c r="Q335" s="55">
        <f>Equity_Historical!W336</f>
        <v>1.0461115518481267E-2</v>
      </c>
      <c r="R335" s="55">
        <f>Equity_Historical!X336</f>
        <v>2.0673130226279497E-2</v>
      </c>
      <c r="S335" s="55">
        <f>Equity_Historical!Y336</f>
        <v>2.8460759649736756E-2</v>
      </c>
      <c r="T335" s="55">
        <f>Equity_Historical!Z336</f>
        <v>1.1025508889843346E-2</v>
      </c>
      <c r="V335" s="55"/>
      <c r="W335" s="55">
        <v>-7.686052417153642E-4</v>
      </c>
      <c r="X335" s="55">
        <v>-2.9158076793065427E-3</v>
      </c>
      <c r="Y335" s="94">
        <f t="shared" si="25"/>
        <v>-2.0569267042700712E-3</v>
      </c>
      <c r="Z335" s="54">
        <f t="shared" si="26"/>
        <v>997943.07329572993</v>
      </c>
      <c r="AA335" s="54">
        <f t="shared" si="27"/>
        <v>-2056.9267042700667</v>
      </c>
      <c r="AB335" s="101">
        <v>-8494.2551822573878</v>
      </c>
      <c r="AC335" s="6">
        <f t="shared" si="24"/>
        <v>979605.19548395893</v>
      </c>
    </row>
    <row r="336" spans="2:29">
      <c r="B336" s="112">
        <v>43948</v>
      </c>
      <c r="C336" s="33">
        <v>332</v>
      </c>
      <c r="D336" s="55">
        <f>Bond_Historical!K336</f>
        <v>-3.5467647897666496E-3</v>
      </c>
      <c r="E336" s="55">
        <f>Bond_Historical!L336</f>
        <v>-4.6118730025932874E-3</v>
      </c>
      <c r="F336" s="55">
        <f>Bond_Historical!M336</f>
        <v>-4.6239646589674166E-3</v>
      </c>
      <c r="G336" s="55">
        <f>Bond_Historical!N336</f>
        <v>-8.1156588858052447E-3</v>
      </c>
      <c r="H336" s="55">
        <f>Bond_Historical!O336</f>
        <v>-1.1795550769956957E-3</v>
      </c>
      <c r="I336" s="55">
        <f>Bond_Historical!P336</f>
        <v>2.4701260350547859E-3</v>
      </c>
      <c r="J336" s="55">
        <f>Equity_Historical!P337</f>
        <v>4.7908856039817647E-3</v>
      </c>
      <c r="K336" s="55">
        <f>Equity_Historical!Q337</f>
        <v>-1.3613658563859087E-2</v>
      </c>
      <c r="L336" s="55">
        <f>Equity_Historical!R337</f>
        <v>-8.8461645665539063E-3</v>
      </c>
      <c r="M336" s="55">
        <f>Equity_Historical!S337</f>
        <v>-1.358051116574071E-3</v>
      </c>
      <c r="N336" s="55">
        <f>Equity_Historical!T337</f>
        <v>4.4804374544458174E-2</v>
      </c>
      <c r="O336" s="55">
        <f>Equity_Historical!U337</f>
        <v>4.2201242037107567E-2</v>
      </c>
      <c r="P336" s="55">
        <f>Equity_Historical!V337</f>
        <v>2.2675456894016014E-2</v>
      </c>
      <c r="Q336" s="55">
        <f>Equity_Historical!W337</f>
        <v>3.6267791219978494E-4</v>
      </c>
      <c r="R336" s="55">
        <f>Equity_Historical!X337</f>
        <v>9.1924042998330086E-3</v>
      </c>
      <c r="S336" s="55">
        <f>Equity_Historical!Y337</f>
        <v>7.0645227219016493E-4</v>
      </c>
      <c r="T336" s="55">
        <f>Equity_Historical!Z337</f>
        <v>7.6883467326017436E-3</v>
      </c>
      <c r="V336" s="55"/>
      <c r="W336" s="55">
        <v>-4.5980676597277125E-3</v>
      </c>
      <c r="X336" s="55">
        <v>6.3987935117421305E-2</v>
      </c>
      <c r="Y336" s="94">
        <f t="shared" si="25"/>
        <v>3.6553534006561694E-2</v>
      </c>
      <c r="Z336" s="54">
        <f t="shared" si="26"/>
        <v>1036553.5340065617</v>
      </c>
      <c r="AA336" s="54">
        <f t="shared" si="27"/>
        <v>36553.534006561735</v>
      </c>
      <c r="AB336" s="101">
        <v>-8464.7673215931281</v>
      </c>
      <c r="AC336" s="6">
        <f t="shared" si="24"/>
        <v>1016158.7294905207</v>
      </c>
    </row>
    <row r="337" spans="2:29">
      <c r="B337" s="112">
        <v>43949</v>
      </c>
      <c r="C337" s="33">
        <v>333</v>
      </c>
      <c r="D337" s="55">
        <f>Bond_Historical!K337</f>
        <v>2.9750868691427687E-3</v>
      </c>
      <c r="E337" s="55">
        <f>Bond_Historical!L337</f>
        <v>3.930309563220733E-3</v>
      </c>
      <c r="F337" s="55">
        <f>Bond_Historical!M337</f>
        <v>3.5587093384215202E-3</v>
      </c>
      <c r="G337" s="55">
        <f>Bond_Historical!N337</f>
        <v>2.7124097598936873E-3</v>
      </c>
      <c r="H337" s="55">
        <f>Bond_Historical!O337</f>
        <v>3.8703642309185064E-3</v>
      </c>
      <c r="I337" s="55">
        <f>Bond_Historical!P337</f>
        <v>-4.7562377979299608E-3</v>
      </c>
      <c r="J337" s="55">
        <f>Equity_Historical!P338</f>
        <v>2.3170326207795491E-2</v>
      </c>
      <c r="K337" s="55">
        <f>Equity_Historical!Q338</f>
        <v>-2.4784583494430953E-2</v>
      </c>
      <c r="L337" s="55">
        <f>Equity_Historical!R338</f>
        <v>-2.3409742699865466E-3</v>
      </c>
      <c r="M337" s="55">
        <f>Equity_Historical!S338</f>
        <v>-1.0538724229524872E-2</v>
      </c>
      <c r="N337" s="55">
        <f>Equity_Historical!T338</f>
        <v>5.7424739432666398E-2</v>
      </c>
      <c r="O337" s="55">
        <f>Equity_Historical!U338</f>
        <v>7.0560382789093788E-3</v>
      </c>
      <c r="P337" s="55">
        <f>Equity_Historical!V338</f>
        <v>-2.7100294256057186E-2</v>
      </c>
      <c r="Q337" s="55">
        <f>Equity_Historical!W338</f>
        <v>5.1879198123925994E-3</v>
      </c>
      <c r="R337" s="55">
        <f>Equity_Historical!X338</f>
        <v>-1.9302333229878253E-2</v>
      </c>
      <c r="S337" s="55">
        <f>Equity_Historical!Y338</f>
        <v>-1.6342366891202092E-2</v>
      </c>
      <c r="T337" s="55">
        <f>Equity_Historical!Z338</f>
        <v>1.3226329858667913E-2</v>
      </c>
      <c r="V337" s="55"/>
      <c r="W337" s="55">
        <v>2.3477983940443817E-3</v>
      </c>
      <c r="X337" s="55">
        <v>2.1621096752510914E-2</v>
      </c>
      <c r="Y337" s="94">
        <f t="shared" si="25"/>
        <v>1.3911777409124301E-2</v>
      </c>
      <c r="Z337" s="54">
        <f t="shared" si="26"/>
        <v>1013911.7774091243</v>
      </c>
      <c r="AA337" s="54">
        <f t="shared" si="27"/>
        <v>13911.777409124305</v>
      </c>
      <c r="AB337" s="101">
        <v>-8393.0050525207771</v>
      </c>
      <c r="AC337" s="6">
        <f t="shared" si="24"/>
        <v>1030070.506899645</v>
      </c>
    </row>
    <row r="338" spans="2:29">
      <c r="B338" s="112">
        <v>43950</v>
      </c>
      <c r="C338" s="33">
        <v>334</v>
      </c>
      <c r="D338" s="55">
        <f>Bond_Historical!K338</f>
        <v>6.8568811681489212E-4</v>
      </c>
      <c r="E338" s="55">
        <f>Bond_Historical!L338</f>
        <v>6.8156343937238173E-4</v>
      </c>
      <c r="F338" s="55">
        <f>Bond_Historical!M338</f>
        <v>-7.1069869525494558E-4</v>
      </c>
      <c r="G338" s="55">
        <f>Bond_Historical!N338</f>
        <v>6.5578842245016984E-3</v>
      </c>
      <c r="H338" s="55">
        <f>Bond_Historical!O338</f>
        <v>-1.1762267001322949E-3</v>
      </c>
      <c r="I338" s="55">
        <f>Bond_Historical!P338</f>
        <v>-4.203572330345841E-3</v>
      </c>
      <c r="J338" s="55">
        <f>Equity_Historical!P339</f>
        <v>5.3891560817367942E-2</v>
      </c>
      <c r="K338" s="55">
        <f>Equity_Historical!Q339</f>
        <v>5.9842787382748175E-2</v>
      </c>
      <c r="L338" s="55">
        <f>Equity_Historical!R339</f>
        <v>-3.4979812514148237E-2</v>
      </c>
      <c r="M338" s="55">
        <f>Equity_Historical!S339</f>
        <v>1.286569351410044E-2</v>
      </c>
      <c r="N338" s="55">
        <f>Equity_Historical!T339</f>
        <v>3.722147304200267E-2</v>
      </c>
      <c r="O338" s="55">
        <f>Equity_Historical!U339</f>
        <v>2.6612989824437206E-2</v>
      </c>
      <c r="P338" s="55">
        <f>Equity_Historical!V339</f>
        <v>-2.7982222476854581E-2</v>
      </c>
      <c r="Q338" s="55">
        <f>Equity_Historical!W339</f>
        <v>-2.2144765563446536E-2</v>
      </c>
      <c r="R338" s="55">
        <f>Equity_Historical!X339</f>
        <v>-2.4651479926692025E-3</v>
      </c>
      <c r="S338" s="55">
        <f>Equity_Historical!Y339</f>
        <v>3.231734494327107E-2</v>
      </c>
      <c r="T338" s="55">
        <f>Equity_Historical!Z339</f>
        <v>3.8389018714289611E-2</v>
      </c>
      <c r="V338" s="55"/>
      <c r="W338" s="55">
        <v>1.5890958553970191E-3</v>
      </c>
      <c r="X338" s="55">
        <v>-6.7753919245788427E-4</v>
      </c>
      <c r="Y338" s="94">
        <f t="shared" si="25"/>
        <v>2.2911482668407714E-4</v>
      </c>
      <c r="Z338" s="54">
        <f t="shared" si="26"/>
        <v>1000229.1148266841</v>
      </c>
      <c r="AA338" s="54">
        <f t="shared" si="27"/>
        <v>229.11482668411918</v>
      </c>
      <c r="AB338" s="101">
        <v>-8389.7247871236177</v>
      </c>
      <c r="AC338" s="6">
        <f t="shared" si="24"/>
        <v>1030299.6217263291</v>
      </c>
    </row>
    <row r="339" spans="2:29">
      <c r="B339" s="112">
        <v>43951</v>
      </c>
      <c r="C339" s="33">
        <v>335</v>
      </c>
      <c r="D339" s="55">
        <f>Bond_Historical!K339</f>
        <v>-8.0015670942481935E-4</v>
      </c>
      <c r="E339" s="55">
        <f>Bond_Historical!L339</f>
        <v>-2.2180710583423881E-3</v>
      </c>
      <c r="F339" s="55">
        <f>Bond_Historical!M339</f>
        <v>-2.491469113764213E-3</v>
      </c>
      <c r="G339" s="55">
        <f>Bond_Historical!N339</f>
        <v>-6.7902217013388871E-3</v>
      </c>
      <c r="H339" s="55">
        <f>Bond_Historical!O339</f>
        <v>-6.7487754097354091E-3</v>
      </c>
      <c r="I339" s="55">
        <f>Bond_Historical!P339</f>
        <v>-1.9197785314765796E-4</v>
      </c>
      <c r="J339" s="55">
        <f>Equity_Historical!P340</f>
        <v>-2.1080116769109689E-2</v>
      </c>
      <c r="K339" s="55">
        <f>Equity_Historical!Q340</f>
        <v>5.2757356572825029E-2</v>
      </c>
      <c r="L339" s="55">
        <f>Equity_Historical!R340</f>
        <v>-1.6724832299414915E-2</v>
      </c>
      <c r="M339" s="55">
        <f>Equity_Historical!S340</f>
        <v>4.6377124356835227E-3</v>
      </c>
      <c r="N339" s="55">
        <f>Equity_Historical!T340</f>
        <v>-2.4163386657893218E-2</v>
      </c>
      <c r="O339" s="55">
        <f>Equity_Historical!U340</f>
        <v>-2.1692761752490446E-2</v>
      </c>
      <c r="P339" s="55">
        <f>Equity_Historical!V340</f>
        <v>5.0125513758518155E-3</v>
      </c>
      <c r="Q339" s="55">
        <f>Equity_Historical!W340</f>
        <v>-3.0986851231014113E-2</v>
      </c>
      <c r="R339" s="55">
        <f>Equity_Historical!X340</f>
        <v>1.6617705485421363E-2</v>
      </c>
      <c r="S339" s="55">
        <f>Equity_Historical!Y340</f>
        <v>2.0876846817153943E-2</v>
      </c>
      <c r="T339" s="55">
        <f>Equity_Historical!Z340</f>
        <v>-1.3965253674029817E-2</v>
      </c>
      <c r="V339" s="55"/>
      <c r="W339" s="55">
        <v>-3.5323522449761903E-3</v>
      </c>
      <c r="X339" s="55">
        <v>-1.6381875290225049E-2</v>
      </c>
      <c r="Y339" s="94">
        <f t="shared" si="25"/>
        <v>-1.1242066072125505E-2</v>
      </c>
      <c r="Z339" s="54">
        <f t="shared" si="26"/>
        <v>988757.93392787455</v>
      </c>
      <c r="AA339" s="54">
        <f t="shared" si="27"/>
        <v>-11242.066072125454</v>
      </c>
      <c r="AB339" s="101">
        <v>-8383.6984790948918</v>
      </c>
      <c r="AC339" s="6">
        <f t="shared" si="24"/>
        <v>1019057.5556542036</v>
      </c>
    </row>
    <row r="340" spans="2:29">
      <c r="B340" s="112">
        <v>43952</v>
      </c>
      <c r="C340" s="33">
        <v>336</v>
      </c>
      <c r="D340" s="55">
        <f>Bond_Historical!K340</f>
        <v>-4.1188104093079674E-4</v>
      </c>
      <c r="E340" s="55">
        <f>Bond_Historical!L340</f>
        <v>5.1580961400645757E-5</v>
      </c>
      <c r="F340" s="55">
        <f>Bond_Historical!M340</f>
        <v>1.5327509315578322E-3</v>
      </c>
      <c r="G340" s="55">
        <f>Bond_Historical!N340</f>
        <v>-3.9655064377654642E-3</v>
      </c>
      <c r="H340" s="55">
        <f>Bond_Historical!O340</f>
        <v>-5.0815546978819201E-4</v>
      </c>
      <c r="I340" s="55">
        <f>Bond_Historical!P340</f>
        <v>5.0336449795306253E-3</v>
      </c>
      <c r="J340" s="55">
        <f>Equity_Historical!P341</f>
        <v>-7.4356377814769378E-2</v>
      </c>
      <c r="K340" s="55">
        <f>Equity_Historical!Q341</f>
        <v>-1.1990954317440398E-2</v>
      </c>
      <c r="L340" s="55">
        <f>Equity_Historical!R341</f>
        <v>1.1208151590746044E-2</v>
      </c>
      <c r="M340" s="55">
        <f>Equity_Historical!S341</f>
        <v>-7.1588236565969937E-3</v>
      </c>
      <c r="N340" s="55">
        <f>Equity_Historical!T341</f>
        <v>-4.2356286512582053E-2</v>
      </c>
      <c r="O340" s="55">
        <f>Equity_Historical!U341</f>
        <v>-2.6561232202364532E-2</v>
      </c>
      <c r="P340" s="55">
        <f>Equity_Historical!V341</f>
        <v>-1.6095063635150182E-2</v>
      </c>
      <c r="Q340" s="55">
        <f>Equity_Historical!W341</f>
        <v>-1.9866159187503729E-2</v>
      </c>
      <c r="R340" s="55">
        <f>Equity_Historical!X341</f>
        <v>-2.7593800584281406E-2</v>
      </c>
      <c r="S340" s="55">
        <f>Equity_Historical!Y341</f>
        <v>-1.6230462384658383E-2</v>
      </c>
      <c r="T340" s="55">
        <f>Equity_Historical!Z341</f>
        <v>-4.8517896299258928E-2</v>
      </c>
      <c r="V340" s="55"/>
      <c r="W340" s="55">
        <v>-4.1472216398580689E-4</v>
      </c>
      <c r="X340" s="55">
        <v>-4.1158653964000931E-2</v>
      </c>
      <c r="Y340" s="94">
        <f t="shared" si="25"/>
        <v>-2.486108124399488E-2</v>
      </c>
      <c r="Z340" s="54">
        <f t="shared" si="26"/>
        <v>975138.91875600512</v>
      </c>
      <c r="AA340" s="54">
        <f t="shared" si="27"/>
        <v>-24861.081243994879</v>
      </c>
      <c r="AB340" s="101">
        <v>-8341.1743547616061</v>
      </c>
      <c r="AC340" s="6">
        <f t="shared" si="24"/>
        <v>994196.47441020876</v>
      </c>
    </row>
    <row r="341" spans="2:29">
      <c r="B341" s="112">
        <v>43955</v>
      </c>
      <c r="C341" s="33">
        <v>337</v>
      </c>
      <c r="D341" s="55">
        <f>Bond_Historical!K341</f>
        <v>1.0301952612002756E-3</v>
      </c>
      <c r="E341" s="55">
        <f>Bond_Historical!L341</f>
        <v>8.5521285618057365E-4</v>
      </c>
      <c r="F341" s="55">
        <f>Bond_Historical!M341</f>
        <v>-7.1238693005030876E-4</v>
      </c>
      <c r="G341" s="55">
        <f>Bond_Historical!N341</f>
        <v>1.5569141855881802E-3</v>
      </c>
      <c r="H341" s="55">
        <f>Bond_Historical!O341</f>
        <v>3.3867399142150539E-4</v>
      </c>
      <c r="I341" s="55">
        <f>Bond_Historical!P341</f>
        <v>3.2403572284368798E-3</v>
      </c>
      <c r="J341" s="55">
        <f>Equity_Historical!P342</f>
        <v>3.9541868216161978E-2</v>
      </c>
      <c r="K341" s="55">
        <f>Equity_Historical!Q342</f>
        <v>1.4673961580170796E-2</v>
      </c>
      <c r="L341" s="55">
        <f>Equity_Historical!R342</f>
        <v>6.3254724136277375E-3</v>
      </c>
      <c r="M341" s="55">
        <f>Equity_Historical!S342</f>
        <v>-1.0540871859359823E-2</v>
      </c>
      <c r="N341" s="55">
        <f>Equity_Historical!T342</f>
        <v>-7.7957783431937128E-3</v>
      </c>
      <c r="O341" s="55">
        <f>Equity_Historical!U342</f>
        <v>-1.1974738203996679E-2</v>
      </c>
      <c r="P341" s="55">
        <f>Equity_Historical!V342</f>
        <v>1.0322165618730094E-2</v>
      </c>
      <c r="Q341" s="55">
        <f>Equity_Historical!W342</f>
        <v>-2.4626537957384859E-3</v>
      </c>
      <c r="R341" s="55">
        <f>Equity_Historical!X342</f>
        <v>1.0593820959113265E-2</v>
      </c>
      <c r="S341" s="55">
        <f>Equity_Historical!Y342</f>
        <v>1.4049677133096405E-2</v>
      </c>
      <c r="T341" s="55">
        <f>Equity_Historical!Z342</f>
        <v>-3.8731608024353083E-2</v>
      </c>
      <c r="V341" s="55"/>
      <c r="W341" s="55">
        <v>1.0345738185715432E-3</v>
      </c>
      <c r="X341" s="55">
        <v>4.9714906926503502E-2</v>
      </c>
      <c r="Y341" s="94">
        <f t="shared" si="25"/>
        <v>3.0242773683330716E-2</v>
      </c>
      <c r="Z341" s="54">
        <f t="shared" si="26"/>
        <v>1030242.7736833307</v>
      </c>
      <c r="AA341" s="54">
        <f t="shared" si="27"/>
        <v>30242.773683330743</v>
      </c>
      <c r="AB341" s="101">
        <v>-8311.7093677162193</v>
      </c>
      <c r="AC341" s="6">
        <f t="shared" si="24"/>
        <v>1024439.2480935395</v>
      </c>
    </row>
    <row r="342" spans="2:29">
      <c r="B342" s="112">
        <v>43956</v>
      </c>
      <c r="C342" s="33">
        <v>338</v>
      </c>
      <c r="D342" s="55">
        <f>Bond_Historical!K342</f>
        <v>-9.1595840293716673E-4</v>
      </c>
      <c r="E342" s="55">
        <f>Bond_Historical!L342</f>
        <v>-7.6965677542785568E-4</v>
      </c>
      <c r="F342" s="55">
        <f>Bond_Historical!M342</f>
        <v>-7.1316440857065752E-4</v>
      </c>
      <c r="G342" s="55">
        <f>Bond_Historical!N342</f>
        <v>-1.3233185841551778E-3</v>
      </c>
      <c r="H342" s="55">
        <f>Bond_Historical!O342</f>
        <v>1.1845452406486138E-3</v>
      </c>
      <c r="I342" s="55">
        <f>Bond_Historical!P342</f>
        <v>2.4707123809602654E-3</v>
      </c>
      <c r="J342" s="55">
        <f>Equity_Historical!P343</f>
        <v>-1.1149515297634359E-3</v>
      </c>
      <c r="K342" s="55">
        <f>Equity_Historical!Q343</f>
        <v>8.779545774530698E-3</v>
      </c>
      <c r="L342" s="55">
        <f>Equity_Historical!R343</f>
        <v>8.2922718303539804E-3</v>
      </c>
      <c r="M342" s="55">
        <f>Equity_Historical!S343</f>
        <v>-6.8917165778761271E-3</v>
      </c>
      <c r="N342" s="55">
        <f>Equity_Historical!T343</f>
        <v>-6.7108266123811367E-4</v>
      </c>
      <c r="O342" s="55">
        <f>Equity_Historical!U343</f>
        <v>-1.5203855244034338E-3</v>
      </c>
      <c r="P342" s="55">
        <f>Equity_Historical!V343</f>
        <v>1.5223903685375297E-2</v>
      </c>
      <c r="Q342" s="55">
        <f>Equity_Historical!W343</f>
        <v>6.2095688850724732E-3</v>
      </c>
      <c r="R342" s="55">
        <f>Equity_Historical!X343</f>
        <v>1.894678833961003E-2</v>
      </c>
      <c r="S342" s="55">
        <f>Equity_Historical!Y343</f>
        <v>1.4897369013460466E-2</v>
      </c>
      <c r="T342" s="55">
        <f>Equity_Historical!Z343</f>
        <v>1.648768569708374E-2</v>
      </c>
      <c r="V342" s="55"/>
      <c r="W342" s="55">
        <v>-4.7552836107232478E-4</v>
      </c>
      <c r="X342" s="55">
        <v>3.3322564666511505E-3</v>
      </c>
      <c r="Y342" s="94">
        <f t="shared" si="25"/>
        <v>1.8091425355617604E-3</v>
      </c>
      <c r="Z342" s="54">
        <f t="shared" si="26"/>
        <v>1001809.1425355618</v>
      </c>
      <c r="AA342" s="54">
        <f t="shared" si="27"/>
        <v>1809.1425355618121</v>
      </c>
      <c r="AB342" s="101">
        <v>-8308.248301413958</v>
      </c>
      <c r="AC342" s="6">
        <f t="shared" si="24"/>
        <v>1026248.3906291013</v>
      </c>
    </row>
    <row r="343" spans="2:29">
      <c r="B343" s="112">
        <v>43957</v>
      </c>
      <c r="C343" s="33">
        <v>339</v>
      </c>
      <c r="D343" s="55">
        <f>Bond_Historical!K343</f>
        <v>-4.4764471577705559E-3</v>
      </c>
      <c r="E343" s="55">
        <f>Bond_Historical!L343</f>
        <v>-4.0294649602855429E-3</v>
      </c>
      <c r="F343" s="55">
        <f>Bond_Historical!M343</f>
        <v>-4.2904352230734352E-3</v>
      </c>
      <c r="G343" s="55">
        <f>Bond_Historical!N343</f>
        <v>-1.1281100373457692E-2</v>
      </c>
      <c r="H343" s="55">
        <f>Bond_Historical!O343</f>
        <v>-3.8975500683682608E-3</v>
      </c>
      <c r="I343" s="55">
        <f>Bond_Historical!P343</f>
        <v>-1.1396946174009554E-3</v>
      </c>
      <c r="J343" s="55">
        <f>Equity_Historical!P344</f>
        <v>-1.8915010430192288E-2</v>
      </c>
      <c r="K343" s="55">
        <f>Equity_Historical!Q344</f>
        <v>6.738162899051171E-3</v>
      </c>
      <c r="L343" s="55">
        <f>Equity_Historical!R344</f>
        <v>-1.1531086163106892E-2</v>
      </c>
      <c r="M343" s="55">
        <f>Equity_Historical!S344</f>
        <v>-1.6535916701101813E-2</v>
      </c>
      <c r="N343" s="55">
        <f>Equity_Historical!T344</f>
        <v>-1.4651803475021872E-2</v>
      </c>
      <c r="O343" s="55">
        <f>Equity_Historical!U344</f>
        <v>-1.8983844608497221E-2</v>
      </c>
      <c r="P343" s="55">
        <f>Equity_Historical!V344</f>
        <v>-1.2565007638131884E-2</v>
      </c>
      <c r="Q343" s="55">
        <f>Equity_Historical!W344</f>
        <v>-4.1606883380707109E-2</v>
      </c>
      <c r="R343" s="55">
        <f>Equity_Historical!X344</f>
        <v>-1.4678356007552244E-2</v>
      </c>
      <c r="S343" s="55">
        <f>Equity_Historical!Y344</f>
        <v>1.0264175785260787E-2</v>
      </c>
      <c r="T343" s="55">
        <f>Equity_Historical!Z344</f>
        <v>-2.2599173769134444E-2</v>
      </c>
      <c r="V343" s="55"/>
      <c r="W343" s="55">
        <v>-6.0686855819275191E-3</v>
      </c>
      <c r="X343" s="55">
        <v>-5.7636593813029449E-3</v>
      </c>
      <c r="Y343" s="94">
        <f t="shared" si="25"/>
        <v>-5.8856698615527749E-3</v>
      </c>
      <c r="Z343" s="54">
        <f t="shared" si="26"/>
        <v>994114.33013844723</v>
      </c>
      <c r="AA343" s="54">
        <f t="shared" si="27"/>
        <v>-5885.6698615527712</v>
      </c>
      <c r="AB343" s="104">
        <v>-8301.4102763433475</v>
      </c>
      <c r="AC343" s="6">
        <f t="shared" si="24"/>
        <v>1020362.7207675485</v>
      </c>
    </row>
    <row r="344" spans="2:29">
      <c r="B344" s="112">
        <v>43958</v>
      </c>
      <c r="C344" s="33">
        <v>340</v>
      </c>
      <c r="D344" s="55">
        <f>Bond_Historical!K344</f>
        <v>3.2163056025766002E-3</v>
      </c>
      <c r="E344" s="55">
        <f>Bond_Historical!L344</f>
        <v>3.0876824750373151E-3</v>
      </c>
      <c r="F344" s="55">
        <f>Bond_Historical!M344</f>
        <v>5.003599631644054E-3</v>
      </c>
      <c r="G344" s="55">
        <f>Bond_Historical!N344</f>
        <v>2.6753257682490352E-3</v>
      </c>
      <c r="H344" s="55">
        <f>Bond_Historical!O344</f>
        <v>5.5871810153857908E-3</v>
      </c>
      <c r="I344" s="55">
        <f>Bond_Historical!P344</f>
        <v>1.1396946174009265E-3</v>
      </c>
      <c r="J344" s="55">
        <f>Equity_Historical!P345</f>
        <v>5.6670059809018139E-3</v>
      </c>
      <c r="K344" s="55">
        <f>Equity_Historical!Q345</f>
        <v>1.3294480897943566E-2</v>
      </c>
      <c r="L344" s="55">
        <f>Equity_Historical!R345</f>
        <v>-7.1123194794337659E-3</v>
      </c>
      <c r="M344" s="55">
        <f>Equity_Historical!S345</f>
        <v>1.5349739568891246E-2</v>
      </c>
      <c r="N344" s="55">
        <f>Equity_Historical!T345</f>
        <v>1.6216858473820706E-2</v>
      </c>
      <c r="O344" s="55">
        <f>Equity_Historical!U345</f>
        <v>1.0359533823243479E-2</v>
      </c>
      <c r="P344" s="55">
        <f>Equity_Historical!V345</f>
        <v>-8.5079067106451894E-3</v>
      </c>
      <c r="Q344" s="55">
        <f>Equity_Historical!W345</f>
        <v>-4.176425817805491E-3</v>
      </c>
      <c r="R344" s="55">
        <f>Equity_Historical!X345</f>
        <v>-1.3141490162982411E-2</v>
      </c>
      <c r="S344" s="55">
        <f>Equity_Historical!Y345</f>
        <v>1.0291983887056039E-2</v>
      </c>
      <c r="T344" s="55">
        <f>Equity_Historical!Z345</f>
        <v>2.8868825892291443E-2</v>
      </c>
      <c r="V344" s="55"/>
      <c r="W344" s="55">
        <v>3.2525591681069302E-3</v>
      </c>
      <c r="X344" s="55">
        <v>-1.9820622553939078E-2</v>
      </c>
      <c r="Y344" s="94">
        <f t="shared" si="25"/>
        <v>-1.0591349865120675E-2</v>
      </c>
      <c r="Z344" s="54">
        <f t="shared" si="26"/>
        <v>989408.65013487928</v>
      </c>
      <c r="AA344" s="54">
        <f t="shared" si="27"/>
        <v>-10591.349865120719</v>
      </c>
      <c r="AB344" s="101">
        <v>-8287.7729928119807</v>
      </c>
      <c r="AC344" s="6">
        <f t="shared" si="24"/>
        <v>1009771.3709024278</v>
      </c>
    </row>
    <row r="345" spans="2:29">
      <c r="B345" s="112">
        <v>43959</v>
      </c>
      <c r="C345" s="33">
        <v>341</v>
      </c>
      <c r="D345" s="55">
        <f>Bond_Historical!K345</f>
        <v>-2.8713853324318344E-3</v>
      </c>
      <c r="E345" s="55">
        <f>Bond_Historical!L345</f>
        <v>-2.6583701294774485E-3</v>
      </c>
      <c r="F345" s="55">
        <f>Bond_Historical!M345</f>
        <v>-3.2139863865201022E-3</v>
      </c>
      <c r="G345" s="55">
        <f>Bond_Historical!N345</f>
        <v>-4.804526240668675E-3</v>
      </c>
      <c r="H345" s="55">
        <f>Bond_Historical!O345</f>
        <v>-1.0132901528214406E-3</v>
      </c>
      <c r="I345" s="55">
        <f>Bond_Historical!P345</f>
        <v>1.707130836455335E-3</v>
      </c>
      <c r="J345" s="55">
        <f>Equity_Historical!P346</f>
        <v>4.2917238035873988E-2</v>
      </c>
      <c r="K345" s="55">
        <f>Equity_Historical!Q346</f>
        <v>5.1462886996656498E-3</v>
      </c>
      <c r="L345" s="55">
        <f>Equity_Historical!R346</f>
        <v>8.5772870729011758E-3</v>
      </c>
      <c r="M345" s="55">
        <f>Equity_Historical!S346</f>
        <v>2.5970435424811575E-2</v>
      </c>
      <c r="N345" s="55">
        <f>Equity_Historical!T346</f>
        <v>4.7342223110190575E-2</v>
      </c>
      <c r="O345" s="55">
        <f>Equity_Historical!U346</f>
        <v>1.6204118975799986E-2</v>
      </c>
      <c r="P345" s="55">
        <f>Equity_Historical!V346</f>
        <v>1.3133349794542492E-2</v>
      </c>
      <c r="Q345" s="55">
        <f>Equity_Historical!W346</f>
        <v>1.4838113738682354E-3</v>
      </c>
      <c r="R345" s="55">
        <f>Equity_Historical!X346</f>
        <v>6.9929385204115522E-3</v>
      </c>
      <c r="S345" s="55">
        <f>Equity_Historical!Y346</f>
        <v>2.3522774476286871E-2</v>
      </c>
      <c r="T345" s="55">
        <f>Equity_Historical!Z346</f>
        <v>7.3257286933759297E-3</v>
      </c>
      <c r="V345" s="55"/>
      <c r="W345" s="55">
        <v>-2.8789803015569358E-3</v>
      </c>
      <c r="X345" s="55">
        <v>4.8526225693504663E-2</v>
      </c>
      <c r="Y345" s="94">
        <f t="shared" si="25"/>
        <v>2.7964143295480019E-2</v>
      </c>
      <c r="Z345" s="54">
        <f t="shared" si="26"/>
        <v>1027964.1432954801</v>
      </c>
      <c r="AA345" s="54">
        <f t="shared" si="27"/>
        <v>27964.143295480055</v>
      </c>
      <c r="AB345" s="101">
        <v>-8245.2333571979543</v>
      </c>
      <c r="AC345" s="6">
        <f t="shared" si="24"/>
        <v>1037735.5141979079</v>
      </c>
    </row>
    <row r="346" spans="2:29">
      <c r="B346" s="112">
        <v>43962</v>
      </c>
      <c r="C346" s="33">
        <v>342</v>
      </c>
      <c r="D346" s="55">
        <f>Bond_Historical!K346</f>
        <v>-3.1097484782550478E-3</v>
      </c>
      <c r="E346" s="55">
        <f>Bond_Historical!L346</f>
        <v>-3.0096492677990296E-3</v>
      </c>
      <c r="F346" s="55">
        <f>Bond_Historical!M346</f>
        <v>-2.5068207962298463E-3</v>
      </c>
      <c r="G346" s="55">
        <f>Bond_Historical!N346</f>
        <v>-8.8023231850801412E-3</v>
      </c>
      <c r="H346" s="55">
        <f>Bond_Historical!O346</f>
        <v>-2.8776869957917632E-3</v>
      </c>
      <c r="I346" s="55">
        <f>Bond_Historical!P346</f>
        <v>-1.8932841355033685E-4</v>
      </c>
      <c r="J346" s="55">
        <f>Equity_Historical!P347</f>
        <v>-9.5734982469429311E-3</v>
      </c>
      <c r="K346" s="55">
        <f>Equity_Historical!Q347</f>
        <v>3.9009364866323388E-3</v>
      </c>
      <c r="L346" s="55">
        <f>Equity_Historical!R347</f>
        <v>5.9203802128122013E-3</v>
      </c>
      <c r="M346" s="55">
        <f>Equity_Historical!S347</f>
        <v>6.1489809966517907E-3</v>
      </c>
      <c r="N346" s="55">
        <f>Equity_Historical!T347</f>
        <v>-1.5677346011393048E-2</v>
      </c>
      <c r="O346" s="55">
        <f>Equity_Historical!U347</f>
        <v>-2.9892375308552138E-2</v>
      </c>
      <c r="P346" s="55">
        <f>Equity_Historical!V347</f>
        <v>-5.4542931806947836E-4</v>
      </c>
      <c r="Q346" s="55">
        <f>Equity_Historical!W347</f>
        <v>-2.0978669799360871E-2</v>
      </c>
      <c r="R346" s="55">
        <f>Equity_Historical!X347</f>
        <v>5.8715669553714859E-3</v>
      </c>
      <c r="S346" s="55">
        <f>Equity_Historical!Y347</f>
        <v>1.5612891555895103E-2</v>
      </c>
      <c r="T346" s="55">
        <f>Equity_Historical!Z347</f>
        <v>-1.5521155551635517E-2</v>
      </c>
      <c r="V346" s="55"/>
      <c r="W346" s="55">
        <v>-4.4055431739985062E-3</v>
      </c>
      <c r="X346" s="55">
        <v>-1.4753977641561824E-2</v>
      </c>
      <c r="Y346" s="94">
        <f t="shared" si="25"/>
        <v>-1.0614603854536497E-2</v>
      </c>
      <c r="Z346" s="54">
        <f t="shared" si="26"/>
        <v>989385.39614546346</v>
      </c>
      <c r="AA346" s="54">
        <f t="shared" si="27"/>
        <v>-10614.603854536545</v>
      </c>
      <c r="AB346" s="101">
        <v>-8213.2149851061404</v>
      </c>
      <c r="AC346" s="6">
        <f t="shared" si="24"/>
        <v>1027120.9103433713</v>
      </c>
    </row>
    <row r="347" spans="2:29">
      <c r="B347" s="112">
        <v>43963</v>
      </c>
      <c r="C347" s="33">
        <v>343</v>
      </c>
      <c r="D347" s="55">
        <f>Bond_Historical!K347</f>
        <v>3.2243306056864811E-3</v>
      </c>
      <c r="E347" s="55">
        <f>Bond_Historical!L347</f>
        <v>2.5803369222391578E-3</v>
      </c>
      <c r="F347" s="55">
        <f>Bond_Historical!M347</f>
        <v>2.8646296401724294E-3</v>
      </c>
      <c r="G347" s="55">
        <f>Bond_Historical!N347</f>
        <v>9.5912746543665613E-3</v>
      </c>
      <c r="H347" s="55">
        <f>Bond_Historical!O347</f>
        <v>8.4752765774084751E-4</v>
      </c>
      <c r="I347" s="55">
        <f>Bond_Historical!P347</f>
        <v>1.1364445732674519E-3</v>
      </c>
      <c r="J347" s="55">
        <f>Equity_Historical!P348</f>
        <v>-1.685643433157728E-2</v>
      </c>
      <c r="K347" s="55">
        <f>Equity_Historical!Q348</f>
        <v>-1.4553207703840679E-2</v>
      </c>
      <c r="L347" s="55">
        <f>Equity_Historical!R348</f>
        <v>8.8893656469246217E-4</v>
      </c>
      <c r="M347" s="55">
        <f>Equity_Historical!S348</f>
        <v>-6.1489809966518158E-3</v>
      </c>
      <c r="N347" s="55">
        <f>Equity_Historical!T348</f>
        <v>-1.1319179388712627E-2</v>
      </c>
      <c r="O347" s="55">
        <f>Equity_Historical!U348</f>
        <v>-3.322331077727305E-2</v>
      </c>
      <c r="P347" s="55">
        <f>Equity_Historical!V348</f>
        <v>-2.7836237536938622E-2</v>
      </c>
      <c r="Q347" s="55">
        <f>Equity_Historical!W348</f>
        <v>-3.9730274044794478E-3</v>
      </c>
      <c r="R347" s="55">
        <f>Equity_Historical!X348</f>
        <v>-3.434997925970718E-3</v>
      </c>
      <c r="S347" s="55">
        <f>Equity_Historical!Y348</f>
        <v>-1.1494054064017205E-2</v>
      </c>
      <c r="T347" s="55">
        <f>Equity_Historical!Z348</f>
        <v>-3.6540694798044747E-2</v>
      </c>
      <c r="V347" s="55"/>
      <c r="W347" s="55">
        <v>4.6610657011719233E-3</v>
      </c>
      <c r="X347" s="55">
        <v>-2.016725555366735E-2</v>
      </c>
      <c r="Y347" s="94">
        <f t="shared" si="25"/>
        <v>-1.0235927051731639E-2</v>
      </c>
      <c r="Z347" s="54">
        <f t="shared" si="26"/>
        <v>989764.07294826838</v>
      </c>
      <c r="AA347" s="54">
        <f t="shared" si="27"/>
        <v>-10235.927051731618</v>
      </c>
      <c r="AB347" s="101">
        <v>-8195.9312673133099</v>
      </c>
      <c r="AC347" s="6">
        <f t="shared" si="24"/>
        <v>1016884.9832916397</v>
      </c>
    </row>
    <row r="348" spans="2:29">
      <c r="B348" s="112">
        <v>43964</v>
      </c>
      <c r="C348" s="33">
        <v>344</v>
      </c>
      <c r="D348" s="55">
        <f>Bond_Historical!K348</f>
        <v>1.1493586752522765E-3</v>
      </c>
      <c r="E348" s="55">
        <f>Bond_Historical!L348</f>
        <v>1.6306817391685776E-3</v>
      </c>
      <c r="F348" s="55">
        <f>Bond_Historical!M348</f>
        <v>2.143013134006702E-3</v>
      </c>
      <c r="G348" s="55">
        <f>Bond_Historical!N348</f>
        <v>2.2852902095421858E-3</v>
      </c>
      <c r="H348" s="55">
        <f>Bond_Historical!O348</f>
        <v>1.0159399965108545E-3</v>
      </c>
      <c r="I348" s="55">
        <f>Bond_Historical!P348</f>
        <v>2.2688777931051496E-3</v>
      </c>
      <c r="J348" s="55">
        <f>Equity_Historical!P349</f>
        <v>-5.0911223915841741E-2</v>
      </c>
      <c r="K348" s="55">
        <f>Equity_Historical!Q349</f>
        <v>-2.4085891060304752E-2</v>
      </c>
      <c r="L348" s="55">
        <f>Equity_Historical!R349</f>
        <v>-5.6547636147364711E-4</v>
      </c>
      <c r="M348" s="55">
        <f>Equity_Historical!S349</f>
        <v>-1.9294465337611026E-3</v>
      </c>
      <c r="N348" s="55">
        <f>Equity_Historical!T349</f>
        <v>-3.9746243284484888E-2</v>
      </c>
      <c r="O348" s="55">
        <f>Equity_Historical!U349</f>
        <v>-3.5078849452080847E-2</v>
      </c>
      <c r="P348" s="55">
        <f>Equity_Historical!V349</f>
        <v>-2.3337131917022308E-3</v>
      </c>
      <c r="Q348" s="55">
        <f>Equity_Historical!W349</f>
        <v>-1.8176406774474243E-3</v>
      </c>
      <c r="R348" s="55">
        <f>Equity_Historical!X349</f>
        <v>-3.4297513323904398E-2</v>
      </c>
      <c r="S348" s="55">
        <f>Equity_Historical!Y349</f>
        <v>-1.2147540443706951E-2</v>
      </c>
      <c r="T348" s="55">
        <f>Equity_Historical!Z349</f>
        <v>-3.306658633713825E-2</v>
      </c>
      <c r="V348" s="55"/>
      <c r="W348" s="55">
        <v>1.9274038463624565E-3</v>
      </c>
      <c r="X348" s="55">
        <v>-3.8337207677034989E-2</v>
      </c>
      <c r="Y348" s="94">
        <f t="shared" si="25"/>
        <v>-2.2231363067676008E-2</v>
      </c>
      <c r="Z348" s="54">
        <f t="shared" si="26"/>
        <v>977768.63693232404</v>
      </c>
      <c r="AA348" s="54">
        <f t="shared" si="27"/>
        <v>-22231.363067675964</v>
      </c>
      <c r="AB348" s="101">
        <v>-8146.52606663201</v>
      </c>
      <c r="AC348" s="6">
        <f t="shared" si="24"/>
        <v>994653.62022396375</v>
      </c>
    </row>
    <row r="349" spans="2:29">
      <c r="B349" s="112">
        <v>43965</v>
      </c>
      <c r="C349" s="33">
        <v>345</v>
      </c>
      <c r="D349" s="55">
        <f>Bond_Historical!K349</f>
        <v>2.7533492266789477E-3</v>
      </c>
      <c r="E349" s="55">
        <f>Bond_Historical!L349</f>
        <v>3.0829497420890983E-3</v>
      </c>
      <c r="F349" s="55">
        <f>Bond_Historical!M349</f>
        <v>2.1377770509156697E-3</v>
      </c>
      <c r="G349" s="55">
        <f>Bond_Historical!N349</f>
        <v>8.2305035180745729E-3</v>
      </c>
      <c r="H349" s="55">
        <f>Bond_Historical!O349</f>
        <v>1.3520705623542792E-3</v>
      </c>
      <c r="I349" s="55">
        <f>Bond_Historical!P349</f>
        <v>1.6991242517555929E-3</v>
      </c>
      <c r="J349" s="55">
        <f>Equity_Historical!P350</f>
        <v>8.7852323793021735E-3</v>
      </c>
      <c r="K349" s="55">
        <f>Equity_Historical!Q350</f>
        <v>8.3027756922087366E-3</v>
      </c>
      <c r="L349" s="55">
        <f>Equity_Historical!R350</f>
        <v>-2.3469646842960213E-3</v>
      </c>
      <c r="M349" s="55">
        <f>Equity_Historical!S350</f>
        <v>-6.743110717633726E-3</v>
      </c>
      <c r="N349" s="55">
        <f>Equity_Historical!T350</f>
        <v>3.0288165898497893E-2</v>
      </c>
      <c r="O349" s="55">
        <f>Equity_Historical!U350</f>
        <v>4.0693093449945768E-2</v>
      </c>
      <c r="P349" s="55">
        <f>Equity_Historical!V350</f>
        <v>-6.6409715504888176E-3</v>
      </c>
      <c r="Q349" s="55">
        <f>Equity_Historical!W350</f>
        <v>2.5158445954124968E-3</v>
      </c>
      <c r="R349" s="55">
        <f>Equity_Historical!X350</f>
        <v>4.436110513310712E-2</v>
      </c>
      <c r="S349" s="55">
        <f>Equity_Historical!Y350</f>
        <v>6.1246230680897925E-3</v>
      </c>
      <c r="T349" s="55">
        <f>Equity_Historical!Z350</f>
        <v>7.7585840845556808E-3</v>
      </c>
      <c r="V349" s="55"/>
      <c r="W349" s="55">
        <v>4.22661969490258E-3</v>
      </c>
      <c r="X349" s="55">
        <v>3.3980237981198098E-2</v>
      </c>
      <c r="Y349" s="94">
        <f t="shared" si="25"/>
        <v>2.2078790666679893E-2</v>
      </c>
      <c r="Z349" s="54">
        <f t="shared" si="26"/>
        <v>1022078.7906666799</v>
      </c>
      <c r="AA349" s="54">
        <f t="shared" si="27"/>
        <v>22078.790666679852</v>
      </c>
      <c r="AB349" s="101">
        <v>-8130.0689251249423</v>
      </c>
      <c r="AC349" s="6">
        <f t="shared" si="24"/>
        <v>1016732.4108906436</v>
      </c>
    </row>
    <row r="350" spans="2:29">
      <c r="B350" s="112">
        <v>43966</v>
      </c>
      <c r="C350" s="33">
        <v>346</v>
      </c>
      <c r="D350" s="55">
        <f>Bond_Historical!K350</f>
        <v>5.7275174474123714E-4</v>
      </c>
      <c r="E350" s="55">
        <f>Bond_Historical!L350</f>
        <v>5.9833453931872407E-4</v>
      </c>
      <c r="F350" s="55">
        <f>Bond_Historical!M350</f>
        <v>-3.5578030635990168E-4</v>
      </c>
      <c r="G350" s="55">
        <f>Bond_Historical!N350</f>
        <v>3.5064687981320808E-3</v>
      </c>
      <c r="H350" s="55">
        <f>Bond_Historical!O350</f>
        <v>1.5192047056579333E-3</v>
      </c>
      <c r="I350" s="55">
        <f>Bond_Historical!P350</f>
        <v>1.883836016701852E-3</v>
      </c>
      <c r="J350" s="55">
        <f>Equity_Historical!P351</f>
        <v>-7.117326998124336E-3</v>
      </c>
      <c r="K350" s="55">
        <f>Equity_Historical!Q351</f>
        <v>1.9488766935411187E-2</v>
      </c>
      <c r="L350" s="55">
        <f>Equity_Historical!R351</f>
        <v>2.0212563371296177E-2</v>
      </c>
      <c r="M350" s="55">
        <f>Equity_Historical!S351</f>
        <v>4.3048886989410775E-3</v>
      </c>
      <c r="N350" s="55">
        <f>Equity_Historical!T351</f>
        <v>4.410245591476113E-3</v>
      </c>
      <c r="O350" s="55">
        <f>Equity_Historical!U351</f>
        <v>-1.8683273403988274E-2</v>
      </c>
      <c r="P350" s="55">
        <f>Equity_Historical!V351</f>
        <v>-1.7419871534687115E-4</v>
      </c>
      <c r="Q350" s="55">
        <f>Equity_Historical!W351</f>
        <v>-1.802857972371389E-2</v>
      </c>
      <c r="R350" s="55">
        <f>Equity_Historical!X351</f>
        <v>1.2036140469155034E-3</v>
      </c>
      <c r="S350" s="55">
        <f>Equity_Historical!Y351</f>
        <v>-5.9294836371969429E-3</v>
      </c>
      <c r="T350" s="55">
        <f>Equity_Historical!Z351</f>
        <v>-6.2495762033947652E-3</v>
      </c>
      <c r="V350" s="55"/>
      <c r="W350" s="55">
        <v>1.5132008468589509E-3</v>
      </c>
      <c r="X350" s="55">
        <v>-2.6136139309110139E-3</v>
      </c>
      <c r="Y350" s="94">
        <f t="shared" si="25"/>
        <v>-9.6288801980302799E-4</v>
      </c>
      <c r="Z350" s="54">
        <f t="shared" si="26"/>
        <v>999037.11198019702</v>
      </c>
      <c r="AA350" s="54">
        <f t="shared" si="27"/>
        <v>-962.88801980298012</v>
      </c>
      <c r="AB350" s="101">
        <v>-8126.9553359720157</v>
      </c>
      <c r="AC350" s="6">
        <f t="shared" si="24"/>
        <v>1015769.5228708406</v>
      </c>
    </row>
    <row r="351" spans="2:29">
      <c r="B351" s="112">
        <v>43969</v>
      </c>
      <c r="C351" s="33">
        <v>347</v>
      </c>
      <c r="D351" s="55">
        <f>Bond_Historical!K351</f>
        <v>-1.8336085927754724E-3</v>
      </c>
      <c r="E351" s="55">
        <f>Bond_Historical!L351</f>
        <v>-1.4539018586729971E-3</v>
      </c>
      <c r="F351" s="55">
        <f>Bond_Historical!M351</f>
        <v>-6.4310875354230759E-3</v>
      </c>
      <c r="G351" s="55">
        <f>Bond_Historical!N351</f>
        <v>5.6632005858513121E-3</v>
      </c>
      <c r="H351" s="55">
        <f>Bond_Historical!O351</f>
        <v>-1.181388835132577E-3</v>
      </c>
      <c r="I351" s="55">
        <f>Bond_Historical!P351</f>
        <v>1.6923763663714731E-3</v>
      </c>
      <c r="J351" s="55">
        <f>Equity_Historical!P352</f>
        <v>7.6520025646305181E-2</v>
      </c>
      <c r="K351" s="55">
        <f>Equity_Historical!Q352</f>
        <v>1.0894555783703542E-2</v>
      </c>
      <c r="L351" s="55">
        <f>Equity_Historical!R352</f>
        <v>1.3564823988833725E-2</v>
      </c>
      <c r="M351" s="55">
        <f>Equity_Historical!S352</f>
        <v>2.3925801372299285E-2</v>
      </c>
      <c r="N351" s="55">
        <f>Equity_Historical!T352</f>
        <v>5.6669250853466177E-2</v>
      </c>
      <c r="O351" s="55">
        <f>Equity_Historical!U352</f>
        <v>5.1613247345510496E-2</v>
      </c>
      <c r="P351" s="55">
        <f>Equity_Historical!V352</f>
        <v>2.7707514074273541E-2</v>
      </c>
      <c r="Q351" s="55">
        <f>Equity_Historical!W352</f>
        <v>3.834027262242768E-2</v>
      </c>
      <c r="R351" s="55">
        <f>Equity_Historical!X352</f>
        <v>8.2147406358378146E-3</v>
      </c>
      <c r="S351" s="55">
        <f>Equity_Historical!Y352</f>
        <v>2.3287551750199153E-2</v>
      </c>
      <c r="T351" s="55">
        <f>Equity_Historical!Z352</f>
        <v>9.0167174053628271E-2</v>
      </c>
      <c r="V351" s="55"/>
      <c r="W351" s="55">
        <v>1.220099439017826E-4</v>
      </c>
      <c r="X351" s="55">
        <v>2.8460476495708362E-2</v>
      </c>
      <c r="Y351" s="94">
        <f t="shared" si="25"/>
        <v>1.7125089874985729E-2</v>
      </c>
      <c r="Z351" s="54">
        <f t="shared" si="26"/>
        <v>1017125.0898749857</v>
      </c>
      <c r="AA351" s="54">
        <f t="shared" si="27"/>
        <v>17125.089874985744</v>
      </c>
      <c r="AB351" s="101">
        <v>-8088.2207421999192</v>
      </c>
      <c r="AC351" s="6">
        <f t="shared" si="24"/>
        <v>1032894.6127458264</v>
      </c>
    </row>
    <row r="352" spans="2:29">
      <c r="B352" s="112">
        <v>43970</v>
      </c>
      <c r="C352" s="33">
        <v>348</v>
      </c>
      <c r="D352" s="55">
        <f>Bond_Historical!K352</f>
        <v>1.2608568480341595E-3</v>
      </c>
      <c r="E352" s="55">
        <f>Bond_Historical!L352</f>
        <v>1.1119412257472293E-3</v>
      </c>
      <c r="F352" s="55">
        <f>Bond_Historical!M352</f>
        <v>2.148268812917705E-3</v>
      </c>
      <c r="G352" s="55">
        <f>Bond_Historical!N352</f>
        <v>7.7296856978883337E-4</v>
      </c>
      <c r="H352" s="55">
        <f>Bond_Historical!O352</f>
        <v>5.0675591142864524E-4</v>
      </c>
      <c r="I352" s="55">
        <f>Bond_Historical!P352</f>
        <v>5.6397413153063216E-4</v>
      </c>
      <c r="J352" s="55">
        <f>Equity_Historical!P353</f>
        <v>-3.1364694055956793E-2</v>
      </c>
      <c r="K352" s="55">
        <f>Equity_Historical!Q353</f>
        <v>1.7160380725766641E-2</v>
      </c>
      <c r="L352" s="55">
        <f>Equity_Historical!R353</f>
        <v>-2.1456837808612246E-2</v>
      </c>
      <c r="M352" s="55">
        <f>Equity_Historical!S353</f>
        <v>-3.4526471259503755E-2</v>
      </c>
      <c r="N352" s="55">
        <f>Equity_Historical!T353</f>
        <v>-6.6750760560243044E-3</v>
      </c>
      <c r="O352" s="55">
        <f>Equity_Historical!U353</f>
        <v>-1.9875582328012099E-2</v>
      </c>
      <c r="P352" s="55">
        <f>Equity_Historical!V353</f>
        <v>-2.6010036569336616E-2</v>
      </c>
      <c r="Q352" s="55">
        <f>Equity_Historical!W353</f>
        <v>-3.0977060009622241E-2</v>
      </c>
      <c r="R352" s="55">
        <f>Equity_Historical!X353</f>
        <v>-1.4801000269606988E-2</v>
      </c>
      <c r="S352" s="55">
        <f>Equity_Historical!Y353</f>
        <v>-5.7950557000908971E-3</v>
      </c>
      <c r="T352" s="55">
        <f>Equity_Historical!Z353</f>
        <v>-1.2771492722745238E-2</v>
      </c>
      <c r="V352" s="55"/>
      <c r="W352" s="55">
        <v>1.1364942006161277E-3</v>
      </c>
      <c r="X352" s="55">
        <v>-1.6973365525483113E-2</v>
      </c>
      <c r="Y352" s="94">
        <f t="shared" si="25"/>
        <v>-9.7294216350434174E-3</v>
      </c>
      <c r="Z352" s="54">
        <f t="shared" si="26"/>
        <v>990270.57836495654</v>
      </c>
      <c r="AA352" s="54">
        <f t="shared" si="27"/>
        <v>-9729.4216350434581</v>
      </c>
      <c r="AB352" s="101">
        <v>-7987.968782403972</v>
      </c>
      <c r="AC352" s="6">
        <f t="shared" si="24"/>
        <v>1023165.1911107829</v>
      </c>
    </row>
    <row r="353" spans="2:29">
      <c r="B353" s="112">
        <v>43971</v>
      </c>
      <c r="C353" s="33">
        <v>349</v>
      </c>
      <c r="D353" s="55">
        <f>Bond_Historical!K353</f>
        <v>2.6309041222777629E-3</v>
      </c>
      <c r="E353" s="55">
        <f>Bond_Historical!L353</f>
        <v>2.5610180913555013E-3</v>
      </c>
      <c r="F353" s="55">
        <f>Bond_Historical!M353</f>
        <v>3.5780884394257374E-4</v>
      </c>
      <c r="G353" s="55">
        <f>Bond_Historical!N353</f>
        <v>1.0915761350415921E-2</v>
      </c>
      <c r="H353" s="55">
        <f>Bond_Historical!O353</f>
        <v>2.3603653966987187E-3</v>
      </c>
      <c r="I353" s="55">
        <f>Bond_Historical!P353</f>
        <v>3.1869681157856216E-3</v>
      </c>
      <c r="J353" s="55">
        <f>Equity_Historical!P354</f>
        <v>3.2026097711613501E-2</v>
      </c>
      <c r="K353" s="55">
        <f>Equity_Historical!Q354</f>
        <v>5.8604660284058654E-2</v>
      </c>
      <c r="L353" s="55">
        <f>Equity_Historical!R354</f>
        <v>3.9935666083012328E-3</v>
      </c>
      <c r="M353" s="55">
        <f>Equity_Historical!S354</f>
        <v>1.4887550933416311E-2</v>
      </c>
      <c r="N353" s="55">
        <f>Equity_Historical!T354</f>
        <v>2.255663931307075E-2</v>
      </c>
      <c r="O353" s="55">
        <f>Equity_Historical!U354</f>
        <v>2.9557755162911165E-2</v>
      </c>
      <c r="P353" s="55">
        <f>Equity_Historical!V354</f>
        <v>7.3881939091877266E-4</v>
      </c>
      <c r="Q353" s="55">
        <f>Equity_Historical!W354</f>
        <v>-1.9770472154511799E-3</v>
      </c>
      <c r="R353" s="55">
        <f>Equity_Historical!X354</f>
        <v>-3.6739238800488857E-3</v>
      </c>
      <c r="S353" s="55">
        <f>Equity_Historical!Y354</f>
        <v>1.9261478438976826E-2</v>
      </c>
      <c r="T353" s="55">
        <f>Equity_Historical!Z354</f>
        <v>4.4250657147440114E-2</v>
      </c>
      <c r="V353" s="55"/>
      <c r="W353" s="55">
        <v>4.8161765988316623E-3</v>
      </c>
      <c r="X353" s="55">
        <v>-1.4254488568164192E-3</v>
      </c>
      <c r="Y353" s="94">
        <f t="shared" si="25"/>
        <v>1.0712013254428137E-3</v>
      </c>
      <c r="Z353" s="54">
        <f t="shared" si="26"/>
        <v>1001071.2013254428</v>
      </c>
      <c r="AA353" s="54">
        <f t="shared" si="27"/>
        <v>1071.2013254427584</v>
      </c>
      <c r="AB353" s="101">
        <v>-7969.9906076357001</v>
      </c>
      <c r="AC353" s="6">
        <f t="shared" si="24"/>
        <v>1024236.3924362257</v>
      </c>
    </row>
    <row r="354" spans="2:29">
      <c r="B354" s="112">
        <v>43972</v>
      </c>
      <c r="C354" s="33">
        <v>350</v>
      </c>
      <c r="D354" s="55">
        <f>Bond_Historical!K354</f>
        <v>1.0276793472939472E-3</v>
      </c>
      <c r="E354" s="55">
        <f>Bond_Historical!L354</f>
        <v>7.6696752145067801E-4</v>
      </c>
      <c r="F354" s="55">
        <f>Bond_Historical!M354</f>
        <v>7.1469382144491748E-4</v>
      </c>
      <c r="G354" s="55">
        <f>Bond_Historical!N354</f>
        <v>-7.6510198686129171E-4</v>
      </c>
      <c r="H354" s="55">
        <f>Bond_Historical!O354</f>
        <v>-1.3480558211899777E-3</v>
      </c>
      <c r="I354" s="55">
        <f>Bond_Historical!P354</f>
        <v>2.9905547861324585E-3</v>
      </c>
      <c r="J354" s="55">
        <f>Equity_Historical!P355</f>
        <v>-1.8014559231137411E-2</v>
      </c>
      <c r="K354" s="55">
        <f>Equity_Historical!Q355</f>
        <v>6.1557028888079282E-3</v>
      </c>
      <c r="L354" s="55">
        <f>Equity_Historical!R355</f>
        <v>-3.6735211761569951E-3</v>
      </c>
      <c r="M354" s="55">
        <f>Equity_Historical!S355</f>
        <v>-1.1538108485741059E-2</v>
      </c>
      <c r="N354" s="55">
        <f>Equity_Historical!T355</f>
        <v>0</v>
      </c>
      <c r="O354" s="55">
        <f>Equity_Historical!U355</f>
        <v>-1.2782762877291354E-2</v>
      </c>
      <c r="P354" s="55">
        <f>Equity_Historical!V355</f>
        <v>-8.6407459040911093E-3</v>
      </c>
      <c r="Q354" s="55">
        <f>Equity_Historical!W355</f>
        <v>-1.1659536272553473E-2</v>
      </c>
      <c r="R354" s="55">
        <f>Equity_Historical!X355</f>
        <v>-3.7569882652271173E-3</v>
      </c>
      <c r="S354" s="55">
        <f>Equity_Historical!Y355</f>
        <v>-7.4834320400987185E-3</v>
      </c>
      <c r="T354" s="55">
        <f>Equity_Historical!Z355</f>
        <v>3.5074858379268766E-3</v>
      </c>
      <c r="V354" s="55"/>
      <c r="W354" s="55">
        <v>4.6026686040376644E-4</v>
      </c>
      <c r="X354" s="55">
        <v>-1.5070343685676658E-2</v>
      </c>
      <c r="Y354" s="94">
        <f t="shared" si="25"/>
        <v>-8.8580994672444874E-3</v>
      </c>
      <c r="Z354" s="54">
        <f t="shared" si="26"/>
        <v>991141.90053275554</v>
      </c>
      <c r="AA354" s="54">
        <f t="shared" si="27"/>
        <v>-8858.0994672444649</v>
      </c>
      <c r="AB354" s="101">
        <v>-7959.70654190809</v>
      </c>
      <c r="AC354" s="6">
        <f t="shared" si="24"/>
        <v>1015378.2929689812</v>
      </c>
    </row>
    <row r="355" spans="2:29">
      <c r="B355" s="112">
        <v>43973</v>
      </c>
      <c r="C355" s="33">
        <v>351</v>
      </c>
      <c r="D355" s="55">
        <f>Bond_Historical!K355</f>
        <v>3.4255672774320824E-4</v>
      </c>
      <c r="E355" s="55">
        <f>Bond_Historical!L355</f>
        <v>5.1134276083078165E-4</v>
      </c>
      <c r="F355" s="55">
        <f>Bond_Historical!M355</f>
        <v>1.7847725740727648E-3</v>
      </c>
      <c r="G355" s="55">
        <f>Bond_Historical!N355</f>
        <v>0</v>
      </c>
      <c r="H355" s="55">
        <f>Bond_Historical!O355</f>
        <v>1.516466991953904E-3</v>
      </c>
      <c r="I355" s="55">
        <f>Bond_Historical!P355</f>
        <v>1.305752463232354E-3</v>
      </c>
      <c r="J355" s="55">
        <f>Equity_Historical!P356</f>
        <v>8.974902475533935E-4</v>
      </c>
      <c r="K355" s="55">
        <f>Equity_Historical!Q356</f>
        <v>1.5097914248723662E-2</v>
      </c>
      <c r="L355" s="55">
        <f>Equity_Historical!R356</f>
        <v>-5.2944166487083524E-3</v>
      </c>
      <c r="M355" s="55">
        <f>Equity_Historical!S356</f>
        <v>-1.3778383630800677E-3</v>
      </c>
      <c r="N355" s="55">
        <f>Equity_Historical!T356</f>
        <v>-3.6900233158028307E-3</v>
      </c>
      <c r="O355" s="55">
        <f>Equity_Historical!U356</f>
        <v>-7.7931297810902673E-3</v>
      </c>
      <c r="P355" s="55">
        <f>Equity_Historical!V356</f>
        <v>6.0665996964559835E-2</v>
      </c>
      <c r="Q355" s="55">
        <f>Equity_Historical!W356</f>
        <v>3.711650018501057E-3</v>
      </c>
      <c r="R355" s="55">
        <f>Equity_Historical!X356</f>
        <v>1.0505556632444775E-2</v>
      </c>
      <c r="S355" s="55">
        <f>Equity_Historical!Y356</f>
        <v>6.417543694204721E-3</v>
      </c>
      <c r="T355" s="55">
        <f>Equity_Historical!Z356</f>
        <v>-1.4814158663683068E-2</v>
      </c>
      <c r="V355" s="55"/>
      <c r="W355" s="55">
        <v>7.2811367835605803E-4</v>
      </c>
      <c r="X355" s="55">
        <v>5.8953522096764514E-2</v>
      </c>
      <c r="Y355" s="94">
        <f t="shared" si="25"/>
        <v>3.5663358729401136E-2</v>
      </c>
      <c r="Z355" s="54">
        <f t="shared" si="26"/>
        <v>1035663.3587294011</v>
      </c>
      <c r="AA355" s="54">
        <f t="shared" si="27"/>
        <v>35663.358729401138</v>
      </c>
      <c r="AB355" s="101">
        <v>-7945.0337161553325</v>
      </c>
      <c r="AC355" s="6">
        <f t="shared" si="24"/>
        <v>1051041.6516983823</v>
      </c>
    </row>
    <row r="356" spans="2:29">
      <c r="B356" s="112">
        <v>43977</v>
      </c>
      <c r="C356" s="33">
        <v>352</v>
      </c>
      <c r="D356" s="55">
        <f>Bond_Historical!K356</f>
        <v>-5.7099308867471514E-4</v>
      </c>
      <c r="E356" s="55">
        <f>Bond_Historical!L356</f>
        <v>-1.6192978383716087E-3</v>
      </c>
      <c r="F356" s="55">
        <f>Bond_Historical!M356</f>
        <v>-2.857275239460339E-3</v>
      </c>
      <c r="G356" s="55">
        <f>Bond_Historical!N356</f>
        <v>-1.3779822944867261E-3</v>
      </c>
      <c r="H356" s="55">
        <f>Bond_Historical!O356</f>
        <v>-3.5424074316351604E-3</v>
      </c>
      <c r="I356" s="55">
        <f>Bond_Historical!P356</f>
        <v>2.2344852999175062E-3</v>
      </c>
      <c r="J356" s="55">
        <f>Equity_Historical!P357</f>
        <v>2.8948973152467722E-2</v>
      </c>
      <c r="K356" s="55">
        <f>Equity_Historical!Q357</f>
        <v>-1.1603436978714824E-2</v>
      </c>
      <c r="L356" s="55">
        <f>Equity_Historical!R357</f>
        <v>-3.7875216711088363E-3</v>
      </c>
      <c r="M356" s="55">
        <f>Equity_Historical!S357</f>
        <v>6.0874819714873338E-3</v>
      </c>
      <c r="N356" s="55">
        <f>Equity_Historical!T357</f>
        <v>3.3922050149820721E-2</v>
      </c>
      <c r="O356" s="55">
        <f>Equity_Historical!U357</f>
        <v>6.8568044814314305E-2</v>
      </c>
      <c r="P356" s="55">
        <f>Equity_Historical!V357</f>
        <v>6.1682882407841453E-3</v>
      </c>
      <c r="Q356" s="55">
        <f>Equity_Historical!W357</f>
        <v>1.4288894437472761E-2</v>
      </c>
      <c r="R356" s="55">
        <f>Equity_Historical!X357</f>
        <v>1.6928188473773791E-2</v>
      </c>
      <c r="S356" s="55">
        <f>Equity_Historical!Y357</f>
        <v>-6.7964959936425359E-3</v>
      </c>
      <c r="T356" s="55">
        <f>Equity_Historical!Z357</f>
        <v>5.0713804457245742E-2</v>
      </c>
      <c r="V356" s="55"/>
      <c r="W356" s="55">
        <v>-1.3157487745184592E-3</v>
      </c>
      <c r="X356" s="55">
        <v>2.4205599280037425E-2</v>
      </c>
      <c r="Y356" s="94">
        <f t="shared" si="25"/>
        <v>1.3997060058215072E-2</v>
      </c>
      <c r="Z356" s="54">
        <f t="shared" si="26"/>
        <v>1013997.0600582151</v>
      </c>
      <c r="AA356" s="54">
        <f t="shared" si="27"/>
        <v>13997.060058215051</v>
      </c>
      <c r="AB356" s="101">
        <v>-7888.261186657357</v>
      </c>
      <c r="AC356" s="6">
        <f t="shared" si="24"/>
        <v>1065038.7117565973</v>
      </c>
    </row>
    <row r="357" spans="2:29">
      <c r="B357" s="112">
        <v>43978</v>
      </c>
      <c r="C357" s="33">
        <v>353</v>
      </c>
      <c r="D357" s="55">
        <f>Bond_Historical!K357</f>
        <v>4.5682055060991561E-4</v>
      </c>
      <c r="E357" s="55">
        <f>Bond_Historical!L357</f>
        <v>1.4487144281389987E-3</v>
      </c>
      <c r="F357" s="55">
        <f>Bond_Historical!M357</f>
        <v>-3.5758926822291763E-4</v>
      </c>
      <c r="G357" s="55">
        <f>Bond_Historical!N357</f>
        <v>4.1287298027819835E-3</v>
      </c>
      <c r="H357" s="55">
        <f>Bond_Historical!O357</f>
        <v>3.3808958829466349E-4</v>
      </c>
      <c r="I357" s="55">
        <f>Bond_Historical!P357</f>
        <v>9.2906426619330314E-4</v>
      </c>
      <c r="J357" s="55">
        <f>Equity_Historical!P358</f>
        <v>7.1623014002306119E-3</v>
      </c>
      <c r="K357" s="55">
        <f>Equity_Historical!Q358</f>
        <v>-1.3265856580369818E-2</v>
      </c>
      <c r="L357" s="55">
        <f>Equity_Historical!R358</f>
        <v>-1.1203883824492552E-2</v>
      </c>
      <c r="M357" s="55">
        <f>Equity_Historical!S358</f>
        <v>2.2455606094399831E-2</v>
      </c>
      <c r="N357" s="55">
        <f>Equity_Historical!T358</f>
        <v>-1.8231583110861895E-2</v>
      </c>
      <c r="O357" s="55">
        <f>Equity_Historical!U358</f>
        <v>5.6305899117230197E-2</v>
      </c>
      <c r="P357" s="55">
        <f>Equity_Historical!V358</f>
        <v>3.2587365995445157E-2</v>
      </c>
      <c r="Q357" s="55">
        <f>Equity_Historical!W358</f>
        <v>8.4260790080868393E-4</v>
      </c>
      <c r="R357" s="55">
        <f>Equity_Historical!X358</f>
        <v>2.9668623665241339E-2</v>
      </c>
      <c r="S357" s="55">
        <f>Equity_Historical!Y358</f>
        <v>4.3477237979055033E-3</v>
      </c>
      <c r="T357" s="55">
        <f>Equity_Historical!Z358</f>
        <v>3.5373354499382309E-2</v>
      </c>
      <c r="V357" s="55"/>
      <c r="W357" s="55">
        <v>1.6993305459718023E-3</v>
      </c>
      <c r="X357" s="55">
        <v>3.6514315833206419E-3</v>
      </c>
      <c r="Y357" s="94">
        <f t="shared" si="25"/>
        <v>2.870591168381106E-3</v>
      </c>
      <c r="Z357" s="54">
        <f t="shared" si="26"/>
        <v>1002870.5911683812</v>
      </c>
      <c r="AA357" s="54">
        <f t="shared" si="27"/>
        <v>2870.5911683811573</v>
      </c>
      <c r="AB357" s="101">
        <v>-7872.8718758266186</v>
      </c>
      <c r="AC357" s="6">
        <f t="shared" si="24"/>
        <v>1067909.3029249785</v>
      </c>
    </row>
    <row r="358" spans="2:29">
      <c r="B358" s="112">
        <v>43979</v>
      </c>
      <c r="C358" s="33">
        <v>354</v>
      </c>
      <c r="D358" s="55">
        <f>Bond_Historical!K358</f>
        <v>3.4246589082411437E-4</v>
      </c>
      <c r="E358" s="55">
        <f>Bond_Historical!L358</f>
        <v>-6.8163485771359576E-4</v>
      </c>
      <c r="F358" s="55">
        <f>Bond_Historical!M358</f>
        <v>-7.1587161775396807E-4</v>
      </c>
      <c r="G358" s="55">
        <f>Bond_Historical!N358</f>
        <v>8.3871776164113417E-4</v>
      </c>
      <c r="H358" s="55">
        <f>Bond_Historical!O358</f>
        <v>2.6991366924674566E-3</v>
      </c>
      <c r="I358" s="55">
        <f>Bond_Historical!P358</f>
        <v>-7.4321072852458799E-4</v>
      </c>
      <c r="J358" s="55">
        <f>Equity_Historical!P359</f>
        <v>-2.629421839884493E-2</v>
      </c>
      <c r="K358" s="55">
        <f>Equity_Historical!Q359</f>
        <v>-1.6190421184871944E-2</v>
      </c>
      <c r="L358" s="55">
        <f>Equity_Historical!R359</f>
        <v>9.8305904440808122E-3</v>
      </c>
      <c r="M358" s="55">
        <f>Equity_Historical!S359</f>
        <v>2.5886952595047696E-2</v>
      </c>
      <c r="N358" s="55">
        <f>Equity_Historical!T359</f>
        <v>2.689315841513152E-2</v>
      </c>
      <c r="O358" s="55">
        <f>Equity_Historical!U359</f>
        <v>-1.5008101065225658E-2</v>
      </c>
      <c r="P358" s="55">
        <f>Equity_Historical!V359</f>
        <v>2.3955874153035205E-2</v>
      </c>
      <c r="Q358" s="55">
        <f>Equity_Historical!W359</f>
        <v>2.6317290920977413E-2</v>
      </c>
      <c r="R358" s="55">
        <f>Equity_Historical!X359</f>
        <v>6.5817665161343358E-4</v>
      </c>
      <c r="S358" s="55">
        <f>Equity_Historical!Y359</f>
        <v>4.3987536519986763E-4</v>
      </c>
      <c r="T358" s="55">
        <f>Equity_Historical!Z359</f>
        <v>-1.3049399148998134E-3</v>
      </c>
      <c r="V358" s="55"/>
      <c r="W358" s="55">
        <v>6.6753163896658631E-5</v>
      </c>
      <c r="X358" s="55">
        <v>8.0239279195391706E-3</v>
      </c>
      <c r="Y358" s="94">
        <f t="shared" si="25"/>
        <v>4.8410580172821658E-3</v>
      </c>
      <c r="Z358" s="54">
        <f t="shared" si="26"/>
        <v>1004841.0580172822</v>
      </c>
      <c r="AA358" s="54">
        <f t="shared" si="27"/>
        <v>4841.0580172821647</v>
      </c>
      <c r="AB358" s="101">
        <v>-7853.8836368018528</v>
      </c>
      <c r="AC358" s="6">
        <f t="shared" si="24"/>
        <v>1072750.3609422608</v>
      </c>
    </row>
    <row r="359" spans="2:29">
      <c r="B359" s="112">
        <v>43980</v>
      </c>
      <c r="C359" s="33">
        <v>355</v>
      </c>
      <c r="D359" s="55">
        <f>Bond_Historical!K359</f>
        <v>2.8475597760491684E-3</v>
      </c>
      <c r="E359" s="55">
        <f>Bond_Historical!L359</f>
        <v>2.6388883088400501E-3</v>
      </c>
      <c r="F359" s="55">
        <f>Bond_Historical!M359</f>
        <v>2.1459635513644639E-3</v>
      </c>
      <c r="G359" s="55">
        <f>Bond_Historical!N359</f>
        <v>6.4592613125023573E-3</v>
      </c>
      <c r="H359" s="55">
        <f>Bond_Historical!O359</f>
        <v>0</v>
      </c>
      <c r="I359" s="55">
        <f>Bond_Historical!P359</f>
        <v>1.3006563693802706E-3</v>
      </c>
      <c r="J359" s="55">
        <f>Equity_Historical!P360</f>
        <v>9.5016081653603E-3</v>
      </c>
      <c r="K359" s="55">
        <f>Equity_Historical!Q360</f>
        <v>-1.6424647702597552E-3</v>
      </c>
      <c r="L359" s="55">
        <f>Equity_Historical!R360</f>
        <v>2.9869181466181988E-3</v>
      </c>
      <c r="M359" s="55">
        <f>Equity_Historical!S360</f>
        <v>8.1739713536703139E-3</v>
      </c>
      <c r="N359" s="55">
        <f>Equity_Historical!T360</f>
        <v>4.5441417527515432E-3</v>
      </c>
      <c r="O359" s="55">
        <f>Equity_Historical!U360</f>
        <v>-2.5867558140361284E-2</v>
      </c>
      <c r="P359" s="55">
        <f>Equity_Historical!V360</f>
        <v>1.9381601735295794E-4</v>
      </c>
      <c r="Q359" s="55">
        <f>Equity_Historical!W360</f>
        <v>2.577565778405522E-2</v>
      </c>
      <c r="R359" s="55">
        <f>Equity_Historical!X360</f>
        <v>2.890759233625043E-3</v>
      </c>
      <c r="S359" s="55">
        <f>Equity_Historical!Y360</f>
        <v>-9.7465042433291004E-4</v>
      </c>
      <c r="T359" s="55">
        <f>Equity_Historical!Z360</f>
        <v>-6.8136817677351691E-3</v>
      </c>
      <c r="V359" s="55"/>
      <c r="W359" s="55">
        <v>3.478945180181285E-3</v>
      </c>
      <c r="X359" s="55">
        <v>-4.9812823549157358E-3</v>
      </c>
      <c r="Y359" s="94">
        <f t="shared" si="25"/>
        <v>-1.5971913408769271E-3</v>
      </c>
      <c r="Z359" s="54">
        <f t="shared" si="26"/>
        <v>998402.80865912302</v>
      </c>
      <c r="AA359" s="54">
        <f t="shared" si="27"/>
        <v>-1597.191340876976</v>
      </c>
      <c r="AB359" s="101">
        <v>-7845.0479297703132</v>
      </c>
      <c r="AC359" s="6">
        <f t="shared" si="24"/>
        <v>1071153.1696013839</v>
      </c>
    </row>
    <row r="360" spans="2:29">
      <c r="B360" s="112">
        <v>43983</v>
      </c>
      <c r="C360" s="33">
        <v>356</v>
      </c>
      <c r="D360" s="55">
        <f>Bond_Historical!K360</f>
        <v>-8.0951088860792253E-4</v>
      </c>
      <c r="E360" s="55">
        <f>Bond_Historical!L360</f>
        <v>-5.6240315438326339E-4</v>
      </c>
      <c r="F360" s="55">
        <f>Bond_Historical!M360</f>
        <v>-1.3599466207679855E-3</v>
      </c>
      <c r="G360" s="55">
        <f>Bond_Historical!N360</f>
        <v>-4.4025757107837214E-4</v>
      </c>
      <c r="H360" s="55">
        <f>Bond_Historical!O360</f>
        <v>2.0193519523472266E-3</v>
      </c>
      <c r="I360" s="55">
        <f>Bond_Historical!P360</f>
        <v>6.6930986170567316E-4</v>
      </c>
      <c r="J360" s="55">
        <f>Equity_Historical!P361</f>
        <v>1.7657298740387063E-2</v>
      </c>
      <c r="K360" s="55">
        <f>Equity_Historical!Q361</f>
        <v>2.9849058602976809E-2</v>
      </c>
      <c r="L360" s="55">
        <f>Equity_Historical!R361</f>
        <v>-8.066279185426924E-4</v>
      </c>
      <c r="M360" s="55">
        <f>Equity_Historical!S361</f>
        <v>6.2706717316073886E-3</v>
      </c>
      <c r="N360" s="55">
        <f>Equity_Historical!T361</f>
        <v>2.9523625631490942E-3</v>
      </c>
      <c r="O360" s="55">
        <f>Equity_Historical!U361</f>
        <v>1.316950214972624E-2</v>
      </c>
      <c r="P360" s="55">
        <f>Equity_Historical!V361</f>
        <v>2.3504394308102149E-2</v>
      </c>
      <c r="Q360" s="55">
        <f>Equity_Historical!W361</f>
        <v>1.3322593476906795E-4</v>
      </c>
      <c r="R360" s="55">
        <f>Equity_Historical!X361</f>
        <v>3.5364962639899944E-3</v>
      </c>
      <c r="S360" s="55">
        <f>Equity_Historical!Y361</f>
        <v>1.2223065805556434E-2</v>
      </c>
      <c r="T360" s="55">
        <f>Equity_Historical!Z361</f>
        <v>-1.978407534206859E-2</v>
      </c>
      <c r="V360" s="55"/>
      <c r="W360" s="55">
        <v>-4.4171481197880923E-4</v>
      </c>
      <c r="X360" s="55">
        <v>4.5767018903612289E-2</v>
      </c>
      <c r="Y360" s="94">
        <f t="shared" si="25"/>
        <v>2.7283525417375849E-2</v>
      </c>
      <c r="Z360" s="54">
        <f t="shared" si="26"/>
        <v>1027283.5254173758</v>
      </c>
      <c r="AA360" s="54">
        <f t="shared" si="27"/>
        <v>27283.525417375844</v>
      </c>
      <c r="AB360" s="101">
        <v>-7769.2824433367932</v>
      </c>
      <c r="AC360" s="6">
        <f t="shared" si="24"/>
        <v>1098436.6950187597</v>
      </c>
    </row>
    <row r="361" spans="2:29">
      <c r="B361" s="112">
        <v>43984</v>
      </c>
      <c r="C361" s="33">
        <v>357</v>
      </c>
      <c r="D361" s="55">
        <f>Bond_Historical!K361</f>
        <v>7.9789135243113908E-4</v>
      </c>
      <c r="E361" s="55">
        <f>Bond_Historical!L361</f>
        <v>8.5165242760632139E-4</v>
      </c>
      <c r="F361" s="55">
        <f>Bond_Historical!M361</f>
        <v>-1.7924111492916891E-3</v>
      </c>
      <c r="G361" s="55">
        <f>Bond_Historical!N361</f>
        <v>3.1855822501555384E-3</v>
      </c>
      <c r="H361" s="55">
        <f>Bond_Historical!O361</f>
        <v>-1.514170801474095E-3</v>
      </c>
      <c r="I361" s="55">
        <f>Bond_Historical!P361</f>
        <v>3.7186331285128394E-4</v>
      </c>
      <c r="J361" s="55">
        <f>Equity_Historical!P362</f>
        <v>2.2011696746367281E-2</v>
      </c>
      <c r="K361" s="55">
        <f>Equity_Historical!Q362</f>
        <v>3.4866553327417785E-3</v>
      </c>
      <c r="L361" s="55">
        <f>Equity_Historical!R362</f>
        <v>-1.6137804888957319E-4</v>
      </c>
      <c r="M361" s="55">
        <f>Equity_Historical!S362</f>
        <v>4.7689887138025579E-3</v>
      </c>
      <c r="N361" s="55">
        <f>Equity_Historical!T362</f>
        <v>3.4196509486953033E-2</v>
      </c>
      <c r="O361" s="55">
        <f>Equity_Historical!U362</f>
        <v>3.3413998664037947E-3</v>
      </c>
      <c r="P361" s="55">
        <f>Equity_Historical!V362</f>
        <v>-2.7280731437237158E-3</v>
      </c>
      <c r="Q361" s="55">
        <f>Equity_Historical!W362</f>
        <v>-3.3358156728593422E-3</v>
      </c>
      <c r="R361" s="55">
        <f>Equity_Historical!X362</f>
        <v>1.2409957250384064E-3</v>
      </c>
      <c r="S361" s="55">
        <f>Equity_Historical!Y362</f>
        <v>4.6188715379060765E-3</v>
      </c>
      <c r="T361" s="55">
        <f>Equity_Historical!Z362</f>
        <v>2.5225554604566099E-2</v>
      </c>
      <c r="V361" s="55"/>
      <c r="W361" s="55">
        <v>8.7713559301950039E-4</v>
      </c>
      <c r="X361" s="55">
        <v>1.0123823220335011E-2</v>
      </c>
      <c r="Y361" s="94">
        <f t="shared" si="25"/>
        <v>6.4251481694088067E-3</v>
      </c>
      <c r="Z361" s="54">
        <f t="shared" si="26"/>
        <v>1006425.1481694088</v>
      </c>
      <c r="AA361" s="54">
        <f t="shared" si="27"/>
        <v>6425.1481694087852</v>
      </c>
      <c r="AB361" s="101">
        <v>-7767.3822439939249</v>
      </c>
      <c r="AC361" s="6">
        <f t="shared" si="24"/>
        <v>1104861.8431881685</v>
      </c>
    </row>
    <row r="362" spans="2:29">
      <c r="B362" s="112">
        <v>43985</v>
      </c>
      <c r="C362" s="33">
        <v>358</v>
      </c>
      <c r="D362" s="55">
        <f>Bond_Historical!K362</f>
        <v>-2.2818692046470794E-3</v>
      </c>
      <c r="E362" s="55">
        <f>Bond_Historical!L362</f>
        <v>-2.4718144707966201E-3</v>
      </c>
      <c r="F362" s="55">
        <f>Bond_Historical!M362</f>
        <v>-3.9548131424906761E-3</v>
      </c>
      <c r="G362" s="55">
        <f>Bond_Historical!N362</f>
        <v>-6.063297755453717E-4</v>
      </c>
      <c r="H362" s="55">
        <f>Bond_Historical!O362</f>
        <v>-3.3733483494167616E-3</v>
      </c>
      <c r="I362" s="55">
        <f>Bond_Historical!P362</f>
        <v>-5.5741176029566329E-4</v>
      </c>
      <c r="J362" s="55">
        <f>Equity_Historical!P363</f>
        <v>3.9984775450958986E-2</v>
      </c>
      <c r="K362" s="55">
        <f>Equity_Historical!Q363</f>
        <v>-1.1061274552694261E-2</v>
      </c>
      <c r="L362" s="55">
        <f>Equity_Historical!R363</f>
        <v>-3.7993601226999092E-3</v>
      </c>
      <c r="M362" s="55">
        <f>Equity_Historical!S363</f>
        <v>1.8851334494195016E-2</v>
      </c>
      <c r="N362" s="55">
        <f>Equity_Historical!T363</f>
        <v>3.6001206280816676E-2</v>
      </c>
      <c r="O362" s="55">
        <f>Equity_Historical!U363</f>
        <v>5.2570960756781242E-2</v>
      </c>
      <c r="P362" s="55">
        <f>Equity_Historical!V363</f>
        <v>1.4313513772461218E-2</v>
      </c>
      <c r="Q362" s="55">
        <f>Equity_Historical!W363</f>
        <v>1.1296608417511322E-2</v>
      </c>
      <c r="R362" s="55">
        <f>Equity_Historical!X363</f>
        <v>-3.1387320276448295E-3</v>
      </c>
      <c r="S362" s="55">
        <f>Equity_Historical!Y363</f>
        <v>5.489727162715851E-3</v>
      </c>
      <c r="T362" s="55">
        <f>Equity_Historical!Z363</f>
        <v>3.4696510174699755E-2</v>
      </c>
      <c r="V362" s="55"/>
      <c r="W362" s="55">
        <v>-1.9819114346107101E-3</v>
      </c>
      <c r="X362" s="55">
        <v>3.5711080324850791E-2</v>
      </c>
      <c r="Y362" s="94">
        <f t="shared" si="25"/>
        <v>2.063388362106619E-2</v>
      </c>
      <c r="Z362" s="54">
        <f t="shared" si="26"/>
        <v>1020633.8836210662</v>
      </c>
      <c r="AA362" s="54">
        <f t="shared" si="27"/>
        <v>20633.883621066227</v>
      </c>
      <c r="AB362" s="101">
        <v>-7724.9678444432793</v>
      </c>
      <c r="AC362" s="6">
        <f t="shared" si="24"/>
        <v>1125495.7268092348</v>
      </c>
    </row>
    <row r="363" spans="2:29">
      <c r="B363" s="112">
        <v>43986</v>
      </c>
      <c r="C363" s="33">
        <v>359</v>
      </c>
      <c r="D363" s="55">
        <f>Bond_Historical!K363</f>
        <v>-2.401634886830201E-3</v>
      </c>
      <c r="E363" s="55">
        <f>Bond_Historical!L363</f>
        <v>-2.9913253629458496E-3</v>
      </c>
      <c r="F363" s="55">
        <f>Bond_Historical!M363</f>
        <v>-3.60871982512065E-3</v>
      </c>
      <c r="G363" s="55">
        <f>Bond_Historical!N363</f>
        <v>-3.035356432487004E-3</v>
      </c>
      <c r="H363" s="55">
        <f>Bond_Historical!O363</f>
        <v>-4.5719663657221195E-3</v>
      </c>
      <c r="I363" s="55">
        <f>Bond_Historical!P363</f>
        <v>1.8554844744449214E-4</v>
      </c>
      <c r="J363" s="55">
        <f>Equity_Historical!P364</f>
        <v>-2.8476685665429339E-3</v>
      </c>
      <c r="K363" s="55">
        <f>Equity_Historical!Q364</f>
        <v>-1.6957386284847741E-2</v>
      </c>
      <c r="L363" s="55">
        <f>Equity_Historical!R364</f>
        <v>-1.1075676279133462E-2</v>
      </c>
      <c r="M363" s="55">
        <f>Equity_Historical!S364</f>
        <v>5.3875313788568887E-4</v>
      </c>
      <c r="N363" s="55">
        <f>Equity_Historical!T364</f>
        <v>7.3019102789353731E-3</v>
      </c>
      <c r="O363" s="55">
        <f>Equity_Historical!U364</f>
        <v>2.0598054132053741E-2</v>
      </c>
      <c r="P363" s="55">
        <f>Equity_Historical!V364</f>
        <v>-2.9103933997406763E-2</v>
      </c>
      <c r="Q363" s="55">
        <f>Equity_Historical!W364</f>
        <v>-1.1162832225618384E-2</v>
      </c>
      <c r="R363" s="55">
        <f>Equity_Historical!X364</f>
        <v>-2.4096973865780098E-2</v>
      </c>
      <c r="S363" s="55">
        <f>Equity_Historical!Y364</f>
        <v>-8.6493806863411071E-3</v>
      </c>
      <c r="T363" s="55">
        <f>Equity_Historical!Z364</f>
        <v>1.74659444649971E-2</v>
      </c>
      <c r="V363" s="55"/>
      <c r="W363" s="55">
        <v>-2.7682244302537095E-3</v>
      </c>
      <c r="X363" s="55">
        <v>-2.6629111843645109E-2</v>
      </c>
      <c r="Y363" s="94">
        <f t="shared" si="25"/>
        <v>-1.7084756878288549E-2</v>
      </c>
      <c r="Z363" s="54">
        <f t="shared" si="26"/>
        <v>982915.24312171142</v>
      </c>
      <c r="AA363" s="54">
        <f t="shared" si="27"/>
        <v>-17084.756878288579</v>
      </c>
      <c r="AB363" s="101">
        <v>-7677.8612961792387</v>
      </c>
      <c r="AC363" s="6">
        <f t="shared" si="24"/>
        <v>1108410.9699309464</v>
      </c>
    </row>
    <row r="364" spans="2:29">
      <c r="B364" s="112">
        <v>43987</v>
      </c>
      <c r="C364" s="33">
        <v>360</v>
      </c>
      <c r="D364" s="55">
        <f>Bond_Historical!K364</f>
        <v>-1.1454731712247978E-4</v>
      </c>
      <c r="E364" s="55">
        <f>Bond_Historical!L364</f>
        <v>5.9891210160875326E-4</v>
      </c>
      <c r="F364" s="55">
        <f>Bond_Historical!M364</f>
        <v>-3.2591647526007505E-3</v>
      </c>
      <c r="G364" s="55">
        <f>Bond_Historical!N364</f>
        <v>5.1548028711001165E-3</v>
      </c>
      <c r="H364" s="55">
        <f>Bond_Historical!O364</f>
        <v>8.4836125973155414E-4</v>
      </c>
      <c r="I364" s="55">
        <f>Bond_Historical!P364</f>
        <v>-1.1159544878832175E-3</v>
      </c>
      <c r="J364" s="55">
        <f>Equity_Historical!P365</f>
        <v>7.7941433501338059E-2</v>
      </c>
      <c r="K364" s="55">
        <f>Equity_Historical!Q365</f>
        <v>1.9604173767738219E-2</v>
      </c>
      <c r="L364" s="55">
        <f>Equity_Historical!R365</f>
        <v>-4.5146304216616921E-3</v>
      </c>
      <c r="M364" s="55">
        <f>Equity_Historical!S365</f>
        <v>9.4667604392398609E-3</v>
      </c>
      <c r="N364" s="55">
        <f>Equity_Historical!T365</f>
        <v>2.0879101010449572E-2</v>
      </c>
      <c r="O364" s="55">
        <f>Equity_Historical!U365</f>
        <v>4.4018558783942827E-2</v>
      </c>
      <c r="P364" s="55">
        <f>Equity_Historical!V365</f>
        <v>1.9710593706513124E-2</v>
      </c>
      <c r="Q364" s="55">
        <f>Equity_Historical!W365</f>
        <v>6.6596679284503663E-3</v>
      </c>
      <c r="R364" s="55">
        <f>Equity_Historical!X365</f>
        <v>4.5160609805302565E-2</v>
      </c>
      <c r="S364" s="55">
        <f>Equity_Historical!Y365</f>
        <v>2.8083046874001108E-2</v>
      </c>
      <c r="T364" s="55">
        <f>Equity_Historical!Z365</f>
        <v>3.4042431400686302E-2</v>
      </c>
      <c r="V364" s="55"/>
      <c r="W364" s="55">
        <v>9.880263097688908E-4</v>
      </c>
      <c r="X364" s="55">
        <v>5.001163173877668E-2</v>
      </c>
      <c r="Y364" s="94">
        <f t="shared" si="25"/>
        <v>3.0402189567173561E-2</v>
      </c>
      <c r="Z364" s="54">
        <f t="shared" si="26"/>
        <v>1030402.1895671736</v>
      </c>
      <c r="AA364" s="54">
        <f t="shared" si="27"/>
        <v>30402.189567173598</v>
      </c>
      <c r="AB364" s="101">
        <v>-7658.7466351900948</v>
      </c>
      <c r="AC364" s="6">
        <f t="shared" si="24"/>
        <v>1138813.15949812</v>
      </c>
    </row>
    <row r="365" spans="2:29">
      <c r="B365" s="112">
        <v>43990</v>
      </c>
      <c r="C365" s="33">
        <v>361</v>
      </c>
      <c r="D365" s="55">
        <f>Bond_Historical!K365</f>
        <v>1.0301757988884607E-3</v>
      </c>
      <c r="E365" s="55">
        <f>Bond_Historical!L365</f>
        <v>1.1113906923060325E-3</v>
      </c>
      <c r="F365" s="55">
        <f>Bond_Historical!M365</f>
        <v>7.2520775284719079E-4</v>
      </c>
      <c r="G365" s="55">
        <f>Bond_Historical!N365</f>
        <v>3.3213027382619636E-3</v>
      </c>
      <c r="H365" s="55">
        <f>Bond_Historical!O365</f>
        <v>1.6943493286983868E-3</v>
      </c>
      <c r="I365" s="55">
        <f>Bond_Historical!P365</f>
        <v>-1.489811564033328E-3</v>
      </c>
      <c r="J365" s="55">
        <f>Equity_Historical!P366</f>
        <v>3.0794470392577166E-2</v>
      </c>
      <c r="K365" s="55">
        <f>Equity_Historical!Q366</f>
        <v>2.7262744417864233E-3</v>
      </c>
      <c r="L365" s="55">
        <f>Equity_Historical!R366</f>
        <v>-2.6356838571406577E-3</v>
      </c>
      <c r="M365" s="55">
        <f>Equity_Historical!S366</f>
        <v>4.9653831573353846E-3</v>
      </c>
      <c r="N365" s="55">
        <f>Equity_Historical!T366</f>
        <v>1.5904284200193568E-2</v>
      </c>
      <c r="O365" s="55">
        <f>Equity_Historical!U366</f>
        <v>1.9761905357770698E-2</v>
      </c>
      <c r="P365" s="55">
        <f>Equity_Historical!V366</f>
        <v>7.4844124283280598E-3</v>
      </c>
      <c r="Q365" s="55">
        <f>Equity_Historical!W366</f>
        <v>3.1105070066024833E-2</v>
      </c>
      <c r="R365" s="55">
        <f>Equity_Historical!X366</f>
        <v>-7.6288558065788926E-3</v>
      </c>
      <c r="S365" s="55">
        <f>Equity_Historical!Y366</f>
        <v>5.8950655453082496E-3</v>
      </c>
      <c r="T365" s="55">
        <f>Equity_Historical!Z366</f>
        <v>1.2457705930414046E-2</v>
      </c>
      <c r="V365" s="55"/>
      <c r="W365" s="55">
        <v>1.4446659084505283E-3</v>
      </c>
      <c r="X365" s="55">
        <v>2.0816813319293703E-2</v>
      </c>
      <c r="Y365" s="94">
        <f t="shared" si="25"/>
        <v>1.3067954354956432E-2</v>
      </c>
      <c r="Z365" s="54">
        <f t="shared" si="26"/>
        <v>1013067.9543549564</v>
      </c>
      <c r="AA365" s="54">
        <f t="shared" si="27"/>
        <v>13067.954354956397</v>
      </c>
      <c r="AB365" s="101">
        <v>-7658.273912091041</v>
      </c>
      <c r="AC365" s="6">
        <f t="shared" si="24"/>
        <v>1151881.1138530765</v>
      </c>
    </row>
    <row r="366" spans="2:29">
      <c r="B366" s="112">
        <v>43991</v>
      </c>
      <c r="C366" s="33">
        <v>362</v>
      </c>
      <c r="D366" s="55">
        <f>Bond_Historical!K366</f>
        <v>6.8639258347568852E-4</v>
      </c>
      <c r="E366" s="55">
        <f>Bond_Historical!L366</f>
        <v>1.2810225690310186E-3</v>
      </c>
      <c r="F366" s="55">
        <f>Bond_Historical!M366</f>
        <v>3.978899039341852E-3</v>
      </c>
      <c r="G366" s="55">
        <f>Bond_Historical!N366</f>
        <v>-2.1122152427046222E-3</v>
      </c>
      <c r="H366" s="55">
        <f>Bond_Historical!O366</f>
        <v>6.7718521493807002E-4</v>
      </c>
      <c r="I366" s="55">
        <f>Bond_Historical!P366</f>
        <v>4.6489719936900348E-3</v>
      </c>
      <c r="J366" s="55">
        <f>Equity_Historical!P367</f>
        <v>-2.2539432958672223E-2</v>
      </c>
      <c r="K366" s="55">
        <f>Equity_Historical!Q367</f>
        <v>3.093404869556805E-2</v>
      </c>
      <c r="L366" s="55">
        <f>Equity_Historical!R367</f>
        <v>9.0674526045017524E-4</v>
      </c>
      <c r="M366" s="55">
        <f>Equity_Historical!S367</f>
        <v>-1.6588200098693932E-2</v>
      </c>
      <c r="N366" s="55">
        <f>Equity_Historical!T367</f>
        <v>-1.9651782112670439E-2</v>
      </c>
      <c r="O366" s="55">
        <f>Equity_Historical!U367</f>
        <v>-2.5984580790691478E-2</v>
      </c>
      <c r="P366" s="55">
        <f>Equity_Historical!V367</f>
        <v>-4.2055245208338496E-3</v>
      </c>
      <c r="Q366" s="55">
        <f>Equity_Historical!W367</f>
        <v>-1.3082095827525888E-2</v>
      </c>
      <c r="R366" s="55">
        <f>Equity_Historical!X367</f>
        <v>-8.7287022962109252E-4</v>
      </c>
      <c r="S366" s="55">
        <f>Equity_Historical!Y367</f>
        <v>3.1089830580910326E-2</v>
      </c>
      <c r="T366" s="55">
        <f>Equity_Historical!Z367</f>
        <v>-2.3980273471606368E-2</v>
      </c>
      <c r="V366" s="55"/>
      <c r="W366" s="55">
        <v>1.0489188880757458E-3</v>
      </c>
      <c r="X366" s="55">
        <v>-7.6192560505004038E-3</v>
      </c>
      <c r="Y366" s="94">
        <f t="shared" si="25"/>
        <v>-4.1519860750699441E-3</v>
      </c>
      <c r="Z366" s="54">
        <f t="shared" si="26"/>
        <v>995848.01392493001</v>
      </c>
      <c r="AA366" s="54">
        <f t="shared" si="27"/>
        <v>-4151.9860750699881</v>
      </c>
      <c r="AB366" s="101">
        <v>-7644.301423382014</v>
      </c>
      <c r="AC366" s="6">
        <f t="shared" si="24"/>
        <v>1147729.1277780065</v>
      </c>
    </row>
    <row r="367" spans="2:29">
      <c r="B367" s="112">
        <v>43992</v>
      </c>
      <c r="C367" s="33">
        <v>363</v>
      </c>
      <c r="D367" s="55">
        <f>Bond_Historical!K367</f>
        <v>4.2207132017488217E-3</v>
      </c>
      <c r="E367" s="55">
        <f>Bond_Historical!L367</f>
        <v>4.0879148742401679E-3</v>
      </c>
      <c r="F367" s="55">
        <f>Bond_Historical!M367</f>
        <v>4.3226123973896325E-3</v>
      </c>
      <c r="G367" s="55">
        <f>Bond_Historical!N367</f>
        <v>6.5486552309021095E-3</v>
      </c>
      <c r="H367" s="55">
        <f>Bond_Historical!O367</f>
        <v>7.9193649246344974E-3</v>
      </c>
      <c r="I367" s="55">
        <f>Bond_Historical!P367</f>
        <v>5.560904352503223E-4</v>
      </c>
      <c r="J367" s="55">
        <f>Equity_Historical!P368</f>
        <v>-5.5115939417624125E-2</v>
      </c>
      <c r="K367" s="55">
        <f>Equity_Historical!Q368</f>
        <v>-8.1615899678723573E-3</v>
      </c>
      <c r="L367" s="55">
        <f>Equity_Historical!R368</f>
        <v>-1.567035075903816E-3</v>
      </c>
      <c r="M367" s="55">
        <f>Equity_Historical!S368</f>
        <v>1.3576321311779995E-2</v>
      </c>
      <c r="N367" s="55">
        <f>Equity_Historical!T368</f>
        <v>-4.1060539225577945E-2</v>
      </c>
      <c r="O367" s="55">
        <f>Equity_Historical!U368</f>
        <v>-4.1372492158473148E-2</v>
      </c>
      <c r="P367" s="55">
        <f>Equity_Historical!V368</f>
        <v>-1.5817368433445498E-3</v>
      </c>
      <c r="Q367" s="55">
        <f>Equity_Historical!W368</f>
        <v>3.2540797081735055E-3</v>
      </c>
      <c r="R367" s="55">
        <f>Equity_Historical!X368</f>
        <v>-1.1252897908483566E-2</v>
      </c>
      <c r="S367" s="55">
        <f>Equity_Historical!Y368</f>
        <v>2.540188818756595E-2</v>
      </c>
      <c r="T367" s="55">
        <f>Equity_Historical!Z368</f>
        <v>-2.3389074377938374E-2</v>
      </c>
      <c r="V367" s="55"/>
      <c r="W367" s="55">
        <v>4.7004397101339974E-3</v>
      </c>
      <c r="X367" s="55">
        <v>-5.6649127262066959E-2</v>
      </c>
      <c r="Y367" s="94">
        <f t="shared" si="25"/>
        <v>-3.2109300473186574E-2</v>
      </c>
      <c r="Z367" s="54">
        <f t="shared" si="26"/>
        <v>967890.69952681346</v>
      </c>
      <c r="AA367" s="54">
        <f t="shared" si="27"/>
        <v>-32109.300473186537</v>
      </c>
      <c r="AB367" s="101">
        <v>-7633.8252945548156</v>
      </c>
      <c r="AC367" s="6">
        <f t="shared" si="24"/>
        <v>1115619.8273048201</v>
      </c>
    </row>
    <row r="368" spans="2:29">
      <c r="B368" s="112">
        <v>43993</v>
      </c>
      <c r="C368" s="33">
        <v>364</v>
      </c>
      <c r="D368" s="55">
        <f>Bond_Historical!K368</f>
        <v>-1.8232204405913602E-3</v>
      </c>
      <c r="E368" s="55">
        <f>Bond_Historical!L368</f>
        <v>-1.7013512813476403E-3</v>
      </c>
      <c r="F368" s="55">
        <f>Bond_Historical!M368</f>
        <v>4.6621650958340016E-3</v>
      </c>
      <c r="G368" s="55">
        <f>Bond_Historical!N368</f>
        <v>-1.2000948579187255E-2</v>
      </c>
      <c r="H368" s="55">
        <f>Bond_Historical!O368</f>
        <v>0</v>
      </c>
      <c r="I368" s="55">
        <f>Bond_Historical!P368</f>
        <v>-5.560904352504588E-4</v>
      </c>
      <c r="J368" s="55">
        <f>Equity_Historical!P369</f>
        <v>-9.2392433896501772E-2</v>
      </c>
      <c r="K368" s="55">
        <f>Equity_Historical!Q369</f>
        <v>-5.3356434578649282E-2</v>
      </c>
      <c r="L368" s="55">
        <f>Equity_Historical!R369</f>
        <v>-8.8705062066322931E-3</v>
      </c>
      <c r="M368" s="55">
        <f>Equity_Historical!S369</f>
        <v>-2.9713045344149949E-2</v>
      </c>
      <c r="N368" s="55">
        <f>Equity_Historical!T369</f>
        <v>-7.141745288462234E-2</v>
      </c>
      <c r="O368" s="55">
        <f>Equity_Historical!U369</f>
        <v>-8.7131483254959535E-2</v>
      </c>
      <c r="P368" s="55">
        <f>Equity_Historical!V369</f>
        <v>-5.3529242552808817E-2</v>
      </c>
      <c r="Q368" s="55">
        <f>Equity_Historical!W369</f>
        <v>-3.0077335690410101E-2</v>
      </c>
      <c r="R368" s="55">
        <f>Equity_Historical!X369</f>
        <v>-7.4744559591472054E-2</v>
      </c>
      <c r="S368" s="55">
        <f>Equity_Historical!Y369</f>
        <v>-4.9201058123857826E-2</v>
      </c>
      <c r="T368" s="55">
        <f>Equity_Historical!Z369</f>
        <v>-6.3528885723304701E-2</v>
      </c>
      <c r="V368" s="55"/>
      <c r="W368" s="55">
        <v>-3.4605220063906404E-3</v>
      </c>
      <c r="X368" s="55">
        <v>-0.10231876234611628</v>
      </c>
      <c r="Y368" s="94">
        <f t="shared" si="25"/>
        <v>-6.2775466210226019E-2</v>
      </c>
      <c r="Z368" s="54">
        <f t="shared" si="26"/>
        <v>937224.53378977394</v>
      </c>
      <c r="AA368" s="54">
        <f t="shared" si="27"/>
        <v>-62775.466210226063</v>
      </c>
      <c r="AB368" s="101">
        <v>-7594.0171842391137</v>
      </c>
      <c r="AC368" s="6">
        <f t="shared" si="24"/>
        <v>1052844.361094594</v>
      </c>
    </row>
    <row r="369" spans="2:29">
      <c r="B369" s="112">
        <v>43994</v>
      </c>
      <c r="C369" s="33">
        <v>365</v>
      </c>
      <c r="D369" s="55">
        <f>Bond_Historical!K369</f>
        <v>1.0258603751744535E-3</v>
      </c>
      <c r="E369" s="55">
        <f>Bond_Historical!L369</f>
        <v>1.0209962114910603E-3</v>
      </c>
      <c r="F369" s="55">
        <f>Bond_Historical!M369</f>
        <v>-2.5078262915305296E-3</v>
      </c>
      <c r="G369" s="55">
        <f>Bond_Historical!N369</f>
        <v>4.8478683456800991E-3</v>
      </c>
      <c r="H369" s="55">
        <f>Bond_Historical!O369</f>
        <v>-2.3526683557523438E-3</v>
      </c>
      <c r="I369" s="55">
        <f>Bond_Historical!P369</f>
        <v>1.1126583839814826E-3</v>
      </c>
      <c r="J369" s="55">
        <f>Equity_Historical!P370</f>
        <v>2.1211141194607989E-2</v>
      </c>
      <c r="K369" s="55">
        <f>Equity_Historical!Q370</f>
        <v>1.8322463707251258E-2</v>
      </c>
      <c r="L369" s="55">
        <f>Equity_Historical!R370</f>
        <v>-1.9762439164750338E-2</v>
      </c>
      <c r="M369" s="55">
        <f>Equity_Historical!S370</f>
        <v>7.3092543662568212E-4</v>
      </c>
      <c r="N369" s="55">
        <f>Equity_Historical!T370</f>
        <v>2.0398688199393618E-2</v>
      </c>
      <c r="O369" s="55">
        <f>Equity_Historical!U370</f>
        <v>2.6995976114169529E-2</v>
      </c>
      <c r="P369" s="55">
        <f>Equity_Historical!V370</f>
        <v>2.5786821798825379E-2</v>
      </c>
      <c r="Q369" s="55">
        <f>Equity_Historical!W370</f>
        <v>9.4636646844640463E-3</v>
      </c>
      <c r="R369" s="55">
        <f>Equity_Historical!X370</f>
        <v>4.9922046053434577E-3</v>
      </c>
      <c r="S369" s="55">
        <f>Equity_Historical!Y370</f>
        <v>8.596377021493672E-3</v>
      </c>
      <c r="T369" s="55">
        <f>Equity_Historical!Z370</f>
        <v>2.5356034522451675E-2</v>
      </c>
      <c r="V369" s="55"/>
      <c r="W369" s="55">
        <v>1.3622130653690792E-3</v>
      </c>
      <c r="X369" s="55">
        <v>3.4362333466430819E-2</v>
      </c>
      <c r="Y369" s="94">
        <f t="shared" si="25"/>
        <v>2.1162285306006123E-2</v>
      </c>
      <c r="Z369" s="54">
        <f t="shared" si="26"/>
        <v>1021162.2853060061</v>
      </c>
      <c r="AA369" s="54">
        <f t="shared" si="27"/>
        <v>21162.285306006088</v>
      </c>
      <c r="AB369" s="101">
        <v>-7533.8112785024568</v>
      </c>
      <c r="AC369" s="6">
        <f t="shared" si="24"/>
        <v>1074006.6464006002</v>
      </c>
    </row>
    <row r="370" spans="2:29">
      <c r="B370" s="112">
        <v>43997</v>
      </c>
      <c r="C370" s="33">
        <v>366</v>
      </c>
      <c r="D370" s="55">
        <f>Bond_Historical!K370</f>
        <v>2.048644322993301E-3</v>
      </c>
      <c r="E370" s="55">
        <f>Bond_Historical!L370</f>
        <v>3.3116709822494459E-3</v>
      </c>
      <c r="F370" s="55">
        <f>Bond_Historical!M370</f>
        <v>0</v>
      </c>
      <c r="G370" s="55">
        <f>Bond_Historical!N370</f>
        <v>1.4105942316064053E-2</v>
      </c>
      <c r="H370" s="55">
        <f>Bond_Historical!O370</f>
        <v>3.3647376152053533E-4</v>
      </c>
      <c r="I370" s="55">
        <f>Bond_Historical!P370</f>
        <v>1.1113613123418208E-3</v>
      </c>
      <c r="J370" s="55">
        <f>Equity_Historical!P371</f>
        <v>-6.3625868074995511E-4</v>
      </c>
      <c r="K370" s="55">
        <f>Equity_Historical!Q371</f>
        <v>1.7003913329504936E-2</v>
      </c>
      <c r="L370" s="55">
        <f>Equity_Historical!R371</f>
        <v>2.8836651115788608E-3</v>
      </c>
      <c r="M370" s="55">
        <f>Equity_Historical!S371</f>
        <v>4.91939547249405E-3</v>
      </c>
      <c r="N370" s="55">
        <f>Equity_Historical!T371</f>
        <v>1.9029707605841745E-2</v>
      </c>
      <c r="O370" s="55">
        <f>Equity_Historical!U371</f>
        <v>1.3723170754576026E-2</v>
      </c>
      <c r="P370" s="55">
        <f>Equity_Historical!V371</f>
        <v>1.6943312675063129E-2</v>
      </c>
      <c r="Q370" s="55">
        <f>Equity_Historical!W371</f>
        <v>2.9145168568946336E-3</v>
      </c>
      <c r="R370" s="55">
        <f>Equity_Historical!X371</f>
        <v>3.9551694807829713E-3</v>
      </c>
      <c r="S370" s="55">
        <f>Equity_Historical!Y371</f>
        <v>1.2291318827192805E-2</v>
      </c>
      <c r="T370" s="55">
        <f>Equity_Historical!Z371</f>
        <v>3.2213075025308169E-3</v>
      </c>
      <c r="V370" s="55"/>
      <c r="W370" s="55">
        <v>5.4915541176965635E-3</v>
      </c>
      <c r="X370" s="55">
        <v>2.7630380529854306E-2</v>
      </c>
      <c r="Y370" s="94">
        <f t="shared" si="25"/>
        <v>1.8774849964991208E-2</v>
      </c>
      <c r="Z370" s="54">
        <f t="shared" si="26"/>
        <v>1018774.8499649912</v>
      </c>
      <c r="AA370" s="54">
        <f t="shared" si="27"/>
        <v>18774.849964991212</v>
      </c>
      <c r="AB370" s="101">
        <v>-7510.4674560788553</v>
      </c>
      <c r="AC370" s="6">
        <f t="shared" si="24"/>
        <v>1092781.4963655914</v>
      </c>
    </row>
    <row r="371" spans="2:29">
      <c r="B371" s="112">
        <v>43998</v>
      </c>
      <c r="C371" s="33">
        <v>367</v>
      </c>
      <c r="D371" s="55">
        <f>Bond_Historical!K371</f>
        <v>-1.2512842575764611E-3</v>
      </c>
      <c r="E371" s="55">
        <f>Bond_Historical!L371</f>
        <v>-1.9516463755859742E-3</v>
      </c>
      <c r="F371" s="55">
        <f>Bond_Historical!M371</f>
        <v>-2.8733162501513175E-3</v>
      </c>
      <c r="G371" s="55">
        <f>Bond_Historical!N371</f>
        <v>-2.7606830121979708E-3</v>
      </c>
      <c r="H371" s="55">
        <f>Bond_Historical!O371</f>
        <v>3.3641938284243242E-4</v>
      </c>
      <c r="I371" s="55">
        <f>Bond_Historical!P371</f>
        <v>-1.1113613123417392E-3</v>
      </c>
      <c r="J371" s="55">
        <f>Equity_Historical!P372</f>
        <v>2.2237346376296128E-2</v>
      </c>
      <c r="K371" s="55">
        <f>Equity_Historical!Q372</f>
        <v>1.3457452622185208E-2</v>
      </c>
      <c r="L371" s="55">
        <f>Equity_Historical!R372</f>
        <v>1.3208486596031663E-2</v>
      </c>
      <c r="M371" s="55">
        <f>Equity_Historical!S372</f>
        <v>2.2820060175980924E-2</v>
      </c>
      <c r="N371" s="55">
        <f>Equity_Historical!T372</f>
        <v>2.1690383676778946E-2</v>
      </c>
      <c r="O371" s="55">
        <f>Equity_Historical!U372</f>
        <v>7.9682003717699689E-3</v>
      </c>
      <c r="P371" s="55">
        <f>Equity_Historical!V372</f>
        <v>8.6865386732467454E-3</v>
      </c>
      <c r="Q371" s="55">
        <f>Equity_Historical!W372</f>
        <v>1.0133369443513909E-2</v>
      </c>
      <c r="R371" s="55">
        <f>Equity_Historical!X372</f>
        <v>2.3202169201388293E-2</v>
      </c>
      <c r="S371" s="55">
        <f>Equity_Historical!Y372</f>
        <v>2.6157199253251141E-2</v>
      </c>
      <c r="T371" s="55">
        <f>Equity_Historical!Z372</f>
        <v>1.8039137757631853E-2</v>
      </c>
      <c r="V371" s="55"/>
      <c r="W371" s="55">
        <v>-2.0989277619011103E-3</v>
      </c>
      <c r="X371" s="55">
        <v>9.2809144811536876E-3</v>
      </c>
      <c r="Y371" s="94">
        <f t="shared" si="25"/>
        <v>4.7289775839317681E-3</v>
      </c>
      <c r="Z371" s="54">
        <f t="shared" si="26"/>
        <v>1004728.9775839318</v>
      </c>
      <c r="AA371" s="54">
        <f t="shared" si="27"/>
        <v>4728.977583931759</v>
      </c>
      <c r="AB371" s="101">
        <v>-7449.6260727039771</v>
      </c>
      <c r="AC371" s="6">
        <f t="shared" si="24"/>
        <v>1097510.4739495232</v>
      </c>
    </row>
    <row r="372" spans="2:29">
      <c r="B372" s="112">
        <v>43999</v>
      </c>
      <c r="C372" s="33">
        <v>368</v>
      </c>
      <c r="D372" s="55">
        <f>Bond_Historical!K372</f>
        <v>2.2772557733130436E-4</v>
      </c>
      <c r="E372" s="55">
        <f>Bond_Historical!L372</f>
        <v>-8.4962425748516925E-4</v>
      </c>
      <c r="F372" s="55">
        <f>Bond_Historical!M372</f>
        <v>7.1897744584772287E-4</v>
      </c>
      <c r="G372" s="55">
        <f>Bond_Historical!N372</f>
        <v>-1.9440509655407169E-3</v>
      </c>
      <c r="H372" s="55">
        <f>Bond_Historical!O372</f>
        <v>-1.0091662534717799E-3</v>
      </c>
      <c r="I372" s="55">
        <f>Bond_Historical!P372</f>
        <v>7.4072230098094641E-4</v>
      </c>
      <c r="J372" s="55">
        <f>Equity_Historical!P373</f>
        <v>-3.3114933336565198E-2</v>
      </c>
      <c r="K372" s="55">
        <f>Equity_Historical!Q373</f>
        <v>-5.0936028307820458E-4</v>
      </c>
      <c r="L372" s="55">
        <f>Equity_Historical!R373</f>
        <v>-5.1954748260129927E-3</v>
      </c>
      <c r="M372" s="55">
        <f>Equity_Historical!S373</f>
        <v>1.3060513118707717E-2</v>
      </c>
      <c r="N372" s="55">
        <f>Equity_Historical!T373</f>
        <v>-6.7990647393081187E-3</v>
      </c>
      <c r="O372" s="55">
        <f>Equity_Historical!U373</f>
        <v>-2.5604085655303921E-2</v>
      </c>
      <c r="P372" s="55">
        <f>Equity_Historical!V373</f>
        <v>-3.0639643488051347E-3</v>
      </c>
      <c r="Q372" s="55">
        <f>Equity_Historical!W373</f>
        <v>-1.4242698888606166E-2</v>
      </c>
      <c r="R372" s="55">
        <f>Equity_Historical!X373</f>
        <v>-1.3659006151476225E-3</v>
      </c>
      <c r="S372" s="55">
        <f>Equity_Historical!Y373</f>
        <v>-1.3926795836594213E-3</v>
      </c>
      <c r="T372" s="55">
        <f>Equity_Historical!Z373</f>
        <v>-1.7781894152348935E-2</v>
      </c>
      <c r="V372" s="55"/>
      <c r="W372" s="55">
        <v>-5.7749682587425401E-4</v>
      </c>
      <c r="X372" s="55">
        <v>-2.1685176982532833E-2</v>
      </c>
      <c r="Y372" s="94">
        <f t="shared" si="25"/>
        <v>-1.3242104919869402E-2</v>
      </c>
      <c r="Z372" s="54">
        <f t="shared" si="26"/>
        <v>986757.89508013055</v>
      </c>
      <c r="AA372" s="54">
        <f t="shared" si="27"/>
        <v>-13242.104919869453</v>
      </c>
      <c r="AB372" s="101">
        <v>-7442.3459996546153</v>
      </c>
      <c r="AC372" s="6">
        <f t="shared" si="24"/>
        <v>1084268.3690296537</v>
      </c>
    </row>
    <row r="373" spans="2:29">
      <c r="B373" s="112">
        <v>44000</v>
      </c>
      <c r="C373" s="33">
        <v>369</v>
      </c>
      <c r="D373" s="55">
        <f>Bond_Historical!K373</f>
        <v>1.1371851059156642E-3</v>
      </c>
      <c r="E373" s="55">
        <f>Bond_Historical!L373</f>
        <v>1.0195089630488778E-3</v>
      </c>
      <c r="F373" s="55">
        <f>Bond_Historical!M373</f>
        <v>2.5131120326707702E-3</v>
      </c>
      <c r="G373" s="55">
        <f>Bond_Historical!N373</f>
        <v>2.2428998244221972E-3</v>
      </c>
      <c r="H373" s="55">
        <f>Bond_Historical!O373</f>
        <v>4.3656458258010417E-3</v>
      </c>
      <c r="I373" s="55">
        <f>Bond_Historical!P373</f>
        <v>3.7063901136092172E-4</v>
      </c>
      <c r="J373" s="55">
        <f>Equity_Historical!P374</f>
        <v>6.1998089162486301E-3</v>
      </c>
      <c r="K373" s="55">
        <f>Equity_Historical!Q374</f>
        <v>1.7392226688878857E-3</v>
      </c>
      <c r="L373" s="55">
        <f>Equity_Historical!R374</f>
        <v>-8.7755505594032963E-3</v>
      </c>
      <c r="M373" s="55">
        <f>Equity_Historical!S374</f>
        <v>-3.1613449727430293E-3</v>
      </c>
      <c r="N373" s="55">
        <f>Equity_Historical!T374</f>
        <v>-3.6070005744282285E-3</v>
      </c>
      <c r="O373" s="55">
        <f>Equity_Historical!U374</f>
        <v>-5.4431685953737936E-3</v>
      </c>
      <c r="P373" s="55">
        <f>Equity_Historical!V374</f>
        <v>-2.0251617713176847E-2</v>
      </c>
      <c r="Q373" s="55">
        <f>Equity_Historical!W374</f>
        <v>-5.593773157298542E-3</v>
      </c>
      <c r="R373" s="55">
        <f>Equity_Historical!X374</f>
        <v>-3.8351951797839087E-3</v>
      </c>
      <c r="S373" s="55">
        <f>Equity_Historical!Y374</f>
        <v>3.9817119531915539E-4</v>
      </c>
      <c r="T373" s="55">
        <f>Equity_Historical!Z374</f>
        <v>-4.1241861894751484E-3</v>
      </c>
      <c r="V373" s="55"/>
      <c r="W373" s="55">
        <v>1.8055526895666689E-3</v>
      </c>
      <c r="X373" s="55">
        <v>-1.4487019472437189E-2</v>
      </c>
      <c r="Y373" s="94">
        <f t="shared" si="25"/>
        <v>-7.9699906076356446E-3</v>
      </c>
      <c r="Z373" s="54">
        <f t="shared" si="26"/>
        <v>992030.0093923643</v>
      </c>
      <c r="AA373" s="54">
        <f t="shared" si="27"/>
        <v>-7969.9906076357001</v>
      </c>
      <c r="AB373" s="101">
        <v>-7427.1410342718009</v>
      </c>
      <c r="AC373" s="6">
        <f t="shared" si="24"/>
        <v>1076298.3784220181</v>
      </c>
    </row>
    <row r="374" spans="2:29">
      <c r="B374" s="112">
        <v>44001</v>
      </c>
      <c r="C374" s="33">
        <v>370</v>
      </c>
      <c r="D374" s="55">
        <f>Bond_Historical!K374</f>
        <v>3.4101523594840438E-4</v>
      </c>
      <c r="E374" s="55">
        <f>Bond_Historical!L374</f>
        <v>3.3974785144769398E-4</v>
      </c>
      <c r="F374" s="55">
        <f>Bond_Historical!M374</f>
        <v>0</v>
      </c>
      <c r="G374" s="55">
        <f>Bond_Historical!N374</f>
        <v>7.4666001604413077E-4</v>
      </c>
      <c r="H374" s="55">
        <f>Bond_Historical!O374</f>
        <v>1.6744437546449414E-3</v>
      </c>
      <c r="I374" s="55">
        <f>Bond_Historical!P374</f>
        <v>7.4012129739108555E-4</v>
      </c>
      <c r="J374" s="55">
        <f>Equity_Historical!P375</f>
        <v>-2.0237337438736257E-2</v>
      </c>
      <c r="K374" s="55">
        <f>Equity_Historical!Q375</f>
        <v>1.2006930316691478E-2</v>
      </c>
      <c r="L374" s="55">
        <f>Equity_Historical!R375</f>
        <v>1.5640954976458007E-2</v>
      </c>
      <c r="M374" s="55">
        <f>Equity_Historical!S375</f>
        <v>9.105465729411788E-3</v>
      </c>
      <c r="N374" s="55">
        <f>Equity_Historical!T375</f>
        <v>3.8025563856150101E-4</v>
      </c>
      <c r="O374" s="55">
        <f>Equity_Historical!U375</f>
        <v>-1.1486851094578249E-2</v>
      </c>
      <c r="P374" s="55">
        <f>Equity_Historical!V375</f>
        <v>3.0583486050331905E-2</v>
      </c>
      <c r="Q374" s="55">
        <f>Equity_Historical!W375</f>
        <v>-4.6895466938819172E-2</v>
      </c>
      <c r="R374" s="55">
        <f>Equity_Historical!X375</f>
        <v>3.4735313194097037E-3</v>
      </c>
      <c r="S374" s="55">
        <f>Equity_Historical!Y375</f>
        <v>-5.7311208843592474E-3</v>
      </c>
      <c r="T374" s="55">
        <f>Equity_Historical!Z375</f>
        <v>0</v>
      </c>
      <c r="V374" s="55"/>
      <c r="W374" s="55">
        <v>5.1204997456190176E-4</v>
      </c>
      <c r="X374" s="55">
        <v>1.5394156153102098E-2</v>
      </c>
      <c r="Y374" s="94">
        <f t="shared" si="25"/>
        <v>9.4413136816860182E-3</v>
      </c>
      <c r="Z374" s="54">
        <f t="shared" si="26"/>
        <v>1009441.3136816861</v>
      </c>
      <c r="AA374" s="54">
        <f t="shared" si="27"/>
        <v>9441.3136816860642</v>
      </c>
      <c r="AB374" s="101">
        <v>-7416.8204797671642</v>
      </c>
      <c r="AC374" s="6">
        <f t="shared" si="24"/>
        <v>1085739.6921037042</v>
      </c>
    </row>
    <row r="375" spans="2:29">
      <c r="B375" s="112">
        <v>44004</v>
      </c>
      <c r="C375" s="33">
        <v>371</v>
      </c>
      <c r="D375" s="55">
        <f>Bond_Historical!K375</f>
        <v>-3.4101523594838666E-4</v>
      </c>
      <c r="E375" s="55">
        <f>Bond_Historical!L375</f>
        <v>-2.5485347156908622E-4</v>
      </c>
      <c r="F375" s="55">
        <f>Bond_Historical!M375</f>
        <v>0</v>
      </c>
      <c r="G375" s="55">
        <f>Bond_Historical!N375</f>
        <v>-9.7072713097788143E-4</v>
      </c>
      <c r="H375" s="55">
        <f>Bond_Historical!O375</f>
        <v>2.0056268715759914E-3</v>
      </c>
      <c r="I375" s="55">
        <f>Bond_Historical!P375</f>
        <v>3.6932204886455043E-4</v>
      </c>
      <c r="J375" s="55">
        <f>Equity_Historical!P376</f>
        <v>9.5238929185826587E-3</v>
      </c>
      <c r="K375" s="55">
        <f>Equity_Historical!Q376</f>
        <v>1.7992129671296187E-3</v>
      </c>
      <c r="L375" s="55">
        <f>Equity_Historical!R376</f>
        <v>1.5153708468695324E-2</v>
      </c>
      <c r="M375" s="55">
        <f>Equity_Historical!S376</f>
        <v>-2.967573793093026E-3</v>
      </c>
      <c r="N375" s="55">
        <f>Equity_Historical!T376</f>
        <v>7.1983703489508066E-3</v>
      </c>
      <c r="O375" s="55">
        <f>Equity_Historical!U376</f>
        <v>-1.0896437556279418E-2</v>
      </c>
      <c r="P375" s="55">
        <f>Equity_Historical!V376</f>
        <v>-3.7722179758480192E-3</v>
      </c>
      <c r="Q375" s="55">
        <f>Equity_Historical!W376</f>
        <v>-2.7985032311583752E-4</v>
      </c>
      <c r="R375" s="55">
        <f>Equity_Historical!X376</f>
        <v>4.8981951396624875E-3</v>
      </c>
      <c r="S375" s="55">
        <f>Equity_Historical!Y376</f>
        <v>2.5827380476829021E-2</v>
      </c>
      <c r="T375" s="55">
        <f>Equity_Historical!Z376</f>
        <v>-2.0036578746726401E-3</v>
      </c>
      <c r="V375" s="55"/>
      <c r="W375" s="55">
        <v>-2.5477870821184496E-4</v>
      </c>
      <c r="X375" s="55">
        <v>5.0956199668070927E-3</v>
      </c>
      <c r="Y375" s="94">
        <f t="shared" si="25"/>
        <v>2.9554604967995178E-3</v>
      </c>
      <c r="Z375" s="54">
        <f t="shared" si="26"/>
        <v>1002955.4604967996</v>
      </c>
      <c r="AA375" s="54">
        <f t="shared" si="27"/>
        <v>2955.4604967995547</v>
      </c>
      <c r="AB375" s="101">
        <v>-7415.0030611810507</v>
      </c>
      <c r="AC375" s="6">
        <f t="shared" si="24"/>
        <v>1088695.1526005038</v>
      </c>
    </row>
    <row r="376" spans="2:29">
      <c r="B376" s="112">
        <v>44005</v>
      </c>
      <c r="C376" s="33">
        <v>372</v>
      </c>
      <c r="D376" s="55">
        <f>Bond_Historical!K376</f>
        <v>-4.5508571624867515E-4</v>
      </c>
      <c r="E376" s="55">
        <f>Bond_Historical!L376</f>
        <v>-1.6958231105699406E-4</v>
      </c>
      <c r="F376" s="55">
        <f>Bond_Historical!M376</f>
        <v>-1.0760093247741457E-3</v>
      </c>
      <c r="G376" s="55">
        <f>Bond_Historical!N376</f>
        <v>-1.8694317117482248E-3</v>
      </c>
      <c r="H376" s="55">
        <f>Bond_Historical!O376</f>
        <v>1.3345617790193665E-3</v>
      </c>
      <c r="I376" s="55">
        <f>Bond_Historical!P376</f>
        <v>3.7039268939244411E-4</v>
      </c>
      <c r="J376" s="55">
        <f>Equity_Historical!P377</f>
        <v>6.0136819898804518E-3</v>
      </c>
      <c r="K376" s="55">
        <f>Equity_Historical!Q377</f>
        <v>1.2545342802558356E-2</v>
      </c>
      <c r="L376" s="55">
        <f>Equity_Historical!R377</f>
        <v>-5.0256505426355238E-3</v>
      </c>
      <c r="M376" s="55">
        <f>Equity_Historical!S377</f>
        <v>1.747553849150398E-4</v>
      </c>
      <c r="N376" s="55">
        <f>Equity_Historical!T377</f>
        <v>-1.3220218127510737E-3</v>
      </c>
      <c r="O376" s="55">
        <f>Equity_Historical!U377</f>
        <v>1.2122582826860327E-2</v>
      </c>
      <c r="P376" s="55">
        <f>Equity_Historical!V377</f>
        <v>-3.779316056492672E-4</v>
      </c>
      <c r="Q376" s="55">
        <f>Equity_Historical!W377</f>
        <v>-6.7434793576721715E-3</v>
      </c>
      <c r="R376" s="55">
        <f>Equity_Historical!X377</f>
        <v>1.6704817352678418E-2</v>
      </c>
      <c r="S376" s="55">
        <f>Equity_Historical!Y377</f>
        <v>2.1120104129114144E-2</v>
      </c>
      <c r="T376" s="55">
        <f>Equity_Historical!Z377</f>
        <v>-3.8893308444288431E-3</v>
      </c>
      <c r="V376" s="55"/>
      <c r="W376" s="55">
        <v>-7.8122453649328574E-4</v>
      </c>
      <c r="X376" s="55">
        <v>1.0558327613732179E-2</v>
      </c>
      <c r="Y376" s="94">
        <f t="shared" si="25"/>
        <v>6.0225067536419929E-3</v>
      </c>
      <c r="Z376" s="54">
        <f t="shared" si="26"/>
        <v>1006022.506753642</v>
      </c>
      <c r="AA376" s="54">
        <f t="shared" si="27"/>
        <v>6022.5067536419956</v>
      </c>
      <c r="AB376" s="101">
        <v>-7373.2697907441761</v>
      </c>
      <c r="AC376" s="6">
        <f t="shared" si="24"/>
        <v>1094717.6593541456</v>
      </c>
    </row>
    <row r="377" spans="2:29">
      <c r="B377" s="112">
        <v>44006</v>
      </c>
      <c r="C377" s="33">
        <v>373</v>
      </c>
      <c r="D377" s="55">
        <f>Bond_Historical!K377</f>
        <v>1.1386621696612891E-4</v>
      </c>
      <c r="E377" s="55">
        <f>Bond_Historical!L377</f>
        <v>-1.6997342245979319E-4</v>
      </c>
      <c r="F377" s="55">
        <f>Bond_Historical!M377</f>
        <v>2.5091986623377743E-3</v>
      </c>
      <c r="G377" s="55">
        <f>Bond_Historical!N377</f>
        <v>-2.7728558725413385E-3</v>
      </c>
      <c r="H377" s="55">
        <f>Bond_Historical!O377</f>
        <v>-8.3408932390839402E-4</v>
      </c>
      <c r="I377" s="55">
        <f>Bond_Historical!P377</f>
        <v>0</v>
      </c>
      <c r="J377" s="55">
        <f>Equity_Historical!P378</f>
        <v>-4.8255011449622937E-2</v>
      </c>
      <c r="K377" s="55">
        <f>Equity_Historical!Q378</f>
        <v>-3.4522388452974458E-2</v>
      </c>
      <c r="L377" s="55">
        <f>Equity_Historical!R378</f>
        <v>-6.3803199115065965E-3</v>
      </c>
      <c r="M377" s="55">
        <f>Equity_Historical!S378</f>
        <v>-1.6034235177461029E-2</v>
      </c>
      <c r="N377" s="55">
        <f>Equity_Historical!T378</f>
        <v>-2.6234006892877939E-2</v>
      </c>
      <c r="O377" s="55">
        <f>Equity_Historical!U378</f>
        <v>-3.396139070855924E-2</v>
      </c>
      <c r="P377" s="55">
        <f>Equity_Historical!V378</f>
        <v>-3.9798622670074515E-2</v>
      </c>
      <c r="Q377" s="55">
        <f>Equity_Historical!W378</f>
        <v>8.2822344472346671E-3</v>
      </c>
      <c r="R377" s="55">
        <f>Equity_Historical!X378</f>
        <v>-2.8701191711689538E-2</v>
      </c>
      <c r="S377" s="55">
        <f>Equity_Historical!Y378</f>
        <v>-1.7809604048846649E-2</v>
      </c>
      <c r="T377" s="55">
        <f>Equity_Historical!Z378</f>
        <v>-2.2796250825643946E-2</v>
      </c>
      <c r="V377" s="55"/>
      <c r="W377" s="55">
        <v>-4.3151579139300163E-4</v>
      </c>
      <c r="X377" s="55">
        <v>-6.1217234732124336E-2</v>
      </c>
      <c r="Y377" s="94">
        <f t="shared" si="25"/>
        <v>-3.6902947155831804E-2</v>
      </c>
      <c r="Z377" s="54">
        <f t="shared" si="26"/>
        <v>963097.05284416815</v>
      </c>
      <c r="AA377" s="54">
        <f t="shared" si="27"/>
        <v>-36902.947155831847</v>
      </c>
      <c r="AB377" s="101">
        <v>-7359.2657987911953</v>
      </c>
      <c r="AC377" s="6">
        <f t="shared" si="24"/>
        <v>1057814.7121983138</v>
      </c>
    </row>
    <row r="378" spans="2:29">
      <c r="B378" s="112">
        <v>44007</v>
      </c>
      <c r="C378" s="33">
        <v>374</v>
      </c>
      <c r="D378" s="55">
        <f>Bond_Historical!K378</f>
        <v>1.0227447032132495E-3</v>
      </c>
      <c r="E378" s="55">
        <f>Bond_Historical!L378</f>
        <v>1.1883168185414061E-3</v>
      </c>
      <c r="F378" s="55">
        <f>Bond_Historical!M378</f>
        <v>7.1586372559989707E-4</v>
      </c>
      <c r="G378" s="55">
        <f>Bond_Historical!N378</f>
        <v>1.0503011182319123E-3</v>
      </c>
      <c r="H378" s="55">
        <f>Bond_Historical!O378</f>
        <v>5.0061095533644642E-4</v>
      </c>
      <c r="I378" s="55">
        <f>Bond_Historical!P378</f>
        <v>0</v>
      </c>
      <c r="J378" s="55">
        <f>Equity_Historical!P379</f>
        <v>1.4943795922914851E-2</v>
      </c>
      <c r="K378" s="55">
        <f>Equity_Historical!Q379</f>
        <v>7.0682747481049558E-3</v>
      </c>
      <c r="L378" s="55">
        <f>Equity_Historical!R379</f>
        <v>-4.916552487194051E-3</v>
      </c>
      <c r="M378" s="55">
        <f>Equity_Historical!S379</f>
        <v>3.9001050447776933E-3</v>
      </c>
      <c r="N378" s="55">
        <f>Equity_Historical!T379</f>
        <v>2.9630099723544676E-2</v>
      </c>
      <c r="O378" s="55">
        <f>Equity_Historical!U379</f>
        <v>3.4267740704690082E-2</v>
      </c>
      <c r="P378" s="55">
        <f>Equity_Historical!V379</f>
        <v>7.0806479879697182E-4</v>
      </c>
      <c r="Q378" s="55">
        <f>Equity_Historical!W379</f>
        <v>-1.2803338491347526E-2</v>
      </c>
      <c r="R378" s="55">
        <f>Equity_Historical!X379</f>
        <v>2.4053210574921276E-2</v>
      </c>
      <c r="S378" s="55">
        <f>Equity_Historical!Y379</f>
        <v>1.3188160357905498E-2</v>
      </c>
      <c r="T378" s="55">
        <f>Equity_Historical!Z379</f>
        <v>2.5973626095538459E-2</v>
      </c>
      <c r="V378" s="55"/>
      <c r="W378" s="55">
        <v>8.5894099821796357E-4</v>
      </c>
      <c r="X378" s="55">
        <v>2.1501709094897268E-2</v>
      </c>
      <c r="Y378" s="94">
        <f t="shared" si="25"/>
        <v>1.3244601856225545E-2</v>
      </c>
      <c r="Z378" s="54">
        <f t="shared" si="26"/>
        <v>1013244.6018562255</v>
      </c>
      <c r="AA378" s="54">
        <f t="shared" si="27"/>
        <v>13244.601856225519</v>
      </c>
      <c r="AB378" s="101">
        <v>-7320.7554858713411</v>
      </c>
      <c r="AC378" s="6">
        <f t="shared" si="24"/>
        <v>1071059.3140545394</v>
      </c>
    </row>
    <row r="379" spans="2:29">
      <c r="B379" s="112">
        <v>44008</v>
      </c>
      <c r="C379" s="33">
        <v>375</v>
      </c>
      <c r="D379" s="55">
        <f>Bond_Historical!K379</f>
        <v>1.8159848094117729E-3</v>
      </c>
      <c r="E379" s="55">
        <f>Bond_Historical!L379</f>
        <v>1.1870454316829937E-3</v>
      </c>
      <c r="F379" s="55">
        <f>Bond_Historical!M379</f>
        <v>2.5015143412290618E-3</v>
      </c>
      <c r="G379" s="55">
        <f>Bond_Historical!N379</f>
        <v>8.9891936375558466E-4</v>
      </c>
      <c r="H379" s="55">
        <f>Bond_Historical!O379</f>
        <v>1.1664841730907548E-3</v>
      </c>
      <c r="I379" s="55">
        <f>Bond_Historical!P379</f>
        <v>-1.8541057813224409E-4</v>
      </c>
      <c r="J379" s="55">
        <f>Equity_Historical!P380</f>
        <v>-3.4917168013044911E-2</v>
      </c>
      <c r="K379" s="55">
        <f>Equity_Historical!Q380</f>
        <v>-8.6826164558410468E-2</v>
      </c>
      <c r="L379" s="55">
        <f>Equity_Historical!R380</f>
        <v>-1.16792896011203E-2</v>
      </c>
      <c r="M379" s="55">
        <f>Equity_Historical!S380</f>
        <v>-6.7459350005056665E-3</v>
      </c>
      <c r="N379" s="55">
        <f>Equity_Historical!T380</f>
        <v>-3.1961245201951885E-2</v>
      </c>
      <c r="O379" s="55">
        <f>Equity_Historical!U380</f>
        <v>-5.6378190490972514E-2</v>
      </c>
      <c r="P379" s="55">
        <f>Equity_Historical!V380</f>
        <v>-3.1470047291750347E-2</v>
      </c>
      <c r="Q379" s="55">
        <f>Equity_Historical!W380</f>
        <v>9.3023866316478705E-3</v>
      </c>
      <c r="R379" s="55">
        <f>Equity_Historical!X380</f>
        <v>-3.2038334295110632E-2</v>
      </c>
      <c r="S379" s="55">
        <f>Equity_Historical!Y380</f>
        <v>-3.1207569073162727E-2</v>
      </c>
      <c r="T379" s="55">
        <f>Equity_Historical!Z380</f>
        <v>-3.565546777007212E-2</v>
      </c>
      <c r="V379" s="55"/>
      <c r="W379" s="55">
        <v>1.2714443960539486E-3</v>
      </c>
      <c r="X379" s="55">
        <v>-5.6335127793977133E-2</v>
      </c>
      <c r="Y379" s="94">
        <f t="shared" si="25"/>
        <v>-3.3292498917964701E-2</v>
      </c>
      <c r="Z379" s="54">
        <f t="shared" si="26"/>
        <v>966707.50108203525</v>
      </c>
      <c r="AA379" s="54">
        <f t="shared" si="27"/>
        <v>-33292.498917964753</v>
      </c>
      <c r="AB379" s="101">
        <v>-7302.0645976425149</v>
      </c>
      <c r="AC379" s="6">
        <f t="shared" si="24"/>
        <v>1037766.8151365747</v>
      </c>
    </row>
    <row r="380" spans="2:29">
      <c r="B380" s="112">
        <v>44011</v>
      </c>
      <c r="C380" s="33">
        <v>376</v>
      </c>
      <c r="D380" s="55">
        <f>Bond_Historical!K380</f>
        <v>6.8040160029254524E-4</v>
      </c>
      <c r="E380" s="55">
        <f>Bond_Historical!L380</f>
        <v>8.4688748266313228E-4</v>
      </c>
      <c r="F380" s="55">
        <f>Bond_Historical!M380</f>
        <v>3.5690387826194992E-4</v>
      </c>
      <c r="G380" s="55">
        <f>Bond_Historical!N380</f>
        <v>4.6336473184473729E-3</v>
      </c>
      <c r="H380" s="55">
        <f>Bond_Historical!O380</f>
        <v>1.4984086544360187E-3</v>
      </c>
      <c r="I380" s="55">
        <f>Bond_Historical!P380</f>
        <v>9.2413630748844192E-4</v>
      </c>
      <c r="J380" s="55">
        <f>Equity_Historical!P381</f>
        <v>1.5920039910507663E-2</v>
      </c>
      <c r="K380" s="55">
        <f>Equity_Historical!Q381</f>
        <v>2.088367286155355E-2</v>
      </c>
      <c r="L380" s="55">
        <f>Equity_Historical!R381</f>
        <v>6.234633797163866E-3</v>
      </c>
      <c r="M380" s="55">
        <f>Equity_Historical!S381</f>
        <v>-1.5618385759717669E-2</v>
      </c>
      <c r="N380" s="55">
        <f>Equity_Historical!T381</f>
        <v>2.021442062656361E-2</v>
      </c>
      <c r="O380" s="55">
        <f>Equity_Historical!U381</f>
        <v>4.4185615987984272E-3</v>
      </c>
      <c r="P380" s="55">
        <f>Equity_Historical!V381</f>
        <v>2.9265847490484172E-2</v>
      </c>
      <c r="Q380" s="55">
        <f>Equity_Historical!W381</f>
        <v>1.9725561932217708E-2</v>
      </c>
      <c r="R380" s="55">
        <f>Equity_Historical!X381</f>
        <v>9.9888387024693014E-3</v>
      </c>
      <c r="S380" s="55">
        <f>Equity_Historical!Y381</f>
        <v>2.2784958946376953E-2</v>
      </c>
      <c r="T380" s="55">
        <f>Equity_Historical!Z381</f>
        <v>3.5965169316765785E-2</v>
      </c>
      <c r="V380" s="55"/>
      <c r="W380" s="55">
        <v>1.9604229255370713E-3</v>
      </c>
      <c r="X380" s="55">
        <v>2.6338743831594735E-2</v>
      </c>
      <c r="Y380" s="94">
        <f t="shared" si="25"/>
        <v>1.6587415469171671E-2</v>
      </c>
      <c r="Z380" s="54">
        <f t="shared" si="26"/>
        <v>1016587.4154691717</v>
      </c>
      <c r="AA380" s="54">
        <f t="shared" si="27"/>
        <v>16587.415469171712</v>
      </c>
      <c r="AB380" s="101">
        <v>-7298.3896984888706</v>
      </c>
      <c r="AC380" s="6">
        <f t="shared" si="24"/>
        <v>1054354.2306057464</v>
      </c>
    </row>
    <row r="381" spans="2:29">
      <c r="B381" s="112">
        <v>44012</v>
      </c>
      <c r="C381" s="33">
        <v>377</v>
      </c>
      <c r="D381" s="55">
        <f>Bond_Historical!K381</f>
        <v>1.0192412203879578E-3</v>
      </c>
      <c r="E381" s="55">
        <f>Bond_Historical!L381</f>
        <v>8.4639294937781764E-4</v>
      </c>
      <c r="F381" s="55">
        <f>Bond_Historical!M381</f>
        <v>-1.4282263190771236E-3</v>
      </c>
      <c r="G381" s="55">
        <f>Bond_Historical!N381</f>
        <v>2.8291134064406536E-3</v>
      </c>
      <c r="H381" s="55">
        <f>Bond_Historical!O381</f>
        <v>-1.6648882746813796E-3</v>
      </c>
      <c r="I381" s="55">
        <f>Bond_Historical!P381</f>
        <v>0</v>
      </c>
      <c r="J381" s="55">
        <f>Equity_Historical!P382</f>
        <v>8.9848975992968434E-3</v>
      </c>
      <c r="K381" s="55">
        <f>Equity_Historical!Q382</f>
        <v>2.8726006076468195E-2</v>
      </c>
      <c r="L381" s="55">
        <f>Equity_Historical!R382</f>
        <v>6.029233806176133E-3</v>
      </c>
      <c r="M381" s="55">
        <f>Equity_Historical!S382</f>
        <v>-7.0813395532548003E-3</v>
      </c>
      <c r="N381" s="55">
        <f>Equity_Historical!T382</f>
        <v>1.2500192883696346E-2</v>
      </c>
      <c r="O381" s="55">
        <f>Equity_Historical!U382</f>
        <v>1.1333137906289262E-2</v>
      </c>
      <c r="P381" s="55">
        <f>Equity_Historical!V382</f>
        <v>1.850383189966176E-2</v>
      </c>
      <c r="Q381" s="55">
        <f>Equity_Historical!W382</f>
        <v>-1.0648255249297843E-2</v>
      </c>
      <c r="R381" s="55">
        <f>Equity_Historical!X382</f>
        <v>1.7753096526469503E-2</v>
      </c>
      <c r="S381" s="55">
        <f>Equity_Historical!Y382</f>
        <v>8.3130275324282202E-3</v>
      </c>
      <c r="T381" s="55">
        <f>Equity_Historical!Z382</f>
        <v>2.2133078924060707E-2</v>
      </c>
      <c r="V381" s="55"/>
      <c r="W381" s="55">
        <v>8.1180860811417416E-4</v>
      </c>
      <c r="X381" s="55">
        <v>2.1468201728307254E-2</v>
      </c>
      <c r="Y381" s="94">
        <f t="shared" si="25"/>
        <v>1.3205644480230021E-2</v>
      </c>
      <c r="Z381" s="54">
        <f t="shared" si="26"/>
        <v>1013205.6444802301</v>
      </c>
      <c r="AA381" s="54">
        <f t="shared" si="27"/>
        <v>13205.644480230054</v>
      </c>
      <c r="AB381" s="101">
        <v>-7242.3682275426108</v>
      </c>
      <c r="AC381" s="6">
        <f t="shared" si="24"/>
        <v>1067559.8750859764</v>
      </c>
    </row>
    <row r="382" spans="2:29">
      <c r="B382" s="112">
        <v>44013</v>
      </c>
      <c r="C382" s="33">
        <v>378</v>
      </c>
      <c r="D382" s="55">
        <f>Bond_Historical!K382</f>
        <v>2.4945360182025033E-4</v>
      </c>
      <c r="E382" s="55">
        <f>Bond_Historical!L382</f>
        <v>5.3385388429613701E-4</v>
      </c>
      <c r="F382" s="55">
        <f>Bond_Historical!M382</f>
        <v>-1.1094603983823035E-3</v>
      </c>
      <c r="G382" s="55">
        <f>Bond_Historical!N382</f>
        <v>3.9419934395353746E-3</v>
      </c>
      <c r="H382" s="55">
        <f>Bond_Historical!O382</f>
        <v>4.9962752283949858E-4</v>
      </c>
      <c r="I382" s="55">
        <f>Bond_Historical!P382</f>
        <v>3.8854903312644313E-4</v>
      </c>
      <c r="J382" s="55">
        <f>Equity_Historical!P383</f>
        <v>-2.2843956957798065E-2</v>
      </c>
      <c r="K382" s="55">
        <f>Equity_Historical!Q383</f>
        <v>4.5119762125824692E-2</v>
      </c>
      <c r="L382" s="55">
        <f>Equity_Historical!R383</f>
        <v>-7.5157962390406941E-4</v>
      </c>
      <c r="M382" s="55">
        <f>Equity_Historical!S383</f>
        <v>3.4560209795482248E-3</v>
      </c>
      <c r="N382" s="55">
        <f>Equity_Historical!T383</f>
        <v>-1.5363186973120545E-2</v>
      </c>
      <c r="O382" s="55">
        <f>Equity_Historical!U383</f>
        <v>-8.5415040973228478E-3</v>
      </c>
      <c r="P382" s="55">
        <f>Equity_Historical!V383</f>
        <v>2.6150199040689669E-2</v>
      </c>
      <c r="Q382" s="55">
        <f>Equity_Historical!W383</f>
        <v>1.6135300408735283E-2</v>
      </c>
      <c r="R382" s="55">
        <f>Equity_Historical!X383</f>
        <v>9.3809133432386765E-3</v>
      </c>
      <c r="S382" s="55">
        <f>Equity_Historical!Y383</f>
        <v>-1.8933101290089195E-3</v>
      </c>
      <c r="T382" s="55">
        <f>Equity_Historical!Z383</f>
        <v>-1.9108623593083057E-3</v>
      </c>
      <c r="V382" s="55"/>
      <c r="W382" s="55">
        <v>1.2242343537827377E-3</v>
      </c>
      <c r="X382" s="55">
        <v>-2.6425625889731352E-3</v>
      </c>
      <c r="Y382" s="94">
        <f t="shared" si="25"/>
        <v>-1.0958438118707861E-3</v>
      </c>
      <c r="Z382" s="54">
        <f t="shared" si="26"/>
        <v>998904.15618812921</v>
      </c>
      <c r="AA382" s="54">
        <f t="shared" si="27"/>
        <v>-1095.8438118707854</v>
      </c>
      <c r="AB382" s="101">
        <v>-7221.8506905531976</v>
      </c>
      <c r="AC382" s="6">
        <f t="shared" si="24"/>
        <v>1066464.0312741057</v>
      </c>
    </row>
    <row r="383" spans="2:29">
      <c r="B383" s="112">
        <v>44014</v>
      </c>
      <c r="C383" s="33">
        <v>379</v>
      </c>
      <c r="D383" s="55">
        <f>Bond_Historical!K383</f>
        <v>1.5860766983746566E-3</v>
      </c>
      <c r="E383" s="55">
        <f>Bond_Historical!L383</f>
        <v>1.1853205296095846E-3</v>
      </c>
      <c r="F383" s="55">
        <f>Bond_Historical!M383</f>
        <v>4.2873460260781744E-3</v>
      </c>
      <c r="G383" s="55">
        <f>Bond_Historical!N383</f>
        <v>2.4465333526168783E-3</v>
      </c>
      <c r="H383" s="55">
        <f>Bond_Historical!O383</f>
        <v>2.9931536455380624E-3</v>
      </c>
      <c r="I383" s="55">
        <f>Bond_Historical!P383</f>
        <v>5.5463615362615797E-4</v>
      </c>
      <c r="J383" s="55">
        <f>Equity_Historical!P384</f>
        <v>8.4295234328970355E-3</v>
      </c>
      <c r="K383" s="55">
        <f>Equity_Historical!Q384</f>
        <v>-1.7538799591459722E-2</v>
      </c>
      <c r="L383" s="55">
        <f>Equity_Historical!R384</f>
        <v>-4.018454793024295E-3</v>
      </c>
      <c r="M383" s="55">
        <f>Equity_Historical!S384</f>
        <v>1.0836434677012077E-2</v>
      </c>
      <c r="N383" s="55">
        <f>Equity_Historical!T384</f>
        <v>2.640681145856701E-2</v>
      </c>
      <c r="O383" s="55">
        <f>Equity_Historical!U384</f>
        <v>3.2429772801635184E-3</v>
      </c>
      <c r="P383" s="55">
        <f>Equity_Historical!V384</f>
        <v>-4.4564065765220892E-3</v>
      </c>
      <c r="Q383" s="55">
        <f>Equity_Historical!W384</f>
        <v>9.665689373261269E-3</v>
      </c>
      <c r="R383" s="55">
        <f>Equity_Historical!X384</f>
        <v>1.7786480620948354E-3</v>
      </c>
      <c r="S383" s="55">
        <f>Equity_Historical!Y384</f>
        <v>0</v>
      </c>
      <c r="T383" s="55">
        <f>Equity_Historical!Z384</f>
        <v>6.6718984837173785E-3</v>
      </c>
      <c r="V383" s="55"/>
      <c r="W383" s="55">
        <v>2.2643983494620157E-3</v>
      </c>
      <c r="X383" s="55">
        <v>7.4401764540543164E-3</v>
      </c>
      <c r="Y383" s="94">
        <f t="shared" si="25"/>
        <v>5.3698652122173961E-3</v>
      </c>
      <c r="Z383" s="54">
        <f t="shared" si="26"/>
        <v>1005369.8652122174</v>
      </c>
      <c r="AA383" s="54">
        <f t="shared" si="27"/>
        <v>5369.865212217439</v>
      </c>
      <c r="AB383" s="101">
        <v>-7212.9461371529615</v>
      </c>
      <c r="AC383" s="6">
        <f t="shared" si="24"/>
        <v>1071833.8964863231</v>
      </c>
    </row>
    <row r="384" spans="2:29">
      <c r="B384" s="112">
        <v>44018</v>
      </c>
      <c r="C384" s="33">
        <v>380</v>
      </c>
      <c r="D384" s="55">
        <f>Bond_Historical!K384</f>
        <v>-3.3975372906915518E-4</v>
      </c>
      <c r="E384" s="55">
        <f>Bond_Historical!L384</f>
        <v>-8.4645568717657928E-5</v>
      </c>
      <c r="F384" s="55">
        <f>Bond_Historical!M384</f>
        <v>-4.6453884364210923E-3</v>
      </c>
      <c r="G384" s="55">
        <f>Bond_Historical!N384</f>
        <v>2.5882807693773718E-3</v>
      </c>
      <c r="H384" s="55">
        <f>Bond_Historical!O384</f>
        <v>1.6590881406665099E-3</v>
      </c>
      <c r="I384" s="55">
        <f>Bond_Historical!P384</f>
        <v>-1.8501862179247976E-4</v>
      </c>
      <c r="J384" s="55">
        <f>Equity_Historical!P385</f>
        <v>7.0077861348331648E-3</v>
      </c>
      <c r="K384" s="55">
        <f>Equity_Historical!Q385</f>
        <v>2.8965541887537152E-2</v>
      </c>
      <c r="L384" s="55">
        <f>Equity_Historical!R385</f>
        <v>-2.6879245411105196E-3</v>
      </c>
      <c r="M384" s="55">
        <f>Equity_Historical!S385</f>
        <v>-1.1380904187247499E-2</v>
      </c>
      <c r="N384" s="55">
        <f>Equity_Historical!T385</f>
        <v>1.6431619005622601E-2</v>
      </c>
      <c r="O384" s="55">
        <f>Equity_Historical!U385</f>
        <v>2.4939795947718835E-2</v>
      </c>
      <c r="P384" s="55">
        <f>Equity_Historical!V385</f>
        <v>6.639417537456116E-3</v>
      </c>
      <c r="Q384" s="55">
        <f>Equity_Historical!W385</f>
        <v>-9.6656893732612499E-3</v>
      </c>
      <c r="R384" s="55">
        <f>Equity_Historical!X385</f>
        <v>1.5139831520976007E-2</v>
      </c>
      <c r="S384" s="55">
        <f>Equity_Historical!Y385</f>
        <v>2.6398668702628515E-2</v>
      </c>
      <c r="T384" s="55">
        <f>Equity_Historical!Z385</f>
        <v>1.4586173683803589E-2</v>
      </c>
      <c r="V384" s="55"/>
      <c r="W384" s="55">
        <v>-1.1322651632033953E-4</v>
      </c>
      <c r="X384" s="55">
        <v>2.6316482396468534E-2</v>
      </c>
      <c r="Y384" s="94">
        <f t="shared" si="25"/>
        <v>1.5744598831352982E-2</v>
      </c>
      <c r="Z384" s="54">
        <f t="shared" si="26"/>
        <v>1015744.598831353</v>
      </c>
      <c r="AA384" s="54">
        <f t="shared" si="27"/>
        <v>15744.598831353011</v>
      </c>
      <c r="AB384" s="101">
        <v>-7206.3280326302629</v>
      </c>
      <c r="AC384" s="6">
        <f t="shared" si="24"/>
        <v>1087578.4953176761</v>
      </c>
    </row>
    <row r="385" spans="2:29">
      <c r="B385" s="112">
        <v>44019</v>
      </c>
      <c r="C385" s="33">
        <v>381</v>
      </c>
      <c r="D385" s="55">
        <f>Bond_Historical!K385</f>
        <v>1.5841027297826948E-3</v>
      </c>
      <c r="E385" s="55">
        <f>Bond_Historical!L385</f>
        <v>1.5218794060564457E-3</v>
      </c>
      <c r="F385" s="55">
        <f>Bond_Historical!M385</f>
        <v>3.2184298738627886E-3</v>
      </c>
      <c r="G385" s="55">
        <f>Bond_Historical!N385</f>
        <v>1.3282098198400768E-3</v>
      </c>
      <c r="H385" s="55">
        <f>Bond_Historical!O385</f>
        <v>8.2825234932885526E-4</v>
      </c>
      <c r="I385" s="55">
        <f>Bond_Historical!P385</f>
        <v>1.4782687589692189E-3</v>
      </c>
      <c r="J385" s="55">
        <f>Equity_Historical!P386</f>
        <v>-2.6248193065351127E-2</v>
      </c>
      <c r="K385" s="55">
        <f>Equity_Historical!Q386</f>
        <v>2.4109656874319999E-3</v>
      </c>
      <c r="L385" s="55">
        <f>Equity_Historical!R386</f>
        <v>6.559458177989605E-2</v>
      </c>
      <c r="M385" s="55">
        <f>Equity_Historical!S386</f>
        <v>-8.2097771763217989E-3</v>
      </c>
      <c r="N385" s="55">
        <f>Equity_Historical!T386</f>
        <v>-1.8481561318057987E-2</v>
      </c>
      <c r="O385" s="55">
        <f>Equity_Historical!U386</f>
        <v>-2.8615780628001439E-2</v>
      </c>
      <c r="P385" s="55">
        <f>Equity_Historical!V386</f>
        <v>0</v>
      </c>
      <c r="Q385" s="55">
        <f>Equity_Historical!W386</f>
        <v>-8.2419550823192734E-3</v>
      </c>
      <c r="R385" s="55">
        <f>Equity_Historical!X386</f>
        <v>-2.0552454179637018E-2</v>
      </c>
      <c r="S385" s="55">
        <f>Equity_Historical!Y386</f>
        <v>-3.1076447411529499E-3</v>
      </c>
      <c r="T385" s="55">
        <f>Equity_Historical!Z386</f>
        <v>-9.532109340964481E-3</v>
      </c>
      <c r="V385" s="55"/>
      <c r="W385" s="55">
        <v>1.7686518978990643E-3</v>
      </c>
      <c r="X385" s="55">
        <v>-2.2513058553125038E-2</v>
      </c>
      <c r="Y385" s="94">
        <f t="shared" si="25"/>
        <v>-1.2800374372715397E-2</v>
      </c>
      <c r="Z385" s="54">
        <f t="shared" si="26"/>
        <v>987199.62562728464</v>
      </c>
      <c r="AA385" s="54">
        <f t="shared" si="27"/>
        <v>-12800.374372715363</v>
      </c>
      <c r="AB385" s="101">
        <v>-7162.1889404896647</v>
      </c>
      <c r="AC385" s="6">
        <f t="shared" si="24"/>
        <v>1074778.1209449607</v>
      </c>
    </row>
    <row r="386" spans="2:29">
      <c r="B386" s="112">
        <v>44020</v>
      </c>
      <c r="C386" s="33">
        <v>382</v>
      </c>
      <c r="D386" s="55">
        <f>Bond_Historical!K386</f>
        <v>-5.65599268871733E-4</v>
      </c>
      <c r="E386" s="55">
        <f>Bond_Historical!L386</f>
        <v>-3.3785281248614637E-4</v>
      </c>
      <c r="F386" s="55">
        <f>Bond_Historical!M386</f>
        <v>-7.1447451786377019E-4</v>
      </c>
      <c r="G386" s="55">
        <f>Bond_Historical!N386</f>
        <v>-1.6232938011916203E-3</v>
      </c>
      <c r="H386" s="55">
        <f>Bond_Historical!O386</f>
        <v>-2.4873404899953323E-3</v>
      </c>
      <c r="I386" s="55">
        <f>Bond_Historical!P386</f>
        <v>3.6909567167765198E-4</v>
      </c>
      <c r="J386" s="55">
        <f>Equity_Historical!P387</f>
        <v>-2.3154919175513299E-3</v>
      </c>
      <c r="K386" s="55">
        <f>Equity_Historical!Q387</f>
        <v>1.1229578135580977E-2</v>
      </c>
      <c r="L386" s="55">
        <f>Equity_Historical!R387</f>
        <v>-1.9969657053388337E-2</v>
      </c>
      <c r="M386" s="55">
        <f>Equity_Historical!S387</f>
        <v>0</v>
      </c>
      <c r="N386" s="55">
        <f>Equity_Historical!T387</f>
        <v>-2.5695578968339346E-2</v>
      </c>
      <c r="O386" s="55">
        <f>Equity_Historical!U387</f>
        <v>1.055937971567638E-2</v>
      </c>
      <c r="P386" s="55">
        <f>Equity_Historical!V387</f>
        <v>-4.7864398605365838E-3</v>
      </c>
      <c r="Q386" s="55">
        <f>Equity_Historical!W387</f>
        <v>-9.6585157469040116E-4</v>
      </c>
      <c r="R386" s="55">
        <f>Equity_Historical!X387</f>
        <v>5.7475385362139881E-3</v>
      </c>
      <c r="S386" s="55">
        <f>Equity_Historical!Y387</f>
        <v>2.302300005459168E-2</v>
      </c>
      <c r="T386" s="55">
        <f>Equity_Historical!Z387</f>
        <v>-2.0185615448289136E-3</v>
      </c>
      <c r="V386" s="55"/>
      <c r="W386" s="55">
        <v>-8.668573912785025E-4</v>
      </c>
      <c r="X386" s="55">
        <v>-1.6482768668090252E-2</v>
      </c>
      <c r="Y386" s="94">
        <f t="shared" si="25"/>
        <v>-1.0236404157365552E-2</v>
      </c>
      <c r="Z386" s="54">
        <f t="shared" si="26"/>
        <v>989763.59584263444</v>
      </c>
      <c r="AA386" s="54">
        <f t="shared" si="27"/>
        <v>-10236.404157365556</v>
      </c>
      <c r="AB386" s="101">
        <v>-7132.4168550622417</v>
      </c>
      <c r="AC386" s="6">
        <f t="shared" si="24"/>
        <v>1064541.7167875953</v>
      </c>
    </row>
    <row r="387" spans="2:29">
      <c r="B387" s="112">
        <v>44021</v>
      </c>
      <c r="C387" s="33">
        <v>383</v>
      </c>
      <c r="D387" s="55">
        <f>Bond_Historical!K387</f>
        <v>2.71147108948026E-3</v>
      </c>
      <c r="E387" s="55">
        <f>Bond_Historical!L387</f>
        <v>2.6167153221016517E-3</v>
      </c>
      <c r="F387" s="55">
        <f>Bond_Historical!M387</f>
        <v>3.5665500902933231E-3</v>
      </c>
      <c r="G387" s="55">
        <f>Bond_Historical!N387</f>
        <v>5.5985132103420626E-3</v>
      </c>
      <c r="H387" s="55">
        <f>Bond_Historical!O387</f>
        <v>2.6529627224723437E-3</v>
      </c>
      <c r="I387" s="55">
        <f>Bond_Historical!P387</f>
        <v>1.1066305457002219E-3</v>
      </c>
      <c r="J387" s="55">
        <f>Equity_Historical!P388</f>
        <v>-4.2135929222325147E-2</v>
      </c>
      <c r="K387" s="55">
        <f>Equity_Historical!Q388</f>
        <v>3.7698662846428329E-3</v>
      </c>
      <c r="L387" s="55">
        <f>Equity_Historical!R388</f>
        <v>2.6251585971942448E-2</v>
      </c>
      <c r="M387" s="55">
        <f>Equity_Historical!S388</f>
        <v>-1.6251453173283626E-2</v>
      </c>
      <c r="N387" s="55">
        <f>Equity_Historical!T388</f>
        <v>-2.5980455558457266E-2</v>
      </c>
      <c r="O387" s="55">
        <f>Equity_Historical!U388</f>
        <v>-2.1888688412038341E-2</v>
      </c>
      <c r="P387" s="55">
        <f>Equity_Historical!V388</f>
        <v>3.3943052132919356E-3</v>
      </c>
      <c r="Q387" s="55">
        <f>Equity_Historical!W388</f>
        <v>-9.9904629070201659E-3</v>
      </c>
      <c r="R387" s="55">
        <f>Equity_Historical!X388</f>
        <v>-2.4427671836405349E-2</v>
      </c>
      <c r="S387" s="55">
        <f>Equity_Historical!Y388</f>
        <v>4.2910628562255523E-3</v>
      </c>
      <c r="T387" s="55">
        <f>Equity_Historical!Z388</f>
        <v>-4.6197959574107864E-3</v>
      </c>
      <c r="V387" s="55"/>
      <c r="W387" s="55">
        <v>3.5805534887169547E-3</v>
      </c>
      <c r="X387" s="55">
        <v>-2.7906265219734175E-2</v>
      </c>
      <c r="Y387" s="94">
        <f t="shared" si="25"/>
        <v>-1.5311537736353723E-2</v>
      </c>
      <c r="Z387" s="54">
        <f t="shared" si="26"/>
        <v>984688.4622636463</v>
      </c>
      <c r="AA387" s="54">
        <f t="shared" si="27"/>
        <v>-15311.537736353697</v>
      </c>
      <c r="AB387" s="101">
        <v>-7107.3158341329545</v>
      </c>
      <c r="AC387" s="6">
        <f t="shared" si="24"/>
        <v>1049230.1790512416</v>
      </c>
    </row>
    <row r="388" spans="2:29">
      <c r="B388" s="112">
        <v>44022</v>
      </c>
      <c r="C388" s="33">
        <v>384</v>
      </c>
      <c r="D388" s="55">
        <f>Bond_Historical!K388</f>
        <v>-1.1292661134167849E-3</v>
      </c>
      <c r="E388" s="55">
        <f>Bond_Historical!L388</f>
        <v>-1.1809950532416786E-3</v>
      </c>
      <c r="F388" s="55">
        <f>Bond_Historical!M388</f>
        <v>-1.4251170098711877E-3</v>
      </c>
      <c r="G388" s="55">
        <f>Bond_Historical!N388</f>
        <v>-1.8381700366920241E-3</v>
      </c>
      <c r="H388" s="55">
        <f>Bond_Historical!O388</f>
        <v>-1.4913372003218283E-3</v>
      </c>
      <c r="I388" s="55">
        <f>Bond_Historical!P388</f>
        <v>1.2892163858468156E-3</v>
      </c>
      <c r="J388" s="55">
        <f>Equity_Historical!P389</f>
        <v>3.071287027856499E-2</v>
      </c>
      <c r="K388" s="55">
        <f>Equity_Historical!Q389</f>
        <v>2.3285797230312437E-3</v>
      </c>
      <c r="L388" s="55">
        <f>Equity_Historical!R389</f>
        <v>2.2676220384134825E-2</v>
      </c>
      <c r="M388" s="55">
        <f>Equity_Historical!S389</f>
        <v>9.2662474003639382E-3</v>
      </c>
      <c r="N388" s="55">
        <f>Equity_Historical!T389</f>
        <v>2.5788959225898155E-2</v>
      </c>
      <c r="O388" s="55">
        <f>Equity_Historical!U389</f>
        <v>5.3225023007470951E-2</v>
      </c>
      <c r="P388" s="55">
        <f>Equity_Historical!V389</f>
        <v>-4.7174369665583457E-3</v>
      </c>
      <c r="Q388" s="55">
        <f>Equity_Historical!W389</f>
        <v>1.0680445267284745E-2</v>
      </c>
      <c r="R388" s="55">
        <f>Equity_Historical!X389</f>
        <v>2.4041495963650575E-4</v>
      </c>
      <c r="S388" s="55">
        <f>Equity_Historical!Y389</f>
        <v>1.7478382983902201E-3</v>
      </c>
      <c r="T388" s="55">
        <f>Equity_Historical!Z389</f>
        <v>9.0925244714924452E-3</v>
      </c>
      <c r="V388" s="55"/>
      <c r="W388" s="55">
        <v>-1.1578349395532945E-3</v>
      </c>
      <c r="X388" s="55">
        <v>3.3167333016223141E-2</v>
      </c>
      <c r="Y388" s="94">
        <f t="shared" si="25"/>
        <v>1.9437265833912566E-2</v>
      </c>
      <c r="Z388" s="54">
        <f t="shared" si="26"/>
        <v>1019437.2658339125</v>
      </c>
      <c r="AA388" s="54">
        <f t="shared" si="27"/>
        <v>19437.265833912534</v>
      </c>
      <c r="AB388" s="101">
        <v>-7083.4107800846687</v>
      </c>
      <c r="AC388" s="6">
        <f t="shared" si="24"/>
        <v>1068667.4448851543</v>
      </c>
    </row>
    <row r="389" spans="2:29">
      <c r="B389" s="112">
        <v>44025</v>
      </c>
      <c r="C389" s="33">
        <v>385</v>
      </c>
      <c r="D389" s="55">
        <f>Bond_Historical!K389</f>
        <v>4.5206861440162758E-4</v>
      </c>
      <c r="E389" s="55">
        <f>Bond_Historical!L389</f>
        <v>-8.4357528300393658E-5</v>
      </c>
      <c r="F389" s="55">
        <f>Bond_Historical!M389</f>
        <v>1.0688075155013839E-3</v>
      </c>
      <c r="G389" s="55">
        <f>Bond_Historical!N389</f>
        <v>-2.6532688167340748E-3</v>
      </c>
      <c r="H389" s="55">
        <f>Bond_Historical!O389</f>
        <v>2.4843792543897711E-3</v>
      </c>
      <c r="I389" s="55">
        <f>Bond_Historical!P389</f>
        <v>-5.5232923650977688E-4</v>
      </c>
      <c r="J389" s="55">
        <f>Equity_Historical!P390</f>
        <v>2.3430096240516143E-4</v>
      </c>
      <c r="K389" s="55">
        <f>Equity_Historical!Q390</f>
        <v>-2.5080338068365043E-2</v>
      </c>
      <c r="L389" s="55">
        <f>Equity_Historical!R390</f>
        <v>-8.9160384343062813E-3</v>
      </c>
      <c r="M389" s="55">
        <f>Equity_Historical!S390</f>
        <v>1.0094588274587257E-2</v>
      </c>
      <c r="N389" s="55">
        <f>Equity_Historical!T390</f>
        <v>5.345774327528187E-3</v>
      </c>
      <c r="O389" s="55">
        <f>Equity_Historical!U390</f>
        <v>1.4233037936804116E-2</v>
      </c>
      <c r="P389" s="55">
        <f>Equity_Historical!V390</f>
        <v>-3.2370075863452828E-2</v>
      </c>
      <c r="Q389" s="55">
        <f>Equity_Historical!W390</f>
        <v>-4.4247671253428641E-3</v>
      </c>
      <c r="R389" s="55">
        <f>Equity_Historical!X390</f>
        <v>2.8702107486247654E-2</v>
      </c>
      <c r="S389" s="55">
        <f>Equity_Historical!Y390</f>
        <v>-4.6239106146048776E-3</v>
      </c>
      <c r="T389" s="55">
        <f>Equity_Historical!Z390</f>
        <v>2.9359322561005416E-2</v>
      </c>
      <c r="V389" s="55"/>
      <c r="W389" s="55">
        <v>-5.267942259036992E-4</v>
      </c>
      <c r="X389" s="55">
        <v>-4.3436876077758438E-2</v>
      </c>
      <c r="Y389" s="94">
        <f t="shared" si="25"/>
        <v>-2.627284333701654E-2</v>
      </c>
      <c r="Z389" s="54">
        <f t="shared" si="26"/>
        <v>973727.15666298347</v>
      </c>
      <c r="AA389" s="54">
        <f t="shared" si="27"/>
        <v>-26272.843337016529</v>
      </c>
      <c r="AB389" s="101">
        <v>-7053.1091105883243</v>
      </c>
      <c r="AC389" s="6">
        <f t="shared" ref="AC389:AC452" si="28">AC388+AA389</f>
        <v>1042394.6015481377</v>
      </c>
    </row>
    <row r="390" spans="2:29">
      <c r="B390" s="112">
        <v>44026</v>
      </c>
      <c r="C390" s="33">
        <v>386</v>
      </c>
      <c r="D390" s="55">
        <f>Bond_Historical!K390</f>
        <v>1.2411786421979334E-3</v>
      </c>
      <c r="E390" s="55">
        <f>Bond_Historical!L390</f>
        <v>1.6021846337578773E-3</v>
      </c>
      <c r="F390" s="55">
        <f>Bond_Historical!M390</f>
        <v>0</v>
      </c>
      <c r="G390" s="55">
        <f>Bond_Historical!N390</f>
        <v>5.8133882896929433E-3</v>
      </c>
      <c r="H390" s="55">
        <f>Bond_Historical!O390</f>
        <v>3.3075644148609267E-4</v>
      </c>
      <c r="I390" s="55">
        <f>Bond_Historical!P390</f>
        <v>1.8401853171266895E-3</v>
      </c>
      <c r="J390" s="55">
        <f>Equity_Historical!P391</f>
        <v>3.2517577021004516E-2</v>
      </c>
      <c r="K390" s="55">
        <f>Equity_Historical!Q391</f>
        <v>3.0496993358650076E-3</v>
      </c>
      <c r="L390" s="55">
        <f>Equity_Historical!R391</f>
        <v>1.9042195806941289E-2</v>
      </c>
      <c r="M390" s="55">
        <f>Equity_Historical!S391</f>
        <v>4.3731555105233156E-3</v>
      </c>
      <c r="N390" s="55">
        <f>Equity_Historical!T391</f>
        <v>2.1287144439198113E-2</v>
      </c>
      <c r="O390" s="55">
        <f>Equity_Historical!U391</f>
        <v>5.7183658125796264E-3</v>
      </c>
      <c r="P390" s="55">
        <f>Equity_Historical!V391</f>
        <v>1.169242700710325E-2</v>
      </c>
      <c r="Q390" s="55">
        <f>Equity_Historical!W391</f>
        <v>1.3840443640345429E-4</v>
      </c>
      <c r="R390" s="55">
        <f>Equity_Historical!X391</f>
        <v>2.8971375976745886E-2</v>
      </c>
      <c r="S390" s="55">
        <f>Equity_Historical!Y391</f>
        <v>1.6413117686956906E-2</v>
      </c>
      <c r="T390" s="55">
        <f>Equity_Historical!Z391</f>
        <v>3.4377428182438087E-2</v>
      </c>
      <c r="V390" s="55"/>
      <c r="W390" s="55">
        <v>2.5280571186582284E-3</v>
      </c>
      <c r="X390" s="55">
        <v>1.3459749589865056E-2</v>
      </c>
      <c r="Y390" s="94">
        <f t="shared" ref="Y390:Y453" si="29">W390*$AF$2+X390*$AG$2</f>
        <v>9.087072601382324E-3</v>
      </c>
      <c r="Z390" s="54">
        <f t="shared" ref="Z390:Z453" si="30">Y390*$AW$7+$AW$7</f>
        <v>1009087.0726013823</v>
      </c>
      <c r="AA390" s="54">
        <f t="shared" ref="AA390:AA453" si="31">Z390-$AW$7</f>
        <v>9087.0726013822714</v>
      </c>
      <c r="AB390" s="101">
        <v>-6925.526962625212</v>
      </c>
      <c r="AC390" s="6">
        <f t="shared" si="28"/>
        <v>1051481.67414952</v>
      </c>
    </row>
    <row r="391" spans="2:29">
      <c r="B391" s="112">
        <v>44027</v>
      </c>
      <c r="C391" s="33">
        <v>387</v>
      </c>
      <c r="D391" s="55">
        <f>Bond_Historical!K391</f>
        <v>1.1258403177226509E-4</v>
      </c>
      <c r="E391" s="55">
        <f>Bond_Historical!L391</f>
        <v>8.4222485866521462E-5</v>
      </c>
      <c r="F391" s="55">
        <f>Bond_Historical!M391</f>
        <v>-7.1234741355282675E-4</v>
      </c>
      <c r="G391" s="55">
        <f>Bond_Historical!N391</f>
        <v>1.9788943672203753E-3</v>
      </c>
      <c r="H391" s="55">
        <f>Bond_Historical!O391</f>
        <v>-6.6164161015739285E-4</v>
      </c>
      <c r="I391" s="55">
        <f>Bond_Historical!P391</f>
        <v>7.3537053665862894E-4</v>
      </c>
      <c r="J391" s="55">
        <f>Equity_Historical!P392</f>
        <v>1.262712696023217E-2</v>
      </c>
      <c r="K391" s="55">
        <f>Equity_Historical!Q392</f>
        <v>2.2916489018131874E-3</v>
      </c>
      <c r="L391" s="55">
        <f>Equity_Historical!R392</f>
        <v>-7.5765341028312771E-5</v>
      </c>
      <c r="M391" s="55">
        <f>Equity_Historical!S392</f>
        <v>3.991980817971124E-3</v>
      </c>
      <c r="N391" s="55">
        <f>Equity_Historical!T392</f>
        <v>2.2303109600429586E-2</v>
      </c>
      <c r="O391" s="55">
        <f>Equity_Historical!U392</f>
        <v>1.5358490274217273E-2</v>
      </c>
      <c r="P391" s="55">
        <f>Equity_Historical!V392</f>
        <v>-6.4703913178521429E-3</v>
      </c>
      <c r="Q391" s="55">
        <f>Equity_Historical!W392</f>
        <v>-9.1869503567937414E-3</v>
      </c>
      <c r="R391" s="55">
        <f>Equity_Historical!X392</f>
        <v>-1.452869592006846E-2</v>
      </c>
      <c r="S391" s="55">
        <f>Equity_Historical!Y392</f>
        <v>6.8536170192451881E-3</v>
      </c>
      <c r="T391" s="55">
        <f>Equity_Historical!Z392</f>
        <v>1.6552691237177196E-2</v>
      </c>
      <c r="V391" s="55"/>
      <c r="W391" s="55">
        <v>5.6251349783219176E-4</v>
      </c>
      <c r="X391" s="55">
        <v>6.4587188891043323E-3</v>
      </c>
      <c r="Y391" s="94">
        <f t="shared" si="29"/>
        <v>4.1002367325954758E-3</v>
      </c>
      <c r="Z391" s="54">
        <f t="shared" si="30"/>
        <v>1004100.2367325955</v>
      </c>
      <c r="AA391" s="54">
        <f t="shared" si="31"/>
        <v>4100.2367325954838</v>
      </c>
      <c r="AB391" s="101">
        <v>-6905.964807592798</v>
      </c>
      <c r="AC391" s="6">
        <f t="shared" si="28"/>
        <v>1055581.9108821154</v>
      </c>
    </row>
    <row r="392" spans="2:29">
      <c r="B392" s="112">
        <v>44028</v>
      </c>
      <c r="C392" s="33">
        <v>388</v>
      </c>
      <c r="D392" s="55">
        <f>Bond_Historical!K392</f>
        <v>6.7599593805299962E-4</v>
      </c>
      <c r="E392" s="55">
        <f>Bond_Historical!L392</f>
        <v>6.7411299942834253E-4</v>
      </c>
      <c r="F392" s="55">
        <f>Bond_Historical!M392</f>
        <v>1.0686569079225666E-3</v>
      </c>
      <c r="G392" s="55">
        <f>Bond_Historical!N392</f>
        <v>2.7781881282354041E-3</v>
      </c>
      <c r="H392" s="55">
        <f>Bond_Historical!O392</f>
        <v>1.4882855557484707E-3</v>
      </c>
      <c r="I392" s="55">
        <f>Bond_Historical!P392</f>
        <v>1.1016540456698449E-3</v>
      </c>
      <c r="J392" s="55">
        <f>Equity_Historical!P393</f>
        <v>-7.8732668861875733E-3</v>
      </c>
      <c r="K392" s="55">
        <f>Equity_Historical!Q393</f>
        <v>2.7015079653403351E-3</v>
      </c>
      <c r="L392" s="55">
        <f>Equity_Historical!R393</f>
        <v>1.514097020608461E-3</v>
      </c>
      <c r="M392" s="55">
        <f>Equity_Historical!S393</f>
        <v>-1.0871670942848456E-3</v>
      </c>
      <c r="N392" s="55">
        <f>Equity_Historical!T393</f>
        <v>-1.4593847199486012E-3</v>
      </c>
      <c r="O392" s="55">
        <f>Equity_Historical!U393</f>
        <v>2.803669969377504E-3</v>
      </c>
      <c r="P392" s="55">
        <f>Equity_Historical!V393</f>
        <v>8.1596403782734517E-4</v>
      </c>
      <c r="Q392" s="55">
        <f>Equity_Historical!W393</f>
        <v>4.6041131829522349E-3</v>
      </c>
      <c r="R392" s="55">
        <f>Equity_Historical!X393</f>
        <v>1.0078083154033619E-2</v>
      </c>
      <c r="S392" s="55">
        <f>Equity_Historical!Y393</f>
        <v>-1.2381094835895631E-2</v>
      </c>
      <c r="T392" s="55">
        <f>Equity_Historical!Z393</f>
        <v>5.9572331131794755E-3</v>
      </c>
      <c r="V392" s="55"/>
      <c r="W392" s="55">
        <v>1.5042977664494761E-3</v>
      </c>
      <c r="X392" s="55">
        <v>-6.4482212575232289E-3</v>
      </c>
      <c r="Y392" s="94">
        <f t="shared" si="29"/>
        <v>-3.267213647934147E-3</v>
      </c>
      <c r="Z392" s="54">
        <f t="shared" si="30"/>
        <v>996732.78635206586</v>
      </c>
      <c r="AA392" s="54">
        <f t="shared" si="31"/>
        <v>-3267.2136479341425</v>
      </c>
      <c r="AB392" s="101">
        <v>-6843.7009736431064</v>
      </c>
      <c r="AC392" s="6">
        <f t="shared" si="28"/>
        <v>1052314.6972341812</v>
      </c>
    </row>
    <row r="393" spans="2:29">
      <c r="B393" s="112">
        <v>44029</v>
      </c>
      <c r="C393" s="33">
        <v>389</v>
      </c>
      <c r="D393" s="55">
        <f>Bond_Historical!K393</f>
        <v>1.0135287833273425E-3</v>
      </c>
      <c r="E393" s="55">
        <f>Bond_Historical!L393</f>
        <v>1.0098131049192606E-3</v>
      </c>
      <c r="F393" s="55">
        <f>Bond_Historical!M393</f>
        <v>-3.563094943697131E-4</v>
      </c>
      <c r="G393" s="55">
        <f>Bond_Historical!N393</f>
        <v>2.6984561625953735E-3</v>
      </c>
      <c r="H393" s="55">
        <f>Bond_Historical!O393</f>
        <v>2.6401899451202024E-3</v>
      </c>
      <c r="I393" s="55">
        <f>Bond_Historical!P393</f>
        <v>3.6724745616643602E-4</v>
      </c>
      <c r="J393" s="55">
        <f>Equity_Historical!P394</f>
        <v>-1.7312663974367877E-2</v>
      </c>
      <c r="K393" s="55">
        <f>Equity_Historical!Q394</f>
        <v>4.55523770822454E-3</v>
      </c>
      <c r="L393" s="55">
        <f>Equity_Historical!R394</f>
        <v>-3.4855551110496226E-3</v>
      </c>
      <c r="M393" s="55">
        <f>Equity_Historical!S394</f>
        <v>9.7421324379269973E-3</v>
      </c>
      <c r="N393" s="55">
        <f>Equity_Historical!T394</f>
        <v>-4.7573496593375144E-3</v>
      </c>
      <c r="O393" s="55">
        <f>Equity_Historical!U394</f>
        <v>-1.8671310700666237E-2</v>
      </c>
      <c r="P393" s="55">
        <f>Equity_Historical!V394</f>
        <v>6.3106502794451486E-3</v>
      </c>
      <c r="Q393" s="55">
        <f>Equity_Historical!W394</f>
        <v>3.0569030150759173E-2</v>
      </c>
      <c r="R393" s="55">
        <f>Equity_Historical!X394</f>
        <v>-2.0206748106492861E-3</v>
      </c>
      <c r="S393" s="55">
        <f>Equity_Historical!Y394</f>
        <v>-2.0224434496681747E-3</v>
      </c>
      <c r="T393" s="55">
        <f>Equity_Historical!Z394</f>
        <v>1.7660963867722486E-2</v>
      </c>
      <c r="V393" s="55"/>
      <c r="W393" s="55">
        <v>1.2726812784242592E-3</v>
      </c>
      <c r="X393" s="55">
        <v>-3.3911074512058645E-2</v>
      </c>
      <c r="Y393" s="94">
        <f t="shared" si="29"/>
        <v>-1.9837572195865485E-2</v>
      </c>
      <c r="Z393" s="54">
        <f t="shared" si="30"/>
        <v>980162.42780413455</v>
      </c>
      <c r="AA393" s="54">
        <f t="shared" si="31"/>
        <v>-19837.572195865447</v>
      </c>
      <c r="AB393" s="101">
        <v>-6789.5392705578124</v>
      </c>
      <c r="AC393" s="6">
        <f t="shared" si="28"/>
        <v>1032477.1250383158</v>
      </c>
    </row>
    <row r="394" spans="2:29">
      <c r="B394" s="112">
        <v>44032</v>
      </c>
      <c r="C394" s="33">
        <v>390</v>
      </c>
      <c r="D394" s="55">
        <f>Bond_Historical!K394</f>
        <v>1.0124034008181808E-3</v>
      </c>
      <c r="E394" s="55">
        <f>Bond_Historical!L394</f>
        <v>1.0927925238055365E-3</v>
      </c>
      <c r="F394" s="55">
        <f>Bond_Historical!M394</f>
        <v>7.121853756288176E-4</v>
      </c>
      <c r="G394" s="55">
        <f>Bond_Historical!N394</f>
        <v>2.7630355113021057E-3</v>
      </c>
      <c r="H394" s="55">
        <f>Bond_Historical!O394</f>
        <v>4.9434813855516954E-4</v>
      </c>
      <c r="I394" s="55">
        <f>Bond_Historical!P394</f>
        <v>1.0998188947508383E-3</v>
      </c>
      <c r="J394" s="55">
        <f>Equity_Historical!P395</f>
        <v>-2.3716428214234215E-2</v>
      </c>
      <c r="K394" s="55">
        <f>Equity_Historical!Q395</f>
        <v>1.3909372185999438E-2</v>
      </c>
      <c r="L394" s="55">
        <f>Equity_Historical!R395</f>
        <v>-2.0515923681738218E-3</v>
      </c>
      <c r="M394" s="55">
        <f>Equity_Historical!S395</f>
        <v>-7.7499189135404973E-3</v>
      </c>
      <c r="N394" s="55">
        <f>Equity_Historical!T395</f>
        <v>-2.5449560729727289E-2</v>
      </c>
      <c r="O394" s="55">
        <f>Equity_Historical!U395</f>
        <v>-8.7999475653512578E-3</v>
      </c>
      <c r="P394" s="55">
        <f>Equity_Historical!V395</f>
        <v>5.4654518933648305E-3</v>
      </c>
      <c r="Q394" s="55">
        <f>Equity_Historical!W395</f>
        <v>-1.0995781903056679E-2</v>
      </c>
      <c r="R394" s="55">
        <f>Equity_Historical!X395</f>
        <v>-1.0065900138218717E-2</v>
      </c>
      <c r="S394" s="55">
        <f>Equity_Historical!Y395</f>
        <v>2.0855000833086872E-2</v>
      </c>
      <c r="T394" s="55">
        <f>Equity_Historical!Z395</f>
        <v>-1.5414958953056602E-2</v>
      </c>
      <c r="V394" s="55"/>
      <c r="W394" s="55">
        <v>1.5034758009711752E-3</v>
      </c>
      <c r="X394" s="55">
        <v>-8.8541197964198161E-3</v>
      </c>
      <c r="Y394" s="94">
        <f t="shared" si="29"/>
        <v>-4.711081557463419E-3</v>
      </c>
      <c r="Z394" s="54">
        <f t="shared" si="30"/>
        <v>995288.91844253661</v>
      </c>
      <c r="AA394" s="54">
        <f t="shared" si="31"/>
        <v>-4711.0815574633889</v>
      </c>
      <c r="AB394" s="101">
        <v>-6789.2336016907357</v>
      </c>
      <c r="AC394" s="6">
        <f t="shared" si="28"/>
        <v>1027766.0434808524</v>
      </c>
    </row>
    <row r="395" spans="2:29">
      <c r="B395" s="112">
        <v>44033</v>
      </c>
      <c r="C395" s="33">
        <v>391</v>
      </c>
      <c r="D395" s="55">
        <f>Bond_Historical!K395</f>
        <v>5.6216622164814841E-4</v>
      </c>
      <c r="E395" s="55">
        <f>Bond_Historical!L395</f>
        <v>5.8801852155549545E-4</v>
      </c>
      <c r="F395" s="55">
        <f>Bond_Historical!M395</f>
        <v>3.5582592687452254E-4</v>
      </c>
      <c r="G395" s="55">
        <f>Bond_Historical!N395</f>
        <v>1.3061619200215582E-3</v>
      </c>
      <c r="H395" s="55">
        <f>Bond_Historical!O395</f>
        <v>2.796227078922972E-3</v>
      </c>
      <c r="I395" s="55">
        <f>Bond_Historical!P395</f>
        <v>1.0989089393894996E-3</v>
      </c>
      <c r="J395" s="55">
        <f>Equity_Historical!P396</f>
        <v>4.9350339317686766E-2</v>
      </c>
      <c r="K395" s="55">
        <f>Equity_Historical!Q396</f>
        <v>-1.5066885077091112E-2</v>
      </c>
      <c r="L395" s="55">
        <f>Equity_Historical!R396</f>
        <v>6.5200165754742481E-3</v>
      </c>
      <c r="M395" s="55">
        <f>Equity_Historical!S396</f>
        <v>5.2332311539808702E-3</v>
      </c>
      <c r="N395" s="55">
        <f>Equity_Historical!T396</f>
        <v>1.4568730959650063E-2</v>
      </c>
      <c r="O395" s="55">
        <f>Equity_Historical!U396</f>
        <v>2.1453815489984308E-2</v>
      </c>
      <c r="P395" s="55">
        <f>Equity_Historical!V396</f>
        <v>-5.0794659653983949E-3</v>
      </c>
      <c r="Q395" s="55">
        <f>Equity_Historical!W396</f>
        <v>1.3827020085519273E-2</v>
      </c>
      <c r="R395" s="55">
        <f>Equity_Historical!X396</f>
        <v>5.422826435621286E-3</v>
      </c>
      <c r="S395" s="55">
        <f>Equity_Historical!Y396</f>
        <v>-1.3897744939075155E-2</v>
      </c>
      <c r="T395" s="55">
        <f>Equity_Historical!Z396</f>
        <v>1.0530824537990589E-2</v>
      </c>
      <c r="V395" s="55"/>
      <c r="W395" s="55">
        <v>9.3236315374324867E-4</v>
      </c>
      <c r="X395" s="55">
        <v>2.0983526661773576E-2</v>
      </c>
      <c r="Y395" s="94">
        <f t="shared" si="29"/>
        <v>1.2963061258561445E-2</v>
      </c>
      <c r="Z395" s="54">
        <f t="shared" si="30"/>
        <v>1012963.0612585614</v>
      </c>
      <c r="AA395" s="54">
        <f t="shared" si="31"/>
        <v>12963.061258561444</v>
      </c>
      <c r="AB395" s="101">
        <v>-6766.8285646722652</v>
      </c>
      <c r="AC395" s="6">
        <f t="shared" si="28"/>
        <v>1040729.1047394138</v>
      </c>
    </row>
    <row r="396" spans="2:29">
      <c r="B396" s="112">
        <v>44034</v>
      </c>
      <c r="C396" s="33">
        <v>392</v>
      </c>
      <c r="D396" s="55">
        <f>Bond_Historical!K396</f>
        <v>1.3475298039668795E-3</v>
      </c>
      <c r="E396" s="55">
        <f>Bond_Historical!L396</f>
        <v>8.3966790846675093E-4</v>
      </c>
      <c r="F396" s="55">
        <f>Bond_Historical!M396</f>
        <v>7.1119564888308135E-4</v>
      </c>
      <c r="G396" s="55">
        <f>Bond_Historical!N396</f>
        <v>3.2582819184534704E-3</v>
      </c>
      <c r="H396" s="55">
        <f>Bond_Historical!O396</f>
        <v>6.5698225925882423E-4</v>
      </c>
      <c r="I396" s="55">
        <f>Bond_Historical!P396</f>
        <v>5.4881312018678315E-4</v>
      </c>
      <c r="J396" s="55">
        <f>Equity_Historical!P397</f>
        <v>-2.3567895846325734E-2</v>
      </c>
      <c r="K396" s="55">
        <f>Equity_Historical!Q397</f>
        <v>-7.807081063487261E-3</v>
      </c>
      <c r="L396" s="55">
        <f>Equity_Historical!R397</f>
        <v>2.4906509770842604E-3</v>
      </c>
      <c r="M396" s="55">
        <f>Equity_Historical!S397</f>
        <v>5.2060689164975154E-3</v>
      </c>
      <c r="N396" s="55">
        <f>Equity_Historical!T397</f>
        <v>9.2285453478285866E-3</v>
      </c>
      <c r="O396" s="55">
        <f>Equity_Historical!U397</f>
        <v>-7.269345539219459E-3</v>
      </c>
      <c r="P396" s="55">
        <f>Equity_Historical!V397</f>
        <v>-6.5610053702719209E-4</v>
      </c>
      <c r="Q396" s="55">
        <f>Equity_Historical!W397</f>
        <v>1.9728724318367259E-2</v>
      </c>
      <c r="R396" s="55">
        <f>Equity_Historical!X397</f>
        <v>5.2300902884570869E-3</v>
      </c>
      <c r="S396" s="55">
        <f>Equity_Historical!Y397</f>
        <v>2.8052491258512523E-3</v>
      </c>
      <c r="T396" s="55">
        <f>Equity_Historical!Z397</f>
        <v>-9.1138199519010855E-4</v>
      </c>
      <c r="V396" s="55"/>
      <c r="W396" s="55">
        <v>1.5897132770878258E-3</v>
      </c>
      <c r="X396" s="55">
        <v>-1.0037666450654114E-2</v>
      </c>
      <c r="Y396" s="94">
        <f t="shared" si="29"/>
        <v>-5.3867145595573379E-3</v>
      </c>
      <c r="Z396" s="54">
        <f t="shared" si="30"/>
        <v>994613.28544044262</v>
      </c>
      <c r="AA396" s="54">
        <f t="shared" si="31"/>
        <v>-5386.714559557382</v>
      </c>
      <c r="AB396" s="101">
        <v>-6755.1820848203497</v>
      </c>
      <c r="AC396" s="6">
        <f t="shared" si="28"/>
        <v>1035342.3901798564</v>
      </c>
    </row>
    <row r="397" spans="2:29">
      <c r="B397" s="112">
        <v>44035</v>
      </c>
      <c r="C397" s="33">
        <v>393</v>
      </c>
      <c r="D397" s="55">
        <f>Bond_Historical!K397</f>
        <v>8.9768338227387535E-4</v>
      </c>
      <c r="E397" s="55">
        <f>Bond_Historical!L397</f>
        <v>1.1738046962275722E-3</v>
      </c>
      <c r="F397" s="55">
        <f>Bond_Historical!M397</f>
        <v>2.131092192661894E-3</v>
      </c>
      <c r="G397" s="55">
        <f>Bond_Historical!N397</f>
        <v>7.231539536695687E-4</v>
      </c>
      <c r="H397" s="55">
        <f>Bond_Historical!O397</f>
        <v>1.6386723652503602E-4</v>
      </c>
      <c r="I397" s="55">
        <f>Bond_Historical!P397</f>
        <v>5.488895438112624E-4</v>
      </c>
      <c r="J397" s="55">
        <f>Equity_Historical!P398</f>
        <v>2.0616730546451152E-3</v>
      </c>
      <c r="K397" s="55">
        <f>Equity_Historical!Q398</f>
        <v>-3.0776821372785465E-2</v>
      </c>
      <c r="L397" s="55">
        <f>Equity_Historical!R398</f>
        <v>-7.7186615411464193E-3</v>
      </c>
      <c r="M397" s="55">
        <f>Equity_Historical!S398</f>
        <v>6.6159895496971072E-2</v>
      </c>
      <c r="N397" s="55">
        <f>Equity_Historical!T398</f>
        <v>1.6761147905301862E-2</v>
      </c>
      <c r="O397" s="55">
        <f>Equity_Historical!U398</f>
        <v>2.9345376319124313E-3</v>
      </c>
      <c r="P397" s="55">
        <f>Equity_Historical!V398</f>
        <v>-4.4106107546247816E-3</v>
      </c>
      <c r="Q397" s="55">
        <f>Equity_Historical!W398</f>
        <v>6.4470382163883998E-3</v>
      </c>
      <c r="R397" s="55">
        <f>Equity_Historical!X398</f>
        <v>-1.226889291966001E-2</v>
      </c>
      <c r="S397" s="55">
        <f>Equity_Historical!Y398</f>
        <v>-4.658485560997818E-2</v>
      </c>
      <c r="T397" s="55">
        <f>Equity_Historical!Z398</f>
        <v>7.0410373718551031E-3</v>
      </c>
      <c r="V397" s="55"/>
      <c r="W397" s="55">
        <v>1.0694349569723394E-3</v>
      </c>
      <c r="X397" s="55">
        <v>-3.1564361043621446E-2</v>
      </c>
      <c r="Y397" s="94">
        <f t="shared" si="29"/>
        <v>-1.8510842643383929E-2</v>
      </c>
      <c r="Z397" s="54">
        <f t="shared" si="30"/>
        <v>981489.15735661611</v>
      </c>
      <c r="AA397" s="54">
        <f t="shared" si="31"/>
        <v>-18510.84264338389</v>
      </c>
      <c r="AB397" s="101">
        <v>-6660.9758588478435</v>
      </c>
      <c r="AC397" s="6">
        <f t="shared" si="28"/>
        <v>1016831.5475364726</v>
      </c>
    </row>
    <row r="398" spans="2:29">
      <c r="B398" s="112">
        <v>44036</v>
      </c>
      <c r="C398" s="33">
        <v>394</v>
      </c>
      <c r="D398" s="55">
        <f>Bond_Historical!K398</f>
        <v>-2.244133214637943E-4</v>
      </c>
      <c r="E398" s="55">
        <f>Bond_Historical!L398</f>
        <v>-3.3506090932901934E-4</v>
      </c>
      <c r="F398" s="55">
        <f>Bond_Historical!M398</f>
        <v>3.5396414029698379E-4</v>
      </c>
      <c r="G398" s="55">
        <f>Bond_Historical!N398</f>
        <v>-2.2423405345931798E-3</v>
      </c>
      <c r="H398" s="55">
        <f>Bond_Historical!O398</f>
        <v>-1.6386723652494486E-4</v>
      </c>
      <c r="I398" s="55">
        <f>Bond_Historical!P398</f>
        <v>5.4844944353743031E-4</v>
      </c>
      <c r="J398" s="55">
        <f>Equity_Historical!P399</f>
        <v>-6.1976761417771161E-3</v>
      </c>
      <c r="K398" s="55">
        <f>Equity_Historical!Q399</f>
        <v>-8.1586782574452708E-3</v>
      </c>
      <c r="L398" s="55">
        <f>Equity_Historical!R399</f>
        <v>-3.0429175346866361E-3</v>
      </c>
      <c r="M398" s="55">
        <f>Equity_Historical!S399</f>
        <v>8.0119502492222265E-3</v>
      </c>
      <c r="N398" s="55">
        <f>Equity_Historical!T399</f>
        <v>-1.4558990219392005E-2</v>
      </c>
      <c r="O398" s="55">
        <f>Equity_Historical!U399</f>
        <v>-7.097376621499181E-3</v>
      </c>
      <c r="P398" s="55">
        <f>Equity_Historical!V399</f>
        <v>-6.1063775196884924E-3</v>
      </c>
      <c r="Q398" s="55">
        <f>Equity_Historical!W399</f>
        <v>-8.8257200782713343E-3</v>
      </c>
      <c r="R398" s="55">
        <f>Equity_Historical!X399</f>
        <v>-7.2210559761225479E-3</v>
      </c>
      <c r="S398" s="55">
        <f>Equity_Historical!Y399</f>
        <v>-2.4803629066682139E-3</v>
      </c>
      <c r="T398" s="55">
        <f>Equity_Historical!Z399</f>
        <v>-7.8390874259617483E-3</v>
      </c>
      <c r="V398" s="55"/>
      <c r="W398" s="55">
        <v>-6.7224415353940646E-4</v>
      </c>
      <c r="X398" s="55">
        <v>-1.7904123549791946E-2</v>
      </c>
      <c r="Y398" s="94">
        <f t="shared" si="29"/>
        <v>-1.1011371791290929E-2</v>
      </c>
      <c r="Z398" s="54">
        <f t="shared" si="30"/>
        <v>988988.62820870907</v>
      </c>
      <c r="AA398" s="54">
        <f t="shared" si="31"/>
        <v>-11011.371791290934</v>
      </c>
      <c r="AB398" s="101">
        <v>-6621.6408951979829</v>
      </c>
      <c r="AC398" s="6">
        <f t="shared" si="28"/>
        <v>1005820.1757451816</v>
      </c>
    </row>
    <row r="399" spans="2:29">
      <c r="B399" s="112">
        <v>44039</v>
      </c>
      <c r="C399" s="33">
        <v>395</v>
      </c>
      <c r="D399" s="55">
        <f>Bond_Historical!K399</f>
        <v>-6.7327006081022947E-4</v>
      </c>
      <c r="E399" s="55">
        <f>Bond_Historical!L399</f>
        <v>-6.7102666810831023E-4</v>
      </c>
      <c r="F399" s="55">
        <f>Bond_Historical!M399</f>
        <v>-1.7742130453046842E-3</v>
      </c>
      <c r="G399" s="55">
        <f>Bond_Historical!N399</f>
        <v>-3.0452572575515283E-3</v>
      </c>
      <c r="H399" s="55">
        <f>Bond_Historical!O399</f>
        <v>-1.6412376300516858E-4</v>
      </c>
      <c r="I399" s="55">
        <f>Bond_Historical!P399</f>
        <v>-5.4844944353739627E-4</v>
      </c>
      <c r="J399" s="55">
        <f>Equity_Historical!P400</f>
        <v>1.4628791730328362E-2</v>
      </c>
      <c r="K399" s="55">
        <f>Equity_Historical!Q400</f>
        <v>1.202052342493143E-2</v>
      </c>
      <c r="L399" s="55">
        <f>Equity_Historical!R400</f>
        <v>-2.2884078655388952E-4</v>
      </c>
      <c r="M399" s="55">
        <f>Equity_Historical!S400</f>
        <v>1.4688048271558481E-2</v>
      </c>
      <c r="N399" s="55">
        <f>Equity_Historical!T400</f>
        <v>1.455899021939192E-2</v>
      </c>
      <c r="O399" s="55">
        <f>Equity_Historical!U400</f>
        <v>-1.4140969631394801E-2</v>
      </c>
      <c r="P399" s="55">
        <f>Equity_Historical!V400</f>
        <v>1.5407756326254121E-2</v>
      </c>
      <c r="Q399" s="55">
        <f>Equity_Historical!W400</f>
        <v>-1.0908623657896592E-2</v>
      </c>
      <c r="R399" s="55">
        <f>Equity_Historical!X400</f>
        <v>-7.3077560518917872E-3</v>
      </c>
      <c r="S399" s="55">
        <f>Equity_Historical!Y400</f>
        <v>2.3423667659682196E-2</v>
      </c>
      <c r="T399" s="55">
        <f>Equity_Historical!Z400</f>
        <v>3.6998728014553711E-3</v>
      </c>
      <c r="V399" s="55"/>
      <c r="W399" s="55">
        <v>-1.598908770209486E-3</v>
      </c>
      <c r="X399" s="55">
        <v>1.4417805736037057E-2</v>
      </c>
      <c r="Y399" s="94">
        <f t="shared" si="29"/>
        <v>8.0111199335384381E-3</v>
      </c>
      <c r="Z399" s="54">
        <f t="shared" si="30"/>
        <v>1008011.1199335385</v>
      </c>
      <c r="AA399" s="54">
        <f t="shared" si="31"/>
        <v>8011.1199335384881</v>
      </c>
      <c r="AB399" s="101">
        <v>-6526.2092026638566</v>
      </c>
      <c r="AC399" s="6">
        <f t="shared" si="28"/>
        <v>1013831.2956787201</v>
      </c>
    </row>
    <row r="400" spans="2:29">
      <c r="B400" s="112">
        <v>44040</v>
      </c>
      <c r="C400" s="33">
        <v>396</v>
      </c>
      <c r="D400" s="55">
        <f>Bond_Historical!K400</f>
        <v>4.4899189469262905E-4</v>
      </c>
      <c r="E400" s="55">
        <f>Bond_Historical!L400</f>
        <v>6.7102666810816528E-4</v>
      </c>
      <c r="F400" s="55">
        <f>Bond_Historical!M400</f>
        <v>2.483445364686226E-3</v>
      </c>
      <c r="G400" s="55">
        <f>Bond_Historical!N400</f>
        <v>-1.0174202963650853E-3</v>
      </c>
      <c r="H400" s="55">
        <f>Bond_Historical!O400</f>
        <v>1.6401413877504369E-3</v>
      </c>
      <c r="I400" s="55">
        <f>Bond_Historical!P400</f>
        <v>1.0965188782053781E-3</v>
      </c>
      <c r="J400" s="55">
        <f>Equity_Historical!P401</f>
        <v>-1.1869556488682948E-2</v>
      </c>
      <c r="K400" s="55">
        <f>Equity_Historical!Q401</f>
        <v>-1.4581171180995122E-2</v>
      </c>
      <c r="L400" s="55">
        <f>Equity_Historical!R401</f>
        <v>4.1829032951193361E-3</v>
      </c>
      <c r="M400" s="55">
        <f>Equity_Historical!S401</f>
        <v>3.1079200037601919E-3</v>
      </c>
      <c r="N400" s="55">
        <f>Equity_Historical!T401</f>
        <v>-2.4322241955312934E-2</v>
      </c>
      <c r="O400" s="55">
        <f>Equity_Historical!U401</f>
        <v>4.3248301599420206E-3</v>
      </c>
      <c r="P400" s="55">
        <f>Equity_Historical!V401</f>
        <v>2.4625898078312659E-2</v>
      </c>
      <c r="Q400" s="55">
        <f>Equity_Historical!W401</f>
        <v>2.1175878517072092E-2</v>
      </c>
      <c r="R400" s="55">
        <f>Equity_Historical!X401</f>
        <v>4.4443751329604642E-3</v>
      </c>
      <c r="S400" s="55">
        <f>Equity_Historical!Y401</f>
        <v>-1.6564009773635639E-2</v>
      </c>
      <c r="T400" s="55">
        <f>Equity_Historical!Z401</f>
        <v>-1.1936637934128651E-3</v>
      </c>
      <c r="V400" s="55"/>
      <c r="W400" s="55">
        <v>5.7493959243861401E-4</v>
      </c>
      <c r="X400" s="55">
        <v>-1.5776287326856016E-3</v>
      </c>
      <c r="Y400" s="94">
        <f t="shared" si="29"/>
        <v>-7.1660140263591526E-4</v>
      </c>
      <c r="Z400" s="54">
        <f t="shared" si="30"/>
        <v>999283.39859736408</v>
      </c>
      <c r="AA400" s="54">
        <f t="shared" si="31"/>
        <v>-716.60140263591893</v>
      </c>
      <c r="AB400" s="101">
        <v>-6523.7681196378544</v>
      </c>
      <c r="AC400" s="6">
        <f t="shared" si="28"/>
        <v>1013114.6942760842</v>
      </c>
    </row>
    <row r="401" spans="2:29">
      <c r="B401" s="112">
        <v>44041</v>
      </c>
      <c r="C401" s="33">
        <v>397</v>
      </c>
      <c r="D401" s="55">
        <f>Bond_Historical!K401</f>
        <v>1.5688054296991818E-3</v>
      </c>
      <c r="E401" s="55">
        <f>Bond_Historical!L401</f>
        <v>1.1728303066868477E-3</v>
      </c>
      <c r="F401" s="55">
        <f>Bond_Historical!M401</f>
        <v>3.5446578109401942E-4</v>
      </c>
      <c r="G401" s="55">
        <f>Bond_Historical!N401</f>
        <v>5.4377065154841012E-3</v>
      </c>
      <c r="H401" s="55">
        <f>Bond_Historical!O401</f>
        <v>2.2921760423489038E-3</v>
      </c>
      <c r="I401" s="55">
        <f>Bond_Historical!P401</f>
        <v>3.651863670559736E-4</v>
      </c>
      <c r="J401" s="55">
        <f>Equity_Historical!P402</f>
        <v>1.0961568206798908E-2</v>
      </c>
      <c r="K401" s="55">
        <f>Equity_Historical!Q402</f>
        <v>1.3681342082135301E-2</v>
      </c>
      <c r="L401" s="55">
        <f>Equity_Historical!R402</f>
        <v>-8.1539619357643804E-3</v>
      </c>
      <c r="M401" s="55">
        <f>Equity_Historical!S402</f>
        <v>1.6681775655236371E-2</v>
      </c>
      <c r="N401" s="55">
        <f>Equity_Historical!T402</f>
        <v>2.7388760605123345E-2</v>
      </c>
      <c r="O401" s="55">
        <f>Equity_Historical!U402</f>
        <v>2.3960630674595411E-2</v>
      </c>
      <c r="P401" s="55">
        <f>Equity_Historical!V402</f>
        <v>1.6689004254051905E-2</v>
      </c>
      <c r="Q401" s="55">
        <f>Equity_Historical!W402</f>
        <v>4.4425424943301348E-3</v>
      </c>
      <c r="R401" s="55">
        <f>Equity_Historical!X402</f>
        <v>2.2255518790081797E-2</v>
      </c>
      <c r="S401" s="55">
        <f>Equity_Historical!Y402</f>
        <v>1.8987104236669272E-2</v>
      </c>
      <c r="T401" s="55">
        <f>Equity_Historical!Z402</f>
        <v>2.5054644431947829E-2</v>
      </c>
      <c r="V401" s="55"/>
      <c r="W401" s="55">
        <v>2.3557831914803682E-3</v>
      </c>
      <c r="X401" s="55">
        <v>2.0163326373700344E-2</v>
      </c>
      <c r="Y401" s="94">
        <f t="shared" si="29"/>
        <v>1.3040309100812353E-2</v>
      </c>
      <c r="Z401" s="54">
        <f t="shared" si="30"/>
        <v>1013040.3091008123</v>
      </c>
      <c r="AA401" s="54">
        <f t="shared" si="31"/>
        <v>13040.309100812301</v>
      </c>
      <c r="AB401" s="101">
        <v>-6520.7467906819656</v>
      </c>
      <c r="AC401" s="6">
        <f t="shared" si="28"/>
        <v>1026155.0033768965</v>
      </c>
    </row>
    <row r="402" spans="2:29">
      <c r="B402" s="112">
        <v>44042</v>
      </c>
      <c r="C402" s="33">
        <v>398</v>
      </c>
      <c r="D402" s="55">
        <f>Bond_Historical!K402</f>
        <v>5.6004966009402877E-4</v>
      </c>
      <c r="E402" s="55">
        <f>Bond_Historical!L402</f>
        <v>7.5336451867992851E-4</v>
      </c>
      <c r="F402" s="55">
        <f>Bond_Historical!M402</f>
        <v>1.7692657566135519E-3</v>
      </c>
      <c r="G402" s="55">
        <f>Bond_Historical!N402</f>
        <v>-1.085334938708035E-3</v>
      </c>
      <c r="H402" s="55">
        <f>Bond_Historical!O402</f>
        <v>1.143949370594699E-3</v>
      </c>
      <c r="I402" s="55">
        <f>Bond_Historical!P402</f>
        <v>1.8241519028810913E-3</v>
      </c>
      <c r="J402" s="55">
        <f>Equity_Historical!P403</f>
        <v>-5.0301723879465125E-2</v>
      </c>
      <c r="K402" s="55">
        <f>Equity_Historical!Q403</f>
        <v>5.1733052130020088E-3</v>
      </c>
      <c r="L402" s="55">
        <f>Equity_Historical!R403</f>
        <v>-4.3709607341309992E-3</v>
      </c>
      <c r="M402" s="55">
        <f>Equity_Historical!S403</f>
        <v>-1.3258087117018541E-2</v>
      </c>
      <c r="N402" s="55">
        <f>Equity_Historical!T403</f>
        <v>-2.6795325665921237E-2</v>
      </c>
      <c r="O402" s="55">
        <f>Equity_Historical!U403</f>
        <v>-2.7048083966380403E-2</v>
      </c>
      <c r="P402" s="55">
        <f>Equity_Historical!V403</f>
        <v>-3.2975326045161235E-2</v>
      </c>
      <c r="Q402" s="55">
        <f>Equity_Historical!W403</f>
        <v>3.1243330454484943E-3</v>
      </c>
      <c r="R402" s="55">
        <f>Equity_Historical!X403</f>
        <v>-4.7391803182233157E-3</v>
      </c>
      <c r="S402" s="55">
        <f>Equity_Historical!Y403</f>
        <v>1.2027655377416525E-2</v>
      </c>
      <c r="T402" s="55">
        <f>Equity_Historical!Z403</f>
        <v>-1.2336733917914117E-2</v>
      </c>
      <c r="V402" s="55"/>
      <c r="W402" s="55">
        <v>5.0064820710179342E-4</v>
      </c>
      <c r="X402" s="55">
        <v>-6.1135096124953242E-2</v>
      </c>
      <c r="Y402" s="94">
        <f t="shared" si="29"/>
        <v>-3.6480798392131225E-2</v>
      </c>
      <c r="Z402" s="54">
        <f t="shared" si="30"/>
        <v>963519.20160786877</v>
      </c>
      <c r="AA402" s="54">
        <f t="shared" si="31"/>
        <v>-36480.798392131226</v>
      </c>
      <c r="AB402" s="101">
        <v>-6452.7505713083083</v>
      </c>
      <c r="AC402" s="6">
        <f t="shared" si="28"/>
        <v>989674.20498476527</v>
      </c>
    </row>
    <row r="403" spans="2:29">
      <c r="B403" s="112">
        <v>44043</v>
      </c>
      <c r="C403" s="33">
        <v>399</v>
      </c>
      <c r="D403" s="55">
        <f>Bond_Historical!K403</f>
        <v>1.341785775668472E-3</v>
      </c>
      <c r="E403" s="55">
        <f>Bond_Historical!L403</f>
        <v>4.1822884109330273E-4</v>
      </c>
      <c r="F403" s="55">
        <f>Bond_Historical!M403</f>
        <v>0</v>
      </c>
      <c r="G403" s="55">
        <f>Bond_Historical!N403</f>
        <v>1.3745658133700728E-3</v>
      </c>
      <c r="H403" s="55">
        <f>Bond_Historical!O403</f>
        <v>2.4470906110045242E-3</v>
      </c>
      <c r="I403" s="55">
        <f>Bond_Historical!P403</f>
        <v>5.468684563941377E-4</v>
      </c>
      <c r="J403" s="55">
        <f>Equity_Historical!P404</f>
        <v>5.0031355266144462E-3</v>
      </c>
      <c r="K403" s="55">
        <f>Equity_Historical!Q404</f>
        <v>7.8578647733038937E-2</v>
      </c>
      <c r="L403" s="55">
        <f>Equity_Historical!R404</f>
        <v>-5.548690206673047E-3</v>
      </c>
      <c r="M403" s="55">
        <f>Equity_Historical!S404</f>
        <v>-1.5748327699981357E-2</v>
      </c>
      <c r="N403" s="55">
        <f>Equity_Historical!T404</f>
        <v>-5.2220305005619078E-3</v>
      </c>
      <c r="O403" s="55">
        <f>Equity_Historical!U404</f>
        <v>-3.9243260441180804E-3</v>
      </c>
      <c r="P403" s="55">
        <f>Equity_Historical!V404</f>
        <v>-4.1992995788029163E-3</v>
      </c>
      <c r="Q403" s="55">
        <f>Equity_Historical!W404</f>
        <v>-1.4307650219859698E-3</v>
      </c>
      <c r="R403" s="55">
        <f>Equity_Historical!X404</f>
        <v>-8.05901492808506E-3</v>
      </c>
      <c r="S403" s="55">
        <f>Equity_Historical!Y404</f>
        <v>9.9563443845788482E-2</v>
      </c>
      <c r="T403" s="55">
        <f>Equity_Historical!Z404</f>
        <v>-9.7643530681867322E-3</v>
      </c>
      <c r="V403" s="55"/>
      <c r="W403" s="55">
        <v>8.5655155845959128E-4</v>
      </c>
      <c r="X403" s="55">
        <v>9.101848502612489E-3</v>
      </c>
      <c r="Y403" s="94">
        <f t="shared" si="29"/>
        <v>5.8037297249513304E-3</v>
      </c>
      <c r="Z403" s="54">
        <f t="shared" si="30"/>
        <v>1005803.7297249513</v>
      </c>
      <c r="AA403" s="54">
        <f t="shared" si="31"/>
        <v>5803.7297249513213</v>
      </c>
      <c r="AB403" s="101">
        <v>-6439.5224726867164</v>
      </c>
      <c r="AC403" s="6">
        <f t="shared" si="28"/>
        <v>995477.93470971659</v>
      </c>
    </row>
    <row r="404" spans="2:29">
      <c r="B404" s="112">
        <v>44046</v>
      </c>
      <c r="C404" s="33">
        <v>400</v>
      </c>
      <c r="D404" s="55">
        <f>Bond_Historical!K404</f>
        <v>-3.4706506528805163E-4</v>
      </c>
      <c r="E404" s="55">
        <f>Bond_Historical!L404</f>
        <v>3.9354581724103502E-4</v>
      </c>
      <c r="F404" s="55">
        <f>Bond_Historical!M404</f>
        <v>-8.1420395315493757E-4</v>
      </c>
      <c r="G404" s="55">
        <f>Bond_Historical!N404</f>
        <v>1.339184518137686E-3</v>
      </c>
      <c r="H404" s="55">
        <f>Bond_Historical!O404</f>
        <v>1.3028248802089263E-3</v>
      </c>
      <c r="I404" s="55">
        <f>Bond_Historical!P404</f>
        <v>1.8048330699131803E-5</v>
      </c>
      <c r="J404" s="55">
        <f>Equity_Historical!P405</f>
        <v>4.0315495376796991E-3</v>
      </c>
      <c r="K404" s="55">
        <f>Equity_Historical!Q405</f>
        <v>-6.7638149363272622E-3</v>
      </c>
      <c r="L404" s="55">
        <f>Equity_Historical!R405</f>
        <v>-7.7295905261559768E-4</v>
      </c>
      <c r="M404" s="55">
        <f>Equity_Historical!S405</f>
        <v>1.2651195983094665E-2</v>
      </c>
      <c r="N404" s="55">
        <f>Equity_Historical!T405</f>
        <v>-1.9256766392385882E-2</v>
      </c>
      <c r="O404" s="55">
        <f>Equity_Historical!U405</f>
        <v>-5.6032633875454218E-3</v>
      </c>
      <c r="P404" s="55">
        <f>Equity_Historical!V405</f>
        <v>-1.8573058371827919E-2</v>
      </c>
      <c r="Q404" s="55">
        <f>Equity_Historical!W405</f>
        <v>-1.2046933371095286E-2</v>
      </c>
      <c r="R404" s="55">
        <f>Equity_Historical!X405</f>
        <v>2.7373472641267676E-3</v>
      </c>
      <c r="S404" s="55">
        <f>Equity_Historical!Y405</f>
        <v>2.4885515963858296E-2</v>
      </c>
      <c r="T404" s="55">
        <f>Equity_Historical!Z405</f>
        <v>7.4025594246298803E-3</v>
      </c>
      <c r="V404" s="55"/>
      <c r="W404" s="55">
        <v>3.6426572833666594E-4</v>
      </c>
      <c r="X404" s="55">
        <v>-3.9672278518473943E-2</v>
      </c>
      <c r="Y404" s="94">
        <f t="shared" si="29"/>
        <v>-2.3657660819749699E-2</v>
      </c>
      <c r="Z404" s="54">
        <f t="shared" si="30"/>
        <v>976342.3391802503</v>
      </c>
      <c r="AA404" s="54">
        <f t="shared" si="31"/>
        <v>-23657.660819749697</v>
      </c>
      <c r="AB404" s="101">
        <v>-6259.1431830330985</v>
      </c>
      <c r="AC404" s="6">
        <f t="shared" si="28"/>
        <v>971820.27388996689</v>
      </c>
    </row>
    <row r="405" spans="2:29">
      <c r="B405" s="112">
        <v>44047</v>
      </c>
      <c r="C405" s="33">
        <v>401</v>
      </c>
      <c r="D405" s="55">
        <f>Bond_Historical!K405</f>
        <v>2.1261723820382604E-3</v>
      </c>
      <c r="E405" s="55">
        <f>Bond_Historical!L405</f>
        <v>1.9245500569703275E-3</v>
      </c>
      <c r="F405" s="55">
        <f>Bond_Historical!M405</f>
        <v>2.4766032298262596E-3</v>
      </c>
      <c r="G405" s="55">
        <f>Bond_Historical!N405</f>
        <v>3.6825341198665723E-3</v>
      </c>
      <c r="H405" s="55">
        <f>Bond_Historical!O405</f>
        <v>2.438226438937588E-3</v>
      </c>
      <c r="I405" s="55">
        <f>Bond_Historical!P405</f>
        <v>1.6409570071078531E-3</v>
      </c>
      <c r="J405" s="55">
        <f>Equity_Historical!P406</f>
        <v>2.8466955778607028E-2</v>
      </c>
      <c r="K405" s="55">
        <f>Equity_Historical!Q406</f>
        <v>-8.4896760545189864E-3</v>
      </c>
      <c r="L405" s="55">
        <f>Equity_Historical!R406</f>
        <v>1.7935426955305346E-2</v>
      </c>
      <c r="M405" s="55">
        <f>Equity_Historical!S406</f>
        <v>8.1301766860991248E-3</v>
      </c>
      <c r="N405" s="55">
        <f>Equity_Historical!T406</f>
        <v>1.3255337392555888E-2</v>
      </c>
      <c r="O405" s="55">
        <f>Equity_Historical!U406</f>
        <v>-5.7398169391686535E-3</v>
      </c>
      <c r="P405" s="55">
        <f>Equity_Historical!V406</f>
        <v>1.3894903674166613E-2</v>
      </c>
      <c r="Q405" s="55">
        <f>Equity_Historical!W406</f>
        <v>-1.3152436699485367E-4</v>
      </c>
      <c r="R405" s="55">
        <f>Equity_Historical!X406</f>
        <v>2.9272449505629316E-3</v>
      </c>
      <c r="S405" s="55">
        <f>Equity_Historical!Y406</f>
        <v>6.6556305854829061E-3</v>
      </c>
      <c r="T405" s="55">
        <f>Equity_Historical!Z406</f>
        <v>2.7549635937046775E-3</v>
      </c>
      <c r="V405" s="55"/>
      <c r="W405" s="55">
        <v>2.6029712012607263E-3</v>
      </c>
      <c r="X405" s="55">
        <v>2.4184216429436668E-2</v>
      </c>
      <c r="Y405" s="94">
        <f t="shared" si="29"/>
        <v>1.5551718338166291E-2</v>
      </c>
      <c r="Z405" s="54">
        <f t="shared" si="30"/>
        <v>1015551.7183381662</v>
      </c>
      <c r="AA405" s="54">
        <f t="shared" si="31"/>
        <v>15551.718338166247</v>
      </c>
      <c r="AB405" s="101">
        <v>-6242.0086008606013</v>
      </c>
      <c r="AC405" s="6">
        <f t="shared" si="28"/>
        <v>987371.99222813314</v>
      </c>
    </row>
    <row r="406" spans="2:29">
      <c r="B406" s="112">
        <v>44048</v>
      </c>
      <c r="C406" s="33">
        <v>402</v>
      </c>
      <c r="D406" s="55">
        <f>Bond_Historical!K406</f>
        <v>-1.3419370959701815E-3</v>
      </c>
      <c r="E406" s="55">
        <f>Bond_Historical!L406</f>
        <v>-1.9245500569704482E-3</v>
      </c>
      <c r="F406" s="55">
        <f>Bond_Historical!M406</f>
        <v>-2.4766032298263068E-3</v>
      </c>
      <c r="G406" s="55">
        <f>Bond_Historical!N406</f>
        <v>-1.3704666089719049E-3</v>
      </c>
      <c r="H406" s="55">
        <f>Bond_Historical!O406</f>
        <v>8.1133458995118961E-4</v>
      </c>
      <c r="I406" s="55">
        <f>Bond_Historical!P406</f>
        <v>1.8171031056696415E-4</v>
      </c>
      <c r="J406" s="55">
        <f>Equity_Historical!P407</f>
        <v>8.7035045224637293E-3</v>
      </c>
      <c r="K406" s="55">
        <f>Equity_Historical!Q407</f>
        <v>-2.8460246761679714E-3</v>
      </c>
      <c r="L406" s="55">
        <f>Equity_Historical!R407</f>
        <v>-1.3999004425242644E-2</v>
      </c>
      <c r="M406" s="55">
        <f>Equity_Historical!S407</f>
        <v>-9.2737233432682361E-3</v>
      </c>
      <c r="N406" s="55">
        <f>Equity_Historical!T407</f>
        <v>2.9105912211471678E-2</v>
      </c>
      <c r="O406" s="55">
        <f>Equity_Historical!U407</f>
        <v>1.7223803647582438E-2</v>
      </c>
      <c r="P406" s="55">
        <f>Equity_Historical!V407</f>
        <v>-1.8935246052401686E-2</v>
      </c>
      <c r="Q406" s="55">
        <f>Equity_Historical!W407</f>
        <v>-2.9956940817155265E-2</v>
      </c>
      <c r="R406" s="55">
        <f>Equity_Historical!X407</f>
        <v>2.5837451443900549E-2</v>
      </c>
      <c r="S406" s="55">
        <f>Equity_Historical!Y407</f>
        <v>3.6182890324701709E-3</v>
      </c>
      <c r="T406" s="55">
        <f>Equity_Historical!Z407</f>
        <v>2.6100747477458015E-2</v>
      </c>
      <c r="V406" s="55"/>
      <c r="W406" s="55">
        <v>-1.4136138523259754E-3</v>
      </c>
      <c r="X406" s="55">
        <v>4.0636350261173612E-3</v>
      </c>
      <c r="Y406" s="94">
        <f t="shared" si="29"/>
        <v>1.8727354747400263E-3</v>
      </c>
      <c r="Z406" s="54">
        <f t="shared" si="30"/>
        <v>1001872.73547474</v>
      </c>
      <c r="AA406" s="54">
        <f t="shared" si="31"/>
        <v>1872.7354747400386</v>
      </c>
      <c r="AB406" s="101">
        <v>-6235.7788617134793</v>
      </c>
      <c r="AC406" s="6">
        <f t="shared" si="28"/>
        <v>989244.72770287318</v>
      </c>
    </row>
    <row r="407" spans="2:29">
      <c r="B407" s="112">
        <v>44049</v>
      </c>
      <c r="C407" s="33">
        <v>403</v>
      </c>
      <c r="D407" s="55">
        <f>Bond_Historical!K407</f>
        <v>1.5659759517969527E-3</v>
      </c>
      <c r="E407" s="55">
        <f>Bond_Historical!L407</f>
        <v>1.4232079612891801E-3</v>
      </c>
      <c r="F407" s="55">
        <f>Bond_Historical!M407</f>
        <v>1.0621253181407851E-3</v>
      </c>
      <c r="G407" s="55">
        <f>Bond_Historical!N407</f>
        <v>4.2492733521422212E-3</v>
      </c>
      <c r="H407" s="55">
        <f>Bond_Historical!O407</f>
        <v>9.7252937481571902E-4</v>
      </c>
      <c r="I407" s="55">
        <f>Bond_Historical!P407</f>
        <v>1.6378923732545201E-3</v>
      </c>
      <c r="J407" s="55">
        <f>Equity_Historical!P408</f>
        <v>-4.8004791680496452E-3</v>
      </c>
      <c r="K407" s="55">
        <f>Equity_Historical!Q408</f>
        <v>6.2851205484769371E-2</v>
      </c>
      <c r="L407" s="55">
        <f>Equity_Historical!R408</f>
        <v>-3.5498191813840324E-3</v>
      </c>
      <c r="M407" s="55">
        <f>Equity_Historical!S408</f>
        <v>-4.804774139937437E-3</v>
      </c>
      <c r="N407" s="55">
        <f>Equity_Historical!T408</f>
        <v>-3.6564526482983775E-4</v>
      </c>
      <c r="O407" s="55">
        <f>Equity_Historical!U408</f>
        <v>3.0867735763303244E-4</v>
      </c>
      <c r="P407" s="55">
        <f>Equity_Historical!V408</f>
        <v>8.6140338233306707E-4</v>
      </c>
      <c r="Q407" s="55">
        <f>Equity_Historical!W408</f>
        <v>3.5236983580078161E-3</v>
      </c>
      <c r="R407" s="55">
        <f>Equity_Historical!X408</f>
        <v>5.0754407270739779E-3</v>
      </c>
      <c r="S407" s="55">
        <f>Equity_Historical!Y408</f>
        <v>3.4294344841738697E-2</v>
      </c>
      <c r="T407" s="55">
        <f>Equity_Historical!Z408</f>
        <v>-8.5695857890834056E-3</v>
      </c>
      <c r="V407" s="55"/>
      <c r="W407" s="55">
        <v>2.2582235032617172E-3</v>
      </c>
      <c r="X407" s="55">
        <v>7.2264160886900269E-3</v>
      </c>
      <c r="Y407" s="94">
        <f t="shared" si="29"/>
        <v>5.2391390545187032E-3</v>
      </c>
      <c r="Z407" s="54">
        <f t="shared" si="30"/>
        <v>1005239.1390545187</v>
      </c>
      <c r="AA407" s="54">
        <f t="shared" si="31"/>
        <v>5239.1390545186587</v>
      </c>
      <c r="AB407" s="101">
        <v>-6229.2792174736969</v>
      </c>
      <c r="AC407" s="6">
        <f t="shared" si="28"/>
        <v>994483.86675739184</v>
      </c>
    </row>
    <row r="408" spans="2:29">
      <c r="B408" s="112">
        <v>44050</v>
      </c>
      <c r="C408" s="33">
        <v>404</v>
      </c>
      <c r="D408" s="55">
        <f>Bond_Historical!K408</f>
        <v>-1.1181843333308633E-3</v>
      </c>
      <c r="E408" s="55">
        <f>Bond_Historical!L408</f>
        <v>-1.1716283234598239E-3</v>
      </c>
      <c r="F408" s="55">
        <f>Bond_Historical!M408</f>
        <v>-1.7709251304885436E-3</v>
      </c>
      <c r="G408" s="55">
        <f>Bond_Historical!N408</f>
        <v>-2.8069775063018884E-3</v>
      </c>
      <c r="H408" s="55">
        <f>Bond_Historical!O408</f>
        <v>-2.9210364530753764E-3</v>
      </c>
      <c r="I408" s="55">
        <f>Bond_Historical!P408</f>
        <v>3.6361424437509986E-4</v>
      </c>
      <c r="J408" s="55">
        <f>Equity_Historical!P409</f>
        <v>-4.5937630990057878E-3</v>
      </c>
      <c r="K408" s="55">
        <f>Equity_Historical!Q409</f>
        <v>1.1841539029176349E-2</v>
      </c>
      <c r="L408" s="55">
        <f>Equity_Historical!R409</f>
        <v>4.7816813966016112E-3</v>
      </c>
      <c r="M408" s="55">
        <f>Equity_Historical!S409</f>
        <v>-1.215561740412776E-2</v>
      </c>
      <c r="N408" s="55">
        <f>Equity_Historical!T409</f>
        <v>2.0981008162242104E-2</v>
      </c>
      <c r="O408" s="55">
        <f>Equity_Historical!U409</f>
        <v>2.1768853434473139E-2</v>
      </c>
      <c r="P408" s="55">
        <f>Equity_Historical!V409</f>
        <v>8.185242891577198E-3</v>
      </c>
      <c r="Q408" s="55">
        <f>Equity_Historical!W409</f>
        <v>1.5970286425138265E-2</v>
      </c>
      <c r="R408" s="55">
        <f>Equity_Historical!X409</f>
        <v>9.4123104969889518E-3</v>
      </c>
      <c r="S408" s="55">
        <f>Equity_Historical!Y409</f>
        <v>-2.2998209720090607E-2</v>
      </c>
      <c r="T408" s="55">
        <f>Equity_Historical!Z409</f>
        <v>1.2281931066149341E-2</v>
      </c>
      <c r="V408" s="55"/>
      <c r="W408" s="55">
        <v>-1.7064604617433919E-3</v>
      </c>
      <c r="X408" s="55">
        <v>2.305228044449251E-2</v>
      </c>
      <c r="Y408" s="94">
        <f t="shared" si="29"/>
        <v>1.314878408199815E-2</v>
      </c>
      <c r="Z408" s="54">
        <f t="shared" si="30"/>
        <v>1013148.7840819982</v>
      </c>
      <c r="AA408" s="54">
        <f t="shared" si="31"/>
        <v>13148.784081998165</v>
      </c>
      <c r="AB408" s="101">
        <v>-6225.9782745114062</v>
      </c>
      <c r="AC408" s="6">
        <f t="shared" si="28"/>
        <v>1007632.65083939</v>
      </c>
    </row>
    <row r="409" spans="2:29">
      <c r="B409" s="112">
        <v>44053</v>
      </c>
      <c r="C409" s="33">
        <v>405</v>
      </c>
      <c r="D409" s="55">
        <f>Bond_Historical!K409</f>
        <v>-1.1199908551197272E-3</v>
      </c>
      <c r="E409" s="55">
        <f>Bond_Historical!L409</f>
        <v>-9.2160215191614968E-4</v>
      </c>
      <c r="F409" s="55">
        <f>Bond_Historical!M409</f>
        <v>-1.0636270069501151E-3</v>
      </c>
      <c r="G409" s="55">
        <f>Bond_Historical!N409</f>
        <v>-2.1642205416111957E-3</v>
      </c>
      <c r="H409" s="55">
        <f>Bond_Historical!O409</f>
        <v>-8.1282285722521946E-4</v>
      </c>
      <c r="I409" s="55">
        <f>Bond_Historical!P409</f>
        <v>5.446120365208202E-4</v>
      </c>
      <c r="J409" s="55">
        <f>Equity_Historical!P410</f>
        <v>2.4333534663014397E-2</v>
      </c>
      <c r="K409" s="55">
        <f>Equity_Historical!Q410</f>
        <v>-2.0473395864777262E-2</v>
      </c>
      <c r="L409" s="55">
        <f>Equity_Historical!R410</f>
        <v>1.4588891907126316E-2</v>
      </c>
      <c r="M409" s="55">
        <f>Equity_Historical!S410</f>
        <v>-2.0125669593580287E-3</v>
      </c>
      <c r="N409" s="55">
        <f>Equity_Historical!T410</f>
        <v>3.1709574863909587E-2</v>
      </c>
      <c r="O409" s="55">
        <f>Equity_Historical!U410</f>
        <v>1.2598835252781096E-2</v>
      </c>
      <c r="P409" s="55">
        <f>Equity_Historical!V410</f>
        <v>-1.6437903518040278E-2</v>
      </c>
      <c r="Q409" s="55">
        <f>Equity_Historical!W410</f>
        <v>3.588254450864282E-3</v>
      </c>
      <c r="R409" s="55">
        <f>Equity_Historical!X410</f>
        <v>6.5081167673535657E-3</v>
      </c>
      <c r="S409" s="55">
        <f>Equity_Historical!Y410</f>
        <v>1.4430215817650301E-2</v>
      </c>
      <c r="T409" s="55">
        <f>Equity_Historical!Z410</f>
        <v>3.4336019475404336E-2</v>
      </c>
      <c r="V409" s="55"/>
      <c r="W409" s="55">
        <v>-1.1872183317194636E-3</v>
      </c>
      <c r="X409" s="55">
        <v>-2.247741748325767E-3</v>
      </c>
      <c r="Y409" s="94">
        <f t="shared" si="29"/>
        <v>-1.8235323816832457E-3</v>
      </c>
      <c r="Z409" s="54">
        <f t="shared" si="30"/>
        <v>998176.46761831676</v>
      </c>
      <c r="AA409" s="54">
        <f t="shared" si="31"/>
        <v>-1823.5323816832388</v>
      </c>
      <c r="AB409" s="101">
        <v>-6203.9025836088695</v>
      </c>
      <c r="AC409" s="6">
        <f t="shared" si="28"/>
        <v>1005809.1184577068</v>
      </c>
    </row>
    <row r="410" spans="2:29">
      <c r="B410" s="112">
        <v>44054</v>
      </c>
      <c r="C410" s="33">
        <v>406</v>
      </c>
      <c r="D410" s="55">
        <f>Bond_Historical!K410</f>
        <v>-3.477878882864206E-3</v>
      </c>
      <c r="E410" s="55">
        <f>Bond_Historical!L410</f>
        <v>-2.7695838063735911E-3</v>
      </c>
      <c r="F410" s="55">
        <f>Bond_Historical!M410</f>
        <v>-3.9115520643050313E-3</v>
      </c>
      <c r="G410" s="55">
        <f>Bond_Historical!N410</f>
        <v>-6.303440751977479E-3</v>
      </c>
      <c r="H410" s="55">
        <f>Bond_Historical!O410</f>
        <v>-2.116752050681933E-3</v>
      </c>
      <c r="I410" s="55">
        <f>Bond_Historical!P410</f>
        <v>-1.453787145126096E-3</v>
      </c>
      <c r="J410" s="55">
        <f>Equity_Historical!P411</f>
        <v>1.0281521159087438E-2</v>
      </c>
      <c r="K410" s="55">
        <f>Equity_Historical!Q411</f>
        <v>-2.6468893789183698E-2</v>
      </c>
      <c r="L410" s="55">
        <f>Equity_Historical!R411</f>
        <v>-1.2820886190061486E-2</v>
      </c>
      <c r="M410" s="55">
        <f>Equity_Historical!S411</f>
        <v>-1.3350309175166721E-2</v>
      </c>
      <c r="N410" s="55">
        <f>Equity_Historical!T411</f>
        <v>-6.436549486012284E-3</v>
      </c>
      <c r="O410" s="55">
        <f>Equity_Historical!U411</f>
        <v>3.1108890875395936E-2</v>
      </c>
      <c r="P410" s="55">
        <f>Equity_Historical!V411</f>
        <v>-2.8864692047341389E-2</v>
      </c>
      <c r="Q410" s="55">
        <f>Equity_Historical!W411</f>
        <v>-2.8527268597736639E-2</v>
      </c>
      <c r="R410" s="55">
        <f>Equity_Historical!X411</f>
        <v>-1.1187384806681787E-2</v>
      </c>
      <c r="S410" s="55">
        <f>Equity_Historical!Y411</f>
        <v>-3.0190980258413193E-2</v>
      </c>
      <c r="T410" s="55">
        <f>Equity_Historical!Z411</f>
        <v>1.72790039416435E-2</v>
      </c>
      <c r="V410" s="55"/>
      <c r="W410" s="55">
        <v>-4.0049965204643637E-3</v>
      </c>
      <c r="X410" s="55">
        <v>-1.692273403802989E-2</v>
      </c>
      <c r="Y410" s="94">
        <f t="shared" si="29"/>
        <v>-1.1755639031003679E-2</v>
      </c>
      <c r="Z410" s="54">
        <f t="shared" si="30"/>
        <v>988244.36096899631</v>
      </c>
      <c r="AA410" s="54">
        <f t="shared" si="31"/>
        <v>-11755.639031003695</v>
      </c>
      <c r="AB410" s="101">
        <v>-6177.365928195999</v>
      </c>
      <c r="AC410" s="6">
        <f t="shared" si="28"/>
        <v>994053.47942670307</v>
      </c>
    </row>
    <row r="411" spans="2:29">
      <c r="B411" s="112">
        <v>44055</v>
      </c>
      <c r="C411" s="33">
        <v>407</v>
      </c>
      <c r="D411" s="55">
        <f>Bond_Historical!K411</f>
        <v>-2.5884274199828939E-3</v>
      </c>
      <c r="E411" s="55">
        <f>Bond_Historical!L411</f>
        <v>-2.0192067714133698E-3</v>
      </c>
      <c r="F411" s="55">
        <f>Bond_Historical!M411</f>
        <v>-2.1394744618198937E-3</v>
      </c>
      <c r="G411" s="55">
        <f>Bond_Historical!N411</f>
        <v>-2.4741669142863882E-3</v>
      </c>
      <c r="H411" s="55">
        <f>Bond_Historical!O411</f>
        <v>8.1454452266148088E-4</v>
      </c>
      <c r="I411" s="55">
        <f>Bond_Historical!P411</f>
        <v>0</v>
      </c>
      <c r="J411" s="55">
        <f>Equity_Historical!P412</f>
        <v>-2.2678594058082109E-4</v>
      </c>
      <c r="K411" s="55">
        <f>Equity_Historical!Q412</f>
        <v>1.4573383105978712E-2</v>
      </c>
      <c r="L411" s="55">
        <f>Equity_Historical!R412</f>
        <v>1.2896624067208774E-2</v>
      </c>
      <c r="M411" s="55">
        <f>Equity_Historical!S412</f>
        <v>2.3538475146452253E-2</v>
      </c>
      <c r="N411" s="55">
        <f>Equity_Historical!T412</f>
        <v>1.8158860091185447E-2</v>
      </c>
      <c r="O411" s="55">
        <f>Equity_Historical!U412</f>
        <v>-8.5124305590766319E-3</v>
      </c>
      <c r="P411" s="55">
        <f>Equity_Historical!V412</f>
        <v>2.0503386170357098E-2</v>
      </c>
      <c r="Q411" s="55">
        <f>Equity_Historical!W412</f>
        <v>1.355746831843665E-2</v>
      </c>
      <c r="R411" s="55">
        <f>Equity_Historical!X412</f>
        <v>2.107254981849449E-2</v>
      </c>
      <c r="S411" s="55">
        <f>Equity_Historical!Y412</f>
        <v>3.269394205846602E-2</v>
      </c>
      <c r="T411" s="55">
        <f>Equity_Historical!Z412</f>
        <v>-4.7208285131024735E-3</v>
      </c>
      <c r="V411" s="55"/>
      <c r="W411" s="55">
        <v>-1.8773416534510947E-3</v>
      </c>
      <c r="X411" s="55">
        <v>1.8303458115350744E-2</v>
      </c>
      <c r="Y411" s="94">
        <f t="shared" si="29"/>
        <v>1.0231138207830009E-2</v>
      </c>
      <c r="Z411" s="54">
        <f t="shared" si="30"/>
        <v>1010231.13820783</v>
      </c>
      <c r="AA411" s="54">
        <f t="shared" si="31"/>
        <v>10231.138207830023</v>
      </c>
      <c r="AB411" s="101">
        <v>-6172.6812921763631</v>
      </c>
      <c r="AC411" s="6">
        <f t="shared" si="28"/>
        <v>1004284.6176345331</v>
      </c>
    </row>
    <row r="412" spans="2:29">
      <c r="B412" s="112">
        <v>44056</v>
      </c>
      <c r="C412" s="33">
        <v>408</v>
      </c>
      <c r="D412" s="55">
        <f>Bond_Historical!K412</f>
        <v>-3.2737491412510259E-3</v>
      </c>
      <c r="E412" s="55">
        <f>Bond_Historical!L412</f>
        <v>-3.7119399087869273E-3</v>
      </c>
      <c r="F412" s="55">
        <f>Bond_Historical!M412</f>
        <v>-2.8604266943843752E-3</v>
      </c>
      <c r="G412" s="55">
        <f>Bond_Historical!N412</f>
        <v>-9.0752072259363305E-3</v>
      </c>
      <c r="H412" s="55">
        <f>Bond_Historical!O412</f>
        <v>-3.0992585313712536E-3</v>
      </c>
      <c r="I412" s="55">
        <f>Bond_Historical!P412</f>
        <v>-5.4593763467963277E-4</v>
      </c>
      <c r="J412" s="55">
        <f>Equity_Historical!P413</f>
        <v>-2.4800230171631535E-2</v>
      </c>
      <c r="K412" s="55">
        <f>Equity_Historical!Q413</f>
        <v>5.4106020204123736E-3</v>
      </c>
      <c r="L412" s="55">
        <f>Equity_Historical!R413</f>
        <v>3.7993791048740681E-3</v>
      </c>
      <c r="M412" s="55">
        <f>Equity_Historical!S413</f>
        <v>-4.4966674306279823E-3</v>
      </c>
      <c r="N412" s="55">
        <f>Equity_Historical!T413</f>
        <v>-5.6715121206756623E-3</v>
      </c>
      <c r="O412" s="55">
        <f>Equity_Historical!U413</f>
        <v>-5.5525461625745868E-3</v>
      </c>
      <c r="P412" s="55">
        <f>Equity_Historical!V413</f>
        <v>-2.2710014605791615E-3</v>
      </c>
      <c r="Q412" s="55">
        <f>Equity_Historical!W413</f>
        <v>-6.6201458868546991E-3</v>
      </c>
      <c r="R412" s="55">
        <f>Equity_Historical!X413</f>
        <v>-2.3299408123632743E-3</v>
      </c>
      <c r="S412" s="55">
        <f>Equity_Historical!Y413</f>
        <v>1.754288548429081E-2</v>
      </c>
      <c r="T412" s="55">
        <f>Equity_Historical!Z413</f>
        <v>-1.4719621719164612E-2</v>
      </c>
      <c r="V412" s="55"/>
      <c r="W412" s="55">
        <v>-4.7769588262261175E-3</v>
      </c>
      <c r="X412" s="55">
        <v>-3.2831877733085872E-3</v>
      </c>
      <c r="Y412" s="94">
        <f t="shared" si="29"/>
        <v>-3.8806961944755991E-3</v>
      </c>
      <c r="Z412" s="54">
        <f t="shared" si="30"/>
        <v>996119.30380552437</v>
      </c>
      <c r="AA412" s="54">
        <f t="shared" si="31"/>
        <v>-3880.6961944756331</v>
      </c>
      <c r="AB412" s="101">
        <v>-6171.9629086089553</v>
      </c>
      <c r="AC412" s="6">
        <f t="shared" si="28"/>
        <v>1000403.9214400575</v>
      </c>
    </row>
    <row r="413" spans="2:29">
      <c r="B413" s="112">
        <v>44057</v>
      </c>
      <c r="C413" s="33">
        <v>409</v>
      </c>
      <c r="D413" s="55">
        <f>Bond_Historical!K413</f>
        <v>-1.1309269948492778E-3</v>
      </c>
      <c r="E413" s="55">
        <f>Bond_Historical!L413</f>
        <v>-9.3026634833367019E-4</v>
      </c>
      <c r="F413" s="55">
        <f>Bond_Historical!M413</f>
        <v>-3.5808595636413845E-4</v>
      </c>
      <c r="G413" s="55">
        <f>Bond_Historical!N413</f>
        <v>-4.4214375885942873E-3</v>
      </c>
      <c r="H413" s="55">
        <f>Bond_Historical!O413</f>
        <v>-1.6351975978738771E-3</v>
      </c>
      <c r="I413" s="55">
        <f>Bond_Historical!P413</f>
        <v>-1.0927109342150157E-3</v>
      </c>
      <c r="J413" s="55">
        <f>Equity_Historical!P414</f>
        <v>4.4079306494634873E-3</v>
      </c>
      <c r="K413" s="55">
        <f>Equity_Historical!Q414</f>
        <v>-2.2964977456789578E-4</v>
      </c>
      <c r="L413" s="55">
        <f>Equity_Historical!R414</f>
        <v>5.6721388565003795E-3</v>
      </c>
      <c r="M413" s="55">
        <f>Equity_Historical!S414</f>
        <v>-7.8760749663700259E-3</v>
      </c>
      <c r="N413" s="55">
        <f>Equity_Historical!T414</f>
        <v>2.4099655386113045E-3</v>
      </c>
      <c r="O413" s="55">
        <f>Equity_Historical!U414</f>
        <v>3.9058158956369385E-4</v>
      </c>
      <c r="P413" s="55">
        <f>Equity_Historical!V414</f>
        <v>-2.4359278931489147E-3</v>
      </c>
      <c r="Q413" s="55">
        <f>Equity_Historical!W414</f>
        <v>-3.2586373577889148E-3</v>
      </c>
      <c r="R413" s="55">
        <f>Equity_Historical!X414</f>
        <v>6.7574507026431944E-3</v>
      </c>
      <c r="S413" s="55">
        <f>Equity_Historical!Y414</f>
        <v>-8.9187674754288588E-4</v>
      </c>
      <c r="T413" s="55">
        <f>Equity_Historical!Z414</f>
        <v>8.5649435360481366E-3</v>
      </c>
      <c r="V413" s="55"/>
      <c r="W413" s="55">
        <v>-1.9894635975383538E-3</v>
      </c>
      <c r="X413" s="55">
        <v>-1.750668642701101E-4</v>
      </c>
      <c r="Y413" s="94">
        <f t="shared" si="29"/>
        <v>-9.0082555757740759E-4</v>
      </c>
      <c r="Z413" s="54">
        <f t="shared" si="30"/>
        <v>999099.17444242258</v>
      </c>
      <c r="AA413" s="54">
        <f t="shared" si="31"/>
        <v>-900.82555757742375</v>
      </c>
      <c r="AB413" s="101">
        <v>-6157.4208484658739</v>
      </c>
      <c r="AC413" s="6">
        <f t="shared" si="28"/>
        <v>999503.09588248003</v>
      </c>
    </row>
    <row r="414" spans="2:29">
      <c r="B414" s="112">
        <v>44060</v>
      </c>
      <c r="C414" s="33">
        <v>410</v>
      </c>
      <c r="D414" s="55">
        <f>Bond_Historical!K414</f>
        <v>1.2441882842351981E-3</v>
      </c>
      <c r="E414" s="55">
        <f>Bond_Historical!L414</f>
        <v>1.3529258804943643E-3</v>
      </c>
      <c r="F414" s="55">
        <f>Bond_Historical!M414</f>
        <v>3.5808595636413156E-4</v>
      </c>
      <c r="G414" s="55">
        <f>Bond_Historical!N414</f>
        <v>2.0654579490124352E-3</v>
      </c>
      <c r="H414" s="55">
        <f>Bond_Historical!O414</f>
        <v>1.9617908394093725E-3</v>
      </c>
      <c r="I414" s="55">
        <f>Bond_Historical!P414</f>
        <v>0</v>
      </c>
      <c r="J414" s="55">
        <f>Equity_Historical!P415</f>
        <v>-1.3047905877865602E-2</v>
      </c>
      <c r="K414" s="55">
        <f>Equity_Historical!Q415</f>
        <v>-3.0620126513844801E-4</v>
      </c>
      <c r="L414" s="55">
        <f>Equity_Historical!R415</f>
        <v>2.2372242939736747E-2</v>
      </c>
      <c r="M414" s="55">
        <f>Equity_Historical!S415</f>
        <v>5.2018244669150924E-3</v>
      </c>
      <c r="N414" s="55">
        <f>Equity_Historical!T415</f>
        <v>-1.2108906445353722E-2</v>
      </c>
      <c r="O414" s="55">
        <f>Equity_Historical!U415</f>
        <v>-2.6718322916579305E-2</v>
      </c>
      <c r="P414" s="55">
        <f>Equity_Historical!V415</f>
        <v>3.1536667476285397E-3</v>
      </c>
      <c r="Q414" s="55">
        <f>Equity_Historical!W415</f>
        <v>1.1897030069033442E-2</v>
      </c>
      <c r="R414" s="55">
        <f>Equity_Historical!X415</f>
        <v>-9.9036402480563671E-3</v>
      </c>
      <c r="S414" s="55">
        <f>Equity_Historical!Y415</f>
        <v>-2.6140416500443162E-3</v>
      </c>
      <c r="T414" s="55">
        <f>Equity_Historical!Z415</f>
        <v>9.6844831144717852E-3</v>
      </c>
      <c r="V414" s="55"/>
      <c r="W414" s="55">
        <v>1.2374007314461402E-3</v>
      </c>
      <c r="X414" s="55">
        <v>-3.2825848696263565E-2</v>
      </c>
      <c r="Y414" s="94">
        <f t="shared" si="29"/>
        <v>-1.9200548925179681E-2</v>
      </c>
      <c r="Z414" s="54">
        <f t="shared" si="30"/>
        <v>980799.45107482036</v>
      </c>
      <c r="AA414" s="54">
        <f t="shared" si="31"/>
        <v>-19200.548925179639</v>
      </c>
      <c r="AB414" s="101">
        <v>-6089.6332045799354</v>
      </c>
      <c r="AC414" s="6">
        <f t="shared" si="28"/>
        <v>980302.54695730039</v>
      </c>
    </row>
    <row r="415" spans="2:29">
      <c r="B415" s="112">
        <v>44061</v>
      </c>
      <c r="C415" s="33">
        <v>411</v>
      </c>
      <c r="D415" s="55">
        <f>Bond_Historical!K415</f>
        <v>1.3555636439310007E-3</v>
      </c>
      <c r="E415" s="55">
        <f>Bond_Historical!L415</f>
        <v>1.4354189202129548E-3</v>
      </c>
      <c r="F415" s="55">
        <f>Bond_Historical!M415</f>
        <v>1.7886627818085364E-3</v>
      </c>
      <c r="G415" s="55">
        <f>Bond_Historical!N415</f>
        <v>2.869899128333278E-3</v>
      </c>
      <c r="H415" s="55">
        <f>Bond_Historical!O415</f>
        <v>4.8876956750815012E-3</v>
      </c>
      <c r="I415" s="55">
        <f>Bond_Historical!P415</f>
        <v>-9.1157466702064516E-4</v>
      </c>
      <c r="J415" s="55">
        <f>Equity_Historical!P416</f>
        <v>-4.9370439310615312E-3</v>
      </c>
      <c r="K415" s="55">
        <f>Equity_Historical!Q416</f>
        <v>4.5080979286314729E-3</v>
      </c>
      <c r="L415" s="55">
        <f>Equity_Historical!R416</f>
        <v>-6.585008931534699E-3</v>
      </c>
      <c r="M415" s="55">
        <f>Equity_Historical!S416</f>
        <v>5.008358015037251E-3</v>
      </c>
      <c r="N415" s="55">
        <f>Equity_Historical!T416</f>
        <v>-8.0376871350881837E-3</v>
      </c>
      <c r="O415" s="55">
        <f>Equity_Historical!U416</f>
        <v>-1.4038342052182989E-2</v>
      </c>
      <c r="P415" s="55">
        <f>Equity_Historical!V416</f>
        <v>6.5150037844185337E-3</v>
      </c>
      <c r="Q415" s="55">
        <f>Equity_Historical!W416</f>
        <v>-4.0138259533758049E-3</v>
      </c>
      <c r="R415" s="55">
        <f>Equity_Historical!X416</f>
        <v>-1.1611331195534473E-2</v>
      </c>
      <c r="S415" s="55">
        <f>Equity_Historical!Y416</f>
        <v>8.2983200395982046E-3</v>
      </c>
      <c r="T415" s="55">
        <f>Equity_Historical!Z416</f>
        <v>-4.4662943287347946E-3</v>
      </c>
      <c r="V415" s="55"/>
      <c r="W415" s="55">
        <v>1.8440316069244468E-3</v>
      </c>
      <c r="X415" s="55">
        <v>-6.5311639994078798E-3</v>
      </c>
      <c r="Y415" s="94">
        <f t="shared" si="29"/>
        <v>-3.1810857568749492E-3</v>
      </c>
      <c r="Z415" s="54">
        <f t="shared" si="30"/>
        <v>996818.91424312501</v>
      </c>
      <c r="AA415" s="54">
        <f t="shared" si="31"/>
        <v>-3181.0857568749925</v>
      </c>
      <c r="AB415" s="101">
        <v>-6060.2837517899461</v>
      </c>
      <c r="AC415" s="6">
        <f t="shared" si="28"/>
        <v>977121.4612004254</v>
      </c>
    </row>
    <row r="416" spans="2:29">
      <c r="B416" s="112">
        <v>44062</v>
      </c>
      <c r="C416" s="33">
        <v>412</v>
      </c>
      <c r="D416" s="55">
        <f>Bond_Historical!K416</f>
        <v>-1.6947138613440656E-3</v>
      </c>
      <c r="E416" s="55">
        <f>Bond_Historical!L416</f>
        <v>-1.5200083660420892E-3</v>
      </c>
      <c r="F416" s="55">
        <f>Bond_Historical!M416</f>
        <v>-1.0727597962405314E-3</v>
      </c>
      <c r="G416" s="55">
        <f>Bond_Historical!N416</f>
        <v>-2.649079473991523E-3</v>
      </c>
      <c r="H416" s="55">
        <f>Bond_Historical!O416</f>
        <v>-3.4187647684843863E-3</v>
      </c>
      <c r="I416" s="55">
        <f>Bond_Historical!P416</f>
        <v>-7.2970408823639905E-4</v>
      </c>
      <c r="J416" s="55">
        <f>Equity_Historical!P417</f>
        <v>-1.1138903369776241E-2</v>
      </c>
      <c r="K416" s="55">
        <f>Equity_Historical!Q417</f>
        <v>9.5246978879486651E-4</v>
      </c>
      <c r="L416" s="55">
        <f>Equity_Historical!R417</f>
        <v>-1.7221348088438115E-2</v>
      </c>
      <c r="M416" s="55">
        <f>Equity_Historical!S417</f>
        <v>0</v>
      </c>
      <c r="N416" s="55">
        <f>Equity_Historical!T417</f>
        <v>-1.2889643940168593E-2</v>
      </c>
      <c r="O416" s="55">
        <f>Equity_Historical!U417</f>
        <v>2.3364481123309988E-3</v>
      </c>
      <c r="P416" s="55">
        <f>Equity_Historical!V417</f>
        <v>-2.9412781852187996E-2</v>
      </c>
      <c r="Q416" s="55">
        <f>Equity_Historical!W417</f>
        <v>1.2263146237514577E-3</v>
      </c>
      <c r="R416" s="55">
        <f>Equity_Historical!X417</f>
        <v>-4.4604388182475111E-3</v>
      </c>
      <c r="S416" s="55">
        <f>Equity_Historical!Y417</f>
        <v>1.2537609345750881E-3</v>
      </c>
      <c r="T416" s="55">
        <f>Equity_Historical!Z417</f>
        <v>-7.2882554615762108E-4</v>
      </c>
      <c r="V416" s="55"/>
      <c r="W416" s="55">
        <v>-1.8067668110065399E-3</v>
      </c>
      <c r="X416" s="55">
        <v>-3.7542866414400973E-2</v>
      </c>
      <c r="Y416" s="94">
        <f t="shared" si="29"/>
        <v>-2.3248426573043199E-2</v>
      </c>
      <c r="Z416" s="54">
        <f t="shared" si="30"/>
        <v>976751.57342695678</v>
      </c>
      <c r="AA416" s="54">
        <f t="shared" si="31"/>
        <v>-23248.426573043223</v>
      </c>
      <c r="AB416" s="101">
        <v>-6034.6016529230401</v>
      </c>
      <c r="AC416" s="6">
        <f t="shared" si="28"/>
        <v>953873.03462738218</v>
      </c>
    </row>
    <row r="417" spans="2:29">
      <c r="B417" s="112">
        <v>44063</v>
      </c>
      <c r="C417" s="33">
        <v>413</v>
      </c>
      <c r="D417" s="55">
        <f>Bond_Historical!K417</f>
        <v>1.6947138613441707E-3</v>
      </c>
      <c r="E417" s="55">
        <f>Bond_Historical!L417</f>
        <v>1.7729470255828247E-3</v>
      </c>
      <c r="F417" s="55">
        <f>Bond_Historical!M417</f>
        <v>2.1445237088161639E-3</v>
      </c>
      <c r="G417" s="55">
        <f>Bond_Historical!N417</f>
        <v>3.5309229501768891E-3</v>
      </c>
      <c r="H417" s="55">
        <f>Bond_Historical!O417</f>
        <v>-4.8927712060920934E-4</v>
      </c>
      <c r="I417" s="55">
        <f>Bond_Historical!P417</f>
        <v>-2.7417826540311039E-3</v>
      </c>
      <c r="J417" s="55">
        <f>Equity_Historical!P418</f>
        <v>-1.5369962344168816E-2</v>
      </c>
      <c r="K417" s="55">
        <f>Equity_Historical!Q418</f>
        <v>2.4154720393494793E-2</v>
      </c>
      <c r="L417" s="55">
        <f>Equity_Historical!R418</f>
        <v>-1.3993642663884118E-2</v>
      </c>
      <c r="M417" s="55">
        <f>Equity_Historical!S418</f>
        <v>3.3285920662709295E-4</v>
      </c>
      <c r="N417" s="55">
        <f>Equity_Historical!T418</f>
        <v>-2.8475931049101407E-3</v>
      </c>
      <c r="O417" s="55">
        <f>Equity_Historical!U418</f>
        <v>-1.2045976714043418E-2</v>
      </c>
      <c r="P417" s="55">
        <f>Equity_Historical!V418</f>
        <v>9.9410312793336373E-3</v>
      </c>
      <c r="Q417" s="55">
        <f>Equity_Historical!W418</f>
        <v>-1.4262409626018758E-2</v>
      </c>
      <c r="R417" s="55">
        <f>Equity_Historical!X418</f>
        <v>-6.5847154620161507E-3</v>
      </c>
      <c r="S417" s="55">
        <f>Equity_Historical!Y418</f>
        <v>2.1947179762716974E-2</v>
      </c>
      <c r="T417" s="55">
        <f>Equity_Historical!Z418</f>
        <v>-4.6464733188633003E-3</v>
      </c>
      <c r="V417" s="55"/>
      <c r="W417" s="55">
        <v>1.7533288570005762E-3</v>
      </c>
      <c r="X417" s="55">
        <v>7.3902868162930169E-4</v>
      </c>
      <c r="Y417" s="94">
        <f t="shared" si="29"/>
        <v>1.1447487517778116E-3</v>
      </c>
      <c r="Z417" s="54">
        <f t="shared" si="30"/>
        <v>1001144.7487517778</v>
      </c>
      <c r="AA417" s="54">
        <f t="shared" si="31"/>
        <v>1144.7487517778063</v>
      </c>
      <c r="AB417" s="101">
        <v>-6027.8580010375008</v>
      </c>
      <c r="AC417" s="6">
        <f t="shared" si="28"/>
        <v>955017.78337915998</v>
      </c>
    </row>
    <row r="418" spans="2:29">
      <c r="B418" s="112">
        <v>44064</v>
      </c>
      <c r="C418" s="33">
        <v>414</v>
      </c>
      <c r="D418" s="55">
        <f>Bond_Historical!K418</f>
        <v>2.1421334332058792E-3</v>
      </c>
      <c r="E418" s="55">
        <f>Bond_Historical!L418</f>
        <v>1.0115194089053796E-3</v>
      </c>
      <c r="F418" s="55">
        <f>Bond_Historical!M418</f>
        <v>1.0703093996722861E-3</v>
      </c>
      <c r="G418" s="55">
        <f>Bond_Historical!N418</f>
        <v>1.833966037931825E-3</v>
      </c>
      <c r="H418" s="55">
        <f>Bond_Historical!O418</f>
        <v>3.2578023408854932E-3</v>
      </c>
      <c r="I418" s="55">
        <f>Bond_Historical!P418</f>
        <v>7.3194483124062613E-4</v>
      </c>
      <c r="J418" s="55">
        <f>Equity_Historical!P419</f>
        <v>-7.5308845907073527E-3</v>
      </c>
      <c r="K418" s="55">
        <f>Equity_Historical!Q419</f>
        <v>-7.4623817987934287E-3</v>
      </c>
      <c r="L418" s="55">
        <f>Equity_Historical!R419</f>
        <v>8.0853220248319948E-3</v>
      </c>
      <c r="M418" s="55">
        <f>Equity_Historical!S419</f>
        <v>-8.5260968185947705E-3</v>
      </c>
      <c r="N418" s="55">
        <f>Equity_Historical!T419</f>
        <v>-1.743855501121663E-2</v>
      </c>
      <c r="O418" s="55">
        <f>Equity_Historical!U419</f>
        <v>-5.1361220268621708E-4</v>
      </c>
      <c r="P418" s="55">
        <f>Equity_Historical!V419</f>
        <v>6.6799912780508147E-3</v>
      </c>
      <c r="Q418" s="55">
        <f>Equity_Historical!W419</f>
        <v>-2.7664232253043729E-3</v>
      </c>
      <c r="R418" s="55">
        <f>Equity_Historical!X419</f>
        <v>2.5819813542996492E-3</v>
      </c>
      <c r="S418" s="55">
        <f>Equity_Historical!Y419</f>
        <v>5.0248377674262525E-2</v>
      </c>
      <c r="T418" s="55">
        <f>Equity_Historical!Z419</f>
        <v>4.3017475121220186E-2</v>
      </c>
      <c r="V418" s="55"/>
      <c r="W418" s="55">
        <v>1.4903392558148663E-3</v>
      </c>
      <c r="X418" s="55">
        <v>-3.5641726804977722E-2</v>
      </c>
      <c r="Y418" s="94">
        <f t="shared" si="29"/>
        <v>-2.0788900380660686E-2</v>
      </c>
      <c r="Z418" s="54">
        <f t="shared" si="30"/>
        <v>979211.09961933934</v>
      </c>
      <c r="AA418" s="54">
        <f t="shared" si="31"/>
        <v>-20788.900380660663</v>
      </c>
      <c r="AB418" s="101">
        <v>-5943.4649114046479</v>
      </c>
      <c r="AC418" s="6">
        <f t="shared" si="28"/>
        <v>934228.88299849932</v>
      </c>
    </row>
    <row r="419" spans="2:29">
      <c r="B419" s="112">
        <v>44067</v>
      </c>
      <c r="C419" s="33">
        <v>415</v>
      </c>
      <c r="D419" s="55">
        <f>Bond_Historical!K419</f>
        <v>-1.1268359178002835E-3</v>
      </c>
      <c r="E419" s="55">
        <f>Bond_Historical!L419</f>
        <v>-4.210970924038393E-4</v>
      </c>
      <c r="F419" s="55">
        <f>Bond_Historical!M419</f>
        <v>-3.5660413355729912E-4</v>
      </c>
      <c r="G419" s="55">
        <f>Bond_Historical!N419</f>
        <v>-1.761171662894491E-3</v>
      </c>
      <c r="H419" s="55">
        <f>Bond_Historical!O419</f>
        <v>1.9493948181388554E-3</v>
      </c>
      <c r="I419" s="55">
        <f>Bond_Historical!P419</f>
        <v>1.096784910314907E-3</v>
      </c>
      <c r="J419" s="55">
        <f>Equity_Historical!P420</f>
        <v>2.9078183044811093E-2</v>
      </c>
      <c r="K419" s="55">
        <f>Equity_Historical!Q420</f>
        <v>1.6270708594782322E-2</v>
      </c>
      <c r="L419" s="55">
        <f>Equity_Historical!R420</f>
        <v>-2.2814082354286613E-3</v>
      </c>
      <c r="M419" s="55">
        <f>Equity_Historical!S420</f>
        <v>1.2016169193920623E-2</v>
      </c>
      <c r="N419" s="55">
        <f>Equity_Historical!T420</f>
        <v>3.1244050901279297E-2</v>
      </c>
      <c r="O419" s="55">
        <f>Equity_Historical!U420</f>
        <v>2.7765578644212707E-2</v>
      </c>
      <c r="P419" s="55">
        <f>Equity_Historical!V420</f>
        <v>-1.5765019016060904E-2</v>
      </c>
      <c r="Q419" s="55">
        <f>Equity_Historical!W420</f>
        <v>2.89400678478581E-2</v>
      </c>
      <c r="R419" s="55">
        <f>Equity_Historical!X420</f>
        <v>-1.7015578277147864E-2</v>
      </c>
      <c r="S419" s="55">
        <f>Equity_Historical!Y420</f>
        <v>1.1889433209372198E-2</v>
      </c>
      <c r="T419" s="55">
        <f>Equity_Historical!Z420</f>
        <v>2.9145062673201664E-2</v>
      </c>
      <c r="V419" s="55"/>
      <c r="W419" s="55">
        <v>-6.1733394905946217E-4</v>
      </c>
      <c r="X419" s="55">
        <v>-2.7612023720948349E-3</v>
      </c>
      <c r="Y419" s="94">
        <f t="shared" si="29"/>
        <v>-1.9036550028806859E-3</v>
      </c>
      <c r="Z419" s="54">
        <f t="shared" si="30"/>
        <v>998096.34499711927</v>
      </c>
      <c r="AA419" s="54">
        <f t="shared" si="31"/>
        <v>-1903.6550028807251</v>
      </c>
      <c r="AB419" s="101">
        <v>-5913.82279736083</v>
      </c>
      <c r="AC419" s="6">
        <f t="shared" si="28"/>
        <v>932325.2279956186</v>
      </c>
    </row>
    <row r="420" spans="2:29">
      <c r="B420" s="112">
        <v>44068</v>
      </c>
      <c r="C420" s="33">
        <v>416</v>
      </c>
      <c r="D420" s="55">
        <f>Bond_Historical!K420</f>
        <v>-1.9185163517812121E-3</v>
      </c>
      <c r="E420" s="55">
        <f>Bond_Historical!L420</f>
        <v>-2.1096961202644736E-3</v>
      </c>
      <c r="F420" s="55">
        <f>Bond_Historical!M420</f>
        <v>-2.1429920564321253E-3</v>
      </c>
      <c r="G420" s="55">
        <f>Bond_Historical!N420</f>
        <v>-4.3401825323167624E-3</v>
      </c>
      <c r="H420" s="55">
        <f>Bond_Historical!O420</f>
        <v>-6.4924358856122588E-4</v>
      </c>
      <c r="I420" s="55">
        <f>Bond_Historical!P420</f>
        <v>-1.6454005496198611E-3</v>
      </c>
      <c r="J420" s="55">
        <f>Equity_Historical!P421</f>
        <v>-3.2253072151363138E-2</v>
      </c>
      <c r="K420" s="55">
        <f>Equity_Historical!Q421</f>
        <v>3.41570216767473E-2</v>
      </c>
      <c r="L420" s="55">
        <f>Equity_Historical!R421</f>
        <v>-5.3443494615223377E-3</v>
      </c>
      <c r="M420" s="55">
        <f>Equity_Historical!S421</f>
        <v>-1.6603716669071258E-3</v>
      </c>
      <c r="N420" s="55">
        <f>Equity_Historical!T421</f>
        <v>-1.2202804312659793E-2</v>
      </c>
      <c r="O420" s="55">
        <f>Equity_Historical!U421</f>
        <v>4.3875221847590219E-3</v>
      </c>
      <c r="P420" s="55">
        <f>Equity_Historical!V421</f>
        <v>3.9442878336543186E-3</v>
      </c>
      <c r="Q420" s="55">
        <f>Equity_Historical!W421</f>
        <v>-1.7783642975713103E-2</v>
      </c>
      <c r="R420" s="55">
        <f>Equity_Historical!X421</f>
        <v>1.0884581123603588E-2</v>
      </c>
      <c r="S420" s="55">
        <f>Equity_Historical!Y421</f>
        <v>-8.2375629281152378E-3</v>
      </c>
      <c r="T420" s="55">
        <f>Equity_Historical!Z421</f>
        <v>9.7314949804535613E-4</v>
      </c>
      <c r="V420" s="55"/>
      <c r="W420" s="55">
        <v>-2.6691380835670141E-3</v>
      </c>
      <c r="X420" s="55">
        <v>-1.3580121294732904E-2</v>
      </c>
      <c r="Y420" s="94">
        <f t="shared" si="29"/>
        <v>-9.2157280102665474E-3</v>
      </c>
      <c r="Z420" s="54">
        <f t="shared" si="30"/>
        <v>990784.27198973345</v>
      </c>
      <c r="AA420" s="54">
        <f t="shared" si="31"/>
        <v>-9215.7280102665536</v>
      </c>
      <c r="AB420" s="101">
        <v>-5887.3060405837605</v>
      </c>
      <c r="AC420" s="6">
        <f t="shared" si="28"/>
        <v>923109.49998535204</v>
      </c>
    </row>
    <row r="421" spans="2:29">
      <c r="B421" s="112">
        <v>44069</v>
      </c>
      <c r="C421" s="33">
        <v>417</v>
      </c>
      <c r="D421" s="55">
        <f>Bond_Historical!K421</f>
        <v>-5.6560609694136928E-4</v>
      </c>
      <c r="E421" s="55">
        <f>Bond_Historical!L421</f>
        <v>-1.6908377599059672E-4</v>
      </c>
      <c r="F421" s="55">
        <f>Bond_Historical!M421</f>
        <v>-7.1523691849923094E-4</v>
      </c>
      <c r="G421" s="55">
        <f>Bond_Historical!N421</f>
        <v>3.6843297517183757E-4</v>
      </c>
      <c r="H421" s="55">
        <f>Bond_Historical!O421</f>
        <v>2.2711247717056835E-3</v>
      </c>
      <c r="I421" s="55">
        <f>Bond_Historical!P421</f>
        <v>-1.0983536058675235E-3</v>
      </c>
      <c r="J421" s="55">
        <f>Equity_Historical!P422</f>
        <v>-2.1511675533910878E-2</v>
      </c>
      <c r="K421" s="55">
        <f>Equity_Historical!Q422</f>
        <v>7.9017691345617924E-2</v>
      </c>
      <c r="L421" s="55">
        <f>Equity_Historical!R422</f>
        <v>5.35564666900508E-4</v>
      </c>
      <c r="M421" s="55">
        <f>Equity_Historical!S422</f>
        <v>1.9918856880224143E-3</v>
      </c>
      <c r="N421" s="55">
        <f>Equity_Historical!T422</f>
        <v>1.2554290592794098E-2</v>
      </c>
      <c r="O421" s="55">
        <f>Equity_Historical!U422</f>
        <v>-1.4129089844377427E-2</v>
      </c>
      <c r="P421" s="55">
        <f>Equity_Historical!V422</f>
        <v>2.2700265600314384E-3</v>
      </c>
      <c r="Q421" s="55">
        <f>Equity_Historical!W422</f>
        <v>-3.1020107831831276E-2</v>
      </c>
      <c r="R421" s="55">
        <f>Equity_Historical!X422</f>
        <v>-1.0949302378962184E-2</v>
      </c>
      <c r="S421" s="55">
        <f>Equity_Historical!Y422</f>
        <v>1.3507353562676133E-2</v>
      </c>
      <c r="T421" s="55">
        <f>Equity_Historical!Z422</f>
        <v>2.5973170953969709E-2</v>
      </c>
      <c r="V421" s="55"/>
      <c r="W421" s="55">
        <v>-1.4357255508411822E-4</v>
      </c>
      <c r="X421" s="55">
        <v>-2.1419177963709776E-2</v>
      </c>
      <c r="Y421" s="94">
        <f t="shared" si="29"/>
        <v>-1.2908935800259513E-2</v>
      </c>
      <c r="Z421" s="54">
        <f t="shared" si="30"/>
        <v>987091.06419974053</v>
      </c>
      <c r="AA421" s="54">
        <f t="shared" si="31"/>
        <v>-12908.935800259467</v>
      </c>
      <c r="AB421" s="101">
        <v>-5885.6698615527712</v>
      </c>
      <c r="AC421" s="6">
        <f t="shared" si="28"/>
        <v>910200.56418509257</v>
      </c>
    </row>
    <row r="422" spans="2:29">
      <c r="B422" s="112">
        <v>44070</v>
      </c>
      <c r="C422" s="33">
        <v>418</v>
      </c>
      <c r="D422" s="55">
        <f>Bond_Historical!K422</f>
        <v>-3.6242319968663307E-3</v>
      </c>
      <c r="E422" s="55">
        <f>Bond_Historical!L422</f>
        <v>-3.470019413570169E-3</v>
      </c>
      <c r="F422" s="55">
        <f>Bond_Historical!M422</f>
        <v>-3.9434180774487486E-3</v>
      </c>
      <c r="G422" s="55">
        <f>Bond_Historical!N422</f>
        <v>-7.9926759197361807E-3</v>
      </c>
      <c r="H422" s="55">
        <f>Bond_Historical!O422</f>
        <v>-4.0592759606015386E-3</v>
      </c>
      <c r="I422" s="55">
        <f>Bond_Historical!P422</f>
        <v>-1.4666026380200927E-3</v>
      </c>
      <c r="J422" s="55">
        <f>Equity_Historical!P423</f>
        <v>-6.7710041193784175E-3</v>
      </c>
      <c r="K422" s="55">
        <f>Equity_Historical!Q423</f>
        <v>-3.5808462491095379E-2</v>
      </c>
      <c r="L422" s="55">
        <f>Equity_Historical!R423</f>
        <v>4.437203949948685E-2</v>
      </c>
      <c r="M422" s="55">
        <f>Equity_Historical!S423</f>
        <v>1.6570704239634287E-3</v>
      </c>
      <c r="N422" s="55">
        <f>Equity_Historical!T423</f>
        <v>-5.8153622413278216E-3</v>
      </c>
      <c r="O422" s="55">
        <f>Equity_Historical!U423</f>
        <v>3.2369935412815312E-2</v>
      </c>
      <c r="P422" s="55">
        <f>Equity_Historical!V423</f>
        <v>4.040959595818799E-3</v>
      </c>
      <c r="Q422" s="55">
        <f>Equity_Historical!W423</f>
        <v>4.0890326540810283E-3</v>
      </c>
      <c r="R422" s="55">
        <f>Equity_Historical!X423</f>
        <v>9.1864271439730319E-3</v>
      </c>
      <c r="S422" s="55">
        <f>Equity_Historical!Y423</f>
        <v>-1.2026384558156088E-2</v>
      </c>
      <c r="T422" s="55">
        <f>Equity_Historical!Z423</f>
        <v>-5.6079383022235637E-3</v>
      </c>
      <c r="V422" s="55"/>
      <c r="W422" s="55">
        <v>-4.7992240075134945E-3</v>
      </c>
      <c r="X422" s="55">
        <v>1.3102584780822253E-2</v>
      </c>
      <c r="Y422" s="94">
        <f t="shared" si="29"/>
        <v>5.9418612654879542E-3</v>
      </c>
      <c r="Z422" s="54">
        <f t="shared" si="30"/>
        <v>1005941.861265488</v>
      </c>
      <c r="AA422" s="54">
        <f t="shared" si="31"/>
        <v>5941.8612654879689</v>
      </c>
      <c r="AB422" s="101">
        <v>-5854.9891684020404</v>
      </c>
      <c r="AC422" s="6">
        <f t="shared" si="28"/>
        <v>916142.42545058054</v>
      </c>
    </row>
    <row r="423" spans="2:29">
      <c r="B423" s="112">
        <v>44071</v>
      </c>
      <c r="C423" s="33">
        <v>419</v>
      </c>
      <c r="D423" s="55">
        <f>Bond_Historical!K423</f>
        <v>7.9408846626916843E-4</v>
      </c>
      <c r="E423" s="55">
        <f>Bond_Historical!L423</f>
        <v>1.355717421435809E-3</v>
      </c>
      <c r="F423" s="55">
        <f>Bond_Historical!M423</f>
        <v>7.1813921294563174E-4</v>
      </c>
      <c r="G423" s="55">
        <f>Bond_Historical!N423</f>
        <v>3.0420524342989518E-3</v>
      </c>
      <c r="H423" s="55">
        <f>Bond_Historical!O423</f>
        <v>3.0867465857858474E-3</v>
      </c>
      <c r="I423" s="55">
        <f>Bond_Historical!P423</f>
        <v>0</v>
      </c>
      <c r="J423" s="55">
        <f>Equity_Historical!P424</f>
        <v>2.362400870377012E-2</v>
      </c>
      <c r="K423" s="55">
        <f>Equity_Historical!Q424</f>
        <v>1.499493767591061E-3</v>
      </c>
      <c r="L423" s="55">
        <f>Equity_Historical!R424</f>
        <v>2.6506435321866924E-2</v>
      </c>
      <c r="M423" s="55">
        <f>Equity_Historical!S424</f>
        <v>-4.1476283257119752E-3</v>
      </c>
      <c r="N423" s="55">
        <f>Equity_Historical!T424</f>
        <v>1.0548486856655674E-2</v>
      </c>
      <c r="O423" s="55">
        <f>Equity_Historical!U424</f>
        <v>4.0950096938305617E-3</v>
      </c>
      <c r="P423" s="55">
        <f>Equity_Historical!V424</f>
        <v>6.5117051673181832E-3</v>
      </c>
      <c r="Q423" s="55">
        <f>Equity_Historical!W424</f>
        <v>-2.1130155780614084E-3</v>
      </c>
      <c r="R423" s="55">
        <f>Equity_Historical!X424</f>
        <v>8.6255915464630278E-3</v>
      </c>
      <c r="S423" s="55">
        <f>Equity_Historical!Y424</f>
        <v>-1.6211603570726856E-3</v>
      </c>
      <c r="T423" s="55">
        <f>Equity_Historical!Z424</f>
        <v>3.3345842077583141E-4</v>
      </c>
      <c r="V423" s="55"/>
      <c r="W423" s="55">
        <v>1.6202252778080338E-3</v>
      </c>
      <c r="X423" s="55">
        <v>2.6258092576721733E-2</v>
      </c>
      <c r="Y423" s="94">
        <f t="shared" si="29"/>
        <v>1.6402945657156255E-2</v>
      </c>
      <c r="Z423" s="54">
        <f t="shared" si="30"/>
        <v>1016402.9456571563</v>
      </c>
      <c r="AA423" s="54">
        <f t="shared" si="31"/>
        <v>16402.945657156291</v>
      </c>
      <c r="AB423" s="101">
        <v>-5820.7490142406896</v>
      </c>
      <c r="AC423" s="6">
        <f t="shared" si="28"/>
        <v>932545.37110773684</v>
      </c>
    </row>
    <row r="424" spans="2:29">
      <c r="B424" s="112">
        <v>44074</v>
      </c>
      <c r="C424" s="33">
        <v>420</v>
      </c>
      <c r="D424" s="55">
        <f>Bond_Historical!K424</f>
        <v>2.9434048199831692E-3</v>
      </c>
      <c r="E424" s="55">
        <f>Bond_Historical!L424</f>
        <v>2.1987369655889618E-3</v>
      </c>
      <c r="F424" s="55">
        <f>Bond_Historical!M424</f>
        <v>1.4347716791516109E-3</v>
      </c>
      <c r="G424" s="55">
        <f>Bond_Historical!N424</f>
        <v>4.4343299775843892E-3</v>
      </c>
      <c r="H424" s="55">
        <f>Bond_Historical!O424</f>
        <v>4.5313226234401848E-3</v>
      </c>
      <c r="I424" s="55">
        <f>Bond_Historical!P424</f>
        <v>-1.1017736195799556E-3</v>
      </c>
      <c r="J424" s="55">
        <f>Equity_Historical!P425</f>
        <v>-1.8604091995064839E-2</v>
      </c>
      <c r="K424" s="55">
        <f>Equity_Historical!Q425</f>
        <v>-1.567633243203804E-3</v>
      </c>
      <c r="L424" s="55">
        <f>Equity_Historical!R425</f>
        <v>-1.038882639463428E-2</v>
      </c>
      <c r="M424" s="55">
        <f>Equity_Historical!S425</f>
        <v>-9.5214519310656779E-3</v>
      </c>
      <c r="N424" s="55">
        <f>Equity_Historical!T425</f>
        <v>-2.5147312088158659E-2</v>
      </c>
      <c r="O424" s="55">
        <f>Equity_Historical!U425</f>
        <v>-2.542509190018355E-2</v>
      </c>
      <c r="P424" s="55">
        <f>Equity_Historical!V425</f>
        <v>-1.7643346170019595E-3</v>
      </c>
      <c r="Q424" s="55">
        <f>Equity_Historical!W425</f>
        <v>5.904874407475039E-3</v>
      </c>
      <c r="R424" s="55">
        <f>Equity_Historical!X425</f>
        <v>-5.8061731963693726E-3</v>
      </c>
      <c r="S424" s="55">
        <f>Equity_Historical!Y425</f>
        <v>3.334986549237684E-2</v>
      </c>
      <c r="T424" s="55">
        <f>Equity_Historical!Z425</f>
        <v>7.6195652425634476E-4</v>
      </c>
      <c r="V424" s="55"/>
      <c r="W424" s="55">
        <v>2.5645214046716141E-3</v>
      </c>
      <c r="X424" s="55">
        <v>-3.1861717809736366E-2</v>
      </c>
      <c r="Y424" s="94">
        <f t="shared" si="29"/>
        <v>-1.8091222123973173E-2</v>
      </c>
      <c r="Z424" s="54">
        <f t="shared" si="30"/>
        <v>981908.77787602681</v>
      </c>
      <c r="AA424" s="54">
        <f t="shared" si="31"/>
        <v>-18091.222123973188</v>
      </c>
      <c r="AB424" s="101">
        <v>-5800.82643954386</v>
      </c>
      <c r="AC424" s="6">
        <f t="shared" si="28"/>
        <v>914454.14898376365</v>
      </c>
    </row>
    <row r="425" spans="2:29">
      <c r="B425" s="112">
        <v>44075</v>
      </c>
      <c r="C425" s="33">
        <v>421</v>
      </c>
      <c r="D425" s="55">
        <f>Bond_Historical!K425</f>
        <v>2.7479088769825056E-3</v>
      </c>
      <c r="E425" s="55">
        <f>Bond_Historical!L425</f>
        <v>2.0711833372772264E-3</v>
      </c>
      <c r="F425" s="55">
        <f>Bond_Historical!M425</f>
        <v>3.0805344291158893E-3</v>
      </c>
      <c r="G425" s="55">
        <f>Bond_Historical!N425</f>
        <v>6.2993036014644711E-3</v>
      </c>
      <c r="H425" s="55">
        <f>Bond_Historical!O425</f>
        <v>1.0669913097214102E-3</v>
      </c>
      <c r="I425" s="55">
        <f>Bond_Historical!P425</f>
        <v>1.9848800138554871E-3</v>
      </c>
      <c r="J425" s="55">
        <f>Equity_Historical!P426</f>
        <v>-1.2851094069307798E-2</v>
      </c>
      <c r="K425" s="55">
        <f>Equity_Historical!Q426</f>
        <v>7.610746534177139E-3</v>
      </c>
      <c r="L425" s="55">
        <f>Equity_Historical!R426</f>
        <v>6.1044034010079823E-2</v>
      </c>
      <c r="M425" s="55">
        <f>Equity_Historical!S426</f>
        <v>1.0065350183186732E-3</v>
      </c>
      <c r="N425" s="55">
        <f>Equity_Historical!T426</f>
        <v>2.6545413403843168E-2</v>
      </c>
      <c r="O425" s="55">
        <f>Equity_Historical!U426</f>
        <v>-4.9924053138372931E-4</v>
      </c>
      <c r="P425" s="55">
        <f>Equity_Historical!V426</f>
        <v>-4.5054949527692746E-3</v>
      </c>
      <c r="Q425" s="55">
        <f>Equity_Historical!W426</f>
        <v>-2.3974332330369805E-2</v>
      </c>
      <c r="R425" s="55">
        <f>Equity_Historical!X426</f>
        <v>8.9554978607382814E-4</v>
      </c>
      <c r="S425" s="55">
        <f>Equity_Historical!Y426</f>
        <v>3.9059757949252087E-2</v>
      </c>
      <c r="T425" s="55">
        <f>Equity_Historical!Z426</f>
        <v>3.5678842993181185E-2</v>
      </c>
      <c r="V425" s="55"/>
      <c r="W425" s="55">
        <v>3.6205010780472348E-3</v>
      </c>
      <c r="X425" s="55">
        <v>-1.4219352018839327E-2</v>
      </c>
      <c r="Y425" s="94">
        <f t="shared" si="29"/>
        <v>-7.0834107800847017E-3</v>
      </c>
      <c r="Z425" s="54">
        <f t="shared" si="30"/>
        <v>992916.58921991533</v>
      </c>
      <c r="AA425" s="54">
        <f t="shared" si="31"/>
        <v>-7083.4107800846687</v>
      </c>
      <c r="AB425" s="101">
        <v>-5798.254736853647</v>
      </c>
      <c r="AC425" s="6">
        <f t="shared" si="28"/>
        <v>907370.73820367898</v>
      </c>
    </row>
    <row r="426" spans="2:29">
      <c r="B426" s="112">
        <v>44076</v>
      </c>
      <c r="C426" s="33">
        <v>422</v>
      </c>
      <c r="D426" s="55">
        <f>Bond_Historical!K426</f>
        <v>2.1437003603443552E-3</v>
      </c>
      <c r="E426" s="55">
        <f>Bond_Historical!L426</f>
        <v>2.0245025260402154E-3</v>
      </c>
      <c r="F426" s="55">
        <f>Bond_Historical!M426</f>
        <v>2.1436039441577238E-3</v>
      </c>
      <c r="G426" s="55">
        <f>Bond_Historical!N426</f>
        <v>3.9580333632984873E-3</v>
      </c>
      <c r="H426" s="55">
        <f>Bond_Historical!O426</f>
        <v>-3.2319624267093569E-4</v>
      </c>
      <c r="I426" s="55">
        <f>Bond_Historical!P426</f>
        <v>-1.8363781187538873E-4</v>
      </c>
      <c r="J426" s="55">
        <f>Equity_Historical!P427</f>
        <v>-6.1054410828140357E-3</v>
      </c>
      <c r="K426" s="55">
        <f>Equity_Historical!Q427</f>
        <v>2.3615516594149503E-2</v>
      </c>
      <c r="L426" s="55">
        <f>Equity_Historical!R427</f>
        <v>6.0951619549402618E-4</v>
      </c>
      <c r="M426" s="55">
        <f>Equity_Historical!S427</f>
        <v>2.1234966695178471E-2</v>
      </c>
      <c r="N426" s="55">
        <f>Equity_Historical!T427</f>
        <v>4.9405442158371886E-2</v>
      </c>
      <c r="O426" s="55">
        <f>Equity_Historical!U427</f>
        <v>1.4966439260635851E-2</v>
      </c>
      <c r="P426" s="55">
        <f>Equity_Historical!V427</f>
        <v>3.3578853233802643E-2</v>
      </c>
      <c r="Q426" s="55">
        <f>Equity_Historical!W427</f>
        <v>3.6372716508188206E-2</v>
      </c>
      <c r="R426" s="55">
        <f>Equity_Historical!X427</f>
        <v>2.3410483903581022E-2</v>
      </c>
      <c r="S426" s="55">
        <f>Equity_Historical!Y427</f>
        <v>-2.0936289425100396E-2</v>
      </c>
      <c r="T426" s="55">
        <f>Equity_Historical!Z427</f>
        <v>-2.6677910108453859E-3</v>
      </c>
      <c r="V426" s="55"/>
      <c r="W426" s="55">
        <v>2.2968607942301807E-3</v>
      </c>
      <c r="X426" s="55">
        <v>5.3544427806045979E-2</v>
      </c>
      <c r="Y426" s="94">
        <f t="shared" si="29"/>
        <v>3.3045401001319662E-2</v>
      </c>
      <c r="Z426" s="54">
        <f t="shared" si="30"/>
        <v>1033045.4010013196</v>
      </c>
      <c r="AA426" s="54">
        <f t="shared" si="31"/>
        <v>33045.401001319638</v>
      </c>
      <c r="AB426" s="101">
        <v>-5761.8442206666805</v>
      </c>
      <c r="AC426" s="6">
        <f t="shared" si="28"/>
        <v>940416.13920499862</v>
      </c>
    </row>
    <row r="427" spans="2:29">
      <c r="B427" s="112">
        <v>44077</v>
      </c>
      <c r="C427" s="33">
        <v>423</v>
      </c>
      <c r="D427" s="55">
        <f>Bond_Historical!K427</f>
        <v>1.1249778740028511E-4</v>
      </c>
      <c r="E427" s="55">
        <f>Bond_Historical!L427</f>
        <v>2.5307969112815912E-4</v>
      </c>
      <c r="F427" s="55">
        <f>Bond_Historical!M427</f>
        <v>7.1359143778398091E-4</v>
      </c>
      <c r="G427" s="55">
        <f>Bond_Historical!N427</f>
        <v>-2.1970936770139742E-3</v>
      </c>
      <c r="H427" s="55">
        <f>Bond_Historical!O427</f>
        <v>-3.4000424835564811E-3</v>
      </c>
      <c r="I427" s="55">
        <f>Bond_Historical!P427</f>
        <v>3.6744068061608299E-4</v>
      </c>
      <c r="J427" s="55">
        <f>Equity_Historical!P428</f>
        <v>-2.0435996274931261E-3</v>
      </c>
      <c r="K427" s="55">
        <f>Equity_Historical!Q428</f>
        <v>-3.834576404219521E-2</v>
      </c>
      <c r="L427" s="55">
        <f>Equity_Historical!R428</f>
        <v>-2.1491394020962621E-2</v>
      </c>
      <c r="M427" s="55">
        <f>Equity_Historical!S428</f>
        <v>-1.8723062111168427E-2</v>
      </c>
      <c r="N427" s="55">
        <f>Equity_Historical!T428</f>
        <v>-3.466996003929463E-2</v>
      </c>
      <c r="O427" s="55">
        <f>Equity_Historical!U428</f>
        <v>-3.1528978966849051E-3</v>
      </c>
      <c r="P427" s="55">
        <f>Equity_Historical!V428</f>
        <v>-1.643040405415452E-2</v>
      </c>
      <c r="Q427" s="55">
        <f>Equity_Historical!W428</f>
        <v>2.3508305236776194E-3</v>
      </c>
      <c r="R427" s="55">
        <f>Equity_Historical!X428</f>
        <v>-1.260088301963936E-2</v>
      </c>
      <c r="S427" s="55">
        <f>Equity_Historical!Y428</f>
        <v>-8.3447584559845855E-2</v>
      </c>
      <c r="T427" s="55">
        <f>Equity_Historical!Z428</f>
        <v>-2.9446939603211229E-2</v>
      </c>
      <c r="V427" s="55"/>
      <c r="W427" s="55">
        <v>-6.0724864401542737E-4</v>
      </c>
      <c r="X427" s="55">
        <v>-1.0463078888459671E-2</v>
      </c>
      <c r="Y427" s="94">
        <f t="shared" si="29"/>
        <v>-6.5207467906819739E-3</v>
      </c>
      <c r="Z427" s="54">
        <f t="shared" si="30"/>
        <v>993479.25320931803</v>
      </c>
      <c r="AA427" s="54">
        <f t="shared" si="31"/>
        <v>-6520.7467906819656</v>
      </c>
      <c r="AB427" s="101">
        <v>-5759.1001143816393</v>
      </c>
      <c r="AC427" s="6">
        <f t="shared" si="28"/>
        <v>933895.39241431665</v>
      </c>
    </row>
    <row r="428" spans="2:29">
      <c r="B428" s="112">
        <v>44078</v>
      </c>
      <c r="C428" s="33">
        <v>424</v>
      </c>
      <c r="D428" s="55">
        <f>Bond_Historical!K428</f>
        <v>-5.8762461637166061E-3</v>
      </c>
      <c r="E428" s="55">
        <f>Bond_Historical!L428</f>
        <v>-4.9837126631902436E-3</v>
      </c>
      <c r="F428" s="55">
        <f>Bond_Historical!M428</f>
        <v>-5.3639266895308541E-3</v>
      </c>
      <c r="G428" s="55">
        <f>Bond_Historical!N428</f>
        <v>-1.0687383791289525E-2</v>
      </c>
      <c r="H428" s="55">
        <f>Bond_Historical!O428</f>
        <v>-2.7607679231996946E-3</v>
      </c>
      <c r="I428" s="55">
        <f>Bond_Historical!P428</f>
        <v>-7.3479761191810834E-4</v>
      </c>
      <c r="J428" s="55">
        <f>Equity_Historical!P429</f>
        <v>-7.6719013111572326E-4</v>
      </c>
      <c r="K428" s="55">
        <f>Equity_Historical!Q429</f>
        <v>-2.9243053746677312E-2</v>
      </c>
      <c r="L428" s="55">
        <f>Equity_Historical!R429</f>
        <v>-1.1901051177740003E-2</v>
      </c>
      <c r="M428" s="55">
        <f>Equity_Historical!S429</f>
        <v>-1.0592810630326289E-2</v>
      </c>
      <c r="N428" s="55">
        <f>Equity_Historical!T429</f>
        <v>1.1804217237679174E-2</v>
      </c>
      <c r="O428" s="55">
        <f>Equity_Historical!U429</f>
        <v>2.138224866911434E-2</v>
      </c>
      <c r="P428" s="55">
        <f>Equity_Historical!V429</f>
        <v>-9.3171529994432352E-3</v>
      </c>
      <c r="Q428" s="55">
        <f>Equity_Historical!W429</f>
        <v>8.8006884870703607E-3</v>
      </c>
      <c r="R428" s="55">
        <f>Equity_Historical!X429</f>
        <v>-1.3466473699887615E-2</v>
      </c>
      <c r="S428" s="55">
        <f>Equity_Historical!Y429</f>
        <v>6.615333311041485E-4</v>
      </c>
      <c r="T428" s="55">
        <f>Equity_Historical!Z429</f>
        <v>2.5110957128357584E-3</v>
      </c>
      <c r="V428" s="55"/>
      <c r="W428" s="55">
        <v>-6.3506900305683161E-3</v>
      </c>
      <c r="X428" s="55">
        <v>1.0100153857545199E-2</v>
      </c>
      <c r="Y428" s="94">
        <f t="shared" si="29"/>
        <v>3.5198163022997927E-3</v>
      </c>
      <c r="Z428" s="54">
        <f t="shared" si="30"/>
        <v>1003519.8163022998</v>
      </c>
      <c r="AA428" s="54">
        <f t="shared" si="31"/>
        <v>3519.8163022998488</v>
      </c>
      <c r="AB428" s="101">
        <v>-5684.4034038675018</v>
      </c>
      <c r="AC428" s="6">
        <f t="shared" si="28"/>
        <v>937415.2087166165</v>
      </c>
    </row>
    <row r="429" spans="2:29">
      <c r="B429" s="112">
        <v>44082</v>
      </c>
      <c r="C429" s="33">
        <v>425</v>
      </c>
      <c r="D429" s="55">
        <f>Bond_Historical!K429</f>
        <v>1.4722148751801013E-3</v>
      </c>
      <c r="E429" s="55">
        <f>Bond_Historical!L429</f>
        <v>1.1002980327005298E-3</v>
      </c>
      <c r="F429" s="55">
        <f>Bond_Historical!M429</f>
        <v>1.7912512916754126E-3</v>
      </c>
      <c r="G429" s="55">
        <f>Bond_Historical!N429</f>
        <v>9.6325796380123958E-4</v>
      </c>
      <c r="H429" s="55">
        <f>Bond_Historical!O429</f>
        <v>1.1379123925445726E-3</v>
      </c>
      <c r="I429" s="55">
        <f>Bond_Historical!P429</f>
        <v>-3.6733273784309196E-4</v>
      </c>
      <c r="J429" s="55">
        <f>Equity_Historical!P430</f>
        <v>-2.3299146841745808E-2</v>
      </c>
      <c r="K429" s="55">
        <f>Equity_Historical!Q430</f>
        <v>-4.1783444349655703E-2</v>
      </c>
      <c r="L429" s="55">
        <f>Equity_Historical!R430</f>
        <v>-3.1145937345895429E-2</v>
      </c>
      <c r="M429" s="55">
        <f>Equity_Historical!S430</f>
        <v>8.5837653469678591E-3</v>
      </c>
      <c r="N429" s="55">
        <f>Equity_Historical!T430</f>
        <v>-3.4253455812639395E-2</v>
      </c>
      <c r="O429" s="55">
        <f>Equity_Historical!U430</f>
        <v>-3.5394865241588427E-2</v>
      </c>
      <c r="P429" s="55">
        <f>Equity_Historical!V430</f>
        <v>-1.2762196768839681E-2</v>
      </c>
      <c r="Q429" s="55">
        <f>Equity_Historical!W430</f>
        <v>-3.2911806264948472E-3</v>
      </c>
      <c r="R429" s="55">
        <f>Equity_Historical!X430</f>
        <v>-1.5341460958318634E-2</v>
      </c>
      <c r="S429" s="55">
        <f>Equity_Historical!Y430</f>
        <v>-6.9666307388392024E-2</v>
      </c>
      <c r="T429" s="55">
        <f>Equity_Historical!Z430</f>
        <v>-5.2186150526658754E-3</v>
      </c>
      <c r="V429" s="55"/>
      <c r="W429" s="55">
        <v>1.0694084838734131E-3</v>
      </c>
      <c r="X429" s="55">
        <v>-5.8970275990936835E-2</v>
      </c>
      <c r="Y429" s="94">
        <f t="shared" si="29"/>
        <v>-3.4954402201012737E-2</v>
      </c>
      <c r="Z429" s="54">
        <f t="shared" si="30"/>
        <v>965045.59779898729</v>
      </c>
      <c r="AA429" s="54">
        <f t="shared" si="31"/>
        <v>-34954.402201012708</v>
      </c>
      <c r="AB429" s="101">
        <v>-5668.3337768701604</v>
      </c>
      <c r="AC429" s="6">
        <f t="shared" si="28"/>
        <v>902460.80651560379</v>
      </c>
    </row>
    <row r="430" spans="2:29">
      <c r="B430" s="112">
        <v>44083</v>
      </c>
      <c r="C430" s="33">
        <v>426</v>
      </c>
      <c r="D430" s="55">
        <f>Bond_Historical!K430</f>
        <v>-6.7943942115213931E-4</v>
      </c>
      <c r="E430" s="55">
        <f>Bond_Historical!L430</f>
        <v>-8.4616581327743719E-5</v>
      </c>
      <c r="F430" s="55">
        <f>Bond_Historical!M430</f>
        <v>-7.161848548046842E-4</v>
      </c>
      <c r="G430" s="55">
        <f>Bond_Historical!N430</f>
        <v>6.6544047732649289E-4</v>
      </c>
      <c r="H430" s="55">
        <f>Bond_Historical!O430</f>
        <v>3.2461556051697788E-4</v>
      </c>
      <c r="I430" s="55">
        <f>Bond_Historical!P430</f>
        <v>7.3468966914504348E-4</v>
      </c>
      <c r="J430" s="55">
        <f>Equity_Historical!P431</f>
        <v>-6.042328313151003E-3</v>
      </c>
      <c r="K430" s="55">
        <f>Equity_Historical!Q431</f>
        <v>9.3967265047790981E-3</v>
      </c>
      <c r="L430" s="55">
        <f>Equity_Historical!R431</f>
        <v>1.0346986635305203E-2</v>
      </c>
      <c r="M430" s="55">
        <f>Equity_Historical!S431</f>
        <v>4.0077537308060129E-2</v>
      </c>
      <c r="N430" s="55">
        <f>Equity_Historical!T431</f>
        <v>1.9346832407900506E-2</v>
      </c>
      <c r="O430" s="55">
        <f>Equity_Historical!U431</f>
        <v>9.4625750413419377E-3</v>
      </c>
      <c r="P430" s="55">
        <f>Equity_Historical!V431</f>
        <v>2.2475586293470021E-2</v>
      </c>
      <c r="Q430" s="55">
        <f>Equity_Historical!W431</f>
        <v>1.5100060609912873E-3</v>
      </c>
      <c r="R430" s="55">
        <f>Equity_Historical!X431</f>
        <v>1.5405525961413214E-2</v>
      </c>
      <c r="S430" s="55">
        <f>Equity_Historical!Y431</f>
        <v>3.9111664502670652E-2</v>
      </c>
      <c r="T430" s="55">
        <f>Equity_Historical!Z431</f>
        <v>2.4804147028745376E-2</v>
      </c>
      <c r="V430" s="55"/>
      <c r="W430" s="55">
        <v>7.1456608686603225E-5</v>
      </c>
      <c r="X430" s="55">
        <v>-3.8516878387934144E-3</v>
      </c>
      <c r="Y430" s="94">
        <f t="shared" si="29"/>
        <v>-2.2824300598014071E-3</v>
      </c>
      <c r="Z430" s="54">
        <f t="shared" si="30"/>
        <v>997717.56994019856</v>
      </c>
      <c r="AA430" s="54">
        <f t="shared" si="31"/>
        <v>-2282.4300598014379</v>
      </c>
      <c r="AB430" s="101">
        <v>-5653.7139433573466</v>
      </c>
      <c r="AC430" s="6">
        <f t="shared" si="28"/>
        <v>900178.37645580235</v>
      </c>
    </row>
    <row r="431" spans="2:29">
      <c r="B431" s="112">
        <v>44084</v>
      </c>
      <c r="C431" s="33">
        <v>427</v>
      </c>
      <c r="D431" s="55">
        <f>Bond_Historical!K431</f>
        <v>2.267882185084052E-4</v>
      </c>
      <c r="E431" s="55">
        <f>Bond_Historical!L431</f>
        <v>8.4616581327635272E-5</v>
      </c>
      <c r="F431" s="55">
        <f>Bond_Historical!M431</f>
        <v>1.4316648707184854E-3</v>
      </c>
      <c r="G431" s="55">
        <f>Bond_Historical!N431</f>
        <v>7.3997142247235969E-4</v>
      </c>
      <c r="H431" s="55">
        <f>Bond_Historical!O431</f>
        <v>9.7406451345548968E-4</v>
      </c>
      <c r="I431" s="55">
        <f>Bond_Historical!P431</f>
        <v>-1.8351243446679675E-4</v>
      </c>
      <c r="J431" s="55">
        <f>Equity_Historical!P432</f>
        <v>-2.5351531043655003E-2</v>
      </c>
      <c r="K431" s="55">
        <f>Equity_Historical!Q432</f>
        <v>-2.0783019060665271E-2</v>
      </c>
      <c r="L431" s="55">
        <f>Equity_Historical!R432</f>
        <v>-2.2263155010343833E-2</v>
      </c>
      <c r="M431" s="55">
        <f>Equity_Historical!S432</f>
        <v>-1.6558677434136321E-2</v>
      </c>
      <c r="N431" s="55">
        <f>Equity_Historical!T432</f>
        <v>-3.4582304739648327E-3</v>
      </c>
      <c r="O431" s="55">
        <f>Equity_Historical!U432</f>
        <v>-1.0363859273404802E-2</v>
      </c>
      <c r="P431" s="55">
        <f>Equity_Historical!V432</f>
        <v>-1.6134555132315882E-2</v>
      </c>
      <c r="Q431" s="55">
        <f>Equity_Historical!W432</f>
        <v>-1.9220314121877046E-3</v>
      </c>
      <c r="R431" s="55">
        <f>Equity_Historical!X432</f>
        <v>-2.4067554406586592E-2</v>
      </c>
      <c r="S431" s="55">
        <f>Equity_Historical!Y432</f>
        <v>-3.3190682380684941E-2</v>
      </c>
      <c r="T431" s="55">
        <f>Equity_Historical!Z432</f>
        <v>-1.9042862113758255E-3</v>
      </c>
      <c r="V431" s="55"/>
      <c r="W431" s="55">
        <v>5.8915987276767542E-4</v>
      </c>
      <c r="X431" s="55">
        <v>-2.1709234995145373E-2</v>
      </c>
      <c r="Y431" s="94">
        <f t="shared" si="29"/>
        <v>-1.2789877047980154E-2</v>
      </c>
      <c r="Z431" s="54">
        <f t="shared" si="30"/>
        <v>987210.1229520198</v>
      </c>
      <c r="AA431" s="54">
        <f t="shared" si="31"/>
        <v>-12789.877047980204</v>
      </c>
      <c r="AB431" s="101">
        <v>-5628.1924174866872</v>
      </c>
      <c r="AC431" s="6">
        <f t="shared" si="28"/>
        <v>887388.49940782215</v>
      </c>
    </row>
    <row r="432" spans="2:29">
      <c r="B432" s="112">
        <v>44085</v>
      </c>
      <c r="C432" s="33">
        <v>428</v>
      </c>
      <c r="D432" s="55">
        <f>Bond_Historical!K432</f>
        <v>1.0182269405254478E-3</v>
      </c>
      <c r="E432" s="55">
        <f>Bond_Historical!L432</f>
        <v>1.1833110413200488E-3</v>
      </c>
      <c r="F432" s="55">
        <f>Bond_Historical!M432</f>
        <v>7.151606180168114E-4</v>
      </c>
      <c r="G432" s="55">
        <f>Bond_Historical!N432</f>
        <v>7.3878623454935028E-4</v>
      </c>
      <c r="H432" s="55">
        <f>Bond_Historical!O432</f>
        <v>-8.1151280887170965E-4</v>
      </c>
      <c r="I432" s="55">
        <f>Bond_Historical!P432</f>
        <v>1.8351243446676938E-4</v>
      </c>
      <c r="J432" s="55">
        <f>Equity_Historical!P433</f>
        <v>-2.7062995594862162E-3</v>
      </c>
      <c r="K432" s="55">
        <f>Equity_Historical!Q433</f>
        <v>-5.5358011139615068E-3</v>
      </c>
      <c r="L432" s="55">
        <f>Equity_Historical!R433</f>
        <v>-8.0437118431076881E-4</v>
      </c>
      <c r="M432" s="55">
        <f>Equity_Historical!S433</f>
        <v>1.4463460160279563E-2</v>
      </c>
      <c r="N432" s="55">
        <f>Equity_Historical!T433</f>
        <v>1.4445540143550869E-2</v>
      </c>
      <c r="O432" s="55">
        <f>Equity_Historical!U433</f>
        <v>1.2344659698290615E-2</v>
      </c>
      <c r="P432" s="55">
        <f>Equity_Historical!V433</f>
        <v>5.6607436621497224E-3</v>
      </c>
      <c r="Q432" s="55">
        <f>Equity_Historical!W433</f>
        <v>-4.1216389464219974E-4</v>
      </c>
      <c r="R432" s="55">
        <f>Equity_Historical!X433</f>
        <v>-6.1836922002922595E-3</v>
      </c>
      <c r="S432" s="55">
        <f>Equity_Historical!Y433</f>
        <v>-1.3215625746851423E-2</v>
      </c>
      <c r="T432" s="55">
        <f>Equity_Historical!Z433</f>
        <v>3.9437748732858999E-3</v>
      </c>
      <c r="V432" s="55"/>
      <c r="W432" s="55">
        <v>7.1619843045470533E-4</v>
      </c>
      <c r="X432" s="55">
        <v>7.6291712014278767E-3</v>
      </c>
      <c r="Y432" s="94">
        <f t="shared" si="29"/>
        <v>4.8639820930386074E-3</v>
      </c>
      <c r="Z432" s="54">
        <f t="shared" si="30"/>
        <v>1004863.9820930386</v>
      </c>
      <c r="AA432" s="54">
        <f t="shared" si="31"/>
        <v>4863.9820930386195</v>
      </c>
      <c r="AB432" s="101">
        <v>-5601.2735633953707</v>
      </c>
      <c r="AC432" s="6">
        <f t="shared" si="28"/>
        <v>892252.48150086077</v>
      </c>
    </row>
    <row r="433" spans="2:29">
      <c r="B433" s="112">
        <v>44088</v>
      </c>
      <c r="C433" s="33">
        <v>429</v>
      </c>
      <c r="D433" s="55">
        <f>Bond_Historical!K433</f>
        <v>0</v>
      </c>
      <c r="E433" s="55">
        <f>Bond_Historical!L433</f>
        <v>8.4647237239457413E-5</v>
      </c>
      <c r="F433" s="55">
        <f>Bond_Historical!M433</f>
        <v>-3.5753559881791704E-4</v>
      </c>
      <c r="G433" s="55">
        <f>Bond_Historical!N433</f>
        <v>2.5086546975588561E-3</v>
      </c>
      <c r="H433" s="55">
        <f>Bond_Historical!O433</f>
        <v>-6.4966583130679186E-4</v>
      </c>
      <c r="I433" s="55">
        <f>Bond_Historical!P433</f>
        <v>1.8363781187541475E-4</v>
      </c>
      <c r="J433" s="55">
        <f>Equity_Historical!P434</f>
        <v>-6.5251647980108934E-3</v>
      </c>
      <c r="K433" s="55">
        <f>Equity_Historical!Q434</f>
        <v>-1.7269378509904877E-3</v>
      </c>
      <c r="L433" s="55">
        <f>Equity_Historical!R434</f>
        <v>4.5251175603486793E-3</v>
      </c>
      <c r="M433" s="55">
        <f>Equity_Historical!S434</f>
        <v>-3.5557710495740091E-3</v>
      </c>
      <c r="N433" s="55">
        <f>Equity_Historical!T434</f>
        <v>1.4576683799135303E-2</v>
      </c>
      <c r="O433" s="55">
        <f>Equity_Historical!U434</f>
        <v>1.3756635628690877E-2</v>
      </c>
      <c r="P433" s="55">
        <f>Equity_Historical!V434</f>
        <v>1.631992898301321E-2</v>
      </c>
      <c r="Q433" s="55">
        <f>Equity_Historical!W434</f>
        <v>2.0141766041128863E-2</v>
      </c>
      <c r="R433" s="55">
        <f>Equity_Historical!X434</f>
        <v>2.3244833598395905E-2</v>
      </c>
      <c r="S433" s="55">
        <f>Equity_Historical!Y434</f>
        <v>2.9558657309571485E-2</v>
      </c>
      <c r="T433" s="55">
        <f>Equity_Historical!Z434</f>
        <v>1.0914320503304988E-2</v>
      </c>
      <c r="V433" s="55"/>
      <c r="W433" s="55">
        <v>7.2337691316524803E-4</v>
      </c>
      <c r="X433" s="55">
        <v>1.9974653030713149E-2</v>
      </c>
      <c r="Y433" s="94">
        <f t="shared" si="29"/>
        <v>1.2274142583693989E-2</v>
      </c>
      <c r="Z433" s="54">
        <f t="shared" si="30"/>
        <v>1012274.142583694</v>
      </c>
      <c r="AA433" s="54">
        <f t="shared" si="31"/>
        <v>12274.14258369396</v>
      </c>
      <c r="AB433" s="101">
        <v>-5600.8045239223866</v>
      </c>
      <c r="AC433" s="6">
        <f t="shared" si="28"/>
        <v>904526.62408455473</v>
      </c>
    </row>
    <row r="434" spans="2:29">
      <c r="B434" s="112">
        <v>44089</v>
      </c>
      <c r="C434" s="33">
        <v>430</v>
      </c>
      <c r="D434" s="55">
        <f>Bond_Historical!K434</f>
        <v>5.6562868281714754E-4</v>
      </c>
      <c r="E434" s="55">
        <f>Bond_Historical!L434</f>
        <v>8.4355163190793318E-5</v>
      </c>
      <c r="F434" s="55">
        <f>Bond_Historical!M434</f>
        <v>0</v>
      </c>
      <c r="G434" s="55">
        <f>Bond_Historical!N434</f>
        <v>1.1045744064802935E-3</v>
      </c>
      <c r="H434" s="55">
        <f>Bond_Historical!O434</f>
        <v>4.8711412672310431E-4</v>
      </c>
      <c r="I434" s="55">
        <f>Bond_Historical!P434</f>
        <v>-1.8363781187538873E-4</v>
      </c>
      <c r="J434" s="55">
        <f>Equity_Historical!P435</f>
        <v>-1.0695616441579943E-2</v>
      </c>
      <c r="K434" s="55">
        <f>Equity_Historical!Q435</f>
        <v>2.3285095129493498E-2</v>
      </c>
      <c r="L434" s="55">
        <f>Equity_Historical!R435</f>
        <v>2.9134071181563618E-4</v>
      </c>
      <c r="M434" s="55">
        <f>Equity_Historical!S435</f>
        <v>1.1430489564802276E-2</v>
      </c>
      <c r="N434" s="55">
        <f>Equity_Historical!T435</f>
        <v>2.017120508535412E-3</v>
      </c>
      <c r="O434" s="55">
        <f>Equity_Historical!U435</f>
        <v>-3.1625892540438176E-2</v>
      </c>
      <c r="P434" s="55">
        <f>Equity_Historical!V435</f>
        <v>3.8061096098316087E-2</v>
      </c>
      <c r="Q434" s="55">
        <f>Equity_Historical!W435</f>
        <v>3.3628686739244902E-3</v>
      </c>
      <c r="R434" s="55">
        <f>Equity_Historical!X435</f>
        <v>-4.3518711969967594E-3</v>
      </c>
      <c r="S434" s="55">
        <f>Equity_Historical!Y435</f>
        <v>1.5591121297564869E-3</v>
      </c>
      <c r="T434" s="55">
        <f>Equity_Historical!Z435</f>
        <v>-1.17946736077231E-2</v>
      </c>
      <c r="V434" s="55"/>
      <c r="W434" s="55">
        <v>4.3224672228724299E-4</v>
      </c>
      <c r="X434" s="55">
        <v>1.9934893621131204E-2</v>
      </c>
      <c r="Y434" s="94">
        <f t="shared" si="29"/>
        <v>1.2133834861593619E-2</v>
      </c>
      <c r="Z434" s="54">
        <f t="shared" si="30"/>
        <v>1012133.8348615937</v>
      </c>
      <c r="AA434" s="54">
        <f t="shared" si="31"/>
        <v>12133.83486159367</v>
      </c>
      <c r="AB434" s="101">
        <v>-5569.9772107178578</v>
      </c>
      <c r="AC434" s="6">
        <f t="shared" si="28"/>
        <v>916660.4589461484</v>
      </c>
    </row>
    <row r="435" spans="2:29">
      <c r="B435" s="112">
        <v>44090</v>
      </c>
      <c r="C435" s="33">
        <v>431</v>
      </c>
      <c r="D435" s="55">
        <f>Bond_Historical!K435</f>
        <v>-2.2623047607821849E-4</v>
      </c>
      <c r="E435" s="55">
        <f>Bond_Historical!L435</f>
        <v>-5.0673429454226265E-4</v>
      </c>
      <c r="F435" s="55">
        <f>Bond_Historical!M435</f>
        <v>-1.073105035112609E-3</v>
      </c>
      <c r="G435" s="55">
        <f>Bond_Historical!N435</f>
        <v>6.6238059923874354E-4</v>
      </c>
      <c r="H435" s="55">
        <f>Bond_Historical!O435</f>
        <v>4.8685807276880721E-4</v>
      </c>
      <c r="I435" s="55">
        <f>Bond_Historical!P435</f>
        <v>-3.6735693130192387E-4</v>
      </c>
      <c r="J435" s="55">
        <f>Equity_Historical!P436</f>
        <v>4.1582773004229169E-2</v>
      </c>
      <c r="K435" s="55">
        <f>Equity_Historical!Q436</f>
        <v>-3.3215830276787567E-2</v>
      </c>
      <c r="L435" s="55">
        <f>Equity_Historical!R436</f>
        <v>-8.040405566802326E-3</v>
      </c>
      <c r="M435" s="55">
        <f>Equity_Historical!S436</f>
        <v>-4.0099899176093273E-3</v>
      </c>
      <c r="N435" s="55">
        <f>Equity_Historical!T436</f>
        <v>1.0357458229846904E-2</v>
      </c>
      <c r="O435" s="55">
        <f>Equity_Historical!U436</f>
        <v>4.2216268854725512E-3</v>
      </c>
      <c r="P435" s="55">
        <f>Equity_Historical!V436</f>
        <v>-1.7453863411752756E-3</v>
      </c>
      <c r="Q435" s="55">
        <f>Equity_Historical!W436</f>
        <v>1.6117533590272258E-2</v>
      </c>
      <c r="R435" s="55">
        <f>Equity_Historical!X436</f>
        <v>-2.3138252710349942E-3</v>
      </c>
      <c r="S435" s="55">
        <f>Equity_Historical!Y436</f>
        <v>-2.9957977698010275E-2</v>
      </c>
      <c r="T435" s="55">
        <f>Equity_Historical!Z436</f>
        <v>-1.7162712271211653E-3</v>
      </c>
      <c r="V435" s="55"/>
      <c r="W435" s="55">
        <v>-1.5522928599043788E-4</v>
      </c>
      <c r="X435" s="55">
        <v>2.4465757268266584E-2</v>
      </c>
      <c r="Y435" s="94">
        <f t="shared" si="29"/>
        <v>1.4617362646563775E-2</v>
      </c>
      <c r="Z435" s="54">
        <f t="shared" si="30"/>
        <v>1014617.3626465638</v>
      </c>
      <c r="AA435" s="54">
        <f t="shared" si="31"/>
        <v>14617.362646563794</v>
      </c>
      <c r="AB435" s="101">
        <v>-5566.4063811403466</v>
      </c>
      <c r="AC435" s="6">
        <f t="shared" si="28"/>
        <v>931277.82159271219</v>
      </c>
    </row>
    <row r="436" spans="2:29">
      <c r="B436" s="112">
        <v>44091</v>
      </c>
      <c r="C436" s="33">
        <v>432</v>
      </c>
      <c r="D436" s="55">
        <f>Bond_Historical!K436</f>
        <v>0</v>
      </c>
      <c r="E436" s="55">
        <f>Bond_Historical!L436</f>
        <v>2.5329812217273623E-4</v>
      </c>
      <c r="F436" s="55">
        <f>Bond_Historical!M436</f>
        <v>3.5749623044461175E-4</v>
      </c>
      <c r="G436" s="55">
        <f>Bond_Historical!N436</f>
        <v>2.2048709471760451E-4</v>
      </c>
      <c r="H436" s="55">
        <f>Bond_Historical!O436</f>
        <v>6.4931674376514251E-4</v>
      </c>
      <c r="I436" s="55">
        <f>Bond_Historical!P436</f>
        <v>3.6735693130204546E-4</v>
      </c>
      <c r="J436" s="55">
        <f>Equity_Historical!P437</f>
        <v>-2.6448737876011804E-4</v>
      </c>
      <c r="K436" s="55">
        <f>Equity_Historical!Q437</f>
        <v>-3.3571798796573245E-2</v>
      </c>
      <c r="L436" s="55">
        <f>Equity_Historical!R437</f>
        <v>3.150710557895702E-3</v>
      </c>
      <c r="M436" s="55">
        <f>Equity_Historical!S437</f>
        <v>4.0099899176092753E-3</v>
      </c>
      <c r="N436" s="55">
        <f>Equity_Historical!T437</f>
        <v>9.9224248156469224E-3</v>
      </c>
      <c r="O436" s="55">
        <f>Equity_Historical!U437</f>
        <v>-1.1500257174141652E-2</v>
      </c>
      <c r="P436" s="55">
        <f>Equity_Historical!V437</f>
        <v>-4.8879626889908177E-2</v>
      </c>
      <c r="Q436" s="55">
        <f>Equity_Historical!W437</f>
        <v>3.2977547289965051E-3</v>
      </c>
      <c r="R436" s="55">
        <f>Equity_Historical!X437</f>
        <v>-5.0367904087601362E-3</v>
      </c>
      <c r="S436" s="55">
        <f>Equity_Historical!Y437</f>
        <v>-1.6092274264599506E-2</v>
      </c>
      <c r="T436" s="55">
        <f>Equity_Historical!Z437</f>
        <v>2.085809198442239E-2</v>
      </c>
      <c r="V436" s="55"/>
      <c r="W436" s="55">
        <v>2.673443579327514E-4</v>
      </c>
      <c r="X436" s="55">
        <v>-5.7999800502286189E-2</v>
      </c>
      <c r="Y436" s="94">
        <f t="shared" si="29"/>
        <v>-3.469294255819861E-2</v>
      </c>
      <c r="Z436" s="54">
        <f t="shared" si="30"/>
        <v>965307.05744180141</v>
      </c>
      <c r="AA436" s="54">
        <f t="shared" si="31"/>
        <v>-34692.942558198585</v>
      </c>
      <c r="AB436" s="101">
        <v>-5527.7382552543422</v>
      </c>
      <c r="AC436" s="6">
        <f t="shared" si="28"/>
        <v>896584.87903451361</v>
      </c>
    </row>
    <row r="437" spans="2:29">
      <c r="B437" s="112">
        <v>44092</v>
      </c>
      <c r="C437" s="33">
        <v>433</v>
      </c>
      <c r="D437" s="55">
        <f>Bond_Historical!K437</f>
        <v>-1.1314729456205937E-3</v>
      </c>
      <c r="E437" s="55">
        <f>Bond_Historical!L437</f>
        <v>-1.1834938507086193E-3</v>
      </c>
      <c r="F437" s="55">
        <f>Bond_Historical!M437</f>
        <v>-7.1562078863729017E-4</v>
      </c>
      <c r="G437" s="55">
        <f>Bond_Historical!N437</f>
        <v>-1.8401467890392144E-3</v>
      </c>
      <c r="H437" s="55">
        <f>Bond_Historical!O437</f>
        <v>-8.1153235049952297E-4</v>
      </c>
      <c r="I437" s="55">
        <f>Bond_Historical!P437</f>
        <v>3.6744068061608299E-4</v>
      </c>
      <c r="J437" s="55">
        <f>Equity_Historical!P438</f>
        <v>-1.6269177401848182E-2</v>
      </c>
      <c r="K437" s="55">
        <f>Equity_Historical!Q438</f>
        <v>-9.0273999515167545E-3</v>
      </c>
      <c r="L437" s="55">
        <f>Equity_Historical!R438</f>
        <v>-1.0294867625126814E-2</v>
      </c>
      <c r="M437" s="55">
        <f>Equity_Historical!S438</f>
        <v>-2.5453219858989656E-2</v>
      </c>
      <c r="N437" s="55">
        <f>Equity_Historical!T438</f>
        <v>-2.4655605921817689E-2</v>
      </c>
      <c r="O437" s="55">
        <f>Equity_Historical!U438</f>
        <v>-2.1328716484655288E-3</v>
      </c>
      <c r="P437" s="55">
        <f>Equity_Historical!V438</f>
        <v>-2.1079529033608879E-2</v>
      </c>
      <c r="Q437" s="55">
        <f>Equity_Historical!W438</f>
        <v>-2.7369664791281039E-2</v>
      </c>
      <c r="R437" s="55">
        <f>Equity_Historical!X438</f>
        <v>9.9183669859058861E-3</v>
      </c>
      <c r="S437" s="55">
        <f>Equity_Historical!Y438</f>
        <v>-3.2234220831596855E-2</v>
      </c>
      <c r="T437" s="55">
        <f>Equity_Historical!Z438</f>
        <v>9.1874886777119982E-3</v>
      </c>
      <c r="V437" s="55"/>
      <c r="W437" s="55">
        <v>-1.0911342046372645E-3</v>
      </c>
      <c r="X437" s="55">
        <v>-3.2697098624669185E-2</v>
      </c>
      <c r="Y437" s="94">
        <f t="shared" si="29"/>
        <v>-2.0054712856656415E-2</v>
      </c>
      <c r="Z437" s="54">
        <f t="shared" si="30"/>
        <v>979945.28714334359</v>
      </c>
      <c r="AA437" s="54">
        <f t="shared" si="31"/>
        <v>-20054.712856656406</v>
      </c>
      <c r="AB437" s="101">
        <v>-5447.4993656056467</v>
      </c>
      <c r="AC437" s="6">
        <f t="shared" si="28"/>
        <v>876530.1661778572</v>
      </c>
    </row>
    <row r="438" spans="2:29">
      <c r="B438" s="112">
        <v>44095</v>
      </c>
      <c r="C438" s="33">
        <v>434</v>
      </c>
      <c r="D438" s="55">
        <f>Bond_Historical!K438</f>
        <v>5.6598973546430668E-4</v>
      </c>
      <c r="E438" s="55">
        <f>Bond_Historical!L438</f>
        <v>1.6921680100645756E-4</v>
      </c>
      <c r="F438" s="55">
        <f>Bond_Historical!M438</f>
        <v>1.431229593305284E-3</v>
      </c>
      <c r="G438" s="55">
        <f>Bond_Historical!N438</f>
        <v>-9.5845279213611564E-4</v>
      </c>
      <c r="H438" s="55">
        <f>Bond_Historical!O438</f>
        <v>-2.1125451483007367E-3</v>
      </c>
      <c r="I438" s="55">
        <f>Bond_Historical!P438</f>
        <v>-7.3479761191810834E-4</v>
      </c>
      <c r="J438" s="55">
        <f>Equity_Historical!P439</f>
        <v>-2.0647265544511295E-2</v>
      </c>
      <c r="K438" s="55">
        <f>Equity_Historical!Q439</f>
        <v>-1.7496685200421802E-2</v>
      </c>
      <c r="L438" s="55">
        <f>Equity_Historical!R439</f>
        <v>1.3071005716333435E-2</v>
      </c>
      <c r="M438" s="55">
        <f>Equity_Historical!S439</f>
        <v>-1.6556588067498032E-2</v>
      </c>
      <c r="N438" s="55">
        <f>Equity_Historical!T439</f>
        <v>-5.3880063174969274E-2</v>
      </c>
      <c r="O438" s="55">
        <f>Equity_Historical!U439</f>
        <v>-3.1397989688211468E-2</v>
      </c>
      <c r="P438" s="55">
        <f>Equity_Historical!V439</f>
        <v>-1.8624710246347115E-2</v>
      </c>
      <c r="Q438" s="55">
        <f>Equity_Historical!W439</f>
        <v>-1.4176976224238424E-2</v>
      </c>
      <c r="R438" s="55">
        <f>Equity_Historical!X439</f>
        <v>-2.9085647508280112E-2</v>
      </c>
      <c r="S438" s="55">
        <f>Equity_Historical!Y439</f>
        <v>2.9874945978799639E-2</v>
      </c>
      <c r="T438" s="55">
        <f>Equity_Historical!Z439</f>
        <v>-3.5585487626261812E-2</v>
      </c>
      <c r="V438" s="55"/>
      <c r="W438" s="55">
        <v>-1.0418603687047916E-4</v>
      </c>
      <c r="X438" s="55">
        <v>-3.6990259621154598E-2</v>
      </c>
      <c r="Y438" s="94">
        <f t="shared" si="29"/>
        <v>-2.223583018744095E-2</v>
      </c>
      <c r="Z438" s="54">
        <f t="shared" si="30"/>
        <v>977764.16981255903</v>
      </c>
      <c r="AA438" s="54">
        <f t="shared" si="31"/>
        <v>-22235.830187440966</v>
      </c>
      <c r="AB438" s="101">
        <v>-5386.714559557382</v>
      </c>
      <c r="AC438" s="6">
        <f t="shared" si="28"/>
        <v>854294.33599041624</v>
      </c>
    </row>
    <row r="439" spans="2:29">
      <c r="B439" s="112">
        <v>44096</v>
      </c>
      <c r="C439" s="33">
        <v>435</v>
      </c>
      <c r="D439" s="55">
        <f>Bond_Historical!K439</f>
        <v>3.391021266262185E-4</v>
      </c>
      <c r="E439" s="55">
        <f>Bond_Historical!L439</f>
        <v>7.6097892752942777E-4</v>
      </c>
      <c r="F439" s="55">
        <f>Bond_Historical!M439</f>
        <v>0</v>
      </c>
      <c r="G439" s="55">
        <f>Bond_Historical!N439</f>
        <v>5.8985140348826739E-4</v>
      </c>
      <c r="H439" s="55">
        <f>Bond_Historical!O439</f>
        <v>-3.2532912451509118E-4</v>
      </c>
      <c r="I439" s="55">
        <f>Bond_Historical!P439</f>
        <v>1.2852288143009422E-3</v>
      </c>
      <c r="J439" s="55">
        <f>Equity_Historical!P440</f>
        <v>-2.5015349955814056E-2</v>
      </c>
      <c r="K439" s="55">
        <f>Equity_Historical!Q440</f>
        <v>2.6249323306788846E-2</v>
      </c>
      <c r="L439" s="55">
        <f>Equity_Historical!R440</f>
        <v>9.0057921744388265E-3</v>
      </c>
      <c r="M439" s="55">
        <f>Equity_Historical!S440</f>
        <v>1.0132018089217218E-2</v>
      </c>
      <c r="N439" s="55">
        <f>Equity_Historical!T440</f>
        <v>-7.5038172818242136E-3</v>
      </c>
      <c r="O439" s="55">
        <f>Equity_Historical!U440</f>
        <v>-1.0971680972197997E-2</v>
      </c>
      <c r="P439" s="55">
        <f>Equity_Historical!V440</f>
        <v>4.0175839364857274E-3</v>
      </c>
      <c r="Q439" s="55">
        <f>Equity_Historical!W440</f>
        <v>1.1737829553482791E-2</v>
      </c>
      <c r="R439" s="55">
        <f>Equity_Historical!X440</f>
        <v>-1.6615180148511724E-2</v>
      </c>
      <c r="S439" s="55">
        <f>Equity_Historical!Y440</f>
        <v>1.5593756663144163E-2</v>
      </c>
      <c r="T439" s="55">
        <f>Equity_Historical!Z440</f>
        <v>1.5609787672595059E-2</v>
      </c>
      <c r="V439" s="55"/>
      <c r="W439" s="55">
        <v>5.1373435506007245E-4</v>
      </c>
      <c r="X439" s="55">
        <v>-3.4947616305670316E-2</v>
      </c>
      <c r="Y439" s="94">
        <f t="shared" si="29"/>
        <v>-2.076307604137816E-2</v>
      </c>
      <c r="Z439" s="54">
        <f t="shared" si="30"/>
        <v>979236.9239586218</v>
      </c>
      <c r="AA439" s="54">
        <f t="shared" si="31"/>
        <v>-20763.076041378197</v>
      </c>
      <c r="AB439" s="101">
        <v>-5380.0293967723846</v>
      </c>
      <c r="AC439" s="6">
        <f t="shared" si="28"/>
        <v>833531.25994903804</v>
      </c>
    </row>
    <row r="440" spans="2:29">
      <c r="B440" s="112">
        <v>44097</v>
      </c>
      <c r="C440" s="33">
        <v>436</v>
      </c>
      <c r="D440" s="55">
        <f>Bond_Historical!K440</f>
        <v>-2.2642550398241242E-3</v>
      </c>
      <c r="E440" s="55">
        <f>Bond_Historical!L440</f>
        <v>-2.1151471852879147E-3</v>
      </c>
      <c r="F440" s="55">
        <f>Bond_Historical!M440</f>
        <v>3.5753559881790945E-4</v>
      </c>
      <c r="G440" s="55">
        <f>Bond_Historical!N440</f>
        <v>-7.2490095183156775E-3</v>
      </c>
      <c r="H440" s="55">
        <f>Bond_Historical!O440</f>
        <v>-4.883532768059567E-4</v>
      </c>
      <c r="I440" s="55">
        <f>Bond_Historical!P440</f>
        <v>-5.5043120238276743E-4</v>
      </c>
      <c r="J440" s="55">
        <f>Equity_Historical!P441</f>
        <v>-3.2611488183144473E-2</v>
      </c>
      <c r="K440" s="55">
        <f>Equity_Historical!Q441</f>
        <v>-2.2749441911525729E-2</v>
      </c>
      <c r="L440" s="55">
        <f>Equity_Historical!R441</f>
        <v>-1.6916081187930299E-2</v>
      </c>
      <c r="M440" s="55">
        <f>Equity_Historical!S441</f>
        <v>-9.9205613203231309E-4</v>
      </c>
      <c r="N440" s="55">
        <f>Equity_Historical!T441</f>
        <v>-2.5244427878934168E-2</v>
      </c>
      <c r="O440" s="55">
        <f>Equity_Historical!U441</f>
        <v>-1.6363011692157932E-2</v>
      </c>
      <c r="P440" s="55">
        <f>Equity_Historical!V441</f>
        <v>-2.6087671421057876E-2</v>
      </c>
      <c r="Q440" s="55">
        <f>Equity_Historical!W441</f>
        <v>-5.1696429275564964E-3</v>
      </c>
      <c r="R440" s="55">
        <f>Equity_Historical!X441</f>
        <v>-7.2303787272708035E-3</v>
      </c>
      <c r="S440" s="55">
        <f>Equity_Historical!Y441</f>
        <v>-4.2851044604317386E-2</v>
      </c>
      <c r="T440" s="55">
        <f>Equity_Historical!Z441</f>
        <v>-1.4023778292455923E-2</v>
      </c>
      <c r="V440" s="55"/>
      <c r="W440" s="55">
        <v>-2.9880940611231163E-3</v>
      </c>
      <c r="X440" s="55">
        <v>-4.8058461352368145E-2</v>
      </c>
      <c r="Y440" s="94">
        <f t="shared" si="29"/>
        <v>-3.0030314435870134E-2</v>
      </c>
      <c r="Z440" s="54">
        <f t="shared" si="30"/>
        <v>969969.68556412985</v>
      </c>
      <c r="AA440" s="54">
        <f t="shared" si="31"/>
        <v>-30030.314435870154</v>
      </c>
      <c r="AB440" s="101">
        <v>-5373.8425631932914</v>
      </c>
      <c r="AC440" s="6">
        <f t="shared" si="28"/>
        <v>803500.94551316788</v>
      </c>
    </row>
    <row r="441" spans="2:29">
      <c r="B441" s="112">
        <v>44098</v>
      </c>
      <c r="C441" s="33">
        <v>437</v>
      </c>
      <c r="D441" s="55">
        <f>Bond_Historical!K441</f>
        <v>1.1344730355352768E-4</v>
      </c>
      <c r="E441" s="55">
        <f>Bond_Historical!L441</f>
        <v>8.470768907022376E-5</v>
      </c>
      <c r="F441" s="55">
        <f>Bond_Historical!M441</f>
        <v>7.1434231196577415E-4</v>
      </c>
      <c r="G441" s="55">
        <f>Bond_Historical!N441</f>
        <v>-2.5271635148332076E-3</v>
      </c>
      <c r="H441" s="55">
        <f>Bond_Historical!O441</f>
        <v>9.7652496881139752E-4</v>
      </c>
      <c r="I441" s="55">
        <f>Bond_Historical!P441</f>
        <v>1.833318700142107E-4</v>
      </c>
      <c r="J441" s="55">
        <f>Equity_Historical!P442</f>
        <v>-2.0376784103884487E-3</v>
      </c>
      <c r="K441" s="55">
        <f>Equity_Historical!Q442</f>
        <v>2.0458758692441718E-3</v>
      </c>
      <c r="L441" s="55">
        <f>Equity_Historical!R442</f>
        <v>5.2073876590272034E-3</v>
      </c>
      <c r="M441" s="55">
        <f>Equity_Historical!S442</f>
        <v>2.3132060834413644E-3</v>
      </c>
      <c r="N441" s="55">
        <f>Equity_Historical!T442</f>
        <v>-1.2882765458517046E-3</v>
      </c>
      <c r="O441" s="55">
        <f>Equity_Historical!U442</f>
        <v>-8.6300956344080245E-4</v>
      </c>
      <c r="P441" s="55">
        <f>Equity_Historical!V442</f>
        <v>1.9920139695503913E-3</v>
      </c>
      <c r="Q441" s="55">
        <f>Equity_Historical!W442</f>
        <v>8.285517858558163E-3</v>
      </c>
      <c r="R441" s="55">
        <f>Equity_Historical!X442</f>
        <v>1.7782757573373423E-3</v>
      </c>
      <c r="S441" s="55">
        <f>Equity_Historical!Y442</f>
        <v>1.0216221716846278E-2</v>
      </c>
      <c r="T441" s="55">
        <f>Equity_Historical!Z442</f>
        <v>9.1401212092707875E-3</v>
      </c>
      <c r="V441" s="55"/>
      <c r="W441" s="55">
        <v>-5.5121090968399361E-4</v>
      </c>
      <c r="X441" s="55">
        <v>-9.055382632473E-3</v>
      </c>
      <c r="Y441" s="94">
        <f t="shared" si="29"/>
        <v>-5.6537139433573969E-3</v>
      </c>
      <c r="Z441" s="54">
        <f t="shared" si="30"/>
        <v>994346.28605664265</v>
      </c>
      <c r="AA441" s="54">
        <f t="shared" si="31"/>
        <v>-5653.7139433573466</v>
      </c>
      <c r="AB441" s="101">
        <v>-5348.8417063130764</v>
      </c>
      <c r="AC441" s="6">
        <f t="shared" si="28"/>
        <v>797847.23156981054</v>
      </c>
    </row>
    <row r="442" spans="2:29">
      <c r="B442" s="112">
        <v>44099</v>
      </c>
      <c r="C442" s="33">
        <v>438</v>
      </c>
      <c r="D442" s="55">
        <f>Bond_Historical!K442</f>
        <v>-1.1344730355350299E-4</v>
      </c>
      <c r="E442" s="55">
        <f>Bond_Historical!L442</f>
        <v>3.3849190568390581E-4</v>
      </c>
      <c r="F442" s="55">
        <f>Bond_Historical!M442</f>
        <v>3.5699908441723149E-4</v>
      </c>
      <c r="G442" s="55">
        <f>Bond_Historical!N442</f>
        <v>-1.0426313976994272E-3</v>
      </c>
      <c r="H442" s="55">
        <f>Bond_Historical!O442</f>
        <v>1.1379459880530587E-3</v>
      </c>
      <c r="I442" s="55">
        <f>Bond_Historical!P442</f>
        <v>-3.6713473875499595E-4</v>
      </c>
      <c r="J442" s="55">
        <f>Equity_Historical!P443</f>
        <v>9.2807553321046111E-3</v>
      </c>
      <c r="K442" s="55">
        <f>Equity_Historical!Q443</f>
        <v>2.0978327887431196E-2</v>
      </c>
      <c r="L442" s="55">
        <f>Equity_Historical!R443</f>
        <v>4.1609721402150138E-3</v>
      </c>
      <c r="M442" s="55">
        <f>Equity_Historical!S443</f>
        <v>3.7889250217432355E-3</v>
      </c>
      <c r="N442" s="55">
        <f>Equity_Historical!T443</f>
        <v>1.3536162715729556E-2</v>
      </c>
      <c r="O442" s="55">
        <f>Equity_Historical!U443</f>
        <v>8.7035455729156403E-3</v>
      </c>
      <c r="P442" s="55">
        <f>Equity_Historical!V443</f>
        <v>2.0091233631394246E-2</v>
      </c>
      <c r="Q442" s="55">
        <f>Equity_Historical!W443</f>
        <v>2.4583658553618892E-2</v>
      </c>
      <c r="R442" s="55">
        <f>Equity_Historical!X443</f>
        <v>3.3069697786990308E-2</v>
      </c>
      <c r="S442" s="55">
        <f>Equity_Historical!Y443</f>
        <v>3.6829614118037479E-2</v>
      </c>
      <c r="T442" s="55">
        <f>Equity_Historical!Z443</f>
        <v>1.252953264657487E-2</v>
      </c>
      <c r="V442" s="55"/>
      <c r="W442" s="55">
        <v>-1.8687594917851392E-4</v>
      </c>
      <c r="X442" s="55">
        <v>2.1534193308902119E-2</v>
      </c>
      <c r="Y442" s="94">
        <f t="shared" si="29"/>
        <v>1.2845765605669865E-2</v>
      </c>
      <c r="Z442" s="54">
        <f t="shared" si="30"/>
        <v>1012845.7656056698</v>
      </c>
      <c r="AA442" s="54">
        <f t="shared" si="31"/>
        <v>12845.765605669818</v>
      </c>
      <c r="AB442" s="101">
        <v>-5334.4914444943424</v>
      </c>
      <c r="AC442" s="6">
        <f t="shared" si="28"/>
        <v>810692.99717548036</v>
      </c>
    </row>
    <row r="443" spans="2:29">
      <c r="B443" s="112">
        <v>44102</v>
      </c>
      <c r="C443" s="33">
        <v>439</v>
      </c>
      <c r="D443" s="55">
        <f>Bond_Historical!K443</f>
        <v>9.0622275758148229E-4</v>
      </c>
      <c r="E443" s="55">
        <f>Bond_Historical!L443</f>
        <v>8.4636844332545839E-4</v>
      </c>
      <c r="F443" s="55">
        <f>Bond_Historical!M443</f>
        <v>-7.1424091018371572E-4</v>
      </c>
      <c r="G443" s="55">
        <f>Bond_Historical!N443</f>
        <v>5.0532091902986409E-3</v>
      </c>
      <c r="H443" s="55">
        <f>Bond_Historical!O443</f>
        <v>1.947638311606913E-3</v>
      </c>
      <c r="I443" s="55">
        <f>Bond_Historical!P443</f>
        <v>-1.8363781187538873E-4</v>
      </c>
      <c r="J443" s="55">
        <f>Equity_Historical!P444</f>
        <v>1.9157299811664908E-2</v>
      </c>
      <c r="K443" s="55">
        <f>Equity_Historical!Q444</f>
        <v>7.8180903131350524E-3</v>
      </c>
      <c r="L443" s="55">
        <f>Equity_Historical!R444</f>
        <v>-1.4568608046689401E-4</v>
      </c>
      <c r="M443" s="55">
        <f>Equity_Historical!S444</f>
        <v>1.4851240077954565E-2</v>
      </c>
      <c r="N443" s="55">
        <f>Equity_Historical!T444</f>
        <v>2.7064882958052542E-2</v>
      </c>
      <c r="O443" s="55">
        <f>Equity_Historical!U444</f>
        <v>2.8372968736979247E-2</v>
      </c>
      <c r="P443" s="55">
        <f>Equity_Historical!V444</f>
        <v>7.9197001895985248E-4</v>
      </c>
      <c r="Q443" s="55">
        <f>Equity_Historical!W444</f>
        <v>7.2324934561881493E-3</v>
      </c>
      <c r="R443" s="55">
        <f>Equity_Historical!X444</f>
        <v>2.410078894550464E-3</v>
      </c>
      <c r="S443" s="55">
        <f>Equity_Historical!Y444</f>
        <v>2.3588481009130496E-2</v>
      </c>
      <c r="T443" s="55">
        <f>Equity_Historical!Z444</f>
        <v>1.2014213202233981E-2</v>
      </c>
      <c r="V443" s="55"/>
      <c r="W443" s="55">
        <v>1.7968435354454137E-3</v>
      </c>
      <c r="X443" s="55">
        <v>2.0553682908660789E-2</v>
      </c>
      <c r="Y443" s="94">
        <f t="shared" si="29"/>
        <v>1.3050947159374639E-2</v>
      </c>
      <c r="Z443" s="54">
        <f t="shared" si="30"/>
        <v>1013050.9471593746</v>
      </c>
      <c r="AA443" s="54">
        <f t="shared" si="31"/>
        <v>13050.947159374598</v>
      </c>
      <c r="AB443" s="101">
        <v>-5322.034979396034</v>
      </c>
      <c r="AC443" s="6">
        <f t="shared" si="28"/>
        <v>823743.94433485495</v>
      </c>
    </row>
    <row r="444" spans="2:29">
      <c r="B444" s="112">
        <v>44103</v>
      </c>
      <c r="C444" s="33">
        <v>440</v>
      </c>
      <c r="D444" s="55">
        <f>Bond_Historical!K444</f>
        <v>6.7943942115212446E-4</v>
      </c>
      <c r="E444" s="55">
        <f>Bond_Historical!L444</f>
        <v>1.6899084951644273E-4</v>
      </c>
      <c r="F444" s="55">
        <f>Bond_Historical!M444</f>
        <v>3.5724182576640415E-4</v>
      </c>
      <c r="G444" s="55">
        <f>Bond_Historical!N444</f>
        <v>-1.2610727632576771E-3</v>
      </c>
      <c r="H444" s="55">
        <f>Bond_Historical!O444</f>
        <v>1.7819586992586785E-3</v>
      </c>
      <c r="I444" s="55">
        <f>Bond_Historical!P444</f>
        <v>3.6744068061608299E-4</v>
      </c>
      <c r="J444" s="55">
        <f>Equity_Historical!P445</f>
        <v>-2.9604285166727133E-2</v>
      </c>
      <c r="K444" s="55">
        <f>Equity_Historical!Q445</f>
        <v>1.9167164056993903E-2</v>
      </c>
      <c r="L444" s="55">
        <f>Equity_Historical!R445</f>
        <v>-8.0162997149114447E-4</v>
      </c>
      <c r="M444" s="55">
        <f>Equity_Historical!S445</f>
        <v>2.9117512728007821E-3</v>
      </c>
      <c r="N444" s="55">
        <f>Equity_Historical!T445</f>
        <v>-2.4343338733422176E-2</v>
      </c>
      <c r="O444" s="55">
        <f>Equity_Historical!U445</f>
        <v>-8.4591189866739264E-3</v>
      </c>
      <c r="P444" s="55">
        <f>Equity_Historical!V445</f>
        <v>4.9983236302649512E-4</v>
      </c>
      <c r="Q444" s="55">
        <f>Equity_Historical!W445</f>
        <v>8.610688591627752E-3</v>
      </c>
      <c r="R444" s="55">
        <f>Equity_Historical!X445</f>
        <v>3.0295684366274112E-3</v>
      </c>
      <c r="S444" s="55">
        <f>Equity_Historical!Y445</f>
        <v>-7.5964915656682877E-3</v>
      </c>
      <c r="T444" s="55">
        <f>Equity_Historical!Z445</f>
        <v>-4.350654422711305E-3</v>
      </c>
      <c r="V444" s="55"/>
      <c r="W444" s="55">
        <v>-8.1168682870380216E-5</v>
      </c>
      <c r="X444" s="55">
        <v>-3.0569691149396307E-2</v>
      </c>
      <c r="Y444" s="94">
        <f t="shared" si="29"/>
        <v>-1.8374282162785933E-2</v>
      </c>
      <c r="Z444" s="54">
        <f t="shared" si="30"/>
        <v>981625.71783721412</v>
      </c>
      <c r="AA444" s="54">
        <f t="shared" si="31"/>
        <v>-18374.282162785879</v>
      </c>
      <c r="AB444" s="101">
        <v>-5307.8905617927667</v>
      </c>
      <c r="AC444" s="6">
        <f t="shared" si="28"/>
        <v>805369.66217206907</v>
      </c>
    </row>
    <row r="445" spans="2:29">
      <c r="B445" s="112">
        <v>44104</v>
      </c>
      <c r="C445" s="33">
        <v>441</v>
      </c>
      <c r="D445" s="55">
        <f>Bond_Historical!K445</f>
        <v>-1.5856621787336074E-3</v>
      </c>
      <c r="E445" s="55">
        <f>Bond_Historical!L445</f>
        <v>-1.6082169866623666E-3</v>
      </c>
      <c r="F445" s="55">
        <f>Bond_Historical!M445</f>
        <v>-1.7874867154517122E-3</v>
      </c>
      <c r="G445" s="55">
        <f>Bond_Historical!N445</f>
        <v>-1.4782249843703514E-4</v>
      </c>
      <c r="H445" s="55">
        <f>Bond_Historical!O445</f>
        <v>-2.4308382052813287E-3</v>
      </c>
      <c r="I445" s="55">
        <f>Bond_Historical!P445</f>
        <v>-7.3479761191810834E-4</v>
      </c>
      <c r="J445" s="55">
        <f>Equity_Historical!P446</f>
        <v>1.45766963600077E-3</v>
      </c>
      <c r="K445" s="55">
        <f>Equity_Historical!Q446</f>
        <v>4.200178245600072E-4</v>
      </c>
      <c r="L445" s="55">
        <f>Equity_Historical!R446</f>
        <v>1.9996965366151465E-2</v>
      </c>
      <c r="M445" s="55">
        <f>Equity_Historical!S446</f>
        <v>-3.7220186588866129E-3</v>
      </c>
      <c r="N445" s="55">
        <f>Equity_Historical!T446</f>
        <v>5.2408203072830013E-3</v>
      </c>
      <c r="O445" s="55">
        <f>Equity_Historical!U446</f>
        <v>9.6023343076057123E-3</v>
      </c>
      <c r="P445" s="55">
        <f>Equity_Historical!V446</f>
        <v>6.6826611918940236E-3</v>
      </c>
      <c r="Q445" s="55">
        <f>Equity_Historical!W446</f>
        <v>1.0595806656243129E-2</v>
      </c>
      <c r="R445" s="55">
        <f>Equity_Historical!X446</f>
        <v>2.4744741783853004E-2</v>
      </c>
      <c r="S445" s="55">
        <f>Equity_Historical!Y446</f>
        <v>1.4963171014708895E-2</v>
      </c>
      <c r="T445" s="55">
        <f>Equity_Historical!Z446</f>
        <v>6.5641619981303368E-3</v>
      </c>
      <c r="V445" s="55"/>
      <c r="W445" s="55">
        <v>-1.1213477835536074E-3</v>
      </c>
      <c r="X445" s="55">
        <v>1.1082536665585729E-2</v>
      </c>
      <c r="Y445" s="94">
        <f t="shared" si="29"/>
        <v>6.200982885929995E-3</v>
      </c>
      <c r="Z445" s="54">
        <f t="shared" si="30"/>
        <v>1006200.98288593</v>
      </c>
      <c r="AA445" s="54">
        <f t="shared" si="31"/>
        <v>6200.9828859299887</v>
      </c>
      <c r="AB445" s="101">
        <v>-5282.5528688183986</v>
      </c>
      <c r="AC445" s="6">
        <f t="shared" si="28"/>
        <v>811570.64505799906</v>
      </c>
    </row>
    <row r="446" spans="2:29">
      <c r="B446" s="112">
        <v>44105</v>
      </c>
      <c r="C446" s="33">
        <v>442</v>
      </c>
      <c r="D446" s="55">
        <f>Bond_Historical!K446</f>
        <v>1.0214709954699016E-3</v>
      </c>
      <c r="E446" s="55">
        <f>Bond_Historical!L446</f>
        <v>1.3737165578649945E-3</v>
      </c>
      <c r="F446" s="55">
        <f>Bond_Historical!M446</f>
        <v>1.0755861233452417E-4</v>
      </c>
      <c r="G446" s="55">
        <f>Bond_Historical!N446</f>
        <v>2.7784176296634538E-3</v>
      </c>
      <c r="H446" s="55">
        <f>Bond_Historical!O446</f>
        <v>-3.2649533331157929E-5</v>
      </c>
      <c r="I446" s="55">
        <f>Bond_Historical!P446</f>
        <v>-3.8607802540367492E-4</v>
      </c>
      <c r="J446" s="55">
        <f>Equity_Historical!P447</f>
        <v>-3.5580381314643507E-2</v>
      </c>
      <c r="K446" s="55">
        <f>Equity_Historical!Q447</f>
        <v>1.7899251015013343E-2</v>
      </c>
      <c r="L446" s="55">
        <f>Equity_Historical!R447</f>
        <v>2.2404561307481172E-2</v>
      </c>
      <c r="M446" s="55">
        <f>Equity_Historical!S447</f>
        <v>3.8835078044755483E-3</v>
      </c>
      <c r="N446" s="55">
        <f>Equity_Historical!T447</f>
        <v>-1.7271737997531827E-2</v>
      </c>
      <c r="O446" s="55">
        <f>Equity_Historical!U447</f>
        <v>7.2449467848407128E-3</v>
      </c>
      <c r="P446" s="55">
        <f>Equity_Historical!V447</f>
        <v>1.7359591971725832E-3</v>
      </c>
      <c r="Q446" s="55">
        <f>Equity_Historical!W447</f>
        <v>1.5812687867218834E-2</v>
      </c>
      <c r="R446" s="55">
        <f>Equity_Historical!X447</f>
        <v>4.1609649861903027E-3</v>
      </c>
      <c r="S446" s="55">
        <f>Equity_Historical!Y447</f>
        <v>8.4265773492144917E-3</v>
      </c>
      <c r="T446" s="55">
        <f>Equity_Historical!Z447</f>
        <v>-1.175511969980618E-2</v>
      </c>
      <c r="V446" s="55"/>
      <c r="W446" s="55">
        <v>1.2466518403063663E-3</v>
      </c>
      <c r="X446" s="55">
        <v>-1.6277444368914581E-2</v>
      </c>
      <c r="Y446" s="94">
        <f t="shared" si="29"/>
        <v>-9.2678058852262019E-3</v>
      </c>
      <c r="Z446" s="54">
        <f t="shared" si="30"/>
        <v>990732.19411477377</v>
      </c>
      <c r="AA446" s="54">
        <f t="shared" si="31"/>
        <v>-9267.8058852262329</v>
      </c>
      <c r="AB446" s="101">
        <v>-5233.1677456707694</v>
      </c>
      <c r="AC446" s="6">
        <f t="shared" si="28"/>
        <v>802302.83917277283</v>
      </c>
    </row>
    <row r="447" spans="2:29">
      <c r="B447" s="112">
        <v>44106</v>
      </c>
      <c r="C447" s="33">
        <v>443</v>
      </c>
      <c r="D447" s="55">
        <f>Bond_Historical!K447</f>
        <v>-6.8086886712032948E-4</v>
      </c>
      <c r="E447" s="55">
        <f>Bond_Historical!L447</f>
        <v>-1.017283528408492E-3</v>
      </c>
      <c r="F447" s="55">
        <f>Bond_Historical!M447</f>
        <v>-1.0742201819396464E-3</v>
      </c>
      <c r="G447" s="55">
        <f>Bond_Historical!N447</f>
        <v>1.4810979079200179E-4</v>
      </c>
      <c r="H447" s="55">
        <f>Bond_Historical!O447</f>
        <v>-1.6245152339320855E-4</v>
      </c>
      <c r="I447" s="55">
        <f>Bond_Historical!P447</f>
        <v>-1.1051201788977569E-3</v>
      </c>
      <c r="J447" s="55">
        <f>Equity_Historical!P448</f>
        <v>-4.5380275639560911E-3</v>
      </c>
      <c r="K447" s="55">
        <f>Equity_Historical!Q448</f>
        <v>-2.5411142151628346E-2</v>
      </c>
      <c r="L447" s="55">
        <f>Equity_Historical!R448</f>
        <v>-1.8196457707329129E-2</v>
      </c>
      <c r="M447" s="55">
        <f>Equity_Historical!S448</f>
        <v>1.2358663573017329E-2</v>
      </c>
      <c r="N447" s="55">
        <f>Equity_Historical!T448</f>
        <v>4.391690600637879E-3</v>
      </c>
      <c r="O447" s="55">
        <f>Equity_Historical!U448</f>
        <v>9.4426824678319771E-3</v>
      </c>
      <c r="P447" s="55">
        <f>Equity_Historical!V448</f>
        <v>4.7377396553360271E-3</v>
      </c>
      <c r="Q447" s="55">
        <f>Equity_Historical!W448</f>
        <v>9.1933809339825642E-3</v>
      </c>
      <c r="R447" s="55">
        <f>Equity_Historical!X448</f>
        <v>-3.4874321859097866E-3</v>
      </c>
      <c r="S447" s="55">
        <f>Equity_Historical!Y448</f>
        <v>-3.2812670001880734E-2</v>
      </c>
      <c r="T447" s="55">
        <f>Equity_Historical!Z448</f>
        <v>2.5912192882276239E-2</v>
      </c>
      <c r="V447" s="55"/>
      <c r="W447" s="55">
        <v>-5.9179946452349546E-4</v>
      </c>
      <c r="X447" s="55">
        <v>-1.8475157219510877E-2</v>
      </c>
      <c r="Y447" s="94">
        <f t="shared" si="29"/>
        <v>-1.1321814117515924E-2</v>
      </c>
      <c r="Z447" s="54">
        <f t="shared" si="30"/>
        <v>988678.18588248407</v>
      </c>
      <c r="AA447" s="54">
        <f t="shared" si="31"/>
        <v>-11321.814117515925</v>
      </c>
      <c r="AB447" s="101">
        <v>-5220.8986690670718</v>
      </c>
      <c r="AC447" s="6">
        <f t="shared" si="28"/>
        <v>790981.02505525691</v>
      </c>
    </row>
    <row r="448" spans="2:29">
      <c r="B448" s="112">
        <v>44109</v>
      </c>
      <c r="C448" s="33">
        <v>444</v>
      </c>
      <c r="D448" s="55">
        <f>Bond_Historical!K448</f>
        <v>-3.7529692140520965E-3</v>
      </c>
      <c r="E448" s="55">
        <f>Bond_Historical!L448</f>
        <v>-3.2282759944211792E-3</v>
      </c>
      <c r="F448" s="55">
        <f>Bond_Historical!M448</f>
        <v>-5.3914210515628169E-3</v>
      </c>
      <c r="G448" s="55">
        <f>Bond_Historical!N448</f>
        <v>-3.3433523242959525E-3</v>
      </c>
      <c r="H448" s="55">
        <f>Bond_Historical!O448</f>
        <v>-2.7709674744500956E-3</v>
      </c>
      <c r="I448" s="55">
        <f>Bond_Historical!P448</f>
        <v>-3.6893724952542485E-4</v>
      </c>
      <c r="J448" s="55">
        <f>Equity_Historical!P449</f>
        <v>2.2782869584734369E-2</v>
      </c>
      <c r="K448" s="55">
        <f>Equity_Historical!Q449</f>
        <v>1.7957397653941991E-2</v>
      </c>
      <c r="L448" s="55">
        <f>Equity_Historical!R449</f>
        <v>9.2101639603390951E-3</v>
      </c>
      <c r="M448" s="55">
        <f>Equity_Historical!S449</f>
        <v>3.9799860719975906E-3</v>
      </c>
      <c r="N448" s="55">
        <f>Equity_Historical!T449</f>
        <v>2.3636767666871707E-2</v>
      </c>
      <c r="O448" s="55">
        <f>Equity_Historical!U449</f>
        <v>2.091600456261291E-2</v>
      </c>
      <c r="P448" s="55">
        <f>Equity_Historical!V449</f>
        <v>1.2338931131906187E-4</v>
      </c>
      <c r="Q448" s="55">
        <f>Equity_Historical!W449</f>
        <v>2.0037297897774302E-3</v>
      </c>
      <c r="R448" s="55">
        <f>Equity_Historical!X449</f>
        <v>1.9583735089998354E-2</v>
      </c>
      <c r="S448" s="55">
        <f>Equity_Historical!Y449</f>
        <v>3.0326447871275294E-2</v>
      </c>
      <c r="T448" s="55">
        <f>Equity_Historical!Z449</f>
        <v>9.6072046514937611E-3</v>
      </c>
      <c r="V448" s="55"/>
      <c r="W448" s="55">
        <v>-3.4024852572066295E-3</v>
      </c>
      <c r="X448" s="55">
        <v>2.5193738210813645E-2</v>
      </c>
      <c r="Y448" s="94">
        <f t="shared" si="29"/>
        <v>1.3755248823605536E-2</v>
      </c>
      <c r="Z448" s="54">
        <f t="shared" si="30"/>
        <v>1013755.2488236055</v>
      </c>
      <c r="AA448" s="54">
        <f t="shared" si="31"/>
        <v>13755.248823605478</v>
      </c>
      <c r="AB448" s="101">
        <v>-5212.2124747221824</v>
      </c>
      <c r="AC448" s="6">
        <f t="shared" si="28"/>
        <v>804736.27387886238</v>
      </c>
    </row>
    <row r="449" spans="2:29">
      <c r="B449" s="112">
        <v>44110</v>
      </c>
      <c r="C449" s="33">
        <v>445</v>
      </c>
      <c r="D449" s="55">
        <f>Bond_Historical!K449</f>
        <v>1.3664767561787539E-3</v>
      </c>
      <c r="E449" s="55">
        <f>Bond_Historical!L449</f>
        <v>8.5078229134198701E-4</v>
      </c>
      <c r="F449" s="55">
        <f>Bond_Historical!M449</f>
        <v>1.8005008179336199E-3</v>
      </c>
      <c r="G449" s="55">
        <f>Bond_Historical!N449</f>
        <v>-8.1892279396361776E-4</v>
      </c>
      <c r="H449" s="55">
        <f>Bond_Historical!O449</f>
        <v>3.2636491050595031E-4</v>
      </c>
      <c r="I449" s="55">
        <f>Bond_Historical!P449</f>
        <v>-7.374055712729505E-4</v>
      </c>
      <c r="J449" s="55">
        <f>Equity_Historical!P450</f>
        <v>-1.0427648377216782E-2</v>
      </c>
      <c r="K449" s="55">
        <f>Equity_Historical!Q450</f>
        <v>-2.2893707750054098E-2</v>
      </c>
      <c r="L449" s="55">
        <f>Equity_Historical!R450</f>
        <v>-8.2853344600179596E-3</v>
      </c>
      <c r="M449" s="55">
        <f>Equity_Historical!S450</f>
        <v>-1.9411890063404734E-2</v>
      </c>
      <c r="N449" s="55">
        <f>Equity_Historical!T450</f>
        <v>1.0691147886664938E-3</v>
      </c>
      <c r="O449" s="55">
        <f>Equity_Historical!U450</f>
        <v>-1.0352192759298382E-2</v>
      </c>
      <c r="P449" s="55">
        <f>Equity_Historical!V450</f>
        <v>-9.5802182984980108E-3</v>
      </c>
      <c r="Q449" s="55">
        <f>Equity_Historical!W450</f>
        <v>1.0330496484188203E-2</v>
      </c>
      <c r="R449" s="55">
        <f>Equity_Historical!X450</f>
        <v>-1.1698003210033156E-2</v>
      </c>
      <c r="S449" s="55">
        <f>Equity_Historical!Y450</f>
        <v>-2.9088400239525657E-2</v>
      </c>
      <c r="T449" s="55">
        <f>Equity_Historical!Z450</f>
        <v>-3.7078305687138929E-3</v>
      </c>
      <c r="V449" s="55"/>
      <c r="W449" s="55">
        <v>3.6504645442476751E-4</v>
      </c>
      <c r="X449" s="55">
        <v>-4.9669472113668383E-3</v>
      </c>
      <c r="Y449" s="94">
        <f t="shared" si="29"/>
        <v>-2.8341497450501958E-3</v>
      </c>
      <c r="Z449" s="54">
        <f t="shared" si="30"/>
        <v>997165.85025494976</v>
      </c>
      <c r="AA449" s="54">
        <f t="shared" si="31"/>
        <v>-2834.1497450502357</v>
      </c>
      <c r="AB449" s="101">
        <v>-5190.5611647607293</v>
      </c>
      <c r="AC449" s="6">
        <f t="shared" si="28"/>
        <v>801902.12413381215</v>
      </c>
    </row>
    <row r="450" spans="2:29">
      <c r="B450" s="112">
        <v>44111</v>
      </c>
      <c r="C450" s="33">
        <v>446</v>
      </c>
      <c r="D450" s="55">
        <f>Bond_Historical!K450</f>
        <v>-1.3664767561788543E-3</v>
      </c>
      <c r="E450" s="55">
        <f>Bond_Historical!L450</f>
        <v>-6.8028513441824778E-4</v>
      </c>
      <c r="F450" s="55">
        <f>Bond_Historical!M450</f>
        <v>-2.5213463716654018E-3</v>
      </c>
      <c r="G450" s="55">
        <f>Bond_Historical!N450</f>
        <v>2.9788892204538775E-4</v>
      </c>
      <c r="H450" s="55">
        <f>Bond_Historical!O450</f>
        <v>-4.8965361546031026E-4</v>
      </c>
      <c r="I450" s="55">
        <f>Bond_Historical!P450</f>
        <v>-2.0312331659833893E-3</v>
      </c>
      <c r="J450" s="55">
        <f>Equity_Historical!P451</f>
        <v>3.289061273188999E-3</v>
      </c>
      <c r="K450" s="55">
        <f>Equity_Historical!Q451</f>
        <v>-2.0899863443639591E-3</v>
      </c>
      <c r="L450" s="55">
        <f>Equity_Historical!R451</f>
        <v>1.8470071610090127E-3</v>
      </c>
      <c r="M450" s="55">
        <f>Equity_Historical!S451</f>
        <v>5.0094814373772894E-3</v>
      </c>
      <c r="N450" s="55">
        <f>Equity_Historical!T451</f>
        <v>2.6715276425065836E-2</v>
      </c>
      <c r="O450" s="55">
        <f>Equity_Historical!U451</f>
        <v>1.7294986482181335E-2</v>
      </c>
      <c r="P450" s="55">
        <f>Equity_Historical!V451</f>
        <v>3.1485296774983232E-3</v>
      </c>
      <c r="Q450" s="55">
        <f>Equity_Historical!W451</f>
        <v>8.6639500309715453E-4</v>
      </c>
      <c r="R450" s="55">
        <f>Equity_Historical!X451</f>
        <v>2.735354686394743E-2</v>
      </c>
      <c r="S450" s="55">
        <f>Equity_Historical!Y451</f>
        <v>1.6824561733550895E-2</v>
      </c>
      <c r="T450" s="55">
        <f>Equity_Historical!Z451</f>
        <v>1.9488714311106128E-2</v>
      </c>
      <c r="V450" s="55"/>
      <c r="W450" s="55">
        <v>-9.6884859599747773E-4</v>
      </c>
      <c r="X450" s="55">
        <v>1.3637507685261714E-2</v>
      </c>
      <c r="Y450" s="94">
        <f t="shared" si="29"/>
        <v>7.7949651727580371E-3</v>
      </c>
      <c r="Z450" s="54">
        <f t="shared" si="30"/>
        <v>1007794.9651727581</v>
      </c>
      <c r="AA450" s="54">
        <f t="shared" si="31"/>
        <v>7794.9651727580931</v>
      </c>
      <c r="AB450" s="101">
        <v>-5128.0816648764303</v>
      </c>
      <c r="AC450" s="6">
        <f t="shared" si="28"/>
        <v>809697.08930657024</v>
      </c>
    </row>
    <row r="451" spans="2:29">
      <c r="B451" s="112">
        <v>44112</v>
      </c>
      <c r="C451" s="33">
        <v>447</v>
      </c>
      <c r="D451" s="55">
        <f>Bond_Historical!K451</f>
        <v>1.7074893567592354E-3</v>
      </c>
      <c r="E451" s="55">
        <f>Bond_Historical!L451</f>
        <v>1.275117161353087E-3</v>
      </c>
      <c r="F451" s="55">
        <f>Bond_Historical!M451</f>
        <v>1.8015272792588771E-3</v>
      </c>
      <c r="G451" s="55">
        <f>Bond_Historical!N451</f>
        <v>2.4540206656554135E-3</v>
      </c>
      <c r="H451" s="55">
        <f>Bond_Historical!O451</f>
        <v>3.7475710257736227E-3</v>
      </c>
      <c r="I451" s="55">
        <f>Bond_Historical!P451</f>
        <v>1.8491715138884283E-4</v>
      </c>
      <c r="J451" s="55">
        <f>Equity_Historical!P452</f>
        <v>5.1203624326565556E-2</v>
      </c>
      <c r="K451" s="55">
        <f>Equity_Historical!Q452</f>
        <v>2.1615047951066738E-2</v>
      </c>
      <c r="L451" s="55">
        <f>Equity_Historical!R452</f>
        <v>3.3302447220983217E-3</v>
      </c>
      <c r="M451" s="55">
        <f>Equity_Historical!S452</f>
        <v>2.8970034311771651E-3</v>
      </c>
      <c r="N451" s="55">
        <f>Equity_Historical!T452</f>
        <v>2.7539499473109189E-2</v>
      </c>
      <c r="O451" s="55">
        <f>Equity_Historical!U452</f>
        <v>2.0347071702523461E-2</v>
      </c>
      <c r="P451" s="55">
        <f>Equity_Historical!V452</f>
        <v>7.3765959618519745E-3</v>
      </c>
      <c r="Q451" s="55">
        <f>Equity_Historical!W452</f>
        <v>1.7658384957588744E-2</v>
      </c>
      <c r="R451" s="55">
        <f>Equity_Historical!X452</f>
        <v>-2.3543642398194914E-3</v>
      </c>
      <c r="S451" s="55">
        <f>Equity_Historical!Y452</f>
        <v>-9.5601811382793503E-4</v>
      </c>
      <c r="T451" s="55">
        <f>Equity_Historical!Z452</f>
        <v>1.5791646639020222E-2</v>
      </c>
      <c r="V451" s="55"/>
      <c r="W451" s="55">
        <v>1.7955237927441113E-3</v>
      </c>
      <c r="X451" s="55">
        <v>3.6964285441586142E-2</v>
      </c>
      <c r="Y451" s="94">
        <f t="shared" si="29"/>
        <v>2.2896780782049327E-2</v>
      </c>
      <c r="Z451" s="54">
        <f t="shared" si="30"/>
        <v>1022896.7807820493</v>
      </c>
      <c r="AA451" s="54">
        <f t="shared" si="31"/>
        <v>22896.780782049289</v>
      </c>
      <c r="AB451" s="101">
        <v>-5034.3134994532447</v>
      </c>
      <c r="AC451" s="6">
        <f t="shared" si="28"/>
        <v>832593.87008861953</v>
      </c>
    </row>
    <row r="452" spans="2:29">
      <c r="B452" s="112">
        <v>44113</v>
      </c>
      <c r="C452" s="33">
        <v>448</v>
      </c>
      <c r="D452" s="55">
        <f>Bond_Historical!K452</f>
        <v>2.2756819481289001E-4</v>
      </c>
      <c r="E452" s="55">
        <f>Bond_Historical!L452</f>
        <v>2.5486719137709796E-4</v>
      </c>
      <c r="F452" s="55">
        <f>Bond_Historical!M452</f>
        <v>-7.2006668950762211E-4</v>
      </c>
      <c r="G452" s="55">
        <f>Bond_Historical!N452</f>
        <v>2.300123374742476E-3</v>
      </c>
      <c r="H452" s="55">
        <f>Bond_Historical!O452</f>
        <v>3.2525400637554465E-4</v>
      </c>
      <c r="I452" s="55">
        <f>Bond_Historical!P452</f>
        <v>9.2359409864485392E-4</v>
      </c>
      <c r="J452" s="55">
        <f>Equity_Historical!P453</f>
        <v>-1.4857332794714951E-2</v>
      </c>
      <c r="K452" s="55">
        <f>Equity_Historical!Q453</f>
        <v>2.612721163231128E-3</v>
      </c>
      <c r="L452" s="55">
        <f>Equity_Historical!R453</f>
        <v>9.9953758333095142E-3</v>
      </c>
      <c r="M452" s="55">
        <f>Equity_Historical!S453</f>
        <v>1.436125879962155E-2</v>
      </c>
      <c r="N452" s="55">
        <f>Equity_Historical!T453</f>
        <v>6.7463549506404318E-4</v>
      </c>
      <c r="O452" s="55">
        <f>Equity_Historical!U453</f>
        <v>-5.7148990375051299E-3</v>
      </c>
      <c r="P452" s="55">
        <f>Equity_Historical!V453</f>
        <v>4.5878830697292025E-3</v>
      </c>
      <c r="Q452" s="55">
        <f>Equity_Historical!W453</f>
        <v>3.3977915020249922E-3</v>
      </c>
      <c r="R452" s="55">
        <f>Equity_Historical!X453</f>
        <v>1.6701429960513086E-2</v>
      </c>
      <c r="S452" s="55">
        <f>Equity_Historical!Y453</f>
        <v>1.7246176432295188E-2</v>
      </c>
      <c r="T452" s="55">
        <f>Equity_Historical!Z453</f>
        <v>2.4304129105747305E-3</v>
      </c>
      <c r="V452" s="55"/>
      <c r="W452" s="55">
        <v>7.8054039470879064E-4</v>
      </c>
      <c r="X452" s="55">
        <v>-1.1836259047402176E-2</v>
      </c>
      <c r="Y452" s="94">
        <f t="shared" si="29"/>
        <v>-6.7895392705577887E-3</v>
      </c>
      <c r="Z452" s="54">
        <f t="shared" si="30"/>
        <v>993210.46072944219</v>
      </c>
      <c r="AA452" s="54">
        <f t="shared" si="31"/>
        <v>-6789.5392705578124</v>
      </c>
      <c r="AB452" s="101">
        <v>-5026.5214693520684</v>
      </c>
      <c r="AC452" s="6">
        <f t="shared" si="28"/>
        <v>825804.33081806172</v>
      </c>
    </row>
    <row r="453" spans="2:29">
      <c r="B453" s="112">
        <v>44116</v>
      </c>
      <c r="C453" s="33">
        <v>449</v>
      </c>
      <c r="D453" s="55">
        <f>Bond_Historical!K453</f>
        <v>1.477209893120755E-3</v>
      </c>
      <c r="E453" s="55">
        <f>Bond_Historical!L453</f>
        <v>1.9519004380823411E-3</v>
      </c>
      <c r="F453" s="55">
        <f>Bond_Historical!M453</f>
        <v>7.2006668950763426E-4</v>
      </c>
      <c r="G453" s="55">
        <f>Bond_Historical!N453</f>
        <v>5.7644232394809449E-3</v>
      </c>
      <c r="H453" s="55">
        <f>Bond_Historical!O453</f>
        <v>3.2488422135766966E-4</v>
      </c>
      <c r="I453" s="55">
        <f>Bond_Historical!P453</f>
        <v>-1.846066654996977E-4</v>
      </c>
      <c r="J453" s="55">
        <f>Equity_Historical!P454</f>
        <v>-3.1714761575032872E-3</v>
      </c>
      <c r="K453" s="55">
        <f>Equity_Historical!Q454</f>
        <v>4.1842350285678176E-2</v>
      </c>
      <c r="L453" s="55">
        <f>Equity_Historical!R454</f>
        <v>1.0242884983920949E-2</v>
      </c>
      <c r="M453" s="55">
        <f>Equity_Historical!S454</f>
        <v>-4.754395766432198E-4</v>
      </c>
      <c r="N453" s="55">
        <f>Equity_Historical!T454</f>
        <v>-1.4948400296358693E-2</v>
      </c>
      <c r="O453" s="55">
        <f>Equity_Historical!U454</f>
        <v>1.2178419653536596E-2</v>
      </c>
      <c r="P453" s="55">
        <f>Equity_Historical!V454</f>
        <v>6.9236874854171166E-3</v>
      </c>
      <c r="Q453" s="55">
        <f>Equity_Historical!W454</f>
        <v>4.1099472314857725E-3</v>
      </c>
      <c r="R453" s="55">
        <f>Equity_Historical!X454</f>
        <v>6.4761677527285207E-3</v>
      </c>
      <c r="S453" s="55">
        <f>Equity_Historical!Y454</f>
        <v>6.1584532790694251E-2</v>
      </c>
      <c r="T453" s="55">
        <f>Equity_Historical!Z454</f>
        <v>7.2560588216070507E-3</v>
      </c>
      <c r="V453" s="55"/>
      <c r="W453" s="55">
        <v>2.5193532221276719E-3</v>
      </c>
      <c r="X453" s="55">
        <v>-5.5943645528734546E-3</v>
      </c>
      <c r="Y453" s="94">
        <f t="shared" si="29"/>
        <v>-2.348877442873004E-3</v>
      </c>
      <c r="Z453" s="54">
        <f t="shared" si="30"/>
        <v>997651.12255712703</v>
      </c>
      <c r="AA453" s="54">
        <f t="shared" si="31"/>
        <v>-2348.8774428729666</v>
      </c>
      <c r="AB453" s="101">
        <v>-5008.7905620409874</v>
      </c>
      <c r="AC453" s="6">
        <f t="shared" ref="AC453:AC516" si="32">AC452+AA453</f>
        <v>823455.45337518875</v>
      </c>
    </row>
    <row r="454" spans="2:29">
      <c r="B454" s="112">
        <v>44117</v>
      </c>
      <c r="C454" s="33">
        <v>450</v>
      </c>
      <c r="D454" s="55">
        <f>Bond_Historical!K454</f>
        <v>7.9448332259687078E-4</v>
      </c>
      <c r="E454" s="55">
        <f>Bond_Historical!L454</f>
        <v>2.5424100273241346E-4</v>
      </c>
      <c r="F454" s="55">
        <f>Bond_Historical!M454</f>
        <v>2.1575188108086956E-3</v>
      </c>
      <c r="G454" s="55">
        <f>Bond_Historical!N454</f>
        <v>-9.5839134508113983E-4</v>
      </c>
      <c r="H454" s="55">
        <f>Bond_Historical!O454</f>
        <v>9.7498072931625525E-4</v>
      </c>
      <c r="I454" s="55">
        <f>Bond_Historical!P454</f>
        <v>5.5371778908205025E-4</v>
      </c>
      <c r="J454" s="55">
        <f>Equity_Historical!P455</f>
        <v>-1.1910171609180004E-2</v>
      </c>
      <c r="K454" s="55">
        <f>Equity_Historical!Q455</f>
        <v>1.413439041912374E-3</v>
      </c>
      <c r="L454" s="55">
        <f>Equity_Historical!R455</f>
        <v>1.3632736117999044E-2</v>
      </c>
      <c r="M454" s="55">
        <f>Equity_Historical!S455</f>
        <v>1.583722646061488E-3</v>
      </c>
      <c r="N454" s="55">
        <f>Equity_Historical!T455</f>
        <v>-1.8843463642941169E-3</v>
      </c>
      <c r="O454" s="55">
        <f>Equity_Historical!U455</f>
        <v>-1.6337177054217236E-2</v>
      </c>
      <c r="P454" s="55">
        <f>Equity_Historical!V455</f>
        <v>-1.6244513457707017E-2</v>
      </c>
      <c r="Q454" s="55">
        <f>Equity_Historical!W455</f>
        <v>-6.899906398574753E-3</v>
      </c>
      <c r="R454" s="55">
        <f>Equity_Historical!X455</f>
        <v>4.3847609890560139E-3</v>
      </c>
      <c r="S454" s="55">
        <f>Equity_Historical!Y455</f>
        <v>-2.6885506912612853E-2</v>
      </c>
      <c r="T454" s="55">
        <f>Equity_Historical!Z455</f>
        <v>2.9555230575414575E-3</v>
      </c>
      <c r="V454" s="55"/>
      <c r="W454" s="55">
        <v>3.8705431417719491E-4</v>
      </c>
      <c r="X454" s="55">
        <v>-2.8599585145407447E-2</v>
      </c>
      <c r="Y454" s="94">
        <f t="shared" ref="Y454:Y517" si="33">W454*$AF$2+X454*$AG$2</f>
        <v>-1.7004929361573589E-2</v>
      </c>
      <c r="Z454" s="54">
        <f t="shared" ref="Z454:Z517" si="34">Y454*$AW$7+$AW$7</f>
        <v>982995.07063842646</v>
      </c>
      <c r="AA454" s="54">
        <f t="shared" ref="AA454:AA517" si="35">Z454-$AW$7</f>
        <v>-17004.929361573537</v>
      </c>
      <c r="AB454" s="101">
        <v>-4948.4447990506887</v>
      </c>
      <c r="AC454" s="6">
        <f t="shared" si="32"/>
        <v>806450.52401361521</v>
      </c>
    </row>
    <row r="455" spans="2:29">
      <c r="B455" s="112">
        <v>44118</v>
      </c>
      <c r="C455" s="33">
        <v>451</v>
      </c>
      <c r="D455" s="55">
        <f>Bond_Historical!K455</f>
        <v>5.671551911546087E-4</v>
      </c>
      <c r="E455" s="55">
        <f>Bond_Historical!L455</f>
        <v>5.931648488746653E-4</v>
      </c>
      <c r="F455" s="55">
        <f>Bond_Historical!M455</f>
        <v>7.1815261035858106E-4</v>
      </c>
      <c r="G455" s="55">
        <f>Bond_Historical!N455</f>
        <v>9.5839134508111207E-4</v>
      </c>
      <c r="H455" s="55">
        <f>Bond_Historical!O455</f>
        <v>-4.8719246586486882E-4</v>
      </c>
      <c r="I455" s="55">
        <f>Bond_Historical!P455</f>
        <v>-5.537177890820483E-4</v>
      </c>
      <c r="J455" s="55">
        <f>Equity_Historical!P456</f>
        <v>-2.0476047484918702E-3</v>
      </c>
      <c r="K455" s="55">
        <f>Equity_Historical!Q456</f>
        <v>-1.5767931420325496E-2</v>
      </c>
      <c r="L455" s="55">
        <f>Equity_Historical!R456</f>
        <v>-1.5784132402745121E-2</v>
      </c>
      <c r="M455" s="55">
        <f>Equity_Historical!S456</f>
        <v>3.9486096204345445E-3</v>
      </c>
      <c r="N455" s="55">
        <f>Equity_Historical!T456</f>
        <v>7.6863942593010225E-3</v>
      </c>
      <c r="O455" s="55">
        <f>Equity_Historical!U456</f>
        <v>-5.5721458796682971E-3</v>
      </c>
      <c r="P455" s="55">
        <f>Equity_Historical!V456</f>
        <v>-1.6261041847931416E-2</v>
      </c>
      <c r="Q455" s="55">
        <f>Equity_Historical!W456</f>
        <v>-9.7264273155776848E-4</v>
      </c>
      <c r="R455" s="55">
        <f>Equity_Historical!X456</f>
        <v>-2.9300898580029291E-2</v>
      </c>
      <c r="S455" s="55">
        <f>Equity_Historical!Y456</f>
        <v>7.4303551104624619E-4</v>
      </c>
      <c r="T455" s="55">
        <f>Equity_Historical!Z456</f>
        <v>5.2552881550158182E-3</v>
      </c>
      <c r="V455" s="55"/>
      <c r="W455" s="55">
        <v>5.4315463895935744E-4</v>
      </c>
      <c r="X455" s="55">
        <v>-1.899244647422231E-2</v>
      </c>
      <c r="Y455" s="94">
        <f t="shared" si="33"/>
        <v>-1.1178206028949643E-2</v>
      </c>
      <c r="Z455" s="54">
        <f t="shared" si="34"/>
        <v>988821.79397105041</v>
      </c>
      <c r="AA455" s="54">
        <f t="shared" si="35"/>
        <v>-11178.206028949586</v>
      </c>
      <c r="AB455" s="101">
        <v>-4946.0888070868095</v>
      </c>
      <c r="AC455" s="6">
        <f t="shared" si="32"/>
        <v>795272.31798466563</v>
      </c>
    </row>
    <row r="456" spans="2:29">
      <c r="B456" s="112">
        <v>44119</v>
      </c>
      <c r="C456" s="33">
        <v>452</v>
      </c>
      <c r="D456" s="55">
        <f>Bond_Historical!K456</f>
        <v>-5.6715519115446429E-4</v>
      </c>
      <c r="E456" s="55">
        <f>Bond_Historical!L456</f>
        <v>-8.4740585160701187E-4</v>
      </c>
      <c r="F456" s="55">
        <f>Bond_Historical!M456</f>
        <v>-3.5893468294887285E-4</v>
      </c>
      <c r="G456" s="55">
        <f>Bond_Historical!N456</f>
        <v>-1.0322788289077226E-3</v>
      </c>
      <c r="H456" s="55">
        <f>Bond_Historical!O456</f>
        <v>-1.6251937682519997E-4</v>
      </c>
      <c r="I456" s="55">
        <f>Bond_Historical!P456</f>
        <v>0</v>
      </c>
      <c r="J456" s="55">
        <f>Equity_Historical!P457</f>
        <v>8.746418211285684E-3</v>
      </c>
      <c r="K456" s="55">
        <f>Equity_Historical!Q457</f>
        <v>-1.8940697521931622E-2</v>
      </c>
      <c r="L456" s="55">
        <f>Equity_Historical!R457</f>
        <v>4.0905929491804154E-3</v>
      </c>
      <c r="M456" s="55">
        <f>Equity_Historical!S457</f>
        <v>-1.8133141666780841E-2</v>
      </c>
      <c r="N456" s="55">
        <f>Equity_Historical!T457</f>
        <v>8.640490503681356E-3</v>
      </c>
      <c r="O456" s="55">
        <f>Equity_Historical!U457</f>
        <v>1.4856318714454891E-2</v>
      </c>
      <c r="P456" s="55">
        <f>Equity_Historical!V457</f>
        <v>4.6014191659220632E-3</v>
      </c>
      <c r="Q456" s="55">
        <f>Equity_Historical!W457</f>
        <v>-6.0982893929034387E-3</v>
      </c>
      <c r="R456" s="55">
        <f>Equity_Historical!X457</f>
        <v>8.4156654957240427E-3</v>
      </c>
      <c r="S456" s="55">
        <f>Equity_Historical!Y457</f>
        <v>-3.9686762128509322E-3</v>
      </c>
      <c r="T456" s="55">
        <f>Equity_Historical!Z457</f>
        <v>-9.6495411397833617E-4</v>
      </c>
      <c r="V456" s="55"/>
      <c r="W456" s="55">
        <v>-6.4287956645158785E-4</v>
      </c>
      <c r="X456" s="55">
        <v>3.0469229027295791E-2</v>
      </c>
      <c r="Y456" s="94">
        <f t="shared" si="33"/>
        <v>1.802438558979684E-2</v>
      </c>
      <c r="Z456" s="54">
        <f t="shared" si="34"/>
        <v>1018024.3855897968</v>
      </c>
      <c r="AA456" s="54">
        <f t="shared" si="35"/>
        <v>18024.385589796817</v>
      </c>
      <c r="AB456" s="101">
        <v>-4941.1158759079408</v>
      </c>
      <c r="AC456" s="6">
        <f t="shared" si="32"/>
        <v>813296.70357446244</v>
      </c>
    </row>
    <row r="457" spans="2:29">
      <c r="B457" s="112">
        <v>44120</v>
      </c>
      <c r="C457" s="33">
        <v>453</v>
      </c>
      <c r="D457" s="55">
        <f>Bond_Historical!K457</f>
        <v>-7.9448332259693768E-4</v>
      </c>
      <c r="E457" s="55">
        <f>Bond_Historical!L457</f>
        <v>-5.0880499658024678E-4</v>
      </c>
      <c r="F457" s="55">
        <f>Bond_Historical!M457</f>
        <v>-7.1856493870910967E-4</v>
      </c>
      <c r="G457" s="55">
        <f>Bond_Historical!N457</f>
        <v>-1.698315628850286E-3</v>
      </c>
      <c r="H457" s="55">
        <f>Bond_Historical!O457</f>
        <v>3.2488041656382298E-4</v>
      </c>
      <c r="I457" s="55">
        <f>Bond_Historical!P457</f>
        <v>5.5371778908205025E-4</v>
      </c>
      <c r="J457" s="55">
        <f>Equity_Historical!P458</f>
        <v>-1.0211569186292966E-2</v>
      </c>
      <c r="K457" s="55">
        <f>Equity_Historical!Q458</f>
        <v>-2.9663866214819962E-3</v>
      </c>
      <c r="L457" s="55">
        <f>Equity_Historical!R458</f>
        <v>1.2447748214867642E-3</v>
      </c>
      <c r="M457" s="55">
        <f>Equity_Historical!S458</f>
        <v>7.3564348779432244E-3</v>
      </c>
      <c r="N457" s="55">
        <f>Equity_Historical!T458</f>
        <v>-1.8574464629453735E-3</v>
      </c>
      <c r="O457" s="55">
        <f>Equity_Historical!U458</f>
        <v>-2.0668778915196679E-3</v>
      </c>
      <c r="P457" s="55">
        <f>Equity_Historical!V458</f>
        <v>1.29375785804417E-2</v>
      </c>
      <c r="Q457" s="55">
        <f>Equity_Historical!W458</f>
        <v>-4.8970976832173562E-4</v>
      </c>
      <c r="R457" s="55">
        <f>Equity_Historical!X458</f>
        <v>1.6288281221492947E-2</v>
      </c>
      <c r="S457" s="55">
        <f>Equity_Historical!Y458</f>
        <v>-1.4099522247805222E-2</v>
      </c>
      <c r="T457" s="55">
        <f>Equity_Historical!Z458</f>
        <v>7.6103771540223788E-3</v>
      </c>
      <c r="V457" s="55"/>
      <c r="W457" s="55">
        <v>-7.9275251442185296E-4</v>
      </c>
      <c r="X457" s="55">
        <v>-3.592684817014905E-3</v>
      </c>
      <c r="Y457" s="94">
        <f t="shared" si="33"/>
        <v>-2.4727118959776842E-3</v>
      </c>
      <c r="Z457" s="54">
        <f t="shared" si="34"/>
        <v>997527.28810402227</v>
      </c>
      <c r="AA457" s="54">
        <f t="shared" si="35"/>
        <v>-2472.711895977729</v>
      </c>
      <c r="AB457" s="101">
        <v>-4928.511792694102</v>
      </c>
      <c r="AC457" s="6">
        <f t="shared" si="32"/>
        <v>810823.99167848472</v>
      </c>
    </row>
    <row r="458" spans="2:29">
      <c r="B458" s="112">
        <v>44123</v>
      </c>
      <c r="C458" s="33">
        <v>454</v>
      </c>
      <c r="D458" s="55">
        <f>Bond_Historical!K458</f>
        <v>-9.0875273491882998E-4</v>
      </c>
      <c r="E458" s="55">
        <f>Bond_Historical!L458</f>
        <v>-1.1884315624697071E-3</v>
      </c>
      <c r="F458" s="55">
        <f>Bond_Historical!M458</f>
        <v>-1.4382168160955154E-3</v>
      </c>
      <c r="G458" s="55">
        <f>Bond_Historical!N458</f>
        <v>-1.9223873157042807E-3</v>
      </c>
      <c r="H458" s="55">
        <f>Bond_Historical!O458</f>
        <v>-1.9511508538994067E-3</v>
      </c>
      <c r="I458" s="55">
        <f>Bond_Historical!P458</f>
        <v>-5.537177890820483E-4</v>
      </c>
      <c r="J458" s="55">
        <f>Equity_Historical!P459</f>
        <v>-2.0143010038620096E-2</v>
      </c>
      <c r="K458" s="55">
        <f>Equity_Historical!Q459</f>
        <v>-1.7181347604131252E-2</v>
      </c>
      <c r="L458" s="55">
        <f>Equity_Historical!R459</f>
        <v>-1.2236753556261755E-2</v>
      </c>
      <c r="M458" s="55">
        <f>Equity_Historical!S459</f>
        <v>-1.5414557850115666E-2</v>
      </c>
      <c r="N458" s="55">
        <f>Equity_Historical!T459</f>
        <v>-1.2414038407768698E-2</v>
      </c>
      <c r="O458" s="55">
        <f>Equity_Historical!U459</f>
        <v>-1.6989037566947147E-2</v>
      </c>
      <c r="P458" s="55">
        <f>Equity_Historical!V459</f>
        <v>-1.2937578580441696E-2</v>
      </c>
      <c r="Q458" s="55">
        <f>Equity_Historical!W459</f>
        <v>-1.1200377174651331E-2</v>
      </c>
      <c r="R458" s="55">
        <f>Equity_Historical!X459</f>
        <v>-1.7367244479104579E-2</v>
      </c>
      <c r="S458" s="55">
        <f>Equity_Historical!Y459</f>
        <v>-2.58735563775302E-2</v>
      </c>
      <c r="T458" s="55">
        <f>Equity_Historical!Z459</f>
        <v>-7.9043579397072E-3</v>
      </c>
      <c r="V458" s="55"/>
      <c r="W458" s="55">
        <v>-1.4002969022228447E-3</v>
      </c>
      <c r="X458" s="55">
        <v>-2.007913525271637E-2</v>
      </c>
      <c r="Y458" s="94">
        <f t="shared" si="33"/>
        <v>-1.260759991251896E-2</v>
      </c>
      <c r="Z458" s="54">
        <f t="shared" si="34"/>
        <v>987392.40008748102</v>
      </c>
      <c r="AA458" s="54">
        <f t="shared" si="35"/>
        <v>-12607.599912518985</v>
      </c>
      <c r="AB458" s="101">
        <v>-4918.3475418044254</v>
      </c>
      <c r="AC458" s="6">
        <f t="shared" si="32"/>
        <v>798216.39176596573</v>
      </c>
    </row>
    <row r="459" spans="2:29">
      <c r="B459" s="112">
        <v>44124</v>
      </c>
      <c r="C459" s="33">
        <v>455</v>
      </c>
      <c r="D459" s="55">
        <f>Bond_Historical!K459</f>
        <v>-1.706329336920607E-3</v>
      </c>
      <c r="E459" s="55">
        <f>Bond_Historical!L459</f>
        <v>-8.4920578785064997E-4</v>
      </c>
      <c r="F459" s="55">
        <f>Bond_Historical!M459</f>
        <v>-2.1614822626724495E-3</v>
      </c>
      <c r="G459" s="55">
        <f>Bond_Historical!N459</f>
        <v>-2.075251463534703E-3</v>
      </c>
      <c r="H459" s="55">
        <f>Bond_Historical!O459</f>
        <v>-1.1396057847069538E-3</v>
      </c>
      <c r="I459" s="55">
        <f>Bond_Historical!P459</f>
        <v>-3.6931560132943882E-4</v>
      </c>
      <c r="J459" s="55">
        <f>Equity_Historical!P460</f>
        <v>8.343489489730873E-3</v>
      </c>
      <c r="K459" s="55">
        <f>Equity_Historical!Q460</f>
        <v>2.3292160237675042E-2</v>
      </c>
      <c r="L459" s="55">
        <f>Equity_Historical!R460</f>
        <v>6.623607037779416E-3</v>
      </c>
      <c r="M459" s="55">
        <f>Equity_Historical!S460</f>
        <v>1.0623054006364666E-2</v>
      </c>
      <c r="N459" s="55">
        <f>Equity_Historical!T460</f>
        <v>1.7639588577624543E-2</v>
      </c>
      <c r="O459" s="55">
        <f>Equity_Historical!U460</f>
        <v>5.6953135391869482E-3</v>
      </c>
      <c r="P459" s="55">
        <f>Equity_Historical!V460</f>
        <v>1.7377446685441996E-2</v>
      </c>
      <c r="Q459" s="55">
        <f>Equity_Historical!W460</f>
        <v>-2.354709612664391E-3</v>
      </c>
      <c r="R459" s="55">
        <f>Equity_Historical!X460</f>
        <v>-2.5014393330146998E-3</v>
      </c>
      <c r="S459" s="55">
        <f>Equity_Historical!Y460</f>
        <v>1.3105554126163273E-2</v>
      </c>
      <c r="T459" s="55">
        <f>Equity_Historical!Z460</f>
        <v>2.9349423815049646E-3</v>
      </c>
      <c r="V459" s="55"/>
      <c r="W459" s="55">
        <v>-1.554594781357044E-3</v>
      </c>
      <c r="X459" s="55">
        <v>2.4943381290442847E-2</v>
      </c>
      <c r="Y459" s="94">
        <f t="shared" si="33"/>
        <v>1.4344190861722891E-2</v>
      </c>
      <c r="Z459" s="54">
        <f t="shared" si="34"/>
        <v>1014344.1908617229</v>
      </c>
      <c r="AA459" s="54">
        <f t="shared" si="35"/>
        <v>14344.19086172292</v>
      </c>
      <c r="AB459" s="101">
        <v>-4848.806056224159</v>
      </c>
      <c r="AC459" s="6">
        <f t="shared" si="32"/>
        <v>812560.58262768865</v>
      </c>
    </row>
    <row r="460" spans="2:29">
      <c r="B460" s="112">
        <v>44125</v>
      </c>
      <c r="C460" s="33">
        <v>456</v>
      </c>
      <c r="D460" s="55">
        <f>Bond_Historical!K460</f>
        <v>-1.1389808772976307E-3</v>
      </c>
      <c r="E460" s="55">
        <f>Bond_Historical!L460</f>
        <v>-1.1910604272843779E-3</v>
      </c>
      <c r="F460" s="55">
        <f>Bond_Historical!M460</f>
        <v>-1.4436786385913674E-3</v>
      </c>
      <c r="G460" s="55">
        <f>Bond_Historical!N460</f>
        <v>-1.6336633437986023E-3</v>
      </c>
      <c r="H460" s="55">
        <f>Bond_Historical!O460</f>
        <v>1.6312068873512635E-4</v>
      </c>
      <c r="I460" s="55">
        <f>Bond_Historical!P460</f>
        <v>-1.8484879904322735E-4</v>
      </c>
      <c r="J460" s="55">
        <f>Equity_Historical!P461</f>
        <v>-1.6153497147024763E-2</v>
      </c>
      <c r="K460" s="55">
        <f>Equity_Historical!Q461</f>
        <v>4.0899772241646599E-2</v>
      </c>
      <c r="L460" s="55">
        <f>Equity_Historical!R461</f>
        <v>3.4684432322291217E-3</v>
      </c>
      <c r="M460" s="55">
        <f>Equity_Historical!S461</f>
        <v>-1.4189200147239414E-2</v>
      </c>
      <c r="N460" s="55">
        <f>Equity_Historical!T461</f>
        <v>-1.3882028944928156E-2</v>
      </c>
      <c r="O460" s="55">
        <f>Equity_Historical!U461</f>
        <v>-1.0013398556424595E-2</v>
      </c>
      <c r="P460" s="55">
        <f>Equity_Historical!V461</f>
        <v>-8.4855230296269797E-3</v>
      </c>
      <c r="Q460" s="55">
        <f>Equity_Historical!W461</f>
        <v>-3.3552887806233343E-3</v>
      </c>
      <c r="R460" s="55">
        <f>Equity_Historical!X461</f>
        <v>-1.9187487792896205E-3</v>
      </c>
      <c r="S460" s="55">
        <f>Equity_Historical!Y461</f>
        <v>-5.4613358349923646E-3</v>
      </c>
      <c r="T460" s="55">
        <f>Equity_Historical!Z461</f>
        <v>-1.0394352854302607E-2</v>
      </c>
      <c r="V460" s="55"/>
      <c r="W460" s="55">
        <v>-1.1908169652739733E-3</v>
      </c>
      <c r="X460" s="55">
        <v>-1.228120190610117E-2</v>
      </c>
      <c r="Y460" s="94">
        <f t="shared" si="33"/>
        <v>-7.8450479297702911E-3</v>
      </c>
      <c r="Z460" s="54">
        <f t="shared" si="34"/>
        <v>992154.95207022969</v>
      </c>
      <c r="AA460" s="54">
        <f t="shared" si="35"/>
        <v>-7845.0479297703132</v>
      </c>
      <c r="AB460" s="101">
        <v>-4819.9007647787221</v>
      </c>
      <c r="AC460" s="6">
        <f t="shared" si="32"/>
        <v>804715.53469791834</v>
      </c>
    </row>
    <row r="461" spans="2:29">
      <c r="B461" s="112">
        <v>44126</v>
      </c>
      <c r="C461" s="33">
        <v>457</v>
      </c>
      <c r="D461" s="55">
        <f>Bond_Historical!K461</f>
        <v>-1.7111954490531941E-3</v>
      </c>
      <c r="E461" s="55">
        <f>Bond_Historical!L461</f>
        <v>-1.7884445298185121E-3</v>
      </c>
      <c r="F461" s="55">
        <f>Bond_Historical!M461</f>
        <v>-3.2555380166636077E-3</v>
      </c>
      <c r="G461" s="55">
        <f>Bond_Historical!N461</f>
        <v>-2.2310679292336837E-3</v>
      </c>
      <c r="H461" s="55">
        <f>Bond_Historical!O461</f>
        <v>-1.7935203664187556E-3</v>
      </c>
      <c r="I461" s="55">
        <f>Bond_Historical!P461</f>
        <v>3.694437710289777E-4</v>
      </c>
      <c r="J461" s="55">
        <f>Equity_Historical!P462</f>
        <v>4.9995709641087183E-2</v>
      </c>
      <c r="K461" s="55">
        <f>Equity_Historical!Q462</f>
        <v>-2.190973405557422E-3</v>
      </c>
      <c r="L461" s="55">
        <f>Equity_Historical!R462</f>
        <v>-5.9037760618396292E-3</v>
      </c>
      <c r="M461" s="55">
        <f>Equity_Historical!S462</f>
        <v>-1.624361621433583E-4</v>
      </c>
      <c r="N461" s="55">
        <f>Equity_Historical!T462</f>
        <v>1.3882028944928097E-2</v>
      </c>
      <c r="O461" s="55">
        <f>Equity_Historical!U462</f>
        <v>3.4713216110885341E-2</v>
      </c>
      <c r="P461" s="55">
        <f>Equity_Historical!V462</f>
        <v>-2.5006072549298569E-2</v>
      </c>
      <c r="Q461" s="55">
        <f>Equity_Historical!W462</f>
        <v>1.372338753054971E-2</v>
      </c>
      <c r="R461" s="55">
        <f>Equity_Historical!X462</f>
        <v>9.0667803987281147E-3</v>
      </c>
      <c r="S461" s="55">
        <f>Equity_Historical!Y462</f>
        <v>-9.6294401544155615E-3</v>
      </c>
      <c r="T461" s="55">
        <f>Equity_Historical!Z462</f>
        <v>2.0285973301982412E-3</v>
      </c>
      <c r="V461" s="55"/>
      <c r="W461" s="55">
        <v>-1.9611240686147908E-3</v>
      </c>
      <c r="X461" s="55">
        <v>1.7886417213808275E-2</v>
      </c>
      <c r="Y461" s="94">
        <f t="shared" si="33"/>
        <v>9.9474007008390486E-3</v>
      </c>
      <c r="Z461" s="54">
        <f t="shared" si="34"/>
        <v>1009947.400700839</v>
      </c>
      <c r="AA461" s="54">
        <f t="shared" si="35"/>
        <v>9947.4007008390035</v>
      </c>
      <c r="AB461" s="101">
        <v>-4819.6306732628727</v>
      </c>
      <c r="AC461" s="6">
        <f t="shared" si="32"/>
        <v>814662.93539875734</v>
      </c>
    </row>
    <row r="462" spans="2:29">
      <c r="B462" s="112">
        <v>44127</v>
      </c>
      <c r="C462" s="33">
        <v>458</v>
      </c>
      <c r="D462" s="55">
        <f>Bond_Historical!K462</f>
        <v>1.2549694462596365E-3</v>
      </c>
      <c r="E462" s="55">
        <f>Bond_Historical!L462</f>
        <v>1.4481106722616021E-3</v>
      </c>
      <c r="F462" s="55">
        <f>Bond_Historical!M462</f>
        <v>1.8099275813024441E-3</v>
      </c>
      <c r="G462" s="55">
        <f>Bond_Historical!N462</f>
        <v>2.5284178958058148E-3</v>
      </c>
      <c r="H462" s="55">
        <f>Bond_Historical!O462</f>
        <v>3.2608443122753787E-4</v>
      </c>
      <c r="I462" s="55">
        <f>Bond_Historical!P462</f>
        <v>-1.8459497198571433E-4</v>
      </c>
      <c r="J462" s="55">
        <f>Equity_Historical!P463</f>
        <v>-2.0284719851795866E-2</v>
      </c>
      <c r="K462" s="55">
        <f>Equity_Historical!Q463</f>
        <v>2.369939978049931E-2</v>
      </c>
      <c r="L462" s="55">
        <f>Equity_Historical!R463</f>
        <v>2.0877533235695348E-3</v>
      </c>
      <c r="M462" s="55">
        <f>Equity_Historical!S463</f>
        <v>-4.0687253162992477E-3</v>
      </c>
      <c r="N462" s="55">
        <f>Equity_Historical!T463</f>
        <v>5.6999872603216793E-3</v>
      </c>
      <c r="O462" s="55">
        <f>Equity_Historical!U463</f>
        <v>8.998896356257587E-3</v>
      </c>
      <c r="P462" s="55">
        <f>Equity_Historical!V463</f>
        <v>8.2368625786476603E-3</v>
      </c>
      <c r="Q462" s="55">
        <f>Equity_Historical!W463</f>
        <v>1.9624583697317199E-3</v>
      </c>
      <c r="R462" s="55">
        <f>Equity_Historical!X463</f>
        <v>1.4840324652619259E-2</v>
      </c>
      <c r="S462" s="55">
        <f>Equity_Historical!Y463</f>
        <v>-6.1527890898901974E-3</v>
      </c>
      <c r="T462" s="55">
        <f>Equity_Historical!Z463</f>
        <v>1.1124824302868399E-2</v>
      </c>
      <c r="V462" s="55"/>
      <c r="W462" s="55">
        <v>1.5922207229272769E-3</v>
      </c>
      <c r="X462" s="55">
        <v>4.9903112020534442E-4</v>
      </c>
      <c r="Y462" s="94">
        <f t="shared" si="33"/>
        <v>9.3630696129411747E-4</v>
      </c>
      <c r="Z462" s="54">
        <f t="shared" si="34"/>
        <v>1000936.3069612941</v>
      </c>
      <c r="AA462" s="54">
        <f t="shared" si="35"/>
        <v>936.30696129414719</v>
      </c>
      <c r="AB462" s="101">
        <v>-4796.4130647322163</v>
      </c>
      <c r="AC462" s="6">
        <f t="shared" si="32"/>
        <v>815599.24236005149</v>
      </c>
    </row>
    <row r="463" spans="2:29">
      <c r="B463" s="112">
        <v>44130</v>
      </c>
      <c r="C463" s="33">
        <v>459</v>
      </c>
      <c r="D463" s="55">
        <f>Bond_Historical!K463</f>
        <v>1.4816369179879248E-3</v>
      </c>
      <c r="E463" s="55">
        <f>Bond_Historical!L463</f>
        <v>1.3612043041404183E-3</v>
      </c>
      <c r="F463" s="55">
        <f>Bond_Historical!M463</f>
        <v>2.5287488627030786E-3</v>
      </c>
      <c r="G463" s="55">
        <f>Bond_Historical!N463</f>
        <v>2.0777083402881706E-3</v>
      </c>
      <c r="H463" s="55">
        <f>Bond_Historical!O463</f>
        <v>1.7928038739928724E-3</v>
      </c>
      <c r="I463" s="55">
        <f>Bond_Historical!P463</f>
        <v>-5.54588983204396E-4</v>
      </c>
      <c r="J463" s="55">
        <f>Equity_Historical!P464</f>
        <v>-2.3997511927430742E-2</v>
      </c>
      <c r="K463" s="55">
        <f>Equity_Historical!Q464</f>
        <v>-2.7337580820692792E-2</v>
      </c>
      <c r="L463" s="55">
        <f>Equity_Historical!R464</f>
        <v>-1.1818005393146817E-2</v>
      </c>
      <c r="M463" s="55">
        <f>Equity_Historical!S464</f>
        <v>-9.1743760200240238E-3</v>
      </c>
      <c r="N463" s="55">
        <f>Equity_Historical!T464</f>
        <v>-2.2313284574205512E-2</v>
      </c>
      <c r="O463" s="55">
        <f>Equity_Historical!U464</f>
        <v>-2.5068339849601155E-2</v>
      </c>
      <c r="P463" s="55">
        <f>Equity_Historical!V464</f>
        <v>-2.5273743981045734E-3</v>
      </c>
      <c r="Q463" s="55">
        <f>Equity_Historical!W464</f>
        <v>1.3874074466829622E-2</v>
      </c>
      <c r="R463" s="55">
        <f>Equity_Historical!X464</f>
        <v>-2.307139000566959E-2</v>
      </c>
      <c r="S463" s="55">
        <f>Equity_Historical!Y464</f>
        <v>8.6984346971453718E-5</v>
      </c>
      <c r="T463" s="55">
        <f>Equity_Historical!Z464</f>
        <v>-2.228963987481478E-2</v>
      </c>
      <c r="V463" s="55"/>
      <c r="W463" s="55">
        <v>1.6320126611584194E-3</v>
      </c>
      <c r="X463" s="55">
        <v>-1.7641249554063852E-2</v>
      </c>
      <c r="Y463" s="94">
        <f t="shared" si="33"/>
        <v>-9.9319446679749426E-3</v>
      </c>
      <c r="Z463" s="54">
        <f t="shared" si="34"/>
        <v>990068.05533202505</v>
      </c>
      <c r="AA463" s="54">
        <f t="shared" si="35"/>
        <v>-9931.9446679749526</v>
      </c>
      <c r="AB463" s="101">
        <v>-4763.3764667095384</v>
      </c>
      <c r="AC463" s="6">
        <f t="shared" si="32"/>
        <v>805667.29769207654</v>
      </c>
    </row>
    <row r="464" spans="2:29">
      <c r="B464" s="112">
        <v>44131</v>
      </c>
      <c r="C464" s="33">
        <v>460</v>
      </c>
      <c r="D464" s="55">
        <f>Bond_Historical!K464</f>
        <v>2.3881207128515405E-3</v>
      </c>
      <c r="E464" s="55">
        <f>Bond_Historical!L464</f>
        <v>2.2925263742864291E-3</v>
      </c>
      <c r="F464" s="55">
        <f>Bond_Historical!M464</f>
        <v>2.162067490508296E-3</v>
      </c>
      <c r="G464" s="55">
        <f>Bond_Historical!N464</f>
        <v>4.0689461349051759E-3</v>
      </c>
      <c r="H464" s="55">
        <f>Bond_Historical!O464</f>
        <v>1.3019804801462651E-3</v>
      </c>
      <c r="I464" s="55">
        <f>Bond_Historical!P464</f>
        <v>1.4776223736158373E-3</v>
      </c>
      <c r="J464" s="55">
        <f>Equity_Historical!P465</f>
        <v>-1.6019851825876955E-2</v>
      </c>
      <c r="K464" s="55">
        <f>Equity_Historical!Q465</f>
        <v>2.2056612278353937E-2</v>
      </c>
      <c r="L464" s="55">
        <f>Equity_Historical!R465</f>
        <v>4.9820068189203705E-3</v>
      </c>
      <c r="M464" s="55">
        <f>Equity_Historical!S465</f>
        <v>3.7781390640820381E-3</v>
      </c>
      <c r="N464" s="55">
        <f>Equity_Historical!T465</f>
        <v>-1.9854146117416639E-2</v>
      </c>
      <c r="O464" s="55">
        <f>Equity_Historical!U465</f>
        <v>-1.9046310341009339E-2</v>
      </c>
      <c r="P464" s="55">
        <f>Equity_Historical!V465</f>
        <v>-4.0565970260156075E-3</v>
      </c>
      <c r="Q464" s="55">
        <f>Equity_Historical!W465</f>
        <v>3.7396869109512345E-3</v>
      </c>
      <c r="R464" s="55">
        <f>Equity_Historical!X465</f>
        <v>-7.9242620359151941E-3</v>
      </c>
      <c r="S464" s="55">
        <f>Equity_Historical!Y465</f>
        <v>1.3382389776911323E-2</v>
      </c>
      <c r="T464" s="55">
        <f>Equity_Historical!Z465</f>
        <v>-2.4809053582096247E-2</v>
      </c>
      <c r="V464" s="55"/>
      <c r="W464" s="55">
        <v>2.6919340725047049E-3</v>
      </c>
      <c r="X464" s="55">
        <v>-1.4941724692765449E-2</v>
      </c>
      <c r="Y464" s="94">
        <f t="shared" si="33"/>
        <v>-7.888261186657388E-3</v>
      </c>
      <c r="Z464" s="54">
        <f t="shared" si="34"/>
        <v>992111.73881334264</v>
      </c>
      <c r="AA464" s="54">
        <f t="shared" si="35"/>
        <v>-7888.261186657357</v>
      </c>
      <c r="AB464" s="101">
        <v>-4716.8440895576496</v>
      </c>
      <c r="AC464" s="6">
        <f t="shared" si="32"/>
        <v>797779.03650541918</v>
      </c>
    </row>
    <row r="465" spans="2:29">
      <c r="B465" s="112">
        <v>44132</v>
      </c>
      <c r="C465" s="33">
        <v>461</v>
      </c>
      <c r="D465" s="55">
        <f>Bond_Historical!K465</f>
        <v>-1.3642467668423708E-3</v>
      </c>
      <c r="E465" s="55">
        <f>Bond_Historical!L465</f>
        <v>-1.4427609238167787E-3</v>
      </c>
      <c r="F465" s="55">
        <f>Bond_Historical!M465</f>
        <v>0</v>
      </c>
      <c r="G465" s="55">
        <f>Bond_Historical!N465</f>
        <v>-4.9585199877817702E-3</v>
      </c>
      <c r="H465" s="55">
        <f>Bond_Historical!O465</f>
        <v>-1.3019804801462117E-3</v>
      </c>
      <c r="I465" s="55">
        <f>Bond_Historical!P465</f>
        <v>-9.230333904114488E-4</v>
      </c>
      <c r="J465" s="55">
        <f>Equity_Historical!P466</f>
        <v>-3.8830722122970486E-2</v>
      </c>
      <c r="K465" s="55">
        <f>Equity_Historical!Q466</f>
        <v>-5.6716152244168726E-2</v>
      </c>
      <c r="L465" s="55">
        <f>Equity_Historical!R466</f>
        <v>-2.0007055424315287E-2</v>
      </c>
      <c r="M465" s="55">
        <f>Equity_Historical!S466</f>
        <v>-4.4079155917098885E-2</v>
      </c>
      <c r="N465" s="55">
        <f>Equity_Historical!T466</f>
        <v>-2.5429341681661069E-2</v>
      </c>
      <c r="O465" s="55">
        <f>Equity_Historical!U466</f>
        <v>-2.8490155200082877E-2</v>
      </c>
      <c r="P465" s="55">
        <f>Equity_Historical!V466</f>
        <v>-2.5865210388531762E-2</v>
      </c>
      <c r="Q465" s="55">
        <f>Equity_Historical!W466</f>
        <v>-3.5418123023986517E-2</v>
      </c>
      <c r="R465" s="55">
        <f>Equity_Historical!X466</f>
        <v>-3.9813866127335007E-2</v>
      </c>
      <c r="S465" s="55">
        <f>Equity_Historical!Y466</f>
        <v>-4.7418835954591051E-2</v>
      </c>
      <c r="T465" s="55">
        <f>Equity_Historical!Z466</f>
        <v>-2.2750446798396055E-2</v>
      </c>
      <c r="V465" s="55"/>
      <c r="W465" s="55">
        <v>-2.1820364149552187E-3</v>
      </c>
      <c r="X465" s="55">
        <v>-2.4154148520245462E-2</v>
      </c>
      <c r="Y465" s="94">
        <f t="shared" si="33"/>
        <v>-1.5365303678129364E-2</v>
      </c>
      <c r="Z465" s="54">
        <f t="shared" si="34"/>
        <v>984634.69632187067</v>
      </c>
      <c r="AA465" s="54">
        <f t="shared" si="35"/>
        <v>-15365.303678129334</v>
      </c>
      <c r="AB465" s="101">
        <v>-4711.0815574633889</v>
      </c>
      <c r="AC465" s="6">
        <f t="shared" si="32"/>
        <v>782413.73282728984</v>
      </c>
    </row>
    <row r="466" spans="2:29">
      <c r="B466" s="112">
        <v>44133</v>
      </c>
      <c r="C466" s="33">
        <v>462</v>
      </c>
      <c r="D466" s="55">
        <f>Bond_Historical!K466</f>
        <v>-2.1628967346228782E-3</v>
      </c>
      <c r="E466" s="55">
        <f>Bond_Historical!L466</f>
        <v>-1.7855150706044393E-3</v>
      </c>
      <c r="F466" s="55">
        <f>Bond_Historical!M466</f>
        <v>-2.8838871898003563E-3</v>
      </c>
      <c r="G466" s="55">
        <f>Bond_Historical!N466</f>
        <v>-2.6004336772766381E-3</v>
      </c>
      <c r="H466" s="55">
        <f>Bond_Historical!O466</f>
        <v>-2.9352755712340399E-3</v>
      </c>
      <c r="I466" s="55">
        <f>Bond_Historical!P466</f>
        <v>-3.6967183181565191E-4</v>
      </c>
      <c r="J466" s="55">
        <f>Equity_Historical!P467</f>
        <v>4.3390822504294636E-2</v>
      </c>
      <c r="K466" s="55">
        <f>Equity_Historical!Q467</f>
        <v>4.7994532989321839E-2</v>
      </c>
      <c r="L466" s="55">
        <f>Equity_Historical!R467</f>
        <v>-8.5719910399598219E-4</v>
      </c>
      <c r="M466" s="55">
        <f>Equity_Historical!S467</f>
        <v>-3.0282313346776521E-3</v>
      </c>
      <c r="N466" s="55">
        <f>Equity_Historical!T467</f>
        <v>3.6009758276462571E-2</v>
      </c>
      <c r="O466" s="55">
        <f>Equity_Historical!U467</f>
        <v>6.5045178614161593E-3</v>
      </c>
      <c r="P466" s="55">
        <f>Equity_Historical!V467</f>
        <v>6.5831655229463123E-3</v>
      </c>
      <c r="Q466" s="55">
        <f>Equity_Historical!W467</f>
        <v>-4.8773053629408321E-3</v>
      </c>
      <c r="R466" s="55">
        <f>Equity_Historical!X467</f>
        <v>-1.4125214596505946E-2</v>
      </c>
      <c r="S466" s="55">
        <f>Equity_Historical!Y467</f>
        <v>3.6380557133759192E-2</v>
      </c>
      <c r="T466" s="55">
        <f>Equity_Historical!Z467</f>
        <v>2.0603934275999169E-2</v>
      </c>
      <c r="V466" s="55"/>
      <c r="W466" s="55">
        <v>-2.196683320774143E-3</v>
      </c>
      <c r="X466" s="55">
        <v>3.5610692331569757E-2</v>
      </c>
      <c r="Y466" s="94">
        <f t="shared" si="33"/>
        <v>2.0487742070632198E-2</v>
      </c>
      <c r="Z466" s="54">
        <f t="shared" si="34"/>
        <v>1020487.7420706322</v>
      </c>
      <c r="AA466" s="54">
        <f t="shared" si="35"/>
        <v>20487.742070632172</v>
      </c>
      <c r="AB466" s="101">
        <v>-4635.2288808226585</v>
      </c>
      <c r="AC466" s="6">
        <f t="shared" si="32"/>
        <v>802901.47489792202</v>
      </c>
    </row>
    <row r="467" spans="2:29">
      <c r="B467" s="112">
        <v>44134</v>
      </c>
      <c r="C467" s="33">
        <v>463</v>
      </c>
      <c r="D467" s="55">
        <f>Bond_Historical!K467</f>
        <v>-1.7116655845156566E-3</v>
      </c>
      <c r="E467" s="55">
        <f>Bond_Historical!L467</f>
        <v>-2.7263823148367282E-3</v>
      </c>
      <c r="F467" s="55">
        <f>Bond_Historical!M467</f>
        <v>-2.8923836486918759E-3</v>
      </c>
      <c r="G467" s="55">
        <f>Bond_Historical!N467</f>
        <v>-5.2208491037904542E-3</v>
      </c>
      <c r="H467" s="55">
        <f>Bond_Historical!O467</f>
        <v>-2.9441068595628195E-3</v>
      </c>
      <c r="I467" s="55">
        <f>Bond_Historical!P467</f>
        <v>0</v>
      </c>
      <c r="J467" s="55">
        <f>Equity_Historical!P468</f>
        <v>-1.0672413053865473E-2</v>
      </c>
      <c r="K467" s="55">
        <f>Equity_Historical!Q468</f>
        <v>-6.5177363088407839E-2</v>
      </c>
      <c r="L467" s="55">
        <f>Equity_Historical!R468</f>
        <v>-8.3971273696416132E-3</v>
      </c>
      <c r="M467" s="55">
        <f>Equity_Historical!S468</f>
        <v>-1.5192924742377838E-2</v>
      </c>
      <c r="N467" s="55">
        <f>Equity_Historical!T468</f>
        <v>-1.8809297443990073E-2</v>
      </c>
      <c r="O467" s="55">
        <f>Equity_Historical!U468</f>
        <v>8.9134961170796931E-3</v>
      </c>
      <c r="P467" s="55">
        <f>Equity_Historical!V468</f>
        <v>-8.6712319287530776E-3</v>
      </c>
      <c r="Q467" s="55">
        <f>Equity_Historical!W468</f>
        <v>-1.6176241278500411E-2</v>
      </c>
      <c r="R467" s="55">
        <f>Equity_Historical!X468</f>
        <v>4.796338122976555E-3</v>
      </c>
      <c r="S467" s="55">
        <f>Equity_Historical!Y468</f>
        <v>-5.7648341147038713E-2</v>
      </c>
      <c r="T467" s="55">
        <f>Equity_Historical!Z468</f>
        <v>-9.2968157593732014E-3</v>
      </c>
      <c r="V467" s="55"/>
      <c r="W467" s="55">
        <v>-3.1191525294665501E-3</v>
      </c>
      <c r="X467" s="55">
        <v>-4.2926811337999048E-3</v>
      </c>
      <c r="Y467" s="94">
        <f t="shared" si="33"/>
        <v>-3.8232696920665627E-3</v>
      </c>
      <c r="Z467" s="54">
        <f t="shared" si="34"/>
        <v>996176.73030793341</v>
      </c>
      <c r="AA467" s="54">
        <f t="shared" si="35"/>
        <v>-3823.2696920665912</v>
      </c>
      <c r="AB467" s="101">
        <v>-4620.2064884525025</v>
      </c>
      <c r="AC467" s="6">
        <f t="shared" si="32"/>
        <v>799078.20520585543</v>
      </c>
    </row>
    <row r="468" spans="2:29">
      <c r="B468" s="112">
        <v>44137</v>
      </c>
      <c r="C468" s="33">
        <v>464</v>
      </c>
      <c r="D468" s="55">
        <f>Bond_Historical!K468</f>
        <v>1.3830849703279234E-3</v>
      </c>
      <c r="E468" s="55">
        <f>Bond_Historical!L468</f>
        <v>1.8100168032692291E-3</v>
      </c>
      <c r="F468" s="55">
        <f>Bond_Historical!M468</f>
        <v>1.5205494537566286E-3</v>
      </c>
      <c r="G468" s="55">
        <f>Bond_Historical!N468</f>
        <v>3.9115768192270386E-3</v>
      </c>
      <c r="H468" s="55">
        <f>Bond_Historical!O468</f>
        <v>3.2305008178763455E-3</v>
      </c>
      <c r="I468" s="55">
        <f>Bond_Historical!P468</f>
        <v>6.475798460920454E-4</v>
      </c>
      <c r="J468" s="55">
        <f>Equity_Historical!P469</f>
        <v>4.1140712635873974E-2</v>
      </c>
      <c r="K468" s="55">
        <f>Equity_Historical!Q469</f>
        <v>-6.6734050907816768E-3</v>
      </c>
      <c r="L468" s="55">
        <f>Equity_Historical!R469</f>
        <v>1.1821749274105751E-2</v>
      </c>
      <c r="M468" s="55">
        <f>Equity_Historical!S469</f>
        <v>1.7097496381265273E-2</v>
      </c>
      <c r="N468" s="55">
        <f>Equity_Historical!T469</f>
        <v>3.3198125957108089E-2</v>
      </c>
      <c r="O468" s="55">
        <f>Equity_Historical!U469</f>
        <v>2.2291606584334638E-2</v>
      </c>
      <c r="P468" s="55">
        <f>Equity_Historical!V469</f>
        <v>1.6583002011075043E-2</v>
      </c>
      <c r="Q468" s="55">
        <f>Equity_Historical!W469</f>
        <v>1.6301739192923898E-2</v>
      </c>
      <c r="R468" s="55">
        <f>Equity_Historical!X469</f>
        <v>2.2552704858641612E-2</v>
      </c>
      <c r="S468" s="55">
        <f>Equity_Historical!Y469</f>
        <v>-8.2701430536795449E-4</v>
      </c>
      <c r="T468" s="55">
        <f>Equity_Historical!Z469</f>
        <v>2.5306914787833881E-2</v>
      </c>
      <c r="V468" s="55"/>
      <c r="W468" s="55">
        <v>2.2974896265817802E-3</v>
      </c>
      <c r="X468" s="55">
        <v>3.3268577916852213E-2</v>
      </c>
      <c r="Y468" s="94">
        <f t="shared" si="33"/>
        <v>2.0880142600744039E-2</v>
      </c>
      <c r="Z468" s="54">
        <f t="shared" si="34"/>
        <v>1020880.142600744</v>
      </c>
      <c r="AA468" s="54">
        <f t="shared" si="35"/>
        <v>20880.142600744031</v>
      </c>
      <c r="AB468" s="101">
        <v>-4613.9981782429386</v>
      </c>
      <c r="AC468" s="6">
        <f t="shared" si="32"/>
        <v>819958.34780659946</v>
      </c>
    </row>
    <row r="469" spans="2:29">
      <c r="B469" s="112">
        <v>44138</v>
      </c>
      <c r="C469" s="33">
        <v>465</v>
      </c>
      <c r="D469" s="55">
        <f>Bond_Historical!K469</f>
        <v>-2.284756140180785E-4</v>
      </c>
      <c r="E469" s="55">
        <f>Bond_Historical!L469</f>
        <v>-4.2676108715449201E-4</v>
      </c>
      <c r="F469" s="55">
        <f>Bond_Historical!M469</f>
        <v>-1.447850954878697E-3</v>
      </c>
      <c r="G469" s="55">
        <f>Bond_Historical!N469</f>
        <v>9.6988422089540457E-4</v>
      </c>
      <c r="H469" s="55">
        <f>Bond_Historical!O469</f>
        <v>-4.9135791539731783E-4</v>
      </c>
      <c r="I469" s="55">
        <f>Bond_Historical!P469</f>
        <v>3.702110107270055E-4</v>
      </c>
      <c r="J469" s="55">
        <f>Equity_Historical!P470</f>
        <v>-1.7211147697080559E-2</v>
      </c>
      <c r="K469" s="55">
        <f>Equity_Historical!Q470</f>
        <v>1.4962486755552855E-2</v>
      </c>
      <c r="L469" s="55">
        <f>Equity_Historical!R470</f>
        <v>1.6809500752754784E-2</v>
      </c>
      <c r="M469" s="55">
        <f>Equity_Historical!S470</f>
        <v>1.9697525654481251E-2</v>
      </c>
      <c r="N469" s="55">
        <f>Equity_Historical!T470</f>
        <v>1.3681464390238157E-2</v>
      </c>
      <c r="O469" s="55">
        <f>Equity_Historical!U470</f>
        <v>3.1034823306256565E-2</v>
      </c>
      <c r="P469" s="55">
        <f>Equity_Historical!V470</f>
        <v>3.1641366580664955E-3</v>
      </c>
      <c r="Q469" s="55">
        <f>Equity_Historical!W470</f>
        <v>1.9119087018797592E-2</v>
      </c>
      <c r="R469" s="55">
        <f>Equity_Historical!X470</f>
        <v>2.920735061904747E-2</v>
      </c>
      <c r="S469" s="55">
        <f>Equity_Historical!Y470</f>
        <v>1.523672324936321E-2</v>
      </c>
      <c r="T469" s="55">
        <f>Equity_Historical!Z470</f>
        <v>3.5028743418678635E-2</v>
      </c>
      <c r="V469" s="55"/>
      <c r="W469" s="55">
        <v>-7.974849137349911E-5</v>
      </c>
      <c r="X469" s="55">
        <v>-1.9548985976992915E-2</v>
      </c>
      <c r="Y469" s="94">
        <f t="shared" si="33"/>
        <v>-1.1761290982745148E-2</v>
      </c>
      <c r="Z469" s="54">
        <f t="shared" si="34"/>
        <v>988238.70901725488</v>
      </c>
      <c r="AA469" s="54">
        <f t="shared" si="35"/>
        <v>-11761.290982745122</v>
      </c>
      <c r="AB469" s="101">
        <v>-4584.6538112555863</v>
      </c>
      <c r="AC469" s="6">
        <f t="shared" si="32"/>
        <v>808197.05682385433</v>
      </c>
    </row>
    <row r="470" spans="2:29">
      <c r="B470" s="112">
        <v>44139</v>
      </c>
      <c r="C470" s="33">
        <v>466</v>
      </c>
      <c r="D470" s="55">
        <f>Bond_Historical!K470</f>
        <v>6.8313891050328212E-3</v>
      </c>
      <c r="E470" s="55">
        <f>Bond_Historical!L470</f>
        <v>6.6348077411590616E-3</v>
      </c>
      <c r="F470" s="55">
        <f>Bond_Historical!M470</f>
        <v>6.1406133059078256E-3</v>
      </c>
      <c r="G470" s="55">
        <f>Bond_Historical!N470</f>
        <v>1.4877344645167129E-2</v>
      </c>
      <c r="H470" s="55">
        <f>Bond_Historical!O470</f>
        <v>6.5511550762054993E-4</v>
      </c>
      <c r="I470" s="55">
        <f>Bond_Historical!P470</f>
        <v>4.0594841710928269E-3</v>
      </c>
      <c r="J470" s="55">
        <f>Equity_Historical!P471</f>
        <v>-5.4023484013471512E-3</v>
      </c>
      <c r="K470" s="55">
        <f>Equity_Historical!Q471</f>
        <v>7.9944167283266185E-2</v>
      </c>
      <c r="L470" s="55">
        <f>Equity_Historical!R471</f>
        <v>-5.7596667957157885E-3</v>
      </c>
      <c r="M470" s="55">
        <f>Equity_Historical!S471</f>
        <v>2.0480866287358821E-2</v>
      </c>
      <c r="N470" s="55">
        <f>Equity_Historical!T471</f>
        <v>-2.4625541222683168E-2</v>
      </c>
      <c r="O470" s="55">
        <f>Equity_Historical!U471</f>
        <v>-3.1034823306256513E-2</v>
      </c>
      <c r="P470" s="55">
        <f>Equity_Historical!V471</f>
        <v>1.2051994198068308E-2</v>
      </c>
      <c r="Q470" s="55">
        <f>Equity_Historical!W471</f>
        <v>-2.1880538876463899E-2</v>
      </c>
      <c r="R470" s="55">
        <f>Equity_Historical!X471</f>
        <v>9.8346768264048284E-2</v>
      </c>
      <c r="S470" s="55">
        <f>Equity_Historical!Y471</f>
        <v>4.002476333118949E-2</v>
      </c>
      <c r="T470" s="55">
        <f>Equity_Historical!Z471</f>
        <v>-2.8146985672446518E-2</v>
      </c>
      <c r="V470" s="55"/>
      <c r="W470" s="55">
        <v>8.5541642777795749E-3</v>
      </c>
      <c r="X470" s="55">
        <v>-2.0321439378729877E-3</v>
      </c>
      <c r="Y470" s="94">
        <f t="shared" si="33"/>
        <v>2.2023793483880371E-3</v>
      </c>
      <c r="Z470" s="54">
        <f t="shared" si="34"/>
        <v>1002202.3793483881</v>
      </c>
      <c r="AA470" s="54">
        <f t="shared" si="35"/>
        <v>2202.3793483880581</v>
      </c>
      <c r="AB470" s="101">
        <v>-4519.0572872043122</v>
      </c>
      <c r="AC470" s="6">
        <f t="shared" si="32"/>
        <v>810399.43617224239</v>
      </c>
    </row>
    <row r="471" spans="2:29">
      <c r="B471" s="112">
        <v>44140</v>
      </c>
      <c r="C471" s="33">
        <v>467</v>
      </c>
      <c r="D471" s="55">
        <f>Bond_Historical!K471</f>
        <v>1.0207174874957061E-3</v>
      </c>
      <c r="E471" s="55">
        <f>Bond_Historical!L471</f>
        <v>9.3200742096579618E-4</v>
      </c>
      <c r="F471" s="55">
        <f>Bond_Historical!M471</f>
        <v>1.079352604560949E-3</v>
      </c>
      <c r="G471" s="55">
        <f>Bond_Historical!N471</f>
        <v>3.7403262984750424E-3</v>
      </c>
      <c r="H471" s="55">
        <f>Bond_Historical!O471</f>
        <v>9.8171786192581892E-4</v>
      </c>
      <c r="I471" s="55">
        <f>Bond_Historical!P471</f>
        <v>1.6559112648835553E-3</v>
      </c>
      <c r="J471" s="55">
        <f>Equity_Historical!P472</f>
        <v>-1.8069678799089016E-3</v>
      </c>
      <c r="K471" s="55">
        <f>Equity_Historical!Q472</f>
        <v>2.5084654254991727E-2</v>
      </c>
      <c r="L471" s="55">
        <f>Equity_Historical!R472</f>
        <v>1.0580678665027406E-2</v>
      </c>
      <c r="M471" s="55">
        <f>Equity_Historical!S472</f>
        <v>1.1236034587319232E-2</v>
      </c>
      <c r="N471" s="55">
        <f>Equity_Historical!T472</f>
        <v>3.430828382515385E-2</v>
      </c>
      <c r="O471" s="55">
        <f>Equity_Historical!U472</f>
        <v>4.0083381133243674E-2</v>
      </c>
      <c r="P471" s="55">
        <f>Equity_Historical!V472</f>
        <v>1.1950138933299196E-2</v>
      </c>
      <c r="Q471" s="55">
        <f>Equity_Historical!W472</f>
        <v>2.1345898014677391E-3</v>
      </c>
      <c r="R471" s="55">
        <f>Equity_Historical!X472</f>
        <v>-4.5132939253733802E-4</v>
      </c>
      <c r="S471" s="55">
        <f>Equity_Historical!Y472</f>
        <v>3.4878613872136963E-2</v>
      </c>
      <c r="T471" s="55">
        <f>Equity_Historical!Z472</f>
        <v>5.3087522908365277E-2</v>
      </c>
      <c r="V471" s="55"/>
      <c r="W471" s="55">
        <v>1.9409334602433297E-3</v>
      </c>
      <c r="X471" s="55">
        <v>3.0162976545248313E-3</v>
      </c>
      <c r="Y471" s="94">
        <f t="shared" si="33"/>
        <v>2.5861519768122306E-3</v>
      </c>
      <c r="Z471" s="54">
        <f t="shared" si="34"/>
        <v>1002586.1519768123</v>
      </c>
      <c r="AA471" s="54">
        <f t="shared" si="35"/>
        <v>2586.1519768122816</v>
      </c>
      <c r="AB471" s="101">
        <v>-4518.461264494108</v>
      </c>
      <c r="AC471" s="6">
        <f t="shared" si="32"/>
        <v>812985.58814905467</v>
      </c>
    </row>
    <row r="472" spans="2:29">
      <c r="B472" s="112">
        <v>44141</v>
      </c>
      <c r="C472" s="33">
        <v>468</v>
      </c>
      <c r="D472" s="55">
        <f>Bond_Historical!K472</f>
        <v>-2.2698808192702013E-3</v>
      </c>
      <c r="E472" s="55">
        <f>Bond_Historical!L472</f>
        <v>-2.2041875283679885E-3</v>
      </c>
      <c r="F472" s="55">
        <f>Bond_Historical!M472</f>
        <v>-3.2426826137426212E-3</v>
      </c>
      <c r="G472" s="55">
        <f>Bond_Historical!N472</f>
        <v>-3.1525170512272018E-3</v>
      </c>
      <c r="H472" s="55">
        <f>Bond_Historical!O472</f>
        <v>-4.0969469380404376E-3</v>
      </c>
      <c r="I472" s="55">
        <f>Bond_Historical!P472</f>
        <v>1.1027564640988313E-3</v>
      </c>
      <c r="J472" s="55">
        <f>Equity_Historical!P473</f>
        <v>-1.1827499714092343E-2</v>
      </c>
      <c r="K472" s="55">
        <f>Equity_Historical!Q473</f>
        <v>-4.3190463703543626E-3</v>
      </c>
      <c r="L472" s="55">
        <f>Equity_Historical!R473</f>
        <v>1.5904002432577256E-2</v>
      </c>
      <c r="M472" s="55">
        <f>Equity_Historical!S473</f>
        <v>9.3220839487522366E-3</v>
      </c>
      <c r="N472" s="55">
        <f>Equity_Historical!T473</f>
        <v>-9.5150032168168711E-3</v>
      </c>
      <c r="O472" s="55">
        <f>Equity_Historical!U473</f>
        <v>-1.340969825547552E-2</v>
      </c>
      <c r="P472" s="55">
        <f>Equity_Historical!V473</f>
        <v>9.2517920098480824E-3</v>
      </c>
      <c r="Q472" s="55">
        <f>Equity_Historical!W473</f>
        <v>-2.4504704659426266E-2</v>
      </c>
      <c r="R472" s="55">
        <f>Equity_Historical!X473</f>
        <v>-1.9776803104942599E-2</v>
      </c>
      <c r="S472" s="55">
        <f>Equity_Historical!Y473</f>
        <v>-1.1368038727085417E-3</v>
      </c>
      <c r="T472" s="55">
        <f>Equity_Historical!Z473</f>
        <v>6.5632387206329065E-3</v>
      </c>
      <c r="V472" s="55"/>
      <c r="W472" s="55">
        <v>-2.4254802932115252E-3</v>
      </c>
      <c r="X472" s="55">
        <v>-1.6048140966265161E-2</v>
      </c>
      <c r="Y472" s="94">
        <f t="shared" si="33"/>
        <v>-1.0599076697043706E-2</v>
      </c>
      <c r="Z472" s="54">
        <f t="shared" si="34"/>
        <v>989400.92330295627</v>
      </c>
      <c r="AA472" s="54">
        <f t="shared" si="35"/>
        <v>-10599.076697043725</v>
      </c>
      <c r="AB472" s="101">
        <v>-4491.6057788244216</v>
      </c>
      <c r="AC472" s="6">
        <f t="shared" si="32"/>
        <v>802386.51145201095</v>
      </c>
    </row>
    <row r="473" spans="2:29">
      <c r="B473" s="112">
        <v>44144</v>
      </c>
      <c r="C473" s="33">
        <v>469</v>
      </c>
      <c r="D473" s="55">
        <f>Bond_Historical!K473</f>
        <v>-4.6687488473744661E-3</v>
      </c>
      <c r="E473" s="55">
        <f>Bond_Historical!L473</f>
        <v>-4.6799065359062701E-3</v>
      </c>
      <c r="F473" s="55">
        <f>Bond_Historical!M473</f>
        <v>-6.5168867397940667E-3</v>
      </c>
      <c r="G473" s="55">
        <f>Bond_Historical!N473</f>
        <v>-7.5915277139217132E-3</v>
      </c>
      <c r="H473" s="55">
        <f>Bond_Historical!O473</f>
        <v>-2.7952513344404613E-3</v>
      </c>
      <c r="I473" s="55">
        <f>Bond_Historical!P473</f>
        <v>-1.4704005823852565E-3</v>
      </c>
      <c r="J473" s="55">
        <f>Equity_Historical!P474</f>
        <v>0.11920576938809388</v>
      </c>
      <c r="K473" s="55">
        <f>Equity_Historical!Q474</f>
        <v>-5.1183980386468188E-2</v>
      </c>
      <c r="L473" s="55">
        <f>Equity_Historical!R474</f>
        <v>-1.5416114449706144E-2</v>
      </c>
      <c r="M473" s="55">
        <f>Equity_Historical!S474</f>
        <v>-3.2609100463609183E-3</v>
      </c>
      <c r="N473" s="55">
        <f>Equity_Historical!T474</f>
        <v>3.3644293200841897E-2</v>
      </c>
      <c r="O473" s="55">
        <f>Equity_Historical!U474</f>
        <v>0.12697817906423217</v>
      </c>
      <c r="P473" s="55">
        <f>Equity_Historical!V474</f>
        <v>-1.7370740240046294E-2</v>
      </c>
      <c r="Q473" s="55">
        <f>Equity_Historical!W474</f>
        <v>1.8844417440186723E-2</v>
      </c>
      <c r="R473" s="55">
        <f>Equity_Historical!X474</f>
        <v>7.2836687347291665E-3</v>
      </c>
      <c r="S473" s="55">
        <f>Equity_Historical!Y474</f>
        <v>-2.0169992684728969E-2</v>
      </c>
      <c r="T473" s="55">
        <f>Equity_Historical!Z474</f>
        <v>4.9546932278443766E-3</v>
      </c>
      <c r="V473" s="55"/>
      <c r="W473" s="55">
        <v>-5.4945393395018881E-3</v>
      </c>
      <c r="X473" s="55">
        <v>9.9357355835233641E-2</v>
      </c>
      <c r="Y473" s="94">
        <f t="shared" si="33"/>
        <v>5.741659776533943E-2</v>
      </c>
      <c r="Z473" s="54">
        <f t="shared" si="34"/>
        <v>1057416.5977653395</v>
      </c>
      <c r="AA473" s="54">
        <f t="shared" si="35"/>
        <v>57416.597765339538</v>
      </c>
      <c r="AB473" s="101">
        <v>-4475.3076843239833</v>
      </c>
      <c r="AC473" s="6">
        <f t="shared" si="32"/>
        <v>859803.10921735049</v>
      </c>
    </row>
    <row r="474" spans="2:29">
      <c r="B474" s="112">
        <v>44145</v>
      </c>
      <c r="C474" s="33">
        <v>470</v>
      </c>
      <c r="D474" s="55">
        <f>Bond_Historical!K474</f>
        <v>-1.9421572225440898E-3</v>
      </c>
      <c r="E474" s="55">
        <f>Bond_Historical!L474</f>
        <v>-1.6219498801434992E-3</v>
      </c>
      <c r="F474" s="55">
        <f>Bond_Historical!M474</f>
        <v>-1.8180932597537558E-3</v>
      </c>
      <c r="G474" s="55">
        <f>Bond_Historical!N474</f>
        <v>-2.5931115215420152E-3</v>
      </c>
      <c r="H474" s="55">
        <f>Bond_Historical!O474</f>
        <v>9.8751555833104959E-4</v>
      </c>
      <c r="I474" s="55">
        <f>Bond_Historical!P474</f>
        <v>-1.1039229056877191E-3</v>
      </c>
      <c r="J474" s="55">
        <f>Equity_Historical!P475</f>
        <v>2.1942644511361967E-2</v>
      </c>
      <c r="K474" s="55">
        <f>Equity_Historical!Q475</f>
        <v>-2.3005380016400772E-2</v>
      </c>
      <c r="L474" s="55">
        <f>Equity_Historical!R475</f>
        <v>1.3974458301477762E-2</v>
      </c>
      <c r="M474" s="55">
        <f>Equity_Historical!S475</f>
        <v>1.1205870496629073E-2</v>
      </c>
      <c r="N474" s="55">
        <f>Equity_Historical!T475</f>
        <v>1.6204655543042099E-3</v>
      </c>
      <c r="O474" s="55">
        <f>Equity_Historical!U475</f>
        <v>-3.2560130295403926E-3</v>
      </c>
      <c r="P474" s="55">
        <f>Equity_Historical!V475</f>
        <v>-2.3812809003354075E-2</v>
      </c>
      <c r="Q474" s="55">
        <f>Equity_Historical!W475</f>
        <v>3.4708564813026171E-2</v>
      </c>
      <c r="R474" s="55">
        <f>Equity_Historical!X475</f>
        <v>1.0487584042927397E-2</v>
      </c>
      <c r="S474" s="55">
        <f>Equity_Historical!Y475</f>
        <v>-3.0135674649268002E-3</v>
      </c>
      <c r="T474" s="55">
        <f>Equity_Historical!Z475</f>
        <v>2.0285432778325268E-2</v>
      </c>
      <c r="V474" s="55"/>
      <c r="W474" s="55">
        <v>-1.8146248455476791E-3</v>
      </c>
      <c r="X474" s="55">
        <v>-3.6425963644571797E-2</v>
      </c>
      <c r="Y474" s="94">
        <f t="shared" si="33"/>
        <v>-2.2581428124962149E-2</v>
      </c>
      <c r="Z474" s="54">
        <f t="shared" si="34"/>
        <v>977418.57187503786</v>
      </c>
      <c r="AA474" s="54">
        <f t="shared" si="35"/>
        <v>-22581.428124962142</v>
      </c>
      <c r="AB474" s="101">
        <v>-4474.5905107432045</v>
      </c>
      <c r="AC474" s="6">
        <f t="shared" si="32"/>
        <v>837221.68109238835</v>
      </c>
    </row>
    <row r="475" spans="2:29">
      <c r="B475" s="112">
        <v>44146</v>
      </c>
      <c r="C475" s="33">
        <v>471</v>
      </c>
      <c r="D475" s="55">
        <f>Bond_Historical!K475</f>
        <v>6.8568750630634519E-4</v>
      </c>
      <c r="E475" s="55">
        <f>Bond_Historical!L475</f>
        <v>5.9817942976269191E-4</v>
      </c>
      <c r="F475" s="55">
        <f>Bond_Historical!M475</f>
        <v>3.6402376961588626E-4</v>
      </c>
      <c r="G475" s="55">
        <f>Bond_Historical!N475</f>
        <v>1.852692217668166E-3</v>
      </c>
      <c r="H475" s="55">
        <f>Bond_Historical!O475</f>
        <v>1.8077357761095902E-3</v>
      </c>
      <c r="I475" s="55">
        <f>Bond_Historical!P475</f>
        <v>7.3600454795790101E-4</v>
      </c>
      <c r="J475" s="55">
        <f>Equity_Historical!P476</f>
        <v>-1.0362894784032451E-2</v>
      </c>
      <c r="K475" s="55">
        <f>Equity_Historical!Q476</f>
        <v>1.4756925873210385E-2</v>
      </c>
      <c r="L475" s="55">
        <f>Equity_Historical!R476</f>
        <v>1.6488872532632762E-2</v>
      </c>
      <c r="M475" s="55">
        <f>Equity_Historical!S476</f>
        <v>1.6497583194906747E-2</v>
      </c>
      <c r="N475" s="55">
        <f>Equity_Historical!T476</f>
        <v>-2.3757813173207472E-2</v>
      </c>
      <c r="O475" s="55">
        <f>Equity_Historical!U476</f>
        <v>-1.5045762008128478E-2</v>
      </c>
      <c r="P475" s="55">
        <f>Equity_Historical!V476</f>
        <v>2.5785732563356988E-2</v>
      </c>
      <c r="Q475" s="55">
        <f>Equity_Historical!W476</f>
        <v>-4.3955673115364472E-3</v>
      </c>
      <c r="R475" s="55">
        <f>Equity_Historical!X476</f>
        <v>-5.6423382481418666E-3</v>
      </c>
      <c r="S475" s="55">
        <f>Equity_Historical!Y476</f>
        <v>2.9901026218670381E-2</v>
      </c>
      <c r="T475" s="55">
        <f>Equity_Historical!Z476</f>
        <v>-1.8358446536766767E-2</v>
      </c>
      <c r="V475" s="55"/>
      <c r="W475" s="55">
        <v>1.0311614159743783E-3</v>
      </c>
      <c r="X475" s="55">
        <v>2.0397460686390097E-3</v>
      </c>
      <c r="Y475" s="94">
        <f t="shared" si="33"/>
        <v>1.636312207573157E-3</v>
      </c>
      <c r="Z475" s="54">
        <f t="shared" si="34"/>
        <v>1001636.3122075732</v>
      </c>
      <c r="AA475" s="54">
        <f t="shared" si="35"/>
        <v>1636.3122075732099</v>
      </c>
      <c r="AB475" s="101">
        <v>-4463.339761258103</v>
      </c>
      <c r="AC475" s="6">
        <f t="shared" si="32"/>
        <v>838857.99329996156</v>
      </c>
    </row>
    <row r="476" spans="2:29">
      <c r="B476" s="112">
        <v>44147</v>
      </c>
      <c r="C476" s="33">
        <v>472</v>
      </c>
      <c r="D476" s="55">
        <f>Bond_Historical!K476</f>
        <v>3.3092615017630183E-3</v>
      </c>
      <c r="E476" s="55">
        <f>Bond_Historical!L476</f>
        <v>4.1744180254888056E-3</v>
      </c>
      <c r="F476" s="55">
        <f>Bond_Historical!M476</f>
        <v>5.4415238880841854E-3</v>
      </c>
      <c r="G476" s="55">
        <f>Bond_Historical!N476</f>
        <v>3.9903289797414239E-3</v>
      </c>
      <c r="H476" s="55">
        <f>Bond_Historical!O476</f>
        <v>2.1324896118864634E-3</v>
      </c>
      <c r="I476" s="55">
        <f>Bond_Historical!P476</f>
        <v>1.2871621413919139E-3</v>
      </c>
      <c r="J476" s="55">
        <f>Equity_Historical!P477</f>
        <v>-3.4866134985277887E-2</v>
      </c>
      <c r="K476" s="55">
        <f>Equity_Historical!Q477</f>
        <v>-5.0766767303860559E-3</v>
      </c>
      <c r="L476" s="55">
        <f>Equity_Historical!R477</f>
        <v>1.6878988645701231E-3</v>
      </c>
      <c r="M476" s="55">
        <f>Equity_Historical!S477</f>
        <v>-3.8198946207546399E-3</v>
      </c>
      <c r="N476" s="55">
        <f>Equity_Historical!T477</f>
        <v>-5.4869370651161181E-3</v>
      </c>
      <c r="O476" s="55">
        <f>Equity_Historical!U477</f>
        <v>-1.2360367803581421E-2</v>
      </c>
      <c r="P476" s="55">
        <f>Equity_Historical!V477</f>
        <v>-1.8468446775702974E-3</v>
      </c>
      <c r="Q476" s="55">
        <f>Equity_Historical!W477</f>
        <v>-1.4917566207873208E-2</v>
      </c>
      <c r="R476" s="55">
        <f>Equity_Historical!X477</f>
        <v>7.6761068913673179E-3</v>
      </c>
      <c r="S476" s="55">
        <f>Equity_Historical!Y477</f>
        <v>-2.3460242854415813E-3</v>
      </c>
      <c r="T476" s="55">
        <f>Equity_Historical!Z477</f>
        <v>-5.3886497359334658E-3</v>
      </c>
      <c r="V476" s="55"/>
      <c r="W476" s="55">
        <v>3.8333752723261776E-3</v>
      </c>
      <c r="X476" s="55">
        <v>-1.5296085887187533E-2</v>
      </c>
      <c r="Y476" s="94">
        <f t="shared" si="33"/>
        <v>-7.6443014233820474E-3</v>
      </c>
      <c r="Z476" s="54">
        <f t="shared" si="34"/>
        <v>992355.69857661799</v>
      </c>
      <c r="AA476" s="54">
        <f t="shared" si="35"/>
        <v>-7644.301423382014</v>
      </c>
      <c r="AB476" s="101">
        <v>-4440.1330043765483</v>
      </c>
      <c r="AC476" s="6">
        <f t="shared" si="32"/>
        <v>831213.69187657954</v>
      </c>
    </row>
    <row r="477" spans="2:29">
      <c r="B477" s="112">
        <v>44148</v>
      </c>
      <c r="C477" s="33">
        <v>473</v>
      </c>
      <c r="D477" s="55">
        <f>Bond_Historical!K477</f>
        <v>3.4148573588190011E-4</v>
      </c>
      <c r="E477" s="55">
        <f>Bond_Historical!L477</f>
        <v>1.7021141607097298E-4</v>
      </c>
      <c r="F477" s="55">
        <f>Bond_Historical!M477</f>
        <v>-3.6181482732252328E-4</v>
      </c>
      <c r="G477" s="55">
        <f>Bond_Historical!N477</f>
        <v>1.1790653696867992E-3</v>
      </c>
      <c r="H477" s="55">
        <f>Bond_Historical!O477</f>
        <v>3.2762395660755947E-4</v>
      </c>
      <c r="I477" s="55">
        <f>Bond_Historical!P477</f>
        <v>1.101930736222104E-3</v>
      </c>
      <c r="J477" s="55">
        <f>Equity_Historical!P478</f>
        <v>2.3840868361179095E-2</v>
      </c>
      <c r="K477" s="55">
        <f>Equity_Historical!Q478</f>
        <v>6.7751073334964768E-3</v>
      </c>
      <c r="L477" s="55">
        <f>Equity_Historical!R478</f>
        <v>1.5463704557346997E-2</v>
      </c>
      <c r="M477" s="55">
        <f>Equity_Historical!S478</f>
        <v>3.1876876598200887E-4</v>
      </c>
      <c r="N477" s="55">
        <f>Equity_Historical!T478</f>
        <v>2.7137707023119018E-2</v>
      </c>
      <c r="O477" s="55">
        <f>Equity_Historical!U478</f>
        <v>6.2431035372563374E-3</v>
      </c>
      <c r="P477" s="55">
        <f>Equity_Historical!V478</f>
        <v>2.1119072987867211E-2</v>
      </c>
      <c r="Q477" s="55">
        <f>Equity_Historical!W478</f>
        <v>1.3815460608601136E-2</v>
      </c>
      <c r="R477" s="55">
        <f>Equity_Historical!X478</f>
        <v>3.5487916488487368E-3</v>
      </c>
      <c r="S477" s="55">
        <f>Equity_Historical!Y478</f>
        <v>4.1930015484151911E-4</v>
      </c>
      <c r="T477" s="55">
        <f>Equity_Historical!Z478</f>
        <v>1.5126284719920391E-2</v>
      </c>
      <c r="V477" s="55"/>
      <c r="W477" s="55">
        <v>5.1678729051827404E-4</v>
      </c>
      <c r="X477" s="55">
        <v>3.5459478193689789E-2</v>
      </c>
      <c r="Y477" s="94">
        <f t="shared" si="33"/>
        <v>2.1482401832421182E-2</v>
      </c>
      <c r="Z477" s="54">
        <f t="shared" si="34"/>
        <v>1021482.4018324212</v>
      </c>
      <c r="AA477" s="54">
        <f t="shared" si="35"/>
        <v>21482.401832421194</v>
      </c>
      <c r="AB477" s="101">
        <v>-4398.0917134016054</v>
      </c>
      <c r="AC477" s="6">
        <f t="shared" si="32"/>
        <v>852696.09370900074</v>
      </c>
    </row>
    <row r="478" spans="2:29">
      <c r="B478" s="112">
        <v>44151</v>
      </c>
      <c r="C478" s="33">
        <v>474</v>
      </c>
      <c r="D478" s="55">
        <f>Bond_Historical!K478</f>
        <v>5.6901265551231829E-4</v>
      </c>
      <c r="E478" s="55">
        <f>Bond_Historical!L478</f>
        <v>-8.4959191199721133E-5</v>
      </c>
      <c r="F478" s="55">
        <f>Bond_Historical!M478</f>
        <v>-7.2371156949662915E-4</v>
      </c>
      <c r="G478" s="55">
        <f>Bond_Historical!N478</f>
        <v>3.2362515702376174E-3</v>
      </c>
      <c r="H478" s="55">
        <f>Bond_Historical!O478</f>
        <v>-1.3113301478089219E-3</v>
      </c>
      <c r="I478" s="55">
        <f>Bond_Historical!P478</f>
        <v>5.5047075254756306E-4</v>
      </c>
      <c r="J478" s="55">
        <f>Equity_Historical!P479</f>
        <v>5.6049166645841447E-2</v>
      </c>
      <c r="K478" s="55">
        <f>Equity_Historical!Q479</f>
        <v>7.2314299996765665E-3</v>
      </c>
      <c r="L478" s="55">
        <f>Equity_Historical!R479</f>
        <v>1.2542331485725516E-2</v>
      </c>
      <c r="M478" s="55">
        <f>Equity_Historical!S479</f>
        <v>-2.812979258818318E-2</v>
      </c>
      <c r="N478" s="55">
        <f>Equity_Historical!T479</f>
        <v>2.8630447506545708E-2</v>
      </c>
      <c r="O478" s="55">
        <f>Equity_Historical!U479</f>
        <v>2.7834758842015382E-2</v>
      </c>
      <c r="P478" s="55">
        <f>Equity_Historical!V479</f>
        <v>-1.6591752452321959E-2</v>
      </c>
      <c r="Q478" s="55">
        <f>Equity_Historical!W479</f>
        <v>1.3143653155902777E-2</v>
      </c>
      <c r="R478" s="55">
        <f>Equity_Historical!X479</f>
        <v>3.2280626429274772E-3</v>
      </c>
      <c r="S478" s="55">
        <f>Equity_Historical!Y479</f>
        <v>8.6828012739984112E-3</v>
      </c>
      <c r="T478" s="55">
        <f>Equity_Historical!Z479</f>
        <v>2.8618836858164007E-2</v>
      </c>
      <c r="V478" s="55"/>
      <c r="W478" s="55">
        <v>9.1999074410218241E-4</v>
      </c>
      <c r="X478" s="55">
        <v>2.9418960893628533E-2</v>
      </c>
      <c r="Y478" s="94">
        <f t="shared" si="33"/>
        <v>1.8019372833817993E-2</v>
      </c>
      <c r="Z478" s="54">
        <f t="shared" si="34"/>
        <v>1018019.372833818</v>
      </c>
      <c r="AA478" s="54">
        <f t="shared" si="35"/>
        <v>18019.372833817964</v>
      </c>
      <c r="AB478" s="101">
        <v>-4378.733365787426</v>
      </c>
      <c r="AC478" s="6">
        <f t="shared" si="32"/>
        <v>870715.4665428187</v>
      </c>
    </row>
    <row r="479" spans="2:29">
      <c r="B479" s="112">
        <v>44152</v>
      </c>
      <c r="C479" s="33">
        <v>475</v>
      </c>
      <c r="D479" s="55">
        <f>Bond_Historical!K479</f>
        <v>1.7054586704549463E-3</v>
      </c>
      <c r="E479" s="55">
        <f>Bond_Historical!L479</f>
        <v>2.0380062814062605E-3</v>
      </c>
      <c r="F479" s="55">
        <f>Bond_Historical!M479</f>
        <v>1.8091516704998581E-3</v>
      </c>
      <c r="G479" s="55">
        <f>Bond_Historical!N479</f>
        <v>3.2253869790449044E-3</v>
      </c>
      <c r="H479" s="55">
        <f>Bond_Historical!O479</f>
        <v>1.8026880632062417E-3</v>
      </c>
      <c r="I479" s="55">
        <f>Bond_Historical!P479</f>
        <v>2.1992332508753844E-3</v>
      </c>
      <c r="J479" s="55">
        <f>Equity_Historical!P480</f>
        <v>1.3276081226807682E-2</v>
      </c>
      <c r="K479" s="55">
        <f>Equity_Historical!Q480</f>
        <v>-1.4297330578553048E-2</v>
      </c>
      <c r="L479" s="55">
        <f>Equity_Historical!R480</f>
        <v>-2.0344757881600974E-2</v>
      </c>
      <c r="M479" s="55">
        <f>Equity_Historical!S480</f>
        <v>-1.1709465606325957E-2</v>
      </c>
      <c r="N479" s="55">
        <f>Equity_Historical!T480</f>
        <v>-4.1081428150130991E-3</v>
      </c>
      <c r="O479" s="55">
        <f>Equity_Historical!U480</f>
        <v>-1.0196529371942719E-2</v>
      </c>
      <c r="P479" s="55">
        <f>Equity_Historical!V480</f>
        <v>3.7642897419428047E-4</v>
      </c>
      <c r="Q479" s="55">
        <f>Equity_Historical!W480</f>
        <v>-3.344055090820873E-2</v>
      </c>
      <c r="R479" s="55">
        <f>Equity_Historical!X480</f>
        <v>-1.3316226162691815E-2</v>
      </c>
      <c r="S479" s="55">
        <f>Equity_Historical!Y480</f>
        <v>-7.5932978719963741E-3</v>
      </c>
      <c r="T479" s="55">
        <f>Equity_Historical!Z480</f>
        <v>-3.4410122269716054E-3</v>
      </c>
      <c r="V479" s="55"/>
      <c r="W479" s="55">
        <v>2.3340384011893635E-3</v>
      </c>
      <c r="X479" s="55">
        <v>1.0633597571655079E-2</v>
      </c>
      <c r="Y479" s="94">
        <f t="shared" si="33"/>
        <v>7.3137739034687928E-3</v>
      </c>
      <c r="Z479" s="54">
        <f t="shared" si="34"/>
        <v>1007313.7739034687</v>
      </c>
      <c r="AA479" s="54">
        <f t="shared" si="35"/>
        <v>7313.7739034687402</v>
      </c>
      <c r="AB479" s="101">
        <v>-4364.2078258503461</v>
      </c>
      <c r="AC479" s="6">
        <f t="shared" si="32"/>
        <v>878029.24044628744</v>
      </c>
    </row>
    <row r="480" spans="2:29">
      <c r="B480" s="112">
        <v>44153</v>
      </c>
      <c r="C480" s="33">
        <v>476</v>
      </c>
      <c r="D480" s="55">
        <f>Bond_Historical!K480</f>
        <v>1.135777066628707E-3</v>
      </c>
      <c r="E480" s="55">
        <f>Bond_Historical!L480</f>
        <v>6.7818056192270077E-4</v>
      </c>
      <c r="F480" s="55">
        <f>Bond_Historical!M480</f>
        <v>0</v>
      </c>
      <c r="G480" s="55">
        <f>Bond_Historical!N480</f>
        <v>2.1196156254574411E-3</v>
      </c>
      <c r="H480" s="55">
        <f>Bond_Historical!O480</f>
        <v>1.6375759222300268E-4</v>
      </c>
      <c r="I480" s="55">
        <f>Bond_Historical!P480</f>
        <v>1.097637775963525E-3</v>
      </c>
      <c r="J480" s="55">
        <f>Equity_Historical!P481</f>
        <v>-3.8486259748966065E-2</v>
      </c>
      <c r="K480" s="55">
        <f>Equity_Historical!Q481</f>
        <v>-1.107935550535318E-2</v>
      </c>
      <c r="L480" s="55">
        <f>Equity_Historical!R481</f>
        <v>-1.8762387161074872E-3</v>
      </c>
      <c r="M480" s="55">
        <f>Equity_Historical!S481</f>
        <v>-1.3528494709105676E-2</v>
      </c>
      <c r="N480" s="55">
        <f>Equity_Historical!T481</f>
        <v>-1.612029575497631E-2</v>
      </c>
      <c r="O480" s="55">
        <f>Equity_Historical!U481</f>
        <v>-7.4343907312935352E-3</v>
      </c>
      <c r="P480" s="55">
        <f>Equity_Historical!V481</f>
        <v>-6.2071532464921947E-3</v>
      </c>
      <c r="Q480" s="55">
        <f>Equity_Historical!W481</f>
        <v>-1.9880831045227657E-2</v>
      </c>
      <c r="R480" s="55">
        <f>Equity_Historical!X481</f>
        <v>-2.1791919043722477E-2</v>
      </c>
      <c r="S480" s="55">
        <f>Equity_Historical!Y481</f>
        <v>-1.1456471408273047E-2</v>
      </c>
      <c r="T480" s="55">
        <f>Equity_Historical!Z481</f>
        <v>-3.4139410063962513E-3</v>
      </c>
      <c r="V480" s="55"/>
      <c r="W480" s="55">
        <v>1.0717711493810778E-3</v>
      </c>
      <c r="X480" s="55">
        <v>-2.357628710695258E-2</v>
      </c>
      <c r="Y480" s="94">
        <f t="shared" si="33"/>
        <v>-1.3717063804419116E-2</v>
      </c>
      <c r="Z480" s="54">
        <f t="shared" si="34"/>
        <v>986282.93619558087</v>
      </c>
      <c r="AA480" s="54">
        <f t="shared" si="35"/>
        <v>-13717.063804419129</v>
      </c>
      <c r="AB480" s="101">
        <v>-4339.1815960515523</v>
      </c>
      <c r="AC480" s="6">
        <f t="shared" si="32"/>
        <v>864312.17664186831</v>
      </c>
    </row>
    <row r="481" spans="2:29">
      <c r="B481" s="112">
        <v>44154</v>
      </c>
      <c r="C481" s="33">
        <v>477</v>
      </c>
      <c r="D481" s="55">
        <f>Bond_Historical!K481</f>
        <v>2.0402532649623816E-3</v>
      </c>
      <c r="E481" s="55">
        <f>Bond_Historical!L481</f>
        <v>1.8636976287024602E-3</v>
      </c>
      <c r="F481" s="55">
        <f>Bond_Historical!M481</f>
        <v>1.4449064354513624E-3</v>
      </c>
      <c r="G481" s="55">
        <f>Bond_Historical!N481</f>
        <v>5.5349322455711097E-3</v>
      </c>
      <c r="H481" s="55">
        <f>Bond_Historical!O481</f>
        <v>1.308320585467196E-3</v>
      </c>
      <c r="I481" s="55">
        <f>Bond_Historical!P481</f>
        <v>1.8269595970071648E-3</v>
      </c>
      <c r="J481" s="55">
        <f>Equity_Historical!P482</f>
        <v>5.0929516165950312E-3</v>
      </c>
      <c r="K481" s="55">
        <f>Equity_Historical!Q482</f>
        <v>3.5603058730791204E-3</v>
      </c>
      <c r="L481" s="55">
        <f>Equity_Historical!R482</f>
        <v>2.0119579176929001E-2</v>
      </c>
      <c r="M481" s="55">
        <f>Equity_Historical!S482</f>
        <v>-4.8883013862757157E-3</v>
      </c>
      <c r="N481" s="55">
        <f>Equity_Historical!T482</f>
        <v>-1.6104262943554409E-3</v>
      </c>
      <c r="O481" s="55">
        <f>Equity_Historical!U482</f>
        <v>2.6861747109957691E-3</v>
      </c>
      <c r="P481" s="55">
        <f>Equity_Historical!V482</f>
        <v>3.066398326400896E-3</v>
      </c>
      <c r="Q481" s="55">
        <f>Equity_Historical!W482</f>
        <v>-7.6234927459022661E-3</v>
      </c>
      <c r="R481" s="55">
        <f>Equity_Historical!X482</f>
        <v>-2.204015001605511E-2</v>
      </c>
      <c r="S481" s="55">
        <f>Equity_Historical!Y482</f>
        <v>5.1547143711792396E-3</v>
      </c>
      <c r="T481" s="55">
        <f>Equity_Historical!Z482</f>
        <v>-6.7846303658334736E-3</v>
      </c>
      <c r="V481" s="55"/>
      <c r="W481" s="55">
        <v>2.9221761339376581E-3</v>
      </c>
      <c r="X481" s="55">
        <v>1.1916061761352729E-2</v>
      </c>
      <c r="Y481" s="94">
        <f t="shared" si="33"/>
        <v>8.3185075103867009E-3</v>
      </c>
      <c r="Z481" s="54">
        <f t="shared" si="34"/>
        <v>1008318.5075103868</v>
      </c>
      <c r="AA481" s="54">
        <f t="shared" si="35"/>
        <v>8318.5075103867566</v>
      </c>
      <c r="AB481" s="101">
        <v>-4328.0934630826814</v>
      </c>
      <c r="AC481" s="6">
        <f t="shared" si="32"/>
        <v>872630.68415225507</v>
      </c>
    </row>
    <row r="482" spans="2:29">
      <c r="B482" s="112">
        <v>44155</v>
      </c>
      <c r="C482" s="33">
        <v>478</v>
      </c>
      <c r="D482" s="55">
        <f>Bond_Historical!K482</f>
        <v>9.059982110045272E-4</v>
      </c>
      <c r="E482" s="55">
        <f>Bond_Historical!L482</f>
        <v>1.0149760805259038E-3</v>
      </c>
      <c r="F482" s="55">
        <f>Bond_Historical!M482</f>
        <v>2.5242306418968938E-3</v>
      </c>
      <c r="G482" s="55">
        <f>Bond_Historical!N482</f>
        <v>-8.7155471285359015E-4</v>
      </c>
      <c r="H482" s="55">
        <f>Bond_Historical!O482</f>
        <v>1.6337008757311791E-3</v>
      </c>
      <c r="I482" s="55">
        <f>Bond_Historical!P482</f>
        <v>1.2768315744872457E-3</v>
      </c>
      <c r="J482" s="55">
        <f>Equity_Historical!P483</f>
        <v>-1.2375733401313694E-2</v>
      </c>
      <c r="K482" s="55">
        <f>Equity_Historical!Q483</f>
        <v>-1.194178255133155E-2</v>
      </c>
      <c r="L482" s="55">
        <f>Equity_Historical!R483</f>
        <v>-1.2435626530259595E-2</v>
      </c>
      <c r="M482" s="55">
        <f>Equity_Historical!S483</f>
        <v>1.0134150542002874E-3</v>
      </c>
      <c r="N482" s="55">
        <f>Equity_Historical!T483</f>
        <v>8.0258945953769027E-3</v>
      </c>
      <c r="O482" s="55">
        <f>Equity_Historical!U483</f>
        <v>-8.6038733655537832E-3</v>
      </c>
      <c r="P482" s="55">
        <f>Equity_Historical!V483</f>
        <v>-2.4497545788829612E-2</v>
      </c>
      <c r="Q482" s="55">
        <f>Equity_Historical!W483</f>
        <v>3.7542584602938273E-3</v>
      </c>
      <c r="R482" s="55">
        <f>Equity_Historical!X483</f>
        <v>-6.8482964635229989E-3</v>
      </c>
      <c r="S482" s="55">
        <f>Equity_Historical!Y483</f>
        <v>-1.1017915002066699E-2</v>
      </c>
      <c r="T482" s="55">
        <f>Equity_Historical!Z483</f>
        <v>1.1553190254983397E-2</v>
      </c>
      <c r="V482" s="55"/>
      <c r="W482" s="55">
        <v>7.7272093776256613E-4</v>
      </c>
      <c r="X482" s="55">
        <v>-3.3795918895730623E-2</v>
      </c>
      <c r="Y482" s="94">
        <f t="shared" si="33"/>
        <v>-1.9968462962333348E-2</v>
      </c>
      <c r="Z482" s="54">
        <f t="shared" si="34"/>
        <v>980031.53703766665</v>
      </c>
      <c r="AA482" s="54">
        <f t="shared" si="35"/>
        <v>-19968.462962333346</v>
      </c>
      <c r="AB482" s="101">
        <v>-4326.8089331134688</v>
      </c>
      <c r="AC482" s="6">
        <f t="shared" si="32"/>
        <v>852662.22118992172</v>
      </c>
    </row>
    <row r="483" spans="2:29">
      <c r="B483" s="112">
        <v>44158</v>
      </c>
      <c r="C483" s="33">
        <v>479</v>
      </c>
      <c r="D483" s="55">
        <f>Bond_Historical!K483</f>
        <v>-7.9265703567968316E-4</v>
      </c>
      <c r="E483" s="55">
        <f>Bond_Historical!L483</f>
        <v>-2.5343425624863811E-4</v>
      </c>
      <c r="F483" s="55">
        <f>Bond_Historical!M483</f>
        <v>-1.0812928512467194E-3</v>
      </c>
      <c r="G483" s="55">
        <f>Bond_Historical!N483</f>
        <v>1.2351386169946528E-3</v>
      </c>
      <c r="H483" s="55">
        <f>Bond_Historical!O483</f>
        <v>-4.8962599660575619E-4</v>
      </c>
      <c r="I483" s="55">
        <f>Bond_Historical!P483</f>
        <v>9.1042726085179405E-4</v>
      </c>
      <c r="J483" s="55">
        <f>Equity_Historical!P484</f>
        <v>6.3455146706239904E-2</v>
      </c>
      <c r="K483" s="55">
        <f>Equity_Historical!Q484</f>
        <v>-4.7201437099120549E-3</v>
      </c>
      <c r="L483" s="55">
        <f>Equity_Historical!R484</f>
        <v>4.5821770643916905E-3</v>
      </c>
      <c r="M483" s="55">
        <f>Equity_Historical!S484</f>
        <v>-1.6852993136922283E-2</v>
      </c>
      <c r="N483" s="55">
        <f>Equity_Historical!T484</f>
        <v>1.649001972427467E-2</v>
      </c>
      <c r="O483" s="55">
        <f>Equity_Historical!U484</f>
        <v>2.8396295147019322E-2</v>
      </c>
      <c r="P483" s="55">
        <f>Equity_Historical!V484</f>
        <v>-1.6249264812153531E-2</v>
      </c>
      <c r="Q483" s="55">
        <f>Equity_Historical!W484</f>
        <v>2.3232668519360517E-3</v>
      </c>
      <c r="R483" s="55">
        <f>Equity_Historical!X484</f>
        <v>1.0748564948755291E-3</v>
      </c>
      <c r="S483" s="55">
        <f>Equity_Historical!Y484</f>
        <v>-3.0193996249587143E-2</v>
      </c>
      <c r="T483" s="55">
        <f>Equity_Historical!Z484</f>
        <v>9.8140994871578971E-3</v>
      </c>
      <c r="V483" s="55"/>
      <c r="W483" s="55">
        <v>1.1020264860995554E-4</v>
      </c>
      <c r="X483" s="55">
        <v>3.3346551649738834E-2</v>
      </c>
      <c r="Y483" s="94">
        <f t="shared" si="33"/>
        <v>2.0052012049287284E-2</v>
      </c>
      <c r="Z483" s="54">
        <f t="shared" si="34"/>
        <v>1020052.0120492873</v>
      </c>
      <c r="AA483" s="54">
        <f t="shared" si="35"/>
        <v>20052.012049287325</v>
      </c>
      <c r="AB483" s="101">
        <v>-4308.228470530943</v>
      </c>
      <c r="AC483" s="6">
        <f t="shared" si="32"/>
        <v>872714.23323920905</v>
      </c>
    </row>
    <row r="484" spans="2:29">
      <c r="B484" s="112">
        <v>44159</v>
      </c>
      <c r="C484" s="33">
        <v>480</v>
      </c>
      <c r="D484" s="55">
        <f>Bond_Historical!K484</f>
        <v>-1.0194906876457711E-3</v>
      </c>
      <c r="E484" s="55">
        <f>Bond_Historical!L484</f>
        <v>-1.3539686892190734E-3</v>
      </c>
      <c r="F484" s="55">
        <f>Bond_Historical!M484</f>
        <v>-2.5265770319076622E-3</v>
      </c>
      <c r="G484" s="55">
        <f>Bond_Historical!N484</f>
        <v>-2.2534592969041499E-3</v>
      </c>
      <c r="H484" s="55">
        <f>Bond_Historical!O484</f>
        <v>0</v>
      </c>
      <c r="I484" s="55">
        <f>Bond_Historical!P484</f>
        <v>-3.6384725623822166E-4</v>
      </c>
      <c r="J484" s="55">
        <f>Equity_Historical!P485</f>
        <v>6.4443197327369806E-2</v>
      </c>
      <c r="K484" s="55">
        <f>Equity_Historical!Q485</f>
        <v>3.1138544923258592E-2</v>
      </c>
      <c r="L484" s="55">
        <f>Equity_Historical!R485</f>
        <v>2.8448210076214286E-3</v>
      </c>
      <c r="M484" s="55">
        <f>Equity_Historical!S485</f>
        <v>-2.4063376802112898E-3</v>
      </c>
      <c r="N484" s="55">
        <f>Equity_Historical!T485</f>
        <v>3.4771139954135256E-2</v>
      </c>
      <c r="O484" s="55">
        <f>Equity_Historical!U485</f>
        <v>4.520021201172076E-2</v>
      </c>
      <c r="P484" s="55">
        <f>Equity_Historical!V485</f>
        <v>-3.7202706018099785E-3</v>
      </c>
      <c r="Q484" s="55">
        <f>Equity_Historical!W485</f>
        <v>1.0388037525038267E-2</v>
      </c>
      <c r="R484" s="55">
        <f>Equity_Historical!X485</f>
        <v>2.8312620148255112E-3</v>
      </c>
      <c r="S484" s="55">
        <f>Equity_Historical!Y485</f>
        <v>1.1527452163363455E-2</v>
      </c>
      <c r="T484" s="55">
        <f>Equity_Historical!Z485</f>
        <v>1.5307374558114564E-3</v>
      </c>
      <c r="V484" s="55"/>
      <c r="W484" s="55">
        <v>-1.650701589710419E-3</v>
      </c>
      <c r="X484" s="55">
        <v>6.1732602347177971E-2</v>
      </c>
      <c r="Y484" s="94">
        <f t="shared" si="33"/>
        <v>3.6379280772422612E-2</v>
      </c>
      <c r="Z484" s="54">
        <f t="shared" si="34"/>
        <v>1036379.2807724227</v>
      </c>
      <c r="AA484" s="54">
        <f t="shared" si="35"/>
        <v>36379.280772422673</v>
      </c>
      <c r="AB484" s="101">
        <v>-4290.1466544554569</v>
      </c>
      <c r="AC484" s="6">
        <f t="shared" si="32"/>
        <v>909093.51401163172</v>
      </c>
    </row>
    <row r="485" spans="2:29">
      <c r="B485" s="112">
        <v>44160</v>
      </c>
      <c r="C485" s="33">
        <v>481</v>
      </c>
      <c r="D485" s="55">
        <f>Bond_Historical!K485</f>
        <v>-4.5361880208514047E-4</v>
      </c>
      <c r="E485" s="55">
        <f>Bond_Historical!L485</f>
        <v>-3.3926334279478927E-4</v>
      </c>
      <c r="F485" s="55">
        <f>Bond_Historical!M485</f>
        <v>-3.612671941939487E-4</v>
      </c>
      <c r="G485" s="55">
        <f>Bond_Historical!N485</f>
        <v>5.8179940125886547E-4</v>
      </c>
      <c r="H485" s="55">
        <f>Bond_Historical!O485</f>
        <v>1.6315514032475816E-3</v>
      </c>
      <c r="I485" s="55">
        <f>Bond_Historical!P485</f>
        <v>1.8212696620200006E-4</v>
      </c>
      <c r="J485" s="55">
        <f>Equity_Historical!P486</f>
        <v>-2.8266023261852655E-2</v>
      </c>
      <c r="K485" s="55">
        <f>Equity_Historical!Q486</f>
        <v>-4.814371486083136E-3</v>
      </c>
      <c r="L485" s="55">
        <f>Equity_Historical!R486</f>
        <v>3.1001761841373248E-3</v>
      </c>
      <c r="M485" s="55">
        <f>Equity_Historical!S486</f>
        <v>5.3115954452352579E-2</v>
      </c>
      <c r="N485" s="55">
        <f>Equity_Historical!T486</f>
        <v>-1.45339592554118E-2</v>
      </c>
      <c r="O485" s="55">
        <f>Equity_Historical!U486</f>
        <v>-1.0515465722861824E-2</v>
      </c>
      <c r="P485" s="55">
        <f>Equity_Historical!V486</f>
        <v>2.1429940610935373E-2</v>
      </c>
      <c r="Q485" s="55">
        <f>Equity_Historical!W486</f>
        <v>3.5660097261618071E-3</v>
      </c>
      <c r="R485" s="55">
        <f>Equity_Historical!X486</f>
        <v>-8.4279967991674788E-3</v>
      </c>
      <c r="S485" s="55">
        <f>Equity_Historical!Y486</f>
        <v>7.4396467791485732E-3</v>
      </c>
      <c r="T485" s="55">
        <f>Equity_Historical!Z486</f>
        <v>-1.961695452470846E-2</v>
      </c>
      <c r="V485" s="55"/>
      <c r="W485" s="55">
        <v>9.0231216239688777E-5</v>
      </c>
      <c r="X485" s="55">
        <v>-1.974336767910825E-2</v>
      </c>
      <c r="Y485" s="94">
        <f t="shared" si="33"/>
        <v>-1.1809928120969074E-2</v>
      </c>
      <c r="Z485" s="54">
        <f t="shared" si="34"/>
        <v>988190.0718790309</v>
      </c>
      <c r="AA485" s="54">
        <f t="shared" si="35"/>
        <v>-11809.928120969096</v>
      </c>
      <c r="AB485" s="101">
        <v>-4281.8282967677806</v>
      </c>
      <c r="AC485" s="6">
        <f t="shared" si="32"/>
        <v>897283.58589066262</v>
      </c>
    </row>
    <row r="486" spans="2:29">
      <c r="B486" s="112">
        <v>44162</v>
      </c>
      <c r="C486" s="33">
        <v>482</v>
      </c>
      <c r="D486" s="55">
        <f>Bond_Historical!K486</f>
        <v>2.1525151602543634E-3</v>
      </c>
      <c r="E486" s="55">
        <f>Bond_Historical!L486</f>
        <v>1.6932320320137636E-3</v>
      </c>
      <c r="F486" s="55">
        <f>Bond_Historical!M486</f>
        <v>2.1666162258265963E-3</v>
      </c>
      <c r="G486" s="55">
        <f>Bond_Historical!N486</f>
        <v>3.5569777867957525E-3</v>
      </c>
      <c r="H486" s="55">
        <f>Bond_Historical!O486</f>
        <v>1.9542376407356951E-3</v>
      </c>
      <c r="I486" s="55">
        <f>Bond_Historical!P486</f>
        <v>7.2841211705476259E-4</v>
      </c>
      <c r="J486" s="55">
        <f>Equity_Historical!P487</f>
        <v>-1.5308925962417496E-2</v>
      </c>
      <c r="K486" s="55">
        <f>Equity_Historical!Q487</f>
        <v>8.0231868012829808E-3</v>
      </c>
      <c r="L486" s="55">
        <f>Equity_Historical!R487</f>
        <v>-1.5157845216396616E-3</v>
      </c>
      <c r="M486" s="55">
        <f>Equity_Historical!S487</f>
        <v>-1.2645081836326203E-2</v>
      </c>
      <c r="N486" s="55">
        <f>Equity_Historical!T487</f>
        <v>-7.7440512663950003E-4</v>
      </c>
      <c r="O486" s="55">
        <f>Equity_Historical!U487</f>
        <v>-6.659898260978246E-3</v>
      </c>
      <c r="P486" s="55">
        <f>Equity_Historical!V487</f>
        <v>4.6669336622052445E-3</v>
      </c>
      <c r="Q486" s="55">
        <f>Equity_Historical!W487</f>
        <v>-1.1379176675216752E-2</v>
      </c>
      <c r="R486" s="55">
        <f>Equity_Historical!X487</f>
        <v>1.4155571049164182E-2</v>
      </c>
      <c r="S486" s="55">
        <f>Equity_Historical!Y487</f>
        <v>4.8146915270243194E-3</v>
      </c>
      <c r="T486" s="55">
        <f>Equity_Historical!Z487</f>
        <v>2.12980968772922E-2</v>
      </c>
      <c r="V486" s="55"/>
      <c r="W486" s="55">
        <v>2.32711452936848E-3</v>
      </c>
      <c r="X486" s="55">
        <v>-1.2305993971759424E-2</v>
      </c>
      <c r="Y486" s="94">
        <f t="shared" si="33"/>
        <v>-6.4527505713082621E-3</v>
      </c>
      <c r="Z486" s="54">
        <f t="shared" si="34"/>
        <v>993547.24942869169</v>
      </c>
      <c r="AA486" s="54">
        <f t="shared" si="35"/>
        <v>-6452.7505713083083</v>
      </c>
      <c r="AB486" s="101">
        <v>-4270.5421120082028</v>
      </c>
      <c r="AC486" s="6">
        <f t="shared" si="32"/>
        <v>890830.83531935432</v>
      </c>
    </row>
    <row r="487" spans="2:29">
      <c r="B487" s="112">
        <v>44165</v>
      </c>
      <c r="C487" s="33">
        <v>483</v>
      </c>
      <c r="D487" s="55">
        <f>Bond_Historical!K487</f>
        <v>1.3568465230164863E-3</v>
      </c>
      <c r="E487" s="55">
        <f>Bond_Historical!L487</f>
        <v>1.3518540523706042E-3</v>
      </c>
      <c r="F487" s="55">
        <f>Bond_Historical!M487</f>
        <v>7.2122800027501588E-4</v>
      </c>
      <c r="G487" s="55">
        <f>Bond_Historical!N487</f>
        <v>3.4724387188038962E-3</v>
      </c>
      <c r="H487" s="55">
        <f>Bond_Historical!O487</f>
        <v>1.4634721810140973E-3</v>
      </c>
      <c r="I487" s="55">
        <f>Bond_Historical!P487</f>
        <v>-5.4669182701845662E-4</v>
      </c>
      <c r="J487" s="55">
        <f>Equity_Historical!P488</f>
        <v>-5.2616960578361884E-2</v>
      </c>
      <c r="K487" s="55">
        <f>Equity_Historical!Q488</f>
        <v>-3.028234314081597E-3</v>
      </c>
      <c r="L487" s="55">
        <f>Equity_Historical!R488</f>
        <v>7.8189599828643406E-3</v>
      </c>
      <c r="M487" s="55">
        <f>Equity_Historical!S488</f>
        <v>9.0484457660317767E-3</v>
      </c>
      <c r="N487" s="55">
        <f>Equity_Historical!T488</f>
        <v>-1.7190758594474453E-2</v>
      </c>
      <c r="O487" s="55">
        <f>Equity_Historical!U488</f>
        <v>-2.7939887360760807E-2</v>
      </c>
      <c r="P487" s="55">
        <f>Equity_Historical!V488</f>
        <v>-1.2422375420051876E-2</v>
      </c>
      <c r="Q487" s="55">
        <f>Equity_Historical!W488</f>
        <v>-1.9738181509001966E-2</v>
      </c>
      <c r="R487" s="55">
        <f>Equity_Historical!X488</f>
        <v>-4.746013129124804E-3</v>
      </c>
      <c r="S487" s="55">
        <f>Equity_Historical!Y488</f>
        <v>2.0880088287258285E-2</v>
      </c>
      <c r="T487" s="55">
        <f>Equity_Historical!Z488</f>
        <v>-1.2605148963164396E-3</v>
      </c>
      <c r="V487" s="55"/>
      <c r="W487" s="55">
        <v>1.6767675867589596E-3</v>
      </c>
      <c r="X487" s="55">
        <v>-5.4683423030848215E-2</v>
      </c>
      <c r="Y487" s="94">
        <f t="shared" si="33"/>
        <v>-3.2139346783805339E-2</v>
      </c>
      <c r="Z487" s="54">
        <f t="shared" si="34"/>
        <v>967860.65321619471</v>
      </c>
      <c r="AA487" s="54">
        <f t="shared" si="35"/>
        <v>-32139.346783805289</v>
      </c>
      <c r="AB487" s="101">
        <v>-4255.2227065708721</v>
      </c>
      <c r="AC487" s="6">
        <f t="shared" si="32"/>
        <v>858691.48853554903</v>
      </c>
    </row>
    <row r="488" spans="2:29">
      <c r="B488" s="112">
        <v>44166</v>
      </c>
      <c r="C488" s="33">
        <v>484</v>
      </c>
      <c r="D488" s="55">
        <f>Bond_Historical!K488</f>
        <v>-3.026573904582352E-3</v>
      </c>
      <c r="E488" s="55">
        <f>Bond_Historical!L488</f>
        <v>-3.1688589315135409E-3</v>
      </c>
      <c r="F488" s="55">
        <f>Bond_Historical!M488</f>
        <v>-5.4006486010249608E-3</v>
      </c>
      <c r="G488" s="55">
        <f>Bond_Historical!N488</f>
        <v>-3.7987673966159655E-3</v>
      </c>
      <c r="H488" s="55">
        <f>Bond_Historical!O488</f>
        <v>-2.0529956802298856E-3</v>
      </c>
      <c r="I488" s="55">
        <f>Bond_Historical!P488</f>
        <v>-5.6514577692939286E-4</v>
      </c>
      <c r="J488" s="55">
        <f>Equity_Historical!P489</f>
        <v>9.6571009158642248E-3</v>
      </c>
      <c r="K488" s="55">
        <f>Equity_Historical!Q489</f>
        <v>3.4003764884226378E-2</v>
      </c>
      <c r="L488" s="55">
        <f>Equity_Historical!R489</f>
        <v>-9.8217178681834637E-4</v>
      </c>
      <c r="M488" s="55">
        <f>Equity_Historical!S489</f>
        <v>-2.1353106956467041E-2</v>
      </c>
      <c r="N488" s="55">
        <f>Equity_Historical!T489</f>
        <v>1.4177366722405505E-3</v>
      </c>
      <c r="O488" s="55">
        <f>Equity_Historical!U489</f>
        <v>1.5655447136291419E-2</v>
      </c>
      <c r="P488" s="55">
        <f>Equity_Historical!V489</f>
        <v>1.9828071379254793E-2</v>
      </c>
      <c r="Q488" s="55">
        <f>Equity_Historical!W489</f>
        <v>8.6184847501044534E-3</v>
      </c>
      <c r="R488" s="55">
        <f>Equity_Historical!X489</f>
        <v>1.4316909693378415E-2</v>
      </c>
      <c r="S488" s="55">
        <f>Equity_Historical!Y489</f>
        <v>3.0361845166054464E-2</v>
      </c>
      <c r="T488" s="55">
        <f>Equity_Historical!Z489</f>
        <v>-2.5119915353576105E-2</v>
      </c>
      <c r="V488" s="55"/>
      <c r="W488" s="55">
        <v>-3.4388587090359059E-3</v>
      </c>
      <c r="X488" s="55">
        <v>5.7460336305612356E-2</v>
      </c>
      <c r="Y488" s="94">
        <f t="shared" si="33"/>
        <v>3.3100658299753047E-2</v>
      </c>
      <c r="Z488" s="54">
        <f t="shared" si="34"/>
        <v>1033100.6582997531</v>
      </c>
      <c r="AA488" s="54">
        <f t="shared" si="35"/>
        <v>33100.658299753093</v>
      </c>
      <c r="AB488" s="101">
        <v>-4199.4065569229424</v>
      </c>
      <c r="AC488" s="6">
        <f t="shared" si="32"/>
        <v>891792.14683530212</v>
      </c>
    </row>
    <row r="489" spans="2:29">
      <c r="B489" s="112">
        <v>44167</v>
      </c>
      <c r="C489" s="33">
        <v>485</v>
      </c>
      <c r="D489" s="55">
        <f>Bond_Historical!K489</f>
        <v>-1.7043861327509366E-3</v>
      </c>
      <c r="E489" s="55">
        <f>Bond_Historical!L489</f>
        <v>-1.1040784105784836E-3</v>
      </c>
      <c r="F489" s="55">
        <f>Bond_Historical!M489</f>
        <v>-1.8310925700500483E-3</v>
      </c>
      <c r="G489" s="55">
        <f>Bond_Historical!N489</f>
        <v>-3.3466651108420161E-3</v>
      </c>
      <c r="H489" s="55">
        <f>Bond_Historical!O489</f>
        <v>1.3040195297613795E-3</v>
      </c>
      <c r="I489" s="55">
        <f>Bond_Historical!P489</f>
        <v>1.8232095690069519E-4</v>
      </c>
      <c r="J489" s="55">
        <f>Equity_Historical!P490</f>
        <v>3.6719814650105376E-2</v>
      </c>
      <c r="K489" s="55">
        <f>Equity_Historical!Q490</f>
        <v>3.3793511627414371E-3</v>
      </c>
      <c r="L489" s="55">
        <f>Equity_Historical!R490</f>
        <v>-1.3986287534381445E-2</v>
      </c>
      <c r="M489" s="55">
        <f>Equity_Historical!S490</f>
        <v>-1.1103823809838929E-2</v>
      </c>
      <c r="N489" s="55">
        <f>Equity_Historical!T490</f>
        <v>6.7458669499513135E-3</v>
      </c>
      <c r="O489" s="55">
        <f>Equity_Historical!U490</f>
        <v>1.9026133604450757E-2</v>
      </c>
      <c r="P489" s="55">
        <f>Equity_Historical!V490</f>
        <v>-2.9825971052466767E-2</v>
      </c>
      <c r="Q489" s="55">
        <f>Equity_Historical!W490</f>
        <v>1.5587699498172865E-3</v>
      </c>
      <c r="R489" s="55">
        <f>Equity_Historical!X490</f>
        <v>1.8497923797709624E-2</v>
      </c>
      <c r="S489" s="55">
        <f>Equity_Historical!Y490</f>
        <v>2.9290919120379061E-3</v>
      </c>
      <c r="T489" s="55">
        <f>Equity_Historical!Z490</f>
        <v>1.5054822399537621E-2</v>
      </c>
      <c r="V489" s="55"/>
      <c r="W489" s="55">
        <v>-1.7552774931373523E-3</v>
      </c>
      <c r="X489" s="55">
        <v>-4.3201561765219615E-3</v>
      </c>
      <c r="Y489" s="94">
        <f t="shared" si="33"/>
        <v>-3.2942047031681177E-3</v>
      </c>
      <c r="Z489" s="54">
        <f t="shared" si="34"/>
        <v>996705.79529683187</v>
      </c>
      <c r="AA489" s="54">
        <f t="shared" si="35"/>
        <v>-3294.2047031681286</v>
      </c>
      <c r="AB489" s="101">
        <v>-4194.648437703494</v>
      </c>
      <c r="AC489" s="6">
        <f t="shared" si="32"/>
        <v>888497.94213213399</v>
      </c>
    </row>
    <row r="490" spans="2:29">
      <c r="B490" s="112">
        <v>44168</v>
      </c>
      <c r="C490" s="33">
        <v>486</v>
      </c>
      <c r="D490" s="55">
        <f>Bond_Historical!K490</f>
        <v>1.9314406280026958E-3</v>
      </c>
      <c r="E490" s="55">
        <f>Bond_Historical!L490</f>
        <v>1.6981108424418262E-3</v>
      </c>
      <c r="F490" s="55">
        <f>Bond_Historical!M490</f>
        <v>2.9282652499906517E-3</v>
      </c>
      <c r="G490" s="55">
        <f>Bond_Historical!N490</f>
        <v>3.9274811734722236E-3</v>
      </c>
      <c r="H490" s="55">
        <f>Bond_Historical!O490</f>
        <v>2.7652863073124173E-3</v>
      </c>
      <c r="I490" s="55">
        <f>Bond_Historical!P490</f>
        <v>1.4591199450797018E-3</v>
      </c>
      <c r="J490" s="55">
        <f>Equity_Historical!P491</f>
        <v>6.7373046931916139E-3</v>
      </c>
      <c r="K490" s="55">
        <f>Equity_Historical!Q491</f>
        <v>-1.991733739852438E-2</v>
      </c>
      <c r="L490" s="55">
        <f>Equity_Historical!R491</f>
        <v>-8.138296984633607E-3</v>
      </c>
      <c r="M490" s="55">
        <f>Equity_Historical!S491</f>
        <v>-1.9302022735683599E-2</v>
      </c>
      <c r="N490" s="55">
        <f>Equity_Historical!T491</f>
        <v>3.5894124179830554E-3</v>
      </c>
      <c r="O490" s="55">
        <f>Equity_Historical!U491</f>
        <v>-6.5768180115394499E-3</v>
      </c>
      <c r="P490" s="55">
        <f>Equity_Historical!V491</f>
        <v>-1.1777145720334583E-2</v>
      </c>
      <c r="Q490" s="55">
        <f>Equity_Historical!W491</f>
        <v>-1.4646293056740535E-2</v>
      </c>
      <c r="R490" s="55">
        <f>Equity_Historical!X491</f>
        <v>3.2171246728144305E-3</v>
      </c>
      <c r="S490" s="55">
        <f>Equity_Historical!Y491</f>
        <v>-1.1380770986240884E-3</v>
      </c>
      <c r="T490" s="55">
        <f>Equity_Historical!Z491</f>
        <v>-2.4704410364005544E-2</v>
      </c>
      <c r="V490" s="55"/>
      <c r="W490" s="55">
        <v>2.6964908959244407E-3</v>
      </c>
      <c r="X490" s="55">
        <v>2.3077939808594232E-2</v>
      </c>
      <c r="Y490" s="94">
        <f t="shared" si="33"/>
        <v>1.4925360243526314E-2</v>
      </c>
      <c r="Z490" s="54">
        <f t="shared" si="34"/>
        <v>1014925.3602435263</v>
      </c>
      <c r="AA490" s="54">
        <f t="shared" si="35"/>
        <v>14925.360243526287</v>
      </c>
      <c r="AB490" s="101">
        <v>-4163.5371340836864</v>
      </c>
      <c r="AC490" s="6">
        <f t="shared" si="32"/>
        <v>903423.30237566028</v>
      </c>
    </row>
    <row r="491" spans="2:29">
      <c r="B491" s="112">
        <v>44169</v>
      </c>
      <c r="C491" s="33">
        <v>487</v>
      </c>
      <c r="D491" s="55">
        <f>Bond_Historical!K491</f>
        <v>-2.6140889223372687E-3</v>
      </c>
      <c r="E491" s="55">
        <f>Bond_Historical!L491</f>
        <v>-2.7175769870233122E-3</v>
      </c>
      <c r="F491" s="55">
        <f>Bond_Historical!M491</f>
        <v>-4.0285401527770156E-3</v>
      </c>
      <c r="G491" s="55">
        <f>Bond_Historical!N491</f>
        <v>-5.5319250874418585E-3</v>
      </c>
      <c r="H491" s="55">
        <f>Bond_Historical!O491</f>
        <v>-1.9513153788232314E-3</v>
      </c>
      <c r="I491" s="55">
        <f>Bond_Historical!P491</f>
        <v>1.8188452385745996E-4</v>
      </c>
      <c r="J491" s="55">
        <f>Equity_Historical!P492</f>
        <v>3.5905808882903525E-2</v>
      </c>
      <c r="K491" s="55">
        <f>Equity_Historical!Q492</f>
        <v>-7.6573597875318131E-3</v>
      </c>
      <c r="L491" s="55">
        <f>Equity_Historical!R492</f>
        <v>-2.6157296197274059E-3</v>
      </c>
      <c r="M491" s="55">
        <f>Equity_Historical!S492</f>
        <v>8.4156506978874789E-3</v>
      </c>
      <c r="N491" s="55">
        <f>Equity_Historical!T492</f>
        <v>2.8110383468468964E-2</v>
      </c>
      <c r="O491" s="55">
        <f>Equity_Historical!U492</f>
        <v>9.0320796379327259E-3</v>
      </c>
      <c r="P491" s="55">
        <f>Equity_Historical!V492</f>
        <v>1.0771762235995758E-2</v>
      </c>
      <c r="Q491" s="55">
        <f>Equity_Historical!W492</f>
        <v>-7.9355688388022556E-3</v>
      </c>
      <c r="R491" s="55">
        <f>Equity_Historical!X492</f>
        <v>7.0557309644928871E-3</v>
      </c>
      <c r="S491" s="55">
        <f>Equity_Historical!Y492</f>
        <v>-5.6283084710852865E-3</v>
      </c>
      <c r="T491" s="55">
        <f>Equity_Historical!Z492</f>
        <v>2.8060686327383254E-3</v>
      </c>
      <c r="V491" s="55"/>
      <c r="W491" s="55">
        <v>-3.4768189434238876E-3</v>
      </c>
      <c r="X491" s="55">
        <v>4.0930715248381162E-2</v>
      </c>
      <c r="Y491" s="94">
        <f t="shared" si="33"/>
        <v>2.3167701571659139E-2</v>
      </c>
      <c r="Z491" s="54">
        <f t="shared" si="34"/>
        <v>1023167.7015716592</v>
      </c>
      <c r="AA491" s="54">
        <f t="shared" si="35"/>
        <v>23167.701571659185</v>
      </c>
      <c r="AB491" s="101">
        <v>-4151.9860750699881</v>
      </c>
      <c r="AC491" s="6">
        <f t="shared" si="32"/>
        <v>926591.00394731946</v>
      </c>
    </row>
    <row r="492" spans="2:29">
      <c r="B492" s="112">
        <v>44172</v>
      </c>
      <c r="C492" s="33">
        <v>488</v>
      </c>
      <c r="D492" s="55">
        <f>Bond_Historical!K492</f>
        <v>1.3646321003416553E-3</v>
      </c>
      <c r="E492" s="55">
        <f>Bond_Historical!L492</f>
        <v>1.5293061123014136E-3</v>
      </c>
      <c r="F492" s="55">
        <f>Bond_Historical!M492</f>
        <v>2.9313674728363541E-3</v>
      </c>
      <c r="G492" s="55">
        <f>Bond_Historical!N492</f>
        <v>8.7554940451203117E-4</v>
      </c>
      <c r="H492" s="55">
        <f>Bond_Historical!O492</f>
        <v>2.4385639268814396E-3</v>
      </c>
      <c r="I492" s="55">
        <f>Bond_Historical!P492</f>
        <v>9.1069215625655528E-4</v>
      </c>
      <c r="J492" s="55">
        <f>Equity_Historical!P493</f>
        <v>-1.8891023516941774E-2</v>
      </c>
      <c r="K492" s="55">
        <f>Equity_Historical!Q493</f>
        <v>2.0804532606854147E-2</v>
      </c>
      <c r="L492" s="55">
        <f>Equity_Historical!R493</f>
        <v>-5.3865669924365346E-3</v>
      </c>
      <c r="M492" s="55">
        <f>Equity_Historical!S493</f>
        <v>-8.0706677174291926E-3</v>
      </c>
      <c r="N492" s="55">
        <f>Equity_Historical!T493</f>
        <v>-8.9768834742802641E-3</v>
      </c>
      <c r="O492" s="55">
        <f>Equity_Historical!U493</f>
        <v>-3.767250327263673E-3</v>
      </c>
      <c r="P492" s="55">
        <f>Equity_Historical!V493</f>
        <v>-1.942908913189165E-2</v>
      </c>
      <c r="Q492" s="55">
        <f>Equity_Historical!W493</f>
        <v>-6.2604802137598298E-3</v>
      </c>
      <c r="R492" s="55">
        <f>Equity_Historical!X493</f>
        <v>-5.8188025484286207E-3</v>
      </c>
      <c r="S492" s="55">
        <f>Equity_Historical!Y493</f>
        <v>1.2195224497966967E-2</v>
      </c>
      <c r="T492" s="55">
        <f>Equity_Historical!Z493</f>
        <v>-5.4611270242987406E-3</v>
      </c>
      <c r="V492" s="55"/>
      <c r="W492" s="55">
        <v>1.5582056631373022E-3</v>
      </c>
      <c r="X492" s="55">
        <v>-2.3097716135497208E-2</v>
      </c>
      <c r="Y492" s="94">
        <f t="shared" si="33"/>
        <v>-1.3235347416043403E-2</v>
      </c>
      <c r="Z492" s="54">
        <f t="shared" si="34"/>
        <v>986764.6525839566</v>
      </c>
      <c r="AA492" s="54">
        <f t="shared" si="35"/>
        <v>-13235.347416043398</v>
      </c>
      <c r="AB492" s="101">
        <v>-4108.6385358771076</v>
      </c>
      <c r="AC492" s="6">
        <f t="shared" si="32"/>
        <v>913355.65653127606</v>
      </c>
    </row>
    <row r="493" spans="2:29">
      <c r="B493" s="112">
        <v>44173</v>
      </c>
      <c r="C493" s="33">
        <v>489</v>
      </c>
      <c r="D493" s="55">
        <f>Bond_Historical!K493</f>
        <v>3.4082998965959393E-4</v>
      </c>
      <c r="E493" s="55">
        <f>Bond_Historical!L493</f>
        <v>8.4986359124791349E-5</v>
      </c>
      <c r="F493" s="55">
        <f>Bond_Historical!M493</f>
        <v>1.0971726799406311E-3</v>
      </c>
      <c r="G493" s="55">
        <f>Bond_Historical!N493</f>
        <v>-1.1674611274778504E-3</v>
      </c>
      <c r="H493" s="55">
        <f>Bond_Historical!O493</f>
        <v>1.7843249172846474E-3</v>
      </c>
      <c r="I493" s="55">
        <f>Bond_Historical!P493</f>
        <v>1.6363754531907673E-3</v>
      </c>
      <c r="J493" s="55">
        <f>Equity_Historical!P494</f>
        <v>3.2237292687534801E-2</v>
      </c>
      <c r="K493" s="55">
        <f>Equity_Historical!Q494</f>
        <v>-7.6629242743789031E-3</v>
      </c>
      <c r="L493" s="55">
        <f>Equity_Historical!R494</f>
        <v>9.0065143939341424E-3</v>
      </c>
      <c r="M493" s="55">
        <f>Equity_Historical!S494</f>
        <v>9.7795184294860588E-3</v>
      </c>
      <c r="N493" s="55">
        <f>Equity_Historical!T494</f>
        <v>2.0871729104032732E-2</v>
      </c>
      <c r="O493" s="55">
        <f>Equity_Historical!U494</f>
        <v>9.8423818483476069E-4</v>
      </c>
      <c r="P493" s="55">
        <f>Equity_Historical!V494</f>
        <v>-2.9472647322715765E-3</v>
      </c>
      <c r="Q493" s="55">
        <f>Equity_Historical!W494</f>
        <v>-3.7484748754114893E-3</v>
      </c>
      <c r="R493" s="55">
        <f>Equity_Historical!X494</f>
        <v>0</v>
      </c>
      <c r="S493" s="55">
        <f>Equity_Historical!Y494</f>
        <v>5.0779964492938387E-3</v>
      </c>
      <c r="T493" s="55">
        <f>Equity_Historical!Z494</f>
        <v>2.3387080682363641E-3</v>
      </c>
      <c r="V493" s="55"/>
      <c r="W493" s="55">
        <v>1.8803600081630556E-4</v>
      </c>
      <c r="X493" s="55">
        <v>1.8611073791470839E-2</v>
      </c>
      <c r="Y493" s="94">
        <f t="shared" si="33"/>
        <v>1.1241858675209026E-2</v>
      </c>
      <c r="Z493" s="54">
        <f t="shared" si="34"/>
        <v>1011241.858675209</v>
      </c>
      <c r="AA493" s="54">
        <f t="shared" si="35"/>
        <v>11241.85867520899</v>
      </c>
      <c r="AB493" s="101">
        <v>-4088.3307973657502</v>
      </c>
      <c r="AC493" s="6">
        <f t="shared" si="32"/>
        <v>924597.51520648506</v>
      </c>
    </row>
    <row r="494" spans="2:29">
      <c r="B494" s="112">
        <v>44174</v>
      </c>
      <c r="C494" s="33">
        <v>490</v>
      </c>
      <c r="D494" s="55">
        <f>Bond_Historical!K494</f>
        <v>-1.7054620900013846E-3</v>
      </c>
      <c r="E494" s="55">
        <f>Bond_Historical!L494</f>
        <v>-1.4442601654769565E-3</v>
      </c>
      <c r="F494" s="55">
        <f>Bond_Historical!M494</f>
        <v>-1.0971726799405025E-3</v>
      </c>
      <c r="G494" s="55">
        <f>Bond_Historical!N494</f>
        <v>-3.6575789699596927E-3</v>
      </c>
      <c r="H494" s="55">
        <f>Bond_Historical!O494</f>
        <v>-8.1059568553523351E-4</v>
      </c>
      <c r="I494" s="55">
        <f>Bond_Historical!P494</f>
        <v>-5.4512835598313303E-4</v>
      </c>
      <c r="J494" s="55">
        <f>Equity_Historical!P495</f>
        <v>1.3170301302541636E-2</v>
      </c>
      <c r="K494" s="55">
        <f>Equity_Historical!Q495</f>
        <v>-1.9525879058923092E-2</v>
      </c>
      <c r="L494" s="55">
        <f>Equity_Historical!R495</f>
        <v>-7.9269029021828766E-3</v>
      </c>
      <c r="M494" s="55">
        <f>Equity_Historical!S495</f>
        <v>2.728078667650445E-3</v>
      </c>
      <c r="N494" s="55">
        <f>Equity_Historical!T495</f>
        <v>1.1311450442479295E-2</v>
      </c>
      <c r="O494" s="55">
        <f>Equity_Historical!U495</f>
        <v>-7.8172696268584904E-3</v>
      </c>
      <c r="P494" s="55">
        <f>Equity_Historical!V495</f>
        <v>-1.8824545235970158E-2</v>
      </c>
      <c r="Q494" s="55">
        <f>Equity_Historical!W495</f>
        <v>-4.3010089587649427E-3</v>
      </c>
      <c r="R494" s="55">
        <f>Equity_Historical!X495</f>
        <v>-9.9671931318334444E-3</v>
      </c>
      <c r="S494" s="55">
        <f>Equity_Historical!Y495</f>
        <v>-2.1125237596437207E-2</v>
      </c>
      <c r="T494" s="55">
        <f>Equity_Historical!Z495</f>
        <v>8.7892603866979255E-3</v>
      </c>
      <c r="V494" s="55"/>
      <c r="W494" s="55">
        <v>-1.9644634720776969E-3</v>
      </c>
      <c r="X494" s="55">
        <v>-1.4526336911087893E-2</v>
      </c>
      <c r="Y494" s="94">
        <f t="shared" si="33"/>
        <v>-9.5015875354838141E-3</v>
      </c>
      <c r="Z494" s="54">
        <f t="shared" si="34"/>
        <v>990498.41246451624</v>
      </c>
      <c r="AA494" s="54">
        <f t="shared" si="35"/>
        <v>-9501.5875354837626</v>
      </c>
      <c r="AB494" s="101">
        <v>-4059.2470253739739</v>
      </c>
      <c r="AC494" s="6">
        <f t="shared" si="32"/>
        <v>915095.92767100129</v>
      </c>
    </row>
    <row r="495" spans="2:29">
      <c r="B495" s="112">
        <v>44175</v>
      </c>
      <c r="C495" s="33">
        <v>491</v>
      </c>
      <c r="D495" s="55">
        <f>Bond_Historical!K495</f>
        <v>2.0464491145006439E-3</v>
      </c>
      <c r="E495" s="55">
        <f>Bond_Historical!L495</f>
        <v>2.4626520383560697E-3</v>
      </c>
      <c r="F495" s="55">
        <f>Bond_Historical!M495</f>
        <v>1.8276681217298957E-3</v>
      </c>
      <c r="G495" s="55">
        <f>Bond_Historical!N495</f>
        <v>4.9708972711394591E-3</v>
      </c>
      <c r="H495" s="55">
        <f>Bond_Historical!O495</f>
        <v>1.7826646720701396E-3</v>
      </c>
      <c r="I495" s="55">
        <f>Bond_Historical!P495</f>
        <v>7.2724171860782732E-4</v>
      </c>
      <c r="J495" s="55">
        <f>Equity_Historical!P496</f>
        <v>2.7878842121322488E-2</v>
      </c>
      <c r="K495" s="55">
        <f>Equity_Historical!Q496</f>
        <v>-2.8828318976049437E-3</v>
      </c>
      <c r="L495" s="55">
        <f>Equity_Historical!R496</f>
        <v>-4.6815604162568558E-3</v>
      </c>
      <c r="M495" s="55">
        <f>Equity_Historical!S496</f>
        <v>-2.0454666333604016E-3</v>
      </c>
      <c r="N495" s="55">
        <f>Equity_Historical!T496</f>
        <v>-1.4910166068885573E-2</v>
      </c>
      <c r="O495" s="55">
        <f>Equity_Historical!U496</f>
        <v>-6.4645876862542582E-3</v>
      </c>
      <c r="P495" s="55">
        <f>Equity_Historical!V496</f>
        <v>-1.3690272000478103E-4</v>
      </c>
      <c r="Q495" s="55">
        <f>Equity_Historical!W496</f>
        <v>-1.2060405538259756E-2</v>
      </c>
      <c r="R495" s="55">
        <f>Equity_Historical!X496</f>
        <v>-1.3917308395227807E-2</v>
      </c>
      <c r="S495" s="55">
        <f>Equity_Historical!Y496</f>
        <v>1.1917501374439265E-2</v>
      </c>
      <c r="T495" s="55">
        <f>Equity_Historical!Z496</f>
        <v>-5.4300596642369936E-3</v>
      </c>
      <c r="V495" s="55"/>
      <c r="W495" s="55">
        <v>2.8398707729525323E-3</v>
      </c>
      <c r="X495" s="55">
        <v>3.9959723270491026E-3</v>
      </c>
      <c r="Y495" s="94">
        <f t="shared" si="33"/>
        <v>3.5335317054104743E-3</v>
      </c>
      <c r="Z495" s="54">
        <f t="shared" si="34"/>
        <v>1003533.5317054105</v>
      </c>
      <c r="AA495" s="54">
        <f t="shared" si="35"/>
        <v>3533.5317054104526</v>
      </c>
      <c r="AB495" s="101">
        <v>-4058.4755297279917</v>
      </c>
      <c r="AC495" s="6">
        <f t="shared" si="32"/>
        <v>918629.45937641175</v>
      </c>
    </row>
    <row r="496" spans="2:29">
      <c r="B496" s="112">
        <v>44176</v>
      </c>
      <c r="C496" s="33">
        <v>492</v>
      </c>
      <c r="D496" s="55">
        <f>Bond_Historical!K496</f>
        <v>1.5886793596629335E-3</v>
      </c>
      <c r="E496" s="55">
        <f>Bond_Historical!L496</f>
        <v>1.1018778034473983E-3</v>
      </c>
      <c r="F496" s="55">
        <f>Bond_Historical!M496</f>
        <v>2.1891813476578527E-3</v>
      </c>
      <c r="G496" s="55">
        <f>Bond_Historical!N496</f>
        <v>1.020551121632791E-3</v>
      </c>
      <c r="H496" s="55">
        <f>Bond_Historical!O496</f>
        <v>1.6187915401207029E-4</v>
      </c>
      <c r="I496" s="55">
        <f>Bond_Historical!P496</f>
        <v>5.4473216793744805E-4</v>
      </c>
      <c r="J496" s="55">
        <f>Equity_Historical!P497</f>
        <v>-4.7829158304117884E-3</v>
      </c>
      <c r="K496" s="55">
        <f>Equity_Historical!Q497</f>
        <v>-1.2966230731897344E-2</v>
      </c>
      <c r="L496" s="55">
        <f>Equity_Historical!R497</f>
        <v>-2.7215389252176154E-4</v>
      </c>
      <c r="M496" s="55">
        <f>Equity_Historical!S497</f>
        <v>6.4626629695643725E-3</v>
      </c>
      <c r="N496" s="55">
        <f>Equity_Historical!T497</f>
        <v>-2.5567145784772868E-3</v>
      </c>
      <c r="O496" s="55">
        <f>Equity_Historical!U497</f>
        <v>-5.9208967432220674E-3</v>
      </c>
      <c r="P496" s="55">
        <f>Equity_Historical!V497</f>
        <v>1.8669841378197974E-3</v>
      </c>
      <c r="Q496" s="55">
        <f>Equity_Historical!W497</f>
        <v>-2.5938358588841518E-3</v>
      </c>
      <c r="R496" s="55">
        <f>Equity_Historical!X497</f>
        <v>-7.6247955775730148E-3</v>
      </c>
      <c r="S496" s="55">
        <f>Equity_Historical!Y497</f>
        <v>-6.7575713231805929E-3</v>
      </c>
      <c r="T496" s="55">
        <f>Equity_Historical!Z497</f>
        <v>9.1119504050835073E-3</v>
      </c>
      <c r="V496" s="55"/>
      <c r="W496" s="55">
        <v>1.2391023069950786E-3</v>
      </c>
      <c r="X496" s="55">
        <v>-1.4485953650185571E-2</v>
      </c>
      <c r="Y496" s="94">
        <f t="shared" si="33"/>
        <v>-8.1959312673133122E-3</v>
      </c>
      <c r="Z496" s="54">
        <f t="shared" si="34"/>
        <v>991804.06873268669</v>
      </c>
      <c r="AA496" s="54">
        <f t="shared" si="35"/>
        <v>-8195.9312673133099</v>
      </c>
      <c r="AB496" s="101">
        <v>-4057.9144513549982</v>
      </c>
      <c r="AC496" s="6">
        <f t="shared" si="32"/>
        <v>910433.52810909844</v>
      </c>
    </row>
    <row r="497" spans="2:29">
      <c r="B497" s="112">
        <v>44179</v>
      </c>
      <c r="C497" s="33">
        <v>493</v>
      </c>
      <c r="D497" s="55">
        <f>Bond_Historical!K497</f>
        <v>-3.3997440972346067E-4</v>
      </c>
      <c r="E497" s="55">
        <f>Bond_Historical!L497</f>
        <v>-5.9300628299065444E-4</v>
      </c>
      <c r="F497" s="55">
        <f>Bond_Historical!M497</f>
        <v>-1.0937006448042182E-3</v>
      </c>
      <c r="G497" s="55">
        <f>Bond_Historical!N497</f>
        <v>-7.2889245616145613E-4</v>
      </c>
      <c r="H497" s="55">
        <f>Bond_Historical!O497</f>
        <v>0</v>
      </c>
      <c r="I497" s="55">
        <f>Bond_Historical!P497</f>
        <v>0</v>
      </c>
      <c r="J497" s="55">
        <f>Equity_Historical!P498</f>
        <v>-3.6739747579605825E-2</v>
      </c>
      <c r="K497" s="55">
        <f>Equity_Historical!Q498</f>
        <v>2.3369579794520349E-3</v>
      </c>
      <c r="L497" s="55">
        <f>Equity_Historical!R498</f>
        <v>-9.2261497251074718E-3</v>
      </c>
      <c r="M497" s="55">
        <f>Equity_Historical!S498</f>
        <v>-1.4170077021172641E-2</v>
      </c>
      <c r="N497" s="55">
        <f>Equity_Historical!T498</f>
        <v>-9.6855002686327425E-3</v>
      </c>
      <c r="O497" s="55">
        <f>Equity_Historical!U498</f>
        <v>-1.059451927502772E-2</v>
      </c>
      <c r="P497" s="55">
        <f>Equity_Historical!V498</f>
        <v>-1.4202708357644469E-2</v>
      </c>
      <c r="Q497" s="55">
        <f>Equity_Historical!W498</f>
        <v>-1.0304258231620228E-2</v>
      </c>
      <c r="R497" s="55">
        <f>Equity_Historical!X498</f>
        <v>-2.7925469354953721E-3</v>
      </c>
      <c r="S497" s="55">
        <f>Equity_Historical!Y498</f>
        <v>-5.1599300512586181E-3</v>
      </c>
      <c r="T497" s="55">
        <f>Equity_Historical!Z498</f>
        <v>-1.1996283025489012E-2</v>
      </c>
      <c r="V497" s="55"/>
      <c r="W497" s="55">
        <v>-6.0842162553028452E-4</v>
      </c>
      <c r="X497" s="55">
        <v>-1.9981931106024926E-2</v>
      </c>
      <c r="Y497" s="94">
        <f t="shared" si="33"/>
        <v>-1.223252731382707E-2</v>
      </c>
      <c r="Z497" s="54">
        <f t="shared" si="34"/>
        <v>987767.47268617293</v>
      </c>
      <c r="AA497" s="54">
        <f t="shared" si="35"/>
        <v>-12232.527313827071</v>
      </c>
      <c r="AB497" s="101">
        <v>-4056.483774669352</v>
      </c>
      <c r="AC497" s="6">
        <f t="shared" si="32"/>
        <v>898201.00079527136</v>
      </c>
    </row>
    <row r="498" spans="2:29">
      <c r="B498" s="112">
        <v>44180</v>
      </c>
      <c r="C498" s="33">
        <v>494</v>
      </c>
      <c r="D498" s="55">
        <f>Bond_Historical!K498</f>
        <v>4.5317437068316183E-4</v>
      </c>
      <c r="E498" s="55">
        <f>Bond_Historical!L498</f>
        <v>5.9300628299052184E-4</v>
      </c>
      <c r="F498" s="55">
        <f>Bond_Historical!M498</f>
        <v>-7.2996710976900637E-4</v>
      </c>
      <c r="G498" s="55">
        <f>Bond_Historical!N498</f>
        <v>1.9663302035805553E-3</v>
      </c>
      <c r="H498" s="55">
        <f>Bond_Historical!O498</f>
        <v>1.7791299831035061E-3</v>
      </c>
      <c r="I498" s="55">
        <f>Bond_Historical!P498</f>
        <v>3.6312693442288197E-4</v>
      </c>
      <c r="J498" s="55">
        <f>Equity_Historical!P499</f>
        <v>1.923577292253404E-2</v>
      </c>
      <c r="K498" s="55">
        <f>Equity_Historical!Q499</f>
        <v>4.9477762546158944E-3</v>
      </c>
      <c r="L498" s="55">
        <f>Equity_Historical!R499</f>
        <v>-4.807348184132004E-4</v>
      </c>
      <c r="M498" s="55">
        <f>Equity_Historical!S499</f>
        <v>2.7472839571179436E-3</v>
      </c>
      <c r="N498" s="55">
        <f>Equity_Historical!T499</f>
        <v>3.3937298176996165E-2</v>
      </c>
      <c r="O498" s="55">
        <f>Equity_Historical!U499</f>
        <v>1.6931190733679553E-2</v>
      </c>
      <c r="P498" s="55">
        <f>Equity_Historical!V499</f>
        <v>2.4423694235507147E-3</v>
      </c>
      <c r="Q498" s="55">
        <f>Equity_Historical!W499</f>
        <v>8.114913158656225E-3</v>
      </c>
      <c r="R498" s="55">
        <f>Equity_Historical!X499</f>
        <v>1.0476301515268157E-2</v>
      </c>
      <c r="S498" s="55">
        <f>Equity_Historical!Y499</f>
        <v>4.8876163894491544E-2</v>
      </c>
      <c r="T498" s="55">
        <f>Equity_Historical!Z499</f>
        <v>3.6023982437246707E-2</v>
      </c>
      <c r="V498" s="55"/>
      <c r="W498" s="55">
        <v>7.7507041849304978E-4</v>
      </c>
      <c r="X498" s="55">
        <v>1.1447449093124673E-2</v>
      </c>
      <c r="Y498" s="94">
        <f t="shared" si="33"/>
        <v>7.1784976232720232E-3</v>
      </c>
      <c r="Z498" s="54">
        <f t="shared" si="34"/>
        <v>1007178.497623272</v>
      </c>
      <c r="AA498" s="54">
        <f t="shared" si="35"/>
        <v>7178.4976232720073</v>
      </c>
      <c r="AB498" s="101">
        <v>-4027.3356465025572</v>
      </c>
      <c r="AC498" s="6">
        <f t="shared" si="32"/>
        <v>905379.49841854337</v>
      </c>
    </row>
    <row r="499" spans="2:29">
      <c r="B499" s="112">
        <v>44181</v>
      </c>
      <c r="C499" s="33">
        <v>495</v>
      </c>
      <c r="D499" s="55">
        <f>Bond_Historical!K499</f>
        <v>-1.0209115097887778E-3</v>
      </c>
      <c r="E499" s="55">
        <f>Bond_Historical!L499</f>
        <v>-4.2344302964093377E-4</v>
      </c>
      <c r="F499" s="55">
        <f>Bond_Historical!M499</f>
        <v>-7.3077231504621988E-4</v>
      </c>
      <c r="G499" s="55">
        <f>Bond_Historical!N499</f>
        <v>-8.0074834679017145E-4</v>
      </c>
      <c r="H499" s="55">
        <f>Bond_Historical!O499</f>
        <v>-1.6159138275196938E-4</v>
      </c>
      <c r="I499" s="55">
        <f>Bond_Historical!P499</f>
        <v>-1.8165459802622612E-4</v>
      </c>
      <c r="J499" s="55">
        <f>Equity_Historical!P500</f>
        <v>1.5218236026271575E-2</v>
      </c>
      <c r="K499" s="55">
        <f>Equity_Historical!Q500</f>
        <v>4.355074907026092E-4</v>
      </c>
      <c r="L499" s="55">
        <f>Equity_Historical!R500</f>
        <v>-1.0308784470084498E-3</v>
      </c>
      <c r="M499" s="55">
        <f>Equity_Historical!S500</f>
        <v>1.8012321658452183E-2</v>
      </c>
      <c r="N499" s="55">
        <f>Equity_Historical!T500</f>
        <v>5.1314038125850796E-3</v>
      </c>
      <c r="O499" s="55">
        <f>Equity_Historical!U500</f>
        <v>2.9046029874754725E-3</v>
      </c>
      <c r="P499" s="55">
        <f>Equity_Historical!V500</f>
        <v>1.0850041700604426E-2</v>
      </c>
      <c r="Q499" s="55">
        <f>Equity_Historical!W500</f>
        <v>-1.727140035181781E-2</v>
      </c>
      <c r="R499" s="55">
        <f>Equity_Historical!X500</f>
        <v>-9.7202228090521143E-4</v>
      </c>
      <c r="S499" s="55">
        <f>Equity_Historical!Y500</f>
        <v>-5.4770128075606948E-4</v>
      </c>
      <c r="T499" s="55">
        <f>Equity_Historical!Z500</f>
        <v>-3.3261624785058783E-3</v>
      </c>
      <c r="V499" s="55"/>
      <c r="W499" s="55">
        <v>-6.3152556147948961E-4</v>
      </c>
      <c r="X499" s="55">
        <v>1.5165787242091604E-2</v>
      </c>
      <c r="Y499" s="94">
        <f t="shared" si="33"/>
        <v>8.8468621206631674E-3</v>
      </c>
      <c r="Z499" s="54">
        <f t="shared" si="34"/>
        <v>1008846.8621206632</v>
      </c>
      <c r="AA499" s="54">
        <f t="shared" si="35"/>
        <v>8846.8621206631651</v>
      </c>
      <c r="AB499" s="101">
        <v>-3949.1747278772527</v>
      </c>
      <c r="AC499" s="6">
        <f t="shared" si="32"/>
        <v>914226.36053920654</v>
      </c>
    </row>
    <row r="500" spans="2:29">
      <c r="B500" s="112">
        <v>44182</v>
      </c>
      <c r="C500" s="33">
        <v>496</v>
      </c>
      <c r="D500" s="55">
        <f>Bond_Historical!K500</f>
        <v>2.2697723179618189E-4</v>
      </c>
      <c r="E500" s="55">
        <f>Bond_Historical!L500</f>
        <v>-4.2493643153272137E-5</v>
      </c>
      <c r="F500" s="55">
        <f>Bond_Historical!M500</f>
        <v>-1.0607560140001176E-3</v>
      </c>
      <c r="G500" s="55">
        <f>Bond_Historical!N500</f>
        <v>1.458094311881005E-3</v>
      </c>
      <c r="H500" s="55">
        <f>Bond_Historical!O500</f>
        <v>4.2104251115812342E-4</v>
      </c>
      <c r="I500" s="55">
        <f>Bond_Historical!P500</f>
        <v>-9.0831786695882066E-4</v>
      </c>
      <c r="J500" s="55">
        <f>Equity_Historical!P501</f>
        <v>-5.047118088812471E-3</v>
      </c>
      <c r="K500" s="55">
        <f>Equity_Historical!Q501</f>
        <v>-4.3261440961261241E-3</v>
      </c>
      <c r="L500" s="55">
        <f>Equity_Historical!R501</f>
        <v>4.596514526898827E-3</v>
      </c>
      <c r="M500" s="55">
        <f>Equity_Historical!S501</f>
        <v>-2.0229015049969741E-3</v>
      </c>
      <c r="N500" s="55">
        <f>Equity_Historical!T501</f>
        <v>1.6102353010141554E-2</v>
      </c>
      <c r="O500" s="55">
        <f>Equity_Historical!U501</f>
        <v>-8.3216300992988053E-3</v>
      </c>
      <c r="P500" s="55">
        <f>Equity_Historical!V501</f>
        <v>1.3971523848149526E-2</v>
      </c>
      <c r="Q500" s="55">
        <f>Equity_Historical!W501</f>
        <v>-1.81349124334274E-3</v>
      </c>
      <c r="R500" s="55">
        <f>Equity_Historical!X501</f>
        <v>6.8429319874041862E-3</v>
      </c>
      <c r="S500" s="55">
        <f>Equity_Historical!Y501</f>
        <v>6.9395990455924268E-3</v>
      </c>
      <c r="T500" s="55">
        <f>Equity_Historical!Z501</f>
        <v>1.2974631287453966E-2</v>
      </c>
      <c r="V500" s="55"/>
      <c r="W500" s="55">
        <v>1.7822192220356319E-4</v>
      </c>
      <c r="X500" s="55">
        <v>1.0115111698313396E-2</v>
      </c>
      <c r="Y500" s="94">
        <f t="shared" si="33"/>
        <v>6.1403557878694634E-3</v>
      </c>
      <c r="Z500" s="54">
        <f t="shared" si="34"/>
        <v>1006140.3557878694</v>
      </c>
      <c r="AA500" s="54">
        <f t="shared" si="35"/>
        <v>6140.3557878694264</v>
      </c>
      <c r="AB500" s="101">
        <v>-3880.6961944756331</v>
      </c>
      <c r="AC500" s="6">
        <f t="shared" si="32"/>
        <v>920366.71632707596</v>
      </c>
    </row>
    <row r="501" spans="2:29">
      <c r="B501" s="112">
        <v>44183</v>
      </c>
      <c r="C501" s="33">
        <v>497</v>
      </c>
      <c r="D501" s="55">
        <f>Bond_Historical!K501</f>
        <v>-3.4030523479344126E-4</v>
      </c>
      <c r="E501" s="55">
        <f>Bond_Historical!L501</f>
        <v>-5.0936687349172147E-4</v>
      </c>
      <c r="F501" s="55">
        <f>Bond_Historical!M501</f>
        <v>-3.6593568307860611E-4</v>
      </c>
      <c r="G501" s="55">
        <f>Bond_Historical!N501</f>
        <v>-7.2868813471638444E-4</v>
      </c>
      <c r="H501" s="55">
        <f>Bond_Historical!O501</f>
        <v>1.6185922354598536E-4</v>
      </c>
      <c r="I501" s="55">
        <f>Bond_Historical!P501</f>
        <v>-1.8163726082364294E-4</v>
      </c>
      <c r="J501" s="55">
        <f>Equity_Historical!P502</f>
        <v>-1.7399764342966424E-2</v>
      </c>
      <c r="K501" s="55">
        <f>Equity_Historical!Q502</f>
        <v>6.9705953725382437E-3</v>
      </c>
      <c r="L501" s="55">
        <f>Equity_Historical!R502</f>
        <v>-1.0272937977058015E-3</v>
      </c>
      <c r="M501" s="55">
        <f>Equity_Historical!S502</f>
        <v>-7.9627239900503469E-3</v>
      </c>
      <c r="N501" s="55">
        <f>Equity_Historical!T502</f>
        <v>2.6134260476322318E-2</v>
      </c>
      <c r="O501" s="55">
        <f>Equity_Historical!U502</f>
        <v>-4.9422862418167512E-3</v>
      </c>
      <c r="P501" s="55">
        <f>Equity_Historical!V502</f>
        <v>-5.3573777301686295E-3</v>
      </c>
      <c r="Q501" s="55">
        <f>Equity_Historical!W502</f>
        <v>-6.5839845817730796E-3</v>
      </c>
      <c r="R501" s="55">
        <f>Equity_Historical!X502</f>
        <v>-9.6758604059330525E-3</v>
      </c>
      <c r="S501" s="55">
        <f>Equity_Historical!Y502</f>
        <v>-1.5977868916622767E-2</v>
      </c>
      <c r="T501" s="55">
        <f>Equity_Historical!Z502</f>
        <v>2.3056556053391766E-2</v>
      </c>
      <c r="V501" s="55"/>
      <c r="W501" s="55">
        <v>-4.5881251907567395E-4</v>
      </c>
      <c r="X501" s="55">
        <v>-8.6505292592717505E-3</v>
      </c>
      <c r="Y501" s="94">
        <f t="shared" si="33"/>
        <v>-5.3738425631933203E-3</v>
      </c>
      <c r="Z501" s="54">
        <f t="shared" si="34"/>
        <v>994626.15743680671</v>
      </c>
      <c r="AA501" s="54">
        <f t="shared" si="35"/>
        <v>-5373.8425631932914</v>
      </c>
      <c r="AB501" s="101">
        <v>-3861.6464781120885</v>
      </c>
      <c r="AC501" s="6">
        <f t="shared" si="32"/>
        <v>914992.87376388267</v>
      </c>
    </row>
    <row r="502" spans="2:29">
      <c r="B502" s="112">
        <v>44186</v>
      </c>
      <c r="C502" s="33">
        <v>498</v>
      </c>
      <c r="D502" s="55">
        <f>Bond_Historical!K502</f>
        <v>1.1332800299733651E-4</v>
      </c>
      <c r="E502" s="55">
        <f>Bond_Historical!L502</f>
        <v>0</v>
      </c>
      <c r="F502" s="55">
        <f>Bond_Historical!M502</f>
        <v>1.097833080062439E-3</v>
      </c>
      <c r="G502" s="55">
        <f>Bond_Historical!N502</f>
        <v>-1.9700704900067296E-3</v>
      </c>
      <c r="H502" s="55">
        <f>Bond_Historical!O502</f>
        <v>-3.2368865532370197E-4</v>
      </c>
      <c r="I502" s="55">
        <f>Bond_Historical!P502</f>
        <v>2.5415068251592276E-3</v>
      </c>
      <c r="J502" s="55">
        <f>Equity_Historical!P503</f>
        <v>-1.8422842710430265E-2</v>
      </c>
      <c r="K502" s="55">
        <f>Equity_Historical!Q503</f>
        <v>-1.314670048780313E-2</v>
      </c>
      <c r="L502" s="55">
        <f>Equity_Historical!R503</f>
        <v>1.371515983183711E-4</v>
      </c>
      <c r="M502" s="55">
        <f>Equity_Historical!S503</f>
        <v>-1.2322590015280405E-2</v>
      </c>
      <c r="N502" s="55">
        <f>Equity_Historical!T503</f>
        <v>-1.2413988435206523E-2</v>
      </c>
      <c r="O502" s="55">
        <f>Equity_Historical!U503</f>
        <v>3.6850389547780645E-2</v>
      </c>
      <c r="P502" s="55">
        <f>Equity_Historical!V503</f>
        <v>-7.8859886167967561E-3</v>
      </c>
      <c r="Q502" s="55">
        <f>Equity_Historical!W503</f>
        <v>-1.7009963413060377E-2</v>
      </c>
      <c r="R502" s="55">
        <f>Equity_Historical!X503</f>
        <v>-6.8204536888624981E-3</v>
      </c>
      <c r="S502" s="55">
        <f>Equity_Historical!Y503</f>
        <v>1.2319073092118589E-2</v>
      </c>
      <c r="T502" s="55">
        <f>Equity_Historical!Z503</f>
        <v>-1.0957627697183881E-2</v>
      </c>
      <c r="V502" s="55"/>
      <c r="W502" s="55">
        <v>-1.0593395024680014E-4</v>
      </c>
      <c r="X502" s="55">
        <v>8.3142697005348428E-3</v>
      </c>
      <c r="Y502" s="94">
        <f t="shared" si="33"/>
        <v>4.9461882402221857E-3</v>
      </c>
      <c r="Z502" s="54">
        <f t="shared" si="34"/>
        <v>1004946.1882402222</v>
      </c>
      <c r="AA502" s="54">
        <f t="shared" si="35"/>
        <v>4946.1882402221672</v>
      </c>
      <c r="AB502" s="101">
        <v>-3841.2237421451136</v>
      </c>
      <c r="AC502" s="6">
        <f t="shared" si="32"/>
        <v>919939.06200410484</v>
      </c>
    </row>
    <row r="503" spans="2:29">
      <c r="B503" s="112">
        <v>44187</v>
      </c>
      <c r="C503" s="33">
        <v>499</v>
      </c>
      <c r="D503" s="55">
        <f>Bond_Historical!K503</f>
        <v>1.5879703936338846E-3</v>
      </c>
      <c r="E503" s="55">
        <f>Bond_Historical!L503</f>
        <v>1.4422150053954533E-3</v>
      </c>
      <c r="F503" s="55">
        <f>Bond_Historical!M503</f>
        <v>1.0965903419770946E-3</v>
      </c>
      <c r="G503" s="55">
        <f>Bond_Historical!N503</f>
        <v>2.7717749013721981E-3</v>
      </c>
      <c r="H503" s="55">
        <f>Bond_Historical!O503</f>
        <v>6.4729122293225917E-4</v>
      </c>
      <c r="I503" s="55">
        <f>Bond_Historical!P503</f>
        <v>3.6253453072535176E-4</v>
      </c>
      <c r="J503" s="55">
        <f>Equity_Historical!P504</f>
        <v>-1.7069629593718726E-2</v>
      </c>
      <c r="K503" s="55">
        <f>Equity_Historical!Q504</f>
        <v>-2.1116629807996827E-2</v>
      </c>
      <c r="L503" s="55">
        <f>Equity_Historical!R504</f>
        <v>-1.2200099147527635E-2</v>
      </c>
      <c r="M503" s="55">
        <f>Equity_Historical!S504</f>
        <v>-8.6137837361949558E-4</v>
      </c>
      <c r="N503" s="55">
        <f>Equity_Historical!T504</f>
        <v>-4.2572693538745339E-4</v>
      </c>
      <c r="O503" s="55">
        <f>Equity_Historical!U504</f>
        <v>-1.5333665600349475E-2</v>
      </c>
      <c r="P503" s="55">
        <f>Equity_Historical!V504</f>
        <v>3.2253344694791711E-3</v>
      </c>
      <c r="Q503" s="55">
        <f>Equity_Historical!W504</f>
        <v>-4.2975453918023213E-3</v>
      </c>
      <c r="R503" s="55">
        <f>Equity_Historical!X504</f>
        <v>-3.1887473467775889E-3</v>
      </c>
      <c r="S503" s="55">
        <f>Equity_Historical!Y504</f>
        <v>2.8067186152692804E-2</v>
      </c>
      <c r="T503" s="55">
        <f>Equity_Historical!Z504</f>
        <v>5.6237189198017233E-3</v>
      </c>
      <c r="V503" s="55"/>
      <c r="W503" s="55">
        <v>1.6427158616194673E-3</v>
      </c>
      <c r="X503" s="55">
        <v>-1.2605085253734398E-2</v>
      </c>
      <c r="Y503" s="94">
        <f t="shared" si="33"/>
        <v>-6.9059648075928516E-3</v>
      </c>
      <c r="Z503" s="54">
        <f t="shared" si="34"/>
        <v>993094.0351924072</v>
      </c>
      <c r="AA503" s="54">
        <f t="shared" si="35"/>
        <v>-6905.964807592798</v>
      </c>
      <c r="AB503" s="101">
        <v>-3823.2696920665912</v>
      </c>
      <c r="AC503" s="6">
        <f t="shared" si="32"/>
        <v>913033.09719651204</v>
      </c>
    </row>
    <row r="504" spans="2:29">
      <c r="B504" s="112">
        <v>44188</v>
      </c>
      <c r="C504" s="33">
        <v>500</v>
      </c>
      <c r="D504" s="55">
        <f>Bond_Historical!K504</f>
        <v>-1.1262044131720287E-3</v>
      </c>
      <c r="E504" s="55">
        <f>Bond_Historical!L504</f>
        <v>-6.7839956416906313E-4</v>
      </c>
      <c r="F504" s="55">
        <f>Bond_Historical!M504</f>
        <v>-1.4626081577900816E-3</v>
      </c>
      <c r="G504" s="55">
        <f>Bond_Historical!N504</f>
        <v>2.1803652343561116E-4</v>
      </c>
      <c r="H504" s="55">
        <f>Bond_Historical!O504</f>
        <v>4.8543131280245737E-4</v>
      </c>
      <c r="I504" s="55">
        <f>Bond_Historical!P504</f>
        <v>5.4449893114609903E-5</v>
      </c>
      <c r="J504" s="55">
        <f>Equity_Historical!P505</f>
        <v>1.2769586029703106E-2</v>
      </c>
      <c r="K504" s="55">
        <f>Equity_Historical!Q505</f>
        <v>3.8115595754413824E-3</v>
      </c>
      <c r="L504" s="55">
        <f>Equity_Historical!R505</f>
        <v>-6.8192665313492832E-3</v>
      </c>
      <c r="M504" s="55">
        <f>Equity_Historical!S505</f>
        <v>6.3568999375298967E-3</v>
      </c>
      <c r="N504" s="55">
        <f>Equity_Historical!T505</f>
        <v>-1.7765634142449239E-2</v>
      </c>
      <c r="O504" s="55">
        <f>Equity_Historical!U505</f>
        <v>2.7561265016751706E-2</v>
      </c>
      <c r="P504" s="55">
        <f>Equity_Historical!V505</f>
        <v>-1.4113341954398034E-2</v>
      </c>
      <c r="Q504" s="55">
        <f>Equity_Historical!W505</f>
        <v>6.011714517347555E-3</v>
      </c>
      <c r="R504" s="55">
        <f>Equity_Historical!X505</f>
        <v>7.6719740255344979E-3</v>
      </c>
      <c r="S504" s="55">
        <f>Equity_Historical!Y505</f>
        <v>-7.0005712120468667E-3</v>
      </c>
      <c r="T504" s="55">
        <f>Equity_Historical!Z505</f>
        <v>-4.9143862998641367E-3</v>
      </c>
      <c r="V504" s="55"/>
      <c r="W504" s="55">
        <v>-4.6284315101489953E-4</v>
      </c>
      <c r="X504" s="55">
        <v>-8.9747332505197598E-3</v>
      </c>
      <c r="Y504" s="94">
        <f t="shared" si="33"/>
        <v>-5.5699772107178159E-3</v>
      </c>
      <c r="Z504" s="54">
        <f t="shared" si="34"/>
        <v>994430.02278928214</v>
      </c>
      <c r="AA504" s="54">
        <f t="shared" si="35"/>
        <v>-5569.9772107178578</v>
      </c>
      <c r="AB504" s="101">
        <v>-3776.9503878777614</v>
      </c>
      <c r="AC504" s="6">
        <f t="shared" si="32"/>
        <v>907463.11998579418</v>
      </c>
    </row>
    <row r="505" spans="2:29">
      <c r="B505" s="112">
        <v>44189</v>
      </c>
      <c r="C505" s="33">
        <v>501</v>
      </c>
      <c r="D505" s="55">
        <f>Bond_Historical!K505</f>
        <v>1.7056944973249688E-3</v>
      </c>
      <c r="E505" s="55">
        <f>Bond_Historical!L505</f>
        <v>9.3281254567594983E-4</v>
      </c>
      <c r="F505" s="55">
        <f>Bond_Historical!M505</f>
        <v>3.6601781581296889E-4</v>
      </c>
      <c r="G505" s="55">
        <f>Bond_Historical!N505</f>
        <v>3.4178738462769063E-3</v>
      </c>
      <c r="H505" s="55">
        <f>Bond_Historical!O505</f>
        <v>4.8506534114202236E-4</v>
      </c>
      <c r="I505" s="55">
        <f>Bond_Historical!P505</f>
        <v>7.2574794045390854E-4</v>
      </c>
      <c r="J505" s="55">
        <f>Equity_Historical!P506</f>
        <v>-4.0782947547554011E-3</v>
      </c>
      <c r="K505" s="55">
        <f>Equity_Historical!Q506</f>
        <v>-2.6516104840071967E-3</v>
      </c>
      <c r="L505" s="55">
        <f>Equity_Historical!R506</f>
        <v>1.9531649969884539E-3</v>
      </c>
      <c r="M505" s="55">
        <f>Equity_Historical!S506</f>
        <v>4.9542748226054254E-3</v>
      </c>
      <c r="N505" s="55">
        <f>Equity_Historical!T506</f>
        <v>5.3342234099272821E-3</v>
      </c>
      <c r="O505" s="55">
        <f>Equity_Historical!U506</f>
        <v>-4.40737392081594E-3</v>
      </c>
      <c r="P505" s="55">
        <f>Equity_Historical!V506</f>
        <v>1.1314568705628691E-2</v>
      </c>
      <c r="Q505" s="55">
        <f>Equity_Historical!W506</f>
        <v>5.266684610816307E-3</v>
      </c>
      <c r="R505" s="55">
        <f>Equity_Historical!X506</f>
        <v>9.4341264057769547E-3</v>
      </c>
      <c r="S505" s="55">
        <f>Equity_Historical!Y506</f>
        <v>7.682596308725571E-3</v>
      </c>
      <c r="T505" s="55">
        <f>Equity_Historical!Z506</f>
        <v>4.728676807254203E-3</v>
      </c>
      <c r="V505" s="55"/>
      <c r="W505" s="55">
        <v>1.6433403582931029E-3</v>
      </c>
      <c r="X505" s="55">
        <v>4.1603712465312307E-3</v>
      </c>
      <c r="Y505" s="94">
        <f t="shared" si="33"/>
        <v>3.1535588912359799E-3</v>
      </c>
      <c r="Z505" s="54">
        <f t="shared" si="34"/>
        <v>1003153.558891236</v>
      </c>
      <c r="AA505" s="54">
        <f t="shared" si="35"/>
        <v>3153.5588912359672</v>
      </c>
      <c r="AB505" s="101">
        <v>-3764.1245152767515</v>
      </c>
      <c r="AC505" s="6">
        <f t="shared" si="32"/>
        <v>910616.67887703015</v>
      </c>
    </row>
    <row r="506" spans="2:29">
      <c r="B506" s="112">
        <v>44193</v>
      </c>
      <c r="C506" s="33">
        <v>502</v>
      </c>
      <c r="D506" s="55">
        <f>Bond_Historical!K506</f>
        <v>-3.4095824555256329E-4</v>
      </c>
      <c r="E506" s="55">
        <f>Bond_Historical!L506</f>
        <v>1.6920310140716171E-4</v>
      </c>
      <c r="F506" s="55">
        <f>Bond_Historical!M506</f>
        <v>3.6561194175887629E-4</v>
      </c>
      <c r="G506" s="55">
        <f>Bond_Historical!N506</f>
        <v>6.5312742669197709E-4</v>
      </c>
      <c r="H506" s="55">
        <f>Bond_Historical!O506</f>
        <v>8.0791353169072969E-4</v>
      </c>
      <c r="I506" s="55">
        <f>Bond_Historical!P506</f>
        <v>1.8139861818372344E-4</v>
      </c>
      <c r="J506" s="55">
        <f>Equity_Historical!P507</f>
        <v>3.3598519066581917E-3</v>
      </c>
      <c r="K506" s="55">
        <f>Equity_Historical!Q507</f>
        <v>3.5271911073624103E-2</v>
      </c>
      <c r="L506" s="55">
        <f>Equity_Historical!R507</f>
        <v>1.1914767409354219E-2</v>
      </c>
      <c r="M506" s="55">
        <f>Equity_Historical!S507</f>
        <v>6.9628428604228054E-3</v>
      </c>
      <c r="N506" s="55">
        <f>Equity_Historical!T507</f>
        <v>-1.3024475211340732E-2</v>
      </c>
      <c r="O506" s="55">
        <f>Equity_Historical!U507</f>
        <v>6.5636822813834334E-3</v>
      </c>
      <c r="P506" s="55">
        <f>Equity_Historical!V507</f>
        <v>1.1007308978596683E-2</v>
      </c>
      <c r="Q506" s="55">
        <f>Equity_Historical!W507</f>
        <v>1.1573640728457908E-2</v>
      </c>
      <c r="R506" s="55">
        <f>Equity_Historical!X507</f>
        <v>1.5027850631655588E-2</v>
      </c>
      <c r="S506" s="55">
        <f>Equity_Historical!Y507</f>
        <v>3.514104567922581E-2</v>
      </c>
      <c r="T506" s="55">
        <f>Equity_Historical!Z507</f>
        <v>-6.3720258478168106E-3</v>
      </c>
      <c r="V506" s="55"/>
      <c r="W506" s="55">
        <v>3.3445184261091858E-4</v>
      </c>
      <c r="X506" s="55">
        <v>5.1998067502580583E-3</v>
      </c>
      <c r="Y506" s="94">
        <f t="shared" si="33"/>
        <v>3.2536647871992024E-3</v>
      </c>
      <c r="Z506" s="54">
        <f t="shared" si="34"/>
        <v>1003253.6647871992</v>
      </c>
      <c r="AA506" s="54">
        <f t="shared" si="35"/>
        <v>3253.6647871992318</v>
      </c>
      <c r="AB506" s="101">
        <v>-3755.2744692229899</v>
      </c>
      <c r="AC506" s="6">
        <f t="shared" si="32"/>
        <v>913870.34366422938</v>
      </c>
    </row>
    <row r="507" spans="2:29">
      <c r="B507" s="112">
        <v>44194</v>
      </c>
      <c r="C507" s="33">
        <v>503</v>
      </c>
      <c r="D507" s="55">
        <f>Bond_Historical!K507</f>
        <v>3.4095824555249895E-4</v>
      </c>
      <c r="E507" s="55">
        <f>Bond_Historical!L507</f>
        <v>1.6966923076012282E-4</v>
      </c>
      <c r="F507" s="55">
        <f>Bond_Historical!M507</f>
        <v>0</v>
      </c>
      <c r="G507" s="55">
        <f>Bond_Historical!N507</f>
        <v>4.3477277007362156E-4</v>
      </c>
      <c r="H507" s="55">
        <f>Bond_Historical!O507</f>
        <v>-4.8474802805591318E-4</v>
      </c>
      <c r="I507" s="55">
        <f>Bond_Historical!P507</f>
        <v>0</v>
      </c>
      <c r="J507" s="55">
        <f>Equity_Historical!P508</f>
        <v>-1.1324104706016556E-2</v>
      </c>
      <c r="K507" s="55">
        <f>Equity_Historical!Q508</f>
        <v>-7.9461594817769156E-4</v>
      </c>
      <c r="L507" s="55">
        <f>Equity_Historical!R508</f>
        <v>-6.3552158020606982E-3</v>
      </c>
      <c r="M507" s="55">
        <f>Equity_Historical!S508</f>
        <v>1.7447025732778534E-2</v>
      </c>
      <c r="N507" s="55">
        <f>Equity_Historical!T508</f>
        <v>9.5676580407782034E-3</v>
      </c>
      <c r="O507" s="55">
        <f>Equity_Historical!U508</f>
        <v>-2.6361960513134161E-3</v>
      </c>
      <c r="P507" s="55">
        <f>Equity_Historical!V508</f>
        <v>-2.6724281622148419E-3</v>
      </c>
      <c r="Q507" s="55">
        <f>Equity_Historical!W508</f>
        <v>-7.0411329741521429E-3</v>
      </c>
      <c r="R507" s="55">
        <f>Equity_Historical!X508</f>
        <v>4.0387718585743696E-3</v>
      </c>
      <c r="S507" s="55">
        <f>Equity_Historical!Y508</f>
        <v>-1.3404328579586674E-2</v>
      </c>
      <c r="T507" s="55">
        <f>Equity_Historical!Z508</f>
        <v>-8.1074981794110532E-3</v>
      </c>
      <c r="V507" s="55"/>
      <c r="W507" s="55">
        <v>1.8683087812280453E-4</v>
      </c>
      <c r="X507" s="55">
        <v>-3.1675906489191368E-3</v>
      </c>
      <c r="Y507" s="94">
        <f t="shared" si="33"/>
        <v>-1.8258220381023602E-3</v>
      </c>
      <c r="Z507" s="54">
        <f t="shared" si="34"/>
        <v>998174.17796189769</v>
      </c>
      <c r="AA507" s="54">
        <f t="shared" si="35"/>
        <v>-1825.8220381023129</v>
      </c>
      <c r="AB507" s="101">
        <v>-3679.5451562744565</v>
      </c>
      <c r="AC507" s="6">
        <f t="shared" si="32"/>
        <v>912044.52162612707</v>
      </c>
    </row>
    <row r="508" spans="2:29">
      <c r="B508" s="112">
        <v>44195</v>
      </c>
      <c r="C508" s="33">
        <v>504</v>
      </c>
      <c r="D508" s="55">
        <f>Bond_Historical!K508</f>
        <v>6.8149369583765911E-4</v>
      </c>
      <c r="E508" s="55">
        <f>Bond_Historical!L508</f>
        <v>5.9286943813233726E-4</v>
      </c>
      <c r="F508" s="55">
        <f>Bond_Historical!M508</f>
        <v>3.6571133679817611E-4</v>
      </c>
      <c r="G508" s="55">
        <f>Bond_Historical!N508</f>
        <v>1.3042968744703875E-3</v>
      </c>
      <c r="H508" s="55">
        <f>Bond_Historical!O508</f>
        <v>3.2335906291771179E-4</v>
      </c>
      <c r="I508" s="55">
        <f>Bond_Historical!P508</f>
        <v>3.624254829349874E-4</v>
      </c>
      <c r="J508" s="55">
        <f>Equity_Historical!P509</f>
        <v>7.9642527993584542E-3</v>
      </c>
      <c r="K508" s="55">
        <f>Equity_Historical!Q509</f>
        <v>-1.7898916341045224E-2</v>
      </c>
      <c r="L508" s="55">
        <f>Equity_Historical!R509</f>
        <v>-8.3202283321401002E-4</v>
      </c>
      <c r="M508" s="55">
        <f>Equity_Historical!S509</f>
        <v>1.2724432428672956E-2</v>
      </c>
      <c r="N508" s="55">
        <f>Equity_Historical!T509</f>
        <v>1.4182900660699693E-2</v>
      </c>
      <c r="O508" s="55">
        <f>Equity_Historical!U509</f>
        <v>2.7957834275957123E-3</v>
      </c>
      <c r="P508" s="55">
        <f>Equity_Historical!V509</f>
        <v>-6.3523547627343752E-4</v>
      </c>
      <c r="Q508" s="55">
        <f>Equity_Historical!W509</f>
        <v>3.6675497943252557E-3</v>
      </c>
      <c r="R508" s="55">
        <f>Equity_Historical!X509</f>
        <v>-6.8176815105835615E-3</v>
      </c>
      <c r="S508" s="55">
        <f>Equity_Historical!Y509</f>
        <v>-8.5635093856665425E-3</v>
      </c>
      <c r="T508" s="55">
        <f>Equity_Historical!Z509</f>
        <v>5.9163297642459067E-3</v>
      </c>
      <c r="V508" s="55"/>
      <c r="W508" s="55">
        <v>7.4106092197754247E-4</v>
      </c>
      <c r="X508" s="55">
        <v>1.652874093061813E-3</v>
      </c>
      <c r="Y508" s="94">
        <f t="shared" si="33"/>
        <v>1.2881488246281048E-3</v>
      </c>
      <c r="Z508" s="54">
        <f t="shared" si="34"/>
        <v>1001288.1488246281</v>
      </c>
      <c r="AA508" s="54">
        <f t="shared" si="35"/>
        <v>1288.1488246280933</v>
      </c>
      <c r="AB508" s="101">
        <v>-3660.7448030805681</v>
      </c>
      <c r="AC508" s="6">
        <f t="shared" si="32"/>
        <v>913332.67045075516</v>
      </c>
    </row>
    <row r="509" spans="2:29">
      <c r="B509" s="112">
        <v>44196</v>
      </c>
      <c r="C509" s="33">
        <v>505</v>
      </c>
      <c r="D509" s="55">
        <f>Bond_Historical!K509</f>
        <v>1.3618551428291872E-3</v>
      </c>
      <c r="E509" s="55">
        <f>Bond_Historical!L509</f>
        <v>7.6146356234838843E-4</v>
      </c>
      <c r="F509" s="55">
        <f>Bond_Historical!M509</f>
        <v>-4.3956716950843307E-3</v>
      </c>
      <c r="G509" s="55">
        <f>Bond_Historical!N509</f>
        <v>2.1703229186537974E-4</v>
      </c>
      <c r="H509" s="55">
        <f>Bond_Historical!O509</f>
        <v>2.9034933877452396E-3</v>
      </c>
      <c r="I509" s="55">
        <f>Bond_Historical!P509</f>
        <v>3.6235267143547528E-4</v>
      </c>
      <c r="J509" s="55">
        <f>Equity_Historical!P510</f>
        <v>-9.1761004325040026E-3</v>
      </c>
      <c r="K509" s="55">
        <f>Equity_Historical!Q510</f>
        <v>4.7337014938875583E-3</v>
      </c>
      <c r="L509" s="55">
        <f>Equity_Historical!R510</f>
        <v>-2.0802641218586586E-4</v>
      </c>
      <c r="M509" s="55">
        <f>Equity_Historical!S510</f>
        <v>-8.9067149398788827E-3</v>
      </c>
      <c r="N509" s="55">
        <f>Equity_Historical!T510</f>
        <v>1.1455757616324407E-2</v>
      </c>
      <c r="O509" s="55">
        <f>Equity_Historical!U510</f>
        <v>1.3548571656360265E-2</v>
      </c>
      <c r="P509" s="55">
        <f>Equity_Historical!V510</f>
        <v>1.852574821150341E-2</v>
      </c>
      <c r="Q509" s="55">
        <f>Equity_Historical!W510</f>
        <v>1.7447518030828925E-2</v>
      </c>
      <c r="R509" s="55">
        <f>Equity_Historical!X510</f>
        <v>1.6358794730600066E-2</v>
      </c>
      <c r="S509" s="55">
        <f>Equity_Historical!Y510</f>
        <v>-7.7322444979347673E-3</v>
      </c>
      <c r="T509" s="55">
        <f>Equity_Historical!Z510</f>
        <v>1.0837153836595616E-2</v>
      </c>
      <c r="V509" s="55"/>
      <c r="W509" s="55">
        <v>-3.1374200768087248E-4</v>
      </c>
      <c r="X509" s="55">
        <v>2.0510895339453369E-2</v>
      </c>
      <c r="Y509" s="94">
        <f t="shared" si="33"/>
        <v>1.2181040400599672E-2</v>
      </c>
      <c r="Z509" s="54">
        <f t="shared" si="34"/>
        <v>1012181.0404005997</v>
      </c>
      <c r="AA509" s="54">
        <f t="shared" si="35"/>
        <v>12181.040400599712</v>
      </c>
      <c r="AB509" s="101">
        <v>-3653.7970115109347</v>
      </c>
      <c r="AC509" s="6">
        <f t="shared" si="32"/>
        <v>925513.71085135487</v>
      </c>
    </row>
    <row r="510" spans="2:29">
      <c r="B510" s="112">
        <v>44200</v>
      </c>
      <c r="C510" s="33">
        <v>506</v>
      </c>
      <c r="D510" s="55">
        <f>Bond_Historical!K510</f>
        <v>-1.3618551428291885E-3</v>
      </c>
      <c r="E510" s="55">
        <f>Bond_Historical!L510</f>
        <v>-1.2694038238961077E-3</v>
      </c>
      <c r="F510" s="55">
        <f>Bond_Historical!M510</f>
        <v>5.1262276826770934E-3</v>
      </c>
      <c r="G510" s="55">
        <f>Bond_Historical!N510</f>
        <v>-5.0805257891790188E-3</v>
      </c>
      <c r="H510" s="55">
        <f>Bond_Historical!O510</f>
        <v>1.6094742742176985E-3</v>
      </c>
      <c r="I510" s="55">
        <f>Bond_Historical!P510</f>
        <v>0</v>
      </c>
      <c r="J510" s="55">
        <f>Equity_Historical!P511</f>
        <v>6.7694464731657359E-3</v>
      </c>
      <c r="K510" s="55">
        <f>Equity_Historical!Q511</f>
        <v>-1.5569351900014562E-2</v>
      </c>
      <c r="L510" s="55">
        <f>Equity_Historical!R511</f>
        <v>1.6375667190702266E-2</v>
      </c>
      <c r="M510" s="55">
        <f>Equity_Historical!S511</f>
        <v>2.8125225426072339E-3</v>
      </c>
      <c r="N510" s="55">
        <f>Equity_Historical!T511</f>
        <v>-1.1171581247323734E-2</v>
      </c>
      <c r="O510" s="55">
        <f>Equity_Historical!U511</f>
        <v>-9.488471388122411E-3</v>
      </c>
      <c r="P510" s="55">
        <f>Equity_Historical!V511</f>
        <v>-2.18897302193128E-2</v>
      </c>
      <c r="Q510" s="55">
        <f>Equity_Historical!W511</f>
        <v>-2.2529097379213402E-2</v>
      </c>
      <c r="R510" s="55">
        <f>Equity_Historical!X511</f>
        <v>-3.3706618485005858E-3</v>
      </c>
      <c r="S510" s="55">
        <f>Equity_Historical!Y511</f>
        <v>-2.5029812844017681E-2</v>
      </c>
      <c r="T510" s="55">
        <f>Equity_Historical!Z511</f>
        <v>-5.2544075945310763E-3</v>
      </c>
      <c r="V510" s="55"/>
      <c r="W510" s="55">
        <v>-9.0763915740841477E-4</v>
      </c>
      <c r="X510" s="55">
        <v>-2.2707503538622775E-2</v>
      </c>
      <c r="Y510" s="94">
        <f t="shared" si="33"/>
        <v>-1.398755778613703E-2</v>
      </c>
      <c r="Z510" s="54">
        <f t="shared" si="34"/>
        <v>986012.44221386302</v>
      </c>
      <c r="AA510" s="54">
        <f t="shared" si="35"/>
        <v>-13987.557786136982</v>
      </c>
      <c r="AB510" s="101">
        <v>-3636.6517983140657</v>
      </c>
      <c r="AC510" s="6">
        <f t="shared" si="32"/>
        <v>911526.15306521789</v>
      </c>
    </row>
    <row r="511" spans="2:29">
      <c r="B511" s="112">
        <v>44201</v>
      </c>
      <c r="C511" s="33">
        <v>507</v>
      </c>
      <c r="D511" s="55">
        <f>Bond_Historical!K511</f>
        <v>-1.7047297821183754E-3</v>
      </c>
      <c r="E511" s="55">
        <f>Bond_Historical!L511</f>
        <v>-1.0174255240472392E-3</v>
      </c>
      <c r="F511" s="55">
        <f>Bond_Historical!M511</f>
        <v>-2.1937766631336883E-3</v>
      </c>
      <c r="G511" s="55">
        <f>Bond_Historical!N511</f>
        <v>-3.2065078582094305E-3</v>
      </c>
      <c r="H511" s="55">
        <f>Bond_Historical!O511</f>
        <v>-9.6516584794692484E-4</v>
      </c>
      <c r="I511" s="55">
        <f>Bond_Historical!P511</f>
        <v>1.811758457685278E-4</v>
      </c>
      <c r="J511" s="55">
        <f>Equity_Historical!P512</f>
        <v>4.7067612312047584E-2</v>
      </c>
      <c r="K511" s="55">
        <f>Equity_Historical!Q512</f>
        <v>7.5197461623778706E-3</v>
      </c>
      <c r="L511" s="55">
        <f>Equity_Historical!R512</f>
        <v>-5.3372007369241678E-3</v>
      </c>
      <c r="M511" s="55">
        <f>Equity_Historical!S512</f>
        <v>4.9568351818234091E-4</v>
      </c>
      <c r="N511" s="55">
        <f>Equity_Historical!T512</f>
        <v>4.8031420370779676E-2</v>
      </c>
      <c r="O511" s="55">
        <f>Equity_Historical!U512</f>
        <v>5.4264364388480679E-3</v>
      </c>
      <c r="P511" s="55">
        <f>Equity_Historical!V512</f>
        <v>5.0418148658834547E-3</v>
      </c>
      <c r="Q511" s="55">
        <f>Equity_Historical!W512</f>
        <v>-1.1243326383109088E-2</v>
      </c>
      <c r="R511" s="55">
        <f>Equity_Historical!X512</f>
        <v>-1.3538876828055962E-2</v>
      </c>
      <c r="S511" s="55">
        <f>Equity_Historical!Y512</f>
        <v>1.228787790690054E-2</v>
      </c>
      <c r="T511" s="55">
        <f>Equity_Historical!Z512</f>
        <v>2.4506630731894172E-2</v>
      </c>
      <c r="V511" s="55"/>
      <c r="W511" s="55">
        <v>-1.8779656545624703E-3</v>
      </c>
      <c r="X511" s="55">
        <v>3.975776089842159E-2</v>
      </c>
      <c r="Y511" s="94">
        <f t="shared" si="33"/>
        <v>2.3103470277227964E-2</v>
      </c>
      <c r="Z511" s="54">
        <f t="shared" si="34"/>
        <v>1023103.4702772279</v>
      </c>
      <c r="AA511" s="54">
        <f t="shared" si="35"/>
        <v>23103.470277227927</v>
      </c>
      <c r="AB511" s="101">
        <v>-3627.8490870207315</v>
      </c>
      <c r="AC511" s="6">
        <f t="shared" si="32"/>
        <v>934629.62334244582</v>
      </c>
    </row>
    <row r="512" spans="2:29">
      <c r="B512" s="112">
        <v>44202</v>
      </c>
      <c r="C512" s="33">
        <v>508</v>
      </c>
      <c r="D512" s="55">
        <f>Bond_Historical!K512</f>
        <v>-4.4457095735977873E-3</v>
      </c>
      <c r="E512" s="55">
        <f>Bond_Historical!L512</f>
        <v>-4.9305804948747301E-3</v>
      </c>
      <c r="F512" s="55">
        <f>Bond_Historical!M512</f>
        <v>-5.8737613395471238E-3</v>
      </c>
      <c r="G512" s="55">
        <f>Bond_Historical!N512</f>
        <v>-8.1358447633807715E-3</v>
      </c>
      <c r="H512" s="55">
        <f>Bond_Historical!O512</f>
        <v>-2.7404102387159394E-3</v>
      </c>
      <c r="I512" s="55">
        <f>Bond_Historical!P512</f>
        <v>1.8127946157635462E-4</v>
      </c>
      <c r="J512" s="55">
        <f>Equity_Historical!P513</f>
        <v>2.519724786258579E-2</v>
      </c>
      <c r="K512" s="55">
        <f>Equity_Historical!Q513</f>
        <v>-2.8676086632258718E-2</v>
      </c>
      <c r="L512" s="55">
        <f>Equity_Historical!R513</f>
        <v>6.2239426342249786E-3</v>
      </c>
      <c r="M512" s="55">
        <f>Equity_Historical!S513</f>
        <v>1.4848353424881005E-3</v>
      </c>
      <c r="N512" s="55">
        <f>Equity_Historical!T513</f>
        <v>5.2411051344218716E-2</v>
      </c>
      <c r="O512" s="55">
        <f>Equity_Historical!U513</f>
        <v>4.588684236371026E-2</v>
      </c>
      <c r="P512" s="55">
        <f>Equity_Historical!V513</f>
        <v>-2.6723311215126364E-2</v>
      </c>
      <c r="Q512" s="55">
        <f>Equity_Historical!W513</f>
        <v>2.1101111184488833E-2</v>
      </c>
      <c r="R512" s="55">
        <f>Equity_Historical!X513</f>
        <v>4.1109660364038701E-2</v>
      </c>
      <c r="S512" s="55">
        <f>Equity_Historical!Y513</f>
        <v>-3.4241249943463947E-2</v>
      </c>
      <c r="T512" s="55">
        <f>Equity_Historical!Z513</f>
        <v>5.6971923337171236E-2</v>
      </c>
      <c r="V512" s="55"/>
      <c r="W512" s="55">
        <v>-5.3671079091865571E-3</v>
      </c>
      <c r="X512" s="55">
        <v>-3.5721724846347336E-3</v>
      </c>
      <c r="Y512" s="94">
        <f t="shared" si="33"/>
        <v>-4.2901466544554628E-3</v>
      </c>
      <c r="Z512" s="54">
        <f t="shared" si="34"/>
        <v>995709.85334554454</v>
      </c>
      <c r="AA512" s="54">
        <f t="shared" si="35"/>
        <v>-4290.1466544554569</v>
      </c>
      <c r="AB512" s="101">
        <v>-3584.9589836611412</v>
      </c>
      <c r="AC512" s="6">
        <f t="shared" si="32"/>
        <v>930339.47668799036</v>
      </c>
    </row>
    <row r="513" spans="2:29">
      <c r="B513" s="112">
        <v>44203</v>
      </c>
      <c r="C513" s="33">
        <v>509</v>
      </c>
      <c r="D513" s="55">
        <f>Bond_Historical!K513</f>
        <v>-2.0584858349202034E-3</v>
      </c>
      <c r="E513" s="55">
        <f>Bond_Historical!L513</f>
        <v>-1.0234245143687626E-3</v>
      </c>
      <c r="F513" s="55">
        <f>Bond_Historical!M513</f>
        <v>-2.5804732217864688E-3</v>
      </c>
      <c r="G513" s="55">
        <f>Bond_Historical!N513</f>
        <v>-1.4728628847612984E-4</v>
      </c>
      <c r="H513" s="55">
        <f>Bond_Historical!O513</f>
        <v>-3.2294914016012174E-4</v>
      </c>
      <c r="I513" s="55">
        <f>Bond_Historical!P513</f>
        <v>5.4334909375692675E-4</v>
      </c>
      <c r="J513" s="55">
        <f>Equity_Historical!P514</f>
        <v>7.8150423860597635E-3</v>
      </c>
      <c r="K513" s="55">
        <f>Equity_Historical!Q514</f>
        <v>2.0412366394248423E-2</v>
      </c>
      <c r="L513" s="55">
        <f>Equity_Historical!R514</f>
        <v>-6.8250825551705954E-5</v>
      </c>
      <c r="M513" s="55">
        <f>Equity_Historical!S514</f>
        <v>-1.3779573466285286E-2</v>
      </c>
      <c r="N513" s="55">
        <f>Equity_Historical!T514</f>
        <v>3.9467909539778134E-2</v>
      </c>
      <c r="O513" s="55">
        <f>Equity_Historical!U514</f>
        <v>3.2311530405436772E-2</v>
      </c>
      <c r="P513" s="55">
        <f>Equity_Historical!V514</f>
        <v>1.2072455253600419E-2</v>
      </c>
      <c r="Q513" s="55">
        <f>Equity_Historical!W514</f>
        <v>-2.0528821342864483E-2</v>
      </c>
      <c r="R513" s="55">
        <f>Equity_Historical!X514</f>
        <v>1.5905213315836983E-2</v>
      </c>
      <c r="S513" s="55">
        <f>Equity_Historical!Y514</f>
        <v>3.3554100932866114E-2</v>
      </c>
      <c r="T513" s="55">
        <f>Equity_Historical!Z514</f>
        <v>3.1760786103034268E-2</v>
      </c>
      <c r="V513" s="55"/>
      <c r="W513" s="55">
        <v>-9.6248073221134813E-4</v>
      </c>
      <c r="X513" s="55">
        <v>3.9979462771968725E-2</v>
      </c>
      <c r="Y513" s="94">
        <f t="shared" si="33"/>
        <v>2.3602685370296694E-2</v>
      </c>
      <c r="Z513" s="54">
        <f t="shared" si="34"/>
        <v>1023602.6853702967</v>
      </c>
      <c r="AA513" s="54">
        <f t="shared" si="35"/>
        <v>23602.685370296706</v>
      </c>
      <c r="AB513" s="101">
        <v>-3583.1863514482975</v>
      </c>
      <c r="AC513" s="6">
        <f t="shared" si="32"/>
        <v>953942.16205828707</v>
      </c>
    </row>
    <row r="514" spans="2:29">
      <c r="B514" s="112">
        <v>44204</v>
      </c>
      <c r="C514" s="33">
        <v>510</v>
      </c>
      <c r="D514" s="55">
        <f>Bond_Historical!K514</f>
        <v>-9.1646786149412551E-4</v>
      </c>
      <c r="E514" s="55">
        <f>Bond_Historical!L514</f>
        <v>-1.1949264794883768E-3</v>
      </c>
      <c r="F514" s="55">
        <f>Bond_Historical!M514</f>
        <v>-1.477893641920813E-3</v>
      </c>
      <c r="G514" s="55">
        <f>Bond_Historical!N514</f>
        <v>-7.3651120428477467E-4</v>
      </c>
      <c r="H514" s="55">
        <f>Bond_Historical!O514</f>
        <v>-4.0451563102556487E-3</v>
      </c>
      <c r="I514" s="55">
        <f>Bond_Historical!P514</f>
        <v>-2.7192923770322699E-3</v>
      </c>
      <c r="J514" s="55">
        <f>Equity_Historical!P515</f>
        <v>1.1059597735075579E-2</v>
      </c>
      <c r="K514" s="55">
        <f>Equity_Historical!Q515</f>
        <v>-4.3631665128956929E-3</v>
      </c>
      <c r="L514" s="55">
        <f>Equity_Historical!R515</f>
        <v>-1.3617151903400643E-4</v>
      </c>
      <c r="M514" s="55">
        <f>Equity_Historical!S515</f>
        <v>1.1799054605614753E-2</v>
      </c>
      <c r="N514" s="55">
        <f>Equity_Historical!T515</f>
        <v>1.1188635909228773E-2</v>
      </c>
      <c r="O514" s="55">
        <f>Equity_Historical!U515</f>
        <v>1.1032824811906946E-3</v>
      </c>
      <c r="P514" s="55">
        <f>Equity_Historical!V515</f>
        <v>2.1379131201863827E-2</v>
      </c>
      <c r="Q514" s="55">
        <f>Equity_Historical!W515</f>
        <v>2.8604633510277586E-4</v>
      </c>
      <c r="R514" s="55">
        <f>Equity_Historical!X515</f>
        <v>-4.502921769796866E-3</v>
      </c>
      <c r="S514" s="55">
        <f>Equity_Historical!Y515</f>
        <v>8.5942167879476377E-3</v>
      </c>
      <c r="T514" s="55">
        <f>Equity_Historical!Z515</f>
        <v>-1.9608495980837394E-2</v>
      </c>
      <c r="V514" s="55"/>
      <c r="W514" s="55">
        <v>-1.3931963518341737E-3</v>
      </c>
      <c r="X514" s="55">
        <v>3.9422199815754684E-2</v>
      </c>
      <c r="Y514" s="94">
        <f t="shared" si="33"/>
        <v>2.3096041348719138E-2</v>
      </c>
      <c r="Z514" s="54">
        <f t="shared" si="34"/>
        <v>1023096.0413487192</v>
      </c>
      <c r="AA514" s="54">
        <f t="shared" si="35"/>
        <v>23096.041348719154</v>
      </c>
      <c r="AB514" s="101">
        <v>-3542.7824738632189</v>
      </c>
      <c r="AC514" s="6">
        <f t="shared" si="32"/>
        <v>977038.20340700622</v>
      </c>
    </row>
    <row r="515" spans="2:29">
      <c r="B515" s="112">
        <v>44207</v>
      </c>
      <c r="C515" s="33">
        <v>511</v>
      </c>
      <c r="D515" s="55">
        <f>Bond_Historical!K515</f>
        <v>-1.0315422800222906E-3</v>
      </c>
      <c r="E515" s="55">
        <f>Bond_Historical!L515</f>
        <v>-1.6239969405786258E-3</v>
      </c>
      <c r="F515" s="55">
        <f>Bond_Historical!M515</f>
        <v>-7.3970772658641325E-4</v>
      </c>
      <c r="G515" s="55">
        <f>Bond_Historical!N515</f>
        <v>-4.2813843757832102E-3</v>
      </c>
      <c r="H515" s="55">
        <f>Bond_Historical!O515</f>
        <v>-1.6224569674732773E-3</v>
      </c>
      <c r="I515" s="55">
        <f>Bond_Historical!P515</f>
        <v>0</v>
      </c>
      <c r="J515" s="55">
        <f>Equity_Historical!P516</f>
        <v>2.9904577005408276E-2</v>
      </c>
      <c r="K515" s="55">
        <f>Equity_Historical!Q516</f>
        <v>-4.0927889661888858E-2</v>
      </c>
      <c r="L515" s="55">
        <f>Equity_Historical!R516</f>
        <v>4.4910494766776925E-3</v>
      </c>
      <c r="M515" s="55">
        <f>Equity_Historical!S516</f>
        <v>-1.6826681472986896E-2</v>
      </c>
      <c r="N515" s="55">
        <f>Equity_Historical!T516</f>
        <v>2.6423537465727235E-2</v>
      </c>
      <c r="O515" s="55">
        <f>Equity_Historical!U516</f>
        <v>1.4814030418826354E-2</v>
      </c>
      <c r="P515" s="55">
        <f>Equity_Historical!V516</f>
        <v>-3.3312048537243816E-2</v>
      </c>
      <c r="Q515" s="55">
        <f>Equity_Historical!W516</f>
        <v>-1.7309040798056452E-2</v>
      </c>
      <c r="R515" s="55">
        <f>Equity_Historical!X516</f>
        <v>-7.291329328275733E-3</v>
      </c>
      <c r="S515" s="55">
        <f>Equity_Historical!Y516</f>
        <v>-2.3523471040552926E-2</v>
      </c>
      <c r="T515" s="55">
        <f>Equity_Historical!Z516</f>
        <v>3.4305256334385263E-3</v>
      </c>
      <c r="V515" s="55"/>
      <c r="W515" s="55">
        <v>-2.0241562800180036E-3</v>
      </c>
      <c r="X515" s="55">
        <v>1.4655263462319643E-2</v>
      </c>
      <c r="Y515" s="94">
        <f t="shared" si="33"/>
        <v>7.9834955653845831E-3</v>
      </c>
      <c r="Z515" s="54">
        <f t="shared" si="34"/>
        <v>1007983.4955653846</v>
      </c>
      <c r="AA515" s="54">
        <f t="shared" si="35"/>
        <v>7983.4955653846264</v>
      </c>
      <c r="AB515" s="101">
        <v>-3529.6037641714793</v>
      </c>
      <c r="AC515" s="6">
        <f t="shared" si="32"/>
        <v>985021.69897239085</v>
      </c>
    </row>
    <row r="516" spans="2:29">
      <c r="B516" s="112">
        <v>44208</v>
      </c>
      <c r="C516" s="33">
        <v>512</v>
      </c>
      <c r="D516" s="55">
        <f>Bond_Historical!K516</f>
        <v>-2.2965679023821586E-4</v>
      </c>
      <c r="E516" s="55">
        <f>Bond_Historical!L516</f>
        <v>8.5502505976828465E-4</v>
      </c>
      <c r="F516" s="55">
        <f>Bond_Historical!M516</f>
        <v>0</v>
      </c>
      <c r="G516" s="55">
        <f>Bond_Historical!N516</f>
        <v>2.1429547281276414E-3</v>
      </c>
      <c r="H516" s="55">
        <f>Bond_Historical!O516</f>
        <v>9.7375636821794528E-4</v>
      </c>
      <c r="I516" s="55">
        <f>Bond_Historical!P516</f>
        <v>1.8156326292262438E-4</v>
      </c>
      <c r="J516" s="55">
        <f>Equity_Historical!P517</f>
        <v>2.1960421426944522E-2</v>
      </c>
      <c r="K516" s="55">
        <f>Equity_Historical!Q517</f>
        <v>-2.264190752099722E-2</v>
      </c>
      <c r="L516" s="55">
        <f>Equity_Historical!R517</f>
        <v>1.1341228379837637E-2</v>
      </c>
      <c r="M516" s="55">
        <f>Equity_Historical!S517</f>
        <v>-7.2505842911928008E-3</v>
      </c>
      <c r="N516" s="55">
        <f>Equity_Historical!T517</f>
        <v>2.7945955602787818E-2</v>
      </c>
      <c r="O516" s="55">
        <f>Equity_Historical!U517</f>
        <v>1.5596651302463609E-2</v>
      </c>
      <c r="P516" s="55">
        <f>Equity_Historical!V517</f>
        <v>-4.6562509876963566E-5</v>
      </c>
      <c r="Q516" s="55">
        <f>Equity_Historical!W517</f>
        <v>-1.1855242724634635E-2</v>
      </c>
      <c r="R516" s="55">
        <f>Equity_Historical!X517</f>
        <v>-9.4135851969726399E-3</v>
      </c>
      <c r="S516" s="55">
        <f>Equity_Historical!Y517</f>
        <v>-1.3964231150860285E-3</v>
      </c>
      <c r="T516" s="55">
        <f>Equity_Historical!Z517</f>
        <v>2.4020764295213173E-2</v>
      </c>
      <c r="V516" s="55"/>
      <c r="W516" s="55">
        <v>8.9052411804901345E-4</v>
      </c>
      <c r="X516" s="55">
        <v>2.0622696479022956E-2</v>
      </c>
      <c r="Y516" s="94">
        <f t="shared" si="33"/>
        <v>1.2729827534633378E-2</v>
      </c>
      <c r="Z516" s="54">
        <f t="shared" si="34"/>
        <v>1012729.8275346333</v>
      </c>
      <c r="AA516" s="54">
        <f t="shared" si="35"/>
        <v>12729.827534633339</v>
      </c>
      <c r="AB516" s="101">
        <v>-3472.9947942650178</v>
      </c>
      <c r="AC516" s="6">
        <f t="shared" si="32"/>
        <v>997751.52650702419</v>
      </c>
    </row>
    <row r="517" spans="2:29">
      <c r="B517" s="112">
        <v>44209</v>
      </c>
      <c r="C517" s="33">
        <v>513</v>
      </c>
      <c r="D517" s="55">
        <f>Bond_Historical!K517</f>
        <v>2.6354426949682956E-3</v>
      </c>
      <c r="E517" s="55">
        <f>Bond_Historical!L517</f>
        <v>3.1578133433331195E-3</v>
      </c>
      <c r="F517" s="55">
        <f>Bond_Historical!M517</f>
        <v>2.5865867208304167E-3</v>
      </c>
      <c r="G517" s="55">
        <f>Bond_Historical!N517</f>
        <v>7.7211433562504447E-3</v>
      </c>
      <c r="H517" s="55">
        <f>Bond_Historical!O517</f>
        <v>2.1069314627200188E-3</v>
      </c>
      <c r="I517" s="55">
        <f>Bond_Historical!P517</f>
        <v>-5.4473009375699761E-4</v>
      </c>
      <c r="J517" s="55">
        <f>Equity_Historical!P518</f>
        <v>1.1215065901263336E-2</v>
      </c>
      <c r="K517" s="55">
        <f>Equity_Historical!Q518</f>
        <v>2.1880777673030189E-3</v>
      </c>
      <c r="L517" s="55">
        <f>Equity_Historical!R518</f>
        <v>-1.0255647517640501E-2</v>
      </c>
      <c r="M517" s="55">
        <f>Equity_Historical!S518</f>
        <v>1.3528324238198783E-3</v>
      </c>
      <c r="N517" s="55">
        <f>Equity_Historical!T518</f>
        <v>-3.3797710991950614E-2</v>
      </c>
      <c r="O517" s="55">
        <f>Equity_Historical!U518</f>
        <v>9.2686664975981641E-4</v>
      </c>
      <c r="P517" s="55">
        <f>Equity_Historical!V518</f>
        <v>7.1864221175270936E-3</v>
      </c>
      <c r="Q517" s="55">
        <f>Equity_Historical!W518</f>
        <v>2.4577791529328513E-2</v>
      </c>
      <c r="R517" s="55">
        <f>Equity_Historical!X518</f>
        <v>-6.5411428152494233E-3</v>
      </c>
      <c r="S517" s="55">
        <f>Equity_Historical!Y518</f>
        <v>1.6096564249135817E-2</v>
      </c>
      <c r="T517" s="55">
        <f>Equity_Historical!Z518</f>
        <v>-2.8840654999104458E-3</v>
      </c>
      <c r="V517" s="55"/>
      <c r="W517" s="55">
        <v>3.9337966409138548E-3</v>
      </c>
      <c r="X517" s="55">
        <v>-1.4028699383347665E-2</v>
      </c>
      <c r="Y517" s="94">
        <f t="shared" si="33"/>
        <v>-6.8437009736430571E-3</v>
      </c>
      <c r="Z517" s="54">
        <f t="shared" si="34"/>
        <v>993156.29902635689</v>
      </c>
      <c r="AA517" s="54">
        <f t="shared" si="35"/>
        <v>-6843.7009736431064</v>
      </c>
      <c r="AB517" s="101">
        <v>-3464.7989659050945</v>
      </c>
      <c r="AC517" s="6">
        <f t="shared" ref="AC517:AC580" si="36">AC516+AA517</f>
        <v>990907.82553338108</v>
      </c>
    </row>
    <row r="518" spans="2:29">
      <c r="B518" s="112">
        <v>44210</v>
      </c>
      <c r="C518" s="33">
        <v>514</v>
      </c>
      <c r="D518" s="55">
        <f>Bond_Historical!K518</f>
        <v>-1.2597531208709764E-3</v>
      </c>
      <c r="E518" s="55">
        <f>Bond_Historical!L518</f>
        <v>-1.9616173595513298E-3</v>
      </c>
      <c r="F518" s="55">
        <f>Bond_Historical!M518</f>
        <v>-1.477112416815074E-3</v>
      </c>
      <c r="G518" s="55">
        <f>Bond_Historical!N518</f>
        <v>-4.3313518530956356E-3</v>
      </c>
      <c r="H518" s="55">
        <f>Bond_Historical!O518</f>
        <v>3.2384149887498739E-4</v>
      </c>
      <c r="I518" s="55">
        <f>Bond_Historical!P518</f>
        <v>0</v>
      </c>
      <c r="J518" s="55">
        <f>Equity_Historical!P519</f>
        <v>3.8290873713015358E-2</v>
      </c>
      <c r="K518" s="55">
        <f>Equity_Historical!Q519</f>
        <v>-2.4132430157874404E-2</v>
      </c>
      <c r="L518" s="55">
        <f>Equity_Historical!R519</f>
        <v>-3.2604775666036892E-3</v>
      </c>
      <c r="M518" s="55">
        <f>Equity_Historical!S519</f>
        <v>1.1259695716996291E-2</v>
      </c>
      <c r="N518" s="55">
        <f>Equity_Historical!T519</f>
        <v>-1.0596205708126494E-2</v>
      </c>
      <c r="O518" s="55">
        <f>Equity_Historical!U519</f>
        <v>5.8254299333304164E-3</v>
      </c>
      <c r="P518" s="55">
        <f>Equity_Historical!V519</f>
        <v>-6.8142193123195346E-3</v>
      </c>
      <c r="Q518" s="55">
        <f>Equity_Historical!W519</f>
        <v>-1.6658590901297572E-2</v>
      </c>
      <c r="R518" s="55">
        <f>Equity_Historical!X519</f>
        <v>-1.278434722478951E-2</v>
      </c>
      <c r="S518" s="55">
        <f>Equity_Historical!Y519</f>
        <v>-1.5242806547034646E-2</v>
      </c>
      <c r="T518" s="55">
        <f>Equity_Historical!Z519</f>
        <v>5.3966596187263478E-3</v>
      </c>
      <c r="V518" s="55"/>
      <c r="W518" s="55">
        <v>-2.1870730553166804E-3</v>
      </c>
      <c r="X518" s="55">
        <v>-4.5883664414900771E-3</v>
      </c>
      <c r="Y518" s="94">
        <f t="shared" ref="Y518:Y581" si="37">W518*$AF$2+X518*$AG$2</f>
        <v>-3.6278490870207186E-3</v>
      </c>
      <c r="Z518" s="54">
        <f t="shared" ref="Z518:Z581" si="38">Y518*$AW$7+$AW$7</f>
        <v>996372.15091297927</v>
      </c>
      <c r="AA518" s="54">
        <f t="shared" ref="AA518:AA581" si="39">Z518-$AW$7</f>
        <v>-3627.8490870207315</v>
      </c>
      <c r="AB518" s="101">
        <v>-3445.5676588732749</v>
      </c>
      <c r="AC518" s="6">
        <f t="shared" si="36"/>
        <v>987279.97644636035</v>
      </c>
    </row>
    <row r="519" spans="2:29">
      <c r="B519" s="112">
        <v>44211</v>
      </c>
      <c r="C519" s="33">
        <v>515</v>
      </c>
      <c r="D519" s="55">
        <f>Bond_Historical!K519</f>
        <v>8.0197735765719948E-4</v>
      </c>
      <c r="E519" s="55">
        <f>Bond_Historical!L519</f>
        <v>1.0237212768421534E-3</v>
      </c>
      <c r="F519" s="55">
        <f>Bond_Historical!M519</f>
        <v>1.1081270644920749E-3</v>
      </c>
      <c r="G519" s="55">
        <f>Bond_Historical!N519</f>
        <v>1.5439521119100707E-3</v>
      </c>
      <c r="H519" s="55">
        <f>Bond_Historical!O519</f>
        <v>1.2937593315903223E-3</v>
      </c>
      <c r="I519" s="55">
        <f>Bond_Historical!P519</f>
        <v>1.2704780342109997E-3</v>
      </c>
      <c r="J519" s="55">
        <f>Equity_Historical!P520</f>
        <v>-4.9296995577131505E-2</v>
      </c>
      <c r="K519" s="55">
        <f>Equity_Historical!Q520</f>
        <v>2.3019086994683028E-2</v>
      </c>
      <c r="L519" s="55">
        <f>Equity_Historical!R520</f>
        <v>-1.5980757178237465E-2</v>
      </c>
      <c r="M519" s="55">
        <f>Equity_Historical!S520</f>
        <v>-2.6774252972411659E-3</v>
      </c>
      <c r="N519" s="55">
        <f>Equity_Historical!T520</f>
        <v>-3.2738392610597747E-3</v>
      </c>
      <c r="O519" s="55">
        <f>Equity_Historical!U520</f>
        <v>-1.8084305280502859E-2</v>
      </c>
      <c r="P519" s="55">
        <f>Equity_Historical!V520</f>
        <v>2.2535872621331995E-2</v>
      </c>
      <c r="Q519" s="55">
        <f>Equity_Historical!W520</f>
        <v>1.6514790877458992E-2</v>
      </c>
      <c r="R519" s="55">
        <f>Equity_Historical!X520</f>
        <v>2.1943119878926028E-3</v>
      </c>
      <c r="S519" s="55">
        <f>Equity_Historical!Y520</f>
        <v>-1.382572355456446E-2</v>
      </c>
      <c r="T519" s="55">
        <f>Equity_Historical!Z520</f>
        <v>-2.4907207158329017E-2</v>
      </c>
      <c r="V519" s="55"/>
      <c r="W519" s="55">
        <v>1.2204828806120181E-3</v>
      </c>
      <c r="X519" s="55">
        <v>8.6527801262409384E-3</v>
      </c>
      <c r="Y519" s="94">
        <f t="shared" si="37"/>
        <v>5.67986122798937E-3</v>
      </c>
      <c r="Z519" s="54">
        <f t="shared" si="38"/>
        <v>1005679.8612279893</v>
      </c>
      <c r="AA519" s="54">
        <f t="shared" si="39"/>
        <v>5679.8612279893132</v>
      </c>
      <c r="AB519" s="101">
        <v>-3396.6421030052006</v>
      </c>
      <c r="AC519" s="6">
        <f t="shared" si="36"/>
        <v>992959.83767434966</v>
      </c>
    </row>
    <row r="520" spans="2:29">
      <c r="B520" s="112">
        <v>44215</v>
      </c>
      <c r="C520" s="33">
        <v>516</v>
      </c>
      <c r="D520" s="55">
        <f>Bond_Historical!K520</f>
        <v>1.3729731578559642E-3</v>
      </c>
      <c r="E520" s="55">
        <f>Bond_Historical!L520</f>
        <v>1.3635484206339107E-3</v>
      </c>
      <c r="F520" s="55">
        <f>Bond_Historical!M520</f>
        <v>7.3791299370944542E-4</v>
      </c>
      <c r="G520" s="55">
        <f>Bond_Historical!N520</f>
        <v>1.7618870142189489E-3</v>
      </c>
      <c r="H520" s="55">
        <f>Bond_Historical!O520</f>
        <v>2.4213197508317552E-3</v>
      </c>
      <c r="I520" s="55">
        <f>Bond_Historical!P520</f>
        <v>7.2490959240516391E-4</v>
      </c>
      <c r="J520" s="55">
        <f>Equity_Historical!P521</f>
        <v>1.9642836810468918E-2</v>
      </c>
      <c r="K520" s="55">
        <f>Equity_Historical!Q521</f>
        <v>3.8017356735450869E-2</v>
      </c>
      <c r="L520" s="55">
        <f>Equity_Historical!R521</f>
        <v>-8.6796527247639099E-3</v>
      </c>
      <c r="M520" s="55">
        <f>Equity_Historical!S521</f>
        <v>-5.0395265801856191E-3</v>
      </c>
      <c r="N520" s="55">
        <f>Equity_Historical!T521</f>
        <v>2.5421027741632737E-2</v>
      </c>
      <c r="O520" s="55">
        <f>Equity_Historical!U521</f>
        <v>-4.3370333011207157E-3</v>
      </c>
      <c r="P520" s="55">
        <f>Equity_Historical!V521</f>
        <v>-1.3783201135224809E-2</v>
      </c>
      <c r="Q520" s="55">
        <f>Equity_Historical!W521</f>
        <v>-1.7253813396606976E-3</v>
      </c>
      <c r="R520" s="55">
        <f>Equity_Historical!X521</f>
        <v>2.5302881605337398E-3</v>
      </c>
      <c r="S520" s="55">
        <f>Equity_Historical!Y521</f>
        <v>5.4124836739630469E-3</v>
      </c>
      <c r="T520" s="55">
        <f>Equity_Historical!Z521</f>
        <v>-1.388929443066443E-3</v>
      </c>
      <c r="V520" s="55"/>
      <c r="W520" s="55">
        <v>1.342183689584127E-3</v>
      </c>
      <c r="X520" s="55">
        <v>1.5050131791184886E-2</v>
      </c>
      <c r="Y520" s="94">
        <f t="shared" si="37"/>
        <v>9.5669525505445822E-3</v>
      </c>
      <c r="Z520" s="54">
        <f t="shared" si="38"/>
        <v>1009566.9525505446</v>
      </c>
      <c r="AA520" s="54">
        <f t="shared" si="39"/>
        <v>9566.9525505446363</v>
      </c>
      <c r="AB520" s="101">
        <v>-3395.5692897560075</v>
      </c>
      <c r="AC520" s="6">
        <f t="shared" si="36"/>
        <v>1002526.7902248943</v>
      </c>
    </row>
    <row r="521" spans="2:29">
      <c r="B521" s="112">
        <v>44216</v>
      </c>
      <c r="C521" s="33">
        <v>517</v>
      </c>
      <c r="D521" s="55">
        <f>Bond_Historical!K521</f>
        <v>-1.1471518802797537E-4</v>
      </c>
      <c r="E521" s="55">
        <f>Bond_Historical!L521</f>
        <v>8.5442121839940643E-5</v>
      </c>
      <c r="F521" s="55">
        <f>Bond_Historical!M521</f>
        <v>3.6886994410195403E-4</v>
      </c>
      <c r="G521" s="55">
        <f>Bond_Historical!N521</f>
        <v>-2.9363631982948013E-4</v>
      </c>
      <c r="H521" s="55">
        <f>Bond_Historical!O521</f>
        <v>1.7719776036792308E-3</v>
      </c>
      <c r="I521" s="55">
        <f>Bond_Historical!P521</f>
        <v>3.6244302591741486E-4</v>
      </c>
      <c r="J521" s="55">
        <f>Equity_Historical!P522</f>
        <v>1.4028818688932009E-2</v>
      </c>
      <c r="K521" s="55">
        <f>Equity_Historical!Q522</f>
        <v>2.4141290967690347E-2</v>
      </c>
      <c r="L521" s="55">
        <f>Equity_Historical!R522</f>
        <v>1.4676530463567357E-2</v>
      </c>
      <c r="M521" s="55">
        <f>Equity_Historical!S522</f>
        <v>2.8587981349226031E-3</v>
      </c>
      <c r="N521" s="55">
        <f>Equity_Historical!T522</f>
        <v>-2.014652814893715E-3</v>
      </c>
      <c r="O521" s="55">
        <f>Equity_Historical!U522</f>
        <v>-1.5109169308675301E-2</v>
      </c>
      <c r="P521" s="55">
        <f>Equity_Historical!V522</f>
        <v>2.684066090681881E-2</v>
      </c>
      <c r="Q521" s="55">
        <f>Equity_Historical!W522</f>
        <v>6.5984240231381965E-3</v>
      </c>
      <c r="R521" s="55">
        <f>Equity_Historical!X522</f>
        <v>-3.8404897945788557E-3</v>
      </c>
      <c r="S521" s="55">
        <f>Equity_Historical!Y522</f>
        <v>3.232771310905784E-2</v>
      </c>
      <c r="T521" s="55">
        <f>Equity_Historical!Z522</f>
        <v>1.9969460975650184E-2</v>
      </c>
      <c r="V521" s="55"/>
      <c r="W521" s="55">
        <v>1.1519385685439465E-4</v>
      </c>
      <c r="X521" s="55">
        <v>4.2341184738811169E-3</v>
      </c>
      <c r="Y521" s="94">
        <f t="shared" si="37"/>
        <v>2.5865486270704283E-3</v>
      </c>
      <c r="Z521" s="54">
        <f t="shared" si="38"/>
        <v>1002586.5486270704</v>
      </c>
      <c r="AA521" s="54">
        <f t="shared" si="39"/>
        <v>2586.5486270703841</v>
      </c>
      <c r="AB521" s="101">
        <v>-3329.4941280003404</v>
      </c>
      <c r="AC521" s="6">
        <f t="shared" si="36"/>
        <v>1005113.3388519647</v>
      </c>
    </row>
    <row r="522" spans="2:29">
      <c r="B522" s="112">
        <v>44217</v>
      </c>
      <c r="C522" s="33">
        <v>518</v>
      </c>
      <c r="D522" s="55">
        <f>Bond_Historical!K522</f>
        <v>-1.3728563030455244E-3</v>
      </c>
      <c r="E522" s="55">
        <f>Bond_Historical!L522</f>
        <v>-1.4489905424739981E-3</v>
      </c>
      <c r="F522" s="55">
        <f>Bond_Historical!M522</f>
        <v>-1.4760614423157137E-3</v>
      </c>
      <c r="G522" s="55">
        <f>Bond_Historical!N522</f>
        <v>-3.9684199853505936E-3</v>
      </c>
      <c r="H522" s="55">
        <f>Bond_Historical!O522</f>
        <v>2.0903138481550877E-3</v>
      </c>
      <c r="I522" s="55">
        <f>Bond_Historical!P522</f>
        <v>-1.2687255911416416E-3</v>
      </c>
      <c r="J522" s="55">
        <f>Equity_Historical!P523</f>
        <v>-2.90884115484604E-2</v>
      </c>
      <c r="K522" s="55">
        <f>Equity_Historical!Q523</f>
        <v>1.9950656538509921E-2</v>
      </c>
      <c r="L522" s="55">
        <f>Equity_Historical!R523</f>
        <v>-4.5459393598505293E-3</v>
      </c>
      <c r="M522" s="55">
        <f>Equity_Historical!S523</f>
        <v>6.1942487314968946E-3</v>
      </c>
      <c r="N522" s="55">
        <f>Equity_Historical!T523</f>
        <v>-4.0061020281833393E-2</v>
      </c>
      <c r="O522" s="55">
        <f>Equity_Historical!U523</f>
        <v>-8.419552101470381E-3</v>
      </c>
      <c r="P522" s="55">
        <f>Equity_Historical!V523</f>
        <v>-2.6069241510127154E-3</v>
      </c>
      <c r="Q522" s="55">
        <f>Equity_Historical!W523</f>
        <v>-1.13594250866177E-2</v>
      </c>
      <c r="R522" s="55">
        <f>Equity_Historical!X523</f>
        <v>1.1787417672275769E-2</v>
      </c>
      <c r="S522" s="55">
        <f>Equity_Historical!Y523</f>
        <v>3.6002373080627932E-2</v>
      </c>
      <c r="T522" s="55">
        <f>Equity_Historical!Z523</f>
        <v>1.5038761506098735E-2</v>
      </c>
      <c r="V522" s="55"/>
      <c r="W522" s="55">
        <v>-2.0420806446987427E-3</v>
      </c>
      <c r="X522" s="55">
        <v>-5.6306611562804823E-2</v>
      </c>
      <c r="Y522" s="94">
        <f t="shared" si="37"/>
        <v>-3.4600799195562394E-2</v>
      </c>
      <c r="Z522" s="54">
        <f t="shared" si="38"/>
        <v>965399.20080443763</v>
      </c>
      <c r="AA522" s="54">
        <f t="shared" si="39"/>
        <v>-34600.799195562373</v>
      </c>
      <c r="AB522" s="101">
        <v>-3294.2047031681286</v>
      </c>
      <c r="AC522" s="6">
        <f t="shared" si="36"/>
        <v>970512.53965640231</v>
      </c>
    </row>
    <row r="523" spans="2:29">
      <c r="B523" s="112">
        <v>44218</v>
      </c>
      <c r="C523" s="33">
        <v>519</v>
      </c>
      <c r="D523" s="55">
        <f>Bond_Historical!K523</f>
        <v>4.5772845191416442E-4</v>
      </c>
      <c r="E523" s="55">
        <f>Bond_Historical!L523</f>
        <v>0</v>
      </c>
      <c r="F523" s="55">
        <f>Bond_Historical!M523</f>
        <v>7.3826385682739719E-4</v>
      </c>
      <c r="G523" s="55">
        <f>Bond_Historical!N523</f>
        <v>-7.3709058591447344E-4</v>
      </c>
      <c r="H523" s="55">
        <f>Bond_Historical!O523</f>
        <v>-1.9292439638289435E-3</v>
      </c>
      <c r="I523" s="55">
        <f>Bond_Historical!P523</f>
        <v>1.4500050527179497E-3</v>
      </c>
      <c r="J523" s="55">
        <f>Equity_Historical!P524</f>
        <v>-1.4235019364284512E-2</v>
      </c>
      <c r="K523" s="55">
        <f>Equity_Historical!Q524</f>
        <v>5.9557429145490771E-3</v>
      </c>
      <c r="L523" s="55">
        <f>Equity_Historical!R524</f>
        <v>1.0165610810587264E-2</v>
      </c>
      <c r="M523" s="55">
        <f>Equity_Historical!S524</f>
        <v>-4.3486393484979081E-3</v>
      </c>
      <c r="N523" s="55">
        <f>Equity_Historical!T524</f>
        <v>1.3573896180091071E-3</v>
      </c>
      <c r="O523" s="55">
        <f>Equity_Historical!U524</f>
        <v>-7.7434194115815766E-3</v>
      </c>
      <c r="P523" s="55">
        <f>Equity_Historical!V524</f>
        <v>7.7108741743417367E-3</v>
      </c>
      <c r="Q523" s="55">
        <f>Equity_Historical!W524</f>
        <v>-4.6384616221210907E-3</v>
      </c>
      <c r="R523" s="55">
        <f>Equity_Historical!X524</f>
        <v>-2.1209089206857264E-2</v>
      </c>
      <c r="S523" s="55">
        <f>Equity_Historical!Y524</f>
        <v>1.594600317646519E-2</v>
      </c>
      <c r="T523" s="55">
        <f>Equity_Historical!Z524</f>
        <v>-1.0806534581684485E-3</v>
      </c>
      <c r="V523" s="55"/>
      <c r="W523" s="55">
        <v>4.3128623583158008E-5</v>
      </c>
      <c r="X523" s="55">
        <v>1.7504486438775252E-3</v>
      </c>
      <c r="Y523" s="94">
        <f t="shared" si="37"/>
        <v>1.0675206357597783E-3</v>
      </c>
      <c r="Z523" s="54">
        <f t="shared" si="38"/>
        <v>1001067.5206357598</v>
      </c>
      <c r="AA523" s="54">
        <f t="shared" si="39"/>
        <v>1067.5206357598072</v>
      </c>
      <c r="AB523" s="101">
        <v>-3267.2136479341425</v>
      </c>
      <c r="AC523" s="6">
        <f t="shared" si="36"/>
        <v>971580.06029216212</v>
      </c>
    </row>
    <row r="524" spans="2:29">
      <c r="B524" s="112">
        <v>44221</v>
      </c>
      <c r="C524" s="33">
        <v>520</v>
      </c>
      <c r="D524" s="55">
        <f>Bond_Historical!K524</f>
        <v>2.2865747937304347E-3</v>
      </c>
      <c r="E524" s="55">
        <f>Bond_Historical!L524</f>
        <v>2.5553945011189422E-3</v>
      </c>
      <c r="F524" s="55">
        <f>Bond_Historical!M524</f>
        <v>3.6833221044441223E-3</v>
      </c>
      <c r="G524" s="55">
        <f>Bond_Historical!N524</f>
        <v>4.2652575921916409E-3</v>
      </c>
      <c r="H524" s="55">
        <f>Bond_Historical!O524</f>
        <v>2.7319876155800235E-3</v>
      </c>
      <c r="I524" s="55">
        <f>Bond_Historical!P524</f>
        <v>1.0861889552320567E-3</v>
      </c>
      <c r="J524" s="55">
        <f>Equity_Historical!P525</f>
        <v>-1.1237341903994273E-2</v>
      </c>
      <c r="K524" s="55">
        <f>Equity_Historical!Q525</f>
        <v>1.2705961617717509E-2</v>
      </c>
      <c r="L524" s="55">
        <f>Equity_Historical!R525</f>
        <v>-8.8891496367211702E-4</v>
      </c>
      <c r="M524" s="55">
        <f>Equity_Historical!S525</f>
        <v>2.1720161712356245E-2</v>
      </c>
      <c r="N524" s="55">
        <f>Equity_Historical!T525</f>
        <v>3.2012208845217474E-3</v>
      </c>
      <c r="O524" s="55">
        <f>Equity_Historical!U525</f>
        <v>-1.2560872783579995E-2</v>
      </c>
      <c r="P524" s="55">
        <f>Equity_Historical!V525</f>
        <v>1.590540176943395E-2</v>
      </c>
      <c r="Q524" s="55">
        <f>Equity_Historical!W525</f>
        <v>2.5957019587137822E-2</v>
      </c>
      <c r="R524" s="55">
        <f>Equity_Historical!X525</f>
        <v>7.4788657760884163E-4</v>
      </c>
      <c r="S524" s="55">
        <f>Equity_Historical!Y525</f>
        <v>2.7307643494751215E-2</v>
      </c>
      <c r="T524" s="55">
        <f>Equity_Historical!Z525</f>
        <v>-2.3104518763272089E-2</v>
      </c>
      <c r="V524" s="55"/>
      <c r="W524" s="55">
        <v>3.1248818470320443E-3</v>
      </c>
      <c r="X524" s="55">
        <v>1.0151516840493688E-2</v>
      </c>
      <c r="Y524" s="94">
        <f t="shared" si="37"/>
        <v>7.3408628431090306E-3</v>
      </c>
      <c r="Z524" s="54">
        <f t="shared" si="38"/>
        <v>1007340.8628431091</v>
      </c>
      <c r="AA524" s="54">
        <f t="shared" si="39"/>
        <v>7340.8628431090619</v>
      </c>
      <c r="AB524" s="101">
        <v>-3244.2883872903185</v>
      </c>
      <c r="AC524" s="6">
        <f t="shared" si="36"/>
        <v>978920.92313527118</v>
      </c>
    </row>
    <row r="525" spans="2:29">
      <c r="B525" s="112">
        <v>44222</v>
      </c>
      <c r="C525" s="33">
        <v>521</v>
      </c>
      <c r="D525" s="55">
        <f>Bond_Historical!K525</f>
        <v>-1.143844550122373E-4</v>
      </c>
      <c r="E525" s="55">
        <f>Bond_Historical!L525</f>
        <v>-3.4024711705350834E-4</v>
      </c>
      <c r="F525" s="55">
        <f>Bond_Historical!M525</f>
        <v>-7.3566587730014641E-4</v>
      </c>
      <c r="G525" s="55">
        <f>Bond_Historical!N525</f>
        <v>-7.3481417005532749E-5</v>
      </c>
      <c r="H525" s="55">
        <f>Bond_Historical!O525</f>
        <v>-1.1238623512378827E-3</v>
      </c>
      <c r="I525" s="55">
        <f>Bond_Historical!P525</f>
        <v>1.8075288087559722E-3</v>
      </c>
      <c r="J525" s="55">
        <f>Equity_Historical!P526</f>
        <v>-2.2206432487685342E-2</v>
      </c>
      <c r="K525" s="55">
        <f>Equity_Historical!Q526</f>
        <v>1.4427121957450747E-2</v>
      </c>
      <c r="L525" s="55">
        <f>Equity_Historical!R526</f>
        <v>8.9204725477255113E-3</v>
      </c>
      <c r="M525" s="55">
        <f>Equity_Historical!S526</f>
        <v>-1.1486873322155413E-3</v>
      </c>
      <c r="N525" s="55">
        <f>Equity_Historical!T526</f>
        <v>-1.8861451572223718E-2</v>
      </c>
      <c r="O525" s="55">
        <f>Equity_Historical!U526</f>
        <v>-4.0953885963414417E-3</v>
      </c>
      <c r="P525" s="55">
        <f>Equity_Historical!V526</f>
        <v>2.0792513109261973E-2</v>
      </c>
      <c r="Q525" s="55">
        <f>Equity_Historical!W526</f>
        <v>-5.1093526269611099E-3</v>
      </c>
      <c r="R525" s="55">
        <f>Equity_Historical!X526</f>
        <v>-1.3605386218402443E-2</v>
      </c>
      <c r="S525" s="55">
        <f>Equity_Historical!Y526</f>
        <v>1.6778571112015328E-3</v>
      </c>
      <c r="T525" s="55">
        <f>Equity_Historical!Z526</f>
        <v>-7.3712511091429097E-3</v>
      </c>
      <c r="V525" s="55"/>
      <c r="W525" s="55">
        <v>-9.7795654584946815E-5</v>
      </c>
      <c r="X525" s="55">
        <v>5.802032443812952E-4</v>
      </c>
      <c r="Y525" s="94">
        <f t="shared" si="37"/>
        <v>3.0900368479479836E-4</v>
      </c>
      <c r="Z525" s="54">
        <f t="shared" si="38"/>
        <v>1000309.0036847948</v>
      </c>
      <c r="AA525" s="54">
        <f t="shared" si="39"/>
        <v>309.0036847947631</v>
      </c>
      <c r="AB525" s="101">
        <v>-3225.1572542594513</v>
      </c>
      <c r="AC525" s="6">
        <f t="shared" si="36"/>
        <v>979229.92682006594</v>
      </c>
    </row>
    <row r="526" spans="2:29">
      <c r="B526" s="112">
        <v>44223</v>
      </c>
      <c r="C526" s="33">
        <v>522</v>
      </c>
      <c r="D526" s="55">
        <f>Bond_Historical!K526</f>
        <v>0</v>
      </c>
      <c r="E526" s="55">
        <f>Bond_Historical!L526</f>
        <v>8.4881694257115992E-5</v>
      </c>
      <c r="F526" s="55">
        <f>Bond_Historical!M526</f>
        <v>1.103393589992294E-3</v>
      </c>
      <c r="G526" s="55">
        <f>Bond_Historical!N526</f>
        <v>-1.7625017683508592E-3</v>
      </c>
      <c r="H526" s="55">
        <f>Bond_Historical!O526</f>
        <v>-1.6075547960232145E-4</v>
      </c>
      <c r="I526" s="55">
        <f>Bond_Historical!P526</f>
        <v>1.0830520732401849E-3</v>
      </c>
      <c r="J526" s="55">
        <f>Equity_Historical!P527</f>
        <v>-1.1401071873321726E-2</v>
      </c>
      <c r="K526" s="55">
        <f>Equity_Historical!Q527</f>
        <v>-3.576764396061663E-2</v>
      </c>
      <c r="L526" s="55">
        <f>Equity_Historical!R527</f>
        <v>-2.5194466283337266E-2</v>
      </c>
      <c r="M526" s="55">
        <f>Equity_Historical!S527</f>
        <v>-2.594956334951478E-2</v>
      </c>
      <c r="N526" s="55">
        <f>Equity_Historical!T527</f>
        <v>-2.4473224149411891E-2</v>
      </c>
      <c r="O526" s="55">
        <f>Equity_Historical!U527</f>
        <v>-2.8679230345098571E-2</v>
      </c>
      <c r="P526" s="55">
        <f>Equity_Historical!V527</f>
        <v>-1.4002601165291124E-2</v>
      </c>
      <c r="Q526" s="55">
        <f>Equity_Historical!W527</f>
        <v>1.776939296274958E-2</v>
      </c>
      <c r="R526" s="55">
        <f>Equity_Historical!X527</f>
        <v>-2.9938704498628923E-2</v>
      </c>
      <c r="S526" s="55">
        <f>Equity_Historical!Y527</f>
        <v>-7.7134640380825013E-3</v>
      </c>
      <c r="T526" s="55">
        <f>Equity_Historical!Z527</f>
        <v>-5.2999903016000355E-2</v>
      </c>
      <c r="V526" s="55"/>
      <c r="W526" s="55">
        <v>-1.9727099345109866E-4</v>
      </c>
      <c r="X526" s="55">
        <v>5.1873901739445671E-3</v>
      </c>
      <c r="Y526" s="94">
        <f t="shared" si="37"/>
        <v>3.0335257069863007E-3</v>
      </c>
      <c r="Z526" s="54">
        <f t="shared" si="38"/>
        <v>1003033.5257069863</v>
      </c>
      <c r="AA526" s="54">
        <f t="shared" si="39"/>
        <v>3033.5257069863146</v>
      </c>
      <c r="AB526" s="101">
        <v>-3200.9147533999057</v>
      </c>
      <c r="AC526" s="6">
        <f t="shared" si="36"/>
        <v>982263.45252705226</v>
      </c>
    </row>
    <row r="527" spans="2:29">
      <c r="B527" s="112">
        <v>44224</v>
      </c>
      <c r="C527" s="33">
        <v>523</v>
      </c>
      <c r="D527" s="55">
        <f>Bond_Historical!K527</f>
        <v>-8.000490290255046E-4</v>
      </c>
      <c r="E527" s="55">
        <f>Bond_Historical!L527</f>
        <v>-6.8080234354192689E-4</v>
      </c>
      <c r="F527" s="55">
        <f>Bond_Historical!M527</f>
        <v>-1.8395619476728096E-3</v>
      </c>
      <c r="G527" s="55">
        <f>Bond_Historical!N527</f>
        <v>-1.6189395632312334E-3</v>
      </c>
      <c r="H527" s="55">
        <f>Bond_Historical!O527</f>
        <v>1.2846178308403326E-3</v>
      </c>
      <c r="I527" s="55">
        <f>Bond_Historical!P527</f>
        <v>-1.444246009132152E-3</v>
      </c>
      <c r="J527" s="55">
        <f>Equity_Historical!P528</f>
        <v>1.5534787501952052E-2</v>
      </c>
      <c r="K527" s="55">
        <f>Equity_Historical!Q528</f>
        <v>-2.6586868839282188E-2</v>
      </c>
      <c r="L527" s="55">
        <f>Equity_Historical!R528</f>
        <v>-6.2577281989249724E-4</v>
      </c>
      <c r="M527" s="55">
        <f>Equity_Historical!S528</f>
        <v>-4.3912181599169361E-3</v>
      </c>
      <c r="N527" s="55">
        <f>Equity_Historical!T528</f>
        <v>4.0503291957709221E-2</v>
      </c>
      <c r="O527" s="55">
        <f>Equity_Historical!U528</f>
        <v>1.7444382852356222E-2</v>
      </c>
      <c r="P527" s="55">
        <f>Equity_Historical!V528</f>
        <v>-3.2799019503269382E-3</v>
      </c>
      <c r="Q527" s="55">
        <f>Equity_Historical!W528</f>
        <v>-1.8766003465461024E-2</v>
      </c>
      <c r="R527" s="55">
        <f>Equity_Historical!X528</f>
        <v>1.5377175614425599E-2</v>
      </c>
      <c r="S527" s="55">
        <f>Equity_Historical!Y528</f>
        <v>-3.5611924498494728E-2</v>
      </c>
      <c r="T527" s="55">
        <f>Equity_Historical!Z528</f>
        <v>4.2642827378234556E-2</v>
      </c>
      <c r="V527" s="55"/>
      <c r="W527" s="55">
        <v>-1.2135780395398216E-3</v>
      </c>
      <c r="X527" s="55">
        <v>1.0871299823872721E-2</v>
      </c>
      <c r="Y527" s="94">
        <f t="shared" si="37"/>
        <v>6.0373486785077046E-3</v>
      </c>
      <c r="Z527" s="54">
        <f t="shared" si="38"/>
        <v>1006037.3486785077</v>
      </c>
      <c r="AA527" s="54">
        <f t="shared" si="39"/>
        <v>6037.3486785077257</v>
      </c>
      <c r="AB527" s="101">
        <v>-3190.8839373399969</v>
      </c>
      <c r="AC527" s="6">
        <f t="shared" si="36"/>
        <v>988300.80120555998</v>
      </c>
    </row>
    <row r="528" spans="2:29">
      <c r="B528" s="112">
        <v>44225</v>
      </c>
      <c r="C528" s="33">
        <v>524</v>
      </c>
      <c r="D528" s="55">
        <f>Bond_Historical!K528</f>
        <v>-7.999293647280685E-4</v>
      </c>
      <c r="E528" s="55">
        <f>Bond_Historical!L528</f>
        <v>-1.1075790725416604E-3</v>
      </c>
      <c r="F528" s="55">
        <f>Bond_Historical!M528</f>
        <v>-1.4736902839751294E-3</v>
      </c>
      <c r="G528" s="55">
        <f>Bond_Historical!N528</f>
        <v>-1.5474605205259659E-3</v>
      </c>
      <c r="H528" s="55">
        <f>Bond_Historical!O528</f>
        <v>-8.0274365175110585E-4</v>
      </c>
      <c r="I528" s="55">
        <f>Bond_Historical!P528</f>
        <v>5.4168370025338051E-4</v>
      </c>
      <c r="J528" s="55">
        <f>Equity_Historical!P529</f>
        <v>-2.6844391938808082E-2</v>
      </c>
      <c r="K528" s="55">
        <f>Equity_Historical!Q529</f>
        <v>-2.5491999449860383E-2</v>
      </c>
      <c r="L528" s="55">
        <f>Equity_Historical!R529</f>
        <v>-2.2939452678799595E-2</v>
      </c>
      <c r="M528" s="55">
        <f>Equity_Historical!S529</f>
        <v>-1.2604604367966937E-2</v>
      </c>
      <c r="N528" s="55">
        <f>Equity_Historical!T529</f>
        <v>-2.0801619900567853E-2</v>
      </c>
      <c r="O528" s="55">
        <f>Equity_Historical!U529</f>
        <v>-1.1129363878747687E-2</v>
      </c>
      <c r="P528" s="55">
        <f>Equity_Historical!V529</f>
        <v>-4.1696237038457273E-3</v>
      </c>
      <c r="Q528" s="55">
        <f>Equity_Historical!W529</f>
        <v>8.0857100816392486E-3</v>
      </c>
      <c r="R528" s="55">
        <f>Equity_Historical!X529</f>
        <v>-1.3607011922475423E-2</v>
      </c>
      <c r="S528" s="55">
        <f>Equity_Historical!Y529</f>
        <v>-3.8138560357383257E-2</v>
      </c>
      <c r="T528" s="55">
        <f>Equity_Historical!Z529</f>
        <v>-1.4301573841167682E-2</v>
      </c>
      <c r="V528" s="55"/>
      <c r="W528" s="55">
        <v>-1.0763668783629464E-3</v>
      </c>
      <c r="X528" s="55">
        <v>-1.7581163501586394E-2</v>
      </c>
      <c r="Y528" s="94">
        <f t="shared" si="37"/>
        <v>-1.0979244852297015E-2</v>
      </c>
      <c r="Z528" s="54">
        <f t="shared" si="38"/>
        <v>989020.75514770299</v>
      </c>
      <c r="AA528" s="54">
        <f t="shared" si="39"/>
        <v>-10979.244852297008</v>
      </c>
      <c r="AB528" s="101">
        <v>-3181.0857568749925</v>
      </c>
      <c r="AC528" s="6">
        <f t="shared" si="36"/>
        <v>977321.55635326297</v>
      </c>
    </row>
    <row r="529" spans="2:29">
      <c r="B529" s="112">
        <v>44228</v>
      </c>
      <c r="C529" s="33">
        <v>525</v>
      </c>
      <c r="D529" s="55">
        <f>Bond_Historical!K529</f>
        <v>3.3217625639501183E-4</v>
      </c>
      <c r="E529" s="55">
        <f>Bond_Historical!L529</f>
        <v>9.5582659566990165E-4</v>
      </c>
      <c r="F529" s="55">
        <f>Bond_Historical!M529</f>
        <v>7.7456402630895669E-4</v>
      </c>
      <c r="G529" s="55">
        <f>Bond_Historical!N529</f>
        <v>1.9709302660261534E-3</v>
      </c>
      <c r="H529" s="55">
        <f>Bond_Historical!O529</f>
        <v>-1.2857613595177054E-3</v>
      </c>
      <c r="I529" s="55">
        <f>Bond_Historical!P529</f>
        <v>3.2572411199486212E-4</v>
      </c>
      <c r="J529" s="55">
        <f>Equity_Historical!P530</f>
        <v>1.7824216595898094E-3</v>
      </c>
      <c r="K529" s="55">
        <f>Equity_Historical!Q530</f>
        <v>1.4144900907221392E-2</v>
      </c>
      <c r="L529" s="55">
        <f>Equity_Historical!R530</f>
        <v>-8.7217423362000827E-3</v>
      </c>
      <c r="M529" s="55">
        <f>Equity_Historical!S530</f>
        <v>6.8559162003887727E-4</v>
      </c>
      <c r="N529" s="55">
        <f>Equity_Historical!T530</f>
        <v>-8.2752257990140757E-2</v>
      </c>
      <c r="O529" s="55">
        <f>Equity_Historical!U530</f>
        <v>7.3561892652383E-3</v>
      </c>
      <c r="P529" s="55">
        <f>Equity_Historical!V530</f>
        <v>3.5473639106328975E-2</v>
      </c>
      <c r="Q529" s="55">
        <f>Equity_Historical!W530</f>
        <v>-4.2394606075576432E-4</v>
      </c>
      <c r="R529" s="55">
        <f>Equity_Historical!X530</f>
        <v>1.25841729473022E-3</v>
      </c>
      <c r="S529" s="55">
        <f>Equity_Historical!Y530</f>
        <v>1.6385051036248786E-2</v>
      </c>
      <c r="T529" s="55">
        <f>Equity_Historical!Z530</f>
        <v>1.1738195170733243E-2</v>
      </c>
      <c r="V529" s="55"/>
      <c r="W529" s="55">
        <v>9.8269613902177101E-4</v>
      </c>
      <c r="X529" s="55">
        <v>-3.182836435518259E-2</v>
      </c>
      <c r="Y529" s="94">
        <f t="shared" si="37"/>
        <v>-1.8703940157500844E-2</v>
      </c>
      <c r="Z529" s="54">
        <f t="shared" si="38"/>
        <v>981296.05984249921</v>
      </c>
      <c r="AA529" s="54">
        <f t="shared" si="39"/>
        <v>-18703.940157500794</v>
      </c>
      <c r="AB529" s="101">
        <v>-3169.1746506488416</v>
      </c>
      <c r="AC529" s="6">
        <f t="shared" si="36"/>
        <v>958617.61619576218</v>
      </c>
    </row>
    <row r="530" spans="2:29">
      <c r="B530" s="112">
        <v>44229</v>
      </c>
      <c r="C530" s="33">
        <v>526</v>
      </c>
      <c r="D530" s="55">
        <f>Bond_Historical!K530</f>
        <v>-1.2601801293247157E-3</v>
      </c>
      <c r="E530" s="55">
        <f>Bond_Historical!L530</f>
        <v>-1.5366404037858003E-3</v>
      </c>
      <c r="F530" s="55">
        <f>Bond_Historical!M530</f>
        <v>-2.2148411108112317E-3</v>
      </c>
      <c r="G530" s="55">
        <f>Bond_Historical!N530</f>
        <v>-2.6579320965689473E-3</v>
      </c>
      <c r="H530" s="55">
        <f>Bond_Historical!O530</f>
        <v>6.4305027389190963E-4</v>
      </c>
      <c r="I530" s="55">
        <f>Bond_Historical!P530</f>
        <v>1.8063148115549416E-4</v>
      </c>
      <c r="J530" s="55">
        <f>Equity_Historical!P531</f>
        <v>1.5682236537432802E-2</v>
      </c>
      <c r="K530" s="55">
        <f>Equity_Historical!Q531</f>
        <v>1.916549158489066E-2</v>
      </c>
      <c r="L530" s="55">
        <f>Equity_Historical!R531</f>
        <v>1.0712823328128509E-2</v>
      </c>
      <c r="M530" s="55">
        <f>Equity_Historical!S531</f>
        <v>5.4662080843159077E-3</v>
      </c>
      <c r="N530" s="55">
        <f>Equity_Historical!T531</f>
        <v>4.4261315222130435E-2</v>
      </c>
      <c r="O530" s="55">
        <f>Equity_Historical!U531</f>
        <v>3.031813171734515E-2</v>
      </c>
      <c r="P530" s="55">
        <f>Equity_Historical!V531</f>
        <v>2.4590098080364137E-3</v>
      </c>
      <c r="Q530" s="55">
        <f>Equity_Historical!W531</f>
        <v>-6.9497911624872627E-3</v>
      </c>
      <c r="R530" s="55">
        <f>Equity_Historical!X531</f>
        <v>1.4032930252043396E-2</v>
      </c>
      <c r="S530" s="55">
        <f>Equity_Historical!Y531</f>
        <v>6.3168879458617763E-3</v>
      </c>
      <c r="T530" s="55">
        <f>Equity_Historical!Z531</f>
        <v>3.4740745070060246E-2</v>
      </c>
      <c r="V530" s="55"/>
      <c r="W530" s="55">
        <v>-1.6854434401219313E-3</v>
      </c>
      <c r="X530" s="55">
        <v>2.2917051548926651E-2</v>
      </c>
      <c r="Y530" s="94">
        <f t="shared" si="37"/>
        <v>1.3076053553307217E-2</v>
      </c>
      <c r="Z530" s="54">
        <f t="shared" si="38"/>
        <v>1013076.0535533072</v>
      </c>
      <c r="AA530" s="54">
        <f t="shared" si="39"/>
        <v>13076.053553307196</v>
      </c>
      <c r="AB530" s="101">
        <v>-3106.3078294511652</v>
      </c>
      <c r="AC530" s="6">
        <f t="shared" si="36"/>
        <v>971693.66974906938</v>
      </c>
    </row>
    <row r="531" spans="2:29">
      <c r="B531" s="112">
        <v>44230</v>
      </c>
      <c r="C531" s="33">
        <v>527</v>
      </c>
      <c r="D531" s="55">
        <f>Bond_Historical!K531</f>
        <v>-1.7214894377856626E-3</v>
      </c>
      <c r="E531" s="55">
        <f>Bond_Historical!L531</f>
        <v>-1.1968917244924852E-3</v>
      </c>
      <c r="F531" s="55">
        <f>Bond_Historical!M531</f>
        <v>-2.590098282855524E-3</v>
      </c>
      <c r="G531" s="55">
        <f>Bond_Historical!N531</f>
        <v>-2.3694111448734991E-3</v>
      </c>
      <c r="H531" s="55">
        <f>Bond_Historical!O531</f>
        <v>-1.606589514360381E-4</v>
      </c>
      <c r="I531" s="55">
        <f>Bond_Historical!P531</f>
        <v>-3.6174244012527099E-4</v>
      </c>
      <c r="J531" s="55">
        <f>Equity_Historical!P532</f>
        <v>3.8478724644714302E-2</v>
      </c>
      <c r="K531" s="55">
        <f>Equity_Historical!Q532</f>
        <v>-1.6112673390128326E-3</v>
      </c>
      <c r="L531" s="55">
        <f>Equity_Historical!R532</f>
        <v>3.0499081338647843E-3</v>
      </c>
      <c r="M531" s="55">
        <f>Equity_Historical!S532</f>
        <v>1.0169526404529363E-2</v>
      </c>
      <c r="N531" s="55">
        <f>Equity_Historical!T532</f>
        <v>-1.9949055787481636E-2</v>
      </c>
      <c r="O531" s="55">
        <f>Equity_Historical!U532</f>
        <v>1.1386103162523128E-2</v>
      </c>
      <c r="P531" s="55">
        <f>Equity_Historical!V532</f>
        <v>-1.6394506183367852E-2</v>
      </c>
      <c r="Q531" s="55">
        <f>Equity_Historical!W532</f>
        <v>3.5519766697159469E-3</v>
      </c>
      <c r="R531" s="55">
        <f>Equity_Historical!X532</f>
        <v>-2.4534097110366234E-3</v>
      </c>
      <c r="S531" s="55">
        <f>Equity_Historical!Y532</f>
        <v>-7.8089447779309861E-3</v>
      </c>
      <c r="T531" s="55">
        <f>Equity_Historical!Z532</f>
        <v>-4.6382726860148688E-3</v>
      </c>
      <c r="V531" s="55"/>
      <c r="W531" s="55">
        <v>-1.7565630901670989E-3</v>
      </c>
      <c r="X531" s="55">
        <v>-1.1030217083007538E-2</v>
      </c>
      <c r="Y531" s="94">
        <f t="shared" si="37"/>
        <v>-7.3207554858713631E-3</v>
      </c>
      <c r="Z531" s="54">
        <f t="shared" si="38"/>
        <v>992679.24451412866</v>
      </c>
      <c r="AA531" s="54">
        <f t="shared" si="39"/>
        <v>-7320.7554858713411</v>
      </c>
      <c r="AB531" s="101">
        <v>-3056.1098308942746</v>
      </c>
      <c r="AC531" s="6">
        <f t="shared" si="36"/>
        <v>964372.91426319804</v>
      </c>
    </row>
    <row r="532" spans="2:29">
      <c r="B532" s="112">
        <v>44231</v>
      </c>
      <c r="C532" s="33">
        <v>528</v>
      </c>
      <c r="D532" s="55">
        <f>Bond_Historical!K532</f>
        <v>2.294550209694388E-4</v>
      </c>
      <c r="E532" s="55">
        <f>Bond_Historical!L532</f>
        <v>-4.276879788490984E-4</v>
      </c>
      <c r="F532" s="55">
        <f>Bond_Historical!M532</f>
        <v>-7.4152627269495077E-4</v>
      </c>
      <c r="G532" s="55">
        <f>Bond_Historical!N532</f>
        <v>1.7033032387860779E-3</v>
      </c>
      <c r="H532" s="55">
        <f>Bond_Historical!O532</f>
        <v>-9.6495981555540168E-4</v>
      </c>
      <c r="I532" s="55">
        <f>Bond_Historical!P532</f>
        <v>9.0375176711635628E-4</v>
      </c>
      <c r="J532" s="55">
        <f>Equity_Historical!P533</f>
        <v>1.9008683022450026E-2</v>
      </c>
      <c r="K532" s="55">
        <f>Equity_Historical!Q533</f>
        <v>-6.0018224101655339E-4</v>
      </c>
      <c r="L532" s="55">
        <f>Equity_Historical!R533</f>
        <v>9.3752727264456888E-3</v>
      </c>
      <c r="M532" s="55">
        <f>Equity_Historical!S533</f>
        <v>-5.9939617872692461E-2</v>
      </c>
      <c r="N532" s="55">
        <f>Equity_Historical!T533</f>
        <v>2.6857713846610967E-2</v>
      </c>
      <c r="O532" s="55">
        <f>Equity_Historical!U533</f>
        <v>2.2752286123288046E-2</v>
      </c>
      <c r="P532" s="55">
        <f>Equity_Historical!V533</f>
        <v>-4.7372904747954714E-4</v>
      </c>
      <c r="Q532" s="55">
        <f>Equity_Historical!W533</f>
        <v>1.1336804578311267E-3</v>
      </c>
      <c r="R532" s="55">
        <f>Equity_Historical!X533</f>
        <v>-2.5690647603252032E-2</v>
      </c>
      <c r="S532" s="55">
        <f>Equity_Historical!Y533</f>
        <v>2.5431407832303715E-2</v>
      </c>
      <c r="T532" s="55">
        <f>Equity_Historical!Z533</f>
        <v>2.6639161033542736E-2</v>
      </c>
      <c r="V532" s="55"/>
      <c r="W532" s="55">
        <v>3.8370148943860251E-4</v>
      </c>
      <c r="X532" s="55">
        <v>4.3852016879135203E-2</v>
      </c>
      <c r="Y532" s="94">
        <f t="shared" si="37"/>
        <v>2.6464690723256561E-2</v>
      </c>
      <c r="Z532" s="54">
        <f t="shared" si="38"/>
        <v>1026464.6907232566</v>
      </c>
      <c r="AA532" s="54">
        <f t="shared" si="39"/>
        <v>26464.690723256557</v>
      </c>
      <c r="AB532" s="101">
        <v>-3054.378286938183</v>
      </c>
      <c r="AC532" s="6">
        <f t="shared" si="36"/>
        <v>990837.60498645459</v>
      </c>
    </row>
    <row r="533" spans="2:29">
      <c r="B533" s="112">
        <v>44232</v>
      </c>
      <c r="C533" s="33">
        <v>529</v>
      </c>
      <c r="D533" s="55">
        <f>Bond_Historical!K533</f>
        <v>-1.3795222356032995E-3</v>
      </c>
      <c r="E533" s="55">
        <f>Bond_Historical!L533</f>
        <v>-1.2843660476136748E-3</v>
      </c>
      <c r="F533" s="55">
        <f>Bond_Historical!M533</f>
        <v>-1.4841522071652174E-3</v>
      </c>
      <c r="G533" s="55">
        <f>Bond_Historical!N533</f>
        <v>-2.6672384495112188E-3</v>
      </c>
      <c r="H533" s="55">
        <f>Bond_Historical!O533</f>
        <v>-1.6091411121156319E-4</v>
      </c>
      <c r="I533" s="55">
        <f>Bond_Historical!P533</f>
        <v>-1.8068890664694123E-4</v>
      </c>
      <c r="J533" s="55">
        <f>Equity_Historical!P534</f>
        <v>3.2969883835963866E-2</v>
      </c>
      <c r="K533" s="55">
        <f>Equity_Historical!Q534</f>
        <v>6.0233759101383424E-3</v>
      </c>
      <c r="L533" s="55">
        <f>Equity_Historical!R534</f>
        <v>1.275756726686883E-2</v>
      </c>
      <c r="M533" s="55">
        <f>Equity_Historical!S534</f>
        <v>-1.4972758940307968E-2</v>
      </c>
      <c r="N533" s="55">
        <f>Equity_Historical!T534</f>
        <v>-1.49197077126114E-2</v>
      </c>
      <c r="O533" s="55">
        <f>Equity_Historical!U534</f>
        <v>-1.9547795983263787E-3</v>
      </c>
      <c r="P533" s="55">
        <f>Equity_Historical!V534</f>
        <v>3.3965704558303581E-3</v>
      </c>
      <c r="Q533" s="55">
        <f>Equity_Historical!W534</f>
        <v>1.2809079252739757E-2</v>
      </c>
      <c r="R533" s="55">
        <f>Equity_Historical!X534</f>
        <v>-1.4713420443493273E-2</v>
      </c>
      <c r="S533" s="55">
        <f>Equity_Historical!Y534</f>
        <v>-3.1026565546132313E-3</v>
      </c>
      <c r="T533" s="55">
        <f>Equity_Historical!Z534</f>
        <v>-9.6788431343994156E-5</v>
      </c>
      <c r="V533" s="55"/>
      <c r="W533" s="55">
        <v>-1.5859975733812719E-3</v>
      </c>
      <c r="X533" s="55">
        <v>9.9172559590173324E-3</v>
      </c>
      <c r="Y533" s="94">
        <f t="shared" si="37"/>
        <v>5.3159545460578902E-3</v>
      </c>
      <c r="Z533" s="54">
        <f t="shared" si="38"/>
        <v>1005315.9545460579</v>
      </c>
      <c r="AA533" s="54">
        <f t="shared" si="39"/>
        <v>5315.954546057852</v>
      </c>
      <c r="AB533" s="101">
        <v>-3037.5610324784648</v>
      </c>
      <c r="AC533" s="6">
        <f t="shared" si="36"/>
        <v>996153.55953251245</v>
      </c>
    </row>
    <row r="534" spans="2:29">
      <c r="B534" s="112">
        <v>44235</v>
      </c>
      <c r="C534" s="33">
        <v>530</v>
      </c>
      <c r="D534" s="55">
        <f>Bond_Historical!K534</f>
        <v>1.1500672146338535E-3</v>
      </c>
      <c r="E534" s="55">
        <f>Bond_Historical!L534</f>
        <v>1.0275619326020988E-3</v>
      </c>
      <c r="F534" s="55">
        <f>Bond_Historical!M534</f>
        <v>3.7148107454414012E-4</v>
      </c>
      <c r="G534" s="55">
        <f>Bond_Historical!N534</f>
        <v>4.2940015155081019E-3</v>
      </c>
      <c r="H534" s="55">
        <f>Bond_Historical!O534</f>
        <v>1.1258739267670512E-3</v>
      </c>
      <c r="I534" s="55">
        <f>Bond_Historical!P534</f>
        <v>3.6150042634725763E-4</v>
      </c>
      <c r="J534" s="55">
        <f>Equity_Historical!P535</f>
        <v>4.214230003277173E-2</v>
      </c>
      <c r="K534" s="55">
        <f>Equity_Historical!Q535</f>
        <v>-5.6857077191915821E-3</v>
      </c>
      <c r="L534" s="55">
        <f>Equity_Historical!R535</f>
        <v>4.6304183128975367E-3</v>
      </c>
      <c r="M534" s="55">
        <f>Equity_Historical!S535</f>
        <v>0</v>
      </c>
      <c r="N534" s="55">
        <f>Equity_Historical!T535</f>
        <v>-1.0554425878797132E-3</v>
      </c>
      <c r="O534" s="55">
        <f>Equity_Historical!U535</f>
        <v>1.5532845280776269E-2</v>
      </c>
      <c r="P534" s="55">
        <f>Equity_Historical!V535</f>
        <v>-8.5878863737125178E-4</v>
      </c>
      <c r="Q534" s="55">
        <f>Equity_Historical!W535</f>
        <v>-3.0816589931969142E-3</v>
      </c>
      <c r="R534" s="55">
        <f>Equity_Historical!X535</f>
        <v>-5.2415969193899282E-4</v>
      </c>
      <c r="S534" s="55">
        <f>Equity_Historical!Y535</f>
        <v>1.0963301004605422E-3</v>
      </c>
      <c r="T534" s="55">
        <f>Equity_Historical!Z535</f>
        <v>2.4910359122759962E-2</v>
      </c>
      <c r="V534" s="55"/>
      <c r="W534" s="55">
        <v>1.8639394594954918E-3</v>
      </c>
      <c r="X534" s="55">
        <v>2.576255313367512E-3</v>
      </c>
      <c r="Y534" s="94">
        <f t="shared" si="37"/>
        <v>2.2913289718187041E-3</v>
      </c>
      <c r="Z534" s="54">
        <f t="shared" si="38"/>
        <v>1002291.3289718187</v>
      </c>
      <c r="AA534" s="54">
        <f t="shared" si="39"/>
        <v>2291.3289718186716</v>
      </c>
      <c r="AB534" s="101">
        <v>-3031.7080592787825</v>
      </c>
      <c r="AC534" s="6">
        <f t="shared" si="36"/>
        <v>998444.88850433112</v>
      </c>
    </row>
    <row r="535" spans="2:29">
      <c r="B535" s="112">
        <v>44236</v>
      </c>
      <c r="C535" s="33">
        <v>531</v>
      </c>
      <c r="D535" s="55">
        <f>Bond_Historical!K535</f>
        <v>-4.6010571768807215E-4</v>
      </c>
      <c r="E535" s="55">
        <f>Bond_Historical!L535</f>
        <v>4.2793635826481193E-4</v>
      </c>
      <c r="F535" s="55">
        <f>Bond_Historical!M535</f>
        <v>7.4187891567048731E-4</v>
      </c>
      <c r="G535" s="55">
        <f>Bond_Historical!N535</f>
        <v>-1.5528760994930931E-3</v>
      </c>
      <c r="H535" s="55">
        <f>Bond_Historical!O535</f>
        <v>4.8225133757518997E-4</v>
      </c>
      <c r="I535" s="55">
        <f>Bond_Historical!P535</f>
        <v>1.4433785268176285E-3</v>
      </c>
      <c r="J535" s="55">
        <f>Equity_Historical!P536</f>
        <v>-1.1780868615741453E-2</v>
      </c>
      <c r="K535" s="55">
        <f>Equity_Historical!Q536</f>
        <v>1.0708517197958192E-2</v>
      </c>
      <c r="L535" s="55">
        <f>Equity_Historical!R536</f>
        <v>5.500975605091993E-3</v>
      </c>
      <c r="M535" s="55">
        <f>Equity_Historical!S536</f>
        <v>-9.8630386994660695E-3</v>
      </c>
      <c r="N535" s="55">
        <f>Equity_Historical!T536</f>
        <v>-3.0693426158914735E-2</v>
      </c>
      <c r="O535" s="55">
        <f>Equity_Historical!U536</f>
        <v>-4.0037967618055245E-3</v>
      </c>
      <c r="P535" s="55">
        <f>Equity_Historical!V536</f>
        <v>-4.8660127938933064E-3</v>
      </c>
      <c r="Q535" s="55">
        <f>Equity_Historical!W536</f>
        <v>9.8146784678874695E-4</v>
      </c>
      <c r="R535" s="55">
        <f>Equity_Historical!X536</f>
        <v>1.6178605166044815E-2</v>
      </c>
      <c r="S535" s="55">
        <f>Equity_Historical!Y536</f>
        <v>-6.5954242064934733E-3</v>
      </c>
      <c r="T535" s="55">
        <f>Equity_Historical!Z536</f>
        <v>-5.4081995477987107E-3</v>
      </c>
      <c r="V535" s="55"/>
      <c r="W535" s="55">
        <v>-1.1325740089558652E-4</v>
      </c>
      <c r="X535" s="55">
        <v>-2.1747379099033882E-2</v>
      </c>
      <c r="Y535" s="94">
        <f t="shared" si="37"/>
        <v>-1.3093730419778564E-2</v>
      </c>
      <c r="Z535" s="54">
        <f t="shared" si="38"/>
        <v>986906.26958022139</v>
      </c>
      <c r="AA535" s="54">
        <f t="shared" si="39"/>
        <v>-13093.730419778614</v>
      </c>
      <c r="AB535" s="101">
        <v>-2990.3897404796444</v>
      </c>
      <c r="AC535" s="6">
        <f t="shared" si="36"/>
        <v>985351.1580845525</v>
      </c>
    </row>
    <row r="536" spans="2:29">
      <c r="B536" s="112">
        <v>44237</v>
      </c>
      <c r="C536" s="33">
        <v>532</v>
      </c>
      <c r="D536" s="55">
        <f>Bond_Historical!K536</f>
        <v>1.6076160866442112E-3</v>
      </c>
      <c r="E536" s="55">
        <f>Bond_Historical!L536</f>
        <v>9.4066267639362534E-4</v>
      </c>
      <c r="F536" s="55">
        <f>Bond_Historical!M536</f>
        <v>1.8529808352657695E-3</v>
      </c>
      <c r="G536" s="55">
        <f>Bond_Historical!N536</f>
        <v>2.3649549315368393E-3</v>
      </c>
      <c r="H536" s="55">
        <f>Bond_Historical!O536</f>
        <v>8.0305688364005936E-4</v>
      </c>
      <c r="I536" s="55">
        <f>Bond_Historical!P536</f>
        <v>1.0817490850463579E-3</v>
      </c>
      <c r="J536" s="55">
        <f>Equity_Historical!P537</f>
        <v>9.6316076510644059E-3</v>
      </c>
      <c r="K536" s="55">
        <f>Equity_Historical!Q537</f>
        <v>8.9411067908328565E-3</v>
      </c>
      <c r="L536" s="55">
        <f>Equity_Historical!R537</f>
        <v>-1.1725881845074821E-2</v>
      </c>
      <c r="M536" s="55">
        <f>Equity_Historical!S537</f>
        <v>-4.2308621029172426E-3</v>
      </c>
      <c r="N536" s="55">
        <f>Equity_Historical!T537</f>
        <v>-4.3820854586038863E-2</v>
      </c>
      <c r="O536" s="55">
        <f>Equity_Historical!U537</f>
        <v>5.7305239115532742E-4</v>
      </c>
      <c r="P536" s="55">
        <f>Equity_Historical!V537</f>
        <v>0</v>
      </c>
      <c r="Q536" s="55">
        <f>Equity_Historical!W537</f>
        <v>1.3365110813488386E-2</v>
      </c>
      <c r="R536" s="55">
        <f>Equity_Historical!X537</f>
        <v>1.1372083725192661E-2</v>
      </c>
      <c r="S536" s="55">
        <f>Equity_Historical!Y537</f>
        <v>-4.5689245469251495E-3</v>
      </c>
      <c r="T536" s="55">
        <f>Equity_Historical!Z537</f>
        <v>-5.3738810794708835E-3</v>
      </c>
      <c r="V536" s="55"/>
      <c r="W536" s="55">
        <v>1.6575827911113937E-3</v>
      </c>
      <c r="X536" s="55">
        <v>-2.1245736888202651E-2</v>
      </c>
      <c r="Y536" s="94">
        <f t="shared" si="37"/>
        <v>-1.2084409016477032E-2</v>
      </c>
      <c r="Z536" s="54">
        <f t="shared" si="38"/>
        <v>987915.59098352294</v>
      </c>
      <c r="AA536" s="54">
        <f t="shared" si="39"/>
        <v>-12084.409016477061</v>
      </c>
      <c r="AB536" s="101">
        <v>-2941.9408898166148</v>
      </c>
      <c r="AC536" s="6">
        <f t="shared" si="36"/>
        <v>973266.74906807544</v>
      </c>
    </row>
    <row r="537" spans="2:29">
      <c r="B537" s="112">
        <v>44238</v>
      </c>
      <c r="C537" s="33">
        <v>533</v>
      </c>
      <c r="D537" s="55">
        <f>Bond_Historical!K537</f>
        <v>-1.0330136790292807E-3</v>
      </c>
      <c r="E537" s="55">
        <f>Bond_Historical!L537</f>
        <v>-1.1971548969000078E-3</v>
      </c>
      <c r="F537" s="55">
        <f>Bond_Historical!M537</f>
        <v>-1.1114944843925905E-3</v>
      </c>
      <c r="G537" s="55">
        <f>Bond_Historical!N537</f>
        <v>-2.6606670205305441E-3</v>
      </c>
      <c r="H537" s="55">
        <f>Bond_Historical!O537</f>
        <v>-1.2853082212151449E-3</v>
      </c>
      <c r="I537" s="55">
        <f>Bond_Historical!P537</f>
        <v>-3.602787389771315E-4</v>
      </c>
      <c r="J537" s="55">
        <f>Equity_Historical!P538</f>
        <v>-2.5357940284602636E-2</v>
      </c>
      <c r="K537" s="55">
        <f>Equity_Historical!Q538</f>
        <v>-5.4586223676899174E-3</v>
      </c>
      <c r="L537" s="55">
        <f>Equity_Historical!R538</f>
        <v>-7.6350274288170873E-4</v>
      </c>
      <c r="M537" s="55">
        <f>Equity_Historical!S538</f>
        <v>1.841739354665555E-3</v>
      </c>
      <c r="N537" s="55">
        <f>Equity_Historical!T538</f>
        <v>9.0600874019116685E-3</v>
      </c>
      <c r="O537" s="55">
        <f>Equity_Historical!U538</f>
        <v>-2.7964512516563539E-3</v>
      </c>
      <c r="P537" s="55">
        <f>Equity_Historical!V538</f>
        <v>-1.6714938019366663E-2</v>
      </c>
      <c r="Q537" s="55">
        <f>Equity_Historical!W538</f>
        <v>-6.7993943144641338E-3</v>
      </c>
      <c r="R537" s="55">
        <f>Equity_Historical!X538</f>
        <v>-9.9021707079111347E-4</v>
      </c>
      <c r="S537" s="55">
        <f>Equity_Historical!Y538</f>
        <v>-1.9220773649884749E-3</v>
      </c>
      <c r="T537" s="55">
        <f>Equity_Historical!Z538</f>
        <v>2.610976050224539E-3</v>
      </c>
      <c r="V537" s="55"/>
      <c r="W537" s="55">
        <v>-1.5277057596298782E-3</v>
      </c>
      <c r="X537" s="55">
        <v>-2.1146715202671775E-2</v>
      </c>
      <c r="Y537" s="94">
        <f t="shared" si="37"/>
        <v>-1.3299111425455016E-2</v>
      </c>
      <c r="Z537" s="54">
        <f t="shared" si="38"/>
        <v>986700.88857454504</v>
      </c>
      <c r="AA537" s="54">
        <f t="shared" si="39"/>
        <v>-13299.111425454961</v>
      </c>
      <c r="AB537" s="101">
        <v>-2915.3560949628009</v>
      </c>
      <c r="AC537" s="6">
        <f t="shared" si="36"/>
        <v>959967.63764262048</v>
      </c>
    </row>
    <row r="538" spans="2:29">
      <c r="B538" s="112">
        <v>44239</v>
      </c>
      <c r="C538" s="33">
        <v>534</v>
      </c>
      <c r="D538" s="55">
        <f>Bond_Historical!K538</f>
        <v>-2.6448392815978999E-3</v>
      </c>
      <c r="E538" s="55">
        <f>Bond_Historical!L538</f>
        <v>-2.3132474494372353E-3</v>
      </c>
      <c r="F538" s="55">
        <f>Bond_Historical!M538</f>
        <v>-3.7132580293245563E-3</v>
      </c>
      <c r="G538" s="55">
        <f>Bond_Historical!N538</f>
        <v>-3.261651000223085E-3</v>
      </c>
      <c r="H538" s="55">
        <f>Bond_Historical!O538</f>
        <v>-1.4475571704027173E-3</v>
      </c>
      <c r="I538" s="55">
        <f>Bond_Historical!P538</f>
        <v>3.6027873897721098E-4</v>
      </c>
      <c r="J538" s="55">
        <f>Equity_Historical!P539</f>
        <v>1.3551417119228628E-2</v>
      </c>
      <c r="K538" s="55">
        <f>Equity_Historical!Q539</f>
        <v>4.0666149788579845E-4</v>
      </c>
      <c r="L538" s="55">
        <f>Equity_Historical!R539</f>
        <v>3.1195867445320273E-3</v>
      </c>
      <c r="M538" s="55">
        <f>Equity_Historical!S539</f>
        <v>1.2797001302335635E-2</v>
      </c>
      <c r="N538" s="55">
        <f>Equity_Historical!T539</f>
        <v>7.161670567809501E-3</v>
      </c>
      <c r="O538" s="55">
        <f>Equity_Historical!U539</f>
        <v>1.4116856193583414E-2</v>
      </c>
      <c r="P538" s="55">
        <f>Equity_Historical!V539</f>
        <v>-2.7692357574224903E-3</v>
      </c>
      <c r="Q538" s="55">
        <f>Equity_Historical!W539</f>
        <v>-1.0638432794486063E-2</v>
      </c>
      <c r="R538" s="55">
        <f>Equity_Historical!X539</f>
        <v>-1.4607658086263979E-2</v>
      </c>
      <c r="S538" s="55">
        <f>Equity_Historical!Y539</f>
        <v>1.7742563299303084E-3</v>
      </c>
      <c r="T538" s="55">
        <f>Equity_Historical!Z539</f>
        <v>-4.6537119464215865E-3</v>
      </c>
      <c r="V538" s="55"/>
      <c r="W538" s="55">
        <v>-2.5757515486629127E-3</v>
      </c>
      <c r="X538" s="55">
        <v>1.061547877944871E-2</v>
      </c>
      <c r="Y538" s="94">
        <f t="shared" si="37"/>
        <v>5.3389866482040603E-3</v>
      </c>
      <c r="Z538" s="54">
        <f t="shared" si="38"/>
        <v>1005338.986648204</v>
      </c>
      <c r="AA538" s="54">
        <f t="shared" si="39"/>
        <v>5338.9866482040379</v>
      </c>
      <c r="AB538" s="101">
        <v>-2913.2585716019385</v>
      </c>
      <c r="AC538" s="6">
        <f t="shared" si="36"/>
        <v>965306.62429082452</v>
      </c>
    </row>
    <row r="539" spans="2:29">
      <c r="B539" s="112">
        <v>44243</v>
      </c>
      <c r="C539" s="33">
        <v>535</v>
      </c>
      <c r="D539" s="55">
        <f>Bond_Historical!K539</f>
        <v>-4.7322766654297292E-3</v>
      </c>
      <c r="E539" s="55">
        <f>Bond_Historical!L539</f>
        <v>-4.7291504573555975E-3</v>
      </c>
      <c r="F539" s="55">
        <f>Bond_Historical!M539</f>
        <v>-4.474202990504896E-3</v>
      </c>
      <c r="G539" s="55">
        <f>Bond_Historical!N539</f>
        <v>-7.0788047527348434E-3</v>
      </c>
      <c r="H539" s="55">
        <f>Bond_Historical!O539</f>
        <v>-4.8413437983452759E-3</v>
      </c>
      <c r="I539" s="55">
        <f>Bond_Historical!P539</f>
        <v>-1.9835098129167327E-3</v>
      </c>
      <c r="J539" s="55">
        <f>Equity_Historical!P540</f>
        <v>2.9643334603792648E-2</v>
      </c>
      <c r="K539" s="55">
        <f>Equity_Historical!Q540</f>
        <v>1.274657510644848E-2</v>
      </c>
      <c r="L539" s="55">
        <f>Equity_Historical!R540</f>
        <v>8.2033495331043961E-3</v>
      </c>
      <c r="M539" s="55">
        <f>Equity_Historical!S540</f>
        <v>1.2456361819214615E-2</v>
      </c>
      <c r="N539" s="55">
        <f>Equity_Historical!T540</f>
        <v>-6.7389431110959292E-3</v>
      </c>
      <c r="O539" s="55">
        <f>Equity_Historical!U540</f>
        <v>2.3785613121982969E-2</v>
      </c>
      <c r="P539" s="55">
        <f>Equity_Historical!V540</f>
        <v>-9.7750130296278236E-3</v>
      </c>
      <c r="Q539" s="55">
        <f>Equity_Historical!W540</f>
        <v>-3.349022912632268E-3</v>
      </c>
      <c r="R539" s="55">
        <f>Equity_Historical!X540</f>
        <v>-1.1089830163964771E-2</v>
      </c>
      <c r="S539" s="55">
        <f>Equity_Historical!Y540</f>
        <v>-1.6235127629025535E-2</v>
      </c>
      <c r="T539" s="55">
        <f>Equity_Historical!Z540</f>
        <v>1.2982460253790854E-2</v>
      </c>
      <c r="V539" s="55"/>
      <c r="W539" s="55">
        <v>-5.1023634367183554E-3</v>
      </c>
      <c r="X539" s="55">
        <v>-9.3214665331124401E-3</v>
      </c>
      <c r="Y539" s="94">
        <f t="shared" si="37"/>
        <v>-7.6338252945548062E-3</v>
      </c>
      <c r="Z539" s="54">
        <f t="shared" si="38"/>
        <v>992366.17470544518</v>
      </c>
      <c r="AA539" s="54">
        <f t="shared" si="39"/>
        <v>-7633.8252945548156</v>
      </c>
      <c r="AB539" s="101">
        <v>-2885.3243146524765</v>
      </c>
      <c r="AC539" s="6">
        <f t="shared" si="36"/>
        <v>957672.7989962697</v>
      </c>
    </row>
    <row r="540" spans="2:29">
      <c r="B540" s="112">
        <v>44244</v>
      </c>
      <c r="C540" s="33">
        <v>536</v>
      </c>
      <c r="D540" s="55">
        <f>Bond_Historical!K540</f>
        <v>2.080323165213616E-3</v>
      </c>
      <c r="E540" s="55">
        <f>Bond_Historical!L540</f>
        <v>1.9802177734234185E-3</v>
      </c>
      <c r="F540" s="55">
        <f>Bond_Historical!M540</f>
        <v>1.4938904928343702E-3</v>
      </c>
      <c r="G540" s="55">
        <f>Bond_Historical!N540</f>
        <v>4.9973518230735561E-3</v>
      </c>
      <c r="H540" s="55">
        <f>Bond_Historical!O540</f>
        <v>-3.2347923616721854E-4</v>
      </c>
      <c r="I540" s="55">
        <f>Bond_Historical!P540</f>
        <v>-1.4450701267939277E-3</v>
      </c>
      <c r="J540" s="55">
        <f>Equity_Historical!P541</f>
        <v>1.5444926010356437E-2</v>
      </c>
      <c r="K540" s="55">
        <f>Equity_Historical!Q541</f>
        <v>-1.4610439537138344E-3</v>
      </c>
      <c r="L540" s="55">
        <f>Equity_Historical!R541</f>
        <v>1.0517096423616734E-2</v>
      </c>
      <c r="M540" s="55">
        <f>Equity_Historical!S541</f>
        <v>-1.2274480421338836E-2</v>
      </c>
      <c r="N540" s="55">
        <f>Equity_Historical!T541</f>
        <v>-1.4186676715823354E-2</v>
      </c>
      <c r="O540" s="55">
        <f>Equity_Historical!U541</f>
        <v>3.1064557715379734E-3</v>
      </c>
      <c r="P540" s="55">
        <f>Equity_Historical!V541</f>
        <v>5.8941403892900047E-3</v>
      </c>
      <c r="Q540" s="55">
        <f>Equity_Historical!W541</f>
        <v>1.569012290170615E-3</v>
      </c>
      <c r="R540" s="55">
        <f>Equity_Historical!X541</f>
        <v>6.8767880378743417E-3</v>
      </c>
      <c r="S540" s="55">
        <f>Equity_Historical!Y541</f>
        <v>-1.7801258810534015E-2</v>
      </c>
      <c r="T540" s="55">
        <f>Equity_Historical!Z541</f>
        <v>-1.5926107214738632E-2</v>
      </c>
      <c r="V540" s="55"/>
      <c r="W540" s="55">
        <v>2.3299905084578011E-3</v>
      </c>
      <c r="X540" s="55">
        <v>2.0650163434091959E-2</v>
      </c>
      <c r="Y540" s="94">
        <f t="shared" si="37"/>
        <v>1.3322094263838296E-2</v>
      </c>
      <c r="Z540" s="54">
        <f t="shared" si="38"/>
        <v>1013322.0942638383</v>
      </c>
      <c r="AA540" s="54">
        <f t="shared" si="39"/>
        <v>13322.094263838255</v>
      </c>
      <c r="AB540" s="101">
        <v>-2838.528483359958</v>
      </c>
      <c r="AC540" s="6">
        <f t="shared" si="36"/>
        <v>970994.89326010796</v>
      </c>
    </row>
    <row r="541" spans="2:29">
      <c r="B541" s="112">
        <v>44245</v>
      </c>
      <c r="C541" s="33">
        <v>537</v>
      </c>
      <c r="D541" s="55">
        <f>Bond_Historical!K541</f>
        <v>-5.7775546142136195E-4</v>
      </c>
      <c r="E541" s="55">
        <f>Bond_Historical!L541</f>
        <v>-5.1619577906926038E-4</v>
      </c>
      <c r="F541" s="55">
        <f>Bond_Historical!M541</f>
        <v>-7.4678522315346839E-4</v>
      </c>
      <c r="G541" s="55">
        <f>Bond_Historical!N541</f>
        <v>-1.9363862936073691E-3</v>
      </c>
      <c r="H541" s="55">
        <f>Bond_Historical!O541</f>
        <v>-4.2158851751752206E-3</v>
      </c>
      <c r="I541" s="55">
        <f>Bond_Historical!P541</f>
        <v>-2.7152452111619649E-3</v>
      </c>
      <c r="J541" s="55">
        <f>Equity_Historical!P542</f>
        <v>-1.5829326520971007E-2</v>
      </c>
      <c r="K541" s="55">
        <f>Equity_Historical!Q542</f>
        <v>-1.5397379882375764E-2</v>
      </c>
      <c r="L541" s="55">
        <f>Equity_Historical!R542</f>
        <v>-6.7005368638807766E-2</v>
      </c>
      <c r="M541" s="55">
        <f>Equity_Historical!S542</f>
        <v>1.0119314496171832E-2</v>
      </c>
      <c r="N541" s="55">
        <f>Equity_Historical!T542</f>
        <v>-1.6567533907796184E-2</v>
      </c>
      <c r="O541" s="55">
        <f>Equity_Historical!U542</f>
        <v>3.3708544096490239E-3</v>
      </c>
      <c r="P541" s="55">
        <f>Equity_Historical!V542</f>
        <v>8.5796039250063266E-3</v>
      </c>
      <c r="Q541" s="55">
        <f>Equity_Historical!W542</f>
        <v>-1.9975145042762724E-3</v>
      </c>
      <c r="R541" s="55">
        <f>Equity_Historical!X542</f>
        <v>4.7307779523900481E-3</v>
      </c>
      <c r="S541" s="55">
        <f>Equity_Historical!Y542</f>
        <v>-8.6741574595293209E-3</v>
      </c>
      <c r="T541" s="55">
        <f>Equity_Historical!Z542</f>
        <v>-3.8643905028560875E-2</v>
      </c>
      <c r="V541" s="55"/>
      <c r="W541" s="55">
        <v>-1.453951560480218E-3</v>
      </c>
      <c r="X541" s="55">
        <v>1.5294103514307525E-2</v>
      </c>
      <c r="Y541" s="94">
        <f t="shared" si="37"/>
        <v>8.5948814843924276E-3</v>
      </c>
      <c r="Z541" s="54">
        <f t="shared" si="38"/>
        <v>1008594.8814843924</v>
      </c>
      <c r="AA541" s="54">
        <f t="shared" si="39"/>
        <v>8594.8814843924483</v>
      </c>
      <c r="AB541" s="101">
        <v>-2834.1497450502357</v>
      </c>
      <c r="AC541" s="6">
        <f t="shared" si="36"/>
        <v>979589.77474450041</v>
      </c>
    </row>
    <row r="542" spans="2:29">
      <c r="B542" s="112">
        <v>44246</v>
      </c>
      <c r="C542" s="33">
        <v>538</v>
      </c>
      <c r="D542" s="55">
        <f>Bond_Historical!K542</f>
        <v>-3.4714791889093113E-3</v>
      </c>
      <c r="E542" s="55">
        <f>Bond_Historical!L542</f>
        <v>-3.1030251634322106E-3</v>
      </c>
      <c r="F542" s="55">
        <f>Bond_Historical!M542</f>
        <v>-3.7410409622688299E-3</v>
      </c>
      <c r="G542" s="55">
        <f>Bond_Historical!N542</f>
        <v>-7.2576871252382396E-3</v>
      </c>
      <c r="H542" s="55">
        <f>Bond_Historical!O542</f>
        <v>-4.0707124571003192E-3</v>
      </c>
      <c r="I542" s="55">
        <f>Bond_Historical!P542</f>
        <v>-2.5411777398778096E-3</v>
      </c>
      <c r="J542" s="55">
        <f>Equity_Historical!P543</f>
        <v>6.7057464028633697E-3</v>
      </c>
      <c r="K542" s="55">
        <f>Equity_Historical!Q543</f>
        <v>-2.9496496489857263E-2</v>
      </c>
      <c r="L542" s="55">
        <f>Equity_Historical!R543</f>
        <v>4.9276160891421773E-3</v>
      </c>
      <c r="M542" s="55">
        <f>Equity_Historical!S543</f>
        <v>-2.2546332039972746E-2</v>
      </c>
      <c r="N542" s="55">
        <f>Equity_Historical!T543</f>
        <v>1.3706273082898617E-2</v>
      </c>
      <c r="O542" s="55">
        <f>Equity_Historical!U543</f>
        <v>1.6553370923539871E-2</v>
      </c>
      <c r="P542" s="55">
        <f>Equity_Historical!V543</f>
        <v>-8.3145556334707285E-3</v>
      </c>
      <c r="Q542" s="55">
        <f>Equity_Historical!W543</f>
        <v>-2.6629579649494438E-2</v>
      </c>
      <c r="R542" s="55">
        <f>Equity_Historical!X543</f>
        <v>-1.1730761390851906E-2</v>
      </c>
      <c r="S542" s="55">
        <f>Equity_Historical!Y543</f>
        <v>1.2327016018343526E-3</v>
      </c>
      <c r="T542" s="55">
        <f>Equity_Historical!Z543</f>
        <v>9.4477026595389563E-2</v>
      </c>
      <c r="V542" s="55"/>
      <c r="W542" s="55">
        <v>-4.5609035588883694E-3</v>
      </c>
      <c r="X542" s="55">
        <v>-4.505312290148468E-2</v>
      </c>
      <c r="Y542" s="94">
        <f t="shared" si="37"/>
        <v>-2.8856235164446156E-2</v>
      </c>
      <c r="Z542" s="54">
        <f t="shared" si="38"/>
        <v>971143.76483555383</v>
      </c>
      <c r="AA542" s="54">
        <f t="shared" si="39"/>
        <v>-28856.235164446174</v>
      </c>
      <c r="AB542" s="101">
        <v>-2833.4910126930336</v>
      </c>
      <c r="AC542" s="6">
        <f t="shared" si="36"/>
        <v>950733.53958005423</v>
      </c>
    </row>
    <row r="543" spans="2:29">
      <c r="B543" s="112">
        <v>44249</v>
      </c>
      <c r="C543" s="33">
        <v>539</v>
      </c>
      <c r="D543" s="55">
        <f>Bond_Historical!K543</f>
        <v>-2.7863593921205795E-3</v>
      </c>
      <c r="E543" s="55">
        <f>Bond_Historical!L543</f>
        <v>-3.1124688783417133E-3</v>
      </c>
      <c r="F543" s="55">
        <f>Bond_Historical!M543</f>
        <v>-1.8759612899393056E-3</v>
      </c>
      <c r="G543" s="55">
        <f>Bond_Historical!N543</f>
        <v>-6.2519032054528592E-3</v>
      </c>
      <c r="H543" s="55">
        <f>Bond_Historical!O543</f>
        <v>6.5238496597802564E-4</v>
      </c>
      <c r="I543" s="55">
        <f>Bond_Historical!P543</f>
        <v>-5.2837278725859881E-3</v>
      </c>
      <c r="J543" s="55">
        <f>Equity_Historical!P544</f>
        <v>3.619026372646076E-2</v>
      </c>
      <c r="K543" s="55">
        <f>Equity_Historical!Q544</f>
        <v>-4.7136559325182091E-3</v>
      </c>
      <c r="L543" s="55">
        <f>Equity_Historical!R544</f>
        <v>-4.7096000520744251E-3</v>
      </c>
      <c r="M543" s="55">
        <f>Equity_Historical!S544</f>
        <v>-1.2880626734856941E-3</v>
      </c>
      <c r="N543" s="55">
        <f>Equity_Historical!T544</f>
        <v>-5.6040423286079343E-3</v>
      </c>
      <c r="O543" s="55">
        <f>Equity_Historical!U544</f>
        <v>9.3465755224411088E-3</v>
      </c>
      <c r="P543" s="55">
        <f>Equity_Historical!V544</f>
        <v>-5.7591799477839864E-3</v>
      </c>
      <c r="Q543" s="55">
        <f>Equity_Historical!W544</f>
        <v>-3.0848143780554445E-3</v>
      </c>
      <c r="R543" s="55">
        <f>Equity_Historical!X544</f>
        <v>9.3833307696655037E-3</v>
      </c>
      <c r="S543" s="55">
        <f>Equity_Historical!Y544</f>
        <v>-3.025202844765125E-2</v>
      </c>
      <c r="T543" s="55">
        <f>Equity_Historical!Z544</f>
        <v>2.2502601274925246E-2</v>
      </c>
      <c r="V543" s="55"/>
      <c r="W543" s="55">
        <v>-3.8813937846834783E-3</v>
      </c>
      <c r="X543" s="55">
        <v>-7.0761620383005194E-3</v>
      </c>
      <c r="Y543" s="94">
        <f t="shared" si="37"/>
        <v>-5.7982547368537031E-3</v>
      </c>
      <c r="Z543" s="54">
        <f t="shared" si="38"/>
        <v>994201.74526314635</v>
      </c>
      <c r="AA543" s="54">
        <f t="shared" si="39"/>
        <v>-5798.254736853647</v>
      </c>
      <c r="AB543" s="101">
        <v>-2774.0248774437932</v>
      </c>
      <c r="AC543" s="6">
        <f t="shared" si="36"/>
        <v>944935.28484320058</v>
      </c>
    </row>
    <row r="544" spans="2:29">
      <c r="B544" s="112">
        <v>44250</v>
      </c>
      <c r="C544" s="33">
        <v>540</v>
      </c>
      <c r="D544" s="55">
        <f>Bond_Historical!K544</f>
        <v>-2.3247259781304541E-4</v>
      </c>
      <c r="E544" s="55">
        <f>Bond_Historical!L544</f>
        <v>2.5966562377974445E-4</v>
      </c>
      <c r="F544" s="55">
        <f>Bond_Historical!M544</f>
        <v>-3.7556707360265939E-4</v>
      </c>
      <c r="G544" s="55">
        <f>Bond_Historical!N544</f>
        <v>7.5552540640811685E-4</v>
      </c>
      <c r="H544" s="55">
        <f>Bond_Historical!O544</f>
        <v>0</v>
      </c>
      <c r="I544" s="55">
        <f>Bond_Historical!P544</f>
        <v>0</v>
      </c>
      <c r="J544" s="55">
        <f>Equity_Historical!P545</f>
        <v>1.3717550575593219E-2</v>
      </c>
      <c r="K544" s="55">
        <f>Equity_Historical!Q545</f>
        <v>2.1019802081227848E-2</v>
      </c>
      <c r="L544" s="55">
        <f>Equity_Historical!R545</f>
        <v>-1.6254482716025344E-2</v>
      </c>
      <c r="M544" s="55">
        <f>Equity_Historical!S545</f>
        <v>2.0232077297855186E-2</v>
      </c>
      <c r="N544" s="55">
        <f>Equity_Historical!T545</f>
        <v>-1.0283303288443298E-2</v>
      </c>
      <c r="O544" s="55">
        <f>Equity_Historical!U545</f>
        <v>7.9995092896978908E-3</v>
      </c>
      <c r="P544" s="55">
        <f>Equity_Historical!V545</f>
        <v>-8.477814827313964E-3</v>
      </c>
      <c r="Q544" s="55">
        <f>Equity_Historical!W545</f>
        <v>-4.4235639371608144E-3</v>
      </c>
      <c r="R544" s="55">
        <f>Equity_Historical!X545</f>
        <v>5.6911844730302948E-3</v>
      </c>
      <c r="S544" s="55">
        <f>Equity_Historical!Y545</f>
        <v>-1.1116370825014158E-3</v>
      </c>
      <c r="T544" s="55">
        <f>Equity_Historical!Z545</f>
        <v>-2.9623245654579499E-4</v>
      </c>
      <c r="V544" s="55"/>
      <c r="W544" s="55">
        <v>1.8838034699351368E-4</v>
      </c>
      <c r="X544" s="55">
        <v>-1.5698657322846057E-2</v>
      </c>
      <c r="Y544" s="94">
        <f t="shared" si="37"/>
        <v>-9.3438422549102281E-3</v>
      </c>
      <c r="Z544" s="54">
        <f t="shared" si="38"/>
        <v>990656.15774508973</v>
      </c>
      <c r="AA544" s="54">
        <f t="shared" si="39"/>
        <v>-9343.8422549102688</v>
      </c>
      <c r="AB544" s="101">
        <v>-2712.9282121389406</v>
      </c>
      <c r="AC544" s="6">
        <f t="shared" si="36"/>
        <v>935591.44258829032</v>
      </c>
    </row>
    <row r="545" spans="2:29">
      <c r="B545" s="112">
        <v>44251</v>
      </c>
      <c r="C545" s="33">
        <v>541</v>
      </c>
      <c r="D545" s="55">
        <f>Bond_Historical!K545</f>
        <v>-5.8195599489022976E-4</v>
      </c>
      <c r="E545" s="55">
        <f>Bond_Historical!L545</f>
        <v>-3.4633554986320621E-4</v>
      </c>
      <c r="F545" s="55">
        <f>Bond_Historical!M545</f>
        <v>-1.879994005618349E-3</v>
      </c>
      <c r="G545" s="55">
        <f>Bond_Historical!N545</f>
        <v>1.5087546120026104E-3</v>
      </c>
      <c r="H545" s="55">
        <f>Bond_Historical!O545</f>
        <v>-1.1420378235934409E-3</v>
      </c>
      <c r="I545" s="55">
        <f>Bond_Historical!P545</f>
        <v>-3.293554298597995E-3</v>
      </c>
      <c r="J545" s="55">
        <f>Equity_Historical!P546</f>
        <v>2.9532370861530582E-2</v>
      </c>
      <c r="K545" s="55">
        <f>Equity_Historical!Q546</f>
        <v>-5.8472501450856588E-3</v>
      </c>
      <c r="L545" s="55">
        <f>Equity_Historical!R546</f>
        <v>-1.6823646174260534E-2</v>
      </c>
      <c r="M545" s="55">
        <f>Equity_Historical!S546</f>
        <v>-2.1153284183143151E-2</v>
      </c>
      <c r="N545" s="55">
        <f>Equity_Historical!T546</f>
        <v>4.2608143268693957E-2</v>
      </c>
      <c r="O545" s="55">
        <f>Equity_Historical!U546</f>
        <v>1.7442041070789522E-2</v>
      </c>
      <c r="P545" s="55">
        <f>Equity_Historical!V546</f>
        <v>7.1884282955446757E-3</v>
      </c>
      <c r="Q545" s="55">
        <f>Equity_Historical!W546</f>
        <v>-1.518777916512736E-2</v>
      </c>
      <c r="R545" s="55">
        <f>Equity_Historical!X546</f>
        <v>8.1606203694682307E-3</v>
      </c>
      <c r="S545" s="55">
        <f>Equity_Historical!Y546</f>
        <v>-4.060357780530017E-3</v>
      </c>
      <c r="T545" s="55">
        <f>Equity_Historical!Z546</f>
        <v>2.4156648804070327E-2</v>
      </c>
      <c r="V545" s="55"/>
      <c r="W545" s="55">
        <v>-4.8026118093911141E-4</v>
      </c>
      <c r="X545" s="55">
        <v>4.8632935586842868E-2</v>
      </c>
      <c r="Y545" s="94">
        <f t="shared" si="37"/>
        <v>2.8987656879730074E-2</v>
      </c>
      <c r="Z545" s="54">
        <f t="shared" si="38"/>
        <v>1028987.6568797301</v>
      </c>
      <c r="AA545" s="54">
        <f t="shared" si="39"/>
        <v>28987.656879730057</v>
      </c>
      <c r="AB545" s="101">
        <v>-2628.9671513806097</v>
      </c>
      <c r="AC545" s="6">
        <f t="shared" si="36"/>
        <v>964579.09946802037</v>
      </c>
    </row>
    <row r="546" spans="2:29">
      <c r="B546" s="112">
        <v>44252</v>
      </c>
      <c r="C546" s="33">
        <v>542</v>
      </c>
      <c r="D546" s="55">
        <f>Bond_Historical!K546</f>
        <v>-8.7641869271649422E-3</v>
      </c>
      <c r="E546" s="55">
        <f>Bond_Historical!L546</f>
        <v>-9.221891502086724E-3</v>
      </c>
      <c r="F546" s="55">
        <f>Bond_Historical!M546</f>
        <v>-9.453797729783343E-3</v>
      </c>
      <c r="G546" s="55">
        <f>Bond_Historical!N546</f>
        <v>-1.5958949696370288E-2</v>
      </c>
      <c r="H546" s="55">
        <f>Bond_Historical!O546</f>
        <v>-1.2153278139287984E-2</v>
      </c>
      <c r="I546" s="55">
        <f>Bond_Historical!P546</f>
        <v>-3.3044574135690573E-3</v>
      </c>
      <c r="J546" s="55">
        <f>Equity_Historical!P547</f>
        <v>-1.6717421682806922E-2</v>
      </c>
      <c r="K546" s="55">
        <f>Equity_Historical!Q547</f>
        <v>-3.7075473158561148E-2</v>
      </c>
      <c r="L546" s="55">
        <f>Equity_Historical!R547</f>
        <v>-9.503685907138815E-3</v>
      </c>
      <c r="M546" s="55">
        <f>Equity_Historical!S547</f>
        <v>1.1901669071623714E-3</v>
      </c>
      <c r="N546" s="55">
        <f>Equity_Historical!T547</f>
        <v>-2.7294463257353879E-2</v>
      </c>
      <c r="O546" s="55">
        <f>Equity_Historical!U547</f>
        <v>-1.3664493970776868E-2</v>
      </c>
      <c r="P546" s="55">
        <f>Equity_Historical!V547</f>
        <v>-1.3356592405657899E-4</v>
      </c>
      <c r="Q546" s="55">
        <f>Equity_Historical!W547</f>
        <v>7.4738490586111319E-3</v>
      </c>
      <c r="R546" s="55">
        <f>Equity_Historical!X547</f>
        <v>-1.0104848673148387E-2</v>
      </c>
      <c r="S546" s="55">
        <f>Equity_Historical!Y547</f>
        <v>-3.5401813635286335E-2</v>
      </c>
      <c r="T546" s="55">
        <f>Equity_Historical!Z547</f>
        <v>6.8330635850437924E-3</v>
      </c>
      <c r="V546" s="55"/>
      <c r="W546" s="55">
        <v>-1.0787000992908694E-2</v>
      </c>
      <c r="X546" s="55">
        <v>-3.8008815646722614E-2</v>
      </c>
      <c r="Y546" s="94">
        <f t="shared" si="37"/>
        <v>-2.7120089785197046E-2</v>
      </c>
      <c r="Z546" s="54">
        <f t="shared" si="38"/>
        <v>972879.91021480295</v>
      </c>
      <c r="AA546" s="54">
        <f t="shared" si="39"/>
        <v>-27120.089785197051</v>
      </c>
      <c r="AB546" s="101">
        <v>-2587.4120463229483</v>
      </c>
      <c r="AC546" s="6">
        <f t="shared" si="36"/>
        <v>937459.00968282332</v>
      </c>
    </row>
    <row r="547" spans="2:29">
      <c r="B547" s="112">
        <v>44253</v>
      </c>
      <c r="C547" s="33">
        <v>543</v>
      </c>
      <c r="D547" s="55">
        <f>Bond_Historical!K547</f>
        <v>8.6477170990383375E-3</v>
      </c>
      <c r="E547" s="55">
        <f>Bond_Historical!L547</f>
        <v>8.0953876099933517E-3</v>
      </c>
      <c r="F547" s="55">
        <f>Bond_Historical!M547</f>
        <v>1.0582114426076863E-2</v>
      </c>
      <c r="G547" s="55">
        <f>Bond_Historical!N547</f>
        <v>1.3165480516428522E-2</v>
      </c>
      <c r="H547" s="55">
        <f>Bond_Historical!O547</f>
        <v>1.2153278139287842E-2</v>
      </c>
      <c r="I547" s="55">
        <f>Bond_Historical!P547</f>
        <v>1.1024889767291689E-3</v>
      </c>
      <c r="J547" s="55">
        <f>Equity_Historical!P548</f>
        <v>-2.5244276682543462E-2</v>
      </c>
      <c r="K547" s="55">
        <f>Equity_Historical!Q548</f>
        <v>1.1438513379688172E-2</v>
      </c>
      <c r="L547" s="55">
        <f>Equity_Historical!R548</f>
        <v>-1.5504192137405802E-2</v>
      </c>
      <c r="M547" s="55">
        <f>Equity_Historical!S548</f>
        <v>-3.3062486828210086E-2</v>
      </c>
      <c r="N547" s="55">
        <f>Equity_Historical!T548</f>
        <v>1.2449141446639909E-2</v>
      </c>
      <c r="O547" s="55">
        <f>Equity_Historical!U548</f>
        <v>-2.6882749843010419E-2</v>
      </c>
      <c r="P547" s="55">
        <f>Equity_Historical!V548</f>
        <v>-3.9108567227121728E-2</v>
      </c>
      <c r="Q547" s="55">
        <f>Equity_Historical!W548</f>
        <v>-2.2591307066810788E-2</v>
      </c>
      <c r="R547" s="55">
        <f>Equity_Historical!X548</f>
        <v>1.0134941558375571E-2</v>
      </c>
      <c r="S547" s="55">
        <f>Equity_Historical!Y548</f>
        <v>2.2289842700713618E-3</v>
      </c>
      <c r="T547" s="55">
        <f>Equity_Historical!Z548</f>
        <v>3.1269520391416969E-3</v>
      </c>
      <c r="V547" s="55"/>
      <c r="W547" s="55">
        <v>9.6350042940854374E-3</v>
      </c>
      <c r="X547" s="55">
        <v>-2.741743656465815E-2</v>
      </c>
      <c r="Y547" s="94">
        <f t="shared" si="37"/>
        <v>-1.2596460221160713E-2</v>
      </c>
      <c r="Z547" s="54">
        <f t="shared" si="38"/>
        <v>987403.53977883933</v>
      </c>
      <c r="AA547" s="54">
        <f t="shared" si="39"/>
        <v>-12596.460221160669</v>
      </c>
      <c r="AB547" s="101">
        <v>-2585.1172580955317</v>
      </c>
      <c r="AC547" s="6">
        <f t="shared" si="36"/>
        <v>924862.54946166265</v>
      </c>
    </row>
    <row r="548" spans="2:29">
      <c r="B548" s="112">
        <v>44256</v>
      </c>
      <c r="C548" s="33">
        <v>544</v>
      </c>
      <c r="D548" s="55">
        <f>Bond_Historical!K548</f>
        <v>-1.2939664531851091E-3</v>
      </c>
      <c r="E548" s="55">
        <f>Bond_Historical!L548</f>
        <v>-5.2117590010157771E-4</v>
      </c>
      <c r="F548" s="55">
        <f>Bond_Historical!M548</f>
        <v>-3.0520081136037863E-3</v>
      </c>
      <c r="G548" s="55">
        <f>Bond_Historical!N548</f>
        <v>9.7698334489226043E-4</v>
      </c>
      <c r="H548" s="55">
        <f>Bond_Historical!O548</f>
        <v>-2.7790110279908332E-3</v>
      </c>
      <c r="I548" s="55">
        <f>Bond_Historical!P548</f>
        <v>4.9677333192213577E-4</v>
      </c>
      <c r="J548" s="55">
        <f>Equity_Historical!P549</f>
        <v>3.6656631047239131E-2</v>
      </c>
      <c r="K548" s="55">
        <f>Equity_Historical!Q549</f>
        <v>2.7904569550271787E-2</v>
      </c>
      <c r="L548" s="55">
        <f>Equity_Historical!R549</f>
        <v>1.1098958813873596E-2</v>
      </c>
      <c r="M548" s="55">
        <f>Equity_Historical!S549</f>
        <v>1.1079359112856763E-2</v>
      </c>
      <c r="N548" s="55">
        <f>Equity_Historical!T549</f>
        <v>4.4637377228192616E-2</v>
      </c>
      <c r="O548" s="55">
        <f>Equity_Historical!U549</f>
        <v>2.2374536753487401E-2</v>
      </c>
      <c r="P548" s="55">
        <f>Equity_Historical!V549</f>
        <v>-1.097949170308367E-2</v>
      </c>
      <c r="Q548" s="55">
        <f>Equity_Historical!W549</f>
        <v>2.0951839585160725E-2</v>
      </c>
      <c r="R548" s="55">
        <f>Equity_Historical!X549</f>
        <v>7.2878593986775786E-3</v>
      </c>
      <c r="S548" s="55">
        <f>Equity_Historical!Y549</f>
        <v>5.2451306117984098E-2</v>
      </c>
      <c r="T548" s="55">
        <f>Equity_Historical!Z549</f>
        <v>2.9326334468498565E-2</v>
      </c>
      <c r="V548" s="55"/>
      <c r="W548" s="55">
        <v>-6.3892101795084109E-4</v>
      </c>
      <c r="X548" s="55">
        <v>1.4839005974758148E-2</v>
      </c>
      <c r="Y548" s="94">
        <f t="shared" si="37"/>
        <v>8.6478351776745534E-3</v>
      </c>
      <c r="Z548" s="54">
        <f t="shared" si="38"/>
        <v>1008647.8351776745</v>
      </c>
      <c r="AA548" s="54">
        <f t="shared" si="39"/>
        <v>8647.8351776745403</v>
      </c>
      <c r="AB548" s="101">
        <v>-2511.1911629331298</v>
      </c>
      <c r="AC548" s="6">
        <f t="shared" si="36"/>
        <v>933510.38463933719</v>
      </c>
    </row>
    <row r="549" spans="2:29">
      <c r="B549" s="112">
        <v>44257</v>
      </c>
      <c r="C549" s="33">
        <v>545</v>
      </c>
      <c r="D549" s="55">
        <f>Bond_Historical!K549</f>
        <v>-1.167356428511148E-4</v>
      </c>
      <c r="E549" s="55">
        <f>Bond_Historical!L549</f>
        <v>1.739739686402948E-4</v>
      </c>
      <c r="F549" s="55">
        <f>Bond_Historical!M549</f>
        <v>7.5481421747539698E-4</v>
      </c>
      <c r="G549" s="55">
        <f>Bond_Historical!N549</f>
        <v>-1.1360591506408993E-3</v>
      </c>
      <c r="H549" s="55">
        <f>Bond_Historical!O549</f>
        <v>3.5949847765694059E-3</v>
      </c>
      <c r="I549" s="55">
        <f>Bond_Historical!P549</f>
        <v>1.839925337403246E-4</v>
      </c>
      <c r="J549" s="55">
        <f>Equity_Historical!P550</f>
        <v>-5.8682328311101019E-3</v>
      </c>
      <c r="K549" s="55">
        <f>Equity_Historical!Q550</f>
        <v>-2.2562128642368489E-2</v>
      </c>
      <c r="L549" s="55">
        <f>Equity_Historical!R550</f>
        <v>-9.6376085969497316E-3</v>
      </c>
      <c r="M549" s="55">
        <f>Equity_Historical!S550</f>
        <v>1.1709395198091326E-2</v>
      </c>
      <c r="N549" s="55">
        <f>Equity_Historical!T550</f>
        <v>-7.5080709076416237E-3</v>
      </c>
      <c r="O549" s="55">
        <f>Equity_Historical!U550</f>
        <v>-3.2611440479310295E-3</v>
      </c>
      <c r="P549" s="55">
        <f>Equity_Historical!V550</f>
        <v>-2.3475852460756761E-2</v>
      </c>
      <c r="Q549" s="55">
        <f>Equity_Historical!W550</f>
        <v>5.964553368556809E-4</v>
      </c>
      <c r="R549" s="55">
        <f>Equity_Historical!X550</f>
        <v>-2.9968194402755953E-5</v>
      </c>
      <c r="S549" s="55">
        <f>Equity_Historical!Y550</f>
        <v>-2.1115034795576981E-2</v>
      </c>
      <c r="T549" s="55">
        <f>Equity_Historical!Z550</f>
        <v>-2.2703067969436344E-2</v>
      </c>
      <c r="V549" s="55"/>
      <c r="W549" s="55">
        <v>1.4522659591192077E-5</v>
      </c>
      <c r="X549" s="55">
        <v>-1.8077049444464394E-2</v>
      </c>
      <c r="Y549" s="94">
        <f t="shared" si="37"/>
        <v>-1.084042060284216E-2</v>
      </c>
      <c r="Z549" s="54">
        <f t="shared" si="38"/>
        <v>989159.57939715788</v>
      </c>
      <c r="AA549" s="54">
        <f t="shared" si="39"/>
        <v>-10840.420602842118</v>
      </c>
      <c r="AB549" s="101">
        <v>-2497.4845837210305</v>
      </c>
      <c r="AC549" s="6">
        <f t="shared" si="36"/>
        <v>922669.96403649508</v>
      </c>
    </row>
    <row r="550" spans="2:29">
      <c r="B550" s="112">
        <v>44258</v>
      </c>
      <c r="C550" s="33">
        <v>546</v>
      </c>
      <c r="D550" s="55">
        <f>Bond_Historical!K550</f>
        <v>-3.1564267905776757E-3</v>
      </c>
      <c r="E550" s="55">
        <f>Bond_Historical!L550</f>
        <v>-3.655510864244997E-3</v>
      </c>
      <c r="F550" s="55">
        <f>Bond_Historical!M550</f>
        <v>-3.0211966356136466E-3</v>
      </c>
      <c r="G550" s="55">
        <f>Bond_Historical!N550</f>
        <v>-7.4530165991736315E-3</v>
      </c>
      <c r="H550" s="55">
        <f>Bond_Historical!O550</f>
        <v>-2.1228315496366382E-3</v>
      </c>
      <c r="I550" s="55">
        <f>Bond_Historical!P550</f>
        <v>-5.5162526538659446E-4</v>
      </c>
      <c r="J550" s="55">
        <f>Equity_Historical!P551</f>
        <v>7.9936301820782187E-3</v>
      </c>
      <c r="K550" s="55">
        <f>Equity_Historical!Q551</f>
        <v>-1.3957972159293461E-2</v>
      </c>
      <c r="L550" s="55">
        <f>Equity_Historical!R551</f>
        <v>-1.9558350768891869E-2</v>
      </c>
      <c r="M550" s="55">
        <f>Equity_Historical!S551</f>
        <v>3.3739449705517E-3</v>
      </c>
      <c r="N550" s="55">
        <f>Equity_Historical!T551</f>
        <v>2.1686716608489195E-2</v>
      </c>
      <c r="O550" s="55">
        <f>Equity_Historical!U551</f>
        <v>1.9147421946422313E-2</v>
      </c>
      <c r="P550" s="55">
        <f>Equity_Historical!V551</f>
        <v>-2.8662197959649031E-2</v>
      </c>
      <c r="Q550" s="55">
        <f>Equity_Historical!W551</f>
        <v>5.2040835872268609E-3</v>
      </c>
      <c r="R550" s="55">
        <f>Equity_Historical!X551</f>
        <v>-5.3032181946345153E-3</v>
      </c>
      <c r="S550" s="55">
        <f>Equity_Historical!Y551</f>
        <v>-2.476062646752589E-2</v>
      </c>
      <c r="T550" s="55">
        <f>Equity_Historical!Z551</f>
        <v>-2.4133548238871101E-2</v>
      </c>
      <c r="V550" s="55"/>
      <c r="W550" s="55">
        <v>-4.2269763836589782E-3</v>
      </c>
      <c r="X550" s="55">
        <v>1.574245612966501E-2</v>
      </c>
      <c r="Y550" s="94">
        <f t="shared" si="37"/>
        <v>7.7546831243354144E-3</v>
      </c>
      <c r="Z550" s="54">
        <f t="shared" si="38"/>
        <v>1007754.6831243354</v>
      </c>
      <c r="AA550" s="54">
        <f t="shared" si="39"/>
        <v>7754.6831243353663</v>
      </c>
      <c r="AB550" s="101">
        <v>-2472.711895977729</v>
      </c>
      <c r="AC550" s="6">
        <f t="shared" si="36"/>
        <v>930424.64716083044</v>
      </c>
    </row>
    <row r="551" spans="2:29">
      <c r="B551" s="112">
        <v>44259</v>
      </c>
      <c r="C551" s="33">
        <v>547</v>
      </c>
      <c r="D551" s="55">
        <f>Bond_Historical!K551</f>
        <v>-3.1652476956184413E-3</v>
      </c>
      <c r="E551" s="55">
        <f>Bond_Historical!L551</f>
        <v>-2.8816535736634502E-3</v>
      </c>
      <c r="F551" s="55">
        <f>Bond_Historical!M551</f>
        <v>-3.0303519316591623E-3</v>
      </c>
      <c r="G551" s="55">
        <f>Bond_Historical!N551</f>
        <v>-8.2014125894967326E-3</v>
      </c>
      <c r="H551" s="55">
        <f>Bond_Historical!O551</f>
        <v>-4.4229206064215487E-3</v>
      </c>
      <c r="I551" s="55">
        <f>Bond_Historical!P551</f>
        <v>1.8352740914965974E-4</v>
      </c>
      <c r="J551" s="55">
        <f>Equity_Historical!P552</f>
        <v>3.8015391058186715E-2</v>
      </c>
      <c r="K551" s="55">
        <f>Equity_Historical!Q552</f>
        <v>8.6932015848570528E-3</v>
      </c>
      <c r="L551" s="55">
        <f>Equity_Historical!R552</f>
        <v>-4.7031109012929308E-4</v>
      </c>
      <c r="M551" s="55">
        <f>Equity_Historical!S552</f>
        <v>7.4826849824774163E-4</v>
      </c>
      <c r="N551" s="55">
        <f>Equity_Historical!T552</f>
        <v>-2.6081179062768779E-2</v>
      </c>
      <c r="O551" s="55">
        <f>Equity_Historical!U552</f>
        <v>-1.5487640357679647E-2</v>
      </c>
      <c r="P551" s="55">
        <f>Equity_Historical!V552</f>
        <v>-8.5126917671098246E-3</v>
      </c>
      <c r="Q551" s="55">
        <f>Equity_Historical!W552</f>
        <v>-6.9944846260379372E-3</v>
      </c>
      <c r="R551" s="55">
        <f>Equity_Historical!X552</f>
        <v>2.8201466678345172E-3</v>
      </c>
      <c r="S551" s="55">
        <f>Equity_Historical!Y552</f>
        <v>-1.5938244647976656E-2</v>
      </c>
      <c r="T551" s="55">
        <f>Equity_Historical!Z552</f>
        <v>-1.5007424470361096E-2</v>
      </c>
      <c r="V551" s="55"/>
      <c r="W551" s="55">
        <v>-4.334395218092181E-3</v>
      </c>
      <c r="X551" s="55">
        <v>-5.0493639657877721E-3</v>
      </c>
      <c r="Y551" s="94">
        <f t="shared" si="37"/>
        <v>-4.7633764667095353E-3</v>
      </c>
      <c r="Z551" s="54">
        <f t="shared" si="38"/>
        <v>995236.62353329046</v>
      </c>
      <c r="AA551" s="54">
        <f t="shared" si="39"/>
        <v>-4763.3764667095384</v>
      </c>
      <c r="AB551" s="101">
        <v>-2467.9169950988144</v>
      </c>
      <c r="AC551" s="6">
        <f t="shared" si="36"/>
        <v>925661.2706941209</v>
      </c>
    </row>
    <row r="552" spans="2:29">
      <c r="B552" s="112">
        <v>44260</v>
      </c>
      <c r="C552" s="33">
        <v>548</v>
      </c>
      <c r="D552" s="55">
        <f>Bond_Historical!K552</f>
        <v>-5.8738236790336512E-4</v>
      </c>
      <c r="E552" s="55">
        <f>Bond_Historical!L552</f>
        <v>-6.9947489626305212E-4</v>
      </c>
      <c r="F552" s="55">
        <f>Bond_Historical!M552</f>
        <v>0</v>
      </c>
      <c r="G552" s="55">
        <f>Bond_Historical!N552</f>
        <v>-1.3094799051379231E-3</v>
      </c>
      <c r="H552" s="55">
        <f>Bond_Historical!O552</f>
        <v>1.312930437091607E-3</v>
      </c>
      <c r="I552" s="55">
        <f>Bond_Historical!P552</f>
        <v>1.2867844979392448E-3</v>
      </c>
      <c r="J552" s="55">
        <f>Equity_Historical!P553</f>
        <v>3.7115881032719567E-2</v>
      </c>
      <c r="K552" s="55">
        <f>Equity_Historical!Q553</f>
        <v>2.5445780683796233E-2</v>
      </c>
      <c r="L552" s="55">
        <f>Equity_Historical!R553</f>
        <v>1.2390870658797742E-2</v>
      </c>
      <c r="M552" s="55">
        <f>Equity_Historical!S553</f>
        <v>1.0046604872153884E-2</v>
      </c>
      <c r="N552" s="55">
        <f>Equity_Historical!T553</f>
        <v>1.867933213483371E-2</v>
      </c>
      <c r="O552" s="55">
        <f>Equity_Historical!U553</f>
        <v>2.3220820015541523E-3</v>
      </c>
      <c r="P552" s="55">
        <f>Equity_Historical!V553</f>
        <v>-5.9325289126638909E-3</v>
      </c>
      <c r="Q552" s="55">
        <f>Equity_Historical!W553</f>
        <v>1.9814309850051493E-2</v>
      </c>
      <c r="R552" s="55">
        <f>Equity_Historical!X553</f>
        <v>3.904094916138532E-2</v>
      </c>
      <c r="S552" s="55">
        <f>Equity_Historical!Y553</f>
        <v>1.0681271209501785E-2</v>
      </c>
      <c r="T552" s="55">
        <f>Equity_Historical!Z553</f>
        <v>3.4549416847653849E-2</v>
      </c>
      <c r="V552" s="55"/>
      <c r="W552" s="55">
        <v>-4.0771544820460847E-4</v>
      </c>
      <c r="X552" s="55">
        <v>-8.3791249757982078E-3</v>
      </c>
      <c r="Y552" s="94">
        <f t="shared" si="37"/>
        <v>-5.1905611647607682E-3</v>
      </c>
      <c r="Z552" s="54">
        <f t="shared" si="38"/>
        <v>994809.43883523927</v>
      </c>
      <c r="AA552" s="54">
        <f t="shared" si="39"/>
        <v>-5190.5611647607293</v>
      </c>
      <c r="AB552" s="101">
        <v>-2458.3007075126516</v>
      </c>
      <c r="AC552" s="6">
        <f t="shared" si="36"/>
        <v>920470.70952936017</v>
      </c>
    </row>
    <row r="553" spans="2:29">
      <c r="B553" s="112">
        <v>44263</v>
      </c>
      <c r="C553" s="33">
        <v>549</v>
      </c>
      <c r="D553" s="55">
        <f>Bond_Historical!K553</f>
        <v>-4.5930363702962294E-3</v>
      </c>
      <c r="E553" s="55">
        <f>Bond_Historical!L553</f>
        <v>-3.945549454637016E-3</v>
      </c>
      <c r="F553" s="55">
        <f>Bond_Historical!M553</f>
        <v>-3.0394417673124288E-3</v>
      </c>
      <c r="G553" s="55">
        <f>Bond_Historical!N553</f>
        <v>-9.3683657894816346E-3</v>
      </c>
      <c r="H553" s="55">
        <f>Bond_Historical!O553</f>
        <v>-5.5904729954641781E-3</v>
      </c>
      <c r="I553" s="55">
        <f>Bond_Historical!P553</f>
        <v>5.5111046466510235E-4</v>
      </c>
      <c r="J553" s="55">
        <f>Equity_Historical!P554</f>
        <v>-9.854625828809296E-4</v>
      </c>
      <c r="K553" s="55">
        <f>Equity_Historical!Q554</f>
        <v>-3.4530605839985552E-2</v>
      </c>
      <c r="L553" s="55">
        <f>Equity_Historical!R554</f>
        <v>-9.6501159533094235E-3</v>
      </c>
      <c r="M553" s="55">
        <f>Equity_Historical!S554</f>
        <v>-7.4078580593112283E-4</v>
      </c>
      <c r="N553" s="55">
        <f>Equity_Historical!T554</f>
        <v>1.5680841298609607E-2</v>
      </c>
      <c r="O553" s="55">
        <f>Equity_Historical!U554</f>
        <v>1.3165558356125389E-2</v>
      </c>
      <c r="P553" s="55">
        <f>Equity_Historical!V554</f>
        <v>-6.7226414978202084E-3</v>
      </c>
      <c r="Q553" s="55">
        <f>Equity_Historical!W554</f>
        <v>1.7417114837501229E-2</v>
      </c>
      <c r="R553" s="55">
        <f>Equity_Historical!X554</f>
        <v>8.8057491297445535E-3</v>
      </c>
      <c r="S553" s="55">
        <f>Equity_Historical!Y554</f>
        <v>-4.2566945781096883E-2</v>
      </c>
      <c r="T553" s="55">
        <f>Equity_Historical!Z554</f>
        <v>1.1001642977765135E-2</v>
      </c>
      <c r="V553" s="55"/>
      <c r="W553" s="55">
        <v>-5.0998828624787716E-3</v>
      </c>
      <c r="X553" s="55">
        <v>-1.8866886532599957E-4</v>
      </c>
      <c r="Y553" s="94">
        <f t="shared" si="37"/>
        <v>-2.1531544641871085E-3</v>
      </c>
      <c r="Z553" s="54">
        <f t="shared" si="38"/>
        <v>997846.8455358129</v>
      </c>
      <c r="AA553" s="54">
        <f t="shared" si="39"/>
        <v>-2153.1544641871005</v>
      </c>
      <c r="AB553" s="101">
        <v>-2445.8039254342439</v>
      </c>
      <c r="AC553" s="6">
        <f t="shared" si="36"/>
        <v>918317.55506517307</v>
      </c>
    </row>
    <row r="554" spans="2:29">
      <c r="B554" s="112">
        <v>44264</v>
      </c>
      <c r="C554" s="33">
        <v>550</v>
      </c>
      <c r="D554" s="55">
        <f>Bond_Historical!K554</f>
        <v>3.2996663254000903E-3</v>
      </c>
      <c r="E554" s="55">
        <f>Bond_Historical!L554</f>
        <v>3.7702363550953339E-3</v>
      </c>
      <c r="F554" s="55">
        <f>Bond_Historical!M554</f>
        <v>3.4186025452379622E-3</v>
      </c>
      <c r="G554" s="55">
        <f>Bond_Historical!N554</f>
        <v>7.5173242346559949E-3</v>
      </c>
      <c r="H554" s="55">
        <f>Bond_Historical!O554</f>
        <v>5.5904729954642232E-3</v>
      </c>
      <c r="I554" s="55">
        <f>Bond_Historical!P554</f>
        <v>2.0173641215274836E-3</v>
      </c>
      <c r="J554" s="55">
        <f>Equity_Historical!P555</f>
        <v>-1.5563151757467576E-2</v>
      </c>
      <c r="K554" s="55">
        <f>Equity_Historical!Q555</f>
        <v>4.0039896765605036E-2</v>
      </c>
      <c r="L554" s="55">
        <f>Equity_Historical!R555</f>
        <v>7.8670678246541021E-3</v>
      </c>
      <c r="M554" s="55">
        <f>Equity_Historical!S555</f>
        <v>2.4053749492771582E-3</v>
      </c>
      <c r="N554" s="55">
        <f>Equity_Historical!T555</f>
        <v>5.8339136401872119E-3</v>
      </c>
      <c r="O554" s="55">
        <f>Equity_Historical!U555</f>
        <v>-7.0876198038037162E-3</v>
      </c>
      <c r="P554" s="55">
        <f>Equity_Historical!V555</f>
        <v>2.0132253949325274E-2</v>
      </c>
      <c r="Q554" s="55">
        <f>Equity_Historical!W555</f>
        <v>2.7299860514600543E-3</v>
      </c>
      <c r="R554" s="55">
        <f>Equity_Historical!X555</f>
        <v>5.1556708057374345E-3</v>
      </c>
      <c r="S554" s="55">
        <f>Equity_Historical!Y555</f>
        <v>3.984530378391881E-2</v>
      </c>
      <c r="T554" s="55">
        <f>Equity_Historical!Z555</f>
        <v>-2.8594245271563873E-3</v>
      </c>
      <c r="V554" s="55"/>
      <c r="W554" s="55">
        <v>4.708126938979945E-3</v>
      </c>
      <c r="X554" s="55">
        <v>1.3707132925714766E-2</v>
      </c>
      <c r="Y554" s="94">
        <f t="shared" si="37"/>
        <v>1.0107530531020838E-2</v>
      </c>
      <c r="Z554" s="54">
        <f t="shared" si="38"/>
        <v>1010107.5305310208</v>
      </c>
      <c r="AA554" s="54">
        <f t="shared" si="39"/>
        <v>10107.530531020835</v>
      </c>
      <c r="AB554" s="101">
        <v>-2409.0845378962113</v>
      </c>
      <c r="AC554" s="6">
        <f t="shared" si="36"/>
        <v>928425.08559619391</v>
      </c>
    </row>
    <row r="555" spans="2:29">
      <c r="B555" s="112">
        <v>44265</v>
      </c>
      <c r="C555" s="33">
        <v>551</v>
      </c>
      <c r="D555" s="55">
        <f>Bond_Historical!K555</f>
        <v>1.880752412799459E-3</v>
      </c>
      <c r="E555" s="55">
        <f>Bond_Historical!L555</f>
        <v>1.6615790484677127E-3</v>
      </c>
      <c r="F555" s="55">
        <f>Bond_Historical!M555</f>
        <v>1.1369822173384273E-3</v>
      </c>
      <c r="G555" s="55">
        <f>Bond_Historical!N555</f>
        <v>4.698782739547375E-3</v>
      </c>
      <c r="H555" s="55">
        <f>Bond_Historical!O555</f>
        <v>5.2328217189666166E-3</v>
      </c>
      <c r="I555" s="55">
        <f>Bond_Historical!P555</f>
        <v>1.6475185804733674E-3</v>
      </c>
      <c r="J555" s="55">
        <f>Equity_Historical!P556</f>
        <v>3.0240488286989255E-2</v>
      </c>
      <c r="K555" s="55">
        <f>Equity_Historical!Q556</f>
        <v>-3.1659996155237726E-3</v>
      </c>
      <c r="L555" s="55">
        <f>Equity_Historical!R556</f>
        <v>2.5205510932815943E-2</v>
      </c>
      <c r="M555" s="55">
        <f>Equity_Historical!S556</f>
        <v>1.3218483321947156E-2</v>
      </c>
      <c r="N555" s="55">
        <f>Equity_Historical!T556</f>
        <v>1.3786272398355694E-2</v>
      </c>
      <c r="O555" s="55">
        <f>Equity_Historical!U556</f>
        <v>2.1501864562580259E-2</v>
      </c>
      <c r="P555" s="55">
        <f>Equity_Historical!V556</f>
        <v>8.4498691051606914E-3</v>
      </c>
      <c r="Q555" s="55">
        <f>Equity_Historical!W556</f>
        <v>9.7102469700214872E-3</v>
      </c>
      <c r="R555" s="55">
        <f>Equity_Historical!X556</f>
        <v>-6.7847967171479661E-3</v>
      </c>
      <c r="S555" s="55">
        <f>Equity_Historical!Y556</f>
        <v>-9.2089384422376977E-3</v>
      </c>
      <c r="T555" s="55">
        <f>Equity_Historical!Z556</f>
        <v>2.389774434191529E-2</v>
      </c>
      <c r="V555" s="55"/>
      <c r="W555" s="55">
        <v>2.7102670330484517E-3</v>
      </c>
      <c r="X555" s="55">
        <v>1.0373779840382982E-2</v>
      </c>
      <c r="Y555" s="94">
        <f t="shared" si="37"/>
        <v>7.3083747174491689E-3</v>
      </c>
      <c r="Z555" s="54">
        <f t="shared" si="38"/>
        <v>1007308.3747174492</v>
      </c>
      <c r="AA555" s="54">
        <f t="shared" si="39"/>
        <v>7308.3747174491873</v>
      </c>
      <c r="AB555" s="101">
        <v>-2348.8774428729666</v>
      </c>
      <c r="AC555" s="6">
        <f t="shared" si="36"/>
        <v>935733.4603136431</v>
      </c>
    </row>
    <row r="556" spans="2:29">
      <c r="B556" s="112">
        <v>44266</v>
      </c>
      <c r="C556" s="33">
        <v>552</v>
      </c>
      <c r="D556" s="55">
        <f>Bond_Historical!K556</f>
        <v>1.175651928476123E-4</v>
      </c>
      <c r="E556" s="55">
        <f>Bond_Historical!L556</f>
        <v>-8.7447175569172405E-5</v>
      </c>
      <c r="F556" s="55">
        <f>Bond_Historical!M556</f>
        <v>-7.5740207925509783E-4</v>
      </c>
      <c r="G556" s="55">
        <f>Bond_Historical!N556</f>
        <v>6.1456939739774137E-4</v>
      </c>
      <c r="H556" s="55">
        <f>Bond_Historical!O556</f>
        <v>3.2606407501485196E-4</v>
      </c>
      <c r="I556" s="55">
        <f>Bond_Historical!P556</f>
        <v>1.6449654611791484E-3</v>
      </c>
      <c r="J556" s="55">
        <f>Equity_Historical!P557</f>
        <v>-7.4748171788125897E-3</v>
      </c>
      <c r="K556" s="55">
        <f>Equity_Historical!Q557</f>
        <v>3.3337686918216647E-2</v>
      </c>
      <c r="L556" s="55">
        <f>Equity_Historical!R557</f>
        <v>-3.7850543019686322E-4</v>
      </c>
      <c r="M556" s="55">
        <f>Equity_Historical!S557</f>
        <v>-4.3868776261137207E-3</v>
      </c>
      <c r="N556" s="55">
        <f>Equity_Historical!T557</f>
        <v>2.604522723202691E-3</v>
      </c>
      <c r="O556" s="55">
        <f>Equity_Historical!U557</f>
        <v>-5.235167435786274E-3</v>
      </c>
      <c r="P556" s="55">
        <f>Equity_Historical!V557</f>
        <v>4.5331759633262504E-2</v>
      </c>
      <c r="Q556" s="55">
        <f>Equity_Historical!W557</f>
        <v>-7.8467761574630302E-3</v>
      </c>
      <c r="R556" s="55">
        <f>Equity_Historical!X557</f>
        <v>9.9616154046944776E-3</v>
      </c>
      <c r="S556" s="55">
        <f>Equity_Historical!Y557</f>
        <v>1.6368107102884558E-2</v>
      </c>
      <c r="T556" s="55">
        <f>Equity_Historical!Z557</f>
        <v>8.9295139421360983E-3</v>
      </c>
      <c r="V556" s="55"/>
      <c r="W556" s="55">
        <v>2.4489723411690316E-4</v>
      </c>
      <c r="X556" s="55">
        <v>3.2857677888215371E-2</v>
      </c>
      <c r="Y556" s="94">
        <f t="shared" si="37"/>
        <v>1.9812565626575986E-2</v>
      </c>
      <c r="Z556" s="54">
        <f t="shared" si="38"/>
        <v>1019812.565626576</v>
      </c>
      <c r="AA556" s="54">
        <f t="shared" si="39"/>
        <v>19812.565626575961</v>
      </c>
      <c r="AB556" s="101">
        <v>-2292.5819357167929</v>
      </c>
      <c r="AC556" s="6">
        <f t="shared" si="36"/>
        <v>955546.02594021906</v>
      </c>
    </row>
    <row r="557" spans="2:29">
      <c r="B557" s="112">
        <v>44267</v>
      </c>
      <c r="C557" s="33">
        <v>553</v>
      </c>
      <c r="D557" s="55">
        <f>Bond_Historical!K557</f>
        <v>-6.0070625131461103E-3</v>
      </c>
      <c r="E557" s="55">
        <f>Bond_Historical!L557</f>
        <v>-5.6959570067775453E-3</v>
      </c>
      <c r="F557" s="55">
        <f>Bond_Historical!M557</f>
        <v>-6.4657389039130915E-3</v>
      </c>
      <c r="G557" s="55">
        <f>Bond_Historical!N557</f>
        <v>-1.1586959416950855E-2</v>
      </c>
      <c r="H557" s="55">
        <f>Bond_Historical!O557</f>
        <v>-6.8718162310730021E-3</v>
      </c>
      <c r="I557" s="55">
        <f>Bond_Historical!P557</f>
        <v>-2.010942177046737E-3</v>
      </c>
      <c r="J557" s="55">
        <f>Equity_Historical!P558</f>
        <v>1.0707572400773274E-2</v>
      </c>
      <c r="K557" s="55">
        <f>Equity_Historical!Q558</f>
        <v>-2.0211727866538323E-2</v>
      </c>
      <c r="L557" s="55">
        <f>Equity_Historical!R558</f>
        <v>1.4948572627119039E-2</v>
      </c>
      <c r="M557" s="55">
        <f>Equity_Historical!S558</f>
        <v>9.8433269782540866E-3</v>
      </c>
      <c r="N557" s="55">
        <f>Equity_Historical!T558</f>
        <v>2.2085809074591715E-3</v>
      </c>
      <c r="O557" s="55">
        <f>Equity_Historical!U558</f>
        <v>1.1788635720083939E-2</v>
      </c>
      <c r="P557" s="55">
        <f>Equity_Historical!V558</f>
        <v>6.0593267367346406E-3</v>
      </c>
      <c r="Q557" s="55">
        <f>Equity_Historical!W558</f>
        <v>1.5914234703563301E-2</v>
      </c>
      <c r="R557" s="55">
        <f>Equity_Historical!X558</f>
        <v>1.1781873669544512E-2</v>
      </c>
      <c r="S557" s="55">
        <f>Equity_Historical!Y558</f>
        <v>-7.6546933125854425E-3</v>
      </c>
      <c r="T557" s="55">
        <f>Equity_Historical!Z558</f>
        <v>1.3706771087067457E-2</v>
      </c>
      <c r="V557" s="55"/>
      <c r="W557" s="55">
        <v>-7.3655065670485166E-3</v>
      </c>
      <c r="X557" s="55">
        <v>-9.9429974507295356E-4</v>
      </c>
      <c r="Y557" s="94">
        <f t="shared" si="37"/>
        <v>-3.5427824738631791E-3</v>
      </c>
      <c r="Z557" s="54">
        <f t="shared" si="38"/>
        <v>996457.21752613678</v>
      </c>
      <c r="AA557" s="54">
        <f t="shared" si="39"/>
        <v>-3542.7824738632189</v>
      </c>
      <c r="AB557" s="101">
        <v>-2282.4300598014379</v>
      </c>
      <c r="AC557" s="6">
        <f t="shared" si="36"/>
        <v>952003.24346635584</v>
      </c>
    </row>
    <row r="558" spans="2:29">
      <c r="B558" s="112">
        <v>44270</v>
      </c>
      <c r="C558" s="33">
        <v>554</v>
      </c>
      <c r="D558" s="55">
        <f>Bond_Historical!K558</f>
        <v>1.1807365881917804E-3</v>
      </c>
      <c r="E558" s="55">
        <f>Bond_Historical!L558</f>
        <v>1.0541213015337872E-3</v>
      </c>
      <c r="F558" s="55">
        <f>Bond_Historical!M558</f>
        <v>1.9060885002742524E-3</v>
      </c>
      <c r="G558" s="55">
        <f>Bond_Historical!N558</f>
        <v>3.4126918462844408E-3</v>
      </c>
      <c r="H558" s="55">
        <f>Bond_Historical!O558</f>
        <v>2.7871364289077699E-3</v>
      </c>
      <c r="I558" s="55">
        <f>Bond_Historical!P558</f>
        <v>5.4883637716007837E-4</v>
      </c>
      <c r="J558" s="55">
        <f>Equity_Historical!P559</f>
        <v>-2.582711174172847E-2</v>
      </c>
      <c r="K558" s="55">
        <f>Equity_Historical!Q559</f>
        <v>1.9736988447753845E-2</v>
      </c>
      <c r="L558" s="55">
        <f>Equity_Historical!R559</f>
        <v>-5.157949737126407E-3</v>
      </c>
      <c r="M558" s="55">
        <f>Equity_Historical!S559</f>
        <v>3.6285654980812828E-4</v>
      </c>
      <c r="N558" s="55">
        <f>Equity_Historical!T559</f>
        <v>-4.5522465573752434E-3</v>
      </c>
      <c r="O558" s="55">
        <f>Equity_Historical!U559</f>
        <v>-5.0078096788517597E-3</v>
      </c>
      <c r="P558" s="55">
        <f>Equity_Historical!V559</f>
        <v>1.5172445364703115E-2</v>
      </c>
      <c r="Q558" s="55">
        <f>Equity_Historical!W559</f>
        <v>1.2328449241839821E-2</v>
      </c>
      <c r="R558" s="55">
        <f>Equity_Historical!X559</f>
        <v>-6.0289406233197543E-3</v>
      </c>
      <c r="S558" s="55">
        <f>Equity_Historical!Y559</f>
        <v>2.4162452083168126E-2</v>
      </c>
      <c r="T558" s="55">
        <f>Equity_Historical!Z559</f>
        <v>1.3120973845778759E-2</v>
      </c>
      <c r="V558" s="55"/>
      <c r="W558" s="55">
        <v>2.0067845618864048E-3</v>
      </c>
      <c r="X558" s="55">
        <v>-1.3699223840869459E-2</v>
      </c>
      <c r="Y558" s="94">
        <f t="shared" si="37"/>
        <v>-7.4168204797671142E-3</v>
      </c>
      <c r="Z558" s="54">
        <f t="shared" si="38"/>
        <v>992583.17952023284</v>
      </c>
      <c r="AA558" s="54">
        <f t="shared" si="39"/>
        <v>-7416.8204797671642</v>
      </c>
      <c r="AB558" s="101">
        <v>-2270.2293000083882</v>
      </c>
      <c r="AC558" s="6">
        <f t="shared" si="36"/>
        <v>944586.42298658867</v>
      </c>
    </row>
    <row r="559" spans="2:29">
      <c r="B559" s="112">
        <v>44271</v>
      </c>
      <c r="C559" s="33">
        <v>555</v>
      </c>
      <c r="D559" s="55">
        <f>Bond_Historical!K559</f>
        <v>-1.1785198529816159E-4</v>
      </c>
      <c r="E559" s="55">
        <f>Bond_Historical!L559</f>
        <v>-3.5113357486748348E-4</v>
      </c>
      <c r="F559" s="55">
        <f>Bond_Historical!M559</f>
        <v>-7.6188626020142131E-4</v>
      </c>
      <c r="G559" s="55">
        <f>Bond_Historical!N559</f>
        <v>-6.969599702993859E-4</v>
      </c>
      <c r="H559" s="55">
        <f>Bond_Historical!O559</f>
        <v>1.9625598892499332E-3</v>
      </c>
      <c r="I559" s="55">
        <f>Bond_Historical!P559</f>
        <v>1.0966523223377162E-3</v>
      </c>
      <c r="J559" s="55">
        <f>Equity_Historical!P560</f>
        <v>-2.1423212210504465E-2</v>
      </c>
      <c r="K559" s="55">
        <f>Equity_Historical!Q560</f>
        <v>1.9999473814576878E-2</v>
      </c>
      <c r="L559" s="55">
        <f>Equity_Historical!R560</f>
        <v>-2.9982351200220653E-4</v>
      </c>
      <c r="M559" s="55">
        <f>Equity_Historical!S560</f>
        <v>1.7257270604776397E-2</v>
      </c>
      <c r="N559" s="55">
        <f>Equity_Historical!T560</f>
        <v>-2.6085707328667591E-4</v>
      </c>
      <c r="O559" s="55">
        <f>Equity_Historical!U560</f>
        <v>-1.2043438454318997E-2</v>
      </c>
      <c r="P559" s="55">
        <f>Equity_Historical!V560</f>
        <v>1.9713628229577437E-2</v>
      </c>
      <c r="Q559" s="55">
        <f>Equity_Historical!W560</f>
        <v>3.6137255656458873E-3</v>
      </c>
      <c r="R559" s="55">
        <f>Equity_Historical!X560</f>
        <v>2.0325085334746448E-3</v>
      </c>
      <c r="S559" s="55">
        <f>Equity_Historical!Y560</f>
        <v>1.2662507874094505E-2</v>
      </c>
      <c r="T559" s="55">
        <f>Equity_Historical!Z560</f>
        <v>-2.2732451284178802E-3</v>
      </c>
      <c r="V559" s="55"/>
      <c r="W559" s="55">
        <v>-2.3253668352479092E-4</v>
      </c>
      <c r="X559" s="55">
        <v>-3.6286910443308362E-3</v>
      </c>
      <c r="Y559" s="94">
        <f t="shared" si="37"/>
        <v>-2.2702293000084182E-3</v>
      </c>
      <c r="Z559" s="54">
        <f t="shared" si="38"/>
        <v>997729.77069999161</v>
      </c>
      <c r="AA559" s="54">
        <f t="shared" si="39"/>
        <v>-2270.2293000083882</v>
      </c>
      <c r="AB559" s="101">
        <v>-2212.955331317964</v>
      </c>
      <c r="AC559" s="6">
        <f t="shared" si="36"/>
        <v>942316.19368658029</v>
      </c>
    </row>
    <row r="560" spans="2:29">
      <c r="B560" s="112">
        <v>44272</v>
      </c>
      <c r="C560" s="33">
        <v>556</v>
      </c>
      <c r="D560" s="55">
        <f>Bond_Historical!K560</f>
        <v>-3.5380602079454764E-4</v>
      </c>
      <c r="E560" s="55">
        <f>Bond_Historical!L560</f>
        <v>-8.7816861659633538E-5</v>
      </c>
      <c r="F560" s="55">
        <f>Bond_Historical!M560</f>
        <v>-1.1442022400728372E-3</v>
      </c>
      <c r="G560" s="55">
        <f>Bond_Historical!N560</f>
        <v>9.2927783611968667E-4</v>
      </c>
      <c r="H560" s="55">
        <f>Bond_Historical!O560</f>
        <v>-8.170830305601973E-4</v>
      </c>
      <c r="I560" s="55">
        <f>Bond_Historical!P560</f>
        <v>-1.6454886994978855E-3</v>
      </c>
      <c r="J560" s="55">
        <f>Equity_Historical!P561</f>
        <v>4.3888402905372607E-3</v>
      </c>
      <c r="K560" s="55">
        <f>Equity_Historical!Q561</f>
        <v>1.6794654918448351E-2</v>
      </c>
      <c r="L560" s="55">
        <f>Equity_Historical!R561</f>
        <v>-8.3563801313782347E-3</v>
      </c>
      <c r="M560" s="55">
        <f>Equity_Historical!S561</f>
        <v>-6.4367320535288521E-3</v>
      </c>
      <c r="N560" s="55">
        <f>Equity_Historical!T561</f>
        <v>2.1797577511215638E-2</v>
      </c>
      <c r="O560" s="55">
        <f>Equity_Historical!U561</f>
        <v>1.0239653566921341E-2</v>
      </c>
      <c r="P560" s="55">
        <f>Equity_Historical!V561</f>
        <v>1.4798261379533706E-3</v>
      </c>
      <c r="Q560" s="55">
        <f>Equity_Historical!W561</f>
        <v>-4.0317738834634046E-3</v>
      </c>
      <c r="R560" s="55">
        <f>Equity_Historical!X561</f>
        <v>-6.8480260831199737E-3</v>
      </c>
      <c r="S560" s="55">
        <f>Equity_Historical!Y561</f>
        <v>-6.4715009489187906E-3</v>
      </c>
      <c r="T560" s="55">
        <f>Equity_Historical!Z561</f>
        <v>1.5250593362595374E-2</v>
      </c>
      <c r="V560" s="55"/>
      <c r="W560" s="55">
        <v>-2.2783894619771291E-4</v>
      </c>
      <c r="X560" s="55">
        <v>1.3444921465424245E-2</v>
      </c>
      <c r="Y560" s="94">
        <f t="shared" si="37"/>
        <v>7.9758173007754615E-3</v>
      </c>
      <c r="Z560" s="54">
        <f t="shared" si="38"/>
        <v>1007975.8173007754</v>
      </c>
      <c r="AA560" s="54">
        <f t="shared" si="39"/>
        <v>7975.8173007754376</v>
      </c>
      <c r="AB560" s="101">
        <v>-2200.3099335887237</v>
      </c>
      <c r="AC560" s="6">
        <f t="shared" si="36"/>
        <v>950292.01098735572</v>
      </c>
    </row>
    <row r="561" spans="2:29">
      <c r="B561" s="112">
        <v>44273</v>
      </c>
      <c r="C561" s="33">
        <v>557</v>
      </c>
      <c r="D561" s="55">
        <f>Bond_Historical!K561</f>
        <v>-4.1404938909975529E-3</v>
      </c>
      <c r="E561" s="55">
        <f>Bond_Historical!L561</f>
        <v>-3.8720336930852563E-3</v>
      </c>
      <c r="F561" s="55">
        <f>Bond_Historical!M561</f>
        <v>-3.4394268390977346E-3</v>
      </c>
      <c r="G561" s="55">
        <f>Bond_Historical!N561</f>
        <v>-5.7449055975586551E-3</v>
      </c>
      <c r="H561" s="55">
        <f>Bond_Historical!O561</f>
        <v>-6.8923222651201535E-3</v>
      </c>
      <c r="I561" s="55">
        <f>Bond_Historical!P561</f>
        <v>-3.6663054846376112E-3</v>
      </c>
      <c r="J561" s="55">
        <f>Equity_Historical!P562</f>
        <v>-4.4076557061128424E-2</v>
      </c>
      <c r="K561" s="55">
        <f>Equity_Historical!Q562</f>
        <v>-1.9160673467240597E-2</v>
      </c>
      <c r="L561" s="55">
        <f>Equity_Historical!R562</f>
        <v>-1.3142866811091444E-2</v>
      </c>
      <c r="M561" s="55">
        <f>Equity_Historical!S562</f>
        <v>3.0445436389412539E-3</v>
      </c>
      <c r="N561" s="55">
        <f>Equity_Historical!T562</f>
        <v>-1.276410641574055E-4</v>
      </c>
      <c r="O561" s="55">
        <f>Equity_Historical!U562</f>
        <v>1.6371923044977522E-2</v>
      </c>
      <c r="P561" s="55">
        <f>Equity_Historical!V562</f>
        <v>-2.9618502707021497E-3</v>
      </c>
      <c r="Q561" s="55">
        <f>Equity_Historical!W562</f>
        <v>5.9720856296832962E-3</v>
      </c>
      <c r="R561" s="55">
        <f>Equity_Historical!X562</f>
        <v>2.7639917920468608E-2</v>
      </c>
      <c r="S561" s="55">
        <f>Equity_Historical!Y562</f>
        <v>-3.4493375968245941E-2</v>
      </c>
      <c r="T561" s="55">
        <f>Equity_Historical!Z562</f>
        <v>3.0277185599107423E-3</v>
      </c>
      <c r="V561" s="55"/>
      <c r="W561" s="55">
        <v>-4.5295572869394774E-3</v>
      </c>
      <c r="X561" s="55">
        <v>-1.6844599072615214E-2</v>
      </c>
      <c r="Y561" s="94">
        <f t="shared" si="37"/>
        <v>-1.1918582358344918E-2</v>
      </c>
      <c r="Z561" s="54">
        <f t="shared" si="38"/>
        <v>988081.41764165508</v>
      </c>
      <c r="AA561" s="54">
        <f t="shared" si="39"/>
        <v>-11918.582358344924</v>
      </c>
      <c r="AB561" s="101">
        <v>-2188.5775760100223</v>
      </c>
      <c r="AC561" s="6">
        <f t="shared" si="36"/>
        <v>938373.4286290108</v>
      </c>
    </row>
    <row r="562" spans="2:29">
      <c r="B562" s="112">
        <v>44274</v>
      </c>
      <c r="C562" s="33">
        <v>558</v>
      </c>
      <c r="D562" s="55">
        <f>Bond_Historical!K562</f>
        <v>8.2931186854329458E-4</v>
      </c>
      <c r="E562" s="55">
        <f>Bond_Historical!L562</f>
        <v>7.9316666452020144E-4</v>
      </c>
      <c r="F562" s="55">
        <f>Bond_Historical!M562</f>
        <v>1.1479798615795503E-3</v>
      </c>
      <c r="G562" s="55">
        <f>Bond_Historical!N562</f>
        <v>1.478428869246445E-3</v>
      </c>
      <c r="H562" s="55">
        <f>Bond_Historical!O562</f>
        <v>1.8101517178763463E-3</v>
      </c>
      <c r="I562" s="55">
        <f>Bond_Historical!P562</f>
        <v>3.673994985043833E-4</v>
      </c>
      <c r="J562" s="55">
        <f>Equity_Historical!P563</f>
        <v>-5.6486962991425006E-3</v>
      </c>
      <c r="K562" s="55">
        <f>Equity_Historical!Q563</f>
        <v>4.0411286881865252E-2</v>
      </c>
      <c r="L562" s="55">
        <f>Equity_Historical!R563</f>
        <v>1.3218722366797532E-2</v>
      </c>
      <c r="M562" s="55">
        <f>Equity_Historical!S563</f>
        <v>-1.3140168069881709E-2</v>
      </c>
      <c r="N562" s="55">
        <f>Equity_Historical!T563</f>
        <v>-1.633800645068318E-2</v>
      </c>
      <c r="O562" s="55">
        <f>Equity_Historical!U563</f>
        <v>-1.6049380784727243E-2</v>
      </c>
      <c r="P562" s="55">
        <f>Equity_Historical!V563</f>
        <v>-2.9253283077500243E-3</v>
      </c>
      <c r="Q562" s="55">
        <f>Equity_Historical!W563</f>
        <v>1.10708141832535E-3</v>
      </c>
      <c r="R562" s="55">
        <f>Equity_Historical!X563</f>
        <v>9.7027770104373325E-3</v>
      </c>
      <c r="S562" s="55">
        <f>Equity_Historical!Y563</f>
        <v>-4.490234461317643E-3</v>
      </c>
      <c r="T562" s="55">
        <f>Equity_Historical!Z563</f>
        <v>-2.1066158487357201E-2</v>
      </c>
      <c r="V562" s="55"/>
      <c r="W562" s="55">
        <v>1.0841193208155216E-3</v>
      </c>
      <c r="X562" s="55">
        <v>2.2994505143630536E-4</v>
      </c>
      <c r="Y562" s="94">
        <f t="shared" si="37"/>
        <v>5.716147591879919E-4</v>
      </c>
      <c r="Z562" s="54">
        <f t="shared" si="38"/>
        <v>1000571.614759188</v>
      </c>
      <c r="AA562" s="54">
        <f t="shared" si="39"/>
        <v>571.61475918802898</v>
      </c>
      <c r="AB562" s="101">
        <v>-2160.9362652925774</v>
      </c>
      <c r="AC562" s="6">
        <f t="shared" si="36"/>
        <v>938945.04338819883</v>
      </c>
    </row>
    <row r="563" spans="2:29">
      <c r="B563" s="112">
        <v>44277</v>
      </c>
      <c r="C563" s="33">
        <v>559</v>
      </c>
      <c r="D563" s="55">
        <f>Bond_Historical!K563</f>
        <v>2.8385188379483487E-3</v>
      </c>
      <c r="E563" s="55">
        <f>Bond_Historical!L563</f>
        <v>1.9364981113398488E-3</v>
      </c>
      <c r="F563" s="55">
        <f>Bond_Historical!M563</f>
        <v>2.6731820440983258E-3</v>
      </c>
      <c r="G563" s="55">
        <f>Bond_Historical!N563</f>
        <v>3.5696787118769981E-3</v>
      </c>
      <c r="H563" s="55">
        <f>Bond_Historical!O563</f>
        <v>4.1003246391348811E-3</v>
      </c>
      <c r="I563" s="55">
        <f>Bond_Historical!P563</f>
        <v>-1.8378137498205056E-4</v>
      </c>
      <c r="J563" s="55">
        <f>Equity_Historical!P564</f>
        <v>-1.0320541368084373E-2</v>
      </c>
      <c r="K563" s="55">
        <f>Equity_Historical!Q564</f>
        <v>1.1753849318064459E-2</v>
      </c>
      <c r="L563" s="55">
        <f>Equity_Historical!R564</f>
        <v>4.7710379733393229E-3</v>
      </c>
      <c r="M563" s="55">
        <f>Equity_Historical!S564</f>
        <v>8.6596088967324288E-3</v>
      </c>
      <c r="N563" s="55">
        <f>Equity_Historical!T564</f>
        <v>5.9485388257833286E-3</v>
      </c>
      <c r="O563" s="55">
        <f>Equity_Historical!U564</f>
        <v>-2.724688062002412E-2</v>
      </c>
      <c r="P563" s="55">
        <f>Equity_Historical!V564</f>
        <v>1.7735975885408258E-2</v>
      </c>
      <c r="Q563" s="55">
        <f>Equity_Historical!W564</f>
        <v>-3.4638248312825809E-3</v>
      </c>
      <c r="R563" s="55">
        <f>Equity_Historical!X564</f>
        <v>3.4952439845809505E-3</v>
      </c>
      <c r="S563" s="55">
        <f>Equity_Historical!Y564</f>
        <v>2.7941714901178274E-2</v>
      </c>
      <c r="T563" s="55">
        <f>Equity_Historical!Z564</f>
        <v>-2.392449058522139E-3</v>
      </c>
      <c r="V563" s="55"/>
      <c r="W563" s="55">
        <v>2.5608206917477902E-3</v>
      </c>
      <c r="X563" s="55">
        <v>3.3100218082973013E-3</v>
      </c>
      <c r="Y563" s="94">
        <f t="shared" si="37"/>
        <v>3.0103413616774967E-3</v>
      </c>
      <c r="Z563" s="54">
        <f t="shared" si="38"/>
        <v>1003010.3413616775</v>
      </c>
      <c r="AA563" s="54">
        <f t="shared" si="39"/>
        <v>3010.3413616775069</v>
      </c>
      <c r="AB563" s="101">
        <v>-2153.1544641871005</v>
      </c>
      <c r="AC563" s="6">
        <f t="shared" si="36"/>
        <v>941955.38474987634</v>
      </c>
    </row>
    <row r="564" spans="2:29">
      <c r="B564" s="112">
        <v>44278</v>
      </c>
      <c r="C564" s="33">
        <v>560</v>
      </c>
      <c r="D564" s="55">
        <f>Bond_Historical!K564</f>
        <v>2.2414541070931104E-3</v>
      </c>
      <c r="E564" s="55">
        <f>Bond_Historical!L564</f>
        <v>2.5463534218447431E-3</v>
      </c>
      <c r="F564" s="55">
        <f>Bond_Historical!M564</f>
        <v>1.9050789977975691E-3</v>
      </c>
      <c r="G564" s="55">
        <f>Bond_Historical!N564</f>
        <v>2.9392201037312304E-3</v>
      </c>
      <c r="H564" s="55">
        <f>Bond_Historical!O564</f>
        <v>2.4524237155805406E-3</v>
      </c>
      <c r="I564" s="55">
        <f>Bond_Historical!P564</f>
        <v>9.1788044815785061E-4</v>
      </c>
      <c r="J564" s="55">
        <f>Equity_Historical!P565</f>
        <v>-1.2417925132997264E-2</v>
      </c>
      <c r="K564" s="55">
        <f>Equity_Historical!Q565</f>
        <v>-9.9629572470921156E-3</v>
      </c>
      <c r="L564" s="55">
        <f>Equity_Historical!R565</f>
        <v>1.1790801215980612E-2</v>
      </c>
      <c r="M564" s="55">
        <f>Equity_Historical!S565</f>
        <v>6.2675391913853736E-3</v>
      </c>
      <c r="N564" s="55">
        <f>Equity_Historical!T565</f>
        <v>-2.930623985083898E-2</v>
      </c>
      <c r="O564" s="55">
        <f>Equity_Historical!U565</f>
        <v>-1.005243414645636E-2</v>
      </c>
      <c r="P564" s="55">
        <f>Equity_Historical!V565</f>
        <v>1.7644518471926045E-2</v>
      </c>
      <c r="Q564" s="55">
        <f>Equity_Historical!W565</f>
        <v>1.6381331413243865E-2</v>
      </c>
      <c r="R564" s="55">
        <f>Equity_Historical!X565</f>
        <v>4.4605610663408938E-3</v>
      </c>
      <c r="S564" s="55">
        <f>Equity_Historical!Y565</f>
        <v>-6.9125903748455779E-3</v>
      </c>
      <c r="T564" s="55">
        <f>Equity_Historical!Z565</f>
        <v>-3.8683642441383878E-2</v>
      </c>
      <c r="V564" s="55"/>
      <c r="W564" s="55">
        <v>2.3118125920274357E-3</v>
      </c>
      <c r="X564" s="55">
        <v>1.050107556661525E-2</v>
      </c>
      <c r="Y564" s="94">
        <f t="shared" si="37"/>
        <v>7.2253703767801245E-3</v>
      </c>
      <c r="Z564" s="54">
        <f t="shared" si="38"/>
        <v>1007225.3703767802</v>
      </c>
      <c r="AA564" s="54">
        <f t="shared" si="39"/>
        <v>7225.3703767801635</v>
      </c>
      <c r="AB564" s="101">
        <v>-2056.9267042700667</v>
      </c>
      <c r="AC564" s="6">
        <f t="shared" si="36"/>
        <v>949180.7551266565</v>
      </c>
    </row>
    <row r="565" spans="2:29">
      <c r="B565" s="112">
        <v>44279</v>
      </c>
      <c r="C565" s="33">
        <v>561</v>
      </c>
      <c r="D565" s="55">
        <f>Bond_Historical!K565</f>
        <v>1.530875402813027E-3</v>
      </c>
      <c r="E565" s="55">
        <f>Bond_Historical!L565</f>
        <v>1.22740853467642E-3</v>
      </c>
      <c r="F565" s="55">
        <f>Bond_Historical!M565</f>
        <v>1.9012953282140463E-3</v>
      </c>
      <c r="G565" s="55">
        <f>Bond_Historical!N565</f>
        <v>3.0077451257869924E-3</v>
      </c>
      <c r="H565" s="55">
        <f>Bond_Historical!O565</f>
        <v>2.6092287771610628E-3</v>
      </c>
      <c r="I565" s="55">
        <f>Bond_Historical!P565</f>
        <v>1.6496323966163483E-3</v>
      </c>
      <c r="J565" s="55">
        <f>Equity_Historical!P566</f>
        <v>2.0079550048309584E-2</v>
      </c>
      <c r="K565" s="55">
        <f>Equity_Historical!Q566</f>
        <v>-2.964752771275497E-2</v>
      </c>
      <c r="L565" s="55">
        <f>Equity_Historical!R566</f>
        <v>-6.2160490744403571E-3</v>
      </c>
      <c r="M565" s="55">
        <f>Equity_Historical!S566</f>
        <v>-6.4471060521937972E-3</v>
      </c>
      <c r="N565" s="55">
        <f>Equity_Historical!T566</f>
        <v>1.7895316970194163E-2</v>
      </c>
      <c r="O565" s="55">
        <f>Equity_Historical!U566</f>
        <v>7.7314995865821181E-3</v>
      </c>
      <c r="P565" s="55">
        <f>Equity_Historical!V566</f>
        <v>-1.2476991700941605E-2</v>
      </c>
      <c r="Q565" s="55">
        <f>Equity_Historical!W566</f>
        <v>2.5908210326068444E-3</v>
      </c>
      <c r="R565" s="55">
        <f>Equity_Historical!X566</f>
        <v>5.6825771017160014E-3</v>
      </c>
      <c r="S565" s="55">
        <f>Equity_Historical!Y566</f>
        <v>-2.0196102455187357E-2</v>
      </c>
      <c r="T565" s="55">
        <f>Equity_Historical!Z566</f>
        <v>9.5212498944592105E-3</v>
      </c>
      <c r="V565" s="55"/>
      <c r="W565" s="55">
        <v>2.0739660775761079E-3</v>
      </c>
      <c r="X565" s="55">
        <v>8.5005133543681402E-3</v>
      </c>
      <c r="Y565" s="94">
        <f t="shared" si="37"/>
        <v>5.9298944436513273E-3</v>
      </c>
      <c r="Z565" s="54">
        <f t="shared" si="38"/>
        <v>1005929.8944436513</v>
      </c>
      <c r="AA565" s="54">
        <f t="shared" si="39"/>
        <v>5929.894443651312</v>
      </c>
      <c r="AB565" s="101">
        <v>-2021.1457704741042</v>
      </c>
      <c r="AC565" s="6">
        <f t="shared" si="36"/>
        <v>955110.64957030781</v>
      </c>
    </row>
    <row r="566" spans="2:29">
      <c r="B566" s="112">
        <v>44280</v>
      </c>
      <c r="C566" s="33">
        <v>562</v>
      </c>
      <c r="D566" s="55">
        <f>Bond_Historical!K566</f>
        <v>-7.0615352950081402E-4</v>
      </c>
      <c r="E566" s="55">
        <f>Bond_Historical!L566</f>
        <v>-5.2598001891732962E-4</v>
      </c>
      <c r="F566" s="55">
        <f>Bond_Historical!M566</f>
        <v>-1.1401980663904487E-3</v>
      </c>
      <c r="G566" s="55">
        <f>Bond_Historical!N566</f>
        <v>-1.1558611430225727E-3</v>
      </c>
      <c r="H566" s="55">
        <f>Bond_Historical!O566</f>
        <v>-6.5165982163962663E-4</v>
      </c>
      <c r="I566" s="55">
        <f>Bond_Historical!P566</f>
        <v>5.4949585733247411E-4</v>
      </c>
      <c r="J566" s="55">
        <f>Equity_Historical!P567</f>
        <v>-2.8440925924150245E-3</v>
      </c>
      <c r="K566" s="55">
        <f>Equity_Historical!Q567</f>
        <v>-1.2124049130486434E-2</v>
      </c>
      <c r="L566" s="55">
        <f>Equity_Historical!R567</f>
        <v>6.7386053543349008E-3</v>
      </c>
      <c r="M566" s="55">
        <f>Equity_Historical!S567</f>
        <v>5.7327768987091359E-3</v>
      </c>
      <c r="N566" s="55">
        <f>Equity_Historical!T567</f>
        <v>6.4993122121634302E-3</v>
      </c>
      <c r="O566" s="55">
        <f>Equity_Historical!U567</f>
        <v>1.2732301045423781E-2</v>
      </c>
      <c r="P566" s="55">
        <f>Equity_Historical!V567</f>
        <v>9.6869326255281008E-4</v>
      </c>
      <c r="Q566" s="55">
        <f>Equity_Historical!W567</f>
        <v>1.1374633798726446E-2</v>
      </c>
      <c r="R566" s="55">
        <f>Equity_Historical!X567</f>
        <v>1.3212552138616982E-3</v>
      </c>
      <c r="S566" s="55">
        <f>Equity_Historical!Y567</f>
        <v>4.1549862690050537E-3</v>
      </c>
      <c r="T566" s="55">
        <f>Equity_Historical!Z567</f>
        <v>1.6188058812928108E-2</v>
      </c>
      <c r="V566" s="55"/>
      <c r="W566" s="55">
        <v>-7.4855849792433411E-4</v>
      </c>
      <c r="X566" s="55">
        <v>-7.031729775540712E-3</v>
      </c>
      <c r="Y566" s="94">
        <f t="shared" si="37"/>
        <v>-4.5184612644941606E-3</v>
      </c>
      <c r="Z566" s="54">
        <f t="shared" si="38"/>
        <v>995481.53873550589</v>
      </c>
      <c r="AA566" s="54">
        <f t="shared" si="39"/>
        <v>-4518.461264494108</v>
      </c>
      <c r="AB566" s="101">
        <v>-1957.8734598659212</v>
      </c>
      <c r="AC566" s="6">
        <f t="shared" si="36"/>
        <v>950592.1883058137</v>
      </c>
    </row>
    <row r="567" spans="2:29">
      <c r="B567" s="112">
        <v>44281</v>
      </c>
      <c r="C567" s="33">
        <v>563</v>
      </c>
      <c r="D567" s="55">
        <f>Bond_Historical!K567</f>
        <v>-1.7677286790349137E-3</v>
      </c>
      <c r="E567" s="55">
        <f>Bond_Historical!L567</f>
        <v>-1.6664625838515373E-3</v>
      </c>
      <c r="F567" s="55">
        <f>Bond_Historical!M567</f>
        <v>-1.5228146523045831E-3</v>
      </c>
      <c r="G567" s="55">
        <f>Bond_Historical!N567</f>
        <v>-6.9388157581671661E-4</v>
      </c>
      <c r="H567" s="55">
        <f>Bond_Historical!O567</f>
        <v>0</v>
      </c>
      <c r="I567" s="55">
        <f>Bond_Historical!P567</f>
        <v>0</v>
      </c>
      <c r="J567" s="55">
        <f>Equity_Historical!P568</f>
        <v>2.6869615674946813E-2</v>
      </c>
      <c r="K567" s="55">
        <f>Equity_Historical!Q568</f>
        <v>1.523818454766529E-2</v>
      </c>
      <c r="L567" s="55">
        <f>Equity_Historical!R568</f>
        <v>8.3225813251942178E-3</v>
      </c>
      <c r="M567" s="55">
        <f>Equity_Historical!S568</f>
        <v>3.7441412883490281E-3</v>
      </c>
      <c r="N567" s="55">
        <f>Equity_Historical!T568</f>
        <v>1.6576014626660893E-2</v>
      </c>
      <c r="O567" s="55">
        <f>Equity_Historical!U568</f>
        <v>1.6512971874224229E-2</v>
      </c>
      <c r="P567" s="55">
        <f>Equity_Historical!V568</f>
        <v>4.9791364011241034E-2</v>
      </c>
      <c r="Q567" s="55">
        <f>Equity_Historical!W568</f>
        <v>2.2863785946073858E-3</v>
      </c>
      <c r="R567" s="55">
        <f>Equity_Historical!X568</f>
        <v>1.4420306459575066E-2</v>
      </c>
      <c r="S567" s="55">
        <f>Equity_Historical!Y568</f>
        <v>5.128165679121055E-3</v>
      </c>
      <c r="T567" s="55">
        <f>Equity_Historical!Z568</f>
        <v>1.4856418706271291E-2</v>
      </c>
      <c r="V567" s="55"/>
      <c r="W567" s="55">
        <v>-1.0676652092026996E-3</v>
      </c>
      <c r="X567" s="55">
        <v>5.8421040938024783E-2</v>
      </c>
      <c r="Y567" s="94">
        <f t="shared" si="37"/>
        <v>3.4625558479133789E-2</v>
      </c>
      <c r="Z567" s="54">
        <f t="shared" si="38"/>
        <v>1034625.5584791338</v>
      </c>
      <c r="AA567" s="54">
        <f t="shared" si="39"/>
        <v>34625.558479133761</v>
      </c>
      <c r="AB567" s="101">
        <v>-1953.7085198668065</v>
      </c>
      <c r="AC567" s="6">
        <f t="shared" si="36"/>
        <v>985217.74678494746</v>
      </c>
    </row>
    <row r="568" spans="2:29">
      <c r="B568" s="112">
        <v>44284</v>
      </c>
      <c r="C568" s="33">
        <v>564</v>
      </c>
      <c r="D568" s="55">
        <f>Bond_Historical!K568</f>
        <v>-1.298447301370201E-3</v>
      </c>
      <c r="E568" s="55">
        <f>Bond_Historical!L568</f>
        <v>-1.6695286623387997E-3</v>
      </c>
      <c r="F568" s="55">
        <f>Bond_Historical!M568</f>
        <v>-2.287910454078783E-3</v>
      </c>
      <c r="G568" s="55">
        <f>Bond_Historical!N568</f>
        <v>-2.3947396464221982E-3</v>
      </c>
      <c r="H568" s="55">
        <f>Bond_Historical!O568</f>
        <v>-2.4473957583738769E-3</v>
      </c>
      <c r="I568" s="55">
        <f>Bond_Historical!P568</f>
        <v>-7.3254483659182339E-4</v>
      </c>
      <c r="J568" s="55">
        <f>Equity_Historical!P569</f>
        <v>-5.3860855334719052E-3</v>
      </c>
      <c r="K568" s="55">
        <f>Equity_Historical!Q569</f>
        <v>2.7187004486760917E-2</v>
      </c>
      <c r="L568" s="55">
        <f>Equity_Historical!R569</f>
        <v>1.1332339083855726E-2</v>
      </c>
      <c r="M568" s="55">
        <f>Equity_Historical!S569</f>
        <v>8.5063075277869004E-3</v>
      </c>
      <c r="N568" s="55">
        <f>Equity_Historical!T569</f>
        <v>-4.7262120090323552E-3</v>
      </c>
      <c r="O568" s="55">
        <f>Equity_Historical!U569</f>
        <v>-1.5661216318109395E-2</v>
      </c>
      <c r="P568" s="55">
        <f>Equity_Historical!V569</f>
        <v>1.2524927269677867E-2</v>
      </c>
      <c r="Q568" s="55">
        <f>Equity_Historical!W569</f>
        <v>1.3476664950834643E-2</v>
      </c>
      <c r="R568" s="55">
        <f>Equity_Historical!X569</f>
        <v>6.8295193821249402E-3</v>
      </c>
      <c r="S568" s="55">
        <f>Equity_Historical!Y569</f>
        <v>1.4840187689136989E-3</v>
      </c>
      <c r="T568" s="55">
        <f>Equity_Historical!Z569</f>
        <v>-1.167186392069218E-2</v>
      </c>
      <c r="V568" s="55"/>
      <c r="W568" s="55">
        <v>-1.9073996310998125E-3</v>
      </c>
      <c r="X568" s="55">
        <v>2.2574743455058529E-3</v>
      </c>
      <c r="Y568" s="94">
        <f t="shared" si="37"/>
        <v>5.9152475486358663E-4</v>
      </c>
      <c r="Z568" s="54">
        <f t="shared" si="38"/>
        <v>1000591.5247548636</v>
      </c>
      <c r="AA568" s="54">
        <f t="shared" si="39"/>
        <v>591.52475486358162</v>
      </c>
      <c r="AB568" s="101">
        <v>-1919.1712030414492</v>
      </c>
      <c r="AC568" s="6">
        <f t="shared" si="36"/>
        <v>985809.27153981104</v>
      </c>
    </row>
    <row r="569" spans="2:29">
      <c r="B569" s="112">
        <v>44285</v>
      </c>
      <c r="C569" s="33">
        <v>565</v>
      </c>
      <c r="D569" s="55">
        <f>Bond_Historical!K569</f>
        <v>1.0621464723501606E-3</v>
      </c>
      <c r="E569" s="55">
        <f>Bond_Historical!L569</f>
        <v>7.91141436749166E-4</v>
      </c>
      <c r="F569" s="55">
        <f>Bond_Historical!M569</f>
        <v>3.8137838694080604E-4</v>
      </c>
      <c r="G569" s="55">
        <f>Bond_Historical!N569</f>
        <v>3.0886212222388542E-3</v>
      </c>
      <c r="H569" s="55">
        <f>Bond_Historical!O569</f>
        <v>-1.471581746382762E-3</v>
      </c>
      <c r="I569" s="55">
        <f>Bond_Historical!P569</f>
        <v>1.2813856168986334E-3</v>
      </c>
      <c r="J569" s="55">
        <f>Equity_Historical!P570</f>
        <v>-1.2446360969041257E-2</v>
      </c>
      <c r="K569" s="55">
        <f>Equity_Historical!Q570</f>
        <v>-9.7440588417310684E-3</v>
      </c>
      <c r="L569" s="55">
        <f>Equity_Historical!R570</f>
        <v>-6.8282386507836079E-3</v>
      </c>
      <c r="M569" s="55">
        <f>Equity_Historical!S570</f>
        <v>-1.3323099680887348E-2</v>
      </c>
      <c r="N569" s="55">
        <f>Equity_Historical!T570</f>
        <v>2.813042051930809E-3</v>
      </c>
      <c r="O569" s="55">
        <f>Equity_Historical!U570</f>
        <v>1.1720469993499127E-2</v>
      </c>
      <c r="P569" s="55">
        <f>Equity_Historical!V570</f>
        <v>-1.9542325342138758E-2</v>
      </c>
      <c r="Q569" s="55">
        <f>Equity_Historical!W570</f>
        <v>-1.4283161147955281E-2</v>
      </c>
      <c r="R569" s="55">
        <f>Equity_Historical!X570</f>
        <v>-1.4615946218750736E-2</v>
      </c>
      <c r="S569" s="55">
        <f>Equity_Historical!Y570</f>
        <v>-1.2350516603302785E-2</v>
      </c>
      <c r="T569" s="55">
        <f>Equity_Historical!Z570</f>
        <v>1.8489573892023121E-2</v>
      </c>
      <c r="V569" s="55"/>
      <c r="W569" s="55">
        <v>1.4081002864339842E-3</v>
      </c>
      <c r="X569" s="55">
        <v>-2.1486859343162336E-2</v>
      </c>
      <c r="Y569" s="94">
        <f t="shared" si="37"/>
        <v>-1.2328875491323808E-2</v>
      </c>
      <c r="Z569" s="54">
        <f t="shared" si="38"/>
        <v>987671.12450867624</v>
      </c>
      <c r="AA569" s="54">
        <f t="shared" si="39"/>
        <v>-12328.875491323764</v>
      </c>
      <c r="AB569" s="101">
        <v>-1903.6550028807251</v>
      </c>
      <c r="AC569" s="6">
        <f t="shared" si="36"/>
        <v>973480.39604848728</v>
      </c>
    </row>
    <row r="570" spans="2:29">
      <c r="B570" s="112">
        <v>44286</v>
      </c>
      <c r="C570" s="33">
        <v>566</v>
      </c>
      <c r="D570" s="55">
        <f>Bond_Historical!K570</f>
        <v>-4.7179475511600503E-4</v>
      </c>
      <c r="E570" s="55">
        <f>Bond_Historical!L570</f>
        <v>1.7585470283957937E-4</v>
      </c>
      <c r="F570" s="55">
        <f>Bond_Historical!M570</f>
        <v>-3.8137838694079769E-4</v>
      </c>
      <c r="G570" s="55">
        <f>Bond_Historical!N570</f>
        <v>2.6179991225823034E-3</v>
      </c>
      <c r="H570" s="55">
        <f>Bond_Historical!O570</f>
        <v>6.5442516281401914E-4</v>
      </c>
      <c r="I570" s="55">
        <f>Bond_Historical!P570</f>
        <v>-3.660632749252692E-4</v>
      </c>
      <c r="J570" s="55">
        <f>Equity_Historical!P571</f>
        <v>-1.5286643334761738E-2</v>
      </c>
      <c r="K570" s="55">
        <f>Equity_Historical!Q571</f>
        <v>2.2420357554285848E-2</v>
      </c>
      <c r="L570" s="55">
        <f>Equity_Historical!R571</f>
        <v>6.631005280821968E-4</v>
      </c>
      <c r="M570" s="55">
        <f>Equity_Historical!S571</f>
        <v>-1.6106672066277781E-3</v>
      </c>
      <c r="N570" s="55">
        <f>Equity_Historical!T571</f>
        <v>-1.3367948181729898E-2</v>
      </c>
      <c r="O570" s="55">
        <f>Equity_Historical!U571</f>
        <v>-1.4672367332721327E-2</v>
      </c>
      <c r="P570" s="55">
        <f>Equity_Historical!V571</f>
        <v>8.0217566923054574E-3</v>
      </c>
      <c r="Q570" s="55">
        <f>Equity_Historical!W571</f>
        <v>5.6310715573023289E-3</v>
      </c>
      <c r="R570" s="55">
        <f>Equity_Historical!X571</f>
        <v>-3.9964294593913888E-3</v>
      </c>
      <c r="S570" s="55">
        <f>Equity_Historical!Y571</f>
        <v>1.8591732811600262E-2</v>
      </c>
      <c r="T570" s="55">
        <f>Equity_Historical!Z571</f>
        <v>5.8806540536828844E-4</v>
      </c>
      <c r="V570" s="55"/>
      <c r="W570" s="55">
        <v>7.1717649284253591E-4</v>
      </c>
      <c r="X570" s="55">
        <v>-1.4325198164251636E-2</v>
      </c>
      <c r="Y570" s="94">
        <f t="shared" si="37"/>
        <v>-8.3082483014139657E-3</v>
      </c>
      <c r="Z570" s="54">
        <f t="shared" si="38"/>
        <v>991691.75169858604</v>
      </c>
      <c r="AA570" s="54">
        <f t="shared" si="39"/>
        <v>-8308.248301413958</v>
      </c>
      <c r="AB570" s="101">
        <v>-1900.8855363776674</v>
      </c>
      <c r="AC570" s="6">
        <f t="shared" si="36"/>
        <v>965172.14774707332</v>
      </c>
    </row>
    <row r="571" spans="2:29">
      <c r="B571" s="112">
        <v>44287</v>
      </c>
      <c r="C571" s="33">
        <v>567</v>
      </c>
      <c r="D571" s="55">
        <f>Bond_Historical!K571</f>
        <v>3.2126910391893624E-3</v>
      </c>
      <c r="E571" s="55">
        <f>Bond_Historical!L571</f>
        <v>3.3551011332115825E-3</v>
      </c>
      <c r="F571" s="55">
        <f>Bond_Historical!M571</f>
        <v>3.0134802923477847E-3</v>
      </c>
      <c r="G571" s="55">
        <f>Bond_Historical!N571</f>
        <v>6.2518019136895073E-3</v>
      </c>
      <c r="H571" s="55">
        <f>Bond_Historical!O571</f>
        <v>2.5184694747746542E-3</v>
      </c>
      <c r="I571" s="55">
        <f>Bond_Historical!P571</f>
        <v>1.2271684088026411E-3</v>
      </c>
      <c r="J571" s="55">
        <f>Equity_Historical!P572</f>
        <v>2.7558888375605002E-2</v>
      </c>
      <c r="K571" s="55">
        <f>Equity_Historical!Q572</f>
        <v>1.392489793022352E-2</v>
      </c>
      <c r="L571" s="55">
        <f>Equity_Historical!R572</f>
        <v>-1.5473865123209443E-3</v>
      </c>
      <c r="M571" s="55">
        <f>Equity_Historical!S572</f>
        <v>5.3734377661477522E-4</v>
      </c>
      <c r="N571" s="55">
        <f>Equity_Historical!T572</f>
        <v>1.0938995529061642E-2</v>
      </c>
      <c r="O571" s="55">
        <f>Equity_Historical!U572</f>
        <v>9.6755118077434497E-3</v>
      </c>
      <c r="P571" s="55">
        <f>Equity_Historical!V572</f>
        <v>4.1744031750492435E-3</v>
      </c>
      <c r="Q571" s="55">
        <f>Equity_Historical!W572</f>
        <v>-6.8415263236689308E-3</v>
      </c>
      <c r="R571" s="55">
        <f>Equity_Historical!X572</f>
        <v>-1.352941952971415E-2</v>
      </c>
      <c r="S571" s="55">
        <f>Equity_Historical!Y572</f>
        <v>6.934518381548186E-3</v>
      </c>
      <c r="T571" s="55">
        <f>Equity_Historical!Z572</f>
        <v>-5.4136681046797206E-3</v>
      </c>
      <c r="V571" s="55"/>
      <c r="W571" s="55">
        <v>3.8913106322014577E-3</v>
      </c>
      <c r="X571" s="55">
        <v>2.9263887855842222E-2</v>
      </c>
      <c r="Y571" s="94">
        <f t="shared" si="37"/>
        <v>1.9114856966385919E-2</v>
      </c>
      <c r="Z571" s="54">
        <f t="shared" si="38"/>
        <v>1019114.856966386</v>
      </c>
      <c r="AA571" s="54">
        <f t="shared" si="39"/>
        <v>19114.856966385967</v>
      </c>
      <c r="AB571" s="101">
        <v>-1892.0194830721011</v>
      </c>
      <c r="AC571" s="6">
        <f t="shared" si="36"/>
        <v>984287.00471345929</v>
      </c>
    </row>
    <row r="572" spans="2:29">
      <c r="B572" s="112">
        <v>44291</v>
      </c>
      <c r="C572" s="33">
        <v>568</v>
      </c>
      <c r="D572" s="55">
        <f>Bond_Historical!K572</f>
        <v>-1.5343485188614714E-3</v>
      </c>
      <c r="E572" s="55">
        <f>Bond_Historical!L572</f>
        <v>-2.0187828987586055E-3</v>
      </c>
      <c r="F572" s="55">
        <f>Bond_Historical!M572</f>
        <v>-2.2880303066168174E-3</v>
      </c>
      <c r="G572" s="55">
        <f>Bond_Historical!N572</f>
        <v>-4.9121271726716032E-3</v>
      </c>
      <c r="H572" s="55">
        <f>Bond_Historical!O572</f>
        <v>-3.1084323741111578E-3</v>
      </c>
      <c r="I572" s="55">
        <f>Bond_Historical!P572</f>
        <v>-9.156321565254599E-4</v>
      </c>
      <c r="J572" s="55">
        <f>Equity_Historical!P573</f>
        <v>-1.5629495425559359E-2</v>
      </c>
      <c r="K572" s="55">
        <f>Equity_Historical!Q573</f>
        <v>3.3744170212305497E-2</v>
      </c>
      <c r="L572" s="55">
        <f>Equity_Historical!R573</f>
        <v>2.7705737975492712E-2</v>
      </c>
      <c r="M572" s="55">
        <f>Equity_Historical!S573</f>
        <v>7.8459746428013281E-3</v>
      </c>
      <c r="N572" s="55">
        <f>Equity_Historical!T573</f>
        <v>-6.4203440370154165E-3</v>
      </c>
      <c r="O572" s="55">
        <f>Equity_Historical!U573</f>
        <v>5.2864005146079935E-3</v>
      </c>
      <c r="P572" s="55">
        <f>Equity_Historical!V573</f>
        <v>1.9348387730331051E-2</v>
      </c>
      <c r="Q572" s="55">
        <f>Equity_Historical!W573</f>
        <v>1.3237892741357473E-2</v>
      </c>
      <c r="R572" s="55">
        <f>Equity_Historical!X573</f>
        <v>8.4367960347304875E-3</v>
      </c>
      <c r="S572" s="55">
        <f>Equity_Historical!Y573</f>
        <v>2.3303609652491404E-2</v>
      </c>
      <c r="T572" s="55">
        <f>Equity_Historical!Z573</f>
        <v>7.2027650047469371E-3</v>
      </c>
      <c r="V572" s="55"/>
      <c r="W572" s="55">
        <v>-2.8508725764846378E-3</v>
      </c>
      <c r="X572" s="55">
        <v>-2.2847368872321375E-3</v>
      </c>
      <c r="Y572" s="94">
        <f t="shared" si="37"/>
        <v>-2.5111911629331378E-3</v>
      </c>
      <c r="Z572" s="54">
        <f t="shared" si="38"/>
        <v>997488.80883706687</v>
      </c>
      <c r="AA572" s="54">
        <f t="shared" si="39"/>
        <v>-2511.1911629331298</v>
      </c>
      <c r="AB572" s="101">
        <v>-1825.8220381023129</v>
      </c>
      <c r="AC572" s="6">
        <f t="shared" si="36"/>
        <v>981775.81355052616</v>
      </c>
    </row>
    <row r="573" spans="2:29">
      <c r="B573" s="112">
        <v>44292</v>
      </c>
      <c r="C573" s="33">
        <v>569</v>
      </c>
      <c r="D573" s="55">
        <f>Bond_Historical!K573</f>
        <v>3.5371840255740005E-3</v>
      </c>
      <c r="E573" s="55">
        <f>Bond_Historical!L573</f>
        <v>3.5083760609123872E-3</v>
      </c>
      <c r="F573" s="55">
        <f>Bond_Historical!M573</f>
        <v>3.4304282087928867E-3</v>
      </c>
      <c r="G573" s="55">
        <f>Bond_Historical!N573</f>
        <v>6.6712293379172592E-3</v>
      </c>
      <c r="H573" s="55">
        <f>Bond_Historical!O573</f>
        <v>1.1462362493867445E-3</v>
      </c>
      <c r="I573" s="55">
        <f>Bond_Historical!P573</f>
        <v>1.8305050688789141E-3</v>
      </c>
      <c r="J573" s="55">
        <f>Equity_Historical!P574</f>
        <v>-2.8358261953023742E-3</v>
      </c>
      <c r="K573" s="55">
        <f>Equity_Historical!Q574</f>
        <v>-8.6155441572174744E-3</v>
      </c>
      <c r="L573" s="55">
        <f>Equity_Historical!R574</f>
        <v>4.7937935194342259E-3</v>
      </c>
      <c r="M573" s="55">
        <f>Equity_Historical!S574</f>
        <v>3.1919952056005379E-3</v>
      </c>
      <c r="N573" s="55">
        <f>Equity_Historical!T574</f>
        <v>-7.4992262847838644E-3</v>
      </c>
      <c r="O573" s="55">
        <f>Equity_Historical!U574</f>
        <v>-7.0549397890136509E-3</v>
      </c>
      <c r="P573" s="55">
        <f>Equity_Historical!V574</f>
        <v>-4.7917921034544052E-3</v>
      </c>
      <c r="Q573" s="55">
        <f>Equity_Historical!W574</f>
        <v>5.4315276066590444E-3</v>
      </c>
      <c r="R573" s="55">
        <f>Equity_Historical!X574</f>
        <v>-1.5819692517494734E-2</v>
      </c>
      <c r="S573" s="55">
        <f>Equity_Historical!Y574</f>
        <v>2.4594991247683068E-3</v>
      </c>
      <c r="T573" s="55">
        <f>Equity_Historical!Z574</f>
        <v>2.1322196915836002E-3</v>
      </c>
      <c r="V573" s="55"/>
      <c r="W573" s="55">
        <v>4.1781682175021451E-3</v>
      </c>
      <c r="X573" s="55">
        <v>-1.7706712115125468E-2</v>
      </c>
      <c r="Y573" s="94">
        <f t="shared" si="37"/>
        <v>-8.9527599820744229E-3</v>
      </c>
      <c r="Z573" s="54">
        <f t="shared" si="38"/>
        <v>991047.24001792562</v>
      </c>
      <c r="AA573" s="54">
        <f t="shared" si="39"/>
        <v>-8952.7599820743781</v>
      </c>
      <c r="AB573" s="101">
        <v>-1823.5323816832388</v>
      </c>
      <c r="AC573" s="6">
        <f t="shared" si="36"/>
        <v>972823.05356845178</v>
      </c>
    </row>
    <row r="574" spans="2:29">
      <c r="B574" s="112">
        <v>44293</v>
      </c>
      <c r="C574" s="33">
        <v>570</v>
      </c>
      <c r="D574" s="55">
        <f>Bond_Historical!K574</f>
        <v>-1.17773981224618E-3</v>
      </c>
      <c r="E574" s="55">
        <f>Bond_Historical!L574</f>
        <v>-1.5772976420359444E-3</v>
      </c>
      <c r="F574" s="55">
        <f>Bond_Historical!M574</f>
        <v>-1.142397902176033E-3</v>
      </c>
      <c r="G574" s="55">
        <f>Bond_Historical!N574</f>
        <v>-1.9886898455368836E-3</v>
      </c>
      <c r="H574" s="55">
        <f>Bond_Historical!O574</f>
        <v>4.9131020562216676E-4</v>
      </c>
      <c r="I574" s="55">
        <f>Bond_Historical!P574</f>
        <v>3.6565226160739287E-4</v>
      </c>
      <c r="J574" s="55">
        <f>Equity_Historical!P575</f>
        <v>4.4274076887146595E-3</v>
      </c>
      <c r="K574" s="55">
        <f>Equity_Historical!Q575</f>
        <v>2.2056252823248468E-2</v>
      </c>
      <c r="L574" s="55">
        <f>Equity_Historical!R575</f>
        <v>-2.1437023826420248E-3</v>
      </c>
      <c r="M574" s="55">
        <f>Equity_Historical!S575</f>
        <v>3.7112148198821409E-3</v>
      </c>
      <c r="N574" s="55">
        <f>Equity_Historical!T575</f>
        <v>-1.899828171459457E-2</v>
      </c>
      <c r="O574" s="55">
        <f>Equity_Historical!U575</f>
        <v>1.5546592780184965E-2</v>
      </c>
      <c r="P574" s="55">
        <f>Equity_Historical!V575</f>
        <v>4.6283696469299907E-3</v>
      </c>
      <c r="Q574" s="55">
        <f>Equity_Historical!W575</f>
        <v>-5.0328563101685866E-3</v>
      </c>
      <c r="R574" s="55">
        <f>Equity_Historical!X575</f>
        <v>3.4794972255006596E-3</v>
      </c>
      <c r="S574" s="55">
        <f>Equity_Historical!Y575</f>
        <v>1.3301281293095603E-2</v>
      </c>
      <c r="T574" s="55">
        <f>Equity_Historical!Z575</f>
        <v>-2.1854149084377704E-3</v>
      </c>
      <c r="V574" s="55"/>
      <c r="W574" s="55">
        <v>-1.2451528520421625E-3</v>
      </c>
      <c r="X574" s="55">
        <v>-9.453416986472125E-4</v>
      </c>
      <c r="Y574" s="94">
        <f t="shared" si="37"/>
        <v>-1.0652661600051925E-3</v>
      </c>
      <c r="Z574" s="54">
        <f t="shared" si="38"/>
        <v>998934.73383999476</v>
      </c>
      <c r="AA574" s="54">
        <f t="shared" si="39"/>
        <v>-1065.2661600052379</v>
      </c>
      <c r="AB574" s="101">
        <v>-1821.0658453126671</v>
      </c>
      <c r="AC574" s="6">
        <f t="shared" si="36"/>
        <v>971757.78740844654</v>
      </c>
    </row>
    <row r="575" spans="2:29">
      <c r="B575" s="112">
        <v>44294</v>
      </c>
      <c r="C575" s="33">
        <v>571</v>
      </c>
      <c r="D575" s="55">
        <f>Bond_Historical!K575</f>
        <v>2.2361744186877035E-3</v>
      </c>
      <c r="E575" s="55">
        <f>Bond_Historical!L575</f>
        <v>2.4525777091531169E-3</v>
      </c>
      <c r="F575" s="55">
        <f>Bond_Historical!M575</f>
        <v>2.2834519235203125E-3</v>
      </c>
      <c r="G575" s="55">
        <f>Bond_Historical!N575</f>
        <v>3.6688728294139617E-3</v>
      </c>
      <c r="H575" s="55">
        <f>Bond_Historical!O575</f>
        <v>1.797566533174853E-3</v>
      </c>
      <c r="I575" s="55">
        <f>Bond_Historical!P575</f>
        <v>1.4614299517703121E-3</v>
      </c>
      <c r="J575" s="55">
        <f>Equity_Historical!P576</f>
        <v>-1.048042634914674E-2</v>
      </c>
      <c r="K575" s="55">
        <f>Equity_Historical!Q576</f>
        <v>-2.2357152436056806E-4</v>
      </c>
      <c r="L575" s="55">
        <f>Equity_Historical!R576</f>
        <v>-6.4392693375902395E-4</v>
      </c>
      <c r="M575" s="55">
        <f>Equity_Historical!S576</f>
        <v>5.8043632338885594E-3</v>
      </c>
      <c r="N575" s="55">
        <f>Equity_Historical!T576</f>
        <v>-3.1795512733776899E-3</v>
      </c>
      <c r="O575" s="55">
        <f>Equity_Historical!U576</f>
        <v>1.2255538884800288E-3</v>
      </c>
      <c r="P575" s="55">
        <f>Equity_Historical!V576</f>
        <v>-1.4820513970989477E-2</v>
      </c>
      <c r="Q575" s="55">
        <f>Equity_Historical!W576</f>
        <v>-2.5264041375385442E-3</v>
      </c>
      <c r="R575" s="55">
        <f>Equity_Historical!X576</f>
        <v>-2.0532391673736715E-3</v>
      </c>
      <c r="S575" s="55">
        <f>Equity_Historical!Y576</f>
        <v>1.905106055282264E-2</v>
      </c>
      <c r="T575" s="55">
        <f>Equity_Historical!Z576</f>
        <v>-1.922904204504658E-3</v>
      </c>
      <c r="V575" s="55"/>
      <c r="W575" s="55">
        <v>2.6281620571345218E-3</v>
      </c>
      <c r="X575" s="55">
        <v>-1.9517248335011204E-2</v>
      </c>
      <c r="Y575" s="94">
        <f t="shared" si="37"/>
        <v>-1.0659084178152914E-2</v>
      </c>
      <c r="Z575" s="54">
        <f t="shared" si="38"/>
        <v>989340.91582184704</v>
      </c>
      <c r="AA575" s="54">
        <f t="shared" si="39"/>
        <v>-10659.08417815296</v>
      </c>
      <c r="AB575" s="101">
        <v>-1774.236376554938</v>
      </c>
      <c r="AC575" s="6">
        <f t="shared" si="36"/>
        <v>961098.70323029358</v>
      </c>
    </row>
    <row r="576" spans="2:29">
      <c r="B576" s="112">
        <v>44295</v>
      </c>
      <c r="C576" s="33">
        <v>572</v>
      </c>
      <c r="D576" s="55">
        <f>Bond_Historical!K576</f>
        <v>-1.2937746651727608E-3</v>
      </c>
      <c r="E576" s="55">
        <f>Bond_Historical!L576</f>
        <v>-1.1377326634300266E-3</v>
      </c>
      <c r="F576" s="55">
        <f>Bond_Historical!M576</f>
        <v>-1.1410540213443671E-3</v>
      </c>
      <c r="G576" s="55">
        <f>Bond_Historical!N576</f>
        <v>-2.0622307956234143E-3</v>
      </c>
      <c r="H576" s="55">
        <f>Bond_Historical!O576</f>
        <v>-1.797566533174714E-3</v>
      </c>
      <c r="I576" s="55">
        <f>Bond_Historical!P576</f>
        <v>7.2989529609951854E-4</v>
      </c>
      <c r="J576" s="55">
        <f>Equity_Historical!P577</f>
        <v>-2.3242499120014041E-3</v>
      </c>
      <c r="K576" s="55">
        <f>Equity_Historical!Q577</f>
        <v>-1.7906590486448657E-3</v>
      </c>
      <c r="L576" s="55">
        <f>Equity_Historical!R577</f>
        <v>5.0091282238526476E-4</v>
      </c>
      <c r="M576" s="55">
        <f>Equity_Historical!S577</f>
        <v>-4.7465101025517594E-3</v>
      </c>
      <c r="N576" s="55">
        <f>Equity_Historical!T577</f>
        <v>6.6126798471737355E-3</v>
      </c>
      <c r="O576" s="55">
        <f>Equity_Historical!U577</f>
        <v>7.4500645408172696E-3</v>
      </c>
      <c r="P576" s="55">
        <f>Equity_Historical!V577</f>
        <v>-2.9908339674141748E-3</v>
      </c>
      <c r="Q576" s="55">
        <f>Equity_Historical!W577</f>
        <v>6.6522956801680431E-4</v>
      </c>
      <c r="R576" s="55">
        <f>Equity_Historical!X577</f>
        <v>3.0790648966844726E-2</v>
      </c>
      <c r="S576" s="55">
        <f>Equity_Historical!Y577</f>
        <v>2.0049447174829975E-2</v>
      </c>
      <c r="T576" s="55">
        <f>Equity_Historical!Z577</f>
        <v>7.8022100054310189E-3</v>
      </c>
      <c r="V576" s="55"/>
      <c r="W576" s="55">
        <v>-1.2617794099832919E-3</v>
      </c>
      <c r="X576" s="55">
        <v>2.6237810329372288E-3</v>
      </c>
      <c r="Y576" s="94">
        <f t="shared" si="37"/>
        <v>1.0695568557690205E-3</v>
      </c>
      <c r="Z576" s="54">
        <f t="shared" si="38"/>
        <v>1001069.556855769</v>
      </c>
      <c r="AA576" s="54">
        <f t="shared" si="39"/>
        <v>1069.5568557690131</v>
      </c>
      <c r="AB576" s="101">
        <v>-1769.2722821672214</v>
      </c>
      <c r="AC576" s="6">
        <f t="shared" si="36"/>
        <v>962168.2600860626</v>
      </c>
    </row>
    <row r="577" spans="2:29">
      <c r="B577" s="112">
        <v>44298</v>
      </c>
      <c r="C577" s="33">
        <v>573</v>
      </c>
      <c r="D577" s="55">
        <f>Bond_Historical!K577</f>
        <v>-2.3539545671180198E-4</v>
      </c>
      <c r="E577" s="55">
        <f>Bond_Historical!L577</f>
        <v>-2.629457639528206E-4</v>
      </c>
      <c r="F577" s="55">
        <f>Bond_Historical!M577</f>
        <v>-7.6123824870712111E-4</v>
      </c>
      <c r="G577" s="55">
        <f>Bond_Historical!N577</f>
        <v>-2.2939855444215781E-4</v>
      </c>
      <c r="H577" s="55">
        <f>Bond_Historical!O577</f>
        <v>1.6339641521194139E-4</v>
      </c>
      <c r="I577" s="55">
        <f>Bond_Historical!P577</f>
        <v>1.8247365423595653E-4</v>
      </c>
      <c r="J577" s="55">
        <f>Equity_Historical!P578</f>
        <v>-6.6446217832990062E-3</v>
      </c>
      <c r="K577" s="55">
        <f>Equity_Historical!Q578</f>
        <v>-2.9486626753345265E-3</v>
      </c>
      <c r="L577" s="55">
        <f>Equity_Historical!R578</f>
        <v>1.4301411137376059E-4</v>
      </c>
      <c r="M577" s="55">
        <f>Equity_Historical!S578</f>
        <v>1.9364401683636581E-3</v>
      </c>
      <c r="N577" s="55">
        <f>Equity_Historical!T578</f>
        <v>4.4718760091469476E-3</v>
      </c>
      <c r="O577" s="55">
        <f>Equity_Historical!U578</f>
        <v>-2.1136077499619549E-3</v>
      </c>
      <c r="P577" s="55">
        <f>Equity_Historical!V578</f>
        <v>9.7786893574658539E-3</v>
      </c>
      <c r="Q577" s="55">
        <f>Equity_Historical!W578</f>
        <v>1.99368913411988E-3</v>
      </c>
      <c r="R577" s="55">
        <f>Equity_Historical!X578</f>
        <v>-5.3117138250714899E-5</v>
      </c>
      <c r="S577" s="55">
        <f>Equity_Historical!Y578</f>
        <v>-1.3321379587318282E-2</v>
      </c>
      <c r="T577" s="55">
        <f>Equity_Historical!Z578</f>
        <v>3.336523178275493E-3</v>
      </c>
      <c r="V577" s="55"/>
      <c r="W577" s="55">
        <v>-2.7610265290616199E-4</v>
      </c>
      <c r="X577" s="55">
        <v>4.160072150500493E-3</v>
      </c>
      <c r="Y577" s="94">
        <f t="shared" si="37"/>
        <v>2.3856022291378312E-3</v>
      </c>
      <c r="Z577" s="54">
        <f t="shared" si="38"/>
        <v>1002385.6022291378</v>
      </c>
      <c r="AA577" s="54">
        <f t="shared" si="39"/>
        <v>2385.6022291377885</v>
      </c>
      <c r="AB577" s="101">
        <v>-1763.3815598177025</v>
      </c>
      <c r="AC577" s="6">
        <f t="shared" si="36"/>
        <v>964553.86231520039</v>
      </c>
    </row>
    <row r="578" spans="2:29">
      <c r="B578" s="112">
        <v>44299</v>
      </c>
      <c r="C578" s="33">
        <v>574</v>
      </c>
      <c r="D578" s="55">
        <f>Bond_Historical!K578</f>
        <v>2.586867483280934E-3</v>
      </c>
      <c r="E578" s="55">
        <f>Bond_Historical!L578</f>
        <v>2.8868966808305143E-3</v>
      </c>
      <c r="F578" s="55">
        <f>Bond_Historical!M578</f>
        <v>2.6622856786937049E-3</v>
      </c>
      <c r="G578" s="55">
        <f>Bond_Historical!N578</f>
        <v>4.4261238800347947E-3</v>
      </c>
      <c r="H578" s="55">
        <f>Bond_Historical!O578</f>
        <v>3.2659180087234855E-3</v>
      </c>
      <c r="I578" s="55">
        <f>Bond_Historical!P578</f>
        <v>9.1153729195549973E-4</v>
      </c>
      <c r="J578" s="55">
        <f>Equity_Historical!P579</f>
        <v>3.7767113624027973E-3</v>
      </c>
      <c r="K578" s="55">
        <f>Equity_Historical!Q579</f>
        <v>-5.7299127958123624E-3</v>
      </c>
      <c r="L578" s="55">
        <f>Equity_Historical!R579</f>
        <v>-3.0804689596936048E-3</v>
      </c>
      <c r="M578" s="55">
        <f>Equity_Historical!S579</f>
        <v>-3.5172630460463851E-4</v>
      </c>
      <c r="N578" s="55">
        <f>Equity_Historical!T579</f>
        <v>-1.3108467349777581E-4</v>
      </c>
      <c r="O578" s="55">
        <f>Equity_Historical!U579</f>
        <v>-1.1998488889704386E-2</v>
      </c>
      <c r="P578" s="55">
        <f>Equity_Historical!V579</f>
        <v>6.2328523965263678E-3</v>
      </c>
      <c r="Q578" s="55">
        <f>Equity_Historical!W579</f>
        <v>7.275869389720727E-3</v>
      </c>
      <c r="R578" s="55">
        <f>Equity_Historical!X579</f>
        <v>-4.7417463935431363E-3</v>
      </c>
      <c r="S578" s="55">
        <f>Equity_Historical!Y579</f>
        <v>2.4015736390196493E-2</v>
      </c>
      <c r="T578" s="55">
        <f>Equity_Historical!Z579</f>
        <v>1.083450532996223E-3</v>
      </c>
      <c r="V578" s="55"/>
      <c r="W578" s="55">
        <v>3.0793774834993433E-3</v>
      </c>
      <c r="X578" s="55">
        <v>9.0167845344080687E-4</v>
      </c>
      <c r="Y578" s="94">
        <f t="shared" si="37"/>
        <v>1.7727580654642214E-3</v>
      </c>
      <c r="Z578" s="54">
        <f t="shared" si="38"/>
        <v>1001772.7580654642</v>
      </c>
      <c r="AA578" s="54">
        <f t="shared" si="39"/>
        <v>1772.7580654642079</v>
      </c>
      <c r="AB578" s="101">
        <v>-1748.0498043826083</v>
      </c>
      <c r="AC578" s="6">
        <f t="shared" si="36"/>
        <v>966326.62038066459</v>
      </c>
    </row>
    <row r="579" spans="2:29">
      <c r="B579" s="112">
        <v>44300</v>
      </c>
      <c r="C579" s="33">
        <v>575</v>
      </c>
      <c r="D579" s="55">
        <f>Bond_Historical!K579</f>
        <v>-7.0497329048276308E-4</v>
      </c>
      <c r="E579" s="55">
        <f>Bond_Historical!L579</f>
        <v>-7.8655291132330679E-4</v>
      </c>
      <c r="F579" s="55">
        <f>Bond_Historical!M579</f>
        <v>-1.1401463506172484E-3</v>
      </c>
      <c r="G579" s="55">
        <f>Bond_Historical!N579</f>
        <v>-1.3716037553645449E-3</v>
      </c>
      <c r="H579" s="55">
        <f>Bond_Historical!O579</f>
        <v>0</v>
      </c>
      <c r="I579" s="55">
        <f>Bond_Historical!P579</f>
        <v>1.4565815518527679E-3</v>
      </c>
      <c r="J579" s="55">
        <f>Equity_Historical!P580</f>
        <v>2.8489811991986604E-2</v>
      </c>
      <c r="K579" s="55">
        <f>Equity_Historical!Q580</f>
        <v>-2.2659245528015716E-2</v>
      </c>
      <c r="L579" s="55">
        <f>Equity_Historical!R580</f>
        <v>-3.5876719018876812E-4</v>
      </c>
      <c r="M579" s="55">
        <f>Equity_Historical!S580</f>
        <v>-3.1718839716792235E-3</v>
      </c>
      <c r="N579" s="55">
        <f>Equity_Historical!T580</f>
        <v>4.975272333194127E-3</v>
      </c>
      <c r="O579" s="55">
        <f>Equity_Historical!U580</f>
        <v>-1.8867327836001303E-2</v>
      </c>
      <c r="P579" s="55">
        <f>Equity_Historical!V580</f>
        <v>-5.4879991968589488E-3</v>
      </c>
      <c r="Q579" s="55">
        <f>Equity_Historical!W580</f>
        <v>3.814932873448093E-3</v>
      </c>
      <c r="R579" s="55">
        <f>Equity_Historical!X580</f>
        <v>3.0127119832089586E-3</v>
      </c>
      <c r="S579" s="55">
        <f>Equity_Historical!Y580</f>
        <v>-1.8014508219005895E-2</v>
      </c>
      <c r="T579" s="55">
        <f>Equity_Historical!Z580</f>
        <v>7.4456855318292452E-3</v>
      </c>
      <c r="V579" s="55"/>
      <c r="W579" s="55">
        <v>-7.3168409959405276E-4</v>
      </c>
      <c r="X579" s="55">
        <v>-1.7668876210256328E-3</v>
      </c>
      <c r="Y579" s="94">
        <f t="shared" si="37"/>
        <v>-1.3528062124530007E-3</v>
      </c>
      <c r="Z579" s="54">
        <f t="shared" si="38"/>
        <v>998647.19378754694</v>
      </c>
      <c r="AA579" s="54">
        <f t="shared" si="39"/>
        <v>-1352.8062124530552</v>
      </c>
      <c r="AB579" s="101">
        <v>-1713.9739652272547</v>
      </c>
      <c r="AC579" s="6">
        <f t="shared" si="36"/>
        <v>964973.81416821154</v>
      </c>
    </row>
    <row r="580" spans="2:29">
      <c r="B580" s="112">
        <v>44301</v>
      </c>
      <c r="C580" s="33">
        <v>576</v>
      </c>
      <c r="D580" s="55">
        <f>Bond_Historical!K580</f>
        <v>4.2217699576306703E-3</v>
      </c>
      <c r="E580" s="55">
        <f>Bond_Historical!L580</f>
        <v>3.9262832011030995E-3</v>
      </c>
      <c r="F580" s="55">
        <f>Bond_Historical!M580</f>
        <v>4.9307916745908531E-3</v>
      </c>
      <c r="G580" s="55">
        <f>Bond_Historical!N580</f>
        <v>6.1566135681932052E-3</v>
      </c>
      <c r="H580" s="55">
        <f>Bond_Historical!O580</f>
        <v>5.3654395089941642E-3</v>
      </c>
      <c r="I580" s="55">
        <f>Bond_Historical!P580</f>
        <v>3.451176146129904E-3</v>
      </c>
      <c r="J580" s="55">
        <f>Equity_Historical!P581</f>
        <v>-5.9491633540749963E-3</v>
      </c>
      <c r="K580" s="55">
        <f>Equity_Historical!Q581</f>
        <v>1.6376592130889846E-2</v>
      </c>
      <c r="L580" s="55">
        <f>Equity_Historical!R581</f>
        <v>6.0114104205254912E-3</v>
      </c>
      <c r="M580" s="55">
        <f>Equity_Historical!S581</f>
        <v>1.3324170594570266E-2</v>
      </c>
      <c r="N580" s="55">
        <f>Equity_Historical!T581</f>
        <v>6.8978396195613313E-3</v>
      </c>
      <c r="O580" s="55">
        <f>Equity_Historical!U581</f>
        <v>6.3286759953375994E-3</v>
      </c>
      <c r="P580" s="55">
        <f>Equity_Historical!V581</f>
        <v>2.2421549702236237E-2</v>
      </c>
      <c r="Q580" s="55">
        <f>Equity_Historical!W581</f>
        <v>1.3433607886983648E-2</v>
      </c>
      <c r="R580" s="55">
        <f>Equity_Historical!X581</f>
        <v>3.7567794579856983E-2</v>
      </c>
      <c r="S580" s="55">
        <f>Equity_Historical!Y581</f>
        <v>1.8535330529527771E-2</v>
      </c>
      <c r="T580" s="55">
        <f>Equity_Historical!Z581</f>
        <v>1.6760619886630435E-3</v>
      </c>
      <c r="V580" s="55"/>
      <c r="W580" s="55">
        <v>4.877768211786245E-3</v>
      </c>
      <c r="X580" s="55">
        <v>1.6753276821596434E-2</v>
      </c>
      <c r="Y580" s="94">
        <f t="shared" si="37"/>
        <v>1.2003073377672358E-2</v>
      </c>
      <c r="Z580" s="54">
        <f t="shared" si="38"/>
        <v>1012003.0733776724</v>
      </c>
      <c r="AA580" s="54">
        <f t="shared" si="39"/>
        <v>12003.07337767235</v>
      </c>
      <c r="AB580" s="101">
        <v>-1695.7384706669254</v>
      </c>
      <c r="AC580" s="6">
        <f t="shared" si="36"/>
        <v>976976.88754588389</v>
      </c>
    </row>
    <row r="581" spans="2:29">
      <c r="B581" s="112">
        <v>44302</v>
      </c>
      <c r="C581" s="33">
        <v>577</v>
      </c>
      <c r="D581" s="55">
        <f>Bond_Historical!K581</f>
        <v>-2.6949893881490251E-3</v>
      </c>
      <c r="E581" s="55">
        <f>Bond_Historical!L581</f>
        <v>-2.6157803437904695E-3</v>
      </c>
      <c r="F581" s="55">
        <f>Bond_Historical!M581</f>
        <v>-2.273112779351365E-3</v>
      </c>
      <c r="G581" s="55">
        <f>Bond_Historical!N581</f>
        <v>-6.8432270341545354E-3</v>
      </c>
      <c r="H581" s="55">
        <f>Bond_Historical!O581</f>
        <v>-3.2442104707907949E-4</v>
      </c>
      <c r="I581" s="55">
        <f>Bond_Historical!P581</f>
        <v>-5.4430421256474642E-4</v>
      </c>
      <c r="J581" s="55">
        <f>Equity_Historical!P582</f>
        <v>-5.6316964963340531E-3</v>
      </c>
      <c r="K581" s="55">
        <f>Equity_Historical!Q582</f>
        <v>-5.3420754810938964E-3</v>
      </c>
      <c r="L581" s="55">
        <f>Equity_Historical!R582</f>
        <v>3.2051880214822056E-3</v>
      </c>
      <c r="M581" s="55">
        <f>Equity_Historical!S582</f>
        <v>2.6089374079154961E-3</v>
      </c>
      <c r="N581" s="55">
        <f>Equity_Historical!T582</f>
        <v>-1.0381144155282619E-3</v>
      </c>
      <c r="O581" s="55">
        <f>Equity_Historical!U582</f>
        <v>7.3984696369921088E-3</v>
      </c>
      <c r="P581" s="55">
        <f>Equity_Historical!V582</f>
        <v>5.8895683933195596E-3</v>
      </c>
      <c r="Q581" s="55">
        <f>Equity_Historical!W582</f>
        <v>1.3127378202824998E-2</v>
      </c>
      <c r="R581" s="55">
        <f>Equity_Historical!X582</f>
        <v>2.5608653770764355E-3</v>
      </c>
      <c r="S581" s="55">
        <f>Equity_Historical!Y582</f>
        <v>-2.5311545995578689E-3</v>
      </c>
      <c r="T581" s="55">
        <f>Equity_Historical!Z582</f>
        <v>2.4307703550595348E-3</v>
      </c>
      <c r="V581" s="55"/>
      <c r="W581" s="55">
        <v>-3.5305250777369294E-3</v>
      </c>
      <c r="X581" s="55">
        <v>4.3721981321330158E-4</v>
      </c>
      <c r="Y581" s="94">
        <f t="shared" si="37"/>
        <v>-1.1498781431667909E-3</v>
      </c>
      <c r="Z581" s="54">
        <f t="shared" si="38"/>
        <v>998850.12185683323</v>
      </c>
      <c r="AA581" s="54">
        <f t="shared" si="39"/>
        <v>-1149.878143166774</v>
      </c>
      <c r="AB581" s="101">
        <v>-1686.3575731005985</v>
      </c>
      <c r="AC581" s="6">
        <f t="shared" ref="AC581:AC644" si="40">AC580+AA581</f>
        <v>975827.00940271711</v>
      </c>
    </row>
    <row r="582" spans="2:29">
      <c r="B582" s="112">
        <v>44305</v>
      </c>
      <c r="C582" s="33">
        <v>578</v>
      </c>
      <c r="D582" s="55">
        <f>Bond_Historical!K582</f>
        <v>-5.8682901849759059E-4</v>
      </c>
      <c r="E582" s="55">
        <f>Bond_Historical!L582</f>
        <v>-7.86065515163309E-4</v>
      </c>
      <c r="F582" s="55">
        <f>Bond_Historical!M582</f>
        <v>-3.7876508840334859E-4</v>
      </c>
      <c r="G582" s="55">
        <f>Bond_Historical!N582</f>
        <v>-2.5974255164564653E-3</v>
      </c>
      <c r="H582" s="55">
        <f>Bond_Historical!O582</f>
        <v>-1.6234427549249486E-3</v>
      </c>
      <c r="I582" s="55">
        <f>Bond_Historical!P582</f>
        <v>0</v>
      </c>
      <c r="J582" s="55">
        <f>Equity_Historical!P583</f>
        <v>-3.1820183348798634E-3</v>
      </c>
      <c r="K582" s="55">
        <f>Equity_Historical!Q583</f>
        <v>-1.2951754407408188E-2</v>
      </c>
      <c r="L582" s="55">
        <f>Equity_Historical!R583</f>
        <v>-6.4212892258845335E-3</v>
      </c>
      <c r="M582" s="55">
        <f>Equity_Historical!S583</f>
        <v>1.9088073875494589E-3</v>
      </c>
      <c r="N582" s="55">
        <f>Equity_Historical!T583</f>
        <v>-6.4963043078347356E-4</v>
      </c>
      <c r="O582" s="55">
        <f>Equity_Historical!U583</f>
        <v>-4.2491447756604584E-3</v>
      </c>
      <c r="P582" s="55">
        <f>Equity_Historical!V583</f>
        <v>-3.2184235241047268E-4</v>
      </c>
      <c r="Q582" s="55">
        <f>Equity_Historical!W583</f>
        <v>1.7885824562147933E-3</v>
      </c>
      <c r="R582" s="55">
        <f>Equity_Historical!X583</f>
        <v>-2.9966545988553799E-3</v>
      </c>
      <c r="S582" s="55">
        <f>Equity_Historical!Y583</f>
        <v>5.0555790788320235E-3</v>
      </c>
      <c r="T582" s="55">
        <f>Equity_Historical!Z583</f>
        <v>-6.153561989440311E-3</v>
      </c>
      <c r="V582" s="55"/>
      <c r="W582" s="55">
        <v>-1.2002475863093648E-3</v>
      </c>
      <c r="X582" s="55">
        <v>-6.5781528096061671E-5</v>
      </c>
      <c r="Y582" s="94">
        <f t="shared" ref="Y582:Y645" si="41">W582*$AF$2+X582*$AG$2</f>
        <v>-5.1956795138138293E-4</v>
      </c>
      <c r="Z582" s="54">
        <f t="shared" ref="Z582:Z645" si="42">Y582*$AW$7+$AW$7</f>
        <v>999480.43204861856</v>
      </c>
      <c r="AA582" s="54">
        <f t="shared" ref="AA582:AA645" si="43">Z582-$AW$7</f>
        <v>-519.56795138143934</v>
      </c>
      <c r="AB582" s="101">
        <v>-1645.3368664544541</v>
      </c>
      <c r="AC582" s="6">
        <f t="shared" si="40"/>
        <v>975307.44145133568</v>
      </c>
    </row>
    <row r="583" spans="2:29">
      <c r="B583" s="112">
        <v>44306</v>
      </c>
      <c r="C583" s="33">
        <v>579</v>
      </c>
      <c r="D583" s="55">
        <f>Bond_Historical!K583</f>
        <v>1.6420585728283491E-3</v>
      </c>
      <c r="E583" s="55">
        <f>Bond_Historical!L583</f>
        <v>1.5713633973615383E-3</v>
      </c>
      <c r="F583" s="55">
        <f>Bond_Historical!M583</f>
        <v>1.8947609600832656E-3</v>
      </c>
      <c r="G583" s="55">
        <f>Bond_Historical!N583</f>
        <v>1.9105429036604614E-3</v>
      </c>
      <c r="H583" s="55">
        <f>Bond_Historical!O583</f>
        <v>6.497158292057281E-4</v>
      </c>
      <c r="I583" s="55">
        <f>Bond_Historical!P583</f>
        <v>0</v>
      </c>
      <c r="J583" s="55">
        <f>Equity_Historical!P584</f>
        <v>-2.1294530771346534E-2</v>
      </c>
      <c r="K583" s="55">
        <f>Equity_Historical!Q584</f>
        <v>1.3556568572451991E-3</v>
      </c>
      <c r="L583" s="55">
        <f>Equity_Historical!R584</f>
        <v>7.7006718970134254E-3</v>
      </c>
      <c r="M583" s="55">
        <f>Equity_Historical!S584</f>
        <v>2.2513284497618314E-3</v>
      </c>
      <c r="N583" s="55">
        <f>Equity_Historical!T584</f>
        <v>-2.4195565604126956E-2</v>
      </c>
      <c r="O583" s="55">
        <f>Equity_Historical!U584</f>
        <v>-2.2390877991358017E-2</v>
      </c>
      <c r="P583" s="55">
        <f>Equity_Historical!V584</f>
        <v>1.648069522355981E-2</v>
      </c>
      <c r="Q583" s="55">
        <f>Equity_Historical!W584</f>
        <v>1.2682319092292652E-2</v>
      </c>
      <c r="R583" s="55">
        <f>Equity_Historical!X584</f>
        <v>1.7015019595384061E-2</v>
      </c>
      <c r="S583" s="55">
        <f>Equity_Historical!Y584</f>
        <v>-1.2913042680187206E-2</v>
      </c>
      <c r="T583" s="55">
        <f>Equity_Historical!Z584</f>
        <v>-2.7831720418208993E-2</v>
      </c>
      <c r="V583" s="55"/>
      <c r="W583" s="55">
        <v>1.5224195188630048E-3</v>
      </c>
      <c r="X583" s="55">
        <v>-3.5627833557987446E-4</v>
      </c>
      <c r="Y583" s="94">
        <f t="shared" si="41"/>
        <v>3.9520080619727724E-4</v>
      </c>
      <c r="Z583" s="54">
        <f t="shared" si="42"/>
        <v>1000395.2008061972</v>
      </c>
      <c r="AA583" s="54">
        <f t="shared" si="43"/>
        <v>395.20080619724467</v>
      </c>
      <c r="AB583" s="101">
        <v>-1597.191340876976</v>
      </c>
      <c r="AC583" s="6">
        <f t="shared" si="40"/>
        <v>975702.64225753292</v>
      </c>
    </row>
    <row r="584" spans="2:29">
      <c r="B584" s="112">
        <v>44307</v>
      </c>
      <c r="C584" s="33">
        <v>580</v>
      </c>
      <c r="D584" s="55">
        <f>Bond_Historical!K584</f>
        <v>1.0547010146475194E-3</v>
      </c>
      <c r="E584" s="55">
        <f>Bond_Historical!L584</f>
        <v>9.5938450001625309E-4</v>
      </c>
      <c r="F584" s="55">
        <f>Bond_Historical!M584</f>
        <v>-3.7879360192981593E-4</v>
      </c>
      <c r="G584" s="55">
        <f>Bond_Historical!N584</f>
        <v>3.4299739151623975E-3</v>
      </c>
      <c r="H584" s="55">
        <f>Bond_Historical!O584</f>
        <v>8.1155161486125055E-4</v>
      </c>
      <c r="I584" s="55">
        <f>Bond_Historical!P584</f>
        <v>1.8171380774479931E-4</v>
      </c>
      <c r="J584" s="55">
        <f>Equity_Historical!P585</f>
        <v>1.2759757297546569E-2</v>
      </c>
      <c r="K584" s="55">
        <f>Equity_Historical!Q585</f>
        <v>-3.9064892731661008E-3</v>
      </c>
      <c r="L584" s="55">
        <f>Equity_Historical!R585</f>
        <v>2.9078706964869518E-3</v>
      </c>
      <c r="M584" s="55">
        <f>Equity_Historical!S585</f>
        <v>-1.7311567030591734E-3</v>
      </c>
      <c r="N584" s="55">
        <f>Equity_Historical!T585</f>
        <v>3.0929111396394007E-2</v>
      </c>
      <c r="O584" s="55">
        <f>Equity_Historical!U585</f>
        <v>8.4720202219091302E-3</v>
      </c>
      <c r="P584" s="55">
        <f>Equity_Historical!V585</f>
        <v>-1.9413221829606361E-3</v>
      </c>
      <c r="Q584" s="55">
        <f>Equity_Historical!W585</f>
        <v>-1.255494577940843E-2</v>
      </c>
      <c r="R584" s="55">
        <f>Equity_Historical!X585</f>
        <v>5.73342912800065E-3</v>
      </c>
      <c r="S584" s="55">
        <f>Equity_Historical!Y585</f>
        <v>2.9257514019671829E-3</v>
      </c>
      <c r="T584" s="55">
        <f>Equity_Historical!Z585</f>
        <v>1.4292233499306285E-2</v>
      </c>
      <c r="V584" s="55"/>
      <c r="W584" s="55">
        <v>1.3808929107901244E-3</v>
      </c>
      <c r="X584" s="55">
        <v>1.9949633316368742E-2</v>
      </c>
      <c r="Y584" s="94">
        <f t="shared" si="41"/>
        <v>1.2522137154137294E-2</v>
      </c>
      <c r="Z584" s="54">
        <f t="shared" si="42"/>
        <v>1012522.1371541373</v>
      </c>
      <c r="AA584" s="54">
        <f t="shared" si="43"/>
        <v>12522.13715413725</v>
      </c>
      <c r="AB584" s="101">
        <v>-1584.5103132374352</v>
      </c>
      <c r="AC584" s="6">
        <f t="shared" si="40"/>
        <v>988224.77941167017</v>
      </c>
    </row>
    <row r="585" spans="2:29">
      <c r="B585" s="112">
        <v>44308</v>
      </c>
      <c r="C585" s="33">
        <v>581</v>
      </c>
      <c r="D585" s="55">
        <f>Bond_Historical!K585</f>
        <v>4.6795519403655211E-4</v>
      </c>
      <c r="E585" s="55">
        <f>Bond_Historical!L585</f>
        <v>2.613875052739348E-4</v>
      </c>
      <c r="F585" s="55">
        <f>Bond_Historical!M585</f>
        <v>1.1359105096013598E-3</v>
      </c>
      <c r="G585" s="55">
        <f>Bond_Historical!N585</f>
        <v>9.8860611884148803E-4</v>
      </c>
      <c r="H585" s="55">
        <f>Bond_Historical!O585</f>
        <v>1.2968904386019375E-3</v>
      </c>
      <c r="I585" s="55">
        <f>Bond_Historical!P585</f>
        <v>9.0665675724086185E-4</v>
      </c>
      <c r="J585" s="55">
        <f>Equity_Historical!P586</f>
        <v>-1.3121558310774233E-2</v>
      </c>
      <c r="K585" s="55">
        <f>Equity_Historical!Q586</f>
        <v>-1.6555870472375146E-2</v>
      </c>
      <c r="L585" s="55">
        <f>Equity_Historical!R586</f>
        <v>-1.089497791376751E-2</v>
      </c>
      <c r="M585" s="55">
        <f>Equity_Historical!S586</f>
        <v>-9.5762615895835686E-3</v>
      </c>
      <c r="N585" s="55">
        <f>Equity_Historical!T586</f>
        <v>-2.5354249150417656E-2</v>
      </c>
      <c r="O585" s="55">
        <f>Equity_Historical!U586</f>
        <v>-2.1282343773569978E-2</v>
      </c>
      <c r="P585" s="55">
        <f>Equity_Historical!V586</f>
        <v>-2.5409865273142832E-3</v>
      </c>
      <c r="Q585" s="55">
        <f>Equity_Historical!W586</f>
        <v>-3.195192576606839E-3</v>
      </c>
      <c r="R585" s="55">
        <f>Equity_Historical!X586</f>
        <v>-5.7080673792975567E-3</v>
      </c>
      <c r="S585" s="55">
        <f>Equity_Historical!Y586</f>
        <v>-1.1754225526531728E-2</v>
      </c>
      <c r="T585" s="55">
        <f>Equity_Historical!Z586</f>
        <v>-1.9463993853747016E-2</v>
      </c>
      <c r="V585" s="55"/>
      <c r="W585" s="55">
        <v>8.1496501436980034E-4</v>
      </c>
      <c r="X585" s="55">
        <v>-1.3307099863064843E-2</v>
      </c>
      <c r="Y585" s="94">
        <f t="shared" si="41"/>
        <v>-7.6582739120909862E-3</v>
      </c>
      <c r="Z585" s="54">
        <f t="shared" si="42"/>
        <v>992341.72608790896</v>
      </c>
      <c r="AA585" s="54">
        <f t="shared" si="43"/>
        <v>-7658.273912091041</v>
      </c>
      <c r="AB585" s="103">
        <v>-1550.9602415387053</v>
      </c>
      <c r="AC585" s="6">
        <f t="shared" si="40"/>
        <v>980566.50549957913</v>
      </c>
    </row>
    <row r="586" spans="2:29">
      <c r="B586" s="112">
        <v>44309</v>
      </c>
      <c r="C586" s="33">
        <v>582</v>
      </c>
      <c r="D586" s="55">
        <f>Bond_Historical!K586</f>
        <v>1.171036251340611E-4</v>
      </c>
      <c r="E586" s="55">
        <f>Bond_Historical!L586</f>
        <v>-1.7444144914102272E-4</v>
      </c>
      <c r="F586" s="55">
        <f>Bond_Historical!M586</f>
        <v>-3.7838647768988231E-4</v>
      </c>
      <c r="G586" s="55">
        <f>Bond_Historical!N586</f>
        <v>8.3552730716826681E-4</v>
      </c>
      <c r="H586" s="55">
        <f>Bond_Historical!O586</f>
        <v>0</v>
      </c>
      <c r="I586" s="55">
        <f>Bond_Historical!P586</f>
        <v>-5.4406635242087574E-4</v>
      </c>
      <c r="J586" s="55">
        <f>Equity_Historical!P587</f>
        <v>5.4133797303727521E-3</v>
      </c>
      <c r="K586" s="55">
        <f>Equity_Historical!Q587</f>
        <v>1.5427459005209627E-2</v>
      </c>
      <c r="L586" s="55">
        <f>Equity_Historical!R587</f>
        <v>1.6456424718397586E-3</v>
      </c>
      <c r="M586" s="55">
        <f>Equity_Historical!S587</f>
        <v>-4.910553802161384E-3</v>
      </c>
      <c r="N586" s="55">
        <f>Equity_Historical!T587</f>
        <v>1.6540089814127672E-2</v>
      </c>
      <c r="O586" s="55">
        <f>Equity_Historical!U587</f>
        <v>1.8954792288647507E-2</v>
      </c>
      <c r="P586" s="55">
        <f>Equity_Historical!V587</f>
        <v>9.8896383687657845E-3</v>
      </c>
      <c r="Q586" s="55">
        <f>Equity_Historical!W587</f>
        <v>-8.4858420604890291E-3</v>
      </c>
      <c r="R586" s="55">
        <f>Equity_Historical!X587</f>
        <v>9.4623225265402164E-3</v>
      </c>
      <c r="S586" s="55">
        <f>Equity_Historical!Y587</f>
        <v>1.7877942269697047E-2</v>
      </c>
      <c r="T586" s="55">
        <f>Equity_Historical!Z587</f>
        <v>2.1246396555694849E-2</v>
      </c>
      <c r="V586" s="55"/>
      <c r="W586" s="55">
        <v>1.0128253401611935E-4</v>
      </c>
      <c r="X586" s="55">
        <v>1.7543852577527712E-2</v>
      </c>
      <c r="Y586" s="94">
        <f t="shared" si="41"/>
        <v>1.0566824560123075E-2</v>
      </c>
      <c r="Z586" s="54">
        <f t="shared" si="42"/>
        <v>1010566.824560123</v>
      </c>
      <c r="AA586" s="54">
        <f t="shared" si="43"/>
        <v>10566.82456012303</v>
      </c>
      <c r="AB586" s="101">
        <v>-1531.8350424824748</v>
      </c>
      <c r="AC586" s="6">
        <f t="shared" si="40"/>
        <v>991133.33005970216</v>
      </c>
    </row>
    <row r="587" spans="2:29">
      <c r="B587" s="112">
        <v>44312</v>
      </c>
      <c r="C587" s="33">
        <v>583</v>
      </c>
      <c r="D587" s="55">
        <f>Bond_Historical!K587</f>
        <v>-7.0211674656143E-4</v>
      </c>
      <c r="E587" s="55">
        <f>Bond_Historical!L587</f>
        <v>-8.7178160053762784E-4</v>
      </c>
      <c r="F587" s="55">
        <f>Bond_Historical!M587</f>
        <v>-3.7873042998173693E-4</v>
      </c>
      <c r="G587" s="55">
        <f>Bond_Historical!N587</f>
        <v>-4.5565638711389609E-4</v>
      </c>
      <c r="H587" s="55">
        <f>Bond_Historical!O587</f>
        <v>8.0999206469063311E-4</v>
      </c>
      <c r="I587" s="55">
        <f>Bond_Historical!P587</f>
        <v>3.6251723701312698E-4</v>
      </c>
      <c r="J587" s="55">
        <f>Equity_Historical!P588</f>
        <v>1.9775639679600315E-3</v>
      </c>
      <c r="K587" s="55">
        <f>Equity_Historical!Q588</f>
        <v>6.3226895812322761E-3</v>
      </c>
      <c r="L587" s="55">
        <f>Equity_Historical!R588</f>
        <v>-1.432661929737864E-2</v>
      </c>
      <c r="M587" s="55">
        <f>Equity_Historical!S588</f>
        <v>3.5161626148551777E-4</v>
      </c>
      <c r="N587" s="55">
        <f>Equity_Historical!T588</f>
        <v>1.5610206153194343E-3</v>
      </c>
      <c r="O587" s="55">
        <f>Equity_Historical!U588</f>
        <v>2.4602983773206254E-3</v>
      </c>
      <c r="P587" s="55">
        <f>Equity_Historical!V588</f>
        <v>-4.1418049523320099E-3</v>
      </c>
      <c r="Q587" s="55">
        <f>Equity_Historical!W588</f>
        <v>-7.5167878956424634E-3</v>
      </c>
      <c r="R587" s="55">
        <f>Equity_Historical!X588</f>
        <v>-1.1178598318295678E-2</v>
      </c>
      <c r="S587" s="55">
        <f>Equity_Historical!Y588</f>
        <v>2.9734095434026174E-3</v>
      </c>
      <c r="T587" s="55">
        <f>Equity_Historical!Z588</f>
        <v>1.1047636234327137E-2</v>
      </c>
      <c r="V587" s="55"/>
      <c r="W587" s="55">
        <v>-3.9615837004607188E-4</v>
      </c>
      <c r="X587" s="55">
        <v>-9.0705686265065682E-3</v>
      </c>
      <c r="Y587" s="94">
        <f t="shared" si="41"/>
        <v>-5.6008045239223691E-3</v>
      </c>
      <c r="Z587" s="54">
        <f t="shared" si="42"/>
        <v>994399.19547607761</v>
      </c>
      <c r="AA587" s="54">
        <f t="shared" si="43"/>
        <v>-5600.8045239223866</v>
      </c>
      <c r="AB587" s="101">
        <v>-1531.3169992773328</v>
      </c>
      <c r="AC587" s="6">
        <f t="shared" si="40"/>
        <v>985532.52553577977</v>
      </c>
    </row>
    <row r="588" spans="2:29">
      <c r="B588" s="112">
        <v>44313</v>
      </c>
      <c r="C588" s="33">
        <v>584</v>
      </c>
      <c r="D588" s="55">
        <f>Bond_Historical!K588</f>
        <v>-2.579701660085156E-3</v>
      </c>
      <c r="E588" s="55">
        <f>Bond_Historical!L588</f>
        <v>-2.445286012755306E-3</v>
      </c>
      <c r="F588" s="55">
        <f>Bond_Historical!M588</f>
        <v>-3.0335284163021613E-3</v>
      </c>
      <c r="G588" s="55">
        <f>Bond_Historical!N588</f>
        <v>-4.4929371226061802E-3</v>
      </c>
      <c r="H588" s="55">
        <f>Bond_Historical!O588</f>
        <v>0</v>
      </c>
      <c r="I588" s="55">
        <f>Bond_Historical!P588</f>
        <v>-3.6251723701303661E-4</v>
      </c>
      <c r="J588" s="55">
        <f>Equity_Historical!P589</f>
        <v>1.3025240409904064E-2</v>
      </c>
      <c r="K588" s="55">
        <f>Equity_Historical!Q589</f>
        <v>1.7474518338193737E-3</v>
      </c>
      <c r="L588" s="55">
        <f>Equity_Historical!R589</f>
        <v>3.4020594959370222E-3</v>
      </c>
      <c r="M588" s="55">
        <f>Equity_Historical!S589</f>
        <v>-7.2316085662219943E-3</v>
      </c>
      <c r="N588" s="55">
        <f>Equity_Historical!T589</f>
        <v>1.9480062932179913E-3</v>
      </c>
      <c r="O588" s="55">
        <f>Equity_Historical!U589</f>
        <v>4.572624525890601E-3</v>
      </c>
      <c r="P588" s="55">
        <f>Equity_Historical!V589</f>
        <v>-1.9782285685421802E-3</v>
      </c>
      <c r="Q588" s="55">
        <f>Equity_Historical!W589</f>
        <v>-8.8853903217531709E-3</v>
      </c>
      <c r="R588" s="55">
        <f>Equity_Historical!X589</f>
        <v>-3.4415750108965503E-3</v>
      </c>
      <c r="S588" s="55">
        <f>Equity_Historical!Y589</f>
        <v>-2.4525016518993381E-3</v>
      </c>
      <c r="T588" s="55">
        <f>Equity_Historical!Z589</f>
        <v>5.0078249190258209E-3</v>
      </c>
      <c r="V588" s="55"/>
      <c r="W588" s="55">
        <v>-2.8589858223132926E-3</v>
      </c>
      <c r="X588" s="55">
        <v>7.2086849778900206E-3</v>
      </c>
      <c r="Y588" s="94">
        <f t="shared" si="41"/>
        <v>3.1816166578086955E-3</v>
      </c>
      <c r="Z588" s="54">
        <f t="shared" si="42"/>
        <v>1003181.6166578087</v>
      </c>
      <c r="AA588" s="54">
        <f t="shared" si="43"/>
        <v>3181.6166578086559</v>
      </c>
      <c r="AB588" s="101">
        <v>-1518.3635588979814</v>
      </c>
      <c r="AC588" s="6">
        <f t="shared" si="40"/>
        <v>988714.14219358843</v>
      </c>
    </row>
    <row r="589" spans="2:29">
      <c r="B589" s="112">
        <v>44314</v>
      </c>
      <c r="C589" s="33">
        <v>585</v>
      </c>
      <c r="D589" s="55">
        <f>Bond_Historical!K589</f>
        <v>4.6932031953582479E-4</v>
      </c>
      <c r="E589" s="55">
        <f>Bond_Historical!L589</f>
        <v>5.2467014595072707E-4</v>
      </c>
      <c r="F589" s="55">
        <f>Bond_Historical!M589</f>
        <v>1.1387674562189495E-3</v>
      </c>
      <c r="G589" s="55">
        <f>Bond_Historical!N589</f>
        <v>1.5246032949059295E-4</v>
      </c>
      <c r="H589" s="55">
        <f>Bond_Historical!O589</f>
        <v>3.5552035694266207E-3</v>
      </c>
      <c r="I589" s="55">
        <f>Bond_Historical!P589</f>
        <v>-3.6259040482008087E-4</v>
      </c>
      <c r="J589" s="55">
        <f>Equity_Historical!P590</f>
        <v>2.9691201430999063E-2</v>
      </c>
      <c r="K589" s="55">
        <f>Equity_Historical!Q590</f>
        <v>1.1561159592973821E-2</v>
      </c>
      <c r="L589" s="55">
        <f>Equity_Historical!R590</f>
        <v>-3.5471475455191494E-3</v>
      </c>
      <c r="M589" s="55">
        <f>Equity_Historical!S590</f>
        <v>5.2965310923702991E-3</v>
      </c>
      <c r="N589" s="55">
        <f>Equity_Historical!T590</f>
        <v>-3.8941866580895576E-4</v>
      </c>
      <c r="O589" s="55">
        <f>Equity_Historical!U590</f>
        <v>6.4580706566554459E-3</v>
      </c>
      <c r="P589" s="55">
        <f>Equity_Historical!V590</f>
        <v>-2.1410318798330778E-3</v>
      </c>
      <c r="Q589" s="55">
        <f>Equity_Historical!W590</f>
        <v>2.6252185445424205E-4</v>
      </c>
      <c r="R589" s="55">
        <f>Equity_Historical!X590</f>
        <v>2.2813027980952792E-4</v>
      </c>
      <c r="S589" s="55">
        <f>Equity_Historical!Y590</f>
        <v>-6.0455591202228098E-3</v>
      </c>
      <c r="T589" s="55">
        <f>Equity_Historical!Z590</f>
        <v>-6.7178794736106346E-3</v>
      </c>
      <c r="V589" s="55"/>
      <c r="W589" s="55">
        <v>5.6999351693381431E-4</v>
      </c>
      <c r="X589" s="55">
        <v>1.3853152591377427E-2</v>
      </c>
      <c r="Y589" s="94">
        <f t="shared" si="41"/>
        <v>8.5398889615999809E-3</v>
      </c>
      <c r="Z589" s="54">
        <f t="shared" si="42"/>
        <v>1008539.8889616</v>
      </c>
      <c r="AA589" s="54">
        <f t="shared" si="43"/>
        <v>8539.8889616000233</v>
      </c>
      <c r="AB589" s="101">
        <v>-1505.7407023364212</v>
      </c>
      <c r="AC589" s="6">
        <f t="shared" si="40"/>
        <v>997254.03115518845</v>
      </c>
    </row>
    <row r="590" spans="2:29">
      <c r="B590" s="112">
        <v>44315</v>
      </c>
      <c r="C590" s="33">
        <v>586</v>
      </c>
      <c r="D590" s="55">
        <f>Bond_Historical!K590</f>
        <v>-8.2199300369774017E-4</v>
      </c>
      <c r="E590" s="55">
        <f>Bond_Historical!L590</f>
        <v>-5.2467014595064705E-4</v>
      </c>
      <c r="F590" s="55">
        <f>Bond_Historical!M590</f>
        <v>-1.1387674562188834E-3</v>
      </c>
      <c r="G590" s="55">
        <f>Bond_Historical!N590</f>
        <v>-1.2216519723860487E-3</v>
      </c>
      <c r="H590" s="55">
        <f>Bond_Historical!O590</f>
        <v>-6.4552203568953655E-4</v>
      </c>
      <c r="I590" s="55">
        <f>Bond_Historical!P590</f>
        <v>-1.2707254017006362E-3</v>
      </c>
      <c r="J590" s="55">
        <f>Equity_Historical!P591</f>
        <v>1.418225482875062E-2</v>
      </c>
      <c r="K590" s="55">
        <f>Equity_Historical!Q591</f>
        <v>7.0433315347967165E-2</v>
      </c>
      <c r="L590" s="55">
        <f>Equity_Historical!R591</f>
        <v>1.253963745034019E-2</v>
      </c>
      <c r="M590" s="55">
        <f>Equity_Historical!S591</f>
        <v>3.6820180841147777E-2</v>
      </c>
      <c r="N590" s="55">
        <f>Equity_Historical!T591</f>
        <v>1.1228058647882982E-2</v>
      </c>
      <c r="O590" s="55">
        <f>Equity_Historical!U591</f>
        <v>1.9257853558832E-2</v>
      </c>
      <c r="P590" s="55">
        <f>Equity_Historical!V591</f>
        <v>-6.1309987732371405E-3</v>
      </c>
      <c r="Q590" s="55">
        <f>Equity_Historical!W591</f>
        <v>6.539308255089046E-3</v>
      </c>
      <c r="R590" s="55">
        <f>Equity_Historical!X591</f>
        <v>1.748474514446836E-2</v>
      </c>
      <c r="S590" s="55">
        <f>Equity_Historical!Y591</f>
        <v>-7.4874315901779108E-4</v>
      </c>
      <c r="T590" s="55">
        <f>Equity_Historical!Z591</f>
        <v>-9.0186868247319422E-3</v>
      </c>
      <c r="V590" s="55"/>
      <c r="W590" s="55">
        <v>-9.9384163121410993E-4</v>
      </c>
      <c r="X590" s="55">
        <v>2.3557285411775347E-3</v>
      </c>
      <c r="Y590" s="94">
        <f t="shared" si="41"/>
        <v>1.0159004722208767E-3</v>
      </c>
      <c r="Z590" s="54">
        <f t="shared" si="42"/>
        <v>1001015.9004722208</v>
      </c>
      <c r="AA590" s="54">
        <f t="shared" si="43"/>
        <v>1015.9004722208483</v>
      </c>
      <c r="AB590" s="101">
        <v>-1471.3084301567869</v>
      </c>
      <c r="AC590" s="6">
        <f t="shared" si="40"/>
        <v>998269.9316274093</v>
      </c>
    </row>
    <row r="591" spans="2:29">
      <c r="B591" s="112">
        <v>44316</v>
      </c>
      <c r="C591" s="33">
        <v>587</v>
      </c>
      <c r="D591" s="55">
        <f>Bond_Historical!K591</f>
        <v>1.4083433638352068E-3</v>
      </c>
      <c r="E591" s="55">
        <f>Bond_Historical!L591</f>
        <v>1.0488489532825673E-3</v>
      </c>
      <c r="F591" s="55">
        <f>Bond_Historical!M591</f>
        <v>1.1387674562189495E-3</v>
      </c>
      <c r="G591" s="55">
        <f>Bond_Historical!N591</f>
        <v>2.0606285471626335E-3</v>
      </c>
      <c r="H591" s="55">
        <f>Bond_Historical!O591</f>
        <v>-6.4579027583546139E-4</v>
      </c>
      <c r="I591" s="55">
        <f>Bond_Historical!P591</f>
        <v>-5.4511632950251772E-4</v>
      </c>
      <c r="J591" s="55">
        <f>Equity_Historical!P592</f>
        <v>-2.926698526828719E-2</v>
      </c>
      <c r="K591" s="55">
        <f>Equity_Historical!Q592</f>
        <v>-1.3535455612738195E-2</v>
      </c>
      <c r="L591" s="55">
        <f>Equity_Historical!R592</f>
        <v>2.0034957151359419E-3</v>
      </c>
      <c r="M591" s="55">
        <f>Equity_Historical!S592</f>
        <v>-3.4001301686424545E-3</v>
      </c>
      <c r="N591" s="55">
        <f>Equity_Historical!T592</f>
        <v>-1.0449565043178398E-2</v>
      </c>
      <c r="O591" s="55">
        <f>Equity_Historical!U592</f>
        <v>-8.9320689700964837E-3</v>
      </c>
      <c r="P591" s="55">
        <f>Equity_Historical!V592</f>
        <v>1.7261427744760655E-2</v>
      </c>
      <c r="Q591" s="55">
        <f>Equity_Historical!W592</f>
        <v>9.0840913637264126E-3</v>
      </c>
      <c r="R591" s="55">
        <f>Equity_Historical!X592</f>
        <v>-6.8720177271617043E-3</v>
      </c>
      <c r="S591" s="55">
        <f>Equity_Historical!Y592</f>
        <v>-1.5249193646369208E-2</v>
      </c>
      <c r="T591" s="55">
        <f>Equity_Historical!Z592</f>
        <v>-1.4828382854875647E-2</v>
      </c>
      <c r="V591" s="55"/>
      <c r="W591" s="55">
        <v>1.1572132605358566E-3</v>
      </c>
      <c r="X591" s="55">
        <v>4.2089308685248246E-3</v>
      </c>
      <c r="Y591" s="94">
        <f t="shared" si="41"/>
        <v>2.9882438253292375E-3</v>
      </c>
      <c r="Z591" s="54">
        <f t="shared" si="42"/>
        <v>1002988.2438253292</v>
      </c>
      <c r="AA591" s="54">
        <f t="shared" si="43"/>
        <v>2988.2438253292348</v>
      </c>
      <c r="AB591" s="101">
        <v>-1449.4557018049527</v>
      </c>
      <c r="AC591" s="6">
        <f t="shared" si="40"/>
        <v>1001258.1754527385</v>
      </c>
    </row>
    <row r="592" spans="2:29">
      <c r="B592" s="112">
        <v>44319</v>
      </c>
      <c r="C592" s="33">
        <v>588</v>
      </c>
      <c r="D592" s="55">
        <f>Bond_Historical!K592</f>
        <v>2.4678689399599792E-4</v>
      </c>
      <c r="E592" s="55">
        <f>Bond_Historical!L592</f>
        <v>6.384352478534857E-4</v>
      </c>
      <c r="F592" s="55">
        <f>Bond_Historical!M592</f>
        <v>3.7908673045036604E-4</v>
      </c>
      <c r="G592" s="55">
        <f>Bond_Historical!N592</f>
        <v>2.4039312909264364E-3</v>
      </c>
      <c r="H592" s="55">
        <f>Bond_Historical!O592</f>
        <v>2.4431378851338522E-3</v>
      </c>
      <c r="I592" s="55">
        <f>Bond_Historical!P592</f>
        <v>1.4563088914317041E-4</v>
      </c>
      <c r="J592" s="55">
        <f>Equity_Historical!P593</f>
        <v>2.7229019769194184E-2</v>
      </c>
      <c r="K592" s="55">
        <f>Equity_Historical!Q593</f>
        <v>-7.7201222160260471E-3</v>
      </c>
      <c r="L592" s="55">
        <f>Equity_Historical!R593</f>
        <v>1.5672509306816868E-2</v>
      </c>
      <c r="M592" s="55">
        <f>Equity_Historical!S593</f>
        <v>8.3101049972397392E-3</v>
      </c>
      <c r="N592" s="55">
        <f>Equity_Historical!T593</f>
        <v>1.5059097649476437E-2</v>
      </c>
      <c r="O592" s="55">
        <f>Equity_Historical!U593</f>
        <v>-2.9298935612377909E-3</v>
      </c>
      <c r="P592" s="55">
        <f>Equity_Historical!V593</f>
        <v>-9.266664714349733E-3</v>
      </c>
      <c r="Q592" s="55">
        <f>Equity_Historical!W593</f>
        <v>4.3824428215069244E-3</v>
      </c>
      <c r="R592" s="55">
        <f>Equity_Historical!X593</f>
        <v>1.7646822141569273E-2</v>
      </c>
      <c r="S592" s="55">
        <f>Equity_Historical!Y593</f>
        <v>8.1820210713732435E-3</v>
      </c>
      <c r="T592" s="55">
        <f>Equity_Historical!Z593</f>
        <v>7.8430625615990672E-3</v>
      </c>
      <c r="V592" s="55"/>
      <c r="W592" s="55">
        <v>1.1273480062730405E-3</v>
      </c>
      <c r="X592" s="55">
        <v>2.4611362691439823E-3</v>
      </c>
      <c r="Y592" s="94">
        <f t="shared" si="41"/>
        <v>1.9276209639956057E-3</v>
      </c>
      <c r="Z592" s="54">
        <f t="shared" si="42"/>
        <v>1001927.6209639956</v>
      </c>
      <c r="AA592" s="54">
        <f t="shared" si="43"/>
        <v>1927.6209639955778</v>
      </c>
      <c r="AB592" s="101">
        <v>-1445.9313419557875</v>
      </c>
      <c r="AC592" s="6">
        <f t="shared" si="40"/>
        <v>1003185.7964167341</v>
      </c>
    </row>
    <row r="593" spans="2:29">
      <c r="B593" s="112">
        <v>44320</v>
      </c>
      <c r="C593" s="33">
        <v>589</v>
      </c>
      <c r="D593" s="55">
        <f>Bond_Historical!K593</f>
        <v>1.2905967184489618E-3</v>
      </c>
      <c r="E593" s="55">
        <f>Bond_Historical!L593</f>
        <v>1.2229102129653359E-3</v>
      </c>
      <c r="F593" s="55">
        <f>Bond_Historical!M593</f>
        <v>1.5170391368563413E-3</v>
      </c>
      <c r="G593" s="55">
        <f>Bond_Historical!N593</f>
        <v>6.0944316718840623E-4</v>
      </c>
      <c r="H593" s="55">
        <f>Bond_Historical!O593</f>
        <v>1.9371391859838529E-3</v>
      </c>
      <c r="I593" s="55">
        <f>Bond_Historical!P593</f>
        <v>-3.6414620490760557E-4</v>
      </c>
      <c r="J593" s="55">
        <f>Equity_Historical!P594</f>
        <v>6.2705392378493837E-3</v>
      </c>
      <c r="K593" s="55">
        <f>Equity_Historical!Q594</f>
        <v>-1.3168408575217568E-2</v>
      </c>
      <c r="L593" s="55">
        <f>Equity_Historical!R594</f>
        <v>-9.8998557591105183E-3</v>
      </c>
      <c r="M593" s="55">
        <f>Equity_Historical!S594</f>
        <v>-1.531684388135922E-2</v>
      </c>
      <c r="N593" s="55">
        <f>Equity_Historical!T594</f>
        <v>1.5464827314321508E-2</v>
      </c>
      <c r="O593" s="55">
        <f>Equity_Historical!U594</f>
        <v>1.3728874881709192E-2</v>
      </c>
      <c r="P593" s="55">
        <f>Equity_Historical!V594</f>
        <v>-1.4123585821901123E-2</v>
      </c>
      <c r="Q593" s="55">
        <f>Equity_Historical!W594</f>
        <v>4.7474206292966283E-3</v>
      </c>
      <c r="R593" s="55">
        <f>Equity_Historical!X594</f>
        <v>1.3313384818539614E-2</v>
      </c>
      <c r="S593" s="55">
        <f>Equity_Historical!Y594</f>
        <v>-3.6026897207666657E-2</v>
      </c>
      <c r="T593" s="55">
        <f>Equity_Historical!Z594</f>
        <v>1.5424710619075596E-2</v>
      </c>
      <c r="V593" s="55"/>
      <c r="W593" s="55">
        <v>9.4709374528599316E-4</v>
      </c>
      <c r="X593" s="55">
        <v>2.0868011704436463E-3</v>
      </c>
      <c r="Y593" s="94">
        <f t="shared" si="41"/>
        <v>1.630918200380585E-3</v>
      </c>
      <c r="Z593" s="54">
        <f t="shared" si="42"/>
        <v>1001630.9182003806</v>
      </c>
      <c r="AA593" s="54">
        <f t="shared" si="43"/>
        <v>1630.9182003806345</v>
      </c>
      <c r="AB593" s="101">
        <v>-1352.8062124530552</v>
      </c>
      <c r="AC593" s="6">
        <f t="shared" si="40"/>
        <v>1004816.7146171147</v>
      </c>
    </row>
    <row r="594" spans="2:29">
      <c r="B594" s="112">
        <v>44321</v>
      </c>
      <c r="C594" s="33">
        <v>590</v>
      </c>
      <c r="D594" s="55">
        <f>Bond_Historical!K594</f>
        <v>5.8694613197548423E-4</v>
      </c>
      <c r="E594" s="55">
        <f>Bond_Historical!L594</f>
        <v>7.8561468712279629E-4</v>
      </c>
      <c r="F594" s="55">
        <f>Bond_Historical!M594</f>
        <v>7.5767746939578299E-4</v>
      </c>
      <c r="G594" s="55">
        <f>Bond_Historical!N594</f>
        <v>1.217714431685691E-3</v>
      </c>
      <c r="H594" s="55">
        <f>Bond_Historical!O594</f>
        <v>4.9875691374704082E-3</v>
      </c>
      <c r="I594" s="55">
        <f>Bond_Historical!P594</f>
        <v>1.0917881831589693E-3</v>
      </c>
      <c r="J594" s="55">
        <f>Equity_Historical!P595</f>
        <v>2.9629470152159155E-2</v>
      </c>
      <c r="K594" s="55">
        <f>Equity_Historical!Q595</f>
        <v>-1.0546677170679355E-2</v>
      </c>
      <c r="L594" s="55">
        <f>Equity_Historical!R595</f>
        <v>-8.5313453172269037E-4</v>
      </c>
      <c r="M594" s="55">
        <f>Equity_Historical!S595</f>
        <v>1.0746445799924566E-2</v>
      </c>
      <c r="N594" s="55">
        <f>Equity_Historical!T595</f>
        <v>1.7703863902392182E-2</v>
      </c>
      <c r="O594" s="55">
        <f>Equity_Historical!U595</f>
        <v>1.3035380130888355E-2</v>
      </c>
      <c r="P594" s="55">
        <f>Equity_Historical!V595</f>
        <v>-1.125647919220355E-3</v>
      </c>
      <c r="Q594" s="55">
        <f>Equity_Historical!W595</f>
        <v>-1.587031075794066E-2</v>
      </c>
      <c r="R594" s="55">
        <f>Equity_Historical!X595</f>
        <v>2.8160976463093446E-3</v>
      </c>
      <c r="S594" s="55">
        <f>Equity_Historical!Y595</f>
        <v>1.95354731304979E-3</v>
      </c>
      <c r="T594" s="55">
        <f>Equity_Historical!Z595</f>
        <v>-1.8986130178495174E-3</v>
      </c>
      <c r="V594" s="55"/>
      <c r="W594" s="55">
        <v>1.1352428135758237E-3</v>
      </c>
      <c r="X594" s="55">
        <v>2.5878156113468331E-2</v>
      </c>
      <c r="Y594" s="94">
        <f t="shared" si="41"/>
        <v>1.5980990793511327E-2</v>
      </c>
      <c r="Z594" s="54">
        <f t="shared" si="42"/>
        <v>1015980.9907935113</v>
      </c>
      <c r="AA594" s="54">
        <f t="shared" si="43"/>
        <v>15980.990793511271</v>
      </c>
      <c r="AB594" s="101">
        <v>-1270.3107750483323</v>
      </c>
      <c r="AC594" s="6">
        <f t="shared" si="40"/>
        <v>1020797.705410626</v>
      </c>
    </row>
    <row r="595" spans="2:29">
      <c r="B595" s="112">
        <v>44322</v>
      </c>
      <c r="C595" s="33">
        <v>591</v>
      </c>
      <c r="D595" s="55">
        <f>Bond_Historical!K595</f>
        <v>4.6860402756413914E-4</v>
      </c>
      <c r="E595" s="55">
        <f>Bond_Historical!L595</f>
        <v>1.7458162057798634E-4</v>
      </c>
      <c r="F595" s="55">
        <f>Bond_Historical!M595</f>
        <v>3.7852331841538642E-4</v>
      </c>
      <c r="G595" s="55">
        <f>Bond_Historical!N595</f>
        <v>1.9002269005057885E-3</v>
      </c>
      <c r="H595" s="55">
        <f>Bond_Historical!O595</f>
        <v>-1.2847909968307096E-3</v>
      </c>
      <c r="I595" s="55">
        <f>Bond_Historical!P595</f>
        <v>7.2705458919636908E-4</v>
      </c>
      <c r="J595" s="55">
        <f>Equity_Historical!P596</f>
        <v>9.4678613404962798E-3</v>
      </c>
      <c r="K595" s="55">
        <f>Equity_Historical!Q596</f>
        <v>1.574742980369186E-2</v>
      </c>
      <c r="L595" s="55">
        <f>Equity_Historical!R596</f>
        <v>7.1149396928281948E-3</v>
      </c>
      <c r="M595" s="55">
        <f>Equity_Historical!S596</f>
        <v>1.2644438862390465E-2</v>
      </c>
      <c r="N595" s="55">
        <f>Equity_Historical!T596</f>
        <v>5.9143464970151495E-3</v>
      </c>
      <c r="O595" s="55">
        <f>Equity_Historical!U596</f>
        <v>1.9924767610278105E-2</v>
      </c>
      <c r="P595" s="55">
        <f>Equity_Historical!V596</f>
        <v>-1.8594807817681139E-2</v>
      </c>
      <c r="Q595" s="55">
        <f>Equity_Historical!W596</f>
        <v>1.2536667510037439E-2</v>
      </c>
      <c r="R595" s="55">
        <f>Equity_Historical!X596</f>
        <v>5.9701334115938535E-3</v>
      </c>
      <c r="S595" s="55">
        <f>Equity_Historical!Y596</f>
        <v>1.2721073369612826E-2</v>
      </c>
      <c r="T595" s="55">
        <f>Equity_Historical!Z596</f>
        <v>2.8749228321808963E-2</v>
      </c>
      <c r="V595" s="55"/>
      <c r="W595" s="55">
        <v>7.8416581331002455E-4</v>
      </c>
      <c r="X595" s="55">
        <v>-2.9866947502495383E-2</v>
      </c>
      <c r="Y595" s="94">
        <f t="shared" si="41"/>
        <v>-1.7606502176173218E-2</v>
      </c>
      <c r="Z595" s="54">
        <f t="shared" si="42"/>
        <v>982393.49782382674</v>
      </c>
      <c r="AA595" s="54">
        <f t="shared" si="43"/>
        <v>-17606.502176173264</v>
      </c>
      <c r="AB595" s="101">
        <v>-1264.0173733513802</v>
      </c>
      <c r="AC595" s="6">
        <f t="shared" si="40"/>
        <v>1003191.2032344528</v>
      </c>
    </row>
    <row r="596" spans="2:29">
      <c r="B596" s="112">
        <v>44323</v>
      </c>
      <c r="C596" s="33">
        <v>592</v>
      </c>
      <c r="D596" s="55">
        <f>Bond_Historical!K596</f>
        <v>1.1722446410142266E-4</v>
      </c>
      <c r="E596" s="55">
        <f>Bond_Historical!L596</f>
        <v>-2.6177603596770464E-4</v>
      </c>
      <c r="F596" s="55">
        <f>Bond_Historical!M596</f>
        <v>-3.7852331841540696E-4</v>
      </c>
      <c r="G596" s="55">
        <f>Bond_Historical!N596</f>
        <v>3.7962586317189737E-4</v>
      </c>
      <c r="H596" s="55">
        <f>Bond_Historical!O596</f>
        <v>2.2474217383571093E-3</v>
      </c>
      <c r="I596" s="55">
        <f>Bond_Historical!P596</f>
        <v>7.2644867308913497E-4</v>
      </c>
      <c r="J596" s="55">
        <f>Equity_Historical!P597</f>
        <v>1.4196094792269354E-2</v>
      </c>
      <c r="K596" s="55">
        <f>Equity_Historical!Q597</f>
        <v>-2.9417087220908094E-3</v>
      </c>
      <c r="L596" s="55">
        <f>Equity_Historical!R597</f>
        <v>-6.044395919486154E-3</v>
      </c>
      <c r="M596" s="55">
        <f>Equity_Historical!S597</f>
        <v>8.3735225223256272E-4</v>
      </c>
      <c r="N596" s="55">
        <f>Equity_Historical!T597</f>
        <v>1.7656577350766239E-2</v>
      </c>
      <c r="O596" s="55">
        <f>Equity_Historical!U597</f>
        <v>3.4168423572033708E-3</v>
      </c>
      <c r="P596" s="55">
        <f>Equity_Historical!V597</f>
        <v>1.411973283187468E-2</v>
      </c>
      <c r="Q596" s="55">
        <f>Equity_Historical!W597</f>
        <v>2.9497433474204916E-3</v>
      </c>
      <c r="R596" s="55">
        <f>Equity_Historical!X597</f>
        <v>6.4374051258028944E-3</v>
      </c>
      <c r="S596" s="55">
        <f>Equity_Historical!Y597</f>
        <v>5.3134946520590745E-3</v>
      </c>
      <c r="T596" s="55">
        <f>Equity_Historical!Z597</f>
        <v>1.0993183448766028E-2</v>
      </c>
      <c r="V596" s="55"/>
      <c r="W596" s="55">
        <v>1.9878865913638743E-4</v>
      </c>
      <c r="X596" s="55">
        <v>2.2580920375591059E-2</v>
      </c>
      <c r="Y596" s="94">
        <f t="shared" si="41"/>
        <v>1.3628067689009189E-2</v>
      </c>
      <c r="Z596" s="54">
        <f t="shared" si="42"/>
        <v>1013628.0676890092</v>
      </c>
      <c r="AA596" s="54">
        <f t="shared" si="43"/>
        <v>13628.067689009244</v>
      </c>
      <c r="AB596" s="101">
        <v>-1245.8290107452776</v>
      </c>
      <c r="AC596" s="6">
        <f t="shared" si="40"/>
        <v>1016819.270923462</v>
      </c>
    </row>
    <row r="597" spans="2:29">
      <c r="B597" s="112">
        <v>44326</v>
      </c>
      <c r="C597" s="33">
        <v>593</v>
      </c>
      <c r="D597" s="55">
        <f>Bond_Historical!K597</f>
        <v>-2.3458588380467897E-3</v>
      </c>
      <c r="E597" s="55">
        <f>Bond_Historical!L597</f>
        <v>-1.5718433564784308E-3</v>
      </c>
      <c r="F597" s="55">
        <f>Bond_Historical!M597</f>
        <v>-2.2747166062523035E-3</v>
      </c>
      <c r="G597" s="55">
        <f>Bond_Historical!N597</f>
        <v>-5.4036074669126426E-3</v>
      </c>
      <c r="H597" s="55">
        <f>Bond_Historical!O597</f>
        <v>6.4117810917082565E-4</v>
      </c>
      <c r="I597" s="55">
        <f>Bond_Historical!P597</f>
        <v>-7.2644867308921271E-4</v>
      </c>
      <c r="J597" s="55">
        <f>Equity_Historical!P598</f>
        <v>2.3998523495963203E-3</v>
      </c>
      <c r="K597" s="55">
        <f>Equity_Historical!Q598</f>
        <v>-4.1954685711603164E-2</v>
      </c>
      <c r="L597" s="55">
        <f>Equity_Historical!R598</f>
        <v>4.4123071525757123E-3</v>
      </c>
      <c r="M597" s="55">
        <f>Equity_Historical!S598</f>
        <v>1.1814787238097904E-2</v>
      </c>
      <c r="N597" s="55">
        <f>Equity_Historical!T598</f>
        <v>-1.4222502760437411E-2</v>
      </c>
      <c r="O597" s="55">
        <f>Equity_Historical!U598</f>
        <v>-1.241548592551183E-4</v>
      </c>
      <c r="P597" s="55">
        <f>Equity_Historical!V598</f>
        <v>4.5554273408213017E-3</v>
      </c>
      <c r="Q597" s="55">
        <f>Equity_Historical!W598</f>
        <v>2.228773498811594E-2</v>
      </c>
      <c r="R597" s="55">
        <f>Equity_Historical!X598</f>
        <v>7.7278553510175567E-3</v>
      </c>
      <c r="S597" s="55">
        <f>Equity_Historical!Y598</f>
        <v>-2.6143455854777602E-2</v>
      </c>
      <c r="T597" s="55">
        <f>Equity_Historical!Z598</f>
        <v>-7.1791423169163902E-3</v>
      </c>
      <c r="V597" s="55"/>
      <c r="W597" s="55">
        <v>-2.7985946452668675E-3</v>
      </c>
      <c r="X597" s="55">
        <v>-7.8023143023951396E-3</v>
      </c>
      <c r="Y597" s="94">
        <f t="shared" si="41"/>
        <v>-5.8008264395438304E-3</v>
      </c>
      <c r="Z597" s="54">
        <f t="shared" si="42"/>
        <v>994199.17356045614</v>
      </c>
      <c r="AA597" s="54">
        <f t="shared" si="43"/>
        <v>-5800.82643954386</v>
      </c>
      <c r="AB597" s="101">
        <v>-1222.5992768085562</v>
      </c>
      <c r="AC597" s="6">
        <f t="shared" si="40"/>
        <v>1011018.4444839181</v>
      </c>
    </row>
    <row r="598" spans="2:29">
      <c r="B598" s="112">
        <v>44327</v>
      </c>
      <c r="C598" s="33">
        <v>594</v>
      </c>
      <c r="D598" s="55">
        <f>Bond_Historical!K598</f>
        <v>-1.9982942982203688E-3</v>
      </c>
      <c r="E598" s="55">
        <f>Bond_Historical!L598</f>
        <v>-2.1869011004168838E-3</v>
      </c>
      <c r="F598" s="55">
        <f>Bond_Historical!M598</f>
        <v>-1.139060119677536E-3</v>
      </c>
      <c r="G598" s="55">
        <f>Bond_Historical!N598</f>
        <v>-3.6697667571075144E-3</v>
      </c>
      <c r="H598" s="55">
        <f>Bond_Historical!O598</f>
        <v>-2.2457584302906174E-3</v>
      </c>
      <c r="I598" s="55">
        <f>Bond_Historical!P598</f>
        <v>-5.4535806479685128E-4</v>
      </c>
      <c r="J598" s="55">
        <f>Equity_Historical!P599</f>
        <v>-3.2315867370828102E-2</v>
      </c>
      <c r="K598" s="55">
        <f>Equity_Historical!Q599</f>
        <v>1.828511553567293E-3</v>
      </c>
      <c r="L598" s="55">
        <f>Equity_Historical!R599</f>
        <v>-9.0593161907409937E-3</v>
      </c>
      <c r="M598" s="55">
        <f>Equity_Historical!S599</f>
        <v>-6.972249626877384E-3</v>
      </c>
      <c r="N598" s="55">
        <f>Equity_Historical!T599</f>
        <v>1.3980992840529049E-2</v>
      </c>
      <c r="O598" s="55">
        <f>Equity_Historical!U599</f>
        <v>-1.6762991210805815E-2</v>
      </c>
      <c r="P598" s="55">
        <f>Equity_Historical!V599</f>
        <v>-5.2425344213550811E-3</v>
      </c>
      <c r="Q598" s="55">
        <f>Equity_Historical!W599</f>
        <v>-6.4074703271669768E-3</v>
      </c>
      <c r="R598" s="55">
        <f>Equity_Historical!X599</f>
        <v>-2.2076692573848217E-2</v>
      </c>
      <c r="S598" s="55">
        <f>Equity_Historical!Y599</f>
        <v>-7.4379407393779821E-3</v>
      </c>
      <c r="T598" s="55">
        <f>Equity_Historical!Z599</f>
        <v>-2.1173006222581042E-2</v>
      </c>
      <c r="V598" s="55"/>
      <c r="W598" s="55">
        <v>-2.2328864605917864E-3</v>
      </c>
      <c r="X598" s="55">
        <v>4.9435206011783951E-3</v>
      </c>
      <c r="Y598" s="94">
        <f t="shared" si="41"/>
        <v>2.0729577764703223E-3</v>
      </c>
      <c r="Z598" s="54">
        <f t="shared" si="42"/>
        <v>1002072.9577764703</v>
      </c>
      <c r="AA598" s="54">
        <f t="shared" si="43"/>
        <v>2072.9577764703427</v>
      </c>
      <c r="AB598" s="101">
        <v>-1173.0618197699077</v>
      </c>
      <c r="AC598" s="6">
        <f t="shared" si="40"/>
        <v>1013091.4022603885</v>
      </c>
    </row>
    <row r="599" spans="2:29">
      <c r="B599" s="112">
        <v>44328</v>
      </c>
      <c r="C599" s="33">
        <v>595</v>
      </c>
      <c r="D599" s="55">
        <f>Bond_Historical!K599</f>
        <v>-3.5361595613264247E-3</v>
      </c>
      <c r="E599" s="55">
        <f>Bond_Historical!L599</f>
        <v>-3.5097472263082305E-3</v>
      </c>
      <c r="F599" s="55">
        <f>Bond_Historical!M599</f>
        <v>-3.8066555389597136E-3</v>
      </c>
      <c r="G599" s="55">
        <f>Bond_Historical!N599</f>
        <v>-5.4527985700340486E-3</v>
      </c>
      <c r="H599" s="55">
        <f>Bond_Historical!O599</f>
        <v>-1.9292667606812706E-3</v>
      </c>
      <c r="I599" s="55">
        <f>Bond_Historical!P599</f>
        <v>-1.2734847075584915E-3</v>
      </c>
      <c r="J599" s="55">
        <f>Equity_Historical!P600</f>
        <v>5.3440580062694126E-3</v>
      </c>
      <c r="K599" s="55">
        <f>Equity_Historical!Q600</f>
        <v>-1.3069137681515569E-2</v>
      </c>
      <c r="L599" s="55">
        <f>Equity_Historical!R600</f>
        <v>-2.620954054975683E-2</v>
      </c>
      <c r="M599" s="55">
        <f>Equity_Historical!S600</f>
        <v>-2.0009743143581588E-3</v>
      </c>
      <c r="N599" s="55">
        <f>Equity_Historical!T600</f>
        <v>-3.0896163493941028E-2</v>
      </c>
      <c r="O599" s="55">
        <f>Equity_Historical!U600</f>
        <v>-6.8988689322750539E-3</v>
      </c>
      <c r="P599" s="55">
        <f>Equity_Historical!V600</f>
        <v>-2.1910519018543916E-2</v>
      </c>
      <c r="Q599" s="55">
        <f>Equity_Historical!W600</f>
        <v>-1.8316505118922848E-2</v>
      </c>
      <c r="R599" s="55">
        <f>Equity_Historical!X600</f>
        <v>-1.5494665668243979E-2</v>
      </c>
      <c r="S599" s="55">
        <f>Equity_Historical!Y600</f>
        <v>-2.5254633705600389E-2</v>
      </c>
      <c r="T599" s="55">
        <f>Equity_Historical!Z600</f>
        <v>-2.5291024147271544E-2</v>
      </c>
      <c r="V599" s="55"/>
      <c r="W599" s="55">
        <v>-3.8444400473015916E-3</v>
      </c>
      <c r="X599" s="55">
        <v>-1.976002549421713E-2</v>
      </c>
      <c r="Y599" s="94">
        <f t="shared" si="41"/>
        <v>-1.3393791315450914E-2</v>
      </c>
      <c r="Z599" s="54">
        <f t="shared" si="42"/>
        <v>986606.20868454908</v>
      </c>
      <c r="AA599" s="54">
        <f t="shared" si="43"/>
        <v>-13393.791315450915</v>
      </c>
      <c r="AB599" s="101">
        <v>-1157.6393597043352</v>
      </c>
      <c r="AC599" s="6">
        <f t="shared" si="40"/>
        <v>999697.61094493757</v>
      </c>
    </row>
    <row r="600" spans="2:29">
      <c r="B600" s="112">
        <v>44329</v>
      </c>
      <c r="C600" s="33">
        <v>596</v>
      </c>
      <c r="D600" s="55">
        <f>Bond_Historical!K600</f>
        <v>2.0052639823151331E-3</v>
      </c>
      <c r="E600" s="55">
        <f>Bond_Historical!L600</f>
        <v>2.2825116753591715E-3</v>
      </c>
      <c r="F600" s="55">
        <f>Bond_Historical!M600</f>
        <v>1.1434826266634522E-3</v>
      </c>
      <c r="G600" s="55">
        <f>Bond_Historical!N600</f>
        <v>3.7662233140482739E-3</v>
      </c>
      <c r="H600" s="55">
        <f>Bond_Historical!O600</f>
        <v>1.610760117377449E-4</v>
      </c>
      <c r="I600" s="55">
        <f>Bond_Historical!P600</f>
        <v>1.8234277335617966E-4</v>
      </c>
      <c r="J600" s="55">
        <f>Equity_Historical!P601</f>
        <v>-1.2401718797514972E-2</v>
      </c>
      <c r="K600" s="55">
        <f>Equity_Historical!Q601</f>
        <v>8.9174030180764353E-3</v>
      </c>
      <c r="L600" s="55">
        <f>Equity_Historical!R601</f>
        <v>1.6777937411302551E-2</v>
      </c>
      <c r="M600" s="55">
        <f>Equity_Historical!S601</f>
        <v>5.6592209203471765E-3</v>
      </c>
      <c r="N600" s="55">
        <f>Equity_Historical!T601</f>
        <v>1.6180159059627709E-2</v>
      </c>
      <c r="O600" s="55">
        <f>Equity_Historical!U601</f>
        <v>2.5397187257969859E-2</v>
      </c>
      <c r="P600" s="55">
        <f>Equity_Historical!V601</f>
        <v>8.3958276034543332E-3</v>
      </c>
      <c r="Q600" s="55">
        <f>Equity_Historical!W601</f>
        <v>1.7560047461327184E-2</v>
      </c>
      <c r="R600" s="55">
        <f>Equity_Historical!X601</f>
        <v>7.8384977457936714E-3</v>
      </c>
      <c r="S600" s="55">
        <f>Equity_Historical!Y601</f>
        <v>1.7761133979024273E-2</v>
      </c>
      <c r="T600" s="55">
        <f>Equity_Historical!Z601</f>
        <v>1.191906468111209E-2</v>
      </c>
      <c r="V600" s="55"/>
      <c r="W600" s="55">
        <v>2.1395513464552611E-3</v>
      </c>
      <c r="X600" s="55">
        <v>1.0028367854795165E-2</v>
      </c>
      <c r="Y600" s="94">
        <f t="shared" si="41"/>
        <v>6.8728412514592035E-3</v>
      </c>
      <c r="Z600" s="54">
        <f t="shared" si="42"/>
        <v>1006872.8412514592</v>
      </c>
      <c r="AA600" s="54">
        <f t="shared" si="43"/>
        <v>6872.8412514592055</v>
      </c>
      <c r="AB600" s="101">
        <v>-1149.878143166774</v>
      </c>
      <c r="AC600" s="6">
        <f t="shared" si="40"/>
        <v>1006570.4521963968</v>
      </c>
    </row>
    <row r="601" spans="2:29">
      <c r="B601" s="112">
        <v>44330</v>
      </c>
      <c r="C601" s="33">
        <v>597</v>
      </c>
      <c r="D601" s="55">
        <f>Bond_Historical!K601</f>
        <v>2.3542444699908515E-3</v>
      </c>
      <c r="E601" s="55">
        <f>Bond_Historical!L601</f>
        <v>2.2774547017939649E-3</v>
      </c>
      <c r="F601" s="55">
        <f>Bond_Historical!M601</f>
        <v>2.2834527194823128E-3</v>
      </c>
      <c r="G601" s="55">
        <f>Bond_Historical!N601</f>
        <v>5.4328700160444039E-3</v>
      </c>
      <c r="H601" s="55">
        <f>Bond_Historical!O601</f>
        <v>3.2121638478179752E-3</v>
      </c>
      <c r="I601" s="55">
        <f>Bond_Historical!P601</f>
        <v>3.6407982361694798E-4</v>
      </c>
      <c r="J601" s="55">
        <f>Equity_Historical!P602</f>
        <v>2.4487131195830469E-2</v>
      </c>
      <c r="K601" s="55">
        <f>Equity_Historical!Q602</f>
        <v>3.4388419503975018E-2</v>
      </c>
      <c r="L601" s="55">
        <f>Equity_Historical!R602</f>
        <v>9.2166115090730125E-3</v>
      </c>
      <c r="M601" s="55">
        <f>Equity_Historical!S602</f>
        <v>5.6272454124119261E-3</v>
      </c>
      <c r="N601" s="55">
        <f>Equity_Historical!T602</f>
        <v>1.9653563543466031E-2</v>
      </c>
      <c r="O601" s="55">
        <f>Equity_Historical!U602</f>
        <v>1.5422237760111594E-2</v>
      </c>
      <c r="P601" s="55">
        <f>Equity_Historical!V602</f>
        <v>1.1247968029253723E-2</v>
      </c>
      <c r="Q601" s="55">
        <f>Equity_Historical!W602</f>
        <v>-3.9177914134705923E-3</v>
      </c>
      <c r="R601" s="55">
        <f>Equity_Historical!X602</f>
        <v>3.0304250151677896E-3</v>
      </c>
      <c r="S601" s="55">
        <f>Equity_Historical!Y602</f>
        <v>1.965019351018514E-2</v>
      </c>
      <c r="T601" s="55">
        <f>Equity_Historical!Z602</f>
        <v>1.5457381314386422E-2</v>
      </c>
      <c r="V601" s="55"/>
      <c r="W601" s="55">
        <v>3.1020340664564515E-3</v>
      </c>
      <c r="X601" s="55">
        <v>2.4671830281828275E-2</v>
      </c>
      <c r="Y601" s="94">
        <f t="shared" si="41"/>
        <v>1.6043911795679544E-2</v>
      </c>
      <c r="Z601" s="54">
        <f t="shared" si="42"/>
        <v>1016043.9117956796</v>
      </c>
      <c r="AA601" s="54">
        <f t="shared" si="43"/>
        <v>16043.911795679596</v>
      </c>
      <c r="AB601" s="101">
        <v>-1122.0133552093757</v>
      </c>
      <c r="AC601" s="6">
        <f t="shared" si="40"/>
        <v>1022614.3639920764</v>
      </c>
    </row>
    <row r="602" spans="2:29">
      <c r="B602" s="112">
        <v>44333</v>
      </c>
      <c r="C602" s="33">
        <v>598</v>
      </c>
      <c r="D602" s="55">
        <f>Bond_Historical!K602</f>
        <v>-9.4108373386244759E-4</v>
      </c>
      <c r="E602" s="55">
        <f>Bond_Historical!L602</f>
        <v>-8.7532243909376113E-4</v>
      </c>
      <c r="F602" s="55">
        <f>Bond_Historical!M602</f>
        <v>-7.6071945852889062E-4</v>
      </c>
      <c r="G602" s="55">
        <f>Bond_Historical!N602</f>
        <v>-1.1453316391444668E-3</v>
      </c>
      <c r="H602" s="55">
        <f>Bond_Historical!O602</f>
        <v>1.7624516554350488E-3</v>
      </c>
      <c r="I602" s="55">
        <f>Bond_Historical!P602</f>
        <v>7.2706211058525005E-4</v>
      </c>
      <c r="J602" s="55">
        <f>Equity_Historical!P603</f>
        <v>2.3097725839512837E-2</v>
      </c>
      <c r="K602" s="55">
        <f>Equity_Historical!Q603</f>
        <v>-1.520433478550685E-3</v>
      </c>
      <c r="L602" s="55">
        <f>Equity_Historical!R603</f>
        <v>-4.5256920341033586E-3</v>
      </c>
      <c r="M602" s="55">
        <f>Equity_Historical!S603</f>
        <v>7.5633396202287101E-3</v>
      </c>
      <c r="N602" s="55">
        <f>Equity_Historical!T603</f>
        <v>2.4446634631184763E-2</v>
      </c>
      <c r="O602" s="55">
        <f>Equity_Historical!U603</f>
        <v>4.0159423184908489E-3</v>
      </c>
      <c r="P602" s="55">
        <f>Equity_Historical!V603</f>
        <v>-3.5319614604277538E-3</v>
      </c>
      <c r="Q602" s="55">
        <f>Equity_Historical!W603</f>
        <v>-3.0435835563561134E-3</v>
      </c>
      <c r="R602" s="55">
        <f>Equity_Historical!X603</f>
        <v>-2.859056772854896E-3</v>
      </c>
      <c r="S602" s="55">
        <f>Equity_Historical!Y603</f>
        <v>-9.3017049757890234E-3</v>
      </c>
      <c r="T602" s="55">
        <f>Equity_Historical!Z603</f>
        <v>-1.1724460659297065E-3</v>
      </c>
      <c r="V602" s="55"/>
      <c r="W602" s="55">
        <v>-6.2833795874211898E-4</v>
      </c>
      <c r="X602" s="55">
        <v>2.1287819189602403E-2</v>
      </c>
      <c r="Y602" s="94">
        <f t="shared" si="41"/>
        <v>1.2521356330264593E-2</v>
      </c>
      <c r="Z602" s="54">
        <f t="shared" si="42"/>
        <v>1012521.3563302646</v>
      </c>
      <c r="AA602" s="54">
        <f t="shared" si="43"/>
        <v>12521.356330264593</v>
      </c>
      <c r="AB602" s="101">
        <v>-1095.8438118707854</v>
      </c>
      <c r="AC602" s="6">
        <f t="shared" si="40"/>
        <v>1035135.720322341</v>
      </c>
    </row>
    <row r="603" spans="2:29">
      <c r="B603" s="112">
        <v>44334</v>
      </c>
      <c r="C603" s="33">
        <v>599</v>
      </c>
      <c r="D603" s="55">
        <f>Bond_Historical!K603</f>
        <v>-1.0595621825180289E-3</v>
      </c>
      <c r="E603" s="55">
        <f>Bond_Historical!L603</f>
        <v>-1.2266627865917521E-3</v>
      </c>
      <c r="F603" s="55">
        <f>Bond_Historical!M603</f>
        <v>-7.6065335035405536E-4</v>
      </c>
      <c r="G603" s="55">
        <f>Bond_Historical!N603</f>
        <v>-3.2904827492138597E-3</v>
      </c>
      <c r="H603" s="55">
        <f>Bond_Historical!O603</f>
        <v>-1.1209499005070814E-3</v>
      </c>
      <c r="I603" s="55">
        <f>Bond_Historical!P603</f>
        <v>1.8174129326733085E-4</v>
      </c>
      <c r="J603" s="55">
        <f>Equity_Historical!P604</f>
        <v>-2.8708510488514478E-2</v>
      </c>
      <c r="K603" s="55">
        <f>Equity_Historical!Q604</f>
        <v>-1.7588635782803782E-2</v>
      </c>
      <c r="L603" s="55">
        <f>Equity_Historical!R604</f>
        <v>2.1510665609190679E-2</v>
      </c>
      <c r="M603" s="55">
        <f>Equity_Historical!S604</f>
        <v>-3.7744826333598615E-3</v>
      </c>
      <c r="N603" s="55">
        <f>Equity_Historical!T604</f>
        <v>-2.2299851242655734E-3</v>
      </c>
      <c r="O603" s="55">
        <f>Equity_Historical!U604</f>
        <v>-1.4188792813123028E-2</v>
      </c>
      <c r="P603" s="55">
        <f>Equity_Historical!V604</f>
        <v>1.8691070290863228E-3</v>
      </c>
      <c r="Q603" s="55">
        <f>Equity_Historical!W604</f>
        <v>-2.7621778942368358E-3</v>
      </c>
      <c r="R603" s="55">
        <f>Equity_Historical!X604</f>
        <v>4.2733501887999223E-3</v>
      </c>
      <c r="S603" s="55">
        <f>Equity_Historical!Y604</f>
        <v>-1.1309289986443498E-2</v>
      </c>
      <c r="T603" s="55">
        <f>Equity_Historical!Z604</f>
        <v>-3.6805233396867768E-2</v>
      </c>
      <c r="V603" s="55"/>
      <c r="W603" s="55">
        <v>-1.5932182617419061E-3</v>
      </c>
      <c r="X603" s="55">
        <v>1.3783513052221481E-2</v>
      </c>
      <c r="Y603" s="94">
        <f t="shared" si="41"/>
        <v>7.6328205266361256E-3</v>
      </c>
      <c r="Z603" s="54">
        <f t="shared" si="42"/>
        <v>1007632.8205266361</v>
      </c>
      <c r="AA603" s="54">
        <f t="shared" si="43"/>
        <v>7632.8205266360892</v>
      </c>
      <c r="AB603" s="101">
        <v>-1065.2661600052379</v>
      </c>
      <c r="AC603" s="6">
        <f t="shared" si="40"/>
        <v>1042768.540848977</v>
      </c>
    </row>
    <row r="604" spans="2:29">
      <c r="B604" s="112">
        <v>44335</v>
      </c>
      <c r="C604" s="33">
        <v>600</v>
      </c>
      <c r="D604" s="55">
        <f>Bond_Historical!K604</f>
        <v>-1.060775375079179E-3</v>
      </c>
      <c r="E604" s="55">
        <f>Bond_Historical!L604</f>
        <v>-1.4037789932743942E-3</v>
      </c>
      <c r="F604" s="55">
        <f>Bond_Historical!M604</f>
        <v>-1.1428936520739377E-3</v>
      </c>
      <c r="G604" s="55">
        <f>Bond_Historical!N604</f>
        <v>-1.7642207490028267E-3</v>
      </c>
      <c r="H604" s="55">
        <f>Bond_Historical!O604</f>
        <v>-6.5922529259024171E-3</v>
      </c>
      <c r="I604" s="55">
        <f>Bond_Historical!P604</f>
        <v>-1.4552260008257936E-3</v>
      </c>
      <c r="J604" s="55">
        <f>Equity_Historical!P605</f>
        <v>-2.4287273473246978E-2</v>
      </c>
      <c r="K604" s="55">
        <f>Equity_Historical!Q605</f>
        <v>1.1643163992518234E-2</v>
      </c>
      <c r="L604" s="55">
        <f>Equity_Historical!R605</f>
        <v>7.0535510029701972E-5</v>
      </c>
      <c r="M604" s="55">
        <f>Equity_Historical!S605</f>
        <v>-4.2841686068873933E-3</v>
      </c>
      <c r="N604" s="55">
        <f>Equity_Historical!T605</f>
        <v>-1.0274533892156127E-2</v>
      </c>
      <c r="O604" s="55">
        <f>Equity_Historical!U605</f>
        <v>-7.6672745437531171E-3</v>
      </c>
      <c r="P604" s="55">
        <f>Equity_Historical!V605</f>
        <v>-1.2592594373246368E-3</v>
      </c>
      <c r="Q604" s="55">
        <f>Equity_Historical!W605</f>
        <v>3.0826622594946037E-3</v>
      </c>
      <c r="R604" s="55">
        <f>Equity_Historical!X605</f>
        <v>-2.1466347929409461E-3</v>
      </c>
      <c r="S604" s="55">
        <f>Equity_Historical!Y605</f>
        <v>-1.2822890615258997E-3</v>
      </c>
      <c r="T604" s="55">
        <f>Equity_Historical!Z605</f>
        <v>-3.0959415624754374E-2</v>
      </c>
      <c r="V604" s="55"/>
      <c r="W604" s="55">
        <v>-1.6864333367630914E-3</v>
      </c>
      <c r="X604" s="55">
        <v>4.2347227566485908E-3</v>
      </c>
      <c r="Y604" s="94">
        <f t="shared" si="41"/>
        <v>1.8662603192839177E-3</v>
      </c>
      <c r="Z604" s="54">
        <f t="shared" si="42"/>
        <v>1001866.2603192839</v>
      </c>
      <c r="AA604" s="54">
        <f t="shared" si="43"/>
        <v>1866.2603192839306</v>
      </c>
      <c r="AB604" s="101">
        <v>-1036.7938665614929</v>
      </c>
      <c r="AC604" s="6">
        <f t="shared" si="40"/>
        <v>1044634.801168261</v>
      </c>
    </row>
    <row r="605" spans="2:29">
      <c r="B605" s="112">
        <v>44336</v>
      </c>
      <c r="C605" s="33">
        <v>601</v>
      </c>
      <c r="D605" s="55">
        <f>Bond_Historical!K605</f>
        <v>3.2967701383757432E-3</v>
      </c>
      <c r="E605" s="55">
        <f>Bond_Historical!L605</f>
        <v>3.4183256806748549E-3</v>
      </c>
      <c r="F605" s="55">
        <f>Bond_Historical!M605</f>
        <v>2.6642664609568632E-3</v>
      </c>
      <c r="G605" s="55">
        <f>Bond_Historical!N605</f>
        <v>6.810095850518734E-3</v>
      </c>
      <c r="H605" s="55">
        <f>Bond_Historical!O605</f>
        <v>1.6115851422297584E-4</v>
      </c>
      <c r="I605" s="55">
        <f>Bond_Historical!P605</f>
        <v>1.0917881831589693E-3</v>
      </c>
      <c r="J605" s="55">
        <f>Equity_Historical!P606</f>
        <v>-2.3764424794794825E-3</v>
      </c>
      <c r="K605" s="55">
        <f>Equity_Historical!Q606</f>
        <v>1.5881382988347674E-2</v>
      </c>
      <c r="L605" s="55">
        <f>Equity_Historical!R606</f>
        <v>3.5168449504635792E-3</v>
      </c>
      <c r="M605" s="55">
        <f>Equity_Historical!S606</f>
        <v>1.2183271981725502E-2</v>
      </c>
      <c r="N605" s="55">
        <f>Equity_Historical!T606</f>
        <v>-1.9010720012886991E-3</v>
      </c>
      <c r="O605" s="55">
        <f>Equity_Historical!U606</f>
        <v>-1.7394308053599507E-3</v>
      </c>
      <c r="P605" s="55">
        <f>Equity_Historical!V606</f>
        <v>1.9241406052499684E-2</v>
      </c>
      <c r="Q605" s="55">
        <f>Equity_Historical!W606</f>
        <v>5.6264844097130909E-3</v>
      </c>
      <c r="R605" s="55">
        <f>Equity_Historical!X606</f>
        <v>-2.1021811972258943E-3</v>
      </c>
      <c r="S605" s="55">
        <f>Equity_Historical!Y606</f>
        <v>2.0794466163336314E-2</v>
      </c>
      <c r="T605" s="55">
        <f>Equity_Historical!Z606</f>
        <v>-8.9679718626682909E-3</v>
      </c>
      <c r="V605" s="55"/>
      <c r="W605" s="55">
        <v>3.8876953902158887E-3</v>
      </c>
      <c r="X605" s="55">
        <v>1.3535725304105344E-2</v>
      </c>
      <c r="Y605" s="94">
        <f t="shared" si="41"/>
        <v>9.6765133385495611E-3</v>
      </c>
      <c r="Z605" s="54">
        <f t="shared" si="42"/>
        <v>1009676.5133385495</v>
      </c>
      <c r="AA605" s="54">
        <f t="shared" si="43"/>
        <v>9676.5133385495283</v>
      </c>
      <c r="AB605" s="101">
        <v>-1009.3188342489302</v>
      </c>
      <c r="AC605" s="6">
        <f t="shared" si="40"/>
        <v>1054311.3145068106</v>
      </c>
    </row>
    <row r="606" spans="2:29">
      <c r="B606" s="112">
        <v>44337</v>
      </c>
      <c r="C606" s="33">
        <v>602</v>
      </c>
      <c r="D606" s="55">
        <f>Bond_Historical!K606</f>
        <v>2.3472123349533951E-4</v>
      </c>
      <c r="E606" s="55">
        <f>Bond_Historical!L606</f>
        <v>4.3705046842443598E-4</v>
      </c>
      <c r="F606" s="55">
        <f>Bond_Historical!M606</f>
        <v>7.6006073276782137E-4</v>
      </c>
      <c r="G606" s="55">
        <f>Bond_Historical!N606</f>
        <v>6.8605035169431148E-4</v>
      </c>
      <c r="H606" s="55">
        <f>Bond_Historical!O606</f>
        <v>2.2556571319839827E-3</v>
      </c>
      <c r="I606" s="55">
        <f>Bond_Historical!P606</f>
        <v>9.0861907030284335E-4</v>
      </c>
      <c r="J606" s="55">
        <f>Equity_Historical!P607</f>
        <v>1.3586071517598431E-3</v>
      </c>
      <c r="K606" s="55">
        <f>Equity_Historical!Q607</f>
        <v>-7.4979700883330853E-3</v>
      </c>
      <c r="L606" s="55">
        <f>Equity_Historical!R607</f>
        <v>-4.7153899725915459E-3</v>
      </c>
      <c r="M606" s="55">
        <f>Equity_Historical!S607</f>
        <v>-4.6174424162777235E-3</v>
      </c>
      <c r="N606" s="55">
        <f>Equity_Historical!T607</f>
        <v>4.7550628289787683E-4</v>
      </c>
      <c r="O606" s="55">
        <f>Equity_Historical!U607</f>
        <v>1.1314320395062675E-2</v>
      </c>
      <c r="P606" s="55">
        <f>Equity_Historical!V607</f>
        <v>-3.4746260644656479E-3</v>
      </c>
      <c r="Q606" s="55">
        <f>Equity_Historical!W607</f>
        <v>6.8623303897086402E-3</v>
      </c>
      <c r="R606" s="55">
        <f>Equity_Historical!X607</f>
        <v>7.2901777501984608E-3</v>
      </c>
      <c r="S606" s="55">
        <f>Equity_Historical!Y607</f>
        <v>-1.4877335031097737E-2</v>
      </c>
      <c r="T606" s="55">
        <f>Equity_Historical!Z607</f>
        <v>1.2672075614867448E-2</v>
      </c>
      <c r="V606" s="55"/>
      <c r="W606" s="55">
        <v>7.009877196838825E-4</v>
      </c>
      <c r="X606" s="55">
        <v>-5.5608415312797697E-3</v>
      </c>
      <c r="Y606" s="94">
        <f t="shared" si="41"/>
        <v>-3.0561098308943086E-3</v>
      </c>
      <c r="Z606" s="54">
        <f t="shared" si="42"/>
        <v>996943.89016910573</v>
      </c>
      <c r="AA606" s="54">
        <f t="shared" si="43"/>
        <v>-3056.1098308942746</v>
      </c>
      <c r="AB606" s="101">
        <v>-972.07567812455818</v>
      </c>
      <c r="AC606" s="6">
        <f t="shared" si="40"/>
        <v>1051255.2046759163</v>
      </c>
    </row>
    <row r="607" spans="2:29">
      <c r="B607" s="112">
        <v>44340</v>
      </c>
      <c r="C607" s="33">
        <v>603</v>
      </c>
      <c r="D607" s="55">
        <f>Bond_Historical!K607</f>
        <v>1.1743935544593002E-3</v>
      </c>
      <c r="E607" s="55">
        <f>Bond_Historical!L607</f>
        <v>9.6172553956475244E-4</v>
      </c>
      <c r="F607" s="55">
        <f>Bond_Historical!M607</f>
        <v>7.5871957972363589E-4</v>
      </c>
      <c r="G607" s="55">
        <f>Bond_Historical!N607</f>
        <v>2.7397560444849048E-3</v>
      </c>
      <c r="H607" s="55">
        <f>Bond_Historical!O607</f>
        <v>2.4110624222230623E-3</v>
      </c>
      <c r="I607" s="55">
        <f>Bond_Historical!P607</f>
        <v>1.8168696140576093E-4</v>
      </c>
      <c r="J607" s="55">
        <f>Equity_Historical!P608</f>
        <v>1.1642684322086164E-2</v>
      </c>
      <c r="K607" s="55">
        <f>Equity_Historical!Q608</f>
        <v>2.621623196827793E-2</v>
      </c>
      <c r="L607" s="55">
        <f>Equity_Historical!R608</f>
        <v>7.054891750003114E-5</v>
      </c>
      <c r="M607" s="55">
        <f>Equity_Historical!S608</f>
        <v>4.9581814150836804E-4</v>
      </c>
      <c r="N607" s="55">
        <f>Equity_Historical!T608</f>
        <v>1.3461244801628042E-2</v>
      </c>
      <c r="O607" s="55">
        <f>Equity_Historical!U608</f>
        <v>5.3954128739153425E-3</v>
      </c>
      <c r="P607" s="55">
        <f>Equity_Historical!V608</f>
        <v>1.1258636034857643E-2</v>
      </c>
      <c r="Q607" s="55">
        <f>Equity_Historical!W608</f>
        <v>-7.3724344498260347E-3</v>
      </c>
      <c r="R607" s="55">
        <f>Equity_Historical!X608</f>
        <v>-1.6533066372897156E-3</v>
      </c>
      <c r="S607" s="55">
        <f>Equity_Historical!Y608</f>
        <v>1.3226289631784295E-2</v>
      </c>
      <c r="T607" s="55">
        <f>Equity_Historical!Z608</f>
        <v>-1.084889141081135E-3</v>
      </c>
      <c r="V607" s="55"/>
      <c r="W607" s="55">
        <v>1.4847575598580312E-3</v>
      </c>
      <c r="X607" s="55">
        <v>2.6769344080729618E-2</v>
      </c>
      <c r="Y607" s="94">
        <f t="shared" si="41"/>
        <v>1.665550947238098E-2</v>
      </c>
      <c r="Z607" s="54">
        <f t="shared" si="42"/>
        <v>1016655.509472381</v>
      </c>
      <c r="AA607" s="54">
        <f t="shared" si="43"/>
        <v>16655.509472380974</v>
      </c>
      <c r="AB607" s="101">
        <v>-962.88801980298012</v>
      </c>
      <c r="AC607" s="6">
        <f t="shared" si="40"/>
        <v>1067910.7141482974</v>
      </c>
    </row>
    <row r="608" spans="2:29">
      <c r="B608" s="112">
        <v>44341</v>
      </c>
      <c r="C608" s="33">
        <v>604</v>
      </c>
      <c r="D608" s="55">
        <f>Bond_Historical!K608</f>
        <v>2.5787908685327649E-3</v>
      </c>
      <c r="E608" s="55">
        <f>Bond_Historical!L608</f>
        <v>2.443759308556137E-3</v>
      </c>
      <c r="F608" s="55">
        <f>Bond_Historical!M608</f>
        <v>2.6532399246675959E-3</v>
      </c>
      <c r="G608" s="55">
        <f>Bond_Historical!N608</f>
        <v>3.7172490516918714E-3</v>
      </c>
      <c r="H608" s="55">
        <f>Bond_Historical!O608</f>
        <v>2.8853247579793562E-3</v>
      </c>
      <c r="I608" s="55">
        <f>Bond_Historical!P608</f>
        <v>1.2706330152176268E-3</v>
      </c>
      <c r="J608" s="55">
        <f>Equity_Historical!P609</f>
        <v>-2.2907633172497034E-2</v>
      </c>
      <c r="K608" s="55">
        <f>Equity_Historical!Q609</f>
        <v>9.6871676252974596E-3</v>
      </c>
      <c r="L608" s="55">
        <f>Equity_Historical!R609</f>
        <v>4.0830589753311315E-3</v>
      </c>
      <c r="M608" s="55">
        <f>Equity_Historical!S609</f>
        <v>6.2580753113520614E-3</v>
      </c>
      <c r="N608" s="55">
        <f>Equity_Historical!T609</f>
        <v>-2.2057264350523215E-2</v>
      </c>
      <c r="O608" s="55">
        <f>Equity_Historical!U609</f>
        <v>-1.0387480792024586E-2</v>
      </c>
      <c r="P608" s="55">
        <f>Equity_Historical!V609</f>
        <v>2.3311972950469865E-3</v>
      </c>
      <c r="Q608" s="55">
        <f>Equity_Historical!W609</f>
        <v>-7.2988744554029613E-3</v>
      </c>
      <c r="R608" s="55">
        <f>Equity_Historical!X609</f>
        <v>5.0970764544460223E-3</v>
      </c>
      <c r="S608" s="55">
        <f>Equity_Historical!Y609</f>
        <v>-1.5746847241938353E-3</v>
      </c>
      <c r="T608" s="55">
        <f>Equity_Historical!Z609</f>
        <v>3.6942568171694631E-3</v>
      </c>
      <c r="V608" s="55"/>
      <c r="W608" s="55">
        <v>2.7864826272899941E-3</v>
      </c>
      <c r="X608" s="55">
        <v>-3.0978820021984359E-2</v>
      </c>
      <c r="Y608" s="94">
        <f t="shared" si="41"/>
        <v>-1.7472698962274616E-2</v>
      </c>
      <c r="Z608" s="54">
        <f t="shared" si="42"/>
        <v>982527.30103772541</v>
      </c>
      <c r="AA608" s="54">
        <f t="shared" si="43"/>
        <v>-17472.69896227459</v>
      </c>
      <c r="AB608" s="101">
        <v>-900.82555757742375</v>
      </c>
      <c r="AC608" s="6">
        <f t="shared" si="40"/>
        <v>1050438.015186023</v>
      </c>
    </row>
    <row r="609" spans="2:29">
      <c r="B609" s="112">
        <v>44342</v>
      </c>
      <c r="C609" s="33">
        <v>605</v>
      </c>
      <c r="D609" s="55">
        <f>Bond_Historical!K609</f>
        <v>-3.5130285474310898E-4</v>
      </c>
      <c r="E609" s="55">
        <f>Bond_Historical!L609</f>
        <v>-3.4885415199711184E-4</v>
      </c>
      <c r="F609" s="55">
        <f>Bond_Historical!M609</f>
        <v>-7.5714984190071259E-4</v>
      </c>
      <c r="G609" s="55">
        <f>Bond_Historical!N609</f>
        <v>-5.3031693693090121E-4</v>
      </c>
      <c r="H609" s="55">
        <f>Bond_Historical!O609</f>
        <v>-2.0830439717142353E-3</v>
      </c>
      <c r="I609" s="55">
        <f>Bond_Historical!P609</f>
        <v>7.2518557396654632E-4</v>
      </c>
      <c r="J609" s="55">
        <f>Equity_Historical!P610</f>
        <v>1.1604241396697697E-2</v>
      </c>
      <c r="K609" s="55">
        <f>Equity_Historical!Q610</f>
        <v>-3.9673447384044658E-4</v>
      </c>
      <c r="L609" s="55">
        <f>Equity_Historical!R610</f>
        <v>-1.1951823827159812E-3</v>
      </c>
      <c r="M609" s="55">
        <f>Equity_Historical!S610</f>
        <v>-2.9595199700728297E-3</v>
      </c>
      <c r="N609" s="55">
        <f>Equity_Historical!T610</f>
        <v>1.7969310511538495E-3</v>
      </c>
      <c r="O609" s="55">
        <f>Equity_Historical!U610</f>
        <v>-1.2368689237321522E-4</v>
      </c>
      <c r="P609" s="55">
        <f>Equity_Historical!V610</f>
        <v>4.2929459661650024E-3</v>
      </c>
      <c r="Q609" s="55">
        <f>Equity_Historical!W610</f>
        <v>2.4387312178770246E-3</v>
      </c>
      <c r="R609" s="55">
        <f>Equity_Historical!X610</f>
        <v>3.8727650120712342E-4</v>
      </c>
      <c r="S609" s="55">
        <f>Equity_Historical!Y610</f>
        <v>-3.942050603017862E-4</v>
      </c>
      <c r="T609" s="55">
        <f>Equity_Historical!Z610</f>
        <v>-8.2122811593099958E-3</v>
      </c>
      <c r="V609" s="55"/>
      <c r="W609" s="55">
        <v>-4.480793745746508E-4</v>
      </c>
      <c r="X609" s="55">
        <v>1.6780784541852986E-2</v>
      </c>
      <c r="Y609" s="94">
        <f t="shared" si="41"/>
        <v>9.8892389752819315E-3</v>
      </c>
      <c r="Z609" s="54">
        <f t="shared" si="42"/>
        <v>1009889.2389752819</v>
      </c>
      <c r="AA609" s="54">
        <f t="shared" si="43"/>
        <v>9889.2389752819436</v>
      </c>
      <c r="AB609" s="101">
        <v>-888.00781209184788</v>
      </c>
      <c r="AC609" s="6">
        <f t="shared" si="40"/>
        <v>1060327.2541613048</v>
      </c>
    </row>
    <row r="610" spans="2:29">
      <c r="B610" s="112">
        <v>44343</v>
      </c>
      <c r="C610" s="33">
        <v>606</v>
      </c>
      <c r="D610" s="55">
        <f>Bond_Historical!K610</f>
        <v>-1.4066499148008521E-3</v>
      </c>
      <c r="E610" s="55">
        <f>Bond_Historical!L610</f>
        <v>-1.2213437270699838E-3</v>
      </c>
      <c r="F610" s="55">
        <f>Bond_Historical!M610</f>
        <v>-3.7905094591048934E-4</v>
      </c>
      <c r="G610" s="55">
        <f>Bond_Historical!N610</f>
        <v>-3.0347029095677959E-3</v>
      </c>
      <c r="H610" s="55">
        <f>Bond_Historical!O610</f>
        <v>-4.8143120300178351E-4</v>
      </c>
      <c r="I610" s="55">
        <f>Bond_Historical!P610</f>
        <v>-1.8124709687731676E-4</v>
      </c>
      <c r="J610" s="55">
        <f>Equity_Historical!P611</f>
        <v>-6.4680613905427177E-3</v>
      </c>
      <c r="K610" s="55">
        <f>Equity_Historical!Q611</f>
        <v>1.5414938423279477E-2</v>
      </c>
      <c r="L610" s="55">
        <f>Equity_Historical!R611</f>
        <v>-3.3818677219226993E-3</v>
      </c>
      <c r="M610" s="55">
        <f>Equity_Historical!S611</f>
        <v>-1.9789370546629739E-2</v>
      </c>
      <c r="N610" s="55">
        <f>Equity_Historical!T611</f>
        <v>1.7503558819846412E-2</v>
      </c>
      <c r="O610" s="55">
        <f>Equity_Historical!U611</f>
        <v>1.5451874915245616E-2</v>
      </c>
      <c r="P610" s="55">
        <f>Equity_Historical!V611</f>
        <v>-1.3765053153197665E-3</v>
      </c>
      <c r="Q610" s="55">
        <f>Equity_Historical!W611</f>
        <v>-1.4593107378233827E-2</v>
      </c>
      <c r="R610" s="55">
        <f>Equity_Historical!X611</f>
        <v>-1.2349222457952232E-3</v>
      </c>
      <c r="S610" s="55">
        <f>Equity_Historical!Y611</f>
        <v>-1.2454144453333545E-2</v>
      </c>
      <c r="T610" s="55">
        <f>Equity_Historical!Z611</f>
        <v>1.241763148451293E-2</v>
      </c>
      <c r="V610" s="55"/>
      <c r="W610" s="55">
        <v>-1.4863160746707131E-3</v>
      </c>
      <c r="X610" s="55">
        <v>1.6334823296178736E-2</v>
      </c>
      <c r="Y610" s="94">
        <f t="shared" si="41"/>
        <v>9.2063675478389565E-3</v>
      </c>
      <c r="Z610" s="54">
        <f t="shared" si="42"/>
        <v>1009206.3675478389</v>
      </c>
      <c r="AA610" s="54">
        <f t="shared" si="43"/>
        <v>9206.3675478389487</v>
      </c>
      <c r="AB610" s="101">
        <v>-884.78927272488363</v>
      </c>
      <c r="AC610" s="6">
        <f t="shared" si="40"/>
        <v>1069533.6217091437</v>
      </c>
    </row>
    <row r="611" spans="2:29">
      <c r="B611" s="112">
        <v>44344</v>
      </c>
      <c r="C611" s="33">
        <v>607</v>
      </c>
      <c r="D611" s="55">
        <f>Bond_Historical!K611</f>
        <v>-1.1727211221324558E-4</v>
      </c>
      <c r="E611" s="55">
        <f>Bond_Historical!L611</f>
        <v>0</v>
      </c>
      <c r="F611" s="55">
        <f>Bond_Historical!M611</f>
        <v>0</v>
      </c>
      <c r="G611" s="55">
        <f>Bond_Historical!N611</f>
        <v>8.3543475927444814E-4</v>
      </c>
      <c r="H611" s="55">
        <f>Bond_Historical!O611</f>
        <v>1.1227890434012638E-3</v>
      </c>
      <c r="I611" s="55">
        <f>Bond_Historical!P611</f>
        <v>0</v>
      </c>
      <c r="J611" s="55">
        <f>Equity_Historical!P612</f>
        <v>-3.2497583893957129E-3</v>
      </c>
      <c r="K611" s="55">
        <f>Equity_Historical!Q612</f>
        <v>-1.2154641858172249E-2</v>
      </c>
      <c r="L611" s="55">
        <f>Equity_Historical!R612</f>
        <v>2.3966686750363751E-3</v>
      </c>
      <c r="M611" s="55">
        <f>Equity_Historical!S612</f>
        <v>7.1961395817063175E-3</v>
      </c>
      <c r="N611" s="55">
        <f>Equity_Historical!T612</f>
        <v>-1.5357305436410193E-3</v>
      </c>
      <c r="O611" s="55">
        <f>Equity_Historical!U612</f>
        <v>-6.695566146101389E-4</v>
      </c>
      <c r="P611" s="55">
        <f>Equity_Historical!V612</f>
        <v>5.298638619615997E-3</v>
      </c>
      <c r="Q611" s="55">
        <f>Equity_Historical!W612</f>
        <v>4.8019362748904599E-3</v>
      </c>
      <c r="R611" s="55">
        <f>Equity_Historical!X612</f>
        <v>-1.8919116430469005E-3</v>
      </c>
      <c r="S611" s="55">
        <f>Equity_Historical!Y612</f>
        <v>-5.3622786022700436E-3</v>
      </c>
      <c r="T611" s="55">
        <f>Equity_Historical!Z612</f>
        <v>-3.0690690775921972E-3</v>
      </c>
      <c r="V611" s="55"/>
      <c r="W611" s="55">
        <v>3.0418504343788084E-4</v>
      </c>
      <c r="X611" s="55">
        <v>-6.1965637886173333E-6</v>
      </c>
      <c r="Y611" s="94">
        <f t="shared" si="41"/>
        <v>1.1795607910198194E-4</v>
      </c>
      <c r="Z611" s="54">
        <f t="shared" si="42"/>
        <v>1000117.956079102</v>
      </c>
      <c r="AA611" s="54">
        <f t="shared" si="43"/>
        <v>117.95607910200488</v>
      </c>
      <c r="AB611" s="101">
        <v>-877.54854437557515</v>
      </c>
      <c r="AC611" s="6">
        <f t="shared" si="40"/>
        <v>1069651.5777882459</v>
      </c>
    </row>
    <row r="612" spans="2:29">
      <c r="B612" s="112">
        <v>44348</v>
      </c>
      <c r="C612" s="33">
        <v>608</v>
      </c>
      <c r="D612" s="55">
        <f>Bond_Historical!K612</f>
        <v>-7.0103307336559376E-5</v>
      </c>
      <c r="E612" s="55">
        <f>Bond_Historical!L612</f>
        <v>-4.6346624074902092E-4</v>
      </c>
      <c r="F612" s="55">
        <f>Bond_Historical!M612</f>
        <v>-1.0624211205018999E-3</v>
      </c>
      <c r="G612" s="55">
        <f>Bond_Historical!N612</f>
        <v>1.2925726253796004E-4</v>
      </c>
      <c r="H612" s="55">
        <f>Bond_Historical!O612</f>
        <v>2.3476001703335069E-3</v>
      </c>
      <c r="I612" s="55">
        <f>Bond_Historical!P612</f>
        <v>4.3568616862852197E-4</v>
      </c>
      <c r="J612" s="55">
        <f>Equity_Historical!P613</f>
        <v>3.5179911082313463E-2</v>
      </c>
      <c r="K612" s="55">
        <f>Equity_Historical!Q613</f>
        <v>1.2160337731796005E-3</v>
      </c>
      <c r="L612" s="55">
        <f>Equity_Historical!R613</f>
        <v>-2.608324546520394E-3</v>
      </c>
      <c r="M612" s="55">
        <f>Equity_Historical!S613</f>
        <v>1.6664399944839133E-4</v>
      </c>
      <c r="N612" s="55">
        <f>Equity_Historical!T613</f>
        <v>9.8813928300757019E-3</v>
      </c>
      <c r="O612" s="55">
        <f>Equity_Historical!U613</f>
        <v>1.0960168349540916E-2</v>
      </c>
      <c r="P612" s="55">
        <f>Equity_Historical!V613</f>
        <v>1.2100635792073215E-2</v>
      </c>
      <c r="Q612" s="55">
        <f>Equity_Historical!W613</f>
        <v>-1.0542199104047389E-2</v>
      </c>
      <c r="R612" s="55">
        <f>Equity_Historical!X613</f>
        <v>-1.270407353893092E-2</v>
      </c>
      <c r="S612" s="55">
        <f>Equity_Historical!Y613</f>
        <v>-2.6518601675831707E-3</v>
      </c>
      <c r="T612" s="55">
        <f>Equity_Historical!Z613</f>
        <v>9.673189980284708E-3</v>
      </c>
      <c r="V612" s="55"/>
      <c r="W612" s="55">
        <v>-1.0859735408467414E-4</v>
      </c>
      <c r="X612" s="55">
        <v>2.8176290189171869E-2</v>
      </c>
      <c r="Y612" s="94">
        <f t="shared" si="41"/>
        <v>1.6862335171869251E-2</v>
      </c>
      <c r="Z612" s="54">
        <f t="shared" si="42"/>
        <v>1016862.3351718693</v>
      </c>
      <c r="AA612" s="54">
        <f t="shared" si="43"/>
        <v>16862.335171869257</v>
      </c>
      <c r="AB612" s="101">
        <v>-837.6938774791779</v>
      </c>
      <c r="AC612" s="6">
        <f t="shared" si="40"/>
        <v>1086513.9129601151</v>
      </c>
    </row>
    <row r="613" spans="2:29">
      <c r="B613" s="112">
        <v>44349</v>
      </c>
      <c r="C613" s="33">
        <v>609</v>
      </c>
      <c r="D613" s="55">
        <f>Bond_Historical!K613</f>
        <v>1.0570569628593595E-3</v>
      </c>
      <c r="E613" s="55">
        <f>Bond_Historical!L613</f>
        <v>1.3110893566631149E-3</v>
      </c>
      <c r="F613" s="55">
        <f>Bond_Historical!M613</f>
        <v>1.1382909744344831E-3</v>
      </c>
      <c r="G613" s="55">
        <f>Bond_Historical!N613</f>
        <v>1.5958928684976393E-3</v>
      </c>
      <c r="H613" s="55">
        <f>Bond_Historical!O613</f>
        <v>-3.2093124267203253E-4</v>
      </c>
      <c r="I613" s="55">
        <f>Bond_Historical!P613</f>
        <v>3.6288487161534175E-4</v>
      </c>
      <c r="J613" s="55">
        <f>Equity_Historical!P614</f>
        <v>7.9077283873408184E-3</v>
      </c>
      <c r="K613" s="55">
        <f>Equity_Historical!Q614</f>
        <v>6.070419098846376E-5</v>
      </c>
      <c r="L613" s="55">
        <f>Equity_Historical!R614</f>
        <v>-2.190859148461908E-3</v>
      </c>
      <c r="M613" s="55">
        <f>Equity_Historical!S614</f>
        <v>7.4744451692881717E-3</v>
      </c>
      <c r="N613" s="55">
        <f>Equity_Historical!T614</f>
        <v>-9.4086426535331252E-3</v>
      </c>
      <c r="O613" s="55">
        <f>Equity_Historical!U614</f>
        <v>6.0322514845450712E-5</v>
      </c>
      <c r="P613" s="55">
        <f>Equity_Historical!V614</f>
        <v>1.6721344629269299E-2</v>
      </c>
      <c r="Q613" s="55">
        <f>Equity_Historical!W614</f>
        <v>4.6990775521395965E-3</v>
      </c>
      <c r="R613" s="55">
        <f>Equity_Historical!X614</f>
        <v>-2.1412698905890325E-3</v>
      </c>
      <c r="S613" s="55">
        <f>Equity_Historical!Y614</f>
        <v>6.2566943584986372E-3</v>
      </c>
      <c r="T613" s="55">
        <f>Equity_Historical!Z614</f>
        <v>-2.1905271393618433E-2</v>
      </c>
      <c r="V613" s="55"/>
      <c r="W613" s="55">
        <v>1.1458431583075523E-3</v>
      </c>
      <c r="X613" s="55">
        <v>2.3035722240956742E-2</v>
      </c>
      <c r="Y613" s="94">
        <f t="shared" si="41"/>
        <v>1.4279770607897067E-2</v>
      </c>
      <c r="Z613" s="54">
        <f t="shared" si="42"/>
        <v>1014279.7706078971</v>
      </c>
      <c r="AA613" s="54">
        <f t="shared" si="43"/>
        <v>14279.77060789708</v>
      </c>
      <c r="AB613" s="101">
        <v>-832.75659308279864</v>
      </c>
      <c r="AC613" s="6">
        <f t="shared" si="40"/>
        <v>1100793.6835680122</v>
      </c>
    </row>
    <row r="614" spans="2:29">
      <c r="B614" s="112">
        <v>44350</v>
      </c>
      <c r="C614" s="33">
        <v>610</v>
      </c>
      <c r="D614" s="55">
        <f>Bond_Historical!K614</f>
        <v>-1.8796877418497723E-3</v>
      </c>
      <c r="E614" s="55">
        <f>Bond_Historical!L614</f>
        <v>-2.3614366587397955E-3</v>
      </c>
      <c r="F614" s="55">
        <f>Bond_Historical!M614</f>
        <v>-1.8979525338374602E-3</v>
      </c>
      <c r="G614" s="55">
        <f>Bond_Historical!N614</f>
        <v>-3.9565501248964661E-3</v>
      </c>
      <c r="H614" s="55">
        <f>Bond_Historical!O614</f>
        <v>-3.8637457489598703E-3</v>
      </c>
      <c r="I614" s="55">
        <f>Bond_Historical!P614</f>
        <v>0</v>
      </c>
      <c r="J614" s="55">
        <f>Equity_Historical!P615</f>
        <v>3.9307474315541909E-3</v>
      </c>
      <c r="K614" s="55">
        <f>Equity_Historical!Q615</f>
        <v>-9.4934590805996442E-3</v>
      </c>
      <c r="L614" s="55">
        <f>Equity_Historical!R615</f>
        <v>1.7671257755199803E-3</v>
      </c>
      <c r="M614" s="55">
        <f>Equity_Historical!S615</f>
        <v>1.3230805285771264E-3</v>
      </c>
      <c r="N614" s="55">
        <f>Equity_Historical!T615</f>
        <v>8.7059846501613587E-3</v>
      </c>
      <c r="O614" s="55">
        <f>Equity_Historical!U615</f>
        <v>6.6212308565296826E-4</v>
      </c>
      <c r="P614" s="55">
        <f>Equity_Historical!V615</f>
        <v>1.5960705560784903E-3</v>
      </c>
      <c r="Q614" s="55">
        <f>Equity_Historical!W615</f>
        <v>6.1023706575417704E-3</v>
      </c>
      <c r="R614" s="55">
        <f>Equity_Historical!X615</f>
        <v>5.1855395936249169E-3</v>
      </c>
      <c r="S614" s="55">
        <f>Equity_Historical!Y615</f>
        <v>-1.2228866420477349E-2</v>
      </c>
      <c r="T614" s="55">
        <f>Equity_Historical!Z615</f>
        <v>6.1487433871802739E-3</v>
      </c>
      <c r="V614" s="55"/>
      <c r="W614" s="55">
        <v>-2.5129365141947795E-3</v>
      </c>
      <c r="X614" s="55">
        <v>3.3107779426026591E-3</v>
      </c>
      <c r="Y614" s="94">
        <f t="shared" si="41"/>
        <v>9.8129215988368369E-4</v>
      </c>
      <c r="Z614" s="54">
        <f t="shared" si="42"/>
        <v>1000981.2921598837</v>
      </c>
      <c r="AA614" s="54">
        <f t="shared" si="43"/>
        <v>981.29215988365468</v>
      </c>
      <c r="AB614" s="101">
        <v>-829.02620568324346</v>
      </c>
      <c r="AC614" s="6">
        <f t="shared" si="40"/>
        <v>1101774.9757278957</v>
      </c>
    </row>
    <row r="615" spans="2:29">
      <c r="B615" s="112">
        <v>44351</v>
      </c>
      <c r="C615" s="33">
        <v>611</v>
      </c>
      <c r="D615" s="55">
        <f>Bond_Historical!K615</f>
        <v>3.9898987091725978E-3</v>
      </c>
      <c r="E615" s="55">
        <f>Bond_Historical!L615</f>
        <v>4.1068549585595495E-3</v>
      </c>
      <c r="F615" s="55">
        <f>Bond_Historical!M615</f>
        <v>4.1706947727694916E-3</v>
      </c>
      <c r="G615" s="55">
        <f>Bond_Historical!N615</f>
        <v>7.0655109432088449E-3</v>
      </c>
      <c r="H615" s="55">
        <f>Bond_Historical!O615</f>
        <v>4.3454801901890829E-3</v>
      </c>
      <c r="I615" s="55">
        <f>Bond_Historical!P615</f>
        <v>1.9930714919522024E-3</v>
      </c>
      <c r="J615" s="55">
        <f>Equity_Historical!P616</f>
        <v>4.4032895992685518E-3</v>
      </c>
      <c r="K615" s="55">
        <f>Equity_Historical!Q616</f>
        <v>1.3132683465886776E-2</v>
      </c>
      <c r="L615" s="55">
        <f>Equity_Historical!R616</f>
        <v>1.7638762350442017E-3</v>
      </c>
      <c r="M615" s="55">
        <f>Equity_Historical!S616</f>
        <v>1.6511099259406325E-3</v>
      </c>
      <c r="N615" s="55">
        <f>Equity_Historical!T616</f>
        <v>2.34007866766187E-3</v>
      </c>
      <c r="O615" s="55">
        <f>Equity_Historical!U616</f>
        <v>1.6234961104611323E-3</v>
      </c>
      <c r="P615" s="55">
        <f>Equity_Historical!V616</f>
        <v>7.3019505497557086E-3</v>
      </c>
      <c r="Q615" s="55">
        <f>Equity_Historical!W616</f>
        <v>-2.5924910563383379E-4</v>
      </c>
      <c r="R615" s="55">
        <f>Equity_Historical!X616</f>
        <v>-5.7033300227117322E-3</v>
      </c>
      <c r="S615" s="55">
        <f>Equity_Historical!Y616</f>
        <v>1.8843767903799522E-2</v>
      </c>
      <c r="T615" s="55">
        <f>Equity_Historical!Z616</f>
        <v>-6.3448814539811566E-3</v>
      </c>
      <c r="V615" s="55"/>
      <c r="W615" s="55">
        <v>4.8011977586409488E-3</v>
      </c>
      <c r="X615" s="55">
        <v>1.4025082572064664E-2</v>
      </c>
      <c r="Y615" s="94">
        <f t="shared" si="41"/>
        <v>1.0335528646695178E-2</v>
      </c>
      <c r="Z615" s="54">
        <f t="shared" si="42"/>
        <v>1010335.5286466952</v>
      </c>
      <c r="AA615" s="54">
        <f t="shared" si="43"/>
        <v>10335.528646695195</v>
      </c>
      <c r="AB615" s="101">
        <v>-768.07810022227932</v>
      </c>
      <c r="AC615" s="6">
        <f t="shared" si="40"/>
        <v>1112110.5043745909</v>
      </c>
    </row>
    <row r="616" spans="2:29">
      <c r="B616" s="112">
        <v>44354</v>
      </c>
      <c r="C616" s="33">
        <v>612</v>
      </c>
      <c r="D616" s="55">
        <f>Bond_Historical!K616</f>
        <v>-7.0322554965306008E-4</v>
      </c>
      <c r="E616" s="55">
        <f>Bond_Historical!L616</f>
        <v>-6.9796845106962694E-4</v>
      </c>
      <c r="F616" s="55">
        <f>Bond_Historical!M616</f>
        <v>-1.1356252108450043E-3</v>
      </c>
      <c r="G616" s="55">
        <f>Bond_Historical!N616</f>
        <v>-8.3338218023599672E-4</v>
      </c>
      <c r="H616" s="55">
        <f>Bond_Historical!O616</f>
        <v>-1.928901715437247E-3</v>
      </c>
      <c r="I616" s="55">
        <f>Bond_Historical!P616</f>
        <v>-3.6194938077274642E-4</v>
      </c>
      <c r="J616" s="55">
        <f>Equity_Historical!P617</f>
        <v>-6.5305194576122062E-3</v>
      </c>
      <c r="K616" s="55">
        <f>Equity_Historical!Q617</f>
        <v>1.8683047445634302E-2</v>
      </c>
      <c r="L616" s="55">
        <f>Equity_Historical!R617</f>
        <v>-6.7196125162408598E-3</v>
      </c>
      <c r="M616" s="55">
        <f>Equity_Historical!S617</f>
        <v>9.89464707193498E-4</v>
      </c>
      <c r="N616" s="55">
        <f>Equity_Historical!T617</f>
        <v>-7.0363683681627818E-3</v>
      </c>
      <c r="O616" s="55">
        <f>Equity_Historical!U617</f>
        <v>-4.6973998080864898E-3</v>
      </c>
      <c r="P616" s="55">
        <f>Equity_Historical!V617</f>
        <v>1.2549214458661957E-2</v>
      </c>
      <c r="Q616" s="55">
        <f>Equity_Historical!W617</f>
        <v>9.0589243721262498E-4</v>
      </c>
      <c r="R616" s="55">
        <f>Equity_Historical!X617</f>
        <v>-1.3376641066962224E-2</v>
      </c>
      <c r="S616" s="55">
        <f>Equity_Historical!Y617</f>
        <v>7.9348234370823828E-5</v>
      </c>
      <c r="T616" s="55">
        <f>Equity_Historical!Z617</f>
        <v>-3.3985834388394922E-3</v>
      </c>
      <c r="V616" s="55"/>
      <c r="W616" s="55">
        <v>-8.5015446877499473E-4</v>
      </c>
      <c r="X616" s="55">
        <v>2.502137039464575E-3</v>
      </c>
      <c r="Y616" s="94">
        <f t="shared" si="41"/>
        <v>1.1612204361687471E-3</v>
      </c>
      <c r="Z616" s="54">
        <f t="shared" si="42"/>
        <v>1001161.2204361687</v>
      </c>
      <c r="AA616" s="54">
        <f t="shared" si="43"/>
        <v>1161.2204361687182</v>
      </c>
      <c r="AB616" s="101">
        <v>-716.60140263591893</v>
      </c>
      <c r="AC616" s="6">
        <f t="shared" si="40"/>
        <v>1113271.7248107595</v>
      </c>
    </row>
    <row r="617" spans="2:29">
      <c r="B617" s="112">
        <v>44355</v>
      </c>
      <c r="C617" s="33">
        <v>613</v>
      </c>
      <c r="D617" s="55">
        <f>Bond_Historical!K617</f>
        <v>1.8732350528985304E-3</v>
      </c>
      <c r="E617" s="55">
        <f>Bond_Historical!L617</f>
        <v>1.8309457708067061E-3</v>
      </c>
      <c r="F617" s="55">
        <f>Bond_Historical!M617</f>
        <v>2.6478954639744868E-3</v>
      </c>
      <c r="G617" s="55">
        <f>Bond_Historical!N617</f>
        <v>3.7818155623493745E-3</v>
      </c>
      <c r="H617" s="55">
        <f>Bond_Historical!O617</f>
        <v>6.4331336085088407E-4</v>
      </c>
      <c r="I617" s="55">
        <f>Bond_Historical!P617</f>
        <v>9.0502420084283156E-4</v>
      </c>
      <c r="J617" s="55">
        <f>Equity_Historical!P618</f>
        <v>1.7535734062776882E-2</v>
      </c>
      <c r="K617" s="55">
        <f>Equity_Historical!Q618</f>
        <v>-8.6533701161864776E-3</v>
      </c>
      <c r="L617" s="55">
        <f>Equity_Historical!R618</f>
        <v>-7.6230120894968268E-3</v>
      </c>
      <c r="M617" s="55">
        <f>Equity_Historical!S618</f>
        <v>-4.4600743381594818E-3</v>
      </c>
      <c r="N617" s="55">
        <f>Equity_Historical!T618</f>
        <v>-1.4135253039996827E-3</v>
      </c>
      <c r="O617" s="55">
        <f>Equity_Historical!U618</f>
        <v>-3.9919992817734652E-3</v>
      </c>
      <c r="P617" s="55">
        <f>Equity_Historical!V618</f>
        <v>-9.7634634757632587E-3</v>
      </c>
      <c r="Q617" s="55">
        <f>Equity_Historical!W618</f>
        <v>-1.3281471264312396E-2</v>
      </c>
      <c r="R617" s="55">
        <f>Equity_Historical!X618</f>
        <v>3.7158157300402695E-3</v>
      </c>
      <c r="S617" s="55">
        <f>Equity_Historical!Y618</f>
        <v>6.6497345688009482E-3</v>
      </c>
      <c r="T617" s="55">
        <f>Equity_Historical!Z618</f>
        <v>3.23014109968485E-3</v>
      </c>
      <c r="V617" s="55"/>
      <c r="W617" s="55">
        <v>2.4460394186457367E-3</v>
      </c>
      <c r="X617" s="55">
        <v>-2.1905737319677897E-3</v>
      </c>
      <c r="Y617" s="94">
        <f t="shared" si="41"/>
        <v>-3.3592847172237914E-4</v>
      </c>
      <c r="Z617" s="54">
        <f t="shared" si="42"/>
        <v>999664.07152827759</v>
      </c>
      <c r="AA617" s="54">
        <f t="shared" si="43"/>
        <v>-335.92847172240727</v>
      </c>
      <c r="AB617" s="101">
        <v>-693.08071624836884</v>
      </c>
      <c r="AC617" s="6">
        <f t="shared" si="40"/>
        <v>1112935.7963390371</v>
      </c>
    </row>
    <row r="618" spans="2:29">
      <c r="B618" s="112">
        <v>44356</v>
      </c>
      <c r="C618" s="33">
        <v>614</v>
      </c>
      <c r="D618" s="55">
        <f>Bond_Historical!K618</f>
        <v>1.9868674895910073E-3</v>
      </c>
      <c r="E618" s="55">
        <f>Bond_Historical!L618</f>
        <v>2.0014043844947126E-3</v>
      </c>
      <c r="F618" s="55">
        <f>Bond_Historical!M618</f>
        <v>1.8873270112860661E-3</v>
      </c>
      <c r="G618" s="55">
        <f>Bond_Historical!N618</f>
        <v>3.6165244612692349E-3</v>
      </c>
      <c r="H618" s="55">
        <f>Bond_Historical!O618</f>
        <v>1.608555541999955E-4</v>
      </c>
      <c r="I618" s="55">
        <f>Bond_Historical!P618</f>
        <v>2.7099950421794463E-3</v>
      </c>
      <c r="J618" s="55">
        <f>Equity_Historical!P619</f>
        <v>8.334683646727209E-3</v>
      </c>
      <c r="K618" s="55">
        <f>Equity_Historical!Q619</f>
        <v>-1.0332496013604923E-2</v>
      </c>
      <c r="L618" s="55">
        <f>Equity_Historical!R619</f>
        <v>-5.3780441502989723E-3</v>
      </c>
      <c r="M618" s="55">
        <f>Equity_Historical!S619</f>
        <v>-7.6451192449316684E-3</v>
      </c>
      <c r="N618" s="55">
        <f>Equity_Historical!T619</f>
        <v>-8.0463808595253369E-3</v>
      </c>
      <c r="O618" s="55">
        <f>Equity_Historical!U619</f>
        <v>-1.2563396397036512E-2</v>
      </c>
      <c r="P618" s="55">
        <f>Equity_Historical!V619</f>
        <v>3.714545303121796E-3</v>
      </c>
      <c r="Q618" s="55">
        <f>Equity_Historical!W619</f>
        <v>7.7038419977185184E-3</v>
      </c>
      <c r="R618" s="55">
        <f>Equity_Historical!X619</f>
        <v>-1.5942932995706429E-3</v>
      </c>
      <c r="S618" s="55">
        <f>Equity_Historical!Y619</f>
        <v>3.0724861452559524E-3</v>
      </c>
      <c r="T618" s="55">
        <f>Equity_Historical!Z619</f>
        <v>-1.9969011903267945E-2</v>
      </c>
      <c r="V618" s="55"/>
      <c r="W618" s="55">
        <v>2.4763641793830483E-3</v>
      </c>
      <c r="X618" s="55">
        <v>1.4151483695561608E-2</v>
      </c>
      <c r="Y618" s="94">
        <f t="shared" si="41"/>
        <v>9.4814358890901833E-3</v>
      </c>
      <c r="Z618" s="54">
        <f t="shared" si="42"/>
        <v>1009481.4358890902</v>
      </c>
      <c r="AA618" s="54">
        <f t="shared" si="43"/>
        <v>9481.4358890901785</v>
      </c>
      <c r="AB618" s="101">
        <v>-632.94217033323366</v>
      </c>
      <c r="AC618" s="6">
        <f t="shared" si="40"/>
        <v>1122417.2322281273</v>
      </c>
    </row>
    <row r="619" spans="2:29">
      <c r="B619" s="112">
        <v>44357</v>
      </c>
      <c r="C619" s="33">
        <v>615</v>
      </c>
      <c r="D619" s="55">
        <f>Bond_Historical!K619</f>
        <v>2.0989483426967315E-3</v>
      </c>
      <c r="E619" s="55">
        <f>Bond_Historical!L619</f>
        <v>2.0839010931083127E-3</v>
      </c>
      <c r="F619" s="55">
        <f>Bond_Historical!M619</f>
        <v>2.2595828895031569E-3</v>
      </c>
      <c r="G619" s="55">
        <f>Bond_Historical!N619</f>
        <v>4.5023318827512506E-3</v>
      </c>
      <c r="H619" s="55">
        <f>Bond_Historical!O619</f>
        <v>5.2914487590146417E-3</v>
      </c>
      <c r="I619" s="55">
        <f>Bond_Historical!P619</f>
        <v>7.2181200756758345E-4</v>
      </c>
      <c r="J619" s="55">
        <f>Equity_Historical!P620</f>
        <v>1.5949929089952878E-3</v>
      </c>
      <c r="K619" s="55">
        <f>Equity_Historical!Q620</f>
        <v>6.669652102336587E-3</v>
      </c>
      <c r="L619" s="55">
        <f>Equity_Historical!R620</f>
        <v>5.7356480514287531E-3</v>
      </c>
      <c r="M619" s="55">
        <f>Equity_Historical!S620</f>
        <v>9.4646189499568815E-3</v>
      </c>
      <c r="N619" s="55">
        <f>Equity_Historical!T620</f>
        <v>-1.6289740507654794E-2</v>
      </c>
      <c r="O619" s="55">
        <f>Equity_Historical!U620</f>
        <v>-1.5711221958758126E-2</v>
      </c>
      <c r="P619" s="55">
        <f>Equity_Historical!V620</f>
        <v>1.4168124073448351E-2</v>
      </c>
      <c r="Q619" s="55">
        <f>Equity_Historical!W620</f>
        <v>2.0789682539532075E-3</v>
      </c>
      <c r="R619" s="55">
        <f>Equity_Historical!X620</f>
        <v>9.7180121838548808E-4</v>
      </c>
      <c r="S619" s="55">
        <f>Equity_Historical!Y620</f>
        <v>-8.0555805715824755E-3</v>
      </c>
      <c r="T619" s="55">
        <f>Equity_Historical!Z620</f>
        <v>-2.3417440935565609E-2</v>
      </c>
      <c r="V619" s="55"/>
      <c r="W619" s="55">
        <v>2.8798096714226255E-3</v>
      </c>
      <c r="X619" s="55">
        <v>7.8757951205218994E-3</v>
      </c>
      <c r="Y619" s="94">
        <f t="shared" si="41"/>
        <v>5.8774009408821895E-3</v>
      </c>
      <c r="Z619" s="54">
        <f t="shared" si="42"/>
        <v>1005877.4009408822</v>
      </c>
      <c r="AA619" s="54">
        <f t="shared" si="43"/>
        <v>5877.4009408821585</v>
      </c>
      <c r="AB619" s="101">
        <v>-611.13305578695145</v>
      </c>
      <c r="AC619" s="6">
        <f t="shared" si="40"/>
        <v>1128294.6331690094</v>
      </c>
    </row>
    <row r="620" spans="2:29">
      <c r="B620" s="112">
        <v>44358</v>
      </c>
      <c r="C620" s="33">
        <v>616</v>
      </c>
      <c r="D620" s="55">
        <f>Bond_Historical!K620</f>
        <v>-2.3338932768963972E-4</v>
      </c>
      <c r="E620" s="55">
        <f>Bond_Historical!L620</f>
        <v>-4.3378498481241726E-4</v>
      </c>
      <c r="F620" s="55">
        <f>Bond_Historical!M620</f>
        <v>-7.527998384912433E-4</v>
      </c>
      <c r="G620" s="55">
        <f>Bond_Historical!N620</f>
        <v>8.2321408385831348E-4</v>
      </c>
      <c r="H620" s="55">
        <f>Bond_Historical!O620</f>
        <v>-2.7224820193689496E-3</v>
      </c>
      <c r="I620" s="55">
        <f>Bond_Historical!P620</f>
        <v>-3.6080233535294796E-4</v>
      </c>
      <c r="J620" s="55">
        <f>Equity_Historical!P621</f>
        <v>-9.2860514739222591E-3</v>
      </c>
      <c r="K620" s="55">
        <f>Equity_Historical!Q621</f>
        <v>-3.6159921625962591E-3</v>
      </c>
      <c r="L620" s="55">
        <f>Equity_Historical!R621</f>
        <v>6.2002968491880212E-3</v>
      </c>
      <c r="M620" s="55">
        <f>Equity_Historical!S621</f>
        <v>-2.3163852702891177E-3</v>
      </c>
      <c r="N620" s="55">
        <f>Equity_Historical!T621</f>
        <v>-3.3869372932625618E-3</v>
      </c>
      <c r="O620" s="55">
        <f>Equity_Historical!U621</f>
        <v>-6.8625304750010677E-4</v>
      </c>
      <c r="P620" s="55">
        <f>Equity_Historical!V621</f>
        <v>-9.162236084046857E-3</v>
      </c>
      <c r="Q620" s="55">
        <f>Equity_Historical!W621</f>
        <v>2.4630759191756448E-3</v>
      </c>
      <c r="R620" s="55">
        <f>Equity_Historical!X621</f>
        <v>-9.0070614401023992E-3</v>
      </c>
      <c r="S620" s="55">
        <f>Equity_Historical!Y621</f>
        <v>9.7846734688741104E-3</v>
      </c>
      <c r="T620" s="55">
        <f>Equity_Historical!Z621</f>
        <v>3.8064906806439813E-4</v>
      </c>
      <c r="V620" s="55"/>
      <c r="W620" s="55">
        <v>-1.8363761150129573E-4</v>
      </c>
      <c r="X620" s="55">
        <v>-1.3730423871859411E-2</v>
      </c>
      <c r="Y620" s="94">
        <f t="shared" si="41"/>
        <v>-8.3117093677161635E-3</v>
      </c>
      <c r="Z620" s="54">
        <f t="shared" si="42"/>
        <v>991688.29063228378</v>
      </c>
      <c r="AA620" s="54">
        <f t="shared" si="43"/>
        <v>-8311.7093677162193</v>
      </c>
      <c r="AB620" s="101">
        <v>-575.55033326882403</v>
      </c>
      <c r="AC620" s="6">
        <f t="shared" si="40"/>
        <v>1119982.9238012931</v>
      </c>
    </row>
    <row r="621" spans="2:29">
      <c r="B621" s="112">
        <v>44361</v>
      </c>
      <c r="C621" s="33">
        <v>617</v>
      </c>
      <c r="D621" s="55">
        <f>Bond_Historical!K621</f>
        <v>-2.56656729147227E-3</v>
      </c>
      <c r="E621" s="55">
        <f>Bond_Historical!L621</f>
        <v>-2.519750673287816E-3</v>
      </c>
      <c r="F621" s="55">
        <f>Bond_Historical!M621</f>
        <v>-2.2614462463209535E-3</v>
      </c>
      <c r="G621" s="55">
        <f>Bond_Historical!N621</f>
        <v>-3.6725565867267444E-3</v>
      </c>
      <c r="H621" s="55">
        <f>Bond_Historical!O621</f>
        <v>-6.4141237268646757E-4</v>
      </c>
      <c r="I621" s="55">
        <f>Bond_Historical!P621</f>
        <v>-1.8027652664018721E-4</v>
      </c>
      <c r="J621" s="55">
        <f>Equity_Historical!P622</f>
        <v>-1.6097591597474853E-3</v>
      </c>
      <c r="K621" s="55">
        <f>Equity_Historical!Q622</f>
        <v>1.6496609293418504E-2</v>
      </c>
      <c r="L621" s="55">
        <f>Equity_Historical!R622</f>
        <v>-1.3508013320115231E-3</v>
      </c>
      <c r="M621" s="55">
        <f>Equity_Historical!S622</f>
        <v>7.7550684866177482E-3</v>
      </c>
      <c r="N621" s="55">
        <f>Equity_Historical!T622</f>
        <v>-1.1945667888573357E-2</v>
      </c>
      <c r="O621" s="55">
        <f>Equity_Historical!U622</f>
        <v>-1.7114701764626747E-2</v>
      </c>
      <c r="P621" s="55">
        <f>Equity_Historical!V622</f>
        <v>9.6053140782099682E-3</v>
      </c>
      <c r="Q621" s="55">
        <f>Equity_Historical!W622</f>
        <v>6.7108062697839692E-3</v>
      </c>
      <c r="R621" s="55">
        <f>Equity_Historical!X622</f>
        <v>3.1868382239200162E-3</v>
      </c>
      <c r="S621" s="55">
        <f>Equity_Historical!Y622</f>
        <v>2.4280791697527036E-2</v>
      </c>
      <c r="T621" s="55">
        <f>Equity_Historical!Z622</f>
        <v>-1.7811477204814945E-2</v>
      </c>
      <c r="V621" s="55"/>
      <c r="W621" s="55">
        <v>-2.4706723209962766E-3</v>
      </c>
      <c r="X621" s="55">
        <v>1.8518177662819133E-3</v>
      </c>
      <c r="Y621" s="94">
        <f t="shared" si="41"/>
        <v>1.2282173137063718E-4</v>
      </c>
      <c r="Z621" s="54">
        <f t="shared" si="42"/>
        <v>1000122.8217313706</v>
      </c>
      <c r="AA621" s="54">
        <f t="shared" si="43"/>
        <v>122.82173137064092</v>
      </c>
      <c r="AB621" s="101">
        <v>-571.2125226771459</v>
      </c>
      <c r="AC621" s="6">
        <f t="shared" si="40"/>
        <v>1120105.7455326638</v>
      </c>
    </row>
    <row r="622" spans="2:29">
      <c r="B622" s="112">
        <v>44362</v>
      </c>
      <c r="C622" s="33">
        <v>618</v>
      </c>
      <c r="D622" s="55">
        <f>Bond_Historical!K622</f>
        <v>0</v>
      </c>
      <c r="E622" s="55">
        <f>Bond_Historical!L622</f>
        <v>4.3465519805503818E-4</v>
      </c>
      <c r="F622" s="55">
        <f>Bond_Historical!M622</f>
        <v>-7.5499329490898886E-4</v>
      </c>
      <c r="G622" s="55">
        <f>Bond_Historical!N622</f>
        <v>7.5065709166094636E-4</v>
      </c>
      <c r="H622" s="55">
        <f>Bond_Historical!O622</f>
        <v>2.0836366998572458E-3</v>
      </c>
      <c r="I622" s="55">
        <f>Bond_Historical!P622</f>
        <v>-1.8073314557437434E-4</v>
      </c>
      <c r="J622" s="55">
        <f>Equity_Historical!P623</f>
        <v>3.5763271754233696E-2</v>
      </c>
      <c r="K622" s="55">
        <f>Equity_Historical!Q623</f>
        <v>-5.9327638269919539E-5</v>
      </c>
      <c r="L622" s="55">
        <f>Equity_Historical!R623</f>
        <v>-3.9920177977834847E-3</v>
      </c>
      <c r="M622" s="55">
        <f>Equity_Historical!S623</f>
        <v>0</v>
      </c>
      <c r="N622" s="55">
        <f>Equity_Historical!T623</f>
        <v>1.227149823117679E-4</v>
      </c>
      <c r="O622" s="55">
        <f>Equity_Historical!U623</f>
        <v>-1.5284221609028779E-2</v>
      </c>
      <c r="P622" s="55">
        <f>Equity_Historical!V623</f>
        <v>-1.7361931663179473E-3</v>
      </c>
      <c r="Q622" s="55">
        <f>Equity_Historical!W623</f>
        <v>0</v>
      </c>
      <c r="R622" s="55">
        <f>Equity_Historical!X623</f>
        <v>2.8018823475479573E-3</v>
      </c>
      <c r="S622" s="55">
        <f>Equity_Historical!Y623</f>
        <v>-6.4585127199739915E-3</v>
      </c>
      <c r="T622" s="55">
        <f>Equity_Historical!Z623</f>
        <v>7.6006497898771222E-3</v>
      </c>
      <c r="V622" s="55"/>
      <c r="W622" s="55">
        <v>2.5497427845539382E-4</v>
      </c>
      <c r="X622" s="55">
        <v>8.9873143618526743E-4</v>
      </c>
      <c r="Y622" s="94">
        <f t="shared" si="41"/>
        <v>6.4122857309331801E-4</v>
      </c>
      <c r="Z622" s="54">
        <f t="shared" si="42"/>
        <v>1000641.2285730933</v>
      </c>
      <c r="AA622" s="54">
        <f t="shared" si="43"/>
        <v>641.2285730933072</v>
      </c>
      <c r="AB622" s="101">
        <v>-519.56795138143934</v>
      </c>
      <c r="AC622" s="6">
        <f t="shared" si="40"/>
        <v>1120746.9741057572</v>
      </c>
    </row>
    <row r="623" spans="2:29">
      <c r="B623" s="112">
        <v>44363</v>
      </c>
      <c r="C623" s="33">
        <v>619</v>
      </c>
      <c r="D623" s="55">
        <f>Bond_Historical!K623</f>
        <v>-2.8077171321328281E-3</v>
      </c>
      <c r="E623" s="55">
        <f>Bond_Historical!L623</f>
        <v>-3.2225825744462578E-3</v>
      </c>
      <c r="F623" s="55">
        <f>Bond_Historical!M623</f>
        <v>-2.6468542158677231E-3</v>
      </c>
      <c r="G623" s="55">
        <f>Bond_Historical!N623</f>
        <v>-2.855461529380886E-3</v>
      </c>
      <c r="H623" s="55">
        <f>Bond_Historical!O623</f>
        <v>-9.0076610823587363E-3</v>
      </c>
      <c r="I623" s="55">
        <f>Bond_Historical!P623</f>
        <v>-2.5294285988432864E-3</v>
      </c>
      <c r="J623" s="55">
        <f>Equity_Historical!P624</f>
        <v>-3.5817115928174527E-3</v>
      </c>
      <c r="K623" s="55">
        <f>Equity_Historical!Q624</f>
        <v>-1.6980902222840221E-2</v>
      </c>
      <c r="L623" s="55">
        <f>Equity_Historical!R624</f>
        <v>-2.0567416828434899E-2</v>
      </c>
      <c r="M623" s="55">
        <f>Equity_Historical!S624</f>
        <v>-3.9525397595936568E-3</v>
      </c>
      <c r="N623" s="55">
        <f>Equity_Historical!T624</f>
        <v>-1.694002119794832E-2</v>
      </c>
      <c r="O623" s="55">
        <f>Equity_Historical!U624</f>
        <v>6.9995390428174743E-3</v>
      </c>
      <c r="P623" s="55">
        <f>Equity_Historical!V624</f>
        <v>-1.4674311510333412E-2</v>
      </c>
      <c r="Q623" s="55">
        <f>Equity_Historical!W624</f>
        <v>-1.987468778887469E-2</v>
      </c>
      <c r="R623" s="55">
        <f>Equity_Historical!X624</f>
        <v>-7.5984527824789145E-3</v>
      </c>
      <c r="S623" s="55">
        <f>Equity_Historical!Y624</f>
        <v>3.9261051623426177E-3</v>
      </c>
      <c r="T623" s="55">
        <f>Equity_Historical!Z624</f>
        <v>-4.5654326267331076E-3</v>
      </c>
      <c r="V623" s="55"/>
      <c r="W623" s="55">
        <v>-3.1478965299861971E-3</v>
      </c>
      <c r="X623" s="55">
        <v>-1.5305329500085915E-2</v>
      </c>
      <c r="Y623" s="94">
        <f t="shared" si="41"/>
        <v>-1.0442356312046028E-2</v>
      </c>
      <c r="Z623" s="54">
        <f t="shared" si="42"/>
        <v>989557.64368795394</v>
      </c>
      <c r="AA623" s="54">
        <f t="shared" si="43"/>
        <v>-10442.35631204606</v>
      </c>
      <c r="AB623" s="101">
        <v>-498.37232310918625</v>
      </c>
      <c r="AC623" s="6">
        <f t="shared" si="40"/>
        <v>1110304.6177937111</v>
      </c>
    </row>
    <row r="624" spans="2:29">
      <c r="B624" s="112">
        <v>44364</v>
      </c>
      <c r="C624" s="33">
        <v>620</v>
      </c>
      <c r="D624" s="55">
        <f>Bond_Historical!K624</f>
        <v>3.391994198210368E-3</v>
      </c>
      <c r="E624" s="55">
        <f>Bond_Historical!L624</f>
        <v>3.1359447517249738E-3</v>
      </c>
      <c r="F624" s="55">
        <f>Bond_Historical!M624</f>
        <v>3.4018475107765182E-3</v>
      </c>
      <c r="G624" s="55">
        <f>Bond_Historical!N624</f>
        <v>5.5527654365854062E-3</v>
      </c>
      <c r="H624" s="55">
        <f>Bond_Historical!O624</f>
        <v>2.7431101494533646E-3</v>
      </c>
      <c r="I624" s="55">
        <f>Bond_Historical!P624</f>
        <v>1.0853207855525959E-3</v>
      </c>
      <c r="J624" s="55">
        <f>Equity_Historical!P625</f>
        <v>-3.3471246655237707E-2</v>
      </c>
      <c r="K624" s="55">
        <f>Equity_Historical!Q625</f>
        <v>1.626795217792313E-2</v>
      </c>
      <c r="L624" s="55">
        <f>Equity_Historical!R625</f>
        <v>4.147673074522607E-3</v>
      </c>
      <c r="M624" s="55">
        <f>Equity_Historical!S625</f>
        <v>4.2812533427027686E-3</v>
      </c>
      <c r="N624" s="55">
        <f>Equity_Historical!T625</f>
        <v>-3.0514513137973515E-2</v>
      </c>
      <c r="O624" s="55">
        <f>Equity_Historical!U625</f>
        <v>-2.928497079690753E-2</v>
      </c>
      <c r="P624" s="55">
        <f>Equity_Historical!V625</f>
        <v>1.5895120374202525E-2</v>
      </c>
      <c r="Q624" s="55">
        <f>Equity_Historical!W625</f>
        <v>7.8690473918523402E-4</v>
      </c>
      <c r="R624" s="55">
        <f>Equity_Historical!X625</f>
        <v>2.5170112658371005E-4</v>
      </c>
      <c r="S624" s="55">
        <f>Equity_Historical!Y625</f>
        <v>1.2522085287063859E-2</v>
      </c>
      <c r="T624" s="55">
        <f>Equity_Historical!Z625</f>
        <v>-2.4604858687969019E-2</v>
      </c>
      <c r="V624" s="55"/>
      <c r="W624" s="55">
        <v>3.7198978328613417E-3</v>
      </c>
      <c r="X624" s="55">
        <v>-1.5276367382206387E-2</v>
      </c>
      <c r="Y624" s="94">
        <f t="shared" si="41"/>
        <v>-7.6778612961792949E-3</v>
      </c>
      <c r="Z624" s="54">
        <f t="shared" si="42"/>
        <v>992322.13870382076</v>
      </c>
      <c r="AA624" s="54">
        <f t="shared" si="43"/>
        <v>-7677.8612961792387</v>
      </c>
      <c r="AB624" s="101">
        <v>-485.33407823438756</v>
      </c>
      <c r="AC624" s="6">
        <f t="shared" si="40"/>
        <v>1102626.7564975319</v>
      </c>
    </row>
    <row r="625" spans="2:29">
      <c r="B625" s="112">
        <v>44365</v>
      </c>
      <c r="C625" s="33">
        <v>621</v>
      </c>
      <c r="D625" s="55">
        <f>Bond_Historical!K625</f>
        <v>3.1470326095307645E-3</v>
      </c>
      <c r="E625" s="55">
        <f>Bond_Historical!L625</f>
        <v>2.6924332648530797E-3</v>
      </c>
      <c r="F625" s="55">
        <f>Bond_Historical!M625</f>
        <v>4.1425036688156778E-3</v>
      </c>
      <c r="G625" s="55">
        <f>Bond_Historical!N625</f>
        <v>5.224461626262015E-3</v>
      </c>
      <c r="H625" s="55">
        <f>Bond_Historical!O625</f>
        <v>6.4439322894209482E-4</v>
      </c>
      <c r="I625" s="55">
        <f>Bond_Historical!P625</f>
        <v>-7.2324241700241461E-4</v>
      </c>
      <c r="J625" s="55">
        <f>Equity_Historical!P626</f>
        <v>-2.5984048374386122E-2</v>
      </c>
      <c r="K625" s="55">
        <f>Equity_Historical!Q626</f>
        <v>-2.0566054979016295E-2</v>
      </c>
      <c r="L625" s="55">
        <f>Equity_Historical!R626</f>
        <v>-1.8689413792874397E-2</v>
      </c>
      <c r="M625" s="55">
        <f>Equity_Historical!S626</f>
        <v>-2.2599805126458414E-2</v>
      </c>
      <c r="N625" s="55">
        <f>Equity_Historical!T626</f>
        <v>-1.7509034584219089E-2</v>
      </c>
      <c r="O625" s="55">
        <f>Equity_Historical!U626</f>
        <v>-2.5628556098546095E-2</v>
      </c>
      <c r="P625" s="55">
        <f>Equity_Historical!V626</f>
        <v>-1.3334803128124368E-2</v>
      </c>
      <c r="Q625" s="55">
        <f>Equity_Historical!W626</f>
        <v>-2.3746041629276713E-2</v>
      </c>
      <c r="R625" s="55">
        <f>Equity_Historical!X626</f>
        <v>-1.6631623305630366E-2</v>
      </c>
      <c r="S625" s="55">
        <f>Equity_Historical!Y626</f>
        <v>-1.014291840171234E-2</v>
      </c>
      <c r="T625" s="55">
        <f>Equity_Historical!Z626</f>
        <v>1.7950782774743704E-3</v>
      </c>
      <c r="V625" s="55"/>
      <c r="W625" s="55">
        <v>3.3321153614032143E-3</v>
      </c>
      <c r="X625" s="55">
        <v>-3.1175846633074149E-2</v>
      </c>
      <c r="Y625" s="94">
        <f t="shared" si="41"/>
        <v>-1.7372661835283205E-2</v>
      </c>
      <c r="Z625" s="54">
        <f t="shared" si="42"/>
        <v>982627.33816471684</v>
      </c>
      <c r="AA625" s="54">
        <f t="shared" si="43"/>
        <v>-17372.661835283157</v>
      </c>
      <c r="AB625" s="101">
        <v>-439.13918002508581</v>
      </c>
      <c r="AC625" s="6">
        <f t="shared" si="40"/>
        <v>1085254.0946622486</v>
      </c>
    </row>
    <row r="626" spans="2:29">
      <c r="B626" s="112">
        <v>44368</v>
      </c>
      <c r="C626" s="33">
        <v>622</v>
      </c>
      <c r="D626" s="55">
        <f>Bond_Historical!K626</f>
        <v>-3.4976108830572727E-3</v>
      </c>
      <c r="E626" s="55">
        <f>Bond_Historical!L626</f>
        <v>-2.6057954421317064E-3</v>
      </c>
      <c r="F626" s="55">
        <f>Bond_Historical!M626</f>
        <v>-3.3878404735066931E-3</v>
      </c>
      <c r="G626" s="55">
        <f>Bond_Historical!N626</f>
        <v>-5.8230801222590115E-3</v>
      </c>
      <c r="H626" s="55">
        <f>Bond_Historical!O626</f>
        <v>-1.773007788993135E-3</v>
      </c>
      <c r="I626" s="55">
        <f>Bond_Historical!P626</f>
        <v>-1.0857196319564847E-3</v>
      </c>
      <c r="J626" s="55">
        <f>Equity_Historical!P627</f>
        <v>3.5616369969340929E-2</v>
      </c>
      <c r="K626" s="55">
        <f>Equity_Historical!Q627</f>
        <v>7.9462143795841472E-3</v>
      </c>
      <c r="L626" s="55">
        <f>Equity_Historical!R627</f>
        <v>9.0584771361437687E-3</v>
      </c>
      <c r="M626" s="55">
        <f>Equity_Historical!S627</f>
        <v>8.0348826291555663E-3</v>
      </c>
      <c r="N626" s="55">
        <f>Equity_Historical!T627</f>
        <v>1.1577198997873524E-2</v>
      </c>
      <c r="O626" s="55">
        <f>Equity_Historical!U627</f>
        <v>1.6826241550061679E-2</v>
      </c>
      <c r="P626" s="55">
        <f>Equity_Historical!V627</f>
        <v>6.7454729044480761E-3</v>
      </c>
      <c r="Q626" s="55">
        <f>Equity_Historical!W627</f>
        <v>9.3533369783556919E-3</v>
      </c>
      <c r="R626" s="55">
        <f>Equity_Historical!X627</f>
        <v>2.2097809567931295E-2</v>
      </c>
      <c r="S626" s="55">
        <f>Equity_Historical!Y627</f>
        <v>1.4005328273670691E-2</v>
      </c>
      <c r="T626" s="55">
        <f>Equity_Historical!Z627</f>
        <v>2.6724162333265272E-2</v>
      </c>
      <c r="V626" s="55"/>
      <c r="W626" s="55">
        <v>-3.6582428269188276E-3</v>
      </c>
      <c r="X626" s="55">
        <v>1.0154502708332843E-2</v>
      </c>
      <c r="Y626" s="94">
        <f t="shared" si="41"/>
        <v>4.6294044942321744E-3</v>
      </c>
      <c r="Z626" s="54">
        <f t="shared" si="42"/>
        <v>1004629.4044942321</v>
      </c>
      <c r="AA626" s="54">
        <f t="shared" si="43"/>
        <v>4629.4044942321489</v>
      </c>
      <c r="AB626" s="101">
        <v>-436.15925772872288</v>
      </c>
      <c r="AC626" s="6">
        <f t="shared" si="40"/>
        <v>1089883.4991564807</v>
      </c>
    </row>
    <row r="627" spans="2:29">
      <c r="B627" s="112">
        <v>44369</v>
      </c>
      <c r="C627" s="33">
        <v>623</v>
      </c>
      <c r="D627" s="55">
        <f>Bond_Historical!K627</f>
        <v>1.4006185424086052E-3</v>
      </c>
      <c r="E627" s="55">
        <f>Bond_Historical!L627</f>
        <v>1.0433102530875381E-3</v>
      </c>
      <c r="F627" s="55">
        <f>Bond_Historical!M627</f>
        <v>1.130409724413865E-3</v>
      </c>
      <c r="G627" s="55">
        <f>Bond_Historical!N627</f>
        <v>1.6458086776918815E-3</v>
      </c>
      <c r="H627" s="55">
        <f>Bond_Historical!O627</f>
        <v>5.6302497451559018E-3</v>
      </c>
      <c r="I627" s="55">
        <f>Bond_Historical!P627</f>
        <v>5.4307482007003981E-4</v>
      </c>
      <c r="J627" s="55">
        <f>Equity_Historical!P628</f>
        <v>1.8991178727572874E-2</v>
      </c>
      <c r="K627" s="55">
        <f>Equity_Historical!Q628</f>
        <v>2.0080495993185715E-2</v>
      </c>
      <c r="L627" s="55">
        <f>Equity_Historical!R628</f>
        <v>4.6080278305565539E-3</v>
      </c>
      <c r="M627" s="55">
        <f>Equity_Historical!S628</f>
        <v>0</v>
      </c>
      <c r="N627" s="55">
        <f>Equity_Historical!T628</f>
        <v>-6.2271806226120024E-3</v>
      </c>
      <c r="O627" s="55">
        <f>Equity_Historical!U628</f>
        <v>-1.4636085087936163E-3</v>
      </c>
      <c r="P627" s="55">
        <f>Equity_Historical!V628</f>
        <v>-4.2295231889110853E-3</v>
      </c>
      <c r="Q627" s="55">
        <f>Equity_Historical!W628</f>
        <v>-9.7560629258447908E-3</v>
      </c>
      <c r="R627" s="55">
        <f>Equity_Historical!X628</f>
        <v>1.5563387210098044E-3</v>
      </c>
      <c r="S627" s="55">
        <f>Equity_Historical!Y628</f>
        <v>1.2618561430307779E-2</v>
      </c>
      <c r="T627" s="55">
        <f>Equity_Historical!Z628</f>
        <v>1.2412408883410242E-2</v>
      </c>
      <c r="V627" s="55"/>
      <c r="W627" s="55">
        <v>1.458758620725441E-3</v>
      </c>
      <c r="X627" s="55">
        <v>-9.2076988736635272E-3</v>
      </c>
      <c r="Y627" s="94">
        <f t="shared" si="41"/>
        <v>-4.9411158759079393E-3</v>
      </c>
      <c r="Z627" s="54">
        <f t="shared" si="42"/>
        <v>995058.88412409206</v>
      </c>
      <c r="AA627" s="54">
        <f t="shared" si="43"/>
        <v>-4941.1158759079408</v>
      </c>
      <c r="AB627" s="101">
        <v>-435.64977420121431</v>
      </c>
      <c r="AC627" s="6">
        <f t="shared" si="40"/>
        <v>1084942.3832805727</v>
      </c>
    </row>
    <row r="628" spans="2:29">
      <c r="B628" s="112">
        <v>44370</v>
      </c>
      <c r="C628" s="33">
        <v>624</v>
      </c>
      <c r="D628" s="55">
        <f>Bond_Historical!K628</f>
        <v>-6.9996317103040463E-4</v>
      </c>
      <c r="E628" s="55">
        <f>Bond_Historical!L628</f>
        <v>-5.2158901460028228E-4</v>
      </c>
      <c r="F628" s="55">
        <f>Bond_Historical!M628</f>
        <v>-1.5077100617713428E-3</v>
      </c>
      <c r="G628" s="55">
        <f>Bond_Historical!N628</f>
        <v>-1.5708793020570628E-3</v>
      </c>
      <c r="H628" s="55">
        <f>Bond_Historical!O628</f>
        <v>3.2069142062974123E-4</v>
      </c>
      <c r="I628" s="55">
        <f>Bond_Historical!P628</f>
        <v>-1.4484553653504842E-3</v>
      </c>
      <c r="J628" s="55">
        <f>Equity_Historical!P629</f>
        <v>7.3408515631536459E-3</v>
      </c>
      <c r="K628" s="55">
        <f>Equity_Historical!Q629</f>
        <v>4.590819036564023E-3</v>
      </c>
      <c r="L628" s="55">
        <f>Equity_Historical!R629</f>
        <v>-7.8391705017449784E-3</v>
      </c>
      <c r="M628" s="55">
        <f>Equity_Historical!S629</f>
        <v>-7.5308077999982166E-3</v>
      </c>
      <c r="N628" s="55">
        <f>Equity_Historical!T629</f>
        <v>-7.9700984449848251E-3</v>
      </c>
      <c r="O628" s="55">
        <f>Equity_Historical!U629</f>
        <v>6.0398527736206242E-3</v>
      </c>
      <c r="P628" s="55">
        <f>Equity_Historical!V629</f>
        <v>-9.0047235738125626E-3</v>
      </c>
      <c r="Q628" s="55">
        <f>Equity_Historical!W629</f>
        <v>-1.3384911876555956E-2</v>
      </c>
      <c r="R628" s="55">
        <f>Equity_Historical!X629</f>
        <v>-7.8817134276583534E-3</v>
      </c>
      <c r="S628" s="55">
        <f>Equity_Historical!Y629</f>
        <v>-2.0921480815601161E-3</v>
      </c>
      <c r="T628" s="55">
        <f>Equity_Historical!Z629</f>
        <v>1.6380666085990772E-2</v>
      </c>
      <c r="V628" s="55"/>
      <c r="W628" s="55">
        <v>-1.1358639837707844E-3</v>
      </c>
      <c r="X628" s="55">
        <v>-1.5472005410211796E-2</v>
      </c>
      <c r="Y628" s="94">
        <f t="shared" si="41"/>
        <v>-9.7375488396353911E-3</v>
      </c>
      <c r="Z628" s="54">
        <f t="shared" si="42"/>
        <v>990262.45116036455</v>
      </c>
      <c r="AA628" s="54">
        <f t="shared" si="43"/>
        <v>-9737.5488396354485</v>
      </c>
      <c r="AB628" s="101">
        <v>-404.02084232750349</v>
      </c>
      <c r="AC628" s="6">
        <f t="shared" si="40"/>
        <v>1075204.8344409373</v>
      </c>
    </row>
    <row r="629" spans="2:29">
      <c r="B629" s="112">
        <v>44371</v>
      </c>
      <c r="C629" s="33">
        <v>625</v>
      </c>
      <c r="D629" s="55">
        <f>Bond_Historical!K629</f>
        <v>4.6679318355255658E-4</v>
      </c>
      <c r="E629" s="55">
        <f>Bond_Historical!L629</f>
        <v>3.4761016915743327E-4</v>
      </c>
      <c r="F629" s="55">
        <f>Bond_Historical!M629</f>
        <v>3.7730033735730871E-4</v>
      </c>
      <c r="G629" s="55">
        <f>Bond_Historical!N629</f>
        <v>1.9444426485069985E-3</v>
      </c>
      <c r="H629" s="55">
        <f>Bond_Historical!O629</f>
        <v>-2.2475536212837573E-3</v>
      </c>
      <c r="I629" s="55">
        <f>Bond_Historical!P629</f>
        <v>-1.8109319704771713E-4</v>
      </c>
      <c r="J629" s="55">
        <f>Equity_Historical!P630</f>
        <v>4.0376577369255562E-3</v>
      </c>
      <c r="K629" s="55">
        <f>Equity_Historical!Q630</f>
        <v>7.575668942496885E-3</v>
      </c>
      <c r="L629" s="55">
        <f>Equity_Historical!R630</f>
        <v>6.9629852562033256E-3</v>
      </c>
      <c r="M629" s="55">
        <f>Equity_Historical!S630</f>
        <v>-5.0521256800088472E-3</v>
      </c>
      <c r="N629" s="55">
        <f>Equity_Historical!T630</f>
        <v>2.2272825213100747E-3</v>
      </c>
      <c r="O629" s="55">
        <f>Equity_Historical!U630</f>
        <v>9.1560254621469005E-3</v>
      </c>
      <c r="P629" s="55">
        <f>Equity_Historical!V630</f>
        <v>-2.6487447800550807E-4</v>
      </c>
      <c r="Q629" s="55">
        <f>Equity_Historical!W630</f>
        <v>-5.4472196863278993E-4</v>
      </c>
      <c r="R629" s="55">
        <f>Equity_Historical!X630</f>
        <v>8.3331514793204119E-3</v>
      </c>
      <c r="S629" s="55">
        <f>Equity_Historical!Y630</f>
        <v>-2.1713415582834657E-3</v>
      </c>
      <c r="T629" s="55">
        <f>Equity_Historical!Z630</f>
        <v>8.2191378112047749E-3</v>
      </c>
      <c r="V629" s="55"/>
      <c r="W629" s="55">
        <v>6.7977385475209413E-4</v>
      </c>
      <c r="X629" s="55">
        <v>3.2149222506573927E-3</v>
      </c>
      <c r="Y629" s="94">
        <f t="shared" si="41"/>
        <v>2.2008628922952729E-3</v>
      </c>
      <c r="Z629" s="54">
        <f t="shared" si="42"/>
        <v>1002200.8628922952</v>
      </c>
      <c r="AA629" s="54">
        <f t="shared" si="43"/>
        <v>2200.8628922952339</v>
      </c>
      <c r="AB629" s="101">
        <v>-390.45378935127519</v>
      </c>
      <c r="AC629" s="6">
        <f t="shared" si="40"/>
        <v>1077405.6973332325</v>
      </c>
    </row>
    <row r="630" spans="2:29">
      <c r="B630" s="112">
        <v>44372</v>
      </c>
      <c r="C630" s="33">
        <v>626</v>
      </c>
      <c r="D630" s="55">
        <f>Bond_Historical!K630</f>
        <v>-1.8686962136586552E-3</v>
      </c>
      <c r="E630" s="55">
        <f>Bond_Historical!L630</f>
        <v>-2.0004596523879249E-3</v>
      </c>
      <c r="F630" s="55">
        <f>Bond_Historical!M630</f>
        <v>-2.6433763669662601E-3</v>
      </c>
      <c r="G630" s="55">
        <f>Bond_Historical!N630</f>
        <v>-2.6186791563372128E-3</v>
      </c>
      <c r="H630" s="55">
        <f>Bond_Historical!O630</f>
        <v>1.2851156393578558E-3</v>
      </c>
      <c r="I630" s="55">
        <f>Bond_Historical!P630</f>
        <v>-1.8149393725410445E-4</v>
      </c>
      <c r="J630" s="55">
        <f>Equity_Historical!P631</f>
        <v>2.167770797764151E-3</v>
      </c>
      <c r="K630" s="55">
        <f>Equity_Historical!Q631</f>
        <v>-5.2881386690005975E-3</v>
      </c>
      <c r="L630" s="55">
        <f>Equity_Historical!R631</f>
        <v>1.1763231518720061E-2</v>
      </c>
      <c r="M630" s="55">
        <f>Equity_Historical!S631</f>
        <v>5.8917975331004091E-3</v>
      </c>
      <c r="N630" s="55">
        <f>Equity_Historical!T631</f>
        <v>1.8311901498985221E-3</v>
      </c>
      <c r="O630" s="55">
        <f>Equity_Historical!U631</f>
        <v>1.0047177365755071E-2</v>
      </c>
      <c r="P630" s="55">
        <f>Equity_Historical!V631</f>
        <v>9.0072832176174601E-3</v>
      </c>
      <c r="Q630" s="55">
        <f>Equity_Historical!W631</f>
        <v>5.974532849600942E-3</v>
      </c>
      <c r="R630" s="55">
        <f>Equity_Historical!X631</f>
        <v>1.5128117095963898E-2</v>
      </c>
      <c r="S630" s="55">
        <f>Equity_Historical!Y631</f>
        <v>-2.251515435619742E-3</v>
      </c>
      <c r="T630" s="55">
        <f>Equity_Historical!Z631</f>
        <v>-1.7985256735149676E-3</v>
      </c>
      <c r="V630" s="55"/>
      <c r="W630" s="55">
        <v>-1.9345967920563916E-3</v>
      </c>
      <c r="X630" s="55">
        <v>1.2252552503033786E-2</v>
      </c>
      <c r="Y630" s="94">
        <f t="shared" si="41"/>
        <v>6.5776927849977148E-3</v>
      </c>
      <c r="Z630" s="54">
        <f t="shared" si="42"/>
        <v>1006577.6927849978</v>
      </c>
      <c r="AA630" s="54">
        <f t="shared" si="43"/>
        <v>6577.692784997751</v>
      </c>
      <c r="AB630" s="101">
        <v>-348.81963434920181</v>
      </c>
      <c r="AC630" s="6">
        <f t="shared" si="40"/>
        <v>1083983.3901182301</v>
      </c>
    </row>
    <row r="631" spans="2:29">
      <c r="B631" s="112">
        <v>44375</v>
      </c>
      <c r="C631" s="33">
        <v>627</v>
      </c>
      <c r="D631" s="55">
        <f>Bond_Historical!K631</f>
        <v>2.6851012711843793E-3</v>
      </c>
      <c r="E631" s="55">
        <f>Bond_Historical!L631</f>
        <v>2.8689614565625284E-3</v>
      </c>
      <c r="F631" s="55">
        <f>Bond_Historical!M631</f>
        <v>2.6433763669663664E-3</v>
      </c>
      <c r="G631" s="55">
        <f>Bond_Historical!N631</f>
        <v>4.2611786294735653E-3</v>
      </c>
      <c r="H631" s="55">
        <f>Bond_Historical!O631</f>
        <v>1.2831731405792061E-3</v>
      </c>
      <c r="I631" s="55">
        <f>Bond_Historical!P631</f>
        <v>9.0601829880941772E-4</v>
      </c>
      <c r="J631" s="55">
        <f>Equity_Historical!P632</f>
        <v>-2.5849398887767591E-2</v>
      </c>
      <c r="K631" s="55">
        <f>Equity_Historical!Q632</f>
        <v>4.095207244105608E-2</v>
      </c>
      <c r="L631" s="55">
        <f>Equity_Historical!R632</f>
        <v>-3.1088733339540158E-3</v>
      </c>
      <c r="M631" s="55">
        <f>Equity_Historical!S632</f>
        <v>-1.1757120895137295E-3</v>
      </c>
      <c r="N631" s="55">
        <f>Equity_Historical!T632</f>
        <v>7.5489236911209746E-3</v>
      </c>
      <c r="O631" s="55">
        <f>Equity_Historical!U632</f>
        <v>1.8158111708911832E-3</v>
      </c>
      <c r="P631" s="55">
        <f>Equity_Historical!V632</f>
        <v>1.9505284189700059E-2</v>
      </c>
      <c r="Q631" s="55">
        <f>Equity_Historical!W632</f>
        <v>-6.7723026605635503E-4</v>
      </c>
      <c r="R631" s="55">
        <f>Equity_Historical!X632</f>
        <v>-8.6558418253460875E-3</v>
      </c>
      <c r="S631" s="55">
        <f>Equity_Historical!Y632</f>
        <v>1.2468323590608286E-2</v>
      </c>
      <c r="T631" s="55">
        <f>Equity_Historical!Z632</f>
        <v>-2.8542329435512099E-4</v>
      </c>
      <c r="V631" s="55"/>
      <c r="W631" s="55">
        <v>2.9332580492613474E-3</v>
      </c>
      <c r="X631" s="55">
        <v>1.2710334583763781E-2</v>
      </c>
      <c r="Y631" s="94">
        <f t="shared" si="41"/>
        <v>8.7995039699628082E-3</v>
      </c>
      <c r="Z631" s="54">
        <f t="shared" si="42"/>
        <v>1008799.5039699628</v>
      </c>
      <c r="AA631" s="54">
        <f t="shared" si="43"/>
        <v>8799.5039699628251</v>
      </c>
      <c r="AB631" s="101">
        <v>-338.51164377375972</v>
      </c>
      <c r="AC631" s="6">
        <f t="shared" si="40"/>
        <v>1092782.8940881928</v>
      </c>
    </row>
    <row r="632" spans="2:29">
      <c r="B632" s="112">
        <v>44376</v>
      </c>
      <c r="C632" s="33">
        <v>628</v>
      </c>
      <c r="D632" s="55">
        <f>Bond_Historical!K632</f>
        <v>4.6600589277414278E-4</v>
      </c>
      <c r="E632" s="55">
        <f>Bond_Historical!L632</f>
        <v>5.2081559720780859E-4</v>
      </c>
      <c r="F632" s="55">
        <f>Bond_Historical!M632</f>
        <v>3.7707823718701789E-4</v>
      </c>
      <c r="G632" s="55">
        <f>Bond_Historical!N632</f>
        <v>1.1931468181931126E-3</v>
      </c>
      <c r="H632" s="55">
        <f>Bond_Historical!O632</f>
        <v>8.0120508600741813E-4</v>
      </c>
      <c r="I632" s="55">
        <f>Bond_Historical!P632</f>
        <v>1.8123286881012373E-4</v>
      </c>
      <c r="J632" s="55">
        <f>Equity_Historical!P633</f>
        <v>-6.2087468937728754E-3</v>
      </c>
      <c r="K632" s="55">
        <f>Equity_Historical!Q633</f>
        <v>-1.0600292695402861E-2</v>
      </c>
      <c r="L632" s="55">
        <f>Equity_Historical!R633</f>
        <v>-5.8097009364916257E-3</v>
      </c>
      <c r="M632" s="55">
        <f>Equity_Historical!S633</f>
        <v>-4.2097134168935877E-3</v>
      </c>
      <c r="N632" s="55">
        <f>Equity_Historical!T633</f>
        <v>1.2954487444700208E-4</v>
      </c>
      <c r="O632" s="55">
        <f>Equity_Historical!U633</f>
        <v>-1.2318382699630218E-3</v>
      </c>
      <c r="P632" s="55">
        <f>Equity_Historical!V633</f>
        <v>3.6724206307920172E-3</v>
      </c>
      <c r="Q632" s="55">
        <f>Equity_Historical!W633</f>
        <v>-2.4269522816770604E-2</v>
      </c>
      <c r="R632" s="55">
        <f>Equity_Historical!X633</f>
        <v>-8.4046153176007173E-3</v>
      </c>
      <c r="S632" s="55">
        <f>Equity_Historical!Y633</f>
        <v>1.1434340336376848E-2</v>
      </c>
      <c r="T632" s="55">
        <f>Equity_Historical!Z633</f>
        <v>-1.7223548580223779E-4</v>
      </c>
      <c r="V632" s="55"/>
      <c r="W632" s="55">
        <v>6.7118411722797713E-4</v>
      </c>
      <c r="X632" s="55">
        <v>5.5108079119563346E-3</v>
      </c>
      <c r="Y632" s="94">
        <f t="shared" si="41"/>
        <v>3.5749583940649916E-3</v>
      </c>
      <c r="Z632" s="54">
        <f t="shared" si="42"/>
        <v>1003574.958394065</v>
      </c>
      <c r="AA632" s="54">
        <f t="shared" si="43"/>
        <v>3574.9583940650336</v>
      </c>
      <c r="AB632" s="101">
        <v>-335.92847172240727</v>
      </c>
      <c r="AC632" s="6">
        <f t="shared" si="40"/>
        <v>1096357.8524822579</v>
      </c>
    </row>
    <row r="633" spans="2:29">
      <c r="B633" s="112">
        <v>44377</v>
      </c>
      <c r="C633" s="33">
        <v>629</v>
      </c>
      <c r="D633" s="55">
        <f>Bond_Historical!K633</f>
        <v>6.9874029006563394E-4</v>
      </c>
      <c r="E633" s="55">
        <f>Bond_Historical!L633</f>
        <v>6.9375411572052115E-4</v>
      </c>
      <c r="F633" s="55">
        <f>Bond_Historical!M633</f>
        <v>2.6347382094804839E-3</v>
      </c>
      <c r="G633" s="55">
        <f>Bond_Historical!N633</f>
        <v>1.1167990010655761E-3</v>
      </c>
      <c r="H633" s="55">
        <f>Bond_Historical!O633</f>
        <v>1.2804298962187639E-3</v>
      </c>
      <c r="I633" s="55">
        <f>Bond_Historical!P633</f>
        <v>1.26643614391906E-3</v>
      </c>
      <c r="J633" s="55">
        <f>Equity_Historical!P634</f>
        <v>7.3190611304761186E-3</v>
      </c>
      <c r="K633" s="55">
        <f>Equity_Historical!Q634</f>
        <v>-1.1949908515409042E-2</v>
      </c>
      <c r="L633" s="55">
        <f>Equity_Historical!R634</f>
        <v>2.6733406240407032E-2</v>
      </c>
      <c r="M633" s="55">
        <f>Equity_Historical!S634</f>
        <v>-1.2907905702619538E-2</v>
      </c>
      <c r="N633" s="55">
        <f>Equity_Historical!T634</f>
        <v>3.6237426615282771E-3</v>
      </c>
      <c r="O633" s="55">
        <f>Equity_Historical!U634</f>
        <v>9.0414154851520458E-3</v>
      </c>
      <c r="P633" s="55">
        <f>Equity_Historical!V634</f>
        <v>-9.7616603391694774E-3</v>
      </c>
      <c r="Q633" s="55">
        <f>Equity_Historical!W634</f>
        <v>-4.5907265753078646E-3</v>
      </c>
      <c r="R633" s="55">
        <f>Equity_Historical!X634</f>
        <v>5.8607697109932444E-3</v>
      </c>
      <c r="S633" s="55">
        <f>Equity_Historical!Y634</f>
        <v>4.6107299120165084E-3</v>
      </c>
      <c r="T633" s="55">
        <f>Equity_Historical!Z634</f>
        <v>1.077510111877447E-2</v>
      </c>
      <c r="V633" s="55"/>
      <c r="W633" s="55">
        <v>1.3114181186536743E-3</v>
      </c>
      <c r="X633" s="55">
        <v>1.8309885581064937E-4</v>
      </c>
      <c r="Y633" s="94">
        <f t="shared" si="41"/>
        <v>6.3442656094785934E-4</v>
      </c>
      <c r="Z633" s="54">
        <f t="shared" si="42"/>
        <v>1000634.4265609479</v>
      </c>
      <c r="AA633" s="54">
        <f t="shared" si="43"/>
        <v>634.42656094790436</v>
      </c>
      <c r="AB633" s="101">
        <v>-308.20878822635859</v>
      </c>
      <c r="AC633" s="6">
        <f t="shared" si="40"/>
        <v>1096992.2790432058</v>
      </c>
    </row>
    <row r="634" spans="2:29">
      <c r="B634" s="112">
        <v>44378</v>
      </c>
      <c r="C634" s="33">
        <v>630</v>
      </c>
      <c r="D634" s="55">
        <f>Bond_Historical!K634</f>
        <v>-9.3382912435339694E-5</v>
      </c>
      <c r="E634" s="55">
        <f>Bond_Historical!L634</f>
        <v>-5.5546561877174651E-4</v>
      </c>
      <c r="F634" s="55">
        <f>Bond_Historical!M634</f>
        <v>-1.8449670170045689E-3</v>
      </c>
      <c r="G634" s="55">
        <f>Bond_Historical!N634</f>
        <v>-8.7257056852422903E-4</v>
      </c>
      <c r="H634" s="55">
        <f>Bond_Historical!O634</f>
        <v>9.3234149065207306E-4</v>
      </c>
      <c r="I634" s="55">
        <f>Bond_Historical!P634</f>
        <v>9.0643996096270252E-5</v>
      </c>
      <c r="J634" s="55">
        <f>Equity_Historical!P635</f>
        <v>2.8492919967033209E-3</v>
      </c>
      <c r="K634" s="55">
        <f>Equity_Historical!Q635</f>
        <v>1.9029268008164686E-2</v>
      </c>
      <c r="L634" s="55">
        <f>Equity_Historical!R635</f>
        <v>-1.2128346069037366E-2</v>
      </c>
      <c r="M634" s="55">
        <f>Equity_Historical!S635</f>
        <v>4.7750782500047759E-3</v>
      </c>
      <c r="N634" s="55">
        <f>Equity_Historical!T635</f>
        <v>1.5255849654876147E-2</v>
      </c>
      <c r="O634" s="55">
        <f>Equity_Historical!U635</f>
        <v>9.8525262393698906E-3</v>
      </c>
      <c r="P634" s="55">
        <f>Equity_Historical!V635</f>
        <v>7.029580444138508E-4</v>
      </c>
      <c r="Q634" s="55">
        <f>Equity_Historical!W635</f>
        <v>1.1368888685410096E-2</v>
      </c>
      <c r="R634" s="55">
        <f>Equity_Historical!X635</f>
        <v>1.1051437704732324E-2</v>
      </c>
      <c r="S634" s="55">
        <f>Equity_Historical!Y635</f>
        <v>2.2607799287718581E-3</v>
      </c>
      <c r="T634" s="55">
        <f>Equity_Historical!Z635</f>
        <v>4.4696218332156415E-3</v>
      </c>
      <c r="V634" s="55"/>
      <c r="W634" s="55">
        <v>-7.1135870803490332E-4</v>
      </c>
      <c r="X634" s="55">
        <v>9.1389921431446891E-3</v>
      </c>
      <c r="Y634" s="94">
        <f t="shared" si="41"/>
        <v>5.1988518026728527E-3</v>
      </c>
      <c r="Z634" s="54">
        <f t="shared" si="42"/>
        <v>1005198.8518026728</v>
      </c>
      <c r="AA634" s="54">
        <f t="shared" si="43"/>
        <v>5198.8518026728416</v>
      </c>
      <c r="AB634" s="101">
        <v>-265.71831519587431</v>
      </c>
      <c r="AC634" s="6">
        <f t="shared" si="40"/>
        <v>1102191.1308458787</v>
      </c>
    </row>
    <row r="635" spans="2:29">
      <c r="B635" s="112">
        <v>44379</v>
      </c>
      <c r="C635" s="33">
        <v>631</v>
      </c>
      <c r="D635" s="55">
        <f>Bond_Historical!K635</f>
        <v>1.7476810800187551E-3</v>
      </c>
      <c r="E635" s="55">
        <f>Bond_Historical!L635</f>
        <v>2.169194606566911E-3</v>
      </c>
      <c r="F635" s="55">
        <f>Bond_Historical!M635</f>
        <v>3.7671828835625262E-4</v>
      </c>
      <c r="G635" s="55">
        <f>Bond_Historical!N635</f>
        <v>2.8318149963406933E-3</v>
      </c>
      <c r="H635" s="55">
        <f>Bond_Historical!O635</f>
        <v>4.1680988318366719E-3</v>
      </c>
      <c r="I635" s="55">
        <f>Bond_Historical!P635</f>
        <v>7.2385252582359949E-4</v>
      </c>
      <c r="J635" s="55">
        <f>Equity_Historical!P636</f>
        <v>-1.4236400269627436E-3</v>
      </c>
      <c r="K635" s="55">
        <f>Equity_Historical!Q636</f>
        <v>8.7433347994493409E-4</v>
      </c>
      <c r="L635" s="55">
        <f>Equity_Historical!R636</f>
        <v>5.654511143049306E-3</v>
      </c>
      <c r="M635" s="55">
        <f>Equity_Historical!S636</f>
        <v>2.8878167199235514E-3</v>
      </c>
      <c r="N635" s="55">
        <f>Equity_Historical!T636</f>
        <v>2.4142718255234E-3</v>
      </c>
      <c r="O635" s="55">
        <f>Equity_Historical!U636</f>
        <v>-9.607920087691264E-4</v>
      </c>
      <c r="P635" s="55">
        <f>Equity_Historical!V636</f>
        <v>9.3519744611588775E-3</v>
      </c>
      <c r="Q635" s="55">
        <f>Equity_Historical!W636</f>
        <v>-9.6559632240719446E-4</v>
      </c>
      <c r="R635" s="55">
        <f>Equity_Historical!X636</f>
        <v>1.0979286339144538E-2</v>
      </c>
      <c r="S635" s="55">
        <f>Equity_Historical!Y636</f>
        <v>1.9406938333995739E-2</v>
      </c>
      <c r="T635" s="55">
        <f>Equity_Historical!Z636</f>
        <v>-5.0652742027360248E-3</v>
      </c>
      <c r="V635" s="55"/>
      <c r="W635" s="55">
        <v>1.8997758491511928E-3</v>
      </c>
      <c r="X635" s="55">
        <v>1.2258001731357698E-2</v>
      </c>
      <c r="Y635" s="94">
        <f t="shared" si="41"/>
        <v>8.1147113784750952E-3</v>
      </c>
      <c r="Z635" s="54">
        <f t="shared" si="42"/>
        <v>1008114.7113784751</v>
      </c>
      <c r="AA635" s="54">
        <f t="shared" si="43"/>
        <v>8114.7113784750691</v>
      </c>
      <c r="AB635" s="101">
        <v>-234.49104909133166</v>
      </c>
      <c r="AC635" s="6">
        <f t="shared" si="40"/>
        <v>1110305.8422243539</v>
      </c>
    </row>
    <row r="636" spans="2:29">
      <c r="B636" s="112">
        <v>44383</v>
      </c>
      <c r="C636" s="33">
        <v>632</v>
      </c>
      <c r="D636" s="55">
        <f>Bond_Historical!K636</f>
        <v>3.6025218866194454E-3</v>
      </c>
      <c r="E636" s="55">
        <f>Bond_Historical!L636</f>
        <v>3.202573979379644E-3</v>
      </c>
      <c r="F636" s="55">
        <f>Bond_Historical!M636</f>
        <v>6.3850081548580016E-3</v>
      </c>
      <c r="G636" s="55">
        <f>Bond_Historical!N636</f>
        <v>3.6403332464952729E-3</v>
      </c>
      <c r="H636" s="55">
        <f>Bond_Historical!O636</f>
        <v>2.7157814521948948E-3</v>
      </c>
      <c r="I636" s="55">
        <f>Bond_Historical!P636</f>
        <v>9.0423374903088978E-4</v>
      </c>
      <c r="J636" s="55">
        <f>Equity_Historical!P637</f>
        <v>-2.89083218818466E-2</v>
      </c>
      <c r="K636" s="55">
        <f>Equity_Historical!Q637</f>
        <v>-5.4277397770243719E-3</v>
      </c>
      <c r="L636" s="55">
        <f>Equity_Historical!R637</f>
        <v>-1.2140376882598658E-3</v>
      </c>
      <c r="M636" s="55">
        <f>Equity_Historical!S637</f>
        <v>4.0628713603491568E-3</v>
      </c>
      <c r="N636" s="55">
        <f>Equity_Historical!T637</f>
        <v>-2.1942221527008591E-2</v>
      </c>
      <c r="O636" s="55">
        <f>Equity_Historical!U637</f>
        <v>-1.6934232882415905E-2</v>
      </c>
      <c r="P636" s="55">
        <f>Equity_Historical!V637</f>
        <v>1.042658234566062E-2</v>
      </c>
      <c r="Q636" s="55">
        <f>Equity_Historical!W637</f>
        <v>6.4644946886017332E-3</v>
      </c>
      <c r="R636" s="55">
        <f>Equity_Historical!X637</f>
        <v>2.196122605523175E-3</v>
      </c>
      <c r="S636" s="55">
        <f>Equity_Historical!Y637</f>
        <v>1.4611272423521508E-2</v>
      </c>
      <c r="T636" s="55">
        <f>Equity_Historical!Z637</f>
        <v>-8.6902013414638501E-3</v>
      </c>
      <c r="V636" s="55"/>
      <c r="W636" s="55">
        <v>3.7317212977133361E-3</v>
      </c>
      <c r="X636" s="55">
        <v>-1.9655409092408434E-2</v>
      </c>
      <c r="Y636" s="94">
        <f t="shared" si="41"/>
        <v>-1.0300556936359725E-2</v>
      </c>
      <c r="Z636" s="54">
        <f t="shared" si="42"/>
        <v>989699.44306364027</v>
      </c>
      <c r="AA636" s="54">
        <f t="shared" si="43"/>
        <v>-10300.556936359731</v>
      </c>
      <c r="AB636" s="101">
        <v>-178.24049989623018</v>
      </c>
      <c r="AC636" s="6">
        <f t="shared" si="40"/>
        <v>1100005.2852879942</v>
      </c>
    </row>
    <row r="637" spans="2:29">
      <c r="B637" s="112">
        <v>44384</v>
      </c>
      <c r="C637" s="33">
        <v>633</v>
      </c>
      <c r="D637" s="55">
        <f>Bond_Historical!K637</f>
        <v>2.0856915890272065E-3</v>
      </c>
      <c r="E637" s="55">
        <f>Bond_Historical!L637</f>
        <v>1.7264299326353772E-3</v>
      </c>
      <c r="F637" s="55">
        <f>Bond_Historical!M637</f>
        <v>2.2438129702662631E-3</v>
      </c>
      <c r="G637" s="55">
        <f>Bond_Historical!N637</f>
        <v>3.4050083793959727E-3</v>
      </c>
      <c r="H637" s="55">
        <f>Bond_Historical!O637</f>
        <v>-7.9803128946726617E-4</v>
      </c>
      <c r="I637" s="55">
        <f>Bond_Historical!P637</f>
        <v>1.8059027621179318E-3</v>
      </c>
      <c r="J637" s="55">
        <f>Equity_Historical!P638</f>
        <v>-1.5766533509129214E-2</v>
      </c>
      <c r="K637" s="55">
        <f>Equity_Historical!Q638</f>
        <v>-6.5125266647879385E-3</v>
      </c>
      <c r="L637" s="55">
        <f>Equity_Historical!R638</f>
        <v>-1.645134496923605E-3</v>
      </c>
      <c r="M637" s="55">
        <f>Equity_Historical!S638</f>
        <v>1.2257792479093413E-2</v>
      </c>
      <c r="N637" s="55">
        <f>Equity_Historical!T638</f>
        <v>8.6544572795724788E-3</v>
      </c>
      <c r="O637" s="55">
        <f>Equity_Historical!U638</f>
        <v>1.1723824173537364E-3</v>
      </c>
      <c r="P637" s="55">
        <f>Equity_Historical!V638</f>
        <v>8.8101411764248821E-3</v>
      </c>
      <c r="Q637" s="55">
        <f>Equity_Historical!W638</f>
        <v>5.4687053190951027E-3</v>
      </c>
      <c r="R637" s="55">
        <f>Equity_Historical!X638</f>
        <v>3.4068431768966706E-3</v>
      </c>
      <c r="S637" s="55">
        <f>Equity_Historical!Y638</f>
        <v>1.779588517617342E-2</v>
      </c>
      <c r="T637" s="55">
        <f>Equity_Historical!Z638</f>
        <v>6.9298720526120372E-3</v>
      </c>
      <c r="V637" s="55"/>
      <c r="W637" s="55">
        <v>2.2840011849993109E-3</v>
      </c>
      <c r="X637" s="55">
        <v>-3.6293630789185662E-3</v>
      </c>
      <c r="Y637" s="94">
        <f t="shared" si="41"/>
        <v>-1.264017373351415E-3</v>
      </c>
      <c r="Z637" s="54">
        <f t="shared" si="42"/>
        <v>998735.98262664862</v>
      </c>
      <c r="AA637" s="54">
        <f t="shared" si="43"/>
        <v>-1264.0173733513802</v>
      </c>
      <c r="AB637" s="101">
        <v>-174.14266530307941</v>
      </c>
      <c r="AC637" s="6">
        <f t="shared" si="40"/>
        <v>1098741.2679146428</v>
      </c>
    </row>
    <row r="638" spans="2:29">
      <c r="B638" s="112">
        <v>44385</v>
      </c>
      <c r="C638" s="33">
        <v>634</v>
      </c>
      <c r="D638" s="55">
        <f>Bond_Historical!K638</f>
        <v>9.2552686275167119E-4</v>
      </c>
      <c r="E638" s="55">
        <f>Bond_Historical!L638</f>
        <v>1.1206654171083462E-3</v>
      </c>
      <c r="F638" s="55">
        <f>Bond_Historical!M638</f>
        <v>2.2387501212619409E-3</v>
      </c>
      <c r="G638" s="55">
        <f>Bond_Historical!N638</f>
        <v>5.1713078467669372E-4</v>
      </c>
      <c r="H638" s="55">
        <f>Bond_Historical!O638</f>
        <v>-9.5833359585786545E-4</v>
      </c>
      <c r="I638" s="55">
        <f>Bond_Historical!P638</f>
        <v>1.0822667746101231E-3</v>
      </c>
      <c r="J638" s="55">
        <f>Equity_Historical!P639</f>
        <v>-4.4793392549039128E-3</v>
      </c>
      <c r="K638" s="55">
        <f>Equity_Historical!Q639</f>
        <v>-1.390547338847886E-2</v>
      </c>
      <c r="L638" s="55">
        <f>Equity_Historical!R639</f>
        <v>-8.5919132241281068E-4</v>
      </c>
      <c r="M638" s="55">
        <f>Equity_Historical!S639</f>
        <v>-1.225779247909352E-2</v>
      </c>
      <c r="N638" s="55">
        <f>Equity_Historical!T639</f>
        <v>-1.4640021726024901E-2</v>
      </c>
      <c r="O638" s="55">
        <f>Equity_Historical!U639</f>
        <v>-1.740428132654246E-2</v>
      </c>
      <c r="P638" s="55">
        <f>Equity_Historical!V639</f>
        <v>-8.9871778319230869E-4</v>
      </c>
      <c r="Q638" s="55">
        <f>Equity_Historical!W639</f>
        <v>2.7289789770674371E-4</v>
      </c>
      <c r="R638" s="55">
        <f>Equity_Historical!X639</f>
        <v>-4.1625326039654766E-3</v>
      </c>
      <c r="S638" s="55">
        <f>Equity_Historical!Y639</f>
        <v>-9.2424514173714035E-3</v>
      </c>
      <c r="T638" s="55">
        <f>Equity_Historical!Z639</f>
        <v>-2.3870491588629666E-2</v>
      </c>
      <c r="V638" s="55"/>
      <c r="W638" s="55">
        <v>1.0255467063775699E-3</v>
      </c>
      <c r="X638" s="55">
        <v>4.7060076395313358E-3</v>
      </c>
      <c r="Y638" s="94">
        <f t="shared" si="41"/>
        <v>3.2338232662698294E-3</v>
      </c>
      <c r="Z638" s="54">
        <f t="shared" si="42"/>
        <v>1003233.8232662699</v>
      </c>
      <c r="AA638" s="54">
        <f t="shared" si="43"/>
        <v>3233.823266269872</v>
      </c>
      <c r="AB638" s="101">
        <v>-167.6512646204792</v>
      </c>
      <c r="AC638" s="6">
        <f t="shared" si="40"/>
        <v>1101975.0911809127</v>
      </c>
    </row>
    <row r="639" spans="2:29">
      <c r="B639" s="112">
        <v>44386</v>
      </c>
      <c r="C639" s="33">
        <v>635</v>
      </c>
      <c r="D639" s="55">
        <f>Bond_Historical!K639</f>
        <v>-3.127514741341742E-3</v>
      </c>
      <c r="E639" s="55">
        <f>Bond_Historical!L639</f>
        <v>-3.2793866361684539E-3</v>
      </c>
      <c r="F639" s="55">
        <f>Bond_Historical!M639</f>
        <v>-4.4825630915281888E-3</v>
      </c>
      <c r="G639" s="55">
        <f>Bond_Historical!N639</f>
        <v>-4.2190995586998759E-3</v>
      </c>
      <c r="H639" s="55">
        <f>Bond_Historical!O639</f>
        <v>1.5968311085079353E-4</v>
      </c>
      <c r="I639" s="55">
        <f>Bond_Historical!P639</f>
        <v>-5.410928019203311E-4</v>
      </c>
      <c r="J639" s="55">
        <f>Equity_Historical!P640</f>
        <v>1.7962029832851549E-2</v>
      </c>
      <c r="K639" s="55">
        <f>Equity_Historical!Q640</f>
        <v>1.3705849616568119E-2</v>
      </c>
      <c r="L639" s="55">
        <f>Equity_Historical!R640</f>
        <v>5.073411185327459E-3</v>
      </c>
      <c r="M639" s="55">
        <f>Equity_Historical!S640</f>
        <v>5.0557553633952422E-3</v>
      </c>
      <c r="N639" s="55">
        <f>Equity_Historical!T640</f>
        <v>2.3985640021408294E-2</v>
      </c>
      <c r="O639" s="55">
        <f>Equity_Historical!U640</f>
        <v>3.1498196761630133E-2</v>
      </c>
      <c r="P639" s="55">
        <f>Equity_Historical!V640</f>
        <v>1.9052595691927429E-3</v>
      </c>
      <c r="Q639" s="55">
        <f>Equity_Historical!W640</f>
        <v>-8.1823928744576382E-4</v>
      </c>
      <c r="R639" s="55">
        <f>Equity_Historical!X640</f>
        <v>5.2550993848697238E-3</v>
      </c>
      <c r="S639" s="55">
        <f>Equity_Historical!Y640</f>
        <v>1.2970603744590961E-2</v>
      </c>
      <c r="T639" s="55">
        <f>Equity_Historical!Z640</f>
        <v>1.7026476467481452E-2</v>
      </c>
      <c r="V639" s="55"/>
      <c r="W639" s="55">
        <v>-3.309710184400376E-3</v>
      </c>
      <c r="X639" s="55">
        <v>2.2263283648222429E-2</v>
      </c>
      <c r="Y639" s="94">
        <f t="shared" si="41"/>
        <v>1.2034086115173308E-2</v>
      </c>
      <c r="Z639" s="54">
        <f t="shared" si="42"/>
        <v>1012034.0861151733</v>
      </c>
      <c r="AA639" s="54">
        <f t="shared" si="43"/>
        <v>12034.086115173297</v>
      </c>
      <c r="AB639" s="101">
        <v>-28.642592951306142</v>
      </c>
      <c r="AC639" s="6">
        <f t="shared" si="40"/>
        <v>1114009.177296086</v>
      </c>
    </row>
    <row r="640" spans="2:29">
      <c r="B640" s="112">
        <v>44389</v>
      </c>
      <c r="C640" s="33">
        <v>636</v>
      </c>
      <c r="D640" s="55">
        <f>Bond_Historical!K640</f>
        <v>-3.479058833650884E-4</v>
      </c>
      <c r="E640" s="55">
        <f>Bond_Historical!L640</f>
        <v>-6.0543108860272728E-4</v>
      </c>
      <c r="F640" s="55">
        <f>Bond_Historical!M640</f>
        <v>-3.745974497588485E-4</v>
      </c>
      <c r="G640" s="55">
        <f>Bond_Historical!N640</f>
        <v>-5.1906486603737394E-4</v>
      </c>
      <c r="H640" s="55">
        <f>Bond_Historical!O640</f>
        <v>2.2347029676609018E-3</v>
      </c>
      <c r="I640" s="55">
        <f>Bond_Historical!P640</f>
        <v>5.4109280192044429E-4</v>
      </c>
      <c r="J640" s="55">
        <f>Equity_Historical!P641</f>
        <v>-9.8032362358769966E-4</v>
      </c>
      <c r="K640" s="55">
        <f>Equity_Historical!Q641</f>
        <v>7.7887626010827273E-3</v>
      </c>
      <c r="L640" s="55">
        <f>Equity_Historical!R641</f>
        <v>-1.7833580336704669E-3</v>
      </c>
      <c r="M640" s="55">
        <f>Equity_Historical!S641</f>
        <v>4.1936203251562928E-3</v>
      </c>
      <c r="N640" s="55">
        <f>Equity_Historical!T641</f>
        <v>1.1906328096273755E-2</v>
      </c>
      <c r="O640" s="55">
        <f>Equity_Historical!U641</f>
        <v>1.4214502923378067E-2</v>
      </c>
      <c r="P640" s="55">
        <f>Equity_Historical!V641</f>
        <v>5.5150841341969391E-3</v>
      </c>
      <c r="Q640" s="55">
        <f>Equity_Historical!W641</f>
        <v>8.1823928744565301E-4</v>
      </c>
      <c r="R640" s="55">
        <f>Equity_Historical!X641</f>
        <v>9.4910679832825029E-3</v>
      </c>
      <c r="S640" s="55">
        <f>Equity_Historical!Y641</f>
        <v>-4.2127308308017785E-3</v>
      </c>
      <c r="T640" s="55">
        <f>Equity_Historical!Z641</f>
        <v>1.3641420190086842E-2</v>
      </c>
      <c r="V640" s="55"/>
      <c r="W640" s="55">
        <v>-2.2899158736232041E-4</v>
      </c>
      <c r="X640" s="55">
        <v>5.8615129618656316E-3</v>
      </c>
      <c r="Y640" s="94">
        <f t="shared" si="41"/>
        <v>3.4253111421744509E-3</v>
      </c>
      <c r="Z640" s="54">
        <f t="shared" si="42"/>
        <v>1003425.3111421744</v>
      </c>
      <c r="AA640" s="54">
        <f t="shared" si="43"/>
        <v>3425.3111421744106</v>
      </c>
      <c r="AB640" s="101">
        <v>-16.117422361741774</v>
      </c>
      <c r="AC640" s="6">
        <f t="shared" si="40"/>
        <v>1117434.4884382603</v>
      </c>
    </row>
    <row r="641" spans="2:29">
      <c r="B641" s="112">
        <v>44390</v>
      </c>
      <c r="C641" s="33">
        <v>637</v>
      </c>
      <c r="D641" s="55">
        <f>Bond_Historical!K641</f>
        <v>-3.1383197136913626E-3</v>
      </c>
      <c r="E641" s="55">
        <f>Bond_Historical!L641</f>
        <v>-2.1648516043524203E-3</v>
      </c>
      <c r="F641" s="55">
        <f>Bond_Historical!M641</f>
        <v>-2.6252050603147625E-3</v>
      </c>
      <c r="G641" s="55">
        <f>Bond_Historical!N641</f>
        <v>-3.7178536179406771E-3</v>
      </c>
      <c r="H641" s="55">
        <f>Bond_Historical!O641</f>
        <v>0</v>
      </c>
      <c r="I641" s="55">
        <f>Bond_Historical!P641</f>
        <v>-3.6070241400711517E-4</v>
      </c>
      <c r="J641" s="55">
        <f>Equity_Historical!P642</f>
        <v>-4.7521531898316828E-3</v>
      </c>
      <c r="K641" s="55">
        <f>Equity_Historical!Q642</f>
        <v>-3.0344243493653552E-3</v>
      </c>
      <c r="L641" s="55">
        <f>Equity_Historical!R642</f>
        <v>3.7772246985241019E-3</v>
      </c>
      <c r="M641" s="55">
        <f>Equity_Historical!S642</f>
        <v>1.0037745634957115E-3</v>
      </c>
      <c r="N641" s="55">
        <f>Equity_Historical!T642</f>
        <v>-4.2901950035321278E-3</v>
      </c>
      <c r="O641" s="55">
        <f>Equity_Historical!U642</f>
        <v>-1.4985101636339553E-2</v>
      </c>
      <c r="P641" s="55">
        <f>Equity_Historical!V642</f>
        <v>-5.2278878905530676E-3</v>
      </c>
      <c r="Q641" s="55">
        <f>Equity_Historical!W642</f>
        <v>-1.0000773490709887E-2</v>
      </c>
      <c r="R641" s="55">
        <f>Equity_Historical!X642</f>
        <v>5.9910703452748506E-3</v>
      </c>
      <c r="S641" s="55">
        <f>Equity_Historical!Y642</f>
        <v>7.8584054774410248E-3</v>
      </c>
      <c r="T641" s="55">
        <f>Equity_Historical!Z642</f>
        <v>-9.957045049018674E-3</v>
      </c>
      <c r="V641" s="55"/>
      <c r="W641" s="55">
        <v>-2.5407736553338047E-3</v>
      </c>
      <c r="X641" s="55">
        <v>-6.3001726709977978E-3</v>
      </c>
      <c r="Y641" s="94">
        <f t="shared" si="41"/>
        <v>-4.7964130647321999E-3</v>
      </c>
      <c r="Z641" s="54">
        <f t="shared" si="42"/>
        <v>995203.58693526778</v>
      </c>
      <c r="AA641" s="54">
        <f t="shared" si="43"/>
        <v>-4796.4130647322163</v>
      </c>
      <c r="AB641" s="101">
        <v>-1.0423031630925834</v>
      </c>
      <c r="AC641" s="6">
        <f t="shared" si="40"/>
        <v>1112638.0753735281</v>
      </c>
    </row>
    <row r="642" spans="2:29">
      <c r="B642" s="112">
        <v>44391</v>
      </c>
      <c r="C642" s="33">
        <v>638</v>
      </c>
      <c r="D642" s="55">
        <f>Bond_Historical!K642</f>
        <v>3.3704915436190996E-3</v>
      </c>
      <c r="E642" s="55">
        <f>Bond_Historical!L642</f>
        <v>3.3750604667686429E-3</v>
      </c>
      <c r="F642" s="55">
        <f>Bond_Historical!M642</f>
        <v>2.9998025100736346E-3</v>
      </c>
      <c r="G642" s="55">
        <f>Bond_Historical!N642</f>
        <v>4.6078891853099145E-3</v>
      </c>
      <c r="H642" s="55">
        <f>Bond_Historical!O642</f>
        <v>3.0248326073572035E-3</v>
      </c>
      <c r="I642" s="55">
        <f>Bond_Historical!P642</f>
        <v>7.2098640890495217E-4</v>
      </c>
      <c r="J642" s="55">
        <f>Equity_Historical!P643</f>
        <v>-2.2424360555728762E-2</v>
      </c>
      <c r="K642" s="55">
        <f>Equity_Historical!Q643</f>
        <v>-1.2748094594284519E-2</v>
      </c>
      <c r="L642" s="55">
        <f>Equity_Historical!R643</f>
        <v>6.8764558558326834E-3</v>
      </c>
      <c r="M642" s="55">
        <f>Equity_Historical!S643</f>
        <v>-5.0172432945712266E-4</v>
      </c>
      <c r="N642" s="55">
        <f>Equity_Historical!T643</f>
        <v>5.4226690195145737E-3</v>
      </c>
      <c r="O642" s="55">
        <f>Equity_Historical!U643</f>
        <v>-3.4109275251942256E-3</v>
      </c>
      <c r="P642" s="55">
        <f>Equity_Historical!V643</f>
        <v>1.0144484957169674E-2</v>
      </c>
      <c r="Q642" s="55">
        <f>Equity_Historical!W643</f>
        <v>7.6807782720322198E-3</v>
      </c>
      <c r="R642" s="55">
        <f>Equity_Historical!X643</f>
        <v>-9.1207254621432261E-3</v>
      </c>
      <c r="S642" s="55">
        <f>Equity_Historical!Y643</f>
        <v>2.381472626076241E-2</v>
      </c>
      <c r="T642" s="55">
        <f>Equity_Historical!Z643</f>
        <v>-1.4935472722065388E-2</v>
      </c>
      <c r="V642" s="55"/>
      <c r="W642" s="55">
        <v>3.3603039097821184E-3</v>
      </c>
      <c r="X642" s="55">
        <v>1.3171187766453804E-2</v>
      </c>
      <c r="Y642" s="94">
        <f t="shared" si="41"/>
        <v>9.24683422378513E-3</v>
      </c>
      <c r="Z642" s="54">
        <f t="shared" si="42"/>
        <v>1009246.8342237851</v>
      </c>
      <c r="AA642" s="54">
        <f t="shared" si="43"/>
        <v>9246.8342237850884</v>
      </c>
      <c r="AB642" s="101">
        <v>8.5558109858538955</v>
      </c>
      <c r="AC642" s="6">
        <f t="shared" si="40"/>
        <v>1121884.909597313</v>
      </c>
    </row>
    <row r="643" spans="2:29">
      <c r="B643" s="112">
        <v>44392</v>
      </c>
      <c r="C643" s="33">
        <v>639</v>
      </c>
      <c r="D643" s="55">
        <f>Bond_Historical!K643</f>
        <v>2.4334752537120406E-3</v>
      </c>
      <c r="E643" s="55">
        <f>Bond_Historical!L643</f>
        <v>2.1575652785532761E-3</v>
      </c>
      <c r="F643" s="55">
        <f>Bond_Historical!M643</f>
        <v>3.363932929068664E-3</v>
      </c>
      <c r="G643" s="55">
        <f>Bond_Historical!N643</f>
        <v>2.1478890435437351E-3</v>
      </c>
      <c r="H643" s="55">
        <f>Bond_Historical!O643</f>
        <v>3.1741786481275132E-3</v>
      </c>
      <c r="I643" s="55">
        <f>Bond_Historical!P643</f>
        <v>3.6036562479661822E-4</v>
      </c>
      <c r="J643" s="55">
        <f>Equity_Historical!P644</f>
        <v>-9.790879570402148E-3</v>
      </c>
      <c r="K643" s="55">
        <f>Equity_Historical!Q644</f>
        <v>-9.1607680127177311E-3</v>
      </c>
      <c r="L643" s="55">
        <f>Equity_Historical!R644</f>
        <v>7.7663918762987906E-4</v>
      </c>
      <c r="M643" s="55">
        <f>Equity_Historical!S644</f>
        <v>-2.177447921361912E-3</v>
      </c>
      <c r="N643" s="55">
        <f>Equity_Historical!T644</f>
        <v>5.0314606563541778E-4</v>
      </c>
      <c r="O643" s="55">
        <f>Equity_Historical!U644</f>
        <v>2.1895792770736983E-3</v>
      </c>
      <c r="P643" s="55">
        <f>Equity_Historical!V644</f>
        <v>-3.1998181860404555E-4</v>
      </c>
      <c r="Q643" s="55">
        <f>Equity_Historical!W644</f>
        <v>1.5859231855919916E-2</v>
      </c>
      <c r="R643" s="55">
        <f>Equity_Historical!X644</f>
        <v>1.272205444469297E-2</v>
      </c>
      <c r="S643" s="55">
        <f>Equity_Historical!Y644</f>
        <v>-4.5021560120031686E-3</v>
      </c>
      <c r="T643" s="55">
        <f>Equity_Historical!Z644</f>
        <v>1.5324923266928818E-3</v>
      </c>
      <c r="V643" s="55"/>
      <c r="W643" s="55">
        <v>2.2685499816731888E-3</v>
      </c>
      <c r="X643" s="55">
        <v>-4.0654250585861621E-3</v>
      </c>
      <c r="Y643" s="94">
        <f t="shared" si="41"/>
        <v>-1.5318350424824215E-3</v>
      </c>
      <c r="Z643" s="54">
        <f t="shared" si="42"/>
        <v>998468.16495751753</v>
      </c>
      <c r="AA643" s="54">
        <f t="shared" si="43"/>
        <v>-1531.8350424824748</v>
      </c>
      <c r="AB643" s="101">
        <v>15.939359474577941</v>
      </c>
      <c r="AC643" s="6">
        <f t="shared" si="40"/>
        <v>1120353.0745548306</v>
      </c>
    </row>
    <row r="644" spans="2:29">
      <c r="B644" s="112">
        <v>44393</v>
      </c>
      <c r="C644" s="33">
        <v>640</v>
      </c>
      <c r="D644" s="55">
        <f>Bond_Historical!K644</f>
        <v>-9.2627698080266269E-4</v>
      </c>
      <c r="E644" s="55">
        <f>Bond_Historical!L644</f>
        <v>-8.6239546443858954E-4</v>
      </c>
      <c r="F644" s="55">
        <f>Bond_Historical!M644</f>
        <v>-7.4677836134644422E-4</v>
      </c>
      <c r="G644" s="55">
        <f>Bond_Historical!N644</f>
        <v>-1.4069059901214941E-3</v>
      </c>
      <c r="H644" s="55">
        <f>Bond_Historical!O644</f>
        <v>-1.5861220622632723E-4</v>
      </c>
      <c r="I644" s="55">
        <f>Bond_Historical!P644</f>
        <v>1.7989395528543274E-4</v>
      </c>
      <c r="J644" s="55">
        <f>Equity_Historical!P645</f>
        <v>-2.8040065896872083E-2</v>
      </c>
      <c r="K644" s="55">
        <f>Equity_Historical!Q645</f>
        <v>-9.6264174397172591E-3</v>
      </c>
      <c r="L644" s="55">
        <f>Equity_Historical!R645</f>
        <v>-7.0616738774010375E-4</v>
      </c>
      <c r="M644" s="55">
        <f>Equity_Historical!S645</f>
        <v>8.5149195245610623E-3</v>
      </c>
      <c r="N644" s="55">
        <f>Equity_Historical!T645</f>
        <v>-4.2893216339238691E-2</v>
      </c>
      <c r="O644" s="55">
        <f>Equity_Historical!U645</f>
        <v>-2.3100208504711055E-2</v>
      </c>
      <c r="P644" s="55">
        <f>Equity_Historical!V645</f>
        <v>4.1862239960194676E-3</v>
      </c>
      <c r="Q644" s="55">
        <f>Equity_Historical!W645</f>
        <v>7.6361050200895878E-3</v>
      </c>
      <c r="R644" s="55">
        <f>Equity_Historical!X645</f>
        <v>-8.3364516875176153E-4</v>
      </c>
      <c r="S644" s="55">
        <f>Equity_Historical!Y645</f>
        <v>-1.4176161885562968E-2</v>
      </c>
      <c r="T644" s="55">
        <f>Equity_Historical!Z645</f>
        <v>-1.0485342229813835E-2</v>
      </c>
      <c r="V644" s="55"/>
      <c r="W644" s="55">
        <v>-8.6165411555029058E-4</v>
      </c>
      <c r="X644" s="55">
        <v>-4.3232693091990147E-2</v>
      </c>
      <c r="Y644" s="94">
        <f t="shared" si="41"/>
        <v>-2.6284277501414204E-2</v>
      </c>
      <c r="Z644" s="54">
        <f t="shared" si="42"/>
        <v>973715.72249858582</v>
      </c>
      <c r="AA644" s="54">
        <f t="shared" si="43"/>
        <v>-26284.277501414181</v>
      </c>
      <c r="AB644" s="101">
        <v>63.461938153486699</v>
      </c>
      <c r="AC644" s="6">
        <f t="shared" si="40"/>
        <v>1094068.7970534163</v>
      </c>
    </row>
    <row r="645" spans="2:29">
      <c r="B645" s="112">
        <v>44396</v>
      </c>
      <c r="C645" s="33">
        <v>641</v>
      </c>
      <c r="D645" s="55">
        <f>Bond_Historical!K645</f>
        <v>5.660700870301863E-3</v>
      </c>
      <c r="E645" s="55">
        <f>Bond_Historical!L645</f>
        <v>5.2492969263143174E-3</v>
      </c>
      <c r="F645" s="55">
        <f>Bond_Historical!M645</f>
        <v>6.3282818489391298E-3</v>
      </c>
      <c r="G645" s="55">
        <f>Bond_Historical!N645</f>
        <v>7.161243355883546E-3</v>
      </c>
      <c r="H645" s="55">
        <f>Bond_Historical!O645</f>
        <v>3.1692908397476147E-4</v>
      </c>
      <c r="I645" s="55">
        <f>Bond_Historical!P645</f>
        <v>9.0029001916492322E-4</v>
      </c>
      <c r="J645" s="55">
        <f>Equity_Historical!P646</f>
        <v>-3.4972915788847307E-2</v>
      </c>
      <c r="K645" s="55">
        <f>Equity_Historical!Q646</f>
        <v>-1.2416926678097335E-2</v>
      </c>
      <c r="L645" s="55">
        <f>Equity_Historical!R646</f>
        <v>-2.3339986888248807E-3</v>
      </c>
      <c r="M645" s="55">
        <f>Equity_Historical!S646</f>
        <v>-9.6893740001627281E-3</v>
      </c>
      <c r="N645" s="55">
        <f>Equity_Historical!T646</f>
        <v>-4.5639421149381458E-2</v>
      </c>
      <c r="O645" s="55">
        <f>Equity_Historical!U646</f>
        <v>-3.3059899637069672E-2</v>
      </c>
      <c r="P645" s="55">
        <f>Equity_Historical!V646</f>
        <v>-5.5734711130873528E-3</v>
      </c>
      <c r="Q645" s="55">
        <f>Equity_Historical!W646</f>
        <v>-1.5601947215471146E-2</v>
      </c>
      <c r="R645" s="55">
        <f>Equity_Historical!X646</f>
        <v>-2.5678441555226243E-2</v>
      </c>
      <c r="S645" s="55">
        <f>Equity_Historical!Y646</f>
        <v>-2.7283227758295118E-2</v>
      </c>
      <c r="T645" s="55">
        <f>Equity_Historical!Z646</f>
        <v>-2.2260996502141653E-2</v>
      </c>
      <c r="V645" s="55"/>
      <c r="W645" s="55">
        <v>5.3642054439925566E-3</v>
      </c>
      <c r="X645" s="55">
        <v>-4.0665463397721695E-2</v>
      </c>
      <c r="Y645" s="94">
        <f t="shared" si="41"/>
        <v>-2.2253595861035994E-2</v>
      </c>
      <c r="Z645" s="54">
        <f t="shared" si="42"/>
        <v>977746.40413896402</v>
      </c>
      <c r="AA645" s="54">
        <f t="shared" si="43"/>
        <v>-22253.595861035981</v>
      </c>
      <c r="AB645" s="101">
        <v>117.95607910200488</v>
      </c>
      <c r="AC645" s="6">
        <f t="shared" ref="AC645:AC708" si="44">AC644+AA645</f>
        <v>1071815.2011923804</v>
      </c>
    </row>
    <row r="646" spans="2:29">
      <c r="B646" s="112">
        <v>44397</v>
      </c>
      <c r="C646" s="33">
        <v>642</v>
      </c>
      <c r="D646" s="55">
        <f>Bond_Historical!K646</f>
        <v>-1.0370137234507633E-3</v>
      </c>
      <c r="E646" s="55">
        <f>Bond_Historical!L646</f>
        <v>-9.4445229033122459E-4</v>
      </c>
      <c r="F646" s="55">
        <f>Bond_Historical!M646</f>
        <v>-1.1141962677440221E-3</v>
      </c>
      <c r="G646" s="55">
        <f>Bond_Historical!N646</f>
        <v>-1.3983904500015486E-3</v>
      </c>
      <c r="H646" s="55">
        <f>Bond_Historical!O646</f>
        <v>-1.5831687774828235E-4</v>
      </c>
      <c r="I646" s="55">
        <f>Bond_Historical!P646</f>
        <v>0</v>
      </c>
      <c r="J646" s="55">
        <f>Equity_Historical!P647</f>
        <v>1.0960510516694468E-2</v>
      </c>
      <c r="K646" s="55">
        <f>Equity_Historical!Q647</f>
        <v>1.3881473844609292E-2</v>
      </c>
      <c r="L646" s="55">
        <f>Equity_Historical!R647</f>
        <v>4.5212803128143603E-3</v>
      </c>
      <c r="M646" s="55">
        <f>Equity_Historical!S647</f>
        <v>-1.2670033290319113E-2</v>
      </c>
      <c r="N646" s="55">
        <f>Equity_Historical!T647</f>
        <v>1.2285303220586042E-2</v>
      </c>
      <c r="O646" s="55">
        <f>Equity_Historical!U647</f>
        <v>1.8471452968468118E-2</v>
      </c>
      <c r="P646" s="55">
        <f>Equity_Historical!V647</f>
        <v>7.4834961554779717E-3</v>
      </c>
      <c r="Q646" s="55">
        <f>Equity_Historical!W647</f>
        <v>-2.7149079528477889E-3</v>
      </c>
      <c r="R646" s="55">
        <f>Equity_Historical!X647</f>
        <v>9.5132772990692751E-3</v>
      </c>
      <c r="S646" s="55">
        <f>Equity_Historical!Y647</f>
        <v>2.5642565006312443E-2</v>
      </c>
      <c r="T646" s="55">
        <f>Equity_Historical!Z647</f>
        <v>3.8307468363657123E-2</v>
      </c>
      <c r="V646" s="55"/>
      <c r="W646" s="55">
        <v>-9.8304299508231098E-4</v>
      </c>
      <c r="X646" s="55">
        <v>5.1712446563679688E-3</v>
      </c>
      <c r="Y646" s="94">
        <f t="shared" ref="Y646:Y709" si="45">W646*$AF$2+X646*$AG$2</f>
        <v>2.709529595787857E-3</v>
      </c>
      <c r="Z646" s="54">
        <f t="shared" ref="Z646:Z709" si="46">Y646*$AW$7+$AW$7</f>
        <v>1002709.5295957879</v>
      </c>
      <c r="AA646" s="54">
        <f t="shared" ref="AA646:AA709" si="47">Z646-$AW$7</f>
        <v>2709.5295957878698</v>
      </c>
      <c r="AB646" s="101">
        <v>118.38570376078133</v>
      </c>
      <c r="AC646" s="6">
        <f t="shared" si="44"/>
        <v>1074524.7307881683</v>
      </c>
    </row>
    <row r="647" spans="2:29">
      <c r="B647" s="112">
        <v>44398</v>
      </c>
      <c r="C647" s="33">
        <v>643</v>
      </c>
      <c r="D647" s="55">
        <f>Bond_Historical!K647</f>
        <v>-3.2344559388788048E-3</v>
      </c>
      <c r="E647" s="55">
        <f>Bond_Historical!L647</f>
        <v>-3.2701424155829905E-3</v>
      </c>
      <c r="F647" s="55">
        <f>Bond_Historical!M647</f>
        <v>-4.0944624003167E-3</v>
      </c>
      <c r="G647" s="55">
        <f>Bond_Historical!N647</f>
        <v>-3.5425178210879028E-3</v>
      </c>
      <c r="H647" s="55">
        <f>Bond_Historical!O647</f>
        <v>-2.2210219572571036E-3</v>
      </c>
      <c r="I647" s="55">
        <f>Bond_Historical!P647</f>
        <v>-9.0029001916489882E-4</v>
      </c>
      <c r="J647" s="55">
        <f>Equity_Historical!P648</f>
        <v>3.1659351239183023E-2</v>
      </c>
      <c r="K647" s="55">
        <f>Equity_Historical!Q648</f>
        <v>1.3287199659623142E-2</v>
      </c>
      <c r="L647" s="55">
        <f>Equity_Historical!R648</f>
        <v>-4.9462819813126807E-3</v>
      </c>
      <c r="M647" s="55">
        <f>Equity_Historical!S648</f>
        <v>-1.8717695667557692E-3</v>
      </c>
      <c r="N647" s="55">
        <f>Equity_Historical!T648</f>
        <v>1.5614605855327769E-2</v>
      </c>
      <c r="O647" s="55">
        <f>Equity_Historical!U648</f>
        <v>2.082254672699867E-2</v>
      </c>
      <c r="P647" s="55">
        <f>Equity_Historical!V648</f>
        <v>-9.7287952506945677E-3</v>
      </c>
      <c r="Q647" s="55">
        <f>Equity_Historical!W648</f>
        <v>-1.0796167498237278E-2</v>
      </c>
      <c r="R647" s="55">
        <f>Equity_Historical!X648</f>
        <v>4.035722140103489E-3</v>
      </c>
      <c r="S647" s="55">
        <f>Equity_Historical!Y648</f>
        <v>-5.1449758975202165E-3</v>
      </c>
      <c r="T647" s="55">
        <f>Equity_Historical!Z648</f>
        <v>1.4179213229735293E-2</v>
      </c>
      <c r="V647" s="55"/>
      <c r="W647" s="55">
        <v>-3.1888885654802459E-3</v>
      </c>
      <c r="X647" s="55">
        <v>1.414692445000377E-2</v>
      </c>
      <c r="Y647" s="94">
        <f t="shared" si="45"/>
        <v>7.2125992438101631E-3</v>
      </c>
      <c r="Z647" s="54">
        <f t="shared" si="46"/>
        <v>1007212.5992438102</v>
      </c>
      <c r="AA647" s="54">
        <f t="shared" si="47"/>
        <v>7212.5992438101675</v>
      </c>
      <c r="AB647" s="101">
        <v>122.82173137064092</v>
      </c>
      <c r="AC647" s="6">
        <f t="shared" si="44"/>
        <v>1081737.3300319784</v>
      </c>
    </row>
    <row r="648" spans="2:29">
      <c r="B648" s="112">
        <v>44399</v>
      </c>
      <c r="C648" s="33">
        <v>644</v>
      </c>
      <c r="D648" s="55">
        <f>Bond_Historical!K648</f>
        <v>2.1955936157851464E-3</v>
      </c>
      <c r="E648" s="55">
        <f>Bond_Historical!L648</f>
        <v>2.3247420033526258E-3</v>
      </c>
      <c r="F648" s="55">
        <f>Bond_Historical!M648</f>
        <v>2.6075238530436869E-3</v>
      </c>
      <c r="G648" s="55">
        <f>Bond_Historical!N648</f>
        <v>4.1313038056460458E-3</v>
      </c>
      <c r="H648" s="55">
        <f>Bond_Historical!O648</f>
        <v>2.8545532094752975E-3</v>
      </c>
      <c r="I648" s="55">
        <f>Bond_Historical!P648</f>
        <v>1.0800473568409483E-3</v>
      </c>
      <c r="J648" s="55">
        <f>Equity_Historical!P649</f>
        <v>-1.1317225637675721E-2</v>
      </c>
      <c r="K648" s="55">
        <f>Equity_Historical!Q649</f>
        <v>1.4224093495262479E-2</v>
      </c>
      <c r="L648" s="55">
        <f>Equity_Historical!R649</f>
        <v>7.0827270428832896E-4</v>
      </c>
      <c r="M648" s="55">
        <f>Equity_Historical!S649</f>
        <v>-5.5866869711964279E-2</v>
      </c>
      <c r="N648" s="55">
        <f>Equity_Historical!T649</f>
        <v>-5.7594914698666337E-3</v>
      </c>
      <c r="O648" s="55">
        <f>Equity_Historical!U649</f>
        <v>-1.2706454193340797E-2</v>
      </c>
      <c r="P648" s="55">
        <f>Equity_Historical!V649</f>
        <v>4.7697547356424456E-3</v>
      </c>
      <c r="Q648" s="55">
        <f>Equity_Historical!W649</f>
        <v>3.5660566538122879E-3</v>
      </c>
      <c r="R648" s="55">
        <f>Equity_Historical!X649</f>
        <v>2.7215316283882868E-3</v>
      </c>
      <c r="S648" s="55">
        <f>Equity_Historical!Y649</f>
        <v>9.5825590088556029E-3</v>
      </c>
      <c r="T648" s="55">
        <f>Equity_Historical!Z649</f>
        <v>-4.7422550640340861E-3</v>
      </c>
      <c r="V648" s="55"/>
      <c r="W648" s="55">
        <v>2.8151002356180711E-3</v>
      </c>
      <c r="X648" s="55">
        <v>2.2833742022886638E-2</v>
      </c>
      <c r="Y648" s="94">
        <f t="shared" si="45"/>
        <v>1.482628530797921E-2</v>
      </c>
      <c r="Z648" s="54">
        <f t="shared" si="46"/>
        <v>1014826.2853079792</v>
      </c>
      <c r="AA648" s="54">
        <f t="shared" si="47"/>
        <v>14826.285307979211</v>
      </c>
      <c r="AB648" s="101">
        <v>157.62758748210035</v>
      </c>
      <c r="AC648" s="6">
        <f t="shared" si="44"/>
        <v>1096563.6153399576</v>
      </c>
    </row>
    <row r="649" spans="2:29">
      <c r="B649" s="112">
        <v>44400</v>
      </c>
      <c r="C649" s="33">
        <v>645</v>
      </c>
      <c r="D649" s="55">
        <f>Bond_Historical!K649</f>
        <v>-1.1550225555383169E-3</v>
      </c>
      <c r="E649" s="55">
        <f>Bond_Historical!L649</f>
        <v>-6.881542560014239E-4</v>
      </c>
      <c r="F649" s="55">
        <f>Bond_Historical!M649</f>
        <v>-1.4889951976256597E-3</v>
      </c>
      <c r="G649" s="55">
        <f>Bond_Historical!N649</f>
        <v>-4.4168452025030992E-4</v>
      </c>
      <c r="H649" s="55">
        <f>Bond_Historical!O649</f>
        <v>4.4240896620220656E-3</v>
      </c>
      <c r="I649" s="55">
        <f>Bond_Historical!P649</f>
        <v>-1.2599413121263654E-3</v>
      </c>
      <c r="J649" s="55">
        <f>Equity_Historical!P650</f>
        <v>-1.2263153101841986E-3</v>
      </c>
      <c r="K649" s="55">
        <f>Equity_Historical!Q650</f>
        <v>5.1607902405770324E-2</v>
      </c>
      <c r="L649" s="55">
        <f>Equity_Historical!R650</f>
        <v>8.177753881759375E-3</v>
      </c>
      <c r="M649" s="55">
        <f>Equity_Historical!S650</f>
        <v>2.6308020188264027E-2</v>
      </c>
      <c r="N649" s="55">
        <f>Equity_Historical!T650</f>
        <v>-2.9601919891912758E-3</v>
      </c>
      <c r="O649" s="55">
        <f>Equity_Historical!U650</f>
        <v>-1.9231103406506715E-3</v>
      </c>
      <c r="P649" s="55">
        <f>Equity_Historical!V650</f>
        <v>1.2913457762617913E-2</v>
      </c>
      <c r="Q649" s="55">
        <f>Equity_Historical!W650</f>
        <v>1.5487522599727337E-2</v>
      </c>
      <c r="R649" s="55">
        <f>Equity_Historical!X650</f>
        <v>4.6312468470017052E-3</v>
      </c>
      <c r="S649" s="55">
        <f>Equity_Historical!Y650</f>
        <v>1.191791454182637E-2</v>
      </c>
      <c r="T649" s="55">
        <f>Equity_Historical!Z650</f>
        <v>9.5464577106851179E-3</v>
      </c>
      <c r="V649" s="55"/>
      <c r="W649" s="55">
        <v>-6.4008909956175222E-4</v>
      </c>
      <c r="X649" s="55">
        <v>-1.4924928700067754E-2</v>
      </c>
      <c r="Y649" s="94">
        <f t="shared" si="45"/>
        <v>-9.210992859865352E-3</v>
      </c>
      <c r="Z649" s="54">
        <f t="shared" si="46"/>
        <v>990789.00714013469</v>
      </c>
      <c r="AA649" s="54">
        <f t="shared" si="47"/>
        <v>-9210.9928598653059</v>
      </c>
      <c r="AB649" s="101">
        <v>164.97041016235016</v>
      </c>
      <c r="AC649" s="6">
        <f t="shared" si="44"/>
        <v>1087352.6224800923</v>
      </c>
    </row>
    <row r="650" spans="2:29">
      <c r="B650" s="112">
        <v>44403</v>
      </c>
      <c r="C650" s="33">
        <v>646</v>
      </c>
      <c r="D650" s="55">
        <f>Bond_Historical!K650</f>
        <v>-5.7800570491134645E-4</v>
      </c>
      <c r="E650" s="55">
        <f>Bond_Historical!L650</f>
        <v>-8.6112232100625833E-4</v>
      </c>
      <c r="F650" s="55">
        <f>Bond_Historical!M650</f>
        <v>-1.4913734749500787E-3</v>
      </c>
      <c r="G650" s="55">
        <f>Bond_Historical!N650</f>
        <v>-2.2122706680775118E-3</v>
      </c>
      <c r="H650" s="55">
        <f>Bond_Historical!O650</f>
        <v>4.0905918011418466E-3</v>
      </c>
      <c r="I650" s="55">
        <f>Bond_Historical!P650</f>
        <v>8.9989512419380699E-4</v>
      </c>
      <c r="J650" s="55">
        <f>Equity_Historical!P651</f>
        <v>2.4931898636506886E-2</v>
      </c>
      <c r="K650" s="55">
        <f>Equity_Historical!Q651</f>
        <v>7.1943049658676596E-3</v>
      </c>
      <c r="L650" s="55">
        <f>Equity_Historical!R651</f>
        <v>1.4031089309761477E-3</v>
      </c>
      <c r="M650" s="55">
        <f>Equity_Historical!S651</f>
        <v>-2.2353372284286143E-2</v>
      </c>
      <c r="N650" s="55">
        <f>Equity_Historical!T651</f>
        <v>5.7770534812555873E-3</v>
      </c>
      <c r="O650" s="55">
        <f>Equity_Historical!U651</f>
        <v>6.682246921673545E-3</v>
      </c>
      <c r="P650" s="55">
        <f>Equity_Historical!V651</f>
        <v>-2.2814089563422393E-3</v>
      </c>
      <c r="Q650" s="55">
        <f>Equity_Historical!W651</f>
        <v>-2.9703729809105557E-3</v>
      </c>
      <c r="R650" s="55">
        <f>Equity_Historical!X651</f>
        <v>-1.0009267717261232E-2</v>
      </c>
      <c r="S650" s="55">
        <f>Equity_Historical!Y651</f>
        <v>2.8902207461268346E-3</v>
      </c>
      <c r="T650" s="55">
        <f>Equity_Historical!Z651</f>
        <v>2.1404539639825419E-3</v>
      </c>
      <c r="V650" s="55"/>
      <c r="W650" s="55">
        <v>-9.3029259666234181E-4</v>
      </c>
      <c r="X650" s="55">
        <v>2.3829857932721757E-2</v>
      </c>
      <c r="Y650" s="94">
        <f t="shared" si="45"/>
        <v>1.3925797720968115E-2</v>
      </c>
      <c r="Z650" s="54">
        <f t="shared" si="46"/>
        <v>1013925.7977209681</v>
      </c>
      <c r="AA650" s="54">
        <f t="shared" si="47"/>
        <v>13925.797720968141</v>
      </c>
      <c r="AB650" s="101">
        <v>171.71455976588186</v>
      </c>
      <c r="AC650" s="6">
        <f t="shared" si="44"/>
        <v>1101278.4202010604</v>
      </c>
    </row>
    <row r="651" spans="2:29">
      <c r="B651" s="112">
        <v>44404</v>
      </c>
      <c r="C651" s="33">
        <v>647</v>
      </c>
      <c r="D651" s="55">
        <f>Bond_Historical!K651</f>
        <v>2.5407522504898999E-3</v>
      </c>
      <c r="E651" s="55">
        <f>Bond_Historical!L651</f>
        <v>2.3225829393599363E-3</v>
      </c>
      <c r="F651" s="55">
        <f>Bond_Historical!M651</f>
        <v>2.2360891452866474E-3</v>
      </c>
      <c r="G651" s="55">
        <f>Bond_Historical!N651</f>
        <v>4.2724526243498213E-3</v>
      </c>
      <c r="H651" s="55">
        <f>Bond_Historical!O651</f>
        <v>3.1385086583978476E-4</v>
      </c>
      <c r="I651" s="55">
        <f>Bond_Historical!P651</f>
        <v>1.8028885025655816E-4</v>
      </c>
      <c r="J651" s="55">
        <f>Equity_Historical!P652</f>
        <v>-1.1177107038864931E-2</v>
      </c>
      <c r="K651" s="55">
        <f>Equity_Historical!Q652</f>
        <v>-1.2563091056060842E-2</v>
      </c>
      <c r="L651" s="55">
        <f>Equity_Historical!R652</f>
        <v>7.0179453936557092E-5</v>
      </c>
      <c r="M651" s="55">
        <f>Equity_Historical!S652</f>
        <v>1.283448494392413E-2</v>
      </c>
      <c r="N651" s="55">
        <f>Equity_Historical!T652</f>
        <v>-8.7453787454394166E-3</v>
      </c>
      <c r="O651" s="55">
        <f>Equity_Historical!U652</f>
        <v>-1.3195550675099395E-3</v>
      </c>
      <c r="P651" s="55">
        <f>Equity_Historical!V652</f>
        <v>7.9443622808504505E-3</v>
      </c>
      <c r="Q651" s="55">
        <f>Equity_Historical!W652</f>
        <v>2.1005568835962919E-2</v>
      </c>
      <c r="R651" s="55">
        <f>Equity_Historical!X652</f>
        <v>3.7653498530213635E-3</v>
      </c>
      <c r="S651" s="55">
        <f>Equity_Historical!Y652</f>
        <v>-1.5012343694457586E-2</v>
      </c>
      <c r="T651" s="55">
        <f>Equity_Historical!Z652</f>
        <v>-5.472564450811318E-3</v>
      </c>
      <c r="V651" s="55"/>
      <c r="W651" s="55">
        <v>2.5947055368712463E-3</v>
      </c>
      <c r="X651" s="55">
        <v>-8.9411519131032263E-3</v>
      </c>
      <c r="Y651" s="94">
        <f t="shared" si="45"/>
        <v>-4.3268089331134369E-3</v>
      </c>
      <c r="Z651" s="54">
        <f t="shared" si="46"/>
        <v>995673.19106688653</v>
      </c>
      <c r="AA651" s="54">
        <f t="shared" si="47"/>
        <v>-4326.8089331134688</v>
      </c>
      <c r="AB651" s="101">
        <v>229.11482668411918</v>
      </c>
      <c r="AC651" s="6">
        <f t="shared" si="44"/>
        <v>1096951.6112679469</v>
      </c>
    </row>
    <row r="652" spans="2:29">
      <c r="B652" s="112">
        <v>44405</v>
      </c>
      <c r="C652" s="33">
        <v>648</v>
      </c>
      <c r="D652" s="55">
        <f>Bond_Historical!K652</f>
        <v>9.222190583314748E-4</v>
      </c>
      <c r="E652" s="55">
        <f>Bond_Historical!L652</f>
        <v>9.4496432138513776E-4</v>
      </c>
      <c r="F652" s="55">
        <f>Bond_Historical!M652</f>
        <v>1.1163296637326718E-3</v>
      </c>
      <c r="G652" s="55">
        <f>Bond_Historical!N652</f>
        <v>1.7623013215086654E-3</v>
      </c>
      <c r="H652" s="55">
        <f>Bond_Historical!O652</f>
        <v>2.8212482683798801E-3</v>
      </c>
      <c r="I652" s="55">
        <f>Bond_Historical!P652</f>
        <v>-9.0029001916489882E-4</v>
      </c>
      <c r="J652" s="55">
        <f>Equity_Historical!P653</f>
        <v>6.7211522691405789E-3</v>
      </c>
      <c r="K652" s="55">
        <f>Equity_Historical!Q653</f>
        <v>1.4762309222366401E-2</v>
      </c>
      <c r="L652" s="55">
        <f>Equity_Historical!R653</f>
        <v>-4.074365779977036E-3</v>
      </c>
      <c r="M652" s="55">
        <f>Equity_Historical!S653</f>
        <v>2.4766219236491572E-3</v>
      </c>
      <c r="N652" s="55">
        <f>Equity_Historical!T653</f>
        <v>3.3726578025118554E-3</v>
      </c>
      <c r="O652" s="55">
        <f>Equity_Historical!U653</f>
        <v>1.6492818168202794E-3</v>
      </c>
      <c r="P652" s="55">
        <f>Equity_Historical!V653</f>
        <v>-6.6448828456796925E-3</v>
      </c>
      <c r="Q652" s="55">
        <f>Equity_Historical!W653</f>
        <v>-1.2523567853670793E-2</v>
      </c>
      <c r="R652" s="55">
        <f>Equity_Historical!X653</f>
        <v>-1.4388740608399066E-2</v>
      </c>
      <c r="S652" s="55">
        <f>Equity_Historical!Y653</f>
        <v>-1.2271189098511293E-2</v>
      </c>
      <c r="T652" s="55">
        <f>Equity_Historical!Z653</f>
        <v>1.1294641418810115E-4</v>
      </c>
      <c r="V652" s="55"/>
      <c r="W652" s="55">
        <v>1.1107749077059748E-3</v>
      </c>
      <c r="X652" s="55">
        <v>-1.3047026780936605E-3</v>
      </c>
      <c r="Y652" s="94">
        <f t="shared" si="45"/>
        <v>-3.3851164377380629E-4</v>
      </c>
      <c r="Z652" s="54">
        <f t="shared" si="46"/>
        <v>999661.48835622624</v>
      </c>
      <c r="AA652" s="54">
        <f t="shared" si="47"/>
        <v>-338.51164377375972</v>
      </c>
      <c r="AB652" s="101">
        <v>245.22690219397191</v>
      </c>
      <c r="AC652" s="6">
        <f t="shared" si="44"/>
        <v>1096613.0996241733</v>
      </c>
    </row>
    <row r="653" spans="2:29">
      <c r="B653" s="112">
        <v>44406</v>
      </c>
      <c r="C653" s="33">
        <v>649</v>
      </c>
      <c r="D653" s="55">
        <f>Bond_Historical!K653</f>
        <v>-1.7299430483717984E-3</v>
      </c>
      <c r="E653" s="55">
        <f>Bond_Historical!L653</f>
        <v>-1.6323653112027524E-3</v>
      </c>
      <c r="F653" s="55">
        <f>Bond_Historical!M653</f>
        <v>-1.1163296637326627E-3</v>
      </c>
      <c r="G653" s="55">
        <f>Bond_Historical!N653</f>
        <v>-2.8653663783258843E-3</v>
      </c>
      <c r="H653" s="55">
        <f>Bond_Historical!O653</f>
        <v>-1.5663655179568336E-3</v>
      </c>
      <c r="I653" s="55">
        <f>Bond_Historical!P653</f>
        <v>-5.4025958008209409E-4</v>
      </c>
      <c r="J653" s="55">
        <f>Equity_Historical!P654</f>
        <v>1.2121406275915372E-2</v>
      </c>
      <c r="K653" s="55">
        <f>Equity_Historical!Q654</f>
        <v>-4.0902390859913408E-2</v>
      </c>
      <c r="L653" s="55">
        <f>Equity_Historical!R654</f>
        <v>1.2660658963319555E-3</v>
      </c>
      <c r="M653" s="55">
        <f>Equity_Historical!S654</f>
        <v>1.6123579386229752E-2</v>
      </c>
      <c r="N653" s="55">
        <f>Equity_Historical!T654</f>
        <v>1.5298235077522681E-2</v>
      </c>
      <c r="O653" s="55">
        <f>Equity_Historical!U654</f>
        <v>8.5330932504998729E-3</v>
      </c>
      <c r="P653" s="55">
        <f>Equity_Historical!V654</f>
        <v>-6.9724877263939427E-3</v>
      </c>
      <c r="Q653" s="55">
        <f>Equity_Historical!W654</f>
        <v>-9.3894235944514846E-4</v>
      </c>
      <c r="R653" s="55">
        <f>Equity_Historical!X654</f>
        <v>7.0866278653934217E-3</v>
      </c>
      <c r="S653" s="55">
        <f>Equity_Historical!Y654</f>
        <v>4.5420687824668246E-3</v>
      </c>
      <c r="T653" s="55">
        <f>Equity_Historical!Z654</f>
        <v>1.749543056179758E-2</v>
      </c>
      <c r="V653" s="55"/>
      <c r="W653" s="55">
        <v>-1.7972595903418512E-3</v>
      </c>
      <c r="X653" s="55">
        <v>-7.692646013929277E-3</v>
      </c>
      <c r="Y653" s="94">
        <f t="shared" si="45"/>
        <v>-5.3344914444943062E-3</v>
      </c>
      <c r="Z653" s="54">
        <f t="shared" si="46"/>
        <v>994665.50855550566</v>
      </c>
      <c r="AA653" s="54">
        <f t="shared" si="47"/>
        <v>-5334.4914444943424</v>
      </c>
      <c r="AB653" s="101">
        <v>275.75454025249928</v>
      </c>
      <c r="AC653" s="6">
        <f t="shared" si="44"/>
        <v>1091278.6081796789</v>
      </c>
    </row>
    <row r="654" spans="2:29">
      <c r="B654" s="112">
        <v>44407</v>
      </c>
      <c r="C654" s="33">
        <v>650</v>
      </c>
      <c r="D654" s="55">
        <f>Bond_Historical!K654</f>
        <v>1.4995488279983462E-3</v>
      </c>
      <c r="E654" s="55">
        <f>Bond_Historical!L654</f>
        <v>1.3746886346635854E-3</v>
      </c>
      <c r="F654" s="55">
        <f>Bond_Historical!M654</f>
        <v>1.1163296637326718E-3</v>
      </c>
      <c r="G654" s="55">
        <f>Bond_Historical!N654</f>
        <v>8.0906619756688136E-4</v>
      </c>
      <c r="H654" s="55">
        <f>Bond_Historical!O654</f>
        <v>1.5663655179569218E-3</v>
      </c>
      <c r="I654" s="55">
        <f>Bond_Historical!P654</f>
        <v>0</v>
      </c>
      <c r="J654" s="55">
        <f>Equity_Historical!P655</f>
        <v>-2.3348652210665753E-2</v>
      </c>
      <c r="K654" s="55">
        <f>Equity_Historical!Q655</f>
        <v>-5.6533524340361581E-3</v>
      </c>
      <c r="L654" s="55">
        <f>Equity_Historical!R655</f>
        <v>2.1769901936802933E-3</v>
      </c>
      <c r="M654" s="55">
        <f>Equity_Historical!S655</f>
        <v>1.7387599040563509E-4</v>
      </c>
      <c r="N654" s="55">
        <f>Equity_Historical!T655</f>
        <v>-5.3280147619437393E-4</v>
      </c>
      <c r="O654" s="55">
        <f>Equity_Historical!U655</f>
        <v>-8.0057380642921741E-3</v>
      </c>
      <c r="P654" s="55">
        <f>Equity_Historical!V655</f>
        <v>-7.0679843148614327E-4</v>
      </c>
      <c r="Q654" s="55">
        <f>Equity_Historical!W655</f>
        <v>-1.0115189444391057E-2</v>
      </c>
      <c r="R654" s="55">
        <f>Equity_Historical!X655</f>
        <v>3.3969250194873383E-4</v>
      </c>
      <c r="S654" s="55">
        <f>Equity_Historical!Y655</f>
        <v>1.5095497482029742E-3</v>
      </c>
      <c r="T654" s="55">
        <f>Equity_Historical!Z655</f>
        <v>4.9624947865009247E-3</v>
      </c>
      <c r="V654" s="55"/>
      <c r="W654" s="55">
        <v>1.008941256949785E-3</v>
      </c>
      <c r="X654" s="55">
        <v>-1.5517239171915295E-2</v>
      </c>
      <c r="Y654" s="94">
        <f t="shared" si="45"/>
        <v>-8.9067670003692631E-3</v>
      </c>
      <c r="Z654" s="54">
        <f t="shared" si="46"/>
        <v>991093.23299963074</v>
      </c>
      <c r="AA654" s="54">
        <f t="shared" si="47"/>
        <v>-8906.767000369262</v>
      </c>
      <c r="AB654" s="101">
        <v>275.96660124813206</v>
      </c>
      <c r="AC654" s="6">
        <f t="shared" si="44"/>
        <v>1082371.8411793096</v>
      </c>
    </row>
    <row r="655" spans="2:29">
      <c r="B655" s="112">
        <v>44410</v>
      </c>
      <c r="C655" s="33">
        <v>651</v>
      </c>
      <c r="D655" s="55">
        <f>Bond_Historical!K655</f>
        <v>2.3750956279143288E-3</v>
      </c>
      <c r="E655" s="55">
        <f>Bond_Historical!L655</f>
        <v>2.1219397169843666E-3</v>
      </c>
      <c r="F655" s="55">
        <f>Bond_Historical!M655</f>
        <v>3.4555262407212728E-3</v>
      </c>
      <c r="G655" s="55">
        <f>Bond_Historical!N655</f>
        <v>2.8902950487232309E-3</v>
      </c>
      <c r="H655" s="55">
        <f>Bond_Historical!O655</f>
        <v>1.581924971575145E-5</v>
      </c>
      <c r="I655" s="55">
        <f>Bond_Historical!P655</f>
        <v>7.5733054780023948E-4</v>
      </c>
      <c r="J655" s="55">
        <f>Equity_Historical!P656</f>
        <v>1.7367758172555096E-4</v>
      </c>
      <c r="K655" s="55">
        <f>Equity_Historical!Q656</f>
        <v>-1.2283888558689955E-2</v>
      </c>
      <c r="L655" s="55">
        <f>Equity_Historical!R656</f>
        <v>-2.3176828073511375E-3</v>
      </c>
      <c r="M655" s="55">
        <f>Equity_Historical!S656</f>
        <v>-4.5296263894756003E-3</v>
      </c>
      <c r="N655" s="55">
        <f>Equity_Historical!T656</f>
        <v>-5.3441507569835711E-3</v>
      </c>
      <c r="O655" s="55">
        <f>Equity_Historical!U656</f>
        <v>-4.027245854906639E-3</v>
      </c>
      <c r="P655" s="55">
        <f>Equity_Historical!V656</f>
        <v>2.8954541189525067E-3</v>
      </c>
      <c r="Q655" s="55">
        <f>Equity_Historical!W656</f>
        <v>9.846762425250186E-3</v>
      </c>
      <c r="R655" s="55">
        <f>Equity_Historical!X656</f>
        <v>8.0938596266334675E-3</v>
      </c>
      <c r="S655" s="55">
        <f>Equity_Historical!Y656</f>
        <v>-2.3337725471362851E-3</v>
      </c>
      <c r="T655" s="55">
        <f>Equity_Historical!Z656</f>
        <v>-1.5720600217887282E-2</v>
      </c>
      <c r="V655" s="55"/>
      <c r="W655" s="55">
        <v>2.3969807455955067E-3</v>
      </c>
      <c r="X655" s="55">
        <v>1.0857777902607228E-2</v>
      </c>
      <c r="Y655" s="94">
        <f t="shared" si="45"/>
        <v>7.4734590398025397E-3</v>
      </c>
      <c r="Z655" s="54">
        <f t="shared" si="46"/>
        <v>1007473.4590398025</v>
      </c>
      <c r="AA655" s="54">
        <f t="shared" si="47"/>
        <v>7473.4590398025466</v>
      </c>
      <c r="AB655" s="101">
        <v>284.07268519070931</v>
      </c>
      <c r="AC655" s="6">
        <f t="shared" si="44"/>
        <v>1089845.3002191121</v>
      </c>
    </row>
    <row r="656" spans="2:29">
      <c r="B656" s="112">
        <v>44411</v>
      </c>
      <c r="C656" s="33">
        <v>652</v>
      </c>
      <c r="D656" s="55">
        <f>Bond_Historical!K656</f>
        <v>2.3051743153403598E-4</v>
      </c>
      <c r="E656" s="55">
        <f>Bond_Historical!L656</f>
        <v>3.4319319143548454E-4</v>
      </c>
      <c r="F656" s="55">
        <f>Bond_Historical!M656</f>
        <v>3.7082498990534331E-4</v>
      </c>
      <c r="G656" s="55">
        <f>Bond_Historical!N656</f>
        <v>1.0277322147059496E-3</v>
      </c>
      <c r="H656" s="55">
        <f>Bond_Historical!O656</f>
        <v>1.1012159303782655E-3</v>
      </c>
      <c r="I656" s="55">
        <f>Bond_Historical!P656</f>
        <v>3.6061132921987E-4</v>
      </c>
      <c r="J656" s="55">
        <f>Equity_Historical!P657</f>
        <v>1.0710079107679203E-2</v>
      </c>
      <c r="K656" s="55">
        <f>Equity_Historical!Q657</f>
        <v>-2.0194906133994828E-3</v>
      </c>
      <c r="L656" s="55">
        <f>Equity_Historical!R657</f>
        <v>1.1187535711021403E-2</v>
      </c>
      <c r="M656" s="55">
        <f>Equity_Historical!S657</f>
        <v>9.7308072508713612E-3</v>
      </c>
      <c r="N656" s="55">
        <f>Equity_Historical!T657</f>
        <v>-3.4890769913864146E-3</v>
      </c>
      <c r="O656" s="55">
        <f>Equity_Historical!U657</f>
        <v>1.1313782929287079E-2</v>
      </c>
      <c r="P656" s="55">
        <f>Equity_Historical!V657</f>
        <v>2.5704464848571936E-3</v>
      </c>
      <c r="Q656" s="55">
        <f>Equity_Historical!W657</f>
        <v>4.6870279471980603E-3</v>
      </c>
      <c r="R656" s="55">
        <f>Equity_Historical!X657</f>
        <v>1.5117409468511828E-2</v>
      </c>
      <c r="S656" s="55">
        <f>Equity_Historical!Y657</f>
        <v>1.2564964106407492E-2</v>
      </c>
      <c r="T656" s="55">
        <f>Equity_Historical!Z657</f>
        <v>2.7460242019032112E-2</v>
      </c>
      <c r="V656" s="55"/>
      <c r="W656" s="55">
        <v>5.9011141705757959E-4</v>
      </c>
      <c r="X656" s="55">
        <v>-1.6690726201283469E-2</v>
      </c>
      <c r="Y656" s="94">
        <f t="shared" si="45"/>
        <v>-9.7783911539470487E-3</v>
      </c>
      <c r="Z656" s="54">
        <f t="shared" si="46"/>
        <v>990221.6088460529</v>
      </c>
      <c r="AA656" s="54">
        <f t="shared" si="47"/>
        <v>-9778.391153947101</v>
      </c>
      <c r="AB656" s="101">
        <v>309.0036847947631</v>
      </c>
      <c r="AC656" s="6">
        <f t="shared" si="44"/>
        <v>1080066.9090651651</v>
      </c>
    </row>
    <row r="657" spans="2:29">
      <c r="B657" s="112">
        <v>44412</v>
      </c>
      <c r="C657" s="33">
        <v>653</v>
      </c>
      <c r="D657" s="55">
        <f>Bond_Historical!K657</f>
        <v>0</v>
      </c>
      <c r="E657" s="55">
        <f>Bond_Historical!L657</f>
        <v>-8.5924947901615679E-5</v>
      </c>
      <c r="F657" s="55">
        <f>Bond_Historical!M657</f>
        <v>0</v>
      </c>
      <c r="G657" s="55">
        <f>Bond_Historical!N657</f>
        <v>2.1995298411521134E-4</v>
      </c>
      <c r="H657" s="55">
        <f>Bond_Historical!O657</f>
        <v>-1.8886029123549623E-3</v>
      </c>
      <c r="I657" s="55">
        <f>Bond_Historical!P657</f>
        <v>-5.4075442887623222E-4</v>
      </c>
      <c r="J657" s="55">
        <f>Equity_Historical!P658</f>
        <v>-2.3644942855929697E-2</v>
      </c>
      <c r="K657" s="55">
        <f>Equity_Historical!Q658</f>
        <v>2.1629901223495306E-2</v>
      </c>
      <c r="L657" s="55">
        <f>Equity_Historical!R658</f>
        <v>-6.8374109000019787E-3</v>
      </c>
      <c r="M657" s="55">
        <f>Equity_Historical!S658</f>
        <v>-7.6376991896074864E-3</v>
      </c>
      <c r="N657" s="55">
        <f>Equity_Historical!T658</f>
        <v>-1.7490011226150503E-3</v>
      </c>
      <c r="O657" s="55">
        <f>Equity_Historical!U658</f>
        <v>-1.0850756222322108E-2</v>
      </c>
      <c r="P657" s="55">
        <f>Equity_Historical!V658</f>
        <v>1.8270943755310447E-3</v>
      </c>
      <c r="Q657" s="55">
        <f>Equity_Historical!W658</f>
        <v>2.6706876174766221E-4</v>
      </c>
      <c r="R657" s="55">
        <f>Equity_Historical!X658</f>
        <v>-8.5375812589175647E-4</v>
      </c>
      <c r="S657" s="55">
        <f>Equity_Historical!Y658</f>
        <v>-2.7859588047534369E-3</v>
      </c>
      <c r="T657" s="55">
        <f>Equity_Historical!Z658</f>
        <v>-1.428723608647744E-2</v>
      </c>
      <c r="V657" s="55"/>
      <c r="W657" s="55">
        <v>-1.0437160809638486E-4</v>
      </c>
      <c r="X657" s="55">
        <v>1.2158099161453731E-3</v>
      </c>
      <c r="Y657" s="94">
        <f t="shared" si="45"/>
        <v>6.8773730644866983E-4</v>
      </c>
      <c r="Z657" s="54">
        <f t="shared" si="46"/>
        <v>1000687.7373064486</v>
      </c>
      <c r="AA657" s="54">
        <f t="shared" si="47"/>
        <v>687.73730644863099</v>
      </c>
      <c r="AB657" s="101">
        <v>313.10295072139706</v>
      </c>
      <c r="AC657" s="6">
        <f t="shared" si="44"/>
        <v>1080754.6463716137</v>
      </c>
    </row>
    <row r="658" spans="2:29">
      <c r="B658" s="112">
        <v>44413</v>
      </c>
      <c r="C658" s="33">
        <v>654</v>
      </c>
      <c r="D658" s="55">
        <f>Bond_Historical!K658</f>
        <v>-2.3053190925992812E-3</v>
      </c>
      <c r="E658" s="55">
        <f>Bond_Historical!L658</f>
        <v>-2.2330560658040659E-3</v>
      </c>
      <c r="F658" s="55">
        <f>Bond_Historical!M658</f>
        <v>-2.2270939580454861E-3</v>
      </c>
      <c r="G658" s="55">
        <f>Bond_Historical!N658</f>
        <v>-4.1161477987038016E-3</v>
      </c>
      <c r="H658" s="55">
        <f>Bond_Historical!O658</f>
        <v>-3.6298581929968582E-3</v>
      </c>
      <c r="I658" s="55">
        <f>Bond_Historical!P658</f>
        <v>1.8014309965649111E-4</v>
      </c>
      <c r="J658" s="55">
        <f>Equity_Historical!P659</f>
        <v>6.3135056191431418E-3</v>
      </c>
      <c r="K658" s="55">
        <f>Equity_Historical!Q659</f>
        <v>1.1220601024962692E-2</v>
      </c>
      <c r="L658" s="55">
        <f>Equity_Historical!R659</f>
        <v>1.8382062389135805E-2</v>
      </c>
      <c r="M658" s="55">
        <f>Equity_Historical!S659</f>
        <v>5.4870752749163207E-3</v>
      </c>
      <c r="N658" s="55">
        <f>Equity_Historical!T659</f>
        <v>-6.7350375399527354E-4</v>
      </c>
      <c r="O658" s="55">
        <f>Equity_Historical!U659</f>
        <v>1.2549872781294661E-2</v>
      </c>
      <c r="P658" s="55">
        <f>Equity_Historical!V659</f>
        <v>-7.4341834831951953E-3</v>
      </c>
      <c r="Q658" s="55">
        <f>Equity_Historical!W659</f>
        <v>5.992517735007895E-3</v>
      </c>
      <c r="R658" s="55">
        <f>Equity_Historical!X659</f>
        <v>-2.4859244313682024E-2</v>
      </c>
      <c r="S658" s="55">
        <f>Equity_Historical!Y659</f>
        <v>7.4823087372584364E-4</v>
      </c>
      <c r="T658" s="55">
        <f>Equity_Historical!Z659</f>
        <v>1.0069139466741955E-2</v>
      </c>
      <c r="V658" s="55"/>
      <c r="W658" s="55">
        <v>-2.6194490445855972E-3</v>
      </c>
      <c r="X658" s="55">
        <v>-1.2242042391144193E-2</v>
      </c>
      <c r="Y658" s="94">
        <f t="shared" si="45"/>
        <v>-8.3930050525207536E-3</v>
      </c>
      <c r="Z658" s="54">
        <f t="shared" si="46"/>
        <v>991606.99494747922</v>
      </c>
      <c r="AA658" s="54">
        <f t="shared" si="47"/>
        <v>-8393.0050525207771</v>
      </c>
      <c r="AB658" s="101">
        <v>319.12400173023343</v>
      </c>
      <c r="AC658" s="6">
        <f t="shared" si="44"/>
        <v>1072361.6413190928</v>
      </c>
    </row>
    <row r="659" spans="2:29">
      <c r="B659" s="112">
        <v>44414</v>
      </c>
      <c r="C659" s="33">
        <v>655</v>
      </c>
      <c r="D659" s="55">
        <f>Bond_Historical!K659</f>
        <v>-4.7429780308706178E-3</v>
      </c>
      <c r="E659" s="55">
        <f>Bond_Historical!L659</f>
        <v>-4.4807117998922853E-3</v>
      </c>
      <c r="F659" s="55">
        <f>Bond_Historical!M659</f>
        <v>-5.2163307010734952E-3</v>
      </c>
      <c r="G659" s="55">
        <f>Bond_Historical!N659</f>
        <v>-8.2089926821313219E-3</v>
      </c>
      <c r="H659" s="55">
        <f>Bond_Historical!O659</f>
        <v>-2.0572134165858639E-3</v>
      </c>
      <c r="I659" s="55">
        <f>Bond_Historical!P659</f>
        <v>-1.4430161178064518E-3</v>
      </c>
      <c r="J659" s="55">
        <f>Equity_Historical!P660</f>
        <v>1.1472374966051344E-2</v>
      </c>
      <c r="K659" s="55">
        <f>Equity_Historical!Q660</f>
        <v>1.486621606409648E-3</v>
      </c>
      <c r="L659" s="55">
        <f>Equity_Historical!R660</f>
        <v>-1.7884588055966429E-3</v>
      </c>
      <c r="M659" s="55">
        <f>Equity_Historical!S660</f>
        <v>-7.193590594534149E-3</v>
      </c>
      <c r="N659" s="55">
        <f>Equity_Historical!T660</f>
        <v>2.4755012340799583E-2</v>
      </c>
      <c r="O659" s="55">
        <f>Equity_Historical!U660</f>
        <v>2.8007489777774095E-2</v>
      </c>
      <c r="P659" s="55">
        <f>Equity_Historical!V660</f>
        <v>-2.2661331316229001E-3</v>
      </c>
      <c r="Q659" s="55">
        <f>Equity_Historical!W660</f>
        <v>2.6519130265101106E-3</v>
      </c>
      <c r="R659" s="55">
        <f>Equity_Historical!X660</f>
        <v>9.5121276415457649E-3</v>
      </c>
      <c r="S659" s="55">
        <f>Equity_Historical!Y660</f>
        <v>-4.7785820643435062E-3</v>
      </c>
      <c r="T659" s="55">
        <f>Equity_Historical!Z660</f>
        <v>7.0022964894545748E-3</v>
      </c>
      <c r="V659" s="55"/>
      <c r="W659" s="55">
        <v>-5.3565659167432184E-3</v>
      </c>
      <c r="X659" s="55">
        <v>2.87898413649368E-2</v>
      </c>
      <c r="Y659" s="94">
        <f t="shared" si="45"/>
        <v>1.5131278452264791E-2</v>
      </c>
      <c r="Z659" s="54">
        <f t="shared" si="46"/>
        <v>1015131.2784522648</v>
      </c>
      <c r="AA659" s="54">
        <f t="shared" si="47"/>
        <v>15131.278452264844</v>
      </c>
      <c r="AB659" s="101">
        <v>326.85390097694471</v>
      </c>
      <c r="AC659" s="6">
        <f t="shared" si="44"/>
        <v>1087492.9197713577</v>
      </c>
    </row>
    <row r="660" spans="2:29">
      <c r="B660" s="112">
        <v>44417</v>
      </c>
      <c r="C660" s="33">
        <v>656</v>
      </c>
      <c r="D660" s="55">
        <f>Bond_Historical!K660</f>
        <v>-1.8571941230313392E-3</v>
      </c>
      <c r="E660" s="55">
        <f>Bond_Historical!L660</f>
        <v>-1.8151800895405711E-3</v>
      </c>
      <c r="F660" s="55">
        <f>Bond_Historical!M660</f>
        <v>-1.4949454803843379E-3</v>
      </c>
      <c r="G660" s="55">
        <f>Bond_Historical!N660</f>
        <v>-4.3167289377717263E-3</v>
      </c>
      <c r="H660" s="55">
        <f>Bond_Historical!O660</f>
        <v>-1.7443840288249165E-3</v>
      </c>
      <c r="I660" s="55">
        <f>Bond_Historical!P660</f>
        <v>-1.8061490728869001E-4</v>
      </c>
      <c r="J660" s="55">
        <f>Equity_Historical!P661</f>
        <v>-1.1472374966051318E-2</v>
      </c>
      <c r="K660" s="55">
        <f>Equity_Historical!Q661</f>
        <v>-5.2405896891030857E-3</v>
      </c>
      <c r="L660" s="55">
        <f>Equity_Historical!R661</f>
        <v>2.4070152249896729E-3</v>
      </c>
      <c r="M660" s="55">
        <f>Equity_Historical!S661</f>
        <v>8.2419597736308418E-3</v>
      </c>
      <c r="N660" s="55">
        <f>Equity_Historical!T661</f>
        <v>-6.9914720838218456E-3</v>
      </c>
      <c r="O660" s="55">
        <f>Equity_Historical!U661</f>
        <v>-1.0798533429587356E-3</v>
      </c>
      <c r="P660" s="55">
        <f>Equity_Historical!V661</f>
        <v>-7.3285045387304765E-3</v>
      </c>
      <c r="Q660" s="55">
        <f>Equity_Historical!W661</f>
        <v>7.2564807816583119E-3</v>
      </c>
      <c r="R660" s="55">
        <f>Equity_Historical!X661</f>
        <v>-1.0290648644640823E-2</v>
      </c>
      <c r="S660" s="55">
        <f>Equity_Historical!Y661</f>
        <v>-3.4231275015084763E-4</v>
      </c>
      <c r="T660" s="55">
        <f>Equity_Historical!Z661</f>
        <v>6.6285220736128567E-3</v>
      </c>
      <c r="V660" s="55"/>
      <c r="W660" s="55">
        <v>-2.3479939700934626E-3</v>
      </c>
      <c r="X660" s="55">
        <v>-2.6583443754014648E-2</v>
      </c>
      <c r="Y660" s="94">
        <f t="shared" si="45"/>
        <v>-1.6889263840446173E-2</v>
      </c>
      <c r="Z660" s="54">
        <f t="shared" si="46"/>
        <v>983110.73615955387</v>
      </c>
      <c r="AA660" s="54">
        <f t="shared" si="47"/>
        <v>-16889.263840446132</v>
      </c>
      <c r="AB660" s="101">
        <v>356.77285596495494</v>
      </c>
      <c r="AC660" s="6">
        <f t="shared" si="44"/>
        <v>1070603.6559309117</v>
      </c>
    </row>
    <row r="661" spans="2:29">
      <c r="B661" s="112">
        <v>44418</v>
      </c>
      <c r="C661" s="33">
        <v>657</v>
      </c>
      <c r="D661" s="55">
        <f>Bond_Historical!K661</f>
        <v>-1.5115015483534598E-3</v>
      </c>
      <c r="E661" s="55">
        <f>Bond_Historical!L661</f>
        <v>-1.2985906913773912E-3</v>
      </c>
      <c r="F661" s="55">
        <f>Bond_Historical!M661</f>
        <v>-1.4977776102540431E-3</v>
      </c>
      <c r="G661" s="55">
        <f>Bond_Historical!N661</f>
        <v>-2.239625452945418E-3</v>
      </c>
      <c r="H661" s="55">
        <f>Bond_Historical!O661</f>
        <v>7.9338336921287169E-4</v>
      </c>
      <c r="I661" s="55">
        <f>Bond_Historical!P661</f>
        <v>-5.4180952190741353E-4</v>
      </c>
      <c r="J661" s="55">
        <f>Equity_Historical!P662</f>
        <v>1.6987829966037225E-2</v>
      </c>
      <c r="K661" s="55">
        <f>Equity_Historical!Q662</f>
        <v>-1.3281976684380765E-3</v>
      </c>
      <c r="L661" s="55">
        <f>Equity_Historical!R662</f>
        <v>2.1070594514622027E-2</v>
      </c>
      <c r="M661" s="55">
        <f>Equity_Historical!S662</f>
        <v>-2.9733089623300989E-3</v>
      </c>
      <c r="N661" s="55">
        <f>Equity_Historical!T662</f>
        <v>2.2125505959724484E-2</v>
      </c>
      <c r="O661" s="55">
        <f>Equity_Historical!U662</f>
        <v>1.219239617702713E-2</v>
      </c>
      <c r="P661" s="55">
        <f>Equity_Historical!V662</f>
        <v>-1.7142918986073948E-2</v>
      </c>
      <c r="Q661" s="55">
        <f>Equity_Historical!W662</f>
        <v>4.3284291139579333E-3</v>
      </c>
      <c r="R661" s="55">
        <f>Equity_Historical!X662</f>
        <v>2.2123914063392112E-3</v>
      </c>
      <c r="S661" s="55">
        <f>Equity_Historical!Y662</f>
        <v>-3.3597131879241054E-3</v>
      </c>
      <c r="T661" s="55">
        <f>Equity_Historical!Z662</f>
        <v>1.9573235232411491E-2</v>
      </c>
      <c r="V661" s="55"/>
      <c r="W661" s="55">
        <v>-1.4676505605261815E-3</v>
      </c>
      <c r="X661" s="55">
        <v>-1.8321622481501914E-3</v>
      </c>
      <c r="Y661" s="94">
        <f t="shared" si="45"/>
        <v>-1.6863575731005875E-3</v>
      </c>
      <c r="Z661" s="54">
        <f t="shared" si="46"/>
        <v>998313.6424268994</v>
      </c>
      <c r="AA661" s="54">
        <f t="shared" si="47"/>
        <v>-1686.3575731005985</v>
      </c>
      <c r="AB661" s="101">
        <v>366.44576106138993</v>
      </c>
      <c r="AC661" s="6">
        <f t="shared" si="44"/>
        <v>1068917.2983578111</v>
      </c>
    </row>
    <row r="662" spans="2:29">
      <c r="B662" s="112">
        <v>44419</v>
      </c>
      <c r="C662" s="33">
        <v>658</v>
      </c>
      <c r="D662" s="55">
        <f>Bond_Historical!K662</f>
        <v>6.9809362649756433E-4</v>
      </c>
      <c r="E662" s="55">
        <f>Bond_Historical!L662</f>
        <v>9.5221463933622236E-4</v>
      </c>
      <c r="F662" s="55">
        <f>Bond_Historical!M662</f>
        <v>7.4889226641644264E-4</v>
      </c>
      <c r="G662" s="55">
        <f>Bond_Historical!N662</f>
        <v>1.5684846530079817E-3</v>
      </c>
      <c r="H662" s="55">
        <f>Bond_Historical!O662</f>
        <v>1.5844691941238756E-3</v>
      </c>
      <c r="I662" s="55">
        <f>Bond_Historical!P662</f>
        <v>-9.0384214730514624E-4</v>
      </c>
      <c r="J662" s="55">
        <f>Equity_Historical!P663</f>
        <v>2.9175175752903086E-3</v>
      </c>
      <c r="K662" s="55">
        <f>Equity_Historical!Q663</f>
        <v>-3.2451792377094649E-3</v>
      </c>
      <c r="L662" s="55">
        <f>Equity_Historical!R663</f>
        <v>8.9056577824488652E-3</v>
      </c>
      <c r="M662" s="55">
        <f>Equity_Historical!S663</f>
        <v>4.3695927393162482E-3</v>
      </c>
      <c r="N662" s="55">
        <f>Equity_Historical!T663</f>
        <v>1.3759798406916121E-2</v>
      </c>
      <c r="O662" s="55">
        <f>Equity_Historical!U663</f>
        <v>1.1859644849403763E-2</v>
      </c>
      <c r="P662" s="55">
        <f>Equity_Historical!V663</f>
        <v>6.9501555036253822E-3</v>
      </c>
      <c r="Q662" s="55">
        <f>Equity_Historical!W663</f>
        <v>9.3802876759463728E-3</v>
      </c>
      <c r="R662" s="55">
        <f>Equity_Historical!X663</f>
        <v>-9.8594839178758522E-3</v>
      </c>
      <c r="S662" s="55">
        <f>Equity_Historical!Y663</f>
        <v>1.7843506284166192E-3</v>
      </c>
      <c r="T662" s="55">
        <f>Equity_Historical!Z663</f>
        <v>2.4807830080709904E-2</v>
      </c>
      <c r="V662" s="55"/>
      <c r="W662" s="55">
        <v>8.9062672679176397E-4</v>
      </c>
      <c r="X662" s="55">
        <v>-1.3256497845696366E-3</v>
      </c>
      <c r="Y662" s="94">
        <f t="shared" si="45"/>
        <v>-4.3913918002507629E-4</v>
      </c>
      <c r="Z662" s="54">
        <f t="shared" si="46"/>
        <v>999560.86081997491</v>
      </c>
      <c r="AA662" s="54">
        <f t="shared" si="47"/>
        <v>-439.13918002508581</v>
      </c>
      <c r="AB662" s="101">
        <v>395.20080619724467</v>
      </c>
      <c r="AC662" s="6">
        <f t="shared" si="44"/>
        <v>1068478.159177786</v>
      </c>
    </row>
    <row r="663" spans="2:29">
      <c r="B663" s="112">
        <v>44420</v>
      </c>
      <c r="C663" s="33">
        <v>659</v>
      </c>
      <c r="D663" s="55">
        <f>Bond_Historical!K663</f>
        <v>1.1617009536467561E-4</v>
      </c>
      <c r="E663" s="55">
        <f>Bond_Historical!L663</f>
        <v>8.6690920700105767E-5</v>
      </c>
      <c r="F663" s="55">
        <f>Bond_Historical!M663</f>
        <v>-1.1237666724372094E-3</v>
      </c>
      <c r="G663" s="55">
        <f>Bond_Historical!N663</f>
        <v>1.4165966160405022E-3</v>
      </c>
      <c r="H663" s="55">
        <f>Bond_Historical!O663</f>
        <v>-9.503981351138566E-4</v>
      </c>
      <c r="I663" s="55">
        <f>Bond_Historical!P663</f>
        <v>-1.0855588630224232E-3</v>
      </c>
      <c r="J663" s="55">
        <f>Equity_Historical!P664</f>
        <v>-2.2641510432739008E-3</v>
      </c>
      <c r="K663" s="55">
        <f>Equity_Historical!Q664</f>
        <v>7.4453097702252323E-3</v>
      </c>
      <c r="L663" s="55">
        <f>Equity_Historical!R664</f>
        <v>-2.6799706302503405E-3</v>
      </c>
      <c r="M663" s="55">
        <f>Equity_Historical!S664</f>
        <v>-5.4210661019377712E-3</v>
      </c>
      <c r="N663" s="55">
        <f>Equity_Historical!T664</f>
        <v>-3.8389372079378429E-3</v>
      </c>
      <c r="O663" s="55">
        <f>Equity_Historical!U664</f>
        <v>3.9016047447080833E-3</v>
      </c>
      <c r="P663" s="55">
        <f>Equity_Historical!V664</f>
        <v>1.0156803440467233E-2</v>
      </c>
      <c r="Q663" s="55">
        <f>Equity_Historical!W664</f>
        <v>1.6842212012116824E-3</v>
      </c>
      <c r="R663" s="55">
        <f>Equity_Historical!X664</f>
        <v>-4.3753311968598302E-3</v>
      </c>
      <c r="S663" s="55">
        <f>Equity_Historical!Y664</f>
        <v>2.0560422772493009E-2</v>
      </c>
      <c r="T663" s="55">
        <f>Equity_Historical!Z664</f>
        <v>-1.1919864969315087E-3</v>
      </c>
      <c r="V663" s="55"/>
      <c r="W663" s="55">
        <v>7.8024497735779971E-5</v>
      </c>
      <c r="X663" s="55">
        <v>1.0230556341234006E-2</v>
      </c>
      <c r="Y663" s="94">
        <f t="shared" si="45"/>
        <v>6.1695436038347162E-3</v>
      </c>
      <c r="Z663" s="54">
        <f t="shared" si="46"/>
        <v>1006169.5436038347</v>
      </c>
      <c r="AA663" s="54">
        <f t="shared" si="47"/>
        <v>6169.5436038346961</v>
      </c>
      <c r="AB663" s="101">
        <v>429.97097169910558</v>
      </c>
      <c r="AC663" s="6">
        <f t="shared" si="44"/>
        <v>1074647.7027816207</v>
      </c>
    </row>
    <row r="664" spans="2:29">
      <c r="B664" s="112">
        <v>44421</v>
      </c>
      <c r="C664" s="33">
        <v>660</v>
      </c>
      <c r="D664" s="55">
        <f>Bond_Historical!K664</f>
        <v>3.9446808784896984E-3</v>
      </c>
      <c r="E664" s="55">
        <f>Bond_Historical!L664</f>
        <v>3.6282330275498715E-3</v>
      </c>
      <c r="F664" s="55">
        <f>Bond_Historical!M664</f>
        <v>4.4876671196954132E-3</v>
      </c>
      <c r="G664" s="55">
        <f>Bond_Historical!N664</f>
        <v>6.6852692465849085E-3</v>
      </c>
      <c r="H664" s="55">
        <f>Bond_Historical!O664</f>
        <v>2.532503719573333E-3</v>
      </c>
      <c r="I664" s="55">
        <f>Bond_Historical!P664</f>
        <v>5.4296529414622156E-4</v>
      </c>
      <c r="J664" s="55">
        <f>Equity_Historical!P665</f>
        <v>-1.0164765486962251E-2</v>
      </c>
      <c r="K664" s="55">
        <f>Equity_Historical!Q665</f>
        <v>1.4604269541378895E-3</v>
      </c>
      <c r="L664" s="55">
        <f>Equity_Historical!R665</f>
        <v>3.1480705902813175E-3</v>
      </c>
      <c r="M664" s="55">
        <f>Equity_Historical!S665</f>
        <v>1.2892277676912313E-2</v>
      </c>
      <c r="N664" s="55">
        <f>Equity_Historical!T665</f>
        <v>-1.1864918491103849E-2</v>
      </c>
      <c r="O664" s="55">
        <f>Equity_Historical!U665</f>
        <v>-1.1250576973222366E-2</v>
      </c>
      <c r="P664" s="55">
        <f>Equity_Historical!V665</f>
        <v>1.0196038835950716E-2</v>
      </c>
      <c r="Q664" s="55">
        <f>Equity_Historical!W665</f>
        <v>6.3227960196700636E-3</v>
      </c>
      <c r="R664" s="55">
        <f>Equity_Historical!X665</f>
        <v>9.097336769311782E-3</v>
      </c>
      <c r="S664" s="55">
        <f>Equity_Historical!Y665</f>
        <v>1.4094509385422977E-3</v>
      </c>
      <c r="T664" s="55">
        <f>Equity_Historical!Z665</f>
        <v>-4.2099677912616745E-3</v>
      </c>
      <c r="V664" s="55"/>
      <c r="W664" s="55">
        <v>4.3840155468695286E-3</v>
      </c>
      <c r="X664" s="55">
        <v>-1.1313199530335168E-2</v>
      </c>
      <c r="Y664" s="94">
        <f t="shared" si="45"/>
        <v>-5.0343134994532881E-3</v>
      </c>
      <c r="Z664" s="54">
        <f t="shared" si="46"/>
        <v>994965.68650054676</v>
      </c>
      <c r="AA664" s="54">
        <f t="shared" si="47"/>
        <v>-5034.3134994532447</v>
      </c>
      <c r="AB664" s="101">
        <v>445.32332940248307</v>
      </c>
      <c r="AC664" s="6">
        <f t="shared" si="44"/>
        <v>1069613.3892821674</v>
      </c>
    </row>
    <row r="665" spans="2:29">
      <c r="B665" s="112">
        <v>44424</v>
      </c>
      <c r="C665" s="33">
        <v>661</v>
      </c>
      <c r="D665" s="55">
        <f>Bond_Historical!K665</f>
        <v>9.2630412767677386E-4</v>
      </c>
      <c r="E665" s="55">
        <f>Bond_Historical!L665</f>
        <v>5.1720126092968108E-4</v>
      </c>
      <c r="F665" s="55">
        <f>Bond_Historical!M665</f>
        <v>1.1188952469048652E-3</v>
      </c>
      <c r="G665" s="55">
        <f>Bond_Historical!N665</f>
        <v>5.9201294494083505E-4</v>
      </c>
      <c r="H665" s="55">
        <f>Bond_Historical!O665</f>
        <v>1.2637526605079503E-3</v>
      </c>
      <c r="I665" s="55">
        <f>Bond_Historical!P665</f>
        <v>0</v>
      </c>
      <c r="J665" s="55">
        <f>Equity_Historical!P666</f>
        <v>-1.4728425461430784E-2</v>
      </c>
      <c r="K665" s="55">
        <f>Equity_Historical!Q666</f>
        <v>9.2636023862060404E-3</v>
      </c>
      <c r="L665" s="55">
        <f>Equity_Historical!R666</f>
        <v>8.1259109555721406E-3</v>
      </c>
      <c r="M665" s="55">
        <f>Equity_Historical!S666</f>
        <v>-9.9158645310571582E-3</v>
      </c>
      <c r="N665" s="55">
        <f>Equity_Historical!T666</f>
        <v>-4.681327733111423E-3</v>
      </c>
      <c r="O665" s="55">
        <f>Equity_Historical!U666</f>
        <v>-6.5848720513235672E-3</v>
      </c>
      <c r="P665" s="55">
        <f>Equity_Historical!V666</f>
        <v>9.8918932654713061E-4</v>
      </c>
      <c r="Q665" s="55">
        <f>Equity_Historical!W666</f>
        <v>6.5390240448006702E-3</v>
      </c>
      <c r="R665" s="55">
        <f>Equity_Historical!X666</f>
        <v>1.8237823256469238E-2</v>
      </c>
      <c r="S665" s="55">
        <f>Equity_Historical!Y666</f>
        <v>1.3457003178002172E-2</v>
      </c>
      <c r="T665" s="55">
        <f>Equity_Historical!Z666</f>
        <v>-2.5292347090264356E-3</v>
      </c>
      <c r="V665" s="55"/>
      <c r="W665" s="55">
        <v>6.8492297872806444E-4</v>
      </c>
      <c r="X665" s="55">
        <v>-3.1988434299095418E-3</v>
      </c>
      <c r="Y665" s="94">
        <f t="shared" si="45"/>
        <v>-1.6453368664544991E-3</v>
      </c>
      <c r="Z665" s="54">
        <f t="shared" si="46"/>
        <v>998354.66313354555</v>
      </c>
      <c r="AA665" s="54">
        <f t="shared" si="47"/>
        <v>-1645.3368664544541</v>
      </c>
      <c r="AB665" s="101">
        <v>446.16123261745088</v>
      </c>
      <c r="AC665" s="6">
        <f t="shared" si="44"/>
        <v>1067968.052415713</v>
      </c>
    </row>
    <row r="666" spans="2:29">
      <c r="B666" s="112">
        <v>44425</v>
      </c>
      <c r="C666" s="33">
        <v>662</v>
      </c>
      <c r="D666" s="55">
        <f>Bond_Historical!K666</f>
        <v>-1.0421166356505342E-3</v>
      </c>
      <c r="E666" s="55">
        <f>Bond_Historical!L666</f>
        <v>-7.7608682361634401E-4</v>
      </c>
      <c r="F666" s="55">
        <f>Bond_Historical!M666</f>
        <v>0</v>
      </c>
      <c r="G666" s="55">
        <f>Bond_Historical!N666</f>
        <v>-1.7772214543000187E-3</v>
      </c>
      <c r="H666" s="55">
        <f>Bond_Historical!O666</f>
        <v>-2.3710871343421273E-3</v>
      </c>
      <c r="I666" s="55">
        <f>Bond_Historical!P666</f>
        <v>5.4259356887624826E-4</v>
      </c>
      <c r="J666" s="55">
        <f>Equity_Historical!P667</f>
        <v>-6.8160829422230984E-3</v>
      </c>
      <c r="K666" s="55">
        <f>Equity_Historical!Q667</f>
        <v>-2.2372968310703005E-2</v>
      </c>
      <c r="L666" s="55">
        <f>Equity_Historical!R667</f>
        <v>-3.3177626252173183E-4</v>
      </c>
      <c r="M666" s="55">
        <f>Equity_Historical!S667</f>
        <v>-1.7499456528857838E-3</v>
      </c>
      <c r="N666" s="55">
        <f>Equity_Historical!T667</f>
        <v>-1.8815090591533065E-2</v>
      </c>
      <c r="O666" s="55">
        <f>Equity_Historical!U667</f>
        <v>-1.2154323532008952E-2</v>
      </c>
      <c r="P666" s="55">
        <f>Equity_Historical!V667</f>
        <v>1.1689932366984693E-2</v>
      </c>
      <c r="Q666" s="55">
        <f>Equity_Historical!W667</f>
        <v>-3.0377963257816752E-3</v>
      </c>
      <c r="R666" s="55">
        <f>Equity_Historical!X667</f>
        <v>1.0894256607380658E-2</v>
      </c>
      <c r="S666" s="55">
        <f>Equity_Historical!Y667</f>
        <v>-6.1732191217238894E-3</v>
      </c>
      <c r="T666" s="55">
        <f>Equity_Historical!Z667</f>
        <v>-1.7646914152389406E-2</v>
      </c>
      <c r="V666" s="55"/>
      <c r="W666" s="55">
        <v>-8.9086386280325634E-4</v>
      </c>
      <c r="X666" s="55">
        <v>5.1831175090476488E-3</v>
      </c>
      <c r="Y666" s="94">
        <f t="shared" si="45"/>
        <v>2.7535249603072862E-3</v>
      </c>
      <c r="Z666" s="54">
        <f t="shared" si="46"/>
        <v>1002753.5249603073</v>
      </c>
      <c r="AA666" s="54">
        <f t="shared" si="47"/>
        <v>2753.524960307288</v>
      </c>
      <c r="AB666" s="101">
        <v>450.8811903714668</v>
      </c>
      <c r="AC666" s="6">
        <f t="shared" si="44"/>
        <v>1070721.5773760201</v>
      </c>
    </row>
    <row r="667" spans="2:29">
      <c r="B667" s="112">
        <v>44426</v>
      </c>
      <c r="C667" s="33">
        <v>663</v>
      </c>
      <c r="D667" s="55">
        <f>Bond_Historical!K667</f>
        <v>-2.3156544782737868E-4</v>
      </c>
      <c r="E667" s="55">
        <f>Bond_Historical!L667</f>
        <v>8.6327244006100565E-5</v>
      </c>
      <c r="F667" s="55">
        <f>Bond_Historical!M667</f>
        <v>3.7293641464760015E-4</v>
      </c>
      <c r="G667" s="55">
        <f>Bond_Historical!N667</f>
        <v>-6.671480526857156E-4</v>
      </c>
      <c r="H667" s="55">
        <f>Bond_Historical!O667</f>
        <v>-3.1672167124714392E-4</v>
      </c>
      <c r="I667" s="55">
        <f>Bond_Historical!P667</f>
        <v>0</v>
      </c>
      <c r="J667" s="55">
        <f>Equity_Historical!P668</f>
        <v>-2.1283196765215964E-2</v>
      </c>
      <c r="K667" s="55">
        <f>Equity_Historical!Q668</f>
        <v>-8.4046035013438918E-3</v>
      </c>
      <c r="L667" s="55">
        <f>Equity_Historical!R668</f>
        <v>-1.0673918233479957E-2</v>
      </c>
      <c r="M667" s="55">
        <f>Equity_Historical!S668</f>
        <v>-1.3931692613425799E-2</v>
      </c>
      <c r="N667" s="55">
        <f>Equity_Historical!T668</f>
        <v>-1.849928886346856E-2</v>
      </c>
      <c r="O667" s="55">
        <f>Equity_Historical!U668</f>
        <v>-9.1491684802284534E-3</v>
      </c>
      <c r="P667" s="55">
        <f>Equity_Historical!V668</f>
        <v>-1.1054513711536167E-2</v>
      </c>
      <c r="Q667" s="55">
        <f>Equity_Historical!W668</f>
        <v>-8.320563150643041E-3</v>
      </c>
      <c r="R667" s="55">
        <f>Equity_Historical!X668</f>
        <v>-1.0630545499785324E-2</v>
      </c>
      <c r="S667" s="55">
        <f>Equity_Historical!Y668</f>
        <v>-2.5831729058825456E-2</v>
      </c>
      <c r="T667" s="55">
        <f>Equity_Historical!Z668</f>
        <v>-1.2621539513055693E-2</v>
      </c>
      <c r="V667" s="55"/>
      <c r="W667" s="55">
        <v>-1.5967385613734877E-4</v>
      </c>
      <c r="X667" s="55">
        <v>-1.7393938199322716E-2</v>
      </c>
      <c r="Y667" s="94">
        <f t="shared" si="45"/>
        <v>-1.050023246204857E-2</v>
      </c>
      <c r="Z667" s="54">
        <f t="shared" si="46"/>
        <v>989499.76753795147</v>
      </c>
      <c r="AA667" s="54">
        <f t="shared" si="47"/>
        <v>-10500.232462048531</v>
      </c>
      <c r="AB667" s="101">
        <v>487.54151228186674</v>
      </c>
      <c r="AC667" s="6">
        <f t="shared" si="44"/>
        <v>1060221.3449139716</v>
      </c>
    </row>
    <row r="668" spans="2:29">
      <c r="B668" s="112">
        <v>44427</v>
      </c>
      <c r="C668" s="33">
        <v>664</v>
      </c>
      <c r="D668" s="55">
        <f>Bond_Historical!K668</f>
        <v>2.1982699651964203E-3</v>
      </c>
      <c r="E668" s="55">
        <f>Bond_Historical!L668</f>
        <v>1.7231576233888845E-3</v>
      </c>
      <c r="F668" s="55">
        <f>Bond_Historical!M668</f>
        <v>1.8607908866172462E-3</v>
      </c>
      <c r="G668" s="55">
        <f>Bond_Historical!N668</f>
        <v>2.2964295775377958E-3</v>
      </c>
      <c r="H668" s="55">
        <f>Bond_Historical!O668</f>
        <v>3.1672167124703572E-4</v>
      </c>
      <c r="I668" s="55">
        <f>Bond_Historical!P668</f>
        <v>-5.4259356887630876E-4</v>
      </c>
      <c r="J668" s="55">
        <f>Equity_Historical!P669</f>
        <v>-3.0995942880976554E-2</v>
      </c>
      <c r="K668" s="55">
        <f>Equity_Historical!Q669</f>
        <v>-9.2883397400680902E-4</v>
      </c>
      <c r="L668" s="55">
        <f>Equity_Historical!R669</f>
        <v>6.7511833393822818E-3</v>
      </c>
      <c r="M668" s="55">
        <f>Equity_Historical!S669</f>
        <v>-6.4137613057787101E-3</v>
      </c>
      <c r="N668" s="55">
        <f>Equity_Historical!T669</f>
        <v>-1.3485304030429969E-2</v>
      </c>
      <c r="O668" s="55">
        <f>Equity_Historical!U669</f>
        <v>-8.3908872089642223E-3</v>
      </c>
      <c r="P668" s="55">
        <f>Equity_Historical!V669</f>
        <v>2.0122451409059113E-2</v>
      </c>
      <c r="Q668" s="55">
        <f>Equity_Historical!W669</f>
        <v>1.174512324668689E-3</v>
      </c>
      <c r="R668" s="55">
        <f>Equity_Historical!X669</f>
        <v>2.5012758333319163E-2</v>
      </c>
      <c r="S668" s="55">
        <f>Equity_Historical!Y669</f>
        <v>2.3203073228790943E-3</v>
      </c>
      <c r="T668" s="55">
        <f>Equity_Historical!Z669</f>
        <v>-3.4578126615309047E-2</v>
      </c>
      <c r="V668" s="55"/>
      <c r="W668" s="55">
        <v>1.6525665514489966E-3</v>
      </c>
      <c r="X668" s="55">
        <v>2.346392847227606E-2</v>
      </c>
      <c r="Y668" s="94">
        <f t="shared" si="45"/>
        <v>1.4739383703945234E-2</v>
      </c>
      <c r="Z668" s="54">
        <f t="shared" si="46"/>
        <v>1014739.3837039452</v>
      </c>
      <c r="AA668" s="54">
        <f t="shared" si="47"/>
        <v>14739.383703945205</v>
      </c>
      <c r="AB668" s="101">
        <v>498.04964533855673</v>
      </c>
      <c r="AC668" s="6">
        <f t="shared" si="44"/>
        <v>1074960.7286179168</v>
      </c>
    </row>
    <row r="669" spans="2:29">
      <c r="B669" s="112">
        <v>44428</v>
      </c>
      <c r="C669" s="33">
        <v>665</v>
      </c>
      <c r="D669" s="55">
        <f>Bond_Historical!K669</f>
        <v>-2.3092363948945763E-4</v>
      </c>
      <c r="E669" s="55">
        <f>Bond_Historical!L669</f>
        <v>8.6235666949337274E-5</v>
      </c>
      <c r="F669" s="55">
        <f>Bond_Historical!M669</f>
        <v>-3.7200708468868612E-4</v>
      </c>
      <c r="G669" s="55">
        <f>Bond_Historical!N669</f>
        <v>6.6561826113620498E-4</v>
      </c>
      <c r="H669" s="55">
        <f>Bond_Historical!O669</f>
        <v>-2.8526236739622466E-3</v>
      </c>
      <c r="I669" s="55">
        <f>Bond_Historical!P669</f>
        <v>-5.4296529414619814E-4</v>
      </c>
      <c r="J669" s="55">
        <f>Equity_Historical!P670</f>
        <v>1.8989771335429378E-4</v>
      </c>
      <c r="K669" s="55">
        <f>Equity_Historical!Q670</f>
        <v>1.189670281816866E-2</v>
      </c>
      <c r="L669" s="55">
        <f>Equity_Historical!R670</f>
        <v>8.8870346859718612E-3</v>
      </c>
      <c r="M669" s="55">
        <f>Equity_Historical!S670</f>
        <v>7.4785941544418932E-3</v>
      </c>
      <c r="N669" s="55">
        <f>Equity_Historical!T670</f>
        <v>-9.604883265984782E-4</v>
      </c>
      <c r="O669" s="55">
        <f>Equity_Historical!U670</f>
        <v>2.8476357065736523E-3</v>
      </c>
      <c r="P669" s="55">
        <f>Equity_Historical!V670</f>
        <v>5.7932912227990387E-3</v>
      </c>
      <c r="Q669" s="55">
        <f>Equity_Historical!W670</f>
        <v>3.384574661630081E-3</v>
      </c>
      <c r="R669" s="55">
        <f>Equity_Historical!X670</f>
        <v>4.2443932846781976E-3</v>
      </c>
      <c r="S669" s="55">
        <f>Equity_Historical!Y670</f>
        <v>1.010555386299403E-2</v>
      </c>
      <c r="T669" s="55">
        <f>Equity_Historical!Z670</f>
        <v>-2.1256277175776168E-2</v>
      </c>
      <c r="V669" s="55"/>
      <c r="W669" s="55">
        <v>-7.8025258833594897E-5</v>
      </c>
      <c r="X669" s="55">
        <v>1.7488703957086828E-2</v>
      </c>
      <c r="Y669" s="94">
        <f t="shared" si="45"/>
        <v>1.0462012270718659E-2</v>
      </c>
      <c r="Z669" s="54">
        <f t="shared" si="46"/>
        <v>1010462.0122707187</v>
      </c>
      <c r="AA669" s="54">
        <f t="shared" si="47"/>
        <v>10462.012270718697</v>
      </c>
      <c r="AB669" s="101">
        <v>499.67178699979559</v>
      </c>
      <c r="AC669" s="6">
        <f t="shared" si="44"/>
        <v>1085422.7408886356</v>
      </c>
    </row>
    <row r="670" spans="2:29">
      <c r="B670" s="112">
        <v>44431</v>
      </c>
      <c r="C670" s="33">
        <v>666</v>
      </c>
      <c r="D670" s="55">
        <f>Bond_Historical!K670</f>
        <v>2.30923639489446E-4</v>
      </c>
      <c r="E670" s="55">
        <f>Bond_Historical!L670</f>
        <v>0</v>
      </c>
      <c r="F670" s="55">
        <f>Bond_Historical!M670</f>
        <v>0</v>
      </c>
      <c r="G670" s="55">
        <f>Bond_Historical!N670</f>
        <v>7.3929716874134737E-4</v>
      </c>
      <c r="H670" s="55">
        <f>Bond_Historical!O670</f>
        <v>2.2195096199363125E-3</v>
      </c>
      <c r="I670" s="55">
        <f>Bond_Historical!P670</f>
        <v>3.6188106804623302E-4</v>
      </c>
      <c r="J670" s="55">
        <f>Equity_Historical!P671</f>
        <v>4.0321254073940875E-2</v>
      </c>
      <c r="K670" s="55">
        <f>Equity_Historical!Q671</f>
        <v>1.1014109311876172E-2</v>
      </c>
      <c r="L670" s="55">
        <f>Equity_Historical!R671</f>
        <v>-6.6244613663486362E-3</v>
      </c>
      <c r="M670" s="55">
        <f>Equity_Historical!S671</f>
        <v>1.774429733326683E-4</v>
      </c>
      <c r="N670" s="55">
        <f>Equity_Historical!T671</f>
        <v>1.1871880686101375E-2</v>
      </c>
      <c r="O670" s="55">
        <f>Equity_Historical!U671</f>
        <v>1.2716220020221826E-2</v>
      </c>
      <c r="P670" s="55">
        <f>Equity_Historical!V671</f>
        <v>-7.9746854685090497E-3</v>
      </c>
      <c r="Q670" s="55">
        <f>Equity_Historical!W671</f>
        <v>-1.5189657908928341E-2</v>
      </c>
      <c r="R670" s="55">
        <f>Equity_Historical!X671</f>
        <v>-1.017461191698482E-2</v>
      </c>
      <c r="S670" s="55">
        <f>Equity_Historical!Y671</f>
        <v>1.0204899759270542E-2</v>
      </c>
      <c r="T670" s="55">
        <f>Equity_Historical!Z671</f>
        <v>3.1841275806152383E-2</v>
      </c>
      <c r="V670" s="55"/>
      <c r="W670" s="55">
        <v>4.1035015949246104E-4</v>
      </c>
      <c r="X670" s="55">
        <v>-9.2432308858042891E-4</v>
      </c>
      <c r="Y670" s="94">
        <f t="shared" si="45"/>
        <v>-3.9045378935127295E-4</v>
      </c>
      <c r="Z670" s="54">
        <f t="shared" si="46"/>
        <v>999609.54621064872</v>
      </c>
      <c r="AA670" s="54">
        <f t="shared" si="47"/>
        <v>-390.45378935127519</v>
      </c>
      <c r="AB670" s="101">
        <v>502.1770724641392</v>
      </c>
      <c r="AC670" s="6">
        <f t="shared" si="44"/>
        <v>1085032.2870992844</v>
      </c>
    </row>
    <row r="671" spans="2:29">
      <c r="B671" s="112">
        <v>44432</v>
      </c>
      <c r="C671" s="33">
        <v>667</v>
      </c>
      <c r="D671" s="55">
        <f>Bond_Historical!K671</f>
        <v>-1.9667045173690626E-3</v>
      </c>
      <c r="E671" s="55">
        <f>Bond_Historical!L671</f>
        <v>-1.4645278321507378E-3</v>
      </c>
      <c r="F671" s="55">
        <f>Bond_Historical!M671</f>
        <v>-2.2345593475093357E-3</v>
      </c>
      <c r="G671" s="55">
        <f>Bond_Historical!N671</f>
        <v>-2.2932587493202468E-3</v>
      </c>
      <c r="H671" s="55">
        <f>Bond_Historical!O671</f>
        <v>0</v>
      </c>
      <c r="I671" s="55">
        <f>Bond_Historical!P671</f>
        <v>-1.8096273613215318E-4</v>
      </c>
      <c r="J671" s="55">
        <f>Equity_Historical!P672</f>
        <v>8.1618358866899707E-3</v>
      </c>
      <c r="K671" s="55">
        <f>Equity_Historical!Q672</f>
        <v>5.9270932207910161E-3</v>
      </c>
      <c r="L671" s="55">
        <f>Equity_Historical!R672</f>
        <v>-1.0356121580517814E-2</v>
      </c>
      <c r="M671" s="55">
        <f>Equity_Historical!S672</f>
        <v>-7.8349027377874157E-3</v>
      </c>
      <c r="N671" s="55">
        <f>Equity_Historical!T672</f>
        <v>1.3874960982587487E-2</v>
      </c>
      <c r="O671" s="55">
        <f>Equity_Historical!U672</f>
        <v>6.1709709076909289E-3</v>
      </c>
      <c r="P671" s="55">
        <f>Equity_Historical!V672</f>
        <v>-1.3645036888986935E-2</v>
      </c>
      <c r="Q671" s="55">
        <f>Equity_Historical!W672</f>
        <v>-1.0211599780861551E-2</v>
      </c>
      <c r="R671" s="55">
        <f>Equity_Historical!X672</f>
        <v>-4.5949880851948854E-3</v>
      </c>
      <c r="S671" s="55">
        <f>Equity_Historical!Y672</f>
        <v>-6.012726248348074E-4</v>
      </c>
      <c r="T671" s="55">
        <f>Equity_Historical!Z672</f>
        <v>1.4176797892460541E-2</v>
      </c>
      <c r="V671" s="55"/>
      <c r="W671" s="55">
        <v>-1.7155125264691836E-3</v>
      </c>
      <c r="X671" s="55">
        <v>-2.4578854245082479E-3</v>
      </c>
      <c r="Y671" s="94">
        <f t="shared" si="45"/>
        <v>-2.1609362652926221E-3</v>
      </c>
      <c r="Z671" s="54">
        <f t="shared" si="46"/>
        <v>997839.06373470742</v>
      </c>
      <c r="AA671" s="54">
        <f t="shared" si="47"/>
        <v>-2160.9362652925774</v>
      </c>
      <c r="AB671" s="101">
        <v>526.62688147753943</v>
      </c>
      <c r="AC671" s="6">
        <f t="shared" si="44"/>
        <v>1082871.3508339918</v>
      </c>
    </row>
    <row r="672" spans="2:29">
      <c r="B672" s="112">
        <v>44433</v>
      </c>
      <c r="C672" s="33">
        <v>668</v>
      </c>
      <c r="D672" s="55">
        <f>Bond_Historical!K672</f>
        <v>-1.6225851017586306E-3</v>
      </c>
      <c r="E672" s="55">
        <f>Bond_Historical!L672</f>
        <v>-1.8986401858197297E-3</v>
      </c>
      <c r="F672" s="55">
        <f>Bond_Historical!M672</f>
        <v>-2.6132993684954203E-3</v>
      </c>
      <c r="G672" s="55">
        <f>Bond_Historical!N672</f>
        <v>-2.5954283437353725E-3</v>
      </c>
      <c r="H672" s="55">
        <f>Bond_Historical!O672</f>
        <v>-1.5843963666511336E-4</v>
      </c>
      <c r="I672" s="55">
        <f>Bond_Historical!P672</f>
        <v>-5.428725160859458E-4</v>
      </c>
      <c r="J672" s="55">
        <f>Equity_Historical!P673</f>
        <v>1.8045825498913888E-3</v>
      </c>
      <c r="K672" s="55">
        <f>Equity_Historical!Q673</f>
        <v>7.8485354711554708E-3</v>
      </c>
      <c r="L672" s="55">
        <f>Equity_Historical!R673</f>
        <v>4.0290917582169988E-4</v>
      </c>
      <c r="M672" s="55">
        <f>Equity_Historical!S673</f>
        <v>-6.6361415110686231E-3</v>
      </c>
      <c r="N672" s="55">
        <f>Equity_Historical!T673</f>
        <v>3.7388873482744824E-3</v>
      </c>
      <c r="O672" s="55">
        <f>Equity_Historical!U673</f>
        <v>2.040330232234391E-2</v>
      </c>
      <c r="P672" s="55">
        <f>Equity_Historical!V673</f>
        <v>-5.991364296585441E-3</v>
      </c>
      <c r="Q672" s="55">
        <f>Equity_Historical!W673</f>
        <v>3.3268162583230225E-3</v>
      </c>
      <c r="R672" s="55">
        <f>Equity_Historical!X673</f>
        <v>-8.7055466369374088E-3</v>
      </c>
      <c r="S672" s="55">
        <f>Equity_Historical!Y673</f>
        <v>-8.4571273042268452E-3</v>
      </c>
      <c r="T672" s="55">
        <f>Equity_Historical!Z673</f>
        <v>2.2544226522135884E-2</v>
      </c>
      <c r="V672" s="55"/>
      <c r="W672" s="55">
        <v>-1.9851515259981497E-3</v>
      </c>
      <c r="X672" s="55">
        <v>-8.7770385689844577E-3</v>
      </c>
      <c r="Y672" s="94">
        <f t="shared" si="45"/>
        <v>-6.0602837517899346E-3</v>
      </c>
      <c r="Z672" s="54">
        <f t="shared" si="46"/>
        <v>993939.71624821005</v>
      </c>
      <c r="AA672" s="54">
        <f t="shared" si="47"/>
        <v>-6060.2837517899461</v>
      </c>
      <c r="AB672" s="101">
        <v>571.61475918802898</v>
      </c>
      <c r="AC672" s="6">
        <f t="shared" si="44"/>
        <v>1076811.0670822018</v>
      </c>
    </row>
    <row r="673" spans="2:29">
      <c r="B673" s="112">
        <v>44434</v>
      </c>
      <c r="C673" s="33">
        <v>669</v>
      </c>
      <c r="D673" s="55">
        <f>Bond_Historical!K673</f>
        <v>1.1600056525334879E-4</v>
      </c>
      <c r="E673" s="55">
        <f>Bond_Historical!L673</f>
        <v>8.6454012217431747E-5</v>
      </c>
      <c r="F673" s="55">
        <f>Bond_Historical!M673</f>
        <v>-9.389833151588204E-3</v>
      </c>
      <c r="G673" s="55">
        <f>Bond_Historical!N673</f>
        <v>-2.9728824699038094E-4</v>
      </c>
      <c r="H673" s="55">
        <f>Bond_Historical!O673</f>
        <v>1.5843963666517809E-4</v>
      </c>
      <c r="I673" s="55">
        <f>Bond_Historical!P673</f>
        <v>1.8106099360311748E-4</v>
      </c>
      <c r="J673" s="55">
        <f>Equity_Historical!P674</f>
        <v>-1.3615416625424049E-2</v>
      </c>
      <c r="K673" s="55">
        <f>Equity_Historical!Q674</f>
        <v>-1.0944929581028041E-2</v>
      </c>
      <c r="L673" s="55">
        <f>Equity_Historical!R674</f>
        <v>-1.0866980278901659E-2</v>
      </c>
      <c r="M673" s="55">
        <f>Equity_Historical!S674</f>
        <v>3.0544937497191445E-3</v>
      </c>
      <c r="N673" s="55">
        <f>Equity_Historical!T674</f>
        <v>-9.7771193137912091E-3</v>
      </c>
      <c r="O673" s="55">
        <f>Equity_Historical!U674</f>
        <v>5.1444199642709217E-3</v>
      </c>
      <c r="P673" s="55">
        <f>Equity_Historical!V674</f>
        <v>9.8914575405627085E-4</v>
      </c>
      <c r="Q673" s="55">
        <f>Equity_Historical!W674</f>
        <v>-6.6436795742252496E-4</v>
      </c>
      <c r="R673" s="55">
        <f>Equity_Historical!X674</f>
        <v>-6.9090010984511046E-3</v>
      </c>
      <c r="S673" s="55">
        <f>Equity_Historical!Y674</f>
        <v>-5.5422865608340038E-3</v>
      </c>
      <c r="T673" s="55">
        <f>Equity_Historical!Z674</f>
        <v>9.0982987094601203E-3</v>
      </c>
      <c r="V673" s="55"/>
      <c r="W673" s="55">
        <v>-1.9132447075246137E-3</v>
      </c>
      <c r="X673" s="55">
        <v>-1.7871813606129341E-2</v>
      </c>
      <c r="Y673" s="94">
        <f t="shared" si="45"/>
        <v>-1.1488386046687451E-2</v>
      </c>
      <c r="Z673" s="54">
        <f t="shared" si="46"/>
        <v>988511.61395331251</v>
      </c>
      <c r="AA673" s="54">
        <f t="shared" si="47"/>
        <v>-11488.38604668749</v>
      </c>
      <c r="AB673" s="101">
        <v>590.99829609331209</v>
      </c>
      <c r="AC673" s="6">
        <f t="shared" si="44"/>
        <v>1065322.6810355145</v>
      </c>
    </row>
    <row r="674" spans="2:29">
      <c r="B674" s="112">
        <v>44435</v>
      </c>
      <c r="C674" s="33">
        <v>670</v>
      </c>
      <c r="D674" s="55">
        <f>Bond_Historical!K674</f>
        <v>2.8957366890831697E-3</v>
      </c>
      <c r="E674" s="55">
        <f>Bond_Historical!L674</f>
        <v>2.7602298951161773E-3</v>
      </c>
      <c r="F674" s="55">
        <f>Bond_Historical!M674</f>
        <v>1.237597165101682E-2</v>
      </c>
      <c r="G674" s="55">
        <f>Bond_Historical!N674</f>
        <v>5.5553906932364035E-3</v>
      </c>
      <c r="H674" s="55">
        <f>Bond_Historical!O674</f>
        <v>7.2580382013399504E-3</v>
      </c>
      <c r="I674" s="55">
        <f>Bond_Historical!P674</f>
        <v>0</v>
      </c>
      <c r="J674" s="55">
        <f>Equity_Historical!P675</f>
        <v>1.9189602217983808E-2</v>
      </c>
      <c r="K674" s="55">
        <f>Equity_Historical!Q675</f>
        <v>2.238865056859405E-2</v>
      </c>
      <c r="L674" s="55">
        <f>Equity_Historical!R675</f>
        <v>-5.6489021821569388E-3</v>
      </c>
      <c r="M674" s="55">
        <f>Equity_Historical!S675</f>
        <v>-4.1349014592438815E-3</v>
      </c>
      <c r="N674" s="55">
        <f>Equity_Historical!T675</f>
        <v>1.137512630289928E-2</v>
      </c>
      <c r="O674" s="55">
        <f>Equity_Historical!U675</f>
        <v>8.0049248364535697E-3</v>
      </c>
      <c r="P674" s="55">
        <f>Equity_Historical!V675</f>
        <v>8.159453356211455E-3</v>
      </c>
      <c r="Q674" s="55">
        <f>Equity_Historical!W675</f>
        <v>5.5680871508004444E-3</v>
      </c>
      <c r="R674" s="55">
        <f>Equity_Historical!X675</f>
        <v>4.5715700076854023E-3</v>
      </c>
      <c r="S674" s="55">
        <f>Equity_Historical!Y675</f>
        <v>7.1587139226308803E-3</v>
      </c>
      <c r="T674" s="55">
        <f>Equity_Historical!Z675</f>
        <v>-8.4294391013551033E-4</v>
      </c>
      <c r="V674" s="55"/>
      <c r="W674" s="55">
        <v>5.4788683729021705E-3</v>
      </c>
      <c r="X674" s="55">
        <v>2.7476371317941575E-2</v>
      </c>
      <c r="Y674" s="94">
        <f t="shared" si="45"/>
        <v>1.8677370139925813E-2</v>
      </c>
      <c r="Z674" s="54">
        <f t="shared" si="46"/>
        <v>1018677.3701399259</v>
      </c>
      <c r="AA674" s="54">
        <f t="shared" si="47"/>
        <v>18677.370139925857</v>
      </c>
      <c r="AB674" s="101">
        <v>591.52475486358162</v>
      </c>
      <c r="AC674" s="6">
        <f t="shared" si="44"/>
        <v>1084000.0511754402</v>
      </c>
    </row>
    <row r="675" spans="2:29">
      <c r="B675" s="112">
        <v>44438</v>
      </c>
      <c r="C675" s="33">
        <v>671</v>
      </c>
      <c r="D675" s="55">
        <f>Bond_Historical!K675</f>
        <v>1.1555303235554716E-3</v>
      </c>
      <c r="E675" s="55">
        <f>Bond_Historical!L675</f>
        <v>1.1189589852831782E-3</v>
      </c>
      <c r="F675" s="55">
        <f>Bond_Historical!M675</f>
        <v>1.1175660310632396E-3</v>
      </c>
      <c r="G675" s="55">
        <f>Bond_Historical!N675</f>
        <v>1.6975324661226377E-3</v>
      </c>
      <c r="H675" s="55">
        <f>Bond_Historical!O675</f>
        <v>0</v>
      </c>
      <c r="I675" s="55">
        <f>Bond_Historical!P675</f>
        <v>-5.4351300042426915E-4</v>
      </c>
      <c r="J675" s="55">
        <f>Equity_Historical!P676</f>
        <v>-1.0998051275545347E-2</v>
      </c>
      <c r="K675" s="55">
        <f>Equity_Historical!Q676</f>
        <v>2.1320607704573852E-2</v>
      </c>
      <c r="L675" s="55">
        <f>Equity_Historical!R676</f>
        <v>8.0213333159949544E-3</v>
      </c>
      <c r="M675" s="55">
        <f>Equity_Historical!S676</f>
        <v>5.2107748254928135E-3</v>
      </c>
      <c r="N675" s="55">
        <f>Equity_Historical!T676</f>
        <v>-1.6637943649043044E-2</v>
      </c>
      <c r="O675" s="55">
        <f>Equity_Historical!U676</f>
        <v>-1.6136821524645524E-2</v>
      </c>
      <c r="P675" s="55">
        <f>Equity_Historical!V676</f>
        <v>2.1415205463640227E-2</v>
      </c>
      <c r="Q675" s="55">
        <f>Equity_Historical!W676</f>
        <v>7.9291407923203481E-4</v>
      </c>
      <c r="R675" s="55">
        <f>Equity_Historical!X676</f>
        <v>-1.0992384430636342E-3</v>
      </c>
      <c r="S675" s="55">
        <f>Equity_Historical!Y676</f>
        <v>2.996380698496762E-2</v>
      </c>
      <c r="T675" s="55">
        <f>Equity_Historical!Z676</f>
        <v>3.9714895202358838E-3</v>
      </c>
      <c r="V675" s="55"/>
      <c r="W675" s="55">
        <v>1.0559445132137062E-3</v>
      </c>
      <c r="X675" s="55">
        <v>-8.951371007226934E-3</v>
      </c>
      <c r="Y675" s="94">
        <f t="shared" si="45"/>
        <v>-4.9484447990506778E-3</v>
      </c>
      <c r="Z675" s="54">
        <f t="shared" si="46"/>
        <v>995051.55520094931</v>
      </c>
      <c r="AA675" s="54">
        <f t="shared" si="47"/>
        <v>-4948.4447990506887</v>
      </c>
      <c r="AB675" s="101">
        <v>597.54296492727008</v>
      </c>
      <c r="AC675" s="6">
        <f t="shared" si="44"/>
        <v>1079051.6063763895</v>
      </c>
    </row>
    <row r="676" spans="2:29">
      <c r="B676" s="112">
        <v>44439</v>
      </c>
      <c r="C676" s="33">
        <v>672</v>
      </c>
      <c r="D676" s="55">
        <f>Bond_Historical!K676</f>
        <v>-1.2713947749833172E-3</v>
      </c>
      <c r="E676" s="55">
        <f>Bond_Historical!L676</f>
        <v>-1.4636451108317105E-3</v>
      </c>
      <c r="F676" s="55">
        <f>Bond_Historical!M676</f>
        <v>-7.4462961641549072E-4</v>
      </c>
      <c r="G676" s="55">
        <f>Bond_Historical!N676</f>
        <v>-2.2886479535160565E-3</v>
      </c>
      <c r="H676" s="55">
        <f>Bond_Historical!O676</f>
        <v>-2.3610104473863261E-3</v>
      </c>
      <c r="I676" s="55">
        <f>Bond_Historical!P676</f>
        <v>1.8099152619369428E-4</v>
      </c>
      <c r="J676" s="55">
        <f>Equity_Historical!P677</f>
        <v>-1.1670457930438201E-2</v>
      </c>
      <c r="K676" s="55">
        <f>Equity_Historical!Q677</f>
        <v>-3.3682013043218467E-3</v>
      </c>
      <c r="L676" s="55">
        <f>Equity_Historical!R677</f>
        <v>2.704529884172966E-3</v>
      </c>
      <c r="M676" s="55">
        <f>Equity_Historical!S677</f>
        <v>-2.1528267286608665E-3</v>
      </c>
      <c r="N676" s="55">
        <f>Equity_Historical!T677</f>
        <v>1.4871257257162199E-3</v>
      </c>
      <c r="O676" s="55">
        <f>Equity_Historical!U677</f>
        <v>-3.058800218202695E-3</v>
      </c>
      <c r="P676" s="55">
        <f>Equity_Historical!V677</f>
        <v>1.6787094774492006E-3</v>
      </c>
      <c r="Q676" s="55">
        <f>Equity_Historical!W677</f>
        <v>-3.3081045556244051E-3</v>
      </c>
      <c r="R676" s="55">
        <f>Equity_Historical!X677</f>
        <v>-4.8647535627131836E-3</v>
      </c>
      <c r="S676" s="55">
        <f>Equity_Historical!Y677</f>
        <v>-8.4603234889736936E-3</v>
      </c>
      <c r="T676" s="55">
        <f>Equity_Historical!Z677</f>
        <v>-7.8259901305786309E-3</v>
      </c>
      <c r="V676" s="55"/>
      <c r="W676" s="55">
        <v>-1.4092312384755242E-3</v>
      </c>
      <c r="X676" s="55">
        <v>3.7749761004345454E-3</v>
      </c>
      <c r="Y676" s="94">
        <f t="shared" si="45"/>
        <v>1.7012931648705176E-3</v>
      </c>
      <c r="Z676" s="54">
        <f t="shared" si="46"/>
        <v>1001701.2931648705</v>
      </c>
      <c r="AA676" s="54">
        <f t="shared" si="47"/>
        <v>1701.2931648704689</v>
      </c>
      <c r="AB676" s="101">
        <v>625.94804579589982</v>
      </c>
      <c r="AC676" s="6">
        <f t="shared" si="44"/>
        <v>1080752.89954126</v>
      </c>
    </row>
    <row r="677" spans="2:29">
      <c r="B677" s="112">
        <v>44440</v>
      </c>
      <c r="C677" s="33">
        <v>673</v>
      </c>
      <c r="D677" s="55">
        <f>Bond_Historical!K677</f>
        <v>1.7344910984431219E-4</v>
      </c>
      <c r="E677" s="55">
        <f>Bond_Historical!L677</f>
        <v>3.1930331492842286E-4</v>
      </c>
      <c r="F677" s="55">
        <f>Bond_Historical!M677</f>
        <v>-2.6143472366263644E-4</v>
      </c>
      <c r="G677" s="55">
        <f>Bond_Historical!N677</f>
        <v>1.2876332530297545E-3</v>
      </c>
      <c r="H677" s="55">
        <f>Bond_Historical!O677</f>
        <v>-2.0612825611763909E-4</v>
      </c>
      <c r="I677" s="55">
        <f>Bond_Historical!P677</f>
        <v>1.1239539126696541E-3</v>
      </c>
      <c r="J677" s="55">
        <f>Equity_Historical!P678</f>
        <v>-1.3851960592315249E-2</v>
      </c>
      <c r="K677" s="55">
        <f>Equity_Historical!Q678</f>
        <v>7.0130829316897318E-3</v>
      </c>
      <c r="L677" s="55">
        <f>Equity_Historical!R678</f>
        <v>-2.1631101380363408E-3</v>
      </c>
      <c r="M677" s="55">
        <f>Equity_Historical!S678</f>
        <v>6.0878286728139981E-3</v>
      </c>
      <c r="N677" s="55">
        <f>Equity_Historical!T678</f>
        <v>-7.8664909259657731E-3</v>
      </c>
      <c r="O677" s="55">
        <f>Equity_Historical!U678</f>
        <v>-1.4388089148812989E-3</v>
      </c>
      <c r="P677" s="55">
        <f>Equity_Historical!V678</f>
        <v>1.962334879491321E-2</v>
      </c>
      <c r="Q677" s="55">
        <f>Equity_Historical!W678</f>
        <v>1.3035893808044995E-2</v>
      </c>
      <c r="R677" s="55">
        <f>Equity_Historical!X678</f>
        <v>2.5913005524097711E-3</v>
      </c>
      <c r="S677" s="55">
        <f>Equity_Historical!Y678</f>
        <v>4.4684078779265619E-3</v>
      </c>
      <c r="T677" s="55">
        <f>Equity_Historical!Z678</f>
        <v>-3.4979671108127859E-3</v>
      </c>
      <c r="V677" s="55"/>
      <c r="W677" s="55">
        <v>5.583356277378273E-4</v>
      </c>
      <c r="X677" s="55">
        <v>3.614011971078245E-3</v>
      </c>
      <c r="Y677" s="94">
        <f t="shared" si="45"/>
        <v>2.3917414337420776E-3</v>
      </c>
      <c r="Z677" s="54">
        <f t="shared" si="46"/>
        <v>1002391.7414337421</v>
      </c>
      <c r="AA677" s="54">
        <f t="shared" si="47"/>
        <v>2391.7414337421069</v>
      </c>
      <c r="AB677" s="101">
        <v>634.42656094790436</v>
      </c>
      <c r="AC677" s="6">
        <f t="shared" si="44"/>
        <v>1083144.6409750022</v>
      </c>
    </row>
    <row r="678" spans="2:29">
      <c r="B678" s="112">
        <v>44441</v>
      </c>
      <c r="C678" s="33">
        <v>674</v>
      </c>
      <c r="D678" s="55">
        <f>Bond_Historical!K678</f>
        <v>1.3893219952659619E-3</v>
      </c>
      <c r="E678" s="55">
        <f>Bond_Historical!L678</f>
        <v>1.0344863975181092E-3</v>
      </c>
      <c r="F678" s="55">
        <f>Bond_Historical!M678</f>
        <v>1.118464331202875E-3</v>
      </c>
      <c r="G678" s="55">
        <f>Bond_Historical!N678</f>
        <v>1.7730368503610604E-3</v>
      </c>
      <c r="H678" s="55">
        <f>Bond_Historical!O678</f>
        <v>4.7566992390301851E-4</v>
      </c>
      <c r="I678" s="55">
        <f>Bond_Historical!P678</f>
        <v>-3.6224549370166568E-4</v>
      </c>
      <c r="J678" s="55">
        <f>Equity_Historical!P679</f>
        <v>2.4071085413842324E-2</v>
      </c>
      <c r="K678" s="55">
        <f>Equity_Historical!Q679</f>
        <v>-1.7879056847163302E-2</v>
      </c>
      <c r="L678" s="55">
        <f>Equity_Historical!R679</f>
        <v>5.2643184764239962E-3</v>
      </c>
      <c r="M678" s="55">
        <f>Equity_Historical!S679</f>
        <v>-2.0924407215750812E-2</v>
      </c>
      <c r="N678" s="55">
        <f>Equity_Historical!T679</f>
        <v>6.3793652002494088E-3</v>
      </c>
      <c r="O678" s="55">
        <f>Equity_Historical!U679</f>
        <v>4.6224703544822656E-3</v>
      </c>
      <c r="P678" s="55">
        <f>Equity_Historical!V679</f>
        <v>9.7855353732437429E-3</v>
      </c>
      <c r="Q678" s="55">
        <f>Equity_Historical!W679</f>
        <v>8.9862622897394946E-3</v>
      </c>
      <c r="R678" s="55">
        <f>Equity_Historical!X679</f>
        <v>1.5124068973602156E-2</v>
      </c>
      <c r="S678" s="55">
        <f>Equity_Historical!Y679</f>
        <v>7.4473869537438897E-3</v>
      </c>
      <c r="T678" s="55">
        <f>Equity_Historical!Z679</f>
        <v>2.1637931087273975E-2</v>
      </c>
      <c r="V678" s="55"/>
      <c r="W678" s="55">
        <v>1.1341380441006659E-3</v>
      </c>
      <c r="X678" s="55">
        <v>1.8624489362955098E-2</v>
      </c>
      <c r="Y678" s="94">
        <f t="shared" si="45"/>
        <v>1.1628348835413324E-2</v>
      </c>
      <c r="Z678" s="54">
        <f t="shared" si="46"/>
        <v>1011628.3488354133</v>
      </c>
      <c r="AA678" s="54">
        <f t="shared" si="47"/>
        <v>11628.348835413344</v>
      </c>
      <c r="AB678" s="101">
        <v>641.2285730933072</v>
      </c>
      <c r="AC678" s="6">
        <f t="shared" si="44"/>
        <v>1094772.9898104155</v>
      </c>
    </row>
    <row r="679" spans="2:29">
      <c r="B679" s="112">
        <v>44442</v>
      </c>
      <c r="C679" s="33">
        <v>675</v>
      </c>
      <c r="D679" s="55">
        <f>Bond_Historical!K679</f>
        <v>-2.0842338466129135E-3</v>
      </c>
      <c r="E679" s="55">
        <f>Bond_Historical!L679</f>
        <v>-1.7248343154168378E-3</v>
      </c>
      <c r="F679" s="55">
        <f>Bond_Historical!M679</f>
        <v>-1.8646714256801635E-3</v>
      </c>
      <c r="G679" s="55">
        <f>Bond_Historical!N679</f>
        <v>-3.6233404617413774E-3</v>
      </c>
      <c r="H679" s="55">
        <f>Bond_Historical!O679</f>
        <v>-1.428224132871468E-3</v>
      </c>
      <c r="I679" s="55">
        <f>Bond_Historical!P679</f>
        <v>-7.2513578010156734E-4</v>
      </c>
      <c r="J679" s="55">
        <f>Equity_Historical!P680</f>
        <v>-3.8200470411613083E-3</v>
      </c>
      <c r="K679" s="55">
        <f>Equity_Historical!Q680</f>
        <v>2.6080109503074204E-3</v>
      </c>
      <c r="L679" s="55">
        <f>Equity_Historical!R680</f>
        <v>4.6338330523275394E-3</v>
      </c>
      <c r="M679" s="55">
        <f>Equity_Historical!S680</f>
        <v>5.2724504199299247E-3</v>
      </c>
      <c r="N679" s="55">
        <f>Equity_Historical!T680</f>
        <v>-2.5071512782520535E-2</v>
      </c>
      <c r="O679" s="55">
        <f>Equity_Historical!U680</f>
        <v>-6.0635614299605865E-3</v>
      </c>
      <c r="P679" s="55">
        <f>Equity_Historical!V680</f>
        <v>3.715162006869133E-3</v>
      </c>
      <c r="Q679" s="55">
        <f>Equity_Historical!W680</f>
        <v>-1.0819370858491448E-2</v>
      </c>
      <c r="R679" s="55">
        <f>Equity_Historical!X680</f>
        <v>-2.0082143403408869E-3</v>
      </c>
      <c r="S679" s="55">
        <f>Equity_Historical!Y680</f>
        <v>4.221346913318158E-3</v>
      </c>
      <c r="T679" s="55">
        <f>Equity_Historical!Z680</f>
        <v>1.1339462022515798E-2</v>
      </c>
      <c r="V679" s="55"/>
      <c r="W679" s="55">
        <v>-2.2598191733689326E-3</v>
      </c>
      <c r="X679" s="55">
        <v>-2.7802181002239919E-2</v>
      </c>
      <c r="Y679" s="94">
        <f t="shared" si="45"/>
        <v>-1.7585236270691522E-2</v>
      </c>
      <c r="Z679" s="54">
        <f t="shared" si="46"/>
        <v>982414.7637293085</v>
      </c>
      <c r="AA679" s="54">
        <f t="shared" si="47"/>
        <v>-17585.236270691501</v>
      </c>
      <c r="AB679" s="101">
        <v>686.70192598074209</v>
      </c>
      <c r="AC679" s="6">
        <f t="shared" si="44"/>
        <v>1077187.753539724</v>
      </c>
    </row>
    <row r="680" spans="2:29">
      <c r="B680" s="112">
        <v>44446</v>
      </c>
      <c r="C680" s="33">
        <v>676</v>
      </c>
      <c r="D680" s="55">
        <f>Bond_Historical!K680</f>
        <v>-2.9016856890318661E-3</v>
      </c>
      <c r="E680" s="55">
        <f>Bond_Historical!L680</f>
        <v>-2.6795844396214717E-3</v>
      </c>
      <c r="F680" s="55">
        <f>Bond_Historical!M680</f>
        <v>-2.9905672496113958E-3</v>
      </c>
      <c r="G680" s="55">
        <f>Bond_Historical!N680</f>
        <v>-4.7523011344451247E-3</v>
      </c>
      <c r="H680" s="55">
        <f>Bond_Historical!O680</f>
        <v>-1.7480127297509686E-3</v>
      </c>
      <c r="I680" s="55">
        <f>Bond_Historical!P680</f>
        <v>-2.1787416914689278E-3</v>
      </c>
      <c r="J680" s="55">
        <f>Equity_Historical!P681</f>
        <v>-5.8490552448162945E-3</v>
      </c>
      <c r="K680" s="55">
        <f>Equity_Historical!Q681</f>
        <v>1.5611312078368966E-2</v>
      </c>
      <c r="L680" s="55">
        <f>Equity_Historical!R681</f>
        <v>-1.3355171804744045E-2</v>
      </c>
      <c r="M680" s="55">
        <f>Equity_Historical!S681</f>
        <v>-1.996643225257709E-3</v>
      </c>
      <c r="N680" s="55">
        <f>Equity_Historical!T681</f>
        <v>-9.1986379664622756E-3</v>
      </c>
      <c r="O680" s="55">
        <f>Equity_Historical!U681</f>
        <v>-1.757135050626803E-3</v>
      </c>
      <c r="P680" s="55">
        <f>Equity_Historical!V681</f>
        <v>-9.2808022021369473E-3</v>
      </c>
      <c r="Q680" s="55">
        <f>Equity_Historical!W681</f>
        <v>-1.8786202174545293E-2</v>
      </c>
      <c r="R680" s="55">
        <f>Equity_Historical!X681</f>
        <v>-3.8383189879057215E-3</v>
      </c>
      <c r="S680" s="55">
        <f>Equity_Historical!Y681</f>
        <v>1.5370687112055213E-2</v>
      </c>
      <c r="T680" s="55">
        <f>Equity_Historical!Z681</f>
        <v>-4.6258305432643101E-2</v>
      </c>
      <c r="V680" s="55"/>
      <c r="W680" s="55">
        <v>-3.314580599424076E-3</v>
      </c>
      <c r="X680" s="55">
        <v>2.0562795047251302E-2</v>
      </c>
      <c r="Y680" s="94">
        <f t="shared" si="45"/>
        <v>1.101184478858115E-2</v>
      </c>
      <c r="Z680" s="54">
        <f t="shared" si="46"/>
        <v>1011011.8447885811</v>
      </c>
      <c r="AA680" s="54">
        <f t="shared" si="47"/>
        <v>11011.844788581133</v>
      </c>
      <c r="AB680" s="101">
        <v>687.73730644863099</v>
      </c>
      <c r="AC680" s="6">
        <f t="shared" si="44"/>
        <v>1088199.5983283052</v>
      </c>
    </row>
    <row r="681" spans="2:29">
      <c r="B681" s="112">
        <v>44447</v>
      </c>
      <c r="C681" s="33">
        <v>677</v>
      </c>
      <c r="D681" s="55">
        <f>Bond_Historical!K681</f>
        <v>1.6256367246960043E-3</v>
      </c>
      <c r="E681" s="55">
        <f>Bond_Historical!L681</f>
        <v>1.6432373971026093E-3</v>
      </c>
      <c r="F681" s="55">
        <f>Bond_Historical!M681</f>
        <v>2.2438029142633747E-3</v>
      </c>
      <c r="G681" s="55">
        <f>Bond_Historical!N681</f>
        <v>3.1952294760365899E-3</v>
      </c>
      <c r="H681" s="55">
        <f>Bond_Historical!O681</f>
        <v>3.4933135080204426E-3</v>
      </c>
      <c r="I681" s="55">
        <f>Bond_Historical!P681</f>
        <v>2.9038774715705504E-3</v>
      </c>
      <c r="J681" s="55">
        <f>Equity_Historical!P682</f>
        <v>-9.2082324418962733E-3</v>
      </c>
      <c r="K681" s="55">
        <f>Equity_Historical!Q682</f>
        <v>-1.2135690876106482E-2</v>
      </c>
      <c r="L681" s="55">
        <f>Equity_Historical!R682</f>
        <v>1.2894745758376092E-3</v>
      </c>
      <c r="M681" s="55">
        <f>Equity_Historical!S682</f>
        <v>6.8802671389928058E-3</v>
      </c>
      <c r="N681" s="55">
        <f>Equity_Historical!T682</f>
        <v>-1.1264426361173302E-2</v>
      </c>
      <c r="O681" s="55">
        <f>Equity_Historical!U682</f>
        <v>-4.4695898921386827E-3</v>
      </c>
      <c r="P681" s="55">
        <f>Equity_Historical!V682</f>
        <v>1.45977800599783E-2</v>
      </c>
      <c r="Q681" s="55">
        <f>Equity_Historical!W682</f>
        <v>2.6879235040663106E-2</v>
      </c>
      <c r="R681" s="55">
        <f>Equity_Historical!X682</f>
        <v>-1.3984814193966492E-2</v>
      </c>
      <c r="S681" s="55">
        <f>Equity_Historical!Y682</f>
        <v>-1.0134926395514816E-2</v>
      </c>
      <c r="T681" s="55">
        <f>Equity_Historical!Z682</f>
        <v>-4.0702770245611784E-3</v>
      </c>
      <c r="V681" s="55"/>
      <c r="W681" s="55">
        <v>2.4869824270229621E-3</v>
      </c>
      <c r="X681" s="55">
        <v>-5.0265645688054843E-3</v>
      </c>
      <c r="Y681" s="94">
        <f t="shared" si="45"/>
        <v>-2.0211457704741058E-3</v>
      </c>
      <c r="Z681" s="54">
        <f t="shared" si="46"/>
        <v>997978.8542295259</v>
      </c>
      <c r="AA681" s="54">
        <f t="shared" si="47"/>
        <v>-2021.1457704741042</v>
      </c>
      <c r="AB681" s="101">
        <v>697.84732827648986</v>
      </c>
      <c r="AC681" s="6">
        <f t="shared" si="44"/>
        <v>1086178.4525578311</v>
      </c>
    </row>
    <row r="682" spans="2:29">
      <c r="B682" s="112">
        <v>44448</v>
      </c>
      <c r="C682" s="33">
        <v>678</v>
      </c>
      <c r="D682" s="55">
        <f>Bond_Historical!K682</f>
        <v>3.5913380428829102E-3</v>
      </c>
      <c r="E682" s="55">
        <f>Bond_Historical!L682</f>
        <v>3.1920451285279501E-3</v>
      </c>
      <c r="F682" s="55">
        <f>Bond_Historical!M682</f>
        <v>2.9841497944861121E-3</v>
      </c>
      <c r="G682" s="55">
        <f>Bond_Historical!N682</f>
        <v>6.5082307192991249E-3</v>
      </c>
      <c r="H682" s="55">
        <f>Bond_Historical!O682</f>
        <v>5.2169738335567538E-3</v>
      </c>
      <c r="I682" s="55">
        <f>Bond_Historical!P682</f>
        <v>1.8109094529876788E-4</v>
      </c>
      <c r="J682" s="55">
        <f>Equity_Historical!P683</f>
        <v>7.3996183443801058E-4</v>
      </c>
      <c r="K682" s="55">
        <f>Equity_Historical!Q683</f>
        <v>1.1381891291177267E-3</v>
      </c>
      <c r="L682" s="55">
        <f>Equity_Historical!R683</f>
        <v>-7.0778448552941521E-3</v>
      </c>
      <c r="M682" s="55">
        <f>Equity_Historical!S683</f>
        <v>-1.0338274271611129E-2</v>
      </c>
      <c r="N682" s="55">
        <f>Equity_Historical!T683</f>
        <v>-4.5417588730281601E-3</v>
      </c>
      <c r="O682" s="55">
        <f>Equity_Historical!U683</f>
        <v>4.3438496015858023E-3</v>
      </c>
      <c r="P682" s="55">
        <f>Equity_Historical!V683</f>
        <v>-2.2651065238379335E-2</v>
      </c>
      <c r="Q682" s="55">
        <f>Equity_Historical!W683</f>
        <v>-7.0451594563790219E-3</v>
      </c>
      <c r="R682" s="55">
        <f>Equity_Historical!X683</f>
        <v>-2.0243073124279797E-3</v>
      </c>
      <c r="S682" s="55">
        <f>Equity_Historical!Y683</f>
        <v>-6.7272386514013252E-3</v>
      </c>
      <c r="T682" s="55">
        <f>Equity_Historical!Z683</f>
        <v>-1.4665541662296696E-2</v>
      </c>
      <c r="V682" s="55"/>
      <c r="W682" s="55">
        <v>3.987356416517914E-3</v>
      </c>
      <c r="X682" s="55">
        <v>-3.8133721380924808E-3</v>
      </c>
      <c r="Y682" s="94">
        <f t="shared" si="45"/>
        <v>-6.9308071624832259E-4</v>
      </c>
      <c r="Z682" s="54">
        <f t="shared" si="46"/>
        <v>999306.91928375163</v>
      </c>
      <c r="AA682" s="54">
        <f t="shared" si="47"/>
        <v>-693.08071624836884</v>
      </c>
      <c r="AB682" s="101">
        <v>714.25095511553809</v>
      </c>
      <c r="AC682" s="6">
        <f t="shared" si="44"/>
        <v>1085485.3718415827</v>
      </c>
    </row>
    <row r="683" spans="2:29">
      <c r="B683" s="112">
        <v>44449</v>
      </c>
      <c r="C683" s="33">
        <v>679</v>
      </c>
      <c r="D683" s="55">
        <f>Bond_Historical!K683</f>
        <v>-2.4314019235345545E-3</v>
      </c>
      <c r="E683" s="55">
        <f>Bond_Historical!L683</f>
        <v>-1.9831747757631996E-3</v>
      </c>
      <c r="F683" s="55">
        <f>Bond_Historical!M683</f>
        <v>-2.9841497944860648E-3</v>
      </c>
      <c r="G683" s="55">
        <f>Bond_Historical!N683</f>
        <v>-2.8793190856248718E-3</v>
      </c>
      <c r="H683" s="55">
        <f>Bond_Historical!O683</f>
        <v>-2.6842399103946114E-3</v>
      </c>
      <c r="I683" s="55">
        <f>Bond_Historical!P683</f>
        <v>-7.2512020303751464E-4</v>
      </c>
      <c r="J683" s="55">
        <f>Equity_Historical!P684</f>
        <v>-2.0357505462519541E-3</v>
      </c>
      <c r="K683" s="55">
        <f>Equity_Historical!Q684</f>
        <v>1.8237362970267522E-3</v>
      </c>
      <c r="L683" s="55">
        <f>Equity_Historical!R684</f>
        <v>-3.6262640229513853E-3</v>
      </c>
      <c r="M683" s="55">
        <f>Equity_Historical!S684</f>
        <v>-2.1901543008604322E-3</v>
      </c>
      <c r="N683" s="55">
        <f>Equity_Historical!T684</f>
        <v>2.6990647004174889E-3</v>
      </c>
      <c r="O683" s="55">
        <f>Equity_Historical!U684</f>
        <v>-1.1562169522310574E-2</v>
      </c>
      <c r="P683" s="55">
        <f>Equity_Historical!V684</f>
        <v>-9.9542062115042535E-3</v>
      </c>
      <c r="Q683" s="55">
        <f>Equity_Historical!W684</f>
        <v>-2.2374490445099083E-2</v>
      </c>
      <c r="R683" s="55">
        <f>Equity_Historical!X684</f>
        <v>-2.24976594701655E-2</v>
      </c>
      <c r="S683" s="55">
        <f>Equity_Historical!Y684</f>
        <v>-3.3662122263060104E-2</v>
      </c>
      <c r="T683" s="55">
        <f>Equity_Historical!Z684</f>
        <v>-4.8632293531900538E-3</v>
      </c>
      <c r="V683" s="55"/>
      <c r="W683" s="55">
        <v>-2.404862576532663E-3</v>
      </c>
      <c r="X683" s="55">
        <v>-6.4294760710829919E-3</v>
      </c>
      <c r="Y683" s="94">
        <f t="shared" si="45"/>
        <v>-4.8196306732628605E-3</v>
      </c>
      <c r="Z683" s="54">
        <f t="shared" si="46"/>
        <v>995180.36932673713</v>
      </c>
      <c r="AA683" s="54">
        <f t="shared" si="47"/>
        <v>-4819.6306732628727</v>
      </c>
      <c r="AB683" s="101">
        <v>729.82461950380821</v>
      </c>
      <c r="AC683" s="6">
        <f t="shared" si="44"/>
        <v>1080665.7411683197</v>
      </c>
    </row>
    <row r="684" spans="2:29">
      <c r="B684" s="112">
        <v>44452</v>
      </c>
      <c r="C684" s="33">
        <v>680</v>
      </c>
      <c r="D684" s="55">
        <f>Bond_Historical!K684</f>
        <v>1.505354403573027E-3</v>
      </c>
      <c r="E684" s="55">
        <f>Bond_Historical!L684</f>
        <v>1.2938380669806524E-3</v>
      </c>
      <c r="F684" s="55">
        <f>Bond_Historical!M684</f>
        <v>1.8660237478675199E-3</v>
      </c>
      <c r="G684" s="55">
        <f>Bond_Historical!N684</f>
        <v>2.4371565176435008E-3</v>
      </c>
      <c r="H684" s="55">
        <f>Bond_Historical!O684</f>
        <v>0</v>
      </c>
      <c r="I684" s="55">
        <f>Bond_Historical!P684</f>
        <v>1.8149815713042859E-4</v>
      </c>
      <c r="J684" s="55">
        <f>Equity_Historical!P685</f>
        <v>2.5424239283508215E-2</v>
      </c>
      <c r="K684" s="55">
        <f>Equity_Historical!Q685</f>
        <v>-5.7732773381005244E-3</v>
      </c>
      <c r="L684" s="55">
        <f>Equity_Historical!R685</f>
        <v>-5.7054879917082255E-3</v>
      </c>
      <c r="M684" s="55">
        <f>Equity_Historical!S685</f>
        <v>8.9131933333443415E-3</v>
      </c>
      <c r="N684" s="55">
        <f>Equity_Historical!T685</f>
        <v>2.5503194994989115E-3</v>
      </c>
      <c r="O684" s="55">
        <f>Equity_Historical!U685</f>
        <v>1.5762132685333455E-2</v>
      </c>
      <c r="P684" s="55">
        <f>Equity_Historical!V685</f>
        <v>2.4807083293965407E-3</v>
      </c>
      <c r="Q684" s="55">
        <f>Equity_Historical!W685</f>
        <v>-3.7558411219606575E-3</v>
      </c>
      <c r="R684" s="55">
        <f>Equity_Historical!X685</f>
        <v>2.5929229257235391E-2</v>
      </c>
      <c r="S684" s="55">
        <f>Equity_Historical!Y685</f>
        <v>3.8856477769831092E-3</v>
      </c>
      <c r="T684" s="55">
        <f>Equity_Historical!Z685</f>
        <v>-4.2782157585858904E-3</v>
      </c>
      <c r="V684" s="55"/>
      <c r="W684" s="55">
        <v>1.5988106035201932E-3</v>
      </c>
      <c r="X684" s="55">
        <v>2.0501397958402424E-2</v>
      </c>
      <c r="Y684" s="94">
        <f t="shared" si="45"/>
        <v>1.2940363016449533E-2</v>
      </c>
      <c r="Z684" s="54">
        <f t="shared" si="46"/>
        <v>1012940.3630164495</v>
      </c>
      <c r="AA684" s="54">
        <f t="shared" si="47"/>
        <v>12940.363016449497</v>
      </c>
      <c r="AB684" s="101">
        <v>737.9768135525519</v>
      </c>
      <c r="AC684" s="6">
        <f t="shared" si="44"/>
        <v>1093606.1041847691</v>
      </c>
    </row>
    <row r="685" spans="2:29">
      <c r="B685" s="112">
        <v>44453</v>
      </c>
      <c r="C685" s="33">
        <v>681</v>
      </c>
      <c r="D685" s="55">
        <f>Bond_Historical!K685</f>
        <v>2.4280345809651418E-3</v>
      </c>
      <c r="E685" s="55">
        <f>Bond_Historical!L685</f>
        <v>2.2382897800434843E-3</v>
      </c>
      <c r="F685" s="55">
        <f>Bond_Historical!M685</f>
        <v>2.9784377615217671E-3</v>
      </c>
      <c r="G685" s="55">
        <f>Bond_Historical!N685</f>
        <v>3.0186463208715709E-3</v>
      </c>
      <c r="H685" s="55">
        <f>Bond_Historical!O685</f>
        <v>6.3224899727819218E-4</v>
      </c>
      <c r="I685" s="55">
        <f>Bond_Historical!P685</f>
        <v>-1.8149815713054226E-4</v>
      </c>
      <c r="J685" s="55">
        <f>Equity_Historical!P686</f>
        <v>-1.4370336759249234E-2</v>
      </c>
      <c r="K685" s="55">
        <f>Equity_Historical!Q686</f>
        <v>5.3062719538253606E-5</v>
      </c>
      <c r="L685" s="55">
        <f>Equity_Historical!R686</f>
        <v>-5.2530927675846347E-3</v>
      </c>
      <c r="M685" s="55">
        <f>Equity_Historical!S686</f>
        <v>2.7127400908424767E-3</v>
      </c>
      <c r="N685" s="55">
        <f>Equity_Historical!T686</f>
        <v>-3.1625585919287255E-2</v>
      </c>
      <c r="O685" s="55">
        <f>Equity_Historical!U686</f>
        <v>-1.7606793905605565E-2</v>
      </c>
      <c r="P685" s="55">
        <f>Equity_Historical!V686</f>
        <v>6.0573310347835623E-3</v>
      </c>
      <c r="Q685" s="55">
        <f>Equity_Historical!W686</f>
        <v>-2.9610449714649735E-3</v>
      </c>
      <c r="R685" s="55">
        <f>Equity_Historical!X686</f>
        <v>-4.7880600803253863E-3</v>
      </c>
      <c r="S685" s="55">
        <f>Equity_Historical!Y686</f>
        <v>-9.6081514590396593E-3</v>
      </c>
      <c r="T685" s="55">
        <f>Equity_Historical!Z686</f>
        <v>-1.5442792158646353E-2</v>
      </c>
      <c r="V685" s="55"/>
      <c r="W685" s="55">
        <v>2.2926325128139725E-3</v>
      </c>
      <c r="X685" s="55">
        <v>-1.8778022062027069E-2</v>
      </c>
      <c r="Y685" s="94">
        <f t="shared" si="45"/>
        <v>-1.0349760232090654E-2</v>
      </c>
      <c r="Z685" s="54">
        <f t="shared" si="46"/>
        <v>989650.2397679094</v>
      </c>
      <c r="AA685" s="54">
        <f t="shared" si="47"/>
        <v>-10349.760232090601</v>
      </c>
      <c r="AB685" s="101">
        <v>755.52722808963154</v>
      </c>
      <c r="AC685" s="6">
        <f t="shared" si="44"/>
        <v>1083256.3439526786</v>
      </c>
    </row>
    <row r="686" spans="2:29">
      <c r="B686" s="112">
        <v>44454</v>
      </c>
      <c r="C686" s="33">
        <v>682</v>
      </c>
      <c r="D686" s="55">
        <f>Bond_Historical!K686</f>
        <v>-9.2398587534597626E-4</v>
      </c>
      <c r="E686" s="55">
        <f>Bond_Historical!L686</f>
        <v>-9.4626153386229443E-4</v>
      </c>
      <c r="F686" s="55">
        <f>Bond_Historical!M686</f>
        <v>-1.1158502779819886E-3</v>
      </c>
      <c r="G686" s="55">
        <f>Bond_Historical!N686</f>
        <v>-1.177215714162569E-3</v>
      </c>
      <c r="H686" s="55">
        <f>Bond_Historical!O686</f>
        <v>1.5799093766822434E-4</v>
      </c>
      <c r="I686" s="55">
        <f>Bond_Historical!P686</f>
        <v>3.6265475948343671E-4</v>
      </c>
      <c r="J686" s="55">
        <f>Equity_Historical!P687</f>
        <v>3.3156114061024207E-2</v>
      </c>
      <c r="K686" s="55">
        <f>Equity_Historical!Q687</f>
        <v>-6.9557857731673348E-3</v>
      </c>
      <c r="L686" s="55">
        <f>Equity_Historical!R687</f>
        <v>1.7311148515419619E-3</v>
      </c>
      <c r="M686" s="55">
        <f>Equity_Historical!S687</f>
        <v>-7.4323860357114651E-3</v>
      </c>
      <c r="N686" s="55">
        <f>Equity_Historical!T687</f>
        <v>2.2242554225678224E-2</v>
      </c>
      <c r="O686" s="55">
        <f>Equity_Historical!U687</f>
        <v>6.9156463726578561E-3</v>
      </c>
      <c r="P686" s="55">
        <f>Equity_Historical!V687</f>
        <v>2.8977626987019395E-3</v>
      </c>
      <c r="Q686" s="55">
        <f>Equity_Historical!W687</f>
        <v>-2.6994618357696889E-3</v>
      </c>
      <c r="R686" s="55">
        <f>Equity_Historical!X687</f>
        <v>1.1999112364369079E-2</v>
      </c>
      <c r="S686" s="55">
        <f>Equity_Historical!Y687</f>
        <v>6.1251728151845162E-3</v>
      </c>
      <c r="T686" s="55">
        <f>Equity_Historical!Z687</f>
        <v>1.0590244452345299E-2</v>
      </c>
      <c r="V686" s="55"/>
      <c r="W686" s="55">
        <v>-8.43368373391619E-4</v>
      </c>
      <c r="X686" s="55">
        <v>3.0408872109465628E-2</v>
      </c>
      <c r="Y686" s="94">
        <f t="shared" si="45"/>
        <v>1.7907975916322729E-2</v>
      </c>
      <c r="Z686" s="54">
        <f t="shared" si="46"/>
        <v>1017907.9759163228</v>
      </c>
      <c r="AA686" s="54">
        <f t="shared" si="47"/>
        <v>17907.975916322786</v>
      </c>
      <c r="AB686" s="101">
        <v>777.46644950995687</v>
      </c>
      <c r="AC686" s="6">
        <f t="shared" si="44"/>
        <v>1101164.3198690014</v>
      </c>
    </row>
    <row r="687" spans="2:29">
      <c r="B687" s="112">
        <v>44455</v>
      </c>
      <c r="C687" s="33">
        <v>683</v>
      </c>
      <c r="D687" s="55">
        <f>Bond_Historical!K687</f>
        <v>-1.8507237229150849E-3</v>
      </c>
      <c r="E687" s="55">
        <f>Bond_Historical!L687</f>
        <v>-1.7231154842768466E-3</v>
      </c>
      <c r="F687" s="55">
        <f>Bond_Historical!M687</f>
        <v>-2.2356398015821121E-3</v>
      </c>
      <c r="G687" s="55">
        <f>Bond_Historical!N687</f>
        <v>-1.3992680387276582E-3</v>
      </c>
      <c r="H687" s="55">
        <f>Bond_Historical!O687</f>
        <v>-1.2646269657635484E-3</v>
      </c>
      <c r="I687" s="55">
        <f>Bond_Historical!P687</f>
        <v>-1.0881080463687853E-3</v>
      </c>
      <c r="J687" s="55">
        <f>Equity_Historical!P688</f>
        <v>-1.0691394482955311E-2</v>
      </c>
      <c r="K687" s="55">
        <f>Equity_Historical!Q688</f>
        <v>-2.3027200712994219E-3</v>
      </c>
      <c r="L687" s="55">
        <f>Equity_Historical!R688</f>
        <v>3.3151596666560011E-3</v>
      </c>
      <c r="M687" s="55">
        <f>Equity_Historical!S688</f>
        <v>-7.6711752627452627E-3</v>
      </c>
      <c r="N687" s="55">
        <f>Equity_Historical!T688</f>
        <v>8.9584422526906172E-3</v>
      </c>
      <c r="O687" s="55">
        <f>Equity_Historical!U688</f>
        <v>-4.4286535830036759E-4</v>
      </c>
      <c r="P687" s="55">
        <f>Equity_Historical!V688</f>
        <v>-4.0400572430620337E-4</v>
      </c>
      <c r="Q687" s="55">
        <f>Equity_Historical!W688</f>
        <v>-4.4699940236395631E-3</v>
      </c>
      <c r="R687" s="55">
        <f>Equity_Historical!X688</f>
        <v>-1.6300016861283309E-3</v>
      </c>
      <c r="S687" s="55">
        <f>Equity_Historical!Y688</f>
        <v>-1.6117593625820284E-3</v>
      </c>
      <c r="T687" s="55">
        <f>Equity_Historical!Z688</f>
        <v>-1.2418054454389399E-2</v>
      </c>
      <c r="V687" s="55"/>
      <c r="W687" s="55">
        <v>-1.6421716972009569E-3</v>
      </c>
      <c r="X687" s="55">
        <v>1.5230000184540349E-2</v>
      </c>
      <c r="Y687" s="94">
        <f t="shared" si="45"/>
        <v>8.4811314318438275E-3</v>
      </c>
      <c r="Z687" s="54">
        <f t="shared" si="46"/>
        <v>1008481.1314318439</v>
      </c>
      <c r="AA687" s="54">
        <f t="shared" si="47"/>
        <v>8481.1314318438526</v>
      </c>
      <c r="AB687" s="101">
        <v>797.89003370213322</v>
      </c>
      <c r="AC687" s="6">
        <f t="shared" si="44"/>
        <v>1109645.4513008452</v>
      </c>
    </row>
    <row r="688" spans="2:29">
      <c r="B688" s="112">
        <v>44456</v>
      </c>
      <c r="C688" s="33">
        <v>684</v>
      </c>
      <c r="D688" s="55">
        <f>Bond_Historical!K688</f>
        <v>-1.2744316955388012E-3</v>
      </c>
      <c r="E688" s="55">
        <f>Bond_Historical!L688</f>
        <v>-8.6275082888499332E-4</v>
      </c>
      <c r="F688" s="55">
        <f>Bond_Historical!M688</f>
        <v>-1.8665628230270094E-3</v>
      </c>
      <c r="G688" s="55">
        <f>Bond_Historical!N688</f>
        <v>-2.2140654689735907E-3</v>
      </c>
      <c r="H688" s="55">
        <f>Bond_Historical!O688</f>
        <v>-3.1685463707418634E-3</v>
      </c>
      <c r="I688" s="55">
        <f>Bond_Historical!P688</f>
        <v>7.2545328688540056E-4</v>
      </c>
      <c r="J688" s="55">
        <f>Equity_Historical!P689</f>
        <v>-1.1894165553728762E-2</v>
      </c>
      <c r="K688" s="55">
        <f>Equity_Historical!Q689</f>
        <v>-2.260928987332007E-2</v>
      </c>
      <c r="L688" s="55">
        <f>Equity_Historical!R689</f>
        <v>-2.0708399449223297E-3</v>
      </c>
      <c r="M688" s="55">
        <f>Equity_Historical!S689</f>
        <v>-1.0876728920042836E-2</v>
      </c>
      <c r="N688" s="55">
        <f>Equity_Historical!T689</f>
        <v>-2.4795279487185965E-2</v>
      </c>
      <c r="O688" s="55">
        <f>Equity_Historical!U689</f>
        <v>-2.5967221042784553E-3</v>
      </c>
      <c r="P688" s="55">
        <f>Equity_Historical!V689</f>
        <v>-1.1474287621346233E-2</v>
      </c>
      <c r="Q688" s="55">
        <f>Equity_Historical!W689</f>
        <v>-8.042004234203471E-3</v>
      </c>
      <c r="R688" s="55">
        <f>Equity_Historical!X689</f>
        <v>7.9332282059334635E-3</v>
      </c>
      <c r="S688" s="55">
        <f>Equity_Historical!Y689</f>
        <v>-1.8518391620907813E-2</v>
      </c>
      <c r="T688" s="55">
        <f>Equity_Historical!Z689</f>
        <v>-1.7717033543384528E-2</v>
      </c>
      <c r="V688" s="55"/>
      <c r="W688" s="55">
        <v>-1.4642881302361003E-3</v>
      </c>
      <c r="X688" s="55">
        <v>-1.2265530773434849E-2</v>
      </c>
      <c r="Y688" s="94">
        <f t="shared" si="45"/>
        <v>-7.9450337161553492E-3</v>
      </c>
      <c r="Z688" s="54">
        <f t="shared" si="46"/>
        <v>992054.96628384467</v>
      </c>
      <c r="AA688" s="54">
        <f t="shared" si="47"/>
        <v>-7945.0337161553325</v>
      </c>
      <c r="AB688" s="101">
        <v>799.97986340196803</v>
      </c>
      <c r="AC688" s="6">
        <f t="shared" si="44"/>
        <v>1101700.4175846898</v>
      </c>
    </row>
    <row r="689" spans="2:29">
      <c r="B689" s="112">
        <v>44459</v>
      </c>
      <c r="C689" s="33">
        <v>685</v>
      </c>
      <c r="D689" s="55">
        <f>Bond_Historical!K689</f>
        <v>2.7781436578165524E-3</v>
      </c>
      <c r="E689" s="55">
        <f>Bond_Historical!L689</f>
        <v>1.8968806508548874E-3</v>
      </c>
      <c r="F689" s="55">
        <f>Bond_Historical!M689</f>
        <v>4.1022026246091883E-3</v>
      </c>
      <c r="G689" s="55">
        <f>Bond_Historical!N689</f>
        <v>3.0979255401580546E-3</v>
      </c>
      <c r="H689" s="55">
        <f>Bond_Historical!O689</f>
        <v>1.5855637356265331E-3</v>
      </c>
      <c r="I689" s="55">
        <f>Bond_Historical!P689</f>
        <v>7.2512020303758566E-4</v>
      </c>
      <c r="J689" s="55">
        <f>Equity_Historical!P690</f>
        <v>-2.7011379781191794E-2</v>
      </c>
      <c r="K689" s="55">
        <f>Equity_Historical!Q690</f>
        <v>-2.5042249226154948E-2</v>
      </c>
      <c r="L689" s="55">
        <f>Equity_Historical!R690</f>
        <v>-1.3844930008948484E-2</v>
      </c>
      <c r="M689" s="55">
        <f>Equity_Historical!S690</f>
        <v>5.1763769999058941E-3</v>
      </c>
      <c r="N689" s="55">
        <f>Equity_Historical!T690</f>
        <v>-1.4323681063536169E-2</v>
      </c>
      <c r="O689" s="55">
        <f>Equity_Historical!U690</f>
        <v>-3.0391056531654276E-2</v>
      </c>
      <c r="P689" s="55">
        <f>Equity_Historical!V690</f>
        <v>-8.7531645329429128E-3</v>
      </c>
      <c r="Q689" s="55">
        <f>Equity_Historical!W690</f>
        <v>3.2790244387294479E-3</v>
      </c>
      <c r="R689" s="55">
        <f>Equity_Historical!X690</f>
        <v>-1.7914669888118122E-2</v>
      </c>
      <c r="S689" s="55">
        <f>Equity_Historical!Y690</f>
        <v>-2.1592464568861436E-2</v>
      </c>
      <c r="T689" s="55">
        <f>Equity_Historical!Z690</f>
        <v>-2.7178514230599561E-2</v>
      </c>
      <c r="V689" s="55"/>
      <c r="W689" s="55">
        <v>2.6657709333417793E-3</v>
      </c>
      <c r="X689" s="55">
        <v>-2.3289427880939722E-2</v>
      </c>
      <c r="Y689" s="94">
        <f t="shared" si="45"/>
        <v>-1.2907348355227121E-2</v>
      </c>
      <c r="Z689" s="54">
        <f t="shared" si="46"/>
        <v>987092.65164477285</v>
      </c>
      <c r="AA689" s="54">
        <f t="shared" si="47"/>
        <v>-12907.34835522715</v>
      </c>
      <c r="AB689" s="101">
        <v>815.47984851093497</v>
      </c>
      <c r="AC689" s="6">
        <f t="shared" si="44"/>
        <v>1088793.0692294626</v>
      </c>
    </row>
    <row r="690" spans="2:29">
      <c r="B690" s="112">
        <v>44460</v>
      </c>
      <c r="C690" s="33">
        <v>686</v>
      </c>
      <c r="D690" s="55">
        <f>Bond_Historical!K690</f>
        <v>-2.3098942502025415E-4</v>
      </c>
      <c r="E690" s="55">
        <f>Bond_Historical!L690</f>
        <v>4.3064176428159873E-4</v>
      </c>
      <c r="F690" s="55">
        <f>Bond_Historical!M690</f>
        <v>-7.4446143692123571E-4</v>
      </c>
      <c r="G690" s="55">
        <f>Bond_Historical!N690</f>
        <v>-7.3441605000735671E-5</v>
      </c>
      <c r="H690" s="55">
        <f>Bond_Historical!O690</f>
        <v>-1.4270385290604053E-3</v>
      </c>
      <c r="I690" s="55">
        <f>Bond_Historical!P690</f>
        <v>1.8115454840287879E-4</v>
      </c>
      <c r="J690" s="55">
        <f>Equity_Historical!P691</f>
        <v>-9.3176374740380318E-4</v>
      </c>
      <c r="K690" s="55">
        <f>Equity_Historical!Q691</f>
        <v>4.9918036460320937E-3</v>
      </c>
      <c r="L690" s="55">
        <f>Equity_Historical!R691</f>
        <v>1.9595243086611871E-3</v>
      </c>
      <c r="M690" s="55">
        <f>Equity_Historical!S691</f>
        <v>4.4159779296130694E-3</v>
      </c>
      <c r="N690" s="55">
        <f>Equity_Historical!T691</f>
        <v>-8.5746227228183803E-3</v>
      </c>
      <c r="O690" s="55">
        <f>Equity_Historical!U691</f>
        <v>1.3053794784103742E-4</v>
      </c>
      <c r="P690" s="55">
        <f>Equity_Historical!V691</f>
        <v>2.3324256758718927E-3</v>
      </c>
      <c r="Q690" s="55">
        <f>Equity_Historical!W691</f>
        <v>-3.5528210485286649E-3</v>
      </c>
      <c r="R690" s="55">
        <f>Equity_Historical!X691</f>
        <v>-8.7273286681027057E-4</v>
      </c>
      <c r="S690" s="55">
        <f>Equity_Historical!Y691</f>
        <v>3.4218015667967492E-3</v>
      </c>
      <c r="T690" s="55">
        <f>Equity_Historical!Z691</f>
        <v>-8.216686920426328E-3</v>
      </c>
      <c r="V690" s="55"/>
      <c r="W690" s="55">
        <v>-1.5994015987487589E-4</v>
      </c>
      <c r="X690" s="55">
        <v>7.9764402646938758E-5</v>
      </c>
      <c r="Y690" s="94">
        <f t="shared" si="45"/>
        <v>-1.61174223617871E-5</v>
      </c>
      <c r="Z690" s="54">
        <f t="shared" si="46"/>
        <v>999983.88257763826</v>
      </c>
      <c r="AA690" s="54">
        <f t="shared" si="47"/>
        <v>-16.117422361741774</v>
      </c>
      <c r="AB690" s="101">
        <v>859.13198039541021</v>
      </c>
      <c r="AC690" s="6">
        <f t="shared" si="44"/>
        <v>1088776.9518071008</v>
      </c>
    </row>
    <row r="691" spans="2:29">
      <c r="B691" s="112">
        <v>44461</v>
      </c>
      <c r="C691" s="33">
        <v>687</v>
      </c>
      <c r="D691" s="55">
        <f>Bond_Historical!K691</f>
        <v>1.0404300427782859E-3</v>
      </c>
      <c r="E691" s="55">
        <f>Bond_Historical!L691</f>
        <v>3.4451421162907128E-4</v>
      </c>
      <c r="F691" s="55">
        <f>Bond_Historical!M691</f>
        <v>1.1163665812739811E-3</v>
      </c>
      <c r="G691" s="55">
        <f>Bond_Historical!N691</f>
        <v>2.7949944484676145E-3</v>
      </c>
      <c r="H691" s="55">
        <f>Bond_Historical!O691</f>
        <v>-4.7595412167534672E-4</v>
      </c>
      <c r="I691" s="55">
        <f>Bond_Historical!P691</f>
        <v>-9.0627475144041867E-4</v>
      </c>
      <c r="J691" s="55">
        <f>Equity_Historical!P692</f>
        <v>2.88490038704401E-2</v>
      </c>
      <c r="K691" s="55">
        <f>Equity_Historical!Q692</f>
        <v>-4.0737018703335411E-2</v>
      </c>
      <c r="L691" s="55">
        <f>Equity_Historical!R692</f>
        <v>-2.3100965220739771E-3</v>
      </c>
      <c r="M691" s="55">
        <f>Equity_Historical!S692</f>
        <v>2.3838254734529106E-3</v>
      </c>
      <c r="N691" s="55">
        <f>Equity_Historical!T692</f>
        <v>1.3567207106226414E-2</v>
      </c>
      <c r="O691" s="55">
        <f>Equity_Historical!U692</f>
        <v>1.8972018272194465E-2</v>
      </c>
      <c r="P691" s="55">
        <f>Equity_Historical!V692</f>
        <v>5.7394831154469143E-3</v>
      </c>
      <c r="Q691" s="55">
        <f>Equity_Historical!W692</f>
        <v>2.7341507495709958E-3</v>
      </c>
      <c r="R691" s="55">
        <f>Equity_Historical!X692</f>
        <v>-8.8669145185529246E-3</v>
      </c>
      <c r="S691" s="55">
        <f>Equity_Historical!Y692</f>
        <v>1.6731751389814534E-2</v>
      </c>
      <c r="T691" s="55">
        <f>Equity_Historical!Z692</f>
        <v>1.1478559506473626E-2</v>
      </c>
      <c r="V691" s="55"/>
      <c r="W691" s="55">
        <v>1.1633254975120617E-3</v>
      </c>
      <c r="X691" s="55">
        <v>2.2969194897044638E-2</v>
      </c>
      <c r="Y691" s="94">
        <f t="shared" si="45"/>
        <v>1.4246847137231608E-2</v>
      </c>
      <c r="Z691" s="54">
        <f t="shared" si="46"/>
        <v>1014246.8471372316</v>
      </c>
      <c r="AA691" s="54">
        <f t="shared" si="47"/>
        <v>14246.847137231613</v>
      </c>
      <c r="AB691" s="101">
        <v>880.14935505576432</v>
      </c>
      <c r="AC691" s="6">
        <f t="shared" si="44"/>
        <v>1103023.7989443324</v>
      </c>
    </row>
    <row r="692" spans="2:29">
      <c r="B692" s="112">
        <v>44462</v>
      </c>
      <c r="C692" s="33">
        <v>688</v>
      </c>
      <c r="D692" s="55">
        <f>Bond_Historical!K692</f>
        <v>-5.3282387445856777E-3</v>
      </c>
      <c r="E692" s="55">
        <f>Bond_Historical!L692</f>
        <v>-4.9185324829458133E-3</v>
      </c>
      <c r="F692" s="55">
        <f>Bond_Historical!M692</f>
        <v>-6.7189873231522541E-3</v>
      </c>
      <c r="G692" s="55">
        <f>Bond_Historical!N692</f>
        <v>-6.9285344229923947E-3</v>
      </c>
      <c r="H692" s="55">
        <f>Bond_Historical!O692</f>
        <v>-3.8170450974112668E-3</v>
      </c>
      <c r="I692" s="55">
        <f>Bond_Historical!P692</f>
        <v>-1.2700965262004509E-3</v>
      </c>
      <c r="J692" s="55">
        <f>Equity_Historical!P693</f>
        <v>3.3309836183751378E-2</v>
      </c>
      <c r="K692" s="55">
        <f>Equity_Historical!Q693</f>
        <v>7.9807024466963476E-3</v>
      </c>
      <c r="L692" s="55">
        <f>Equity_Historical!R693</f>
        <v>5.6068629014774276E-4</v>
      </c>
      <c r="M692" s="55">
        <f>Equity_Historical!S693</f>
        <v>4.7505306301475272E-3</v>
      </c>
      <c r="N692" s="55">
        <f>Equity_Historical!T693</f>
        <v>9.1859673111089057E-3</v>
      </c>
      <c r="O692" s="55">
        <f>Equity_Historical!U693</f>
        <v>3.3242615649689319E-2</v>
      </c>
      <c r="P692" s="55">
        <f>Equity_Historical!V693</f>
        <v>-1.9087398492064572E-2</v>
      </c>
      <c r="Q692" s="55">
        <f>Equity_Historical!W693</f>
        <v>-1.9132399395491969E-3</v>
      </c>
      <c r="R692" s="55">
        <f>Equity_Historical!X693</f>
        <v>-1.6405784334408897E-3</v>
      </c>
      <c r="S692" s="55">
        <f>Equity_Historical!Y693</f>
        <v>6.6966119518443532E-3</v>
      </c>
      <c r="T692" s="55">
        <f>Equity_Historical!Z693</f>
        <v>3.0796610345825454E-2</v>
      </c>
      <c r="V692" s="55"/>
      <c r="W692" s="55">
        <v>-5.4786007737926421E-3</v>
      </c>
      <c r="X692" s="55">
        <v>-9.8925250440916029E-3</v>
      </c>
      <c r="Y692" s="94">
        <f t="shared" si="45"/>
        <v>-8.1269553359720175E-3</v>
      </c>
      <c r="Z692" s="54">
        <f t="shared" si="46"/>
        <v>991873.04466402798</v>
      </c>
      <c r="AA692" s="54">
        <f t="shared" si="47"/>
        <v>-8126.9553359720157</v>
      </c>
      <c r="AB692" s="101">
        <v>892.04868238500785</v>
      </c>
      <c r="AC692" s="6">
        <f t="shared" si="44"/>
        <v>1094896.8436083603</v>
      </c>
    </row>
    <row r="693" spans="2:29">
      <c r="B693" s="112">
        <v>44463</v>
      </c>
      <c r="C693" s="33">
        <v>689</v>
      </c>
      <c r="D693" s="55">
        <f>Bond_Historical!K693</f>
        <v>-2.0925273864829596E-3</v>
      </c>
      <c r="E693" s="55">
        <f>Bond_Historical!L693</f>
        <v>-1.7312659002319583E-3</v>
      </c>
      <c r="F693" s="55">
        <f>Bond_Historical!M693</f>
        <v>-3.0005443100511644E-3</v>
      </c>
      <c r="G693" s="55">
        <f>Bond_Historical!N693</f>
        <v>-2.1470384021064562E-3</v>
      </c>
      <c r="H693" s="55">
        <f>Bond_Historical!O693</f>
        <v>-2.5523905426477066E-3</v>
      </c>
      <c r="I693" s="55">
        <f>Bond_Historical!P693</f>
        <v>-1.0897516876312817E-3</v>
      </c>
      <c r="J693" s="55">
        <f>Equity_Historical!P694</f>
        <v>8.8951507600023641E-3</v>
      </c>
      <c r="K693" s="55">
        <f>Equity_Historical!Q694</f>
        <v>2.003158364170135E-2</v>
      </c>
      <c r="L693" s="55">
        <f>Equity_Historical!R694</f>
        <v>2.7978765948480627E-3</v>
      </c>
      <c r="M693" s="55">
        <f>Equity_Historical!S694</f>
        <v>-5.3001554949478986E-3</v>
      </c>
      <c r="N693" s="55">
        <f>Equity_Historical!T694</f>
        <v>-9.4787072271711563E-3</v>
      </c>
      <c r="O693" s="55">
        <f>Equity_Historical!U694</f>
        <v>1.1473771572791541E-2</v>
      </c>
      <c r="P693" s="55">
        <f>Equity_Historical!V694</f>
        <v>-2.041541506547916E-2</v>
      </c>
      <c r="Q693" s="55">
        <f>Equity_Historical!W694</f>
        <v>-1.5054608958581157E-3</v>
      </c>
      <c r="R693" s="55">
        <f>Equity_Historical!X694</f>
        <v>-2.3309634755663564E-3</v>
      </c>
      <c r="S693" s="55">
        <f>Equity_Historical!Y694</f>
        <v>6.1279789383109887E-4</v>
      </c>
      <c r="T693" s="55">
        <f>Equity_Historical!Z694</f>
        <v>-6.4217958900112219E-3</v>
      </c>
      <c r="V693" s="55"/>
      <c r="W693" s="55">
        <v>-2.1234211993165653E-3</v>
      </c>
      <c r="X693" s="55">
        <v>-8.9665178962451686E-3</v>
      </c>
      <c r="Y693" s="94">
        <f t="shared" si="45"/>
        <v>-6.2292792174737273E-3</v>
      </c>
      <c r="Z693" s="54">
        <f t="shared" si="46"/>
        <v>993770.7207825263</v>
      </c>
      <c r="AA693" s="54">
        <f t="shared" si="47"/>
        <v>-6229.2792174736969</v>
      </c>
      <c r="AB693" s="101">
        <v>898.52007474086713</v>
      </c>
      <c r="AC693" s="6">
        <f t="shared" si="44"/>
        <v>1088667.5643908866</v>
      </c>
    </row>
    <row r="694" spans="2:29">
      <c r="B694" s="112">
        <v>44466</v>
      </c>
      <c r="C694" s="33">
        <v>690</v>
      </c>
      <c r="D694" s="55">
        <f>Bond_Historical!K694</f>
        <v>-1.164139937044168E-3</v>
      </c>
      <c r="E694" s="55">
        <f>Bond_Historical!L694</f>
        <v>-1.3872611554691348E-3</v>
      </c>
      <c r="F694" s="55">
        <f>Bond_Historical!M694</f>
        <v>-1.5040325308649316E-3</v>
      </c>
      <c r="G694" s="55">
        <f>Bond_Historical!N694</f>
        <v>-5.187179137473146E-4</v>
      </c>
      <c r="H694" s="55">
        <f>Bond_Historical!O694</f>
        <v>6.387400282202284E-4</v>
      </c>
      <c r="I694" s="55">
        <f>Bond_Historical!P694</f>
        <v>-5.4545696498711381E-4</v>
      </c>
      <c r="J694" s="55">
        <f>Equity_Historical!P695</f>
        <v>2.9260357365131488E-2</v>
      </c>
      <c r="K694" s="55">
        <f>Equity_Historical!Q695</f>
        <v>1.7549785640896779E-3</v>
      </c>
      <c r="L694" s="55">
        <f>Equity_Historical!R695</f>
        <v>-6.4466220093303142E-3</v>
      </c>
      <c r="M694" s="55">
        <f>Equity_Historical!S695</f>
        <v>-5.8812426672773411E-3</v>
      </c>
      <c r="N694" s="55">
        <f>Equity_Historical!T695</f>
        <v>2.6887966932998983E-2</v>
      </c>
      <c r="O694" s="55">
        <f>Equity_Historical!U695</f>
        <v>2.387865020570909E-2</v>
      </c>
      <c r="P694" s="55">
        <f>Equity_Historical!V695</f>
        <v>-2.4398948597082054E-2</v>
      </c>
      <c r="Q694" s="55">
        <f>Equity_Historical!W695</f>
        <v>-6.4592757808239996E-3</v>
      </c>
      <c r="R694" s="55">
        <f>Equity_Historical!X695</f>
        <v>-4.4561988889818141E-3</v>
      </c>
      <c r="S694" s="55">
        <f>Equity_Historical!Y695</f>
        <v>-1.0606098485642278E-2</v>
      </c>
      <c r="T694" s="55">
        <f>Equity_Historical!Z695</f>
        <v>9.0356743273503296E-3</v>
      </c>
      <c r="V694" s="55"/>
      <c r="W694" s="55">
        <v>-9.1418448164668484E-4</v>
      </c>
      <c r="X694" s="55">
        <v>1.4465041470293016E-2</v>
      </c>
      <c r="Y694" s="94">
        <f t="shared" si="45"/>
        <v>8.3133510895171351E-3</v>
      </c>
      <c r="Z694" s="54">
        <f t="shared" si="46"/>
        <v>1008313.3510895171</v>
      </c>
      <c r="AA694" s="54">
        <f t="shared" si="47"/>
        <v>8313.3510895171203</v>
      </c>
      <c r="AB694" s="101">
        <v>920.41237533115782</v>
      </c>
      <c r="AC694" s="6">
        <f t="shared" si="44"/>
        <v>1096980.9154804037</v>
      </c>
    </row>
    <row r="695" spans="2:29">
      <c r="B695" s="112">
        <v>44467</v>
      </c>
      <c r="C695" s="33">
        <v>691</v>
      </c>
      <c r="D695" s="55">
        <f>Bond_Historical!K695</f>
        <v>-4.3202498812931929E-3</v>
      </c>
      <c r="E695" s="55">
        <f>Bond_Historical!L695</f>
        <v>-4.1736379294396503E-3</v>
      </c>
      <c r="F695" s="55">
        <f>Bond_Historical!M695</f>
        <v>-3.7692902026052332E-3</v>
      </c>
      <c r="G695" s="55">
        <f>Bond_Historical!N695</f>
        <v>-1.0735769866392035E-2</v>
      </c>
      <c r="H695" s="55">
        <f>Bond_Historical!O695</f>
        <v>-2.2373413902981028E-3</v>
      </c>
      <c r="I695" s="55">
        <f>Bond_Historical!P695</f>
        <v>-2.184846758814577E-3</v>
      </c>
      <c r="J695" s="55">
        <f>Equity_Historical!P696</f>
        <v>1.0400990797214661E-2</v>
      </c>
      <c r="K695" s="55">
        <f>Equity_Historical!Q696</f>
        <v>-3.7254198681855435E-2</v>
      </c>
      <c r="L695" s="55">
        <f>Equity_Historical!R696</f>
        <v>-1.2378767620075408E-2</v>
      </c>
      <c r="M695" s="55">
        <f>Equity_Historical!S696</f>
        <v>3.1286181670526353E-3</v>
      </c>
      <c r="N695" s="55">
        <f>Equity_Historical!T696</f>
        <v>-1.5234527638827697E-2</v>
      </c>
      <c r="O695" s="55">
        <f>Equity_Historical!U696</f>
        <v>-5.4045553313477879E-3</v>
      </c>
      <c r="P695" s="55">
        <f>Equity_Historical!V696</f>
        <v>-1.9711227439616331E-2</v>
      </c>
      <c r="Q695" s="55">
        <f>Equity_Historical!W696</f>
        <v>-5.1143113981189153E-3</v>
      </c>
      <c r="R695" s="55">
        <f>Equity_Historical!X696</f>
        <v>-1.6545006644377965E-2</v>
      </c>
      <c r="S695" s="55">
        <f>Equity_Historical!Y696</f>
        <v>-2.4088953499503081E-2</v>
      </c>
      <c r="T695" s="55">
        <f>Equity_Historical!Z696</f>
        <v>4.3037667244044319E-3</v>
      </c>
      <c r="V695" s="55"/>
      <c r="W695" s="55">
        <v>-5.8444966690963098E-3</v>
      </c>
      <c r="X695" s="55">
        <v>-3.0633198630204386E-2</v>
      </c>
      <c r="Y695" s="94">
        <f t="shared" si="45"/>
        <v>-2.0717717845761152E-2</v>
      </c>
      <c r="Z695" s="54">
        <f t="shared" si="46"/>
        <v>979282.2821542389</v>
      </c>
      <c r="AA695" s="54">
        <f t="shared" si="47"/>
        <v>-20717.717845761101</v>
      </c>
      <c r="AB695" s="101">
        <v>936.30696129414719</v>
      </c>
      <c r="AC695" s="6">
        <f t="shared" si="44"/>
        <v>1076263.1976346425</v>
      </c>
    </row>
    <row r="696" spans="2:29">
      <c r="B696" s="112">
        <v>44468</v>
      </c>
      <c r="C696" s="33">
        <v>692</v>
      </c>
      <c r="D696" s="55">
        <f>Bond_Historical!K696</f>
        <v>1.166470783947341E-4</v>
      </c>
      <c r="E696" s="55">
        <f>Bond_Historical!L696</f>
        <v>6.9684192351102516E-4</v>
      </c>
      <c r="F696" s="55">
        <f>Bond_Historical!M696</f>
        <v>7.5501940800086226E-4</v>
      </c>
      <c r="G696" s="55">
        <f>Bond_Historical!N696</f>
        <v>-2.2525773475270299E-4</v>
      </c>
      <c r="H696" s="55">
        <f>Bond_Historical!O696</f>
        <v>1.5991588735168153E-4</v>
      </c>
      <c r="I696" s="55">
        <f>Bond_Historical!P696</f>
        <v>-1.0937695198792142E-3</v>
      </c>
      <c r="J696" s="55">
        <f>Equity_Historical!P697</f>
        <v>-6.6772185071013507E-4</v>
      </c>
      <c r="K696" s="55">
        <f>Equity_Historical!Q697</f>
        <v>-3.0576901510398027E-3</v>
      </c>
      <c r="L696" s="55">
        <f>Equity_Historical!R697</f>
        <v>-4.2724148779493798E-4</v>
      </c>
      <c r="M696" s="55">
        <f>Equity_Historical!S697</f>
        <v>7.6882069857001131E-3</v>
      </c>
      <c r="N696" s="55">
        <f>Equity_Historical!T697</f>
        <v>1.4471223994167194E-3</v>
      </c>
      <c r="O696" s="55">
        <f>Equity_Historical!U697</f>
        <v>-7.8315851405414512E-4</v>
      </c>
      <c r="P696" s="55">
        <f>Equity_Historical!V697</f>
        <v>4.6772054363270442E-3</v>
      </c>
      <c r="Q696" s="55">
        <f>Equity_Historical!W697</f>
        <v>1.7718983562612513E-2</v>
      </c>
      <c r="R696" s="55">
        <f>Equity_Historical!X697</f>
        <v>4.4805738692989504E-3</v>
      </c>
      <c r="S696" s="55">
        <f>Equity_Historical!Y697</f>
        <v>6.4620297633539896E-3</v>
      </c>
      <c r="T696" s="55">
        <f>Equity_Historical!Z697</f>
        <v>-5.7407426990660239E-3</v>
      </c>
      <c r="V696" s="55"/>
      <c r="W696" s="55">
        <v>1.1665166671782912E-4</v>
      </c>
      <c r="X696" s="55">
        <v>3.0950863523147472E-3</v>
      </c>
      <c r="Y696" s="94">
        <f t="shared" si="45"/>
        <v>1.90371247807598E-3</v>
      </c>
      <c r="Z696" s="54">
        <f t="shared" si="46"/>
        <v>1001903.712478076</v>
      </c>
      <c r="AA696" s="54">
        <f t="shared" si="47"/>
        <v>1903.7124780759914</v>
      </c>
      <c r="AB696" s="101">
        <v>946.13910064462107</v>
      </c>
      <c r="AC696" s="6">
        <f t="shared" si="44"/>
        <v>1078166.9101127186</v>
      </c>
    </row>
    <row r="697" spans="2:29">
      <c r="B697" s="112">
        <v>44469</v>
      </c>
      <c r="C697" s="33">
        <v>693</v>
      </c>
      <c r="D697" s="55">
        <f>Bond_Historical!K697</f>
        <v>-2.3359723122804135E-4</v>
      </c>
      <c r="E697" s="55">
        <f>Bond_Historical!L697</f>
        <v>-1.7413006804536837E-4</v>
      </c>
      <c r="F697" s="55">
        <f>Bond_Historical!M697</f>
        <v>1.1318593293057706E-3</v>
      </c>
      <c r="G697" s="55">
        <f>Bond_Historical!N697</f>
        <v>-2.6276014252783757E-3</v>
      </c>
      <c r="H697" s="55">
        <f>Bond_Historical!O697</f>
        <v>1.119126502506487E-3</v>
      </c>
      <c r="I697" s="55">
        <f>Bond_Historical!P697</f>
        <v>-7.3009098245652843E-4</v>
      </c>
      <c r="J697" s="55">
        <f>Equity_Historical!P698</f>
        <v>-1.7860645771776509E-2</v>
      </c>
      <c r="K697" s="55">
        <f>Equity_Historical!Q698</f>
        <v>-6.478943774366531E-4</v>
      </c>
      <c r="L697" s="55">
        <f>Equity_Historical!R698</f>
        <v>-7.5762795052790538E-3</v>
      </c>
      <c r="M697" s="55">
        <f>Equity_Historical!S698</f>
        <v>-1.1369996952752754E-2</v>
      </c>
      <c r="N697" s="55">
        <f>Equity_Historical!T698</f>
        <v>-1.6917444190934553E-2</v>
      </c>
      <c r="O697" s="55">
        <f>Equity_Historical!U698</f>
        <v>-1.3712132628131268E-2</v>
      </c>
      <c r="P697" s="55">
        <f>Equity_Historical!V698</f>
        <v>-1.7183071093488086E-2</v>
      </c>
      <c r="Q697" s="55">
        <f>Equity_Historical!W698</f>
        <v>-1.177789340742375E-2</v>
      </c>
      <c r="R697" s="55">
        <f>Equity_Historical!X698</f>
        <v>-2.4446707746237528E-2</v>
      </c>
      <c r="S697" s="55">
        <f>Equity_Historical!Y698</f>
        <v>-9.3553968165779478E-3</v>
      </c>
      <c r="T697" s="55">
        <f>Equity_Historical!Z698</f>
        <v>-4.6076046864294243E-2</v>
      </c>
      <c r="V697" s="55"/>
      <c r="W697" s="55">
        <v>-6.9158709317139954E-4</v>
      </c>
      <c r="X697" s="55">
        <v>1.6241369425751204E-3</v>
      </c>
      <c r="Y697" s="94">
        <f t="shared" si="45"/>
        <v>6.9784732827651234E-4</v>
      </c>
      <c r="Z697" s="54">
        <f t="shared" si="46"/>
        <v>1000697.8473282765</v>
      </c>
      <c r="AA697" s="54">
        <f t="shared" si="47"/>
        <v>697.84732827648986</v>
      </c>
      <c r="AB697" s="101">
        <v>981.29215988365468</v>
      </c>
      <c r="AC697" s="6">
        <f t="shared" si="44"/>
        <v>1078864.757440995</v>
      </c>
    </row>
    <row r="698" spans="2:29">
      <c r="B698" s="112">
        <v>44470</v>
      </c>
      <c r="C698" s="33">
        <v>694</v>
      </c>
      <c r="D698" s="55">
        <f>Bond_Historical!K698</f>
        <v>3.3932384548031103E-3</v>
      </c>
      <c r="E698" s="55">
        <f>Bond_Historical!L698</f>
        <v>3.0479584044882575E-3</v>
      </c>
      <c r="F698" s="55">
        <f>Bond_Historical!M698</f>
        <v>2.6744044088202247E-3</v>
      </c>
      <c r="G698" s="55">
        <f>Bond_Historical!N698</f>
        <v>7.2419858366689323E-3</v>
      </c>
      <c r="H698" s="55">
        <f>Bond_Historical!O698</f>
        <v>3.4458160288793984E-3</v>
      </c>
      <c r="I698" s="55">
        <f>Bond_Historical!P698</f>
        <v>4.5691795980536186E-4</v>
      </c>
      <c r="J698" s="55">
        <f>Equity_Historical!P699</f>
        <v>3.5243823980015201E-2</v>
      </c>
      <c r="K698" s="55">
        <f>Equity_Historical!Q699</f>
        <v>1.0609673510335382E-2</v>
      </c>
      <c r="L698" s="55">
        <f>Equity_Historical!R699</f>
        <v>-1.6858179167891389E-2</v>
      </c>
      <c r="M698" s="55">
        <f>Equity_Historical!S699</f>
        <v>-1.844316574674466E-4</v>
      </c>
      <c r="N698" s="55">
        <f>Equity_Historical!T699</f>
        <v>1.6628187195623374E-2</v>
      </c>
      <c r="O698" s="55">
        <f>Equity_Historical!U699</f>
        <v>2.0797558252071701E-2</v>
      </c>
      <c r="P698" s="55">
        <f>Equity_Historical!V699</f>
        <v>4.5109025904333331E-3</v>
      </c>
      <c r="Q698" s="55">
        <f>Equity_Historical!W699</f>
        <v>-1.3732161249941508E-2</v>
      </c>
      <c r="R698" s="55">
        <f>Equity_Historical!X699</f>
        <v>4.3158207601838895E-3</v>
      </c>
      <c r="S698" s="55">
        <f>Equity_Historical!Y699</f>
        <v>8.0941832514955809E-3</v>
      </c>
      <c r="T698" s="55">
        <f>Equity_Historical!Z699</f>
        <v>2.1055685555954513E-2</v>
      </c>
      <c r="V698" s="55"/>
      <c r="W698" s="55">
        <v>4.0485536199066354E-3</v>
      </c>
      <c r="X698" s="55">
        <v>2.3099579331560427E-2</v>
      </c>
      <c r="Y698" s="94">
        <f t="shared" si="45"/>
        <v>1.5479169046898909E-2</v>
      </c>
      <c r="Z698" s="54">
        <f t="shared" si="46"/>
        <v>1015479.169046899</v>
      </c>
      <c r="AA698" s="54">
        <f t="shared" si="47"/>
        <v>15479.169046898955</v>
      </c>
      <c r="AB698" s="101">
        <v>992.6737954627024</v>
      </c>
      <c r="AC698" s="6">
        <f t="shared" si="44"/>
        <v>1094343.9264878938</v>
      </c>
    </row>
    <row r="699" spans="2:29">
      <c r="B699" s="112">
        <v>44473</v>
      </c>
      <c r="C699" s="33">
        <v>695</v>
      </c>
      <c r="D699" s="55">
        <f>Bond_Historical!K699</f>
        <v>-7.0130395051633482E-4</v>
      </c>
      <c r="E699" s="55">
        <f>Bond_Historical!L699</f>
        <v>-6.9597405586450717E-4</v>
      </c>
      <c r="F699" s="55">
        <f>Bond_Historical!M699</f>
        <v>-7.5282527941863161E-4</v>
      </c>
      <c r="G699" s="55">
        <f>Bond_Historical!N699</f>
        <v>-1.6462853211170465E-3</v>
      </c>
      <c r="H699" s="55">
        <f>Bond_Historical!O699</f>
        <v>1.5985962434599736E-4</v>
      </c>
      <c r="I699" s="55">
        <f>Bond_Historical!P699</f>
        <v>-7.3118452872955521E-4</v>
      </c>
      <c r="J699" s="55">
        <f>Equity_Historical!P700</f>
        <v>1.2882291818255839E-2</v>
      </c>
      <c r="K699" s="55">
        <f>Equity_Historical!Q700</f>
        <v>-5.0156921463826665E-2</v>
      </c>
      <c r="L699" s="55">
        <f>Equity_Historical!R700</f>
        <v>-9.678253300582338E-3</v>
      </c>
      <c r="M699" s="55">
        <f>Equity_Historical!S700</f>
        <v>-7.4060928419870838E-3</v>
      </c>
      <c r="N699" s="55">
        <f>Equity_Historical!T700</f>
        <v>1.507442947623555E-2</v>
      </c>
      <c r="O699" s="55">
        <f>Equity_Historical!U700</f>
        <v>-1.0775505481954489E-3</v>
      </c>
      <c r="P699" s="55">
        <f>Equity_Historical!V700</f>
        <v>-5.1892711190153745E-3</v>
      </c>
      <c r="Q699" s="55">
        <f>Equity_Historical!W700</f>
        <v>2.2373675430614116E-2</v>
      </c>
      <c r="R699" s="55">
        <f>Equity_Historical!X700</f>
        <v>-1.3907713701665761E-2</v>
      </c>
      <c r="S699" s="55">
        <f>Equity_Historical!Y700</f>
        <v>-2.491314032383711E-2</v>
      </c>
      <c r="T699" s="55">
        <f>Equity_Historical!Z700</f>
        <v>-1.1048478956654615E-2</v>
      </c>
      <c r="V699" s="55"/>
      <c r="W699" s="55">
        <v>-9.685567784249794E-4</v>
      </c>
      <c r="X699" s="55">
        <v>1.9265630178817501E-2</v>
      </c>
      <c r="Y699" s="94">
        <f t="shared" si="45"/>
        <v>1.1171955395920507E-2</v>
      </c>
      <c r="Z699" s="54">
        <f t="shared" si="46"/>
        <v>1011171.9553959206</v>
      </c>
      <c r="AA699" s="54">
        <f t="shared" si="47"/>
        <v>11171.955395920551</v>
      </c>
      <c r="AB699" s="101">
        <v>1015.9004722208483</v>
      </c>
      <c r="AC699" s="6">
        <f t="shared" si="44"/>
        <v>1105515.8818838145</v>
      </c>
    </row>
    <row r="700" spans="2:29">
      <c r="B700" s="112">
        <v>44474</v>
      </c>
      <c r="C700" s="33">
        <v>696</v>
      </c>
      <c r="D700" s="55">
        <f>Bond_Historical!K700</f>
        <v>-2.4578591361219004E-3</v>
      </c>
      <c r="E700" s="55">
        <f>Bond_Historical!L700</f>
        <v>-2.352123925360221E-3</v>
      </c>
      <c r="F700" s="55">
        <f>Bond_Historical!M700</f>
        <v>-3.0163040774657235E-3</v>
      </c>
      <c r="G700" s="55">
        <f>Bond_Historical!N700</f>
        <v>-4.1277619832750644E-3</v>
      </c>
      <c r="H700" s="55">
        <f>Bond_Historical!O700</f>
        <v>1.4387843059873175E-3</v>
      </c>
      <c r="I700" s="55">
        <f>Bond_Historical!P700</f>
        <v>3.654259596468545E-4</v>
      </c>
      <c r="J700" s="55">
        <f>Equity_Historical!P701</f>
        <v>-1.6216168826090141E-3</v>
      </c>
      <c r="K700" s="55">
        <f>Equity_Historical!Q701</f>
        <v>2.0419623640511111E-2</v>
      </c>
      <c r="L700" s="55">
        <f>Equity_Historical!R701</f>
        <v>6.5358879565405722E-3</v>
      </c>
      <c r="M700" s="55">
        <f>Equity_Historical!S701</f>
        <v>-6.8997528412469726E-3</v>
      </c>
      <c r="N700" s="55">
        <f>Equity_Historical!T701</f>
        <v>1.1194349889407519E-2</v>
      </c>
      <c r="O700" s="55">
        <f>Equity_Historical!U701</f>
        <v>1.6198387682099386E-2</v>
      </c>
      <c r="P700" s="55">
        <f>Equity_Historical!V701</f>
        <v>-2.5671231289551306E-3</v>
      </c>
      <c r="Q700" s="55">
        <f>Equity_Historical!W701</f>
        <v>-2.4613785238998022E-3</v>
      </c>
      <c r="R700" s="55">
        <f>Equity_Historical!X701</f>
        <v>1.6452664574551398E-2</v>
      </c>
      <c r="S700" s="55">
        <f>Equity_Historical!Y701</f>
        <v>1.4059109473524021E-2</v>
      </c>
      <c r="T700" s="55">
        <f>Equity_Historical!Z701</f>
        <v>-4.4335855758453462E-4</v>
      </c>
      <c r="V700" s="55"/>
      <c r="W700" s="55">
        <v>-2.5520764395360832E-3</v>
      </c>
      <c r="X700" s="55">
        <v>1.6182436444746914E-2</v>
      </c>
      <c r="Y700" s="94">
        <f t="shared" si="45"/>
        <v>8.688631291033715E-3</v>
      </c>
      <c r="Z700" s="54">
        <f t="shared" si="46"/>
        <v>1008688.6312910337</v>
      </c>
      <c r="AA700" s="54">
        <f t="shared" si="47"/>
        <v>8688.6312910337001</v>
      </c>
      <c r="AB700" s="101">
        <v>1067.5206357598072</v>
      </c>
      <c r="AC700" s="6">
        <f t="shared" si="44"/>
        <v>1114204.5131748482</v>
      </c>
    </row>
    <row r="701" spans="2:29">
      <c r="B701" s="112">
        <v>44475</v>
      </c>
      <c r="C701" s="33">
        <v>697</v>
      </c>
      <c r="D701" s="55">
        <f>Bond_Historical!K701</f>
        <v>4.6882906251853156E-4</v>
      </c>
      <c r="E701" s="55">
        <f>Bond_Historical!L701</f>
        <v>4.3594271878466437E-4</v>
      </c>
      <c r="F701" s="55">
        <f>Bond_Historical!M701</f>
        <v>7.5474028251206133E-4</v>
      </c>
      <c r="G701" s="55">
        <f>Bond_Historical!N701</f>
        <v>3.0059311868939727E-4</v>
      </c>
      <c r="H701" s="55">
        <f>Bond_Historical!O701</f>
        <v>-7.9899357113707894E-4</v>
      </c>
      <c r="I701" s="55">
        <f>Bond_Historical!P701</f>
        <v>-1.8261856241271488E-4</v>
      </c>
      <c r="J701" s="55">
        <f>Equity_Historical!P702</f>
        <v>-1.8508410243244691E-2</v>
      </c>
      <c r="K701" s="55">
        <f>Equity_Historical!Q702</f>
        <v>2.0403300011364294E-3</v>
      </c>
      <c r="L701" s="55">
        <f>Equity_Historical!R702</f>
        <v>7.2928184292160225E-3</v>
      </c>
      <c r="M701" s="55">
        <f>Equity_Historical!S702</f>
        <v>-7.3248723148027642E-3</v>
      </c>
      <c r="N701" s="55">
        <f>Equity_Historical!T702</f>
        <v>-1.662338069523293E-2</v>
      </c>
      <c r="O701" s="55">
        <f>Equity_Historical!U702</f>
        <v>2.1321049529419824E-3</v>
      </c>
      <c r="P701" s="55">
        <f>Equity_Historical!V702</f>
        <v>1.2807320556022855E-2</v>
      </c>
      <c r="Q701" s="55">
        <f>Equity_Historical!W702</f>
        <v>2.1267458238859741E-2</v>
      </c>
      <c r="R701" s="55">
        <f>Equity_Historical!X702</f>
        <v>2.0819645816195801E-3</v>
      </c>
      <c r="S701" s="55">
        <f>Equity_Historical!Y702</f>
        <v>6.2872513367331897E-3</v>
      </c>
      <c r="T701" s="55">
        <f>Equity_Historical!Z702</f>
        <v>3.2524894693673973E-4</v>
      </c>
      <c r="V701" s="55"/>
      <c r="W701" s="55">
        <v>3.2820716356099261E-4</v>
      </c>
      <c r="X701" s="55">
        <v>-5.5940668661396903E-3</v>
      </c>
      <c r="Y701" s="94">
        <f t="shared" si="45"/>
        <v>-3.2251572542594171E-3</v>
      </c>
      <c r="Z701" s="54">
        <f t="shared" si="46"/>
        <v>996774.84274574055</v>
      </c>
      <c r="AA701" s="54">
        <f t="shared" si="47"/>
        <v>-3225.1572542594513</v>
      </c>
      <c r="AB701" s="101">
        <v>1069.5568557690131</v>
      </c>
      <c r="AC701" s="6">
        <f t="shared" si="44"/>
        <v>1110979.3559205886</v>
      </c>
    </row>
    <row r="702" spans="2:29">
      <c r="B702" s="112">
        <v>44476</v>
      </c>
      <c r="C702" s="33">
        <v>698</v>
      </c>
      <c r="D702" s="55">
        <f>Bond_Historical!K702</f>
        <v>-2.8149654045331357E-3</v>
      </c>
      <c r="E702" s="55">
        <f>Bond_Historical!L702</f>
        <v>-2.7936774670166164E-3</v>
      </c>
      <c r="F702" s="55">
        <f>Bond_Historical!M702</f>
        <v>-3.0233832954587154E-3</v>
      </c>
      <c r="G702" s="55">
        <f>Bond_Historical!N702</f>
        <v>-4.4455219686204885E-3</v>
      </c>
      <c r="H702" s="55">
        <f>Bond_Historical!O702</f>
        <v>-1.1195715414181108E-3</v>
      </c>
      <c r="I702" s="55">
        <f>Bond_Historical!P702</f>
        <v>-9.1474088841609757E-4</v>
      </c>
      <c r="J702" s="55">
        <f>Equity_Historical!P703</f>
        <v>2.806537557206406E-3</v>
      </c>
      <c r="K702" s="55">
        <f>Equity_Historical!Q703</f>
        <v>-1.3336433228576392E-2</v>
      </c>
      <c r="L702" s="55">
        <f>Equity_Historical!R703</f>
        <v>1.1702901232975205E-2</v>
      </c>
      <c r="M702" s="55">
        <f>Equity_Historical!S703</f>
        <v>-2.2644064670977824E-3</v>
      </c>
      <c r="N702" s="55">
        <f>Equity_Historical!T703</f>
        <v>1.0545835982780808E-2</v>
      </c>
      <c r="O702" s="55">
        <f>Equity_Historical!U703</f>
        <v>6.3105896002998594E-3</v>
      </c>
      <c r="P702" s="55">
        <f>Equity_Historical!V703</f>
        <v>-6.9279133044062207E-3</v>
      </c>
      <c r="Q702" s="55">
        <f>Equity_Historical!W703</f>
        <v>-3.0875554949185342E-3</v>
      </c>
      <c r="R702" s="55">
        <f>Equity_Historical!X703</f>
        <v>2.6161012811809509E-2</v>
      </c>
      <c r="S702" s="55">
        <f>Equity_Historical!Y703</f>
        <v>9.0433593130562328E-3</v>
      </c>
      <c r="T702" s="55">
        <f>Equity_Historical!Z703</f>
        <v>1.6674522671386079E-2</v>
      </c>
      <c r="V702" s="55"/>
      <c r="W702" s="55">
        <v>-3.0598522081359209E-3</v>
      </c>
      <c r="X702" s="55">
        <v>-4.2550158410390518E-3</v>
      </c>
      <c r="Y702" s="94">
        <f t="shared" si="45"/>
        <v>-3.7769503878777996E-3</v>
      </c>
      <c r="Z702" s="54">
        <f t="shared" si="46"/>
        <v>996223.04961212224</v>
      </c>
      <c r="AA702" s="54">
        <f t="shared" si="47"/>
        <v>-3776.9503878777614</v>
      </c>
      <c r="AB702" s="101">
        <v>1071.2013254427584</v>
      </c>
      <c r="AC702" s="6">
        <f t="shared" si="44"/>
        <v>1107202.4055327107</v>
      </c>
    </row>
    <row r="703" spans="2:29">
      <c r="B703" s="112">
        <v>44477</v>
      </c>
      <c r="C703" s="33">
        <v>699</v>
      </c>
      <c r="D703" s="55">
        <f>Bond_Historical!K703</f>
        <v>-2.4696212121317548E-3</v>
      </c>
      <c r="E703" s="55">
        <f>Bond_Historical!L703</f>
        <v>-2.1881471168317367E-3</v>
      </c>
      <c r="F703" s="55">
        <f>Bond_Historical!M703</f>
        <v>-1.8942419407188757E-3</v>
      </c>
      <c r="G703" s="55">
        <f>Bond_Historical!N703</f>
        <v>-4.6171361705013873E-3</v>
      </c>
      <c r="H703" s="55">
        <f>Bond_Historical!O703</f>
        <v>3.1992118222202136E-4</v>
      </c>
      <c r="I703" s="55">
        <f>Bond_Historical!P703</f>
        <v>-3.6584671302550818E-4</v>
      </c>
      <c r="J703" s="55">
        <f>Equity_Historical!P704</f>
        <v>2.4748818568075787E-2</v>
      </c>
      <c r="K703" s="55">
        <f>Equity_Historical!Q704</f>
        <v>2.5178823573618943E-3</v>
      </c>
      <c r="L703" s="55">
        <f>Equity_Historical!R704</f>
        <v>3.0116514388000442E-3</v>
      </c>
      <c r="M703" s="55">
        <f>Equity_Historical!S704</f>
        <v>-5.4941144458882018E-3</v>
      </c>
      <c r="N703" s="55">
        <f>Equity_Historical!T704</f>
        <v>-1.7027688723182202E-3</v>
      </c>
      <c r="O703" s="55">
        <f>Equity_Historical!U704</f>
        <v>7.6421925065325836E-4</v>
      </c>
      <c r="P703" s="55">
        <f>Equity_Historical!V704</f>
        <v>-1.5260034034566156E-2</v>
      </c>
      <c r="Q703" s="55">
        <f>Equity_Historical!W704</f>
        <v>-1.230995831727287E-2</v>
      </c>
      <c r="R703" s="55">
        <f>Equity_Historical!X704</f>
        <v>9.2478003063288638E-3</v>
      </c>
      <c r="S703" s="55">
        <f>Equity_Historical!Y704</f>
        <v>-2.7254307949455331E-3</v>
      </c>
      <c r="T703" s="55">
        <f>Equity_Historical!Z704</f>
        <v>-2.677100070449297E-3</v>
      </c>
      <c r="V703" s="55"/>
      <c r="W703" s="55">
        <v>-2.5893203148223604E-3</v>
      </c>
      <c r="X703" s="55">
        <v>2.336956478317265E-3</v>
      </c>
      <c r="Y703" s="94">
        <f t="shared" si="45"/>
        <v>3.6644576106141481E-4</v>
      </c>
      <c r="Z703" s="54">
        <f t="shared" si="46"/>
        <v>1000366.4457610614</v>
      </c>
      <c r="AA703" s="54">
        <f t="shared" si="47"/>
        <v>366.44576106138993</v>
      </c>
      <c r="AB703" s="101">
        <v>1079.3221738918219</v>
      </c>
      <c r="AC703" s="6">
        <f t="shared" si="44"/>
        <v>1107568.851293772</v>
      </c>
    </row>
    <row r="704" spans="2:29">
      <c r="B704" s="112">
        <v>44480</v>
      </c>
      <c r="C704" s="33">
        <v>700</v>
      </c>
      <c r="D704" s="55">
        <f>Bond_Historical!K704</f>
        <v>-1.5314271856428116E-3</v>
      </c>
      <c r="E704" s="55">
        <f>Bond_Historical!L704</f>
        <v>-1.5781794060498724E-3</v>
      </c>
      <c r="F704" s="55">
        <f>Bond_Historical!M704</f>
        <v>-3.0383104438624956E-3</v>
      </c>
      <c r="G704" s="55">
        <f>Bond_Historical!N704</f>
        <v>-1.8984712881798844E-3</v>
      </c>
      <c r="H704" s="55">
        <f>Bond_Historical!O704</f>
        <v>-8.0020080596456499E-4</v>
      </c>
      <c r="I704" s="55">
        <f>Bond_Historical!P704</f>
        <v>-1.282599752077348E-3</v>
      </c>
      <c r="J704" s="55">
        <f>Equity_Historical!P705</f>
        <v>-1.0021126148633023E-2</v>
      </c>
      <c r="K704" s="55">
        <f>Equity_Historical!Q705</f>
        <v>-1.403522199092975E-2</v>
      </c>
      <c r="L704" s="55">
        <f>Equity_Historical!R705</f>
        <v>-9.3123929196032543E-4</v>
      </c>
      <c r="M704" s="55">
        <f>Equity_Historical!S705</f>
        <v>-2.6630498336083701E-3</v>
      </c>
      <c r="N704" s="55">
        <f>Equity_Historical!T705</f>
        <v>-9.4165008742038182E-3</v>
      </c>
      <c r="O704" s="55">
        <f>Equity_Historical!U705</f>
        <v>-2.1256189215994648E-2</v>
      </c>
      <c r="P704" s="55">
        <f>Equity_Historical!V705</f>
        <v>-1.8329441696849299E-3</v>
      </c>
      <c r="Q704" s="55">
        <f>Equity_Historical!W705</f>
        <v>6.1061003165413215E-3</v>
      </c>
      <c r="R704" s="55">
        <f>Equity_Historical!X705</f>
        <v>-8.5315664075687574E-3</v>
      </c>
      <c r="S704" s="55">
        <f>Equity_Historical!Y705</f>
        <v>-6.300422556086055E-4</v>
      </c>
      <c r="T704" s="55">
        <f>Equity_Historical!Z705</f>
        <v>-3.1315659601440962E-2</v>
      </c>
      <c r="V704" s="55"/>
      <c r="W704" s="55">
        <v>-1.893006607567873E-3</v>
      </c>
      <c r="X704" s="55">
        <v>3.7435696228476402E-3</v>
      </c>
      <c r="Y704" s="94">
        <f t="shared" si="45"/>
        <v>1.4889391306814347E-3</v>
      </c>
      <c r="Z704" s="54">
        <f t="shared" si="46"/>
        <v>1001488.9391306815</v>
      </c>
      <c r="AA704" s="54">
        <f t="shared" si="47"/>
        <v>1488.9391306814505</v>
      </c>
      <c r="AB704" s="101">
        <v>1089.5410988118965</v>
      </c>
      <c r="AC704" s="6">
        <f t="shared" si="44"/>
        <v>1109057.7904244536</v>
      </c>
    </row>
    <row r="705" spans="2:29">
      <c r="B705" s="112">
        <v>44481</v>
      </c>
      <c r="C705" s="33">
        <v>701</v>
      </c>
      <c r="D705" s="55">
        <f>Bond_Historical!K705</f>
        <v>3.6485158231295898E-3</v>
      </c>
      <c r="E705" s="55">
        <f>Bond_Historical!L705</f>
        <v>3.6787227381779547E-3</v>
      </c>
      <c r="F705" s="55">
        <f>Bond_Historical!M705</f>
        <v>5.3110903299241159E-3</v>
      </c>
      <c r="G705" s="55">
        <f>Bond_Historical!N705</f>
        <v>6.364528681398458E-3</v>
      </c>
      <c r="H705" s="55">
        <f>Bond_Historical!O705</f>
        <v>1.9195573648403044E-3</v>
      </c>
      <c r="I705" s="55">
        <f>Bond_Historical!P705</f>
        <v>2.1971698036985666E-3</v>
      </c>
      <c r="J705" s="55">
        <f>Equity_Historical!P706</f>
        <v>-5.2116093369672378E-3</v>
      </c>
      <c r="K705" s="55">
        <f>Equity_Historical!Q706</f>
        <v>-5.1755565747272888E-3</v>
      </c>
      <c r="L705" s="55">
        <f>Equity_Historical!R706</f>
        <v>-1.0755872970977147E-3</v>
      </c>
      <c r="M705" s="55">
        <f>Equity_Historical!S706</f>
        <v>-4.1991379570673459E-3</v>
      </c>
      <c r="N705" s="55">
        <f>Equity_Historical!T706</f>
        <v>-7.7709744041983718E-3</v>
      </c>
      <c r="O705" s="55">
        <f>Equity_Historical!U706</f>
        <v>-7.7108224921857912E-3</v>
      </c>
      <c r="P705" s="55">
        <f>Equity_Historical!V706</f>
        <v>1.1213570952634474E-2</v>
      </c>
      <c r="Q705" s="55">
        <f>Equity_Historical!W706</f>
        <v>2.3662928648563283E-2</v>
      </c>
      <c r="R705" s="55">
        <f>Equity_Historical!X706</f>
        <v>-4.3304991748370474E-3</v>
      </c>
      <c r="S705" s="55">
        <f>Equity_Historical!Y706</f>
        <v>-9.1446429282155076E-3</v>
      </c>
      <c r="T705" s="55">
        <f>Equity_Historical!Z706</f>
        <v>-6.0012358522579046E-3</v>
      </c>
      <c r="V705" s="55"/>
      <c r="W705" s="55">
        <v>4.5867408014866849E-3</v>
      </c>
      <c r="X705" s="55">
        <v>2.758559793453139E-3</v>
      </c>
      <c r="Y705" s="94">
        <f t="shared" si="45"/>
        <v>3.4898321966665572E-3</v>
      </c>
      <c r="Z705" s="54">
        <f t="shared" si="46"/>
        <v>1003489.8321966665</v>
      </c>
      <c r="AA705" s="54">
        <f t="shared" si="47"/>
        <v>3489.8321966665098</v>
      </c>
      <c r="AB705" s="101">
        <v>1122.7399035207927</v>
      </c>
      <c r="AC705" s="6">
        <f t="shared" si="44"/>
        <v>1112547.62262112</v>
      </c>
    </row>
    <row r="706" spans="2:29">
      <c r="B706" s="112">
        <v>44482</v>
      </c>
      <c r="C706" s="33">
        <v>702</v>
      </c>
      <c r="D706" s="55">
        <f>Bond_Historical!K706</f>
        <v>2.698668916659909E-3</v>
      </c>
      <c r="E706" s="55">
        <f>Bond_Historical!L706</f>
        <v>2.2708244579436945E-3</v>
      </c>
      <c r="F706" s="55">
        <f>Bond_Historical!M706</f>
        <v>2.267426929019017E-3</v>
      </c>
      <c r="G706" s="55">
        <f>Bond_Historical!N706</f>
        <v>5.0478305260520029E-3</v>
      </c>
      <c r="H706" s="55">
        <f>Bond_Historical!O706</f>
        <v>4.7832078852840625E-3</v>
      </c>
      <c r="I706" s="55">
        <f>Bond_Historical!P706</f>
        <v>-1.825049280715728E-4</v>
      </c>
      <c r="J706" s="55">
        <f>Equity_Historical!P707</f>
        <v>-2.7798479727294267E-3</v>
      </c>
      <c r="K706" s="55">
        <f>Equity_Historical!Q707</f>
        <v>2.3755380005857623E-3</v>
      </c>
      <c r="L706" s="55">
        <f>Equity_Historical!R707</f>
        <v>-7.2727198301576436E-3</v>
      </c>
      <c r="M706" s="55">
        <f>Equity_Historical!S707</f>
        <v>1.3111798436700812E-2</v>
      </c>
      <c r="N706" s="55">
        <f>Equity_Historical!T707</f>
        <v>6.3365150887654776E-3</v>
      </c>
      <c r="O706" s="55">
        <f>Equity_Historical!U707</f>
        <v>-2.6720451407768672E-2</v>
      </c>
      <c r="P706" s="55">
        <f>Equity_Historical!V707</f>
        <v>-1.3996808790861731E-3</v>
      </c>
      <c r="Q706" s="55">
        <f>Equity_Historical!W707</f>
        <v>4.7448653300770378E-3</v>
      </c>
      <c r="R706" s="55">
        <f>Equity_Historical!X707</f>
        <v>7.6854978537007224E-4</v>
      </c>
      <c r="S706" s="55">
        <f>Equity_Historical!Y707</f>
        <v>-4.249079558883458E-3</v>
      </c>
      <c r="T706" s="55">
        <f>Equity_Historical!Z707</f>
        <v>-4.8514490281691717E-3</v>
      </c>
      <c r="V706" s="55"/>
      <c r="W706" s="55">
        <v>3.0299167933716597E-3</v>
      </c>
      <c r="X706" s="55">
        <v>-1.1925719381255487E-2</v>
      </c>
      <c r="Y706" s="94">
        <f t="shared" si="45"/>
        <v>-5.9434649114046278E-3</v>
      </c>
      <c r="Z706" s="54">
        <f t="shared" si="46"/>
        <v>994056.53508859535</v>
      </c>
      <c r="AA706" s="54">
        <f t="shared" si="47"/>
        <v>-5943.4649114046479</v>
      </c>
      <c r="AB706" s="101">
        <v>1144.4452190112788</v>
      </c>
      <c r="AC706" s="6">
        <f t="shared" si="44"/>
        <v>1106604.1577097154</v>
      </c>
    </row>
    <row r="707" spans="2:29">
      <c r="B707" s="112">
        <v>44483</v>
      </c>
      <c r="C707" s="33">
        <v>703</v>
      </c>
      <c r="D707" s="55">
        <f>Bond_Historical!K707</f>
        <v>1.7562639807173815E-3</v>
      </c>
      <c r="E707" s="55">
        <f>Bond_Historical!L707</f>
        <v>1.9174244997943609E-3</v>
      </c>
      <c r="F707" s="55">
        <f>Bond_Historical!M707</f>
        <v>7.5473424920779401E-4</v>
      </c>
      <c r="G707" s="55">
        <f>Bond_Historical!N707</f>
        <v>4.7230269728318827E-3</v>
      </c>
      <c r="H707" s="55">
        <f>Bond_Historical!O707</f>
        <v>1.9070834697903331E-3</v>
      </c>
      <c r="I707" s="55">
        <f>Bond_Historical!P707</f>
        <v>0</v>
      </c>
      <c r="J707" s="55">
        <f>Equity_Historical!P708</f>
        <v>1.5113593420571834E-2</v>
      </c>
      <c r="K707" s="55">
        <f>Equity_Historical!Q708</f>
        <v>1.2219291829803327E-2</v>
      </c>
      <c r="L707" s="55">
        <f>Equity_Historical!R708</f>
        <v>1.0782055676008541E-2</v>
      </c>
      <c r="M707" s="55">
        <f>Equity_Historical!S708</f>
        <v>3.2041195358140768E-3</v>
      </c>
      <c r="N707" s="55">
        <f>Equity_Historical!T708</f>
        <v>2.9003915617061237E-2</v>
      </c>
      <c r="O707" s="55">
        <f>Equity_Historical!U708</f>
        <v>1.5225024015051398E-2</v>
      </c>
      <c r="P707" s="55">
        <f>Equity_Historical!V708</f>
        <v>1.3870979030368887E-2</v>
      </c>
      <c r="Q707" s="55">
        <f>Equity_Historical!W708</f>
        <v>-5.0093855063969529E-3</v>
      </c>
      <c r="R707" s="55">
        <f>Equity_Historical!X708</f>
        <v>4.0811129158937705E-2</v>
      </c>
      <c r="S707" s="55">
        <f>Equity_Historical!Y708</f>
        <v>2.0023797659020251E-2</v>
      </c>
      <c r="T707" s="55">
        <f>Equity_Historical!Z708</f>
        <v>2.3376224443966628E-3</v>
      </c>
      <c r="V707" s="55"/>
      <c r="W707" s="55">
        <v>2.3236510985985771E-3</v>
      </c>
      <c r="X707" s="55">
        <v>4.3404946076603459E-2</v>
      </c>
      <c r="Y707" s="94">
        <f t="shared" si="45"/>
        <v>2.6972428085401505E-2</v>
      </c>
      <c r="Z707" s="54">
        <f t="shared" si="46"/>
        <v>1026972.4280854015</v>
      </c>
      <c r="AA707" s="54">
        <f t="shared" si="47"/>
        <v>26972.428085401538</v>
      </c>
      <c r="AB707" s="101">
        <v>1144.7487517778063</v>
      </c>
      <c r="AC707" s="6">
        <f t="shared" si="44"/>
        <v>1133576.5857951171</v>
      </c>
    </row>
    <row r="708" spans="2:29">
      <c r="B708" s="112">
        <v>44484</v>
      </c>
      <c r="C708" s="33">
        <v>704</v>
      </c>
      <c r="D708" s="55">
        <f>Bond_Historical!K708</f>
        <v>-2.4594100068216387E-3</v>
      </c>
      <c r="E708" s="55">
        <f>Bond_Historical!L708</f>
        <v>-2.4410750372617523E-3</v>
      </c>
      <c r="F708" s="55">
        <f>Bond_Historical!M708</f>
        <v>-2.6437265663482663E-3</v>
      </c>
      <c r="G708" s="55">
        <f>Bond_Historical!N708</f>
        <v>-3.5965565768953109E-3</v>
      </c>
      <c r="H708" s="55">
        <f>Bond_Historical!O708</f>
        <v>-1.4300648369214839E-3</v>
      </c>
      <c r="I708" s="55">
        <f>Bond_Historical!P708</f>
        <v>-1.829854901462312E-4</v>
      </c>
      <c r="J708" s="55">
        <f>Equity_Historical!P709</f>
        <v>9.4711148379967997E-3</v>
      </c>
      <c r="K708" s="55">
        <f>Equity_Historical!Q709</f>
        <v>-1.1541669275034201E-2</v>
      </c>
      <c r="L708" s="55">
        <f>Equity_Historical!R709</f>
        <v>4.8501320778729495E-3</v>
      </c>
      <c r="M708" s="55">
        <f>Equity_Historical!S709</f>
        <v>-3.3929659571269883E-3</v>
      </c>
      <c r="N708" s="55">
        <f>Equity_Historical!T709</f>
        <v>5.0076868961878226E-3</v>
      </c>
      <c r="O708" s="55">
        <f>Equity_Historical!U709</f>
        <v>1.9026251105021711E-2</v>
      </c>
      <c r="P708" s="55">
        <f>Equity_Historical!V709</f>
        <v>5.435767018183742E-3</v>
      </c>
      <c r="Q708" s="55">
        <f>Equity_Historical!W709</f>
        <v>-1.5985224422212369E-2</v>
      </c>
      <c r="R708" s="55">
        <f>Equity_Historical!X709</f>
        <v>1.817508527078069E-2</v>
      </c>
      <c r="S708" s="55">
        <f>Equity_Historical!Y709</f>
        <v>7.4846281900814177E-3</v>
      </c>
      <c r="T708" s="55">
        <f>Equity_Historical!Z709</f>
        <v>9.0261718594101172E-3</v>
      </c>
      <c r="V708" s="55"/>
      <c r="W708" s="55">
        <v>-2.5339828494120422E-3</v>
      </c>
      <c r="X708" s="55">
        <v>1.738830423847107E-2</v>
      </c>
      <c r="Y708" s="94">
        <f t="shared" si="45"/>
        <v>9.4193894033178256E-3</v>
      </c>
      <c r="Z708" s="54">
        <f t="shared" si="46"/>
        <v>1009419.3894033178</v>
      </c>
      <c r="AA708" s="54">
        <f t="shared" si="47"/>
        <v>9419.3894033178221</v>
      </c>
      <c r="AB708" s="101">
        <v>1145.0611870620633</v>
      </c>
      <c r="AC708" s="6">
        <f t="shared" si="44"/>
        <v>1142995.9751984349</v>
      </c>
    </row>
    <row r="709" spans="2:29">
      <c r="B709" s="112">
        <v>44487</v>
      </c>
      <c r="C709" s="33">
        <v>705</v>
      </c>
      <c r="D709" s="55">
        <f>Bond_Historical!K709</f>
        <v>-5.864526240328149E-4</v>
      </c>
      <c r="E709" s="55">
        <f>Bond_Historical!L709</f>
        <v>-6.9844738816563401E-4</v>
      </c>
      <c r="F709" s="55">
        <f>Bond_Historical!M709</f>
        <v>0</v>
      </c>
      <c r="G709" s="55">
        <f>Bond_Historical!N709</f>
        <v>-8.2604564967905174E-4</v>
      </c>
      <c r="H709" s="55">
        <f>Bond_Historical!O709</f>
        <v>-1.9095481759016598E-3</v>
      </c>
      <c r="I709" s="55">
        <f>Bond_Historical!P709</f>
        <v>7.3150796803813181E-4</v>
      </c>
      <c r="J709" s="55">
        <f>Equity_Historical!P710</f>
        <v>-4.7935242875255635E-4</v>
      </c>
      <c r="K709" s="55">
        <f>Equity_Historical!Q710</f>
        <v>3.2058402718030038E-2</v>
      </c>
      <c r="L709" s="55">
        <f>Equity_Historical!R710</f>
        <v>8.0073783513310154E-3</v>
      </c>
      <c r="M709" s="55">
        <f>Equity_Historical!S710</f>
        <v>-4.5420895959516414E-3</v>
      </c>
      <c r="N709" s="55">
        <f>Equity_Historical!T710</f>
        <v>-3.0572551275071047E-3</v>
      </c>
      <c r="O709" s="55">
        <f>Equity_Historical!U710</f>
        <v>-3.601076229536499E-4</v>
      </c>
      <c r="P709" s="55">
        <f>Equity_Historical!V710</f>
        <v>-4.9504194290987272E-3</v>
      </c>
      <c r="Q709" s="55">
        <f>Equity_Historical!W710</f>
        <v>-2.1445078143697775E-2</v>
      </c>
      <c r="R709" s="55">
        <f>Equity_Historical!X710</f>
        <v>-8.0919580091665354E-3</v>
      </c>
      <c r="S709" s="55">
        <f>Equity_Historical!Y710</f>
        <v>1.1737076442588045E-2</v>
      </c>
      <c r="T709" s="55">
        <f>Equity_Historical!Z710</f>
        <v>-2.768660775919331E-3</v>
      </c>
      <c r="V709" s="55"/>
      <c r="W709" s="55">
        <v>-4.7874985715720312E-4</v>
      </c>
      <c r="X709" s="55">
        <v>-3.5420149910761695E-4</v>
      </c>
      <c r="Y709" s="94">
        <f t="shared" si="45"/>
        <v>-4.0402084232745144E-4</v>
      </c>
      <c r="Z709" s="54">
        <f t="shared" si="46"/>
        <v>999595.9791576725</v>
      </c>
      <c r="AA709" s="54">
        <f t="shared" si="47"/>
        <v>-404.02084232750349</v>
      </c>
      <c r="AB709" s="101">
        <v>1152.262694882229</v>
      </c>
      <c r="AC709" s="6">
        <f t="shared" ref="AC709:AC772" si="48">AC708+AA709</f>
        <v>1142591.9543561074</v>
      </c>
    </row>
    <row r="710" spans="2:29">
      <c r="B710" s="112">
        <v>44488</v>
      </c>
      <c r="C710" s="33">
        <v>706</v>
      </c>
      <c r="D710" s="55">
        <f>Bond_Historical!K710</f>
        <v>-2.8199392985582775E-3</v>
      </c>
      <c r="E710" s="55">
        <f>Bond_Historical!L710</f>
        <v>-2.8861439607561078E-3</v>
      </c>
      <c r="F710" s="55">
        <f>Bond_Historical!M710</f>
        <v>-3.0301736501587959E-3</v>
      </c>
      <c r="G710" s="55">
        <f>Bond_Historical!N710</f>
        <v>-5.499241240659712E-3</v>
      </c>
      <c r="H710" s="55">
        <f>Bond_Historical!O710</f>
        <v>-2.7116438373446326E-3</v>
      </c>
      <c r="I710" s="55">
        <f>Bond_Historical!P710</f>
        <v>-7.315079680382424E-4</v>
      </c>
      <c r="J710" s="55">
        <f>Equity_Historical!P711</f>
        <v>1.4913713611014652E-2</v>
      </c>
      <c r="K710" s="55">
        <f>Equity_Historical!Q711</f>
        <v>1.3771291595901139E-2</v>
      </c>
      <c r="L710" s="55">
        <f>Equity_Historical!R711</f>
        <v>2.1022636326892045E-2</v>
      </c>
      <c r="M710" s="55">
        <f>Equity_Historical!S711</f>
        <v>-3.9912861619182151E-3</v>
      </c>
      <c r="N710" s="55">
        <f>Equity_Historical!T711</f>
        <v>5.4131971739476304E-3</v>
      </c>
      <c r="O710" s="55">
        <f>Equity_Historical!U711</f>
        <v>1.2055644526289107E-2</v>
      </c>
      <c r="P710" s="55">
        <f>Equity_Historical!V711</f>
        <v>1.8118391906319479E-2</v>
      </c>
      <c r="Q710" s="55">
        <f>Equity_Historical!W711</f>
        <v>1.1458340491463376E-2</v>
      </c>
      <c r="R710" s="55">
        <f>Equity_Historical!X711</f>
        <v>-5.6537842244827347E-4</v>
      </c>
      <c r="S710" s="55">
        <f>Equity_Historical!Y711</f>
        <v>1.49674467514526E-2</v>
      </c>
      <c r="T710" s="55">
        <f>Equity_Historical!Z711</f>
        <v>3.3339957281981754E-2</v>
      </c>
      <c r="V710" s="55"/>
      <c r="W710" s="55">
        <v>-3.4687443676064906E-3</v>
      </c>
      <c r="X710" s="55">
        <v>5.4917297261768035E-3</v>
      </c>
      <c r="Y710" s="94">
        <f t="shared" ref="Y710:Y773" si="49">W710*$AF$2+X710*$AG$2</f>
        <v>1.9075400886634855E-3</v>
      </c>
      <c r="Z710" s="54">
        <f t="shared" ref="Z710:Z773" si="50">Y710*$AW$7+$AW$7</f>
        <v>1001907.5400886635</v>
      </c>
      <c r="AA710" s="54">
        <f t="shared" ref="AA710:AA773" si="51">Z710-$AW$7</f>
        <v>1907.5400886634598</v>
      </c>
      <c r="AB710" s="101">
        <v>1161.2204361687182</v>
      </c>
      <c r="AC710" s="6">
        <f t="shared" si="48"/>
        <v>1144499.4944447707</v>
      </c>
    </row>
    <row r="711" spans="2:29">
      <c r="B711" s="112">
        <v>44489</v>
      </c>
      <c r="C711" s="33">
        <v>707</v>
      </c>
      <c r="D711" s="55">
        <f>Bond_Historical!K711</f>
        <v>-1.1772550958213267E-3</v>
      </c>
      <c r="E711" s="55">
        <f>Bond_Historical!L711</f>
        <v>-7.0123695675495276E-4</v>
      </c>
      <c r="F711" s="55">
        <f>Bond_Historical!M711</f>
        <v>-1.5188777518373667E-3</v>
      </c>
      <c r="G711" s="55">
        <f>Bond_Historical!N711</f>
        <v>-2.4202637400079674E-3</v>
      </c>
      <c r="H711" s="55">
        <f>Bond_Historical!O711</f>
        <v>1.7552867270695085E-3</v>
      </c>
      <c r="I711" s="55">
        <f>Bond_Historical!P711</f>
        <v>-5.490796334033344E-4</v>
      </c>
      <c r="J711" s="55">
        <f>Equity_Historical!P712</f>
        <v>5.4967404844395995E-3</v>
      </c>
      <c r="K711" s="55">
        <f>Equity_Historical!Q712</f>
        <v>2.3209650440170855E-3</v>
      </c>
      <c r="L711" s="55">
        <f>Equity_Historical!R712</f>
        <v>9.0132205530424562E-3</v>
      </c>
      <c r="M711" s="55">
        <f>Equity_Historical!S712</f>
        <v>5.5075125777860343E-3</v>
      </c>
      <c r="N711" s="55">
        <f>Equity_Historical!T712</f>
        <v>1.4021057498839454E-2</v>
      </c>
      <c r="O711" s="55">
        <f>Equity_Historical!U712</f>
        <v>1.3376136544902332E-2</v>
      </c>
      <c r="P711" s="55">
        <f>Equity_Historical!V712</f>
        <v>1.1440433246206545E-2</v>
      </c>
      <c r="Q711" s="55">
        <f>Equity_Historical!W712</f>
        <v>2.3855420864891955E-2</v>
      </c>
      <c r="R711" s="55">
        <f>Equity_Historical!X712</f>
        <v>2.4923594963611909E-2</v>
      </c>
      <c r="S711" s="55">
        <f>Equity_Historical!Y712</f>
        <v>3.3554409876927313E-3</v>
      </c>
      <c r="T711" s="55">
        <f>Equity_Historical!Z712</f>
        <v>2.7940004770095426E-3</v>
      </c>
      <c r="V711" s="55"/>
      <c r="W711" s="55">
        <v>-1.3214780754583751E-3</v>
      </c>
      <c r="X711" s="55">
        <v>2.0419833446200603E-2</v>
      </c>
      <c r="Y711" s="94">
        <f t="shared" si="49"/>
        <v>1.1723308837537012E-2</v>
      </c>
      <c r="Z711" s="54">
        <f t="shared" si="50"/>
        <v>1011723.308837537</v>
      </c>
      <c r="AA711" s="54">
        <f t="shared" si="51"/>
        <v>11723.308837536955</v>
      </c>
      <c r="AB711" s="101">
        <v>1217.3890157800633</v>
      </c>
      <c r="AC711" s="6">
        <f t="shared" si="48"/>
        <v>1156222.8032823077</v>
      </c>
    </row>
    <row r="712" spans="2:29">
      <c r="B712" s="112">
        <v>44490</v>
      </c>
      <c r="C712" s="33">
        <v>708</v>
      </c>
      <c r="D712" s="55">
        <f>Bond_Historical!K712</f>
        <v>-1.4147178599913431E-3</v>
      </c>
      <c r="E712" s="55">
        <f>Bond_Historical!L712</f>
        <v>-2.1060288559689604E-3</v>
      </c>
      <c r="F712" s="55">
        <f>Bond_Historical!M712</f>
        <v>-1.5207867888420796E-3</v>
      </c>
      <c r="G712" s="55">
        <f>Bond_Historical!N712</f>
        <v>-2.1225538440803634E-3</v>
      </c>
      <c r="H712" s="55">
        <f>Bond_Historical!O712</f>
        <v>2.3888866533079405E-3</v>
      </c>
      <c r="I712" s="55">
        <f>Bond_Historical!P712</f>
        <v>-2.1995333843420318E-3</v>
      </c>
      <c r="J712" s="55">
        <f>Equity_Historical!P713</f>
        <v>-1.8334666277314712E-2</v>
      </c>
      <c r="K712" s="55">
        <f>Equity_Historical!Q713</f>
        <v>3.2226373341196221E-3</v>
      </c>
      <c r="L712" s="55">
        <f>Equity_Historical!R713</f>
        <v>5.5325751331683406E-3</v>
      </c>
      <c r="M712" s="55">
        <f>Equity_Historical!S713</f>
        <v>1.0925079845867294E-2</v>
      </c>
      <c r="N712" s="55">
        <f>Equity_Historical!T713</f>
        <v>-1.4021057498839548E-2</v>
      </c>
      <c r="O712" s="55">
        <f>Equity_Historical!U713</f>
        <v>-7.874383030935319E-3</v>
      </c>
      <c r="P712" s="55">
        <f>Equity_Historical!V713</f>
        <v>1.0809432408429943E-2</v>
      </c>
      <c r="Q712" s="55">
        <f>Equity_Historical!W713</f>
        <v>-9.2736470686686091E-4</v>
      </c>
      <c r="R712" s="55">
        <f>Equity_Historical!X713</f>
        <v>1.639029093180925E-2</v>
      </c>
      <c r="S712" s="55">
        <f>Equity_Historical!Y713</f>
        <v>1.4731519305089412E-3</v>
      </c>
      <c r="T712" s="55">
        <f>Equity_Historical!Z713</f>
        <v>-3.2604873680641914E-3</v>
      </c>
      <c r="V712" s="55"/>
      <c r="W712" s="55">
        <v>-1.7038861577133543E-3</v>
      </c>
      <c r="X712" s="55">
        <v>-1.2552767536701382E-2</v>
      </c>
      <c r="Y712" s="94">
        <f t="shared" si="49"/>
        <v>-8.2132149851061702E-3</v>
      </c>
      <c r="Z712" s="54">
        <f t="shared" si="50"/>
        <v>991786.78501489386</v>
      </c>
      <c r="AA712" s="54">
        <f t="shared" si="51"/>
        <v>-8213.2149851061404</v>
      </c>
      <c r="AB712" s="101">
        <v>1220.7838150195312</v>
      </c>
      <c r="AC712" s="6">
        <f t="shared" si="48"/>
        <v>1148009.5882972016</v>
      </c>
    </row>
    <row r="713" spans="2:29">
      <c r="B713" s="112">
        <v>44491</v>
      </c>
      <c r="C713" s="33">
        <v>709</v>
      </c>
      <c r="D713" s="55">
        <f>Bond_Historical!K713</f>
        <v>2.1212827210910748E-3</v>
      </c>
      <c r="E713" s="55">
        <f>Bond_Historical!L713</f>
        <v>1.9306427565086975E-3</v>
      </c>
      <c r="F713" s="55">
        <f>Bond_Historical!M713</f>
        <v>2.2803137644893407E-3</v>
      </c>
      <c r="G713" s="55">
        <f>Bond_Historical!N713</f>
        <v>4.0138441351143059E-3</v>
      </c>
      <c r="H713" s="55">
        <f>Bond_Historical!O713</f>
        <v>1.5895093971763146E-3</v>
      </c>
      <c r="I713" s="55">
        <f>Bond_Historical!P713</f>
        <v>9.1693363226476017E-4</v>
      </c>
      <c r="J713" s="55">
        <f>Equity_Historical!P714</f>
        <v>6.8357556756867919E-3</v>
      </c>
      <c r="K713" s="55">
        <f>Equity_Historical!Q714</f>
        <v>-5.1835378465835948E-2</v>
      </c>
      <c r="L713" s="55">
        <f>Equity_Historical!R714</f>
        <v>1.0367734320818653E-2</v>
      </c>
      <c r="M713" s="55">
        <f>Equity_Historical!S714</f>
        <v>6.1630142597770563E-3</v>
      </c>
      <c r="N713" s="55">
        <f>Equity_Historical!T714</f>
        <v>-1.8012179832467964E-3</v>
      </c>
      <c r="O713" s="55">
        <f>Equity_Historical!U714</f>
        <v>1.3361630194736785E-2</v>
      </c>
      <c r="P713" s="55">
        <f>Equity_Historical!V714</f>
        <v>1.9202451027839417E-2</v>
      </c>
      <c r="Q713" s="55">
        <f>Equity_Historical!W714</f>
        <v>8.5789870955991446E-3</v>
      </c>
      <c r="R713" s="55">
        <f>Equity_Historical!X714</f>
        <v>1.543597171792342E-2</v>
      </c>
      <c r="S713" s="55">
        <f>Equity_Historical!Y714</f>
        <v>-5.2992309475917571E-3</v>
      </c>
      <c r="T713" s="55">
        <f>Equity_Historical!Z714</f>
        <v>-6.4946546992750639E-3</v>
      </c>
      <c r="V713" s="55"/>
      <c r="W713" s="55">
        <v>2.5423375117511094E-3</v>
      </c>
      <c r="X713" s="55">
        <v>2.5333490896819764E-2</v>
      </c>
      <c r="Y713" s="94">
        <f t="shared" si="49"/>
        <v>1.6217029542792302E-2</v>
      </c>
      <c r="Z713" s="54">
        <f t="shared" si="50"/>
        <v>1016217.0295427924</v>
      </c>
      <c r="AA713" s="54">
        <f t="shared" si="51"/>
        <v>16217.029542792356</v>
      </c>
      <c r="AB713" s="101">
        <v>1233.2363754112739</v>
      </c>
      <c r="AC713" s="6">
        <f t="shared" si="48"/>
        <v>1164226.6178399939</v>
      </c>
    </row>
    <row r="714" spans="2:29">
      <c r="B714" s="112">
        <v>44494</v>
      </c>
      <c r="C714" s="33">
        <v>710</v>
      </c>
      <c r="D714" s="55">
        <f>Bond_Historical!K714</f>
        <v>4.7069023472169597E-4</v>
      </c>
      <c r="E714" s="55">
        <f>Bond_Historical!L714</f>
        <v>9.6403286561208535E-4</v>
      </c>
      <c r="F714" s="55">
        <f>Bond_Historical!M714</f>
        <v>3.7948720745343596E-4</v>
      </c>
      <c r="G714" s="55">
        <f>Bond_Historical!N714</f>
        <v>4.5316214929218431E-4</v>
      </c>
      <c r="H714" s="55">
        <f>Bond_Historical!O714</f>
        <v>2.6959667396437847E-3</v>
      </c>
      <c r="I714" s="55">
        <f>Bond_Historical!P714</f>
        <v>-3.6687914366525289E-4</v>
      </c>
      <c r="J714" s="55">
        <f>Equity_Historical!P715</f>
        <v>1.9299178909934094E-2</v>
      </c>
      <c r="K714" s="55">
        <f>Equity_Historical!Q715</f>
        <v>1.2490621742071821E-2</v>
      </c>
      <c r="L714" s="55">
        <f>Equity_Historical!R715</f>
        <v>1.1528215548288607E-2</v>
      </c>
      <c r="M714" s="55">
        <f>Equity_Historical!S715</f>
        <v>-3.7305507194299744E-3</v>
      </c>
      <c r="N714" s="55">
        <f>Equity_Historical!T715</f>
        <v>-2.4990939743903713E-3</v>
      </c>
      <c r="O714" s="55">
        <f>Equity_Historical!U715</f>
        <v>-4.9019213112047417E-3</v>
      </c>
      <c r="P714" s="55">
        <f>Equity_Historical!V715</f>
        <v>4.5666299211566923E-4</v>
      </c>
      <c r="Q714" s="55">
        <f>Equity_Historical!W715</f>
        <v>-2.7638838582399062E-3</v>
      </c>
      <c r="R714" s="55">
        <f>Equity_Historical!X715</f>
        <v>7.3457622991653256E-4</v>
      </c>
      <c r="S714" s="55">
        <f>Equity_Historical!Y715</f>
        <v>-3.3622965553800984E-4</v>
      </c>
      <c r="T714" s="55">
        <f>Equity_Historical!Z715</f>
        <v>3.4642893872106582E-2</v>
      </c>
      <c r="V714" s="55"/>
      <c r="W714" s="55">
        <v>5.5961453410963364E-4</v>
      </c>
      <c r="X714" s="55">
        <v>-1.9584465490454891E-2</v>
      </c>
      <c r="Y714" s="94">
        <f t="shared" si="49"/>
        <v>-1.152683348062908E-2</v>
      </c>
      <c r="Z714" s="54">
        <f t="shared" si="50"/>
        <v>988473.16651937086</v>
      </c>
      <c r="AA714" s="54">
        <f t="shared" si="51"/>
        <v>-11526.833480629139</v>
      </c>
      <c r="AB714" s="101">
        <v>1239.0096982712857</v>
      </c>
      <c r="AC714" s="6">
        <f t="shared" si="48"/>
        <v>1152699.7843593648</v>
      </c>
    </row>
    <row r="715" spans="2:29">
      <c r="B715" s="112">
        <v>44495</v>
      </c>
      <c r="C715" s="33">
        <v>711</v>
      </c>
      <c r="D715" s="55">
        <f>Bond_Historical!K715</f>
        <v>1.998249221854609E-3</v>
      </c>
      <c r="E715" s="55">
        <f>Bond_Historical!L715</f>
        <v>1.8376114037524224E-3</v>
      </c>
      <c r="F715" s="55">
        <f>Bond_Historical!M715</f>
        <v>1.5168301931455493E-3</v>
      </c>
      <c r="G715" s="55">
        <f>Bond_Historical!N715</f>
        <v>4.29717737004978E-3</v>
      </c>
      <c r="H715" s="55">
        <f>Bond_Historical!O715</f>
        <v>3.6359373768054186E-3</v>
      </c>
      <c r="I715" s="55">
        <f>Bond_Historical!P715</f>
        <v>-3.6672136061164837E-4</v>
      </c>
      <c r="J715" s="55">
        <f>Equity_Historical!P716</f>
        <v>2.2890614568163787E-2</v>
      </c>
      <c r="K715" s="55">
        <f>Equity_Historical!Q716</f>
        <v>-3.9974242231601217E-2</v>
      </c>
      <c r="L715" s="55">
        <f>Equity_Historical!R716</f>
        <v>-8.7680371315034065E-3</v>
      </c>
      <c r="M715" s="55">
        <f>Equity_Historical!S716</f>
        <v>9.1154250444574481E-3</v>
      </c>
      <c r="N715" s="55">
        <f>Equity_Historical!T716</f>
        <v>0</v>
      </c>
      <c r="O715" s="55">
        <f>Equity_Historical!U716</f>
        <v>2.6873578108998378E-3</v>
      </c>
      <c r="P715" s="55">
        <f>Equity_Historical!V716</f>
        <v>8.2586705630813811E-3</v>
      </c>
      <c r="Q715" s="55">
        <f>Equity_Historical!W716</f>
        <v>5.257945236774246E-3</v>
      </c>
      <c r="R715" s="55">
        <f>Equity_Historical!X716</f>
        <v>1.139215696210877E-2</v>
      </c>
      <c r="S715" s="55">
        <f>Equity_Historical!Y716</f>
        <v>4.564304384885521E-3</v>
      </c>
      <c r="T715" s="55">
        <f>Equity_Historical!Z716</f>
        <v>-3.3352225997812991E-2</v>
      </c>
      <c r="V715" s="55"/>
      <c r="W715" s="55">
        <v>2.396416054410655E-3</v>
      </c>
      <c r="X715" s="55">
        <v>3.8027854646887252E-2</v>
      </c>
      <c r="Y715" s="94">
        <f t="shared" si="49"/>
        <v>2.3775279209896614E-2</v>
      </c>
      <c r="Z715" s="54">
        <f t="shared" si="50"/>
        <v>1023775.2792098966</v>
      </c>
      <c r="AA715" s="54">
        <f t="shared" si="51"/>
        <v>23775.279209896573</v>
      </c>
      <c r="AB715" s="101">
        <v>1243.155400905991</v>
      </c>
      <c r="AC715" s="6">
        <f t="shared" si="48"/>
        <v>1176475.0635692612</v>
      </c>
    </row>
    <row r="716" spans="2:29">
      <c r="B716" s="112">
        <v>44496</v>
      </c>
      <c r="C716" s="33">
        <v>712</v>
      </c>
      <c r="D716" s="55">
        <f>Bond_Historical!K716</f>
        <v>3.6335112225332035E-3</v>
      </c>
      <c r="E716" s="55">
        <f>Bond_Historical!L716</f>
        <v>3.3167346204030618E-3</v>
      </c>
      <c r="F716" s="55">
        <f>Bond_Historical!M716</f>
        <v>4.9143458042214807E-3</v>
      </c>
      <c r="G716" s="55">
        <f>Bond_Historical!N716</f>
        <v>6.0743416621975308E-3</v>
      </c>
      <c r="H716" s="55">
        <f>Bond_Historical!O716</f>
        <v>4.566036463509694E-3</v>
      </c>
      <c r="I716" s="55">
        <f>Bond_Historical!P716</f>
        <v>2.1990722589328086E-3</v>
      </c>
      <c r="J716" s="55">
        <f>Equity_Historical!P717</f>
        <v>-2.6315278762001258E-2</v>
      </c>
      <c r="K716" s="55">
        <f>Equity_Historical!Q717</f>
        <v>-1.1432753748564298E-2</v>
      </c>
      <c r="L716" s="55">
        <f>Equity_Historical!R717</f>
        <v>-8.2355542199178504E-3</v>
      </c>
      <c r="M716" s="55">
        <f>Equity_Historical!S717</f>
        <v>-8.5551612570854332E-3</v>
      </c>
      <c r="N716" s="55">
        <f>Equity_Historical!T717</f>
        <v>-3.9415481197977262E-2</v>
      </c>
      <c r="O716" s="55">
        <f>Equity_Historical!U717</f>
        <v>-2.104833517028273E-2</v>
      </c>
      <c r="P716" s="55">
        <f>Equity_Historical!V717</f>
        <v>-5.3112802925564936E-3</v>
      </c>
      <c r="Q716" s="55">
        <f>Equity_Historical!W717</f>
        <v>-3.8090205208715193E-3</v>
      </c>
      <c r="R716" s="55">
        <f>Equity_Historical!X717</f>
        <v>-2.5546814960335953E-3</v>
      </c>
      <c r="S716" s="55">
        <f>Equity_Historical!Y717</f>
        <v>-3.1524846378615575E-3</v>
      </c>
      <c r="T716" s="55">
        <f>Equity_Historical!Z717</f>
        <v>-8.5962870541840229E-3</v>
      </c>
      <c r="V716" s="55"/>
      <c r="W716" s="55">
        <v>4.4708825171961104E-3</v>
      </c>
      <c r="X716" s="55">
        <v>-3.8709296144296919E-2</v>
      </c>
      <c r="Y716" s="94">
        <f t="shared" si="49"/>
        <v>-2.1437224679699704E-2</v>
      </c>
      <c r="Z716" s="54">
        <f t="shared" si="50"/>
        <v>978562.77532030025</v>
      </c>
      <c r="AA716" s="54">
        <f t="shared" si="51"/>
        <v>-21437.22467969975</v>
      </c>
      <c r="AB716" s="101">
        <v>1283.0846405954799</v>
      </c>
      <c r="AC716" s="6">
        <f t="shared" si="48"/>
        <v>1155037.8388895616</v>
      </c>
    </row>
    <row r="717" spans="2:29">
      <c r="B717" s="112">
        <v>44497</v>
      </c>
      <c r="C717" s="33">
        <v>713</v>
      </c>
      <c r="D717" s="55">
        <f>Bond_Historical!K717</f>
        <v>-1.2878245179426299E-3</v>
      </c>
      <c r="E717" s="55">
        <f>Bond_Historical!L717</f>
        <v>-7.8444181908683252E-4</v>
      </c>
      <c r="F717" s="55">
        <f>Bond_Historical!M717</f>
        <v>-2.643086654401587E-3</v>
      </c>
      <c r="G717" s="55">
        <f>Bond_Historical!N717</f>
        <v>-1.4963619400534876E-3</v>
      </c>
      <c r="H717" s="55">
        <f>Bond_Historical!O717</f>
        <v>-8.9942020993776638E-3</v>
      </c>
      <c r="I717" s="55">
        <f>Bond_Historical!P717</f>
        <v>-3.6628340853471378E-4</v>
      </c>
      <c r="J717" s="55">
        <f>Equity_Historical!P718</f>
        <v>2.8028557064526519E-3</v>
      </c>
      <c r="K717" s="55">
        <f>Equity_Historical!Q718</f>
        <v>1.4941367528565548E-2</v>
      </c>
      <c r="L717" s="55">
        <f>Equity_Historical!R718</f>
        <v>6.2165551417574516E-3</v>
      </c>
      <c r="M717" s="55">
        <f>Equity_Historical!S718</f>
        <v>6.3304735144191632E-3</v>
      </c>
      <c r="N717" s="55">
        <f>Equity_Historical!T718</f>
        <v>8.7827079113576827E-3</v>
      </c>
      <c r="O717" s="55">
        <f>Equity_Historical!U718</f>
        <v>1.4962203140837934E-2</v>
      </c>
      <c r="P717" s="55">
        <f>Equity_Historical!V718</f>
        <v>2.0649239407028556E-3</v>
      </c>
      <c r="Q717" s="55">
        <f>Equity_Historical!W718</f>
        <v>3.9401170216061578E-3</v>
      </c>
      <c r="R717" s="55">
        <f>Equity_Historical!X718</f>
        <v>4.3128141168686717E-3</v>
      </c>
      <c r="S717" s="55">
        <f>Equity_Historical!Y718</f>
        <v>2.4684231245943142E-2</v>
      </c>
      <c r="T717" s="55">
        <f>Equity_Historical!Z718</f>
        <v>3.3349577934498081E-2</v>
      </c>
      <c r="V717" s="55"/>
      <c r="W717" s="55">
        <v>-1.7936230269395407E-3</v>
      </c>
      <c r="X717" s="55">
        <v>-1.3584319204109395E-2</v>
      </c>
      <c r="Y717" s="94">
        <f t="shared" si="49"/>
        <v>-8.8680407332414543E-3</v>
      </c>
      <c r="Z717" s="54">
        <f t="shared" si="50"/>
        <v>991131.95926675852</v>
      </c>
      <c r="AA717" s="54">
        <f t="shared" si="51"/>
        <v>-8868.0407332414761</v>
      </c>
      <c r="AB717" s="101">
        <v>1288.1488246280933</v>
      </c>
      <c r="AC717" s="6">
        <f t="shared" si="48"/>
        <v>1146169.7981563201</v>
      </c>
    </row>
    <row r="718" spans="2:29">
      <c r="B718" s="112">
        <v>44498</v>
      </c>
      <c r="C718" s="33">
        <v>714</v>
      </c>
      <c r="D718" s="55">
        <f>Bond_Historical!K718</f>
        <v>2.3443108476870229E-4</v>
      </c>
      <c r="E718" s="55">
        <f>Bond_Historical!L718</f>
        <v>-2.6180663072079011E-4</v>
      </c>
      <c r="F718" s="55">
        <f>Bond_Historical!M718</f>
        <v>1.5109401930705573E-3</v>
      </c>
      <c r="G718" s="55">
        <f>Bond_Historical!N718</f>
        <v>-5.2453463393834702E-4</v>
      </c>
      <c r="H718" s="55">
        <f>Bond_Historical!O718</f>
        <v>-1.745000964340079E-3</v>
      </c>
      <c r="I718" s="55">
        <f>Bond_Historical!P718</f>
        <v>1.4639990073977017E-3</v>
      </c>
      <c r="J718" s="55">
        <f>Equity_Historical!P719</f>
        <v>2.4849174351971775E-3</v>
      </c>
      <c r="K718" s="55">
        <f>Equity_Historical!Q719</f>
        <v>2.0766076506577125E-2</v>
      </c>
      <c r="L718" s="55">
        <f>Equity_Historical!R719</f>
        <v>6.5130033483874602E-3</v>
      </c>
      <c r="M718" s="55">
        <f>Equity_Historical!S719</f>
        <v>-5.5834997747270573E-3</v>
      </c>
      <c r="N718" s="55">
        <f>Equity_Historical!T719</f>
        <v>-2.2962292530994358E-3</v>
      </c>
      <c r="O718" s="55">
        <f>Equity_Historical!U719</f>
        <v>-2.762628157587372E-3</v>
      </c>
      <c r="P718" s="55">
        <f>Equity_Historical!V719</f>
        <v>-1.4225960390422329E-2</v>
      </c>
      <c r="Q718" s="55">
        <f>Equity_Historical!W719</f>
        <v>-1.1734472688661464E-2</v>
      </c>
      <c r="R718" s="55">
        <f>Equity_Historical!X719</f>
        <v>1.0983690641076151E-2</v>
      </c>
      <c r="S718" s="55">
        <f>Equity_Historical!Y719</f>
        <v>-1.8322336816842515E-2</v>
      </c>
      <c r="T718" s="55">
        <f>Equity_Historical!Z719</f>
        <v>-2.1359048366134108E-2</v>
      </c>
      <c r="V718" s="55"/>
      <c r="W718" s="55">
        <v>1.9599879034658984E-4</v>
      </c>
      <c r="X718" s="55">
        <v>6.3740598635317249E-3</v>
      </c>
      <c r="Y718" s="94">
        <f t="shared" si="49"/>
        <v>3.902835434257671E-3</v>
      </c>
      <c r="Z718" s="54">
        <f t="shared" si="50"/>
        <v>1003902.8354342576</v>
      </c>
      <c r="AA718" s="54">
        <f t="shared" si="51"/>
        <v>3902.8354342576349</v>
      </c>
      <c r="AB718" s="101">
        <v>1318.000101410551</v>
      </c>
      <c r="AC718" s="6">
        <f t="shared" si="48"/>
        <v>1150072.6335905776</v>
      </c>
    </row>
    <row r="719" spans="2:29">
      <c r="B719" s="112">
        <v>44501</v>
      </c>
      <c r="C719" s="33">
        <v>715</v>
      </c>
      <c r="D719" s="55">
        <f>Bond_Historical!K719</f>
        <v>-7.7463173089442031E-4</v>
      </c>
      <c r="E719" s="55">
        <f>Bond_Historical!L719</f>
        <v>-6.1198687114343031E-4</v>
      </c>
      <c r="F719" s="55">
        <f>Bond_Historical!M719</f>
        <v>-1.8529203917925512E-3</v>
      </c>
      <c r="G719" s="55">
        <f>Bond_Historical!N719</f>
        <v>-1.7880340552089986E-3</v>
      </c>
      <c r="H719" s="55">
        <f>Bond_Historical!O719</f>
        <v>-3.9086192939880929E-3</v>
      </c>
      <c r="I719" s="55">
        <f>Bond_Historical!P719</f>
        <v>-1.2457031584899845E-3</v>
      </c>
      <c r="J719" s="55">
        <f>Equity_Historical!P720</f>
        <v>1.7832820347621636E-2</v>
      </c>
      <c r="K719" s="55">
        <f>Equity_Historical!Q720</f>
        <v>1.9616642202165271E-2</v>
      </c>
      <c r="L719" s="55">
        <f>Equity_Historical!R720</f>
        <v>2.4732756385752834E-3</v>
      </c>
      <c r="M719" s="55">
        <f>Equity_Historical!S720</f>
        <v>3.5398270666117076E-3</v>
      </c>
      <c r="N719" s="55">
        <f>Equity_Historical!T720</f>
        <v>2.3149830395232329E-2</v>
      </c>
      <c r="O719" s="55">
        <f>Equity_Historical!U720</f>
        <v>-5.2987201374061945E-4</v>
      </c>
      <c r="P719" s="55">
        <f>Equity_Historical!V720</f>
        <v>4.6090923314329299E-4</v>
      </c>
      <c r="Q719" s="55">
        <f>Equity_Historical!W720</f>
        <v>9.3721596046035683E-3</v>
      </c>
      <c r="R719" s="55">
        <f>Equity_Historical!X720</f>
        <v>-1.3908256226073562E-2</v>
      </c>
      <c r="S719" s="55">
        <f>Equity_Historical!Y720</f>
        <v>-5.6231716527138653E-3</v>
      </c>
      <c r="T719" s="55">
        <f>Equity_Historical!Z720</f>
        <v>4.6909128673452094E-2</v>
      </c>
      <c r="V719" s="55"/>
      <c r="W719" s="55">
        <v>-1.4847707039658006E-3</v>
      </c>
      <c r="X719" s="55">
        <v>-1.6328096362922068E-2</v>
      </c>
      <c r="Y719" s="94">
        <f t="shared" si="49"/>
        <v>-1.0390766099339562E-2</v>
      </c>
      <c r="Z719" s="54">
        <f t="shared" si="50"/>
        <v>989609.23390066042</v>
      </c>
      <c r="AA719" s="54">
        <f t="shared" si="51"/>
        <v>-10390.766099339584</v>
      </c>
      <c r="AB719" s="101">
        <v>1425.988391147228</v>
      </c>
      <c r="AC719" s="6">
        <f t="shared" si="48"/>
        <v>1139681.8674912381</v>
      </c>
    </row>
    <row r="720" spans="2:29">
      <c r="B720" s="112">
        <v>44502</v>
      </c>
      <c r="C720" s="33">
        <v>716</v>
      </c>
      <c r="D720" s="55">
        <f>Bond_Historical!K720</f>
        <v>1.8765187473463835E-3</v>
      </c>
      <c r="E720" s="55">
        <f>Bond_Historical!L720</f>
        <v>2.0091795427697157E-3</v>
      </c>
      <c r="F720" s="55">
        <f>Bond_Historical!M720</f>
        <v>2.2686779556562444E-3</v>
      </c>
      <c r="G720" s="55">
        <f>Bond_Historical!N720</f>
        <v>3.8278887239515569E-3</v>
      </c>
      <c r="H720" s="55">
        <f>Bond_Historical!O720</f>
        <v>3.5104674617154091E-3</v>
      </c>
      <c r="I720" s="55">
        <f>Bond_Historical!P720</f>
        <v>9.1585993092466839E-4</v>
      </c>
      <c r="J720" s="55">
        <f>Equity_Historical!P721</f>
        <v>-1.2418610038110404E-2</v>
      </c>
      <c r="K720" s="55">
        <f>Equity_Historical!Q721</f>
        <v>-5.7746407282127229E-3</v>
      </c>
      <c r="L720" s="55">
        <f>Equity_Historical!R721</f>
        <v>-4.6751615851997017E-4</v>
      </c>
      <c r="M720" s="55">
        <f>Equity_Historical!S721</f>
        <v>9.2935808733988405E-4</v>
      </c>
      <c r="N720" s="55">
        <f>Equity_Historical!T721</f>
        <v>8.4234335043251299E-2</v>
      </c>
      <c r="O720" s="55">
        <f>Equity_Historical!U721</f>
        <v>3.9379387076003448E-3</v>
      </c>
      <c r="P720" s="55">
        <f>Equity_Historical!V721</f>
        <v>1.9478089480969153E-3</v>
      </c>
      <c r="Q720" s="55">
        <f>Equity_Historical!W721</f>
        <v>4.3264006639258138E-3</v>
      </c>
      <c r="R720" s="55">
        <f>Equity_Historical!X721</f>
        <v>-4.5688567375753702E-3</v>
      </c>
      <c r="S720" s="55">
        <f>Equity_Historical!Y721</f>
        <v>7.0909155190235574E-3</v>
      </c>
      <c r="T720" s="55">
        <f>Equity_Historical!Z721</f>
        <v>-9.6633999737235216E-3</v>
      </c>
      <c r="V720" s="55"/>
      <c r="W720" s="55">
        <v>2.5637229119920813E-3</v>
      </c>
      <c r="X720" s="55">
        <v>6.2551527470012622E-2</v>
      </c>
      <c r="Y720" s="94">
        <f t="shared" si="49"/>
        <v>3.8556405646804404E-2</v>
      </c>
      <c r="Z720" s="54">
        <f t="shared" si="50"/>
        <v>1038556.4056468044</v>
      </c>
      <c r="AA720" s="54">
        <f t="shared" si="51"/>
        <v>38556.405646804371</v>
      </c>
      <c r="AB720" s="101">
        <v>1456.8742427782854</v>
      </c>
      <c r="AC720" s="6">
        <f t="shared" si="48"/>
        <v>1178238.2731380425</v>
      </c>
    </row>
    <row r="721" spans="2:29">
      <c r="B721" s="112">
        <v>44503</v>
      </c>
      <c r="C721" s="33">
        <v>717</v>
      </c>
      <c r="D721" s="55">
        <f>Bond_Historical!K721</f>
        <v>-1.7588932054171482E-3</v>
      </c>
      <c r="E721" s="55">
        <f>Bond_Historical!L721</f>
        <v>-2.0091795427697643E-3</v>
      </c>
      <c r="F721" s="55">
        <f>Bond_Historical!M721</f>
        <v>-2.6472186652050905E-3</v>
      </c>
      <c r="G721" s="55">
        <f>Bond_Historical!N721</f>
        <v>-2.5502806510032893E-3</v>
      </c>
      <c r="H721" s="55">
        <f>Bond_Historical!O721</f>
        <v>-1.4347566409200448E-3</v>
      </c>
      <c r="I721" s="55">
        <f>Bond_Historical!P721</f>
        <v>9.1548797839257636E-4</v>
      </c>
      <c r="J721" s="55">
        <f>Equity_Historical!P722</f>
        <v>-1.3825406012216913E-2</v>
      </c>
      <c r="K721" s="55">
        <f>Equity_Historical!Q722</f>
        <v>1.0732275226865748E-2</v>
      </c>
      <c r="L721" s="55">
        <f>Equity_Historical!R722</f>
        <v>3.067620957552615E-3</v>
      </c>
      <c r="M721" s="55">
        <f>Equity_Historical!S722</f>
        <v>4.4495234376580647E-3</v>
      </c>
      <c r="N721" s="55">
        <f>Equity_Historical!T722</f>
        <v>3.375125586462862E-2</v>
      </c>
      <c r="O721" s="55">
        <f>Equity_Historical!U722</f>
        <v>3.519223308382792E-4</v>
      </c>
      <c r="P721" s="55">
        <f>Equity_Historical!V722</f>
        <v>-7.2791216025245402E-3</v>
      </c>
      <c r="Q721" s="55">
        <f>Equity_Historical!W722</f>
        <v>7.0398619815322172E-3</v>
      </c>
      <c r="R721" s="55">
        <f>Equity_Historical!X722</f>
        <v>1.1634610749030466E-2</v>
      </c>
      <c r="S721" s="55">
        <f>Equity_Historical!Y722</f>
        <v>9.7509332642113835E-3</v>
      </c>
      <c r="T721" s="55">
        <f>Equity_Historical!Z722</f>
        <v>-3.5086099574044897E-2</v>
      </c>
      <c r="V721" s="55"/>
      <c r="W721" s="55">
        <v>-1.908975952206383E-3</v>
      </c>
      <c r="X721" s="55">
        <v>3.5630479856346028E-2</v>
      </c>
      <c r="Y721" s="94">
        <f t="shared" si="49"/>
        <v>2.0614697532925063E-2</v>
      </c>
      <c r="Z721" s="54">
        <f t="shared" si="50"/>
        <v>1020614.6975329251</v>
      </c>
      <c r="AA721" s="54">
        <f t="shared" si="51"/>
        <v>20614.697532925056</v>
      </c>
      <c r="AB721" s="101">
        <v>1488.9391306814505</v>
      </c>
      <c r="AC721" s="6">
        <f t="shared" si="48"/>
        <v>1198852.9706709676</v>
      </c>
    </row>
    <row r="722" spans="2:29">
      <c r="B722" s="112">
        <v>44504</v>
      </c>
      <c r="C722" s="33">
        <v>718</v>
      </c>
      <c r="D722" s="55">
        <f>Bond_Historical!K722</f>
        <v>4.5674674115479003E-3</v>
      </c>
      <c r="E722" s="55">
        <f>Bond_Historical!L722</f>
        <v>3.3166396223245488E-3</v>
      </c>
      <c r="F722" s="55">
        <f>Bond_Historical!M722</f>
        <v>3.7792924560464949E-3</v>
      </c>
      <c r="G722" s="55">
        <f>Bond_Historical!N722</f>
        <v>5.2433674442052885E-3</v>
      </c>
      <c r="H722" s="55">
        <f>Bond_Historical!O722</f>
        <v>6.3605569987476747E-3</v>
      </c>
      <c r="I722" s="55">
        <f>Bond_Historical!P722</f>
        <v>1.280102205684487E-3</v>
      </c>
      <c r="J722" s="55">
        <f>Equity_Historical!P723</f>
        <v>7.4801178108474652E-3</v>
      </c>
      <c r="K722" s="55">
        <f>Equity_Historical!Q723</f>
        <v>1.2674921303186952E-2</v>
      </c>
      <c r="L722" s="55">
        <f>Equity_Historical!R723</f>
        <v>7.2976698684463293E-3</v>
      </c>
      <c r="M722" s="55">
        <f>Equity_Historical!S723</f>
        <v>-1.3003960840980652E-2</v>
      </c>
      <c r="N722" s="55">
        <f>Equity_Historical!T723</f>
        <v>-8.0172567732622341E-3</v>
      </c>
      <c r="O722" s="55">
        <f>Equity_Historical!U723</f>
        <v>-1.3222666536556469E-2</v>
      </c>
      <c r="P722" s="55">
        <f>Equity_Historical!V723</f>
        <v>-5.8978566856788825E-3</v>
      </c>
      <c r="Q722" s="55">
        <f>Equity_Historical!W723</f>
        <v>-9.1350460621348259E-3</v>
      </c>
      <c r="R722" s="55">
        <f>Equity_Historical!X723</f>
        <v>-1.2471496918527612E-3</v>
      </c>
      <c r="S722" s="55">
        <f>Equity_Historical!Y723</f>
        <v>-3.5048202442726287E-3</v>
      </c>
      <c r="T722" s="55">
        <f>Equity_Historical!Z723</f>
        <v>2.2482513308493553E-2</v>
      </c>
      <c r="V722" s="55"/>
      <c r="W722" s="55">
        <v>4.0717137035134717E-3</v>
      </c>
      <c r="X722" s="55">
        <v>-2.2151538650304944E-2</v>
      </c>
      <c r="Y722" s="94">
        <f t="shared" si="49"/>
        <v>-1.1662237708777577E-2</v>
      </c>
      <c r="Z722" s="54">
        <f t="shared" si="50"/>
        <v>988337.76229122246</v>
      </c>
      <c r="AA722" s="54">
        <f t="shared" si="51"/>
        <v>-11662.237708777539</v>
      </c>
      <c r="AB722" s="101">
        <v>1503.6163359966595</v>
      </c>
      <c r="AC722" s="6">
        <f t="shared" si="48"/>
        <v>1187190.7329621902</v>
      </c>
    </row>
    <row r="723" spans="2:29">
      <c r="B723" s="112">
        <v>44505</v>
      </c>
      <c r="C723" s="33">
        <v>719</v>
      </c>
      <c r="D723" s="55">
        <f>Bond_Historical!K723</f>
        <v>3.0335293443155302E-3</v>
      </c>
      <c r="E723" s="55">
        <f>Bond_Historical!L723</f>
        <v>3.9133287697214218E-3</v>
      </c>
      <c r="F723" s="55">
        <f>Bond_Historical!M723</f>
        <v>4.1409177165209537E-3</v>
      </c>
      <c r="G723" s="55">
        <f>Bond_Historical!N723</f>
        <v>7.2951012197287699E-3</v>
      </c>
      <c r="H723" s="55">
        <f>Bond_Historical!O723</f>
        <v>3.6388618154368779E-3</v>
      </c>
      <c r="I723" s="55">
        <f>Bond_Historical!P723</f>
        <v>1.6435300447432775E-3</v>
      </c>
      <c r="J723" s="55">
        <f>Equity_Historical!P724</f>
        <v>9.4259589587567735E-3</v>
      </c>
      <c r="K723" s="55">
        <f>Equity_Historical!Q724</f>
        <v>1.5598945941879248E-2</v>
      </c>
      <c r="L723" s="55">
        <f>Equity_Historical!R724</f>
        <v>-6.9647450021760177E-3</v>
      </c>
      <c r="M723" s="55">
        <f>Equity_Historical!S724</f>
        <v>-1.8896057144385066E-4</v>
      </c>
      <c r="N723" s="55">
        <f>Equity_Historical!T724</f>
        <v>1.1131623133964702E-2</v>
      </c>
      <c r="O723" s="55">
        <f>Equity_Historical!U724</f>
        <v>-1.4270979175413649E-3</v>
      </c>
      <c r="P723" s="55">
        <f>Equity_Historical!V724</f>
        <v>-4.0230479350968976E-3</v>
      </c>
      <c r="Q723" s="55">
        <f>Equity_Historical!W724</f>
        <v>2.4986777335755356E-2</v>
      </c>
      <c r="R723" s="55">
        <f>Equity_Historical!X724</f>
        <v>-2.0819523232940905E-3</v>
      </c>
      <c r="S723" s="55">
        <f>Equity_Historical!Y724</f>
        <v>3.5759164205456224E-3</v>
      </c>
      <c r="T723" s="55">
        <f>Equity_Historical!Z724</f>
        <v>1.2322120553614865E-2</v>
      </c>
      <c r="V723" s="55"/>
      <c r="W723" s="55">
        <v>4.6417991218954593E-3</v>
      </c>
      <c r="X723" s="55">
        <v>-5.2117173730109106E-3</v>
      </c>
      <c r="Y723" s="94">
        <f t="shared" si="49"/>
        <v>-1.2703107750483623E-3</v>
      </c>
      <c r="Z723" s="54">
        <f t="shared" si="50"/>
        <v>998729.68922495167</v>
      </c>
      <c r="AA723" s="54">
        <f t="shared" si="51"/>
        <v>-1270.3107750483323</v>
      </c>
      <c r="AB723" s="101">
        <v>1582.5166301087011</v>
      </c>
      <c r="AC723" s="6">
        <f t="shared" si="48"/>
        <v>1185920.4221871418</v>
      </c>
    </row>
    <row r="724" spans="2:29">
      <c r="B724" s="112">
        <v>44508</v>
      </c>
      <c r="C724" s="33">
        <v>720</v>
      </c>
      <c r="D724" s="55">
        <f>Bond_Historical!K724</f>
        <v>-2.2159138559491175E-3</v>
      </c>
      <c r="E724" s="55">
        <f>Bond_Historical!L724</f>
        <v>-1.8243824166886801E-3</v>
      </c>
      <c r="F724" s="55">
        <f>Bond_Historical!M724</f>
        <v>-2.2567332473917459E-3</v>
      </c>
      <c r="G724" s="55">
        <f>Bond_Historical!N724</f>
        <v>-2.3020614837682067E-3</v>
      </c>
      <c r="H724" s="55">
        <f>Bond_Historical!O724</f>
        <v>3.3107678082215227E-3</v>
      </c>
      <c r="I724" s="55">
        <f>Bond_Historical!P724</f>
        <v>-1.8239934311671974E-4</v>
      </c>
      <c r="J724" s="55">
        <f>Equity_Historical!P725</f>
        <v>1.0708435638985863E-2</v>
      </c>
      <c r="K724" s="55">
        <f>Equity_Historical!Q725</f>
        <v>-7.3850583640249906E-3</v>
      </c>
      <c r="L724" s="55">
        <f>Equity_Historical!R725</f>
        <v>-6.4107270348040543E-3</v>
      </c>
      <c r="M724" s="55">
        <f>Equity_Historical!S725</f>
        <v>-9.464494531177146E-4</v>
      </c>
      <c r="N724" s="55">
        <f>Equity_Historical!T725</f>
        <v>-1.1005660829572876E-2</v>
      </c>
      <c r="O724" s="55">
        <f>Equity_Historical!U725</f>
        <v>5.9921377923638757E-3</v>
      </c>
      <c r="P724" s="55">
        <f>Equity_Historical!V725</f>
        <v>3.3417734256302443E-3</v>
      </c>
      <c r="Q724" s="55">
        <f>Equity_Historical!W725</f>
        <v>-1.4942896139260451E-2</v>
      </c>
      <c r="R724" s="55">
        <f>Equity_Historical!X725</f>
        <v>1.4829767383516395E-2</v>
      </c>
      <c r="S724" s="55">
        <f>Equity_Historical!Y725</f>
        <v>-5.568195593076624E-3</v>
      </c>
      <c r="T724" s="55">
        <f>Equity_Historical!Z725</f>
        <v>1.5809116977054803E-2</v>
      </c>
      <c r="V724" s="55"/>
      <c r="W724" s="55">
        <v>-1.6623118991325628E-3</v>
      </c>
      <c r="X724" s="55">
        <v>-6.9731354942852552E-3</v>
      </c>
      <c r="Y724" s="94">
        <f t="shared" si="49"/>
        <v>-4.8488060562241779E-3</v>
      </c>
      <c r="Z724" s="54">
        <f t="shared" si="50"/>
        <v>995151.19394377584</v>
      </c>
      <c r="AA724" s="54">
        <f t="shared" si="51"/>
        <v>-4848.806056224159</v>
      </c>
      <c r="AB724" s="101">
        <v>1628.6459118196508</v>
      </c>
      <c r="AC724" s="6">
        <f t="shared" si="48"/>
        <v>1181071.6161309178</v>
      </c>
    </row>
    <row r="725" spans="2:29">
      <c r="B725" s="112">
        <v>44509</v>
      </c>
      <c r="C725" s="33">
        <v>721</v>
      </c>
      <c r="D725" s="55">
        <f>Bond_Historical!K725</f>
        <v>2.798235202153763E-3</v>
      </c>
      <c r="E725" s="55">
        <f>Bond_Historical!L725</f>
        <v>2.7786942995183649E-3</v>
      </c>
      <c r="F725" s="55">
        <f>Bond_Historical!M725</f>
        <v>4.1330598403852255E-3</v>
      </c>
      <c r="G725" s="55">
        <f>Bond_Historical!N725</f>
        <v>2.672745076512818E-3</v>
      </c>
      <c r="H725" s="55">
        <f>Bond_Historical!O725</f>
        <v>5.6508799784502845E-3</v>
      </c>
      <c r="I725" s="55">
        <f>Bond_Historical!P725</f>
        <v>2.0049131880397202E-3</v>
      </c>
      <c r="J725" s="55">
        <f>Equity_Historical!P726</f>
        <v>9.6911326134951365E-3</v>
      </c>
      <c r="K725" s="55">
        <f>Equity_Historical!Q726</f>
        <v>-9.6442140483309728E-3</v>
      </c>
      <c r="L725" s="55">
        <f>Equity_Historical!R726</f>
        <v>3.4776973695012921E-3</v>
      </c>
      <c r="M725" s="55">
        <f>Equity_Historical!S726</f>
        <v>2.6475746630625244E-3</v>
      </c>
      <c r="N725" s="55">
        <f>Equity_Historical!T726</f>
        <v>1.868742057725415E-2</v>
      </c>
      <c r="O725" s="55">
        <f>Equity_Historical!U726</f>
        <v>-7.6000252683704915E-3</v>
      </c>
      <c r="P725" s="55">
        <f>Equity_Historical!V726</f>
        <v>4.1529124373639592E-3</v>
      </c>
      <c r="Q725" s="55">
        <f>Equity_Historical!W726</f>
        <v>1.0072084879927846E-2</v>
      </c>
      <c r="R725" s="55">
        <f>Equity_Historical!X726</f>
        <v>3.7326943030680775E-3</v>
      </c>
      <c r="S725" s="55">
        <f>Equity_Historical!Y726</f>
        <v>2.4565536026391506E-3</v>
      </c>
      <c r="T725" s="55">
        <f>Equity_Historical!Z726</f>
        <v>-1.409325096875615E-2</v>
      </c>
      <c r="V725" s="55"/>
      <c r="W725" s="55">
        <v>3.0699630476159027E-3</v>
      </c>
      <c r="X725" s="55">
        <v>2.568640413232999E-2</v>
      </c>
      <c r="Y725" s="94">
        <f t="shared" si="49"/>
        <v>1.6639827698444354E-2</v>
      </c>
      <c r="Z725" s="54">
        <f t="shared" si="50"/>
        <v>1016639.8276984444</v>
      </c>
      <c r="AA725" s="54">
        <f t="shared" si="51"/>
        <v>16639.827698444366</v>
      </c>
      <c r="AB725" s="101">
        <v>1630.9182003806345</v>
      </c>
      <c r="AC725" s="6">
        <f t="shared" si="48"/>
        <v>1197711.4438293623</v>
      </c>
    </row>
    <row r="726" spans="2:29">
      <c r="B726" s="112">
        <v>44510</v>
      </c>
      <c r="C726" s="33">
        <v>722</v>
      </c>
      <c r="D726" s="55">
        <f>Bond_Historical!K726</f>
        <v>-6.7759561283709611E-3</v>
      </c>
      <c r="E726" s="55">
        <f>Bond_Historical!L726</f>
        <v>-6.7860097088316713E-3</v>
      </c>
      <c r="F726" s="55">
        <f>Bond_Historical!M726</f>
        <v>-7.1493181003557671E-3</v>
      </c>
      <c r="G726" s="55">
        <f>Bond_Historical!N726</f>
        <v>-1.0284089146734413E-2</v>
      </c>
      <c r="H726" s="55">
        <f>Bond_Historical!O726</f>
        <v>-2.5075685402809736E-3</v>
      </c>
      <c r="I726" s="55">
        <f>Bond_Historical!P726</f>
        <v>-9.1084172792953795E-4</v>
      </c>
      <c r="J726" s="55">
        <f>Equity_Historical!P727</f>
        <v>-1.9897199024620251E-2</v>
      </c>
      <c r="K726" s="55">
        <f>Equity_Historical!Q727</f>
        <v>-2.331884647225127E-2</v>
      </c>
      <c r="L726" s="55">
        <f>Equity_Historical!R727</f>
        <v>-9.0536324136599594E-3</v>
      </c>
      <c r="M726" s="55">
        <f>Equity_Historical!S727</f>
        <v>3.7773540467892988E-4</v>
      </c>
      <c r="N726" s="55">
        <f>Equity_Historical!T727</f>
        <v>-1.3044445758595031E-2</v>
      </c>
      <c r="O726" s="55">
        <f>Equity_Historical!U727</f>
        <v>-9.5406697030589504E-4</v>
      </c>
      <c r="P726" s="55">
        <f>Equity_Historical!V727</f>
        <v>-1.4537958651270224E-2</v>
      </c>
      <c r="Q726" s="55">
        <f>Equity_Historical!W727</f>
        <v>1.6690301830827644E-3</v>
      </c>
      <c r="R726" s="55">
        <f>Equity_Historical!X727</f>
        <v>-9.6294973841524328E-3</v>
      </c>
      <c r="S726" s="55">
        <f>Equity_Historical!Y727</f>
        <v>-1.9349094634429489E-2</v>
      </c>
      <c r="T726" s="55">
        <f>Equity_Historical!Z727</f>
        <v>-9.0342784994125198E-3</v>
      </c>
      <c r="V726" s="55"/>
      <c r="W726" s="55">
        <v>-7.0616552665018571E-3</v>
      </c>
      <c r="X726" s="55">
        <v>-2.3808149656825942E-2</v>
      </c>
      <c r="Y726" s="94">
        <f t="shared" si="49"/>
        <v>-1.7109551900696306E-2</v>
      </c>
      <c r="Z726" s="54">
        <f t="shared" si="50"/>
        <v>982890.44809930364</v>
      </c>
      <c r="AA726" s="54">
        <f t="shared" si="51"/>
        <v>-17109.551900696359</v>
      </c>
      <c r="AB726" s="101">
        <v>1636.3122075732099</v>
      </c>
      <c r="AC726" s="6">
        <f t="shared" si="48"/>
        <v>1180601.8919286658</v>
      </c>
    </row>
    <row r="727" spans="2:29">
      <c r="B727" s="112">
        <v>44511</v>
      </c>
      <c r="C727" s="33">
        <v>723</v>
      </c>
      <c r="D727" s="55">
        <f>Bond_Historical!K727</f>
        <v>-1.6421485557368849E-3</v>
      </c>
      <c r="E727" s="55">
        <f>Bond_Historical!L727</f>
        <v>-1.8351277526816561E-3</v>
      </c>
      <c r="F727" s="55">
        <f>Bond_Historical!M727</f>
        <v>-1.8901209379418387E-3</v>
      </c>
      <c r="G727" s="55">
        <f>Bond_Historical!N727</f>
        <v>-2.8505663261690446E-3</v>
      </c>
      <c r="H727" s="55">
        <f>Bond_Historical!O727</f>
        <v>-4.708086729688057E-4</v>
      </c>
      <c r="I727" s="55">
        <f>Bond_Historical!P727</f>
        <v>-9.1167211699340507E-4</v>
      </c>
      <c r="J727" s="55">
        <f>Equity_Historical!P728</f>
        <v>1.8675884645929122E-3</v>
      </c>
      <c r="K727" s="55">
        <f>Equity_Historical!Q728</f>
        <v>3.0504424343377241E-4</v>
      </c>
      <c r="L727" s="55">
        <f>Equity_Historical!R728</f>
        <v>4.0413648044846761E-4</v>
      </c>
      <c r="M727" s="55">
        <f>Equity_Historical!S728</f>
        <v>-9.6750358941110354E-3</v>
      </c>
      <c r="N727" s="55">
        <f>Equity_Historical!T728</f>
        <v>1.255072844356968E-2</v>
      </c>
      <c r="O727" s="55">
        <f>Equity_Historical!U728</f>
        <v>-5.9745111455588619E-5</v>
      </c>
      <c r="P727" s="55">
        <f>Equity_Historical!V728</f>
        <v>-1.2400793742067401E-2</v>
      </c>
      <c r="Q727" s="55">
        <f>Equity_Historical!W728</f>
        <v>-4.886032868355936E-3</v>
      </c>
      <c r="R727" s="55">
        <f>Equity_Historical!X728</f>
        <v>-5.4725172413338527E-3</v>
      </c>
      <c r="S727" s="55">
        <f>Equity_Historical!Y728</f>
        <v>-3.3832306070282077E-4</v>
      </c>
      <c r="T727" s="55">
        <f>Equity_Historical!Z728</f>
        <v>9.5965171165351189E-3</v>
      </c>
      <c r="V727" s="55"/>
      <c r="W727" s="55">
        <v>-1.9681648121678596E-3</v>
      </c>
      <c r="X727" s="55">
        <v>-3.3112649209611086E-3</v>
      </c>
      <c r="Y727" s="94">
        <f t="shared" si="49"/>
        <v>-2.774024877443809E-3</v>
      </c>
      <c r="Z727" s="54">
        <f t="shared" si="50"/>
        <v>997225.97512255621</v>
      </c>
      <c r="AA727" s="54">
        <f t="shared" si="51"/>
        <v>-2774.0248774437932</v>
      </c>
      <c r="AB727" s="101">
        <v>1640.602778958506</v>
      </c>
      <c r="AC727" s="6">
        <f t="shared" si="48"/>
        <v>1177827.8670512219</v>
      </c>
    </row>
    <row r="728" spans="2:29">
      <c r="B728" s="112">
        <v>44512</v>
      </c>
      <c r="C728" s="33">
        <v>724</v>
      </c>
      <c r="D728" s="55">
        <f>Bond_Historical!K728</f>
        <v>1.1716104011057701E-4</v>
      </c>
      <c r="E728" s="55">
        <f>Bond_Historical!L728</f>
        <v>-1.7500130615534404E-4</v>
      </c>
      <c r="F728" s="55">
        <f>Bond_Historical!M728</f>
        <v>0</v>
      </c>
      <c r="G728" s="55">
        <f>Bond_Historical!N728</f>
        <v>-1.0521048567235054E-3</v>
      </c>
      <c r="H728" s="55">
        <f>Bond_Historical!O728</f>
        <v>1.5686753005012045E-4</v>
      </c>
      <c r="I728" s="55">
        <f>Bond_Historical!P728</f>
        <v>1.8234671991675986E-4</v>
      </c>
      <c r="J728" s="55">
        <f>Equity_Historical!P729</f>
        <v>-7.6484381582450104E-3</v>
      </c>
      <c r="K728" s="55">
        <f>Equity_Historical!Q729</f>
        <v>3.9339369921750168E-2</v>
      </c>
      <c r="L728" s="55">
        <f>Equity_Historical!R729</f>
        <v>-4.9956464614676829E-3</v>
      </c>
      <c r="M728" s="55">
        <f>Equity_Historical!S729</f>
        <v>0</v>
      </c>
      <c r="N728" s="55">
        <f>Equity_Historical!T729</f>
        <v>-3.2159049841718572E-3</v>
      </c>
      <c r="O728" s="55">
        <f>Equity_Historical!U729</f>
        <v>-4.4845852145775711E-3</v>
      </c>
      <c r="P728" s="55">
        <f>Equity_Historical!V729</f>
        <v>-1.3955218219609976E-3</v>
      </c>
      <c r="Q728" s="55">
        <f>Equity_Historical!W729</f>
        <v>-5.5582159065076858E-3</v>
      </c>
      <c r="R728" s="55">
        <f>Equity_Historical!X729</f>
        <v>3.4918204441035014E-3</v>
      </c>
      <c r="S728" s="55">
        <f>Equity_Historical!Y729</f>
        <v>1.4235246624668593E-2</v>
      </c>
      <c r="T728" s="55">
        <f>Equity_Historical!Z729</f>
        <v>7.9731122783763854E-3</v>
      </c>
      <c r="V728" s="55"/>
      <c r="W728" s="55">
        <v>-3.2382166653706769E-4</v>
      </c>
      <c r="X728" s="55">
        <v>-1.3526174484305138E-2</v>
      </c>
      <c r="Y728" s="94">
        <f t="shared" si="49"/>
        <v>-8.2452333571979095E-3</v>
      </c>
      <c r="Z728" s="54">
        <f t="shared" si="50"/>
        <v>991754.76664280205</v>
      </c>
      <c r="AA728" s="54">
        <f t="shared" si="51"/>
        <v>-8245.2333571979543</v>
      </c>
      <c r="AB728" s="101">
        <v>1642.8022268244531</v>
      </c>
      <c r="AC728" s="6">
        <f t="shared" si="48"/>
        <v>1169582.6336940238</v>
      </c>
    </row>
    <row r="729" spans="2:29">
      <c r="B729" s="112">
        <v>44515</v>
      </c>
      <c r="C729" s="33">
        <v>725</v>
      </c>
      <c r="D729" s="55">
        <f>Bond_Historical!K729</f>
        <v>-4.1171544919192558E-3</v>
      </c>
      <c r="E729" s="55">
        <f>Bond_Historical!L729</f>
        <v>-3.6805392701566276E-3</v>
      </c>
      <c r="F729" s="55">
        <f>Bond_Historical!M729</f>
        <v>-3.4110626022734636E-3</v>
      </c>
      <c r="G729" s="55">
        <f>Bond_Historical!N729</f>
        <v>-7.6241866685019255E-3</v>
      </c>
      <c r="H729" s="55">
        <f>Bond_Historical!O729</f>
        <v>-1.5686753005027701E-4</v>
      </c>
      <c r="I729" s="55">
        <f>Bond_Historical!P729</f>
        <v>-5.4744986657858882E-4</v>
      </c>
      <c r="J729" s="55">
        <f>Equity_Historical!P730</f>
        <v>8.5810946408978253E-3</v>
      </c>
      <c r="K729" s="55">
        <f>Equity_Historical!Q730</f>
        <v>1.9377386778258614E-2</v>
      </c>
      <c r="L729" s="55">
        <f>Equity_Historical!R730</f>
        <v>-5.7692892009084526E-3</v>
      </c>
      <c r="M729" s="55">
        <f>Equity_Historical!S730</f>
        <v>-2.6721094574589399E-3</v>
      </c>
      <c r="N729" s="55">
        <f>Equity_Historical!T730</f>
        <v>-2.4454385356641031E-2</v>
      </c>
      <c r="O729" s="55">
        <f>Equity_Historical!U730</f>
        <v>-1.7995190042890011E-3</v>
      </c>
      <c r="P729" s="55">
        <f>Equity_Historical!V730</f>
        <v>-4.3566833087938378E-2</v>
      </c>
      <c r="Q729" s="55">
        <f>Equity_Historical!W730</f>
        <v>2.078065280348956E-2</v>
      </c>
      <c r="R729" s="55">
        <f>Equity_Historical!X730</f>
        <v>-1.8004572728706921E-2</v>
      </c>
      <c r="S729" s="55">
        <f>Equity_Historical!Y730</f>
        <v>6.6659210825140806E-5</v>
      </c>
      <c r="T729" s="55">
        <f>Equity_Historical!Z730</f>
        <v>6.3611531764586355E-3</v>
      </c>
      <c r="V729" s="55"/>
      <c r="W729" s="55">
        <v>-4.3777548831013665E-3</v>
      </c>
      <c r="X729" s="55">
        <v>-5.9021378155000144E-2</v>
      </c>
      <c r="Y729" s="94">
        <f t="shared" si="49"/>
        <v>-3.7163928846240632E-2</v>
      </c>
      <c r="Z729" s="54">
        <f t="shared" si="50"/>
        <v>962836.07115375937</v>
      </c>
      <c r="AA729" s="54">
        <f t="shared" si="51"/>
        <v>-37163.928846240626</v>
      </c>
      <c r="AB729" s="101">
        <v>1670.208602986997</v>
      </c>
      <c r="AC729" s="6">
        <f t="shared" si="48"/>
        <v>1132418.7048477833</v>
      </c>
    </row>
    <row r="730" spans="2:29">
      <c r="B730" s="112">
        <v>44516</v>
      </c>
      <c r="C730" s="33">
        <v>726</v>
      </c>
      <c r="D730" s="55">
        <f>Bond_Historical!K730</f>
        <v>-7.0789549649182785E-4</v>
      </c>
      <c r="E730" s="55">
        <f>Bond_Historical!L730</f>
        <v>-3.5144178290061784E-4</v>
      </c>
      <c r="F730" s="55">
        <f>Bond_Historical!M730</f>
        <v>-7.5952541362895871E-4</v>
      </c>
      <c r="G730" s="55">
        <f>Bond_Historical!N730</f>
        <v>-1.6683289212867127E-3</v>
      </c>
      <c r="H730" s="55">
        <f>Bond_Historical!O730</f>
        <v>-1.571204613306203E-3</v>
      </c>
      <c r="I730" s="55">
        <f>Bond_Historical!P730</f>
        <v>-5.4776911306540982E-4</v>
      </c>
      <c r="J730" s="55">
        <f>Equity_Historical!P731</f>
        <v>1.0047117291307573E-2</v>
      </c>
      <c r="K730" s="55">
        <f>Equity_Historical!Q731</f>
        <v>-1.3323485464368923E-2</v>
      </c>
      <c r="L730" s="55">
        <f>Equity_Historical!R731</f>
        <v>-2.5787128716496393E-2</v>
      </c>
      <c r="M730" s="55">
        <f>Equity_Historical!S731</f>
        <v>-5.942751102085763E-3</v>
      </c>
      <c r="N730" s="55">
        <f>Equity_Historical!T731</f>
        <v>-1.5093671897880342E-2</v>
      </c>
      <c r="O730" s="55">
        <f>Equity_Historical!U731</f>
        <v>-7.2308414309724071E-3</v>
      </c>
      <c r="P730" s="55">
        <f>Equity_Historical!V731</f>
        <v>-5.6204719644165988E-3</v>
      </c>
      <c r="Q730" s="55">
        <f>Equity_Historical!W731</f>
        <v>-6.1090313917705162E-3</v>
      </c>
      <c r="R730" s="55">
        <f>Equity_Historical!X731</f>
        <v>-2.620959055393628E-3</v>
      </c>
      <c r="S730" s="55">
        <f>Equity_Historical!Y731</f>
        <v>6.6445337316493949E-3</v>
      </c>
      <c r="T730" s="55">
        <f>Equity_Historical!Z731</f>
        <v>2.3784692565946854E-3</v>
      </c>
      <c r="V730" s="55"/>
      <c r="W730" s="55">
        <v>-9.7100068075781261E-4</v>
      </c>
      <c r="X730" s="55">
        <v>-1.2009361519893274E-2</v>
      </c>
      <c r="Y730" s="94">
        <f t="shared" si="49"/>
        <v>-7.594017184239089E-3</v>
      </c>
      <c r="Z730" s="54">
        <f t="shared" si="50"/>
        <v>992405.98281576089</v>
      </c>
      <c r="AA730" s="54">
        <f t="shared" si="51"/>
        <v>-7594.0171842391137</v>
      </c>
      <c r="AB730" s="101">
        <v>1671.6240789326839</v>
      </c>
      <c r="AC730" s="6">
        <f t="shared" si="48"/>
        <v>1124824.6876635442</v>
      </c>
    </row>
    <row r="731" spans="2:29">
      <c r="B731" s="112">
        <v>44517</v>
      </c>
      <c r="C731" s="33">
        <v>727</v>
      </c>
      <c r="D731" s="55">
        <f>Bond_Historical!K731</f>
        <v>2.1213267209807124E-3</v>
      </c>
      <c r="E731" s="55">
        <f>Bond_Historical!L731</f>
        <v>2.3684060575059462E-3</v>
      </c>
      <c r="F731" s="55">
        <f>Bond_Historical!M731</f>
        <v>2.6557789828687184E-3</v>
      </c>
      <c r="G731" s="55">
        <f>Bond_Historical!N731</f>
        <v>4.0146878693666458E-3</v>
      </c>
      <c r="H731" s="55">
        <f>Bond_Historical!O731</f>
        <v>2.0420132862749331E-3</v>
      </c>
      <c r="I731" s="55">
        <f>Bond_Historical!P731</f>
        <v>0</v>
      </c>
      <c r="J731" s="55">
        <f>Equity_Historical!P732</f>
        <v>-1.0979773773960462E-2</v>
      </c>
      <c r="K731" s="55">
        <f>Equity_Historical!Q732</f>
        <v>-6.4060745925139887E-3</v>
      </c>
      <c r="L731" s="55">
        <f>Equity_Historical!R732</f>
        <v>-8.6284126464964937E-3</v>
      </c>
      <c r="M731" s="55">
        <f>Equity_Historical!S732</f>
        <v>-4.6252775862786859E-3</v>
      </c>
      <c r="N731" s="55">
        <f>Equity_Historical!T732</f>
        <v>2.16736207827775E-2</v>
      </c>
      <c r="O731" s="55">
        <f>Equity_Historical!U732</f>
        <v>-5.3967033319647102E-3</v>
      </c>
      <c r="P731" s="55">
        <f>Equity_Historical!V732</f>
        <v>-5.8462812342490967E-3</v>
      </c>
      <c r="Q731" s="55">
        <f>Equity_Historical!W732</f>
        <v>-2.5766124379306008E-4</v>
      </c>
      <c r="R731" s="55">
        <f>Equity_Historical!X732</f>
        <v>-1.4912981211867916E-3</v>
      </c>
      <c r="S731" s="55">
        <f>Equity_Historical!Y732</f>
        <v>1.6355621794034124E-2</v>
      </c>
      <c r="T731" s="55">
        <f>Equity_Historical!Z732</f>
        <v>-2.3731637740432163E-2</v>
      </c>
      <c r="V731" s="55"/>
      <c r="W731" s="55">
        <v>2.6226384535809693E-3</v>
      </c>
      <c r="X731" s="55">
        <v>2.4073563669177577E-2</v>
      </c>
      <c r="Y731" s="94">
        <f t="shared" si="49"/>
        <v>1.5493193582938934E-2</v>
      </c>
      <c r="Z731" s="54">
        <f t="shared" si="50"/>
        <v>1015493.193582939</v>
      </c>
      <c r="AA731" s="54">
        <f t="shared" si="51"/>
        <v>15493.193582938984</v>
      </c>
      <c r="AB731" s="101">
        <v>1675.6627367250621</v>
      </c>
      <c r="AC731" s="6">
        <f t="shared" si="48"/>
        <v>1140317.8812464832</v>
      </c>
    </row>
    <row r="732" spans="2:29">
      <c r="B732" s="112">
        <v>44518</v>
      </c>
      <c r="C732" s="33">
        <v>728</v>
      </c>
      <c r="D732" s="55">
        <f>Bond_Historical!K732</f>
        <v>1.1763057674406101E-3</v>
      </c>
      <c r="E732" s="55">
        <f>Bond_Historical!L732</f>
        <v>8.7599762059887459E-4</v>
      </c>
      <c r="F732" s="55">
        <f>Bond_Historical!M732</f>
        <v>1.5148090330337368E-3</v>
      </c>
      <c r="G732" s="55">
        <f>Bond_Historical!N732</f>
        <v>2.2654554805972482E-3</v>
      </c>
      <c r="H732" s="55">
        <f>Bond_Historical!O732</f>
        <v>6.2741194447181426E-4</v>
      </c>
      <c r="I732" s="55">
        <f>Bond_Historical!P732</f>
        <v>5.4776911306549569E-4</v>
      </c>
      <c r="J732" s="55">
        <f>Equity_Historical!P733</f>
        <v>-1.0944418459167441E-2</v>
      </c>
      <c r="K732" s="55">
        <f>Equity_Historical!Q733</f>
        <v>-6.1225093246153458E-3</v>
      </c>
      <c r="L732" s="55">
        <f>Equity_Historical!R733</f>
        <v>8.5584881209805983E-3</v>
      </c>
      <c r="M732" s="55">
        <f>Equity_Historical!S733</f>
        <v>-8.7302470918611801E-3</v>
      </c>
      <c r="N732" s="55">
        <f>Equity_Historical!T733</f>
        <v>2.8966381936870876E-3</v>
      </c>
      <c r="O732" s="55">
        <f>Equity_Historical!U733</f>
        <v>-8.6713293214710982E-3</v>
      </c>
      <c r="P732" s="55">
        <f>Equity_Historical!V733</f>
        <v>5.537399659920411E-3</v>
      </c>
      <c r="Q732" s="55">
        <f>Equity_Historical!W733</f>
        <v>2.062291127469354E-3</v>
      </c>
      <c r="R732" s="55">
        <f>Equity_Historical!X733</f>
        <v>1.1576141352172091E-3</v>
      </c>
      <c r="S732" s="55">
        <f>Equity_Historical!Y733</f>
        <v>2.8136555594422252E-2</v>
      </c>
      <c r="T732" s="55">
        <f>Equity_Historical!Z733</f>
        <v>1.0103733625909729E-2</v>
      </c>
      <c r="V732" s="55"/>
      <c r="W732" s="55">
        <v>1.4246965348329577E-3</v>
      </c>
      <c r="X732" s="55">
        <v>-3.4019784068167044E-3</v>
      </c>
      <c r="Y732" s="94">
        <f t="shared" si="49"/>
        <v>-1.4713084301568396E-3</v>
      </c>
      <c r="Z732" s="54">
        <f t="shared" si="50"/>
        <v>998528.69156984321</v>
      </c>
      <c r="AA732" s="54">
        <f t="shared" si="51"/>
        <v>-1471.3084301567869</v>
      </c>
      <c r="AB732" s="101">
        <v>1701.2931648704689</v>
      </c>
      <c r="AC732" s="6">
        <f t="shared" si="48"/>
        <v>1138846.5728163263</v>
      </c>
    </row>
    <row r="733" spans="2:29">
      <c r="B733" s="112">
        <v>44519</v>
      </c>
      <c r="C733" s="33">
        <v>729</v>
      </c>
      <c r="D733" s="55">
        <f>Bond_Historical!K733</f>
        <v>2.1143502643825337E-3</v>
      </c>
      <c r="E733" s="55">
        <f>Bond_Historical!L733</f>
        <v>1.9240176404174099E-3</v>
      </c>
      <c r="F733" s="55">
        <f>Bond_Historical!M733</f>
        <v>1.8901209379417812E-3</v>
      </c>
      <c r="G733" s="55">
        <f>Bond_Historical!N733</f>
        <v>3.7640331589392094E-3</v>
      </c>
      <c r="H733" s="55">
        <f>Bond_Historical!O733</f>
        <v>-2.0404684328609356E-3</v>
      </c>
      <c r="I733" s="55">
        <f>Bond_Historical!P733</f>
        <v>1.2767752636552462E-3</v>
      </c>
      <c r="J733" s="55">
        <f>Equity_Historical!P734</f>
        <v>-4.7321371715039369E-2</v>
      </c>
      <c r="K733" s="55">
        <f>Equity_Historical!Q734</f>
        <v>1.9328378095013105E-2</v>
      </c>
      <c r="L733" s="55">
        <f>Equity_Historical!R734</f>
        <v>-5.3931243059917658E-3</v>
      </c>
      <c r="M733" s="55">
        <f>Equity_Historical!S734</f>
        <v>2.7243386769839743E-3</v>
      </c>
      <c r="N733" s="55">
        <f>Equity_Historical!T734</f>
        <v>6.2678782009437306E-3</v>
      </c>
      <c r="O733" s="55">
        <f>Equity_Historical!U734</f>
        <v>-1.3149324432907231E-2</v>
      </c>
      <c r="P733" s="55">
        <f>Equity_Historical!V734</f>
        <v>7.7702185022171287E-3</v>
      </c>
      <c r="Q733" s="55">
        <f>Equity_Historical!W734</f>
        <v>4.7529870757772371E-3</v>
      </c>
      <c r="R733" s="55">
        <f>Equity_Historical!X734</f>
        <v>-2.1294591550970438E-2</v>
      </c>
      <c r="S733" s="55">
        <f>Equity_Historical!Y734</f>
        <v>1.683340751642028E-2</v>
      </c>
      <c r="T733" s="55">
        <f>Equity_Historical!Z734</f>
        <v>-3.1171698950090868E-2</v>
      </c>
      <c r="V733" s="55"/>
      <c r="W733" s="55">
        <v>2.2469001361396751E-3</v>
      </c>
      <c r="X733" s="55">
        <v>7.8582393131165287E-3</v>
      </c>
      <c r="Y733" s="94">
        <f t="shared" si="49"/>
        <v>5.6137036423257874E-3</v>
      </c>
      <c r="Z733" s="54">
        <f t="shared" si="50"/>
        <v>1005613.7036423258</v>
      </c>
      <c r="AA733" s="54">
        <f t="shared" si="51"/>
        <v>5613.7036423258251</v>
      </c>
      <c r="AB733" s="101">
        <v>1741.5471208626404</v>
      </c>
      <c r="AC733" s="6">
        <f t="shared" si="48"/>
        <v>1144460.2764586522</v>
      </c>
    </row>
    <row r="734" spans="2:29">
      <c r="B734" s="112">
        <v>44522</v>
      </c>
      <c r="C734" s="33">
        <v>730</v>
      </c>
      <c r="D734" s="55">
        <f>Bond_Historical!K734</f>
        <v>-4.9400599531577447E-3</v>
      </c>
      <c r="E734" s="55">
        <f>Bond_Historical!L734</f>
        <v>-4.8169795356213839E-3</v>
      </c>
      <c r="F734" s="55">
        <f>Bond_Historical!M734</f>
        <v>-5.3011835402153335E-3</v>
      </c>
      <c r="G734" s="55">
        <f>Bond_Historical!N734</f>
        <v>-8.7545824189929101E-3</v>
      </c>
      <c r="H734" s="55">
        <f>Bond_Historical!O734</f>
        <v>-7.8877734252135508E-3</v>
      </c>
      <c r="I734" s="55">
        <f>Bond_Historical!P734</f>
        <v>-5.4714741495672729E-4</v>
      </c>
      <c r="J734" s="55">
        <f>Equity_Historical!P735</f>
        <v>1.3750453258354443E-2</v>
      </c>
      <c r="K734" s="55">
        <f>Equity_Historical!Q735</f>
        <v>-1.2501737198372801E-2</v>
      </c>
      <c r="L734" s="55">
        <f>Equity_Historical!R735</f>
        <v>1.664553373549929E-2</v>
      </c>
      <c r="M734" s="55">
        <f>Equity_Historical!S735</f>
        <v>-3.6990547293264384E-3</v>
      </c>
      <c r="N734" s="55">
        <f>Equity_Historical!T735</f>
        <v>-1.0047700769717257E-2</v>
      </c>
      <c r="O734" s="55">
        <f>Equity_Historical!U735</f>
        <v>2.1090835078364449E-2</v>
      </c>
      <c r="P734" s="55">
        <f>Equity_Historical!V735</f>
        <v>-1.2919383527273775E-2</v>
      </c>
      <c r="Q734" s="55">
        <f>Equity_Historical!W735</f>
        <v>6.8965619909293315E-3</v>
      </c>
      <c r="R734" s="55">
        <f>Equity_Historical!X735</f>
        <v>-5.606398404788793E-3</v>
      </c>
      <c r="S734" s="55">
        <f>Equity_Historical!Y735</f>
        <v>2.9232397952407194E-3</v>
      </c>
      <c r="T734" s="55">
        <f>Equity_Historical!Z735</f>
        <v>8.658214957058227E-3</v>
      </c>
      <c r="V734" s="55"/>
      <c r="W734" s="55">
        <v>-5.8189545959833801E-3</v>
      </c>
      <c r="X734" s="55">
        <v>-1.0103571581217143E-2</v>
      </c>
      <c r="Y734" s="94">
        <f t="shared" si="49"/>
        <v>-8.3897247871236383E-3</v>
      </c>
      <c r="Z734" s="54">
        <f t="shared" si="50"/>
        <v>991610.27521287638</v>
      </c>
      <c r="AA734" s="54">
        <f t="shared" si="51"/>
        <v>-8389.7247871236177</v>
      </c>
      <c r="AB734" s="101">
        <v>1771.2723262906075</v>
      </c>
      <c r="AC734" s="6">
        <f t="shared" si="48"/>
        <v>1136070.5516715287</v>
      </c>
    </row>
    <row r="735" spans="2:29">
      <c r="B735" s="112">
        <v>44523</v>
      </c>
      <c r="C735" s="33">
        <v>731</v>
      </c>
      <c r="D735" s="55">
        <f>Bond_Historical!K735</f>
        <v>-4.0171089132154999E-3</v>
      </c>
      <c r="E735" s="55">
        <f>Bond_Historical!L735</f>
        <v>-3.9587702398560217E-3</v>
      </c>
      <c r="F735" s="55">
        <f>Bond_Historical!M735</f>
        <v>-3.8036500883021633E-3</v>
      </c>
      <c r="G735" s="55">
        <f>Bond_Historical!N735</f>
        <v>-7.151136898258529E-3</v>
      </c>
      <c r="H735" s="55">
        <f>Bond_Historical!O735</f>
        <v>-4.1263608194643357E-3</v>
      </c>
      <c r="I735" s="55">
        <f>Bond_Historical!P735</f>
        <v>-5.4692404515339812E-4</v>
      </c>
      <c r="J735" s="55">
        <f>Equity_Historical!P736</f>
        <v>2.5996363898301383E-2</v>
      </c>
      <c r="K735" s="55">
        <f>Equity_Historical!Q736</f>
        <v>-1.1087387220730204E-2</v>
      </c>
      <c r="L735" s="55">
        <f>Equity_Historical!R736</f>
        <v>7.0889298138286398E-3</v>
      </c>
      <c r="M735" s="55">
        <f>Equity_Historical!S736</f>
        <v>1.8934202792566697E-2</v>
      </c>
      <c r="N735" s="55">
        <f>Equity_Historical!T736</f>
        <v>3.6538602643816941E-3</v>
      </c>
      <c r="O735" s="55">
        <f>Equity_Historical!U736</f>
        <v>2.3630948431218619E-2</v>
      </c>
      <c r="P735" s="55">
        <f>Equity_Historical!V736</f>
        <v>1.6820078125371257E-2</v>
      </c>
      <c r="Q735" s="55">
        <f>Equity_Historical!W736</f>
        <v>7.6075234422522033E-3</v>
      </c>
      <c r="R735" s="55">
        <f>Equity_Historical!X736</f>
        <v>2.1681278393709581E-2</v>
      </c>
      <c r="S735" s="55">
        <f>Equity_Historical!Y736</f>
        <v>2.4190246901660073E-3</v>
      </c>
      <c r="T735" s="55">
        <f>Equity_Historical!Z736</f>
        <v>3.4346254148118021E-4</v>
      </c>
      <c r="V735" s="55"/>
      <c r="W735" s="55">
        <v>-4.5482384114280431E-3</v>
      </c>
      <c r="X735" s="55">
        <v>2.6704716935438421E-2</v>
      </c>
      <c r="Y735" s="94">
        <f t="shared" si="49"/>
        <v>1.4203534796691836E-2</v>
      </c>
      <c r="Z735" s="54">
        <f t="shared" si="50"/>
        <v>1014203.5347966918</v>
      </c>
      <c r="AA735" s="54">
        <f t="shared" si="51"/>
        <v>14203.534796691849</v>
      </c>
      <c r="AB735" s="101">
        <v>1772.7580654642079</v>
      </c>
      <c r="AC735" s="6">
        <f t="shared" si="48"/>
        <v>1150274.0864682207</v>
      </c>
    </row>
    <row r="736" spans="2:29">
      <c r="B736" s="112">
        <v>44524</v>
      </c>
      <c r="C736" s="33">
        <v>732</v>
      </c>
      <c r="D736" s="55">
        <f>Bond_Historical!K736</f>
        <v>2.3647900301512785E-3</v>
      </c>
      <c r="E736" s="55">
        <f>Bond_Historical!L736</f>
        <v>2.2890559856953109E-3</v>
      </c>
      <c r="F736" s="55">
        <f>Bond_Historical!M736</f>
        <v>3.0441246746731425E-3</v>
      </c>
      <c r="G736" s="55">
        <f>Bond_Historical!N736</f>
        <v>4.7983013093412475E-3</v>
      </c>
      <c r="H736" s="55">
        <f>Bond_Historical!O736</f>
        <v>3.3342496712392929E-3</v>
      </c>
      <c r="I736" s="55">
        <f>Bond_Historical!P736</f>
        <v>1.8239934311672999E-4</v>
      </c>
      <c r="J736" s="55">
        <f>Equity_Historical!P737</f>
        <v>5.5287787891043017E-3</v>
      </c>
      <c r="K736" s="55">
        <f>Equity_Historical!Q737</f>
        <v>1.1233941009764919E-2</v>
      </c>
      <c r="L736" s="55">
        <f>Equity_Historical!R737</f>
        <v>4.9941460073276009E-3</v>
      </c>
      <c r="M736" s="55">
        <f>Equity_Historical!S737</f>
        <v>-2.8749131982451336E-3</v>
      </c>
      <c r="N736" s="55">
        <f>Equity_Historical!T737</f>
        <v>-1.0239642210841022E-2</v>
      </c>
      <c r="O736" s="55">
        <f>Equity_Historical!U737</f>
        <v>-7.8749814939147959E-3</v>
      </c>
      <c r="P736" s="55">
        <f>Equity_Historical!V737</f>
        <v>1.3195029754789934E-2</v>
      </c>
      <c r="Q736" s="55">
        <f>Equity_Historical!W737</f>
        <v>6.3148656965588237E-4</v>
      </c>
      <c r="R736" s="55">
        <f>Equity_Historical!X737</f>
        <v>6.7535109178343856E-3</v>
      </c>
      <c r="S736" s="55">
        <f>Equity_Historical!Y737</f>
        <v>3.2782910843449312E-3</v>
      </c>
      <c r="T736" s="55">
        <f>Equity_Historical!Z737</f>
        <v>5.1828542645471702E-2</v>
      </c>
      <c r="V736" s="55"/>
      <c r="W736" s="55">
        <v>3.043360742996716E-3</v>
      </c>
      <c r="X736" s="55">
        <v>-3.3740334076052092E-2</v>
      </c>
      <c r="Y736" s="94">
        <f t="shared" si="49"/>
        <v>-1.9026856148432567E-2</v>
      </c>
      <c r="Z736" s="54">
        <f t="shared" si="50"/>
        <v>980973.14385156741</v>
      </c>
      <c r="AA736" s="54">
        <f t="shared" si="51"/>
        <v>-19026.856148432591</v>
      </c>
      <c r="AB736" s="101">
        <v>1779.6515789685072</v>
      </c>
      <c r="AC736" s="6">
        <f t="shared" si="48"/>
        <v>1131247.2303197882</v>
      </c>
    </row>
    <row r="737" spans="2:29">
      <c r="B737" s="112">
        <v>44526</v>
      </c>
      <c r="C737" s="33">
        <v>733</v>
      </c>
      <c r="D737" s="55">
        <f>Bond_Historical!K737</f>
        <v>7.0614659127281971E-3</v>
      </c>
      <c r="E737" s="55">
        <f>Bond_Historical!L737</f>
        <v>7.0981365808506936E-3</v>
      </c>
      <c r="F737" s="55">
        <f>Bond_Historical!M737</f>
        <v>9.8297908636378849E-3</v>
      </c>
      <c r="G737" s="55">
        <f>Bond_Historical!N737</f>
        <v>8.097246810230295E-3</v>
      </c>
      <c r="H737" s="55">
        <f>Bond_Historical!O737</f>
        <v>5.2168678962682905E-3</v>
      </c>
      <c r="I737" s="55">
        <f>Bond_Historical!P737</f>
        <v>2.1867420201202624E-3</v>
      </c>
      <c r="J737" s="55">
        <f>Equity_Historical!P738</f>
        <v>-3.5761140533614788E-2</v>
      </c>
      <c r="K737" s="55">
        <f>Equity_Historical!Q738</f>
        <v>-2.3555615799407251E-2</v>
      </c>
      <c r="L737" s="55">
        <f>Equity_Historical!R738</f>
        <v>-1.1254674873708865E-2</v>
      </c>
      <c r="M737" s="55">
        <f>Equity_Historical!S738</f>
        <v>7.4577138192049993E-3</v>
      </c>
      <c r="N737" s="55">
        <f>Equity_Historical!T738</f>
        <v>-2.2357270722299698E-2</v>
      </c>
      <c r="O737" s="55">
        <f>Equity_Historical!U738</f>
        <v>-3.0590095377419951E-2</v>
      </c>
      <c r="P737" s="55">
        <f>Equity_Historical!V738</f>
        <v>-9.8799938772230877E-3</v>
      </c>
      <c r="Q737" s="55">
        <f>Equity_Historical!W738</f>
        <v>-6.9670062467839236E-3</v>
      </c>
      <c r="R737" s="55">
        <f>Equity_Historical!X738</f>
        <v>-2.3032734318432779E-2</v>
      </c>
      <c r="S737" s="55">
        <f>Equity_Historical!Y738</f>
        <v>-3.2191003891527528E-2</v>
      </c>
      <c r="T737" s="55">
        <f>Equity_Historical!Z738</f>
        <v>-2.3544722961330609E-2</v>
      </c>
      <c r="V737" s="55"/>
      <c r="W737" s="55">
        <v>7.2898872297690043E-3</v>
      </c>
      <c r="X737" s="55">
        <v>-3.6415662089094546E-2</v>
      </c>
      <c r="Y737" s="94">
        <f t="shared" si="49"/>
        <v>-1.8933442361549126E-2</v>
      </c>
      <c r="Z737" s="54">
        <f t="shared" si="50"/>
        <v>981066.55763845087</v>
      </c>
      <c r="AA737" s="54">
        <f t="shared" si="51"/>
        <v>-18933.442361549125</v>
      </c>
      <c r="AB737" s="101">
        <v>1809.1425355618121</v>
      </c>
      <c r="AC737" s="6">
        <f t="shared" si="48"/>
        <v>1112313.7879582392</v>
      </c>
    </row>
    <row r="738" spans="2:29">
      <c r="B738" s="112">
        <v>44529</v>
      </c>
      <c r="C738" s="33">
        <v>734</v>
      </c>
      <c r="D738" s="55">
        <f>Bond_Historical!K738</f>
        <v>-1.1722599256576241E-4</v>
      </c>
      <c r="E738" s="55">
        <f>Bond_Historical!L738</f>
        <v>5.2377251710352876E-4</v>
      </c>
      <c r="F738" s="55">
        <f>Bond_Historical!M738</f>
        <v>-1.1293686972870494E-3</v>
      </c>
      <c r="G738" s="55">
        <f>Bond_Historical!N738</f>
        <v>6.7811431605866476E-4</v>
      </c>
      <c r="H738" s="55">
        <f>Bond_Historical!O738</f>
        <v>-2.3680760436541166E-3</v>
      </c>
      <c r="I738" s="55">
        <f>Bond_Historical!P738</f>
        <v>1.8210298629093546E-4</v>
      </c>
      <c r="J738" s="55">
        <f>Equity_Historical!P739</f>
        <v>5.5358437436218658E-3</v>
      </c>
      <c r="K738" s="55">
        <f>Equity_Historical!Q739</f>
        <v>1.4631830785678045E-2</v>
      </c>
      <c r="L738" s="55">
        <f>Equity_Historical!R739</f>
        <v>-1.5789803843609358E-2</v>
      </c>
      <c r="M738" s="55">
        <f>Equity_Historical!S739</f>
        <v>5.1304570477332268E-3</v>
      </c>
      <c r="N738" s="55">
        <f>Equity_Historical!T739</f>
        <v>4.9446541428479025E-3</v>
      </c>
      <c r="O738" s="55">
        <f>Equity_Historical!U739</f>
        <v>-4.3323679667514933E-3</v>
      </c>
      <c r="P738" s="55">
        <f>Equity_Historical!V739</f>
        <v>1.5364377823154618E-2</v>
      </c>
      <c r="Q738" s="55">
        <f>Equity_Historical!W739</f>
        <v>2.1130200367452768E-2</v>
      </c>
      <c r="R738" s="55">
        <f>Equity_Historical!X739</f>
        <v>2.7111939323623921E-2</v>
      </c>
      <c r="S738" s="55">
        <f>Equity_Historical!Y739</f>
        <v>2.163791780033918E-2</v>
      </c>
      <c r="T738" s="55">
        <f>Equity_Historical!Z739</f>
        <v>-3.1696698671672865E-2</v>
      </c>
      <c r="V738" s="55"/>
      <c r="W738" s="55">
        <v>-1.4868987707091748E-5</v>
      </c>
      <c r="X738" s="55">
        <v>3.7406840578015285E-2</v>
      </c>
      <c r="Y738" s="94">
        <f t="shared" si="49"/>
        <v>2.2438156751726335E-2</v>
      </c>
      <c r="Z738" s="54">
        <f t="shared" si="50"/>
        <v>1022438.1567517263</v>
      </c>
      <c r="AA738" s="54">
        <f t="shared" si="51"/>
        <v>22438.156751726288</v>
      </c>
      <c r="AB738" s="101">
        <v>1866.2603192839306</v>
      </c>
      <c r="AC738" s="6">
        <f t="shared" si="48"/>
        <v>1134751.9447099655</v>
      </c>
    </row>
    <row r="739" spans="2:29">
      <c r="B739" s="112">
        <v>44530</v>
      </c>
      <c r="C739" s="33">
        <v>735</v>
      </c>
      <c r="D739" s="55">
        <f>Bond_Historical!K739</f>
        <v>1.8750482330244299E-3</v>
      </c>
      <c r="E739" s="55">
        <f>Bond_Historical!L739</f>
        <v>1.6568425414807484E-3</v>
      </c>
      <c r="F739" s="55">
        <f>Bond_Historical!M739</f>
        <v>3.0084769999514111E-3</v>
      </c>
      <c r="G739" s="55">
        <f>Bond_Historical!N739</f>
        <v>2.1816452283602355E-3</v>
      </c>
      <c r="H739" s="55">
        <f>Bond_Historical!O739</f>
        <v>4.7402529822823111E-4</v>
      </c>
      <c r="I739" s="55">
        <f>Bond_Historical!P739</f>
        <v>1.636722751064623E-3</v>
      </c>
      <c r="J739" s="55">
        <f>Equity_Historical!P740</f>
        <v>-2.8825326552509977E-2</v>
      </c>
      <c r="K739" s="55">
        <f>Equity_Historical!Q740</f>
        <v>-4.0972435839515563E-2</v>
      </c>
      <c r="L739" s="55">
        <f>Equity_Historical!R740</f>
        <v>-1.4121747289660085E-2</v>
      </c>
      <c r="M739" s="55">
        <f>Equity_Historical!S740</f>
        <v>-3.6873063056758824E-2</v>
      </c>
      <c r="N739" s="55">
        <f>Equity_Historical!T740</f>
        <v>-4.0800504970719409E-2</v>
      </c>
      <c r="O739" s="55">
        <f>Equity_Historical!U740</f>
        <v>-1.4997263186777498E-2</v>
      </c>
      <c r="P739" s="55">
        <f>Equity_Historical!V740</f>
        <v>-1.6849017301832084E-2</v>
      </c>
      <c r="Q739" s="55">
        <f>Equity_Historical!W740</f>
        <v>-3.4309577277179405E-2</v>
      </c>
      <c r="R739" s="55">
        <f>Equity_Historical!X740</f>
        <v>-1.7362218922876049E-2</v>
      </c>
      <c r="S739" s="55">
        <f>Equity_Historical!Y740</f>
        <v>3.108919550915153E-2</v>
      </c>
      <c r="T739" s="55">
        <f>Equity_Historical!Z740</f>
        <v>-7.3525913288204781E-3</v>
      </c>
      <c r="V739" s="55"/>
      <c r="W739" s="55">
        <v>2.0570091119789338E-3</v>
      </c>
      <c r="X739" s="55">
        <v>-3.0687662075440155E-2</v>
      </c>
      <c r="Y739" s="94">
        <f t="shared" si="49"/>
        <v>-1.7589793600472518E-2</v>
      </c>
      <c r="Z739" s="54">
        <f t="shared" si="50"/>
        <v>982410.20639952749</v>
      </c>
      <c r="AA739" s="54">
        <f t="shared" si="51"/>
        <v>-17589.793600472505</v>
      </c>
      <c r="AB739" s="101">
        <v>1872.7354747400386</v>
      </c>
      <c r="AC739" s="6">
        <f t="shared" si="48"/>
        <v>1117162.1511094929</v>
      </c>
    </row>
    <row r="740" spans="2:29">
      <c r="B740" s="112">
        <v>44531</v>
      </c>
      <c r="C740" s="33">
        <v>736</v>
      </c>
      <c r="D740" s="55">
        <f>Bond_Historical!K740</f>
        <v>6.4452610734082078E-4</v>
      </c>
      <c r="E740" s="55">
        <f>Bond_Historical!L740</f>
        <v>1.9186198898473399E-4</v>
      </c>
      <c r="F740" s="55">
        <f>Bond_Historical!M740</f>
        <v>2.3277081958046663E-3</v>
      </c>
      <c r="G740" s="55">
        <f>Bond_Historical!N740</f>
        <v>1.4334303361065664E-4</v>
      </c>
      <c r="H740" s="55">
        <f>Bond_Historical!O740</f>
        <v>-2.8696057915732487E-3</v>
      </c>
      <c r="I740" s="55">
        <f>Bond_Historical!P740</f>
        <v>2.7305065959320975E-4</v>
      </c>
      <c r="J740" s="55">
        <f>Equity_Historical!P741</f>
        <v>-8.3587083175940989E-4</v>
      </c>
      <c r="K740" s="55">
        <f>Equity_Historical!Q741</f>
        <v>-4.3656244557319202E-2</v>
      </c>
      <c r="L740" s="55">
        <f>Equity_Historical!R741</f>
        <v>-2.5129944686415034E-2</v>
      </c>
      <c r="M740" s="55">
        <f>Equity_Historical!S741</f>
        <v>-4.7308684023627768E-3</v>
      </c>
      <c r="N740" s="55">
        <f>Equity_Historical!T741</f>
        <v>-2.3008710820542639E-3</v>
      </c>
      <c r="O740" s="55">
        <f>Equity_Historical!U741</f>
        <v>-5.9358642110140828E-3</v>
      </c>
      <c r="P740" s="55">
        <f>Equity_Historical!V741</f>
        <v>-1.3539767840781437E-2</v>
      </c>
      <c r="Q740" s="55">
        <f>Equity_Historical!W741</f>
        <v>3.8567180235758989E-3</v>
      </c>
      <c r="R740" s="55">
        <f>Equity_Historical!X741</f>
        <v>2.6999743671703158E-4</v>
      </c>
      <c r="S740" s="55">
        <f>Equity_Historical!Y741</f>
        <v>-3.2115410462005131E-3</v>
      </c>
      <c r="T740" s="55">
        <f>Equity_Historical!Z741</f>
        <v>-1.1614243354693661E-2</v>
      </c>
      <c r="V740" s="55"/>
      <c r="W740" s="55">
        <v>5.1535497993227637E-4</v>
      </c>
      <c r="X740" s="55">
        <v>-4.6559233971597818E-3</v>
      </c>
      <c r="Y740" s="94">
        <f t="shared" si="49"/>
        <v>-2.5874120463229584E-3</v>
      </c>
      <c r="Z740" s="54">
        <f t="shared" si="50"/>
        <v>997412.58795367705</v>
      </c>
      <c r="AA740" s="54">
        <f t="shared" si="51"/>
        <v>-2587.4120463229483</v>
      </c>
      <c r="AB740" s="101">
        <v>1886.1594141119858</v>
      </c>
      <c r="AC740" s="6">
        <f t="shared" si="48"/>
        <v>1114574.7390631698</v>
      </c>
    </row>
    <row r="741" spans="2:29">
      <c r="B741" s="112">
        <v>44532</v>
      </c>
      <c r="C741" s="33">
        <v>737</v>
      </c>
      <c r="D741" s="55">
        <f>Bond_Historical!K741</f>
        <v>1.1701881231854985E-4</v>
      </c>
      <c r="E741" s="55">
        <f>Bond_Historical!L741</f>
        <v>-1.7423791834591111E-4</v>
      </c>
      <c r="F741" s="55">
        <f>Bond_Historical!M741</f>
        <v>-1.5010337467517567E-3</v>
      </c>
      <c r="G741" s="55">
        <f>Bond_Historical!N741</f>
        <v>2.3306971693117461E-3</v>
      </c>
      <c r="H741" s="55">
        <f>Bond_Historical!O741</f>
        <v>2.8538255928339967E-3</v>
      </c>
      <c r="I741" s="55">
        <f>Bond_Historical!P741</f>
        <v>-9.1015018686812729E-4</v>
      </c>
      <c r="J741" s="55">
        <f>Equity_Historical!P742</f>
        <v>2.4615158572562204E-2</v>
      </c>
      <c r="K741" s="55">
        <f>Equity_Historical!Q742</f>
        <v>-6.7634124758546136E-4</v>
      </c>
      <c r="L741" s="55">
        <f>Equity_Historical!R742</f>
        <v>-1.2252175811523927E-2</v>
      </c>
      <c r="M741" s="55">
        <f>Equity_Historical!S742</f>
        <v>1.6266894177691209E-2</v>
      </c>
      <c r="N741" s="55">
        <f>Equity_Historical!T742</f>
        <v>1.999125328034352E-2</v>
      </c>
      <c r="O741" s="55">
        <f>Equity_Historical!U742</f>
        <v>2.0809202412240276E-2</v>
      </c>
      <c r="P741" s="55">
        <f>Equity_Historical!V742</f>
        <v>2.7762949937593363E-2</v>
      </c>
      <c r="Q741" s="55">
        <f>Equity_Historical!W742</f>
        <v>9.5769013645063353E-3</v>
      </c>
      <c r="R741" s="55">
        <f>Equity_Historical!X742</f>
        <v>3.7738781775483454E-3</v>
      </c>
      <c r="S741" s="55">
        <f>Equity_Historical!Y742</f>
        <v>-6.1486964840594084E-3</v>
      </c>
      <c r="T741" s="55">
        <f>Equity_Historical!Z742</f>
        <v>2.6208849790844424E-2</v>
      </c>
      <c r="V741" s="55"/>
      <c r="W741" s="55">
        <v>4.4411505995655494E-4</v>
      </c>
      <c r="X741" s="55">
        <v>2.6056590979463258E-2</v>
      </c>
      <c r="Y741" s="94">
        <f t="shared" si="49"/>
        <v>1.5811600611660575E-2</v>
      </c>
      <c r="Z741" s="54">
        <f t="shared" si="50"/>
        <v>1015811.6006116606</v>
      </c>
      <c r="AA741" s="54">
        <f t="shared" si="51"/>
        <v>15811.60061166063</v>
      </c>
      <c r="AB741" s="101">
        <v>1889.1420554738725</v>
      </c>
      <c r="AC741" s="6">
        <f t="shared" si="48"/>
        <v>1130386.3396748304</v>
      </c>
    </row>
    <row r="742" spans="2:29">
      <c r="B742" s="112">
        <v>44533</v>
      </c>
      <c r="C742" s="33">
        <v>738</v>
      </c>
      <c r="D742" s="55">
        <f>Bond_Historical!K742</f>
        <v>3.8591310107548215E-3</v>
      </c>
      <c r="E742" s="55">
        <f>Bond_Historical!L742</f>
        <v>4.0057919280008887E-3</v>
      </c>
      <c r="F742" s="55">
        <f>Bond_Historical!M742</f>
        <v>4.1222069499767255E-3</v>
      </c>
      <c r="G742" s="55">
        <f>Bond_Historical!N742</f>
        <v>8.3018675798074027E-3</v>
      </c>
      <c r="H742" s="55">
        <f>Bond_Historical!O742</f>
        <v>1.7401677599858988E-3</v>
      </c>
      <c r="I742" s="55">
        <f>Bond_Historical!P742</f>
        <v>1.0920268857640789E-3</v>
      </c>
      <c r="J742" s="55">
        <f>Equity_Historical!P743</f>
        <v>-6.3846319702907496E-3</v>
      </c>
      <c r="K742" s="55">
        <f>Equity_Historical!Q743</f>
        <v>-1.1503218485278603E-2</v>
      </c>
      <c r="L742" s="55">
        <f>Equity_Historical!R743</f>
        <v>1.4946438031711876E-2</v>
      </c>
      <c r="M742" s="55">
        <f>Equity_Historical!S743</f>
        <v>-2.9204185075597192E-3</v>
      </c>
      <c r="N742" s="55">
        <f>Equity_Historical!T743</f>
        <v>2.6532582888264887E-3</v>
      </c>
      <c r="O742" s="55">
        <f>Equity_Historical!U743</f>
        <v>-1.827904745439457E-2</v>
      </c>
      <c r="P742" s="55">
        <f>Equity_Historical!V743</f>
        <v>2.7006959821076386E-3</v>
      </c>
      <c r="Q742" s="55">
        <f>Equity_Historical!W743</f>
        <v>2.3113605538756622E-2</v>
      </c>
      <c r="R742" s="55">
        <f>Equity_Historical!X743</f>
        <v>1.0627805526660731E-2</v>
      </c>
      <c r="S742" s="55">
        <f>Equity_Historical!Y743</f>
        <v>-1.1793641984325219E-2</v>
      </c>
      <c r="T742" s="55">
        <f>Equity_Historical!Z743</f>
        <v>-3.9435799640391532E-3</v>
      </c>
      <c r="V742" s="55"/>
      <c r="W742" s="55">
        <v>4.9110275657462312E-3</v>
      </c>
      <c r="X742" s="55">
        <v>-3.076708870896277E-3</v>
      </c>
      <c r="Y742" s="94">
        <f t="shared" si="49"/>
        <v>1.1838570376072649E-4</v>
      </c>
      <c r="Z742" s="54">
        <f t="shared" si="50"/>
        <v>1000118.3857037608</v>
      </c>
      <c r="AA742" s="54">
        <f t="shared" si="51"/>
        <v>118.38570376078133</v>
      </c>
      <c r="AB742" s="101">
        <v>1903.7124780759914</v>
      </c>
      <c r="AC742" s="6">
        <f t="shared" si="48"/>
        <v>1130504.7253785911</v>
      </c>
    </row>
    <row r="743" spans="2:29">
      <c r="B743" s="112">
        <v>44536</v>
      </c>
      <c r="C743" s="33">
        <v>739</v>
      </c>
      <c r="D743" s="55">
        <f>Bond_Historical!K743</f>
        <v>-2.6877788071006346E-3</v>
      </c>
      <c r="E743" s="55">
        <f>Bond_Historical!L743</f>
        <v>-3.4826776068363949E-3</v>
      </c>
      <c r="F743" s="55">
        <f>Bond_Historical!M743</f>
        <v>-4.4976099592434387E-3</v>
      </c>
      <c r="G743" s="55">
        <f>Bond_Historical!N743</f>
        <v>-5.0773330697403123E-3</v>
      </c>
      <c r="H743" s="55">
        <f>Bond_Historical!O743</f>
        <v>-3.8004937925742383E-3</v>
      </c>
      <c r="I743" s="55">
        <f>Bond_Historical!P743</f>
        <v>-1.092026885764119E-3</v>
      </c>
      <c r="J743" s="55">
        <f>Equity_Historical!P744</f>
        <v>1.126820972427852E-2</v>
      </c>
      <c r="K743" s="55">
        <f>Equity_Historical!Q744</f>
        <v>3.5316058320141258E-2</v>
      </c>
      <c r="L743" s="55">
        <f>Equity_Historical!R744</f>
        <v>1.077735372145977E-2</v>
      </c>
      <c r="M743" s="55">
        <f>Equity_Historical!S744</f>
        <v>2.560047793361311E-2</v>
      </c>
      <c r="N743" s="55">
        <f>Equity_Historical!T744</f>
        <v>1.1983858988313584E-2</v>
      </c>
      <c r="O743" s="55">
        <f>Equity_Historical!U744</f>
        <v>1.1744549454587002E-2</v>
      </c>
      <c r="P743" s="55">
        <f>Equity_Historical!V744</f>
        <v>9.7291777716778886E-3</v>
      </c>
      <c r="Q743" s="55">
        <f>Equity_Historical!W744</f>
        <v>1.0131152983223169E-2</v>
      </c>
      <c r="R743" s="55">
        <f>Equity_Historical!X744</f>
        <v>2.373027997868259E-2</v>
      </c>
      <c r="S743" s="55">
        <f>Equity_Historical!Y744</f>
        <v>2.127484063509931E-2</v>
      </c>
      <c r="T743" s="55">
        <f>Equity_Historical!Z744</f>
        <v>1.4977242199187222E-2</v>
      </c>
      <c r="V743" s="55"/>
      <c r="W743" s="55">
        <v>-3.8321252519872293E-3</v>
      </c>
      <c r="X743" s="55">
        <v>1.1668225128535024E-3</v>
      </c>
      <c r="Y743" s="94">
        <f t="shared" si="49"/>
        <v>-8.3275659308279049E-4</v>
      </c>
      <c r="Z743" s="54">
        <f t="shared" si="50"/>
        <v>999167.2434069172</v>
      </c>
      <c r="AA743" s="54">
        <f t="shared" si="51"/>
        <v>-832.75659308279864</v>
      </c>
      <c r="AB743" s="101">
        <v>1907.2566651575034</v>
      </c>
      <c r="AC743" s="6">
        <f t="shared" si="48"/>
        <v>1129671.9687855083</v>
      </c>
    </row>
    <row r="744" spans="2:29">
      <c r="B744" s="112">
        <v>44537</v>
      </c>
      <c r="C744" s="33">
        <v>740</v>
      </c>
      <c r="D744" s="55">
        <f>Bond_Historical!K744</f>
        <v>-2.2261447274980711E-3</v>
      </c>
      <c r="E744" s="55">
        <f>Bond_Historical!L744</f>
        <v>-1.5708056601945926E-3</v>
      </c>
      <c r="F744" s="55">
        <f>Bond_Historical!M744</f>
        <v>-3.0096973801076914E-3</v>
      </c>
      <c r="G744" s="55">
        <f>Bond_Historical!N744</f>
        <v>4.4866104132670187E-4</v>
      </c>
      <c r="H744" s="55">
        <f>Bond_Historical!O744</f>
        <v>1.2684426780016325E-3</v>
      </c>
      <c r="I744" s="55">
        <f>Bond_Historical!P744</f>
        <v>-3.6395237466550588E-4</v>
      </c>
      <c r="J744" s="55">
        <f>Equity_Historical!P745</f>
        <v>1.1142650685733189E-2</v>
      </c>
      <c r="K744" s="55">
        <f>Equity_Historical!Q745</f>
        <v>1.542148282913201E-2</v>
      </c>
      <c r="L744" s="55">
        <f>Equity_Historical!R745</f>
        <v>-3.2425304368354684E-3</v>
      </c>
      <c r="M744" s="55">
        <f>Equity_Historical!S745</f>
        <v>-5.1443908280656026E-3</v>
      </c>
      <c r="N744" s="55">
        <f>Equity_Historical!T745</f>
        <v>1.4942096529032368E-2</v>
      </c>
      <c r="O744" s="55">
        <f>Equity_Historical!U745</f>
        <v>1.4935344660960947E-2</v>
      </c>
      <c r="P744" s="55">
        <f>Equity_Historical!V745</f>
        <v>2.6503259502059326E-2</v>
      </c>
      <c r="Q744" s="55">
        <f>Equity_Historical!W745</f>
        <v>2.5781496307878582E-3</v>
      </c>
      <c r="R744" s="55">
        <f>Equity_Historical!X745</f>
        <v>9.9910218696460957E-3</v>
      </c>
      <c r="S744" s="55">
        <f>Equity_Historical!Y745</f>
        <v>3.4832489470688309E-2</v>
      </c>
      <c r="T744" s="55">
        <f>Equity_Historical!Z745</f>
        <v>1.9082759963324425E-2</v>
      </c>
      <c r="V744" s="55"/>
      <c r="W744" s="55">
        <v>-1.0197804732888448E-3</v>
      </c>
      <c r="X744" s="55">
        <v>3.2178156677404153E-2</v>
      </c>
      <c r="Y744" s="94">
        <f t="shared" si="49"/>
        <v>1.8898981817126952E-2</v>
      </c>
      <c r="Z744" s="54">
        <f t="shared" si="50"/>
        <v>1018898.981817127</v>
      </c>
      <c r="AA744" s="54">
        <f t="shared" si="51"/>
        <v>18898.981817126973</v>
      </c>
      <c r="AB744" s="101">
        <v>1907.5400886634598</v>
      </c>
      <c r="AC744" s="6">
        <f t="shared" si="48"/>
        <v>1148570.9506026353</v>
      </c>
    </row>
    <row r="745" spans="2:29">
      <c r="B745" s="112">
        <v>44538</v>
      </c>
      <c r="C745" s="33">
        <v>741</v>
      </c>
      <c r="D745" s="55">
        <f>Bond_Historical!K745</f>
        <v>-3.0543497579178414E-3</v>
      </c>
      <c r="E745" s="55">
        <f>Bond_Historical!L745</f>
        <v>-2.6236541208821385E-3</v>
      </c>
      <c r="F745" s="55">
        <f>Bond_Historical!M745</f>
        <v>-3.7752334989003323E-3</v>
      </c>
      <c r="G745" s="55">
        <f>Bond_Historical!N745</f>
        <v>-6.6817446617176077E-3</v>
      </c>
      <c r="H745" s="55">
        <f>Bond_Historical!O745</f>
        <v>-1.5859152418231913E-3</v>
      </c>
      <c r="I745" s="55">
        <f>Bond_Historical!P745</f>
        <v>-1.8235412037097252E-4</v>
      </c>
      <c r="J745" s="55">
        <f>Equity_Historical!P746</f>
        <v>2.886600861030928E-3</v>
      </c>
      <c r="K745" s="55">
        <f>Equity_Historical!Q746</f>
        <v>2.3724192201569488E-2</v>
      </c>
      <c r="L745" s="55">
        <f>Equity_Historical!R746</f>
        <v>-1.0156182522809351E-2</v>
      </c>
      <c r="M745" s="55">
        <f>Equity_Historical!S746</f>
        <v>1.1962757109159335E-2</v>
      </c>
      <c r="N745" s="55">
        <f>Equity_Historical!T746</f>
        <v>9.2430687450816788E-3</v>
      </c>
      <c r="O745" s="55">
        <f>Equity_Historical!U746</f>
        <v>-1.150721861961663E-2</v>
      </c>
      <c r="P745" s="55">
        <f>Equity_Historical!V746</f>
        <v>-3.4740169208886756E-3</v>
      </c>
      <c r="Q745" s="55">
        <f>Equity_Historical!W746</f>
        <v>-3.6808438779950938E-4</v>
      </c>
      <c r="R745" s="55">
        <f>Equity_Historical!X746</f>
        <v>8.8474999350566103E-3</v>
      </c>
      <c r="S745" s="55">
        <f>Equity_Historical!Y746</f>
        <v>2.2527553612393354E-2</v>
      </c>
      <c r="T745" s="55">
        <f>Equity_Historical!Z746</f>
        <v>-7.7524284755812252E-4</v>
      </c>
      <c r="V745" s="55"/>
      <c r="W745" s="55">
        <v>-3.8435469387594632E-3</v>
      </c>
      <c r="X745" s="55">
        <v>-4.8765349762571204E-3</v>
      </c>
      <c r="Y745" s="94">
        <f t="shared" si="49"/>
        <v>-4.4633397612580577E-3</v>
      </c>
      <c r="Z745" s="54">
        <f t="shared" si="50"/>
        <v>995536.6602387419</v>
      </c>
      <c r="AA745" s="54">
        <f t="shared" si="51"/>
        <v>-4463.339761258103</v>
      </c>
      <c r="AB745" s="101">
        <v>1927.6209639955778</v>
      </c>
      <c r="AC745" s="6">
        <f t="shared" si="48"/>
        <v>1144107.6108413772</v>
      </c>
    </row>
    <row r="746" spans="2:29">
      <c r="B746" s="112">
        <v>44539</v>
      </c>
      <c r="C746" s="33">
        <v>742</v>
      </c>
      <c r="D746" s="55">
        <f>Bond_Historical!K746</f>
        <v>4.7046887746389618E-4</v>
      </c>
      <c r="E746" s="55">
        <f>Bond_Historical!L746</f>
        <v>8.769466223869348E-5</v>
      </c>
      <c r="F746" s="55">
        <f>Bond_Historical!M746</f>
        <v>1.5118120713804185E-3</v>
      </c>
      <c r="G746" s="55">
        <f>Bond_Historical!N746</f>
        <v>-8.2892859052003331E-4</v>
      </c>
      <c r="H746" s="55">
        <f>Bond_Historical!O746</f>
        <v>-3.9753393954827382E-3</v>
      </c>
      <c r="I746" s="55">
        <f>Bond_Historical!P746</f>
        <v>1.823541203709974E-4</v>
      </c>
      <c r="J746" s="55">
        <f>Equity_Historical!P747</f>
        <v>2.5586713803921989E-3</v>
      </c>
      <c r="K746" s="55">
        <f>Equity_Historical!Q747</f>
        <v>-2.2410782500361347E-3</v>
      </c>
      <c r="L746" s="55">
        <f>Equity_Historical!R747</f>
        <v>1.3813390812818691E-2</v>
      </c>
      <c r="M746" s="55">
        <f>Equity_Historical!S747</f>
        <v>-1.5111434139757148E-3</v>
      </c>
      <c r="N746" s="55">
        <f>Equity_Historical!T747</f>
        <v>4.8436059663835053E-3</v>
      </c>
      <c r="O746" s="55">
        <f>Equity_Historical!U747</f>
        <v>-1.5566655217587673E-3</v>
      </c>
      <c r="P746" s="55">
        <f>Equity_Historical!V747</f>
        <v>-1.7517013459460877E-2</v>
      </c>
      <c r="Q746" s="55">
        <f>Equity_Historical!W747</f>
        <v>1.8383131034697372E-3</v>
      </c>
      <c r="R746" s="55">
        <f>Equity_Historical!X747</f>
        <v>9.4675496142348665E-3</v>
      </c>
      <c r="S746" s="55">
        <f>Equity_Historical!Y747</f>
        <v>-2.9745101224794503E-3</v>
      </c>
      <c r="T746" s="55">
        <f>Equity_Historical!Z747</f>
        <v>2.3790583457727306E-3</v>
      </c>
      <c r="V746" s="55"/>
      <c r="W746" s="55">
        <v>-5.9846795706414816E-5</v>
      </c>
      <c r="X746" s="55">
        <v>-1.2030715848766679E-2</v>
      </c>
      <c r="Y746" s="94">
        <f t="shared" si="49"/>
        <v>-7.2423682275425732E-3</v>
      </c>
      <c r="Z746" s="54">
        <f t="shared" si="50"/>
        <v>992757.63177245739</v>
      </c>
      <c r="AA746" s="54">
        <f t="shared" si="51"/>
        <v>-7242.3682275426108</v>
      </c>
      <c r="AB746" s="101">
        <v>1937.2787464173744</v>
      </c>
      <c r="AC746" s="6">
        <f t="shared" si="48"/>
        <v>1136865.2426138346</v>
      </c>
    </row>
    <row r="747" spans="2:29">
      <c r="B747" s="112">
        <v>44540</v>
      </c>
      <c r="C747" s="33">
        <v>743</v>
      </c>
      <c r="D747" s="55">
        <f>Bond_Historical!K747</f>
        <v>3.5266871175156089E-4</v>
      </c>
      <c r="E747" s="55">
        <f>Bond_Historical!L747</f>
        <v>2.6246054098628426E-4</v>
      </c>
      <c r="F747" s="55">
        <f>Bond_Historical!M747</f>
        <v>0</v>
      </c>
      <c r="G747" s="55">
        <f>Bond_Historical!N747</f>
        <v>1.130136177422717E-3</v>
      </c>
      <c r="H747" s="55">
        <f>Bond_Historical!O747</f>
        <v>0</v>
      </c>
      <c r="I747" s="55">
        <f>Bond_Historical!P747</f>
        <v>7.2806170328946975E-4</v>
      </c>
      <c r="J747" s="55">
        <f>Equity_Historical!P748</f>
        <v>6.368319721678159E-3</v>
      </c>
      <c r="K747" s="55">
        <f>Equity_Historical!Q748</f>
        <v>-2.1222669239699663E-4</v>
      </c>
      <c r="L747" s="55">
        <f>Equity_Historical!R748</f>
        <v>1.8102327444601666E-2</v>
      </c>
      <c r="M747" s="55">
        <f>Equity_Historical!S748</f>
        <v>6.5943722213910195E-3</v>
      </c>
      <c r="N747" s="55">
        <f>Equity_Historical!T748</f>
        <v>1.7646044639734459E-2</v>
      </c>
      <c r="O747" s="55">
        <f>Equity_Historical!U748</f>
        <v>-3.9965267565827941E-3</v>
      </c>
      <c r="P747" s="55">
        <f>Equity_Historical!V748</f>
        <v>5.5552721916839343E-3</v>
      </c>
      <c r="Q747" s="55">
        <f>Equity_Historical!W748</f>
        <v>1.1321447827177835E-2</v>
      </c>
      <c r="R747" s="55">
        <f>Equity_Historical!X748</f>
        <v>1.032010933373027E-2</v>
      </c>
      <c r="S747" s="55">
        <f>Equity_Historical!Y748</f>
        <v>2.7628184829566079E-2</v>
      </c>
      <c r="T747" s="55">
        <f>Equity_Historical!Z748</f>
        <v>-9.8852106461477796E-3</v>
      </c>
      <c r="V747" s="55"/>
      <c r="W747" s="55">
        <v>5.3430601998965719E-4</v>
      </c>
      <c r="X747" s="55">
        <v>2.1720847203056982E-2</v>
      </c>
      <c r="Y747" s="94">
        <f t="shared" si="49"/>
        <v>1.3246230729830052E-2</v>
      </c>
      <c r="Z747" s="54">
        <f t="shared" si="50"/>
        <v>1013246.2307298301</v>
      </c>
      <c r="AA747" s="54">
        <f t="shared" si="51"/>
        <v>13246.230729830102</v>
      </c>
      <c r="AB747" s="101">
        <v>1948.5938289790647</v>
      </c>
      <c r="AC747" s="6">
        <f t="shared" si="48"/>
        <v>1150111.4733436648</v>
      </c>
    </row>
    <row r="748" spans="2:29">
      <c r="B748" s="112">
        <v>44543</v>
      </c>
      <c r="C748" s="33">
        <v>744</v>
      </c>
      <c r="D748" s="55">
        <f>Bond_Historical!K748</f>
        <v>3.4033107732141356E-3</v>
      </c>
      <c r="E748" s="55">
        <f>Bond_Historical!L748</f>
        <v>3.4954281750332727E-3</v>
      </c>
      <c r="F748" s="55">
        <f>Bond_Historical!M748</f>
        <v>3.7691844430322052E-3</v>
      </c>
      <c r="G748" s="55">
        <f>Bond_Historical!N748</f>
        <v>4.508338425020797E-3</v>
      </c>
      <c r="H748" s="55">
        <f>Bond_Historical!O748</f>
        <v>-1.5944202733638303E-4</v>
      </c>
      <c r="I748" s="55">
        <f>Bond_Historical!P748</f>
        <v>3.6420821064955507E-4</v>
      </c>
      <c r="J748" s="55">
        <f>Equity_Historical!P749</f>
        <v>-2.2144658966175734E-2</v>
      </c>
      <c r="K748" s="55">
        <f>Equity_Historical!Q749</f>
        <v>1.4272128441163693E-2</v>
      </c>
      <c r="L748" s="55">
        <f>Equity_Historical!R749</f>
        <v>1.7850139180655422E-2</v>
      </c>
      <c r="M748" s="55">
        <f>Equity_Historical!S749</f>
        <v>-3.0091537744027213E-3</v>
      </c>
      <c r="N748" s="55">
        <f>Equity_Historical!T749</f>
        <v>-3.0572635916282977E-2</v>
      </c>
      <c r="O748" s="55">
        <f>Equity_Historical!U749</f>
        <v>-1.195969257727782E-2</v>
      </c>
      <c r="P748" s="55">
        <f>Equity_Historical!V749</f>
        <v>1.2577801962750398E-2</v>
      </c>
      <c r="Q748" s="55">
        <f>Equity_Historical!W749</f>
        <v>1.0356636755182809E-2</v>
      </c>
      <c r="R748" s="55">
        <f>Equity_Historical!X749</f>
        <v>-1.8825220056858157E-4</v>
      </c>
      <c r="S748" s="55">
        <f>Equity_Historical!Y749</f>
        <v>-2.0891204770956139E-2</v>
      </c>
      <c r="T748" s="55">
        <f>Equity_Historical!Z749</f>
        <v>-1.9555904038681359E-2</v>
      </c>
      <c r="V748" s="55"/>
      <c r="W748" s="55">
        <v>3.3131938807462596E-3</v>
      </c>
      <c r="X748" s="55">
        <v>-8.9729218033775121E-3</v>
      </c>
      <c r="Y748" s="94">
        <f t="shared" si="49"/>
        <v>-4.0584755297280034E-3</v>
      </c>
      <c r="Z748" s="54">
        <f t="shared" si="50"/>
        <v>995941.52447027201</v>
      </c>
      <c r="AA748" s="54">
        <f t="shared" si="51"/>
        <v>-4058.4755297279917</v>
      </c>
      <c r="AB748" s="101">
        <v>1959.5351048186421</v>
      </c>
      <c r="AC748" s="6">
        <f t="shared" si="48"/>
        <v>1146052.9978139368</v>
      </c>
    </row>
    <row r="749" spans="2:29">
      <c r="B749" s="112">
        <v>44544</v>
      </c>
      <c r="C749" s="33">
        <v>745</v>
      </c>
      <c r="D749" s="55">
        <f>Bond_Historical!K749</f>
        <v>-1.6414661761584124E-3</v>
      </c>
      <c r="E749" s="55">
        <f>Bond_Historical!L749</f>
        <v>-1.9208362125113655E-3</v>
      </c>
      <c r="F749" s="55">
        <f>Bond_Historical!M749</f>
        <v>-7.5267740996734327E-4</v>
      </c>
      <c r="G749" s="55">
        <f>Bond_Historical!N749</f>
        <v>-4.5083384250207449E-3</v>
      </c>
      <c r="H749" s="55">
        <f>Bond_Historical!O749</f>
        <v>-2.5529896762746846E-3</v>
      </c>
      <c r="I749" s="55">
        <f>Bond_Historical!P749</f>
        <v>5.4576498178813572E-4</v>
      </c>
      <c r="J749" s="55">
        <f>Equity_Historical!P750</f>
        <v>-1.4613745771112855E-3</v>
      </c>
      <c r="K749" s="55">
        <f>Equity_Historical!Q750</f>
        <v>-2.2447428511990571E-3</v>
      </c>
      <c r="L749" s="55">
        <f>Equity_Historical!R750</f>
        <v>9.4969811618528799E-3</v>
      </c>
      <c r="M749" s="55">
        <f>Equity_Historical!S750</f>
        <v>-1.1309479212481049E-3</v>
      </c>
      <c r="N749" s="55">
        <f>Equity_Historical!T750</f>
        <v>1.2900825213908065E-4</v>
      </c>
      <c r="O749" s="55">
        <f>Equity_Historical!U750</f>
        <v>7.6328339063020546E-3</v>
      </c>
      <c r="P749" s="55">
        <f>Equity_Historical!V750</f>
        <v>-9.5007434245171288E-3</v>
      </c>
      <c r="Q749" s="55">
        <f>Equity_Historical!W750</f>
        <v>-3.6007441723609713E-3</v>
      </c>
      <c r="R749" s="55">
        <f>Equity_Historical!X750</f>
        <v>2.756879766930594E-3</v>
      </c>
      <c r="S749" s="55">
        <f>Equity_Historical!Y750</f>
        <v>-8.0554475073857743E-3</v>
      </c>
      <c r="T749" s="55">
        <f>Equity_Historical!Z750</f>
        <v>-8.2005684579074395E-3</v>
      </c>
      <c r="V749" s="55"/>
      <c r="W749" s="55">
        <v>-2.21140267945722E-3</v>
      </c>
      <c r="X749" s="55">
        <v>1.5008340520957933E-3</v>
      </c>
      <c r="Y749" s="94">
        <f t="shared" si="49"/>
        <v>1.5939359474587871E-5</v>
      </c>
      <c r="Z749" s="54">
        <f t="shared" si="50"/>
        <v>1000015.9393594746</v>
      </c>
      <c r="AA749" s="54">
        <f t="shared" si="51"/>
        <v>15.939359474577941</v>
      </c>
      <c r="AB749" s="101">
        <v>1993.4200239424827</v>
      </c>
      <c r="AC749" s="6">
        <f t="shared" si="48"/>
        <v>1146068.9371734113</v>
      </c>
    </row>
    <row r="750" spans="2:29">
      <c r="B750" s="112">
        <v>44545</v>
      </c>
      <c r="C750" s="33">
        <v>746</v>
      </c>
      <c r="D750" s="55">
        <f>Bond_Historical!K750</f>
        <v>-1.291850767789351E-3</v>
      </c>
      <c r="E750" s="55">
        <f>Bond_Historical!L750</f>
        <v>-7.8698141172560735E-4</v>
      </c>
      <c r="F750" s="55">
        <f>Bond_Historical!M750</f>
        <v>-1.8842155351665199E-3</v>
      </c>
      <c r="G750" s="55">
        <f>Bond_Historical!N750</f>
        <v>1.27964539128015E-3</v>
      </c>
      <c r="H750" s="55">
        <f>Bond_Historical!O750</f>
        <v>9.5816394291792966E-4</v>
      </c>
      <c r="I750" s="55">
        <f>Bond_Historical!P750</f>
        <v>-5.4576498178819318E-4</v>
      </c>
      <c r="J750" s="55">
        <f>Equity_Historical!P751</f>
        <v>-4.3969989965899313E-3</v>
      </c>
      <c r="K750" s="55">
        <f>Equity_Historical!Q751</f>
        <v>2.3453889499916076E-2</v>
      </c>
      <c r="L750" s="55">
        <f>Equity_Historical!R751</f>
        <v>5.7102787132219095E-3</v>
      </c>
      <c r="M750" s="55">
        <f>Equity_Historical!S751</f>
        <v>-6.2422323485197872E-3</v>
      </c>
      <c r="N750" s="55">
        <f>Equity_Historical!T751</f>
        <v>8.9753271918468578E-3</v>
      </c>
      <c r="O750" s="55">
        <f>Equity_Historical!U751</f>
        <v>-7.5061242916158975E-3</v>
      </c>
      <c r="P750" s="55">
        <f>Equity_Historical!V751</f>
        <v>3.4321267963727505E-3</v>
      </c>
      <c r="Q750" s="55">
        <f>Equity_Historical!W751</f>
        <v>1.6101345567247453E-2</v>
      </c>
      <c r="R750" s="55">
        <f>Equity_Historical!X751</f>
        <v>3.0644008875930918E-2</v>
      </c>
      <c r="S750" s="55">
        <f>Equity_Historical!Y751</f>
        <v>2.8110322223031951E-2</v>
      </c>
      <c r="T750" s="55">
        <f>Equity_Historical!Z751</f>
        <v>-1.3314269364522008E-2</v>
      </c>
      <c r="V750" s="55"/>
      <c r="W750" s="55">
        <v>-3.016878826302526E-4</v>
      </c>
      <c r="X750" s="55">
        <v>1.7771225306263377E-2</v>
      </c>
      <c r="Y750" s="94">
        <f t="shared" si="49"/>
        <v>1.0542060030705925E-2</v>
      </c>
      <c r="Z750" s="54">
        <f t="shared" si="50"/>
        <v>1010542.0600307059</v>
      </c>
      <c r="AA750" s="54">
        <f t="shared" si="51"/>
        <v>10542.060030705878</v>
      </c>
      <c r="AB750" s="101">
        <v>2072.9577764703427</v>
      </c>
      <c r="AC750" s="6">
        <f t="shared" si="48"/>
        <v>1156610.997204117</v>
      </c>
    </row>
    <row r="751" spans="2:29">
      <c r="B751" s="112">
        <v>44546</v>
      </c>
      <c r="C751" s="33">
        <v>747</v>
      </c>
      <c r="D751" s="55">
        <f>Bond_Historical!K751</f>
        <v>1.2918507677893002E-3</v>
      </c>
      <c r="E751" s="55">
        <f>Bond_Historical!L751</f>
        <v>1.3737474608309663E-3</v>
      </c>
      <c r="F751" s="55">
        <f>Bond_Historical!M751</f>
        <v>1.6599202364373613E-3</v>
      </c>
      <c r="G751" s="55">
        <f>Bond_Historical!N751</f>
        <v>-3.0191226932331389E-5</v>
      </c>
      <c r="H751" s="55">
        <f>Bond_Historical!O751</f>
        <v>1.7542677606932041E-3</v>
      </c>
      <c r="I751" s="55">
        <f>Bond_Historical!P751</f>
        <v>7.2749842758080684E-4</v>
      </c>
      <c r="J751" s="55">
        <f>Equity_Historical!P752</f>
        <v>1.6307647490071495E-3</v>
      </c>
      <c r="K751" s="55">
        <f>Equity_Historical!Q752</f>
        <v>-1.9984119019317143E-2</v>
      </c>
      <c r="L751" s="55">
        <f>Equity_Historical!R752</f>
        <v>-1.6810619003884877E-2</v>
      </c>
      <c r="M751" s="55">
        <f>Equity_Historical!S752</f>
        <v>1.1320742566752164E-2</v>
      </c>
      <c r="N751" s="55">
        <f>Equity_Historical!T752</f>
        <v>4.7118338699656953E-3</v>
      </c>
      <c r="O751" s="55">
        <f>Equity_Historical!U752</f>
        <v>1.5517828314005909E-2</v>
      </c>
      <c r="P751" s="55">
        <f>Equity_Historical!V752</f>
        <v>1.8490298885985568E-2</v>
      </c>
      <c r="Q751" s="55">
        <f>Equity_Historical!W752</f>
        <v>2.0095665198601614E-3</v>
      </c>
      <c r="R751" s="55">
        <f>Equity_Historical!X752</f>
        <v>-3.0793635257250389E-3</v>
      </c>
      <c r="S751" s="55">
        <f>Equity_Historical!Y752</f>
        <v>-4.0055491130679542E-2</v>
      </c>
      <c r="T751" s="55">
        <f>Equity_Historical!Z752</f>
        <v>1.2568223262457694E-2</v>
      </c>
      <c r="V751" s="55"/>
      <c r="W751" s="55">
        <v>9.2387490377329555E-4</v>
      </c>
      <c r="X751" s="55">
        <v>9.5371002410069433E-3</v>
      </c>
      <c r="Y751" s="94">
        <f t="shared" si="49"/>
        <v>6.0918101061134848E-3</v>
      </c>
      <c r="Z751" s="54">
        <f t="shared" si="50"/>
        <v>1006091.8101061134</v>
      </c>
      <c r="AA751" s="54">
        <f t="shared" si="51"/>
        <v>6091.8101061134366</v>
      </c>
      <c r="AB751" s="101">
        <v>2074.2675691697514</v>
      </c>
      <c r="AC751" s="6">
        <f t="shared" si="48"/>
        <v>1162702.8073102306</v>
      </c>
    </row>
    <row r="752" spans="2:29">
      <c r="B752" s="112">
        <v>44547</v>
      </c>
      <c r="C752" s="33">
        <v>748</v>
      </c>
      <c r="D752" s="55">
        <f>Bond_Historical!K752</f>
        <v>1.7586581894499978E-3</v>
      </c>
      <c r="E752" s="55">
        <f>Bond_Historical!L752</f>
        <v>1.223411816234893E-3</v>
      </c>
      <c r="F752" s="55">
        <f>Bond_Historical!M752</f>
        <v>2.2587796908139089E-3</v>
      </c>
      <c r="G752" s="55">
        <f>Bond_Historical!N752</f>
        <v>2.3332845075861586E-3</v>
      </c>
      <c r="H752" s="55">
        <f>Bond_Historical!O752</f>
        <v>1.0598602302346689E-3</v>
      </c>
      <c r="I752" s="55">
        <f>Bond_Historical!P752</f>
        <v>-1.8173344579264496E-4</v>
      </c>
      <c r="J752" s="55">
        <f>Equity_Historical!P753</f>
        <v>-2.2076638464870794E-2</v>
      </c>
      <c r="K752" s="55">
        <f>Equity_Historical!Q753</f>
        <v>-3.3199344997593789E-3</v>
      </c>
      <c r="L752" s="55">
        <f>Equity_Historical!R753</f>
        <v>-3.254572011342699E-2</v>
      </c>
      <c r="M752" s="55">
        <f>Equity_Historical!S753</f>
        <v>-1.1320742566752034E-2</v>
      </c>
      <c r="N752" s="55">
        <f>Equity_Historical!T753</f>
        <v>-2.8348511649114609E-2</v>
      </c>
      <c r="O752" s="55">
        <f>Equity_Historical!U753</f>
        <v>-2.3017252576437677E-2</v>
      </c>
      <c r="P752" s="55">
        <f>Equity_Historical!V753</f>
        <v>-2.1851911697782318E-3</v>
      </c>
      <c r="Q752" s="55">
        <f>Equity_Historical!W753</f>
        <v>-1.0325909655817473E-2</v>
      </c>
      <c r="R752" s="55">
        <f>Equity_Historical!X753</f>
        <v>-1.1714713591261772E-2</v>
      </c>
      <c r="S752" s="55">
        <f>Equity_Historical!Y753</f>
        <v>-6.5229720963830189E-3</v>
      </c>
      <c r="T752" s="55">
        <f>Equity_Historical!Z753</f>
        <v>-3.6243212595618171E-3</v>
      </c>
      <c r="V752" s="55"/>
      <c r="W752" s="55">
        <v>1.6695189701293972E-3</v>
      </c>
      <c r="X752" s="55">
        <v>-2.9830883868187295E-2</v>
      </c>
      <c r="Y752" s="94">
        <f t="shared" si="49"/>
        <v>-1.7230722732860616E-2</v>
      </c>
      <c r="Z752" s="54">
        <f t="shared" si="50"/>
        <v>982769.27726713941</v>
      </c>
      <c r="AA752" s="54">
        <f t="shared" si="51"/>
        <v>-17230.722732860595</v>
      </c>
      <c r="AB752" s="101">
        <v>2089.5928667919943</v>
      </c>
      <c r="AC752" s="6">
        <f t="shared" si="48"/>
        <v>1145472.08457737</v>
      </c>
    </row>
    <row r="753" spans="2:29">
      <c r="B753" s="112">
        <v>44550</v>
      </c>
      <c r="C753" s="33">
        <v>749</v>
      </c>
      <c r="D753" s="55">
        <f>Bond_Historical!K753</f>
        <v>-1.6413615766836841E-3</v>
      </c>
      <c r="E753" s="55">
        <f>Bond_Historical!L753</f>
        <v>-1.485798197705261E-3</v>
      </c>
      <c r="F753" s="55">
        <f>Bond_Historical!M753</f>
        <v>-7.5218817324644951E-4</v>
      </c>
      <c r="G753" s="55">
        <f>Bond_Historical!N753</f>
        <v>-4.3700144679117911E-3</v>
      </c>
      <c r="H753" s="55">
        <f>Bond_Historical!O753</f>
        <v>-8.029098463580226E-4</v>
      </c>
      <c r="I753" s="55">
        <f>Bond_Historical!P753</f>
        <v>-1.8205563529777717E-4</v>
      </c>
      <c r="J753" s="55">
        <f>Equity_Historical!P754</f>
        <v>-1.4598818295606657E-2</v>
      </c>
      <c r="K753" s="55">
        <f>Equity_Historical!Q754</f>
        <v>-2.5303168148591175E-2</v>
      </c>
      <c r="L753" s="55">
        <f>Equity_Historical!R754</f>
        <v>3.2380804239458888E-3</v>
      </c>
      <c r="M753" s="55">
        <f>Equity_Historical!S754</f>
        <v>-3.2311467106619922E-3</v>
      </c>
      <c r="N753" s="55">
        <f>Equity_Historical!T754</f>
        <v>-1.7137194889960131E-2</v>
      </c>
      <c r="O753" s="55">
        <f>Equity_Historical!U754</f>
        <v>-1.8152969514453346E-2</v>
      </c>
      <c r="P753" s="55">
        <f>Equity_Historical!V754</f>
        <v>-1.4354511259365439E-3</v>
      </c>
      <c r="Q753" s="55">
        <f>Equity_Historical!W754</f>
        <v>2.6213958359796864E-3</v>
      </c>
      <c r="R753" s="55">
        <f>Equity_Historical!X754</f>
        <v>-6.9834792270937664E-3</v>
      </c>
      <c r="S753" s="55">
        <f>Equity_Historical!Y754</f>
        <v>-8.1551489737676525E-3</v>
      </c>
      <c r="T753" s="55">
        <f>Equity_Historical!Z754</f>
        <v>-2.4414504852420596E-2</v>
      </c>
      <c r="V753" s="55"/>
      <c r="W753" s="55">
        <v>-2.0776457171412313E-3</v>
      </c>
      <c r="X753" s="55">
        <v>-6.1466650005797228E-3</v>
      </c>
      <c r="Y753" s="94">
        <f t="shared" si="49"/>
        <v>-4.5190572872043262E-3</v>
      </c>
      <c r="Z753" s="54">
        <f t="shared" si="50"/>
        <v>995480.94271279569</v>
      </c>
      <c r="AA753" s="54">
        <f t="shared" si="51"/>
        <v>-4519.0572872043122</v>
      </c>
      <c r="AB753" s="101">
        <v>2095.8998764731223</v>
      </c>
      <c r="AC753" s="6">
        <f t="shared" si="48"/>
        <v>1140953.0272901657</v>
      </c>
    </row>
    <row r="754" spans="2:29">
      <c r="B754" s="112">
        <v>44551</v>
      </c>
      <c r="C754" s="33">
        <v>750</v>
      </c>
      <c r="D754" s="55">
        <f>Bond_Historical!K754</f>
        <v>-1.056391453484389E-3</v>
      </c>
      <c r="E754" s="55">
        <f>Bond_Historical!L754</f>
        <v>-7.8765618761201042E-4</v>
      </c>
      <c r="F754" s="55">
        <f>Bond_Historical!M754</f>
        <v>-3.392899304109423E-3</v>
      </c>
      <c r="G754" s="55">
        <f>Bond_Historical!N754</f>
        <v>1.9613421329953821E-3</v>
      </c>
      <c r="H754" s="55">
        <f>Bond_Historical!O754</f>
        <v>1.7655161019775321E-3</v>
      </c>
      <c r="I754" s="55">
        <f>Bond_Historical!P754</f>
        <v>0</v>
      </c>
      <c r="J754" s="55">
        <f>Equity_Historical!P755</f>
        <v>2.2397758101021556E-2</v>
      </c>
      <c r="K754" s="55">
        <f>Equity_Historical!Q755</f>
        <v>2.6530766205954081E-2</v>
      </c>
      <c r="L754" s="55">
        <f>Equity_Historical!R755</f>
        <v>3.0124811801351863E-3</v>
      </c>
      <c r="M754" s="55">
        <f>Equity_Historical!S755</f>
        <v>-4.5792206305264394E-3</v>
      </c>
      <c r="N754" s="55">
        <f>Equity_Historical!T755</f>
        <v>1.68756511425769E-2</v>
      </c>
      <c r="O754" s="55">
        <f>Equity_Historical!U755</f>
        <v>1.3869782963693048E-2</v>
      </c>
      <c r="P754" s="55">
        <f>Equity_Historical!V755</f>
        <v>-2.1928918607680087E-3</v>
      </c>
      <c r="Q754" s="55">
        <f>Equity_Historical!W755</f>
        <v>-8.0045573584371574E-3</v>
      </c>
      <c r="R754" s="55">
        <f>Equity_Historical!X755</f>
        <v>7.1683249137118833E-3</v>
      </c>
      <c r="S754" s="55">
        <f>Equity_Historical!Y755</f>
        <v>1.89069844289977E-2</v>
      </c>
      <c r="T754" s="55">
        <f>Equity_Historical!Z755</f>
        <v>3.2393419855505021E-2</v>
      </c>
      <c r="V754" s="55"/>
      <c r="W754" s="55">
        <v>-2.5913682491457196E-4</v>
      </c>
      <c r="X754" s="55">
        <v>3.1248784270939828E-3</v>
      </c>
      <c r="Y754" s="94">
        <f t="shared" si="49"/>
        <v>1.7712723262905607E-3</v>
      </c>
      <c r="Z754" s="54">
        <f t="shared" si="50"/>
        <v>1001771.2723262906</v>
      </c>
      <c r="AA754" s="54">
        <f t="shared" si="51"/>
        <v>1771.2723262906075</v>
      </c>
      <c r="AB754" s="101">
        <v>2122.8707778980024</v>
      </c>
      <c r="AC754" s="6">
        <f t="shared" si="48"/>
        <v>1142724.2996164563</v>
      </c>
    </row>
    <row r="755" spans="2:29">
      <c r="B755" s="112">
        <v>44552</v>
      </c>
      <c r="C755" s="33">
        <v>751</v>
      </c>
      <c r="D755" s="55">
        <f>Bond_Historical!K755</f>
        <v>1.0563914534843944E-3</v>
      </c>
      <c r="E755" s="55">
        <f>Bond_Historical!L755</f>
        <v>8.7515384369009624E-4</v>
      </c>
      <c r="F755" s="55">
        <f>Bond_Historical!M755</f>
        <v>1.1320607462997393E-3</v>
      </c>
      <c r="G755" s="55">
        <f>Bond_Historical!N755</f>
        <v>1.5812076513610168E-3</v>
      </c>
      <c r="H755" s="55">
        <f>Bond_Historical!O755</f>
        <v>3.2020763973106075E-3</v>
      </c>
      <c r="I755" s="55">
        <f>Bond_Historical!P755</f>
        <v>7.27368815480147E-4</v>
      </c>
      <c r="J755" s="55">
        <f>Equity_Historical!P756</f>
        <v>8.0665901178297028E-3</v>
      </c>
      <c r="K755" s="55">
        <f>Equity_Historical!Q756</f>
        <v>-1.1284276882294405E-2</v>
      </c>
      <c r="L755" s="55">
        <f>Equity_Historical!R756</f>
        <v>1.2885061592290718E-3</v>
      </c>
      <c r="M755" s="55">
        <f>Equity_Historical!S756</f>
        <v>3.2457249809944239E-3</v>
      </c>
      <c r="N755" s="55">
        <f>Equity_Historical!T756</f>
        <v>6.6455496211821488E-3</v>
      </c>
      <c r="O755" s="55">
        <f>Equity_Historical!U756</f>
        <v>3.9004541045407517E-3</v>
      </c>
      <c r="P755" s="55">
        <f>Equity_Historical!V756</f>
        <v>1.2162519485220926E-2</v>
      </c>
      <c r="Q755" s="55">
        <f>Equity_Historical!W756</f>
        <v>5.740984883308169E-3</v>
      </c>
      <c r="R755" s="55">
        <f>Equity_Historical!X756</f>
        <v>1.4103492422763434E-2</v>
      </c>
      <c r="S755" s="55">
        <f>Equity_Historical!Y756</f>
        <v>1.5202512904632738E-2</v>
      </c>
      <c r="T755" s="55">
        <f>Equity_Historical!Z756</f>
        <v>-8.0653954609056621E-3</v>
      </c>
      <c r="V755" s="55"/>
      <c r="W755" s="55">
        <v>1.2666498399984195E-3</v>
      </c>
      <c r="X755" s="55">
        <v>2.4640471632263055E-2</v>
      </c>
      <c r="Y755" s="94">
        <f t="shared" si="49"/>
        <v>1.52909429153572E-2</v>
      </c>
      <c r="Z755" s="54">
        <f t="shared" si="50"/>
        <v>1015290.9429153572</v>
      </c>
      <c r="AA755" s="54">
        <f t="shared" si="51"/>
        <v>15290.942915357184</v>
      </c>
      <c r="AB755" s="102">
        <v>2122.940235399059</v>
      </c>
      <c r="AC755" s="6">
        <f t="shared" si="48"/>
        <v>1158015.2425318134</v>
      </c>
    </row>
    <row r="756" spans="2:29">
      <c r="B756" s="112">
        <v>44553</v>
      </c>
      <c r="C756" s="33">
        <v>752</v>
      </c>
      <c r="D756" s="55">
        <f>Bond_Historical!K756</f>
        <v>-1.5194020566430268E-3</v>
      </c>
      <c r="E756" s="55">
        <f>Bond_Historical!L756</f>
        <v>-1.2249851930590831E-3</v>
      </c>
      <c r="F756" s="55">
        <f>Bond_Historical!M756</f>
        <v>4.5163006217139451E-3</v>
      </c>
      <c r="G756" s="55">
        <f>Bond_Historical!N756</f>
        <v>-1.5058198240309288E-3</v>
      </c>
      <c r="H756" s="55">
        <f>Bond_Historical!O756</f>
        <v>-2.4006529801074107E-3</v>
      </c>
      <c r="I756" s="55">
        <f>Bond_Historical!P756</f>
        <v>3.4567406912201662E-4</v>
      </c>
      <c r="J756" s="55">
        <f>Equity_Historical!P757</f>
        <v>4.9175009509859003E-4</v>
      </c>
      <c r="K756" s="55">
        <f>Equity_Historical!Q757</f>
        <v>1.4391297973453055E-2</v>
      </c>
      <c r="L756" s="55">
        <f>Equity_Historical!R757</f>
        <v>-2.2197467710137206E-3</v>
      </c>
      <c r="M756" s="55">
        <f>Equity_Historical!S757</f>
        <v>6.8390915045627252E-3</v>
      </c>
      <c r="N756" s="55">
        <f>Equity_Historical!T757</f>
        <v>1.9802531661556197E-2</v>
      </c>
      <c r="O756" s="55">
        <f>Equity_Historical!U757</f>
        <v>3.5673624861394886E-3</v>
      </c>
      <c r="P756" s="55">
        <f>Equity_Historical!V757</f>
        <v>-4.0100661564386603E-3</v>
      </c>
      <c r="Q756" s="55">
        <f>Equity_Historical!W757</f>
        <v>-9.5454061210384843E-4</v>
      </c>
      <c r="R756" s="55">
        <f>Equity_Historical!X757</f>
        <v>2.5263912085935021E-3</v>
      </c>
      <c r="S756" s="55">
        <f>Equity_Historical!Y757</f>
        <v>3.6373341525218843E-3</v>
      </c>
      <c r="T756" s="55">
        <f>Equity_Historical!Z757</f>
        <v>6.3773947741020695E-3</v>
      </c>
      <c r="V756" s="55"/>
      <c r="W756" s="55">
        <v>-7.2723749108386394E-5</v>
      </c>
      <c r="X756" s="55">
        <v>3.5416489601940611E-3</v>
      </c>
      <c r="Y756" s="94">
        <f t="shared" si="49"/>
        <v>2.0958998764730821E-3</v>
      </c>
      <c r="Z756" s="54">
        <f t="shared" si="50"/>
        <v>1002095.8998764731</v>
      </c>
      <c r="AA756" s="54">
        <f t="shared" si="51"/>
        <v>2095.8998764731223</v>
      </c>
      <c r="AB756" s="101">
        <v>2143.1791166547919</v>
      </c>
      <c r="AC756" s="6">
        <f t="shared" si="48"/>
        <v>1160111.1424082867</v>
      </c>
    </row>
    <row r="757" spans="2:29">
      <c r="B757" s="112">
        <v>44557</v>
      </c>
      <c r="C757" s="33">
        <v>753</v>
      </c>
      <c r="D757" s="55">
        <f>Bond_Historical!K757</f>
        <v>4.7145922455221116E-4</v>
      </c>
      <c r="E757" s="55">
        <f>Bond_Historical!L757</f>
        <v>5.2531026085885868E-4</v>
      </c>
      <c r="F757" s="55">
        <f>Bond_Historical!M757</f>
        <v>-6.4040330312353155E-3</v>
      </c>
      <c r="G757" s="55">
        <f>Bond_Historical!N757</f>
        <v>2.9344103330053409E-3</v>
      </c>
      <c r="H757" s="55">
        <f>Bond_Historical!O757</f>
        <v>3.8383079736944987E-3</v>
      </c>
      <c r="I757" s="55">
        <f>Bond_Historical!P757</f>
        <v>-1.8189348354300954E-4</v>
      </c>
      <c r="J757" s="55">
        <f>Equity_Historical!P758</f>
        <v>1.4156831234866815E-2</v>
      </c>
      <c r="K757" s="55">
        <f>Equity_Historical!Q758</f>
        <v>3.2112182027690422E-2</v>
      </c>
      <c r="L757" s="55">
        <f>Equity_Historical!R758</f>
        <v>9.0633135666011305E-3</v>
      </c>
      <c r="M757" s="55">
        <f>Equity_Historical!S758</f>
        <v>8.1078848998018347E-3</v>
      </c>
      <c r="N757" s="55">
        <f>Equity_Historical!T758</f>
        <v>1.6040688307273447E-2</v>
      </c>
      <c r="O757" s="55">
        <f>Equity_Historical!U758</f>
        <v>5.7066560485969269E-3</v>
      </c>
      <c r="P757" s="55">
        <f>Equity_Historical!V758</f>
        <v>2.4872814940761677E-2</v>
      </c>
      <c r="Q757" s="55">
        <f>Equity_Historical!W758</f>
        <v>-4.7752169865037612E-4</v>
      </c>
      <c r="R757" s="55">
        <f>Equity_Historical!X758</f>
        <v>8.2824298907193446E-3</v>
      </c>
      <c r="S757" s="55">
        <f>Equity_Historical!Y758</f>
        <v>2.2714952508079773E-2</v>
      </c>
      <c r="T757" s="55">
        <f>Equity_Historical!Z758</f>
        <v>4.3716918993741156E-3</v>
      </c>
      <c r="V757" s="55"/>
      <c r="W757" s="55">
        <v>-3.0576937069681514E-5</v>
      </c>
      <c r="X757" s="55">
        <v>3.3226763471077017E-2</v>
      </c>
      <c r="Y757" s="94">
        <f t="shared" si="49"/>
        <v>1.9923827307818335E-2</v>
      </c>
      <c r="Z757" s="54">
        <f t="shared" si="50"/>
        <v>1019923.8273078183</v>
      </c>
      <c r="AA757" s="54">
        <f t="shared" si="51"/>
        <v>19923.827307818341</v>
      </c>
      <c r="AB757" s="101">
        <v>2155.4966865709284</v>
      </c>
      <c r="AC757" s="6">
        <f t="shared" si="48"/>
        <v>1180034.9697161051</v>
      </c>
    </row>
    <row r="758" spans="2:29">
      <c r="B758" s="112">
        <v>44558</v>
      </c>
      <c r="C758" s="33">
        <v>754</v>
      </c>
      <c r="D758" s="55">
        <f>Bond_Historical!K758</f>
        <v>-1.1818660521979818E-4</v>
      </c>
      <c r="E758" s="55">
        <f>Bond_Historical!L758</f>
        <v>-4.378618826418807E-4</v>
      </c>
      <c r="F758" s="55">
        <f>Bond_Historical!M758</f>
        <v>-7.5616352943939122E-4</v>
      </c>
      <c r="G758" s="55">
        <f>Bond_Historical!N758</f>
        <v>-1.2779932929763247E-3</v>
      </c>
      <c r="H758" s="55">
        <f>Bond_Historical!O758</f>
        <v>-6.3859887252543167E-4</v>
      </c>
      <c r="I758" s="55">
        <f>Bond_Historical!P758</f>
        <v>1.8189348354311091E-4</v>
      </c>
      <c r="J758" s="55">
        <f>Equity_Historical!P759</f>
        <v>-3.2367407167266989E-3</v>
      </c>
      <c r="K758" s="55">
        <f>Equity_Historical!Q759</f>
        <v>1.1559912462991364E-4</v>
      </c>
      <c r="L758" s="55">
        <f>Equity_Historical!R759</f>
        <v>1.4248603559230404E-2</v>
      </c>
      <c r="M758" s="55">
        <f>Equity_Historical!S759</f>
        <v>5.2445160438253438E-3</v>
      </c>
      <c r="N758" s="55">
        <f>Equity_Historical!T759</f>
        <v>7.9871898953619534E-3</v>
      </c>
      <c r="O758" s="55">
        <f>Equity_Historical!U759</f>
        <v>3.030242164415223E-3</v>
      </c>
      <c r="P758" s="55">
        <f>Equity_Historical!V759</f>
        <v>9.5083219159651233E-3</v>
      </c>
      <c r="Q758" s="55">
        <f>Equity_Historical!W759</f>
        <v>7.9700849343061399E-3</v>
      </c>
      <c r="R758" s="55">
        <f>Equity_Historical!X759</f>
        <v>6.8633870577979317E-3</v>
      </c>
      <c r="S758" s="55">
        <f>Equity_Historical!Y759</f>
        <v>-5.7841071525205527E-3</v>
      </c>
      <c r="T758" s="55">
        <f>Equity_Historical!Z759</f>
        <v>-2.7979616542479508E-3</v>
      </c>
      <c r="V758" s="55"/>
      <c r="W758" s="55">
        <v>-6.6627370898459564E-4</v>
      </c>
      <c r="X758" s="55">
        <v>1.2361649055434848E-2</v>
      </c>
      <c r="Y758" s="94">
        <f t="shared" si="49"/>
        <v>7.1504799496670702E-3</v>
      </c>
      <c r="Z758" s="54">
        <f t="shared" si="50"/>
        <v>1007150.4799496671</v>
      </c>
      <c r="AA758" s="54">
        <f t="shared" si="51"/>
        <v>7150.4799496671185</v>
      </c>
      <c r="AB758" s="101">
        <v>2182.9019727316918</v>
      </c>
      <c r="AC758" s="6">
        <f t="shared" si="48"/>
        <v>1187185.4496657723</v>
      </c>
    </row>
    <row r="759" spans="2:29">
      <c r="B759" s="112">
        <v>44559</v>
      </c>
      <c r="C759" s="33">
        <v>755</v>
      </c>
      <c r="D759" s="55">
        <f>Bond_Historical!K759</f>
        <v>-3.3046902187446074E-3</v>
      </c>
      <c r="E759" s="55">
        <f>Bond_Historical!L759</f>
        <v>-2.9815185071266977E-3</v>
      </c>
      <c r="F759" s="55">
        <f>Bond_Historical!M759</f>
        <v>-3.0302651841316026E-3</v>
      </c>
      <c r="G759" s="55">
        <f>Bond_Historical!N759</f>
        <v>-5.5072930027230535E-3</v>
      </c>
      <c r="H759" s="55">
        <f>Bond_Historical!O759</f>
        <v>7.9817168812808953E-4</v>
      </c>
      <c r="I759" s="55">
        <f>Bond_Historical!P759</f>
        <v>-5.4606874056594096E-4</v>
      </c>
      <c r="J759" s="55">
        <f>Equity_Historical!P760</f>
        <v>-8.7918568875461518E-3</v>
      </c>
      <c r="K759" s="55">
        <f>Equity_Historical!Q760</f>
        <v>-9.5188956409949458E-3</v>
      </c>
      <c r="L759" s="55">
        <f>Equity_Historical!R760</f>
        <v>-4.9035679217211984E-4</v>
      </c>
      <c r="M759" s="55">
        <f>Equity_Historical!S760</f>
        <v>1.6797702157228969E-3</v>
      </c>
      <c r="N759" s="55">
        <f>Equity_Historical!T760</f>
        <v>1.7386881374617156E-3</v>
      </c>
      <c r="O759" s="55">
        <f>Equity_Historical!U760</f>
        <v>-5.044008786133931E-4</v>
      </c>
      <c r="P759" s="55">
        <f>Equity_Historical!V760</f>
        <v>1.3508202934998433E-3</v>
      </c>
      <c r="Q759" s="55">
        <f>Equity_Historical!W760</f>
        <v>8.2596183773727821E-3</v>
      </c>
      <c r="R759" s="55">
        <f>Equity_Historical!X760</f>
        <v>5.2353199537437016E-3</v>
      </c>
      <c r="S759" s="55">
        <f>Equity_Historical!Y760</f>
        <v>5.0209746445504036E-4</v>
      </c>
      <c r="T759" s="55">
        <f>Equity_Historical!Z760</f>
        <v>-1.1675476193046168E-2</v>
      </c>
      <c r="V759" s="55"/>
      <c r="W759" s="55">
        <v>-3.3525134525298019E-3</v>
      </c>
      <c r="X759" s="55">
        <v>6.1061598424069115E-3</v>
      </c>
      <c r="Y759" s="94">
        <f t="shared" si="49"/>
        <v>2.3226905244322256E-3</v>
      </c>
      <c r="Z759" s="54">
        <f t="shared" si="50"/>
        <v>1002322.6905244322</v>
      </c>
      <c r="AA759" s="54">
        <f t="shared" si="51"/>
        <v>2322.6905244322261</v>
      </c>
      <c r="AB759" s="101">
        <v>2186.6308093182743</v>
      </c>
      <c r="AC759" s="6">
        <f t="shared" si="48"/>
        <v>1189508.1401902046</v>
      </c>
    </row>
    <row r="760" spans="2:29">
      <c r="B760" s="112">
        <v>44560</v>
      </c>
      <c r="C760" s="33">
        <v>756</v>
      </c>
      <c r="D760" s="55">
        <f>Bond_Historical!K760</f>
        <v>2.2437173335459362E-3</v>
      </c>
      <c r="E760" s="55">
        <f>Bond_Historical!L760</f>
        <v>2.1931089764933953E-3</v>
      </c>
      <c r="F760" s="55">
        <f>Bond_Historical!M760</f>
        <v>2.2735294386928978E-3</v>
      </c>
      <c r="G760" s="55">
        <f>Bond_Historical!N760</f>
        <v>4.001577226259212E-3</v>
      </c>
      <c r="H760" s="55">
        <f>Bond_Historical!O760</f>
        <v>5.252771830765824E-3</v>
      </c>
      <c r="I760" s="55">
        <f>Bond_Historical!P760</f>
        <v>-1.8193503470362868E-4</v>
      </c>
      <c r="J760" s="55">
        <f>Equity_Historical!P761</f>
        <v>-5.9047084083874149E-3</v>
      </c>
      <c r="K760" s="55">
        <f>Equity_Historical!Q761</f>
        <v>4.1320064989223883E-3</v>
      </c>
      <c r="L760" s="55">
        <f>Equity_Historical!R761</f>
        <v>3.2180135958632013E-3</v>
      </c>
      <c r="M760" s="55">
        <f>Equity_Historical!S761</f>
        <v>-7.4618693153172299E-4</v>
      </c>
      <c r="N760" s="55">
        <f>Equity_Historical!T761</f>
        <v>-5.7243609271934023E-3</v>
      </c>
      <c r="O760" s="55">
        <f>Equity_Historical!U761</f>
        <v>-5.04662171725551E-4</v>
      </c>
      <c r="P760" s="55">
        <f>Equity_Historical!V761</f>
        <v>7.7928840691491473E-3</v>
      </c>
      <c r="Q760" s="55">
        <f>Equity_Historical!W761</f>
        <v>9.3962932793088892E-4</v>
      </c>
      <c r="R760" s="55">
        <f>Equity_Historical!X761</f>
        <v>-2.277210180998955E-3</v>
      </c>
      <c r="S760" s="55">
        <f>Equity_Historical!Y761</f>
        <v>-6.6000803959384109E-3</v>
      </c>
      <c r="T760" s="55">
        <f>Equity_Historical!Z761</f>
        <v>-7.6599933521519694E-3</v>
      </c>
      <c r="V760" s="55"/>
      <c r="W760" s="55">
        <v>2.6571068821795141E-3</v>
      </c>
      <c r="X760" s="55">
        <v>6.0007838209018491E-3</v>
      </c>
      <c r="Y760" s="94">
        <f t="shared" si="49"/>
        <v>4.6633130454129153E-3</v>
      </c>
      <c r="Z760" s="54">
        <f t="shared" si="50"/>
        <v>1004663.3130454129</v>
      </c>
      <c r="AA760" s="54">
        <f t="shared" si="51"/>
        <v>4663.3130454128841</v>
      </c>
      <c r="AB760" s="101">
        <v>2200.8628922952339</v>
      </c>
      <c r="AC760" s="6">
        <f t="shared" si="48"/>
        <v>1194171.4532356174</v>
      </c>
    </row>
    <row r="761" spans="2:29">
      <c r="B761" s="112">
        <v>44561</v>
      </c>
      <c r="C761" s="33">
        <v>757</v>
      </c>
      <c r="D761" s="55">
        <f>Bond_Historical!K761</f>
        <v>-2.3607438062688672E-4</v>
      </c>
      <c r="E761" s="55">
        <f>Bond_Historical!L761</f>
        <v>-3.5041343378835208E-4</v>
      </c>
      <c r="F761" s="55">
        <f>Bond_Historical!M761</f>
        <v>9.7929410932862948E-3</v>
      </c>
      <c r="G761" s="55">
        <f>Bond_Historical!N761</f>
        <v>-1.5081832779718755E-3</v>
      </c>
      <c r="H761" s="55">
        <f>Bond_Historical!O761</f>
        <v>-1.5889935959601989E-3</v>
      </c>
      <c r="I761" s="55">
        <f>Bond_Historical!P761</f>
        <v>-3.6423928514221109E-4</v>
      </c>
      <c r="J761" s="55">
        <f>Equity_Historical!P762</f>
        <v>6.5583583130052426E-3</v>
      </c>
      <c r="K761" s="55">
        <f>Equity_Historical!Q762</f>
        <v>-2.353529331096247E-2</v>
      </c>
      <c r="L761" s="55">
        <f>Equity_Historical!R762</f>
        <v>1.0560926745774399E-2</v>
      </c>
      <c r="M761" s="55">
        <f>Equity_Historical!S762</f>
        <v>3.9117537635806636E-3</v>
      </c>
      <c r="N761" s="55">
        <f>Equity_Historical!T762</f>
        <v>8.0791277560323203E-3</v>
      </c>
      <c r="O761" s="55">
        <f>Equity_Historical!U762</f>
        <v>-8.2064576699222055E-4</v>
      </c>
      <c r="P761" s="55">
        <f>Equity_Historical!V762</f>
        <v>4.6602762306513206E-3</v>
      </c>
      <c r="Q761" s="55">
        <f>Equity_Historical!W762</f>
        <v>1.642198106573362E-3</v>
      </c>
      <c r="R761" s="55">
        <f>Equity_Historical!X762</f>
        <v>-4.5500907422541068E-3</v>
      </c>
      <c r="S761" s="55">
        <f>Equity_Historical!Y762</f>
        <v>-3.5415931422272521E-3</v>
      </c>
      <c r="T761" s="55">
        <f>Equity_Historical!Z762</f>
        <v>2.5113419619659004E-3</v>
      </c>
      <c r="V761" s="55"/>
      <c r="W761" s="55">
        <v>1.2671243477212781E-3</v>
      </c>
      <c r="X761" s="55">
        <v>7.7670637773096423E-3</v>
      </c>
      <c r="Y761" s="94">
        <f t="shared" si="49"/>
        <v>5.1670880054742966E-3</v>
      </c>
      <c r="Z761" s="54">
        <f t="shared" si="50"/>
        <v>1005167.0880054743</v>
      </c>
      <c r="AA761" s="54">
        <f t="shared" si="51"/>
        <v>5167.0880054743029</v>
      </c>
      <c r="AB761" s="101">
        <v>2202.3793483880581</v>
      </c>
      <c r="AC761" s="6">
        <f t="shared" si="48"/>
        <v>1199338.5412410917</v>
      </c>
    </row>
    <row r="762" spans="2:29">
      <c r="B762" s="112">
        <v>44564</v>
      </c>
      <c r="C762" s="33">
        <v>758</v>
      </c>
      <c r="D762" s="55">
        <f>Bond_Historical!K762</f>
        <v>-6.7480998516835158E-3</v>
      </c>
      <c r="E762" s="55">
        <f>Bond_Historical!L762</f>
        <v>-6.8606833445414035E-3</v>
      </c>
      <c r="F762" s="55">
        <f>Bond_Historical!M762</f>
        <v>-1.7391962079296688E-2</v>
      </c>
      <c r="G762" s="55">
        <f>Bond_Historical!N762</f>
        <v>-1.0696973461403966E-2</v>
      </c>
      <c r="H762" s="55">
        <f>Bond_Historical!O762</f>
        <v>-5.2610060439954543E-3</v>
      </c>
      <c r="I762" s="55">
        <f>Bond_Historical!P762</f>
        <v>-5.4631848520900921E-4</v>
      </c>
      <c r="J762" s="55">
        <f>Equity_Historical!P763</f>
        <v>3.7685966419073159E-2</v>
      </c>
      <c r="K762" s="55">
        <f>Equity_Historical!Q763</f>
        <v>6.4899817032638019E-3</v>
      </c>
      <c r="L762" s="55">
        <f>Equity_Historical!R763</f>
        <v>-2.7642944781103383E-4</v>
      </c>
      <c r="M762" s="55">
        <f>Equity_Historical!S763</f>
        <v>5.0069343303186572E-3</v>
      </c>
      <c r="N762" s="55">
        <f>Equity_Historical!T763</f>
        <v>-1.4864967235426081E-3</v>
      </c>
      <c r="O762" s="55">
        <f>Equity_Historical!U763</f>
        <v>2.0935081398537513E-2</v>
      </c>
      <c r="P762" s="55">
        <f>Equity_Historical!V763</f>
        <v>-2.1144770056901949E-2</v>
      </c>
      <c r="Q762" s="55">
        <f>Equity_Historical!W763</f>
        <v>-2.2294869511607514E-3</v>
      </c>
      <c r="R762" s="55">
        <f>Equity_Historical!X763</f>
        <v>2.7878060970092496E-4</v>
      </c>
      <c r="S762" s="55">
        <f>Equity_Historical!Y763</f>
        <v>2.4696635838517736E-2</v>
      </c>
      <c r="T762" s="55">
        <f>Equity_Historical!Z763</f>
        <v>2.0837507474292506E-2</v>
      </c>
      <c r="V762" s="55"/>
      <c r="W762" s="55">
        <v>-9.3469503763364738E-3</v>
      </c>
      <c r="X762" s="55">
        <v>-1.4164795939801061E-2</v>
      </c>
      <c r="Y762" s="94">
        <f t="shared" si="49"/>
        <v>-1.2237657714415227E-2</v>
      </c>
      <c r="Z762" s="54">
        <f t="shared" si="50"/>
        <v>987762.34228558477</v>
      </c>
      <c r="AA762" s="54">
        <f t="shared" si="51"/>
        <v>-12237.657714415225</v>
      </c>
      <c r="AB762" s="101">
        <v>2229.8496914707357</v>
      </c>
      <c r="AC762" s="6">
        <f t="shared" si="48"/>
        <v>1187100.8835266763</v>
      </c>
    </row>
    <row r="763" spans="2:29">
      <c r="B763" s="112">
        <v>44565</v>
      </c>
      <c r="C763" s="33">
        <v>759</v>
      </c>
      <c r="D763" s="55">
        <f>Bond_Historical!K763</f>
        <v>-1.1874974883565753E-4</v>
      </c>
      <c r="E763" s="55">
        <f>Bond_Historical!L763</f>
        <v>-8.8441512241448913E-5</v>
      </c>
      <c r="F763" s="55">
        <f>Bond_Historical!M763</f>
        <v>-3.8161162364102333E-4</v>
      </c>
      <c r="G763" s="55">
        <f>Bond_Historical!N763</f>
        <v>8.3875701862211869E-4</v>
      </c>
      <c r="H763" s="55">
        <f>Bond_Historical!O763</f>
        <v>-4.0041426091928338E-3</v>
      </c>
      <c r="I763" s="55">
        <f>Bond_Historical!P763</f>
        <v>0</v>
      </c>
      <c r="J763" s="55">
        <f>Equity_Historical!P764</f>
        <v>3.6924002313470802E-2</v>
      </c>
      <c r="K763" s="55">
        <f>Equity_Historical!Q764</f>
        <v>-5.9549686622106792E-3</v>
      </c>
      <c r="L763" s="55">
        <f>Equity_Historical!R764</f>
        <v>-1.8489999330940397E-2</v>
      </c>
      <c r="M763" s="55">
        <f>Equity_Historical!S764</f>
        <v>-4.8209982133663306E-3</v>
      </c>
      <c r="N763" s="55">
        <f>Equity_Historical!T764</f>
        <v>2.3040163444804765E-2</v>
      </c>
      <c r="O763" s="55">
        <f>Equity_Historical!U764</f>
        <v>3.7208859681843273E-2</v>
      </c>
      <c r="P763" s="55">
        <f>Equity_Historical!V764</f>
        <v>-1.2685820681870576E-2</v>
      </c>
      <c r="Q763" s="55">
        <f>Equity_Historical!W764</f>
        <v>-1.8810568302342074E-3</v>
      </c>
      <c r="R763" s="55">
        <f>Equity_Historical!X764</f>
        <v>-2.2917265275460681E-2</v>
      </c>
      <c r="S763" s="55">
        <f>Equity_Historical!Y764</f>
        <v>-1.2772904833359727E-2</v>
      </c>
      <c r="T763" s="55">
        <f>Equity_Historical!Z764</f>
        <v>5.8736141409724232E-2</v>
      </c>
      <c r="V763" s="55"/>
      <c r="W763" s="55">
        <v>-4.1662342159244685E-5</v>
      </c>
      <c r="X763" s="55">
        <v>-9.4462307783395871E-3</v>
      </c>
      <c r="Y763" s="94">
        <f t="shared" si="49"/>
        <v>-5.6844034038674501E-3</v>
      </c>
      <c r="Z763" s="54">
        <f t="shared" si="50"/>
        <v>994315.5965961325</v>
      </c>
      <c r="AA763" s="54">
        <f t="shared" si="51"/>
        <v>-5684.4034038675018</v>
      </c>
      <c r="AB763" s="101">
        <v>2278.2355107351905</v>
      </c>
      <c r="AC763" s="6">
        <f t="shared" si="48"/>
        <v>1181416.4801228088</v>
      </c>
    </row>
    <row r="764" spans="2:29">
      <c r="B764" s="112">
        <v>44566</v>
      </c>
      <c r="C764" s="33">
        <v>760</v>
      </c>
      <c r="D764" s="55">
        <f>Bond_Historical!K764</f>
        <v>-3.4516848491017681E-3</v>
      </c>
      <c r="E764" s="55">
        <f>Bond_Historical!L764</f>
        <v>-3.0942662945223267E-3</v>
      </c>
      <c r="F764" s="55">
        <f>Bond_Historical!M764</f>
        <v>-3.0567775945244901E-3</v>
      </c>
      <c r="G764" s="55">
        <f>Bond_Historical!N764</f>
        <v>-5.8853433892997291E-3</v>
      </c>
      <c r="H764" s="55">
        <f>Bond_Historical!O764</f>
        <v>-7.4099000335358309E-3</v>
      </c>
      <c r="I764" s="55">
        <f>Bond_Historical!P764</f>
        <v>-1.2762719642221581E-3</v>
      </c>
      <c r="J764" s="55">
        <f>Equity_Historical!P765</f>
        <v>1.2360728006739879E-2</v>
      </c>
      <c r="K764" s="55">
        <f>Equity_Historical!Q765</f>
        <v>-3.7419208440095782E-2</v>
      </c>
      <c r="L764" s="55">
        <f>Equity_Historical!R765</f>
        <v>1.3430544350383523E-2</v>
      </c>
      <c r="M764" s="55">
        <f>Equity_Historical!S765</f>
        <v>-1.8606962641459722E-3</v>
      </c>
      <c r="N764" s="55">
        <f>Equity_Historical!T765</f>
        <v>-9.1281299610433478E-3</v>
      </c>
      <c r="O764" s="55">
        <f>Equity_Historical!U765</f>
        <v>-1.8451367912280796E-2</v>
      </c>
      <c r="P764" s="55">
        <f>Equity_Historical!V765</f>
        <v>-6.6528090607375689E-2</v>
      </c>
      <c r="Q764" s="55">
        <f>Equity_Historical!W765</f>
        <v>6.8024398193748548E-3</v>
      </c>
      <c r="R764" s="55">
        <f>Equity_Historical!X765</f>
        <v>-2.4679125385013503E-3</v>
      </c>
      <c r="S764" s="55">
        <f>Equity_Historical!Y765</f>
        <v>-2.6959931372570561E-2</v>
      </c>
      <c r="T764" s="55">
        <f>Equity_Historical!Z765</f>
        <v>2.0447443954077823E-3</v>
      </c>
      <c r="V764" s="55"/>
      <c r="W764" s="55">
        <v>-4.005562140833991E-3</v>
      </c>
      <c r="X764" s="55">
        <v>-6.7359997506311178E-2</v>
      </c>
      <c r="Y764" s="94">
        <f t="shared" si="49"/>
        <v>-4.2018223360120302E-2</v>
      </c>
      <c r="Z764" s="54">
        <f t="shared" si="50"/>
        <v>957981.77663987968</v>
      </c>
      <c r="AA764" s="54">
        <f t="shared" si="51"/>
        <v>-42018.223360120319</v>
      </c>
      <c r="AB764" s="101">
        <v>2291.3289718186716</v>
      </c>
      <c r="AC764" s="6">
        <f t="shared" si="48"/>
        <v>1139398.2567626885</v>
      </c>
    </row>
    <row r="765" spans="2:29">
      <c r="B765" s="112">
        <v>44567</v>
      </c>
      <c r="C765" s="33">
        <v>761</v>
      </c>
      <c r="D765" s="55">
        <f>Bond_Historical!K765</f>
        <v>-1.0733752094987409E-3</v>
      </c>
      <c r="E765" s="55">
        <f>Bond_Historical!L765</f>
        <v>-1.0631105269602412E-3</v>
      </c>
      <c r="F765" s="55">
        <f>Bond_Historical!M765</f>
        <v>-7.6555585172064118E-4</v>
      </c>
      <c r="G765" s="55">
        <f>Bond_Historical!N765</f>
        <v>-1.3041239219648431E-3</v>
      </c>
      <c r="H765" s="55">
        <f>Bond_Historical!O765</f>
        <v>-4.5373624006460308E-3</v>
      </c>
      <c r="I765" s="55">
        <f>Bond_Historical!P765</f>
        <v>-1.0955104937538632E-3</v>
      </c>
      <c r="J765" s="55">
        <f>Equity_Historical!P766</f>
        <v>2.3248191133655248E-2</v>
      </c>
      <c r="K765" s="55">
        <f>Equity_Historical!Q766</f>
        <v>2.5251499042722621E-2</v>
      </c>
      <c r="L765" s="55">
        <f>Equity_Historical!R766</f>
        <v>-2.7832380279779966E-3</v>
      </c>
      <c r="M765" s="55">
        <f>Equity_Historical!S766</f>
        <v>-9.9186503104188757E-3</v>
      </c>
      <c r="N765" s="55">
        <f>Equity_Historical!T766</f>
        <v>2.4421412294840243E-3</v>
      </c>
      <c r="O765" s="55">
        <f>Equity_Historical!U766</f>
        <v>1.0568219597109348E-2</v>
      </c>
      <c r="P765" s="55">
        <f>Equity_Historical!V766</f>
        <v>1.2089270235773734E-3</v>
      </c>
      <c r="Q765" s="55">
        <f>Equity_Historical!W766</f>
        <v>-2.1059147045738697E-3</v>
      </c>
      <c r="R765" s="55">
        <f>Equity_Historical!X766</f>
        <v>-4.1784829300198119E-2</v>
      </c>
      <c r="S765" s="55">
        <f>Equity_Historical!Y766</f>
        <v>-1.6834229012587486E-2</v>
      </c>
      <c r="T765" s="55">
        <f>Equity_Historical!Z766</f>
        <v>1.1517811502742647E-2</v>
      </c>
      <c r="V765" s="55"/>
      <c r="W765" s="55">
        <v>-1.255170551524765E-3</v>
      </c>
      <c r="X765" s="55">
        <v>9.3498110084448607E-3</v>
      </c>
      <c r="Y765" s="94">
        <f t="shared" si="49"/>
        <v>5.1078183844570106E-3</v>
      </c>
      <c r="Z765" s="54">
        <f t="shared" si="50"/>
        <v>1005107.818384457</v>
      </c>
      <c r="AA765" s="54">
        <f t="shared" si="51"/>
        <v>5107.8183844570303</v>
      </c>
      <c r="AB765" s="101">
        <v>2322.6905244322261</v>
      </c>
      <c r="AC765" s="6">
        <f t="shared" si="48"/>
        <v>1144506.0751471454</v>
      </c>
    </row>
    <row r="766" spans="2:29">
      <c r="B766" s="112">
        <v>44568</v>
      </c>
      <c r="C766" s="33">
        <v>762</v>
      </c>
      <c r="D766" s="55">
        <f>Bond_Historical!K766</f>
        <v>-2.748803915785063E-3</v>
      </c>
      <c r="E766" s="55">
        <f>Bond_Historical!L766</f>
        <v>-2.9293052857966798E-3</v>
      </c>
      <c r="F766" s="55">
        <f>Bond_Historical!M766</f>
        <v>-2.3006346877298546E-3</v>
      </c>
      <c r="G766" s="55">
        <f>Bond_Historical!N766</f>
        <v>-4.3075472065608441E-3</v>
      </c>
      <c r="H766" s="55">
        <f>Bond_Historical!O766</f>
        <v>-1.3002821786783445E-3</v>
      </c>
      <c r="I766" s="55">
        <f>Bond_Historical!P766</f>
        <v>-2.3772273882591488E-3</v>
      </c>
      <c r="J766" s="55">
        <f>Equity_Historical!P767</f>
        <v>8.1631142264390038E-3</v>
      </c>
      <c r="K766" s="55">
        <f>Equity_Historical!Q767</f>
        <v>-2.0172866329145455E-3</v>
      </c>
      <c r="L766" s="55">
        <f>Equity_Historical!R767</f>
        <v>9.5003603249905529E-3</v>
      </c>
      <c r="M766" s="55">
        <f>Equity_Historical!S767</f>
        <v>1.1779346574564807E-2</v>
      </c>
      <c r="N766" s="55">
        <f>Equity_Historical!T767</f>
        <v>1.4530043873668977E-2</v>
      </c>
      <c r="O766" s="55">
        <f>Equity_Historical!U767</f>
        <v>9.8592752683451263E-3</v>
      </c>
      <c r="P766" s="55">
        <f>Equity_Historical!V767</f>
        <v>6.3595230868617961E-3</v>
      </c>
      <c r="Q766" s="55">
        <f>Equity_Historical!W767</f>
        <v>3.507823479975141E-3</v>
      </c>
      <c r="R766" s="55">
        <f>Equity_Historical!X767</f>
        <v>-2.3809337939451593E-2</v>
      </c>
      <c r="S766" s="55">
        <f>Equity_Historical!Y767</f>
        <v>9.8786415644895294E-4</v>
      </c>
      <c r="T766" s="55">
        <f>Equity_Historical!Z767</f>
        <v>6.0661577421596072E-3</v>
      </c>
      <c r="V766" s="55"/>
      <c r="W766" s="55">
        <v>-3.0711588321158732E-3</v>
      </c>
      <c r="X766" s="55">
        <v>1.0101089979466699E-2</v>
      </c>
      <c r="Y766" s="94">
        <f t="shared" si="49"/>
        <v>4.83219045483367E-3</v>
      </c>
      <c r="Z766" s="54">
        <f t="shared" si="50"/>
        <v>1004832.1904548337</v>
      </c>
      <c r="AA766" s="54">
        <f t="shared" si="51"/>
        <v>4832.1904548336752</v>
      </c>
      <c r="AB766" s="101">
        <v>2326.7580802309094</v>
      </c>
      <c r="AC766" s="6">
        <f t="shared" si="48"/>
        <v>1149338.2656019791</v>
      </c>
    </row>
    <row r="767" spans="2:29">
      <c r="B767" s="112">
        <v>44571</v>
      </c>
      <c r="C767" s="33">
        <v>763</v>
      </c>
      <c r="D767" s="55">
        <f>Bond_Historical!K767</f>
        <v>-8.3808779992808878E-4</v>
      </c>
      <c r="E767" s="55">
        <f>Bond_Historical!L767</f>
        <v>-8.892598895344835E-4</v>
      </c>
      <c r="F767" s="55">
        <f>Bond_Historical!M767</f>
        <v>0</v>
      </c>
      <c r="G767" s="55">
        <f>Bond_Historical!N767</f>
        <v>-9.2551096990113016E-4</v>
      </c>
      <c r="H767" s="55">
        <f>Bond_Historical!O767</f>
        <v>6.5049584712359313E-4</v>
      </c>
      <c r="I767" s="55">
        <f>Bond_Historical!P767</f>
        <v>-2.0157487286994826E-3</v>
      </c>
      <c r="J767" s="55">
        <f>Equity_Historical!P768</f>
        <v>-5.9698375604332428E-3</v>
      </c>
      <c r="K767" s="55">
        <f>Equity_Historical!Q768</f>
        <v>-1.1275258627149383E-2</v>
      </c>
      <c r="L767" s="55">
        <f>Equity_Historical!R768</f>
        <v>-1.9342375960870741E-3</v>
      </c>
      <c r="M767" s="55">
        <f>Equity_Historical!S768</f>
        <v>7.960539848868289E-3</v>
      </c>
      <c r="N767" s="55">
        <f>Equity_Historical!T768</f>
        <v>-1.4773823879857779E-2</v>
      </c>
      <c r="O767" s="55">
        <f>Equity_Historical!U768</f>
        <v>9.5661323112135473E-4</v>
      </c>
      <c r="P767" s="55">
        <f>Equity_Historical!V768</f>
        <v>-8.173341721243229E-3</v>
      </c>
      <c r="Q767" s="55">
        <f>Equity_Historical!W768</f>
        <v>-1.0443118482179518E-2</v>
      </c>
      <c r="R767" s="55">
        <f>Equity_Historical!X768</f>
        <v>1.3859017744691251E-2</v>
      </c>
      <c r="S767" s="55">
        <f>Equity_Historical!Y768</f>
        <v>1.1622298965221846E-4</v>
      </c>
      <c r="T767" s="55">
        <f>Equity_Historical!Z768</f>
        <v>3.1906501323424913E-3</v>
      </c>
      <c r="V767" s="55"/>
      <c r="W767" s="55">
        <v>-7.7220021561287761E-4</v>
      </c>
      <c r="X767" s="55">
        <v>-2.3396971173472409E-2</v>
      </c>
      <c r="Y767" s="94">
        <f t="shared" si="49"/>
        <v>-1.4347062790328597E-2</v>
      </c>
      <c r="Z767" s="54">
        <f t="shared" si="50"/>
        <v>985652.93720967136</v>
      </c>
      <c r="AA767" s="54">
        <f t="shared" si="51"/>
        <v>-14347.062790328637</v>
      </c>
      <c r="AB767" s="101">
        <v>2348.7159151831875</v>
      </c>
      <c r="AC767" s="6">
        <f t="shared" si="48"/>
        <v>1134991.2028116505</v>
      </c>
    </row>
    <row r="768" spans="2:29">
      <c r="B768" s="112">
        <v>44572</v>
      </c>
      <c r="C768" s="33">
        <v>764</v>
      </c>
      <c r="D768" s="55">
        <f>Bond_Historical!K768</f>
        <v>2.0341079889133985E-3</v>
      </c>
      <c r="E768" s="55">
        <f>Bond_Historical!L768</f>
        <v>1.8666455748440071E-3</v>
      </c>
      <c r="F768" s="55">
        <f>Bond_Historical!M768</f>
        <v>1.9174151048328978E-3</v>
      </c>
      <c r="G768" s="55">
        <f>Bond_Historical!N768</f>
        <v>3.0047464823566654E-3</v>
      </c>
      <c r="H768" s="55">
        <f>Bond_Historical!O768</f>
        <v>6.9641261784434971E-3</v>
      </c>
      <c r="I768" s="55">
        <f>Bond_Historical!P768</f>
        <v>-1.8358395371673218E-4</v>
      </c>
      <c r="J768" s="55">
        <f>Equity_Historical!P769</f>
        <v>4.120150458667543E-2</v>
      </c>
      <c r="K768" s="55">
        <f>Equity_Historical!Q769</f>
        <v>1.9021107587971677E-2</v>
      </c>
      <c r="L768" s="55">
        <f>Equity_Historical!R769</f>
        <v>-2.8393827159311257E-3</v>
      </c>
      <c r="M768" s="55">
        <f>Equity_Historical!S769</f>
        <v>-5.1765045148309497E-3</v>
      </c>
      <c r="N768" s="55">
        <f>Equity_Historical!T769</f>
        <v>1.2848753001225817E-2</v>
      </c>
      <c r="O768" s="55">
        <f>Equity_Historical!U769</f>
        <v>1.0156163447635296E-3</v>
      </c>
      <c r="P768" s="55">
        <f>Equity_Historical!V769</f>
        <v>-1.4936656587520148E-2</v>
      </c>
      <c r="Q768" s="55">
        <f>Equity_Historical!W769</f>
        <v>-2.0375911412976538E-2</v>
      </c>
      <c r="R768" s="55">
        <f>Equity_Historical!X769</f>
        <v>8.565326630926148E-3</v>
      </c>
      <c r="S768" s="55">
        <f>Equity_Historical!Y769</f>
        <v>1.6644509014951792E-2</v>
      </c>
      <c r="T768" s="55">
        <f>Equity_Historical!Z769</f>
        <v>1.8147645934326031E-3</v>
      </c>
      <c r="V768" s="55"/>
      <c r="W768" s="55">
        <v>2.2656919492507407E-3</v>
      </c>
      <c r="X768" s="55">
        <v>1.6619412128353796E-2</v>
      </c>
      <c r="Y768" s="94">
        <f t="shared" si="49"/>
        <v>1.0877924056712574E-2</v>
      </c>
      <c r="Z768" s="54">
        <f t="shared" si="50"/>
        <v>1010877.9240567125</v>
      </c>
      <c r="AA768" s="54">
        <f t="shared" si="51"/>
        <v>10877.924056712538</v>
      </c>
      <c r="AB768" s="101">
        <v>2385.6022291377885</v>
      </c>
      <c r="AC768" s="6">
        <f t="shared" si="48"/>
        <v>1145869.126868363</v>
      </c>
    </row>
    <row r="769" spans="2:29">
      <c r="B769" s="112">
        <v>44573</v>
      </c>
      <c r="C769" s="33">
        <v>765</v>
      </c>
      <c r="D769" s="55">
        <f>Bond_Historical!K769</f>
        <v>-3.5853212237258776E-4</v>
      </c>
      <c r="E769" s="55">
        <f>Bond_Historical!L769</f>
        <v>0</v>
      </c>
      <c r="F769" s="55">
        <f>Bond_Historical!M769</f>
        <v>-1.1498140645934431E-3</v>
      </c>
      <c r="G769" s="55">
        <f>Bond_Historical!N769</f>
        <v>-6.9266521524106745E-4</v>
      </c>
      <c r="H769" s="55">
        <f>Bond_Historical!O769</f>
        <v>-6.3143398468887427E-3</v>
      </c>
      <c r="I769" s="55">
        <f>Bond_Historical!P769</f>
        <v>-5.5056550240370006E-4</v>
      </c>
      <c r="J769" s="55">
        <f>Equity_Historical!P770</f>
        <v>-2.9475766756533821E-3</v>
      </c>
      <c r="K769" s="55">
        <f>Equity_Historical!Q770</f>
        <v>-3.3251125865380181E-3</v>
      </c>
      <c r="L769" s="55">
        <f>Equity_Historical!R770</f>
        <v>-5.284314068888735E-3</v>
      </c>
      <c r="M769" s="55">
        <f>Equity_Historical!S770</f>
        <v>-6.508673602285452E-3</v>
      </c>
      <c r="N769" s="55">
        <f>Equity_Historical!T770</f>
        <v>8.2758592181621619E-3</v>
      </c>
      <c r="O769" s="55">
        <f>Equity_Historical!U770</f>
        <v>5.6558374510069561E-3</v>
      </c>
      <c r="P769" s="55">
        <f>Equity_Historical!V770</f>
        <v>-4.2314887322778046E-3</v>
      </c>
      <c r="Q769" s="55">
        <f>Equity_Historical!W770</f>
        <v>1.4434319675895239E-3</v>
      </c>
      <c r="R769" s="55">
        <f>Equity_Historical!X770</f>
        <v>1.0013691735107647E-2</v>
      </c>
      <c r="S769" s="55">
        <f>Equity_Historical!Y770</f>
        <v>2.5666992080656784E-3</v>
      </c>
      <c r="T769" s="55">
        <f>Equity_Historical!Z770</f>
        <v>-1.1363958236149139E-2</v>
      </c>
      <c r="V769" s="55"/>
      <c r="W769" s="55">
        <v>-8.6409321440649356E-4</v>
      </c>
      <c r="X769" s="55">
        <v>1.5423674325566244E-2</v>
      </c>
      <c r="Y769" s="94">
        <f t="shared" si="49"/>
        <v>8.9085673095771496E-3</v>
      </c>
      <c r="Z769" s="54">
        <f t="shared" si="50"/>
        <v>1008908.5673095771</v>
      </c>
      <c r="AA769" s="54">
        <f t="shared" si="51"/>
        <v>8908.5673095771344</v>
      </c>
      <c r="AB769" s="101">
        <v>2391.7414337421069</v>
      </c>
      <c r="AC769" s="6">
        <f t="shared" si="48"/>
        <v>1154777.69417794</v>
      </c>
    </row>
    <row r="770" spans="2:29">
      <c r="B770" s="112">
        <v>44574</v>
      </c>
      <c r="C770" s="33">
        <v>766</v>
      </c>
      <c r="D770" s="55">
        <f>Bond_Historical!K770</f>
        <v>1.6725692095601512E-3</v>
      </c>
      <c r="E770" s="55">
        <f>Bond_Historical!L770</f>
        <v>1.7746339996740645E-3</v>
      </c>
      <c r="F770" s="55">
        <f>Bond_Historical!M770</f>
        <v>2.6812484074393655E-3</v>
      </c>
      <c r="G770" s="55">
        <f>Bond_Historical!N770</f>
        <v>3.1512395520883461E-3</v>
      </c>
      <c r="H770" s="55">
        <f>Bond_Historical!O770</f>
        <v>8.118454736185882E-4</v>
      </c>
      <c r="I770" s="55">
        <f>Bond_Historical!P770</f>
        <v>3.6710324787849472E-4</v>
      </c>
      <c r="J770" s="55">
        <f>Equity_Historical!P771</f>
        <v>-7.1949173972939611E-3</v>
      </c>
      <c r="K770" s="55">
        <f>Equity_Historical!Q771</f>
        <v>-2.0554313920837449E-2</v>
      </c>
      <c r="L770" s="55">
        <f>Equity_Historical!R771</f>
        <v>1.4053123374634578E-2</v>
      </c>
      <c r="M770" s="55">
        <f>Equity_Historical!S771</f>
        <v>1.4914233484727751E-3</v>
      </c>
      <c r="N770" s="55">
        <f>Equity_Historical!T771</f>
        <v>3.4579446353869671E-3</v>
      </c>
      <c r="O770" s="55">
        <f>Equity_Historical!U771</f>
        <v>-1.2475116226484879E-3</v>
      </c>
      <c r="P770" s="55">
        <f>Equity_Historical!V771</f>
        <v>-1.5345271540654933E-2</v>
      </c>
      <c r="Q770" s="55">
        <f>Equity_Historical!W771</f>
        <v>8.9751174557471045E-3</v>
      </c>
      <c r="R770" s="55">
        <f>Equity_Historical!X771</f>
        <v>-1.3366832344899318E-2</v>
      </c>
      <c r="S770" s="55">
        <f>Equity_Historical!Y771</f>
        <v>-1.9211208223017605E-2</v>
      </c>
      <c r="T770" s="55">
        <f>Equity_Historical!Z771</f>
        <v>1.0943437990428549E-2</v>
      </c>
      <c r="V770" s="55"/>
      <c r="W770" s="55">
        <v>2.1655057309907517E-3</v>
      </c>
      <c r="X770" s="55">
        <v>-2.4967701474535572E-2</v>
      </c>
      <c r="Y770" s="94">
        <f t="shared" si="49"/>
        <v>-1.4114418592325043E-2</v>
      </c>
      <c r="Z770" s="54">
        <f t="shared" si="50"/>
        <v>985885.58140767494</v>
      </c>
      <c r="AA770" s="54">
        <f t="shared" si="51"/>
        <v>-14114.418592325062</v>
      </c>
      <c r="AB770" s="101">
        <v>2402.7946801765356</v>
      </c>
      <c r="AC770" s="6">
        <f t="shared" si="48"/>
        <v>1140663.2755856151</v>
      </c>
    </row>
    <row r="771" spans="2:29">
      <c r="B771" s="112">
        <v>44575</v>
      </c>
      <c r="C771" s="33">
        <v>767</v>
      </c>
      <c r="D771" s="55">
        <f>Bond_Historical!K771</f>
        <v>-5.5064002515864694E-3</v>
      </c>
      <c r="E771" s="55">
        <f>Bond_Historical!L771</f>
        <v>-5.6008163692486661E-3</v>
      </c>
      <c r="F771" s="55">
        <f>Bond_Historical!M771</f>
        <v>-5.3699076209735236E-3</v>
      </c>
      <c r="G771" s="55">
        <f>Bond_Historical!N771</f>
        <v>-8.8640512438166088E-3</v>
      </c>
      <c r="H771" s="55">
        <f>Bond_Historical!O771</f>
        <v>-5.0434733089458903E-3</v>
      </c>
      <c r="I771" s="55">
        <f>Bond_Historical!P771</f>
        <v>-1.6530074700816162E-3</v>
      </c>
      <c r="J771" s="55">
        <f>Equity_Historical!P772</f>
        <v>1.7404119393606737E-2</v>
      </c>
      <c r="K771" s="55">
        <f>Equity_Historical!Q772</f>
        <v>1.6464999043294005E-2</v>
      </c>
      <c r="L771" s="55">
        <f>Equity_Historical!R772</f>
        <v>-2.8224445119656551E-3</v>
      </c>
      <c r="M771" s="55">
        <f>Equity_Historical!S772</f>
        <v>1.1299690980566884E-2</v>
      </c>
      <c r="N771" s="55">
        <f>Equity_Historical!T772</f>
        <v>1.1362432229992822E-2</v>
      </c>
      <c r="O771" s="55">
        <f>Equity_Historical!U772</f>
        <v>-6.3433452999902287E-2</v>
      </c>
      <c r="P771" s="55">
        <f>Equity_Historical!V772</f>
        <v>-1.9049698427188975E-2</v>
      </c>
      <c r="Q771" s="55">
        <f>Equity_Historical!W772</f>
        <v>-5.0161039282837173E-3</v>
      </c>
      <c r="R771" s="55">
        <f>Equity_Historical!X772</f>
        <v>2.6918802843728775E-3</v>
      </c>
      <c r="S771" s="55">
        <f>Equity_Historical!Y772</f>
        <v>5.0976585069937783E-3</v>
      </c>
      <c r="T771" s="55">
        <f>Equity_Historical!Z772</f>
        <v>-2.1844949947918309E-3</v>
      </c>
      <c r="V771" s="55"/>
      <c r="W771" s="55">
        <v>-6.0816080745792461E-3</v>
      </c>
      <c r="X771" s="55">
        <v>-2.9702028852862824E-2</v>
      </c>
      <c r="Y771" s="94">
        <f t="shared" si="49"/>
        <v>-2.0253860541549394E-2</v>
      </c>
      <c r="Z771" s="54">
        <f t="shared" si="50"/>
        <v>979746.13945845061</v>
      </c>
      <c r="AA771" s="54">
        <f t="shared" si="51"/>
        <v>-20253.860541549395</v>
      </c>
      <c r="AB771" s="101">
        <v>2453.0033547955099</v>
      </c>
      <c r="AC771" s="6">
        <f t="shared" si="48"/>
        <v>1120409.4150440656</v>
      </c>
    </row>
    <row r="772" spans="2:29">
      <c r="B772" s="112">
        <v>44579</v>
      </c>
      <c r="C772" s="33">
        <v>768</v>
      </c>
      <c r="D772" s="55">
        <f>Bond_Historical!K772</f>
        <v>-6.261405150054862E-3</v>
      </c>
      <c r="E772" s="55">
        <f>Bond_Historical!L772</f>
        <v>-6.0805326724955632E-3</v>
      </c>
      <c r="F772" s="55">
        <f>Bond_Historical!M772</f>
        <v>-6.5600826330342293E-3</v>
      </c>
      <c r="G772" s="55">
        <f>Bond_Historical!N772</f>
        <v>-9.5689005482348655E-3</v>
      </c>
      <c r="H772" s="55">
        <f>Bond_Historical!O772</f>
        <v>-4.7414509506807133E-3</v>
      </c>
      <c r="I772" s="55">
        <f>Bond_Historical!P772</f>
        <v>-2.5769943426863845E-3</v>
      </c>
      <c r="J772" s="55">
        <f>Equity_Historical!P773</f>
        <v>1.669590209793359E-2</v>
      </c>
      <c r="K772" s="55">
        <f>Equity_Historical!Q773</f>
        <v>-4.2310707117725985E-2</v>
      </c>
      <c r="L772" s="55">
        <f>Equity_Historical!R773</f>
        <v>-1.766524759592784E-2</v>
      </c>
      <c r="M772" s="55">
        <f>Equity_Historical!S773</f>
        <v>-0.15596365356143829</v>
      </c>
      <c r="N772" s="55">
        <f>Equity_Historical!T773</f>
        <v>-1.4223384351465394E-2</v>
      </c>
      <c r="O772" s="55">
        <f>Equity_Historical!U773</f>
        <v>-4.2832255029053211E-2</v>
      </c>
      <c r="P772" s="55">
        <f>Equity_Historical!V773</f>
        <v>-1.5573941341978164E-3</v>
      </c>
      <c r="Q772" s="55">
        <f>Equity_Historical!W773</f>
        <v>-1.8488946804663967E-2</v>
      </c>
      <c r="R772" s="55">
        <f>Equity_Historical!X773</f>
        <v>-1.6565189669283744E-2</v>
      </c>
      <c r="S772" s="55">
        <f>Equity_Historical!Y773</f>
        <v>-1.9074785365196814E-2</v>
      </c>
      <c r="T772" s="55">
        <f>Equity_Historical!Z773</f>
        <v>1.1395416022643741E-2</v>
      </c>
      <c r="V772" s="55"/>
      <c r="W772" s="55">
        <v>-6.8194124289235334E-3</v>
      </c>
      <c r="X772" s="55">
        <v>5.1941158249038312E-2</v>
      </c>
      <c r="Y772" s="94">
        <f t="shared" si="49"/>
        <v>2.8436929977853572E-2</v>
      </c>
      <c r="Z772" s="54">
        <f t="shared" si="50"/>
        <v>1028436.9299778535</v>
      </c>
      <c r="AA772" s="54">
        <f t="shared" si="51"/>
        <v>28436.92997785355</v>
      </c>
      <c r="AB772" s="101">
        <v>2453.9543259337079</v>
      </c>
      <c r="AC772" s="6">
        <f t="shared" si="48"/>
        <v>1148846.3450219191</v>
      </c>
    </row>
    <row r="773" spans="2:29">
      <c r="B773" s="112">
        <v>44580</v>
      </c>
      <c r="C773" s="33">
        <v>769</v>
      </c>
      <c r="D773" s="55">
        <f>Bond_Historical!K773</f>
        <v>2.4128321189492426E-3</v>
      </c>
      <c r="E773" s="55">
        <f>Bond_Historical!L773</f>
        <v>2.1504155177136147E-3</v>
      </c>
      <c r="F773" s="55">
        <f>Bond_Historical!M773</f>
        <v>3.4782135894943491E-3</v>
      </c>
      <c r="G773" s="55">
        <f>Bond_Historical!N773</f>
        <v>1.5622447024540916E-3</v>
      </c>
      <c r="H773" s="55">
        <f>Bond_Historical!O773</f>
        <v>-1.6401185677580321E-3</v>
      </c>
      <c r="I773" s="55">
        <f>Bond_Historical!P773</f>
        <v>0</v>
      </c>
      <c r="J773" s="55">
        <f>Equity_Historical!P774</f>
        <v>4.1025076392116132E-4</v>
      </c>
      <c r="K773" s="55">
        <f>Equity_Historical!Q774</f>
        <v>4.5158675363264084E-3</v>
      </c>
      <c r="L773" s="55">
        <f>Equity_Historical!R774</f>
        <v>9.9143385042435514E-3</v>
      </c>
      <c r="M773" s="55">
        <f>Equity_Historical!S774</f>
        <v>7.4446280979608731E-2</v>
      </c>
      <c r="N773" s="55">
        <f>Equity_Historical!T774</f>
        <v>-2.6490848063422508E-2</v>
      </c>
      <c r="O773" s="55">
        <f>Equity_Historical!U774</f>
        <v>-1.5590227818746345E-2</v>
      </c>
      <c r="P773" s="55">
        <f>Equity_Historical!V774</f>
        <v>-4.9275732361596884E-3</v>
      </c>
      <c r="Q773" s="55">
        <f>Equity_Historical!W774</f>
        <v>1.9496624501094506E-3</v>
      </c>
      <c r="R773" s="55">
        <f>Equity_Historical!X774</f>
        <v>3.3134893369863353E-3</v>
      </c>
      <c r="S773" s="55">
        <f>Equity_Historical!Y774</f>
        <v>-2.1249113543989024E-2</v>
      </c>
      <c r="T773" s="55">
        <f>Equity_Historical!Z774</f>
        <v>-2.1084866230544085E-2</v>
      </c>
      <c r="V773" s="55"/>
      <c r="W773" s="55">
        <v>1.8247098315029562E-3</v>
      </c>
      <c r="X773" s="55">
        <v>-5.1179539594590893E-2</v>
      </c>
      <c r="Y773" s="94">
        <f t="shared" si="49"/>
        <v>-2.9977839824153352E-2</v>
      </c>
      <c r="Z773" s="54">
        <f t="shared" si="50"/>
        <v>970022.16017584666</v>
      </c>
      <c r="AA773" s="54">
        <f t="shared" si="51"/>
        <v>-29977.839824153343</v>
      </c>
      <c r="AB773" s="101">
        <v>2462.3238193426514</v>
      </c>
      <c r="AC773" s="6">
        <f t="shared" ref="AC773:AC836" si="52">AC772+AA773</f>
        <v>1118868.5051977658</v>
      </c>
    </row>
    <row r="774" spans="2:29">
      <c r="B774" s="112">
        <v>44581</v>
      </c>
      <c r="C774" s="33">
        <v>770</v>
      </c>
      <c r="D774" s="55">
        <f>Bond_Historical!K774</f>
        <v>1.0839094684242283E-3</v>
      </c>
      <c r="E774" s="55">
        <f>Bond_Historical!L774</f>
        <v>5.3677755564777237E-4</v>
      </c>
      <c r="F774" s="55">
        <f>Bond_Historical!M774</f>
        <v>1.1569105302412898E-3</v>
      </c>
      <c r="G774" s="55">
        <f>Bond_Historical!N774</f>
        <v>-5.4653820950490188E-4</v>
      </c>
      <c r="H774" s="55">
        <f>Bond_Historical!O774</f>
        <v>1.6401185677580794E-3</v>
      </c>
      <c r="I774" s="55">
        <f>Bond_Historical!P774</f>
        <v>-7.3724055151988262E-4</v>
      </c>
      <c r="J774" s="55">
        <f>Equity_Historical!P775</f>
        <v>2.1860053621667167E-3</v>
      </c>
      <c r="K774" s="55">
        <f>Equity_Historical!Q775</f>
        <v>-9.5260501944339632E-3</v>
      </c>
      <c r="L774" s="55">
        <f>Equity_Historical!R775</f>
        <v>-1.9077673277057141E-2</v>
      </c>
      <c r="M774" s="55">
        <f>Equity_Historical!S775</f>
        <v>-1.2872183070601069E-2</v>
      </c>
      <c r="N774" s="55">
        <f>Equity_Historical!T775</f>
        <v>-2.9860273203681047E-2</v>
      </c>
      <c r="O774" s="55">
        <f>Equity_Historical!U775</f>
        <v>-8.5638227810212464E-3</v>
      </c>
      <c r="P774" s="55">
        <f>Equity_Historical!V775</f>
        <v>-1.2365315076232833E-2</v>
      </c>
      <c r="Q774" s="55">
        <f>Equity_Historical!W775</f>
        <v>-1.3399944014603302E-3</v>
      </c>
      <c r="R774" s="55">
        <f>Equity_Historical!X775</f>
        <v>1.0372328846033666E-3</v>
      </c>
      <c r="S774" s="55">
        <f>Equity_Historical!Y775</f>
        <v>-1.0401151557457798E-2</v>
      </c>
      <c r="T774" s="55">
        <f>Equity_Historical!Z775</f>
        <v>-2.4015839599488324E-2</v>
      </c>
      <c r="V774" s="55"/>
      <c r="W774" s="55">
        <v>2.8963354726394203E-4</v>
      </c>
      <c r="X774" s="55">
        <v>-8.9150352742938914E-3</v>
      </c>
      <c r="Y774" s="94">
        <f t="shared" ref="Y774:Y837" si="53">W774*$AF$2+X774*$AG$2</f>
        <v>-5.2331677456707582E-3</v>
      </c>
      <c r="Z774" s="54">
        <f t="shared" ref="Z774:Z837" si="54">Y774*$AW$7+$AW$7</f>
        <v>994766.83225432923</v>
      </c>
      <c r="AA774" s="54">
        <f t="shared" ref="AA774:AA837" si="55">Z774-$AW$7</f>
        <v>-5233.1677456707694</v>
      </c>
      <c r="AB774" s="101">
        <v>2482.5079242138891</v>
      </c>
      <c r="AC774" s="6">
        <f t="shared" si="52"/>
        <v>1113635.337452095</v>
      </c>
    </row>
    <row r="775" spans="2:29">
      <c r="B775" s="112">
        <v>44582</v>
      </c>
      <c r="C775" s="33">
        <v>771</v>
      </c>
      <c r="D775" s="55">
        <f>Bond_Historical!K775</f>
        <v>3.7246409151455054E-3</v>
      </c>
      <c r="E775" s="55">
        <f>Bond_Historical!L775</f>
        <v>3.9283720330380509E-3</v>
      </c>
      <c r="F775" s="55">
        <f>Bond_Historical!M775</f>
        <v>4.2298100920287402E-3</v>
      </c>
      <c r="G775" s="55">
        <f>Bond_Historical!N775</f>
        <v>6.5379996710838136E-3</v>
      </c>
      <c r="H775" s="55">
        <f>Bond_Historical!O775</f>
        <v>5.7194493394620979E-3</v>
      </c>
      <c r="I775" s="55">
        <f>Bond_Historical!P775</f>
        <v>-2.2158884571027654E-3</v>
      </c>
      <c r="J775" s="55">
        <f>Equity_Historical!P776</f>
        <v>-1.5126856454876009E-2</v>
      </c>
      <c r="K775" s="55">
        <f>Equity_Historical!Q776</f>
        <v>-4.3219042217859896E-2</v>
      </c>
      <c r="L775" s="55">
        <f>Equity_Historical!R776</f>
        <v>-7.320279765100416E-3</v>
      </c>
      <c r="M775" s="55">
        <f>Equity_Historical!S776</f>
        <v>-1.8235716327880066E-3</v>
      </c>
      <c r="N775" s="55">
        <f>Equity_Historical!T776</f>
        <v>-2.1833000159733381E-2</v>
      </c>
      <c r="O775" s="55">
        <f>Equity_Historical!U776</f>
        <v>-1.7626940969979212E-2</v>
      </c>
      <c r="P775" s="55">
        <f>Equity_Historical!V776</f>
        <v>-4.8094228257900429E-3</v>
      </c>
      <c r="Q775" s="55">
        <f>Equity_Historical!W776</f>
        <v>7.5288604902953912E-3</v>
      </c>
      <c r="R775" s="55">
        <f>Equity_Historical!X776</f>
        <v>-3.9603174982370962E-3</v>
      </c>
      <c r="S775" s="55">
        <f>Equity_Historical!Y776</f>
        <v>-1.284712170391978E-2</v>
      </c>
      <c r="T775" s="55">
        <f>Equity_Historical!Z776</f>
        <v>-7.3846254680399979E-3</v>
      </c>
      <c r="V775" s="55"/>
      <c r="W775" s="55">
        <v>4.157369298859531E-3</v>
      </c>
      <c r="X775" s="55">
        <v>-2.607497236783389E-2</v>
      </c>
      <c r="Y775" s="94">
        <f t="shared" si="53"/>
        <v>-1.398203570115652E-2</v>
      </c>
      <c r="Z775" s="54">
        <f t="shared" si="54"/>
        <v>986017.96429884352</v>
      </c>
      <c r="AA775" s="54">
        <f t="shared" si="55"/>
        <v>-13982.035701156477</v>
      </c>
      <c r="AB775" s="101">
        <v>2518.8058635024354</v>
      </c>
      <c r="AC775" s="6">
        <f t="shared" si="52"/>
        <v>1099653.3017509384</v>
      </c>
    </row>
    <row r="776" spans="2:29">
      <c r="B776" s="112">
        <v>44585</v>
      </c>
      <c r="C776" s="33">
        <v>772</v>
      </c>
      <c r="D776" s="55">
        <f>Bond_Historical!K776</f>
        <v>-1.5604170955224243E-3</v>
      </c>
      <c r="E776" s="55">
        <f>Bond_Historical!L776</f>
        <v>-1.1594378175274144E-3</v>
      </c>
      <c r="F776" s="55">
        <f>Bond_Historical!M776</f>
        <v>-7.678554070156598E-4</v>
      </c>
      <c r="G776" s="55">
        <f>Bond_Historical!N776</f>
        <v>-3.1080397423676482E-3</v>
      </c>
      <c r="H776" s="55">
        <f>Bond_Historical!O776</f>
        <v>2.92895034919989E-3</v>
      </c>
      <c r="I776" s="55">
        <f>Bond_Historical!P776</f>
        <v>-9.2445566306673154E-4</v>
      </c>
      <c r="J776" s="55">
        <f>Equity_Historical!P777</f>
        <v>8.5542135382472503E-3</v>
      </c>
      <c r="K776" s="55">
        <f>Equity_Historical!Q777</f>
        <v>1.8108488988025504E-2</v>
      </c>
      <c r="L776" s="55">
        <f>Equity_Historical!R777</f>
        <v>7.1473781883927149E-5</v>
      </c>
      <c r="M776" s="55">
        <f>Equity_Historical!S777</f>
        <v>8.2301973759273145E-2</v>
      </c>
      <c r="N776" s="55">
        <f>Equity_Historical!T777</f>
        <v>-4.1389937813975999E-3</v>
      </c>
      <c r="O776" s="55">
        <f>Equity_Historical!U777</f>
        <v>-8.966157240722347E-4</v>
      </c>
      <c r="P776" s="55">
        <f>Equity_Historical!V777</f>
        <v>1.4762182632984929E-2</v>
      </c>
      <c r="Q776" s="55">
        <f>Equity_Historical!W777</f>
        <v>-8.1385285389446102E-3</v>
      </c>
      <c r="R776" s="55">
        <f>Equity_Historical!X777</f>
        <v>2.3824321091241358E-3</v>
      </c>
      <c r="S776" s="55">
        <f>Equity_Historical!Y777</f>
        <v>-4.8761685335960633E-3</v>
      </c>
      <c r="T776" s="55">
        <f>Equity_Historical!Z777</f>
        <v>-6.8644209229348687E-4</v>
      </c>
      <c r="V776" s="55"/>
      <c r="W776" s="55">
        <v>-1.5111171744518397E-3</v>
      </c>
      <c r="X776" s="55">
        <v>-2.8129374344045853E-2</v>
      </c>
      <c r="Y776" s="94">
        <f t="shared" si="53"/>
        <v>-1.7482071476208245E-2</v>
      </c>
      <c r="Z776" s="54">
        <f t="shared" si="54"/>
        <v>982517.92852379172</v>
      </c>
      <c r="AA776" s="54">
        <f t="shared" si="55"/>
        <v>-17482.071476208279</v>
      </c>
      <c r="AB776" s="101">
        <v>2572.2003757054918</v>
      </c>
      <c r="AC776" s="6">
        <f t="shared" si="52"/>
        <v>1082171.2302747301</v>
      </c>
    </row>
    <row r="777" spans="2:29">
      <c r="B777" s="112">
        <v>44586</v>
      </c>
      <c r="C777" s="33">
        <v>773</v>
      </c>
      <c r="D777" s="55">
        <f>Bond_Historical!K777</f>
        <v>-1.3218990915855929E-3</v>
      </c>
      <c r="E777" s="55">
        <f>Bond_Historical!L777</f>
        <v>-9.8152923636166101E-4</v>
      </c>
      <c r="F777" s="55">
        <f>Bond_Historical!M777</f>
        <v>-1.9219183054411274E-3</v>
      </c>
      <c r="G777" s="55">
        <f>Bond_Historical!N777</f>
        <v>-2.8054104217883043E-3</v>
      </c>
      <c r="H777" s="55">
        <f>Bond_Historical!O777</f>
        <v>-2.7659956463376351E-3</v>
      </c>
      <c r="I777" s="55">
        <f>Bond_Historical!P777</f>
        <v>-1.8520677527701247E-3</v>
      </c>
      <c r="J777" s="55">
        <f>Equity_Historical!P778</f>
        <v>2.897598943531993E-2</v>
      </c>
      <c r="K777" s="55">
        <f>Equity_Historical!Q778</f>
        <v>-2.8119895801595948E-2</v>
      </c>
      <c r="L777" s="55">
        <f>Equity_Historical!R778</f>
        <v>-2.1994740136889228E-2</v>
      </c>
      <c r="M777" s="55">
        <f>Equity_Historical!S778</f>
        <v>-1.5434083612608427E-2</v>
      </c>
      <c r="N777" s="55">
        <f>Equity_Historical!T778</f>
        <v>-4.1565094454317272E-3</v>
      </c>
      <c r="O777" s="55">
        <f>Equity_Historical!U778</f>
        <v>1.0841504980933234E-2</v>
      </c>
      <c r="P777" s="55">
        <f>Equity_Historical!V778</f>
        <v>8.538282189596888E-3</v>
      </c>
      <c r="Q777" s="55">
        <f>Equity_Historical!W778</f>
        <v>-2.19766543831274E-3</v>
      </c>
      <c r="R777" s="55">
        <f>Equity_Historical!X778</f>
        <v>-1.1815841165584175E-2</v>
      </c>
      <c r="S777" s="55">
        <f>Equity_Historical!Y778</f>
        <v>-1.1449925730813658E-2</v>
      </c>
      <c r="T777" s="55">
        <f>Equity_Historical!Z778</f>
        <v>1.1444266878663283E-2</v>
      </c>
      <c r="V777" s="55"/>
      <c r="W777" s="55">
        <v>-1.9714317011547177E-3</v>
      </c>
      <c r="X777" s="55">
        <v>1.8909579631431805E-2</v>
      </c>
      <c r="Y777" s="94">
        <f t="shared" si="53"/>
        <v>1.0557175098397195E-2</v>
      </c>
      <c r="Z777" s="54">
        <f t="shared" si="54"/>
        <v>1010557.1750983972</v>
      </c>
      <c r="AA777" s="54">
        <f t="shared" si="55"/>
        <v>10557.175098397187</v>
      </c>
      <c r="AB777" s="101">
        <v>2586.1519768122816</v>
      </c>
      <c r="AC777" s="6">
        <f t="shared" si="52"/>
        <v>1092728.4053731272</v>
      </c>
    </row>
    <row r="778" spans="2:29">
      <c r="B778" s="112">
        <v>44587</v>
      </c>
      <c r="C778" s="33">
        <v>774</v>
      </c>
      <c r="D778" s="55">
        <f>Bond_Historical!K778</f>
        <v>-5.5473787175883919E-3</v>
      </c>
      <c r="E778" s="55">
        <f>Bond_Historical!L778</f>
        <v>-5.6411445411518064E-3</v>
      </c>
      <c r="F778" s="55">
        <f>Bond_Historical!M778</f>
        <v>-5.0143027105787503E-3</v>
      </c>
      <c r="G778" s="55">
        <f>Bond_Historical!N778</f>
        <v>-6.8126802818190002E-3</v>
      </c>
      <c r="H778" s="55">
        <f>Bond_Historical!O778</f>
        <v>-5.5546342110572135E-3</v>
      </c>
      <c r="I778" s="55">
        <f>Bond_Historical!P778</f>
        <v>-3.8999091575694753E-3</v>
      </c>
      <c r="J778" s="55">
        <f>Equity_Historical!P779</f>
        <v>-1.0194656536601858E-2</v>
      </c>
      <c r="K778" s="55">
        <f>Equity_Historical!Q779</f>
        <v>-1.8562053539696078E-2</v>
      </c>
      <c r="L778" s="55">
        <f>Equity_Historical!R779</f>
        <v>-1.0260304453275958E-2</v>
      </c>
      <c r="M778" s="55">
        <f>Equity_Historical!S779</f>
        <v>-2.7109142682207266E-2</v>
      </c>
      <c r="N778" s="55">
        <f>Equity_Historical!T779</f>
        <v>-1.1722652282270846E-3</v>
      </c>
      <c r="O778" s="55">
        <f>Equity_Historical!U779</f>
        <v>9.4412891305474395E-3</v>
      </c>
      <c r="P778" s="55">
        <f>Equity_Historical!V779</f>
        <v>-3.2164585158646238E-2</v>
      </c>
      <c r="Q778" s="55">
        <f>Equity_Historical!W779</f>
        <v>-5.2700417914090568E-3</v>
      </c>
      <c r="R778" s="55">
        <f>Equity_Historical!X779</f>
        <v>3.4743647779762882E-3</v>
      </c>
      <c r="S778" s="55">
        <f>Equity_Historical!Y779</f>
        <v>-5.6361134682575724E-4</v>
      </c>
      <c r="T778" s="55">
        <f>Equity_Historical!Z779</f>
        <v>1.0858299510961709E-2</v>
      </c>
      <c r="V778" s="55"/>
      <c r="W778" s="55">
        <v>-5.6657855606876981E-3</v>
      </c>
      <c r="X778" s="55">
        <v>-2.2010373053266981E-2</v>
      </c>
      <c r="Y778" s="94">
        <f t="shared" si="53"/>
        <v>-1.5472538056235267E-2</v>
      </c>
      <c r="Z778" s="54">
        <f t="shared" si="54"/>
        <v>984527.46194376471</v>
      </c>
      <c r="AA778" s="54">
        <f t="shared" si="55"/>
        <v>-15472.538056235295</v>
      </c>
      <c r="AB778" s="101">
        <v>2586.5486270703841</v>
      </c>
      <c r="AC778" s="6">
        <f t="shared" si="52"/>
        <v>1077255.8673168919</v>
      </c>
    </row>
    <row r="779" spans="2:29">
      <c r="B779" s="112">
        <v>44588</v>
      </c>
      <c r="C779" s="33">
        <v>775</v>
      </c>
      <c r="D779" s="55">
        <f>Bond_Historical!K779</f>
        <v>3.259704458056015E-3</v>
      </c>
      <c r="E779" s="55">
        <f>Bond_Historical!L779</f>
        <v>3.3169620063550507E-3</v>
      </c>
      <c r="F779" s="55">
        <f>Bond_Historical!M779</f>
        <v>3.8594167537519992E-3</v>
      </c>
      <c r="G779" s="55">
        <f>Bond_Historical!N779</f>
        <v>2.2760088237546703E-3</v>
      </c>
      <c r="H779" s="55">
        <f>Bond_Historical!O779</f>
        <v>3.2711365762988324E-3</v>
      </c>
      <c r="I779" s="55">
        <f>Bond_Historical!P779</f>
        <v>-1.8635254851453168E-4</v>
      </c>
      <c r="J779" s="55">
        <f>Equity_Historical!P780</f>
        <v>1.2727109651636221E-2</v>
      </c>
      <c r="K779" s="55">
        <f>Equity_Historical!Q780</f>
        <v>3.4006888363530517E-5</v>
      </c>
      <c r="L779" s="55">
        <f>Equity_Historical!R780</f>
        <v>6.6264398094945608E-4</v>
      </c>
      <c r="M779" s="55">
        <f>Equity_Historical!S780</f>
        <v>-2.1460194540586768E-3</v>
      </c>
      <c r="N779" s="55">
        <f>Equity_Historical!T780</f>
        <v>-3.2630272865977182E-3</v>
      </c>
      <c r="O779" s="55">
        <f>Equity_Historical!U780</f>
        <v>-1.780229010860971E-2</v>
      </c>
      <c r="P779" s="55">
        <f>Equity_Historical!V780</f>
        <v>-2.5761815292003099E-2</v>
      </c>
      <c r="Q779" s="55">
        <f>Equity_Historical!W780</f>
        <v>1.6815234483538784E-2</v>
      </c>
      <c r="R779" s="55">
        <f>Equity_Historical!X780</f>
        <v>6.8910270085414255E-3</v>
      </c>
      <c r="S779" s="55">
        <f>Equity_Historical!Y780</f>
        <v>-2.9474255942132542E-3</v>
      </c>
      <c r="T779" s="55">
        <f>Equity_Historical!Z780</f>
        <v>9.9438447800425499E-3</v>
      </c>
      <c r="V779" s="55"/>
      <c r="W779" s="55">
        <v>2.6814358497474849E-3</v>
      </c>
      <c r="X779" s="55">
        <v>-3.4406184617301341E-2</v>
      </c>
      <c r="Y779" s="94">
        <f t="shared" si="53"/>
        <v>-1.9571136430481809E-2</v>
      </c>
      <c r="Z779" s="54">
        <f t="shared" si="54"/>
        <v>980428.8635695182</v>
      </c>
      <c r="AA779" s="54">
        <f t="shared" si="55"/>
        <v>-19571.136430481798</v>
      </c>
      <c r="AB779" s="101">
        <v>2618.4031570942607</v>
      </c>
      <c r="AC779" s="6">
        <f t="shared" si="52"/>
        <v>1057684.73088641</v>
      </c>
    </row>
    <row r="780" spans="2:29">
      <c r="B780" s="112">
        <v>44589</v>
      </c>
      <c r="C780" s="33">
        <v>776</v>
      </c>
      <c r="D780" s="55">
        <f>Bond_Historical!K780</f>
        <v>1.2044723644356E-3</v>
      </c>
      <c r="E780" s="55">
        <f>Bond_Historical!L780</f>
        <v>7.1573126296660449E-4</v>
      </c>
      <c r="F780" s="55">
        <f>Bond_Historical!M780</f>
        <v>1.1548859568268704E-3</v>
      </c>
      <c r="G780" s="55">
        <f>Bond_Historical!N780</f>
        <v>1.0971270943714341E-3</v>
      </c>
      <c r="H780" s="55">
        <f>Bond_Historical!O780</f>
        <v>3.2605967933754939E-3</v>
      </c>
      <c r="I780" s="55">
        <f>Bond_Historical!P780</f>
        <v>-2.9823028870675609E-3</v>
      </c>
      <c r="J780" s="55">
        <f>Equity_Historical!P781</f>
        <v>2.1275759136905937E-3</v>
      </c>
      <c r="K780" s="55">
        <f>Equity_Historical!Q781</f>
        <v>2.3711896510634906E-2</v>
      </c>
      <c r="L780" s="55">
        <f>Equity_Historical!R781</f>
        <v>1.2291613625957662E-2</v>
      </c>
      <c r="M780" s="55">
        <f>Equity_Historical!S781</f>
        <v>1.950974536425047E-3</v>
      </c>
      <c r="N780" s="55">
        <f>Equity_Historical!T781</f>
        <v>-5.5060244254978557E-3</v>
      </c>
      <c r="O780" s="55">
        <f>Equity_Historical!U781</f>
        <v>8.9067606346530017E-3</v>
      </c>
      <c r="P780" s="55">
        <f>Equity_Historical!V781</f>
        <v>4.280451936341291E-2</v>
      </c>
      <c r="Q780" s="55">
        <f>Equity_Historical!W781</f>
        <v>2.2344054627512901E-2</v>
      </c>
      <c r="R780" s="55">
        <f>Equity_Historical!X781</f>
        <v>9.615809302514558E-3</v>
      </c>
      <c r="S780" s="55">
        <f>Equity_Historical!Y781</f>
        <v>6.7450797279108729E-2</v>
      </c>
      <c r="T780" s="55">
        <f>Equity_Historical!Z781</f>
        <v>-5.788469286803437E-3</v>
      </c>
      <c r="V780" s="55"/>
      <c r="W780" s="55">
        <v>6.7432414683078062E-4</v>
      </c>
      <c r="X780" s="55">
        <v>3.9512192691443571E-2</v>
      </c>
      <c r="Y780" s="94">
        <f t="shared" si="53"/>
        <v>2.3977045273598452E-2</v>
      </c>
      <c r="Z780" s="54">
        <f t="shared" si="54"/>
        <v>1023977.0452735984</v>
      </c>
      <c r="AA780" s="54">
        <f t="shared" si="55"/>
        <v>23977.0452735984</v>
      </c>
      <c r="AB780" s="101">
        <v>2632.0966944361571</v>
      </c>
      <c r="AC780" s="6">
        <f t="shared" si="52"/>
        <v>1081661.7761600083</v>
      </c>
    </row>
    <row r="781" spans="2:29">
      <c r="B781" s="112">
        <v>44592</v>
      </c>
      <c r="C781" s="33">
        <v>777</v>
      </c>
      <c r="D781" s="55">
        <f>Bond_Historical!K781</f>
        <v>-7.2258130538396814E-4</v>
      </c>
      <c r="E781" s="55">
        <f>Bond_Historical!L781</f>
        <v>-8.9686694082858077E-5</v>
      </c>
      <c r="F781" s="55">
        <f>Bond_Historical!M781</f>
        <v>-3.846652817601705E-4</v>
      </c>
      <c r="G781" s="55">
        <f>Bond_Historical!N781</f>
        <v>4.697816879231296E-4</v>
      </c>
      <c r="H781" s="55">
        <f>Bond_Historical!O781</f>
        <v>3.0875893863275224E-3</v>
      </c>
      <c r="I781" s="55">
        <f>Bond_Historical!P781</f>
        <v>-1.3074432831880816E-3</v>
      </c>
      <c r="J781" s="55">
        <f>Equity_Historical!P782</f>
        <v>8.9924428159001389E-3</v>
      </c>
      <c r="K781" s="55">
        <f>Equity_Historical!Q782</f>
        <v>3.7567300924241223E-2</v>
      </c>
      <c r="L781" s="55">
        <f>Equity_Historical!R782</f>
        <v>1.6514912424723457E-2</v>
      </c>
      <c r="M781" s="55">
        <f>Equity_Historical!S782</f>
        <v>1.7528949178627735E-3</v>
      </c>
      <c r="N781" s="55">
        <f>Equity_Historical!T782</f>
        <v>6.9430546984908179E-3</v>
      </c>
      <c r="O781" s="55">
        <f>Equity_Historical!U782</f>
        <v>1.3482049518303767E-2</v>
      </c>
      <c r="P781" s="55">
        <f>Equity_Historical!V782</f>
        <v>1.8986314662166198E-2</v>
      </c>
      <c r="Q781" s="55">
        <f>Equity_Historical!W782</f>
        <v>2.1277353339198259E-2</v>
      </c>
      <c r="R781" s="55">
        <f>Equity_Historical!X782</f>
        <v>1.3871329480157903E-2</v>
      </c>
      <c r="S781" s="55">
        <f>Equity_Historical!Y782</f>
        <v>2.5790199197106851E-2</v>
      </c>
      <c r="T781" s="55">
        <f>Equity_Historical!Z782</f>
        <v>6.958234027726583E-3</v>
      </c>
      <c r="V781" s="55"/>
      <c r="W781" s="55">
        <v>-3.1663302170268568E-5</v>
      </c>
      <c r="X781" s="55">
        <v>2.186474583668345E-2</v>
      </c>
      <c r="Y781" s="94">
        <f t="shared" si="53"/>
        <v>1.3106182181141963E-2</v>
      </c>
      <c r="Z781" s="54">
        <f t="shared" si="54"/>
        <v>1013106.1821811419</v>
      </c>
      <c r="AA781" s="54">
        <f t="shared" si="55"/>
        <v>13106.182181141921</v>
      </c>
      <c r="AB781" s="101">
        <v>2635.6867817518068</v>
      </c>
      <c r="AC781" s="6">
        <f t="shared" si="52"/>
        <v>1094767.9583411501</v>
      </c>
    </row>
    <row r="782" spans="2:29">
      <c r="B782" s="112">
        <v>44593</v>
      </c>
      <c r="C782" s="33">
        <v>778</v>
      </c>
      <c r="D782" s="55">
        <f>Bond_Historical!K782</f>
        <v>-3.9780443032829766E-4</v>
      </c>
      <c r="E782" s="55">
        <f>Bond_Historical!L782</f>
        <v>-3.4920562397589781E-4</v>
      </c>
      <c r="F782" s="55">
        <f>Bond_Historical!M782</f>
        <v>-1.812524899968576E-3</v>
      </c>
      <c r="G782" s="55">
        <f>Bond_Historical!N782</f>
        <v>1.6610338761789145E-3</v>
      </c>
      <c r="H782" s="55">
        <f>Bond_Historical!O782</f>
        <v>-6.2458838015572076E-3</v>
      </c>
      <c r="I782" s="55">
        <f>Bond_Historical!P782</f>
        <v>2.2434952314905666E-3</v>
      </c>
      <c r="J782" s="55">
        <f>Equity_Historical!P783</f>
        <v>6.2141320272438856E-2</v>
      </c>
      <c r="K782" s="55">
        <f>Equity_Historical!Q783</f>
        <v>1.8157588538158655E-2</v>
      </c>
      <c r="L782" s="55">
        <f>Equity_Historical!R783</f>
        <v>7.8372123507208166E-3</v>
      </c>
      <c r="M782" s="55">
        <f>Equity_Historical!S783</f>
        <v>-5.0721980466397676E-3</v>
      </c>
      <c r="N782" s="55">
        <f>Equity_Historical!T783</f>
        <v>1.6700448637099484E-2</v>
      </c>
      <c r="O782" s="55">
        <f>Equity_Historical!U783</f>
        <v>1.7014770753076842E-2</v>
      </c>
      <c r="P782" s="55">
        <f>Equity_Historical!V783</f>
        <v>-5.3823813471212904E-3</v>
      </c>
      <c r="Q782" s="55">
        <f>Equity_Historical!W783</f>
        <v>-4.6377173254978791E-3</v>
      </c>
      <c r="R782" s="55">
        <f>Equity_Historical!X783</f>
        <v>-8.841884002130861E-3</v>
      </c>
      <c r="S782" s="55">
        <f>Equity_Historical!Y783</f>
        <v>-9.7301824702327149E-4</v>
      </c>
      <c r="T782" s="55">
        <f>Equity_Historical!Z783</f>
        <v>3.9243505083263316E-3</v>
      </c>
      <c r="V782" s="55"/>
      <c r="W782" s="55">
        <v>-4.1946195753238876E-6</v>
      </c>
      <c r="X782" s="55">
        <v>3.6881220312779822E-2</v>
      </c>
      <c r="Y782" s="94">
        <f t="shared" si="53"/>
        <v>2.2127054339837762E-2</v>
      </c>
      <c r="Z782" s="54">
        <f t="shared" si="54"/>
        <v>1022127.0543398377</v>
      </c>
      <c r="AA782" s="54">
        <f t="shared" si="55"/>
        <v>22127.054339837749</v>
      </c>
      <c r="AB782" s="101">
        <v>2658.7159983797465</v>
      </c>
      <c r="AC782" s="6">
        <f t="shared" si="52"/>
        <v>1116895.0126809878</v>
      </c>
    </row>
    <row r="783" spans="2:29">
      <c r="B783" s="112">
        <v>44594</v>
      </c>
      <c r="C783" s="33">
        <v>779</v>
      </c>
      <c r="D783" s="55">
        <f>Bond_Historical!K783</f>
        <v>1.447295666076182E-3</v>
      </c>
      <c r="E783" s="55">
        <f>Bond_Historical!L783</f>
        <v>1.0745562584104646E-3</v>
      </c>
      <c r="F783" s="55">
        <f>Bond_Historical!M783</f>
        <v>1.5428307811719718E-3</v>
      </c>
      <c r="G783" s="55">
        <f>Bond_Historical!N783</f>
        <v>7.7971440403938716E-5</v>
      </c>
      <c r="H783" s="55">
        <f>Bond_Historical!O783</f>
        <v>6.5425352947620619E-4</v>
      </c>
      <c r="I783" s="55">
        <f>Bond_Historical!P783</f>
        <v>2.4247308794195666E-3</v>
      </c>
      <c r="J783" s="55">
        <f>Equity_Historical!P784</f>
        <v>-2.60153288215303E-3</v>
      </c>
      <c r="K783" s="55">
        <f>Equity_Historical!Q784</f>
        <v>1.246121284025261E-2</v>
      </c>
      <c r="L783" s="55">
        <f>Equity_Historical!R784</f>
        <v>-4.2581005331009363E-4</v>
      </c>
      <c r="M783" s="55">
        <f>Equity_Historical!S784</f>
        <v>1.3683285923521986E-3</v>
      </c>
      <c r="N783" s="55">
        <f>Equity_Historical!T784</f>
        <v>1.6047340374389228E-2</v>
      </c>
      <c r="O783" s="55">
        <f>Equity_Historical!U784</f>
        <v>-8.0376845203520425E-3</v>
      </c>
      <c r="P783" s="55">
        <f>Equity_Historical!V784</f>
        <v>8.7167731578573389E-3</v>
      </c>
      <c r="Q783" s="55">
        <f>Equity_Historical!W784</f>
        <v>1.2702362556920185E-2</v>
      </c>
      <c r="R783" s="55">
        <f>Equity_Historical!X784</f>
        <v>2.3983688590344998E-2</v>
      </c>
      <c r="S783" s="55">
        <f>Equity_Historical!Y784</f>
        <v>7.019659800648153E-3</v>
      </c>
      <c r="T783" s="55">
        <f>Equity_Historical!Z784</f>
        <v>-9.0382091912047362E-3</v>
      </c>
      <c r="V783" s="55"/>
      <c r="W783" s="55">
        <v>1.0348879263044437E-3</v>
      </c>
      <c r="X783" s="55">
        <v>2.0327538181251336E-2</v>
      </c>
      <c r="Y783" s="94">
        <f t="shared" si="53"/>
        <v>1.2610478079272579E-2</v>
      </c>
      <c r="Z783" s="54">
        <f t="shared" si="54"/>
        <v>1012610.4780792726</v>
      </c>
      <c r="AA783" s="54">
        <f t="shared" si="55"/>
        <v>12610.478079272551</v>
      </c>
      <c r="AB783" s="101">
        <v>2672.6175552255008</v>
      </c>
      <c r="AC783" s="6">
        <f t="shared" si="52"/>
        <v>1129505.4907602603</v>
      </c>
    </row>
    <row r="784" spans="2:29">
      <c r="B784" s="112">
        <v>44595</v>
      </c>
      <c r="C784" s="33">
        <v>780</v>
      </c>
      <c r="D784" s="55">
        <f>Bond_Historical!K784</f>
        <v>-4.2281255756897911E-3</v>
      </c>
      <c r="E784" s="55">
        <f>Bond_Historical!L784</f>
        <v>-4.0360185038370274E-3</v>
      </c>
      <c r="F784" s="55">
        <f>Bond_Historical!M784</f>
        <v>-3.0875578441829669E-3</v>
      </c>
      <c r="G784" s="55">
        <f>Bond_Historical!N784</f>
        <v>-8.0956488546168898E-3</v>
      </c>
      <c r="H784" s="55">
        <f>Bond_Historical!O784</f>
        <v>-6.2315547301856509E-3</v>
      </c>
      <c r="I784" s="55">
        <f>Bond_Historical!P784</f>
        <v>9.3086662189668717E-4</v>
      </c>
      <c r="J784" s="55">
        <f>Equity_Historical!P785</f>
        <v>-1.1727945942758323E-2</v>
      </c>
      <c r="K784" s="55">
        <f>Equity_Historical!Q785</f>
        <v>-0.30639057612380116</v>
      </c>
      <c r="L784" s="55">
        <f>Equity_Historical!R785</f>
        <v>9.9332626636783523E-4</v>
      </c>
      <c r="M784" s="55">
        <f>Equity_Historical!S785</f>
        <v>1.1264377718113793E-2</v>
      </c>
      <c r="N784" s="55">
        <f>Equity_Historical!T785</f>
        <v>-1.8232301682266836E-2</v>
      </c>
      <c r="O784" s="55">
        <f>Equity_Historical!U785</f>
        <v>-8.3043804995279694E-3</v>
      </c>
      <c r="P784" s="55">
        <f>Equity_Historical!V785</f>
        <v>-6.5203862698982509E-3</v>
      </c>
      <c r="Q784" s="55">
        <f>Equity_Historical!W785</f>
        <v>-1.8376157995806674E-3</v>
      </c>
      <c r="R784" s="55">
        <f>Equity_Historical!X785</f>
        <v>1.8564547447326205E-2</v>
      </c>
      <c r="S784" s="55">
        <f>Equity_Historical!Y785</f>
        <v>-1.6861234799710245E-2</v>
      </c>
      <c r="T784" s="55">
        <f>Equity_Historical!Z785</f>
        <v>-9.6329042286480721E-3</v>
      </c>
      <c r="V784" s="55"/>
      <c r="W784" s="55">
        <v>-4.6732220347817264E-3</v>
      </c>
      <c r="X784" s="55">
        <v>-1.8869544735327398E-2</v>
      </c>
      <c r="Y784" s="94">
        <f t="shared" si="53"/>
        <v>-1.3191015655109129E-2</v>
      </c>
      <c r="Z784" s="54">
        <f t="shared" si="54"/>
        <v>986808.98434489092</v>
      </c>
      <c r="AA784" s="54">
        <f t="shared" si="55"/>
        <v>-13191.015655109077</v>
      </c>
      <c r="AB784" s="101">
        <v>2709.5295957878698</v>
      </c>
      <c r="AC784" s="6">
        <f t="shared" si="52"/>
        <v>1116314.4751051511</v>
      </c>
    </row>
    <row r="785" spans="2:29">
      <c r="B785" s="112">
        <v>44596</v>
      </c>
      <c r="C785" s="33">
        <v>781</v>
      </c>
      <c r="D785" s="55">
        <f>Bond_Historical!K785</f>
        <v>-6.1937481225150413E-3</v>
      </c>
      <c r="E785" s="55">
        <f>Bond_Historical!L785</f>
        <v>-6.3106874183741944E-3</v>
      </c>
      <c r="F785" s="55">
        <f>Bond_Historical!M785</f>
        <v>-6.204108122462971E-3</v>
      </c>
      <c r="G785" s="55">
        <f>Bond_Historical!N785</f>
        <v>-9.993742150432184E-3</v>
      </c>
      <c r="H785" s="55">
        <f>Bond_Historical!O785</f>
        <v>-5.4433887286540151E-3</v>
      </c>
      <c r="I785" s="55">
        <f>Bond_Historical!P785</f>
        <v>-9.3086662189656129E-4</v>
      </c>
      <c r="J785" s="55">
        <f>Equity_Historical!P786</f>
        <v>2.1479517499342345E-2</v>
      </c>
      <c r="K785" s="55">
        <f>Equity_Historical!Q786</f>
        <v>-2.8219082313102042E-3</v>
      </c>
      <c r="L785" s="55">
        <f>Equity_Historical!R786</f>
        <v>-1.1843652918016371E-2</v>
      </c>
      <c r="M785" s="55">
        <f>Equity_Historical!S786</f>
        <v>-7.3658260381971067E-3</v>
      </c>
      <c r="N785" s="55">
        <f>Equity_Historical!T786</f>
        <v>-2.1590020504332459E-2</v>
      </c>
      <c r="O785" s="55">
        <f>Equity_Historical!U786</f>
        <v>2.5627135655692319E-2</v>
      </c>
      <c r="P785" s="55">
        <f>Equity_Historical!V786</f>
        <v>-1.7179032266856051E-2</v>
      </c>
      <c r="Q785" s="55">
        <f>Equity_Historical!W786</f>
        <v>-1.0399907863715828E-2</v>
      </c>
      <c r="R785" s="55">
        <f>Equity_Historical!X786</f>
        <v>-1.1523578638396984E-2</v>
      </c>
      <c r="S785" s="55">
        <f>Equity_Historical!Y786</f>
        <v>-1.6806698664432863E-3</v>
      </c>
      <c r="T785" s="55">
        <f>Equity_Historical!Z786</f>
        <v>-3.7819702893652457E-3</v>
      </c>
      <c r="V785" s="55"/>
      <c r="W785" s="55">
        <v>-6.7635778982209176E-3</v>
      </c>
      <c r="X785" s="55">
        <v>-4.3374323375074235E-3</v>
      </c>
      <c r="Y785" s="94">
        <f t="shared" si="53"/>
        <v>-5.3078905617928215E-3</v>
      </c>
      <c r="Z785" s="54">
        <f t="shared" si="54"/>
        <v>994692.10943820723</v>
      </c>
      <c r="AA785" s="54">
        <f t="shared" si="55"/>
        <v>-5307.8905617927667</v>
      </c>
      <c r="AB785" s="101">
        <v>2725.3913849799428</v>
      </c>
      <c r="AC785" s="6">
        <f t="shared" si="52"/>
        <v>1111006.5845433583</v>
      </c>
    </row>
    <row r="786" spans="2:29">
      <c r="B786" s="112">
        <v>44599</v>
      </c>
      <c r="C786" s="33">
        <v>782</v>
      </c>
      <c r="D786" s="55">
        <f>Bond_Historical!K786</f>
        <v>8.5235587856408938E-4</v>
      </c>
      <c r="E786" s="55">
        <f>Bond_Historical!L786</f>
        <v>9.0390294938970459E-4</v>
      </c>
      <c r="F786" s="55">
        <f>Bond_Historical!M786</f>
        <v>0</v>
      </c>
      <c r="G786" s="55">
        <f>Bond_Historical!N786</f>
        <v>1.8316903767166806E-3</v>
      </c>
      <c r="H786" s="55">
        <f>Bond_Historical!O786</f>
        <v>-4.963723321269643E-4</v>
      </c>
      <c r="I786" s="55">
        <f>Bond_Historical!P786</f>
        <v>-3.7247120357635665E-4</v>
      </c>
      <c r="J786" s="55">
        <f>Equity_Historical!P787</f>
        <v>1.1965826632961486E-2</v>
      </c>
      <c r="K786" s="55">
        <f>Equity_Historical!Q787</f>
        <v>-5.2739463605829838E-2</v>
      </c>
      <c r="L786" s="55">
        <f>Equity_Historical!R787</f>
        <v>-9.8813521318107025E-3</v>
      </c>
      <c r="M786" s="55">
        <f>Equity_Historical!S787</f>
        <v>1.6401707423736939E-2</v>
      </c>
      <c r="N786" s="55">
        <f>Equity_Historical!T787</f>
        <v>-9.1131297660685898E-3</v>
      </c>
      <c r="O786" s="55">
        <f>Equity_Historical!U787</f>
        <v>3.337325769835284E-3</v>
      </c>
      <c r="P786" s="55">
        <f>Equity_Historical!V787</f>
        <v>-6.9006950533602484E-4</v>
      </c>
      <c r="Q786" s="55">
        <f>Equity_Historical!W787</f>
        <v>5.9065610044718025E-3</v>
      </c>
      <c r="R786" s="55">
        <f>Equity_Historical!X787</f>
        <v>1.0962690881457741E-3</v>
      </c>
      <c r="S786" s="55">
        <f>Equity_Historical!Y787</f>
        <v>-4.2435928974889226E-3</v>
      </c>
      <c r="T786" s="55">
        <f>Equity_Historical!Z787</f>
        <v>7.3076420371670303E-3</v>
      </c>
      <c r="V786" s="55"/>
      <c r="W786" s="55">
        <v>7.9089309517125096E-4</v>
      </c>
      <c r="X786" s="55">
        <v>-1.484169422080606E-2</v>
      </c>
      <c r="Y786" s="94">
        <f t="shared" si="53"/>
        <v>-8.5886592944151349E-3</v>
      </c>
      <c r="Z786" s="54">
        <f t="shared" si="54"/>
        <v>991411.34070558485</v>
      </c>
      <c r="AA786" s="54">
        <f t="shared" si="55"/>
        <v>-8588.6592944151489</v>
      </c>
      <c r="AB786" s="101">
        <v>2740.8597255541245</v>
      </c>
      <c r="AC786" s="6">
        <f t="shared" si="52"/>
        <v>1102417.9252489433</v>
      </c>
    </row>
    <row r="787" spans="2:29">
      <c r="B787" s="112">
        <v>44600</v>
      </c>
      <c r="C787" s="33">
        <v>783</v>
      </c>
      <c r="D787" s="55">
        <f>Bond_Historical!K787</f>
        <v>-3.2917138630836435E-3</v>
      </c>
      <c r="E787" s="55">
        <f>Bond_Historical!L787</f>
        <v>-3.0769248249429872E-3</v>
      </c>
      <c r="F787" s="55">
        <f>Bond_Historical!M787</f>
        <v>-1.9466886906053318E-3</v>
      </c>
      <c r="G787" s="55">
        <f>Bond_Historical!N787</f>
        <v>-3.7468026285008443E-3</v>
      </c>
      <c r="H787" s="55">
        <f>Bond_Historical!O787</f>
        <v>-1.4903963192998294E-3</v>
      </c>
      <c r="I787" s="55">
        <f>Bond_Historical!P787</f>
        <v>-1.3055713462167471E-3</v>
      </c>
      <c r="J787" s="55">
        <f>Equity_Historical!P788</f>
        <v>-2.6192687675219272E-2</v>
      </c>
      <c r="K787" s="55">
        <f>Equity_Historical!Q788</f>
        <v>-2.1255015158695125E-2</v>
      </c>
      <c r="L787" s="55">
        <f>Equity_Historical!R788</f>
        <v>2.172189137030572E-4</v>
      </c>
      <c r="M787" s="55">
        <f>Equity_Historical!S788</f>
        <v>9.5644294319417581E-4</v>
      </c>
      <c r="N787" s="55">
        <f>Equity_Historical!T788</f>
        <v>6.1240919363828049E-2</v>
      </c>
      <c r="O787" s="55">
        <f>Equity_Historical!U788</f>
        <v>1.8640096463422524E-2</v>
      </c>
      <c r="P787" s="55">
        <f>Equity_Historical!V788</f>
        <v>-3.8243726519391411E-3</v>
      </c>
      <c r="Q787" s="55">
        <f>Equity_Historical!W788</f>
        <v>-2.0806422619856204E-3</v>
      </c>
      <c r="R787" s="55">
        <f>Equity_Historical!X788</f>
        <v>1.9875706874459203E-2</v>
      </c>
      <c r="S787" s="55">
        <f>Equity_Historical!Y788</f>
        <v>1.8298484477306674E-2</v>
      </c>
      <c r="T787" s="55">
        <f>Equity_Historical!Z788</f>
        <v>4.6407742643426682E-2</v>
      </c>
      <c r="V787" s="55"/>
      <c r="W787" s="55">
        <v>-2.801518425499987E-3</v>
      </c>
      <c r="X787" s="55">
        <v>2.6112810046958063E-3</v>
      </c>
      <c r="Y787" s="94">
        <f t="shared" si="53"/>
        <v>4.461612326174889E-4</v>
      </c>
      <c r="Z787" s="54">
        <f t="shared" si="54"/>
        <v>1000446.1612326175</v>
      </c>
      <c r="AA787" s="54">
        <f t="shared" si="55"/>
        <v>446.16123261745088</v>
      </c>
      <c r="AB787" s="101">
        <v>2753.524960307288</v>
      </c>
      <c r="AC787" s="6">
        <f t="shared" si="52"/>
        <v>1102864.0864815607</v>
      </c>
    </row>
    <row r="788" spans="2:29">
      <c r="B788" s="112">
        <v>44601</v>
      </c>
      <c r="C788" s="33">
        <v>784</v>
      </c>
      <c r="D788" s="55">
        <f>Bond_Historical!K788</f>
        <v>7.3246359464239992E-4</v>
      </c>
      <c r="E788" s="55">
        <f>Bond_Historical!L788</f>
        <v>6.3409215457531029E-4</v>
      </c>
      <c r="F788" s="55">
        <f>Bond_Historical!M788</f>
        <v>0</v>
      </c>
      <c r="G788" s="55">
        <f>Bond_Historical!N788</f>
        <v>3.349032579517E-3</v>
      </c>
      <c r="H788" s="55">
        <f>Bond_Historical!O788</f>
        <v>1.9867686514268078E-3</v>
      </c>
      <c r="I788" s="55">
        <f>Bond_Historical!P788</f>
        <v>-1.4942309586215932E-3</v>
      </c>
      <c r="J788" s="55">
        <f>Equity_Historical!P789</f>
        <v>-4.7986462659634693E-3</v>
      </c>
      <c r="K788" s="55">
        <f>Equity_Historical!Q789</f>
        <v>5.2292014061400355E-2</v>
      </c>
      <c r="L788" s="55">
        <f>Equity_Historical!R789</f>
        <v>-2.1763669056112122E-3</v>
      </c>
      <c r="M788" s="55">
        <f>Equity_Historical!S789</f>
        <v>-3.0640429921528177E-3</v>
      </c>
      <c r="N788" s="55">
        <f>Equity_Historical!T789</f>
        <v>1.6829989616695948E-2</v>
      </c>
      <c r="O788" s="55">
        <f>Equity_Historical!U789</f>
        <v>4.1595710130329028E-3</v>
      </c>
      <c r="P788" s="55">
        <f>Equity_Historical!V789</f>
        <v>1.8457182607614329E-2</v>
      </c>
      <c r="Q788" s="55">
        <f>Equity_Historical!W789</f>
        <v>-4.6316370602413851E-4</v>
      </c>
      <c r="R788" s="55">
        <f>Equity_Historical!X789</f>
        <v>9.4603184198913028E-3</v>
      </c>
      <c r="S788" s="55">
        <f>Equity_Historical!Y789</f>
        <v>8.2592548458386133E-3</v>
      </c>
      <c r="T788" s="55">
        <f>Equity_Historical!Z789</f>
        <v>1.4058940189903399E-2</v>
      </c>
      <c r="V788" s="55"/>
      <c r="W788" s="55">
        <v>1.1901450797876891E-3</v>
      </c>
      <c r="X788" s="55">
        <v>1.8214592837645312E-2</v>
      </c>
      <c r="Y788" s="94">
        <f t="shared" si="53"/>
        <v>1.1404813734502263E-2</v>
      </c>
      <c r="Z788" s="54">
        <f t="shared" si="54"/>
        <v>1011404.8137345023</v>
      </c>
      <c r="AA788" s="54">
        <f t="shared" si="55"/>
        <v>11404.813734502299</v>
      </c>
      <c r="AB788" s="101">
        <v>2760.6170327003347</v>
      </c>
      <c r="AC788" s="6">
        <f t="shared" si="52"/>
        <v>1114268.900216063</v>
      </c>
    </row>
    <row r="789" spans="2:29">
      <c r="B789" s="112">
        <v>44602</v>
      </c>
      <c r="C789" s="33">
        <v>785</v>
      </c>
      <c r="D789" s="55">
        <f>Bond_Historical!K789</f>
        <v>-9.1937045738525892E-3</v>
      </c>
      <c r="E789" s="55">
        <f>Bond_Historical!L789</f>
        <v>-9.2819299116330325E-3</v>
      </c>
      <c r="F789" s="55">
        <f>Bond_Historical!M789</f>
        <v>-8.6103835558704791E-3</v>
      </c>
      <c r="G789" s="55">
        <f>Bond_Historical!N789</f>
        <v>-1.3705069740931842E-2</v>
      </c>
      <c r="H789" s="55">
        <f>Bond_Historical!O789</f>
        <v>-8.6379230820302026E-3</v>
      </c>
      <c r="I789" s="55">
        <f>Bond_Historical!P789</f>
        <v>-4.4949454244158612E-3</v>
      </c>
      <c r="J789" s="55">
        <f>Equity_Historical!P790</f>
        <v>-9.6668212534413624E-3</v>
      </c>
      <c r="K789" s="55">
        <f>Equity_Historical!Q790</f>
        <v>-1.7084738826683054E-2</v>
      </c>
      <c r="L789" s="55">
        <f>Equity_Historical!R790</f>
        <v>-1.1761860088252843E-2</v>
      </c>
      <c r="M789" s="55">
        <f>Equity_Historical!S790</f>
        <v>-1.7802121354110238E-2</v>
      </c>
      <c r="N789" s="55">
        <f>Equity_Historical!T790</f>
        <v>-1.4336915481790039E-2</v>
      </c>
      <c r="O789" s="55">
        <f>Equity_Historical!U790</f>
        <v>-4.1595710130330026E-3</v>
      </c>
      <c r="P789" s="55">
        <f>Equity_Historical!V790</f>
        <v>-2.9977785423900477E-2</v>
      </c>
      <c r="Q789" s="55">
        <f>Equity_Historical!W790</f>
        <v>-2.7582105083110837E-2</v>
      </c>
      <c r="R789" s="55">
        <f>Equity_Historical!X790</f>
        <v>-2.3111887230016722E-2</v>
      </c>
      <c r="S789" s="55">
        <f>Equity_Historical!Y790</f>
        <v>-2.3881787836853175E-2</v>
      </c>
      <c r="T789" s="55">
        <f>Equity_Historical!Z790</f>
        <v>-5.7067496010552877E-3</v>
      </c>
      <c r="V789" s="55"/>
      <c r="W789" s="55">
        <v>-9.9376324766926802E-3</v>
      </c>
      <c r="X789" s="55">
        <v>-2.5831072573053018E-2</v>
      </c>
      <c r="Y789" s="94">
        <f t="shared" si="53"/>
        <v>-1.9473696534508884E-2</v>
      </c>
      <c r="Z789" s="54">
        <f t="shared" si="54"/>
        <v>980526.30346549116</v>
      </c>
      <c r="AA789" s="54">
        <f t="shared" si="55"/>
        <v>-19473.696534508839</v>
      </c>
      <c r="AB789" s="101">
        <v>2820.2429519040743</v>
      </c>
      <c r="AC789" s="6">
        <f t="shared" si="52"/>
        <v>1094795.2036815542</v>
      </c>
    </row>
    <row r="790" spans="2:29">
      <c r="B790" s="112">
        <v>44603</v>
      </c>
      <c r="C790" s="33">
        <v>786</v>
      </c>
      <c r="D790" s="55">
        <f>Bond_Historical!K790</f>
        <v>6.5057818077633878E-3</v>
      </c>
      <c r="E790" s="55">
        <f>Bond_Historical!L790</f>
        <v>6.5608875633022265E-3</v>
      </c>
      <c r="F790" s="55">
        <f>Bond_Historical!M790</f>
        <v>7.0505128911425687E-3</v>
      </c>
      <c r="G790" s="55">
        <f>Bond_Historical!N790</f>
        <v>7.3969108982872428E-3</v>
      </c>
      <c r="H790" s="55">
        <f>Bond_Historical!O790</f>
        <v>9.2992788362329989E-3</v>
      </c>
      <c r="I790" s="55">
        <f>Bond_Historical!P790</f>
        <v>-1.3150567852768394E-3</v>
      </c>
      <c r="J790" s="55">
        <f>Equity_Historical!P791</f>
        <v>2.4867132051727168E-2</v>
      </c>
      <c r="K790" s="55">
        <f>Equity_Historical!Q791</f>
        <v>-3.8072606916740998E-2</v>
      </c>
      <c r="L790" s="55">
        <f>Equity_Historical!R791</f>
        <v>-5.5266319039633536E-3</v>
      </c>
      <c r="M790" s="55">
        <f>Equity_Historical!S791</f>
        <v>2.9054251568433408E-2</v>
      </c>
      <c r="N790" s="55">
        <f>Equity_Historical!T791</f>
        <v>-1.3157354612017648E-2</v>
      </c>
      <c r="O790" s="55">
        <f>Equity_Historical!U791</f>
        <v>-1.310234843614559E-2</v>
      </c>
      <c r="P790" s="55">
        <f>Equity_Historical!V791</f>
        <v>-2.3404883830574586E-2</v>
      </c>
      <c r="Q790" s="55">
        <f>Equity_Historical!W791</f>
        <v>2.733370267102013E-3</v>
      </c>
      <c r="R790" s="55">
        <f>Equity_Historical!X791</f>
        <v>-1.7806298106359458E-2</v>
      </c>
      <c r="S790" s="55">
        <f>Equity_Historical!Y791</f>
        <v>-2.0425418263113053E-2</v>
      </c>
      <c r="T790" s="55">
        <f>Equity_Historical!Z791</f>
        <v>-1.221537035176115E-3</v>
      </c>
      <c r="V790" s="55"/>
      <c r="W790" s="55">
        <v>6.1323126620469719E-3</v>
      </c>
      <c r="X790" s="55">
        <v>-3.9818121896284031E-2</v>
      </c>
      <c r="Y790" s="94">
        <f t="shared" si="53"/>
        <v>-2.1437948072951629E-2</v>
      </c>
      <c r="Z790" s="54">
        <f t="shared" si="54"/>
        <v>978562.05192704836</v>
      </c>
      <c r="AA790" s="54">
        <f t="shared" si="55"/>
        <v>-21437.948072951636</v>
      </c>
      <c r="AB790" s="101">
        <v>2844.1484958502697</v>
      </c>
      <c r="AC790" s="6">
        <f t="shared" si="52"/>
        <v>1073357.2556086024</v>
      </c>
    </row>
    <row r="791" spans="2:29">
      <c r="B791" s="112">
        <v>44606</v>
      </c>
      <c r="C791" s="33">
        <v>787</v>
      </c>
      <c r="D791" s="55">
        <f>Bond_Historical!K791</f>
        <v>-5.6444942729968256E-3</v>
      </c>
      <c r="E791" s="55">
        <f>Bond_Historical!L791</f>
        <v>-5.8298095196897539E-3</v>
      </c>
      <c r="F791" s="55">
        <f>Bond_Historical!M791</f>
        <v>-4.6950067269276212E-3</v>
      </c>
      <c r="G791" s="55">
        <f>Bond_Historical!N791</f>
        <v>-8.9312564604985371E-3</v>
      </c>
      <c r="H791" s="55">
        <f>Bond_Historical!O791</f>
        <v>-1.819850207740742E-3</v>
      </c>
      <c r="I791" s="55">
        <f>Bond_Historical!P791</f>
        <v>-2.4463166586773401E-3</v>
      </c>
      <c r="J791" s="55">
        <f>Equity_Historical!P792</f>
        <v>-1.5453347056383562E-2</v>
      </c>
      <c r="K791" s="55">
        <f>Equity_Historical!Q792</f>
        <v>-8.4620919817228798E-3</v>
      </c>
      <c r="L791" s="55">
        <f>Equity_Historical!R792</f>
        <v>-1.0249690029897963E-2</v>
      </c>
      <c r="M791" s="55">
        <f>Equity_Historical!S792</f>
        <v>-2.1662804560992583E-2</v>
      </c>
      <c r="N791" s="55">
        <f>Equity_Historical!T792</f>
        <v>5.0444628862950027E-4</v>
      </c>
      <c r="O791" s="55">
        <f>Equity_Historical!U792</f>
        <v>-9.3339403087683466E-3</v>
      </c>
      <c r="P791" s="55">
        <f>Equity_Historical!V792</f>
        <v>-1.1078377352450446E-2</v>
      </c>
      <c r="Q791" s="55">
        <f>Equity_Historical!W792</f>
        <v>-1.4825786321809401E-2</v>
      </c>
      <c r="R791" s="55">
        <f>Equity_Historical!X792</f>
        <v>-7.8319864538295009E-3</v>
      </c>
      <c r="S791" s="55">
        <f>Equity_Historical!Y792</f>
        <v>1.42214802578477E-3</v>
      </c>
      <c r="T791" s="55">
        <f>Equity_Historical!Z792</f>
        <v>-1.3873305459154481E-2</v>
      </c>
      <c r="V791" s="55"/>
      <c r="W791" s="55">
        <v>-5.964178766843839E-3</v>
      </c>
      <c r="X791" s="55">
        <v>4.2510698614998338E-3</v>
      </c>
      <c r="Y791" s="94">
        <f t="shared" si="53"/>
        <v>1.6497041016236454E-4</v>
      </c>
      <c r="Z791" s="54">
        <f t="shared" si="54"/>
        <v>1000164.9704101624</v>
      </c>
      <c r="AA791" s="54">
        <f t="shared" si="55"/>
        <v>164.97041016235016</v>
      </c>
      <c r="AB791" s="101">
        <v>2852.8991518266266</v>
      </c>
      <c r="AC791" s="6">
        <f t="shared" si="52"/>
        <v>1073522.2260187648</v>
      </c>
    </row>
    <row r="792" spans="2:29">
      <c r="B792" s="112">
        <v>44607</v>
      </c>
      <c r="C792" s="33">
        <v>788</v>
      </c>
      <c r="D792" s="55">
        <f>Bond_Historical!K792</f>
        <v>-2.0936433001482323E-3</v>
      </c>
      <c r="E792" s="55">
        <f>Bond_Historical!L792</f>
        <v>-1.6456559994443727E-3</v>
      </c>
      <c r="F792" s="55">
        <f>Bond_Historical!M792</f>
        <v>-3.5357362767111677E-3</v>
      </c>
      <c r="G792" s="55">
        <f>Bond_Historical!N792</f>
        <v>-5.0236697033952541E-3</v>
      </c>
      <c r="H792" s="55">
        <f>Bond_Historical!O792</f>
        <v>-4.4809884340886522E-3</v>
      </c>
      <c r="I792" s="55">
        <f>Bond_Historical!P792</f>
        <v>-1.8861252782796005E-3</v>
      </c>
      <c r="J792" s="55">
        <f>Equity_Historical!P793</f>
        <v>-1.2614073508257237E-2</v>
      </c>
      <c r="K792" s="55">
        <f>Equity_Historical!Q793</f>
        <v>1.5044759356768191E-2</v>
      </c>
      <c r="L792" s="55">
        <f>Equity_Historical!R793</f>
        <v>3.1305286311002346E-3</v>
      </c>
      <c r="M792" s="55">
        <f>Equity_Historical!S793</f>
        <v>-2.1340089880844881E-3</v>
      </c>
      <c r="N792" s="55">
        <f>Equity_Historical!T793</f>
        <v>2.9196269230006299E-2</v>
      </c>
      <c r="O792" s="55">
        <f>Equity_Historical!U793</f>
        <v>1.4517982740661926E-2</v>
      </c>
      <c r="P792" s="55">
        <f>Equity_Historical!V793</f>
        <v>-3.8489087468870551E-3</v>
      </c>
      <c r="Q792" s="55">
        <f>Equity_Historical!W793</f>
        <v>-1.0636380855286294E-2</v>
      </c>
      <c r="R792" s="55">
        <f>Equity_Historical!X793</f>
        <v>8.0411232151899013E-3</v>
      </c>
      <c r="S792" s="55">
        <f>Equity_Historical!Y793</f>
        <v>2.2888441134358745E-2</v>
      </c>
      <c r="T792" s="55">
        <f>Equity_Historical!Z793</f>
        <v>1.573029732778717E-2</v>
      </c>
      <c r="V792" s="55"/>
      <c r="W792" s="55">
        <v>-3.3047300255540572E-3</v>
      </c>
      <c r="X792" s="55">
        <v>8.7403990602060531E-3</v>
      </c>
      <c r="Y792" s="94">
        <f t="shared" si="53"/>
        <v>3.9223474259020086E-3</v>
      </c>
      <c r="Z792" s="54">
        <f t="shared" si="54"/>
        <v>1003922.347425902</v>
      </c>
      <c r="AA792" s="54">
        <f t="shared" si="55"/>
        <v>3922.3474259020295</v>
      </c>
      <c r="AB792" s="101">
        <v>2870.5911683811573</v>
      </c>
      <c r="AC792" s="6">
        <f t="shared" si="52"/>
        <v>1077444.5734446668</v>
      </c>
    </row>
    <row r="793" spans="2:29">
      <c r="B793" s="112">
        <v>44608</v>
      </c>
      <c r="C793" s="33">
        <v>789</v>
      </c>
      <c r="D793" s="55">
        <f>Bond_Historical!K793</f>
        <v>1.3554553856363416E-3</v>
      </c>
      <c r="E793" s="55">
        <f>Bond_Historical!L793</f>
        <v>1.1887427342269826E-3</v>
      </c>
      <c r="F793" s="55">
        <f>Bond_Historical!M793</f>
        <v>2.7510875970986346E-3</v>
      </c>
      <c r="G793" s="55">
        <f>Bond_Historical!N793</f>
        <v>1.4612173516650516E-3</v>
      </c>
      <c r="H793" s="55">
        <f>Bond_Historical!O793</f>
        <v>1.8280157677442632E-3</v>
      </c>
      <c r="I793" s="55">
        <f>Bond_Historical!P793</f>
        <v>5.6594991830445835E-4</v>
      </c>
      <c r="J793" s="55">
        <f>Equity_Historical!P794</f>
        <v>4.6052534979368013E-3</v>
      </c>
      <c r="K793" s="55">
        <f>Equity_Historical!Q794</f>
        <v>-2.0387428225222909E-2</v>
      </c>
      <c r="L793" s="55">
        <f>Equity_Historical!R794</f>
        <v>-6.271004490973911E-3</v>
      </c>
      <c r="M793" s="55">
        <f>Equity_Historical!S794</f>
        <v>7.545711886121775E-3</v>
      </c>
      <c r="N793" s="55">
        <f>Equity_Historical!T794</f>
        <v>5.4948568816050539E-3</v>
      </c>
      <c r="O793" s="55">
        <f>Equity_Historical!U794</f>
        <v>1.8081066736165415E-3</v>
      </c>
      <c r="P793" s="55">
        <f>Equity_Historical!V794</f>
        <v>-4.5519560796113438E-3</v>
      </c>
      <c r="Q793" s="55">
        <f>Equity_Historical!W794</f>
        <v>-3.4473679008000953E-3</v>
      </c>
      <c r="R793" s="55">
        <f>Equity_Historical!X794</f>
        <v>3.7984416672221934E-3</v>
      </c>
      <c r="S793" s="55">
        <f>Equity_Historical!Y794</f>
        <v>-1.3897628798859533E-3</v>
      </c>
      <c r="T793" s="55">
        <f>Equity_Historical!Z794</f>
        <v>-7.2450686114443217E-3</v>
      </c>
      <c r="V793" s="55"/>
      <c r="W793" s="55">
        <v>1.5652898026371927E-3</v>
      </c>
      <c r="X793" s="55">
        <v>4.7935736193403548E-3</v>
      </c>
      <c r="Y793" s="94">
        <f t="shared" si="53"/>
        <v>3.5022600926590897E-3</v>
      </c>
      <c r="Z793" s="54">
        <f t="shared" si="54"/>
        <v>1003502.260092659</v>
      </c>
      <c r="AA793" s="54">
        <f t="shared" si="55"/>
        <v>3502.2600926590385</v>
      </c>
      <c r="AB793" s="101">
        <v>2884.4512436034856</v>
      </c>
      <c r="AC793" s="6">
        <f t="shared" si="52"/>
        <v>1080946.8335373257</v>
      </c>
    </row>
    <row r="794" spans="2:29">
      <c r="B794" s="112">
        <v>44609</v>
      </c>
      <c r="C794" s="33">
        <v>790</v>
      </c>
      <c r="D794" s="55">
        <f>Bond_Historical!K794</f>
        <v>2.2140434868086036E-3</v>
      </c>
      <c r="E794" s="55">
        <f>Bond_Historical!L794</f>
        <v>2.1000203688161844E-3</v>
      </c>
      <c r="F794" s="55">
        <f>Bond_Historical!M794</f>
        <v>3.134907426566266E-3</v>
      </c>
      <c r="G794" s="55">
        <f>Bond_Historical!N794</f>
        <v>7.2968123906264775E-4</v>
      </c>
      <c r="H794" s="55">
        <f>Bond_Historical!O794</f>
        <v>2.6529726663442549E-3</v>
      </c>
      <c r="I794" s="55">
        <f>Bond_Historical!P794</f>
        <v>1.1316371667067125E-3</v>
      </c>
      <c r="J794" s="55">
        <f>Equity_Historical!P795</f>
        <v>-1.5327658068755802E-3</v>
      </c>
      <c r="K794" s="55">
        <f>Equity_Historical!Q795</f>
        <v>-4.1632373478116443E-2</v>
      </c>
      <c r="L794" s="55">
        <f>Equity_Historical!R795</f>
        <v>3.9284014523616143E-2</v>
      </c>
      <c r="M794" s="55">
        <f>Equity_Historical!S795</f>
        <v>-3.6689905111245481E-3</v>
      </c>
      <c r="N794" s="55">
        <f>Equity_Historical!T795</f>
        <v>-2.9535534487585339E-2</v>
      </c>
      <c r="O794" s="55">
        <f>Equity_Historical!U795</f>
        <v>-2.3301836796847952E-2</v>
      </c>
      <c r="P794" s="55">
        <f>Equity_Historical!V795</f>
        <v>-1.5878960510106229E-2</v>
      </c>
      <c r="Q794" s="55">
        <f>Equity_Historical!W795</f>
        <v>4.5528207984658073E-3</v>
      </c>
      <c r="R794" s="55">
        <f>Equity_Historical!X795</f>
        <v>-2.0434477748500202E-2</v>
      </c>
      <c r="S794" s="55">
        <f>Equity_Historical!Y795</f>
        <v>-2.14986782544727E-2</v>
      </c>
      <c r="T794" s="55">
        <f>Equity_Historical!Z795</f>
        <v>-2.6016639387133354E-2</v>
      </c>
      <c r="V794" s="55"/>
      <c r="W794" s="55">
        <v>1.8041914609018049E-3</v>
      </c>
      <c r="X794" s="55">
        <v>-2.3509303062092098E-2</v>
      </c>
      <c r="Y794" s="94">
        <f t="shared" si="53"/>
        <v>-1.3383905252894535E-2</v>
      </c>
      <c r="Z794" s="54">
        <f t="shared" si="54"/>
        <v>986616.0947471055</v>
      </c>
      <c r="AA794" s="54">
        <f t="shared" si="55"/>
        <v>-13383.905252894503</v>
      </c>
      <c r="AB794" s="101">
        <v>2890.8505003403407</v>
      </c>
      <c r="AC794" s="6">
        <f t="shared" si="52"/>
        <v>1067562.9282844313</v>
      </c>
    </row>
    <row r="795" spans="2:29">
      <c r="B795" s="112">
        <v>44610</v>
      </c>
      <c r="C795" s="33">
        <v>791</v>
      </c>
      <c r="D795" s="55">
        <f>Bond_Historical!K795</f>
        <v>1.7184188930741862E-3</v>
      </c>
      <c r="E795" s="55">
        <f>Bond_Historical!L795</f>
        <v>2.0956098663388284E-3</v>
      </c>
      <c r="F795" s="55">
        <f>Bond_Historical!M795</f>
        <v>2.3447479799737214E-3</v>
      </c>
      <c r="G795" s="55">
        <f>Bond_Historical!N795</f>
        <v>2.4283273026736098E-3</v>
      </c>
      <c r="H795" s="55">
        <f>Bond_Historical!O795</f>
        <v>2.4809143442007533E-3</v>
      </c>
      <c r="I795" s="55">
        <f>Bond_Historical!P795</f>
        <v>5.6520928982103783E-4</v>
      </c>
      <c r="J795" s="55">
        <f>Equity_Historical!P796</f>
        <v>-1.1183273807424204E-2</v>
      </c>
      <c r="K795" s="55">
        <f>Equity_Historical!Q796</f>
        <v>-7.490299104790976E-3</v>
      </c>
      <c r="L795" s="55">
        <f>Equity_Historical!R796</f>
        <v>-6.4289897360171764E-3</v>
      </c>
      <c r="M795" s="55">
        <f>Equity_Historical!S796</f>
        <v>1.1732004951909477E-2</v>
      </c>
      <c r="N795" s="55">
        <f>Equity_Historical!T796</f>
        <v>-1.211395755672982E-2</v>
      </c>
      <c r="O795" s="55">
        <f>Equity_Historical!U796</f>
        <v>4.6779228911316756E-3</v>
      </c>
      <c r="P795" s="55">
        <f>Equity_Historical!V796</f>
        <v>-1.0063515222190878E-3</v>
      </c>
      <c r="Q795" s="55">
        <f>Equity_Historical!W796</f>
        <v>3.8063237963198361E-2</v>
      </c>
      <c r="R795" s="55">
        <f>Equity_Historical!X796</f>
        <v>-5.3935383626252057E-3</v>
      </c>
      <c r="S795" s="55">
        <f>Equity_Historical!Y796</f>
        <v>-9.3999867874940222E-3</v>
      </c>
      <c r="T795" s="55">
        <f>Equity_Historical!Z796</f>
        <v>-3.0497499495929069E-2</v>
      </c>
      <c r="V795" s="55"/>
      <c r="W795" s="55">
        <v>2.0470758119039345E-3</v>
      </c>
      <c r="X795" s="55">
        <v>6.7169426056338383E-5</v>
      </c>
      <c r="Y795" s="94">
        <f t="shared" si="53"/>
        <v>8.5913198039537693E-4</v>
      </c>
      <c r="Z795" s="54">
        <f t="shared" si="54"/>
        <v>1000859.1319803954</v>
      </c>
      <c r="AA795" s="54">
        <f t="shared" si="55"/>
        <v>859.13198039541021</v>
      </c>
      <c r="AB795" s="101">
        <v>2898.2737380781909</v>
      </c>
      <c r="AC795" s="6">
        <f t="shared" si="52"/>
        <v>1068422.0602648268</v>
      </c>
    </row>
    <row r="796" spans="2:29">
      <c r="B796" s="112">
        <v>44614</v>
      </c>
      <c r="C796" s="33">
        <v>792</v>
      </c>
      <c r="D796" s="55">
        <f>Bond_Historical!K796</f>
        <v>-6.1314116989425274E-4</v>
      </c>
      <c r="E796" s="55">
        <f>Bond_Historical!L796</f>
        <v>-1.0927271536703698E-3</v>
      </c>
      <c r="F796" s="55">
        <f>Bond_Historical!M796</f>
        <v>3.9013430133508583E-4</v>
      </c>
      <c r="G796" s="55">
        <f>Bond_Historical!N796</f>
        <v>-1.2941871990866487E-3</v>
      </c>
      <c r="H796" s="55">
        <f>Bond_Historical!O796</f>
        <v>3.1333527521323402E-3</v>
      </c>
      <c r="I796" s="55">
        <f>Bond_Historical!P796</f>
        <v>9.4130614756009299E-4</v>
      </c>
      <c r="J796" s="55">
        <f>Equity_Historical!P797</f>
        <v>-1.1702276041471496E-2</v>
      </c>
      <c r="K796" s="55">
        <f>Equity_Historical!Q797</f>
        <v>-1.9988948629403008E-2</v>
      </c>
      <c r="L796" s="55">
        <f>Equity_Historical!R797</f>
        <v>-1.1222755560400307E-2</v>
      </c>
      <c r="M796" s="55">
        <f>Equity_Historical!S797</f>
        <v>-1.8331581143033217E-2</v>
      </c>
      <c r="N796" s="55">
        <f>Equity_Historical!T797</f>
        <v>-1.0336065109588776E-2</v>
      </c>
      <c r="O796" s="55">
        <f>Equity_Historical!U797</f>
        <v>-1.7762643213619308E-3</v>
      </c>
      <c r="P796" s="55">
        <f>Equity_Historical!V797</f>
        <v>-3.0641171297471668E-4</v>
      </c>
      <c r="Q796" s="55">
        <f>Equity_Historical!W797</f>
        <v>1.6533611213745457E-3</v>
      </c>
      <c r="R796" s="55">
        <f>Equity_Historical!X797</f>
        <v>-1.1394136246532365E-2</v>
      </c>
      <c r="S796" s="55">
        <f>Equity_Historical!Y797</f>
        <v>-1.7972800870211102E-2</v>
      </c>
      <c r="T796" s="55">
        <f>Equity_Historical!Z797</f>
        <v>-4.2392145845070187E-2</v>
      </c>
      <c r="V796" s="55"/>
      <c r="W796" s="55">
        <v>-3.5880952099856284E-4</v>
      </c>
      <c r="X796" s="55">
        <v>2.7680073904641979E-2</v>
      </c>
      <c r="Y796" s="94">
        <f t="shared" si="53"/>
        <v>1.6464520534385761E-2</v>
      </c>
      <c r="Z796" s="54">
        <f t="shared" si="54"/>
        <v>1016464.5205343858</v>
      </c>
      <c r="AA796" s="54">
        <f t="shared" si="55"/>
        <v>16464.520534385811</v>
      </c>
      <c r="AB796" s="101">
        <v>2902.0322299827822</v>
      </c>
      <c r="AC796" s="6">
        <f t="shared" si="52"/>
        <v>1084886.5807992127</v>
      </c>
    </row>
    <row r="797" spans="2:29">
      <c r="B797" s="112">
        <v>44615</v>
      </c>
      <c r="C797" s="33">
        <v>793</v>
      </c>
      <c r="D797" s="55">
        <f>Bond_Historical!K797</f>
        <v>-5.0449242053225759E-3</v>
      </c>
      <c r="E797" s="55">
        <f>Bond_Historical!L797</f>
        <v>-4.4747026106711895E-3</v>
      </c>
      <c r="F797" s="55">
        <f>Bond_Historical!M797</f>
        <v>-4.6932535313183353E-3</v>
      </c>
      <c r="G797" s="55">
        <f>Bond_Historical!N797</f>
        <v>-9.1087125692509308E-3</v>
      </c>
      <c r="H797" s="55">
        <f>Bond_Historical!O797</f>
        <v>9.8761608585908761E-4</v>
      </c>
      <c r="I797" s="55">
        <f>Bond_Historical!P797</f>
        <v>-9.4130614756011055E-4</v>
      </c>
      <c r="J797" s="55">
        <f>Equity_Historical!P798</f>
        <v>4.0463449742780813E-3</v>
      </c>
      <c r="K797" s="55">
        <f>Equity_Historical!Q798</f>
        <v>-1.8126511971488908E-2</v>
      </c>
      <c r="L797" s="55">
        <f>Equity_Historical!R798</f>
        <v>-1.0313396685024642E-2</v>
      </c>
      <c r="M797" s="55">
        <f>Equity_Historical!S798</f>
        <v>4.8568638042110939E-3</v>
      </c>
      <c r="N797" s="55">
        <f>Equity_Historical!T798</f>
        <v>-3.8041425488096026E-2</v>
      </c>
      <c r="O797" s="55">
        <f>Equity_Historical!U798</f>
        <v>-2.1161562025120418E-2</v>
      </c>
      <c r="P797" s="55">
        <f>Equity_Historical!V798</f>
        <v>-4.0367287826652918E-3</v>
      </c>
      <c r="Q797" s="55">
        <f>Equity_Historical!W798</f>
        <v>-4.1384379984577124E-3</v>
      </c>
      <c r="R797" s="55">
        <f>Equity_Historical!X798</f>
        <v>-6.2680815638347367E-3</v>
      </c>
      <c r="S797" s="55">
        <f>Equity_Historical!Y798</f>
        <v>-2.6204331884143124E-2</v>
      </c>
      <c r="T797" s="55">
        <f>Equity_Historical!Z798</f>
        <v>-4.7050664890154519E-2</v>
      </c>
      <c r="V797" s="55"/>
      <c r="W797" s="55">
        <v>-5.3599511279432115E-3</v>
      </c>
      <c r="X797" s="55">
        <v>-3.5187370923226088E-3</v>
      </c>
      <c r="Y797" s="94">
        <f t="shared" si="53"/>
        <v>-4.2552227065708499E-3</v>
      </c>
      <c r="Z797" s="54">
        <f t="shared" si="54"/>
        <v>995744.77729342913</v>
      </c>
      <c r="AA797" s="54">
        <f t="shared" si="55"/>
        <v>-4255.2227065708721</v>
      </c>
      <c r="AB797" s="101">
        <v>2928.3573323263554</v>
      </c>
      <c r="AC797" s="6">
        <f t="shared" si="52"/>
        <v>1080631.3580926419</v>
      </c>
    </row>
    <row r="798" spans="2:29">
      <c r="B798" s="112">
        <v>44616</v>
      </c>
      <c r="C798" s="33">
        <v>794</v>
      </c>
      <c r="D798" s="55">
        <f>Bond_Historical!K798</f>
        <v>2.2179548832817492E-3</v>
      </c>
      <c r="E798" s="55">
        <f>Bond_Historical!L798</f>
        <v>1.8287127944041051E-3</v>
      </c>
      <c r="F798" s="55">
        <f>Bond_Historical!M798</f>
        <v>3.9222839387465533E-4</v>
      </c>
      <c r="G798" s="55">
        <f>Bond_Historical!N798</f>
        <v>4.7274232364980916E-3</v>
      </c>
      <c r="H798" s="55">
        <f>Bond_Historical!O798</f>
        <v>4.1040561267471683E-3</v>
      </c>
      <c r="I798" s="55">
        <f>Bond_Historical!P798</f>
        <v>1.1294809866491398E-3</v>
      </c>
      <c r="J798" s="55">
        <f>Equity_Historical!P799</f>
        <v>-1.2715718709671035E-2</v>
      </c>
      <c r="K798" s="55">
        <f>Equity_Historical!Q799</f>
        <v>4.5076056191866179E-2</v>
      </c>
      <c r="L798" s="55">
        <f>Equity_Historical!R799</f>
        <v>-3.8578005827653392E-3</v>
      </c>
      <c r="M798" s="55">
        <f>Equity_Historical!S799</f>
        <v>-4.0994923921915435E-2</v>
      </c>
      <c r="N798" s="55">
        <f>Equity_Historical!T799</f>
        <v>6.9047549306899322E-3</v>
      </c>
      <c r="O798" s="55">
        <f>Equity_Historical!U799</f>
        <v>-2.8237858727307327E-2</v>
      </c>
      <c r="P798" s="55">
        <f>Equity_Historical!V799</f>
        <v>1.8728868024584032E-2</v>
      </c>
      <c r="Q798" s="55">
        <f>Equity_Historical!W799</f>
        <v>-1.2998710903578646E-2</v>
      </c>
      <c r="R798" s="55">
        <f>Equity_Historical!X799</f>
        <v>-8.1484121128928694E-3</v>
      </c>
      <c r="S798" s="55">
        <f>Equity_Historical!Y799</f>
        <v>1.6542415773326571E-2</v>
      </c>
      <c r="T798" s="55">
        <f>Equity_Historical!Z799</f>
        <v>1.5405808625900391E-2</v>
      </c>
      <c r="V798" s="55"/>
      <c r="W798" s="55">
        <v>2.527396865651886E-3</v>
      </c>
      <c r="X798" s="55">
        <v>1.5388395820776115E-2</v>
      </c>
      <c r="Y798" s="94">
        <f t="shared" si="53"/>
        <v>1.0243996238726422E-2</v>
      </c>
      <c r="Z798" s="54">
        <f t="shared" si="54"/>
        <v>1010243.9962387264</v>
      </c>
      <c r="AA798" s="54">
        <f t="shared" si="55"/>
        <v>10243.996238726424</v>
      </c>
      <c r="AB798" s="101">
        <v>2955.4604967995547</v>
      </c>
      <c r="AC798" s="6">
        <f t="shared" si="52"/>
        <v>1090875.3543313683</v>
      </c>
    </row>
    <row r="799" spans="2:29">
      <c r="B799" s="112">
        <v>44617</v>
      </c>
      <c r="C799" s="33">
        <v>795</v>
      </c>
      <c r="D799" s="55">
        <f>Bond_Historical!K799</f>
        <v>8.6136042142598453E-4</v>
      </c>
      <c r="E799" s="55">
        <f>Bond_Historical!L799</f>
        <v>1.004463297514969E-3</v>
      </c>
      <c r="F799" s="55">
        <f>Bond_Historical!M799</f>
        <v>1.5661428561347264E-3</v>
      </c>
      <c r="G799" s="55">
        <f>Bond_Historical!N799</f>
        <v>4.0575575540781747E-3</v>
      </c>
      <c r="H799" s="55">
        <f>Bond_Historical!O799</f>
        <v>-9.8349695265621123E-4</v>
      </c>
      <c r="I799" s="55">
        <f>Bond_Historical!P799</f>
        <v>5.6419288064026441E-4</v>
      </c>
      <c r="J799" s="55">
        <f>Equity_Historical!P800</f>
        <v>2.6557026281225665E-2</v>
      </c>
      <c r="K799" s="55">
        <f>Equity_Historical!Q800</f>
        <v>1.3777439704900083E-2</v>
      </c>
      <c r="L799" s="55">
        <f>Equity_Historical!R800</f>
        <v>1.365792747130931E-2</v>
      </c>
      <c r="M799" s="55">
        <f>Equity_Historical!S800</f>
        <v>2.991904835755128E-2</v>
      </c>
      <c r="N799" s="55">
        <f>Equity_Historical!T800</f>
        <v>3.6922899429053489E-2</v>
      </c>
      <c r="O799" s="55">
        <f>Equity_Historical!U800</f>
        <v>2.3383970307983417E-2</v>
      </c>
      <c r="P799" s="55">
        <f>Equity_Historical!V800</f>
        <v>8.2078889336562478E-3</v>
      </c>
      <c r="Q799" s="55">
        <f>Equity_Historical!W800</f>
        <v>3.1080695888650051E-2</v>
      </c>
      <c r="R799" s="55">
        <f>Equity_Historical!X800</f>
        <v>4.264083042202587E-2</v>
      </c>
      <c r="S799" s="55">
        <f>Equity_Historical!Y800</f>
        <v>1.288226997543992E-2</v>
      </c>
      <c r="T799" s="55">
        <f>Equity_Historical!Z800</f>
        <v>1.2236641073522826E-2</v>
      </c>
      <c r="V799" s="55"/>
      <c r="W799" s="55">
        <v>1.9105536391579589E-3</v>
      </c>
      <c r="X799" s="55">
        <v>2.5934248133723019E-2</v>
      </c>
      <c r="Y799" s="94">
        <f t="shared" si="53"/>
        <v>1.6324770335896993E-2</v>
      </c>
      <c r="Z799" s="54">
        <f t="shared" si="54"/>
        <v>1016324.770335897</v>
      </c>
      <c r="AA799" s="54">
        <f t="shared" si="55"/>
        <v>16324.770335896988</v>
      </c>
      <c r="AB799" s="101">
        <v>2988.2438253292348</v>
      </c>
      <c r="AC799" s="6">
        <f t="shared" si="52"/>
        <v>1107200.1246672655</v>
      </c>
    </row>
    <row r="800" spans="2:29">
      <c r="B800" s="112">
        <v>44620</v>
      </c>
      <c r="C800" s="33">
        <v>796</v>
      </c>
      <c r="D800" s="55">
        <f>Bond_Historical!K800</f>
        <v>7.3508709487273352E-3</v>
      </c>
      <c r="E800" s="55">
        <f>Bond_Historical!L800</f>
        <v>7.1842450193399321E-3</v>
      </c>
      <c r="F800" s="55">
        <f>Bond_Historical!M800</f>
        <v>7.7941321563305922E-3</v>
      </c>
      <c r="G800" s="55">
        <f>Bond_Historical!N800</f>
        <v>1.0633058862281004E-2</v>
      </c>
      <c r="H800" s="55">
        <f>Bond_Historical!O800</f>
        <v>1.6749712827013291E-2</v>
      </c>
      <c r="I800" s="55">
        <f>Bond_Historical!P800</f>
        <v>1.1276501350254971E-3</v>
      </c>
      <c r="J800" s="55">
        <f>Equity_Historical!P801</f>
        <v>7.4237212569686645E-3</v>
      </c>
      <c r="K800" s="55">
        <f>Equity_Historical!Q801</f>
        <v>2.6096949364983854E-3</v>
      </c>
      <c r="L800" s="55">
        <f>Equity_Historical!R801</f>
        <v>-8.9857885993995766E-3</v>
      </c>
      <c r="M800" s="55">
        <f>Equity_Historical!S801</f>
        <v>-5.5544796763080705E-3</v>
      </c>
      <c r="N800" s="55">
        <f>Equity_Historical!T801</f>
        <v>-9.0066315133065095E-3</v>
      </c>
      <c r="O800" s="55">
        <f>Equity_Historical!U801</f>
        <v>-4.2591991058377111E-2</v>
      </c>
      <c r="P800" s="55">
        <f>Equity_Historical!V801</f>
        <v>-2.9490044195673065E-2</v>
      </c>
      <c r="Q800" s="55">
        <f>Equity_Historical!W801</f>
        <v>-1.9799481007923047E-3</v>
      </c>
      <c r="R800" s="55">
        <f>Equity_Historical!X801</f>
        <v>2.5221244635733573E-4</v>
      </c>
      <c r="S800" s="55">
        <f>Equity_Historical!Y801</f>
        <v>1.6364367925091579E-3</v>
      </c>
      <c r="T800" s="55">
        <f>Equity_Historical!Z801</f>
        <v>3.6892480873726881E-2</v>
      </c>
      <c r="V800" s="55"/>
      <c r="W800" s="55">
        <v>8.174206767901095E-3</v>
      </c>
      <c r="X800" s="55">
        <v>-6.9660084115582388E-2</v>
      </c>
      <c r="Y800" s="94">
        <f t="shared" si="53"/>
        <v>-3.8526367762188991E-2</v>
      </c>
      <c r="Z800" s="54">
        <f t="shared" si="54"/>
        <v>961473.63223781099</v>
      </c>
      <c r="AA800" s="54">
        <f t="shared" si="55"/>
        <v>-38526.367762189009</v>
      </c>
      <c r="AB800" s="101">
        <v>3010.3413616775069</v>
      </c>
      <c r="AC800" s="6">
        <f t="shared" si="52"/>
        <v>1068673.7569050766</v>
      </c>
    </row>
    <row r="801" spans="2:29">
      <c r="B801" s="112">
        <v>44621</v>
      </c>
      <c r="C801" s="33">
        <v>797</v>
      </c>
      <c r="D801" s="55">
        <f>Bond_Historical!K801</f>
        <v>5.2313876904798327E-3</v>
      </c>
      <c r="E801" s="55">
        <f>Bond_Historical!L801</f>
        <v>5.6192485450189001E-3</v>
      </c>
      <c r="F801" s="55">
        <f>Bond_Historical!M801</f>
        <v>7.43214335209701E-3</v>
      </c>
      <c r="G801" s="55">
        <f>Bond_Historical!N801</f>
        <v>3.4147581604242415E-3</v>
      </c>
      <c r="H801" s="55">
        <f>Bond_Historical!O801</f>
        <v>7.9668373581637166E-3</v>
      </c>
      <c r="I801" s="55">
        <f>Bond_Historical!P801</f>
        <v>1.6918399713212041E-3</v>
      </c>
      <c r="J801" s="55">
        <f>Equity_Historical!P802</f>
        <v>9.5183604361750822E-3</v>
      </c>
      <c r="K801" s="55">
        <f>Equity_Historical!Q802</f>
        <v>-3.6383456773114942E-2</v>
      </c>
      <c r="L801" s="55">
        <f>Equity_Historical!R802</f>
        <v>6.1219522776053345E-3</v>
      </c>
      <c r="M801" s="55">
        <f>Equity_Historical!S802</f>
        <v>-3.0908331470112644E-2</v>
      </c>
      <c r="N801" s="55">
        <f>Equity_Historical!T802</f>
        <v>-2.2878392775176164E-2</v>
      </c>
      <c r="O801" s="55">
        <f>Equity_Historical!U802</f>
        <v>-3.8459269695140692E-2</v>
      </c>
      <c r="P801" s="55">
        <f>Equity_Historical!V802</f>
        <v>7.3778370976221273E-3</v>
      </c>
      <c r="Q801" s="55">
        <f>Equity_Historical!W802</f>
        <v>-4.5575313274589307E-3</v>
      </c>
      <c r="R801" s="55">
        <f>Equity_Historical!X802</f>
        <v>7.9818688924956677E-4</v>
      </c>
      <c r="S801" s="55">
        <f>Equity_Historical!Y802</f>
        <v>-1.1696183962558553E-2</v>
      </c>
      <c r="T801" s="55">
        <f>Equity_Historical!Z802</f>
        <v>-3.812606937589968E-3</v>
      </c>
      <c r="V801" s="55"/>
      <c r="W801" s="55">
        <v>4.9026047128510912E-3</v>
      </c>
      <c r="X801" s="55">
        <v>-7.623759152396584E-4</v>
      </c>
      <c r="Y801" s="94">
        <f t="shared" si="53"/>
        <v>1.5036163359966413E-3</v>
      </c>
      <c r="Z801" s="54">
        <f t="shared" si="54"/>
        <v>1001503.6163359967</v>
      </c>
      <c r="AA801" s="54">
        <f t="shared" si="55"/>
        <v>1503.6163359966595</v>
      </c>
      <c r="AB801" s="101">
        <v>3033.5257069863146</v>
      </c>
      <c r="AC801" s="6">
        <f t="shared" si="52"/>
        <v>1070177.3732410732</v>
      </c>
    </row>
    <row r="802" spans="2:29">
      <c r="B802" s="112">
        <v>44622</v>
      </c>
      <c r="C802" s="33">
        <v>798</v>
      </c>
      <c r="D802" s="55">
        <f>Bond_Historical!K802</f>
        <v>-1.2360116124833837E-2</v>
      </c>
      <c r="E802" s="55">
        <f>Bond_Historical!L802</f>
        <v>-1.2073973070730864E-2</v>
      </c>
      <c r="F802" s="55">
        <f>Bond_Historical!M802</f>
        <v>-1.3589968453171007E-2</v>
      </c>
      <c r="G802" s="55">
        <f>Bond_Historical!N802</f>
        <v>-1.5320536077138494E-2</v>
      </c>
      <c r="H802" s="55">
        <f>Bond_Historical!O802</f>
        <v>-6.7555797838374848E-3</v>
      </c>
      <c r="I802" s="55">
        <f>Bond_Historical!P802</f>
        <v>-2.2564497883036968E-3</v>
      </c>
      <c r="J802" s="55">
        <f>Equity_Historical!P803</f>
        <v>1.7032341705220742E-2</v>
      </c>
      <c r="K802" s="55">
        <f>Equity_Historical!Q803</f>
        <v>2.2449892093447422E-2</v>
      </c>
      <c r="L802" s="55">
        <f>Equity_Historical!R803</f>
        <v>1.2491971439070482E-3</v>
      </c>
      <c r="M802" s="55">
        <f>Equity_Historical!S803</f>
        <v>-1.4373488882718939E-3</v>
      </c>
      <c r="N802" s="55">
        <f>Equity_Historical!T803</f>
        <v>1.9382315438202527E-2</v>
      </c>
      <c r="O802" s="55">
        <f>Equity_Historical!U803</f>
        <v>2.0527932737943528E-2</v>
      </c>
      <c r="P802" s="55">
        <f>Equity_Historical!V803</f>
        <v>1.0662830930612667E-2</v>
      </c>
      <c r="Q802" s="55">
        <f>Equity_Historical!W803</f>
        <v>1.7761251355453301E-2</v>
      </c>
      <c r="R802" s="55">
        <f>Equity_Historical!X803</f>
        <v>1.898922768647994E-2</v>
      </c>
      <c r="S802" s="55">
        <f>Equity_Historical!Y803</f>
        <v>2.0379348743094099E-2</v>
      </c>
      <c r="T802" s="55">
        <f>Equity_Historical!Z803</f>
        <v>4.7188965118333648E-2</v>
      </c>
      <c r="V802" s="55"/>
      <c r="W802" s="55">
        <v>-1.2025090979480598E-2</v>
      </c>
      <c r="X802" s="55">
        <v>1.3045012421493835E-3</v>
      </c>
      <c r="Y802" s="94">
        <f t="shared" si="53"/>
        <v>-4.0273356465026092E-3</v>
      </c>
      <c r="Z802" s="54">
        <f t="shared" si="54"/>
        <v>995972.66435349744</v>
      </c>
      <c r="AA802" s="54">
        <f t="shared" si="55"/>
        <v>-4027.3356465025572</v>
      </c>
      <c r="AB802" s="101">
        <v>3151.2012935305247</v>
      </c>
      <c r="AC802" s="6">
        <f t="shared" si="52"/>
        <v>1066150.0375945708</v>
      </c>
    </row>
    <row r="803" spans="2:29">
      <c r="B803" s="112">
        <v>44623</v>
      </c>
      <c r="C803" s="33">
        <v>799</v>
      </c>
      <c r="D803" s="55">
        <f>Bond_Historical!K803</f>
        <v>4.4230134894567849E-3</v>
      </c>
      <c r="E803" s="55">
        <f>Bond_Historical!L803</f>
        <v>3.3735604837143961E-3</v>
      </c>
      <c r="F803" s="55">
        <f>Bond_Historical!M803</f>
        <v>3.5122322501523577E-3</v>
      </c>
      <c r="G803" s="55">
        <f>Bond_Historical!N803</f>
        <v>3.6497927806324331E-3</v>
      </c>
      <c r="H803" s="55">
        <f>Bond_Historical!O803</f>
        <v>-1.1306022496814713E-3</v>
      </c>
      <c r="I803" s="55">
        <f>Bond_Historical!P803</f>
        <v>-1.3180737708225012E-3</v>
      </c>
      <c r="J803" s="55">
        <f>Equity_Historical!P804</f>
        <v>6.3130955072425807E-3</v>
      </c>
      <c r="K803" s="55">
        <f>Equity_Historical!Q804</f>
        <v>-2.5008527165531494E-2</v>
      </c>
      <c r="L803" s="55">
        <f>Equity_Historical!R804</f>
        <v>2.2727487473112908E-2</v>
      </c>
      <c r="M803" s="55">
        <f>Equity_Historical!S804</f>
        <v>-2.0131549175611281E-2</v>
      </c>
      <c r="N803" s="55">
        <f>Equity_Historical!T804</f>
        <v>-2.7272463111637766E-3</v>
      </c>
      <c r="O803" s="55">
        <f>Equity_Historical!U804</f>
        <v>-7.1331988469795224E-3</v>
      </c>
      <c r="P803" s="55">
        <f>Equity_Historical!V804</f>
        <v>1.8188469236849962E-2</v>
      </c>
      <c r="Q803" s="55">
        <f>Equity_Historical!W804</f>
        <v>1.575376762710981E-2</v>
      </c>
      <c r="R803" s="55">
        <f>Equity_Historical!X804</f>
        <v>2.489799520887296E-3</v>
      </c>
      <c r="S803" s="55">
        <f>Equity_Historical!Y804</f>
        <v>-1.9832790539206623E-3</v>
      </c>
      <c r="T803" s="55">
        <f>Equity_Historical!Z804</f>
        <v>1.5701305433928142E-2</v>
      </c>
      <c r="V803" s="55"/>
      <c r="W803" s="55">
        <v>2.841174889024889E-3</v>
      </c>
      <c r="X803" s="55">
        <v>1.0698979079534461E-2</v>
      </c>
      <c r="Y803" s="94">
        <f t="shared" si="53"/>
        <v>7.5558574033306328E-3</v>
      </c>
      <c r="Z803" s="54">
        <f t="shared" si="54"/>
        <v>1007555.8574033306</v>
      </c>
      <c r="AA803" s="54">
        <f t="shared" si="55"/>
        <v>7555.8574033306213</v>
      </c>
      <c r="AB803" s="101">
        <v>3153.5588912359672</v>
      </c>
      <c r="AC803" s="6">
        <f t="shared" si="52"/>
        <v>1073705.8949979013</v>
      </c>
    </row>
    <row r="804" spans="2:29">
      <c r="B804" s="112">
        <v>44624</v>
      </c>
      <c r="C804" s="33">
        <v>800</v>
      </c>
      <c r="D804" s="55">
        <f>Bond_Historical!K804</f>
        <v>3.5492368765823773E-3</v>
      </c>
      <c r="E804" s="55">
        <f>Bond_Historical!L804</f>
        <v>3.9970449577883555E-3</v>
      </c>
      <c r="F804" s="55">
        <f>Bond_Historical!M804</f>
        <v>6.2136621969938275E-3</v>
      </c>
      <c r="G804" s="55">
        <f>Bond_Historical!N804</f>
        <v>9.7102957775289326E-4</v>
      </c>
      <c r="H804" s="55">
        <f>Bond_Historical!O804</f>
        <v>7.4051272872865314E-3</v>
      </c>
      <c r="I804" s="55">
        <f>Bond_Historical!P804</f>
        <v>-9.4296137957877745E-4</v>
      </c>
      <c r="J804" s="55">
        <f>Equity_Historical!P805</f>
        <v>3.6944858008785351E-2</v>
      </c>
      <c r="K804" s="55">
        <f>Equity_Historical!Q805</f>
        <v>-1.4440894099317345E-2</v>
      </c>
      <c r="L804" s="55">
        <f>Equity_Historical!R805</f>
        <v>2.5027111441060262E-2</v>
      </c>
      <c r="M804" s="55">
        <f>Equity_Historical!S805</f>
        <v>-4.327069875284581E-2</v>
      </c>
      <c r="N804" s="55">
        <f>Equity_Historical!T805</f>
        <v>-3.3054260371571526E-2</v>
      </c>
      <c r="O804" s="55">
        <f>Equity_Historical!U805</f>
        <v>-2.8532596907041134E-2</v>
      </c>
      <c r="P804" s="55">
        <f>Equity_Historical!V805</f>
        <v>1.2840215600298239E-2</v>
      </c>
      <c r="Q804" s="55">
        <f>Equity_Historical!W805</f>
        <v>1.7848615524945689E-2</v>
      </c>
      <c r="R804" s="55">
        <f>Equity_Historical!X805</f>
        <v>2.4482472508734501E-2</v>
      </c>
      <c r="S804" s="55">
        <f>Equity_Historical!Y805</f>
        <v>-1.8579928473897809E-2</v>
      </c>
      <c r="T804" s="55">
        <f>Equity_Historical!Z805</f>
        <v>2.1088848578840771E-2</v>
      </c>
      <c r="V804" s="55"/>
      <c r="W804" s="55">
        <v>3.0303672696205641E-3</v>
      </c>
      <c r="X804" s="55">
        <v>-2.7463278034157088E-3</v>
      </c>
      <c r="Y804" s="94">
        <f t="shared" si="53"/>
        <v>-4.3564977420119944E-4</v>
      </c>
      <c r="Z804" s="54">
        <f t="shared" si="54"/>
        <v>999564.35022579879</v>
      </c>
      <c r="AA804" s="54">
        <f t="shared" si="55"/>
        <v>-435.64977420121431</v>
      </c>
      <c r="AB804" s="101">
        <v>3165.612660819781</v>
      </c>
      <c r="AC804" s="6">
        <f t="shared" si="52"/>
        <v>1073270.2452237001</v>
      </c>
    </row>
    <row r="805" spans="2:29">
      <c r="B805" s="112">
        <v>44627</v>
      </c>
      <c r="C805" s="33">
        <v>801</v>
      </c>
      <c r="D805" s="55">
        <f>Bond_Historical!K805</f>
        <v>-4.8986689588439792E-3</v>
      </c>
      <c r="E805" s="55">
        <f>Bond_Historical!L805</f>
        <v>-5.8190897771685669E-3</v>
      </c>
      <c r="F805" s="55">
        <f>Bond_Historical!M805</f>
        <v>-3.8789813515395536E-3</v>
      </c>
      <c r="G805" s="55">
        <f>Bond_Historical!N805</f>
        <v>-1.2206140616201379E-2</v>
      </c>
      <c r="H805" s="55">
        <f>Bond_Historical!O805</f>
        <v>6.2356634198855185E-3</v>
      </c>
      <c r="I805" s="55">
        <f>Bond_Historical!P805</f>
        <v>-1.8882353879398402E-3</v>
      </c>
      <c r="J805" s="55">
        <f>Equity_Historical!P806</f>
        <v>3.539884500154436E-2</v>
      </c>
      <c r="K805" s="55">
        <f>Equity_Historical!Q806</f>
        <v>-6.4998509516459385E-2</v>
      </c>
      <c r="L805" s="55">
        <f>Equity_Historical!R806</f>
        <v>-8.0847270819437919E-3</v>
      </c>
      <c r="M805" s="55">
        <f>Equity_Historical!S806</f>
        <v>-4.0201773635487173E-2</v>
      </c>
      <c r="N805" s="55">
        <f>Equity_Historical!T806</f>
        <v>-7.4201080401916031E-2</v>
      </c>
      <c r="O805" s="55">
        <f>Equity_Historical!U806</f>
        <v>-3.9381270175490458E-2</v>
      </c>
      <c r="P805" s="55">
        <f>Equity_Historical!V806</f>
        <v>-2.6622812951132273E-2</v>
      </c>
      <c r="Q805" s="55">
        <f>Equity_Historical!W806</f>
        <v>2.8884897385336268E-3</v>
      </c>
      <c r="R805" s="55">
        <f>Equity_Historical!X806</f>
        <v>-2.3907178567284967E-2</v>
      </c>
      <c r="S805" s="55">
        <f>Equity_Historical!Y806</f>
        <v>-2.4003220832663725E-2</v>
      </c>
      <c r="T805" s="55">
        <f>Equity_Historical!Z806</f>
        <v>-5.552968749560519E-2</v>
      </c>
      <c r="V805" s="55"/>
      <c r="W805" s="55">
        <v>-6.2800264973586388E-3</v>
      </c>
      <c r="X805" s="55">
        <v>-1.4328824878097723E-2</v>
      </c>
      <c r="Y805" s="94">
        <f t="shared" si="53"/>
        <v>-1.1109305525802089E-2</v>
      </c>
      <c r="Z805" s="54">
        <f t="shared" si="54"/>
        <v>988890.69447419792</v>
      </c>
      <c r="AA805" s="54">
        <f t="shared" si="55"/>
        <v>-11109.305525802076</v>
      </c>
      <c r="AB805" s="101">
        <v>3165.9111306373961</v>
      </c>
      <c r="AC805" s="6">
        <f t="shared" si="52"/>
        <v>1062160.939697898</v>
      </c>
    </row>
    <row r="806" spans="2:29">
      <c r="B806" s="112">
        <v>44628</v>
      </c>
      <c r="C806" s="33">
        <v>802</v>
      </c>
      <c r="D806" s="55">
        <f>Bond_Historical!K806</f>
        <v>-4.6757628490024326E-3</v>
      </c>
      <c r="E806" s="55">
        <f>Bond_Historical!L806</f>
        <v>-3.5628647122496913E-3</v>
      </c>
      <c r="F806" s="55">
        <f>Bond_Historical!M806</f>
        <v>-4.6746610987852804E-3</v>
      </c>
      <c r="G806" s="55">
        <f>Bond_Historical!N806</f>
        <v>-5.9945277618986418E-3</v>
      </c>
      <c r="H806" s="55">
        <f>Bond_Historical!O806</f>
        <v>3.9769331070648017E-3</v>
      </c>
      <c r="I806" s="55">
        <f>Bond_Historical!P806</f>
        <v>-2.8390151329616225E-3</v>
      </c>
      <c r="J806" s="55">
        <f>Equity_Historical!P807</f>
        <v>7.5471512635677676E-3</v>
      </c>
      <c r="K806" s="55">
        <f>Equity_Historical!Q807</f>
        <v>1.493034389117393E-2</v>
      </c>
      <c r="L806" s="55">
        <f>Equity_Historical!R807</f>
        <v>-2.0898620726357019E-2</v>
      </c>
      <c r="M806" s="55">
        <f>Equity_Historical!S807</f>
        <v>-3.8818943468836298E-3</v>
      </c>
      <c r="N806" s="55">
        <f>Equity_Historical!T807</f>
        <v>-3.771377550803672E-3</v>
      </c>
      <c r="O806" s="55">
        <f>Equity_Historical!U807</f>
        <v>-7.0679112591812221E-3</v>
      </c>
      <c r="P806" s="55">
        <f>Equity_Historical!V807</f>
        <v>-1.7609541325222588E-2</v>
      </c>
      <c r="Q806" s="55">
        <f>Equity_Historical!W807</f>
        <v>-1.5540558464881752E-2</v>
      </c>
      <c r="R806" s="55">
        <f>Equity_Historical!X807</f>
        <v>-2.792983825662659E-2</v>
      </c>
      <c r="S806" s="55">
        <f>Equity_Historical!Y807</f>
        <v>-1.1744811554350778E-2</v>
      </c>
      <c r="T806" s="55">
        <f>Equity_Historical!Z807</f>
        <v>-1.1090825922655504E-2</v>
      </c>
      <c r="V806" s="55"/>
      <c r="W806" s="55">
        <v>-4.2228075349452707E-3</v>
      </c>
      <c r="X806" s="55">
        <v>-7.4804048570297783E-3</v>
      </c>
      <c r="Y806" s="94">
        <f t="shared" si="53"/>
        <v>-6.1773659281959756E-3</v>
      </c>
      <c r="Z806" s="54">
        <f t="shared" si="54"/>
        <v>993822.634071804</v>
      </c>
      <c r="AA806" s="54">
        <f t="shared" si="55"/>
        <v>-6177.365928195999</v>
      </c>
      <c r="AB806" s="101">
        <v>3181.6166578086559</v>
      </c>
      <c r="AC806" s="6">
        <f t="shared" si="52"/>
        <v>1055983.5737697021</v>
      </c>
    </row>
    <row r="807" spans="2:29">
      <c r="B807" s="112">
        <v>44629</v>
      </c>
      <c r="C807" s="33">
        <v>803</v>
      </c>
      <c r="D807" s="55">
        <f>Bond_Historical!K807</f>
        <v>-2.717228373308676E-3</v>
      </c>
      <c r="E807" s="55">
        <f>Bond_Historical!L807</f>
        <v>-2.1070250506584659E-3</v>
      </c>
      <c r="F807" s="55">
        <f>Bond_Historical!M807</f>
        <v>-3.9124918931515307E-3</v>
      </c>
      <c r="G807" s="55">
        <f>Bond_Historical!N807</f>
        <v>1.7279143795426452E-3</v>
      </c>
      <c r="H807" s="55">
        <f>Bond_Historical!O807</f>
        <v>-9.5710948537865905E-3</v>
      </c>
      <c r="I807" s="55">
        <f>Bond_Historical!P807</f>
        <v>-1.327703875777985E-3</v>
      </c>
      <c r="J807" s="55">
        <f>Equity_Historical!P808</f>
        <v>-5.8526510677564175E-2</v>
      </c>
      <c r="K807" s="55">
        <f>Equity_Historical!Q808</f>
        <v>4.2239932050747199E-2</v>
      </c>
      <c r="L807" s="55">
        <f>Equity_Historical!R808</f>
        <v>5.176034230910953E-3</v>
      </c>
      <c r="M807" s="55">
        <f>Equity_Historical!S808</f>
        <v>3.8375532156125519E-2</v>
      </c>
      <c r="N807" s="55">
        <f>Equity_Historical!T808</f>
        <v>5.2099409296028375E-2</v>
      </c>
      <c r="O807" s="55">
        <f>Equity_Historical!U808</f>
        <v>3.9280631214805378E-2</v>
      </c>
      <c r="P807" s="55">
        <f>Equity_Historical!V808</f>
        <v>2.2296295169481336E-2</v>
      </c>
      <c r="Q807" s="55">
        <f>Equity_Historical!W808</f>
        <v>-4.1778303665295398E-3</v>
      </c>
      <c r="R807" s="55">
        <f>Equity_Historical!X808</f>
        <v>2.525609843718251E-2</v>
      </c>
      <c r="S807" s="55">
        <f>Equity_Historical!Y808</f>
        <v>3.4398936603298645E-2</v>
      </c>
      <c r="T807" s="55">
        <f>Equity_Historical!Z808</f>
        <v>1.0711501750932627E-2</v>
      </c>
      <c r="V807" s="55"/>
      <c r="W807" s="55">
        <v>-1.6104968620521056E-3</v>
      </c>
      <c r="X807" s="55">
        <v>2.1737009112387295E-2</v>
      </c>
      <c r="Y807" s="94">
        <f t="shared" si="53"/>
        <v>1.2398006722611534E-2</v>
      </c>
      <c r="Z807" s="54">
        <f t="shared" si="54"/>
        <v>1012398.0067226115</v>
      </c>
      <c r="AA807" s="54">
        <f t="shared" si="55"/>
        <v>12398.006722611492</v>
      </c>
      <c r="AB807" s="101">
        <v>3233.823266269872</v>
      </c>
      <c r="AC807" s="6">
        <f t="shared" si="52"/>
        <v>1068381.5804923135</v>
      </c>
    </row>
    <row r="808" spans="2:29">
      <c r="B808" s="112">
        <v>44630</v>
      </c>
      <c r="C808" s="33">
        <v>804</v>
      </c>
      <c r="D808" s="55">
        <f>Bond_Historical!K808</f>
        <v>-5.331816259113018E-3</v>
      </c>
      <c r="E808" s="55">
        <f>Bond_Historical!L808</f>
        <v>-5.6101527406845443E-3</v>
      </c>
      <c r="F808" s="55">
        <f>Bond_Historical!M808</f>
        <v>-4.3213258970193485E-3</v>
      </c>
      <c r="G808" s="55">
        <f>Bond_Historical!N808</f>
        <v>-1.1494923515677356E-2</v>
      </c>
      <c r="H808" s="55">
        <f>Bond_Historical!O808</f>
        <v>-2.2464673009898713E-3</v>
      </c>
      <c r="I808" s="55">
        <f>Bond_Historical!P808</f>
        <v>-1.8997141504713743E-3</v>
      </c>
      <c r="J808" s="55">
        <f>Equity_Historical!P809</f>
        <v>3.0570494386970185E-2</v>
      </c>
      <c r="K808" s="55">
        <f>Equity_Historical!Q809</f>
        <v>-1.6713126339871685E-2</v>
      </c>
      <c r="L808" s="55">
        <f>Equity_Historical!R809</f>
        <v>2.2476037330384412E-2</v>
      </c>
      <c r="M808" s="55">
        <f>Equity_Historical!S809</f>
        <v>-2.3839676580549699E-2</v>
      </c>
      <c r="N808" s="55">
        <f>Equity_Historical!T809</f>
        <v>-5.6718304950603374E-3</v>
      </c>
      <c r="O808" s="55">
        <f>Equity_Historical!U809</f>
        <v>-1.1911064897258536E-2</v>
      </c>
      <c r="P808" s="55">
        <f>Equity_Historical!V809</f>
        <v>-1.3307339321827006E-3</v>
      </c>
      <c r="Q808" s="55">
        <f>Equity_Historical!W809</f>
        <v>1.2257856423767635E-2</v>
      </c>
      <c r="R808" s="55">
        <f>Equity_Historical!X809</f>
        <v>1.2016433589345222E-2</v>
      </c>
      <c r="S808" s="55">
        <f>Equity_Historical!Y809</f>
        <v>-2.7562617594471338E-2</v>
      </c>
      <c r="T808" s="55">
        <f>Equity_Historical!Z809</f>
        <v>2.487378895985488E-2</v>
      </c>
      <c r="V808" s="55"/>
      <c r="W808" s="55">
        <v>-6.5711712597076866E-3</v>
      </c>
      <c r="X808" s="55">
        <v>-5.217719350831004E-3</v>
      </c>
      <c r="Y808" s="94">
        <f t="shared" si="53"/>
        <v>-5.7591001143816774E-3</v>
      </c>
      <c r="Z808" s="54">
        <f t="shared" si="54"/>
        <v>994240.89988561836</v>
      </c>
      <c r="AA808" s="54">
        <f t="shared" si="55"/>
        <v>-5759.1001143816393</v>
      </c>
      <c r="AB808" s="101">
        <v>3253.6647871992318</v>
      </c>
      <c r="AC808" s="6">
        <f t="shared" si="52"/>
        <v>1062622.4803779318</v>
      </c>
    </row>
    <row r="809" spans="2:29">
      <c r="B809" s="112">
        <v>44631</v>
      </c>
      <c r="C809" s="33">
        <v>805</v>
      </c>
      <c r="D809" s="55">
        <f>Bond_Historical!K809</f>
        <v>-7.4623377892616641E-4</v>
      </c>
      <c r="E809" s="55">
        <f>Bond_Historical!L809</f>
        <v>-1.8422280645412348E-4</v>
      </c>
      <c r="F809" s="55">
        <f>Bond_Historical!M809</f>
        <v>0</v>
      </c>
      <c r="G809" s="55">
        <f>Bond_Historical!N809</f>
        <v>-4.1563639373973189E-4</v>
      </c>
      <c r="H809" s="55">
        <f>Bond_Historical!O809</f>
        <v>6.8839353700748691E-3</v>
      </c>
      <c r="I809" s="55">
        <f>Bond_Historical!P809</f>
        <v>-3.6193854495157126E-3</v>
      </c>
      <c r="J809" s="55">
        <f>Equity_Historical!P810</f>
        <v>-5.1678736759431321E-3</v>
      </c>
      <c r="K809" s="55">
        <f>Equity_Historical!Q810</f>
        <v>-3.9710666777101243E-2</v>
      </c>
      <c r="L809" s="55">
        <f>Equity_Historical!R810</f>
        <v>-3.9338534343869407E-3</v>
      </c>
      <c r="M809" s="55">
        <f>Equity_Historical!S810</f>
        <v>-9.0601284239201999E-3</v>
      </c>
      <c r="N809" s="55">
        <f>Equity_Historical!T810</f>
        <v>5.6718304950602325E-3</v>
      </c>
      <c r="O809" s="55">
        <f>Equity_Historical!U810</f>
        <v>-2.2781437583941008E-2</v>
      </c>
      <c r="P809" s="55">
        <f>Equity_Historical!V810</f>
        <v>8.7248035676498938E-3</v>
      </c>
      <c r="Q809" s="55">
        <f>Equity_Historical!W810</f>
        <v>-1.454251169733317E-3</v>
      </c>
      <c r="R809" s="55">
        <f>Equity_Historical!X810</f>
        <v>-1.4637569801208941E-2</v>
      </c>
      <c r="S809" s="55">
        <f>Equity_Historical!Y810</f>
        <v>-2.4199097741288374E-2</v>
      </c>
      <c r="T809" s="55">
        <f>Equity_Historical!Z810</f>
        <v>2.9521658371976754E-2</v>
      </c>
      <c r="V809" s="55"/>
      <c r="W809" s="55">
        <v>-3.3748583405941084E-4</v>
      </c>
      <c r="X809" s="55">
        <v>-1.7363769692188009E-2</v>
      </c>
      <c r="Y809" s="94">
        <f t="shared" si="53"/>
        <v>-1.055325614893657E-2</v>
      </c>
      <c r="Z809" s="54">
        <f t="shared" si="54"/>
        <v>989446.74385106342</v>
      </c>
      <c r="AA809" s="54">
        <f t="shared" si="55"/>
        <v>-10553.256148936576</v>
      </c>
      <c r="AB809" s="101">
        <v>3424.2495930053992</v>
      </c>
      <c r="AC809" s="6">
        <f t="shared" si="52"/>
        <v>1052069.2242289954</v>
      </c>
    </row>
    <row r="810" spans="2:29">
      <c r="B810" s="112">
        <v>44634</v>
      </c>
      <c r="C810" s="33">
        <v>806</v>
      </c>
      <c r="D810" s="55">
        <f>Bond_Historical!K810</f>
        <v>-9.24999611861042E-3</v>
      </c>
      <c r="E810" s="55">
        <f>Bond_Historical!L810</f>
        <v>-9.7328558890273972E-3</v>
      </c>
      <c r="F810" s="55">
        <f>Bond_Historical!M810</f>
        <v>-9.0961827405867564E-3</v>
      </c>
      <c r="G810" s="55">
        <f>Bond_Historical!N810</f>
        <v>-1.4584269941381496E-2</v>
      </c>
      <c r="H810" s="55">
        <f>Bond_Historical!O810</f>
        <v>-1.074680994992148E-2</v>
      </c>
      <c r="I810" s="55">
        <f>Bond_Historical!P810</f>
        <v>-3.82413178710662E-3</v>
      </c>
      <c r="J810" s="55">
        <f>Equity_Historical!P811</f>
        <v>-3.6455058130089264E-2</v>
      </c>
      <c r="K810" s="55">
        <f>Equity_Historical!Q811</f>
        <v>-5.2371948287840576E-3</v>
      </c>
      <c r="L810" s="55">
        <f>Equity_Historical!R811</f>
        <v>1.3840496687319724E-2</v>
      </c>
      <c r="M810" s="55">
        <f>Equity_Historical!S811</f>
        <v>9.0601284239202294E-3</v>
      </c>
      <c r="N810" s="55">
        <f>Equity_Historical!T811</f>
        <v>-1.0400015931119061E-2</v>
      </c>
      <c r="O810" s="55">
        <f>Equity_Historical!U811</f>
        <v>9.8818912487894373E-3</v>
      </c>
      <c r="P810" s="55">
        <f>Equity_Historical!V811</f>
        <v>3.8310166959928997E-4</v>
      </c>
      <c r="Q810" s="55">
        <f>Equity_Historical!W811</f>
        <v>2.0127744973050606E-3</v>
      </c>
      <c r="R810" s="55">
        <f>Equity_Historical!X811</f>
        <v>1.040411723783531E-2</v>
      </c>
      <c r="S810" s="55">
        <f>Equity_Historical!Y811</f>
        <v>-2.6921589345083333E-2</v>
      </c>
      <c r="T810" s="55">
        <f>Equity_Historical!Z811</f>
        <v>1.1182984603814542E-2</v>
      </c>
      <c r="V810" s="55"/>
      <c r="W810" s="55">
        <v>-1.043536883611958E-2</v>
      </c>
      <c r="X810" s="55">
        <v>-3.0246282621995246E-2</v>
      </c>
      <c r="Y810" s="94">
        <f t="shared" si="53"/>
        <v>-2.232191710764498E-2</v>
      </c>
      <c r="Z810" s="54">
        <f t="shared" si="54"/>
        <v>977678.08289235504</v>
      </c>
      <c r="AA810" s="54">
        <f t="shared" si="55"/>
        <v>-22321.917107644957</v>
      </c>
      <c r="AB810" s="101">
        <v>3425.3111421744106</v>
      </c>
      <c r="AC810" s="6">
        <f t="shared" si="52"/>
        <v>1029747.3071213504</v>
      </c>
    </row>
    <row r="811" spans="2:29">
      <c r="B811" s="112">
        <v>44635</v>
      </c>
      <c r="C811" s="33">
        <v>807</v>
      </c>
      <c r="D811" s="55">
        <f>Bond_Historical!K811</f>
        <v>1.6312252218063897E-3</v>
      </c>
      <c r="E811" s="55">
        <f>Bond_Historical!L811</f>
        <v>2.2329760084392049E-3</v>
      </c>
      <c r="F811" s="55">
        <f>Bond_Historical!M811</f>
        <v>-6.7771270406557045E-3</v>
      </c>
      <c r="G811" s="55">
        <f>Bond_Historical!N811</f>
        <v>7.8212826634859924E-3</v>
      </c>
      <c r="H811" s="55">
        <f>Bond_Historical!O811</f>
        <v>-8.2584708851093473E-3</v>
      </c>
      <c r="I811" s="55">
        <f>Bond_Historical!P811</f>
        <v>-2.4934413683641772E-3</v>
      </c>
      <c r="J811" s="55">
        <f>Equity_Historical!P812</f>
        <v>-5.8596320150670053E-2</v>
      </c>
      <c r="K811" s="55">
        <f>Equity_Historical!Q812</f>
        <v>2.8523458631724834E-2</v>
      </c>
      <c r="L811" s="55">
        <f>Equity_Historical!R812</f>
        <v>1.1938121744747768E-2</v>
      </c>
      <c r="M811" s="55">
        <f>Equity_Historical!S812</f>
        <v>9.0131810225444701E-4</v>
      </c>
      <c r="N811" s="55">
        <f>Equity_Historical!T812</f>
        <v>1.8103906666988143E-3</v>
      </c>
      <c r="O811" s="55">
        <f>Equity_Historical!U812</f>
        <v>1.7590494118190043E-2</v>
      </c>
      <c r="P811" s="55">
        <f>Equity_Historical!V812</f>
        <v>5.4337004319403304E-3</v>
      </c>
      <c r="Q811" s="55">
        <f>Equity_Historical!W812</f>
        <v>9.7823692529247271E-3</v>
      </c>
      <c r="R811" s="55">
        <f>Equity_Historical!X812</f>
        <v>2.0267789413748492E-2</v>
      </c>
      <c r="S811" s="55">
        <f>Equity_Historical!Y812</f>
        <v>2.9245582368144528E-2</v>
      </c>
      <c r="T811" s="55">
        <f>Equity_Historical!Z812</f>
        <v>-1.3779561474364802E-2</v>
      </c>
      <c r="V811" s="55"/>
      <c r="W811" s="55">
        <v>1.0486264496293782E-3</v>
      </c>
      <c r="X811" s="55">
        <v>1.7533986412325217E-5</v>
      </c>
      <c r="Y811" s="94">
        <f t="shared" si="53"/>
        <v>4.2997097169914639E-4</v>
      </c>
      <c r="Z811" s="54">
        <f t="shared" si="54"/>
        <v>1000429.9709716991</v>
      </c>
      <c r="AA811" s="54">
        <f t="shared" si="55"/>
        <v>429.97097169910558</v>
      </c>
      <c r="AB811" s="101">
        <v>3425.9434036860475</v>
      </c>
      <c r="AC811" s="6">
        <f t="shared" si="52"/>
        <v>1030177.2780930495</v>
      </c>
    </row>
    <row r="812" spans="2:29">
      <c r="B812" s="112">
        <v>44636</v>
      </c>
      <c r="C812" s="33">
        <v>808</v>
      </c>
      <c r="D812" s="55">
        <f>Bond_Historical!K812</f>
        <v>1.5033391039954212E-3</v>
      </c>
      <c r="E812" s="55">
        <f>Bond_Historical!L812</f>
        <v>7.4351056521925753E-4</v>
      </c>
      <c r="F812" s="55">
        <f>Bond_Historical!M812</f>
        <v>6.7771270406556108E-3</v>
      </c>
      <c r="G812" s="55">
        <f>Bond_Historical!N812</f>
        <v>8.5086428186600307E-3</v>
      </c>
      <c r="H812" s="55">
        <f>Bond_Historical!O812</f>
        <v>-5.0535317783415986E-3</v>
      </c>
      <c r="I812" s="55">
        <f>Bond_Historical!P812</f>
        <v>1.9191493338285606E-4</v>
      </c>
      <c r="J812" s="55">
        <f>Equity_Historical!P813</f>
        <v>-3.7624396334526725E-3</v>
      </c>
      <c r="K812" s="55">
        <f>Equity_Historical!Q813</f>
        <v>5.8653101047748256E-2</v>
      </c>
      <c r="L812" s="55">
        <f>Equity_Historical!R813</f>
        <v>-2.9539396803553862E-3</v>
      </c>
      <c r="M812" s="55">
        <f>Equity_Historical!S813</f>
        <v>1.5424565421155854E-2</v>
      </c>
      <c r="N812" s="55">
        <f>Equity_Historical!T813</f>
        <v>3.2444180071060244E-2</v>
      </c>
      <c r="O812" s="55">
        <f>Equity_Historical!U813</f>
        <v>4.3716270547564162E-2</v>
      </c>
      <c r="P812" s="55">
        <f>Equity_Historical!V813</f>
        <v>1.4374738112867286E-2</v>
      </c>
      <c r="Q812" s="55">
        <f>Equity_Historical!W813</f>
        <v>-8.4427468344300729E-3</v>
      </c>
      <c r="R812" s="55">
        <f>Equity_Historical!X813</f>
        <v>7.0263455985784123E-4</v>
      </c>
      <c r="S812" s="55">
        <f>Equity_Historical!Y813</f>
        <v>2.8602340763196787E-2</v>
      </c>
      <c r="T812" s="55">
        <f>Equity_Historical!Z813</f>
        <v>-6.9516968480989774E-4</v>
      </c>
      <c r="V812" s="55"/>
      <c r="W812" s="55">
        <v>4.1295802634035367E-3</v>
      </c>
      <c r="X812" s="55">
        <v>4.3343920038206044E-2</v>
      </c>
      <c r="Y812" s="94">
        <f t="shared" si="53"/>
        <v>2.7658184128285038E-2</v>
      </c>
      <c r="Z812" s="54">
        <f t="shared" si="54"/>
        <v>1027658.184128285</v>
      </c>
      <c r="AA812" s="54">
        <f t="shared" si="55"/>
        <v>27658.184128285036</v>
      </c>
      <c r="AB812" s="101">
        <v>3427.5258254937362</v>
      </c>
      <c r="AC812" s="6">
        <f t="shared" si="52"/>
        <v>1057835.4622213347</v>
      </c>
    </row>
    <row r="813" spans="2:29">
      <c r="B813" s="112">
        <v>44637</v>
      </c>
      <c r="C813" s="33">
        <v>809</v>
      </c>
      <c r="D813" s="55">
        <f>Bond_Historical!K813</f>
        <v>8.7586533995048885E-4</v>
      </c>
      <c r="E813" s="55">
        <f>Bond_Historical!L813</f>
        <v>1.6699029511502643E-3</v>
      </c>
      <c r="F813" s="55">
        <f>Bond_Historical!M813</f>
        <v>-1.9886347994510808E-3</v>
      </c>
      <c r="G813" s="55">
        <f>Bond_Historical!N813</f>
        <v>9.7538144212684086E-3</v>
      </c>
      <c r="H813" s="55">
        <f>Bond_Historical!O813</f>
        <v>1.315051926701926E-2</v>
      </c>
      <c r="I813" s="55">
        <f>Bond_Historical!P813</f>
        <v>9.5981227551528473E-4</v>
      </c>
      <c r="J813" s="55">
        <f>Equity_Historical!P814</f>
        <v>2.6298817821503364E-2</v>
      </c>
      <c r="K813" s="55">
        <f>Equity_Historical!Q814</f>
        <v>2.0463844286574245E-2</v>
      </c>
      <c r="L813" s="55">
        <f>Equity_Historical!R814</f>
        <v>1.5182573568622993E-3</v>
      </c>
      <c r="M813" s="55">
        <f>Equity_Historical!S814</f>
        <v>5.3097587424904974E-3</v>
      </c>
      <c r="N813" s="55">
        <f>Equity_Historical!T814</f>
        <v>2.0926972082622366E-2</v>
      </c>
      <c r="O813" s="55">
        <f>Equity_Historical!U814</f>
        <v>1.2565091560873359E-2</v>
      </c>
      <c r="P813" s="55">
        <f>Equity_Historical!V814</f>
        <v>2.2733484793942649E-2</v>
      </c>
      <c r="Q813" s="55">
        <f>Equity_Historical!W814</f>
        <v>4.1191430187244174E-3</v>
      </c>
      <c r="R813" s="55">
        <f>Equity_Historical!X814</f>
        <v>1.742835774133077E-2</v>
      </c>
      <c r="S813" s="55">
        <f>Equity_Historical!Y814</f>
        <v>6.4333607973210772E-3</v>
      </c>
      <c r="T813" s="55">
        <f>Equity_Historical!Z814</f>
        <v>4.5201698650719165E-2</v>
      </c>
      <c r="V813" s="55"/>
      <c r="W813" s="55">
        <v>3.8678324914584619E-3</v>
      </c>
      <c r="X813" s="55">
        <v>1.2666122076993261E-2</v>
      </c>
      <c r="Y813" s="94">
        <f t="shared" si="53"/>
        <v>9.1468062427793421E-3</v>
      </c>
      <c r="Z813" s="54">
        <f t="shared" si="54"/>
        <v>1009146.8062427794</v>
      </c>
      <c r="AA813" s="54">
        <f t="shared" si="55"/>
        <v>9146.8062427793629</v>
      </c>
      <c r="AB813" s="101">
        <v>3431.1179020582931</v>
      </c>
      <c r="AC813" s="6">
        <f t="shared" si="52"/>
        <v>1066982.2684641141</v>
      </c>
    </row>
    <row r="814" spans="2:29">
      <c r="B814" s="112">
        <v>44638</v>
      </c>
      <c r="C814" s="33">
        <v>810</v>
      </c>
      <c r="D814" s="55">
        <f>Bond_Historical!K814</f>
        <v>2.8723989233168149E-3</v>
      </c>
      <c r="E814" s="55">
        <f>Bond_Historical!L814</f>
        <v>2.2226264925683478E-3</v>
      </c>
      <c r="F814" s="55">
        <f>Bond_Historical!M814</f>
        <v>2.7828492752574618E-3</v>
      </c>
      <c r="G814" s="55">
        <f>Bond_Historical!N814</f>
        <v>1.9720888406082261E-3</v>
      </c>
      <c r="H814" s="55">
        <f>Bond_Historical!O814</f>
        <v>-2.7455898945250574E-3</v>
      </c>
      <c r="I814" s="55">
        <f>Bond_Historical!P814</f>
        <v>1.1503213584462847E-3</v>
      </c>
      <c r="J814" s="55">
        <f>Equity_Historical!P815</f>
        <v>-3.9328978541246047E-3</v>
      </c>
      <c r="K814" s="55">
        <f>Equity_Historical!Q815</f>
        <v>4.0775838105792252E-2</v>
      </c>
      <c r="L814" s="55">
        <f>Equity_Historical!R815</f>
        <v>2.9608821140684151E-3</v>
      </c>
      <c r="M814" s="55">
        <f>Equity_Historical!S815</f>
        <v>-4.4140464558184087E-4</v>
      </c>
      <c r="N814" s="55">
        <f>Equity_Historical!T815</f>
        <v>1.1801800524488473E-2</v>
      </c>
      <c r="O814" s="55">
        <f>Equity_Historical!U815</f>
        <v>-3.5670236111933439E-4</v>
      </c>
      <c r="P814" s="55">
        <f>Equity_Historical!V815</f>
        <v>-1.0703998602376317E-2</v>
      </c>
      <c r="Q814" s="55">
        <f>Equity_Historical!W815</f>
        <v>-1.4660866577343924E-2</v>
      </c>
      <c r="R814" s="55">
        <f>Equity_Historical!X815</f>
        <v>-1.7765727050671125E-3</v>
      </c>
      <c r="S814" s="55">
        <f>Equity_Historical!Y815</f>
        <v>2.0703045141413679E-2</v>
      </c>
      <c r="T814" s="55">
        <f>Equity_Historical!Z815</f>
        <v>1.7088192470120354E-2</v>
      </c>
      <c r="V814" s="55"/>
      <c r="W814" s="55">
        <v>1.9617843071855017E-3</v>
      </c>
      <c r="X814" s="55">
        <v>-1.3864208335627739E-2</v>
      </c>
      <c r="Y814" s="94">
        <f t="shared" si="53"/>
        <v>-7.5338112785024412E-3</v>
      </c>
      <c r="Z814" s="54">
        <f t="shared" si="54"/>
        <v>992466.18872149754</v>
      </c>
      <c r="AA814" s="54">
        <f t="shared" si="55"/>
        <v>-7533.8112785024568</v>
      </c>
      <c r="AB814" s="101">
        <v>3489.8321966665098</v>
      </c>
      <c r="AC814" s="6">
        <f t="shared" si="52"/>
        <v>1059448.4571856116</v>
      </c>
    </row>
    <row r="815" spans="2:29">
      <c r="B815" s="112">
        <v>44641</v>
      </c>
      <c r="C815" s="33">
        <v>811</v>
      </c>
      <c r="D815" s="55">
        <f>Bond_Historical!K815</f>
        <v>-1.0279360354691234E-2</v>
      </c>
      <c r="E815" s="55">
        <f>Bond_Historical!L815</f>
        <v>-9.8540816794357462E-3</v>
      </c>
      <c r="F815" s="55">
        <f>Bond_Historical!M815</f>
        <v>-1.0375075358726395E-2</v>
      </c>
      <c r="G815" s="55">
        <f>Bond_Historical!N815</f>
        <v>-1.3971073516736647E-2</v>
      </c>
      <c r="H815" s="55">
        <f>Bond_Historical!O815</f>
        <v>-8.9351694272490553E-3</v>
      </c>
      <c r="I815" s="55">
        <f>Bond_Historical!P815</f>
        <v>-4.0320389671605408E-3</v>
      </c>
      <c r="J815" s="55">
        <f>Equity_Historical!P816</f>
        <v>4.3893370650634665E-2</v>
      </c>
      <c r="K815" s="55">
        <f>Equity_Historical!Q816</f>
        <v>-2.3366591062846498E-2</v>
      </c>
      <c r="L815" s="55">
        <f>Equity_Historical!R816</f>
        <v>-8.3544348830983522E-3</v>
      </c>
      <c r="M815" s="55">
        <f>Equity_Historical!S816</f>
        <v>-4.8683540969086583E-3</v>
      </c>
      <c r="N815" s="55">
        <f>Equity_Historical!T816</f>
        <v>5.2153624028102865E-4</v>
      </c>
      <c r="O815" s="55">
        <f>Equity_Historical!U816</f>
        <v>-3.2170945871794823E-3</v>
      </c>
      <c r="P815" s="55">
        <f>Equity_Historical!V816</f>
        <v>-3.6764781299157131E-3</v>
      </c>
      <c r="Q815" s="55">
        <f>Equity_Historical!W816</f>
        <v>9.7605760628636223E-3</v>
      </c>
      <c r="R815" s="55">
        <f>Equity_Historical!X816</f>
        <v>3.0382258274843431E-3</v>
      </c>
      <c r="S815" s="55">
        <f>Equity_Historical!Y816</f>
        <v>8.5015042268824104E-3</v>
      </c>
      <c r="T815" s="55">
        <f>Equity_Historical!Z816</f>
        <v>2.1881571024710576E-2</v>
      </c>
      <c r="V815" s="55"/>
      <c r="W815" s="55">
        <v>-1.057756468797804E-2</v>
      </c>
      <c r="X815" s="55">
        <v>-1.49509298280864E-3</v>
      </c>
      <c r="Y815" s="94">
        <f t="shared" si="53"/>
        <v>-5.1280816648764001E-3</v>
      </c>
      <c r="Z815" s="54">
        <f t="shared" si="54"/>
        <v>994871.91833512357</v>
      </c>
      <c r="AA815" s="54">
        <f t="shared" si="55"/>
        <v>-5128.0816648764303</v>
      </c>
      <c r="AB815" s="101">
        <v>3500.8181135354098</v>
      </c>
      <c r="AC815" s="6">
        <f t="shared" si="52"/>
        <v>1054320.375520735</v>
      </c>
    </row>
    <row r="816" spans="2:29">
      <c r="B816" s="112">
        <v>44642</v>
      </c>
      <c r="C816" s="33">
        <v>812</v>
      </c>
      <c r="D816" s="55">
        <f>Bond_Historical!K816</f>
        <v>-2.523497240775276E-3</v>
      </c>
      <c r="E816" s="55">
        <f>Bond_Historical!L816</f>
        <v>-2.7128199434402968E-3</v>
      </c>
      <c r="F816" s="55">
        <f>Bond_Historical!M816</f>
        <v>-3.6168009384542812E-3</v>
      </c>
      <c r="G816" s="55">
        <f>Bond_Historical!N816</f>
        <v>-2.4173357425269449E-3</v>
      </c>
      <c r="H816" s="55">
        <f>Bond_Historical!O816</f>
        <v>-4.7437219382936175E-3</v>
      </c>
      <c r="I816" s="55">
        <f>Bond_Historical!P816</f>
        <v>-1.7329070854887245E-3</v>
      </c>
      <c r="J816" s="55">
        <f>Equity_Historical!P817</f>
        <v>-4.3890703174708952E-3</v>
      </c>
      <c r="K816" s="55">
        <f>Equity_Historical!Q817</f>
        <v>2.41053341148896E-2</v>
      </c>
      <c r="L816" s="55">
        <f>Equity_Historical!R817</f>
        <v>-2.9856088241119482E-3</v>
      </c>
      <c r="M816" s="55">
        <f>Equity_Historical!S817</f>
        <v>9.7132166450059863E-3</v>
      </c>
      <c r="N816" s="55">
        <f>Equity_Historical!T817</f>
        <v>3.6414673112369514E-3</v>
      </c>
      <c r="O816" s="55">
        <f>Equity_Historical!U817</f>
        <v>2.1044409373002927E-2</v>
      </c>
      <c r="P816" s="55">
        <f>Equity_Historical!V817</f>
        <v>-8.1860454105209274E-3</v>
      </c>
      <c r="Q816" s="55">
        <f>Equity_Historical!W817</f>
        <v>-3.1309824383052237E-3</v>
      </c>
      <c r="R816" s="55">
        <f>Equity_Historical!X817</f>
        <v>-4.6200623781246829E-3</v>
      </c>
      <c r="S816" s="55">
        <f>Equity_Historical!Y817</f>
        <v>2.0587328372244751E-2</v>
      </c>
      <c r="T816" s="55">
        <f>Equity_Historical!Z817</f>
        <v>1.2378920032954276E-2</v>
      </c>
      <c r="V816" s="55"/>
      <c r="W816" s="55">
        <v>-2.7648193120401151E-3</v>
      </c>
      <c r="X816" s="55">
        <v>-1.2313879095735664E-2</v>
      </c>
      <c r="Y816" s="94">
        <f t="shared" si="53"/>
        <v>-8.4942551822574444E-3</v>
      </c>
      <c r="Z816" s="54">
        <f t="shared" si="54"/>
        <v>991505.74481774261</v>
      </c>
      <c r="AA816" s="54">
        <f t="shared" si="55"/>
        <v>-8494.2551822573878</v>
      </c>
      <c r="AB816" s="101">
        <v>3502.2600926590385</v>
      </c>
      <c r="AC816" s="6">
        <f t="shared" si="52"/>
        <v>1045826.1203384777</v>
      </c>
    </row>
    <row r="817" spans="2:29">
      <c r="B817" s="112">
        <v>44643</v>
      </c>
      <c r="C817" s="33">
        <v>813</v>
      </c>
      <c r="D817" s="55">
        <f>Bond_Historical!K817</f>
        <v>4.5374980264655277E-3</v>
      </c>
      <c r="E817" s="55">
        <f>Bond_Historical!L817</f>
        <v>4.1132630329772501E-3</v>
      </c>
      <c r="F817" s="55">
        <f>Bond_Historical!M817</f>
        <v>4.8191353612424478E-3</v>
      </c>
      <c r="G817" s="55">
        <f>Bond_Historical!N817</f>
        <v>2.8335943023449382E-3</v>
      </c>
      <c r="H817" s="55">
        <f>Bond_Historical!O817</f>
        <v>1.254605289241382E-2</v>
      </c>
      <c r="I817" s="55">
        <f>Bond_Historical!P817</f>
        <v>-1.1570573625292635E-3</v>
      </c>
      <c r="J817" s="55">
        <f>Equity_Historical!P818</f>
        <v>1.5639400451644723E-2</v>
      </c>
      <c r="K817" s="55">
        <f>Equity_Historical!Q818</f>
        <v>-1.4833593884519148E-2</v>
      </c>
      <c r="L817" s="55">
        <f>Equity_Historical!R818</f>
        <v>-1.2948492676433889E-2</v>
      </c>
      <c r="M817" s="55">
        <f>Equity_Historical!S818</f>
        <v>-1.7283774238358716E-2</v>
      </c>
      <c r="N817" s="55">
        <f>Equity_Historical!T818</f>
        <v>-1.4251524033546476E-2</v>
      </c>
      <c r="O817" s="55">
        <f>Equity_Historical!U818</f>
        <v>-2.0113895196055828E-2</v>
      </c>
      <c r="P817" s="55">
        <f>Equity_Historical!V818</f>
        <v>-2.394195595467467E-2</v>
      </c>
      <c r="Q817" s="55">
        <f>Equity_Historical!W818</f>
        <v>7.2534212012757178E-3</v>
      </c>
      <c r="R817" s="55">
        <f>Equity_Historical!X818</f>
        <v>-4.1445711026791834E-3</v>
      </c>
      <c r="S817" s="55">
        <f>Equity_Historical!Y818</f>
        <v>8.1997428497341349E-3</v>
      </c>
      <c r="T817" s="55">
        <f>Equity_Historical!Z818</f>
        <v>9.2425372748388395E-3</v>
      </c>
      <c r="V817" s="55"/>
      <c r="W817" s="55">
        <v>3.7023895652997657E-3</v>
      </c>
      <c r="X817" s="55">
        <v>-3.093452864448144E-2</v>
      </c>
      <c r="Y817" s="94">
        <f t="shared" si="53"/>
        <v>-1.7079761360568955E-2</v>
      </c>
      <c r="Z817" s="54">
        <f t="shared" si="54"/>
        <v>982920.23863943107</v>
      </c>
      <c r="AA817" s="54">
        <f t="shared" si="55"/>
        <v>-17079.761360568926</v>
      </c>
      <c r="AB817" s="101">
        <v>3508.3194357646862</v>
      </c>
      <c r="AC817" s="6">
        <f t="shared" si="52"/>
        <v>1028746.3589779087</v>
      </c>
    </row>
    <row r="818" spans="2:29">
      <c r="B818" s="112">
        <v>44644</v>
      </c>
      <c r="C818" s="33">
        <v>814</v>
      </c>
      <c r="D818" s="55">
        <f>Bond_Historical!K818</f>
        <v>-1.2582600097883134E-3</v>
      </c>
      <c r="E818" s="55">
        <f>Bond_Historical!L818</f>
        <v>-2.2414472354750441E-3</v>
      </c>
      <c r="F818" s="55">
        <f>Bond_Historical!M818</f>
        <v>-2.0050038474612427E-3</v>
      </c>
      <c r="G818" s="55">
        <f>Bond_Historical!N818</f>
        <v>4.1601329665715318E-4</v>
      </c>
      <c r="H818" s="55">
        <f>Bond_Historical!O818</f>
        <v>-6.1716407676872444E-3</v>
      </c>
      <c r="I818" s="55">
        <f>Bond_Historical!P818</f>
        <v>-3.0918227705867621E-3</v>
      </c>
      <c r="J818" s="55">
        <f>Equity_Historical!P819</f>
        <v>3.0028893544218468E-3</v>
      </c>
      <c r="K818" s="55">
        <f>Equity_Historical!Q819</f>
        <v>2.8221584243927088E-2</v>
      </c>
      <c r="L818" s="55">
        <f>Equity_Historical!R819</f>
        <v>6.1801871540665141E-3</v>
      </c>
      <c r="M818" s="55">
        <f>Equity_Historical!S819</f>
        <v>-2.9100696460517333E-3</v>
      </c>
      <c r="N818" s="55">
        <f>Equity_Historical!T819</f>
        <v>4.7297525674582386E-3</v>
      </c>
      <c r="O818" s="55">
        <f>Equity_Historical!U819</f>
        <v>6.4891351745570286E-3</v>
      </c>
      <c r="P818" s="55">
        <f>Equity_Historical!V819</f>
        <v>6.3474305157229334E-3</v>
      </c>
      <c r="Q818" s="55">
        <f>Equity_Historical!W819</f>
        <v>1.6211893551107331E-2</v>
      </c>
      <c r="R818" s="55">
        <f>Equity_Historical!X819</f>
        <v>2.0124829166264437E-2</v>
      </c>
      <c r="S818" s="55">
        <f>Equity_Historical!Y819</f>
        <v>2.242465643488566E-2</v>
      </c>
      <c r="T818" s="55">
        <f>Equity_Historical!Z819</f>
        <v>1.6210929674738625E-3</v>
      </c>
      <c r="V818" s="55"/>
      <c r="W818" s="55">
        <v>-1.5379344306624939E-3</v>
      </c>
      <c r="X818" s="55">
        <v>1.186816111058029E-2</v>
      </c>
      <c r="Y818" s="94">
        <f t="shared" si="53"/>
        <v>6.5057228940831758E-3</v>
      </c>
      <c r="Z818" s="54">
        <f t="shared" si="54"/>
        <v>1006505.7228940831</v>
      </c>
      <c r="AA818" s="54">
        <f t="shared" si="55"/>
        <v>6505.7228940831264</v>
      </c>
      <c r="AB818" s="101">
        <v>3519.8163022998488</v>
      </c>
      <c r="AC818" s="6">
        <f t="shared" si="52"/>
        <v>1035252.0818719919</v>
      </c>
    </row>
    <row r="819" spans="2:29">
      <c r="B819" s="112">
        <v>44645</v>
      </c>
      <c r="C819" s="33">
        <v>815</v>
      </c>
      <c r="D819" s="55">
        <f>Bond_Historical!K819</f>
        <v>-8.8528498952133855E-3</v>
      </c>
      <c r="E819" s="55">
        <f>Bond_Historical!L819</f>
        <v>-7.9794734357036545E-3</v>
      </c>
      <c r="F819" s="55">
        <f>Bond_Historical!M819</f>
        <v>-8.0613945772194506E-3</v>
      </c>
      <c r="G819" s="55">
        <f>Bond_Historical!N819</f>
        <v>-7.9336729587623674E-3</v>
      </c>
      <c r="H819" s="55">
        <f>Bond_Historical!O819</f>
        <v>-7.0303016661409394E-3</v>
      </c>
      <c r="I819" s="55">
        <f>Bond_Historical!P819</f>
        <v>-3.2952046876107656E-3</v>
      </c>
      <c r="J819" s="55">
        <f>Equity_Historical!P820</f>
        <v>2.1592912744283217E-2</v>
      </c>
      <c r="K819" s="55">
        <f>Equity_Historical!Q820</f>
        <v>1.0195175340923984E-2</v>
      </c>
      <c r="L819" s="55">
        <f>Equity_Historical!R820</f>
        <v>4.3312857910450166E-3</v>
      </c>
      <c r="M819" s="55">
        <f>Equity_Historical!S820</f>
        <v>6.4798197670949201E-3</v>
      </c>
      <c r="N819" s="55">
        <f>Equity_Historical!T820</f>
        <v>1.0300327014218401E-2</v>
      </c>
      <c r="O819" s="55">
        <f>Equity_Historical!U820</f>
        <v>8.7045215123064869E-3</v>
      </c>
      <c r="P819" s="55">
        <f>Equity_Historical!V820</f>
        <v>2.1841354288677926E-2</v>
      </c>
      <c r="Q819" s="55">
        <f>Equity_Historical!W820</f>
        <v>1.379801956876066E-2</v>
      </c>
      <c r="R819" s="55">
        <f>Equity_Historical!X820</f>
        <v>-8.3784828671099607E-4</v>
      </c>
      <c r="S819" s="55">
        <f>Equity_Historical!Y820</f>
        <v>3.7269902741278596E-3</v>
      </c>
      <c r="T819" s="55">
        <f>Equity_Historical!Z820</f>
        <v>9.7390130515565346E-3</v>
      </c>
      <c r="V819" s="55"/>
      <c r="W819" s="55">
        <v>-7.4899609873669967E-3</v>
      </c>
      <c r="X819" s="55">
        <v>2.5170779948374404E-2</v>
      </c>
      <c r="Y819" s="94">
        <f t="shared" si="53"/>
        <v>1.2106483574077842E-2</v>
      </c>
      <c r="Z819" s="54">
        <f t="shared" si="54"/>
        <v>1012106.4835740778</v>
      </c>
      <c r="AA819" s="54">
        <f t="shared" si="55"/>
        <v>12106.483574077836</v>
      </c>
      <c r="AB819" s="101">
        <v>3525.9298884959426</v>
      </c>
      <c r="AC819" s="6">
        <f t="shared" si="52"/>
        <v>1047358.5654460697</v>
      </c>
    </row>
    <row r="820" spans="2:29">
      <c r="B820" s="112">
        <v>44648</v>
      </c>
      <c r="C820" s="33">
        <v>816</v>
      </c>
      <c r="D820" s="55">
        <f>Bond_Historical!K820</f>
        <v>2.9173221894334528E-3</v>
      </c>
      <c r="E820" s="55">
        <f>Bond_Historical!L820</f>
        <v>2.4476508642123406E-3</v>
      </c>
      <c r="F820" s="55">
        <f>Bond_Historical!M820</f>
        <v>2.0214280562699995E-3</v>
      </c>
      <c r="G820" s="55">
        <f>Bond_Historical!N820</f>
        <v>5.5185583755690644E-3</v>
      </c>
      <c r="H820" s="55">
        <f>Bond_Historical!O820</f>
        <v>-6.5646432423529242E-4</v>
      </c>
      <c r="I820" s="55">
        <f>Bond_Historical!P820</f>
        <v>-9.7155929465369553E-4</v>
      </c>
      <c r="J820" s="55">
        <f>Equity_Historical!P821</f>
        <v>-2.8452534574306878E-2</v>
      </c>
      <c r="K820" s="55">
        <f>Equity_Historical!Q821</f>
        <v>7.947721510761856E-3</v>
      </c>
      <c r="L820" s="55">
        <f>Equity_Historical!R821</f>
        <v>1.7620094968141591E-2</v>
      </c>
      <c r="M820" s="55">
        <f>Equity_Historical!S821</f>
        <v>6.6591396218610788E-3</v>
      </c>
      <c r="N820" s="55">
        <f>Equity_Historical!T821</f>
        <v>-9.7763985228720776E-3</v>
      </c>
      <c r="O820" s="55">
        <f>Equity_Historical!U821</f>
        <v>-7.4261169964456863E-3</v>
      </c>
      <c r="P820" s="55">
        <f>Equity_Historical!V821</f>
        <v>1.7870805985922372E-2</v>
      </c>
      <c r="Q820" s="55">
        <f>Equity_Historical!W821</f>
        <v>3.9842068612220777E-3</v>
      </c>
      <c r="R820" s="55">
        <f>Equity_Historical!X821</f>
        <v>3.3135596023447058E-4</v>
      </c>
      <c r="S820" s="55">
        <f>Equity_Historical!Y821</f>
        <v>5.0240741005512174E-3</v>
      </c>
      <c r="T820" s="55">
        <f>Equity_Historical!Z821</f>
        <v>-8.8372950602874211E-3</v>
      </c>
      <c r="V820" s="55"/>
      <c r="W820" s="55">
        <v>2.8303957621538351E-3</v>
      </c>
      <c r="X820" s="55">
        <v>-2.4006118218131527E-3</v>
      </c>
      <c r="Y820" s="94">
        <f t="shared" si="53"/>
        <v>-3.0820878822635737E-4</v>
      </c>
      <c r="Z820" s="54">
        <f t="shared" si="54"/>
        <v>999691.79121177364</v>
      </c>
      <c r="AA820" s="54">
        <f t="shared" si="55"/>
        <v>-308.20878822635859</v>
      </c>
      <c r="AB820" s="101">
        <v>3533.5317054104526</v>
      </c>
      <c r="AC820" s="6">
        <f t="shared" si="52"/>
        <v>1047050.3566578433</v>
      </c>
    </row>
    <row r="821" spans="2:29">
      <c r="B821" s="112">
        <v>44649</v>
      </c>
      <c r="C821" s="33">
        <v>817</v>
      </c>
      <c r="D821" s="55">
        <f>Bond_Historical!K821</f>
        <v>4.4233672817624988E-3</v>
      </c>
      <c r="E821" s="55">
        <f>Bond_Historical!L821</f>
        <v>4.6898131008142954E-3</v>
      </c>
      <c r="F821" s="55">
        <f>Bond_Historical!M821</f>
        <v>2.8231689625300847E-3</v>
      </c>
      <c r="G821" s="55">
        <f>Bond_Historical!N821</f>
        <v>8.3860114862124649E-3</v>
      </c>
      <c r="H821" s="55">
        <f>Bond_Historical!O821</f>
        <v>-3.9478978454884793E-3</v>
      </c>
      <c r="I821" s="55">
        <f>Bond_Historical!P821</f>
        <v>-1.9449084583214973E-4</v>
      </c>
      <c r="J821" s="55">
        <f>Equity_Historical!P822</f>
        <v>-5.3274217181190778E-3</v>
      </c>
      <c r="K821" s="55">
        <f>Equity_Historical!Q822</f>
        <v>2.765646574107734E-2</v>
      </c>
      <c r="L821" s="55">
        <f>Equity_Historical!R822</f>
        <v>8.3893797419873004E-3</v>
      </c>
      <c r="M821" s="55">
        <f>Equity_Historical!S822</f>
        <v>2.2964487155658672E-2</v>
      </c>
      <c r="N821" s="55">
        <f>Equity_Historical!T822</f>
        <v>2.151174798874024E-2</v>
      </c>
      <c r="O821" s="55">
        <f>Equity_Historical!U822</f>
        <v>2.1984013225695891E-3</v>
      </c>
      <c r="P821" s="55">
        <f>Equity_Historical!V822</f>
        <v>2.2277885171894878E-2</v>
      </c>
      <c r="Q821" s="55">
        <f>Equity_Historical!W822</f>
        <v>5.0381789996429499E-3</v>
      </c>
      <c r="R821" s="55">
        <f>Equity_Historical!X822</f>
        <v>-4.8246068030994649E-3</v>
      </c>
      <c r="S821" s="55">
        <f>Equity_Historical!Y822</f>
        <v>1.8953722303768097E-2</v>
      </c>
      <c r="T821" s="55">
        <f>Equity_Historical!Z822</f>
        <v>-4.6582576404517684E-2</v>
      </c>
      <c r="V821" s="55"/>
      <c r="W821" s="55">
        <v>4.4526097138460957E-3</v>
      </c>
      <c r="X821" s="55">
        <v>5.5038266672491211E-2</v>
      </c>
      <c r="Y821" s="94">
        <f t="shared" si="53"/>
        <v>3.480400388903316E-2</v>
      </c>
      <c r="Z821" s="54">
        <f t="shared" si="54"/>
        <v>1034804.0038890331</v>
      </c>
      <c r="AA821" s="54">
        <f t="shared" si="55"/>
        <v>34804.003889033105</v>
      </c>
      <c r="AB821" s="101">
        <v>3533.7232370458078</v>
      </c>
      <c r="AC821" s="6">
        <f t="shared" si="52"/>
        <v>1081854.3605468764</v>
      </c>
    </row>
    <row r="822" spans="2:29">
      <c r="B822" s="112">
        <v>44650</v>
      </c>
      <c r="C822" s="33">
        <v>818</v>
      </c>
      <c r="D822" s="55">
        <f>Bond_Historical!K822</f>
        <v>2.267424158547826E-3</v>
      </c>
      <c r="E822" s="55">
        <f>Bond_Historical!L822</f>
        <v>2.7101798006074524E-3</v>
      </c>
      <c r="F822" s="55">
        <f>Bond_Historical!M822</f>
        <v>3.2167975584193789E-3</v>
      </c>
      <c r="G822" s="55">
        <f>Bond_Historical!N822</f>
        <v>2.3125691757459625E-3</v>
      </c>
      <c r="H822" s="55">
        <f>Bond_Historical!O822</f>
        <v>4.2761478102768466E-3</v>
      </c>
      <c r="I822" s="55">
        <f>Bond_Historical!P822</f>
        <v>1.5542540023047995E-3</v>
      </c>
      <c r="J822" s="55">
        <f>Equity_Historical!P823</f>
        <v>1.6972694285313866E-2</v>
      </c>
      <c r="K822" s="55">
        <f>Equity_Historical!Q823</f>
        <v>-8.7829292652456294E-3</v>
      </c>
      <c r="L822" s="55">
        <f>Equity_Historical!R823</f>
        <v>1.7772310133066852E-2</v>
      </c>
      <c r="M822" s="55">
        <f>Equity_Historical!S823</f>
        <v>2.1615842829125965E-4</v>
      </c>
      <c r="N822" s="55">
        <f>Equity_Historical!T823</f>
        <v>-1.8895371461984684E-2</v>
      </c>
      <c r="O822" s="55">
        <f>Equity_Historical!U823</f>
        <v>-4.5435238342556384E-3</v>
      </c>
      <c r="P822" s="55">
        <f>Equity_Historical!V823</f>
        <v>1.276408990559369E-3</v>
      </c>
      <c r="Q822" s="55">
        <f>Equity_Historical!W823</f>
        <v>1.2855472498304847E-2</v>
      </c>
      <c r="R822" s="55">
        <f>Equity_Historical!X823</f>
        <v>1.9563256229705839E-2</v>
      </c>
      <c r="S822" s="55">
        <f>Equity_Historical!Y823</f>
        <v>-6.6716759401876024E-3</v>
      </c>
      <c r="T822" s="55">
        <f>Equity_Historical!Z823</f>
        <v>8.8950313187120544E-3</v>
      </c>
      <c r="V822" s="55"/>
      <c r="W822" s="55">
        <v>2.5778631433485163E-3</v>
      </c>
      <c r="X822" s="55">
        <v>-1.4236021189030454E-2</v>
      </c>
      <c r="Y822" s="94">
        <f t="shared" si="53"/>
        <v>-7.5104674560788664E-3</v>
      </c>
      <c r="Z822" s="54">
        <f t="shared" si="54"/>
        <v>992489.53254392114</v>
      </c>
      <c r="AA822" s="54">
        <f t="shared" si="55"/>
        <v>-7510.4674560788553</v>
      </c>
      <c r="AB822" s="101">
        <v>3574.9583940650336</v>
      </c>
      <c r="AC822" s="6">
        <f t="shared" si="52"/>
        <v>1074343.8930907976</v>
      </c>
    </row>
    <row r="823" spans="2:29">
      <c r="B823" s="112">
        <v>44651</v>
      </c>
      <c r="C823" s="33">
        <v>819</v>
      </c>
      <c r="D823" s="55">
        <f>Bond_Historical!K823</f>
        <v>7.5469374168982595E-4</v>
      </c>
      <c r="E823" s="55">
        <f>Bond_Historical!L823</f>
        <v>-4.6669817934085546E-4</v>
      </c>
      <c r="F823" s="55">
        <f>Bond_Historical!M823</f>
        <v>0</v>
      </c>
      <c r="G823" s="55">
        <f>Bond_Historical!N823</f>
        <v>-2.3125691757459907E-3</v>
      </c>
      <c r="H823" s="55">
        <f>Bond_Historical!O823</f>
        <v>-3.6173047421312757E-3</v>
      </c>
      <c r="I823" s="55">
        <f>Bond_Historical!P823</f>
        <v>5.8200289592432949E-4</v>
      </c>
      <c r="J823" s="55">
        <f>Equity_Historical!P824</f>
        <v>-1.4305637175876452E-2</v>
      </c>
      <c r="K823" s="55">
        <f>Equity_Historical!Q824</f>
        <v>-2.4389804095165994E-2</v>
      </c>
      <c r="L823" s="55">
        <f>Equity_Historical!R824</f>
        <v>-6.3590978781035952E-3</v>
      </c>
      <c r="M823" s="55">
        <f>Equity_Historical!S824</f>
        <v>-1.502797873767508E-2</v>
      </c>
      <c r="N823" s="55">
        <f>Equity_Historical!T824</f>
        <v>-3.9440109813500587E-2</v>
      </c>
      <c r="O823" s="55">
        <f>Equity_Historical!U824</f>
        <v>-3.0487199979691116E-2</v>
      </c>
      <c r="P823" s="55">
        <f>Equity_Historical!V824</f>
        <v>1.3941593394318674E-3</v>
      </c>
      <c r="Q823" s="55">
        <f>Equity_Historical!W824</f>
        <v>-5.2796719453706013E-4</v>
      </c>
      <c r="R823" s="55">
        <f>Equity_Historical!X824</f>
        <v>-2.1052469954691268E-2</v>
      </c>
      <c r="S823" s="55">
        <f>Equity_Historical!Y824</f>
        <v>-1.7935850304247273E-2</v>
      </c>
      <c r="T823" s="55">
        <f>Equity_Historical!Z824</f>
        <v>-2.1667273780026625E-4</v>
      </c>
      <c r="V823" s="55"/>
      <c r="W823" s="55">
        <v>-8.4489800154329345E-4</v>
      </c>
      <c r="X823" s="55">
        <v>-3.6433576391798728E-2</v>
      </c>
      <c r="Y823" s="94">
        <f t="shared" si="53"/>
        <v>-2.2198105035696553E-2</v>
      </c>
      <c r="Z823" s="54">
        <f t="shared" si="54"/>
        <v>977801.89496430347</v>
      </c>
      <c r="AA823" s="54">
        <f t="shared" si="55"/>
        <v>-22198.105035696528</v>
      </c>
      <c r="AB823" s="101">
        <v>3599.2357956932392</v>
      </c>
      <c r="AC823" s="6">
        <f t="shared" si="52"/>
        <v>1052145.7880551009</v>
      </c>
    </row>
    <row r="824" spans="2:29">
      <c r="B824" s="112">
        <v>44652</v>
      </c>
      <c r="C824" s="33">
        <v>820</v>
      </c>
      <c r="D824" s="55">
        <f>Bond_Historical!K824</f>
        <v>-2.1703082748936375E-3</v>
      </c>
      <c r="E824" s="55">
        <f>Bond_Historical!L824</f>
        <v>-1.7783021963769104E-3</v>
      </c>
      <c r="F824" s="55">
        <f>Bond_Historical!M824</f>
        <v>-2.5750367135419674E-3</v>
      </c>
      <c r="G824" s="55">
        <f>Bond_Historical!N824</f>
        <v>3.3500819439002375E-3</v>
      </c>
      <c r="H824" s="55">
        <f>Bond_Historical!O824</f>
        <v>-4.7765106976429819E-3</v>
      </c>
      <c r="I824" s="55">
        <f>Bond_Historical!P824</f>
        <v>1.5536196174210814E-4</v>
      </c>
      <c r="J824" s="55">
        <f>Equity_Historical!P825</f>
        <v>6.396814405900582E-3</v>
      </c>
      <c r="K824" s="55">
        <f>Equity_Historical!Q825</f>
        <v>1.1135841195242279E-2</v>
      </c>
      <c r="L824" s="55">
        <f>Equity_Historical!R825</f>
        <v>1.3936822120262739E-2</v>
      </c>
      <c r="M824" s="55">
        <f>Equity_Historical!S825</f>
        <v>2.235069448159531E-2</v>
      </c>
      <c r="N824" s="55">
        <f>Equity_Historical!T825</f>
        <v>1.5775827958143203E-2</v>
      </c>
      <c r="O824" s="55">
        <f>Equity_Historical!U825</f>
        <v>-7.4365544710647963E-3</v>
      </c>
      <c r="P824" s="55">
        <f>Equity_Historical!V825</f>
        <v>2.2552532240475199E-2</v>
      </c>
      <c r="Q824" s="55">
        <f>Equity_Historical!W825</f>
        <v>1.4990602051002565E-2</v>
      </c>
      <c r="R824" s="55">
        <f>Equity_Historical!X825</f>
        <v>5.1245548589055438E-3</v>
      </c>
      <c r="S824" s="55">
        <f>Equity_Historical!Y825</f>
        <v>-1.7195318999467504E-3</v>
      </c>
      <c r="T824" s="55">
        <f>Equity_Historical!Z825</f>
        <v>3.2201457065917176E-3</v>
      </c>
      <c r="V824" s="55"/>
      <c r="W824" s="55">
        <v>-2.9398001952732821E-4</v>
      </c>
      <c r="X824" s="55">
        <v>1.4341822853948225E-2</v>
      </c>
      <c r="Y824" s="94">
        <f t="shared" si="53"/>
        <v>8.4875017045580037E-3</v>
      </c>
      <c r="Z824" s="54">
        <f t="shared" si="54"/>
        <v>1008487.501704558</v>
      </c>
      <c r="AA824" s="54">
        <f t="shared" si="55"/>
        <v>8487.5017045580316</v>
      </c>
      <c r="AB824" s="101">
        <v>3667.9010284516262</v>
      </c>
      <c r="AC824" s="6">
        <f t="shared" si="52"/>
        <v>1060633.289759659</v>
      </c>
    </row>
    <row r="825" spans="2:29">
      <c r="B825" s="112">
        <v>44655</v>
      </c>
      <c r="C825" s="33">
        <v>821</v>
      </c>
      <c r="D825" s="55">
        <f>Bond_Historical!K825</f>
        <v>7.5770406605085879E-4</v>
      </c>
      <c r="E825" s="55">
        <f>Bond_Historical!L825</f>
        <v>8.4274684176287578E-4</v>
      </c>
      <c r="F825" s="55">
        <f>Bond_Historical!M825</f>
        <v>-8.0648651977325691E-4</v>
      </c>
      <c r="G825" s="55">
        <f>Bond_Historical!N825</f>
        <v>3.4626138004674998E-3</v>
      </c>
      <c r="H825" s="55">
        <f>Bond_Historical!O825</f>
        <v>-3.325998869971856E-4</v>
      </c>
      <c r="I825" s="55">
        <f>Bond_Historical!P825</f>
        <v>3.8821747568122867E-4</v>
      </c>
      <c r="J825" s="55">
        <f>Equity_Historical!P826</f>
        <v>4.8121170801111604E-4</v>
      </c>
      <c r="K825" s="55">
        <f>Equity_Historical!Q826</f>
        <v>3.9417371875036508E-2</v>
      </c>
      <c r="L825" s="55">
        <f>Equity_Historical!R826</f>
        <v>1.9868782970346554E-4</v>
      </c>
      <c r="M825" s="55">
        <f>Equity_Historical!S826</f>
        <v>-1.0734128416534418E-3</v>
      </c>
      <c r="N825" s="55">
        <f>Equity_Historical!T826</f>
        <v>1.7376654737027055E-3</v>
      </c>
      <c r="O825" s="55">
        <f>Equity_Historical!U826</f>
        <v>4.4245533755753559E-3</v>
      </c>
      <c r="P825" s="55">
        <f>Equity_Historical!V826</f>
        <v>3.4188658952125088E-3</v>
      </c>
      <c r="Q825" s="55">
        <f>Equity_Historical!W826</f>
        <v>-6.8908380746093879E-3</v>
      </c>
      <c r="R825" s="55">
        <f>Equity_Historical!X826</f>
        <v>-5.026522602534284E-3</v>
      </c>
      <c r="S825" s="55">
        <f>Equity_Historical!Y826</f>
        <v>2.3417036588522649E-2</v>
      </c>
      <c r="T825" s="55">
        <f>Equity_Historical!Z826</f>
        <v>1.5584713967808257E-3</v>
      </c>
      <c r="V825" s="55"/>
      <c r="W825" s="55">
        <v>1.2151337021918437E-3</v>
      </c>
      <c r="X825" s="55">
        <v>5.8249931528393589E-3</v>
      </c>
      <c r="Y825" s="94">
        <f t="shared" si="53"/>
        <v>3.9810493725803524E-3</v>
      </c>
      <c r="Z825" s="54">
        <f t="shared" si="54"/>
        <v>1003981.0493725804</v>
      </c>
      <c r="AA825" s="54">
        <f t="shared" si="55"/>
        <v>3981.0493725803681</v>
      </c>
      <c r="AB825" s="101">
        <v>3773.2985574575141</v>
      </c>
      <c r="AC825" s="6">
        <f t="shared" si="52"/>
        <v>1064614.3391322393</v>
      </c>
    </row>
    <row r="826" spans="2:29">
      <c r="B826" s="112">
        <v>44656</v>
      </c>
      <c r="C826" s="33">
        <v>822</v>
      </c>
      <c r="D826" s="55">
        <f>Bond_Historical!K826</f>
        <v>-1.0148399019033791E-2</v>
      </c>
      <c r="E826" s="55">
        <f>Bond_Historical!L826</f>
        <v>-1.015980174857631E-2</v>
      </c>
      <c r="F826" s="55">
        <f>Bond_Historical!M826</f>
        <v>-8.0973007148541568E-3</v>
      </c>
      <c r="G826" s="55">
        <f>Bond_Historical!N826</f>
        <v>-1.7684861021567917E-2</v>
      </c>
      <c r="H826" s="55">
        <f>Bond_Historical!O826</f>
        <v>-7.5118394821474567E-3</v>
      </c>
      <c r="I826" s="55">
        <f>Bond_Historical!P826</f>
        <v>-1.5540619572686994E-3</v>
      </c>
      <c r="J826" s="55">
        <f>Equity_Historical!P827</f>
        <v>-5.1841926964854854E-3</v>
      </c>
      <c r="K826" s="55">
        <f>Equity_Historical!Q827</f>
        <v>-8.8034785766822957E-3</v>
      </c>
      <c r="L826" s="55">
        <f>Equity_Historical!R827</f>
        <v>2.8429236940332031E-3</v>
      </c>
      <c r="M826" s="55">
        <f>Equity_Historical!S827</f>
        <v>-8.4133656005369126E-3</v>
      </c>
      <c r="N826" s="55">
        <f>Equity_Historical!T827</f>
        <v>-2.5427411782477354E-2</v>
      </c>
      <c r="O826" s="55">
        <f>Equity_Historical!U827</f>
        <v>-1.1705883034726808E-2</v>
      </c>
      <c r="P826" s="55">
        <f>Equity_Historical!V827</f>
        <v>1.9549481864956985E-2</v>
      </c>
      <c r="Q826" s="55">
        <f>Equity_Historical!W827</f>
        <v>7.3069863745041565E-3</v>
      </c>
      <c r="R826" s="55">
        <f>Equity_Historical!X827</f>
        <v>1.5061898006854745E-2</v>
      </c>
      <c r="S826" s="55">
        <f>Equity_Historical!Y827</f>
        <v>-1.9123559035306662E-2</v>
      </c>
      <c r="T826" s="55">
        <f>Equity_Historical!Z827</f>
        <v>-8.9996071026748042E-3</v>
      </c>
      <c r="V826" s="55"/>
      <c r="W826" s="55">
        <v>-1.0977028053838603E-2</v>
      </c>
      <c r="X826" s="55">
        <v>3.670389409209128E-3</v>
      </c>
      <c r="Y826" s="94">
        <f t="shared" si="53"/>
        <v>-2.1885775760099647E-3</v>
      </c>
      <c r="Z826" s="54">
        <f t="shared" si="54"/>
        <v>997811.42242398998</v>
      </c>
      <c r="AA826" s="54">
        <f t="shared" si="55"/>
        <v>-2188.5775760100223</v>
      </c>
      <c r="AB826" s="101">
        <v>3777.154517250834</v>
      </c>
      <c r="AC826" s="6">
        <f t="shared" si="52"/>
        <v>1062425.7615562293</v>
      </c>
    </row>
    <row r="827" spans="2:29">
      <c r="B827" s="112">
        <v>44657</v>
      </c>
      <c r="C827" s="33">
        <v>823</v>
      </c>
      <c r="D827" s="55">
        <f>Bond_Historical!K827</f>
        <v>-3.0649657660870972E-3</v>
      </c>
      <c r="E827" s="55">
        <f>Bond_Historical!L827</f>
        <v>-2.5564870644162793E-3</v>
      </c>
      <c r="F827" s="55">
        <f>Bond_Historical!M827</f>
        <v>-1.626998998135214E-3</v>
      </c>
      <c r="G827" s="55">
        <f>Bond_Historical!N827</f>
        <v>-5.8808100837684932E-3</v>
      </c>
      <c r="H827" s="55">
        <f>Bond_Historical!O827</f>
        <v>-4.0297954022776401E-3</v>
      </c>
      <c r="I827" s="55">
        <f>Bond_Historical!P827</f>
        <v>-3.5061428054444618E-3</v>
      </c>
      <c r="J827" s="55">
        <f>Equity_Historical!P828</f>
        <v>1.1059136111950651E-2</v>
      </c>
      <c r="K827" s="55">
        <f>Equity_Historical!Q828</f>
        <v>-3.7531304866741715E-2</v>
      </c>
      <c r="L827" s="55">
        <f>Equity_Historical!R828</f>
        <v>2.297294136365283E-2</v>
      </c>
      <c r="M827" s="55">
        <f>Equity_Historical!S828</f>
        <v>-5.4304534895076965E-3</v>
      </c>
      <c r="N827" s="55">
        <f>Equity_Historical!T828</f>
        <v>-3.9396178427010452E-2</v>
      </c>
      <c r="O827" s="55">
        <f>Equity_Historical!U828</f>
        <v>-1.397130861170824E-2</v>
      </c>
      <c r="P827" s="55">
        <f>Equity_Historical!V828</f>
        <v>2.1447736207301386E-2</v>
      </c>
      <c r="Q827" s="55">
        <f>Equity_Historical!W828</f>
        <v>2.3131445210203331E-2</v>
      </c>
      <c r="R827" s="55">
        <f>Equity_Historical!X828</f>
        <v>2.6661773579566981E-2</v>
      </c>
      <c r="S827" s="55">
        <f>Equity_Historical!Y828</f>
        <v>-1.8623281692757575E-2</v>
      </c>
      <c r="T827" s="55">
        <f>Equity_Historical!Z828</f>
        <v>-5.9639474246441443E-3</v>
      </c>
      <c r="V827" s="55"/>
      <c r="W827" s="55">
        <v>-3.6568343421452421E-3</v>
      </c>
      <c r="X827" s="55">
        <v>-3.444783378855688E-3</v>
      </c>
      <c r="Y827" s="94">
        <f t="shared" si="53"/>
        <v>-3.5296037641715096E-3</v>
      </c>
      <c r="Z827" s="54">
        <f t="shared" si="54"/>
        <v>996470.39623582852</v>
      </c>
      <c r="AA827" s="54">
        <f t="shared" si="55"/>
        <v>-3529.6037641714793</v>
      </c>
      <c r="AB827" s="101">
        <v>3879.4602400694275</v>
      </c>
      <c r="AC827" s="6">
        <f t="shared" si="52"/>
        <v>1058896.1577920578</v>
      </c>
    </row>
    <row r="828" spans="2:29">
      <c r="B828" s="112">
        <v>44658</v>
      </c>
      <c r="C828" s="33">
        <v>824</v>
      </c>
      <c r="D828" s="55">
        <f>Bond_Historical!K828</f>
        <v>-2.0485872018197069E-3</v>
      </c>
      <c r="E828" s="55">
        <f>Bond_Historical!L828</f>
        <v>-2.1826504726950306E-3</v>
      </c>
      <c r="F828" s="55">
        <f>Bond_Historical!M828</f>
        <v>-1.2225342611403961E-3</v>
      </c>
      <c r="G828" s="55">
        <f>Bond_Historical!N828</f>
        <v>-4.6452250070435196E-3</v>
      </c>
      <c r="H828" s="55">
        <f>Bond_Historical!O828</f>
        <v>-1.5150403886901582E-3</v>
      </c>
      <c r="I828" s="55">
        <f>Bond_Historical!P828</f>
        <v>-2.14861749105272E-3</v>
      </c>
      <c r="J828" s="55">
        <f>Equity_Historical!P829</f>
        <v>1.6597890353039844E-2</v>
      </c>
      <c r="K828" s="55">
        <f>Equity_Historical!Q829</f>
        <v>-1.5686096575181605E-3</v>
      </c>
      <c r="L828" s="55">
        <f>Equity_Historical!R829</f>
        <v>9.950886321710161E-3</v>
      </c>
      <c r="M828" s="55">
        <f>Equity_Historical!S829</f>
        <v>4.5635247498547532E-3</v>
      </c>
      <c r="N828" s="55">
        <f>Equity_Historical!T829</f>
        <v>-6.7194475442709928E-3</v>
      </c>
      <c r="O828" s="55">
        <f>Equity_Historical!U829</f>
        <v>-3.0466508917889115E-3</v>
      </c>
      <c r="P828" s="55">
        <f>Equity_Historical!V829</f>
        <v>-1.0816965288877803E-2</v>
      </c>
      <c r="Q828" s="55">
        <f>Equity_Historical!W829</f>
        <v>-8.5733494390184146E-3</v>
      </c>
      <c r="R828" s="55">
        <f>Equity_Historical!X829</f>
        <v>9.7313249578041792E-3</v>
      </c>
      <c r="S828" s="55">
        <f>Equity_Historical!Y829</f>
        <v>1.8025160888884889E-3</v>
      </c>
      <c r="T828" s="55">
        <f>Equity_Historical!Z829</f>
        <v>-4.3620490492687087E-3</v>
      </c>
      <c r="V828" s="55"/>
      <c r="W828" s="55">
        <v>-2.7118815351857592E-3</v>
      </c>
      <c r="X828" s="55">
        <v>-6.0534857924722102E-3</v>
      </c>
      <c r="Y828" s="94">
        <f t="shared" si="53"/>
        <v>-4.71684408955763E-3</v>
      </c>
      <c r="Z828" s="54">
        <f t="shared" si="54"/>
        <v>995283.15591044235</v>
      </c>
      <c r="AA828" s="54">
        <f t="shared" si="55"/>
        <v>-4716.8440895576496</v>
      </c>
      <c r="AB828" s="101">
        <v>3881.7525682648411</v>
      </c>
      <c r="AC828" s="6">
        <f t="shared" si="52"/>
        <v>1054179.3137025002</v>
      </c>
    </row>
    <row r="829" spans="2:29">
      <c r="B829" s="112">
        <v>44659</v>
      </c>
      <c r="C829" s="33">
        <v>825</v>
      </c>
      <c r="D829" s="55">
        <f>Bond_Historical!K829</f>
        <v>-5.3969892915401727E-3</v>
      </c>
      <c r="E829" s="55">
        <f>Bond_Historical!L829</f>
        <v>-5.0479525339733348E-3</v>
      </c>
      <c r="F829" s="55">
        <f>Bond_Historical!M829</f>
        <v>-4.0847824493620288E-3</v>
      </c>
      <c r="G829" s="55">
        <f>Bond_Historical!N829</f>
        <v>-7.903647862465021E-3</v>
      </c>
      <c r="H829" s="55">
        <f>Bond_Historical!O829</f>
        <v>1.6833490465199162E-3</v>
      </c>
      <c r="I829" s="55">
        <f>Bond_Historical!P829</f>
        <v>-7.8263963256057468E-4</v>
      </c>
      <c r="J829" s="55">
        <f>Equity_Historical!P830</f>
        <v>2.082804217033218E-2</v>
      </c>
      <c r="K829" s="55">
        <f>Equity_Historical!Q830</f>
        <v>-2.78474900671193E-3</v>
      </c>
      <c r="L829" s="55">
        <f>Equity_Historical!R830</f>
        <v>5.542397676119591E-3</v>
      </c>
      <c r="M829" s="55">
        <f>Equity_Historical!S830</f>
        <v>-6.307752360841138E-3</v>
      </c>
      <c r="N829" s="55">
        <f>Equity_Historical!T830</f>
        <v>-1.255900647552048E-2</v>
      </c>
      <c r="O829" s="55">
        <f>Equity_Historical!U830</f>
        <v>1.8142534181708636E-2</v>
      </c>
      <c r="P829" s="55">
        <f>Equity_Historical!V830</f>
        <v>2.555762982264538E-3</v>
      </c>
      <c r="Q829" s="55">
        <f>Equity_Historical!W830</f>
        <v>3.5812734268981694E-3</v>
      </c>
      <c r="R829" s="55">
        <f>Equity_Historical!X830</f>
        <v>1.6640981976790783E-2</v>
      </c>
      <c r="S829" s="55">
        <f>Equity_Historical!Y830</f>
        <v>-1.1980314389426268E-2</v>
      </c>
      <c r="T829" s="55">
        <f>Equity_Historical!Z830</f>
        <v>2.1359504306830326E-2</v>
      </c>
      <c r="V829" s="55"/>
      <c r="W829" s="55">
        <v>-4.9645927665155371E-3</v>
      </c>
      <c r="X829" s="55">
        <v>-3.8706522732079463E-3</v>
      </c>
      <c r="Y829" s="94">
        <f t="shared" si="53"/>
        <v>-4.308228470530983E-3</v>
      </c>
      <c r="Z829" s="54">
        <f t="shared" si="54"/>
        <v>995691.77152946906</v>
      </c>
      <c r="AA829" s="54">
        <f t="shared" si="55"/>
        <v>-4308.228470530943</v>
      </c>
      <c r="AB829" s="101">
        <v>3885.8960228683427</v>
      </c>
      <c r="AC829" s="6">
        <f t="shared" si="52"/>
        <v>1049871.0852319691</v>
      </c>
    </row>
    <row r="830" spans="2:29">
      <c r="B830" s="112">
        <v>44662</v>
      </c>
      <c r="C830" s="33">
        <v>826</v>
      </c>
      <c r="D830" s="55">
        <f>Bond_Historical!K830</f>
        <v>-4.6491288102498409E-3</v>
      </c>
      <c r="E830" s="55">
        <f>Bond_Historical!L830</f>
        <v>-4.3059441380025286E-3</v>
      </c>
      <c r="F830" s="55">
        <f>Bond_Historical!M830</f>
        <v>-3.2799511311856085E-3</v>
      </c>
      <c r="G830" s="55">
        <f>Bond_Historical!N830</f>
        <v>-9.7746313209032144E-3</v>
      </c>
      <c r="H830" s="55">
        <f>Bond_Historical!O830</f>
        <v>-1.5149142098834373E-3</v>
      </c>
      <c r="I830" s="55">
        <f>Bond_Historical!P830</f>
        <v>-3.7251650716060387E-3</v>
      </c>
      <c r="J830" s="55">
        <f>Equity_Historical!P831</f>
        <v>-3.5037974238167978E-2</v>
      </c>
      <c r="K830" s="55">
        <f>Equity_Historical!Q831</f>
        <v>-2.6757016798831319E-2</v>
      </c>
      <c r="L830" s="55">
        <f>Equity_Historical!R831</f>
        <v>-2.0019851454180893E-2</v>
      </c>
      <c r="M830" s="55">
        <f>Equity_Historical!S831</f>
        <v>-1.0308416020723835E-2</v>
      </c>
      <c r="N830" s="55">
        <f>Equity_Historical!T831</f>
        <v>-5.2429511994681044E-3</v>
      </c>
      <c r="O830" s="55">
        <f>Equity_Historical!U831</f>
        <v>-3.6775157861533539E-3</v>
      </c>
      <c r="P830" s="55">
        <f>Equity_Historical!V831</f>
        <v>-1.1704498807999477E-2</v>
      </c>
      <c r="Q830" s="55">
        <f>Equity_Historical!W831</f>
        <v>-1.3470094715430866E-2</v>
      </c>
      <c r="R830" s="55">
        <f>Equity_Historical!X831</f>
        <v>-1.5729004237502252E-2</v>
      </c>
      <c r="S830" s="55">
        <f>Equity_Historical!Y831</f>
        <v>-2.5847114738743113E-2</v>
      </c>
      <c r="T830" s="55">
        <f>Equity_Historical!Z831</f>
        <v>5.0196903256455154E-4</v>
      </c>
      <c r="V830" s="55"/>
      <c r="W830" s="55">
        <v>-5.6535052435920333E-3</v>
      </c>
      <c r="X830" s="55">
        <v>-2.3191290304320055E-2</v>
      </c>
      <c r="Y830" s="94">
        <f t="shared" si="53"/>
        <v>-1.6176176280028848E-2</v>
      </c>
      <c r="Z830" s="54">
        <f t="shared" si="54"/>
        <v>983823.82371997111</v>
      </c>
      <c r="AA830" s="54">
        <f t="shared" si="55"/>
        <v>-16176.176280028885</v>
      </c>
      <c r="AB830" s="101">
        <v>3902.8354342576349</v>
      </c>
      <c r="AC830" s="6">
        <f t="shared" si="52"/>
        <v>1033694.9089519402</v>
      </c>
    </row>
    <row r="831" spans="2:29">
      <c r="B831" s="112">
        <v>44663</v>
      </c>
      <c r="C831" s="33">
        <v>827</v>
      </c>
      <c r="D831" s="55">
        <f>Bond_Historical!K831</f>
        <v>3.2308774413084222E-3</v>
      </c>
      <c r="E831" s="55">
        <f>Bond_Historical!L831</f>
        <v>3.1596139587934664E-3</v>
      </c>
      <c r="F831" s="55">
        <f>Bond_Historical!M831</f>
        <v>2.4608853811252324E-3</v>
      </c>
      <c r="G831" s="55">
        <f>Bond_Historical!N831</f>
        <v>6.8905317703549934E-4</v>
      </c>
      <c r="H831" s="55">
        <f>Bond_Historical!O831</f>
        <v>-1.6843483663643349E-4</v>
      </c>
      <c r="I831" s="55">
        <f>Bond_Historical!P831</f>
        <v>-1.179134570478536E-3</v>
      </c>
      <c r="J831" s="55">
        <f>Equity_Historical!P832</f>
        <v>2.0655820739698356E-2</v>
      </c>
      <c r="K831" s="55">
        <f>Equity_Historical!Q832</f>
        <v>-1.0775742515395138E-2</v>
      </c>
      <c r="L831" s="55">
        <f>Equity_Historical!R832</f>
        <v>-6.8938948113172948E-3</v>
      </c>
      <c r="M831" s="55">
        <f>Equity_Historical!S832</f>
        <v>-1.9141274309874553E-2</v>
      </c>
      <c r="N831" s="55">
        <f>Equity_Historical!T832</f>
        <v>-2.9211220812100684E-4</v>
      </c>
      <c r="O831" s="55">
        <f>Equity_Historical!U832</f>
        <v>-1.1038358341795534E-2</v>
      </c>
      <c r="P831" s="55">
        <f>Equity_Historical!V832</f>
        <v>-1.8224611512180244E-2</v>
      </c>
      <c r="Q831" s="55">
        <f>Equity_Historical!W832</f>
        <v>1.2345827786624434E-2</v>
      </c>
      <c r="R831" s="55">
        <f>Equity_Historical!X832</f>
        <v>-6.9643408153709594E-3</v>
      </c>
      <c r="S831" s="55">
        <f>Equity_Historical!Y832</f>
        <v>1.1457630794394512E-2</v>
      </c>
      <c r="T831" s="55">
        <f>Equity_Historical!Z832</f>
        <v>2.9109394331720754E-3</v>
      </c>
      <c r="V831" s="55"/>
      <c r="W831" s="55">
        <v>1.582446260520834E-3</v>
      </c>
      <c r="X831" s="55">
        <v>-6.0389470744799155E-3</v>
      </c>
      <c r="Y831" s="94">
        <f t="shared" si="53"/>
        <v>-2.9903897404796155E-3</v>
      </c>
      <c r="Z831" s="54">
        <f t="shared" si="54"/>
        <v>997009.61025952036</v>
      </c>
      <c r="AA831" s="54">
        <f t="shared" si="55"/>
        <v>-2990.3897404796444</v>
      </c>
      <c r="AB831" s="101">
        <v>3910.6374713648111</v>
      </c>
      <c r="AC831" s="6">
        <f t="shared" si="52"/>
        <v>1030704.5192114606</v>
      </c>
    </row>
    <row r="832" spans="2:29">
      <c r="B832" s="112">
        <v>44664</v>
      </c>
      <c r="C832" s="33">
        <v>828</v>
      </c>
      <c r="D832" s="55">
        <f>Bond_Historical!K832</f>
        <v>1.1605121888176642E-3</v>
      </c>
      <c r="E832" s="55">
        <f>Bond_Historical!L832</f>
        <v>2.0055569006055935E-3</v>
      </c>
      <c r="F832" s="55">
        <f>Bond_Historical!M832</f>
        <v>1.6372465677070671E-3</v>
      </c>
      <c r="G832" s="55">
        <f>Bond_Historical!N832</f>
        <v>5.1527923774445658E-3</v>
      </c>
      <c r="H832" s="55">
        <f>Bond_Historical!O832</f>
        <v>-1.5176899186713983E-3</v>
      </c>
      <c r="I832" s="55">
        <f>Bond_Historical!P832</f>
        <v>0</v>
      </c>
      <c r="J832" s="55">
        <f>Equity_Historical!P833</f>
        <v>1.4036608665435402E-2</v>
      </c>
      <c r="K832" s="55">
        <f>Equity_Historical!Q833</f>
        <v>3.9615407572252881E-3</v>
      </c>
      <c r="L832" s="55">
        <f>Equity_Historical!R833</f>
        <v>2.5706011296873076E-2</v>
      </c>
      <c r="M832" s="55">
        <f>Equity_Historical!S833</f>
        <v>1.1395510836545794E-2</v>
      </c>
      <c r="N832" s="55">
        <f>Equity_Historical!T833</f>
        <v>7.4218900599160144E-3</v>
      </c>
      <c r="O832" s="55">
        <f>Equity_Historical!U833</f>
        <v>-3.2764279939680112E-2</v>
      </c>
      <c r="P832" s="55">
        <f>Equity_Historical!V833</f>
        <v>-7.7790898760131245E-5</v>
      </c>
      <c r="Q832" s="55">
        <f>Equity_Historical!W833</f>
        <v>1.0220722349681246E-3</v>
      </c>
      <c r="R832" s="55">
        <f>Equity_Historical!X833</f>
        <v>6.1454697628483441E-3</v>
      </c>
      <c r="S832" s="55">
        <f>Equity_Historical!Y833</f>
        <v>1.621033354266907E-2</v>
      </c>
      <c r="T832" s="55">
        <f>Equity_Historical!Z833</f>
        <v>1.7851363486674036E-2</v>
      </c>
      <c r="V832" s="55"/>
      <c r="W832" s="55">
        <v>2.4159968804794052E-3</v>
      </c>
      <c r="X832" s="55">
        <v>-2.0737153764982856E-2</v>
      </c>
      <c r="Y832" s="94">
        <f t="shared" si="53"/>
        <v>-1.1475893506797952E-2</v>
      </c>
      <c r="Z832" s="54">
        <f t="shared" si="54"/>
        <v>988524.10649320204</v>
      </c>
      <c r="AA832" s="54">
        <f t="shared" si="55"/>
        <v>-11475.893506797962</v>
      </c>
      <c r="AB832" s="101">
        <v>3912.0945934430929</v>
      </c>
      <c r="AC832" s="6">
        <f t="shared" si="52"/>
        <v>1019228.6257046626</v>
      </c>
    </row>
    <row r="833" spans="2:29">
      <c r="B833" s="112">
        <v>44665</v>
      </c>
      <c r="C833" s="33">
        <v>829</v>
      </c>
      <c r="D833" s="55">
        <f>Bond_Historical!K833</f>
        <v>-6.8541310512703398E-3</v>
      </c>
      <c r="E833" s="55">
        <f>Bond_Historical!L833</f>
        <v>-8.1422583346579206E-3</v>
      </c>
      <c r="F833" s="55">
        <f>Bond_Historical!M833</f>
        <v>-7.801133513868944E-3</v>
      </c>
      <c r="G833" s="55">
        <f>Bond_Historical!N833</f>
        <v>-1.1718084466955979E-2</v>
      </c>
      <c r="H833" s="55">
        <f>Bond_Historical!O833</f>
        <v>-5.0616886058229161E-4</v>
      </c>
      <c r="I833" s="55">
        <f>Bond_Historical!P833</f>
        <v>-3.3485416783037309E-3</v>
      </c>
      <c r="J833" s="55">
        <f>Equity_Historical!P834</f>
        <v>1.1681343968045314E-2</v>
      </c>
      <c r="K833" s="55">
        <f>Equity_Historical!Q834</f>
        <v>-2.2627274746336624E-2</v>
      </c>
      <c r="L833" s="55">
        <f>Equity_Historical!R834</f>
        <v>-8.908287236817703E-4</v>
      </c>
      <c r="M833" s="55">
        <f>Equity_Historical!S834</f>
        <v>-7.8064217098892108E-3</v>
      </c>
      <c r="N833" s="55">
        <f>Equity_Historical!T834</f>
        <v>-3.9225872359334793E-3</v>
      </c>
      <c r="O833" s="55">
        <f>Equity_Historical!U834</f>
        <v>-9.3126748253424471E-3</v>
      </c>
      <c r="P833" s="55">
        <f>Equity_Historical!V834</f>
        <v>-6.319600862561882E-3</v>
      </c>
      <c r="Q833" s="55">
        <f>Equity_Historical!W834</f>
        <v>1.326842043934489E-3</v>
      </c>
      <c r="R833" s="55">
        <f>Equity_Historical!X834</f>
        <v>-4.0678058150240004E-3</v>
      </c>
      <c r="S833" s="55">
        <f>Equity_Historical!Y834</f>
        <v>-3.044718042269981E-2</v>
      </c>
      <c r="T833" s="55">
        <f>Equity_Historical!Z834</f>
        <v>2.1897897236619258E-2</v>
      </c>
      <c r="V833" s="55"/>
      <c r="W833" s="55">
        <v>-8.1143759913045541E-3</v>
      </c>
      <c r="X833" s="55">
        <v>-2.0271019295706374E-2</v>
      </c>
      <c r="Y833" s="94">
        <f t="shared" si="53"/>
        <v>-1.5408361973945645E-2</v>
      </c>
      <c r="Z833" s="54">
        <f t="shared" si="54"/>
        <v>984591.63802605437</v>
      </c>
      <c r="AA833" s="54">
        <f t="shared" si="55"/>
        <v>-15408.361973945634</v>
      </c>
      <c r="AB833" s="101">
        <v>3922.3474259020295</v>
      </c>
      <c r="AC833" s="6">
        <f t="shared" si="52"/>
        <v>1003820.263730717</v>
      </c>
    </row>
    <row r="834" spans="2:29">
      <c r="B834" s="112">
        <v>44669</v>
      </c>
      <c r="C834" s="33">
        <v>830</v>
      </c>
      <c r="D834" s="55">
        <f>Bond_Historical!K834</f>
        <v>-3.2493552979454372E-3</v>
      </c>
      <c r="E834" s="55">
        <f>Bond_Historical!L834</f>
        <v>-3.0824543530019559E-3</v>
      </c>
      <c r="F834" s="55">
        <f>Bond_Historical!M834</f>
        <v>-8.2506739755217637E-4</v>
      </c>
      <c r="G834" s="55">
        <f>Bond_Historical!N834</f>
        <v>-7.6562578575647576E-3</v>
      </c>
      <c r="H834" s="55">
        <f>Bond_Historical!O834</f>
        <v>-3.3785924416835332E-4</v>
      </c>
      <c r="I834" s="55">
        <f>Bond_Historical!P834</f>
        <v>-5.9233947990996864E-4</v>
      </c>
      <c r="J834" s="55">
        <f>Equity_Historical!P835</f>
        <v>8.1642379488962302E-3</v>
      </c>
      <c r="K834" s="55">
        <f>Equity_Historical!Q835</f>
        <v>2.8032389789692329E-3</v>
      </c>
      <c r="L834" s="55">
        <f>Equity_Historical!R835</f>
        <v>-7.6688546079693633E-3</v>
      </c>
      <c r="M834" s="55">
        <f>Equity_Historical!S835</f>
        <v>-9.9010193247361985E-3</v>
      </c>
      <c r="N834" s="55">
        <f>Equity_Historical!T835</f>
        <v>-1.4565195841247979E-3</v>
      </c>
      <c r="O834" s="55">
        <f>Equity_Historical!U835</f>
        <v>1.8383729864418896E-2</v>
      </c>
      <c r="P834" s="55">
        <f>Equity_Historical!V835</f>
        <v>-6.3989286600657173E-3</v>
      </c>
      <c r="Q834" s="55">
        <f>Equity_Historical!W835</f>
        <v>-1.1181237834536156E-2</v>
      </c>
      <c r="R834" s="55">
        <f>Equity_Historical!X835</f>
        <v>-1.3846295559410558E-3</v>
      </c>
      <c r="S834" s="55">
        <f>Equity_Historical!Y835</f>
        <v>-1.3316949821362172E-3</v>
      </c>
      <c r="T834" s="55">
        <f>Equity_Historical!Z835</f>
        <v>3.884876660260602E-3</v>
      </c>
      <c r="V834" s="55"/>
      <c r="W834" s="55">
        <v>-3.6617682084898844E-3</v>
      </c>
      <c r="X834" s="55">
        <v>7.0422071934938182E-3</v>
      </c>
      <c r="Y834" s="94">
        <f t="shared" si="53"/>
        <v>2.7606170327003367E-3</v>
      </c>
      <c r="Z834" s="54">
        <f t="shared" si="54"/>
        <v>1002760.6170327003</v>
      </c>
      <c r="AA834" s="54">
        <f t="shared" si="55"/>
        <v>2760.6170327003347</v>
      </c>
      <c r="AB834" s="101">
        <v>3968.6735847500386</v>
      </c>
      <c r="AC834" s="6">
        <f t="shared" si="52"/>
        <v>1006580.8807634173</v>
      </c>
    </row>
    <row r="835" spans="2:29">
      <c r="B835" s="112">
        <v>44670</v>
      </c>
      <c r="C835" s="33">
        <v>831</v>
      </c>
      <c r="D835" s="55">
        <f>Bond_Historical!K835</f>
        <v>-6.2690523548724385E-3</v>
      </c>
      <c r="E835" s="55">
        <f>Bond_Historical!L835</f>
        <v>-6.0968740594891111E-3</v>
      </c>
      <c r="F835" s="55">
        <f>Bond_Historical!M835</f>
        <v>-4.9626626898435101E-3</v>
      </c>
      <c r="G835" s="55">
        <f>Bond_Historical!N835</f>
        <v>-7.9793557188047367E-3</v>
      </c>
      <c r="H835" s="55">
        <f>Bond_Historical!O835</f>
        <v>-5.4189712113139913E-3</v>
      </c>
      <c r="I835" s="55">
        <f>Bond_Historical!P835</f>
        <v>-6.1391154336678183E-3</v>
      </c>
      <c r="J835" s="55">
        <f>Equity_Historical!P836</f>
        <v>-8.961478903840683E-3</v>
      </c>
      <c r="K835" s="55">
        <f>Equity_Historical!Q836</f>
        <v>3.0557328303841148E-2</v>
      </c>
      <c r="L835" s="55">
        <f>Equity_Historical!R836</f>
        <v>1.1290931412645647E-2</v>
      </c>
      <c r="M835" s="55">
        <f>Equity_Historical!S836</f>
        <v>1.280761930217498E-2</v>
      </c>
      <c r="N835" s="55">
        <f>Equity_Historical!T836</f>
        <v>9.7195165270642248E-3</v>
      </c>
      <c r="O835" s="55">
        <f>Equity_Historical!U836</f>
        <v>2.0495495709106717E-2</v>
      </c>
      <c r="P835" s="55">
        <f>Equity_Historical!V836</f>
        <v>1.8959667120277787E-2</v>
      </c>
      <c r="Q835" s="55">
        <f>Equity_Historical!W836</f>
        <v>1.0977186656024979E-2</v>
      </c>
      <c r="R835" s="55">
        <f>Equity_Historical!X836</f>
        <v>6.7551344036570343E-3</v>
      </c>
      <c r="S835" s="55">
        <f>Equity_Historical!Y836</f>
        <v>1.4016383749186612E-2</v>
      </c>
      <c r="T835" s="55">
        <f>Equity_Historical!Z836</f>
        <v>-1.4378777579240739E-3</v>
      </c>
      <c r="V835" s="55"/>
      <c r="W835" s="55">
        <v>-6.4527632496639772E-3</v>
      </c>
      <c r="X835" s="55">
        <v>2.0815412064282928E-2</v>
      </c>
      <c r="Y835" s="94">
        <f t="shared" si="53"/>
        <v>9.9081419387041653E-3</v>
      </c>
      <c r="Z835" s="54">
        <f t="shared" si="54"/>
        <v>1009908.1419387042</v>
      </c>
      <c r="AA835" s="54">
        <f t="shared" si="55"/>
        <v>9908.1419387041824</v>
      </c>
      <c r="AB835" s="101">
        <v>3973.935552932322</v>
      </c>
      <c r="AC835" s="6">
        <f t="shared" si="52"/>
        <v>1016489.0227021215</v>
      </c>
    </row>
    <row r="836" spans="2:29">
      <c r="B836" s="112">
        <v>44671</v>
      </c>
      <c r="C836" s="33">
        <v>832</v>
      </c>
      <c r="D836" s="55">
        <f>Bond_Historical!K836</f>
        <v>6.2690523548724524E-3</v>
      </c>
      <c r="E836" s="55">
        <f>Bond_Historical!L836</f>
        <v>5.7107285818514594E-3</v>
      </c>
      <c r="F836" s="55">
        <f>Bond_Historical!M836</f>
        <v>5.3753463954605979E-3</v>
      </c>
      <c r="G836" s="55">
        <f>Bond_Historical!N836</f>
        <v>1.0334654668830096E-2</v>
      </c>
      <c r="H836" s="55">
        <f>Bond_Historical!O836</f>
        <v>7.6120785592053986E-3</v>
      </c>
      <c r="I836" s="55">
        <f>Bond_Historical!P836</f>
        <v>1.7861827991618093E-3</v>
      </c>
      <c r="J836" s="55">
        <f>Equity_Historical!P837</f>
        <v>2.2760687025147742E-3</v>
      </c>
      <c r="K836" s="55">
        <f>Equity_Historical!Q837</f>
        <v>-8.0909677293694943E-2</v>
      </c>
      <c r="L836" s="55">
        <f>Equity_Historical!R837</f>
        <v>1.2481362963247492E-2</v>
      </c>
      <c r="M836" s="55">
        <f>Equity_Historical!S837</f>
        <v>1.3967560348904937E-2</v>
      </c>
      <c r="N836" s="55">
        <f>Equity_Historical!T837</f>
        <v>1.8451346521904534E-2</v>
      </c>
      <c r="O836" s="55">
        <f>Equity_Historical!U837</f>
        <v>3.5018906807037734E-3</v>
      </c>
      <c r="P836" s="55">
        <f>Equity_Historical!V837</f>
        <v>3.3516401369698301E-2</v>
      </c>
      <c r="Q836" s="55">
        <f>Equity_Historical!W837</f>
        <v>4.0731552771455723E-3</v>
      </c>
      <c r="R836" s="55">
        <f>Equity_Historical!X837</f>
        <v>1.53365165154389E-2</v>
      </c>
      <c r="S836" s="55">
        <f>Equity_Historical!Y837</f>
        <v>-1.0162095735973566E-3</v>
      </c>
      <c r="T836" s="55">
        <f>Equity_Historical!Z837</f>
        <v>-9.826681051086552E-4</v>
      </c>
      <c r="V836" s="55"/>
      <c r="W836" s="55">
        <v>6.7972724472327318E-3</v>
      </c>
      <c r="X836" s="55">
        <v>3.8993995517757764E-2</v>
      </c>
      <c r="Y836" s="94">
        <f t="shared" si="53"/>
        <v>2.6115306289547752E-2</v>
      </c>
      <c r="Z836" s="54">
        <f t="shared" si="54"/>
        <v>1026115.3062895477</v>
      </c>
      <c r="AA836" s="54">
        <f t="shared" si="55"/>
        <v>26115.306289547705</v>
      </c>
      <c r="AB836" s="101">
        <v>3981.0493725803681</v>
      </c>
      <c r="AC836" s="6">
        <f t="shared" si="52"/>
        <v>1042604.3289916692</v>
      </c>
    </row>
    <row r="837" spans="2:29">
      <c r="B837" s="112">
        <v>44672</v>
      </c>
      <c r="C837" s="33">
        <v>833</v>
      </c>
      <c r="D837" s="55">
        <f>Bond_Historical!K837</f>
        <v>-5.3519874731792717E-3</v>
      </c>
      <c r="E837" s="55">
        <f>Bond_Historical!L837</f>
        <v>-5.516685468637623E-3</v>
      </c>
      <c r="F837" s="55">
        <f>Bond_Historical!M837</f>
        <v>-3.3042942350743239E-3</v>
      </c>
      <c r="G837" s="55">
        <f>Bond_Historical!N837</f>
        <v>-1.0686894345107004E-2</v>
      </c>
      <c r="H837" s="55">
        <f>Bond_Historical!O837</f>
        <v>3.8686308605314825E-3</v>
      </c>
      <c r="I837" s="55">
        <f>Bond_Historical!P837</f>
        <v>-3.3767910929980742E-3</v>
      </c>
      <c r="J837" s="55">
        <f>Equity_Historical!P838</f>
        <v>-1.0629067999025136E-2</v>
      </c>
      <c r="K837" s="55">
        <f>Equity_Historical!Q838</f>
        <v>-6.3600948696786341E-2</v>
      </c>
      <c r="L837" s="55">
        <f>Equity_Historical!R838</f>
        <v>1.5023991471141388E-3</v>
      </c>
      <c r="M837" s="55">
        <f>Equity_Historical!S838</f>
        <v>2.6386244525900063E-3</v>
      </c>
      <c r="N837" s="55">
        <f>Equity_Historical!T838</f>
        <v>-1.2693692997251441E-2</v>
      </c>
      <c r="O837" s="55">
        <f>Equity_Historical!U838</f>
        <v>-7.7820503305566563E-3</v>
      </c>
      <c r="P837" s="55">
        <f>Equity_Historical!V838</f>
        <v>-3.1441719733168831E-3</v>
      </c>
      <c r="Q837" s="55">
        <f>Equity_Historical!W838</f>
        <v>-2.2381918674026328E-3</v>
      </c>
      <c r="R837" s="55">
        <f>Equity_Historical!X838</f>
        <v>-1.5820344495608454E-2</v>
      </c>
      <c r="S837" s="55">
        <f>Equity_Historical!Y838</f>
        <v>-4.8551783480345273E-3</v>
      </c>
      <c r="T837" s="55">
        <f>Equity_Historical!Z838</f>
        <v>-3.0243139402070272E-2</v>
      </c>
      <c r="V837" s="55"/>
      <c r="W837" s="55">
        <v>-5.9681391313372752E-3</v>
      </c>
      <c r="X837" s="55">
        <v>3.0267385497629654E-3</v>
      </c>
      <c r="Y837" s="94">
        <f t="shared" si="53"/>
        <v>-5.7121252267713116E-4</v>
      </c>
      <c r="Z837" s="54">
        <f t="shared" si="54"/>
        <v>999428.78747732285</v>
      </c>
      <c r="AA837" s="54">
        <f t="shared" si="55"/>
        <v>-571.2125226771459</v>
      </c>
      <c r="AB837" s="101">
        <v>4020.2682054555044</v>
      </c>
      <c r="AC837" s="6">
        <f t="shared" ref="AC837:AC900" si="56">AC836+AA837</f>
        <v>1042033.1164689921</v>
      </c>
    </row>
    <row r="838" spans="2:29">
      <c r="B838" s="112">
        <v>44673</v>
      </c>
      <c r="C838" s="33">
        <v>834</v>
      </c>
      <c r="D838" s="55">
        <f>Bond_Historical!K838</f>
        <v>-1.3102390485510724E-3</v>
      </c>
      <c r="E838" s="55">
        <f>Bond_Historical!L838</f>
        <v>-9.7098283465654029E-4</v>
      </c>
      <c r="F838" s="55">
        <f>Bond_Historical!M838</f>
        <v>-1.6565332390183246E-3</v>
      </c>
      <c r="G838" s="55">
        <f>Bond_Historical!N838</f>
        <v>-1.145488897737105E-3</v>
      </c>
      <c r="H838" s="55">
        <f>Bond_Historical!O838</f>
        <v>-3.8686308605313711E-3</v>
      </c>
      <c r="I838" s="55">
        <f>Bond_Historical!P838</f>
        <v>0</v>
      </c>
      <c r="J838" s="55">
        <f>Equity_Historical!P839</f>
        <v>-2.2073523439074254E-2</v>
      </c>
      <c r="K838" s="55">
        <f>Equity_Historical!Q839</f>
        <v>-2.1280791659023083E-2</v>
      </c>
      <c r="L838" s="55">
        <f>Equity_Historical!R839</f>
        <v>-1.9007410879485001E-2</v>
      </c>
      <c r="M838" s="55">
        <f>Equity_Historical!S839</f>
        <v>-2.858780981145836E-3</v>
      </c>
      <c r="N838" s="55">
        <f>Equity_Historical!T839</f>
        <v>-3.4757799589973257E-2</v>
      </c>
      <c r="O838" s="55">
        <f>Equity_Historical!U839</f>
        <v>-2.9142948029513161E-2</v>
      </c>
      <c r="P838" s="55">
        <f>Equity_Historical!V839</f>
        <v>-1.8348971439234404E-2</v>
      </c>
      <c r="Q838" s="55">
        <f>Equity_Historical!W839</f>
        <v>-1.746492075864935E-2</v>
      </c>
      <c r="R838" s="55">
        <f>Equity_Historical!X839</f>
        <v>-3.1181922168198362E-2</v>
      </c>
      <c r="S838" s="55">
        <f>Equity_Historical!Y839</f>
        <v>-2.8215581032146268E-2</v>
      </c>
      <c r="T838" s="55">
        <f>Equity_Historical!Z839</f>
        <v>-5.02320756156798E-2</v>
      </c>
      <c r="V838" s="55"/>
      <c r="W838" s="55">
        <v>-1.2317103135473591E-3</v>
      </c>
      <c r="X838" s="55">
        <v>-2.0243848113079041E-2</v>
      </c>
      <c r="Y838" s="94">
        <f t="shared" ref="Y838:Y901" si="57">W838*$AF$2+X838*$AG$2</f>
        <v>-1.2638992993266367E-2</v>
      </c>
      <c r="Z838" s="54">
        <f t="shared" ref="Z838:Z901" si="58">Y838*$AW$7+$AW$7</f>
        <v>987361.00700673368</v>
      </c>
      <c r="AA838" s="54">
        <f t="shared" ref="AA838:AA901" si="59">Z838-$AW$7</f>
        <v>-12638.992993266322</v>
      </c>
      <c r="AB838" s="101">
        <v>4029.2330052010948</v>
      </c>
      <c r="AC838" s="6">
        <f t="shared" si="56"/>
        <v>1029394.1234757258</v>
      </c>
    </row>
    <row r="839" spans="2:29">
      <c r="B839" s="112">
        <v>44676</v>
      </c>
      <c r="C839" s="33">
        <v>835</v>
      </c>
      <c r="D839" s="55">
        <f>Bond_Historical!K839</f>
        <v>6.2712888708085987E-3</v>
      </c>
      <c r="E839" s="55">
        <f>Bond_Historical!L839</f>
        <v>6.6806065536373386E-3</v>
      </c>
      <c r="F839" s="55">
        <f>Bond_Historical!M839</f>
        <v>4.9608274740926038E-3</v>
      </c>
      <c r="G839" s="55">
        <f>Bond_Historical!N839</f>
        <v>1.1047902953981406E-2</v>
      </c>
      <c r="H839" s="55">
        <f>Bond_Historical!O839</f>
        <v>-5.0556005578615548E-4</v>
      </c>
      <c r="I839" s="55">
        <f>Bond_Historical!P839</f>
        <v>-1.9885457731737212E-4</v>
      </c>
      <c r="J839" s="55">
        <f>Equity_Historical!P840</f>
        <v>-3.4294358450210082E-2</v>
      </c>
      <c r="K839" s="55">
        <f>Equity_Historical!Q840</f>
        <v>1.5521682855706416E-2</v>
      </c>
      <c r="L839" s="55">
        <f>Equity_Historical!R840</f>
        <v>5.0981103528171764E-4</v>
      </c>
      <c r="M839" s="55">
        <f>Equity_Historical!S840</f>
        <v>2.1351644145994091E-2</v>
      </c>
      <c r="N839" s="55">
        <f>Equity_Historical!T840</f>
        <v>7.5505734369927654E-3</v>
      </c>
      <c r="O839" s="55">
        <f>Equity_Historical!U840</f>
        <v>-3.1553783172366857E-4</v>
      </c>
      <c r="P839" s="55">
        <f>Equity_Historical!V840</f>
        <v>-9.1291643627835917E-3</v>
      </c>
      <c r="Q839" s="55">
        <f>Equity_Historical!W840</f>
        <v>-4.5705250431466397E-3</v>
      </c>
      <c r="R839" s="55">
        <f>Equity_Historical!X840</f>
        <v>6.3717187200878099E-3</v>
      </c>
      <c r="S839" s="55">
        <f>Equity_Historical!Y840</f>
        <v>6.7147125561541048E-3</v>
      </c>
      <c r="T839" s="55">
        <f>Equity_Historical!Z840</f>
        <v>-4.5782864055640492E-2</v>
      </c>
      <c r="V839" s="55"/>
      <c r="W839" s="55">
        <v>6.506111212534446E-3</v>
      </c>
      <c r="X839" s="55">
        <v>8.1495465789911334E-3</v>
      </c>
      <c r="Y839" s="94">
        <f t="shared" si="57"/>
        <v>7.4921724324084581E-3</v>
      </c>
      <c r="Z839" s="54">
        <f t="shared" si="58"/>
        <v>1007492.1724324084</v>
      </c>
      <c r="AA839" s="54">
        <f t="shared" si="59"/>
        <v>7492.1724324084353</v>
      </c>
      <c r="AB839" s="101">
        <v>4030.0963608197635</v>
      </c>
      <c r="AC839" s="6">
        <f t="shared" si="56"/>
        <v>1036886.2959081342</v>
      </c>
    </row>
    <row r="840" spans="2:29">
      <c r="B840" s="112">
        <v>44677</v>
      </c>
      <c r="C840" s="33">
        <v>836</v>
      </c>
      <c r="D840" s="55">
        <f>Bond_Historical!K840</f>
        <v>2.6012555941924385E-3</v>
      </c>
      <c r="E840" s="55">
        <f>Bond_Historical!L840</f>
        <v>3.0832831177727803E-3</v>
      </c>
      <c r="F840" s="55">
        <f>Bond_Historical!M840</f>
        <v>4.9363821609439565E-3</v>
      </c>
      <c r="G840" s="55">
        <f>Bond_Historical!N840</f>
        <v>-5.232409655751254E-4</v>
      </c>
      <c r="H840" s="55">
        <f>Bond_Historical!O840</f>
        <v>2.0212790410250618E-3</v>
      </c>
      <c r="I840" s="55">
        <f>Bond_Historical!P840</f>
        <v>-9.9553844080995865E-4</v>
      </c>
      <c r="J840" s="55">
        <f>Equity_Historical!P841</f>
        <v>3.6456294434493929E-4</v>
      </c>
      <c r="K840" s="55">
        <f>Equity_Historical!Q841</f>
        <v>-3.2834399468473163E-2</v>
      </c>
      <c r="L840" s="55">
        <f>Equity_Historical!R841</f>
        <v>-1.0504924377859468E-2</v>
      </c>
      <c r="M840" s="55">
        <f>Equity_Historical!S841</f>
        <v>-1.5861276986439153E-2</v>
      </c>
      <c r="N840" s="55">
        <f>Equity_Historical!T841</f>
        <v>-2.4335234461494801E-2</v>
      </c>
      <c r="O840" s="55">
        <f>Equity_Historical!U841</f>
        <v>-3.0027565074068691E-2</v>
      </c>
      <c r="P840" s="55">
        <f>Equity_Historical!V841</f>
        <v>-1.8276235576373787E-2</v>
      </c>
      <c r="Q840" s="55">
        <f>Equity_Historical!W841</f>
        <v>-9.3093377522839721E-3</v>
      </c>
      <c r="R840" s="55">
        <f>Equity_Historical!X841</f>
        <v>-2.0211376894593583E-2</v>
      </c>
      <c r="S840" s="55">
        <f>Equity_Historical!Y841</f>
        <v>-3.8042733683836892E-2</v>
      </c>
      <c r="T840" s="55">
        <f>Equity_Historical!Z841</f>
        <v>-9.7488850808708418E-3</v>
      </c>
      <c r="V840" s="55"/>
      <c r="W840" s="55">
        <v>1.7378785261953271E-3</v>
      </c>
      <c r="X840" s="55">
        <v>-2.871590673931939E-2</v>
      </c>
      <c r="Y840" s="94">
        <f t="shared" si="57"/>
        <v>-1.6534392633113501E-2</v>
      </c>
      <c r="Z840" s="54">
        <f t="shared" si="58"/>
        <v>983465.60736688646</v>
      </c>
      <c r="AA840" s="54">
        <f t="shared" si="59"/>
        <v>-16534.392633113544</v>
      </c>
      <c r="AB840" s="101">
        <v>4100.2367325954838</v>
      </c>
      <c r="AC840" s="6">
        <f t="shared" si="56"/>
        <v>1020351.9032750207</v>
      </c>
    </row>
    <row r="841" spans="2:29">
      <c r="B841" s="112">
        <v>44678</v>
      </c>
      <c r="C841" s="33">
        <v>837</v>
      </c>
      <c r="D841" s="55">
        <f>Bond_Historical!K841</f>
        <v>-3.1223749832341762E-3</v>
      </c>
      <c r="E841" s="55">
        <f>Bond_Historical!L841</f>
        <v>-4.0485818582834884E-3</v>
      </c>
      <c r="F841" s="55">
        <f>Bond_Historical!M841</f>
        <v>-4.1118712490324626E-3</v>
      </c>
      <c r="G841" s="55">
        <f>Bond_Historical!N841</f>
        <v>-9.6434295347761576E-3</v>
      </c>
      <c r="H841" s="55">
        <f>Bond_Historical!O841</f>
        <v>-1.8525831083120883E-3</v>
      </c>
      <c r="I841" s="55">
        <f>Bond_Historical!P841</f>
        <v>0</v>
      </c>
      <c r="J841" s="55">
        <f>Equity_Historical!P842</f>
        <v>2.8157296455118146E-2</v>
      </c>
      <c r="K841" s="55">
        <f>Equity_Historical!Q842</f>
        <v>-3.372051099440098E-2</v>
      </c>
      <c r="L841" s="55">
        <f>Equity_Historical!R842</f>
        <v>-6.8488272329944424E-3</v>
      </c>
      <c r="M841" s="55">
        <f>Equity_Historical!S842</f>
        <v>-1.8122202513322427E-2</v>
      </c>
      <c r="N841" s="55">
        <f>Equity_Historical!T842</f>
        <v>3.0222006860319768E-4</v>
      </c>
      <c r="O841" s="55">
        <f>Equity_Historical!U842</f>
        <v>-1.3091188394060684E-2</v>
      </c>
      <c r="P841" s="55">
        <f>Equity_Historical!V842</f>
        <v>-7.7609726854559625E-3</v>
      </c>
      <c r="Q841" s="55">
        <f>Equity_Historical!W842</f>
        <v>-4.528928381690972E-3</v>
      </c>
      <c r="R841" s="55">
        <f>Equity_Historical!X842</f>
        <v>5.8249329935239317E-5</v>
      </c>
      <c r="S841" s="55">
        <f>Equity_Historical!Y842</f>
        <v>-1.4679114987616994E-3</v>
      </c>
      <c r="T841" s="55">
        <f>Equity_Historical!Z842</f>
        <v>9.8007611921707045E-3</v>
      </c>
      <c r="V841" s="55"/>
      <c r="W841" s="55">
        <v>-5.1323603707606885E-3</v>
      </c>
      <c r="X841" s="55">
        <v>2.3666699632849909E-3</v>
      </c>
      <c r="Y841" s="94">
        <f t="shared" si="57"/>
        <v>-6.3294217033328117E-4</v>
      </c>
      <c r="Z841" s="54">
        <f t="shared" si="58"/>
        <v>999367.05782966677</v>
      </c>
      <c r="AA841" s="54">
        <f t="shared" si="59"/>
        <v>-632.94217033323366</v>
      </c>
      <c r="AB841" s="101">
        <v>4133.8508861379232</v>
      </c>
      <c r="AC841" s="6">
        <f t="shared" si="56"/>
        <v>1019718.9611046874</v>
      </c>
    </row>
    <row r="842" spans="2:29">
      <c r="B842" s="112">
        <v>44679</v>
      </c>
      <c r="C842" s="33">
        <v>838</v>
      </c>
      <c r="D842" s="55">
        <f>Bond_Historical!K842</f>
        <v>-3.9076888796604477E-4</v>
      </c>
      <c r="E842" s="55">
        <f>Bond_Historical!L842</f>
        <v>-3.8675673171227013E-4</v>
      </c>
      <c r="F842" s="55">
        <f>Bond_Historical!M842</f>
        <v>-8.2451091191152002E-4</v>
      </c>
      <c r="G842" s="55">
        <f>Bond_Historical!N842</f>
        <v>2.9907175673066122E-3</v>
      </c>
      <c r="H842" s="55">
        <f>Bond_Historical!O842</f>
        <v>5.5476315122186476E-3</v>
      </c>
      <c r="I842" s="55">
        <f>Bond_Historical!P842</f>
        <v>-7.9713234901973779E-4</v>
      </c>
      <c r="J842" s="55">
        <f>Equity_Historical!P843</f>
        <v>2.9797259640791742E-2</v>
      </c>
      <c r="K842" s="55">
        <f>Equity_Historical!Q843</f>
        <v>0.16206440803131283</v>
      </c>
      <c r="L842" s="55">
        <f>Equity_Historical!R843</f>
        <v>1.2691518363740453E-2</v>
      </c>
      <c r="M842" s="55">
        <f>Equity_Historical!S843</f>
        <v>2.9013113860415444E-2</v>
      </c>
      <c r="N842" s="55">
        <f>Equity_Historical!T843</f>
        <v>2.0782596931802778E-2</v>
      </c>
      <c r="O842" s="55">
        <f>Equity_Historical!U843</f>
        <v>1.5689035089594839E-2</v>
      </c>
      <c r="P842" s="55">
        <f>Equity_Historical!V843</f>
        <v>-2.6534434662575843E-3</v>
      </c>
      <c r="Q842" s="55">
        <f>Equity_Historical!W843</f>
        <v>7.4672377395800541E-3</v>
      </c>
      <c r="R842" s="55">
        <f>Equity_Historical!X843</f>
        <v>2.0439473951443271E-2</v>
      </c>
      <c r="S842" s="55">
        <f>Equity_Historical!Y843</f>
        <v>4.4165748311751546E-2</v>
      </c>
      <c r="T842" s="55">
        <f>Equity_Historical!Z843</f>
        <v>-1.8433533617947964E-3</v>
      </c>
      <c r="V842" s="55"/>
      <c r="W842" s="55">
        <v>8.3052933015661373E-4</v>
      </c>
      <c r="X842" s="55">
        <v>1.4793396193017895E-2</v>
      </c>
      <c r="Y842" s="94">
        <f t="shared" si="57"/>
        <v>9.2082494478733824E-3</v>
      </c>
      <c r="Z842" s="54">
        <f t="shared" si="58"/>
        <v>1009208.2494478733</v>
      </c>
      <c r="AA842" s="54">
        <f t="shared" si="59"/>
        <v>9208.2494478733279</v>
      </c>
      <c r="AB842" s="101">
        <v>4160.2960532233119</v>
      </c>
      <c r="AC842" s="6">
        <f t="shared" si="56"/>
        <v>1028927.2105525607</v>
      </c>
    </row>
    <row r="843" spans="2:29">
      <c r="B843" s="112">
        <v>44680</v>
      </c>
      <c r="C843" s="33">
        <v>839</v>
      </c>
      <c r="D843" s="55">
        <f>Bond_Historical!K843</f>
        <v>-6.8019083457587269E-3</v>
      </c>
      <c r="E843" s="55">
        <f>Bond_Historical!L843</f>
        <v>-6.0084857853982265E-3</v>
      </c>
      <c r="F843" s="55">
        <f>Bond_Historical!M843</f>
        <v>-4.1321309303471877E-3</v>
      </c>
      <c r="G843" s="55">
        <f>Bond_Historical!N843</f>
        <v>-1.1127690913959492E-2</v>
      </c>
      <c r="H843" s="55">
        <f>Bond_Historical!O843</f>
        <v>-8.9250079657304943E-3</v>
      </c>
      <c r="I843" s="55">
        <f>Bond_Historical!P843</f>
        <v>-1.5960682467013232E-3</v>
      </c>
      <c r="J843" s="55">
        <f>Equity_Historical!P844</f>
        <v>-2.2616041031128971E-2</v>
      </c>
      <c r="K843" s="55">
        <f>Equity_Historical!Q844</f>
        <v>-2.5900020082623851E-2</v>
      </c>
      <c r="L843" s="55">
        <f>Equity_Historical!R844</f>
        <v>-2.0828682404031216E-2</v>
      </c>
      <c r="M843" s="55">
        <f>Equity_Historical!S844</f>
        <v>2.1640626982702615E-3</v>
      </c>
      <c r="N843" s="55">
        <f>Equity_Historical!T844</f>
        <v>-2.471839472874475E-2</v>
      </c>
      <c r="O843" s="55">
        <f>Equity_Historical!U844</f>
        <v>-3.2800678622321867E-2</v>
      </c>
      <c r="P843" s="55">
        <f>Equity_Historical!V844</f>
        <v>-4.5263115834744891E-2</v>
      </c>
      <c r="Q843" s="55">
        <f>Equity_Historical!W844</f>
        <v>-2.8698031669728244E-2</v>
      </c>
      <c r="R843" s="55">
        <f>Equity_Historical!X844</f>
        <v>-3.0729419633171998E-2</v>
      </c>
      <c r="S843" s="55">
        <f>Equity_Historical!Y844</f>
        <v>-3.7291675490436112E-2</v>
      </c>
      <c r="T843" s="55">
        <f>Equity_Historical!Z844</f>
        <v>-1.9072698300774578E-2</v>
      </c>
      <c r="V843" s="55"/>
      <c r="W843" s="55">
        <v>-6.9624337057833116E-3</v>
      </c>
      <c r="X843" s="55">
        <v>-6.2814468733520867E-2</v>
      </c>
      <c r="Y843" s="94">
        <f t="shared" si="57"/>
        <v>-4.0473654722425846E-2</v>
      </c>
      <c r="Z843" s="54">
        <f t="shared" si="58"/>
        <v>959526.34527757415</v>
      </c>
      <c r="AA843" s="54">
        <f t="shared" si="59"/>
        <v>-40473.654722425854</v>
      </c>
      <c r="AB843" s="101">
        <v>4198.9367493357277</v>
      </c>
      <c r="AC843" s="6">
        <f t="shared" si="56"/>
        <v>988453.55583013489</v>
      </c>
    </row>
    <row r="844" spans="2:29">
      <c r="B844" s="112">
        <v>44683</v>
      </c>
      <c r="C844" s="33">
        <v>840</v>
      </c>
      <c r="D844" s="55">
        <f>Bond_Historical!K844</f>
        <v>-5.1280264680165855E-3</v>
      </c>
      <c r="E844" s="55">
        <f>Bond_Historical!L844</f>
        <v>-5.4585738171582885E-3</v>
      </c>
      <c r="F844" s="55">
        <f>Bond_Historical!M844</f>
        <v>-6.4043728693766767E-3</v>
      </c>
      <c r="G844" s="55">
        <f>Bond_Historical!N844</f>
        <v>-5.9458932777591124E-3</v>
      </c>
      <c r="H844" s="55">
        <f>Bond_Historical!O844</f>
        <v>-1.2782192534027759E-2</v>
      </c>
      <c r="I844" s="55">
        <f>Bond_Historical!P844</f>
        <v>-1.4008157024344567E-3</v>
      </c>
      <c r="J844" s="55">
        <f>Equity_Historical!P845</f>
        <v>1.3515374820348619E-2</v>
      </c>
      <c r="K844" s="55">
        <f>Equity_Historical!Q845</f>
        <v>5.1809497539272331E-2</v>
      </c>
      <c r="L844" s="55">
        <f>Equity_Historical!R845</f>
        <v>-6.623748570839914E-3</v>
      </c>
      <c r="M844" s="55">
        <f>Equity_Historical!S845</f>
        <v>-1.3493185398245608E-2</v>
      </c>
      <c r="N844" s="55">
        <f>Equity_Historical!T845</f>
        <v>-4.5522375727104176E-4</v>
      </c>
      <c r="O844" s="55">
        <f>Equity_Historical!U845</f>
        <v>9.0905998254272348E-3</v>
      </c>
      <c r="P844" s="55">
        <f>Equity_Historical!V845</f>
        <v>-1.7030807146510642E-2</v>
      </c>
      <c r="Q844" s="55">
        <f>Equity_Historical!W845</f>
        <v>-7.9026560287513339E-3</v>
      </c>
      <c r="R844" s="55">
        <f>Equity_Historical!X845</f>
        <v>-1.4658260986796508E-2</v>
      </c>
      <c r="S844" s="55">
        <f>Equity_Historical!Y845</f>
        <v>1.9646847721450137E-3</v>
      </c>
      <c r="T844" s="55">
        <f>Equity_Historical!Z845</f>
        <v>9.6997789523982254E-3</v>
      </c>
      <c r="V844" s="55"/>
      <c r="W844" s="55">
        <v>-5.6503873193205385E-3</v>
      </c>
      <c r="X844" s="55">
        <v>-7.2691432791162922E-3</v>
      </c>
      <c r="Y844" s="94">
        <f t="shared" si="57"/>
        <v>-6.6216408951979902E-3</v>
      </c>
      <c r="Z844" s="54">
        <f t="shared" si="58"/>
        <v>993378.35910480202</v>
      </c>
      <c r="AA844" s="54">
        <f t="shared" si="59"/>
        <v>-6621.6408951979829</v>
      </c>
      <c r="AB844" s="101">
        <v>4267.3118925904855</v>
      </c>
      <c r="AC844" s="6">
        <f t="shared" si="56"/>
        <v>981831.91493493691</v>
      </c>
    </row>
    <row r="845" spans="2:29">
      <c r="B845" s="112">
        <v>44684</v>
      </c>
      <c r="C845" s="33">
        <v>841</v>
      </c>
      <c r="D845" s="55">
        <f>Bond_Historical!K845</f>
        <v>2.3763103622770594E-3</v>
      </c>
      <c r="E845" s="55">
        <f>Bond_Historical!L845</f>
        <v>2.2492792889587114E-3</v>
      </c>
      <c r="F845" s="55">
        <f>Bond_Historical!M845</f>
        <v>1.6674467794591361E-3</v>
      </c>
      <c r="G845" s="55">
        <f>Bond_Historical!N845</f>
        <v>6.4262586041289342E-3</v>
      </c>
      <c r="H845" s="55">
        <f>Bond_Historical!O845</f>
        <v>2.5832471897128499E-3</v>
      </c>
      <c r="I845" s="55">
        <f>Bond_Historical!P845</f>
        <v>-6.0108037078748626E-4</v>
      </c>
      <c r="J845" s="55">
        <f>Equity_Historical!P846</f>
        <v>2.0389931477258715E-2</v>
      </c>
      <c r="K845" s="55">
        <f>Equity_Historical!Q846</f>
        <v>4.2536498358886655E-3</v>
      </c>
      <c r="L845" s="55">
        <f>Equity_Historical!R846</f>
        <v>3.4812282029315286E-3</v>
      </c>
      <c r="M845" s="55">
        <f>Equity_Historical!S846</f>
        <v>2.1921217025521386E-4</v>
      </c>
      <c r="N845" s="55">
        <f>Equity_Historical!T846</f>
        <v>7.2571658179460428E-3</v>
      </c>
      <c r="O845" s="55">
        <f>Equity_Historical!U846</f>
        <v>2.1193468560084441E-2</v>
      </c>
      <c r="P845" s="55">
        <f>Equity_Historical!V846</f>
        <v>1.6989304572712256E-2</v>
      </c>
      <c r="Q845" s="55">
        <f>Equity_Historical!W846</f>
        <v>2.9300653431324746E-3</v>
      </c>
      <c r="R845" s="55">
        <f>Equity_Historical!X846</f>
        <v>-3.0575133094970981E-3</v>
      </c>
      <c r="S845" s="55">
        <f>Equity_Historical!Y846</f>
        <v>9.5763733114477192E-3</v>
      </c>
      <c r="T845" s="55">
        <f>Equity_Historical!Z846</f>
        <v>2.1307060098144794E-2</v>
      </c>
      <c r="V845" s="55"/>
      <c r="W845" s="55">
        <v>3.1442371171735393E-3</v>
      </c>
      <c r="X845" s="55">
        <v>1.9146941488018817E-2</v>
      </c>
      <c r="Y845" s="94">
        <f t="shared" si="57"/>
        <v>1.2745859739680707E-2</v>
      </c>
      <c r="Z845" s="54">
        <f t="shared" si="58"/>
        <v>1012745.8597396807</v>
      </c>
      <c r="AA845" s="54">
        <f t="shared" si="59"/>
        <v>12745.859739680658</v>
      </c>
      <c r="AB845" s="101">
        <v>4303.1349538161885</v>
      </c>
      <c r="AC845" s="6">
        <f t="shared" si="56"/>
        <v>994577.77467461757</v>
      </c>
    </row>
    <row r="846" spans="2:29">
      <c r="B846" s="112">
        <v>44685</v>
      </c>
      <c r="C846" s="33">
        <v>842</v>
      </c>
      <c r="D846" s="55">
        <f>Bond_Historical!K846</f>
        <v>6.4397221293595684E-3</v>
      </c>
      <c r="E846" s="55">
        <f>Bond_Historical!L846</f>
        <v>6.4271534076316295E-3</v>
      </c>
      <c r="F846" s="55">
        <f>Bond_Historical!M846</f>
        <v>4.1563192836546687E-3</v>
      </c>
      <c r="G846" s="55">
        <f>Bond_Historical!N846</f>
        <v>9.7387260998364408E-3</v>
      </c>
      <c r="H846" s="55">
        <f>Bond_Historical!O846</f>
        <v>8.3925049891302953E-3</v>
      </c>
      <c r="I846" s="55">
        <f>Bond_Historical!P846</f>
        <v>0</v>
      </c>
      <c r="J846" s="55">
        <f>Equity_Historical!P847</f>
        <v>3.9028823629078301E-2</v>
      </c>
      <c r="K846" s="55">
        <f>Equity_Historical!Q847</f>
        <v>5.2280931610310111E-2</v>
      </c>
      <c r="L846" s="55">
        <f>Equity_Historical!R847</f>
        <v>1.3740440352779588E-2</v>
      </c>
      <c r="M846" s="55">
        <f>Equity_Historical!S847</f>
        <v>5.461392721577891E-3</v>
      </c>
      <c r="N846" s="55">
        <f>Equity_Historical!T847</f>
        <v>3.5517320711440543E-2</v>
      </c>
      <c r="O846" s="55">
        <f>Equity_Historical!U847</f>
        <v>3.2546126008271531E-2</v>
      </c>
      <c r="P846" s="55">
        <f>Equity_Historical!V847</f>
        <v>1.9028687848629572E-2</v>
      </c>
      <c r="Q846" s="55">
        <f>Equity_Historical!W847</f>
        <v>1.3134191537557387E-2</v>
      </c>
      <c r="R846" s="55">
        <f>Equity_Historical!X847</f>
        <v>1.5885346047416142E-2</v>
      </c>
      <c r="S846" s="55">
        <f>Equity_Historical!Y847</f>
        <v>4.0189765153014867E-2</v>
      </c>
      <c r="T846" s="55">
        <f>Equity_Historical!Z847</f>
        <v>1.7587808993701111E-2</v>
      </c>
      <c r="V846" s="55"/>
      <c r="W846" s="55">
        <v>6.3623646930223146E-3</v>
      </c>
      <c r="X846" s="55">
        <v>5.1777278650278008E-2</v>
      </c>
      <c r="Y846" s="94">
        <f t="shared" si="57"/>
        <v>3.3611313067375727E-2</v>
      </c>
      <c r="Z846" s="54">
        <f t="shared" si="58"/>
        <v>1033611.3130673757</v>
      </c>
      <c r="AA846" s="54">
        <f t="shared" si="59"/>
        <v>33611.313067375682</v>
      </c>
      <c r="AB846" s="101">
        <v>4313.689639352262</v>
      </c>
      <c r="AC846" s="6">
        <f t="shared" si="56"/>
        <v>1028189.0877419933</v>
      </c>
    </row>
    <row r="847" spans="2:29">
      <c r="B847" s="112">
        <v>44686</v>
      </c>
      <c r="C847" s="33">
        <v>843</v>
      </c>
      <c r="D847" s="55">
        <f>Bond_Historical!K847</f>
        <v>-1.0006413699441417E-2</v>
      </c>
      <c r="E847" s="55">
        <f>Bond_Historical!L847</f>
        <v>-9.9502017950161125E-3</v>
      </c>
      <c r="F847" s="55">
        <f>Bond_Historical!M847</f>
        <v>-7.911707196151474E-3</v>
      </c>
      <c r="G847" s="55">
        <f>Bond_Historical!N847</f>
        <v>-1.5449142621284185E-2</v>
      </c>
      <c r="H847" s="55">
        <f>Bond_Historical!O847</f>
        <v>-1.0803344173081942E-2</v>
      </c>
      <c r="I847" s="55">
        <f>Bond_Historical!P847</f>
        <v>-2.8086513937075393E-3</v>
      </c>
      <c r="J847" s="55">
        <f>Equity_Historical!P848</f>
        <v>-1.527402245564397E-2</v>
      </c>
      <c r="K847" s="55">
        <f>Equity_Historical!Q848</f>
        <v>-7.0125337361381546E-2</v>
      </c>
      <c r="L847" s="55">
        <f>Equity_Historical!R848</f>
        <v>-8.6049564214600392E-3</v>
      </c>
      <c r="M847" s="55">
        <f>Equity_Historical!S848</f>
        <v>-2.3810534881421437E-2</v>
      </c>
      <c r="N847" s="55">
        <f>Equity_Historical!T848</f>
        <v>-3.9139131355634328E-2</v>
      </c>
      <c r="O847" s="55">
        <f>Equity_Historical!U848</f>
        <v>-2.5338060640619851E-2</v>
      </c>
      <c r="P847" s="55">
        <f>Equity_Historical!V848</f>
        <v>-1.7080455401088778E-2</v>
      </c>
      <c r="Q847" s="55">
        <f>Equity_Historical!W848</f>
        <v>-9.0245082181213514E-3</v>
      </c>
      <c r="R847" s="55">
        <f>Equity_Historical!X848</f>
        <v>-2.5741295000025258E-2</v>
      </c>
      <c r="S847" s="55">
        <f>Equity_Historical!Y848</f>
        <v>-5.7328238798909699E-2</v>
      </c>
      <c r="T847" s="55">
        <f>Equity_Historical!Z848</f>
        <v>-3.4158186456810458E-2</v>
      </c>
      <c r="V847" s="55"/>
      <c r="W847" s="55">
        <v>-1.0486292040922086E-2</v>
      </c>
      <c r="X847" s="55">
        <v>-1.990079665703964E-2</v>
      </c>
      <c r="Y847" s="94">
        <f t="shared" si="57"/>
        <v>-1.6134994810592617E-2</v>
      </c>
      <c r="Z847" s="54">
        <f t="shared" si="58"/>
        <v>983865.00518940738</v>
      </c>
      <c r="AA847" s="54">
        <f t="shared" si="59"/>
        <v>-16134.994810592616</v>
      </c>
      <c r="AB847" s="101">
        <v>4347.0935030743713</v>
      </c>
      <c r="AC847" s="6">
        <f t="shared" si="56"/>
        <v>1012054.0929314006</v>
      </c>
    </row>
    <row r="848" spans="2:29">
      <c r="B848" s="112">
        <v>44687</v>
      </c>
      <c r="C848" s="33">
        <v>844</v>
      </c>
      <c r="D848" s="55">
        <f>Bond_Historical!K848</f>
        <v>-4.2435058188116295E-3</v>
      </c>
      <c r="E848" s="55">
        <f>Bond_Historical!L848</f>
        <v>-4.2246000473419899E-3</v>
      </c>
      <c r="F848" s="55">
        <f>Bond_Historical!M848</f>
        <v>-3.7695880211465202E-3</v>
      </c>
      <c r="G848" s="55">
        <f>Bond_Historical!N848</f>
        <v>-8.5365447302922903E-3</v>
      </c>
      <c r="H848" s="55">
        <f>Bond_Historical!O848</f>
        <v>-2.9352869785010259E-3</v>
      </c>
      <c r="I848" s="55">
        <f>Bond_Historical!P848</f>
        <v>-2.2126432051511867E-3</v>
      </c>
      <c r="J848" s="55">
        <f>Equity_Historical!P849</f>
        <v>1.5164981634824272E-2</v>
      </c>
      <c r="K848" s="55">
        <f>Equity_Historical!Q849</f>
        <v>-2.1891416665859229E-2</v>
      </c>
      <c r="L848" s="55">
        <f>Equity_Historical!R849</f>
        <v>-2.1039620490611647E-2</v>
      </c>
      <c r="M848" s="55">
        <f>Equity_Historical!S849</f>
        <v>-7.6149315155132E-3</v>
      </c>
      <c r="N848" s="55">
        <f>Equity_Historical!T849</f>
        <v>-1.0945827422947627E-2</v>
      </c>
      <c r="O848" s="55">
        <f>Equity_Historical!U849</f>
        <v>-1.6152260774310045E-3</v>
      </c>
      <c r="P848" s="55">
        <f>Equity_Historical!V849</f>
        <v>1.0668493246164028E-2</v>
      </c>
      <c r="Q848" s="55">
        <f>Equity_Historical!W849</f>
        <v>1.4145059694455212E-2</v>
      </c>
      <c r="R848" s="55">
        <f>Equity_Historical!X849</f>
        <v>9.8559489526091996E-3</v>
      </c>
      <c r="S848" s="55">
        <f>Equity_Historical!Y849</f>
        <v>4.7158755610160266E-3</v>
      </c>
      <c r="T848" s="55">
        <f>Equity_Historical!Z849</f>
        <v>-1.4674863158064636E-2</v>
      </c>
      <c r="V848" s="55"/>
      <c r="W848" s="55">
        <v>-5.192670583927461E-3</v>
      </c>
      <c r="X848" s="55">
        <v>2.102074129509194E-2</v>
      </c>
      <c r="Y848" s="94">
        <f t="shared" si="57"/>
        <v>1.0535376543484179E-2</v>
      </c>
      <c r="Z848" s="54">
        <f t="shared" si="58"/>
        <v>1010535.3765434842</v>
      </c>
      <c r="AA848" s="54">
        <f t="shared" si="59"/>
        <v>10535.376543484163</v>
      </c>
      <c r="AB848" s="101">
        <v>4355.3318314419594</v>
      </c>
      <c r="AC848" s="6">
        <f t="shared" si="56"/>
        <v>1022589.4694748848</v>
      </c>
    </row>
    <row r="849" spans="2:29">
      <c r="B849" s="112">
        <v>44690</v>
      </c>
      <c r="C849" s="33">
        <v>845</v>
      </c>
      <c r="D849" s="55">
        <f>Bond_Historical!K849</f>
        <v>4.508288213800715E-3</v>
      </c>
      <c r="E849" s="55">
        <f>Bond_Historical!L849</f>
        <v>4.9105539608473433E-3</v>
      </c>
      <c r="F849" s="55">
        <f>Bond_Historical!M849</f>
        <v>5.4403420456233436E-3</v>
      </c>
      <c r="G849" s="55">
        <f>Bond_Historical!N849</f>
        <v>3.513313925681401E-3</v>
      </c>
      <c r="H849" s="55">
        <f>Bond_Historical!O849</f>
        <v>-3.464500046110308E-3</v>
      </c>
      <c r="I849" s="55">
        <f>Bond_Historical!P849</f>
        <v>-3.0252258499779295E-3</v>
      </c>
      <c r="J849" s="55">
        <f>Equity_Historical!P850</f>
        <v>-8.2135274623776289E-2</v>
      </c>
      <c r="K849" s="55">
        <f>Equity_Historical!Q850</f>
        <v>-3.7806385391431566E-2</v>
      </c>
      <c r="L849" s="55">
        <f>Equity_Historical!R850</f>
        <v>1.1633246220725526E-2</v>
      </c>
      <c r="M849" s="55">
        <f>Equity_Historical!S850</f>
        <v>7.8378897881845183E-3</v>
      </c>
      <c r="N849" s="55">
        <f>Equity_Historical!T850</f>
        <v>-1.6801822842124062E-2</v>
      </c>
      <c r="O849" s="55">
        <f>Equity_Historical!U850</f>
        <v>-1.5148155152101616E-2</v>
      </c>
      <c r="P849" s="55">
        <f>Equity_Historical!V850</f>
        <v>-5.464797399650527E-2</v>
      </c>
      <c r="Q849" s="55">
        <f>Equity_Historical!W850</f>
        <v>4.2470154377995022E-3</v>
      </c>
      <c r="R849" s="55">
        <f>Equity_Historical!X850</f>
        <v>-2.6775355015943799E-2</v>
      </c>
      <c r="S849" s="55">
        <f>Equity_Historical!Y850</f>
        <v>-3.3752418968918382E-2</v>
      </c>
      <c r="T849" s="55">
        <f>Equity_Historical!Z850</f>
        <v>-3.4855810595579968E-2</v>
      </c>
      <c r="V849" s="55"/>
      <c r="W849" s="55">
        <v>3.1944159984652176E-3</v>
      </c>
      <c r="X849" s="55">
        <v>-7.6235809680213179E-2</v>
      </c>
      <c r="Y849" s="94">
        <f t="shared" si="57"/>
        <v>-4.4463719408741817E-2</v>
      </c>
      <c r="Z849" s="54">
        <f t="shared" si="58"/>
        <v>955536.2805912582</v>
      </c>
      <c r="AA849" s="54">
        <f t="shared" si="59"/>
        <v>-44463.719408741803</v>
      </c>
      <c r="AB849" s="101">
        <v>4393.2059693126939</v>
      </c>
      <c r="AC849" s="6">
        <f t="shared" si="56"/>
        <v>978125.75006614299</v>
      </c>
    </row>
    <row r="850" spans="2:29">
      <c r="B850" s="112">
        <v>44691</v>
      </c>
      <c r="C850" s="33">
        <v>846</v>
      </c>
      <c r="D850" s="55">
        <f>Bond_Historical!K850</f>
        <v>2.9058512775890543E-3</v>
      </c>
      <c r="E850" s="55">
        <f>Bond_Historical!L850</f>
        <v>3.0326020584877035E-3</v>
      </c>
      <c r="F850" s="55">
        <f>Bond_Historical!M850</f>
        <v>1.6680109410836914E-3</v>
      </c>
      <c r="G850" s="55">
        <f>Bond_Historical!N850</f>
        <v>4.2175875854288296E-3</v>
      </c>
      <c r="H850" s="55">
        <f>Bond_Historical!O850</f>
        <v>-4.5219619458141602E-3</v>
      </c>
      <c r="I850" s="55">
        <f>Bond_Historical!P850</f>
        <v>-8.0815862973972023E-4</v>
      </c>
      <c r="J850" s="55">
        <f>Equity_Historical!P851</f>
        <v>6.6085571090633921E-3</v>
      </c>
      <c r="K850" s="55">
        <f>Equity_Historical!Q851</f>
        <v>7.3122106680725499E-3</v>
      </c>
      <c r="L850" s="55">
        <f>Equity_Historical!R851</f>
        <v>-1.4177120184959919E-2</v>
      </c>
      <c r="M850" s="55">
        <f>Equity_Historical!S851</f>
        <v>1.4614996319876688E-2</v>
      </c>
      <c r="N850" s="55">
        <f>Equity_Historical!T851</f>
        <v>-1.5824937602956671E-2</v>
      </c>
      <c r="O850" s="55">
        <f>Equity_Historical!U851</f>
        <v>-2.4674111133370955E-2</v>
      </c>
      <c r="P850" s="55">
        <f>Equity_Historical!V851</f>
        <v>-2.7818490958252676E-2</v>
      </c>
      <c r="Q850" s="55">
        <f>Equity_Historical!W851</f>
        <v>-1.8500060367371809E-2</v>
      </c>
      <c r="R850" s="55">
        <f>Equity_Historical!X851</f>
        <v>3.2634046949135144E-3</v>
      </c>
      <c r="S850" s="55">
        <f>Equity_Historical!Y851</f>
        <v>1.5983709011170653E-2</v>
      </c>
      <c r="T850" s="55">
        <f>Equity_Historical!Z851</f>
        <v>6.033187496463703E-4</v>
      </c>
      <c r="V850" s="55"/>
      <c r="W850" s="55">
        <v>2.2978995687863092E-3</v>
      </c>
      <c r="X850" s="55">
        <v>-4.7105988487767418E-2</v>
      </c>
      <c r="Y850" s="94">
        <f t="shared" si="57"/>
        <v>-2.7344433265145924E-2</v>
      </c>
      <c r="Z850" s="54">
        <f t="shared" si="58"/>
        <v>972655.56673485413</v>
      </c>
      <c r="AA850" s="54">
        <f t="shared" si="59"/>
        <v>-27344.433265145868</v>
      </c>
      <c r="AB850" s="101">
        <v>4493.4217644475866</v>
      </c>
      <c r="AC850" s="6">
        <f t="shared" si="56"/>
        <v>950781.31680099713</v>
      </c>
    </row>
    <row r="851" spans="2:29">
      <c r="B851" s="112">
        <v>44692</v>
      </c>
      <c r="C851" s="33">
        <v>847</v>
      </c>
      <c r="D851" s="55">
        <f>Bond_Historical!K851</f>
        <v>3.4240581288884631E-3</v>
      </c>
      <c r="E851" s="55">
        <f>Bond_Historical!L851</f>
        <v>3.7046150976196802E-3</v>
      </c>
      <c r="F851" s="55">
        <f>Bond_Historical!M851</f>
        <v>4.1581781636180291E-3</v>
      </c>
      <c r="G851" s="55">
        <f>Bond_Historical!N851</f>
        <v>4.6460052152829971E-3</v>
      </c>
      <c r="H851" s="55">
        <f>Bond_Historical!O851</f>
        <v>1.1611233689408022E-2</v>
      </c>
      <c r="I851" s="55">
        <f>Bond_Historical!P851</f>
        <v>0</v>
      </c>
      <c r="J851" s="55">
        <f>Equity_Historical!P852</f>
        <v>2.0604960829438482E-2</v>
      </c>
      <c r="K851" s="55">
        <f>Equity_Historical!Q852</f>
        <v>-4.6127313794472449E-2</v>
      </c>
      <c r="L851" s="55">
        <f>Equity_Historical!R852</f>
        <v>-1.0512267538655948E-2</v>
      </c>
      <c r="M851" s="55">
        <f>Equity_Historical!S852</f>
        <v>-1.7071598895881359E-2</v>
      </c>
      <c r="N851" s="55">
        <f>Equity_Historical!T852</f>
        <v>9.4717950248909214E-4</v>
      </c>
      <c r="O851" s="55">
        <f>Equity_Historical!U852</f>
        <v>-6.328284644301933E-3</v>
      </c>
      <c r="P851" s="55">
        <f>Equity_Historical!V852</f>
        <v>-1.3344731635572945E-4</v>
      </c>
      <c r="Q851" s="55">
        <f>Equity_Historical!W852</f>
        <v>1.7440098652025712E-2</v>
      </c>
      <c r="R851" s="55">
        <f>Equity_Historical!X852</f>
        <v>-3.818666816479261E-3</v>
      </c>
      <c r="S851" s="55">
        <f>Equity_Historical!Y852</f>
        <v>-5.3233299446382415E-2</v>
      </c>
      <c r="T851" s="55">
        <f>Equity_Historical!Z852</f>
        <v>-1.975854215144224E-3</v>
      </c>
      <c r="V851" s="55"/>
      <c r="W851" s="55">
        <v>4.0161647303881371E-3</v>
      </c>
      <c r="X851" s="55">
        <v>1.3595743985919197E-2</v>
      </c>
      <c r="Y851" s="94">
        <f t="shared" si="57"/>
        <v>9.7639122837067729E-3</v>
      </c>
      <c r="Z851" s="54">
        <f t="shared" si="58"/>
        <v>1009763.9122837068</v>
      </c>
      <c r="AA851" s="54">
        <f t="shared" si="59"/>
        <v>9763.912283706828</v>
      </c>
      <c r="AB851" s="101">
        <v>4505.2511137467809</v>
      </c>
      <c r="AC851" s="6">
        <f t="shared" si="56"/>
        <v>960545.22908470395</v>
      </c>
    </row>
    <row r="852" spans="2:29">
      <c r="B852" s="112">
        <v>44693</v>
      </c>
      <c r="C852" s="33">
        <v>848</v>
      </c>
      <c r="D852" s="55">
        <f>Bond_Historical!K852</f>
        <v>1.9697983377253755E-3</v>
      </c>
      <c r="E852" s="55">
        <f>Bond_Historical!L852</f>
        <v>1.8474147210341991E-3</v>
      </c>
      <c r="F852" s="55">
        <f>Bond_Historical!M852</f>
        <v>1.658242225077673E-3</v>
      </c>
      <c r="G852" s="55">
        <f>Bond_Historical!N852</f>
        <v>4.4541330398471015E-4</v>
      </c>
      <c r="H852" s="55">
        <f>Bond_Historical!O852</f>
        <v>-5.009436560830049E-3</v>
      </c>
      <c r="I852" s="55">
        <f>Bond_Historical!P852</f>
        <v>-6.0679273172889838E-4</v>
      </c>
      <c r="J852" s="55">
        <f>Equity_Historical!P853</f>
        <v>4.5293020287382347E-3</v>
      </c>
      <c r="K852" s="55">
        <f>Equity_Historical!Q853</f>
        <v>1.3158749092015412E-2</v>
      </c>
      <c r="L852" s="55">
        <f>Equity_Historical!R853</f>
        <v>-9.4886017419212485E-4</v>
      </c>
      <c r="M852" s="55">
        <f>Equity_Historical!S853</f>
        <v>1.0454885899349614E-2</v>
      </c>
      <c r="N852" s="55">
        <f>Equity_Historical!T853</f>
        <v>-2.0532146307961673E-3</v>
      </c>
      <c r="O852" s="55">
        <f>Equity_Historical!U853</f>
        <v>-8.4675990716766715E-4</v>
      </c>
      <c r="P852" s="55">
        <f>Equity_Historical!V853</f>
        <v>3.4649604003333893E-3</v>
      </c>
      <c r="Q852" s="55">
        <f>Equity_Historical!W853</f>
        <v>7.421377493758986E-4</v>
      </c>
      <c r="R852" s="55">
        <f>Equity_Historical!X853</f>
        <v>-1.5234310757694767E-2</v>
      </c>
      <c r="S852" s="55">
        <f>Equity_Historical!Y853</f>
        <v>-2.7262518155878653E-2</v>
      </c>
      <c r="T852" s="55">
        <f>Equity_Historical!Z853</f>
        <v>-2.8886479145309452E-3</v>
      </c>
      <c r="V852" s="55"/>
      <c r="W852" s="55">
        <v>7.5985966432666257E-4</v>
      </c>
      <c r="X852" s="55">
        <v>-1.9027295720164049E-3</v>
      </c>
      <c r="Y852" s="94">
        <f t="shared" si="57"/>
        <v>-8.3769387747917789E-4</v>
      </c>
      <c r="Z852" s="54">
        <f t="shared" si="58"/>
        <v>999162.30612252082</v>
      </c>
      <c r="AA852" s="54">
        <f t="shared" si="59"/>
        <v>-837.6938774791779</v>
      </c>
      <c r="AB852" s="101">
        <v>4524.1749497156125</v>
      </c>
      <c r="AC852" s="6">
        <f t="shared" si="56"/>
        <v>959707.53520722478</v>
      </c>
    </row>
    <row r="853" spans="2:29">
      <c r="B853" s="112">
        <v>44694</v>
      </c>
      <c r="C853" s="33">
        <v>849</v>
      </c>
      <c r="D853" s="55">
        <f>Bond_Historical!K853</f>
        <v>-3.6803688534837861E-3</v>
      </c>
      <c r="E853" s="55">
        <f>Bond_Historical!L853</f>
        <v>-4.2829855075860526E-3</v>
      </c>
      <c r="F853" s="55">
        <f>Bond_Historical!M853</f>
        <v>-3.7352571816464063E-3</v>
      </c>
      <c r="G853" s="55">
        <f>Bond_Historical!N853</f>
        <v>-5.2703689872270962E-3</v>
      </c>
      <c r="H853" s="55">
        <f>Bond_Historical!O853</f>
        <v>5.8704374076171779E-3</v>
      </c>
      <c r="I853" s="55">
        <f>Bond_Historical!P853</f>
        <v>-3.2415140411564919E-3</v>
      </c>
      <c r="J853" s="55">
        <f>Equity_Historical!P854</f>
        <v>2.9232447641990865E-2</v>
      </c>
      <c r="K853" s="55">
        <f>Equity_Historical!Q854</f>
        <v>3.7864262352537766E-2</v>
      </c>
      <c r="L853" s="55">
        <f>Equity_Historical!R854</f>
        <v>3.857437689312836E-3</v>
      </c>
      <c r="M853" s="55">
        <f>Equity_Historical!S854</f>
        <v>2.145457736785748E-2</v>
      </c>
      <c r="N853" s="55">
        <f>Equity_Historical!T854</f>
        <v>1.3973098983360306E-2</v>
      </c>
      <c r="O853" s="55">
        <f>Equity_Historical!U854</f>
        <v>8.8558353697296959E-3</v>
      </c>
      <c r="P853" s="55">
        <f>Equity_Historical!V854</f>
        <v>3.1258015977684461E-2</v>
      </c>
      <c r="Q853" s="55">
        <f>Equity_Historical!W854</f>
        <v>1.1067184646374049E-2</v>
      </c>
      <c r="R853" s="55">
        <f>Equity_Historical!X854</f>
        <v>1.3690252017465916E-2</v>
      </c>
      <c r="S853" s="55">
        <f>Equity_Historical!Y854</f>
        <v>3.1417551459761862E-2</v>
      </c>
      <c r="T853" s="55">
        <f>Equity_Historical!Z854</f>
        <v>1.0169158655384125E-2</v>
      </c>
      <c r="V853" s="55"/>
      <c r="W853" s="55">
        <v>-3.7930043800102021E-3</v>
      </c>
      <c r="X853" s="55">
        <v>3.2115528557078298E-2</v>
      </c>
      <c r="Y853" s="94">
        <f t="shared" si="57"/>
        <v>1.7752115382242899E-2</v>
      </c>
      <c r="Z853" s="54">
        <f t="shared" si="58"/>
        <v>1017752.1153822429</v>
      </c>
      <c r="AA853" s="54">
        <f t="shared" si="59"/>
        <v>17752.115382242948</v>
      </c>
      <c r="AB853" s="101">
        <v>4591.2275551739149</v>
      </c>
      <c r="AC853" s="6">
        <f t="shared" si="56"/>
        <v>977459.65058946772</v>
      </c>
    </row>
    <row r="854" spans="2:29">
      <c r="B854" s="112">
        <v>44697</v>
      </c>
      <c r="C854" s="33">
        <v>850</v>
      </c>
      <c r="D854" s="55">
        <f>Bond_Historical!K854</f>
        <v>1.5787589276193776E-3</v>
      </c>
      <c r="E854" s="55">
        <f>Bond_Historical!L854</f>
        <v>2.2411048550756772E-3</v>
      </c>
      <c r="F854" s="55">
        <f>Bond_Historical!M854</f>
        <v>8.3129760122245989E-4</v>
      </c>
      <c r="G854" s="55">
        <f>Bond_Historical!N854</f>
        <v>1.3426987828665932E-3</v>
      </c>
      <c r="H854" s="55">
        <f>Bond_Historical!O854</f>
        <v>3.4421157648465464E-4</v>
      </c>
      <c r="I854" s="55">
        <f>Bond_Historical!P854</f>
        <v>8.1127340031354484E-4</v>
      </c>
      <c r="J854" s="55">
        <f>Equity_Historical!P855</f>
        <v>2.3247916141648343E-2</v>
      </c>
      <c r="K854" s="55">
        <f>Equity_Historical!Q855</f>
        <v>7.1238552476579689E-3</v>
      </c>
      <c r="L854" s="55">
        <f>Equity_Historical!R855</f>
        <v>1.0801746139546095E-3</v>
      </c>
      <c r="M854" s="55">
        <f>Equity_Historical!S855</f>
        <v>-1.30806823137148E-2</v>
      </c>
      <c r="N854" s="55">
        <f>Equity_Historical!T855</f>
        <v>-1.5600139136933989E-4</v>
      </c>
      <c r="O854" s="55">
        <f>Equity_Historical!U855</f>
        <v>-6.9938645183069744E-3</v>
      </c>
      <c r="P854" s="55">
        <f>Equity_Historical!V855</f>
        <v>-1.0542850590493893E-2</v>
      </c>
      <c r="Q854" s="55">
        <f>Equity_Historical!W855</f>
        <v>-3.780592348082759E-3</v>
      </c>
      <c r="R854" s="55">
        <f>Equity_Historical!X855</f>
        <v>7.8390157017651056E-3</v>
      </c>
      <c r="S854" s="55">
        <f>Equity_Historical!Y855</f>
        <v>-1.0729700009389496E-2</v>
      </c>
      <c r="T854" s="55">
        <f>Equity_Historical!Z855</f>
        <v>2.0941546994783681E-2</v>
      </c>
      <c r="V854" s="55"/>
      <c r="W854" s="55">
        <v>1.3401023414189219E-3</v>
      </c>
      <c r="X854" s="55">
        <v>-1.1270032018465026E-2</v>
      </c>
      <c r="Y854" s="94">
        <f t="shared" si="57"/>
        <v>-6.2259782745114466E-3</v>
      </c>
      <c r="Z854" s="54">
        <f t="shared" si="58"/>
        <v>993774.02172548859</v>
      </c>
      <c r="AA854" s="54">
        <f t="shared" si="59"/>
        <v>-6225.9782745114062</v>
      </c>
      <c r="AB854" s="101">
        <v>4608.6107992548496</v>
      </c>
      <c r="AC854" s="6">
        <f t="shared" si="56"/>
        <v>971233.67231495632</v>
      </c>
    </row>
    <row r="855" spans="2:29">
      <c r="B855" s="112">
        <v>44698</v>
      </c>
      <c r="C855" s="33">
        <v>851</v>
      </c>
      <c r="D855" s="55">
        <f>Bond_Historical!K855</f>
        <v>-5.9336096036602046E-3</v>
      </c>
      <c r="E855" s="55">
        <f>Bond_Historical!L855</f>
        <v>-5.4657069748788164E-3</v>
      </c>
      <c r="F855" s="55">
        <f>Bond_Historical!M855</f>
        <v>-5.833297403335139E-3</v>
      </c>
      <c r="G855" s="55">
        <f>Bond_Historical!N855</f>
        <v>-5.7410729305720247E-3</v>
      </c>
      <c r="H855" s="55">
        <f>Bond_Historical!O855</f>
        <v>-5.3491004429992474E-3</v>
      </c>
      <c r="I855" s="55">
        <f>Bond_Historical!P855</f>
        <v>-2.8424480752907329E-3</v>
      </c>
      <c r="J855" s="55">
        <f>Equity_Historical!P856</f>
        <v>1.2673591191341278E-2</v>
      </c>
      <c r="K855" s="55">
        <f>Equity_Historical!Q856</f>
        <v>1.2814984812633849E-2</v>
      </c>
      <c r="L855" s="55">
        <f>Equity_Historical!R856</f>
        <v>-0.12076473578147807</v>
      </c>
      <c r="M855" s="55">
        <f>Equity_Historical!S856</f>
        <v>6.3434627890072712E-3</v>
      </c>
      <c r="N855" s="55">
        <f>Equity_Historical!T856</f>
        <v>3.4935378659431277E-2</v>
      </c>
      <c r="O855" s="55">
        <f>Equity_Historical!U856</f>
        <v>3.260966786934863E-2</v>
      </c>
      <c r="P855" s="55">
        <f>Equity_Historical!V856</f>
        <v>1.2003149788397293E-2</v>
      </c>
      <c r="Q855" s="55">
        <f>Equity_Historical!W856</f>
        <v>1.317544446158943E-2</v>
      </c>
      <c r="R855" s="55">
        <f>Equity_Historical!X856</f>
        <v>6.743282010253971E-3</v>
      </c>
      <c r="S855" s="55">
        <f>Equity_Historical!Y856</f>
        <v>2.5104814400102281E-2</v>
      </c>
      <c r="T855" s="55">
        <f>Equity_Historical!Z856</f>
        <v>2.5861138995789117E-2</v>
      </c>
      <c r="V855" s="55"/>
      <c r="W855" s="55">
        <v>-5.3685238069141258E-3</v>
      </c>
      <c r="X855" s="55">
        <v>2.7767857097293482E-2</v>
      </c>
      <c r="Y855" s="94">
        <f t="shared" si="57"/>
        <v>1.4513304735610438E-2</v>
      </c>
      <c r="Z855" s="54">
        <f t="shared" si="58"/>
        <v>1014513.3047356105</v>
      </c>
      <c r="AA855" s="54">
        <f t="shared" si="59"/>
        <v>14513.304735610494</v>
      </c>
      <c r="AB855" s="101">
        <v>4629.4044942321489</v>
      </c>
      <c r="AC855" s="6">
        <f t="shared" si="56"/>
        <v>985746.97705056681</v>
      </c>
    </row>
    <row r="856" spans="2:29">
      <c r="B856" s="112">
        <v>44699</v>
      </c>
      <c r="C856" s="33">
        <v>852</v>
      </c>
      <c r="D856" s="55">
        <f>Bond_Historical!K856</f>
        <v>4.2231341777551369E-3</v>
      </c>
      <c r="E856" s="55">
        <f>Bond_Historical!L856</f>
        <v>4.0045286593208265E-3</v>
      </c>
      <c r="F856" s="55">
        <f>Bond_Historical!M856</f>
        <v>5.4178003416888504E-3</v>
      </c>
      <c r="G856" s="55">
        <f>Bond_Historical!N856</f>
        <v>3.6817493389787012E-3</v>
      </c>
      <c r="H856" s="55">
        <f>Bond_Historical!O856</f>
        <v>7.0685140224584419E-3</v>
      </c>
      <c r="I856" s="55">
        <f>Bond_Historical!P856</f>
        <v>-1.0171794149701069E-3</v>
      </c>
      <c r="J856" s="55">
        <f>Equity_Historical!P857</f>
        <v>-1.5977497425295115E-2</v>
      </c>
      <c r="K856" s="55">
        <f>Equity_Historical!Q857</f>
        <v>-5.2587658901006321E-2</v>
      </c>
      <c r="L856" s="55">
        <f>Equity_Historical!R857</f>
        <v>-7.0325913689200617E-2</v>
      </c>
      <c r="M856" s="55">
        <f>Equity_Historical!S857</f>
        <v>-3.6868235671231209E-2</v>
      </c>
      <c r="N856" s="55">
        <f>Equity_Historical!T857</f>
        <v>-3.2599043502156103E-2</v>
      </c>
      <c r="O856" s="55">
        <f>Equity_Historical!U857</f>
        <v>-1.7253781330550055E-2</v>
      </c>
      <c r="P856" s="55">
        <f>Equity_Historical!V857</f>
        <v>-1.0223743645825458E-2</v>
      </c>
      <c r="Q856" s="55">
        <f>Equity_Historical!W857</f>
        <v>-2.9362050214921638E-3</v>
      </c>
      <c r="R856" s="55">
        <f>Equity_Historical!X857</f>
        <v>-4.3890897697337852E-2</v>
      </c>
      <c r="S856" s="55">
        <f>Equity_Historical!Y857</f>
        <v>-5.8073271136154174E-2</v>
      </c>
      <c r="T856" s="55">
        <f>Equity_Historical!Z857</f>
        <v>-4.1417347593377889E-2</v>
      </c>
      <c r="V856" s="55"/>
      <c r="W856" s="55">
        <v>3.776973380159331E-3</v>
      </c>
      <c r="X856" s="55">
        <v>3.1945607890499737E-3</v>
      </c>
      <c r="Y856" s="94">
        <f t="shared" si="57"/>
        <v>3.4275258254937166E-3</v>
      </c>
      <c r="Z856" s="54">
        <f t="shared" si="58"/>
        <v>1003427.5258254937</v>
      </c>
      <c r="AA856" s="54">
        <f t="shared" si="59"/>
        <v>3427.5258254937362</v>
      </c>
      <c r="AB856" s="101">
        <v>4663.3130454128841</v>
      </c>
      <c r="AC856" s="6">
        <f t="shared" si="56"/>
        <v>989174.50287606055</v>
      </c>
    </row>
    <row r="857" spans="2:29">
      <c r="B857" s="112">
        <v>44700</v>
      </c>
      <c r="C857" s="33">
        <v>853</v>
      </c>
      <c r="D857" s="55">
        <f>Bond_Historical!K857</f>
        <v>2.1048977907726094E-3</v>
      </c>
      <c r="E857" s="55">
        <f>Bond_Historical!L857</f>
        <v>2.5313667764796104E-3</v>
      </c>
      <c r="F857" s="55">
        <f>Bond_Historical!M857</f>
        <v>2.4905705930265672E-3</v>
      </c>
      <c r="G857" s="55">
        <f>Bond_Historical!N857</f>
        <v>2.6852196003454903E-3</v>
      </c>
      <c r="H857" s="55">
        <f>Bond_Historical!O857</f>
        <v>-3.9591626338237275E-3</v>
      </c>
      <c r="I857" s="55">
        <f>Bond_Historical!P857</f>
        <v>2.4396271346053136E-3</v>
      </c>
      <c r="J857" s="55">
        <f>Equity_Historical!P858</f>
        <v>5.3907405754608229E-3</v>
      </c>
      <c r="K857" s="55">
        <f>Equity_Historical!Q858</f>
        <v>-4.9540523018693251E-3</v>
      </c>
      <c r="L857" s="55">
        <f>Equity_Historical!R858</f>
        <v>-2.7827972366393981E-2</v>
      </c>
      <c r="M857" s="55">
        <f>Equity_Historical!S858</f>
        <v>-1.5992204938118509E-2</v>
      </c>
      <c r="N857" s="55">
        <f>Equity_Historical!T858</f>
        <v>6.2199937712579178E-4</v>
      </c>
      <c r="O857" s="55">
        <f>Equity_Historical!U858</f>
        <v>-1.4933302607550991E-2</v>
      </c>
      <c r="P857" s="55">
        <f>Equity_Historical!V858</f>
        <v>1.1296115988108965E-2</v>
      </c>
      <c r="Q857" s="55">
        <f>Equity_Historical!W858</f>
        <v>-4.2096643072129705E-3</v>
      </c>
      <c r="R857" s="55">
        <f>Equity_Historical!X858</f>
        <v>1.5096050598062032E-2</v>
      </c>
      <c r="S857" s="55">
        <f>Equity_Historical!Y858</f>
        <v>-2.494997538826884E-2</v>
      </c>
      <c r="T857" s="55">
        <f>Equity_Historical!Z858</f>
        <v>-1.1046456947887445E-2</v>
      </c>
      <c r="V857" s="55"/>
      <c r="W857" s="55">
        <v>2.1922098364144937E-3</v>
      </c>
      <c r="X857" s="55">
        <v>2.3894815128966032E-2</v>
      </c>
      <c r="Y857" s="94">
        <f t="shared" si="57"/>
        <v>1.5213773011945417E-2</v>
      </c>
      <c r="Z857" s="54">
        <f t="shared" si="58"/>
        <v>1015213.7730119454</v>
      </c>
      <c r="AA857" s="54">
        <f t="shared" si="59"/>
        <v>15213.773011945421</v>
      </c>
      <c r="AB857" s="101">
        <v>4694.6401512491284</v>
      </c>
      <c r="AC857" s="6">
        <f t="shared" si="56"/>
        <v>1004388.275888006</v>
      </c>
    </row>
    <row r="858" spans="2:29">
      <c r="B858" s="112">
        <v>44701</v>
      </c>
      <c r="C858" s="33">
        <v>854</v>
      </c>
      <c r="D858" s="55">
        <f>Bond_Historical!K858</f>
        <v>3.0182757617089324E-3</v>
      </c>
      <c r="E858" s="55">
        <f>Bond_Historical!L858</f>
        <v>3.0096372744107145E-3</v>
      </c>
      <c r="F858" s="55">
        <f>Bond_Historical!M858</f>
        <v>4.1374469110896624E-3</v>
      </c>
      <c r="G858" s="55">
        <f>Bond_Historical!N858</f>
        <v>4.9043157826938587E-3</v>
      </c>
      <c r="H858" s="55">
        <f>Bond_Historical!O858</f>
        <v>8.6204147399256148E-4</v>
      </c>
      <c r="I858" s="55">
        <f>Bond_Historical!P858</f>
        <v>4.8613648486447881E-3</v>
      </c>
      <c r="J858" s="55">
        <f>Equity_Historical!P859</f>
        <v>7.8688286577257103E-3</v>
      </c>
      <c r="K858" s="55">
        <f>Equity_Historical!Q859</f>
        <v>1.1693627919131503E-2</v>
      </c>
      <c r="L858" s="55">
        <f>Equity_Historical!R859</f>
        <v>1.0913305869064919E-3</v>
      </c>
      <c r="M858" s="55">
        <f>Equity_Historical!S859</f>
        <v>2.1599942407276029E-2</v>
      </c>
      <c r="N858" s="55">
        <f>Equity_Historical!T859</f>
        <v>-7.3339507815381568E-3</v>
      </c>
      <c r="O858" s="55">
        <f>Equity_Historical!U859</f>
        <v>-8.2325479305538889E-3</v>
      </c>
      <c r="P858" s="55">
        <f>Equity_Historical!V859</f>
        <v>4.6204184698411283E-2</v>
      </c>
      <c r="Q858" s="55">
        <f>Equity_Historical!W859</f>
        <v>1.038657514262689E-2</v>
      </c>
      <c r="R858" s="55">
        <f>Equity_Historical!X859</f>
        <v>1.4892296599696903E-2</v>
      </c>
      <c r="S858" s="55">
        <f>Equity_Historical!Y859</f>
        <v>1.7457552813721657E-3</v>
      </c>
      <c r="T858" s="55">
        <f>Equity_Historical!Z859</f>
        <v>-0.15166241736690098</v>
      </c>
      <c r="V858" s="55"/>
      <c r="W858" s="55">
        <v>3.9418156793075533E-3</v>
      </c>
      <c r="X858" s="55">
        <v>0.13682370196662941</v>
      </c>
      <c r="Y858" s="94">
        <f t="shared" si="57"/>
        <v>8.3670947451700659E-2</v>
      </c>
      <c r="Z858" s="54">
        <f t="shared" si="58"/>
        <v>1083670.9474517007</v>
      </c>
      <c r="AA858" s="54">
        <f t="shared" si="59"/>
        <v>83670.947451700689</v>
      </c>
      <c r="AB858" s="101">
        <v>4728.977583931759</v>
      </c>
      <c r="AC858" s="6">
        <f t="shared" si="56"/>
        <v>1088059.2233397067</v>
      </c>
    </row>
    <row r="859" spans="2:29">
      <c r="B859" s="112">
        <v>44704</v>
      </c>
      <c r="C859" s="33">
        <v>855</v>
      </c>
      <c r="D859" s="55">
        <f>Bond_Historical!K859</f>
        <v>-3.5439004866752318E-3</v>
      </c>
      <c r="E859" s="55">
        <f>Bond_Historical!L859</f>
        <v>-3.3016444566685774E-3</v>
      </c>
      <c r="F859" s="55">
        <f>Bond_Historical!M859</f>
        <v>-4.9668030871235251E-3</v>
      </c>
      <c r="G859" s="55">
        <f>Bond_Historical!N859</f>
        <v>-3.5644868673997167E-3</v>
      </c>
      <c r="H859" s="55">
        <f>Bond_Historical!O859</f>
        <v>-3.4522765403834569E-3</v>
      </c>
      <c r="I859" s="55">
        <f>Bond_Historical!P859</f>
        <v>3.8317530442344844E-3</v>
      </c>
      <c r="J859" s="55">
        <f>Equity_Historical!P860</f>
        <v>2.1858356460595973E-2</v>
      </c>
      <c r="K859" s="55">
        <f>Equity_Historical!Q860</f>
        <v>1.3803231711655272E-2</v>
      </c>
      <c r="L859" s="55">
        <f>Equity_Historical!R860</f>
        <v>2.8124285905702991E-2</v>
      </c>
      <c r="M859" s="55">
        <f>Equity_Historical!S860</f>
        <v>1.0177616441918585E-2</v>
      </c>
      <c r="N859" s="55">
        <f>Equity_Historical!T860</f>
        <v>2.5055421531653518E-2</v>
      </c>
      <c r="O859" s="55">
        <f>Equity_Historical!U860</f>
        <v>6.0032919484548544E-2</v>
      </c>
      <c r="P859" s="55">
        <f>Equity_Historical!V860</f>
        <v>2.082322321315443E-2</v>
      </c>
      <c r="Q859" s="55">
        <f>Equity_Historical!W860</f>
        <v>1.9329987912190354E-2</v>
      </c>
      <c r="R859" s="55">
        <f>Equity_Historical!X860</f>
        <v>1.2988429351280141E-2</v>
      </c>
      <c r="S859" s="55">
        <f>Equity_Historical!Y860</f>
        <v>3.9335329826833104E-2</v>
      </c>
      <c r="T859" s="55">
        <f>Equity_Historical!Z860</f>
        <v>6.8011214845798154E-2</v>
      </c>
      <c r="V859" s="55"/>
      <c r="W859" s="55">
        <v>-2.9218741479240338E-3</v>
      </c>
      <c r="X859" s="55">
        <v>9.4369523726952551E-3</v>
      </c>
      <c r="Y859" s="94">
        <f t="shared" si="57"/>
        <v>4.4934217644475392E-3</v>
      </c>
      <c r="Z859" s="54">
        <f t="shared" si="58"/>
        <v>1004493.4217644476</v>
      </c>
      <c r="AA859" s="54">
        <f t="shared" si="59"/>
        <v>4493.4217644475866</v>
      </c>
      <c r="AB859" s="101">
        <v>4780.9383330468554</v>
      </c>
      <c r="AC859" s="6">
        <f t="shared" si="56"/>
        <v>1092552.6451041542</v>
      </c>
    </row>
    <row r="860" spans="2:29">
      <c r="B860" s="112">
        <v>44705</v>
      </c>
      <c r="C860" s="33">
        <v>856</v>
      </c>
      <c r="D860" s="55">
        <f>Bond_Historical!K860</f>
        <v>8.1195994116801291E-3</v>
      </c>
      <c r="E860" s="55">
        <f>Bond_Historical!L860</f>
        <v>7.6541358744364272E-3</v>
      </c>
      <c r="F860" s="55">
        <f>Bond_Historical!M860</f>
        <v>7.8530194042753382E-3</v>
      </c>
      <c r="G860" s="55">
        <f>Bond_Historical!N860</f>
        <v>1.3037179506974011E-2</v>
      </c>
      <c r="H860" s="55">
        <f>Bond_Historical!O860</f>
        <v>5.1739837841491068E-3</v>
      </c>
      <c r="I860" s="55">
        <f>Bond_Historical!P860</f>
        <v>6.4202900360896724E-3</v>
      </c>
      <c r="J860" s="55">
        <f>Equity_Historical!P861</f>
        <v>5.4172120135056396E-3</v>
      </c>
      <c r="K860" s="55">
        <f>Equity_Historical!Q861</f>
        <v>-7.9244661800886934E-2</v>
      </c>
      <c r="L860" s="55">
        <f>Equity_Historical!R861</f>
        <v>1.2402181373871161E-2</v>
      </c>
      <c r="M860" s="55">
        <f>Equity_Historical!S861</f>
        <v>5.8336189358185577E-3</v>
      </c>
      <c r="N860" s="55">
        <f>Equity_Historical!T861</f>
        <v>-1.2758710106978132E-2</v>
      </c>
      <c r="O860" s="55">
        <f>Equity_Historical!U861</f>
        <v>1.4026402157731068E-2</v>
      </c>
      <c r="P860" s="55">
        <f>Equity_Historical!V861</f>
        <v>3.5834621286913955E-2</v>
      </c>
      <c r="Q860" s="55">
        <f>Equity_Historical!W861</f>
        <v>2.7365649068054065E-2</v>
      </c>
      <c r="R860" s="55">
        <f>Equity_Historical!X861</f>
        <v>1.1074760746827042E-2</v>
      </c>
      <c r="S860" s="55">
        <f>Equity_Historical!Y861</f>
        <v>-1.9403068011778164E-2</v>
      </c>
      <c r="T860" s="55">
        <f>Equity_Historical!Z861</f>
        <v>4.9674283675936147E-3</v>
      </c>
      <c r="V860" s="55"/>
      <c r="W860" s="55">
        <v>9.1733413795530554E-3</v>
      </c>
      <c r="X860" s="55">
        <v>2.099573887124067E-2</v>
      </c>
      <c r="Y860" s="94">
        <f t="shared" si="57"/>
        <v>1.6266779874565623E-2</v>
      </c>
      <c r="Z860" s="54">
        <f t="shared" si="58"/>
        <v>1016266.7798745657</v>
      </c>
      <c r="AA860" s="54">
        <f t="shared" si="59"/>
        <v>16266.779874565662</v>
      </c>
      <c r="AB860" s="101">
        <v>4796.1028611268848</v>
      </c>
      <c r="AC860" s="6">
        <f t="shared" si="56"/>
        <v>1108819.42497872</v>
      </c>
    </row>
    <row r="861" spans="2:29">
      <c r="B861" s="112">
        <v>44706</v>
      </c>
      <c r="C861" s="33">
        <v>857</v>
      </c>
      <c r="D861" s="55">
        <f>Bond_Historical!K861</f>
        <v>4.0345220136236539E-3</v>
      </c>
      <c r="E861" s="55">
        <f>Bond_Historical!L861</f>
        <v>4.1415930275335308E-3</v>
      </c>
      <c r="F861" s="55">
        <f>Bond_Historical!M861</f>
        <v>2.4668439462019517E-3</v>
      </c>
      <c r="G861" s="55">
        <f>Bond_Historical!N861</f>
        <v>1.0256577819971916E-2</v>
      </c>
      <c r="H861" s="55">
        <f>Bond_Historical!O861</f>
        <v>1.2036092687658408E-3</v>
      </c>
      <c r="I861" s="55">
        <f>Bond_Historical!P861</f>
        <v>6.1812230396830255E-3</v>
      </c>
      <c r="J861" s="55">
        <f>Equity_Historical!P862</f>
        <v>1.9927123962081014E-2</v>
      </c>
      <c r="K861" s="55">
        <f>Equity_Historical!Q862</f>
        <v>1.3968646156088674E-2</v>
      </c>
      <c r="L861" s="55">
        <f>Equity_Historical!R862</f>
        <v>-6.1414556820568811E-3</v>
      </c>
      <c r="M861" s="55">
        <f>Equity_Historical!S862</f>
        <v>-1.8970881678824644E-2</v>
      </c>
      <c r="N861" s="55">
        <f>Equity_Historical!T862</f>
        <v>1.1841908705679003E-2</v>
      </c>
      <c r="O861" s="55">
        <f>Equity_Historical!U862</f>
        <v>6.9399825645636007E-3</v>
      </c>
      <c r="P861" s="55">
        <f>Equity_Historical!V862</f>
        <v>6.8235046515927175E-3</v>
      </c>
      <c r="Q861" s="55">
        <f>Equity_Historical!W862</f>
        <v>-6.975755913530983E-4</v>
      </c>
      <c r="R861" s="55">
        <f>Equity_Historical!X862</f>
        <v>1.0646581187083047E-3</v>
      </c>
      <c r="S861" s="55">
        <f>Equity_Historical!Y862</f>
        <v>1.1393296085120555E-3</v>
      </c>
      <c r="T861" s="55">
        <f>Equity_Historical!Z862</f>
        <v>1.7471242413737969E-2</v>
      </c>
      <c r="V861" s="55"/>
      <c r="W861" s="55">
        <v>5.8083797805695107E-3</v>
      </c>
      <c r="X861" s="55">
        <v>2.0967145860763547E-2</v>
      </c>
      <c r="Y861" s="94">
        <f t="shared" si="57"/>
        <v>1.4903639428685932E-2</v>
      </c>
      <c r="Z861" s="54">
        <f t="shared" si="58"/>
        <v>1014903.6394286859</v>
      </c>
      <c r="AA861" s="54">
        <f t="shared" si="59"/>
        <v>14903.639428685885</v>
      </c>
      <c r="AB861" s="101">
        <v>4804.013871773961</v>
      </c>
      <c r="AC861" s="6">
        <f t="shared" si="56"/>
        <v>1123723.0644074059</v>
      </c>
    </row>
    <row r="862" spans="2:29">
      <c r="B862" s="112">
        <v>44707</v>
      </c>
      <c r="C862" s="33">
        <v>858</v>
      </c>
      <c r="D862" s="55">
        <f>Bond_Historical!K862</f>
        <v>-1.0393627114192424E-3</v>
      </c>
      <c r="E862" s="55">
        <f>Bond_Historical!L862</f>
        <v>-7.6928611659526371E-4</v>
      </c>
      <c r="F862" s="55">
        <f>Bond_Historical!M862</f>
        <v>-2.0556687342265126E-3</v>
      </c>
      <c r="G862" s="55">
        <f>Bond_Historical!N862</f>
        <v>2.6176321385903663E-4</v>
      </c>
      <c r="H862" s="55">
        <f>Bond_Historical!O862</f>
        <v>3.9440211205631955E-3</v>
      </c>
      <c r="I862" s="55">
        <f>Bond_Historical!P862</f>
        <v>5.549851723345791E-3</v>
      </c>
      <c r="J862" s="55">
        <f>Equity_Historical!P863</f>
        <v>3.5244307933897023E-3</v>
      </c>
      <c r="K862" s="55">
        <f>Equity_Historical!Q863</f>
        <v>4.1555012377496141E-2</v>
      </c>
      <c r="L862" s="55">
        <f>Equity_Historical!R863</f>
        <v>2.1094002705681278E-2</v>
      </c>
      <c r="M862" s="55">
        <f>Equity_Historical!S863</f>
        <v>-9.1234884356358281E-4</v>
      </c>
      <c r="N862" s="55">
        <f>Equity_Historical!T863</f>
        <v>2.9524521123200829E-2</v>
      </c>
      <c r="O862" s="55">
        <f>Equity_Historical!U863</f>
        <v>1.714255376411479E-2</v>
      </c>
      <c r="P862" s="55">
        <f>Equity_Historical!V863</f>
        <v>-2.1749316077675489E-2</v>
      </c>
      <c r="Q862" s="55">
        <f>Equity_Historical!W863</f>
        <v>-4.4956604991373663E-3</v>
      </c>
      <c r="R862" s="55">
        <f>Equity_Historical!X863</f>
        <v>8.2775066853971648E-3</v>
      </c>
      <c r="S862" s="55">
        <f>Equity_Historical!Y863</f>
        <v>2.2934546311022569E-2</v>
      </c>
      <c r="T862" s="55">
        <f>Equity_Historical!Z863</f>
        <v>1.3150403061639568E-2</v>
      </c>
      <c r="V862" s="55"/>
      <c r="W862" s="55">
        <v>2.3408798626488526E-4</v>
      </c>
      <c r="X862" s="55">
        <v>1.0343596010159179E-3</v>
      </c>
      <c r="Y862" s="94">
        <f t="shared" si="57"/>
        <v>7.1425095511550485E-4</v>
      </c>
      <c r="Z862" s="54">
        <f t="shared" si="58"/>
        <v>1000714.2509551155</v>
      </c>
      <c r="AA862" s="54">
        <f t="shared" si="59"/>
        <v>714.25095511553809</v>
      </c>
      <c r="AB862" s="101">
        <v>4832.1904548336752</v>
      </c>
      <c r="AC862" s="6">
        <f t="shared" si="56"/>
        <v>1124437.3153625214</v>
      </c>
    </row>
    <row r="863" spans="2:29">
      <c r="B863" s="112">
        <v>44708</v>
      </c>
      <c r="C863" s="33">
        <v>859</v>
      </c>
      <c r="D863" s="55">
        <f>Bond_Historical!K863</f>
        <v>2.856846718612843E-3</v>
      </c>
      <c r="E863" s="55">
        <f>Bond_Historical!L863</f>
        <v>1.6340059163275334E-3</v>
      </c>
      <c r="F863" s="55">
        <f>Bond_Historical!M863</f>
        <v>-3.2973915291272774E-3</v>
      </c>
      <c r="G863" s="55">
        <f>Bond_Historical!N863</f>
        <v>5.2177933498920312E-3</v>
      </c>
      <c r="H863" s="55">
        <f>Bond_Historical!O863</f>
        <v>2.3931001983109484E-3</v>
      </c>
      <c r="I863" s="55">
        <f>Bond_Historical!P863</f>
        <v>4.1425795894420182E-3</v>
      </c>
      <c r="J863" s="55">
        <f>Equity_Historical!P864</f>
        <v>9.7822849481008101E-3</v>
      </c>
      <c r="K863" s="55">
        <f>Equity_Historical!Q864</f>
        <v>1.8099581750588397E-2</v>
      </c>
      <c r="L863" s="55">
        <f>Equity_Historical!R864</f>
        <v>1.9491293443688114E-2</v>
      </c>
      <c r="M863" s="55">
        <f>Equity_Historical!S864</f>
        <v>3.6446295990897005E-3</v>
      </c>
      <c r="N863" s="55">
        <f>Equity_Historical!T864</f>
        <v>1.9498360496631399E-2</v>
      </c>
      <c r="O863" s="55">
        <f>Equity_Historical!U864</f>
        <v>1.4038822997132407E-2</v>
      </c>
      <c r="P863" s="55">
        <f>Equity_Historical!V864</f>
        <v>2.4319883233540493E-2</v>
      </c>
      <c r="Q863" s="55">
        <f>Equity_Historical!W864</f>
        <v>7.0840764051142728E-3</v>
      </c>
      <c r="R863" s="55">
        <f>Equity_Historical!X864</f>
        <v>9.669709735082882E-3</v>
      </c>
      <c r="S863" s="55">
        <f>Equity_Historical!Y864</f>
        <v>3.9947882333144641E-2</v>
      </c>
      <c r="T863" s="55">
        <f>Equity_Historical!Z864</f>
        <v>3.7336352193635743E-2</v>
      </c>
      <c r="V863" s="55"/>
      <c r="W863" s="55">
        <v>2.2437799896698266E-3</v>
      </c>
      <c r="X863" s="55">
        <v>1.3926956564333924E-2</v>
      </c>
      <c r="Y863" s="94">
        <f t="shared" si="57"/>
        <v>9.2536859344682833E-3</v>
      </c>
      <c r="Z863" s="54">
        <f t="shared" si="58"/>
        <v>1009253.6859344683</v>
      </c>
      <c r="AA863" s="54">
        <f t="shared" si="59"/>
        <v>9253.6859344682889</v>
      </c>
      <c r="AB863" s="101">
        <v>4841.0580172821647</v>
      </c>
      <c r="AC863" s="6">
        <f t="shared" si="56"/>
        <v>1133691.0012969896</v>
      </c>
    </row>
    <row r="864" spans="2:29">
      <c r="B864" s="112">
        <v>44712</v>
      </c>
      <c r="C864" s="33">
        <v>860</v>
      </c>
      <c r="D864" s="55">
        <f>Bond_Historical!K864</f>
        <v>-5.7218783991638145E-3</v>
      </c>
      <c r="E864" s="55">
        <f>Bond_Historical!L864</f>
        <v>-6.3584222524501431E-3</v>
      </c>
      <c r="F864" s="55">
        <f>Bond_Historical!M864</f>
        <v>-3.7228962825903654E-3</v>
      </c>
      <c r="G864" s="55">
        <f>Bond_Historical!N864</f>
        <v>-7.4000440167210765E-3</v>
      </c>
      <c r="H864" s="55">
        <f>Bond_Historical!O864</f>
        <v>-6.337121318874088E-3</v>
      </c>
      <c r="I864" s="55">
        <f>Bond_Historical!P864</f>
        <v>5.9024186838229861E-4</v>
      </c>
      <c r="J864" s="55">
        <f>Equity_Historical!P865</f>
        <v>-1.6426851558559389E-2</v>
      </c>
      <c r="K864" s="55">
        <f>Equity_Historical!Q865</f>
        <v>-7.6652236151975904E-3</v>
      </c>
      <c r="L864" s="55">
        <f>Equity_Historical!R865</f>
        <v>1.1668569832032261E-3</v>
      </c>
      <c r="M864" s="55">
        <f>Equity_Historical!S865</f>
        <v>9.4317548401301438E-2</v>
      </c>
      <c r="N864" s="55">
        <f>Equity_Historical!T865</f>
        <v>-7.4885008797881151E-3</v>
      </c>
      <c r="O864" s="55">
        <f>Equity_Historical!U865</f>
        <v>7.2864418864965674E-3</v>
      </c>
      <c r="P864" s="55">
        <f>Equity_Historical!V865</f>
        <v>-1.868189016987188E-2</v>
      </c>
      <c r="Q864" s="55">
        <f>Equity_Historical!W865</f>
        <v>-1.3210749328450594E-2</v>
      </c>
      <c r="R864" s="55">
        <f>Equity_Historical!X865</f>
        <v>-2.0580676808344574E-2</v>
      </c>
      <c r="S864" s="55">
        <f>Equity_Historical!Y865</f>
        <v>-5.360342467311526E-3</v>
      </c>
      <c r="T864" s="55">
        <f>Equity_Historical!Z865</f>
        <v>-8.2116277709817255E-3</v>
      </c>
      <c r="V864" s="55"/>
      <c r="W864" s="55">
        <v>-5.2738565856972975E-3</v>
      </c>
      <c r="X864" s="55">
        <v>-6.663267272629092E-2</v>
      </c>
      <c r="Y864" s="94">
        <f t="shared" si="57"/>
        <v>-4.2089146270053474E-2</v>
      </c>
      <c r="Z864" s="54">
        <f t="shared" si="58"/>
        <v>957910.85372994654</v>
      </c>
      <c r="AA864" s="54">
        <f t="shared" si="59"/>
        <v>-42089.146270053461</v>
      </c>
      <c r="AB864" s="101">
        <v>4863.9820930386195</v>
      </c>
      <c r="AC864" s="6">
        <f t="shared" si="56"/>
        <v>1091601.8550269362</v>
      </c>
    </row>
    <row r="865" spans="2:29">
      <c r="B865" s="112">
        <v>44713</v>
      </c>
      <c r="C865" s="33">
        <v>861</v>
      </c>
      <c r="D865" s="55">
        <f>Bond_Historical!K865</f>
        <v>-4.478561362235246E-3</v>
      </c>
      <c r="E865" s="55">
        <f>Bond_Historical!L865</f>
        <v>-4.1137150956709308E-3</v>
      </c>
      <c r="F865" s="55">
        <f>Bond_Historical!M865</f>
        <v>-2.6171997223851579E-3</v>
      </c>
      <c r="G865" s="55">
        <f>Bond_Historical!N865</f>
        <v>-5.8509572082216747E-3</v>
      </c>
      <c r="H865" s="55">
        <f>Bond_Historical!O865</f>
        <v>-4.4372700667221479E-3</v>
      </c>
      <c r="I865" s="55">
        <f>Bond_Historical!P865</f>
        <v>-4.7302341753354402E-4</v>
      </c>
      <c r="J865" s="55">
        <f>Equity_Historical!P866</f>
        <v>1.8985226599287881E-2</v>
      </c>
      <c r="K865" s="55">
        <f>Equity_Historical!Q866</f>
        <v>-2.6160356368294019E-2</v>
      </c>
      <c r="L865" s="55">
        <f>Equity_Historical!R866</f>
        <v>-2.5032865154856657E-2</v>
      </c>
      <c r="M865" s="55">
        <f>Equity_Historical!S866</f>
        <v>-4.4207148921824674E-2</v>
      </c>
      <c r="N865" s="55">
        <f>Equity_Historical!T866</f>
        <v>-6.3574525112090911E-3</v>
      </c>
      <c r="O865" s="55">
        <f>Equity_Historical!U866</f>
        <v>-1.7700825783391643E-2</v>
      </c>
      <c r="P865" s="55">
        <f>Equity_Historical!V866</f>
        <v>-1.4036282761820609E-2</v>
      </c>
      <c r="Q865" s="55">
        <f>Equity_Historical!W866</f>
        <v>-6.3671838342554913E-3</v>
      </c>
      <c r="R865" s="55">
        <f>Equity_Historical!X866</f>
        <v>-8.5512861707798815E-3</v>
      </c>
      <c r="S865" s="55">
        <f>Equity_Historical!Y866</f>
        <v>-8.7361924171278364E-4</v>
      </c>
      <c r="T865" s="55">
        <f>Equity_Historical!Z866</f>
        <v>-1.5860918907233117E-2</v>
      </c>
      <c r="V865" s="55"/>
      <c r="W865" s="55">
        <v>-3.9938761192363009E-3</v>
      </c>
      <c r="X865" s="55">
        <v>1.9267213374917901E-2</v>
      </c>
      <c r="Y865" s="94">
        <f t="shared" si="57"/>
        <v>9.9627775772562193E-3</v>
      </c>
      <c r="Z865" s="54">
        <f t="shared" si="58"/>
        <v>1009962.7775772562</v>
      </c>
      <c r="AA865" s="54">
        <f t="shared" si="59"/>
        <v>9962.7775772562018</v>
      </c>
      <c r="AB865" s="101">
        <v>4875.5561999327037</v>
      </c>
      <c r="AC865" s="6">
        <f t="shared" si="56"/>
        <v>1101564.6326041925</v>
      </c>
    </row>
    <row r="866" spans="2:29">
      <c r="B866" s="112">
        <v>44714</v>
      </c>
      <c r="C866" s="33">
        <v>862</v>
      </c>
      <c r="D866" s="55">
        <f>Bond_Historical!K866</f>
        <v>9.1823236106542317E-4</v>
      </c>
      <c r="E866" s="55">
        <f>Bond_Historical!L866</f>
        <v>1.2631291482831366E-3</v>
      </c>
      <c r="F866" s="55">
        <f>Bond_Historical!M866</f>
        <v>4.1598704281155897E-4</v>
      </c>
      <c r="G866" s="55">
        <f>Bond_Historical!N866</f>
        <v>4.4073544104177611E-4</v>
      </c>
      <c r="H866" s="55">
        <f>Bond_Historical!O866</f>
        <v>4.5241095975089452E-3</v>
      </c>
      <c r="I866" s="55">
        <f>Bond_Historical!P866</f>
        <v>2.1660356197218148E-3</v>
      </c>
      <c r="J866" s="55">
        <f>Equity_Historical!P867</f>
        <v>-1.7389626683207396E-3</v>
      </c>
      <c r="K866" s="55">
        <f>Equity_Historical!Q867</f>
        <v>5.2760622967279347E-2</v>
      </c>
      <c r="L866" s="55">
        <f>Equity_Historical!R867</f>
        <v>1.6287563102443815E-2</v>
      </c>
      <c r="M866" s="55">
        <f>Equity_Historical!S867</f>
        <v>8.8276543856465432E-3</v>
      </c>
      <c r="N866" s="55">
        <f>Equity_Historical!T867</f>
        <v>2.0552532740714873E-2</v>
      </c>
      <c r="O866" s="55">
        <f>Equity_Historical!U867</f>
        <v>1.5959960448867626E-2</v>
      </c>
      <c r="P866" s="55">
        <f>Equity_Historical!V867</f>
        <v>3.8068712828562931E-2</v>
      </c>
      <c r="Q866" s="55">
        <f>Equity_Historical!W867</f>
        <v>-5.0714058345401904E-4</v>
      </c>
      <c r="R866" s="55">
        <f>Equity_Historical!X867</f>
        <v>-5.889231492693537E-4</v>
      </c>
      <c r="S866" s="55">
        <f>Equity_Historical!Y867</f>
        <v>1.6671207556320688E-2</v>
      </c>
      <c r="T866" s="55">
        <f>Equity_Historical!Z867</f>
        <v>2.5042219198143319E-2</v>
      </c>
      <c r="V866" s="55"/>
      <c r="W866" s="55">
        <v>1.0609160662135532E-3</v>
      </c>
      <c r="X866" s="55">
        <v>2.86844726241452E-2</v>
      </c>
      <c r="Y866" s="94">
        <f t="shared" si="57"/>
        <v>1.7635050000972541E-2</v>
      </c>
      <c r="Z866" s="54">
        <f t="shared" si="58"/>
        <v>1017635.0500009726</v>
      </c>
      <c r="AA866" s="54">
        <f t="shared" si="59"/>
        <v>17635.05000097258</v>
      </c>
      <c r="AB866" s="101">
        <v>4878.1336034039268</v>
      </c>
      <c r="AC866" s="6">
        <f t="shared" si="56"/>
        <v>1119199.6826051651</v>
      </c>
    </row>
    <row r="867" spans="2:29">
      <c r="B867" s="112">
        <v>44715</v>
      </c>
      <c r="C867" s="33">
        <v>863</v>
      </c>
      <c r="D867" s="55">
        <f>Bond_Historical!K867</f>
        <v>-1.443527530099084E-3</v>
      </c>
      <c r="E867" s="55">
        <f>Bond_Historical!L867</f>
        <v>-1.6521906496514266E-3</v>
      </c>
      <c r="F867" s="55">
        <f>Bond_Historical!M867</f>
        <v>-1.248088268748476E-3</v>
      </c>
      <c r="G867" s="55">
        <f>Bond_Historical!N867</f>
        <v>-3.1755372812977138E-3</v>
      </c>
      <c r="H867" s="55">
        <f>Bond_Historical!O867</f>
        <v>6.9202467415837559E-3</v>
      </c>
      <c r="I867" s="55">
        <f>Bond_Historical!P867</f>
        <v>1.9668175981078944E-4</v>
      </c>
      <c r="J867" s="55">
        <f>Equity_Historical!P868</f>
        <v>1.4434084659813334E-2</v>
      </c>
      <c r="K867" s="55">
        <f>Equity_Historical!Q868</f>
        <v>-4.1480158697463708E-2</v>
      </c>
      <c r="L867" s="55">
        <f>Equity_Historical!R868</f>
        <v>-1.732419990025803E-2</v>
      </c>
      <c r="M867" s="55">
        <f>Equity_Historical!S868</f>
        <v>-2.7907188877516992E-3</v>
      </c>
      <c r="N867" s="55">
        <f>Equity_Historical!T868</f>
        <v>-2.7996585032056445E-2</v>
      </c>
      <c r="O867" s="55">
        <f>Equity_Historical!U868</f>
        <v>-1.4037477698454627E-2</v>
      </c>
      <c r="P867" s="55">
        <f>Equity_Historical!V868</f>
        <v>1.6519549108993267E-2</v>
      </c>
      <c r="Q867" s="55">
        <f>Equity_Historical!W868</f>
        <v>-6.8195744496891714E-3</v>
      </c>
      <c r="R867" s="55">
        <f>Equity_Historical!X868</f>
        <v>-1.3601253455798438E-2</v>
      </c>
      <c r="S867" s="55">
        <f>Equity_Historical!Y868</f>
        <v>-3.9318390680300422E-2</v>
      </c>
      <c r="T867" s="55">
        <f>Equity_Historical!Z868</f>
        <v>-2.216651633094054E-4</v>
      </c>
      <c r="V867" s="55"/>
      <c r="W867" s="55">
        <v>-1.3886169305355994E-3</v>
      </c>
      <c r="X867" s="55">
        <v>-3.382784143135583E-3</v>
      </c>
      <c r="Y867" s="94">
        <f t="shared" si="57"/>
        <v>-2.5851172580955897E-3</v>
      </c>
      <c r="Z867" s="54">
        <f t="shared" si="58"/>
        <v>997414.88274190447</v>
      </c>
      <c r="AA867" s="54">
        <f t="shared" si="59"/>
        <v>-2585.1172580955317</v>
      </c>
      <c r="AB867" s="101">
        <v>4879.3636634824798</v>
      </c>
      <c r="AC867" s="6">
        <f t="shared" si="56"/>
        <v>1116614.5653470694</v>
      </c>
    </row>
    <row r="868" spans="2:29">
      <c r="B868" s="112">
        <v>44718</v>
      </c>
      <c r="C868" s="33">
        <v>864</v>
      </c>
      <c r="D868" s="55">
        <f>Bond_Historical!K868</f>
        <v>-5.9270258628062664E-3</v>
      </c>
      <c r="E868" s="55">
        <f>Bond_Historical!L868</f>
        <v>-6.1459025883497873E-3</v>
      </c>
      <c r="F868" s="55">
        <f>Bond_Historical!M868</f>
        <v>-6.6834340395604888E-3</v>
      </c>
      <c r="G868" s="55">
        <f>Bond_Historical!N868</f>
        <v>-7.0928665976687033E-3</v>
      </c>
      <c r="H868" s="55">
        <f>Bond_Historical!O868</f>
        <v>-7.0940453864328876E-3</v>
      </c>
      <c r="I868" s="55">
        <f>Bond_Historical!P868</f>
        <v>-1.9683119978039796E-3</v>
      </c>
      <c r="J868" s="55">
        <f>Equity_Historical!P869</f>
        <v>-2.5262326279103676E-3</v>
      </c>
      <c r="K868" s="55">
        <f>Equity_Historical!Q869</f>
        <v>1.8025067387329188E-2</v>
      </c>
      <c r="L868" s="55">
        <f>Equity_Historical!R869</f>
        <v>-3.5973964404937939E-3</v>
      </c>
      <c r="M868" s="55">
        <f>Equity_Historical!S869</f>
        <v>4.0758561347181543E-3</v>
      </c>
      <c r="N868" s="55">
        <f>Equity_Historical!T869</f>
        <v>1.1145109811538514E-2</v>
      </c>
      <c r="O868" s="55">
        <f>Equity_Historical!U869</f>
        <v>-3.3091526779234978E-3</v>
      </c>
      <c r="P868" s="55">
        <f>Equity_Historical!V869</f>
        <v>2.3590063919488504E-3</v>
      </c>
      <c r="Q868" s="55">
        <f>Equity_Historical!W869</f>
        <v>1.9386116621367949E-3</v>
      </c>
      <c r="R868" s="55">
        <f>Equity_Historical!X869</f>
        <v>9.3667361880441311E-3</v>
      </c>
      <c r="S868" s="55">
        <f>Equity_Historical!Y869</f>
        <v>5.2139645752353114E-3</v>
      </c>
      <c r="T868" s="55">
        <f>Equity_Historical!Z869</f>
        <v>5.2769541727350298E-3</v>
      </c>
      <c r="V868" s="55"/>
      <c r="W868" s="55">
        <v>-6.085664922045716E-3</v>
      </c>
      <c r="X868" s="55">
        <v>1.5265040165338721E-3</v>
      </c>
      <c r="Y868" s="94">
        <f t="shared" si="57"/>
        <v>-1.5183635588979635E-3</v>
      </c>
      <c r="Z868" s="54">
        <f t="shared" si="58"/>
        <v>998481.63644110202</v>
      </c>
      <c r="AA868" s="54">
        <f t="shared" si="59"/>
        <v>-1518.3635588979814</v>
      </c>
      <c r="AB868" s="101">
        <v>4885.7935372052016</v>
      </c>
      <c r="AC868" s="6">
        <f t="shared" si="56"/>
        <v>1115096.2017881714</v>
      </c>
    </row>
    <row r="869" spans="2:29">
      <c r="B869" s="112">
        <v>44719</v>
      </c>
      <c r="C869" s="33">
        <v>865</v>
      </c>
      <c r="D869" s="55">
        <f>Bond_Historical!K869</f>
        <v>3.4289995705478996E-3</v>
      </c>
      <c r="E869" s="55">
        <f>Bond_Historical!L869</f>
        <v>3.8092023988806731E-3</v>
      </c>
      <c r="F869" s="55">
        <f>Bond_Historical!M869</f>
        <v>4.1822249519262739E-3</v>
      </c>
      <c r="G869" s="55">
        <f>Bond_Historical!N869</f>
        <v>5.3243608162058037E-3</v>
      </c>
      <c r="H869" s="55">
        <f>Bond_Historical!O869</f>
        <v>2.6013548577600086E-3</v>
      </c>
      <c r="I869" s="55">
        <f>Bond_Historical!P869</f>
        <v>-2.1702542234270298E-3</v>
      </c>
      <c r="J869" s="55">
        <f>Equity_Historical!P870</f>
        <v>4.4812468437419324E-2</v>
      </c>
      <c r="K869" s="55">
        <f>Equity_Historical!Q870</f>
        <v>7.1813485117084002E-3</v>
      </c>
      <c r="L869" s="55">
        <f>Equity_Historical!R870</f>
        <v>-1.2085254739408045E-2</v>
      </c>
      <c r="M869" s="55">
        <f>Equity_Historical!S870</f>
        <v>8.5601615850839383E-4</v>
      </c>
      <c r="N869" s="55">
        <f>Equity_Historical!T870</f>
        <v>4.4235043174985309E-3</v>
      </c>
      <c r="O869" s="55">
        <f>Equity_Historical!U870</f>
        <v>2.6176370239594762E-3</v>
      </c>
      <c r="P869" s="55">
        <f>Equity_Historical!V870</f>
        <v>-4.5360860942620903E-3</v>
      </c>
      <c r="Q869" s="55">
        <f>Equity_Historical!W870</f>
        <v>3.8661361452456944E-3</v>
      </c>
      <c r="R869" s="55">
        <f>Equity_Historical!X870</f>
        <v>1.4018626670324549E-2</v>
      </c>
      <c r="S869" s="55">
        <f>Equity_Historical!Y870</f>
        <v>1.7433218548744554E-2</v>
      </c>
      <c r="T869" s="55">
        <f>Equity_Historical!Z870</f>
        <v>1.3493197603924569E-2</v>
      </c>
      <c r="V869" s="55"/>
      <c r="W869" s="55">
        <v>3.559894254824171E-3</v>
      </c>
      <c r="X869" s="55">
        <v>7.4505443815339467E-3</v>
      </c>
      <c r="Y869" s="94">
        <f t="shared" si="57"/>
        <v>5.8942843308500362E-3</v>
      </c>
      <c r="Z869" s="54">
        <f t="shared" si="58"/>
        <v>1005894.28433085</v>
      </c>
      <c r="AA869" s="54">
        <f t="shared" si="59"/>
        <v>5894.2843308500014</v>
      </c>
      <c r="AB869" s="101">
        <v>4946.1882402221672</v>
      </c>
      <c r="AC869" s="6">
        <f t="shared" si="56"/>
        <v>1120990.4861190214</v>
      </c>
    </row>
    <row r="870" spans="2:29">
      <c r="B870" s="112">
        <v>44720</v>
      </c>
      <c r="C870" s="33">
        <v>866</v>
      </c>
      <c r="D870" s="55">
        <f>Bond_Historical!K870</f>
        <v>-4.089435244232064E-3</v>
      </c>
      <c r="E870" s="55">
        <f>Bond_Historical!L870</f>
        <v>-4.1027944569788513E-3</v>
      </c>
      <c r="F870" s="55">
        <f>Bond_Historical!M870</f>
        <v>-2.9257724860848799E-3</v>
      </c>
      <c r="G870" s="55">
        <f>Bond_Historical!N870</f>
        <v>-5.7692057911933213E-3</v>
      </c>
      <c r="H870" s="55">
        <f>Bond_Historical!O870</f>
        <v>-2.948687870149895E-3</v>
      </c>
      <c r="I870" s="55">
        <f>Bond_Historical!P870</f>
        <v>-1.5808030250277717E-3</v>
      </c>
      <c r="J870" s="55">
        <f>Equity_Historical!P871</f>
        <v>1.1733184593586916E-2</v>
      </c>
      <c r="K870" s="55">
        <f>Equity_Historical!Q871</f>
        <v>5.0473089671396647E-3</v>
      </c>
      <c r="L870" s="55">
        <f>Equity_Historical!R871</f>
        <v>-8.7106916649043273E-3</v>
      </c>
      <c r="M870" s="55">
        <f>Equity_Historical!S871</f>
        <v>-1.5303647689496306E-2</v>
      </c>
      <c r="N870" s="55">
        <f>Equity_Historical!T871</f>
        <v>-4.8668393923528312E-3</v>
      </c>
      <c r="O870" s="55">
        <f>Equity_Historical!U871</f>
        <v>-1.6042730232872157E-2</v>
      </c>
      <c r="P870" s="55">
        <f>Equity_Historical!V871</f>
        <v>-6.3699576236459794E-3</v>
      </c>
      <c r="Q870" s="55">
        <f>Equity_Historical!W871</f>
        <v>-1.4730162121306947E-2</v>
      </c>
      <c r="R870" s="55">
        <f>Equity_Historical!X871</f>
        <v>-7.2076285779740313E-3</v>
      </c>
      <c r="S870" s="55">
        <f>Equity_Historical!Y871</f>
        <v>-5.0563339728028397E-3</v>
      </c>
      <c r="T870" s="55">
        <f>Equity_Historical!Z871</f>
        <v>-3.5474003530160766E-2</v>
      </c>
      <c r="V870" s="55"/>
      <c r="W870" s="55">
        <v>-4.0385828543244252E-3</v>
      </c>
      <c r="X870" s="55">
        <v>2.5211095006580763E-2</v>
      </c>
      <c r="Y870" s="94">
        <f t="shared" si="57"/>
        <v>1.3511223862218688E-2</v>
      </c>
      <c r="Z870" s="54">
        <f t="shared" si="58"/>
        <v>1013511.2238622187</v>
      </c>
      <c r="AA870" s="54">
        <f t="shared" si="59"/>
        <v>13511.223862218671</v>
      </c>
      <c r="AB870" s="101">
        <v>4955.0709693846293</v>
      </c>
      <c r="AC870" s="6">
        <f t="shared" si="56"/>
        <v>1134501.7099812401</v>
      </c>
    </row>
    <row r="871" spans="2:29">
      <c r="B871" s="112">
        <v>44721</v>
      </c>
      <c r="C871" s="33">
        <v>867</v>
      </c>
      <c r="D871" s="55">
        <f>Bond_Historical!K871</f>
        <v>-1.3228248387336745E-3</v>
      </c>
      <c r="E871" s="55">
        <f>Bond_Historical!L871</f>
        <v>-1.0774557522363255E-3</v>
      </c>
      <c r="F871" s="55">
        <f>Bond_Historical!M871</f>
        <v>0</v>
      </c>
      <c r="G871" s="55">
        <f>Bond_Historical!N871</f>
        <v>-6.6089721568081856E-3</v>
      </c>
      <c r="H871" s="55">
        <f>Bond_Historical!O871</f>
        <v>5.2113165723903444E-4</v>
      </c>
      <c r="I871" s="55">
        <f>Bond_Historical!P871</f>
        <v>-3.7648885237379381E-3</v>
      </c>
      <c r="J871" s="55">
        <f>Equity_Historical!P872</f>
        <v>-2.1845079301677155E-2</v>
      </c>
      <c r="K871" s="55">
        <f>Equity_Historical!Q872</f>
        <v>-6.6438889390697198E-2</v>
      </c>
      <c r="L871" s="55">
        <f>Equity_Historical!R872</f>
        <v>-1.0521403473542168E-2</v>
      </c>
      <c r="M871" s="55">
        <f>Equity_Historical!S872</f>
        <v>-1.8634708565489384E-2</v>
      </c>
      <c r="N871" s="55">
        <f>Equity_Historical!T872</f>
        <v>-2.2728138884752728E-2</v>
      </c>
      <c r="O871" s="55">
        <f>Equity_Historical!U872</f>
        <v>-2.1239529949293658E-2</v>
      </c>
      <c r="P871" s="55">
        <f>Equity_Historical!V872</f>
        <v>-1.6239407796962872E-2</v>
      </c>
      <c r="Q871" s="55">
        <f>Equity_Historical!W872</f>
        <v>-2.6417665205684608E-2</v>
      </c>
      <c r="R871" s="55">
        <f>Equity_Historical!X872</f>
        <v>-8.3421593962022308E-3</v>
      </c>
      <c r="S871" s="55">
        <f>Equity_Historical!Y872</f>
        <v>-3.6617919818703056E-2</v>
      </c>
      <c r="T871" s="55">
        <f>Equity_Historical!Z872</f>
        <v>-2.7673581873646182E-2</v>
      </c>
      <c r="V871" s="55"/>
      <c r="W871" s="55">
        <v>-2.8626055149908024E-3</v>
      </c>
      <c r="X871" s="55">
        <v>-1.2909377380088894E-2</v>
      </c>
      <c r="Y871" s="94">
        <f t="shared" si="57"/>
        <v>-8.8906686340496574E-3</v>
      </c>
      <c r="Z871" s="54">
        <f t="shared" si="58"/>
        <v>991109.33136595029</v>
      </c>
      <c r="AA871" s="54">
        <f t="shared" si="59"/>
        <v>-8890.6686340497108</v>
      </c>
      <c r="AB871" s="101">
        <v>5022.0659855830017</v>
      </c>
      <c r="AC871" s="6">
        <f t="shared" si="56"/>
        <v>1125611.0413471903</v>
      </c>
    </row>
    <row r="872" spans="2:29">
      <c r="B872" s="112">
        <v>44722</v>
      </c>
      <c r="C872" s="33">
        <v>868</v>
      </c>
      <c r="D872" s="55">
        <f>Bond_Historical!K872</f>
        <v>-8.5073322784473618E-3</v>
      </c>
      <c r="E872" s="55">
        <f>Bond_Historical!L872</f>
        <v>-7.7714713919194009E-3</v>
      </c>
      <c r="F872" s="55">
        <f>Bond_Historical!M872</f>
        <v>-7.1414355493652883E-3</v>
      </c>
      <c r="G872" s="55">
        <f>Bond_Historical!N872</f>
        <v>-9.7246749394377819E-3</v>
      </c>
      <c r="H872" s="55">
        <f>Bond_Historical!O872</f>
        <v>-4.6985650686613154E-3</v>
      </c>
      <c r="I872" s="55">
        <f>Bond_Historical!P872</f>
        <v>-4.9759386501626651E-3</v>
      </c>
      <c r="J872" s="55">
        <f>Equity_Historical!P873</f>
        <v>-1.8443159343008442E-2</v>
      </c>
      <c r="K872" s="55">
        <f>Equity_Historical!Q873</f>
        <v>-4.6897854123533048E-2</v>
      </c>
      <c r="L872" s="55">
        <f>Equity_Historical!R873</f>
        <v>5.6031881334689714E-3</v>
      </c>
      <c r="M872" s="55">
        <f>Equity_Historical!S873</f>
        <v>-2.8808227661263138E-3</v>
      </c>
      <c r="N872" s="55">
        <f>Equity_Historical!T873</f>
        <v>-3.9959211620014187E-2</v>
      </c>
      <c r="O872" s="55">
        <f>Equity_Historical!U873</f>
        <v>-4.7055820962027761E-2</v>
      </c>
      <c r="P872" s="55">
        <f>Equity_Historical!V873</f>
        <v>-3.595790647953416E-2</v>
      </c>
      <c r="Q872" s="55">
        <f>Equity_Historical!W873</f>
        <v>6.7489532407652431E-3</v>
      </c>
      <c r="R872" s="55">
        <f>Equity_Historical!X873</f>
        <v>-9.8557105276659163E-3</v>
      </c>
      <c r="S872" s="55">
        <f>Equity_Historical!Y873</f>
        <v>-3.9394481634388745E-2</v>
      </c>
      <c r="T872" s="55">
        <f>Equity_Historical!Z873</f>
        <v>-2.9683520280936692E-2</v>
      </c>
      <c r="V872" s="55"/>
      <c r="W872" s="55">
        <v>-7.8671969101521202E-3</v>
      </c>
      <c r="X872" s="55">
        <v>-6.1333491149275998E-2</v>
      </c>
      <c r="Y872" s="94">
        <f t="shared" si="57"/>
        <v>-3.9946973453626446E-2</v>
      </c>
      <c r="Z872" s="54">
        <f t="shared" si="58"/>
        <v>960053.0265463735</v>
      </c>
      <c r="AA872" s="54">
        <f t="shared" si="59"/>
        <v>-39946.973453626502</v>
      </c>
      <c r="AB872" s="101">
        <v>5035.8152841270203</v>
      </c>
      <c r="AC872" s="6">
        <f t="shared" si="56"/>
        <v>1085664.0678935638</v>
      </c>
    </row>
    <row r="873" spans="2:29">
      <c r="B873" s="112">
        <v>44725</v>
      </c>
      <c r="C873" s="33">
        <v>869</v>
      </c>
      <c r="D873" s="55">
        <f>Bond_Historical!K873</f>
        <v>-1.6284788007733725E-2</v>
      </c>
      <c r="E873" s="55">
        <f>Bond_Historical!L873</f>
        <v>-1.6529380895759376E-2</v>
      </c>
      <c r="F873" s="55">
        <f>Bond_Historical!M873</f>
        <v>-1.3582623607584179E-2</v>
      </c>
      <c r="G873" s="55">
        <f>Bond_Historical!N873</f>
        <v>-2.3343021990471252E-2</v>
      </c>
      <c r="H873" s="55">
        <f>Bond_Historical!O873</f>
        <v>-1.7241847050244067E-2</v>
      </c>
      <c r="I873" s="55">
        <f>Bond_Historical!P873</f>
        <v>-1.2649270521284315E-2</v>
      </c>
      <c r="J873" s="55">
        <f>Equity_Historical!P874</f>
        <v>-4.6975223334411322E-2</v>
      </c>
      <c r="K873" s="55">
        <f>Equity_Historical!Q874</f>
        <v>-6.6587411345538347E-2</v>
      </c>
      <c r="L873" s="55">
        <f>Equity_Historical!R874</f>
        <v>-1.899607509680639E-2</v>
      </c>
      <c r="M873" s="55">
        <f>Equity_Historical!S874</f>
        <v>-1.7236056749027281E-2</v>
      </c>
      <c r="N873" s="55">
        <f>Equity_Historical!T874</f>
        <v>-4.2771722674804065E-2</v>
      </c>
      <c r="O873" s="55">
        <f>Equity_Historical!U874</f>
        <v>-3.0230912467677212E-2</v>
      </c>
      <c r="P873" s="55">
        <f>Equity_Historical!V874</f>
        <v>-4.4728866244316851E-2</v>
      </c>
      <c r="Q873" s="55">
        <f>Equity_Historical!W874</f>
        <v>-4.294810398926624E-2</v>
      </c>
      <c r="R873" s="55">
        <f>Equity_Historical!X874</f>
        <v>-3.1291402673669123E-2</v>
      </c>
      <c r="S873" s="55">
        <f>Equity_Historical!Y874</f>
        <v>-3.9036912485576974E-2</v>
      </c>
      <c r="T873" s="55">
        <f>Equity_Historical!Z874</f>
        <v>-3.129949346047501E-2</v>
      </c>
      <c r="V873" s="55"/>
      <c r="W873" s="55">
        <v>-1.7635031199424112E-2</v>
      </c>
      <c r="X873" s="55">
        <v>-6.1800129172013066E-2</v>
      </c>
      <c r="Y873" s="94">
        <f t="shared" si="57"/>
        <v>-4.4134089982977485E-2</v>
      </c>
      <c r="Z873" s="54">
        <f t="shared" si="58"/>
        <v>955865.91001702251</v>
      </c>
      <c r="AA873" s="54">
        <f t="shared" si="59"/>
        <v>-44134.089982977486</v>
      </c>
      <c r="AB873" s="101">
        <v>5107.8183844570303</v>
      </c>
      <c r="AC873" s="6">
        <f t="shared" si="56"/>
        <v>1041529.9779105863</v>
      </c>
    </row>
    <row r="874" spans="2:29">
      <c r="B874" s="112">
        <v>44726</v>
      </c>
      <c r="C874" s="33">
        <v>870</v>
      </c>
      <c r="D874" s="55">
        <f>Bond_Historical!K874</f>
        <v>-5.4419319137542386E-3</v>
      </c>
      <c r="E874" s="55">
        <f>Bond_Historical!L874</f>
        <v>-5.9413538660825216E-3</v>
      </c>
      <c r="F874" s="55">
        <f>Bond_Historical!M874</f>
        <v>-5.1414269502506292E-3</v>
      </c>
      <c r="G874" s="55">
        <f>Bond_Historical!N874</f>
        <v>-5.2002220644796716E-3</v>
      </c>
      <c r="H874" s="55">
        <f>Bond_Historical!O874</f>
        <v>-1.3578930186075188E-2</v>
      </c>
      <c r="I874" s="55">
        <f>Bond_Historical!P874</f>
        <v>-2.2253359730906529E-3</v>
      </c>
      <c r="J874" s="55">
        <f>Equity_Historical!P875</f>
        <v>2.6047576818667923E-3</v>
      </c>
      <c r="K874" s="55">
        <f>Equity_Historical!Q875</f>
        <v>-3.2317828315083581E-3</v>
      </c>
      <c r="L874" s="55">
        <f>Equity_Historical!R875</f>
        <v>4.1870408024762148E-4</v>
      </c>
      <c r="M874" s="55">
        <f>Equity_Historical!S875</f>
        <v>-1.661972132462948E-2</v>
      </c>
      <c r="N874" s="55">
        <f>Equity_Historical!T875</f>
        <v>-8.2482553641948647E-3</v>
      </c>
      <c r="O874" s="55">
        <f>Equity_Historical!U875</f>
        <v>-1.6779318551944991E-2</v>
      </c>
      <c r="P874" s="55">
        <f>Equity_Historical!V875</f>
        <v>-2.3350953693750211E-2</v>
      </c>
      <c r="Q874" s="55">
        <f>Equity_Historical!W875</f>
        <v>-2.6345066869161302E-2</v>
      </c>
      <c r="R874" s="55">
        <f>Equity_Historical!X875</f>
        <v>-1.7070602703042316E-2</v>
      </c>
      <c r="S874" s="55">
        <f>Equity_Historical!Y875</f>
        <v>6.6502358794915872E-3</v>
      </c>
      <c r="T874" s="55">
        <f>Equity_Historical!Z875</f>
        <v>5.1574678094674729E-3</v>
      </c>
      <c r="V874" s="55"/>
      <c r="W874" s="55">
        <v>-5.4334415898770706E-3</v>
      </c>
      <c r="X874" s="55">
        <v>-2.4138905186032629E-2</v>
      </c>
      <c r="Y874" s="94">
        <f t="shared" si="57"/>
        <v>-1.6656719747570405E-2</v>
      </c>
      <c r="Z874" s="54">
        <f t="shared" si="58"/>
        <v>983343.28025242954</v>
      </c>
      <c r="AA874" s="54">
        <f t="shared" si="59"/>
        <v>-16656.71974757046</v>
      </c>
      <c r="AB874" s="101">
        <v>5139.2217333058361</v>
      </c>
      <c r="AC874" s="6">
        <f t="shared" si="56"/>
        <v>1024873.2581630158</v>
      </c>
    </row>
    <row r="875" spans="2:29">
      <c r="B875" s="112">
        <v>44727</v>
      </c>
      <c r="C875" s="33">
        <v>871</v>
      </c>
      <c r="D875" s="55">
        <f>Bond_Historical!K875</f>
        <v>1.1394447167596657E-2</v>
      </c>
      <c r="E875" s="55">
        <f>Bond_Historical!L875</f>
        <v>1.1048835265728186E-2</v>
      </c>
      <c r="F875" s="55">
        <f>Bond_Historical!M875</f>
        <v>8.9802793840979989E-3</v>
      </c>
      <c r="G875" s="55">
        <f>Bond_Historical!N875</f>
        <v>1.5520077937342619E-2</v>
      </c>
      <c r="H875" s="55">
        <f>Bond_Historical!O875</f>
        <v>1.3578930186075179E-2</v>
      </c>
      <c r="I875" s="55">
        <f>Bond_Historical!P875</f>
        <v>1.0121360913318337E-3</v>
      </c>
      <c r="J875" s="55">
        <f>Equity_Historical!P876</f>
        <v>-1.2670814238328712E-2</v>
      </c>
      <c r="K875" s="55">
        <f>Equity_Historical!Q876</f>
        <v>3.3748942979524001E-2</v>
      </c>
      <c r="L875" s="55">
        <f>Equity_Historical!R876</f>
        <v>-6.6991779410602022E-4</v>
      </c>
      <c r="M875" s="55">
        <f>Equity_Historical!S876</f>
        <v>1.1413276703952133E-2</v>
      </c>
      <c r="N875" s="55">
        <f>Equity_Historical!T876</f>
        <v>-3.3136876275041655E-4</v>
      </c>
      <c r="O875" s="55">
        <f>Equity_Historical!U876</f>
        <v>1.1766312720158096E-2</v>
      </c>
      <c r="P875" s="55">
        <f>Equity_Historical!V876</f>
        <v>2.9042329591544701E-2</v>
      </c>
      <c r="Q875" s="55">
        <f>Equity_Historical!W876</f>
        <v>-5.9877940226717172E-3</v>
      </c>
      <c r="R875" s="55">
        <f>Equity_Historical!X876</f>
        <v>5.5716918051843039E-3</v>
      </c>
      <c r="S875" s="55">
        <f>Equity_Historical!Y876</f>
        <v>1.9911885149709874E-2</v>
      </c>
      <c r="T875" s="55">
        <f>Equity_Historical!Z876</f>
        <v>1.2173726688398244E-2</v>
      </c>
      <c r="V875" s="55"/>
      <c r="W875" s="55">
        <v>1.103464182358589E-2</v>
      </c>
      <c r="X875" s="55">
        <v>1.0338413107624154E-2</v>
      </c>
      <c r="Y875" s="94">
        <f t="shared" si="57"/>
        <v>1.0616904594008849E-2</v>
      </c>
      <c r="Z875" s="54">
        <f t="shared" si="58"/>
        <v>1010616.9045940088</v>
      </c>
      <c r="AA875" s="54">
        <f t="shared" si="59"/>
        <v>10616.904594008811</v>
      </c>
      <c r="AB875" s="101">
        <v>5167.0880054743029</v>
      </c>
      <c r="AC875" s="6">
        <f t="shared" si="56"/>
        <v>1035490.1627570246</v>
      </c>
    </row>
    <row r="876" spans="2:29">
      <c r="B876" s="112">
        <v>44728</v>
      </c>
      <c r="C876" s="33">
        <v>872</v>
      </c>
      <c r="D876" s="55">
        <f>Bond_Historical!K876</f>
        <v>2.1560728453006652E-3</v>
      </c>
      <c r="E876" s="55">
        <f>Bond_Historical!L876</f>
        <v>2.3946840062725079E-3</v>
      </c>
      <c r="F876" s="55">
        <f>Bond_Historical!M876</f>
        <v>4.2480060260242257E-3</v>
      </c>
      <c r="G876" s="55">
        <f>Bond_Historical!N876</f>
        <v>1.0993606822226605E-3</v>
      </c>
      <c r="H876" s="55">
        <f>Bond_Historical!O876</f>
        <v>-1.9540044598680959E-3</v>
      </c>
      <c r="I876" s="55">
        <f>Bond_Historical!P876</f>
        <v>-1.4170816272205111E-3</v>
      </c>
      <c r="J876" s="55">
        <f>Equity_Historical!P877</f>
        <v>-3.7582440017876285E-2</v>
      </c>
      <c r="K876" s="55">
        <f>Equity_Historical!Q877</f>
        <v>-5.1371064788563799E-2</v>
      </c>
      <c r="L876" s="55">
        <f>Equity_Historical!R877</f>
        <v>1.0333449580195327E-2</v>
      </c>
      <c r="M876" s="55">
        <f>Equity_Historical!S877</f>
        <v>-8.433277433010063E-3</v>
      </c>
      <c r="N876" s="55">
        <f>Equity_Historical!T877</f>
        <v>-6.0976765647235628E-2</v>
      </c>
      <c r="O876" s="55">
        <f>Equity_Historical!U877</f>
        <v>-1.7304998833124422E-2</v>
      </c>
      <c r="P876" s="55">
        <f>Equity_Historical!V877</f>
        <v>-2.4423828193463362E-2</v>
      </c>
      <c r="Q876" s="55">
        <f>Equity_Historical!W877</f>
        <v>-6.5939272153377306E-3</v>
      </c>
      <c r="R876" s="55">
        <f>Equity_Historical!X877</f>
        <v>-1.434544824280647E-2</v>
      </c>
      <c r="S876" s="55">
        <f>Equity_Historical!Y877</f>
        <v>-4.0458876220852466E-2</v>
      </c>
      <c r="T876" s="55">
        <f>Equity_Historical!Z877</f>
        <v>-4.0150483721309679E-2</v>
      </c>
      <c r="V876" s="55"/>
      <c r="W876" s="55">
        <v>1.673052605420782E-3</v>
      </c>
      <c r="X876" s="55">
        <v>-4.9736506839314021E-2</v>
      </c>
      <c r="Y876" s="94">
        <f t="shared" si="57"/>
        <v>-2.91726830614201E-2</v>
      </c>
      <c r="Z876" s="54">
        <f t="shared" si="58"/>
        <v>970827.3169385799</v>
      </c>
      <c r="AA876" s="54">
        <f t="shared" si="59"/>
        <v>-29172.683061420103</v>
      </c>
      <c r="AB876" s="101">
        <v>5192.5364297229098</v>
      </c>
      <c r="AC876" s="6">
        <f t="shared" si="56"/>
        <v>1006317.4796956045</v>
      </c>
    </row>
    <row r="877" spans="2:29">
      <c r="B877" s="112">
        <v>44729</v>
      </c>
      <c r="C877" s="33">
        <v>873</v>
      </c>
      <c r="D877" s="55">
        <f>Bond_Historical!K877</f>
        <v>5.3793009963768086E-4</v>
      </c>
      <c r="E877" s="55">
        <f>Bond_Historical!L877</f>
        <v>-9.9778342568365946E-5</v>
      </c>
      <c r="F877" s="55">
        <f>Bond_Historical!M877</f>
        <v>4.2409819192093095E-4</v>
      </c>
      <c r="G877" s="55">
        <f>Bond_Historical!N877</f>
        <v>2.0124379526206141E-3</v>
      </c>
      <c r="H877" s="55">
        <f>Bond_Historical!O877</f>
        <v>-5.336605899825159E-4</v>
      </c>
      <c r="I877" s="55">
        <f>Bond_Historical!P877</f>
        <v>4.0494553588871077E-4</v>
      </c>
      <c r="J877" s="55">
        <f>Equity_Historical!P878</f>
        <v>-5.9394453399458071E-2</v>
      </c>
      <c r="K877" s="55">
        <f>Equity_Historical!Q878</f>
        <v>1.7683224224661599E-2</v>
      </c>
      <c r="L877" s="55">
        <f>Equity_Historical!R878</f>
        <v>-1.9505875952356675E-2</v>
      </c>
      <c r="M877" s="55">
        <f>Equity_Historical!S878</f>
        <v>6.8653963455021739E-4</v>
      </c>
      <c r="N877" s="55">
        <f>Equity_Historical!T878</f>
        <v>-8.6671690457993129E-3</v>
      </c>
      <c r="O877" s="55">
        <f>Equity_Historical!U878</f>
        <v>-3.5327182812104532E-3</v>
      </c>
      <c r="P877" s="55">
        <f>Equity_Historical!V878</f>
        <v>8.4617590118962523E-3</v>
      </c>
      <c r="Q877" s="55">
        <f>Equity_Historical!W878</f>
        <v>-9.0518898628185619E-3</v>
      </c>
      <c r="R877" s="55">
        <f>Equity_Historical!X878</f>
        <v>-8.8751568114266086E-3</v>
      </c>
      <c r="S877" s="55">
        <f>Equity_Historical!Y878</f>
        <v>1.1467361082080248E-2</v>
      </c>
      <c r="T877" s="55">
        <f>Equity_Historical!Z878</f>
        <v>1.6086896726508055E-2</v>
      </c>
      <c r="V877" s="55"/>
      <c r="W877" s="55">
        <v>7.7993652438295173E-4</v>
      </c>
      <c r="X877" s="55">
        <v>-3.4959869363143416E-2</v>
      </c>
      <c r="Y877" s="94">
        <f t="shared" si="57"/>
        <v>-2.0663947008132868E-2</v>
      </c>
      <c r="Z877" s="54">
        <f t="shared" si="58"/>
        <v>979336.05299186718</v>
      </c>
      <c r="AA877" s="54">
        <f t="shared" si="59"/>
        <v>-20663.947008132818</v>
      </c>
      <c r="AB877" s="101">
        <v>5198.8518026728416</v>
      </c>
      <c r="AC877" s="6">
        <f t="shared" si="56"/>
        <v>985653.53268747171</v>
      </c>
    </row>
    <row r="878" spans="2:29">
      <c r="B878" s="112">
        <v>44733</v>
      </c>
      <c r="C878" s="33">
        <v>874</v>
      </c>
      <c r="D878" s="55">
        <f>Bond_Historical!K878</f>
        <v>-4.5841126416423178E-3</v>
      </c>
      <c r="E878" s="55">
        <f>Bond_Historical!L878</f>
        <v>-3.9942670586328392E-3</v>
      </c>
      <c r="F878" s="55">
        <f>Bond_Historical!M878</f>
        <v>-4.2463792456209253E-3</v>
      </c>
      <c r="G878" s="55">
        <f>Bond_Historical!N878</f>
        <v>-1.0103153444139567E-2</v>
      </c>
      <c r="H878" s="55">
        <f>Bond_Historical!O878</f>
        <v>-3.9214626572932239E-3</v>
      </c>
      <c r="I878" s="55">
        <f>Bond_Historical!P878</f>
        <v>-2.6359782779166031E-3</v>
      </c>
      <c r="J878" s="55">
        <f>Equity_Historical!P879</f>
        <v>6.0378857237120054E-2</v>
      </c>
      <c r="K878" s="55">
        <f>Equity_Historical!Q879</f>
        <v>-4.1715563493918008E-2</v>
      </c>
      <c r="L878" s="55">
        <f>Equity_Historical!R879</f>
        <v>3.2274201538410374E-2</v>
      </c>
      <c r="M878" s="55">
        <f>Equity_Historical!S879</f>
        <v>1.4757903251659762E-2</v>
      </c>
      <c r="N878" s="55">
        <f>Equity_Historical!T879</f>
        <v>1.0075205746299328E-2</v>
      </c>
      <c r="O878" s="55">
        <f>Equity_Historical!U879</f>
        <v>2.4470434982092604E-2</v>
      </c>
      <c r="P878" s="55">
        <f>Equity_Historical!V879</f>
        <v>4.422912343378637E-2</v>
      </c>
      <c r="Q878" s="55">
        <f>Equity_Historical!W879</f>
        <v>1.5192500387797616E-2</v>
      </c>
      <c r="R878" s="55">
        <f>Equity_Historical!X879</f>
        <v>6.0637664160559185E-2</v>
      </c>
      <c r="S878" s="55">
        <f>Equity_Historical!Y879</f>
        <v>3.2235288198875035E-2</v>
      </c>
      <c r="T878" s="55">
        <f>Equity_Historical!Z879</f>
        <v>2.0092988253600001E-2</v>
      </c>
      <c r="V878" s="55"/>
      <c r="W878" s="55">
        <v>-5.8705157922996354E-3</v>
      </c>
      <c r="X878" s="55">
        <v>5.8153282193682779E-2</v>
      </c>
      <c r="Y878" s="94">
        <f t="shared" si="57"/>
        <v>3.2543762999289808E-2</v>
      </c>
      <c r="Z878" s="54">
        <f t="shared" si="58"/>
        <v>1032543.7629992898</v>
      </c>
      <c r="AA878" s="54">
        <f t="shared" si="59"/>
        <v>32543.762999289786</v>
      </c>
      <c r="AB878" s="101">
        <v>5205.9792462387122</v>
      </c>
      <c r="AC878" s="6">
        <f t="shared" si="56"/>
        <v>1018197.2956867615</v>
      </c>
    </row>
    <row r="879" spans="2:29">
      <c r="B879" s="112">
        <v>44734</v>
      </c>
      <c r="C879" s="33">
        <v>875</v>
      </c>
      <c r="D879" s="55">
        <f>Bond_Historical!K879</f>
        <v>8.2095394462047173E-3</v>
      </c>
      <c r="E879" s="55">
        <f>Bond_Historical!L879</f>
        <v>8.4690791178431216E-3</v>
      </c>
      <c r="F879" s="55">
        <f>Bond_Historical!M879</f>
        <v>8.8963588922388991E-3</v>
      </c>
      <c r="G879" s="55">
        <f>Bond_Historical!N879</f>
        <v>7.2663452715674278E-3</v>
      </c>
      <c r="H879" s="55">
        <f>Bond_Historical!O879</f>
        <v>6.586521518873953E-3</v>
      </c>
      <c r="I879" s="55">
        <f>Bond_Historical!P879</f>
        <v>4.6590783745719807E-3</v>
      </c>
      <c r="J879" s="55">
        <f>Equity_Historical!P880</f>
        <v>-4.0375626838639586E-2</v>
      </c>
      <c r="K879" s="55">
        <f>Equity_Historical!Q880</f>
        <v>-7.6701353858470312E-3</v>
      </c>
      <c r="L879" s="55">
        <f>Equity_Historical!R880</f>
        <v>-1.2188358143170286E-2</v>
      </c>
      <c r="M879" s="55">
        <f>Equity_Historical!S880</f>
        <v>0</v>
      </c>
      <c r="N879" s="55">
        <f>Equity_Historical!T880</f>
        <v>-1.6848812429601925E-2</v>
      </c>
      <c r="O879" s="55">
        <f>Equity_Historical!U880</f>
        <v>-5.6274791574893526E-3</v>
      </c>
      <c r="P879" s="55">
        <f>Equity_Historical!V880</f>
        <v>2.068783802977139E-2</v>
      </c>
      <c r="Q879" s="55">
        <f>Equity_Historical!W880</f>
        <v>7.7917231689034402E-3</v>
      </c>
      <c r="R879" s="55">
        <f>Equity_Historical!X880</f>
        <v>1.9299536407875937E-2</v>
      </c>
      <c r="S879" s="55">
        <f>Equity_Historical!Y880</f>
        <v>-3.8343951817789994E-3</v>
      </c>
      <c r="T879" s="55">
        <f>Equity_Historical!Z880</f>
        <v>-3.5046552264672827E-2</v>
      </c>
      <c r="V879" s="55"/>
      <c r="W879" s="55">
        <v>7.610178270153577E-3</v>
      </c>
      <c r="X879" s="55">
        <v>1.4898340687584921E-2</v>
      </c>
      <c r="Y879" s="94">
        <f t="shared" si="57"/>
        <v>1.1983075720612383E-2</v>
      </c>
      <c r="Z879" s="54">
        <f t="shared" si="58"/>
        <v>1011983.0757206124</v>
      </c>
      <c r="AA879" s="54">
        <f t="shared" si="59"/>
        <v>11983.075720612425</v>
      </c>
      <c r="AB879" s="101">
        <v>5239.1390545186587</v>
      </c>
      <c r="AC879" s="6">
        <f t="shared" si="56"/>
        <v>1030180.3714073739</v>
      </c>
    </row>
    <row r="880" spans="2:29">
      <c r="B880" s="112">
        <v>44735</v>
      </c>
      <c r="C880" s="33">
        <v>876</v>
      </c>
      <c r="D880" s="55">
        <f>Bond_Historical!K880</f>
        <v>4.8131755347893051E-3</v>
      </c>
      <c r="E880" s="55">
        <f>Bond_Historical!L880</f>
        <v>4.1582903233015793E-3</v>
      </c>
      <c r="F880" s="55">
        <f>Bond_Historical!M880</f>
        <v>3.7889315058174194E-3</v>
      </c>
      <c r="G880" s="55">
        <f>Bond_Historical!N880</f>
        <v>7.6682419328744826E-3</v>
      </c>
      <c r="H880" s="55">
        <f>Bond_Historical!O880</f>
        <v>2.4810523092513794E-3</v>
      </c>
      <c r="I880" s="55">
        <f>Bond_Historical!P880</f>
        <v>2.6240806738062864E-3</v>
      </c>
      <c r="J880" s="55">
        <f>Equity_Historical!P881</f>
        <v>-3.0625987501323195E-2</v>
      </c>
      <c r="K880" s="55">
        <f>Equity_Historical!Q881</f>
        <v>1.8436533333544031E-2</v>
      </c>
      <c r="L880" s="55">
        <f>Equity_Historical!R881</f>
        <v>2.3987348849591864E-2</v>
      </c>
      <c r="M880" s="55">
        <f>Equity_Historical!S881</f>
        <v>4.4973649504517913E-3</v>
      </c>
      <c r="N880" s="55">
        <f>Equity_Historical!T881</f>
        <v>-1.0066600405330436E-2</v>
      </c>
      <c r="O880" s="55">
        <f>Equity_Historical!U881</f>
        <v>-1.0999746871642874E-2</v>
      </c>
      <c r="P880" s="55">
        <f>Equity_Historical!V881</f>
        <v>2.4691673182792511E-2</v>
      </c>
      <c r="Q880" s="55">
        <f>Equity_Historical!W881</f>
        <v>2.6748350568258278E-2</v>
      </c>
      <c r="R880" s="55">
        <f>Equity_Historical!X881</f>
        <v>2.0475865878218043E-2</v>
      </c>
      <c r="S880" s="55">
        <f>Equity_Historical!Y881</f>
        <v>2.1344278352659573E-2</v>
      </c>
      <c r="T880" s="55">
        <f>Equity_Historical!Z881</f>
        <v>-6.6383560097860228E-2</v>
      </c>
      <c r="V880" s="55"/>
      <c r="W880" s="55">
        <v>5.0016075976309429E-3</v>
      </c>
      <c r="X880" s="55">
        <v>4.3923507144772708E-2</v>
      </c>
      <c r="Y880" s="94">
        <f t="shared" si="57"/>
        <v>2.8354747325915999E-2</v>
      </c>
      <c r="Z880" s="54">
        <f t="shared" si="58"/>
        <v>1028354.747325916</v>
      </c>
      <c r="AA880" s="54">
        <f t="shared" si="59"/>
        <v>28354.74732591596</v>
      </c>
      <c r="AB880" s="101">
        <v>5245.4742254291195</v>
      </c>
      <c r="AC880" s="6">
        <f t="shared" si="56"/>
        <v>1058535.1187332899</v>
      </c>
    </row>
    <row r="881" spans="2:29">
      <c r="B881" s="112">
        <v>44736</v>
      </c>
      <c r="C881" s="33">
        <v>877</v>
      </c>
      <c r="D881" s="55">
        <f>Bond_Historical!K881</f>
        <v>-1.86874124725219E-3</v>
      </c>
      <c r="E881" s="55">
        <f>Bond_Historical!L881</f>
        <v>-1.5816953420307322E-3</v>
      </c>
      <c r="F881" s="55">
        <f>Bond_Historical!M881</f>
        <v>-2.945911144027963E-3</v>
      </c>
      <c r="G881" s="55">
        <f>Bond_Historical!N881</f>
        <v>1.1816843951917525E-3</v>
      </c>
      <c r="H881" s="55">
        <f>Bond_Historical!O881</f>
        <v>1.2381455673855966E-3</v>
      </c>
      <c r="I881" s="55">
        <f>Bond_Historical!P881</f>
        <v>1.0072764578195326E-3</v>
      </c>
      <c r="J881" s="55">
        <f>Equity_Historical!P882</f>
        <v>1.9639281794651867E-2</v>
      </c>
      <c r="K881" s="55">
        <f>Equity_Historical!Q882</f>
        <v>6.9408606363333528E-2</v>
      </c>
      <c r="L881" s="55">
        <f>Equity_Historical!R882</f>
        <v>8.0838289043099235E-4</v>
      </c>
      <c r="M881" s="55">
        <f>Equity_Historical!S882</f>
        <v>3.7000412136126211E-2</v>
      </c>
      <c r="N881" s="55">
        <f>Equity_Historical!T882</f>
        <v>5.6204387281794159E-2</v>
      </c>
      <c r="O881" s="55">
        <f>Equity_Historical!U882</f>
        <v>2.940882144514783E-2</v>
      </c>
      <c r="P881" s="55">
        <f>Equity_Historical!V882</f>
        <v>1.2847365643835526E-2</v>
      </c>
      <c r="Q881" s="55">
        <f>Equity_Historical!W882</f>
        <v>1.7586061673632844E-2</v>
      </c>
      <c r="R881" s="55">
        <f>Equity_Historical!X882</f>
        <v>-8.3781011982069185E-3</v>
      </c>
      <c r="S881" s="55">
        <f>Equity_Historical!Y882</f>
        <v>2.4221349648722957E-2</v>
      </c>
      <c r="T881" s="55">
        <f>Equity_Historical!Z882</f>
        <v>4.3926809755908541E-2</v>
      </c>
      <c r="V881" s="55"/>
      <c r="W881" s="55">
        <v>-5.7933081192670108E-4</v>
      </c>
      <c r="X881" s="55">
        <v>1.3466749342339233E-2</v>
      </c>
      <c r="Y881" s="94">
        <f t="shared" si="57"/>
        <v>7.8483172806328595E-3</v>
      </c>
      <c r="Z881" s="54">
        <f t="shared" si="58"/>
        <v>1007848.3172806329</v>
      </c>
      <c r="AA881" s="54">
        <f t="shared" si="59"/>
        <v>7848.3172806329094</v>
      </c>
      <c r="AB881" s="101">
        <v>5302.0599593241932</v>
      </c>
      <c r="AC881" s="6">
        <f t="shared" si="56"/>
        <v>1066383.4360139228</v>
      </c>
    </row>
    <row r="882" spans="2:29">
      <c r="B882" s="112">
        <v>44739</v>
      </c>
      <c r="C882" s="33">
        <v>878</v>
      </c>
      <c r="D882" s="55">
        <f>Bond_Historical!K882</f>
        <v>-4.8226402342862566E-3</v>
      </c>
      <c r="E882" s="55">
        <f>Bond_Historical!L882</f>
        <v>-4.4634390435227362E-3</v>
      </c>
      <c r="F882" s="55">
        <f>Bond_Historical!M882</f>
        <v>-3.3767524470791439E-3</v>
      </c>
      <c r="G882" s="55">
        <f>Bond_Historical!N882</f>
        <v>-9.2166989819527992E-3</v>
      </c>
      <c r="H882" s="55">
        <f>Bond_Historical!O882</f>
        <v>-7.4520500100782611E-3</v>
      </c>
      <c r="I882" s="55">
        <f>Bond_Historical!P882</f>
        <v>-8.0588826413078814E-4</v>
      </c>
      <c r="J882" s="55">
        <f>Equity_Historical!P883</f>
        <v>2.4215285045163092E-2</v>
      </c>
      <c r="K882" s="55">
        <f>Equity_Historical!Q883</f>
        <v>-3.9452787927828463E-3</v>
      </c>
      <c r="L882" s="55">
        <f>Equity_Historical!R883</f>
        <v>3.2281295667517082E-3</v>
      </c>
      <c r="M882" s="55">
        <f>Equity_Historical!S883</f>
        <v>-5.4200400671209972E-3</v>
      </c>
      <c r="N882" s="55">
        <f>Equity_Historical!T883</f>
        <v>-1.6879454774401368E-2</v>
      </c>
      <c r="O882" s="55">
        <f>Equity_Historical!U883</f>
        <v>-8.0445942926371805E-3</v>
      </c>
      <c r="P882" s="55">
        <f>Equity_Historical!V883</f>
        <v>-8.9064589448464588E-3</v>
      </c>
      <c r="Q882" s="55">
        <f>Equity_Historical!W883</f>
        <v>6.7563969594773218E-3</v>
      </c>
      <c r="R882" s="55">
        <f>Equity_Historical!X883</f>
        <v>2.0014554746729366E-2</v>
      </c>
      <c r="S882" s="55">
        <f>Equity_Historical!Y883</f>
        <v>0</v>
      </c>
      <c r="T882" s="55">
        <f>Equity_Historical!Z883</f>
        <v>1.4244936584398543E-2</v>
      </c>
      <c r="V882" s="55"/>
      <c r="W882" s="55">
        <v>-5.5017998928493057E-3</v>
      </c>
      <c r="X882" s="55">
        <v>-2.0503784748566921E-2</v>
      </c>
      <c r="Y882" s="94">
        <f t="shared" si="57"/>
        <v>-1.4502990806279875E-2</v>
      </c>
      <c r="Z882" s="54">
        <f t="shared" si="58"/>
        <v>985497.00919372018</v>
      </c>
      <c r="AA882" s="54">
        <f t="shared" si="59"/>
        <v>-14502.99080627982</v>
      </c>
      <c r="AB882" s="101">
        <v>5315.954546057852</v>
      </c>
      <c r="AC882" s="6">
        <f t="shared" si="56"/>
        <v>1051880.4452076429</v>
      </c>
    </row>
    <row r="883" spans="2:29">
      <c r="B883" s="112">
        <v>44740</v>
      </c>
      <c r="C883" s="33">
        <v>879</v>
      </c>
      <c r="D883" s="55">
        <f>Bond_Historical!K883</f>
        <v>5.3725579255330602E-4</v>
      </c>
      <c r="E883" s="55">
        <f>Bond_Historical!L883</f>
        <v>3.9748825788723141E-4</v>
      </c>
      <c r="F883" s="55">
        <f>Bond_Historical!M883</f>
        <v>8.4533511305379821E-4</v>
      </c>
      <c r="G883" s="55">
        <f>Bond_Historical!N883</f>
        <v>-2.7494339759519401E-4</v>
      </c>
      <c r="H883" s="55">
        <f>Bond_Historical!O883</f>
        <v>-3.2107759965771094E-3</v>
      </c>
      <c r="I883" s="55">
        <f>Bond_Historical!P883</f>
        <v>4.031417749384026E-4</v>
      </c>
      <c r="J883" s="55">
        <f>Equity_Historical!P884</f>
        <v>2.7365689142358311E-2</v>
      </c>
      <c r="K883" s="55">
        <f>Equity_Historical!Q884</f>
        <v>-5.337919569110855E-2</v>
      </c>
      <c r="L883" s="55">
        <f>Equity_Historical!R884</f>
        <v>-1.4199746195169968E-2</v>
      </c>
      <c r="M883" s="55">
        <f>Equity_Historical!S884</f>
        <v>-1.4672363722923869E-2</v>
      </c>
      <c r="N883" s="55">
        <f>Equity_Historical!T884</f>
        <v>-4.1776311666153363E-3</v>
      </c>
      <c r="O883" s="55">
        <f>Equity_Historical!U884</f>
        <v>-4.8234240431365523E-3</v>
      </c>
      <c r="P883" s="55">
        <f>Equity_Historical!V884</f>
        <v>-2.4988609930418872E-2</v>
      </c>
      <c r="Q883" s="55">
        <f>Equity_Historical!W884</f>
        <v>5.9676457292006137E-3</v>
      </c>
      <c r="R883" s="55">
        <f>Equity_Historical!X884</f>
        <v>5.4827670638720382E-3</v>
      </c>
      <c r="S883" s="55">
        <f>Equity_Historical!Y884</f>
        <v>-3.0242260673681919E-2</v>
      </c>
      <c r="T883" s="55">
        <f>Equity_Historical!Z884</f>
        <v>-1.9760673721442624E-2</v>
      </c>
      <c r="V883" s="55"/>
      <c r="W883" s="55">
        <v>1.1514471747313071E-4</v>
      </c>
      <c r="X883" s="55">
        <v>6.4433945107563347E-3</v>
      </c>
      <c r="Y883" s="94">
        <f t="shared" si="57"/>
        <v>3.912094593443053E-3</v>
      </c>
      <c r="Z883" s="54">
        <f t="shared" si="58"/>
        <v>1003912.0945934431</v>
      </c>
      <c r="AA883" s="54">
        <f t="shared" si="59"/>
        <v>3912.0945934430929</v>
      </c>
      <c r="AB883" s="101">
        <v>5335.3187005106593</v>
      </c>
      <c r="AC883" s="6">
        <f t="shared" si="56"/>
        <v>1055792.5398010858</v>
      </c>
    </row>
    <row r="884" spans="2:29">
      <c r="B884" s="112">
        <v>44741</v>
      </c>
      <c r="C884" s="33">
        <v>880</v>
      </c>
      <c r="D884" s="55">
        <f>Bond_Historical!K884</f>
        <v>5.7542580948501086E-3</v>
      </c>
      <c r="E884" s="55">
        <f>Bond_Historical!L884</f>
        <v>5.746566823593615E-3</v>
      </c>
      <c r="F884" s="55">
        <f>Bond_Historical!M884</f>
        <v>5.4773284780533062E-3</v>
      </c>
      <c r="G884" s="55">
        <f>Bond_Historical!N884</f>
        <v>5.9427545873014095E-3</v>
      </c>
      <c r="H884" s="55">
        <f>Bond_Historical!O884</f>
        <v>-1.9674376148860096E-3</v>
      </c>
      <c r="I884" s="55">
        <f>Bond_Historical!P884</f>
        <v>2.6153164624557641E-3</v>
      </c>
      <c r="J884" s="55">
        <f>Equity_Historical!P885</f>
        <v>-3.7639359793944373E-2</v>
      </c>
      <c r="K884" s="55">
        <f>Equity_Historical!Q885</f>
        <v>2.0085803989950749E-2</v>
      </c>
      <c r="L884" s="55">
        <f>Equity_Historical!R885</f>
        <v>-3.6841788551630022E-3</v>
      </c>
      <c r="M884" s="55">
        <f>Equity_Historical!S885</f>
        <v>5.0612033839298968E-3</v>
      </c>
      <c r="N884" s="55">
        <f>Equity_Historical!T885</f>
        <v>-1.7596672135889228E-2</v>
      </c>
      <c r="O884" s="55">
        <f>Equity_Historical!U885</f>
        <v>-4.4996958735096116E-3</v>
      </c>
      <c r="P884" s="55">
        <f>Equity_Historical!V885</f>
        <v>9.0895568895514719E-4</v>
      </c>
      <c r="Q884" s="55">
        <f>Equity_Historical!W885</f>
        <v>6.3546570961159994E-3</v>
      </c>
      <c r="R884" s="55">
        <f>Equity_Historical!X885</f>
        <v>1.4197428149012103E-2</v>
      </c>
      <c r="S884" s="55">
        <f>Equity_Historical!Y885</f>
        <v>1.2939843119906105E-2</v>
      </c>
      <c r="T884" s="55">
        <f>Equity_Historical!Z885</f>
        <v>-2.4250430790678085E-2</v>
      </c>
      <c r="V884" s="55"/>
      <c r="W884" s="55">
        <v>5.0108259710105159E-3</v>
      </c>
      <c r="X884" s="55">
        <v>-1.2042048429118799E-2</v>
      </c>
      <c r="Y884" s="94">
        <f t="shared" si="57"/>
        <v>-5.2208986690670724E-3</v>
      </c>
      <c r="Z884" s="54">
        <f t="shared" si="58"/>
        <v>994779.10133093293</v>
      </c>
      <c r="AA884" s="54">
        <f t="shared" si="59"/>
        <v>-5220.8986690670718</v>
      </c>
      <c r="AB884" s="101">
        <v>5338.9866482040379</v>
      </c>
      <c r="AC884" s="6">
        <f t="shared" si="56"/>
        <v>1050571.6411320188</v>
      </c>
    </row>
    <row r="885" spans="2:29">
      <c r="B885" s="112">
        <v>44742</v>
      </c>
      <c r="C885" s="33">
        <v>881</v>
      </c>
      <c r="D885" s="55">
        <f>Bond_Historical!K885</f>
        <v>4.2610590079001313E-3</v>
      </c>
      <c r="E885" s="55">
        <f>Bond_Historical!L885</f>
        <v>4.534322155829139E-3</v>
      </c>
      <c r="F885" s="55">
        <f>Bond_Historical!M885</f>
        <v>4.19235157219797E-3</v>
      </c>
      <c r="G885" s="55">
        <f>Bond_Historical!N885</f>
        <v>3.0038256697353699E-3</v>
      </c>
      <c r="H885" s="55">
        <f>Bond_Historical!O885</f>
        <v>-1.0747184550597647E-3</v>
      </c>
      <c r="I885" s="55">
        <f>Bond_Historical!P885</f>
        <v>3.009353503151708E-3</v>
      </c>
      <c r="J885" s="55">
        <f>Equity_Historical!P886</f>
        <v>-2.8547207508240944E-2</v>
      </c>
      <c r="K885" s="55">
        <f>Equity_Historical!Q886</f>
        <v>-1.6544650571217907E-2</v>
      </c>
      <c r="L885" s="55">
        <f>Equity_Historical!R886</f>
        <v>-2.7924749622351666E-3</v>
      </c>
      <c r="M885" s="55">
        <f>Equity_Historical!S886</f>
        <v>5.9086681642432463E-3</v>
      </c>
      <c r="N885" s="55">
        <f>Equity_Historical!T886</f>
        <v>-1.3403850855199972E-2</v>
      </c>
      <c r="O885" s="55">
        <f>Equity_Historical!U886</f>
        <v>-2.3607042674728199E-2</v>
      </c>
      <c r="P885" s="55">
        <f>Equity_Historical!V886</f>
        <v>9.5529412915176613E-3</v>
      </c>
      <c r="Q885" s="55">
        <f>Equity_Historical!W886</f>
        <v>4.0035739595917254E-3</v>
      </c>
      <c r="R885" s="55">
        <f>Equity_Historical!X886</f>
        <v>-4.0415038797639849E-3</v>
      </c>
      <c r="S885" s="55">
        <f>Equity_Historical!Y886</f>
        <v>-1.8192115260996497E-2</v>
      </c>
      <c r="T885" s="55">
        <f>Equity_Historical!Z886</f>
        <v>-3.9325463219972295E-3</v>
      </c>
      <c r="V885" s="55"/>
      <c r="W885" s="55">
        <v>3.4997338591188161E-3</v>
      </c>
      <c r="X885" s="55">
        <v>-2.2008455545393976E-2</v>
      </c>
      <c r="Y885" s="94">
        <f t="shared" si="57"/>
        <v>-1.1805179783588859E-2</v>
      </c>
      <c r="Z885" s="54">
        <f t="shared" si="58"/>
        <v>988194.82021641114</v>
      </c>
      <c r="AA885" s="54">
        <f t="shared" si="59"/>
        <v>-11805.179783588857</v>
      </c>
      <c r="AB885" s="101">
        <v>5369.865212217439</v>
      </c>
      <c r="AC885" s="6">
        <f t="shared" si="56"/>
        <v>1038766.4613484299</v>
      </c>
    </row>
    <row r="886" spans="2:29">
      <c r="B886" s="112">
        <v>44743</v>
      </c>
      <c r="C886" s="33">
        <v>882</v>
      </c>
      <c r="D886" s="55">
        <f>Bond_Historical!K886</f>
        <v>7.9428748903520602E-3</v>
      </c>
      <c r="E886" s="55">
        <f>Bond_Historical!L886</f>
        <v>8.3006641229617407E-3</v>
      </c>
      <c r="F886" s="55">
        <f>Bond_Historical!M886</f>
        <v>8.3860445518858795E-3</v>
      </c>
      <c r="G886" s="55">
        <f>Bond_Historical!N886</f>
        <v>1.2560550265766905E-2</v>
      </c>
      <c r="H886" s="55">
        <f>Bond_Historical!O886</f>
        <v>1.6178428293827336E-2</v>
      </c>
      <c r="I886" s="55">
        <f>Bond_Historical!P886</f>
        <v>4.8241363763732621E-3</v>
      </c>
      <c r="J886" s="55">
        <f>Equity_Historical!P887</f>
        <v>2.2057586899907607E-2</v>
      </c>
      <c r="K886" s="55">
        <f>Equity_Historical!Q887</f>
        <v>-7.594639982089515E-3</v>
      </c>
      <c r="L886" s="55">
        <f>Equity_Historical!R887</f>
        <v>8.5992083498491727E-3</v>
      </c>
      <c r="M886" s="55">
        <f>Equity_Historical!S887</f>
        <v>9.9870585348439643E-3</v>
      </c>
      <c r="N886" s="55">
        <f>Equity_Historical!T887</f>
        <v>-1.5046144068393004E-2</v>
      </c>
      <c r="O886" s="55">
        <f>Equity_Historical!U887</f>
        <v>1.2706505485133969E-2</v>
      </c>
      <c r="P886" s="55">
        <f>Equity_Historical!V887</f>
        <v>1.0934165400310685E-2</v>
      </c>
      <c r="Q886" s="55">
        <f>Equity_Historical!W887</f>
        <v>2.225334661847455E-2</v>
      </c>
      <c r="R886" s="55">
        <f>Equity_Historical!X887</f>
        <v>7.3131902422268451E-3</v>
      </c>
      <c r="S886" s="55">
        <f>Equity_Historical!Y887</f>
        <v>1.6034997027829328E-2</v>
      </c>
      <c r="T886" s="55">
        <f>Equity_Historical!Z887</f>
        <v>7.1866990852421583E-3</v>
      </c>
      <c r="V886" s="55"/>
      <c r="W886" s="55">
        <v>9.5974181758604529E-3</v>
      </c>
      <c r="X886" s="55">
        <v>1.1945033503444821E-4</v>
      </c>
      <c r="Y886" s="94">
        <f t="shared" si="57"/>
        <v>3.9106374713648506E-3</v>
      </c>
      <c r="Z886" s="54">
        <f t="shared" si="58"/>
        <v>1003910.6374713648</v>
      </c>
      <c r="AA886" s="54">
        <f t="shared" si="59"/>
        <v>3910.6374713648111</v>
      </c>
      <c r="AB886" s="101">
        <v>5377.7030327754328</v>
      </c>
      <c r="AC886" s="6">
        <f t="shared" si="56"/>
        <v>1042677.0988197947</v>
      </c>
    </row>
    <row r="887" spans="2:29">
      <c r="B887" s="112">
        <v>44747</v>
      </c>
      <c r="C887" s="33">
        <v>883</v>
      </c>
      <c r="D887" s="55">
        <f>Bond_Historical!K887</f>
        <v>1.716062835489487E-3</v>
      </c>
      <c r="E887" s="55">
        <f>Bond_Historical!L887</f>
        <v>1.855006220940976E-3</v>
      </c>
      <c r="F887" s="55">
        <f>Bond_Historical!M887</f>
        <v>1.6605092734696158E-3</v>
      </c>
      <c r="G887" s="55">
        <f>Bond_Historical!N887</f>
        <v>-2.7019974877402195E-4</v>
      </c>
      <c r="H887" s="55">
        <f>Bond_Historical!O887</f>
        <v>-3.0224808372456505E-3</v>
      </c>
      <c r="I887" s="55">
        <f>Bond_Historical!P887</f>
        <v>1.994794553165188E-3</v>
      </c>
      <c r="J887" s="55">
        <f>Equity_Historical!P888</f>
        <v>-3.1796767884052161E-2</v>
      </c>
      <c r="K887" s="55">
        <f>Equity_Historical!Q888</f>
        <v>4.9733000416379111E-2</v>
      </c>
      <c r="L887" s="55">
        <f>Equity_Historical!R888</f>
        <v>1.3123919817619623E-2</v>
      </c>
      <c r="M887" s="55">
        <f>Equity_Historical!S888</f>
        <v>-9.7688699609729777E-3</v>
      </c>
      <c r="N887" s="55">
        <f>Equity_Historical!T888</f>
        <v>-1.0465454912674661E-2</v>
      </c>
      <c r="O887" s="55">
        <f>Equity_Historical!U888</f>
        <v>-3.8108193956204678E-3</v>
      </c>
      <c r="P887" s="55">
        <f>Equity_Historical!V888</f>
        <v>-9.5657948941838232E-3</v>
      </c>
      <c r="Q887" s="55">
        <f>Equity_Historical!W888</f>
        <v>-4.792156352634467E-2</v>
      </c>
      <c r="R887" s="55">
        <f>Equity_Historical!X888</f>
        <v>-2.3782787693543535E-2</v>
      </c>
      <c r="S887" s="55">
        <f>Equity_Historical!Y888</f>
        <v>1.8753487929385138E-2</v>
      </c>
      <c r="T887" s="55">
        <f>Equity_Historical!Z888</f>
        <v>-3.2002160372985998E-2</v>
      </c>
      <c r="V887" s="55"/>
      <c r="W887" s="55">
        <v>9.0856526097987265E-4</v>
      </c>
      <c r="X887" s="55">
        <v>3.9623893686035541E-3</v>
      </c>
      <c r="Y887" s="94">
        <f t="shared" si="57"/>
        <v>2.7408597255540817E-3</v>
      </c>
      <c r="Z887" s="54">
        <f t="shared" si="58"/>
        <v>1002740.8597255541</v>
      </c>
      <c r="AA887" s="54">
        <f t="shared" si="59"/>
        <v>2740.8597255541245</v>
      </c>
      <c r="AB887" s="101">
        <v>5396.4211753353011</v>
      </c>
      <c r="AC887" s="6">
        <f t="shared" si="56"/>
        <v>1045417.9585453488</v>
      </c>
    </row>
    <row r="888" spans="2:29">
      <c r="B888" s="112">
        <v>44748</v>
      </c>
      <c r="C888" s="33">
        <v>884</v>
      </c>
      <c r="D888" s="55">
        <f>Bond_Historical!K888</f>
        <v>-6.0841595194588548E-3</v>
      </c>
      <c r="E888" s="55">
        <f>Bond_Historical!L888</f>
        <v>-6.752203305120599E-3</v>
      </c>
      <c r="F888" s="55">
        <f>Bond_Historical!M888</f>
        <v>-7.9118955778663177E-3</v>
      </c>
      <c r="G888" s="55">
        <f>Bond_Historical!N888</f>
        <v>-4.9631187670631819E-3</v>
      </c>
      <c r="H888" s="55">
        <f>Bond_Historical!O888</f>
        <v>-9.30236457563712E-3</v>
      </c>
      <c r="I888" s="55">
        <f>Bond_Historical!P888</f>
        <v>1.3937688762270212E-3</v>
      </c>
      <c r="J888" s="55">
        <f>Equity_Historical!P889</f>
        <v>-1.8204915552784473E-2</v>
      </c>
      <c r="K888" s="55">
        <f>Equity_Historical!Q889</f>
        <v>9.3503676028360745E-3</v>
      </c>
      <c r="L888" s="55">
        <f>Equity_Historical!R889</f>
        <v>7.0574736900691224E-3</v>
      </c>
      <c r="M888" s="55">
        <f>Equity_Historical!S889</f>
        <v>7.3896968124946361E-3</v>
      </c>
      <c r="N888" s="55">
        <f>Equity_Historical!T889</f>
        <v>1.4657582601925666E-2</v>
      </c>
      <c r="O888" s="55">
        <f>Equity_Historical!U889</f>
        <v>-6.5031675035312391E-3</v>
      </c>
      <c r="P888" s="55">
        <f>Equity_Historical!V889</f>
        <v>8.9077060901288103E-3</v>
      </c>
      <c r="Q888" s="55">
        <f>Equity_Historical!W889</f>
        <v>4.4135520897406718E-3</v>
      </c>
      <c r="R888" s="55">
        <f>Equity_Historical!X889</f>
        <v>1.9696151571752859E-2</v>
      </c>
      <c r="S888" s="55">
        <f>Equity_Historical!Y889</f>
        <v>9.5614442994999636E-3</v>
      </c>
      <c r="T888" s="55">
        <f>Equity_Historical!Z889</f>
        <v>-1.0287664611581471E-2</v>
      </c>
      <c r="V888" s="55"/>
      <c r="W888" s="55">
        <v>-5.5213813923650603E-3</v>
      </c>
      <c r="X888" s="55">
        <v>1.2817541762235759E-2</v>
      </c>
      <c r="Y888" s="94">
        <f t="shared" si="57"/>
        <v>5.4819725003954298E-3</v>
      </c>
      <c r="Z888" s="54">
        <f t="shared" si="58"/>
        <v>1005481.9725003954</v>
      </c>
      <c r="AA888" s="54">
        <f t="shared" si="59"/>
        <v>5481.972500395379</v>
      </c>
      <c r="AB888" s="101">
        <v>5441.5711915614083</v>
      </c>
      <c r="AC888" s="6">
        <f t="shared" si="56"/>
        <v>1050899.9310457441</v>
      </c>
    </row>
    <row r="889" spans="2:29">
      <c r="B889" s="112">
        <v>44749</v>
      </c>
      <c r="C889" s="33">
        <v>885</v>
      </c>
      <c r="D889" s="55">
        <f>Bond_Historical!K889</f>
        <v>-2.7896167578632053E-3</v>
      </c>
      <c r="E889" s="55">
        <f>Bond_Historical!L889</f>
        <v>-2.2611078504541507E-3</v>
      </c>
      <c r="F889" s="55">
        <f>Bond_Historical!M889</f>
        <v>-2.9306364607783342E-3</v>
      </c>
      <c r="G889" s="55">
        <f>Bond_Historical!N889</f>
        <v>-9.0556913677310573E-5</v>
      </c>
      <c r="H889" s="55">
        <f>Bond_Historical!O889</f>
        <v>-1.6188974572467082E-3</v>
      </c>
      <c r="I889" s="55">
        <f>Bond_Historical!P889</f>
        <v>0</v>
      </c>
      <c r="J889" s="55">
        <f>Equity_Historical!P890</f>
        <v>3.144103297021536E-2</v>
      </c>
      <c r="K889" s="55">
        <f>Equity_Historical!Q890</f>
        <v>1.4153931404734692E-2</v>
      </c>
      <c r="L889" s="55">
        <f>Equity_Historical!R890</f>
        <v>1.5173668207212286E-3</v>
      </c>
      <c r="M889" s="55">
        <f>Equity_Historical!S890</f>
        <v>-1.0831716138996195E-3</v>
      </c>
      <c r="N889" s="55">
        <f>Equity_Historical!T890</f>
        <v>2.4790320626209585E-2</v>
      </c>
      <c r="O889" s="55">
        <f>Equity_Historical!U890</f>
        <v>2.4978207103699426E-2</v>
      </c>
      <c r="P889" s="55">
        <f>Equity_Historical!V890</f>
        <v>-4.0744574472717232E-3</v>
      </c>
      <c r="Q889" s="55">
        <f>Equity_Historical!W890</f>
        <v>-8.6299770035978794E-3</v>
      </c>
      <c r="R889" s="55">
        <f>Equity_Historical!X890</f>
        <v>-1.7674300491735753E-3</v>
      </c>
      <c r="S889" s="55">
        <f>Equity_Historical!Y890</f>
        <v>2.371595389965862E-2</v>
      </c>
      <c r="T889" s="55">
        <f>Equity_Historical!Z890</f>
        <v>5.0017868654814092E-2</v>
      </c>
      <c r="V889" s="55"/>
      <c r="W889" s="55">
        <v>-1.479193926518769E-3</v>
      </c>
      <c r="X889" s="55">
        <v>-4.7645162294671778E-4</v>
      </c>
      <c r="Y889" s="94">
        <f t="shared" si="57"/>
        <v>-8.7754854437553827E-4</v>
      </c>
      <c r="Z889" s="54">
        <f t="shared" si="58"/>
        <v>999122.45145562442</v>
      </c>
      <c r="AA889" s="54">
        <f t="shared" si="59"/>
        <v>-877.54854437557515</v>
      </c>
      <c r="AB889" s="101">
        <v>5453.8718665831257</v>
      </c>
      <c r="AC889" s="6">
        <f t="shared" si="56"/>
        <v>1050022.3825013684</v>
      </c>
    </row>
    <row r="890" spans="2:29">
      <c r="B890" s="112">
        <v>44750</v>
      </c>
      <c r="C890" s="33">
        <v>886</v>
      </c>
      <c r="D890" s="55">
        <f>Bond_Historical!K890</f>
        <v>-3.3313500108869206E-3</v>
      </c>
      <c r="E890" s="55">
        <f>Bond_Historical!L890</f>
        <v>-3.747061666887006E-3</v>
      </c>
      <c r="F890" s="55">
        <f>Bond_Historical!M890</f>
        <v>-4.2016854689995451E-3</v>
      </c>
      <c r="G890" s="55">
        <f>Bond_Historical!N890</f>
        <v>-1.6296784877416037E-3</v>
      </c>
      <c r="H890" s="55">
        <f>Bond_Historical!O890</f>
        <v>-1.8010135475952577E-4</v>
      </c>
      <c r="I890" s="55">
        <f>Bond_Historical!P890</f>
        <v>-1.3937688762271242E-3</v>
      </c>
      <c r="J890" s="55">
        <f>Equity_Historical!P891</f>
        <v>1.6276590777917488E-3</v>
      </c>
      <c r="K890" s="55">
        <f>Equity_Historical!Q891</f>
        <v>-7.6369472006607214E-3</v>
      </c>
      <c r="L890" s="55">
        <f>Equity_Historical!R891</f>
        <v>6.3800269159862573E-4</v>
      </c>
      <c r="M890" s="55">
        <f>Equity_Historical!S891</f>
        <v>0</v>
      </c>
      <c r="N890" s="55">
        <f>Equity_Historical!T891</f>
        <v>-1.6458402828891199E-2</v>
      </c>
      <c r="O890" s="55">
        <f>Equity_Historical!U891</f>
        <v>-3.1429704116930925E-3</v>
      </c>
      <c r="P890" s="55">
        <f>Equity_Historical!V891</f>
        <v>-8.4735289787396494E-3</v>
      </c>
      <c r="Q890" s="55">
        <f>Equity_Historical!W891</f>
        <v>-3.5816553071639913E-3</v>
      </c>
      <c r="R890" s="55">
        <f>Equity_Historical!X891</f>
        <v>8.2285127312705236E-3</v>
      </c>
      <c r="S890" s="55">
        <f>Equity_Historical!Y891</f>
        <v>4.7035812162999849E-3</v>
      </c>
      <c r="T890" s="55">
        <f>Equity_Historical!Z891</f>
        <v>2.2017449202789531E-3</v>
      </c>
      <c r="V890" s="55"/>
      <c r="W890" s="55">
        <v>-2.6750446890226698E-3</v>
      </c>
      <c r="X890" s="55">
        <v>-1.9732181104072502E-2</v>
      </c>
      <c r="Y890" s="94">
        <f t="shared" si="57"/>
        <v>-1.2909326538052568E-2</v>
      </c>
      <c r="Z890" s="54">
        <f t="shared" si="58"/>
        <v>987090.67346194747</v>
      </c>
      <c r="AA890" s="54">
        <f t="shared" si="59"/>
        <v>-12909.326538052526</v>
      </c>
      <c r="AB890" s="101">
        <v>5481.972500395379</v>
      </c>
      <c r="AC890" s="6">
        <f t="shared" si="56"/>
        <v>1037113.0559633159</v>
      </c>
    </row>
    <row r="891" spans="2:29">
      <c r="B891" s="112">
        <v>44753</v>
      </c>
      <c r="C891" s="33">
        <v>887</v>
      </c>
      <c r="D891" s="55">
        <f>Bond_Historical!K891</f>
        <v>3.7300749382027719E-3</v>
      </c>
      <c r="E891" s="55">
        <f>Bond_Historical!L891</f>
        <v>4.6323282679664873E-3</v>
      </c>
      <c r="F891" s="55">
        <f>Bond_Historical!M891</f>
        <v>5.0398118231962221E-3</v>
      </c>
      <c r="G891" s="55">
        <f>Bond_Historical!N891</f>
        <v>2.805145008335239E-3</v>
      </c>
      <c r="H891" s="55">
        <f>Bond_Historical!O891</f>
        <v>1.4395577362186424E-3</v>
      </c>
      <c r="I891" s="55">
        <f>Bond_Historical!P891</f>
        <v>4.1759296962502086E-3</v>
      </c>
      <c r="J891" s="55">
        <f>Equity_Historical!P892</f>
        <v>-5.1245955110779421E-3</v>
      </c>
      <c r="K891" s="55">
        <f>Equity_Historical!Q892</f>
        <v>-4.7947881153491384E-2</v>
      </c>
      <c r="L891" s="55">
        <f>Equity_Historical!R892</f>
        <v>3.9863410621554551E-4</v>
      </c>
      <c r="M891" s="55">
        <f>Equity_Historical!S892</f>
        <v>-7.6161619743529644E-3</v>
      </c>
      <c r="N891" s="55">
        <f>Equity_Historical!T892</f>
        <v>-9.9702019545927587E-3</v>
      </c>
      <c r="O891" s="55">
        <f>Equity_Historical!U892</f>
        <v>-1.3203302846777742E-2</v>
      </c>
      <c r="P891" s="55">
        <f>Equity_Historical!V892</f>
        <v>1.1618099430527057E-2</v>
      </c>
      <c r="Q891" s="55">
        <f>Equity_Historical!W892</f>
        <v>1.0384023384505758E-2</v>
      </c>
      <c r="R891" s="55">
        <f>Equity_Historical!X892</f>
        <v>-3.2445427466331464E-3</v>
      </c>
      <c r="S891" s="55">
        <f>Equity_Historical!Y892</f>
        <v>-1.4867986197186307E-2</v>
      </c>
      <c r="T891" s="55">
        <f>Equity_Historical!Z892</f>
        <v>-2.0662470524745041E-2</v>
      </c>
      <c r="V891" s="55"/>
      <c r="W891" s="55">
        <v>3.8252389831716044E-3</v>
      </c>
      <c r="X891" s="55">
        <v>1.449824272876481E-2</v>
      </c>
      <c r="Y891" s="94">
        <f t="shared" si="57"/>
        <v>1.0229041230527527E-2</v>
      </c>
      <c r="Z891" s="54">
        <f t="shared" si="58"/>
        <v>1010229.0412305276</v>
      </c>
      <c r="AA891" s="54">
        <f t="shared" si="59"/>
        <v>10229.041230527568</v>
      </c>
      <c r="AB891" s="101">
        <v>5494.3289264722262</v>
      </c>
      <c r="AC891" s="6">
        <f t="shared" si="56"/>
        <v>1047342.0971938435</v>
      </c>
    </row>
    <row r="892" spans="2:29">
      <c r="B892" s="112">
        <v>44754</v>
      </c>
      <c r="C892" s="33">
        <v>888</v>
      </c>
      <c r="D892" s="55">
        <f>Bond_Historical!K892</f>
        <v>1.727368860793829E-3</v>
      </c>
      <c r="E892" s="55">
        <f>Bond_Historical!L892</f>
        <v>1.3758412493746278E-3</v>
      </c>
      <c r="F892" s="55">
        <f>Bond_Historical!M892</f>
        <v>2.510391063712343E-3</v>
      </c>
      <c r="G892" s="55">
        <f>Bond_Historical!N892</f>
        <v>1.4447079530777399E-3</v>
      </c>
      <c r="H892" s="55">
        <f>Bond_Historical!O892</f>
        <v>-3.5978165541236434E-4</v>
      </c>
      <c r="I892" s="55">
        <f>Bond_Historical!P892</f>
        <v>-1.5887003201808586E-3</v>
      </c>
      <c r="J892" s="55">
        <f>Equity_Historical!P893</f>
        <v>-1.3400867799366865E-2</v>
      </c>
      <c r="K892" s="55">
        <f>Equity_Historical!Q893</f>
        <v>2.3915409377634617E-3</v>
      </c>
      <c r="L892" s="55">
        <f>Equity_Historical!R893</f>
        <v>-3.0336171115719368E-3</v>
      </c>
      <c r="M892" s="55">
        <f>Equity_Historical!S893</f>
        <v>5.2286346212844347E-3</v>
      </c>
      <c r="N892" s="55">
        <f>Equity_Historical!T893</f>
        <v>1.177221382627321E-2</v>
      </c>
      <c r="O892" s="55">
        <f>Equity_Historical!U893</f>
        <v>9.7415672434715355E-4</v>
      </c>
      <c r="P892" s="55">
        <f>Equity_Historical!V893</f>
        <v>-9.7375483990124537E-3</v>
      </c>
      <c r="Q892" s="55">
        <f>Equity_Historical!W893</f>
        <v>-1.1843218485679085E-3</v>
      </c>
      <c r="R892" s="55">
        <f>Equity_Historical!X893</f>
        <v>-4.9062851520794218E-3</v>
      </c>
      <c r="S892" s="55">
        <f>Equity_Historical!Y893</f>
        <v>6.8105907335549989E-3</v>
      </c>
      <c r="T892" s="55">
        <f>Equity_Historical!Z893</f>
        <v>-8.2439986277031661E-3</v>
      </c>
      <c r="V892" s="55"/>
      <c r="W892" s="55">
        <v>1.2344425827892551E-3</v>
      </c>
      <c r="X892" s="55">
        <v>-1.6535822603748777E-3</v>
      </c>
      <c r="Y892" s="94">
        <f t="shared" si="57"/>
        <v>-4.9837232310922456E-4</v>
      </c>
      <c r="Z892" s="54">
        <f t="shared" si="58"/>
        <v>999501.62767689081</v>
      </c>
      <c r="AA892" s="54">
        <f t="shared" si="59"/>
        <v>-498.37232310918625</v>
      </c>
      <c r="AB892" s="101">
        <v>5613.7036423258251</v>
      </c>
      <c r="AC892" s="6">
        <f t="shared" si="56"/>
        <v>1046843.7248707343</v>
      </c>
    </row>
    <row r="893" spans="2:29">
      <c r="B893" s="112">
        <v>44755</v>
      </c>
      <c r="C893" s="33">
        <v>889</v>
      </c>
      <c r="D893" s="55">
        <f>Bond_Historical!K893</f>
        <v>3.1809892209468836E-3</v>
      </c>
      <c r="E893" s="55">
        <f>Bond_Historical!L893</f>
        <v>3.6262562730456677E-3</v>
      </c>
      <c r="F893" s="55">
        <f>Bond_Historical!M893</f>
        <v>1.6703033217777895E-3</v>
      </c>
      <c r="G893" s="55">
        <f>Bond_Historical!N893</f>
        <v>7.4620634654635988E-3</v>
      </c>
      <c r="H893" s="55">
        <f>Bond_Historical!O893</f>
        <v>4.4863488201452653E-3</v>
      </c>
      <c r="I893" s="55">
        <f>Bond_Historical!P893</f>
        <v>1.985455321346463E-3</v>
      </c>
      <c r="J893" s="55">
        <f>Equity_Historical!P894</f>
        <v>4.0154247773359986E-3</v>
      </c>
      <c r="K893" s="55">
        <f>Equity_Historical!Q894</f>
        <v>1.3465920456298573E-3</v>
      </c>
      <c r="L893" s="55">
        <f>Equity_Historical!R894</f>
        <v>2.395967081450648E-3</v>
      </c>
      <c r="M893" s="55">
        <f>Equity_Historical!S894</f>
        <v>5.4177829398763949E-3</v>
      </c>
      <c r="N893" s="55">
        <f>Equity_Historical!T894</f>
        <v>-1.2318855147220415E-2</v>
      </c>
      <c r="O893" s="55">
        <f>Equity_Historical!U894</f>
        <v>-9.4273212782781338E-3</v>
      </c>
      <c r="P893" s="55">
        <f>Equity_Historical!V894</f>
        <v>1.6816514400577215E-3</v>
      </c>
      <c r="Q893" s="55">
        <f>Equity_Historical!W894</f>
        <v>-3.1293021378758254E-3</v>
      </c>
      <c r="R893" s="55">
        <f>Equity_Historical!X894</f>
        <v>-2.5954968651705167E-2</v>
      </c>
      <c r="S893" s="55">
        <f>Equity_Historical!Y894</f>
        <v>-2.5398392890215267E-3</v>
      </c>
      <c r="T893" s="55">
        <f>Equity_Historical!Z894</f>
        <v>2.7667470698693286E-3</v>
      </c>
      <c r="V893" s="55"/>
      <c r="W893" s="55">
        <v>4.2395875347860483E-3</v>
      </c>
      <c r="X893" s="55">
        <v>-1.5115174674430985E-2</v>
      </c>
      <c r="Y893" s="94">
        <f t="shared" si="57"/>
        <v>-7.3732697907441715E-3</v>
      </c>
      <c r="Z893" s="54">
        <f t="shared" si="58"/>
        <v>992626.73020925582</v>
      </c>
      <c r="AA893" s="54">
        <f t="shared" si="59"/>
        <v>-7373.2697907441761</v>
      </c>
      <c r="AB893" s="101">
        <v>5661.3135018852772</v>
      </c>
      <c r="AC893" s="6">
        <f t="shared" si="56"/>
        <v>1039470.4550799901</v>
      </c>
    </row>
    <row r="894" spans="2:29">
      <c r="B894" s="112">
        <v>44756</v>
      </c>
      <c r="C894" s="33">
        <v>890</v>
      </c>
      <c r="D894" s="55">
        <f>Bond_Historical!K894</f>
        <v>-3.1809892209469764E-3</v>
      </c>
      <c r="E894" s="55">
        <f>Bond_Historical!L894</f>
        <v>-3.5283546318205699E-3</v>
      </c>
      <c r="F894" s="55">
        <f>Bond_Historical!M894</f>
        <v>-2.9247767316118323E-3</v>
      </c>
      <c r="G894" s="55">
        <f>Bond_Historical!N894</f>
        <v>-6.379748271292748E-3</v>
      </c>
      <c r="H894" s="55">
        <f>Bond_Historical!O894</f>
        <v>-1.4333188332561063E-3</v>
      </c>
      <c r="I894" s="55">
        <f>Bond_Historical!P894</f>
        <v>1.9834970570942702E-4</v>
      </c>
      <c r="J894" s="55">
        <f>Equity_Historical!P895</f>
        <v>-2.0241185280733608E-2</v>
      </c>
      <c r="K894" s="55">
        <f>Equity_Historical!Q895</f>
        <v>-3.3840391029169727E-2</v>
      </c>
      <c r="L894" s="55">
        <f>Equity_Historical!R895</f>
        <v>1.9353462397122469E-2</v>
      </c>
      <c r="M894" s="55">
        <f>Equity_Historical!S895</f>
        <v>-7.3753620458539681E-3</v>
      </c>
      <c r="N894" s="55">
        <f>Equity_Historical!T895</f>
        <v>-2.5289833705979071E-2</v>
      </c>
      <c r="O894" s="55">
        <f>Equity_Historical!U895</f>
        <v>-3.5563735081640284E-2</v>
      </c>
      <c r="P894" s="55">
        <f>Equity_Historical!V895</f>
        <v>2.30279382335639E-3</v>
      </c>
      <c r="Q894" s="55">
        <f>Equity_Historical!W895</f>
        <v>3.344734612527493E-3</v>
      </c>
      <c r="R894" s="55">
        <f>Equity_Historical!X895</f>
        <v>2.3713096432797977E-3</v>
      </c>
      <c r="S894" s="55">
        <f>Equity_Historical!Y895</f>
        <v>2.0275409935433635E-2</v>
      </c>
      <c r="T894" s="55">
        <f>Equity_Historical!Z895</f>
        <v>-8.289465154083759E-3</v>
      </c>
      <c r="V894" s="55"/>
      <c r="W894" s="55">
        <v>-3.7260032935722662E-3</v>
      </c>
      <c r="X894" s="55">
        <v>-2.6164408057583011E-2</v>
      </c>
      <c r="Y894" s="94">
        <f t="shared" si="57"/>
        <v>-1.7189046151978714E-2</v>
      </c>
      <c r="Z894" s="54">
        <f t="shared" si="58"/>
        <v>982810.95384802134</v>
      </c>
      <c r="AA894" s="54">
        <f t="shared" si="59"/>
        <v>-17189.046151978662</v>
      </c>
      <c r="AB894" s="101">
        <v>5663.9635164714418</v>
      </c>
      <c r="AC894" s="6">
        <f t="shared" si="56"/>
        <v>1022281.4089280114</v>
      </c>
    </row>
    <row r="895" spans="2:29">
      <c r="B895" s="112">
        <v>44757</v>
      </c>
      <c r="C895" s="33">
        <v>891</v>
      </c>
      <c r="D895" s="55">
        <f>Bond_Historical!K895</f>
        <v>3.5780226870399147E-3</v>
      </c>
      <c r="E895" s="55">
        <f>Bond_Historical!L895</f>
        <v>3.9198038914321246E-3</v>
      </c>
      <c r="F895" s="55">
        <f>Bond_Historical!M895</f>
        <v>2.0902358044006574E-3</v>
      </c>
      <c r="G895" s="55">
        <f>Bond_Historical!N895</f>
        <v>7.9903899695329926E-3</v>
      </c>
      <c r="H895" s="55">
        <f>Bond_Historical!O895</f>
        <v>5.3646044826085879E-3</v>
      </c>
      <c r="I895" s="55">
        <f>Bond_Historical!P895</f>
        <v>1.3877631273105629E-3</v>
      </c>
      <c r="J895" s="55">
        <f>Equity_Historical!P896</f>
        <v>1.6698928699671812E-2</v>
      </c>
      <c r="K895" s="55">
        <f>Equity_Historical!Q896</f>
        <v>4.1214149581923661E-2</v>
      </c>
      <c r="L895" s="55">
        <f>Equity_Historical!R896</f>
        <v>9.7318992693883766E-3</v>
      </c>
      <c r="M895" s="55">
        <f>Equity_Historical!S896</f>
        <v>6.0776505830107495E-3</v>
      </c>
      <c r="N895" s="55">
        <f>Equity_Historical!T896</f>
        <v>2.0539197660350207E-2</v>
      </c>
      <c r="O895" s="55">
        <f>Equity_Historical!U896</f>
        <v>4.481404791471158E-2</v>
      </c>
      <c r="P895" s="55">
        <f>Equity_Historical!V896</f>
        <v>2.6864157097019861E-3</v>
      </c>
      <c r="Q895" s="55">
        <f>Equity_Historical!W896</f>
        <v>6.013775767852037E-3</v>
      </c>
      <c r="R895" s="55">
        <f>Equity_Historical!X896</f>
        <v>5.294882790302681E-2</v>
      </c>
      <c r="S895" s="55">
        <f>Equity_Historical!Y896</f>
        <v>1.1385150215666124E-2</v>
      </c>
      <c r="T895" s="55">
        <f>Equity_Historical!Z896</f>
        <v>1.1384778555958385E-2</v>
      </c>
      <c r="V895" s="55"/>
      <c r="W895" s="55">
        <v>4.5690957338757072E-3</v>
      </c>
      <c r="X895" s="55">
        <v>3.0368012462796298E-2</v>
      </c>
      <c r="Y895" s="94">
        <f t="shared" si="57"/>
        <v>2.0048445771228062E-2</v>
      </c>
      <c r="Z895" s="54">
        <f t="shared" si="58"/>
        <v>1020048.4457712281</v>
      </c>
      <c r="AA895" s="54">
        <f t="shared" si="59"/>
        <v>20048.445771228056</v>
      </c>
      <c r="AB895" s="101">
        <v>5675.5520001731347</v>
      </c>
      <c r="AC895" s="6">
        <f t="shared" si="56"/>
        <v>1042329.8546992395</v>
      </c>
    </row>
    <row r="896" spans="2:29">
      <c r="B896" s="112">
        <v>44760</v>
      </c>
      <c r="C896" s="33">
        <v>892</v>
      </c>
      <c r="D896" s="55">
        <f>Bond_Historical!K896</f>
        <v>-3.0467884229901324E-3</v>
      </c>
      <c r="E896" s="55">
        <f>Bond_Historical!L896</f>
        <v>-3.2327371506784049E-3</v>
      </c>
      <c r="F896" s="55">
        <f>Bond_Historical!M896</f>
        <v>-2.9272659674654941E-3</v>
      </c>
      <c r="G896" s="55">
        <f>Bond_Historical!N896</f>
        <v>-6.9991556360744145E-3</v>
      </c>
      <c r="H896" s="55">
        <f>Bond_Historical!O896</f>
        <v>-1.0706439340005776E-3</v>
      </c>
      <c r="I896" s="55">
        <f>Bond_Historical!P896</f>
        <v>-1.9828678341858364E-3</v>
      </c>
      <c r="J896" s="55">
        <f>Equity_Historical!P897</f>
        <v>1.8284651078628679E-2</v>
      </c>
      <c r="K896" s="55">
        <f>Equity_Historical!Q897</f>
        <v>1.5244446412495798E-2</v>
      </c>
      <c r="L896" s="55">
        <f>Equity_Historical!R897</f>
        <v>-2.3271075124307213E-3</v>
      </c>
      <c r="M896" s="55">
        <f>Equity_Historical!S897</f>
        <v>-5.8599370049461242E-3</v>
      </c>
      <c r="N896" s="55">
        <f>Equity_Historical!T897</f>
        <v>-4.4052247450238474E-3</v>
      </c>
      <c r="O896" s="55">
        <f>Equity_Historical!U897</f>
        <v>-1.0323239941192015E-2</v>
      </c>
      <c r="P896" s="55">
        <f>Equity_Historical!V897</f>
        <v>-3.1397768694536345E-2</v>
      </c>
      <c r="Q896" s="55">
        <f>Equity_Historical!W897</f>
        <v>-1.9132601027144078E-2</v>
      </c>
      <c r="R896" s="55">
        <f>Equity_Historical!X897</f>
        <v>-1.9788555057005174E-2</v>
      </c>
      <c r="S896" s="55">
        <f>Equity_Historical!Y897</f>
        <v>-2.0859187024474379E-2</v>
      </c>
      <c r="T896" s="55">
        <f>Equity_Historical!Z897</f>
        <v>8.3937234774699799E-4</v>
      </c>
      <c r="V896" s="55"/>
      <c r="W896" s="55">
        <v>-4.0815093892055399E-3</v>
      </c>
      <c r="X896" s="55">
        <v>-2.4034130334428947E-2</v>
      </c>
      <c r="Y896" s="94">
        <f t="shared" si="57"/>
        <v>-1.6053081956339584E-2</v>
      </c>
      <c r="Z896" s="54">
        <f t="shared" si="58"/>
        <v>983946.91804366047</v>
      </c>
      <c r="AA896" s="54">
        <f t="shared" si="59"/>
        <v>-16053.081956339534</v>
      </c>
      <c r="AB896" s="101">
        <v>5679.8612279893132</v>
      </c>
      <c r="AC896" s="6">
        <f t="shared" si="56"/>
        <v>1026276.7727428999</v>
      </c>
    </row>
    <row r="897" spans="2:29">
      <c r="B897" s="112">
        <v>44761</v>
      </c>
      <c r="C897" s="33">
        <v>893</v>
      </c>
      <c r="D897" s="55">
        <f>Bond_Historical!K897</f>
        <v>-7.9695726225955808E-4</v>
      </c>
      <c r="E897" s="55">
        <f>Bond_Historical!L897</f>
        <v>-1.3745334998405128E-3</v>
      </c>
      <c r="F897" s="55">
        <f>Bond_Historical!M897</f>
        <v>-3.3554960176599966E-3</v>
      </c>
      <c r="G897" s="55">
        <f>Bond_Historical!N897</f>
        <v>2.7874779001346526E-3</v>
      </c>
      <c r="H897" s="55">
        <f>Bond_Historical!O897</f>
        <v>-1.429145157610146E-3</v>
      </c>
      <c r="I897" s="55">
        <f>Bond_Historical!P897</f>
        <v>5.9510470687513823E-4</v>
      </c>
      <c r="J897" s="55">
        <f>Equity_Historical!P898</f>
        <v>2.4890808799812241E-2</v>
      </c>
      <c r="K897" s="55">
        <f>Equity_Historical!Q898</f>
        <v>4.9863110115286095E-2</v>
      </c>
      <c r="L897" s="55">
        <f>Equity_Historical!R898</f>
        <v>6.1162945659794478E-3</v>
      </c>
      <c r="M897" s="55">
        <f>Equity_Historical!S898</f>
        <v>2.9174075039109782E-2</v>
      </c>
      <c r="N897" s="55">
        <f>Equity_Historical!T898</f>
        <v>3.9673233429466929E-2</v>
      </c>
      <c r="O897" s="55">
        <f>Equity_Historical!U898</f>
        <v>2.4476565610422989E-2</v>
      </c>
      <c r="P897" s="55">
        <f>Equity_Historical!V898</f>
        <v>3.1242123071132475E-2</v>
      </c>
      <c r="Q897" s="55">
        <f>Equity_Historical!W898</f>
        <v>6.4182350062381302E-3</v>
      </c>
      <c r="R897" s="55">
        <f>Equity_Historical!X898</f>
        <v>2.6748719791549191E-2</v>
      </c>
      <c r="S897" s="55">
        <f>Equity_Historical!Y898</f>
        <v>2.637100550928265E-2</v>
      </c>
      <c r="T897" s="55">
        <f>Equity_Historical!Z898</f>
        <v>4.4762417589050099E-2</v>
      </c>
      <c r="V897" s="55"/>
      <c r="W897" s="55">
        <v>-1.6983071749657023E-4</v>
      </c>
      <c r="X897" s="55">
        <v>2.5216969639886067E-2</v>
      </c>
      <c r="Y897" s="94">
        <f t="shared" si="57"/>
        <v>1.5062249496933012E-2</v>
      </c>
      <c r="Z897" s="54">
        <f t="shared" si="58"/>
        <v>1015062.249496933</v>
      </c>
      <c r="AA897" s="54">
        <f t="shared" si="59"/>
        <v>15062.249496932956</v>
      </c>
      <c r="AB897" s="101">
        <v>5696.2481806203723</v>
      </c>
      <c r="AC897" s="6">
        <f t="shared" si="56"/>
        <v>1041339.0222398329</v>
      </c>
    </row>
    <row r="898" spans="2:29">
      <c r="B898" s="112">
        <v>44762</v>
      </c>
      <c r="C898" s="33">
        <v>894</v>
      </c>
      <c r="D898" s="55">
        <f>Bond_Historical!K898</f>
        <v>-9.2959154863339838E-4</v>
      </c>
      <c r="E898" s="55">
        <f>Bond_Historical!L898</f>
        <v>-6.8809487354088144E-4</v>
      </c>
      <c r="F898" s="55">
        <f>Bond_Historical!M898</f>
        <v>-8.4081214645083922E-4</v>
      </c>
      <c r="G898" s="55">
        <f>Bond_Historical!N898</f>
        <v>-1.0780863006078396E-3</v>
      </c>
      <c r="H898" s="55">
        <f>Bond_Historical!O898</f>
        <v>-8.9442128635817226E-4</v>
      </c>
      <c r="I898" s="55">
        <f>Bond_Historical!P898</f>
        <v>9.9124198907091406E-4</v>
      </c>
      <c r="J898" s="55">
        <f>Equity_Historical!P899</f>
        <v>1.0929099966974713E-2</v>
      </c>
      <c r="K898" s="55">
        <f>Equity_Historical!Q899</f>
        <v>4.0744588970493781E-2</v>
      </c>
      <c r="L898" s="55">
        <f>Equity_Historical!R899</f>
        <v>8.3014235892779151E-3</v>
      </c>
      <c r="M898" s="55">
        <f>Equity_Historical!S899</f>
        <v>-1.5553719327250245E-2</v>
      </c>
      <c r="N898" s="55">
        <f>Equity_Historical!T899</f>
        <v>9.677168300653358E-3</v>
      </c>
      <c r="O898" s="55">
        <f>Equity_Historical!U899</f>
        <v>-1.7456063972412855E-4</v>
      </c>
      <c r="P898" s="55">
        <f>Equity_Historical!V899</f>
        <v>-2.9278083067830321E-2</v>
      </c>
      <c r="Q898" s="55">
        <f>Equity_Historical!W899</f>
        <v>-1.7281384219095901E-2</v>
      </c>
      <c r="R898" s="55">
        <f>Equity_Historical!X899</f>
        <v>-2.6556415292192864E-2</v>
      </c>
      <c r="S898" s="55">
        <f>Equity_Historical!Y899</f>
        <v>1.341957911527507E-2</v>
      </c>
      <c r="T898" s="55">
        <f>Equity_Historical!Z899</f>
        <v>1.202660610676929E-2</v>
      </c>
      <c r="V898" s="55"/>
      <c r="W898" s="55">
        <v>-6.8360810914531674E-4</v>
      </c>
      <c r="X898" s="55">
        <v>-1.5182662597991944E-2</v>
      </c>
      <c r="Y898" s="94">
        <f t="shared" si="57"/>
        <v>-9.3830408024532918E-3</v>
      </c>
      <c r="Z898" s="54">
        <f t="shared" si="58"/>
        <v>990616.9591975467</v>
      </c>
      <c r="AA898" s="54">
        <f t="shared" si="59"/>
        <v>-9383.0408024532953</v>
      </c>
      <c r="AB898" s="101">
        <v>5774.6190697278362</v>
      </c>
      <c r="AC898" s="6">
        <f t="shared" si="56"/>
        <v>1031955.9814373796</v>
      </c>
    </row>
    <row r="899" spans="2:29">
      <c r="B899" s="112">
        <v>44763</v>
      </c>
      <c r="C899" s="33">
        <v>895</v>
      </c>
      <c r="D899" s="55">
        <f>Bond_Historical!K899</f>
        <v>8.2066546027143184E-3</v>
      </c>
      <c r="E899" s="55">
        <f>Bond_Historical!L899</f>
        <v>8.3224868337030376E-3</v>
      </c>
      <c r="F899" s="55">
        <f>Bond_Historical!M899</f>
        <v>9.6255460056835183E-3</v>
      </c>
      <c r="G899" s="55">
        <f>Bond_Historical!N899</f>
        <v>1.3571804290902515E-2</v>
      </c>
      <c r="H899" s="55">
        <f>Bond_Historical!O899</f>
        <v>6.4216876346710533E-3</v>
      </c>
      <c r="I899" s="55">
        <f>Bond_Historical!P899</f>
        <v>1.7818006446676351E-3</v>
      </c>
      <c r="J899" s="55">
        <f>Equity_Historical!P900</f>
        <v>-1.683757653986729E-2</v>
      </c>
      <c r="K899" s="55">
        <f>Equity_Historical!Q900</f>
        <v>4.3690714695820081E-4</v>
      </c>
      <c r="L899" s="55">
        <f>Equity_Historical!R900</f>
        <v>1.4514390459227457E-2</v>
      </c>
      <c r="M899" s="55">
        <f>Equity_Historical!S900</f>
        <v>1.9307937954660668E-3</v>
      </c>
      <c r="N899" s="55">
        <f>Equity_Historical!T900</f>
        <v>1.0971177489254413E-2</v>
      </c>
      <c r="O899" s="55">
        <f>Equity_Historical!U900</f>
        <v>6.7868730229180821E-3</v>
      </c>
      <c r="P899" s="55">
        <f>Equity_Historical!V900</f>
        <v>2.2410601722423071E-2</v>
      </c>
      <c r="Q899" s="55">
        <f>Equity_Historical!W900</f>
        <v>1.9838869902968417E-3</v>
      </c>
      <c r="R899" s="55">
        <f>Equity_Historical!X900</f>
        <v>5.7397333873066558E-3</v>
      </c>
      <c r="S899" s="55">
        <f>Equity_Historical!Y900</f>
        <v>1.4981251940702388E-2</v>
      </c>
      <c r="T899" s="55">
        <f>Equity_Historical!Z900</f>
        <v>3.7348678964814709E-3</v>
      </c>
      <c r="V899" s="55"/>
      <c r="W899" s="55">
        <v>9.3637288237641541E-3</v>
      </c>
      <c r="X899" s="55">
        <v>1.9575721105339498E-2</v>
      </c>
      <c r="Y899" s="94">
        <f t="shared" si="57"/>
        <v>1.549092419270936E-2</v>
      </c>
      <c r="Z899" s="54">
        <f t="shared" si="58"/>
        <v>1015490.9241927094</v>
      </c>
      <c r="AA899" s="54">
        <f t="shared" si="59"/>
        <v>15490.924192709383</v>
      </c>
      <c r="AB899" s="101">
        <v>5787.2177065333817</v>
      </c>
      <c r="AC899" s="6">
        <f t="shared" si="56"/>
        <v>1047446.905630089</v>
      </c>
    </row>
    <row r="900" spans="2:29">
      <c r="B900" s="112">
        <v>44764</v>
      </c>
      <c r="C900" s="33">
        <v>896</v>
      </c>
      <c r="D900" s="55">
        <f>Bond_Historical!K900</f>
        <v>8.1394257093434143E-3</v>
      </c>
      <c r="E900" s="55">
        <f>Bond_Historical!L900</f>
        <v>7.7701223471526755E-3</v>
      </c>
      <c r="F900" s="55">
        <f>Bond_Historical!M900</f>
        <v>7.8821377780398227E-3</v>
      </c>
      <c r="G900" s="55">
        <f>Bond_Historical!N900</f>
        <v>7.685702879426483E-3</v>
      </c>
      <c r="H900" s="55">
        <f>Bond_Historical!O900</f>
        <v>8.3223157560556801E-3</v>
      </c>
      <c r="I900" s="55">
        <f>Bond_Historical!P900</f>
        <v>3.7509166208978379E-3</v>
      </c>
      <c r="J900" s="55">
        <f>Equity_Historical!P901</f>
        <v>-7.6645492702920696E-3</v>
      </c>
      <c r="K900" s="55">
        <f>Equity_Historical!Q901</f>
        <v>-7.8919624312777506E-2</v>
      </c>
      <c r="L900" s="55">
        <f>Equity_Historical!R901</f>
        <v>-2.5684045053430242E-3</v>
      </c>
      <c r="M900" s="55">
        <f>Equity_Historical!S901</f>
        <v>7.6858383312078593E-3</v>
      </c>
      <c r="N900" s="55">
        <f>Equity_Historical!T901</f>
        <v>-8.3480150636782921E-3</v>
      </c>
      <c r="O900" s="55">
        <f>Equity_Historical!U901</f>
        <v>-4.8679699323187081E-3</v>
      </c>
      <c r="P900" s="55">
        <f>Equity_Historical!V901</f>
        <v>1.6311017219349567E-2</v>
      </c>
      <c r="Q900" s="55">
        <f>Equity_Historical!W901</f>
        <v>1.7680284508485751E-2</v>
      </c>
      <c r="R900" s="55">
        <f>Equity_Historical!X901</f>
        <v>-2.0118076025128911E-3</v>
      </c>
      <c r="S900" s="55">
        <f>Equity_Historical!Y901</f>
        <v>-8.1437614760671174E-3</v>
      </c>
      <c r="T900" s="55">
        <f>Equity_Historical!Z901</f>
        <v>-1.3613413660242105E-2</v>
      </c>
      <c r="V900" s="55"/>
      <c r="W900" s="55">
        <v>7.3675930707613945E-3</v>
      </c>
      <c r="X900" s="55">
        <v>8.4905722668749926E-3</v>
      </c>
      <c r="Y900" s="94">
        <f t="shared" si="57"/>
        <v>8.0413805884295524E-3</v>
      </c>
      <c r="Z900" s="54">
        <f t="shared" si="58"/>
        <v>1008041.3805884295</v>
      </c>
      <c r="AA900" s="54">
        <f t="shared" si="59"/>
        <v>8041.3805884295143</v>
      </c>
      <c r="AB900" s="101">
        <v>5794.9172973508248</v>
      </c>
      <c r="AC900" s="6">
        <f t="shared" si="56"/>
        <v>1055488.2862185184</v>
      </c>
    </row>
    <row r="901" spans="2:29">
      <c r="B901" s="112">
        <v>44767</v>
      </c>
      <c r="C901" s="33">
        <v>897</v>
      </c>
      <c r="D901" s="55">
        <f>Bond_Historical!K901</f>
        <v>-3.6676288302050115E-3</v>
      </c>
      <c r="E901" s="55">
        <f>Bond_Historical!L901</f>
        <v>-3.6831963189053948E-3</v>
      </c>
      <c r="F901" s="55">
        <f>Bond_Historical!M901</f>
        <v>-3.3112256139274329E-3</v>
      </c>
      <c r="G901" s="55">
        <f>Bond_Historical!N901</f>
        <v>-8.4843429563395984E-3</v>
      </c>
      <c r="H901" s="55">
        <f>Bond_Historical!O901</f>
        <v>-2.4717691063925757E-3</v>
      </c>
      <c r="I901" s="55">
        <f>Bond_Historical!P901</f>
        <v>-3.1578330926634369E-3</v>
      </c>
      <c r="J901" s="55">
        <f>Equity_Historical!P902</f>
        <v>3.2760153486430167E-2</v>
      </c>
      <c r="K901" s="55">
        <f>Equity_Historical!Q902</f>
        <v>-1.559932811911259E-2</v>
      </c>
      <c r="L901" s="55">
        <f>Equity_Historical!R902</f>
        <v>-1.4379772936264339E-3</v>
      </c>
      <c r="M901" s="55">
        <f>Equity_Historical!S902</f>
        <v>2.5487091436836836E-3</v>
      </c>
      <c r="N901" s="55">
        <f>Equity_Historical!T902</f>
        <v>1.3357812462566161E-2</v>
      </c>
      <c r="O901" s="55">
        <f>Equity_Historical!U902</f>
        <v>4.0004189608486467E-3</v>
      </c>
      <c r="P901" s="55">
        <f>Equity_Historical!V902</f>
        <v>-8.7439471798699611E-3</v>
      </c>
      <c r="Q901" s="55">
        <f>Equity_Historical!W902</f>
        <v>1.7692015407943674E-2</v>
      </c>
      <c r="R901" s="55">
        <f>Equity_Historical!X902</f>
        <v>1.5339499628085809E-2</v>
      </c>
      <c r="S901" s="55">
        <f>Equity_Historical!Y902</f>
        <v>-7.42593073386171E-3</v>
      </c>
      <c r="T901" s="55">
        <f>Equity_Historical!Z902</f>
        <v>3.3692231916094301E-2</v>
      </c>
      <c r="V901" s="55"/>
      <c r="W901" s="55">
        <v>-4.9946539293133614E-3</v>
      </c>
      <c r="X901" s="55">
        <v>-1.1909545960414629E-2</v>
      </c>
      <c r="Y901" s="94">
        <f t="shared" si="57"/>
        <v>-9.1435891479741214E-3</v>
      </c>
      <c r="Z901" s="54">
        <f t="shared" si="58"/>
        <v>990856.41085202585</v>
      </c>
      <c r="AA901" s="54">
        <f t="shared" si="59"/>
        <v>-9143.5891479741549</v>
      </c>
      <c r="AB901" s="101">
        <v>5803.7297249513213</v>
      </c>
      <c r="AC901" s="6">
        <f t="shared" ref="AC901:AC964" si="60">AC900+AA901</f>
        <v>1046344.6970705442</v>
      </c>
    </row>
    <row r="902" spans="2:29">
      <c r="B902" s="112">
        <v>44768</v>
      </c>
      <c r="C902" s="33">
        <v>898</v>
      </c>
      <c r="D902" s="55">
        <f>Bond_Historical!K902</f>
        <v>2.625090177288696E-4</v>
      </c>
      <c r="E902" s="55">
        <f>Bond_Historical!L902</f>
        <v>-1.9427714488697823E-4</v>
      </c>
      <c r="F902" s="55">
        <f>Bond_Historical!M902</f>
        <v>0</v>
      </c>
      <c r="G902" s="55">
        <f>Bond_Historical!N902</f>
        <v>-1.7740245386088207E-4</v>
      </c>
      <c r="H902" s="55">
        <f>Bond_Historical!O902</f>
        <v>7.0689461494454506E-4</v>
      </c>
      <c r="I902" s="55">
        <f>Bond_Historical!P902</f>
        <v>2.1721250133827225E-3</v>
      </c>
      <c r="J902" s="55">
        <f>Equity_Historical!P903</f>
        <v>-3.8972856750718399E-3</v>
      </c>
      <c r="K902" s="55">
        <f>Equity_Historical!Q903</f>
        <v>-4.6048649044083567E-2</v>
      </c>
      <c r="L902" s="55">
        <f>Equity_Historical!R903</f>
        <v>-7.9096560440554853E-2</v>
      </c>
      <c r="M902" s="55">
        <f>Equity_Historical!S903</f>
        <v>3.5632374157355318E-2</v>
      </c>
      <c r="N902" s="55">
        <f>Equity_Historical!T903</f>
        <v>-6.0496600583180822E-3</v>
      </c>
      <c r="O902" s="55">
        <f>Equity_Historical!U903</f>
        <v>-1.5745654127989273E-2</v>
      </c>
      <c r="P902" s="55">
        <f>Equity_Historical!V903</f>
        <v>6.3528616551819499E-3</v>
      </c>
      <c r="Q902" s="55">
        <f>Equity_Historical!W903</f>
        <v>1.3407428645758579E-2</v>
      </c>
      <c r="R902" s="55">
        <f>Equity_Historical!X903</f>
        <v>3.9961858915831582E-3</v>
      </c>
      <c r="S902" s="55">
        <f>Equity_Historical!Y903</f>
        <v>-8.8653453907278235E-3</v>
      </c>
      <c r="T902" s="55">
        <f>Equity_Historical!Z903</f>
        <v>-1.0927653509710233E-2</v>
      </c>
      <c r="V902" s="55"/>
      <c r="W902" s="55">
        <v>2.2277142049498714E-4</v>
      </c>
      <c r="X902" s="55">
        <v>-1.7490778193061388E-2</v>
      </c>
      <c r="Y902" s="94">
        <f t="shared" ref="Y902:Y965" si="61">W902*$AF$2+X902*$AG$2</f>
        <v>-1.0405358347638838E-2</v>
      </c>
      <c r="Z902" s="54">
        <f t="shared" ref="Z902:Z965" si="62">Y902*$AW$7+$AW$7</f>
        <v>989594.64165236114</v>
      </c>
      <c r="AA902" s="54">
        <f t="shared" ref="AA902:AA965" si="63">Z902-$AW$7</f>
        <v>-10405.358347638859</v>
      </c>
      <c r="AB902" s="101">
        <v>5855.7228565269616</v>
      </c>
      <c r="AC902" s="6">
        <f t="shared" si="60"/>
        <v>1035939.3387229054</v>
      </c>
    </row>
    <row r="903" spans="2:29">
      <c r="B903" s="112">
        <v>44769</v>
      </c>
      <c r="C903" s="33">
        <v>899</v>
      </c>
      <c r="D903" s="55">
        <f>Bond_Historical!K903</f>
        <v>2.7511432871931804E-3</v>
      </c>
      <c r="E903" s="55">
        <f>Bond_Historical!L903</f>
        <v>3.4903001438225177E-3</v>
      </c>
      <c r="F903" s="55">
        <f>Bond_Historical!M903</f>
        <v>8.286182553635641E-4</v>
      </c>
      <c r="G903" s="55">
        <f>Bond_Historical!N903</f>
        <v>6.6356833769176038E-3</v>
      </c>
      <c r="H903" s="55">
        <f>Bond_Historical!O903</f>
        <v>5.8122871399709361E-3</v>
      </c>
      <c r="I903" s="55">
        <f>Bond_Historical!P903</f>
        <v>1.9705074676993851E-3</v>
      </c>
      <c r="J903" s="55">
        <f>Equity_Historical!P904</f>
        <v>2.141350391611924E-2</v>
      </c>
      <c r="K903" s="55">
        <f>Equity_Historical!Q904</f>
        <v>6.3477734613075154E-2</v>
      </c>
      <c r="L903" s="55">
        <f>Equity_Historical!R904</f>
        <v>3.7096616701710459E-2</v>
      </c>
      <c r="M903" s="55">
        <f>Equity_Historical!S904</f>
        <v>-8.4283270254728818E-3</v>
      </c>
      <c r="N903" s="55">
        <f>Equity_Historical!T904</f>
        <v>2.9888704382628761E-2</v>
      </c>
      <c r="O903" s="55">
        <f>Equity_Historical!U904</f>
        <v>1.5919184628587751E-2</v>
      </c>
      <c r="P903" s="55">
        <f>Equity_Historical!V904</f>
        <v>-2.7066690071600812E-3</v>
      </c>
      <c r="Q903" s="55">
        <f>Equity_Historical!W904</f>
        <v>3.4544711154152401E-3</v>
      </c>
      <c r="R903" s="55">
        <f>Equity_Historical!X904</f>
        <v>5.6649026637311519E-3</v>
      </c>
      <c r="S903" s="55">
        <f>Equity_Historical!Y904</f>
        <v>3.3661662161962223E-2</v>
      </c>
      <c r="T903" s="55">
        <f>Equity_Historical!Z904</f>
        <v>1.9406589963351088E-2</v>
      </c>
      <c r="V903" s="55"/>
      <c r="W903" s="55">
        <v>3.7974706495369939E-3</v>
      </c>
      <c r="X903" s="55">
        <v>2.2132536245357631E-2</v>
      </c>
      <c r="Y903" s="94">
        <f t="shared" si="61"/>
        <v>1.4798510007029376E-2</v>
      </c>
      <c r="Z903" s="54">
        <f t="shared" si="62"/>
        <v>1014798.5100070294</v>
      </c>
      <c r="AA903" s="54">
        <f t="shared" si="63"/>
        <v>14798.510007029399</v>
      </c>
      <c r="AB903" s="101">
        <v>5877.4009408821585</v>
      </c>
      <c r="AC903" s="6">
        <f t="shared" si="60"/>
        <v>1050737.8487299348</v>
      </c>
    </row>
    <row r="904" spans="2:29">
      <c r="B904" s="112">
        <v>44770</v>
      </c>
      <c r="C904" s="33">
        <v>900</v>
      </c>
      <c r="D904" s="55">
        <f>Bond_Historical!K904</f>
        <v>6.9107792015798098E-3</v>
      </c>
      <c r="E904" s="55">
        <f>Bond_Historical!L904</f>
        <v>7.1366065105673126E-3</v>
      </c>
      <c r="F904" s="55">
        <f>Bond_Historical!M904</f>
        <v>4.546655644050779E-3</v>
      </c>
      <c r="G904" s="55">
        <f>Bond_Historical!N904</f>
        <v>8.254958443752956E-3</v>
      </c>
      <c r="H904" s="55">
        <f>Bond_Historical!O904</f>
        <v>1.0482285643812813E-2</v>
      </c>
      <c r="I904" s="55">
        <f>Bond_Historical!P904</f>
        <v>5.3007788270258765E-3</v>
      </c>
      <c r="J904" s="55">
        <f>Equity_Historical!P905</f>
        <v>1.1617457280723407E-2</v>
      </c>
      <c r="K904" s="55">
        <f>Equity_Historical!Q905</f>
        <v>-5.3661117190066589E-2</v>
      </c>
      <c r="L904" s="55">
        <f>Equity_Historical!R905</f>
        <v>2.465605725170078E-2</v>
      </c>
      <c r="M904" s="55">
        <f>Equity_Historical!S905</f>
        <v>-2.0664623299387207E-3</v>
      </c>
      <c r="N904" s="55">
        <f>Equity_Historical!T905</f>
        <v>1.7278019403567421E-2</v>
      </c>
      <c r="O904" s="55">
        <f>Equity_Historical!U905</f>
        <v>-3.7384094304935499E-3</v>
      </c>
      <c r="P904" s="55">
        <f>Equity_Historical!V905</f>
        <v>4.029532289323242E-2</v>
      </c>
      <c r="Q904" s="55">
        <f>Equity_Historical!W905</f>
        <v>2.8739797425055964E-2</v>
      </c>
      <c r="R904" s="55">
        <f>Equity_Historical!X905</f>
        <v>1.2787193479031457E-2</v>
      </c>
      <c r="S904" s="55">
        <f>Equity_Historical!Y905</f>
        <v>3.5654135404721995E-3</v>
      </c>
      <c r="T904" s="55">
        <f>Equity_Historical!Z905</f>
        <v>1.8012616982185866E-2</v>
      </c>
      <c r="V904" s="55"/>
      <c r="W904" s="55">
        <v>6.8941169444903059E-3</v>
      </c>
      <c r="X904" s="55">
        <v>3.5415101377885588E-2</v>
      </c>
      <c r="Y904" s="94">
        <f t="shared" si="61"/>
        <v>2.4006707604527475E-2</v>
      </c>
      <c r="Z904" s="54">
        <f t="shared" si="62"/>
        <v>1024006.7076045275</v>
      </c>
      <c r="AA904" s="54">
        <f t="shared" si="63"/>
        <v>24006.707604527473</v>
      </c>
      <c r="AB904" s="101">
        <v>5884.5310164839029</v>
      </c>
      <c r="AC904" s="6">
        <f t="shared" si="60"/>
        <v>1074744.5563344622</v>
      </c>
    </row>
    <row r="905" spans="2:29">
      <c r="B905" s="112">
        <v>44771</v>
      </c>
      <c r="C905" s="33">
        <v>901</v>
      </c>
      <c r="D905" s="55">
        <f>Bond_Historical!K905</f>
        <v>-7.800879638174107E-4</v>
      </c>
      <c r="E905" s="55">
        <f>Bond_Historical!L905</f>
        <v>9.6268132697999081E-5</v>
      </c>
      <c r="F905" s="55">
        <f>Bond_Historical!M905</f>
        <v>4.1223856274178182E-4</v>
      </c>
      <c r="G905" s="55">
        <f>Bond_Historical!N905</f>
        <v>2.3586073815709927E-3</v>
      </c>
      <c r="H905" s="55">
        <f>Bond_Historical!O905</f>
        <v>5.891538405372293E-3</v>
      </c>
      <c r="I905" s="55">
        <f>Bond_Historical!P905</f>
        <v>5.8716255825321103E-4</v>
      </c>
      <c r="J905" s="55">
        <f>Equity_Historical!P906</f>
        <v>4.5268044521710293E-2</v>
      </c>
      <c r="K905" s="55">
        <f>Equity_Historical!Q906</f>
        <v>-1.0130709953052177E-2</v>
      </c>
      <c r="L905" s="55">
        <f>Equity_Historical!R906</f>
        <v>1.7570980947980791E-2</v>
      </c>
      <c r="M905" s="55">
        <f>Equity_Historical!S906</f>
        <v>6.5979226243551509E-3</v>
      </c>
      <c r="N905" s="55">
        <f>Equity_Historical!T906</f>
        <v>1.8128448367353663E-2</v>
      </c>
      <c r="O905" s="55">
        <f>Equity_Historical!U906</f>
        <v>4.7791599106863196E-3</v>
      </c>
      <c r="P905" s="55">
        <f>Equity_Historical!V906</f>
        <v>7.1516426009326584E-3</v>
      </c>
      <c r="Q905" s="55">
        <f>Equity_Historical!W906</f>
        <v>7.9899219283199596E-3</v>
      </c>
      <c r="R905" s="55">
        <f>Equity_Historical!X906</f>
        <v>1.5685849928115899E-3</v>
      </c>
      <c r="S905" s="55">
        <f>Equity_Historical!Y906</f>
        <v>3.2266701873900044E-2</v>
      </c>
      <c r="T905" s="55">
        <f>Equity_Historical!Z906</f>
        <v>3.4235119106977331E-2</v>
      </c>
      <c r="V905" s="55"/>
      <c r="W905" s="55">
        <v>1.1113967287197941E-3</v>
      </c>
      <c r="X905" s="55">
        <v>8.8834339637331554E-3</v>
      </c>
      <c r="Y905" s="94">
        <f t="shared" si="61"/>
        <v>5.7746190697278103E-3</v>
      </c>
      <c r="Z905" s="54">
        <f t="shared" si="62"/>
        <v>1005774.6190697278</v>
      </c>
      <c r="AA905" s="54">
        <f t="shared" si="63"/>
        <v>5774.6190697278362</v>
      </c>
      <c r="AB905" s="101">
        <v>5894.2843308500014</v>
      </c>
      <c r="AC905" s="6">
        <f t="shared" si="60"/>
        <v>1080519.1754041901</v>
      </c>
    </row>
    <row r="906" spans="2:29">
      <c r="B906" s="112">
        <v>44774</v>
      </c>
      <c r="C906" s="33">
        <v>902</v>
      </c>
      <c r="D906" s="55">
        <f>Bond_Historical!K906</f>
        <v>4.3295529491504184E-3</v>
      </c>
      <c r="E906" s="55">
        <f>Bond_Historical!L906</f>
        <v>3.459746900385845E-3</v>
      </c>
      <c r="F906" s="55">
        <f>Bond_Historical!M906</f>
        <v>5.6397658493950349E-3</v>
      </c>
      <c r="G906" s="55">
        <f>Bond_Historical!N906</f>
        <v>1.9746892225453124E-3</v>
      </c>
      <c r="H906" s="55">
        <f>Bond_Historical!O906</f>
        <v>-2.2643762330903046E-4</v>
      </c>
      <c r="I906" s="55">
        <f>Bond_Historical!P906</f>
        <v>7.2524477314847644E-4</v>
      </c>
      <c r="J906" s="55">
        <f>Equity_Historical!P907</f>
        <v>-2.560087299886955E-2</v>
      </c>
      <c r="K906" s="55">
        <f>Equity_Historical!Q907</f>
        <v>5.2031693568453897E-3</v>
      </c>
      <c r="L906" s="55">
        <f>Equity_Historical!R907</f>
        <v>3.7039269407106016E-3</v>
      </c>
      <c r="M906" s="55">
        <f>Equity_Historical!S907</f>
        <v>4.9200189849653358E-3</v>
      </c>
      <c r="N906" s="55">
        <f>Equity_Historical!T907</f>
        <v>-1.6964969703223094E-2</v>
      </c>
      <c r="O906" s="55">
        <f>Equity_Historical!U907</f>
        <v>-1.0018906947697404E-2</v>
      </c>
      <c r="P906" s="55">
        <f>Equity_Historical!V907</f>
        <v>-8.1935037701699465E-3</v>
      </c>
      <c r="Q906" s="55">
        <f>Equity_Historical!W907</f>
        <v>-9.5142090696007202E-3</v>
      </c>
      <c r="R906" s="55">
        <f>Equity_Historical!X907</f>
        <v>-1.2916291012061324E-2</v>
      </c>
      <c r="S906" s="55">
        <f>Equity_Historical!Y907</f>
        <v>-6.1723098123139201E-3</v>
      </c>
      <c r="T906" s="55">
        <f>Equity_Historical!Z907</f>
        <v>-1.4647228470437562E-2</v>
      </c>
      <c r="V906" s="55"/>
      <c r="W906" s="55">
        <v>3.030134779861666E-3</v>
      </c>
      <c r="X906" s="55">
        <v>-2.3786853865084771E-2</v>
      </c>
      <c r="Y906" s="94">
        <f t="shared" si="61"/>
        <v>-1.3060058407106195E-2</v>
      </c>
      <c r="Z906" s="54">
        <f t="shared" si="62"/>
        <v>986939.9415928938</v>
      </c>
      <c r="AA906" s="54">
        <f t="shared" si="63"/>
        <v>-13060.058407106204</v>
      </c>
      <c r="AB906" s="101">
        <v>5905.311788661289</v>
      </c>
      <c r="AC906" s="6">
        <f t="shared" si="60"/>
        <v>1067459.1169970839</v>
      </c>
    </row>
    <row r="907" spans="2:29">
      <c r="B907" s="112">
        <v>44775</v>
      </c>
      <c r="C907" s="33">
        <v>903</v>
      </c>
      <c r="D907" s="55">
        <f>Bond_Historical!K907</f>
        <v>-1.0171040578603472E-2</v>
      </c>
      <c r="E907" s="55">
        <f>Bond_Historical!L907</f>
        <v>-1.0318651903126664E-2</v>
      </c>
      <c r="F907" s="55">
        <f>Bond_Historical!M907</f>
        <v>-9.9007248609926744E-3</v>
      </c>
      <c r="G907" s="55">
        <f>Bond_Historical!N907</f>
        <v>-1.2295849308010431E-2</v>
      </c>
      <c r="H907" s="55">
        <f>Bond_Historical!O907</f>
        <v>-1.2095979254999235E-2</v>
      </c>
      <c r="I907" s="55">
        <f>Bond_Historical!P907</f>
        <v>1.9569393584327357E-4</v>
      </c>
      <c r="J907" s="55">
        <f>Equity_Historical!P908</f>
        <v>-4.3489802656745463E-3</v>
      </c>
      <c r="K907" s="55">
        <f>Equity_Historical!Q908</f>
        <v>1.6244573628417973E-3</v>
      </c>
      <c r="L907" s="55">
        <f>Equity_Historical!R908</f>
        <v>1.0556669562788268E-3</v>
      </c>
      <c r="M907" s="55">
        <f>Equity_Historical!S908</f>
        <v>-8.4197594241231122E-3</v>
      </c>
      <c r="N907" s="55">
        <f>Equity_Historical!T908</f>
        <v>-2.7449765935116166E-2</v>
      </c>
      <c r="O907" s="55">
        <f>Equity_Historical!U908</f>
        <v>-1.5707995920682481E-2</v>
      </c>
      <c r="P907" s="55">
        <f>Equity_Historical!V908</f>
        <v>-7.4356823373133187E-3</v>
      </c>
      <c r="Q907" s="55">
        <f>Equity_Historical!W908</f>
        <v>-2.8515783557475343E-3</v>
      </c>
      <c r="R907" s="55">
        <f>Equity_Historical!X908</f>
        <v>1.4938491027596308E-4</v>
      </c>
      <c r="S907" s="55">
        <f>Equity_Historical!Y908</f>
        <v>-9.3308346038058886E-3</v>
      </c>
      <c r="T907" s="55">
        <f>Equity_Historical!Z908</f>
        <v>-1.4834966930018083E-2</v>
      </c>
      <c r="V907" s="55"/>
      <c r="W907" s="55">
        <v>-9.701566684917208E-3</v>
      </c>
      <c r="X907" s="55">
        <v>-1.7390240446779476E-2</v>
      </c>
      <c r="Y907" s="94">
        <f t="shared" si="61"/>
        <v>-1.4314770942034569E-2</v>
      </c>
      <c r="Z907" s="54">
        <f t="shared" si="62"/>
        <v>985685.22905796545</v>
      </c>
      <c r="AA907" s="54">
        <f t="shared" si="63"/>
        <v>-14314.770942034549</v>
      </c>
      <c r="AB907" s="101">
        <v>5926.2577515274752</v>
      </c>
      <c r="AC907" s="6">
        <f t="shared" si="60"/>
        <v>1053144.3460550494</v>
      </c>
    </row>
    <row r="908" spans="2:29">
      <c r="B908" s="112">
        <v>44776</v>
      </c>
      <c r="C908" s="33">
        <v>904</v>
      </c>
      <c r="D908" s="55">
        <f>Bond_Historical!K908</f>
        <v>4.9681116334045127E-3</v>
      </c>
      <c r="E908" s="55">
        <f>Bond_Historical!L908</f>
        <v>4.4489913680875607E-3</v>
      </c>
      <c r="F908" s="55">
        <f>Bond_Historical!M908</f>
        <v>3.7241660551917545E-3</v>
      </c>
      <c r="G908" s="55">
        <f>Bond_Historical!N908</f>
        <v>1.0810918036289682E-2</v>
      </c>
      <c r="H908" s="55">
        <f>Bond_Historical!O908</f>
        <v>5.1018138371208789E-3</v>
      </c>
      <c r="I908" s="55">
        <f>Bond_Historical!P908</f>
        <v>1.5654649308689704E-3</v>
      </c>
      <c r="J908" s="55">
        <f>Equity_Historical!P909</f>
        <v>-3.2960114140192863E-2</v>
      </c>
      <c r="K908" s="55">
        <f>Equity_Historical!Q909</f>
        <v>5.2353980683820002E-2</v>
      </c>
      <c r="L908" s="55">
        <f>Equity_Historical!R909</f>
        <v>-1.6566951873691366E-2</v>
      </c>
      <c r="M908" s="55">
        <f>Equity_Historical!S909</f>
        <v>6.3725815621570167E-3</v>
      </c>
      <c r="N908" s="55">
        <f>Equity_Historical!T909</f>
        <v>-7.1966348671150667E-3</v>
      </c>
      <c r="O908" s="55">
        <f>Equity_Historical!U909</f>
        <v>1.0440722871399178E-2</v>
      </c>
      <c r="P908" s="55">
        <f>Equity_Historical!V909</f>
        <v>8.217060908046709E-3</v>
      </c>
      <c r="Q908" s="55">
        <f>Equity_Historical!W909</f>
        <v>5.097293517823874E-4</v>
      </c>
      <c r="R908" s="55">
        <f>Equity_Historical!X909</f>
        <v>9.6460238064294268E-3</v>
      </c>
      <c r="S908" s="55">
        <f>Equity_Historical!Y909</f>
        <v>3.7534365429267719E-2</v>
      </c>
      <c r="T908" s="55">
        <f>Equity_Historical!Z909</f>
        <v>9.8549589746220381E-3</v>
      </c>
      <c r="V908" s="55"/>
      <c r="W908" s="55">
        <v>6.0589871026440496E-3</v>
      </c>
      <c r="X908" s="55">
        <v>-1.6914271142501474E-2</v>
      </c>
      <c r="Y908" s="94">
        <f t="shared" si="61"/>
        <v>-7.7249678444432628E-3</v>
      </c>
      <c r="Z908" s="54">
        <f t="shared" si="62"/>
        <v>992275.03215555672</v>
      </c>
      <c r="AA908" s="54">
        <f t="shared" si="63"/>
        <v>-7724.9678444432793</v>
      </c>
      <c r="AB908" s="101">
        <v>5929.894443651312</v>
      </c>
      <c r="AC908" s="6">
        <f t="shared" si="60"/>
        <v>1045419.3782106062</v>
      </c>
    </row>
    <row r="909" spans="2:29">
      <c r="B909" s="112">
        <v>44777</v>
      </c>
      <c r="C909" s="33">
        <v>905</v>
      </c>
      <c r="D909" s="55">
        <f>Bond_Historical!K909</f>
        <v>2.4749332800113287E-3</v>
      </c>
      <c r="E909" s="55">
        <f>Bond_Historical!L909</f>
        <v>2.4096810896750446E-3</v>
      </c>
      <c r="F909" s="55">
        <f>Bond_Historical!M909</f>
        <v>1.6507673393839342E-3</v>
      </c>
      <c r="G909" s="55">
        <f>Bond_Historical!N909</f>
        <v>1.5722978028314095E-3</v>
      </c>
      <c r="H909" s="55">
        <f>Bond_Historical!O909</f>
        <v>-1.755907403588509E-4</v>
      </c>
      <c r="I909" s="55">
        <f>Bond_Historical!P909</f>
        <v>-3.9112117135850499E-4</v>
      </c>
      <c r="J909" s="55">
        <f>Equity_Historical!P910</f>
        <v>-4.2989439164976682E-2</v>
      </c>
      <c r="K909" s="55">
        <f>Equity_Historical!Q910</f>
        <v>1.0431204917571943E-2</v>
      </c>
      <c r="L909" s="55">
        <f>Equity_Historical!R910</f>
        <v>-3.8509875644923322E-2</v>
      </c>
      <c r="M909" s="55">
        <f>Equity_Historical!S910</f>
        <v>1.115832451144832E-3</v>
      </c>
      <c r="N909" s="55">
        <f>Equity_Historical!T910</f>
        <v>7.1966348671149444E-3</v>
      </c>
      <c r="O909" s="55">
        <f>Equity_Historical!U910</f>
        <v>-1.1063506331125779E-2</v>
      </c>
      <c r="P909" s="55">
        <f>Equity_Historical!V910</f>
        <v>9.0355523688694633E-3</v>
      </c>
      <c r="Q909" s="55">
        <f>Equity_Historical!W910</f>
        <v>-6.8531438133970233E-3</v>
      </c>
      <c r="R909" s="55">
        <f>Equity_Historical!X910</f>
        <v>-1.284482432967738E-2</v>
      </c>
      <c r="S909" s="55">
        <f>Equity_Historical!Y910</f>
        <v>-1.9280580742768903E-3</v>
      </c>
      <c r="T909" s="55">
        <f>Equity_Historical!Z910</f>
        <v>1.7293401330879907E-2</v>
      </c>
      <c r="V909" s="55"/>
      <c r="W909" s="55">
        <v>1.5486559909860106E-3</v>
      </c>
      <c r="X909" s="55">
        <v>-2.19266685903035E-2</v>
      </c>
      <c r="Y909" s="94">
        <f t="shared" si="61"/>
        <v>-1.2536538757787695E-2</v>
      </c>
      <c r="Z909" s="54">
        <f t="shared" si="62"/>
        <v>987463.46124221233</v>
      </c>
      <c r="AA909" s="54">
        <f t="shared" si="63"/>
        <v>-12536.538757787668</v>
      </c>
      <c r="AB909" s="101">
        <v>5941.8612654879689</v>
      </c>
      <c r="AC909" s="6">
        <f t="shared" si="60"/>
        <v>1032882.8394528185</v>
      </c>
    </row>
    <row r="910" spans="2:29">
      <c r="B910" s="112">
        <v>44778</v>
      </c>
      <c r="C910" s="33">
        <v>906</v>
      </c>
      <c r="D910" s="55">
        <f>Bond_Historical!K910</f>
        <v>-1.1382320643918717E-2</v>
      </c>
      <c r="E910" s="55">
        <f>Bond_Historical!L910</f>
        <v>-1.1230497171992824E-2</v>
      </c>
      <c r="F910" s="55">
        <f>Bond_Historical!M910</f>
        <v>-9.9462070247914296E-3</v>
      </c>
      <c r="G910" s="55">
        <f>Bond_Historical!N910</f>
        <v>-1.3621382532561382E-2</v>
      </c>
      <c r="H910" s="55">
        <f>Bond_Historical!O910</f>
        <v>-9.5220859578009319E-3</v>
      </c>
      <c r="I910" s="55">
        <f>Bond_Historical!P910</f>
        <v>-6.8701296485255024E-3</v>
      </c>
      <c r="J910" s="55">
        <f>Equity_Historical!P911</f>
        <v>1.4347618854183413E-2</v>
      </c>
      <c r="K910" s="55">
        <f>Equity_Historical!Q911</f>
        <v>-2.0493557864306084E-2</v>
      </c>
      <c r="L910" s="55">
        <f>Equity_Historical!R911</f>
        <v>8.011092115564231E-3</v>
      </c>
      <c r="M910" s="55">
        <f>Equity_Historical!S911</f>
        <v>-7.2546404360747671E-3</v>
      </c>
      <c r="N910" s="55">
        <f>Equity_Historical!T911</f>
        <v>5.278891053451854E-3</v>
      </c>
      <c r="O910" s="55">
        <f>Equity_Historical!U911</f>
        <v>2.9811058527230976E-2</v>
      </c>
      <c r="P910" s="55">
        <f>Equity_Historical!V911</f>
        <v>3.3858072295305441E-3</v>
      </c>
      <c r="Q910" s="55">
        <f>Equity_Historical!W911</f>
        <v>-2.4663476152998218E-3</v>
      </c>
      <c r="R910" s="55">
        <f>Equity_Historical!X911</f>
        <v>2.4514112430424504E-3</v>
      </c>
      <c r="S910" s="55">
        <f>Equity_Historical!Y911</f>
        <v>-1.389962689701408E-3</v>
      </c>
      <c r="T910" s="55">
        <f>Equity_Historical!Z911</f>
        <v>2.7124515723064859E-3</v>
      </c>
      <c r="V910" s="55"/>
      <c r="W910" s="55">
        <v>-1.1150071183647473E-2</v>
      </c>
      <c r="X910" s="55">
        <v>2.5962024476316143E-2</v>
      </c>
      <c r="Y910" s="94">
        <f t="shared" si="61"/>
        <v>1.1117186212330696E-2</v>
      </c>
      <c r="Z910" s="54">
        <f t="shared" si="62"/>
        <v>1011117.1862123307</v>
      </c>
      <c r="AA910" s="54">
        <f t="shared" si="63"/>
        <v>11117.186212330707</v>
      </c>
      <c r="AB910" s="101">
        <v>6022.5067536419956</v>
      </c>
      <c r="AC910" s="6">
        <f t="shared" si="60"/>
        <v>1044000.0256651492</v>
      </c>
    </row>
    <row r="911" spans="2:29">
      <c r="B911" s="112">
        <v>44781</v>
      </c>
      <c r="C911" s="33">
        <v>907</v>
      </c>
      <c r="D911" s="55">
        <f>Bond_Historical!K911</f>
        <v>4.463666502756064E-3</v>
      </c>
      <c r="E911" s="55">
        <f>Bond_Historical!L911</f>
        <v>4.5656681671885245E-3</v>
      </c>
      <c r="F911" s="55">
        <f>Bond_Historical!M911</f>
        <v>3.3265074916680138E-3</v>
      </c>
      <c r="G911" s="55">
        <f>Bond_Historical!N911</f>
        <v>3.9738478934488531E-3</v>
      </c>
      <c r="H911" s="55">
        <f>Bond_Historical!O911</f>
        <v>6.3581645988982187E-3</v>
      </c>
      <c r="I911" s="55">
        <f>Bond_Historical!P911</f>
        <v>1.5743174814580598E-3</v>
      </c>
      <c r="J911" s="55">
        <f>Equity_Historical!P912</f>
        <v>5.6369935600626047E-3</v>
      </c>
      <c r="K911" s="55">
        <f>Equity_Historical!Q912</f>
        <v>1.8615673543670046E-2</v>
      </c>
      <c r="L911" s="55">
        <f>Equity_Historical!R912</f>
        <v>8.1042033740678608E-3</v>
      </c>
      <c r="M911" s="55">
        <f>Equity_Historical!S912</f>
        <v>7.254640436074742E-3</v>
      </c>
      <c r="N911" s="55">
        <f>Equity_Historical!T912</f>
        <v>7.6135609824591567E-3</v>
      </c>
      <c r="O911" s="55">
        <f>Equity_Historical!U912</f>
        <v>-1.2255119968271416E-2</v>
      </c>
      <c r="P911" s="55">
        <f>Equity_Historical!V912</f>
        <v>2.9713039385044289E-3</v>
      </c>
      <c r="Q911" s="55">
        <f>Equity_Historical!W912</f>
        <v>1.3388593262981606E-2</v>
      </c>
      <c r="R911" s="55">
        <f>Equity_Historical!X912</f>
        <v>2.8739046541334449E-3</v>
      </c>
      <c r="S911" s="55">
        <f>Equity_Historical!Y912</f>
        <v>-2.9071722422146264E-3</v>
      </c>
      <c r="T911" s="55">
        <f>Equity_Historical!Z912</f>
        <v>1.1644389623620569E-3</v>
      </c>
      <c r="V911" s="55"/>
      <c r="W911" s="55">
        <v>3.8595179864096647E-3</v>
      </c>
      <c r="X911" s="55">
        <v>-1.0862641869646944E-3</v>
      </c>
      <c r="Y911" s="94">
        <f t="shared" si="61"/>
        <v>8.9204868238504939E-4</v>
      </c>
      <c r="Z911" s="54">
        <f t="shared" si="62"/>
        <v>1000892.048682385</v>
      </c>
      <c r="AA911" s="54">
        <f t="shared" si="63"/>
        <v>892.04868238500785</v>
      </c>
      <c r="AB911" s="101">
        <v>6037.3486785077257</v>
      </c>
      <c r="AC911" s="6">
        <f t="shared" si="60"/>
        <v>1044892.0743475342</v>
      </c>
    </row>
    <row r="912" spans="2:29">
      <c r="B912" s="112">
        <v>44782</v>
      </c>
      <c r="C912" s="33">
        <v>908</v>
      </c>
      <c r="D912" s="55">
        <f>Bond_Historical!K912</f>
        <v>-2.2295500248445772E-3</v>
      </c>
      <c r="E912" s="55">
        <f>Bond_Historical!L912</f>
        <v>-2.2318642854600233E-3</v>
      </c>
      <c r="F912" s="55">
        <f>Bond_Historical!M912</f>
        <v>-2.0777700672017724E-3</v>
      </c>
      <c r="G912" s="55">
        <f>Bond_Historical!N912</f>
        <v>-4.5045868891202649E-3</v>
      </c>
      <c r="H912" s="55">
        <f>Bond_Historical!O912</f>
        <v>-2.644347455334462E-3</v>
      </c>
      <c r="I912" s="55">
        <f>Bond_Historical!P912</f>
        <v>9.8308493875973093E-4</v>
      </c>
      <c r="J912" s="55">
        <f>Equity_Historical!P913</f>
        <v>1.8269455738870389E-2</v>
      </c>
      <c r="K912" s="55">
        <f>Equity_Historical!Q913</f>
        <v>-1.0154134189788031E-2</v>
      </c>
      <c r="L912" s="55">
        <f>Equity_Historical!R913</f>
        <v>9.8254451375677128E-3</v>
      </c>
      <c r="M912" s="55">
        <f>Equity_Historical!S913</f>
        <v>-1.1841847644788961E-2</v>
      </c>
      <c r="N912" s="55">
        <f>Equity_Historical!T913</f>
        <v>-1.1697914945157652E-2</v>
      </c>
      <c r="O912" s="55">
        <f>Equity_Historical!U913</f>
        <v>8.9669952151080271E-3</v>
      </c>
      <c r="P912" s="55">
        <f>Equity_Historical!V913</f>
        <v>1.1581121116058997E-2</v>
      </c>
      <c r="Q912" s="55">
        <f>Equity_Historical!W913</f>
        <v>4.153921010076592E-3</v>
      </c>
      <c r="R912" s="55">
        <f>Equity_Historical!X913</f>
        <v>1.2293829400469483E-3</v>
      </c>
      <c r="S912" s="55">
        <f>Equity_Historical!Y913</f>
        <v>3.0312863742304241E-4</v>
      </c>
      <c r="T912" s="55">
        <f>Equity_Historical!Z913</f>
        <v>-8.714616832857098E-5</v>
      </c>
      <c r="V912" s="55"/>
      <c r="W912" s="55">
        <v>-2.5605612562378667E-3</v>
      </c>
      <c r="X912" s="55">
        <v>1.8338064494511641E-2</v>
      </c>
      <c r="Y912" s="94">
        <f t="shared" si="61"/>
        <v>9.9786141942118378E-3</v>
      </c>
      <c r="Z912" s="54">
        <f t="shared" si="62"/>
        <v>1009978.6141942118</v>
      </c>
      <c r="AA912" s="54">
        <f t="shared" si="63"/>
        <v>9978.6141942117829</v>
      </c>
      <c r="AB912" s="101">
        <v>6039.6920928014442</v>
      </c>
      <c r="AC912" s="6">
        <f t="shared" si="60"/>
        <v>1054870.688541746</v>
      </c>
    </row>
    <row r="913" spans="2:29">
      <c r="B913" s="112">
        <v>44783</v>
      </c>
      <c r="C913" s="33">
        <v>909</v>
      </c>
      <c r="D913" s="55">
        <f>Bond_Historical!K913</f>
        <v>2.753252473107046E-3</v>
      </c>
      <c r="E913" s="55">
        <f>Bond_Historical!L913</f>
        <v>2.5222385072888433E-3</v>
      </c>
      <c r="F913" s="55">
        <f>Bond_Historical!M913</f>
        <v>0</v>
      </c>
      <c r="G913" s="55">
        <f>Bond_Historical!N913</f>
        <v>9.4275670311242694E-3</v>
      </c>
      <c r="H913" s="55">
        <f>Bond_Historical!O913</f>
        <v>-1.4132080164359789E-3</v>
      </c>
      <c r="I913" s="55">
        <f>Bond_Historical!P913</f>
        <v>1.9627059387747431E-4</v>
      </c>
      <c r="J913" s="55">
        <f>Equity_Historical!P914</f>
        <v>9.4484239280558293E-3</v>
      </c>
      <c r="K913" s="55">
        <f>Equity_Historical!Q914</f>
        <v>5.6578000045141075E-2</v>
      </c>
      <c r="L913" s="55">
        <f>Equity_Historical!R914</f>
        <v>2.0929783340900452E-3</v>
      </c>
      <c r="M913" s="55">
        <f>Equity_Historical!S914</f>
        <v>1.1015544235373747E-2</v>
      </c>
      <c r="N913" s="55">
        <f>Equity_Historical!T914</f>
        <v>3.5185280189060003E-2</v>
      </c>
      <c r="O913" s="55">
        <f>Equity_Historical!U914</f>
        <v>2.5753393730344003E-2</v>
      </c>
      <c r="P913" s="55">
        <f>Equity_Historical!V914</f>
        <v>5.8125881177056322E-3</v>
      </c>
      <c r="Q913" s="55">
        <f>Equity_Historical!W914</f>
        <v>8.0832502835479522E-4</v>
      </c>
      <c r="R913" s="55">
        <f>Equity_Historical!X914</f>
        <v>8.557230515919826E-4</v>
      </c>
      <c r="S913" s="55">
        <f>Equity_Historical!Y914</f>
        <v>2.5857467360011894E-2</v>
      </c>
      <c r="T913" s="55">
        <f>Equity_Historical!Z914</f>
        <v>2.4942411178316061E-2</v>
      </c>
      <c r="V913" s="55"/>
      <c r="W913" s="55">
        <v>3.7490484727326057E-3</v>
      </c>
      <c r="X913" s="55">
        <v>1.7988556016872648E-2</v>
      </c>
      <c r="Y913" s="94">
        <f t="shared" si="61"/>
        <v>1.229275299921663E-2</v>
      </c>
      <c r="Z913" s="54">
        <f t="shared" si="62"/>
        <v>1012292.7529992167</v>
      </c>
      <c r="AA913" s="54">
        <f t="shared" si="63"/>
        <v>12292.752999216667</v>
      </c>
      <c r="AB913" s="101">
        <v>6091.8101061134366</v>
      </c>
      <c r="AC913" s="6">
        <f t="shared" si="60"/>
        <v>1067163.4415409626</v>
      </c>
    </row>
    <row r="914" spans="2:29">
      <c r="B914" s="112">
        <v>44784</v>
      </c>
      <c r="C914" s="33">
        <v>910</v>
      </c>
      <c r="D914" s="55">
        <f>Bond_Historical!K914</f>
        <v>-5.645650318427729E-3</v>
      </c>
      <c r="E914" s="55">
        <f>Bond_Historical!L914</f>
        <v>-5.3429450915406353E-3</v>
      </c>
      <c r="F914" s="55">
        <f>Bond_Historical!M914</f>
        <v>-5.4223188228936991E-3</v>
      </c>
      <c r="G914" s="55">
        <f>Bond_Historical!N914</f>
        <v>-9.6933786048598435E-3</v>
      </c>
      <c r="H914" s="55">
        <f>Bond_Historical!O914</f>
        <v>-4.2516278433864952E-3</v>
      </c>
      <c r="I914" s="55">
        <f>Bond_Historical!P914</f>
        <v>-2.7536730140953025E-3</v>
      </c>
      <c r="J914" s="55">
        <f>Equity_Historical!P915</f>
        <v>2.8517661764396903E-2</v>
      </c>
      <c r="K914" s="55">
        <f>Equity_Historical!Q915</f>
        <v>-4.7775203660240075E-3</v>
      </c>
      <c r="L914" s="55">
        <f>Equity_Historical!R915</f>
        <v>9.5975759375295285E-3</v>
      </c>
      <c r="M914" s="55">
        <f>Equity_Historical!S915</f>
        <v>-1.5203882392515907E-2</v>
      </c>
      <c r="N914" s="55">
        <f>Equity_Historical!T915</f>
        <v>2.3431038132190964E-2</v>
      </c>
      <c r="O914" s="55">
        <f>Equity_Historical!U915</f>
        <v>1.4673373695557429E-2</v>
      </c>
      <c r="P914" s="55">
        <f>Equity_Historical!V915</f>
        <v>-1.3919904523708462E-2</v>
      </c>
      <c r="Q914" s="55">
        <f>Equity_Historical!W915</f>
        <v>-5.1652117274703334E-3</v>
      </c>
      <c r="R914" s="55">
        <f>Equity_Historical!X915</f>
        <v>-9.0792046045281224E-3</v>
      </c>
      <c r="S914" s="55">
        <f>Equity_Historical!Y915</f>
        <v>-4.4413702376260387E-3</v>
      </c>
      <c r="T914" s="55">
        <f>Equity_Historical!Z915</f>
        <v>2.676977861316843E-2</v>
      </c>
      <c r="V914" s="55"/>
      <c r="W914" s="55">
        <v>-6.4053720622474723E-3</v>
      </c>
      <c r="X914" s="55">
        <v>8.6342533033221328E-3</v>
      </c>
      <c r="Y914" s="94">
        <f t="shared" si="61"/>
        <v>2.6184031570942903E-3</v>
      </c>
      <c r="Z914" s="54">
        <f t="shared" si="62"/>
        <v>1002618.4031570943</v>
      </c>
      <c r="AA914" s="54">
        <f t="shared" si="63"/>
        <v>2618.4031570942607</v>
      </c>
      <c r="AB914" s="101">
        <v>6107.9065969323274</v>
      </c>
      <c r="AC914" s="6">
        <f t="shared" si="60"/>
        <v>1069781.8446980568</v>
      </c>
    </row>
    <row r="915" spans="2:29">
      <c r="B915" s="112">
        <v>44785</v>
      </c>
      <c r="C915" s="33">
        <v>911</v>
      </c>
      <c r="D915" s="55">
        <f>Bond_Historical!K915</f>
        <v>4.5975570979119116E-3</v>
      </c>
      <c r="E915" s="55">
        <f>Bond_Historical!L915</f>
        <v>4.4708462750678935E-3</v>
      </c>
      <c r="F915" s="55">
        <f>Bond_Historical!M915</f>
        <v>2.5062123722608336E-3</v>
      </c>
      <c r="G915" s="55">
        <f>Bond_Historical!N915</f>
        <v>1.1533394579367008E-2</v>
      </c>
      <c r="H915" s="55">
        <f>Bond_Historical!O915</f>
        <v>4.4284161894632612E-3</v>
      </c>
      <c r="I915" s="55">
        <f>Bond_Historical!P915</f>
        <v>2.3609491948333519E-3</v>
      </c>
      <c r="J915" s="55">
        <f>Equity_Historical!P916</f>
        <v>8.654315091056259E-3</v>
      </c>
      <c r="K915" s="55">
        <f>Equity_Historical!Q916</f>
        <v>1.6816482245442538E-2</v>
      </c>
      <c r="L915" s="55">
        <f>Equity_Historical!R916</f>
        <v>1.8318298834783021E-2</v>
      </c>
      <c r="M915" s="55">
        <f>Equity_Historical!S916</f>
        <v>2.7244386840910642E-3</v>
      </c>
      <c r="N915" s="55">
        <f>Equity_Historical!T916</f>
        <v>8.32802763780441E-3</v>
      </c>
      <c r="O915" s="55">
        <f>Equity_Historical!U916</f>
        <v>1.6428264176057375E-2</v>
      </c>
      <c r="P915" s="55">
        <f>Equity_Historical!V916</f>
        <v>1.3667989581495116E-2</v>
      </c>
      <c r="Q915" s="55">
        <f>Equity_Historical!W916</f>
        <v>6.3767651690332054E-3</v>
      </c>
      <c r="R915" s="55">
        <f>Equity_Historical!X916</f>
        <v>2.0138867197032607E-2</v>
      </c>
      <c r="S915" s="55">
        <f>Equity_Historical!Y916</f>
        <v>2.1199215597148786E-2</v>
      </c>
      <c r="T915" s="55">
        <f>Equity_Historical!Z916</f>
        <v>1.7094499260937507E-2</v>
      </c>
      <c r="V915" s="55"/>
      <c r="W915" s="55">
        <v>6.0633477219169439E-3</v>
      </c>
      <c r="X915" s="55">
        <v>1.3536061046833444E-2</v>
      </c>
      <c r="Y915" s="94">
        <f t="shared" si="61"/>
        <v>1.0546975716866844E-2</v>
      </c>
      <c r="Z915" s="54">
        <f t="shared" si="62"/>
        <v>1010546.9757168668</v>
      </c>
      <c r="AA915" s="54">
        <f t="shared" si="63"/>
        <v>10546.975716866786</v>
      </c>
      <c r="AB915" s="101">
        <v>6132.5898978667101</v>
      </c>
      <c r="AC915" s="6">
        <f t="shared" si="60"/>
        <v>1080328.8204149236</v>
      </c>
    </row>
    <row r="916" spans="2:29">
      <c r="B916" s="112">
        <v>44788</v>
      </c>
      <c r="C916" s="33">
        <v>912</v>
      </c>
      <c r="D916" s="55">
        <f>Bond_Historical!K916</f>
        <v>1.0480932205158449E-3</v>
      </c>
      <c r="E916" s="55">
        <f>Bond_Historical!L916</f>
        <v>1.2599572127255185E-3</v>
      </c>
      <c r="F916" s="55">
        <f>Bond_Historical!M916</f>
        <v>8.3405379121348239E-4</v>
      </c>
      <c r="G916" s="55">
        <f>Bond_Historical!N916</f>
        <v>-7.0056645103637851E-4</v>
      </c>
      <c r="H916" s="55">
        <f>Bond_Historical!O916</f>
        <v>-8.8406703241137956E-4</v>
      </c>
      <c r="I916" s="55">
        <f>Bond_Historical!P916</f>
        <v>5.8918221089983508E-4</v>
      </c>
      <c r="J916" s="55">
        <f>Equity_Historical!P917</f>
        <v>-1.8034011586233314E-2</v>
      </c>
      <c r="K916" s="55">
        <f>Equity_Historical!Q917</f>
        <v>2.158341508970576E-3</v>
      </c>
      <c r="L916" s="55">
        <f>Equity_Historical!R917</f>
        <v>2.8699170869394609E-3</v>
      </c>
      <c r="M916" s="55">
        <f>Equity_Historical!S917</f>
        <v>6.2768260214283598E-4</v>
      </c>
      <c r="N916" s="55">
        <f>Equity_Historical!T917</f>
        <v>0</v>
      </c>
      <c r="O916" s="55">
        <f>Equity_Historical!U917</f>
        <v>2.6983875147159058E-3</v>
      </c>
      <c r="P916" s="55">
        <f>Equity_Historical!V917</f>
        <v>1.3589939149340339E-2</v>
      </c>
      <c r="Q916" s="55">
        <f>Equity_Historical!W917</f>
        <v>1.1835700200137559E-2</v>
      </c>
      <c r="R916" s="55">
        <f>Equity_Historical!X917</f>
        <v>1.7274724149811641E-3</v>
      </c>
      <c r="S916" s="55">
        <f>Equity_Historical!Y917</f>
        <v>6.3134546223493574E-3</v>
      </c>
      <c r="T916" s="55">
        <f>Equity_Historical!Z917</f>
        <v>-5.7477244141743503E-3</v>
      </c>
      <c r="V916" s="55"/>
      <c r="W916" s="55">
        <v>3.5055633508980966E-4</v>
      </c>
      <c r="X916" s="55">
        <v>8.5087528189887011E-3</v>
      </c>
      <c r="Y916" s="94">
        <f t="shared" si="61"/>
        <v>5.2454742254291441E-3</v>
      </c>
      <c r="Z916" s="54">
        <f t="shared" si="62"/>
        <v>1005245.4742254291</v>
      </c>
      <c r="AA916" s="54">
        <f t="shared" si="63"/>
        <v>5245.4742254291195</v>
      </c>
      <c r="AB916" s="101">
        <v>6140.3557878694264</v>
      </c>
      <c r="AC916" s="6">
        <f t="shared" si="60"/>
        <v>1085574.2946403527</v>
      </c>
    </row>
    <row r="917" spans="2:29">
      <c r="B917" s="112">
        <v>44789</v>
      </c>
      <c r="C917" s="33">
        <v>913</v>
      </c>
      <c r="D917" s="55">
        <f>Bond_Historical!K917</f>
        <v>-1.3101364471422695E-3</v>
      </c>
      <c r="E917" s="55">
        <f>Bond_Historical!L917</f>
        <v>-1.4541477546715373E-3</v>
      </c>
      <c r="F917" s="55">
        <f>Bond_Historical!M917</f>
        <v>4.1659214006664055E-4</v>
      </c>
      <c r="G917" s="55">
        <f>Bond_Historical!N917</f>
        <v>-3.8618283796911538E-3</v>
      </c>
      <c r="H917" s="55">
        <f>Bond_Historical!O917</f>
        <v>-1.7701969703809884E-4</v>
      </c>
      <c r="I917" s="55">
        <f>Bond_Historical!P917</f>
        <v>-1.5722955440473528E-3</v>
      </c>
      <c r="J917" s="55">
        <f>Equity_Historical!P918</f>
        <v>-9.3590653872901736E-3</v>
      </c>
      <c r="K917" s="55">
        <f>Equity_Historical!Q918</f>
        <v>-7.8810100247142505E-3</v>
      </c>
      <c r="L917" s="55">
        <f>Equity_Historical!R918</f>
        <v>4.9795315875651461E-2</v>
      </c>
      <c r="M917" s="55">
        <f>Equity_Historical!S918</f>
        <v>-3.3521212862336731E-3</v>
      </c>
      <c r="N917" s="55">
        <f>Equity_Historical!T918</f>
        <v>-3.1910609134299409E-4</v>
      </c>
      <c r="O917" s="55">
        <f>Equity_Historical!U918</f>
        <v>9.5088413987254195E-3</v>
      </c>
      <c r="P917" s="55">
        <f>Equity_Historical!V918</f>
        <v>-1.0964959523693472E-2</v>
      </c>
      <c r="Q917" s="55">
        <f>Equity_Historical!W918</f>
        <v>5.2125013858941626E-3</v>
      </c>
      <c r="R917" s="55">
        <f>Equity_Historical!X918</f>
        <v>2.7136429509389166E-3</v>
      </c>
      <c r="S917" s="55">
        <f>Equity_Historical!Y918</f>
        <v>-9.2427542526009212E-4</v>
      </c>
      <c r="T917" s="55">
        <f>Equity_Historical!Z918</f>
        <v>1.0679095636755937E-2</v>
      </c>
      <c r="V917" s="55"/>
      <c r="W917" s="55">
        <v>-1.7704201220661653E-3</v>
      </c>
      <c r="X917" s="55">
        <v>-1.6144033791872715E-2</v>
      </c>
      <c r="Y917" s="94">
        <f t="shared" si="61"/>
        <v>-1.0394588323950094E-2</v>
      </c>
      <c r="Z917" s="54">
        <f t="shared" si="62"/>
        <v>989605.41167604993</v>
      </c>
      <c r="AA917" s="54">
        <f t="shared" si="63"/>
        <v>-10394.588323950069</v>
      </c>
      <c r="AB917" s="101">
        <v>6169.5436038346961</v>
      </c>
      <c r="AC917" s="6">
        <f t="shared" si="60"/>
        <v>1075179.7063164026</v>
      </c>
    </row>
    <row r="918" spans="2:29">
      <c r="B918" s="112">
        <v>44790</v>
      </c>
      <c r="C918" s="33">
        <v>914</v>
      </c>
      <c r="D918" s="55">
        <f>Bond_Historical!K918</f>
        <v>-5.9169761586136968E-3</v>
      </c>
      <c r="E918" s="55">
        <f>Bond_Historical!L918</f>
        <v>-5.9340316440203511E-3</v>
      </c>
      <c r="F918" s="55">
        <f>Bond_Historical!M918</f>
        <v>-4.175412006133028E-3</v>
      </c>
      <c r="G918" s="55">
        <f>Bond_Historical!N918</f>
        <v>-9.4533987682974396E-3</v>
      </c>
      <c r="H918" s="55">
        <f>Bond_Historical!O918</f>
        <v>-2.8349310214843097E-3</v>
      </c>
      <c r="I918" s="55">
        <f>Bond_Historical!P918</f>
        <v>-4.3367583882110549E-3</v>
      </c>
      <c r="J918" s="55">
        <f>Equity_Historical!P919</f>
        <v>8.0584797021348489E-3</v>
      </c>
      <c r="K918" s="55">
        <f>Equity_Historical!Q919</f>
        <v>-2.6079562906049767E-2</v>
      </c>
      <c r="L918" s="55">
        <f>Equity_Historical!R919</f>
        <v>1.0755318445693132E-3</v>
      </c>
      <c r="M918" s="55">
        <f>Equity_Historical!S919</f>
        <v>0</v>
      </c>
      <c r="N918" s="55">
        <f>Equity_Historical!T919</f>
        <v>-1.1714744816151685E-2</v>
      </c>
      <c r="O918" s="55">
        <f>Equity_Historical!U919</f>
        <v>-8.4478235644785335E-3</v>
      </c>
      <c r="P918" s="55">
        <f>Equity_Historical!V919</f>
        <v>-3.5618275088818521E-3</v>
      </c>
      <c r="Q918" s="55">
        <f>Equity_Historical!W919</f>
        <v>5.5833567420170808E-3</v>
      </c>
      <c r="R918" s="55">
        <f>Equity_Historical!X919</f>
        <v>-2.0527719513378129E-3</v>
      </c>
      <c r="S918" s="55">
        <f>Equity_Historical!Y919</f>
        <v>8.7462513180911125E-3</v>
      </c>
      <c r="T918" s="55">
        <f>Equity_Historical!Z919</f>
        <v>-1.4401419126822957E-2</v>
      </c>
      <c r="V918" s="55"/>
      <c r="W918" s="55">
        <v>-6.3472091366163158E-3</v>
      </c>
      <c r="X918" s="55">
        <v>-6.7176205861689542E-4</v>
      </c>
      <c r="Y918" s="94">
        <f t="shared" si="61"/>
        <v>-2.941940889816664E-3</v>
      </c>
      <c r="Z918" s="54">
        <f t="shared" si="62"/>
        <v>997058.05911018339</v>
      </c>
      <c r="AA918" s="54">
        <f t="shared" si="63"/>
        <v>-2941.9408898166148</v>
      </c>
      <c r="AB918" s="101">
        <v>6200.9828859299887</v>
      </c>
      <c r="AC918" s="6">
        <f t="shared" si="60"/>
        <v>1072237.7654265859</v>
      </c>
    </row>
    <row r="919" spans="2:29">
      <c r="B919" s="112">
        <v>44791</v>
      </c>
      <c r="C919" s="33">
        <v>915</v>
      </c>
      <c r="D919" s="55">
        <f>Bond_Historical!K919</f>
        <v>1.8447409224671347E-3</v>
      </c>
      <c r="E919" s="55">
        <f>Bond_Historical!L919</f>
        <v>2.1442786134216172E-3</v>
      </c>
      <c r="F919" s="55">
        <f>Bond_Historical!M919</f>
        <v>8.3653940665084838E-4</v>
      </c>
      <c r="G919" s="55">
        <f>Bond_Historical!N919</f>
        <v>2.5710359962238449E-3</v>
      </c>
      <c r="H919" s="55">
        <f>Bond_Historical!O919</f>
        <v>5.6619039959135333E-3</v>
      </c>
      <c r="I919" s="55">
        <f>Bond_Historical!P919</f>
        <v>-1.9773243574831042E-3</v>
      </c>
      <c r="J919" s="55">
        <f>Equity_Historical!P920</f>
        <v>2.3368885900422021E-2</v>
      </c>
      <c r="K919" s="55">
        <f>Equity_Historical!Q920</f>
        <v>-1.0872672931963331E-3</v>
      </c>
      <c r="L919" s="55">
        <f>Equity_Historical!R920</f>
        <v>-3.2305352979764904E-3</v>
      </c>
      <c r="M919" s="55">
        <f>Equity_Historical!S920</f>
        <v>-6.3158733797472289E-3</v>
      </c>
      <c r="N919" s="55">
        <f>Equity_Historical!T920</f>
        <v>0</v>
      </c>
      <c r="O919" s="55">
        <f>Equity_Historical!U920</f>
        <v>-7.7794986110108887E-3</v>
      </c>
      <c r="P919" s="55">
        <f>Equity_Historical!V920</f>
        <v>-7.1254478604377506E-3</v>
      </c>
      <c r="Q919" s="55">
        <f>Equity_Historical!W920</f>
        <v>3.4736727726418335E-3</v>
      </c>
      <c r="R919" s="55">
        <f>Equity_Historical!X920</f>
        <v>4.0368362338631669E-4</v>
      </c>
      <c r="S919" s="55">
        <f>Equity_Historical!Y920</f>
        <v>-2.2942960381946084E-3</v>
      </c>
      <c r="T919" s="55">
        <f>Equity_Historical!Z920</f>
        <v>9.0080189379830346E-3</v>
      </c>
      <c r="V919" s="55"/>
      <c r="W919" s="55">
        <v>1.6747993761917128E-3</v>
      </c>
      <c r="X919" s="55">
        <v>-4.0299492580988389E-3</v>
      </c>
      <c r="Y919" s="94">
        <f t="shared" si="61"/>
        <v>-1.748049804382618E-3</v>
      </c>
      <c r="Z919" s="54">
        <f t="shared" si="62"/>
        <v>998251.95019561739</v>
      </c>
      <c r="AA919" s="54">
        <f t="shared" si="63"/>
        <v>-1748.0498043826083</v>
      </c>
      <c r="AB919" s="101">
        <v>6243.8219624654157</v>
      </c>
      <c r="AC919" s="6">
        <f t="shared" si="60"/>
        <v>1070489.7156222034</v>
      </c>
    </row>
    <row r="920" spans="2:29">
      <c r="B920" s="112">
        <v>44792</v>
      </c>
      <c r="C920" s="33">
        <v>916</v>
      </c>
      <c r="D920" s="55">
        <f>Bond_Historical!K920</f>
        <v>-6.3383857213775716E-3</v>
      </c>
      <c r="E920" s="55">
        <f>Bond_Historical!L920</f>
        <v>-7.0346824186890916E-3</v>
      </c>
      <c r="F920" s="55">
        <f>Bond_Historical!M920</f>
        <v>-4.6092343352761569E-3</v>
      </c>
      <c r="G920" s="55">
        <f>Bond_Historical!N920</f>
        <v>-1.1935608888499028E-2</v>
      </c>
      <c r="H920" s="55">
        <f>Bond_Historical!O920</f>
        <v>-1.7658862449797291E-3</v>
      </c>
      <c r="I920" s="55">
        <f>Bond_Historical!P920</f>
        <v>-3.5693079481325363E-3</v>
      </c>
      <c r="J920" s="55">
        <f>Equity_Historical!P921</f>
        <v>-3.183669393336204E-3</v>
      </c>
      <c r="K920" s="55">
        <f>Equity_Historical!Q921</f>
        <v>-3.9115389614353423E-2</v>
      </c>
      <c r="L920" s="55">
        <f>Equity_Historical!R921</f>
        <v>-1.4850560495715568E-2</v>
      </c>
      <c r="M920" s="55">
        <f>Equity_Historical!S921</f>
        <v>1.266294244585704E-3</v>
      </c>
      <c r="N920" s="55">
        <f>Equity_Historical!T921</f>
        <v>-2.4014841311274692E-2</v>
      </c>
      <c r="O920" s="55">
        <f>Equity_Historical!U921</f>
        <v>-2.5056485105971051E-2</v>
      </c>
      <c r="P920" s="55">
        <f>Equity_Historical!V921</f>
        <v>-3.9279186372334829E-3</v>
      </c>
      <c r="Q920" s="55">
        <f>Equity_Historical!W921</f>
        <v>-3.7720557146193922E-3</v>
      </c>
      <c r="R920" s="55">
        <f>Equity_Historical!X921</f>
        <v>5.669557416071936E-3</v>
      </c>
      <c r="S920" s="55">
        <f>Equity_Historical!Y921</f>
        <v>-1.5217059124774352E-2</v>
      </c>
      <c r="T920" s="55">
        <f>Equity_Historical!Z921</f>
        <v>4.5281727417740055E-3</v>
      </c>
      <c r="V920" s="55"/>
      <c r="W920" s="55">
        <v>-7.3455332815525257E-3</v>
      </c>
      <c r="X920" s="55">
        <v>-3.376419939510477E-2</v>
      </c>
      <c r="Y920" s="94">
        <f t="shared" si="61"/>
        <v>-2.3196732949683871E-2</v>
      </c>
      <c r="Z920" s="54">
        <f t="shared" si="62"/>
        <v>976803.26705031609</v>
      </c>
      <c r="AA920" s="54">
        <f t="shared" si="63"/>
        <v>-23196.732949683908</v>
      </c>
      <c r="AB920" s="101">
        <v>6268.849078050931</v>
      </c>
      <c r="AC920" s="6">
        <f t="shared" si="60"/>
        <v>1047292.9826725195</v>
      </c>
    </row>
    <row r="921" spans="2:29">
      <c r="B921" s="112">
        <v>44795</v>
      </c>
      <c r="C921" s="33">
        <v>917</v>
      </c>
      <c r="D921" s="55">
        <f>Bond_Historical!K921</f>
        <v>-4.513816759313163E-3</v>
      </c>
      <c r="E921" s="55">
        <f>Bond_Historical!L921</f>
        <v>-4.3234657899929013E-3</v>
      </c>
      <c r="F921" s="55">
        <f>Bond_Historical!M921</f>
        <v>-2.5228993657531616E-3</v>
      </c>
      <c r="G921" s="55">
        <f>Bond_Historical!N921</f>
        <v>-6.7432777575302371E-3</v>
      </c>
      <c r="H921" s="55">
        <f>Bond_Historical!O921</f>
        <v>-1.9460364657218193E-3</v>
      </c>
      <c r="I921" s="55">
        <f>Bond_Historical!P921</f>
        <v>-1.7895470957776773E-3</v>
      </c>
      <c r="J921" s="55">
        <f>Equity_Historical!P922</f>
        <v>-7.4421168268180924E-4</v>
      </c>
      <c r="K921" s="55">
        <f>Equity_Historical!Q922</f>
        <v>-2.9668978305000451E-2</v>
      </c>
      <c r="L921" s="55">
        <f>Equity_Historical!R922</f>
        <v>-1.8042408005619237E-2</v>
      </c>
      <c r="M921" s="55">
        <f>Equity_Historical!S922</f>
        <v>-8.2599344058633551E-3</v>
      </c>
      <c r="N921" s="55">
        <f>Equity_Historical!T922</f>
        <v>-3.7397078835592387E-2</v>
      </c>
      <c r="O921" s="55">
        <f>Equity_Historical!U922</f>
        <v>-1.6660001162653787E-2</v>
      </c>
      <c r="P921" s="55">
        <f>Equity_Historical!V922</f>
        <v>-1.712775738858555E-2</v>
      </c>
      <c r="Q921" s="55">
        <f>Equity_Historical!W922</f>
        <v>-1.1402434383875018E-2</v>
      </c>
      <c r="R921" s="55">
        <f>Equity_Historical!X922</f>
        <v>-6.8625915609540839E-3</v>
      </c>
      <c r="S921" s="55">
        <f>Equity_Historical!Y922</f>
        <v>-2.3298570234137016E-2</v>
      </c>
      <c r="T921" s="55">
        <f>Equity_Historical!Z922</f>
        <v>-5.4243303861921033E-5</v>
      </c>
      <c r="V921" s="55"/>
      <c r="W921" s="55">
        <v>-4.3331122598198974E-3</v>
      </c>
      <c r="X921" s="55">
        <v>-4.1961135298290014E-2</v>
      </c>
      <c r="Y921" s="94">
        <f t="shared" si="61"/>
        <v>-2.6909926082901967E-2</v>
      </c>
      <c r="Z921" s="54">
        <f t="shared" si="62"/>
        <v>973090.07391709799</v>
      </c>
      <c r="AA921" s="54">
        <f t="shared" si="63"/>
        <v>-26909.926082902006</v>
      </c>
      <c r="AB921" s="101">
        <v>6305.4078206121922</v>
      </c>
      <c r="AC921" s="6">
        <f t="shared" si="60"/>
        <v>1020383.0565896175</v>
      </c>
    </row>
    <row r="922" spans="2:29">
      <c r="B922" s="112">
        <v>44796</v>
      </c>
      <c r="C922" s="33">
        <v>918</v>
      </c>
      <c r="D922" s="55">
        <f>Bond_Historical!K922</f>
        <v>-3.9958349077880248E-4</v>
      </c>
      <c r="E922" s="55">
        <f>Bond_Historical!L922</f>
        <v>-3.9394918728486534E-4</v>
      </c>
      <c r="F922" s="55">
        <f>Bond_Historical!M922</f>
        <v>-1.2642147737331089E-3</v>
      </c>
      <c r="G922" s="55">
        <f>Bond_Historical!N922</f>
        <v>1.0822147227532962E-3</v>
      </c>
      <c r="H922" s="55">
        <f>Bond_Historical!O922</f>
        <v>1.2387516908736809E-3</v>
      </c>
      <c r="I922" s="55">
        <f>Bond_Historical!P922</f>
        <v>-9.9541141159178591E-4</v>
      </c>
      <c r="J922" s="55">
        <f>Equity_Historical!P923</f>
        <v>4.1566208439662251E-2</v>
      </c>
      <c r="K922" s="55">
        <f>Equity_Historical!Q923</f>
        <v>-1.1969529681847117E-2</v>
      </c>
      <c r="L922" s="55">
        <f>Equity_Historical!R923</f>
        <v>-4.2446224123462977E-3</v>
      </c>
      <c r="M922" s="55">
        <f>Equity_Historical!S923</f>
        <v>-9.1871961687649828E-3</v>
      </c>
      <c r="N922" s="55">
        <f>Equity_Historical!T923</f>
        <v>1.8873346919850653E-2</v>
      </c>
      <c r="O922" s="55">
        <f>Equity_Historical!U923</f>
        <v>-9.9057089548543267E-3</v>
      </c>
      <c r="P922" s="55">
        <f>Equity_Historical!V923</f>
        <v>-1.6898174741714293E-2</v>
      </c>
      <c r="Q922" s="55">
        <f>Equity_Historical!W923</f>
        <v>-6.5599232389188366E-3</v>
      </c>
      <c r="R922" s="55">
        <f>Equity_Historical!X923</f>
        <v>-1.6235457059630597E-2</v>
      </c>
      <c r="S922" s="55">
        <f>Equity_Historical!Y923</f>
        <v>-2.0312024791895064E-3</v>
      </c>
      <c r="T922" s="55">
        <f>Equity_Historical!Z923</f>
        <v>1.4076380227228286E-2</v>
      </c>
      <c r="V922" s="55"/>
      <c r="W922" s="55">
        <v>-9.4752082752092834E-5</v>
      </c>
      <c r="X922" s="55">
        <v>4.8705867945072322E-3</v>
      </c>
      <c r="Y922" s="94">
        <f t="shared" si="61"/>
        <v>2.8844512436035021E-3</v>
      </c>
      <c r="Z922" s="54">
        <f t="shared" si="62"/>
        <v>1002884.4512436035</v>
      </c>
      <c r="AA922" s="54">
        <f t="shared" si="63"/>
        <v>2884.4512436034856</v>
      </c>
      <c r="AB922" s="101">
        <v>6315.4112399531296</v>
      </c>
      <c r="AC922" s="6">
        <f t="shared" si="60"/>
        <v>1023267.507833221</v>
      </c>
    </row>
    <row r="923" spans="2:29">
      <c r="B923" s="112">
        <v>44797</v>
      </c>
      <c r="C923" s="33">
        <v>919</v>
      </c>
      <c r="D923" s="55">
        <f>Bond_Historical!K923</f>
        <v>-2.532663207692095E-3</v>
      </c>
      <c r="E923" s="55">
        <f>Bond_Historical!L923</f>
        <v>-2.6635301169262307E-3</v>
      </c>
      <c r="F923" s="55">
        <f>Bond_Historical!M923</f>
        <v>-2.9554171613417166E-3</v>
      </c>
      <c r="G923" s="55">
        <f>Bond_Historical!N923</f>
        <v>-2.9783328996849244E-3</v>
      </c>
      <c r="H923" s="55">
        <f>Bond_Historical!O923</f>
        <v>0</v>
      </c>
      <c r="I923" s="55">
        <f>Bond_Historical!P923</f>
        <v>-2.3932721194962004E-3</v>
      </c>
      <c r="J923" s="55">
        <f>Equity_Historical!P924</f>
        <v>5.9008982545341411E-3</v>
      </c>
      <c r="K923" s="55">
        <f>Equity_Historical!Q924</f>
        <v>1.3256653030288123E-2</v>
      </c>
      <c r="L923" s="55">
        <f>Equity_Historical!R924</f>
        <v>7.2127611341636219E-3</v>
      </c>
      <c r="M923" s="55">
        <f>Equity_Historical!S924</f>
        <v>7.4841438226585988E-3</v>
      </c>
      <c r="N923" s="55">
        <f>Equity_Historical!T924</f>
        <v>-5.0542348455565674E-4</v>
      </c>
      <c r="O923" s="55">
        <f>Equity_Historical!U924</f>
        <v>2.4208571964000891E-3</v>
      </c>
      <c r="P923" s="55">
        <f>Equity_Historical!V924</f>
        <v>-2.8317317410135236E-3</v>
      </c>
      <c r="Q923" s="55">
        <f>Equity_Historical!W924</f>
        <v>1.2142554027414836E-3</v>
      </c>
      <c r="R923" s="55">
        <f>Equity_Historical!X924</f>
        <v>1.2308672527428914E-3</v>
      </c>
      <c r="S923" s="55">
        <f>Equity_Historical!Y924</f>
        <v>1.7923063217966466E-3</v>
      </c>
      <c r="T923" s="55">
        <f>Equity_Historical!Z924</f>
        <v>1.7190208983304971E-2</v>
      </c>
      <c r="V923" s="55"/>
      <c r="W923" s="55">
        <v>-2.6432106535558648E-3</v>
      </c>
      <c r="X923" s="55">
        <v>-1.6532208838489673E-2</v>
      </c>
      <c r="Y923" s="94">
        <f t="shared" si="61"/>
        <v>-1.0976609564516149E-2</v>
      </c>
      <c r="Z923" s="54">
        <f t="shared" si="62"/>
        <v>989023.39043548389</v>
      </c>
      <c r="AA923" s="54">
        <f t="shared" si="63"/>
        <v>-10976.609564516111</v>
      </c>
      <c r="AB923" s="101">
        <v>6316.467067695572</v>
      </c>
      <c r="AC923" s="6">
        <f t="shared" si="60"/>
        <v>1012290.8982687049</v>
      </c>
    </row>
    <row r="924" spans="2:29">
      <c r="B924" s="112">
        <v>44798</v>
      </c>
      <c r="C924" s="33">
        <v>920</v>
      </c>
      <c r="D924" s="55">
        <f>Bond_Historical!K924</f>
        <v>5.4570845551650676E-3</v>
      </c>
      <c r="E924" s="55">
        <f>Bond_Historical!L924</f>
        <v>5.5161569453062572E-3</v>
      </c>
      <c r="F924" s="55">
        <f>Bond_Historical!M924</f>
        <v>4.6406086983594476E-3</v>
      </c>
      <c r="G924" s="55">
        <f>Bond_Historical!N924</f>
        <v>1.0250902500843984E-2</v>
      </c>
      <c r="H924" s="55">
        <f>Bond_Historical!O924</f>
        <v>3.1785785918684319E-3</v>
      </c>
      <c r="I924" s="55">
        <f>Bond_Historical!P924</f>
        <v>1.9956762645117359E-4</v>
      </c>
      <c r="J924" s="55">
        <f>Equity_Historical!P925</f>
        <v>5.1601142204345425E-3</v>
      </c>
      <c r="K924" s="55">
        <f>Equity_Historical!Q925</f>
        <v>3.3252044039797125E-2</v>
      </c>
      <c r="L924" s="55">
        <f>Equity_Historical!R925</f>
        <v>6.6459479651004632E-3</v>
      </c>
      <c r="M924" s="55">
        <f>Equity_Historical!S925</f>
        <v>1.490256390293978E-3</v>
      </c>
      <c r="N924" s="55">
        <f>Equity_Historical!T925</f>
        <v>2.0846284742067647E-2</v>
      </c>
      <c r="O924" s="55">
        <f>Equity_Historical!U925</f>
        <v>2.3470335667587192E-2</v>
      </c>
      <c r="P924" s="55">
        <f>Equity_Historical!V925</f>
        <v>1.4116333871773358E-2</v>
      </c>
      <c r="Q924" s="55">
        <f>Equity_Historical!W925</f>
        <v>5.8485817976442625E-3</v>
      </c>
      <c r="R924" s="55">
        <f>Equity_Historical!X925</f>
        <v>9.4804508957430349E-3</v>
      </c>
      <c r="S924" s="55">
        <f>Equity_Historical!Y925</f>
        <v>1.4812348949536322E-2</v>
      </c>
      <c r="T924" s="55">
        <f>Equity_Historical!Z925</f>
        <v>1.7595637810090582E-2</v>
      </c>
      <c r="V924" s="55"/>
      <c r="W924" s="55">
        <v>6.0872644531725952E-3</v>
      </c>
      <c r="X924" s="55">
        <v>2.3174785481871962E-2</v>
      </c>
      <c r="Y924" s="94">
        <f t="shared" si="61"/>
        <v>1.6339777070392216E-2</v>
      </c>
      <c r="Z924" s="54">
        <f t="shared" si="62"/>
        <v>1016339.7770703923</v>
      </c>
      <c r="AA924" s="54">
        <f t="shared" si="63"/>
        <v>16339.777070392272</v>
      </c>
      <c r="AB924" s="101">
        <v>6343.5253279765602</v>
      </c>
      <c r="AC924" s="6">
        <f t="shared" si="60"/>
        <v>1028630.6753390972</v>
      </c>
    </row>
    <row r="925" spans="2:29">
      <c r="B925" s="112">
        <v>44799</v>
      </c>
      <c r="C925" s="33">
        <v>921</v>
      </c>
      <c r="D925" s="55">
        <f>Bond_Historical!K925</f>
        <v>-1.9928448189737475E-3</v>
      </c>
      <c r="E925" s="55">
        <f>Bond_Historical!L925</f>
        <v>-1.8679620155925103E-3</v>
      </c>
      <c r="F925" s="55">
        <f>Bond_Historical!M925</f>
        <v>4.206238991282802E-4</v>
      </c>
      <c r="G925" s="55">
        <f>Bond_Historical!N925</f>
        <v>-6.0118527022628467E-3</v>
      </c>
      <c r="H925" s="55">
        <f>Bond_Historical!O925</f>
        <v>-1.588063791052101E-3</v>
      </c>
      <c r="I925" s="55">
        <f>Bond_Historical!P925</f>
        <v>-2.5986651178088512E-3</v>
      </c>
      <c r="J925" s="55">
        <f>Equity_Historical!P926</f>
        <v>-1.2388360564834004E-2</v>
      </c>
      <c r="K925" s="55">
        <f>Equity_Historical!Q926</f>
        <v>-4.2358633046028639E-2</v>
      </c>
      <c r="L925" s="55">
        <f>Equity_Historical!R926</f>
        <v>-3.1931462325610505E-2</v>
      </c>
      <c r="M925" s="55">
        <f>Equity_Historical!S926</f>
        <v>-2.1284323210536152E-2</v>
      </c>
      <c r="N925" s="55">
        <f>Equity_Historical!T926</f>
        <v>-4.6795145256706069E-2</v>
      </c>
      <c r="O925" s="55">
        <f>Equity_Historical!U926</f>
        <v>-3.3276372065673875E-2</v>
      </c>
      <c r="P925" s="55">
        <f>Equity_Historical!V926</f>
        <v>-2.6633827408257964E-2</v>
      </c>
      <c r="Q925" s="55">
        <f>Equity_Historical!W926</f>
        <v>-9.3944740331096867E-3</v>
      </c>
      <c r="R925" s="55">
        <f>Equity_Historical!X926</f>
        <v>-2.3011438859335945E-2</v>
      </c>
      <c r="S925" s="55">
        <f>Equity_Historical!Y926</f>
        <v>-3.8428006368611732E-2</v>
      </c>
      <c r="T925" s="55">
        <f>Equity_Historical!Z926</f>
        <v>-2.285349657311514E-2</v>
      </c>
      <c r="V925" s="55"/>
      <c r="W925" s="55">
        <v>-2.7976247934711745E-3</v>
      </c>
      <c r="X925" s="55">
        <v>-4.5029740748618374E-2</v>
      </c>
      <c r="Y925" s="94">
        <f t="shared" si="61"/>
        <v>-2.8136894366559494E-2</v>
      </c>
      <c r="Z925" s="54">
        <f t="shared" si="62"/>
        <v>971863.10563344054</v>
      </c>
      <c r="AA925" s="54">
        <f t="shared" si="63"/>
        <v>-28136.894366559456</v>
      </c>
      <c r="AB925" s="101">
        <v>6348.4519856615225</v>
      </c>
      <c r="AC925" s="6">
        <f t="shared" si="60"/>
        <v>1000493.7809725377</v>
      </c>
    </row>
    <row r="926" spans="2:29">
      <c r="B926" s="112">
        <v>44802</v>
      </c>
      <c r="C926" s="33">
        <v>922</v>
      </c>
      <c r="D926" s="55">
        <f>Bond_Historical!K926</f>
        <v>-4.532204229024968E-3</v>
      </c>
      <c r="E926" s="55">
        <f>Bond_Historical!L926</f>
        <v>-4.8342867480475268E-3</v>
      </c>
      <c r="F926" s="55">
        <f>Bond_Historical!M926</f>
        <v>-3.7933224826387675E-3</v>
      </c>
      <c r="G926" s="55">
        <f>Bond_Historical!N926</f>
        <v>-7.4074878240390218E-3</v>
      </c>
      <c r="H926" s="55">
        <f>Bond_Historical!O926</f>
        <v>-4.0696109428311365E-3</v>
      </c>
      <c r="I926" s="55">
        <f>Bond_Historical!P926</f>
        <v>-2.4048459848609151E-3</v>
      </c>
      <c r="J926" s="55">
        <f>Equity_Historical!P927</f>
        <v>2.2729460331558371E-2</v>
      </c>
      <c r="K926" s="55">
        <f>Equity_Historical!Q927</f>
        <v>-1.6264607054486107E-2</v>
      </c>
      <c r="L926" s="55">
        <f>Equity_Historical!R927</f>
        <v>9.6793037023439124E-3</v>
      </c>
      <c r="M926" s="55">
        <f>Equity_Historical!S927</f>
        <v>-1.5221561343725816E-3</v>
      </c>
      <c r="N926" s="55">
        <f>Equity_Historical!T927</f>
        <v>2.0731616269426892E-3</v>
      </c>
      <c r="O926" s="55">
        <f>Equity_Historical!U927</f>
        <v>-2.4448244211451187E-3</v>
      </c>
      <c r="P926" s="55">
        <f>Equity_Historical!V927</f>
        <v>-5.6440663754969422E-3</v>
      </c>
      <c r="Q926" s="55">
        <f>Equity_Historical!W927</f>
        <v>6.8776795601728389E-3</v>
      </c>
      <c r="R926" s="55">
        <f>Equity_Historical!X927</f>
        <v>9.8208748692572476E-4</v>
      </c>
      <c r="S926" s="55">
        <f>Equity_Historical!Y927</f>
        <v>-1.3784914561767335E-2</v>
      </c>
      <c r="T926" s="55">
        <f>Equity_Historical!Z927</f>
        <v>3.2368124459617926E-3</v>
      </c>
      <c r="V926" s="55"/>
      <c r="W926" s="55">
        <v>-5.0788009803548976E-3</v>
      </c>
      <c r="X926" s="55">
        <v>2.0041569774312549E-3</v>
      </c>
      <c r="Y926" s="94">
        <f t="shared" si="61"/>
        <v>-8.2902620568320643E-4</v>
      </c>
      <c r="Z926" s="54">
        <f t="shared" si="62"/>
        <v>999170.97379431676</v>
      </c>
      <c r="AA926" s="54">
        <f t="shared" si="63"/>
        <v>-829.02620568324346</v>
      </c>
      <c r="AB926" s="101">
        <v>6365.4503945525503</v>
      </c>
      <c r="AC926" s="6">
        <f t="shared" si="60"/>
        <v>999664.75476685446</v>
      </c>
    </row>
    <row r="927" spans="2:29">
      <c r="B927" s="112">
        <v>44803</v>
      </c>
      <c r="C927" s="33">
        <v>923</v>
      </c>
      <c r="D927" s="55">
        <f>Bond_Historical!K927</f>
        <v>8.0145268724017798E-4</v>
      </c>
      <c r="E927" s="55">
        <f>Bond_Historical!L927</f>
        <v>1.2848511789714683E-3</v>
      </c>
      <c r="F927" s="55">
        <f>Bond_Historical!M927</f>
        <v>4.2204463193986995E-4</v>
      </c>
      <c r="G927" s="55">
        <f>Bond_Historical!N927</f>
        <v>1.2684851744323565E-3</v>
      </c>
      <c r="H927" s="55">
        <f>Bond_Historical!O927</f>
        <v>-1.5971564575559597E-3</v>
      </c>
      <c r="I927" s="55">
        <f>Bond_Historical!P927</f>
        <v>-6.0205838328050969E-4</v>
      </c>
      <c r="J927" s="55">
        <f>Equity_Historical!P928</f>
        <v>-3.8797409610765311E-2</v>
      </c>
      <c r="K927" s="55">
        <f>Equity_Historical!Q928</f>
        <v>-1.2708344753493372E-2</v>
      </c>
      <c r="L927" s="55">
        <f>Equity_Historical!R928</f>
        <v>-3.0147086586224678E-3</v>
      </c>
      <c r="M927" s="55">
        <f>Equity_Historical!S928</f>
        <v>-4.3620159402100135E-3</v>
      </c>
      <c r="N927" s="55">
        <f>Equity_Historical!T928</f>
        <v>-1.4603858313927938E-2</v>
      </c>
      <c r="O927" s="55">
        <f>Equity_Historical!U928</f>
        <v>1.748626162070342E-4</v>
      </c>
      <c r="P927" s="55">
        <f>Equity_Historical!V928</f>
        <v>-2.4634819377523317E-2</v>
      </c>
      <c r="Q927" s="55">
        <f>Equity_Historical!W928</f>
        <v>-9.214776363614726E-3</v>
      </c>
      <c r="R927" s="55">
        <f>Equity_Historical!X928</f>
        <v>-1.3167515101894216E-2</v>
      </c>
      <c r="S927" s="55">
        <f>Equity_Historical!Y928</f>
        <v>-1.5423754321958629E-2</v>
      </c>
      <c r="T927" s="55">
        <f>Equity_Historical!Z928</f>
        <v>-3.1683310936642083E-2</v>
      </c>
      <c r="V927" s="55"/>
      <c r="W927" s="55">
        <v>6.8945566328801723E-4</v>
      </c>
      <c r="X927" s="55">
        <v>-1.9974530473012491E-2</v>
      </c>
      <c r="Y927" s="94">
        <f t="shared" si="61"/>
        <v>-1.1708936018492287E-2</v>
      </c>
      <c r="Z927" s="54">
        <f t="shared" si="62"/>
        <v>988291.06398150767</v>
      </c>
      <c r="AA927" s="54">
        <f t="shared" si="63"/>
        <v>-11708.936018492328</v>
      </c>
      <c r="AB927" s="101">
        <v>6402.3107479910832</v>
      </c>
      <c r="AC927" s="6">
        <f t="shared" si="60"/>
        <v>987955.81874836213</v>
      </c>
    </row>
    <row r="928" spans="2:29">
      <c r="B928" s="112">
        <v>44804</v>
      </c>
      <c r="C928" s="33">
        <v>924</v>
      </c>
      <c r="D928" s="55">
        <f>Bond_Historical!K928</f>
        <v>-4.1471750617275323E-3</v>
      </c>
      <c r="E928" s="55">
        <f>Bond_Historical!L928</f>
        <v>-5.3478357681436446E-3</v>
      </c>
      <c r="F928" s="55">
        <f>Bond_Historical!M928</f>
        <v>-3.8062895539707235E-3</v>
      </c>
      <c r="G928" s="55">
        <f>Bond_Historical!N928</f>
        <v>-1.0559702934425418E-2</v>
      </c>
      <c r="H928" s="55">
        <f>Bond_Historical!O928</f>
        <v>-7.8444397588366896E-3</v>
      </c>
      <c r="I928" s="55">
        <f>Bond_Historical!P928</f>
        <v>-1.6076776754090996E-3</v>
      </c>
      <c r="J928" s="55">
        <f>Equity_Historical!P929</f>
        <v>-7.5039603304056955E-3</v>
      </c>
      <c r="K928" s="55">
        <f>Equity_Historical!Q929</f>
        <v>3.6056174784310301E-2</v>
      </c>
      <c r="L928" s="55">
        <f>Equity_Historical!R929</f>
        <v>5.2817844510253016E-4</v>
      </c>
      <c r="M928" s="55">
        <f>Equity_Historical!S929</f>
        <v>-7.9000211899395018E-3</v>
      </c>
      <c r="N928" s="55">
        <f>Equity_Historical!T929</f>
        <v>-2.5901753902037028E-2</v>
      </c>
      <c r="O928" s="55">
        <f>Equity_Historical!U929</f>
        <v>-5.9612813721158795E-3</v>
      </c>
      <c r="P928" s="55">
        <f>Equity_Historical!V929</f>
        <v>2.5617907596473303E-3</v>
      </c>
      <c r="Q928" s="55">
        <f>Equity_Historical!W929</f>
        <v>-5.7131435003218104E-3</v>
      </c>
      <c r="R928" s="55">
        <f>Equity_Historical!X929</f>
        <v>-6.7360271438260417E-3</v>
      </c>
      <c r="S928" s="55">
        <f>Equity_Historical!Y929</f>
        <v>-1.0691842834670182E-2</v>
      </c>
      <c r="T928" s="55">
        <f>Equity_Historical!Z929</f>
        <v>-9.5098034145508371E-3</v>
      </c>
      <c r="V928" s="55"/>
      <c r="W928" s="55">
        <v>-6.2250968743671545E-3</v>
      </c>
      <c r="X928" s="55">
        <v>-1.0054992403417713E-2</v>
      </c>
      <c r="Y928" s="94">
        <f t="shared" si="61"/>
        <v>-8.5230341917974899E-3</v>
      </c>
      <c r="Z928" s="54">
        <f t="shared" si="62"/>
        <v>991476.96580820251</v>
      </c>
      <c r="AA928" s="54">
        <f t="shared" si="63"/>
        <v>-8523.0341917974874</v>
      </c>
      <c r="AB928" s="101">
        <v>6411.5976506525185</v>
      </c>
      <c r="AC928" s="6">
        <f t="shared" si="60"/>
        <v>979432.78455656464</v>
      </c>
    </row>
    <row r="929" spans="2:29">
      <c r="B929" s="112">
        <v>44805</v>
      </c>
      <c r="C929" s="33">
        <v>925</v>
      </c>
      <c r="D929" s="55">
        <f>Bond_Historical!K929</f>
        <v>-5.4416552550035496E-3</v>
      </c>
      <c r="E929" s="55">
        <f>Bond_Historical!L929</f>
        <v>-4.3470442328762049E-3</v>
      </c>
      <c r="F929" s="55">
        <f>Bond_Historical!M929</f>
        <v>-5.2759984804560157E-3</v>
      </c>
      <c r="G929" s="55">
        <f>Bond_Historical!N929</f>
        <v>-6.0386634449550915E-3</v>
      </c>
      <c r="H929" s="55">
        <f>Bond_Historical!O929</f>
        <v>-7.9134378935878571E-3</v>
      </c>
      <c r="I929" s="55">
        <f>Bond_Historical!P929</f>
        <v>-3.9765301725265293E-3</v>
      </c>
      <c r="J929" s="55">
        <f>Equity_Historical!P930</f>
        <v>-1.8157228269316955E-2</v>
      </c>
      <c r="K929" s="55">
        <f>Equity_Historical!Q930</f>
        <v>1.4804282380745796E-2</v>
      </c>
      <c r="L929" s="55">
        <f>Equity_Historical!R930</f>
        <v>1.4455658877272903E-2</v>
      </c>
      <c r="M929" s="55">
        <f>Equity_Historical!S930</f>
        <v>-1.0631407429349182E-2</v>
      </c>
      <c r="N929" s="55">
        <f>Equity_Historical!T930</f>
        <v>-7.3960682837550815E-3</v>
      </c>
      <c r="O929" s="55">
        <f>Equity_Historical!U930</f>
        <v>6.8348987237610397E-3</v>
      </c>
      <c r="P929" s="55">
        <f>Equity_Historical!V930</f>
        <v>1.4032230425985379E-2</v>
      </c>
      <c r="Q929" s="55">
        <f>Equity_Historical!W930</f>
        <v>1.7243593954901128E-2</v>
      </c>
      <c r="R929" s="55">
        <f>Equity_Historical!X930</f>
        <v>8.952155227514514E-3</v>
      </c>
      <c r="S929" s="55">
        <f>Equity_Historical!Y930</f>
        <v>4.6955601532086893E-3</v>
      </c>
      <c r="T929" s="55">
        <f>Equity_Historical!Z930</f>
        <v>-4.0603900621874085E-3</v>
      </c>
      <c r="V929" s="55"/>
      <c r="W929" s="55">
        <v>-5.3233591115140304E-3</v>
      </c>
      <c r="X929" s="55">
        <v>9.4254558885025937E-3</v>
      </c>
      <c r="Y929" s="94">
        <f t="shared" si="61"/>
        <v>3.5259298884959436E-3</v>
      </c>
      <c r="Z929" s="54">
        <f t="shared" si="62"/>
        <v>1003525.9298884959</v>
      </c>
      <c r="AA929" s="54">
        <f t="shared" si="63"/>
        <v>3525.9298884959426</v>
      </c>
      <c r="AB929" s="102">
        <v>6425.1481694087852</v>
      </c>
      <c r="AC929" s="6">
        <f t="shared" si="60"/>
        <v>982958.71444506058</v>
      </c>
    </row>
    <row r="930" spans="2:29">
      <c r="B930" s="112">
        <v>44806</v>
      </c>
      <c r="C930" s="33">
        <v>926</v>
      </c>
      <c r="D930" s="55">
        <f>Bond_Historical!K930</f>
        <v>2.5630077932339602E-3</v>
      </c>
      <c r="E930" s="55">
        <f>Bond_Historical!L930</f>
        <v>2.893642994470591E-3</v>
      </c>
      <c r="F930" s="55">
        <f>Bond_Historical!M930</f>
        <v>3.832013476317014E-3</v>
      </c>
      <c r="G930" s="55">
        <f>Bond_Historical!N930</f>
        <v>7.3852345378240959E-4</v>
      </c>
      <c r="H930" s="55">
        <f>Bond_Historical!O930</f>
        <v>5.2462702578394155E-3</v>
      </c>
      <c r="I930" s="55">
        <f>Bond_Historical!P930</f>
        <v>2.4241818511505312E-3</v>
      </c>
      <c r="J930" s="55">
        <f>Equity_Historical!P931</f>
        <v>1.8157228269316976E-2</v>
      </c>
      <c r="K930" s="55">
        <f>Equity_Historical!Q931</f>
        <v>-3.0953065023782641E-2</v>
      </c>
      <c r="L930" s="55">
        <f>Equity_Historical!R931</f>
        <v>-1.1066416277278918E-2</v>
      </c>
      <c r="M930" s="55">
        <f>Equity_Historical!S931</f>
        <v>-6.9265857175612915E-3</v>
      </c>
      <c r="N930" s="55">
        <f>Equity_Historical!T931</f>
        <v>-8.5463221933965161E-3</v>
      </c>
      <c r="O930" s="55">
        <f>Equity_Historical!U931</f>
        <v>-7.0108713071314341E-3</v>
      </c>
      <c r="P930" s="55">
        <f>Equity_Historical!V931</f>
        <v>-2.6708147022858671E-2</v>
      </c>
      <c r="Q930" s="55">
        <f>Equity_Historical!W931</f>
        <v>-9.7009407035099342E-3</v>
      </c>
      <c r="R930" s="55">
        <f>Equity_Historical!X931</f>
        <v>-1.4706887090859551E-2</v>
      </c>
      <c r="S930" s="55">
        <f>Equity_Historical!Y931</f>
        <v>-1.370453221831096E-2</v>
      </c>
      <c r="T930" s="55">
        <f>Equity_Historical!Z931</f>
        <v>-4.2698124177741326E-3</v>
      </c>
      <c r="V930" s="55"/>
      <c r="W930" s="55">
        <v>2.4271912105274717E-3</v>
      </c>
      <c r="X930" s="55">
        <v>-1.7297233566468385E-2</v>
      </c>
      <c r="Y930" s="94">
        <f t="shared" si="61"/>
        <v>-9.4074636556700422E-3</v>
      </c>
      <c r="Z930" s="54">
        <f t="shared" si="62"/>
        <v>990592.53634432994</v>
      </c>
      <c r="AA930" s="54">
        <f t="shared" si="63"/>
        <v>-9407.4636556700571</v>
      </c>
      <c r="AB930" s="101">
        <v>6437.8233756790869</v>
      </c>
      <c r="AC930" s="6">
        <f t="shared" si="60"/>
        <v>973551.25078939053</v>
      </c>
    </row>
    <row r="931" spans="2:29">
      <c r="B931" s="112">
        <v>44810</v>
      </c>
      <c r="C931" s="33">
        <v>927</v>
      </c>
      <c r="D931" s="55">
        <f>Bond_Historical!K931</f>
        <v>-9.0666913059039376E-3</v>
      </c>
      <c r="E931" s="55">
        <f>Bond_Historical!L931</f>
        <v>-9.4105679799806885E-3</v>
      </c>
      <c r="F931" s="55">
        <f>Bond_Historical!M931</f>
        <v>-7.6791696464881699E-3</v>
      </c>
      <c r="G931" s="55">
        <f>Bond_Historical!N931</f>
        <v>-1.3654992404287204E-2</v>
      </c>
      <c r="H931" s="55">
        <f>Bond_Historical!O931</f>
        <v>-9.4269767184926093E-3</v>
      </c>
      <c r="I931" s="55">
        <f>Bond_Historical!P931</f>
        <v>-4.6513762629132897E-3</v>
      </c>
      <c r="J931" s="55">
        <f>Equity_Historical!P932</f>
        <v>-6.7176964204475427E-3</v>
      </c>
      <c r="K931" s="55">
        <f>Equity_Historical!Q932</f>
        <v>-1.1164938042069888E-2</v>
      </c>
      <c r="L931" s="55">
        <f>Equity_Historical!R932</f>
        <v>-4.9746851304211812E-3</v>
      </c>
      <c r="M931" s="55">
        <f>Equity_Historical!S932</f>
        <v>4.4742150067349868E-3</v>
      </c>
      <c r="N931" s="55">
        <f>Equity_Historical!T932</f>
        <v>-9.3568619753219857E-3</v>
      </c>
      <c r="O931" s="55">
        <f>Equity_Historical!U932</f>
        <v>2.6384615872141474E-4</v>
      </c>
      <c r="P931" s="55">
        <f>Equity_Historical!V932</f>
        <v>1.3187425406297566E-2</v>
      </c>
      <c r="Q931" s="55">
        <f>Equity_Historical!W932</f>
        <v>-7.4403767243261957E-3</v>
      </c>
      <c r="R931" s="55">
        <f>Equity_Historical!X932</f>
        <v>2.572540160688936E-3</v>
      </c>
      <c r="S931" s="55">
        <f>Equity_Historical!Y932</f>
        <v>-8.2491124363950705E-3</v>
      </c>
      <c r="T931" s="55">
        <f>Equity_Historical!Z932</f>
        <v>-3.2077271708653111E-3</v>
      </c>
      <c r="V931" s="55"/>
      <c r="W931" s="55">
        <v>-9.8041218589554058E-3</v>
      </c>
      <c r="X931" s="55">
        <v>3.5790206117121068E-3</v>
      </c>
      <c r="Y931" s="94">
        <f t="shared" si="61"/>
        <v>-1.7742363765548986E-3</v>
      </c>
      <c r="Z931" s="54">
        <f t="shared" si="62"/>
        <v>998225.76362344506</v>
      </c>
      <c r="AA931" s="54">
        <f t="shared" si="63"/>
        <v>-1774.236376554938</v>
      </c>
      <c r="AB931" s="101">
        <v>6491.4411528632045</v>
      </c>
      <c r="AC931" s="6">
        <f t="shared" si="60"/>
        <v>971777.01441283559</v>
      </c>
    </row>
    <row r="932" spans="2:29">
      <c r="B932" s="112">
        <v>44811</v>
      </c>
      <c r="C932" s="33">
        <v>928</v>
      </c>
      <c r="D932" s="55">
        <f>Bond_Historical!K932</f>
        <v>7.1789471355191712E-3</v>
      </c>
      <c r="E932" s="55">
        <f>Bond_Historical!L932</f>
        <v>6.9163712278861068E-3</v>
      </c>
      <c r="F932" s="55">
        <f>Bond_Historical!M932</f>
        <v>4.699871063108694E-3</v>
      </c>
      <c r="G932" s="55">
        <f>Bond_Historical!N932</f>
        <v>1.3562517247172034E-2</v>
      </c>
      <c r="H932" s="55">
        <f>Bond_Historical!O932</f>
        <v>3.8178465155050776E-3</v>
      </c>
      <c r="I932" s="55">
        <f>Bond_Historical!P932</f>
        <v>6.0790106030556327E-4</v>
      </c>
      <c r="J932" s="55">
        <f>Equity_Historical!P933</f>
        <v>-8.5674437348023623E-3</v>
      </c>
      <c r="K932" s="55">
        <f>Equity_Historical!Q933</f>
        <v>1.1601408263012902E-2</v>
      </c>
      <c r="L932" s="55">
        <f>Equity_Historical!R933</f>
        <v>2.5366869169506024E-2</v>
      </c>
      <c r="M932" s="55">
        <f>Equity_Historical!S933</f>
        <v>1.1098965090031646E-2</v>
      </c>
      <c r="N932" s="55">
        <f>Equity_Historical!T933</f>
        <v>3.6380765598752716E-2</v>
      </c>
      <c r="O932" s="55">
        <f>Equity_Historical!U933</f>
        <v>1.881275800045374E-2</v>
      </c>
      <c r="P932" s="55">
        <f>Equity_Historical!V933</f>
        <v>2.0714097963649713E-2</v>
      </c>
      <c r="Q932" s="55">
        <f>Equity_Historical!W933</f>
        <v>3.4982016887932135E-2</v>
      </c>
      <c r="R932" s="55">
        <f>Equity_Historical!X933</f>
        <v>7.6970487284428804E-3</v>
      </c>
      <c r="S932" s="55">
        <f>Equity_Historical!Y933</f>
        <v>9.2114417794147679E-3</v>
      </c>
      <c r="T932" s="55">
        <f>Equity_Historical!Z933</f>
        <v>1.3425322069075747E-2</v>
      </c>
      <c r="V932" s="55"/>
      <c r="W932" s="55">
        <v>7.7037694387658909E-3</v>
      </c>
      <c r="X932" s="55">
        <v>2.7271024668190702E-2</v>
      </c>
      <c r="Y932" s="94">
        <f t="shared" si="61"/>
        <v>1.9444122576420777E-2</v>
      </c>
      <c r="Z932" s="54">
        <f t="shared" si="62"/>
        <v>1019444.1225764208</v>
      </c>
      <c r="AA932" s="54">
        <f t="shared" si="63"/>
        <v>19444.122576420777</v>
      </c>
      <c r="AB932" s="101">
        <v>6505.7228940831264</v>
      </c>
      <c r="AC932" s="6">
        <f t="shared" si="60"/>
        <v>991221.13698925637</v>
      </c>
    </row>
    <row r="933" spans="2:29">
      <c r="B933" s="112">
        <v>44812</v>
      </c>
      <c r="C933" s="33">
        <v>929</v>
      </c>
      <c r="D933" s="55">
        <f>Bond_Historical!K933</f>
        <v>-3.1092015159631652E-3</v>
      </c>
      <c r="E933" s="55">
        <f>Bond_Historical!L933</f>
        <v>-3.2015693790484719E-3</v>
      </c>
      <c r="F933" s="55">
        <f>Bond_Historical!M933</f>
        <v>-2.5607747104581455E-3</v>
      </c>
      <c r="G933" s="55">
        <f>Bond_Historical!N933</f>
        <v>-2.3093331115952302E-3</v>
      </c>
      <c r="H933" s="55">
        <f>Bond_Historical!O933</f>
        <v>-5.0938937711881554E-3</v>
      </c>
      <c r="I933" s="55">
        <f>Bond_Historical!P933</f>
        <v>-8.1088544876830909E-4</v>
      </c>
      <c r="J933" s="55">
        <f>Equity_Historical!P934</f>
        <v>8.1461603831248595E-3</v>
      </c>
      <c r="K933" s="55">
        <f>Equity_Historical!Q934</f>
        <v>1.0358275638349498E-2</v>
      </c>
      <c r="L933" s="55">
        <f>Equity_Historical!R934</f>
        <v>5.0703334500612259E-3</v>
      </c>
      <c r="M933" s="55">
        <f>Equity_Historical!S934</f>
        <v>-7.7563100794885804E-3</v>
      </c>
      <c r="N933" s="55">
        <f>Equity_Historical!T934</f>
        <v>2.0582987851161333E-2</v>
      </c>
      <c r="O933" s="55">
        <f>Equity_Historical!U934</f>
        <v>2.3028532033703988E-2</v>
      </c>
      <c r="P933" s="55">
        <f>Equity_Historical!V934</f>
        <v>8.3274639484874589E-3</v>
      </c>
      <c r="Q933" s="55">
        <f>Equity_Historical!W934</f>
        <v>-5.6466324770081287E-3</v>
      </c>
      <c r="R933" s="55">
        <f>Equity_Historical!X934</f>
        <v>1.1113492445825763E-2</v>
      </c>
      <c r="S933" s="55">
        <f>Equity_Historical!Y934</f>
        <v>-9.6643673102196244E-3</v>
      </c>
      <c r="T933" s="55">
        <f>Equity_Historical!Z934</f>
        <v>6.917113108657608E-3</v>
      </c>
      <c r="V933" s="55"/>
      <c r="W933" s="55">
        <v>-2.5968273559222395E-3</v>
      </c>
      <c r="X933" s="55">
        <v>3.3105624595951559E-2</v>
      </c>
      <c r="Y933" s="94">
        <f t="shared" si="61"/>
        <v>1.882464381520204E-2</v>
      </c>
      <c r="Z933" s="54">
        <f t="shared" si="62"/>
        <v>1018824.6438152021</v>
      </c>
      <c r="AA933" s="54">
        <f t="shared" si="63"/>
        <v>18824.643815202056</v>
      </c>
      <c r="AB933" s="101">
        <v>6529.7658508295426</v>
      </c>
      <c r="AC933" s="6">
        <f t="shared" si="60"/>
        <v>1010045.7808044584</v>
      </c>
    </row>
    <row r="934" spans="2:29">
      <c r="B934" s="112">
        <v>44813</v>
      </c>
      <c r="C934" s="33">
        <v>930</v>
      </c>
      <c r="D934" s="55">
        <f>Bond_Historical!K934</f>
        <v>-4.0614040051704578E-4</v>
      </c>
      <c r="E934" s="55">
        <f>Bond_Historical!L934</f>
        <v>-1.0048453626598657E-4</v>
      </c>
      <c r="F934" s="55">
        <f>Bond_Historical!M934</f>
        <v>-8.5521439462111614E-4</v>
      </c>
      <c r="G934" s="55">
        <f>Bond_Historical!N934</f>
        <v>2.3093331115953382E-3</v>
      </c>
      <c r="H934" s="55">
        <f>Bond_Historical!O934</f>
        <v>1.8250746865157937E-4</v>
      </c>
      <c r="I934" s="55">
        <f>Bond_Historical!P934</f>
        <v>1.0133664421366579E-3</v>
      </c>
      <c r="J934" s="55">
        <f>Equity_Historical!P935</f>
        <v>1.6613774711433753E-2</v>
      </c>
      <c r="K934" s="55">
        <f>Equity_Historical!Q935</f>
        <v>4.281928097181141E-2</v>
      </c>
      <c r="L934" s="55">
        <f>Equity_Historical!R935</f>
        <v>3.0007720442915666E-3</v>
      </c>
      <c r="M934" s="55">
        <f>Equity_Historical!S935</f>
        <v>2.3307987660656459E-2</v>
      </c>
      <c r="N934" s="55">
        <f>Equity_Historical!T935</f>
        <v>1.6577786748844824E-2</v>
      </c>
      <c r="O934" s="55">
        <f>Equity_Historical!U935</f>
        <v>4.7945964468678222E-3</v>
      </c>
      <c r="P934" s="55">
        <f>Equity_Historical!V935</f>
        <v>-3.0587227903312408E-4</v>
      </c>
      <c r="Q934" s="55">
        <f>Equity_Historical!W935</f>
        <v>1.8857034582712049E-3</v>
      </c>
      <c r="R934" s="55">
        <f>Equity_Historical!X935</f>
        <v>-2.8947049349444063E-3</v>
      </c>
      <c r="S934" s="55">
        <f>Equity_Historical!Y935</f>
        <v>1.8664424433309536E-2</v>
      </c>
      <c r="T934" s="55">
        <f>Equity_Historical!Z935</f>
        <v>1.0179049424886349E-2</v>
      </c>
      <c r="V934" s="55"/>
      <c r="W934" s="55">
        <v>6.1396698609791521E-4</v>
      </c>
      <c r="X934" s="55">
        <v>-8.5217518272508175E-4</v>
      </c>
      <c r="Y934" s="94">
        <f t="shared" si="61"/>
        <v>-2.6571831519588298E-4</v>
      </c>
      <c r="Z934" s="54">
        <f t="shared" si="62"/>
        <v>999734.28168480413</v>
      </c>
      <c r="AA934" s="54">
        <f t="shared" si="63"/>
        <v>-265.71831519587431</v>
      </c>
      <c r="AB934" s="101">
        <v>6553.6862895251252</v>
      </c>
      <c r="AC934" s="6">
        <f t="shared" si="60"/>
        <v>1009780.0624892625</v>
      </c>
    </row>
    <row r="935" spans="2:29">
      <c r="B935" s="112">
        <v>44816</v>
      </c>
      <c r="C935" s="33">
        <v>931</v>
      </c>
      <c r="D935" s="55">
        <f>Bond_Historical!K935</f>
        <v>-1.2199674477106496E-3</v>
      </c>
      <c r="E935" s="55">
        <f>Bond_Historical!L935</f>
        <v>-1.5041153243105395E-3</v>
      </c>
      <c r="F935" s="55">
        <f>Bond_Historical!M935</f>
        <v>-2.1408391025372307E-3</v>
      </c>
      <c r="G935" s="55">
        <f>Bond_Historical!N935</f>
        <v>-2.2168711364672186E-3</v>
      </c>
      <c r="H935" s="55">
        <f>Bond_Historical!O935</f>
        <v>-3.1046991110041293E-3</v>
      </c>
      <c r="I935" s="55">
        <f>Bond_Historical!P935</f>
        <v>8.0997982167687449E-4</v>
      </c>
      <c r="J935" s="55">
        <f>Equity_Historical!P936</f>
        <v>1.1436948743139056E-2</v>
      </c>
      <c r="K935" s="55">
        <f>Equity_Historical!Q936</f>
        <v>-1.1238317923774562E-3</v>
      </c>
      <c r="L935" s="55">
        <f>Equity_Historical!R936</f>
        <v>8.9484637297104624E-3</v>
      </c>
      <c r="M935" s="55">
        <f>Equity_Historical!S936</f>
        <v>1.766538649254629E-2</v>
      </c>
      <c r="N935" s="55">
        <f>Equity_Historical!T936</f>
        <v>1.9671704191005637E-2</v>
      </c>
      <c r="O935" s="55">
        <f>Equity_Historical!U936</f>
        <v>1.1762348315303862E-2</v>
      </c>
      <c r="P935" s="55">
        <f>Equity_Historical!V936</f>
        <v>1.3291241481750182E-2</v>
      </c>
      <c r="Q935" s="55">
        <f>Equity_Historical!W936</f>
        <v>1.0553944634050067E-2</v>
      </c>
      <c r="R935" s="55">
        <f>Equity_Historical!X936</f>
        <v>1.3092286685980902E-2</v>
      </c>
      <c r="S935" s="55">
        <f>Equity_Historical!Y936</f>
        <v>3.7785131175389404E-2</v>
      </c>
      <c r="T935" s="55">
        <f>Equity_Historical!Z936</f>
        <v>4.7704450888904253E-3</v>
      </c>
      <c r="V935" s="55"/>
      <c r="W935" s="55">
        <v>-1.6318226692108168E-3</v>
      </c>
      <c r="X935" s="55">
        <v>2.1532654965779063E-2</v>
      </c>
      <c r="Y935" s="94">
        <f t="shared" si="61"/>
        <v>1.226686391178311E-2</v>
      </c>
      <c r="Z935" s="54">
        <f t="shared" si="62"/>
        <v>1012266.8639117831</v>
      </c>
      <c r="AA935" s="54">
        <f t="shared" si="63"/>
        <v>12266.86391178309</v>
      </c>
      <c r="AB935" s="101">
        <v>6565.2780231119832</v>
      </c>
      <c r="AC935" s="6">
        <f t="shared" si="60"/>
        <v>1022046.9264010456</v>
      </c>
    </row>
    <row r="936" spans="2:29">
      <c r="B936" s="112">
        <v>44817</v>
      </c>
      <c r="C936" s="33">
        <v>932</v>
      </c>
      <c r="D936" s="55">
        <f>Bond_Historical!K936</f>
        <v>-5.0301339892159271E-3</v>
      </c>
      <c r="E936" s="55">
        <f>Bond_Historical!L936</f>
        <v>-5.6366479060069872E-3</v>
      </c>
      <c r="F936" s="55">
        <f>Bond_Historical!M936</f>
        <v>-3.0048326946558956E-3</v>
      </c>
      <c r="G936" s="55">
        <f>Bond_Historical!N936</f>
        <v>-7.2390433674022221E-3</v>
      </c>
      <c r="H936" s="55">
        <f>Bond_Historical!O936</f>
        <v>-2.9309878378419914E-3</v>
      </c>
      <c r="I936" s="55">
        <f>Bond_Historical!P936</f>
        <v>-3.4465827725773312E-3</v>
      </c>
      <c r="J936" s="55">
        <f>Equity_Historical!P937</f>
        <v>-2.3635269577619827E-2</v>
      </c>
      <c r="K936" s="55">
        <f>Equity_Historical!Q937</f>
        <v>-9.8374833463918787E-2</v>
      </c>
      <c r="L936" s="55">
        <f>Equity_Historical!R937</f>
        <v>-2.0857739865502965E-2</v>
      </c>
      <c r="M936" s="55">
        <f>Equity_Historical!S937</f>
        <v>-2.0276930070502949E-2</v>
      </c>
      <c r="N936" s="55">
        <f>Equity_Historical!T937</f>
        <v>-4.9924193311948757E-2</v>
      </c>
      <c r="O936" s="55">
        <f>Equity_Historical!U937</f>
        <v>-3.5366697540270789E-2</v>
      </c>
      <c r="P936" s="55">
        <f>Equity_Historical!V937</f>
        <v>-4.0257954913926142E-2</v>
      </c>
      <c r="Q936" s="55">
        <f>Equity_Historical!W937</f>
        <v>-3.0888199958972507E-2</v>
      </c>
      <c r="R936" s="55">
        <f>Equity_Historical!X937</f>
        <v>-3.308708092136884E-2</v>
      </c>
      <c r="S936" s="55">
        <f>Equity_Historical!Y937</f>
        <v>-6.0471707469450513E-2</v>
      </c>
      <c r="T936" s="55">
        <f>Equity_Historical!Z937</f>
        <v>-2.9107047960907774E-2</v>
      </c>
      <c r="V936" s="55"/>
      <c r="W936" s="55">
        <v>-5.1548516306948126E-3</v>
      </c>
      <c r="X936" s="55">
        <v>-5.7410684969857101E-2</v>
      </c>
      <c r="Y936" s="94">
        <f t="shared" si="61"/>
        <v>-3.6508351634192186E-2</v>
      </c>
      <c r="Z936" s="54">
        <f t="shared" si="62"/>
        <v>963491.64836580784</v>
      </c>
      <c r="AA936" s="54">
        <f t="shared" si="63"/>
        <v>-36508.351634192164</v>
      </c>
      <c r="AB936" s="101">
        <v>6577.692784997751</v>
      </c>
      <c r="AC936" s="6">
        <f t="shared" si="60"/>
        <v>985538.57476685348</v>
      </c>
    </row>
    <row r="937" spans="2:29">
      <c r="B937" s="112">
        <v>44818</v>
      </c>
      <c r="C937" s="33">
        <v>933</v>
      </c>
      <c r="D937" s="55">
        <f>Bond_Historical!K937</f>
        <v>1.225686718078142E-3</v>
      </c>
      <c r="E937" s="55">
        <f>Bond_Historical!L937</f>
        <v>1.3112694658564022E-3</v>
      </c>
      <c r="F937" s="55">
        <f>Bond_Historical!M937</f>
        <v>0</v>
      </c>
      <c r="G937" s="55">
        <f>Bond_Historical!N937</f>
        <v>4.7391389467687558E-3</v>
      </c>
      <c r="H937" s="55">
        <f>Bond_Historical!O937</f>
        <v>2.564997055505982E-3</v>
      </c>
      <c r="I937" s="55">
        <f>Bond_Historical!P937</f>
        <v>-1.2192651845447935E-3</v>
      </c>
      <c r="J937" s="55">
        <f>Equity_Historical!P938</f>
        <v>2.4249731035596668E-2</v>
      </c>
      <c r="K937" s="55">
        <f>Equity_Historical!Q938</f>
        <v>-1.0899598321452996E-2</v>
      </c>
      <c r="L937" s="55">
        <f>Equity_Historical!R938</f>
        <v>-2.2210567192352455E-3</v>
      </c>
      <c r="M937" s="55">
        <f>Equity_Historical!S938</f>
        <v>6.5361749111203212E-4</v>
      </c>
      <c r="N937" s="55">
        <f>Equity_Historical!T938</f>
        <v>-1.4939049771477933E-2</v>
      </c>
      <c r="O937" s="55">
        <f>Equity_Historical!U938</f>
        <v>-2.3225160736966358E-3</v>
      </c>
      <c r="P937" s="55">
        <f>Equity_Historical!V938</f>
        <v>-1.109701792539162E-2</v>
      </c>
      <c r="Q937" s="55">
        <f>Equity_Historical!W938</f>
        <v>1.1570128223583914E-2</v>
      </c>
      <c r="R937" s="55">
        <f>Equity_Historical!X938</f>
        <v>-8.185835265417489E-3</v>
      </c>
      <c r="S937" s="55">
        <f>Equity_Historical!Y938</f>
        <v>9.5101339527963267E-3</v>
      </c>
      <c r="T937" s="55">
        <f>Equity_Historical!Z938</f>
        <v>-6.6280457919810267E-3</v>
      </c>
      <c r="V937" s="55"/>
      <c r="W937" s="55">
        <v>1.8827660049653178E-3</v>
      </c>
      <c r="X937" s="55">
        <v>-8.2462580661493805E-3</v>
      </c>
      <c r="Y937" s="94">
        <f t="shared" si="61"/>
        <v>-4.1946484377035007E-3</v>
      </c>
      <c r="Z937" s="54">
        <f t="shared" si="62"/>
        <v>995805.35156229651</v>
      </c>
      <c r="AA937" s="54">
        <f t="shared" si="63"/>
        <v>-4194.648437703494</v>
      </c>
      <c r="AB937" s="101">
        <v>6757.0530729793245</v>
      </c>
      <c r="AC937" s="6">
        <f t="shared" si="60"/>
        <v>981343.92632914998</v>
      </c>
    </row>
    <row r="938" spans="2:29">
      <c r="B938" s="112">
        <v>44819</v>
      </c>
      <c r="C938" s="33">
        <v>934</v>
      </c>
      <c r="D938" s="55">
        <f>Bond_Historical!K938</f>
        <v>-2.9991046541175885E-3</v>
      </c>
      <c r="E938" s="55">
        <f>Bond_Historical!L938</f>
        <v>-3.0286750739385252E-3</v>
      </c>
      <c r="F938" s="55">
        <f>Bond_Historical!M938</f>
        <v>-1.7211547211817026E-3</v>
      </c>
      <c r="G938" s="55">
        <f>Bond_Historical!N938</f>
        <v>-4.8321931892132885E-3</v>
      </c>
      <c r="H938" s="55">
        <f>Bond_Historical!O938</f>
        <v>-4.584944369390373E-3</v>
      </c>
      <c r="I938" s="55">
        <f>Bond_Historical!P938</f>
        <v>-1.4242226539119768E-3</v>
      </c>
      <c r="J938" s="55">
        <f>Equity_Historical!P939</f>
        <v>-2.9508528522857864E-2</v>
      </c>
      <c r="K938" s="55">
        <f>Equity_Historical!Q939</f>
        <v>-1.2756826693370419E-2</v>
      </c>
      <c r="L938" s="55">
        <f>Equity_Historical!R939</f>
        <v>-1.0805296417067244E-2</v>
      </c>
      <c r="M938" s="55">
        <f>Equity_Historical!S939</f>
        <v>-1.1608938444179371E-2</v>
      </c>
      <c r="N938" s="55">
        <f>Equity_Historical!T939</f>
        <v>-1.2259014176357136E-2</v>
      </c>
      <c r="O938" s="55">
        <f>Equity_Historical!U939</f>
        <v>1.4958156739836791E-2</v>
      </c>
      <c r="P938" s="55">
        <f>Equity_Historical!V939</f>
        <v>-2.7211547467058152E-2</v>
      </c>
      <c r="Q938" s="55">
        <f>Equity_Historical!W939</f>
        <v>-2.3582956473432559E-2</v>
      </c>
      <c r="R938" s="55">
        <f>Equity_Historical!X939</f>
        <v>2.5449705077478582E-2</v>
      </c>
      <c r="S938" s="55">
        <f>Equity_Historical!Y939</f>
        <v>-1.911147373034968E-2</v>
      </c>
      <c r="T938" s="55">
        <f>Equity_Historical!Z939</f>
        <v>-5.9193120296888082E-3</v>
      </c>
      <c r="V938" s="55"/>
      <c r="W938" s="55">
        <v>-3.2198042290661711E-3</v>
      </c>
      <c r="X938" s="55">
        <v>-2.3057342557854552E-2</v>
      </c>
      <c r="Y938" s="94">
        <f t="shared" si="61"/>
        <v>-1.51223272263392E-2</v>
      </c>
      <c r="Z938" s="54">
        <f t="shared" si="62"/>
        <v>984877.67277366074</v>
      </c>
      <c r="AA938" s="54">
        <f t="shared" si="63"/>
        <v>-15122.327226339257</v>
      </c>
      <c r="AB938" s="101">
        <v>6765.2545017588418</v>
      </c>
      <c r="AC938" s="6">
        <f t="shared" si="60"/>
        <v>966221.59910281072</v>
      </c>
    </row>
    <row r="939" spans="2:29">
      <c r="B939" s="112">
        <v>44820</v>
      </c>
      <c r="C939" s="33">
        <v>935</v>
      </c>
      <c r="D939" s="55">
        <f>Bond_Historical!K939</f>
        <v>-1.0930772137398184E-3</v>
      </c>
      <c r="E939" s="55">
        <f>Bond_Historical!L939</f>
        <v>-7.0800773324477216E-4</v>
      </c>
      <c r="F939" s="55">
        <f>Bond_Historical!M939</f>
        <v>-4.3087548149812712E-4</v>
      </c>
      <c r="G939" s="55">
        <f>Bond_Historical!N939</f>
        <v>-2.331596047475707E-3</v>
      </c>
      <c r="H939" s="55">
        <f>Bond_Historical!O939</f>
        <v>-4.4218475215904544E-3</v>
      </c>
      <c r="I939" s="55">
        <f>Bond_Historical!P939</f>
        <v>0</v>
      </c>
      <c r="J939" s="55">
        <f>Equity_Historical!P940</f>
        <v>-1.7230888648594136E-2</v>
      </c>
      <c r="K939" s="55">
        <f>Equity_Historical!Q940</f>
        <v>-2.2039840349713454E-2</v>
      </c>
      <c r="L939" s="55">
        <f>Equity_Historical!R940</f>
        <v>-2.0999610288929427E-3</v>
      </c>
      <c r="M939" s="55">
        <f>Equity_Historical!S940</f>
        <v>-4.8588055633381763E-3</v>
      </c>
      <c r="N939" s="55">
        <f>Equity_Historical!T940</f>
        <v>-2.1080445165567618E-2</v>
      </c>
      <c r="O939" s="55">
        <f>Equity_Historical!U940</f>
        <v>-6.7247744319012927E-3</v>
      </c>
      <c r="P939" s="55">
        <f>Equity_Historical!V940</f>
        <v>3.3812377693496348E-3</v>
      </c>
      <c r="Q939" s="55">
        <f>Equity_Historical!W940</f>
        <v>-2.358338529297926E-3</v>
      </c>
      <c r="R939" s="55">
        <f>Equity_Historical!X940</f>
        <v>-3.6210191410817483E-3</v>
      </c>
      <c r="S939" s="55">
        <f>Equity_Historical!Y940</f>
        <v>-1.1020660843700418E-2</v>
      </c>
      <c r="T939" s="55">
        <f>Equity_Historical!Z940</f>
        <v>-1.1973246645036011E-2</v>
      </c>
      <c r="V939" s="55"/>
      <c r="W939" s="55">
        <v>-1.3074119292222804E-3</v>
      </c>
      <c r="X939" s="55">
        <v>-9.1748220489143387E-3</v>
      </c>
      <c r="Y939" s="94">
        <f t="shared" si="61"/>
        <v>-6.0278580010375152E-3</v>
      </c>
      <c r="Z939" s="54">
        <f t="shared" si="62"/>
        <v>993972.1419989625</v>
      </c>
      <c r="AA939" s="54">
        <f t="shared" si="63"/>
        <v>-6027.8580010375008</v>
      </c>
      <c r="AB939" s="101">
        <v>6777.051418908406</v>
      </c>
      <c r="AC939" s="6">
        <f t="shared" si="60"/>
        <v>960193.74110177322</v>
      </c>
    </row>
    <row r="940" spans="2:29">
      <c r="B940" s="112">
        <v>44823</v>
      </c>
      <c r="C940" s="33">
        <v>936</v>
      </c>
      <c r="D940" s="55">
        <f>Bond_Historical!K940</f>
        <v>-6.835056907337387E-4</v>
      </c>
      <c r="E940" s="55">
        <f>Bond_Historical!L940</f>
        <v>-1.5190619207211822E-3</v>
      </c>
      <c r="F940" s="55">
        <f>Bond_Historical!M940</f>
        <v>-1.293381657715592E-3</v>
      </c>
      <c r="G940" s="55">
        <f>Bond_Historical!N940</f>
        <v>1.6794266662544363E-3</v>
      </c>
      <c r="H940" s="55">
        <f>Bond_Historical!O940</f>
        <v>-4.2553526575863842E-3</v>
      </c>
      <c r="I940" s="55">
        <f>Bond_Historical!P940</f>
        <v>-1.4266377645047116E-3</v>
      </c>
      <c r="J940" s="55">
        <f>Equity_Historical!P941</f>
        <v>-1.0730959657465618E-4</v>
      </c>
      <c r="K940" s="55">
        <f>Equity_Historical!Q941</f>
        <v>1.1756430589056972E-2</v>
      </c>
      <c r="L940" s="55">
        <f>Equity_Historical!R941</f>
        <v>8.5227172583056936E-3</v>
      </c>
      <c r="M940" s="55">
        <f>Equity_Historical!S941</f>
        <v>3.7565223475882407E-3</v>
      </c>
      <c r="N940" s="55">
        <f>Equity_Historical!T941</f>
        <v>2.4701710149770479E-2</v>
      </c>
      <c r="O940" s="55">
        <f>Equity_Historical!U941</f>
        <v>9.182142801643884E-3</v>
      </c>
      <c r="P940" s="55">
        <f>Equity_Historical!V941</f>
        <v>6.5263452329069275E-3</v>
      </c>
      <c r="Q940" s="55">
        <f>Equity_Historical!W941</f>
        <v>1.0823106912546022E-2</v>
      </c>
      <c r="R940" s="55">
        <f>Equity_Historical!X941</f>
        <v>4.8440662185144827E-3</v>
      </c>
      <c r="S940" s="55">
        <f>Equity_Historical!Y941</f>
        <v>2.4773564855437736E-2</v>
      </c>
      <c r="T940" s="55">
        <f>Equity_Historical!Z941</f>
        <v>2.2840128750794747E-2</v>
      </c>
      <c r="V940" s="55"/>
      <c r="W940" s="55">
        <v>-4.9618529696482047E-4</v>
      </c>
      <c r="X940" s="55">
        <v>6.3295165241319291E-3</v>
      </c>
      <c r="Y940" s="94">
        <f t="shared" si="61"/>
        <v>3.5992357956932289E-3</v>
      </c>
      <c r="Z940" s="54">
        <f t="shared" si="62"/>
        <v>1003599.2357956932</v>
      </c>
      <c r="AA940" s="54">
        <f t="shared" si="63"/>
        <v>3599.2357956932392</v>
      </c>
      <c r="AB940" s="101">
        <v>6793.636103922152</v>
      </c>
      <c r="AC940" s="6">
        <f t="shared" si="60"/>
        <v>963792.97689746646</v>
      </c>
    </row>
    <row r="941" spans="2:29">
      <c r="B941" s="112">
        <v>44824</v>
      </c>
      <c r="C941" s="33">
        <v>937</v>
      </c>
      <c r="D941" s="55">
        <f>Bond_Historical!K941</f>
        <v>-4.9365276158384987E-3</v>
      </c>
      <c r="E941" s="55">
        <f>Bond_Historical!L941</f>
        <v>-4.468850246791143E-3</v>
      </c>
      <c r="F941" s="55">
        <f>Bond_Historical!M941</f>
        <v>-3.8902575370139592E-3</v>
      </c>
      <c r="G941" s="55">
        <f>Bond_Historical!N941</f>
        <v>-1.0024223499558862E-2</v>
      </c>
      <c r="H941" s="55">
        <f>Bond_Historical!O941</f>
        <v>-1.4845680645450331E-3</v>
      </c>
      <c r="I941" s="55">
        <f>Bond_Historical!P941</f>
        <v>-6.1361616402408961E-3</v>
      </c>
      <c r="J941" s="55">
        <f>Equity_Historical!P942</f>
        <v>-8.1878608366230555E-3</v>
      </c>
      <c r="K941" s="55">
        <f>Equity_Historical!Q942</f>
        <v>-1.3124588656934055E-2</v>
      </c>
      <c r="L941" s="55">
        <f>Equity_Historical!R942</f>
        <v>-5.8235862882688085E-3</v>
      </c>
      <c r="M941" s="55">
        <f>Equity_Historical!S942</f>
        <v>-2.6499995359159567E-3</v>
      </c>
      <c r="N941" s="55">
        <f>Equity_Historical!T942</f>
        <v>-1.9712252114183579E-2</v>
      </c>
      <c r="O941" s="55">
        <f>Equity_Historical!U942</f>
        <v>-1.9916055515838787E-2</v>
      </c>
      <c r="P941" s="55">
        <f>Equity_Historical!V942</f>
        <v>-3.9560195340327307E-2</v>
      </c>
      <c r="Q941" s="55">
        <f>Equity_Historical!W942</f>
        <v>-1.1233693424993073E-2</v>
      </c>
      <c r="R941" s="55">
        <f>Equity_Historical!X942</f>
        <v>-1.4334182461941934E-3</v>
      </c>
      <c r="S941" s="55">
        <f>Equity_Historical!Y942</f>
        <v>1.5544052677369486E-2</v>
      </c>
      <c r="T941" s="55">
        <f>Equity_Historical!Z942</f>
        <v>-1.9770130559471816E-2</v>
      </c>
      <c r="V941" s="55"/>
      <c r="W941" s="55">
        <v>-6.2000268693234873E-3</v>
      </c>
      <c r="X941" s="55">
        <v>-4.0484360888418065E-2</v>
      </c>
      <c r="Y941" s="94">
        <f t="shared" si="61"/>
        <v>-2.6770627280780231E-2</v>
      </c>
      <c r="Z941" s="54">
        <f t="shared" si="62"/>
        <v>973229.37271921977</v>
      </c>
      <c r="AA941" s="54">
        <f t="shared" si="63"/>
        <v>-26770.627280780231</v>
      </c>
      <c r="AB941" s="101">
        <v>6800.6017707922729</v>
      </c>
      <c r="AC941" s="6">
        <f t="shared" si="60"/>
        <v>937022.34961668623</v>
      </c>
    </row>
    <row r="942" spans="2:29">
      <c r="B942" s="112">
        <v>44825</v>
      </c>
      <c r="C942" s="33">
        <v>938</v>
      </c>
      <c r="D942" s="55">
        <f>Bond_Historical!K942</f>
        <v>2.7455281454918318E-3</v>
      </c>
      <c r="E942" s="55">
        <f>Bond_Historical!L942</f>
        <v>3.1505813059346278E-3</v>
      </c>
      <c r="F942" s="55">
        <f>Bond_Historical!M942</f>
        <v>3.4588183066567714E-3</v>
      </c>
      <c r="G942" s="55">
        <f>Bond_Historical!N942</f>
        <v>3.7590911405380165E-3</v>
      </c>
      <c r="H942" s="55">
        <f>Bond_Historical!O942</f>
        <v>2.0406938495571834E-3</v>
      </c>
      <c r="I942" s="55">
        <f>Bond_Historical!P942</f>
        <v>-6.1570073096130153E-4</v>
      </c>
      <c r="J942" s="55">
        <f>Equity_Historical!P943</f>
        <v>-1.6249851854927271E-2</v>
      </c>
      <c r="K942" s="55">
        <f>Equity_Historical!Q943</f>
        <v>-2.7551085279164535E-2</v>
      </c>
      <c r="L942" s="55">
        <f>Equity_Historical!R943</f>
        <v>9.0936544145607361E-3</v>
      </c>
      <c r="M942" s="55">
        <f>Equity_Historical!S943</f>
        <v>6.8318473033866824E-3</v>
      </c>
      <c r="N942" s="55">
        <f>Equity_Historical!T943</f>
        <v>-2.0485041858635311E-2</v>
      </c>
      <c r="O942" s="55">
        <f>Equity_Historical!U943</f>
        <v>-2.9259281744595838E-2</v>
      </c>
      <c r="P942" s="55">
        <f>Equity_Historical!V943</f>
        <v>-1.5888503083563828E-2</v>
      </c>
      <c r="Q942" s="55">
        <f>Equity_Historical!W943</f>
        <v>-1.1673155686730564E-2</v>
      </c>
      <c r="R942" s="55">
        <f>Equity_Historical!X943</f>
        <v>-2.0718194834568507E-2</v>
      </c>
      <c r="S942" s="55">
        <f>Equity_Historical!Y943</f>
        <v>-2.0475876876095554E-2</v>
      </c>
      <c r="T942" s="55">
        <f>Equity_Historical!Z943</f>
        <v>-1.6388231118617223E-2</v>
      </c>
      <c r="V942" s="55"/>
      <c r="W942" s="55">
        <v>2.8632396112919967E-3</v>
      </c>
      <c r="X942" s="55">
        <v>-3.6218608908700524E-2</v>
      </c>
      <c r="Y942" s="94">
        <f t="shared" si="61"/>
        <v>-2.0585869500703517E-2</v>
      </c>
      <c r="Z942" s="54">
        <f t="shared" si="62"/>
        <v>979414.13049929647</v>
      </c>
      <c r="AA942" s="54">
        <f t="shared" si="63"/>
        <v>-20585.869500703528</v>
      </c>
      <c r="AB942" s="101">
        <v>6838.6360393591458</v>
      </c>
      <c r="AC942" s="6">
        <f t="shared" si="60"/>
        <v>916436.4801159827</v>
      </c>
    </row>
    <row r="943" spans="2:29">
      <c r="B943" s="112">
        <v>44826</v>
      </c>
      <c r="C943" s="33">
        <v>939</v>
      </c>
      <c r="D943" s="55">
        <f>Bond_Historical!K943</f>
        <v>-1.0334234166078154E-2</v>
      </c>
      <c r="E943" s="55">
        <f>Bond_Historical!L943</f>
        <v>-1.0711589069747977E-2</v>
      </c>
      <c r="F943" s="55">
        <f>Bond_Historical!M943</f>
        <v>-9.9760993790642145E-3</v>
      </c>
      <c r="G943" s="55">
        <f>Bond_Historical!N943</f>
        <v>-1.4169750374519558E-2</v>
      </c>
      <c r="H943" s="55">
        <f>Bond_Historical!O943</f>
        <v>-1.17441465828928E-2</v>
      </c>
      <c r="I943" s="55">
        <f>Bond_Historical!P943</f>
        <v>-2.8782572292816401E-3</v>
      </c>
      <c r="J943" s="55">
        <f>Equity_Historical!P944</f>
        <v>-4.187019510192287E-3</v>
      </c>
      <c r="K943" s="55">
        <f>Equity_Historical!Q944</f>
        <v>4.9134789230551529E-3</v>
      </c>
      <c r="L943" s="55">
        <f>Equity_Historical!R944</f>
        <v>-1.0292445507192237E-2</v>
      </c>
      <c r="M943" s="55">
        <f>Equity_Historical!S944</f>
        <v>2.85111547659638E-3</v>
      </c>
      <c r="N943" s="55">
        <f>Equity_Historical!T944</f>
        <v>-1.2495320947414061E-2</v>
      </c>
      <c r="O943" s="55">
        <f>Equity_Historical!U944</f>
        <v>-1.1444053443486304E-2</v>
      </c>
      <c r="P943" s="55">
        <f>Equity_Historical!V944</f>
        <v>-5.8680531527571609E-3</v>
      </c>
      <c r="Q943" s="55">
        <f>Equity_Historical!W944</f>
        <v>1.8685459598655092E-3</v>
      </c>
      <c r="R943" s="55">
        <f>Equity_Historical!X944</f>
        <v>1.045145596500165E-2</v>
      </c>
      <c r="S943" s="55">
        <f>Equity_Historical!Y944</f>
        <v>-6.3957097474524631E-3</v>
      </c>
      <c r="T943" s="55">
        <f>Equity_Historical!Z944</f>
        <v>-1.057566757781634E-2</v>
      </c>
      <c r="V943" s="55"/>
      <c r="W943" s="55">
        <v>-1.0745424485131036E-2</v>
      </c>
      <c r="X943" s="55">
        <v>-1.3049731148114429E-2</v>
      </c>
      <c r="Y943" s="94">
        <f t="shared" si="61"/>
        <v>-1.212800848292107E-2</v>
      </c>
      <c r="Z943" s="54">
        <f t="shared" si="62"/>
        <v>987871.99151707895</v>
      </c>
      <c r="AA943" s="54">
        <f t="shared" si="63"/>
        <v>-12128.008482921054</v>
      </c>
      <c r="AB943" s="101">
        <v>6872.8412514592055</v>
      </c>
      <c r="AC943" s="6">
        <f t="shared" si="60"/>
        <v>904308.47163306165</v>
      </c>
    </row>
    <row r="944" spans="2:29">
      <c r="B944" s="112">
        <v>44827</v>
      </c>
      <c r="C944" s="33">
        <v>940</v>
      </c>
      <c r="D944" s="55">
        <f>Bond_Historical!K944</f>
        <v>-2.773635474397673E-3</v>
      </c>
      <c r="E944" s="55">
        <f>Bond_Historical!L944</f>
        <v>-3.0817258249701391E-3</v>
      </c>
      <c r="F944" s="55">
        <f>Bond_Historical!M944</f>
        <v>0</v>
      </c>
      <c r="G944" s="55">
        <f>Bond_Historical!N944</f>
        <v>-2.8583589719978317E-3</v>
      </c>
      <c r="H944" s="55">
        <f>Bond_Historical!O944</f>
        <v>-4.1338057878796191E-3</v>
      </c>
      <c r="I944" s="55">
        <f>Bond_Historical!P944</f>
        <v>-1.6484086231199088E-3</v>
      </c>
      <c r="J944" s="55">
        <f>Equity_Historical!P945</f>
        <v>-5.4686832015558288E-2</v>
      </c>
      <c r="K944" s="55">
        <f>Equity_Historical!Q945</f>
        <v>-1.7018446925189168E-2</v>
      </c>
      <c r="L944" s="55">
        <f>Equity_Historical!R945</f>
        <v>-2.528132027026752E-2</v>
      </c>
      <c r="M944" s="55">
        <f>Equity_Historical!S945</f>
        <v>-4.0447671166537684E-2</v>
      </c>
      <c r="N944" s="55">
        <f>Equity_Historical!T945</f>
        <v>-3.3908133151775703E-2</v>
      </c>
      <c r="O944" s="55">
        <f>Equity_Historical!U945</f>
        <v>-1.8788917385156867E-2</v>
      </c>
      <c r="P944" s="55">
        <f>Equity_Historical!V945</f>
        <v>-1.7201991514653257E-2</v>
      </c>
      <c r="Q944" s="55">
        <f>Equity_Historical!W945</f>
        <v>-9.9015932915525635E-3</v>
      </c>
      <c r="R944" s="55">
        <f>Equity_Historical!X945</f>
        <v>-7.4681767638399253E-3</v>
      </c>
      <c r="S944" s="55">
        <f>Equity_Historical!Y945</f>
        <v>-1.5239190133447478E-2</v>
      </c>
      <c r="T944" s="55">
        <f>Equity_Historical!Z945</f>
        <v>-3.5015034445222831E-2</v>
      </c>
      <c r="V944" s="55"/>
      <c r="W944" s="55">
        <v>-2.2437508937497089E-3</v>
      </c>
      <c r="X944" s="55">
        <v>-1.8843753130840833E-2</v>
      </c>
      <c r="Y944" s="94">
        <f t="shared" si="61"/>
        <v>-1.2203752236004383E-2</v>
      </c>
      <c r="Z944" s="54">
        <f t="shared" si="62"/>
        <v>987796.24776399566</v>
      </c>
      <c r="AA944" s="54">
        <f t="shared" si="63"/>
        <v>-12203.752236004337</v>
      </c>
      <c r="AB944" s="101">
        <v>6879.0030473707011</v>
      </c>
      <c r="AC944" s="6">
        <f t="shared" si="60"/>
        <v>892104.71939705731</v>
      </c>
    </row>
    <row r="945" spans="2:29">
      <c r="B945" s="112">
        <v>44830</v>
      </c>
      <c r="C945" s="33">
        <v>941</v>
      </c>
      <c r="D945" s="55">
        <f>Bond_Historical!K945</f>
        <v>-1.2860267547633721E-2</v>
      </c>
      <c r="E945" s="55">
        <f>Bond_Historical!L945</f>
        <v>-1.2943567086608586E-2</v>
      </c>
      <c r="F945" s="55">
        <f>Bond_Historical!M945</f>
        <v>-9.1965587168092149E-3</v>
      </c>
      <c r="G945" s="55">
        <f>Bond_Historical!N945</f>
        <v>-1.7517229025964066E-2</v>
      </c>
      <c r="H945" s="55">
        <f>Bond_Historical!O945</f>
        <v>-1.6708154871141141E-2</v>
      </c>
      <c r="I945" s="55">
        <f>Bond_Historical!P945</f>
        <v>-5.9987103550232816E-3</v>
      </c>
      <c r="J945" s="55">
        <f>Equity_Historical!P946</f>
        <v>-2.0857375442424671E-2</v>
      </c>
      <c r="K945" s="55">
        <f>Equity_Historical!Q946</f>
        <v>-2.9194955075614735E-2</v>
      </c>
      <c r="L945" s="55">
        <f>Equity_Historical!R946</f>
        <v>9.5650652758894235E-3</v>
      </c>
      <c r="M945" s="55">
        <f>Equity_Historical!S946</f>
        <v>-6.8457923544514704E-4</v>
      </c>
      <c r="N945" s="55">
        <f>Equity_Historical!T946</f>
        <v>-1.3692065634580709E-2</v>
      </c>
      <c r="O945" s="55">
        <f>Equity_Historical!U946</f>
        <v>-2.1767086346693023E-2</v>
      </c>
      <c r="P945" s="55">
        <f>Equity_Historical!V946</f>
        <v>-3.3056380929202211E-2</v>
      </c>
      <c r="Q945" s="55">
        <f>Equity_Historical!W946</f>
        <v>-2.4386282089471339E-2</v>
      </c>
      <c r="R945" s="55">
        <f>Equity_Historical!X946</f>
        <v>-1.0274233001488038E-2</v>
      </c>
      <c r="S945" s="55">
        <f>Equity_Historical!Y946</f>
        <v>2.2576904806148206E-3</v>
      </c>
      <c r="T945" s="55">
        <f>Equity_Historical!Z946</f>
        <v>-5.9419249507818104E-3</v>
      </c>
      <c r="V945" s="55"/>
      <c r="W945" s="55">
        <v>-1.2996935212263389E-2</v>
      </c>
      <c r="X945" s="55">
        <v>-4.6604580304244317E-2</v>
      </c>
      <c r="Y945" s="94">
        <f t="shared" si="61"/>
        <v>-3.3161522267451941E-2</v>
      </c>
      <c r="Z945" s="54">
        <f t="shared" si="62"/>
        <v>966838.47773254802</v>
      </c>
      <c r="AA945" s="54">
        <f t="shared" si="63"/>
        <v>-33161.522267451975</v>
      </c>
      <c r="AB945" s="101">
        <v>6982.200203390792</v>
      </c>
      <c r="AC945" s="6">
        <f t="shared" si="60"/>
        <v>858943.19712960534</v>
      </c>
    </row>
    <row r="946" spans="2:29">
      <c r="B946" s="112">
        <v>44831</v>
      </c>
      <c r="C946" s="33">
        <v>942</v>
      </c>
      <c r="D946" s="55">
        <f>Bond_Historical!K946</f>
        <v>-4.3711396330885777E-3</v>
      </c>
      <c r="E946" s="55">
        <f>Bond_Historical!L946</f>
        <v>-4.2823059258122421E-3</v>
      </c>
      <c r="F946" s="55">
        <f>Bond_Historical!M946</f>
        <v>-6.6208900797249132E-3</v>
      </c>
      <c r="G946" s="55">
        <f>Bond_Historical!N946</f>
        <v>-1.5164395096046588E-2</v>
      </c>
      <c r="H946" s="55">
        <f>Bond_Historical!O946</f>
        <v>-4.6057428890099901E-3</v>
      </c>
      <c r="I946" s="55">
        <f>Bond_Historical!P946</f>
        <v>-1.8689882433891596E-3</v>
      </c>
      <c r="J946" s="55">
        <f>Equity_Historical!P947</f>
        <v>2.0740631513657435E-2</v>
      </c>
      <c r="K946" s="55">
        <f>Equity_Historical!Q947</f>
        <v>-1.4551455804455313E-2</v>
      </c>
      <c r="L946" s="55">
        <f>Equity_Historical!R947</f>
        <v>-2.7453087542477286E-3</v>
      </c>
      <c r="M946" s="55">
        <f>Equity_Historical!S947</f>
        <v>-1.1706667998881589E-2</v>
      </c>
      <c r="N946" s="55">
        <f>Equity_Historical!T947</f>
        <v>7.9890707344835847E-4</v>
      </c>
      <c r="O946" s="55">
        <f>Equity_Historical!U947</f>
        <v>-8.8412382616367621E-3</v>
      </c>
      <c r="P946" s="55">
        <f>Equity_Historical!V947</f>
        <v>-3.4843137915355278E-3</v>
      </c>
      <c r="Q946" s="55">
        <f>Equity_Historical!W947</f>
        <v>-2.609694558402435E-2</v>
      </c>
      <c r="R946" s="55">
        <f>Equity_Historical!X947</f>
        <v>1.9637044521540858E-5</v>
      </c>
      <c r="S946" s="55">
        <f>Equity_Historical!Y947</f>
        <v>6.5447210435628251E-3</v>
      </c>
      <c r="T946" s="55">
        <f>Equity_Historical!Z947</f>
        <v>1.0300790188285253E-2</v>
      </c>
      <c r="V946" s="55"/>
      <c r="W946" s="55">
        <v>-7.9146762011882421E-3</v>
      </c>
      <c r="X946" s="55">
        <v>3.9963206337550027E-3</v>
      </c>
      <c r="Y946" s="94">
        <f t="shared" si="61"/>
        <v>-7.6807810022229547E-4</v>
      </c>
      <c r="Z946" s="54">
        <f t="shared" si="62"/>
        <v>999231.92189977772</v>
      </c>
      <c r="AA946" s="54">
        <f t="shared" si="63"/>
        <v>-768.07810022227932</v>
      </c>
      <c r="AB946" s="101">
        <v>7095.1519974108087</v>
      </c>
      <c r="AC946" s="6">
        <f t="shared" si="60"/>
        <v>858175.11902938306</v>
      </c>
    </row>
    <row r="947" spans="2:29">
      <c r="B947" s="112">
        <v>44832</v>
      </c>
      <c r="C947" s="33">
        <v>943</v>
      </c>
      <c r="D947" s="55">
        <f>Bond_Historical!K947</f>
        <v>1.5424097856856304E-2</v>
      </c>
      <c r="E947" s="55">
        <f>Bond_Historical!L947</f>
        <v>1.5990645978435053E-2</v>
      </c>
      <c r="F947" s="55">
        <f>Bond_Historical!M947</f>
        <v>1.4072127542301948E-2</v>
      </c>
      <c r="G947" s="55">
        <f>Bond_Historical!N947</f>
        <v>1.9910984141192467E-2</v>
      </c>
      <c r="H947" s="55">
        <f>Bond_Historical!O947</f>
        <v>1.6973855091221395E-2</v>
      </c>
      <c r="I947" s="55">
        <f>Bond_Historical!P947</f>
        <v>2.0764285034587239E-3</v>
      </c>
      <c r="J947" s="55">
        <f>Equity_Historical!P948</f>
        <v>3.5742804998095901E-2</v>
      </c>
      <c r="K947" s="55">
        <f>Equity_Historical!Q948</f>
        <v>5.2256509942619628E-2</v>
      </c>
      <c r="L947" s="55">
        <f>Equity_Historical!R948</f>
        <v>1.6360249652873391E-2</v>
      </c>
      <c r="M947" s="55">
        <f>Equity_Historical!S948</f>
        <v>2.1245767182952617E-2</v>
      </c>
      <c r="N947" s="55">
        <f>Equity_Historical!T948</f>
        <v>2.289414740202915E-2</v>
      </c>
      <c r="O947" s="55">
        <f>Equity_Historical!U948</f>
        <v>2.0015616800461725E-2</v>
      </c>
      <c r="P947" s="55">
        <f>Equity_Historical!V948</f>
        <v>2.0830353485207643E-3</v>
      </c>
      <c r="Q947" s="55">
        <f>Equity_Historical!W948</f>
        <v>5.507709639872518E-4</v>
      </c>
      <c r="R947" s="55">
        <f>Equity_Historical!X948</f>
        <v>1.0897046310216662E-2</v>
      </c>
      <c r="S947" s="55">
        <f>Equity_Historical!Y948</f>
        <v>-1.2732345138166588E-2</v>
      </c>
      <c r="T947" s="55">
        <f>Equity_Historical!Z948</f>
        <v>2.9991465496212906E-2</v>
      </c>
      <c r="V947" s="55"/>
      <c r="W947" s="55">
        <v>1.5200069929702123E-2</v>
      </c>
      <c r="X947" s="55">
        <v>5.2254984766825427E-3</v>
      </c>
      <c r="Y947" s="94">
        <f t="shared" si="61"/>
        <v>9.2153270578903754E-3</v>
      </c>
      <c r="Z947" s="54">
        <f t="shared" si="62"/>
        <v>1009215.3270578904</v>
      </c>
      <c r="AA947" s="54">
        <f t="shared" si="63"/>
        <v>9215.3270578903612</v>
      </c>
      <c r="AB947" s="101">
        <v>7142.6512918481603</v>
      </c>
      <c r="AC947" s="6">
        <f t="shared" si="60"/>
        <v>867390.44608727342</v>
      </c>
    </row>
    <row r="948" spans="2:29">
      <c r="B948" s="112">
        <v>44833</v>
      </c>
      <c r="C948" s="33">
        <v>944</v>
      </c>
      <c r="D948" s="55">
        <f>Bond_Historical!K948</f>
        <v>-5.1616895567004389E-3</v>
      </c>
      <c r="E948" s="55">
        <f>Bond_Historical!L948</f>
        <v>-5.2673274715266793E-3</v>
      </c>
      <c r="F948" s="55">
        <f>Bond_Historical!M948</f>
        <v>-2.1857158112282963E-3</v>
      </c>
      <c r="G948" s="55">
        <f>Bond_Historical!N948</f>
        <v>-7.4689954657503888E-3</v>
      </c>
      <c r="H948" s="55">
        <f>Bond_Historical!O948</f>
        <v>-1.3709273279764525E-2</v>
      </c>
      <c r="I948" s="55">
        <f>Bond_Historical!P948</f>
        <v>-2.0764285034587482E-3</v>
      </c>
      <c r="J948" s="55">
        <f>Equity_Historical!P949</f>
        <v>-2.0277557078538294E-3</v>
      </c>
      <c r="K948" s="55">
        <f>Equity_Historical!Q949</f>
        <v>-3.7411737909208091E-2</v>
      </c>
      <c r="L948" s="55">
        <f>Equity_Historical!R949</f>
        <v>-6.4818148059697855E-3</v>
      </c>
      <c r="M948" s="55">
        <f>Equity_Historical!S949</f>
        <v>1.0567903049022671E-2</v>
      </c>
      <c r="N948" s="55">
        <f>Equity_Historical!T949</f>
        <v>-1.1776358775161316E-2</v>
      </c>
      <c r="O948" s="55">
        <f>Equity_Historical!U949</f>
        <v>-1.7091125871356767E-2</v>
      </c>
      <c r="P948" s="55">
        <f>Equity_Historical!V949</f>
        <v>-3.3767365864945185E-2</v>
      </c>
      <c r="Q948" s="55">
        <f>Equity_Historical!W949</f>
        <v>-3.5413901746518726E-2</v>
      </c>
      <c r="R948" s="55">
        <f>Equity_Historical!X949</f>
        <v>-9.9925999347952252E-3</v>
      </c>
      <c r="S948" s="55">
        <f>Equity_Historical!Y949</f>
        <v>-5.0366504957955097E-2</v>
      </c>
      <c r="T948" s="55">
        <f>Equity_Historical!Z949</f>
        <v>-1.0995158463407697E-2</v>
      </c>
      <c r="V948" s="55"/>
      <c r="W948" s="55">
        <v>-5.3735491318028491E-3</v>
      </c>
      <c r="X948" s="55">
        <v>-3.8409572644771239E-2</v>
      </c>
      <c r="Y948" s="94">
        <f t="shared" si="61"/>
        <v>-2.5195163239583884E-2</v>
      </c>
      <c r="Z948" s="54">
        <f t="shared" si="62"/>
        <v>974804.83676041616</v>
      </c>
      <c r="AA948" s="54">
        <f t="shared" si="63"/>
        <v>-25195.163239583839</v>
      </c>
      <c r="AB948" s="101">
        <v>7150.4799496671185</v>
      </c>
      <c r="AC948" s="6">
        <f t="shared" si="60"/>
        <v>842195.28284768958</v>
      </c>
    </row>
    <row r="949" spans="2:29">
      <c r="B949" s="112">
        <v>44834</v>
      </c>
      <c r="C949" s="33">
        <v>945</v>
      </c>
      <c r="D949" s="55">
        <f>Bond_Historical!K949</f>
        <v>-2.3803824184953854E-3</v>
      </c>
      <c r="E949" s="55">
        <f>Bond_Historical!L949</f>
        <v>-2.3845348450467142E-3</v>
      </c>
      <c r="F949" s="55">
        <f>Bond_Historical!M949</f>
        <v>-3.9466427417787593E-3</v>
      </c>
      <c r="G949" s="55">
        <f>Bond_Historical!N949</f>
        <v>-2.5346544712946928E-3</v>
      </c>
      <c r="H949" s="55">
        <f>Bond_Historical!O949</f>
        <v>-6.9258168348989464E-3</v>
      </c>
      <c r="I949" s="55">
        <f>Bond_Historical!P949</f>
        <v>6.2337704539100957E-4</v>
      </c>
      <c r="J949" s="55">
        <f>Equity_Historical!P950</f>
        <v>-1.5569261706987615E-2</v>
      </c>
      <c r="K949" s="55">
        <f>Equity_Historical!Q950</f>
        <v>-5.3659337796802186E-3</v>
      </c>
      <c r="L949" s="55">
        <f>Equity_Historical!R950</f>
        <v>-1.9469945418066292E-2</v>
      </c>
      <c r="M949" s="55">
        <f>Equity_Historical!S950</f>
        <v>-1.9650676346280333E-2</v>
      </c>
      <c r="N949" s="55">
        <f>Equity_Historical!T950</f>
        <v>-4.9479583119013829E-3</v>
      </c>
      <c r="O949" s="55">
        <f>Equity_Historical!U950</f>
        <v>-1.5760497501826315E-2</v>
      </c>
      <c r="P949" s="55">
        <f>Equity_Historical!V950</f>
        <v>4.5748269291470446E-3</v>
      </c>
      <c r="Q949" s="55">
        <f>Equity_Historical!W950</f>
        <v>-2.1913036301795245E-2</v>
      </c>
      <c r="R949" s="55">
        <f>Equity_Historical!X950</f>
        <v>-7.4764127227966628E-3</v>
      </c>
      <c r="S949" s="55">
        <f>Equity_Historical!Y950</f>
        <v>-3.0499500150756136E-2</v>
      </c>
      <c r="T949" s="55">
        <f>Equity_Historical!Z950</f>
        <v>-2.1070707666560769E-2</v>
      </c>
      <c r="V949" s="55"/>
      <c r="W949" s="55">
        <v>-2.6169315739319938E-3</v>
      </c>
      <c r="X949" s="55">
        <v>1.6026665750720915E-2</v>
      </c>
      <c r="Y949" s="94">
        <f t="shared" si="61"/>
        <v>8.5692268208597509E-3</v>
      </c>
      <c r="Z949" s="54">
        <f t="shared" si="62"/>
        <v>1008569.2268208597</v>
      </c>
      <c r="AA949" s="54">
        <f t="shared" si="63"/>
        <v>8569.2268208597088</v>
      </c>
      <c r="AB949" s="101">
        <v>7178.4976232720073</v>
      </c>
      <c r="AC949" s="6">
        <f t="shared" si="60"/>
        <v>850764.50966854929</v>
      </c>
    </row>
    <row r="950" spans="2:29">
      <c r="B950" s="112">
        <v>44837</v>
      </c>
      <c r="C950" s="33">
        <v>946</v>
      </c>
      <c r="D950" s="55">
        <f>Bond_Historical!K950</f>
        <v>8.3388934224730531E-3</v>
      </c>
      <c r="E950" s="55">
        <f>Bond_Historical!L950</f>
        <v>8.0917632598244364E-3</v>
      </c>
      <c r="F950" s="55">
        <f>Bond_Historical!M950</f>
        <v>7.4103972061224073E-3</v>
      </c>
      <c r="G950" s="55">
        <f>Bond_Historical!N950</f>
        <v>1.8330552893434039E-2</v>
      </c>
      <c r="H950" s="55">
        <f>Bond_Historical!O950</f>
        <v>1.3382879558442019E-2</v>
      </c>
      <c r="I950" s="55">
        <f>Bond_Historical!P950</f>
        <v>3.4908480683951276E-3</v>
      </c>
      <c r="J950" s="55">
        <f>Equity_Historical!P951</f>
        <v>5.1453410796197238E-2</v>
      </c>
      <c r="K950" s="55">
        <f>Equity_Historical!Q951</f>
        <v>2.1365065651149661E-2</v>
      </c>
      <c r="L950" s="55">
        <f>Equity_Historical!R951</f>
        <v>2.1584909640504055E-2</v>
      </c>
      <c r="M950" s="55">
        <f>Equity_Historical!S951</f>
        <v>6.366602531287245E-3</v>
      </c>
      <c r="N950" s="55">
        <f>Equity_Historical!T951</f>
        <v>3.9487735575753864E-2</v>
      </c>
      <c r="O950" s="55">
        <f>Equity_Historical!U951</f>
        <v>3.0441000146914688E-2</v>
      </c>
      <c r="P950" s="55">
        <f>Equity_Historical!V951</f>
        <v>1.1438863986495247E-2</v>
      </c>
      <c r="Q950" s="55">
        <f>Equity_Historical!W951</f>
        <v>2.1913036301795183E-2</v>
      </c>
      <c r="R950" s="55">
        <f>Equity_Historical!X951</f>
        <v>2.0519274820238954E-2</v>
      </c>
      <c r="S950" s="55">
        <f>Equity_Historical!Y951</f>
        <v>3.0289183204382647E-2</v>
      </c>
      <c r="T950" s="55">
        <f>Equity_Historical!Z951</f>
        <v>2.9975278861754943E-2</v>
      </c>
      <c r="V950" s="55"/>
      <c r="W950" s="55">
        <v>1.0925263042453391E-2</v>
      </c>
      <c r="X950" s="55">
        <v>4.1706986280091785E-2</v>
      </c>
      <c r="Y950" s="94">
        <f t="shared" si="61"/>
        <v>2.9394296985036424E-2</v>
      </c>
      <c r="Z950" s="54">
        <f t="shared" si="62"/>
        <v>1029394.2969850365</v>
      </c>
      <c r="AA950" s="54">
        <f t="shared" si="63"/>
        <v>29394.296985036461</v>
      </c>
      <c r="AB950" s="101">
        <v>7212.5992438101675</v>
      </c>
      <c r="AC950" s="6">
        <f t="shared" si="60"/>
        <v>880158.80665358575</v>
      </c>
    </row>
    <row r="951" spans="2:29">
      <c r="B951" s="112">
        <v>44838</v>
      </c>
      <c r="C951" s="33">
        <v>947</v>
      </c>
      <c r="D951" s="55">
        <f>Bond_Historical!K951</f>
        <v>2.5051571863768814E-3</v>
      </c>
      <c r="E951" s="55">
        <f>Bond_Historical!L951</f>
        <v>2.6793037298577932E-3</v>
      </c>
      <c r="F951" s="55">
        <f>Bond_Historical!M951</f>
        <v>8.733351709639286E-4</v>
      </c>
      <c r="G951" s="55">
        <f>Bond_Historical!N951</f>
        <v>4.6049154273548375E-3</v>
      </c>
      <c r="H951" s="55">
        <f>Bond_Historical!O951</f>
        <v>3.6279900388257033E-3</v>
      </c>
      <c r="I951" s="55">
        <f>Bond_Historical!P951</f>
        <v>7.6456075353512429E-3</v>
      </c>
      <c r="J951" s="55">
        <f>Equity_Historical!P952</f>
        <v>3.5796468279769567E-2</v>
      </c>
      <c r="K951" s="55">
        <f>Equity_Historical!Q952</f>
        <v>1.1976176860366458E-2</v>
      </c>
      <c r="L951" s="55">
        <f>Equity_Historical!R952</f>
        <v>1.2894738081388617E-2</v>
      </c>
      <c r="M951" s="55">
        <f>Equity_Historical!S952</f>
        <v>2.573144916736516E-2</v>
      </c>
      <c r="N951" s="55">
        <f>Equity_Historical!T952</f>
        <v>4.2750331985771522E-2</v>
      </c>
      <c r="O951" s="55">
        <f>Equity_Historical!U952</f>
        <v>4.5722220713536099E-2</v>
      </c>
      <c r="P951" s="55">
        <f>Equity_Historical!V952</f>
        <v>1.3310541823216416E-2</v>
      </c>
      <c r="Q951" s="55">
        <f>Equity_Historical!W952</f>
        <v>1.6405846406456728E-2</v>
      </c>
      <c r="R951" s="55">
        <f>Equity_Historical!X952</f>
        <v>1.4749510242355044E-2</v>
      </c>
      <c r="S951" s="55">
        <f>Equity_Historical!Y952</f>
        <v>2.5300342765199105E-2</v>
      </c>
      <c r="T951" s="55">
        <f>Equity_Historical!Z952</f>
        <v>4.6122208825192676E-2</v>
      </c>
      <c r="V951" s="55"/>
      <c r="W951" s="55">
        <v>3.527974579955474E-3</v>
      </c>
      <c r="X951" s="55">
        <v>2.3651244884866092E-2</v>
      </c>
      <c r="Y951" s="94">
        <f t="shared" si="61"/>
        <v>1.5601936762901844E-2</v>
      </c>
      <c r="Z951" s="54">
        <f t="shared" si="62"/>
        <v>1015601.9367629018</v>
      </c>
      <c r="AA951" s="54">
        <f t="shared" si="63"/>
        <v>15601.936762901838</v>
      </c>
      <c r="AB951" s="101">
        <v>7225.3703767801635</v>
      </c>
      <c r="AC951" s="6">
        <f t="shared" si="60"/>
        <v>895760.74341648759</v>
      </c>
    </row>
    <row r="952" spans="2:29">
      <c r="B952" s="112">
        <v>44839</v>
      </c>
      <c r="C952" s="33">
        <v>948</v>
      </c>
      <c r="D952" s="55">
        <f>Bond_Historical!K952</f>
        <v>-5.2958112163899295E-3</v>
      </c>
      <c r="E952" s="55">
        <f>Bond_Historical!L952</f>
        <v>-5.2623590118149668E-3</v>
      </c>
      <c r="F952" s="55">
        <f>Bond_Historical!M952</f>
        <v>-4.8127411218138938E-3</v>
      </c>
      <c r="G952" s="55">
        <f>Bond_Historical!N952</f>
        <v>-7.5902220882464438E-3</v>
      </c>
      <c r="H952" s="55">
        <f>Bond_Historical!O952</f>
        <v>-7.6526848398000046E-3</v>
      </c>
      <c r="I952" s="55">
        <f>Bond_Historical!P952</f>
        <v>-4.1193426534556814E-4</v>
      </c>
      <c r="J952" s="55">
        <f>Equity_Historical!P953</f>
        <v>3.9616292286174526E-2</v>
      </c>
      <c r="K952" s="55">
        <f>Equity_Historical!Q953</f>
        <v>-9.3104440879521605E-3</v>
      </c>
      <c r="L952" s="55">
        <f>Equity_Historical!R953</f>
        <v>-9.956076348918947E-3</v>
      </c>
      <c r="M952" s="55">
        <f>Equity_Historical!S953</f>
        <v>-1.4462476945539355E-2</v>
      </c>
      <c r="N952" s="55">
        <f>Equity_Historical!T953</f>
        <v>-4.7628813544584262E-3</v>
      </c>
      <c r="O952" s="55">
        <f>Equity_Historical!U953</f>
        <v>-1.2423615882693169E-2</v>
      </c>
      <c r="P952" s="55">
        <f>Equity_Historical!V953</f>
        <v>-2.736097752804138E-2</v>
      </c>
      <c r="Q952" s="55">
        <f>Equity_Historical!W953</f>
        <v>-3.2041793209848693E-2</v>
      </c>
      <c r="R952" s="55">
        <f>Equity_Historical!X953</f>
        <v>7.427027989446877E-3</v>
      </c>
      <c r="S952" s="55">
        <f>Equity_Historical!Y953</f>
        <v>2.0510425059028013E-3</v>
      </c>
      <c r="T952" s="55">
        <f>Equity_Historical!Z953</f>
        <v>-1.2624818803469797E-2</v>
      </c>
      <c r="V952" s="55"/>
      <c r="W952" s="55">
        <v>-5.4601144785957709E-3</v>
      </c>
      <c r="X952" s="55">
        <v>5.1069919108234947E-3</v>
      </c>
      <c r="Y952" s="94">
        <f t="shared" si="61"/>
        <v>8.8014935505578836E-4</v>
      </c>
      <c r="Z952" s="54">
        <f t="shared" si="62"/>
        <v>1000880.1493550558</v>
      </c>
      <c r="AA952" s="54">
        <f t="shared" si="63"/>
        <v>880.14935505576432</v>
      </c>
      <c r="AB952" s="101">
        <v>7308.3747174491873</v>
      </c>
      <c r="AC952" s="6">
        <f t="shared" si="60"/>
        <v>896640.89277154335</v>
      </c>
    </row>
    <row r="953" spans="2:29">
      <c r="B953" s="112">
        <v>44840</v>
      </c>
      <c r="C953" s="33">
        <v>949</v>
      </c>
      <c r="D953" s="55">
        <f>Bond_Historical!K953</f>
        <v>-3.7795231290856089E-3</v>
      </c>
      <c r="E953" s="55">
        <f>Bond_Historical!L953</f>
        <v>-3.9391792922166598E-3</v>
      </c>
      <c r="F953" s="55">
        <f>Bond_Historical!M953</f>
        <v>-3.5149228186989118E-3</v>
      </c>
      <c r="G953" s="55">
        <f>Bond_Historical!N953</f>
        <v>-2.3171185016828489E-3</v>
      </c>
      <c r="H953" s="55">
        <f>Bond_Historical!O953</f>
        <v>-3.6556889355588919E-3</v>
      </c>
      <c r="I953" s="55">
        <f>Bond_Historical!P953</f>
        <v>-4.1167405707515201E-4</v>
      </c>
      <c r="J953" s="55">
        <f>Equity_Historical!P954</f>
        <v>2.9229577333484639E-2</v>
      </c>
      <c r="K953" s="55">
        <f>Equity_Historical!Q954</f>
        <v>6.4747643039632472E-4</v>
      </c>
      <c r="L953" s="55">
        <f>Equity_Historical!R954</f>
        <v>-9.3727776943168372E-3</v>
      </c>
      <c r="M953" s="55">
        <f>Equity_Historical!S954</f>
        <v>-2.0147875545100041E-2</v>
      </c>
      <c r="N953" s="55">
        <f>Equity_Historical!T954</f>
        <v>-2.3784056347792768E-2</v>
      </c>
      <c r="O953" s="55">
        <f>Equity_Historical!U954</f>
        <v>-2.05928352682898E-2</v>
      </c>
      <c r="P953" s="55">
        <f>Equity_Historical!V954</f>
        <v>-5.3079392446957051E-2</v>
      </c>
      <c r="Q953" s="55">
        <f>Equity_Historical!W954</f>
        <v>-2.7012897086521437E-2</v>
      </c>
      <c r="R953" s="55">
        <f>Equity_Historical!X954</f>
        <v>-1.517898051883078E-2</v>
      </c>
      <c r="S953" s="55">
        <f>Equity_Historical!Y954</f>
        <v>-6.6475814413412878E-3</v>
      </c>
      <c r="T953" s="55">
        <f>Equity_Historical!Z954</f>
        <v>-8.4352635622323183E-4</v>
      </c>
      <c r="V953" s="55"/>
      <c r="W953" s="55">
        <v>-2.9011878001466511E-3</v>
      </c>
      <c r="X953" s="55">
        <v>-4.544926425035465E-2</v>
      </c>
      <c r="Y953" s="94">
        <f t="shared" si="61"/>
        <v>-2.843003367027145E-2</v>
      </c>
      <c r="Z953" s="54">
        <f t="shared" si="62"/>
        <v>971569.9663297286</v>
      </c>
      <c r="AA953" s="54">
        <f t="shared" si="63"/>
        <v>-28430.033670271398</v>
      </c>
      <c r="AB953" s="101">
        <v>7313.7739034687402</v>
      </c>
      <c r="AC953" s="6">
        <f t="shared" si="60"/>
        <v>868210.85910127196</v>
      </c>
    </row>
    <row r="954" spans="2:29">
      <c r="B954" s="112">
        <v>44841</v>
      </c>
      <c r="C954" s="33">
        <v>950</v>
      </c>
      <c r="D954" s="55">
        <f>Bond_Historical!K954</f>
        <v>-5.2029295407079769E-3</v>
      </c>
      <c r="E954" s="55">
        <f>Bond_Historical!L954</f>
        <v>-5.3111336809099699E-3</v>
      </c>
      <c r="F954" s="55">
        <f>Bond_Historical!M954</f>
        <v>-3.9692158288179612E-3</v>
      </c>
      <c r="G954" s="55">
        <f>Bond_Historical!N954</f>
        <v>-1.0006323227611212E-2</v>
      </c>
      <c r="H954" s="55">
        <f>Bond_Historical!O954</f>
        <v>7.707205204803677E-4</v>
      </c>
      <c r="I954" s="55">
        <f>Bond_Historical!P954</f>
        <v>2.8800521696136045E-3</v>
      </c>
      <c r="J954" s="55">
        <f>Equity_Historical!P955</f>
        <v>-1.0143459212533339E-2</v>
      </c>
      <c r="K954" s="55">
        <f>Equity_Historical!Q955</f>
        <v>-4.1250642735977595E-2</v>
      </c>
      <c r="L954" s="55">
        <f>Equity_Historical!R955</f>
        <v>-2.3979076632268181E-2</v>
      </c>
      <c r="M954" s="55">
        <f>Equity_Historical!S955</f>
        <v>-8.7277290749175791E-3</v>
      </c>
      <c r="N954" s="55">
        <f>Equity_Historical!T955</f>
        <v>-1.5539412888125249E-2</v>
      </c>
      <c r="O954" s="55">
        <f>Equity_Historical!U955</f>
        <v>-2.017615987781898E-2</v>
      </c>
      <c r="P954" s="55">
        <f>Equity_Historical!V955</f>
        <v>-3.5185181589653183E-2</v>
      </c>
      <c r="Q954" s="55">
        <f>Equity_Historical!W955</f>
        <v>-2.9232575603835284E-2</v>
      </c>
      <c r="R954" s="55">
        <f>Equity_Historical!X955</f>
        <v>-2.7893066710111707E-2</v>
      </c>
      <c r="S954" s="55">
        <f>Equity_Historical!Y955</f>
        <v>-3.7409916602147049E-2</v>
      </c>
      <c r="T954" s="55">
        <f>Equity_Historical!Z955</f>
        <v>1.9110925520406026E-3</v>
      </c>
      <c r="V954" s="55"/>
      <c r="W954" s="55">
        <v>-5.2516177282473089E-3</v>
      </c>
      <c r="X954" s="55">
        <v>-4.7858673691459699E-2</v>
      </c>
      <c r="Y954" s="94">
        <f t="shared" si="61"/>
        <v>-3.0815851306174744E-2</v>
      </c>
      <c r="Z954" s="54">
        <f t="shared" si="62"/>
        <v>969184.14869382523</v>
      </c>
      <c r="AA954" s="54">
        <f t="shared" si="63"/>
        <v>-30815.851306174765</v>
      </c>
      <c r="AB954" s="101">
        <v>7314.585451973835</v>
      </c>
      <c r="AC954" s="6">
        <f t="shared" si="60"/>
        <v>837395.00779509719</v>
      </c>
    </row>
    <row r="955" spans="2:29">
      <c r="B955" s="112">
        <v>44844</v>
      </c>
      <c r="C955" s="33">
        <v>951</v>
      </c>
      <c r="D955" s="55">
        <f>Bond_Historical!K955</f>
        <v>-4.521665318223015E-3</v>
      </c>
      <c r="E955" s="55">
        <f>Bond_Historical!L955</f>
        <v>-4.4999350417324552E-3</v>
      </c>
      <c r="F955" s="55">
        <f>Bond_Historical!M955</f>
        <v>-3.5413744837335748E-3</v>
      </c>
      <c r="G955" s="55">
        <f>Bond_Historical!N955</f>
        <v>-9.0236967751330856E-3</v>
      </c>
      <c r="H955" s="55">
        <f>Bond_Historical!O955</f>
        <v>-3.2795863415302461E-3</v>
      </c>
      <c r="I955" s="55">
        <f>Bond_Historical!P955</f>
        <v>-3.498515791247268E-3</v>
      </c>
      <c r="J955" s="55">
        <f>Equity_Historical!P956</f>
        <v>-2.1915066157429716E-2</v>
      </c>
      <c r="K955" s="55">
        <f>Equity_Historical!Q956</f>
        <v>2.544570944265859E-3</v>
      </c>
      <c r="L955" s="55">
        <f>Equity_Historical!R956</f>
        <v>5.8940309695140868E-3</v>
      </c>
      <c r="M955" s="55">
        <f>Equity_Historical!S956</f>
        <v>-2.540539277736766E-3</v>
      </c>
      <c r="N955" s="55">
        <f>Equity_Historical!T956</f>
        <v>-1.2105116400259859E-2</v>
      </c>
      <c r="O955" s="55">
        <f>Equity_Historical!U956</f>
        <v>-9.3853554088537145E-3</v>
      </c>
      <c r="P955" s="55">
        <f>Equity_Historical!V956</f>
        <v>-2.6289243711766431E-2</v>
      </c>
      <c r="Q955" s="55">
        <f>Equity_Historical!W956</f>
        <v>-1.103957239454025E-3</v>
      </c>
      <c r="R955" s="55">
        <f>Equity_Historical!X956</f>
        <v>-1.1935805004656469E-2</v>
      </c>
      <c r="S955" s="55">
        <f>Equity_Historical!Y956</f>
        <v>2.3530042128011297E-3</v>
      </c>
      <c r="T955" s="55">
        <f>Equity_Historical!Z956</f>
        <v>9.8627270368679392E-3</v>
      </c>
      <c r="V955" s="55"/>
      <c r="W955" s="55">
        <v>-5.5552108669746688E-3</v>
      </c>
      <c r="X955" s="55">
        <v>-4.9681665104245036E-2</v>
      </c>
      <c r="Y955" s="94">
        <f t="shared" si="61"/>
        <v>-3.2031083409336886E-2</v>
      </c>
      <c r="Z955" s="54">
        <f t="shared" si="62"/>
        <v>967968.91659066314</v>
      </c>
      <c r="AA955" s="54">
        <f t="shared" si="63"/>
        <v>-32031.083409336861</v>
      </c>
      <c r="AB955" s="101">
        <v>7340.8628431090619</v>
      </c>
      <c r="AC955" s="6">
        <f t="shared" si="60"/>
        <v>805363.92438576033</v>
      </c>
    </row>
    <row r="956" spans="2:29">
      <c r="B956" s="112">
        <v>44845</v>
      </c>
      <c r="C956" s="33">
        <v>952</v>
      </c>
      <c r="D956" s="55">
        <f>Bond_Historical!K956</f>
        <v>2.8346079771631637E-4</v>
      </c>
      <c r="E956" s="55">
        <f>Bond_Historical!L956</f>
        <v>6.2920585966281639E-4</v>
      </c>
      <c r="F956" s="55">
        <f>Bond_Historical!M956</f>
        <v>1.3297966918964538E-3</v>
      </c>
      <c r="G956" s="55">
        <f>Bond_Historical!N956</f>
        <v>-2.0708650080795291E-3</v>
      </c>
      <c r="H956" s="55">
        <f>Bond_Historical!O956</f>
        <v>2.8942700059421279E-3</v>
      </c>
      <c r="I956" s="55">
        <f>Bond_Historical!P956</f>
        <v>1.2362227056592126E-3</v>
      </c>
      <c r="J956" s="55">
        <f>Equity_Historical!P957</f>
        <v>-8.5349234357693492E-3</v>
      </c>
      <c r="K956" s="55">
        <f>Equity_Historical!Q957</f>
        <v>-4.0031341243457932E-2</v>
      </c>
      <c r="L956" s="55">
        <f>Equity_Historical!R957</f>
        <v>2.5575095868218042E-2</v>
      </c>
      <c r="M956" s="55">
        <f>Equity_Historical!S957</f>
        <v>1.8484509512952173E-3</v>
      </c>
      <c r="N956" s="55">
        <f>Equity_Historical!T957</f>
        <v>1.3522984485613459E-3</v>
      </c>
      <c r="O956" s="55">
        <f>Equity_Historical!U957</f>
        <v>-2.9284609465282191E-2</v>
      </c>
      <c r="P956" s="55">
        <f>Equity_Historical!V957</f>
        <v>-1.6364295587848758E-3</v>
      </c>
      <c r="Q956" s="55">
        <f>Equity_Historical!W957</f>
        <v>1.3489992945631948E-3</v>
      </c>
      <c r="R956" s="55">
        <f>Equity_Historical!X957</f>
        <v>1.9024945049490542E-3</v>
      </c>
      <c r="S956" s="55">
        <f>Equity_Historical!Y957</f>
        <v>-1.030795526176894E-2</v>
      </c>
      <c r="T956" s="55">
        <f>Equity_Historical!Z957</f>
        <v>1.0096842219830515E-2</v>
      </c>
      <c r="V956" s="55"/>
      <c r="W956" s="55">
        <v>6.3293681314346376E-5</v>
      </c>
      <c r="X956" s="55">
        <v>-2.3089027237796184E-2</v>
      </c>
      <c r="Y956" s="94">
        <f t="shared" si="61"/>
        <v>-1.3828098870151972E-2</v>
      </c>
      <c r="Z956" s="54">
        <f t="shared" si="62"/>
        <v>986171.90112984797</v>
      </c>
      <c r="AA956" s="54">
        <f t="shared" si="63"/>
        <v>-13828.098870152025</v>
      </c>
      <c r="AB956" s="101">
        <v>7438.8649646186968</v>
      </c>
      <c r="AC956" s="6">
        <f t="shared" si="60"/>
        <v>791535.8255156083</v>
      </c>
    </row>
    <row r="957" spans="2:29">
      <c r="B957" s="112">
        <v>44846</v>
      </c>
      <c r="C957" s="33">
        <v>953</v>
      </c>
      <c r="D957" s="55">
        <f>Bond_Historical!K957</f>
        <v>1.1317506582179699E-3</v>
      </c>
      <c r="E957" s="55">
        <f>Bond_Historical!L957</f>
        <v>8.3823815279572935E-4</v>
      </c>
      <c r="F957" s="55">
        <f>Bond_Historical!M957</f>
        <v>2.6535644730329312E-3</v>
      </c>
      <c r="G957" s="55">
        <f>Bond_Historical!N957</f>
        <v>-1.1853818571210158E-3</v>
      </c>
      <c r="H957" s="55">
        <f>Bond_Historical!O957</f>
        <v>2.1172838523797893E-3</v>
      </c>
      <c r="I957" s="55">
        <f>Bond_Historical!P957</f>
        <v>-2.0608502695047755E-4</v>
      </c>
      <c r="J957" s="55">
        <f>Equity_Historical!P958</f>
        <v>4.3781482881545481E-3</v>
      </c>
      <c r="K957" s="55">
        <f>Equity_Historical!Q958</f>
        <v>-8.1236920937790922E-3</v>
      </c>
      <c r="L957" s="55">
        <f>Equity_Historical!R958</f>
        <v>-1.137080771222861E-2</v>
      </c>
      <c r="M957" s="55">
        <f>Equity_Historical!S958</f>
        <v>4.6060157960090857E-3</v>
      </c>
      <c r="N957" s="55">
        <f>Equity_Historical!T958</f>
        <v>-4.2562049251367732E-3</v>
      </c>
      <c r="O957" s="55">
        <f>Equity_Historical!U958</f>
        <v>1.6053447686097681E-2</v>
      </c>
      <c r="P957" s="55">
        <f>Equity_Historical!V958</f>
        <v>-2.9380838963915804E-2</v>
      </c>
      <c r="Q957" s="55">
        <f>Equity_Historical!W958</f>
        <v>-2.6449763476611047E-2</v>
      </c>
      <c r="R957" s="55">
        <f>Equity_Historical!X958</f>
        <v>3.0003917371353704E-4</v>
      </c>
      <c r="S957" s="55">
        <f>Equity_Historical!Y958</f>
        <v>-4.615644914699726E-3</v>
      </c>
      <c r="T957" s="55">
        <f>Equity_Historical!Z958</f>
        <v>-5.8520676168342407E-3</v>
      </c>
      <c r="V957" s="55"/>
      <c r="W957" s="55">
        <v>5.4101014506133119E-4</v>
      </c>
      <c r="X957" s="55">
        <v>-1.5139003926452475E-2</v>
      </c>
      <c r="Y957" s="94">
        <f t="shared" si="61"/>
        <v>-8.8669982978469512E-3</v>
      </c>
      <c r="Z957" s="54">
        <f t="shared" si="62"/>
        <v>991133.00170215301</v>
      </c>
      <c r="AA957" s="54">
        <f t="shared" si="63"/>
        <v>-8866.9982978469925</v>
      </c>
      <c r="AB957" s="101">
        <v>7473.4590398025466</v>
      </c>
      <c r="AC957" s="6">
        <f t="shared" si="60"/>
        <v>782668.82721776131</v>
      </c>
    </row>
    <row r="958" spans="2:29">
      <c r="B958" s="112">
        <v>44847</v>
      </c>
      <c r="C958" s="33">
        <v>954</v>
      </c>
      <c r="D958" s="55">
        <f>Bond_Historical!K958</f>
        <v>-3.541672019303822E-3</v>
      </c>
      <c r="E958" s="55">
        <f>Bond_Historical!L958</f>
        <v>-3.1470885941538868E-3</v>
      </c>
      <c r="F958" s="55">
        <f>Bond_Historical!M958</f>
        <v>-5.3145588300295993E-3</v>
      </c>
      <c r="G958" s="55">
        <f>Bond_Historical!N958</f>
        <v>1.7775882570302329E-3</v>
      </c>
      <c r="H958" s="55">
        <f>Bond_Historical!O958</f>
        <v>-1.1543116458059743E-3</v>
      </c>
      <c r="I958" s="55">
        <f>Bond_Historical!P958</f>
        <v>-3.0936236194342324E-3</v>
      </c>
      <c r="J958" s="55">
        <f>Equity_Historical!P959</f>
        <v>3.4351932738230007E-2</v>
      </c>
      <c r="K958" s="55">
        <f>Equity_Historical!Q959</f>
        <v>2.1646348790279095E-2</v>
      </c>
      <c r="L958" s="55">
        <f>Equity_Historical!R959</f>
        <v>8.4268550052216187E-3</v>
      </c>
      <c r="M958" s="55">
        <f>Equity_Historical!S959</f>
        <v>3.6698447180345149E-3</v>
      </c>
      <c r="N958" s="55">
        <f>Equity_Historical!T959</f>
        <v>3.2990068245796214E-2</v>
      </c>
      <c r="O958" s="55">
        <f>Equity_Historical!U959</f>
        <v>5.4102726852311829E-2</v>
      </c>
      <c r="P958" s="55">
        <f>Equity_Historical!V959</f>
        <v>3.2440559121438152E-2</v>
      </c>
      <c r="Q958" s="55">
        <f>Equity_Historical!W959</f>
        <v>3.3167211973441253E-2</v>
      </c>
      <c r="R958" s="55">
        <f>Equity_Historical!X959</f>
        <v>1.9706127677344927E-2</v>
      </c>
      <c r="S958" s="55">
        <f>Equity_Historical!Y959</f>
        <v>3.3060268425586396E-2</v>
      </c>
      <c r="T958" s="55">
        <f>Equity_Historical!Z959</f>
        <v>1.6365476876170033E-2</v>
      </c>
      <c r="V958" s="55"/>
      <c r="W958" s="55">
        <v>-1.9749837136580758E-3</v>
      </c>
      <c r="X958" s="55">
        <v>6.7952172420050597E-2</v>
      </c>
      <c r="Y958" s="94">
        <f t="shared" si="61"/>
        <v>3.9981309966567131E-2</v>
      </c>
      <c r="Z958" s="54">
        <f t="shared" si="62"/>
        <v>1039981.3099665671</v>
      </c>
      <c r="AA958" s="54">
        <f t="shared" si="63"/>
        <v>39981.309966567089</v>
      </c>
      <c r="AB958" s="101">
        <v>7492.1724324084353</v>
      </c>
      <c r="AC958" s="6">
        <f t="shared" si="60"/>
        <v>822650.1371843284</v>
      </c>
    </row>
    <row r="959" spans="2:29">
      <c r="B959" s="112">
        <v>44848</v>
      </c>
      <c r="C959" s="33">
        <v>955</v>
      </c>
      <c r="D959" s="55">
        <f>Bond_Historical!K959</f>
        <v>-4.8370969944590038E-3</v>
      </c>
      <c r="E959" s="55">
        <f>Bond_Historical!L959</f>
        <v>-5.4783668547248865E-3</v>
      </c>
      <c r="F959" s="55">
        <f>Bond_Historical!M959</f>
        <v>-3.113206705622215E-3</v>
      </c>
      <c r="G959" s="55">
        <f>Bond_Historical!N959</f>
        <v>-9.6171188013786397E-3</v>
      </c>
      <c r="H959" s="55">
        <f>Bond_Historical!O959</f>
        <v>3.8494553663693631E-4</v>
      </c>
      <c r="I959" s="55">
        <f>Bond_Historical!P959</f>
        <v>1.0321137128429644E-3</v>
      </c>
      <c r="J959" s="55">
        <f>Equity_Historical!P960</f>
        <v>-2.6660266320904274E-2</v>
      </c>
      <c r="K959" s="55">
        <f>Equity_Historical!Q960</f>
        <v>-2.7467157528886673E-2</v>
      </c>
      <c r="L959" s="55">
        <f>Equity_Historical!R960</f>
        <v>-1.4084250247727718E-2</v>
      </c>
      <c r="M959" s="55">
        <f>Equity_Historical!S960</f>
        <v>-9.8931596586804907E-3</v>
      </c>
      <c r="N959" s="55">
        <f>Equity_Historical!T960</f>
        <v>-2.2959077995691919E-2</v>
      </c>
      <c r="O959" s="55">
        <f>Equity_Historical!U960</f>
        <v>1.6503791723141429E-2</v>
      </c>
      <c r="P959" s="55">
        <f>Equity_Historical!V960</f>
        <v>-2.1671127399838192E-2</v>
      </c>
      <c r="Q959" s="55">
        <f>Equity_Historical!W960</f>
        <v>-2.925583266502847E-3</v>
      </c>
      <c r="R959" s="55">
        <f>Equity_Historical!X960</f>
        <v>6.2950679482147893E-3</v>
      </c>
      <c r="S959" s="55">
        <f>Equity_Historical!Y960</f>
        <v>-3.2771190684848808E-2</v>
      </c>
      <c r="T959" s="55">
        <f>Equity_Historical!Z960</f>
        <v>-2.7697066717431194E-2</v>
      </c>
      <c r="V959" s="55"/>
      <c r="W959" s="55">
        <v>-5.1841264852751498E-3</v>
      </c>
      <c r="X959" s="55">
        <v>-1.2175882705723503E-2</v>
      </c>
      <c r="Y959" s="94">
        <f t="shared" si="61"/>
        <v>-9.3791802175441606E-3</v>
      </c>
      <c r="Z959" s="54">
        <f t="shared" si="62"/>
        <v>990620.8197824558</v>
      </c>
      <c r="AA959" s="54">
        <f t="shared" si="63"/>
        <v>-9379.180217544199</v>
      </c>
      <c r="AB959" s="101">
        <v>7521.9499778341269</v>
      </c>
      <c r="AC959" s="6">
        <f t="shared" si="60"/>
        <v>813270.9569667842</v>
      </c>
    </row>
    <row r="960" spans="2:29">
      <c r="B960" s="112">
        <v>44851</v>
      </c>
      <c r="C960" s="33">
        <v>956</v>
      </c>
      <c r="D960" s="55">
        <f>Bond_Historical!K960</f>
        <v>2.1368797055611221E-3</v>
      </c>
      <c r="E960" s="55">
        <f>Bond_Historical!L960</f>
        <v>2.1106785014568508E-3</v>
      </c>
      <c r="F960" s="55">
        <f>Bond_Historical!M960</f>
        <v>0</v>
      </c>
      <c r="G960" s="55">
        <f>Bond_Historical!N960</f>
        <v>4.770757008014357E-3</v>
      </c>
      <c r="H960" s="55">
        <f>Bond_Historical!O960</f>
        <v>3.0739393828842828E-3</v>
      </c>
      <c r="I960" s="55">
        <f>Bond_Historical!P960</f>
        <v>-4.1286846239699666E-4</v>
      </c>
      <c r="J960" s="55">
        <f>Equity_Historical!P961</f>
        <v>1.4313855571466545E-2</v>
      </c>
      <c r="K960" s="55">
        <f>Equity_Historical!Q961</f>
        <v>5.5842631098908621E-2</v>
      </c>
      <c r="L960" s="55">
        <f>Equity_Historical!R961</f>
        <v>7.1810797407746299E-3</v>
      </c>
      <c r="M960" s="55">
        <f>Equity_Historical!S961</f>
        <v>1.6737785298543199E-2</v>
      </c>
      <c r="N960" s="55">
        <f>Equity_Historical!T961</f>
        <v>2.1269349226634426E-2</v>
      </c>
      <c r="O960" s="55">
        <f>Equity_Historical!U961</f>
        <v>4.1142138704214654E-2</v>
      </c>
      <c r="P960" s="55">
        <f>Equity_Historical!V961</f>
        <v>3.5480955234003922E-2</v>
      </c>
      <c r="Q960" s="55">
        <f>Equity_Historical!W961</f>
        <v>1.3460322575100643E-2</v>
      </c>
      <c r="R960" s="55">
        <f>Equity_Historical!X961</f>
        <v>1.6908357737246141E-2</v>
      </c>
      <c r="S960" s="55">
        <f>Equity_Historical!Y961</f>
        <v>2.8706707575329081E-2</v>
      </c>
      <c r="T960" s="55">
        <f>Equity_Historical!Z961</f>
        <v>1.5144765118138993E-2</v>
      </c>
      <c r="V960" s="55"/>
      <c r="W960" s="55">
        <v>2.2803379549487528E-3</v>
      </c>
      <c r="X960" s="55">
        <v>4.5633396263913273E-2</v>
      </c>
      <c r="Y960" s="94">
        <f t="shared" si="61"/>
        <v>2.8292172940327466E-2</v>
      </c>
      <c r="Z960" s="54">
        <f t="shared" si="62"/>
        <v>1028292.1729403274</v>
      </c>
      <c r="AA960" s="54">
        <f t="shared" si="63"/>
        <v>28292.172940327437</v>
      </c>
      <c r="AB960" s="101">
        <v>7555.8574033306213</v>
      </c>
      <c r="AC960" s="6">
        <f t="shared" si="60"/>
        <v>841563.12990711164</v>
      </c>
    </row>
    <row r="961" spans="2:29">
      <c r="B961" s="112">
        <v>44852</v>
      </c>
      <c r="C961" s="33">
        <v>957</v>
      </c>
      <c r="D961" s="55">
        <f>Bond_Historical!K961</f>
        <v>2.2743790404624264E-3</v>
      </c>
      <c r="E961" s="55">
        <f>Bond_Historical!L961</f>
        <v>1.6851407778193618E-3</v>
      </c>
      <c r="F961" s="55">
        <f>Bond_Historical!M961</f>
        <v>2.2246018865538317E-3</v>
      </c>
      <c r="G961" s="55">
        <f>Bond_Historical!N961</f>
        <v>5.9310272129497596E-3</v>
      </c>
      <c r="H961" s="55">
        <f>Bond_Historical!O961</f>
        <v>-2.6893034342261178E-3</v>
      </c>
      <c r="I961" s="55">
        <f>Bond_Historical!P961</f>
        <v>8.2554500976252348E-4</v>
      </c>
      <c r="J961" s="55">
        <f>Equity_Historical!P962</f>
        <v>1.787348349006441E-3</v>
      </c>
      <c r="K961" s="55">
        <f>Equity_Historical!Q962</f>
        <v>-9.293855367857911E-3</v>
      </c>
      <c r="L961" s="55">
        <f>Equity_Historical!R962</f>
        <v>2.0866316633268392E-2</v>
      </c>
      <c r="M961" s="55">
        <f>Equity_Historical!S962</f>
        <v>4.7635719239494702E-3</v>
      </c>
      <c r="N961" s="55">
        <f>Equity_Historical!T962</f>
        <v>3.598511423231103E-2</v>
      </c>
      <c r="O961" s="55">
        <f>Equity_Historical!U962</f>
        <v>2.5395407081606189E-2</v>
      </c>
      <c r="P961" s="55">
        <f>Equity_Historical!V962</f>
        <v>2.4275695312277568E-2</v>
      </c>
      <c r="Q961" s="55">
        <f>Equity_Historical!W962</f>
        <v>2.3569721385319268E-2</v>
      </c>
      <c r="R961" s="55">
        <f>Equity_Historical!X962</f>
        <v>6.3221224542555016E-4</v>
      </c>
      <c r="S961" s="55">
        <f>Equity_Historical!Y962</f>
        <v>9.3656308588773128E-3</v>
      </c>
      <c r="T961" s="55">
        <f>Equity_Historical!Z962</f>
        <v>2.3764534344553209E-2</v>
      </c>
      <c r="V961" s="55"/>
      <c r="W961" s="55">
        <v>2.8799375312379195E-3</v>
      </c>
      <c r="X961" s="55">
        <v>3.3379247152304212E-2</v>
      </c>
      <c r="Y961" s="94">
        <f t="shared" si="61"/>
        <v>2.1179523303877693E-2</v>
      </c>
      <c r="Z961" s="54">
        <f t="shared" si="62"/>
        <v>1021179.5233038777</v>
      </c>
      <c r="AA961" s="54">
        <f t="shared" si="63"/>
        <v>21179.523303877679</v>
      </c>
      <c r="AB961" s="101">
        <v>7585.2827698898036</v>
      </c>
      <c r="AC961" s="6">
        <f t="shared" si="60"/>
        <v>862742.65321098932</v>
      </c>
    </row>
    <row r="962" spans="2:29">
      <c r="B962" s="112">
        <v>44853</v>
      </c>
      <c r="C962" s="33">
        <v>958</v>
      </c>
      <c r="D962" s="55">
        <f>Bond_Historical!K962</f>
        <v>-8.2694331308982311E-3</v>
      </c>
      <c r="E962" s="55">
        <f>Bond_Historical!L962</f>
        <v>-8.6673066975872636E-3</v>
      </c>
      <c r="F962" s="55">
        <f>Bond_Historical!M962</f>
        <v>-7.1364303820798209E-3</v>
      </c>
      <c r="G962" s="55">
        <f>Bond_Historical!N962</f>
        <v>-1.3794417938908199E-2</v>
      </c>
      <c r="H962" s="55">
        <f>Bond_Historical!O962</f>
        <v>-4.8201367440494445E-3</v>
      </c>
      <c r="I962" s="55">
        <f>Bond_Historical!P962</f>
        <v>-3.3057587692533227E-3</v>
      </c>
      <c r="J962" s="55">
        <f>Equity_Historical!P963</f>
        <v>2.92313068980872E-2</v>
      </c>
      <c r="K962" s="55">
        <f>Equity_Historical!Q963</f>
        <v>3.2326512191041138E-3</v>
      </c>
      <c r="L962" s="55">
        <f>Equity_Historical!R963</f>
        <v>-2.8369908077182765E-3</v>
      </c>
      <c r="M962" s="55">
        <f>Equity_Historical!S963</f>
        <v>-8.864679514165941E-3</v>
      </c>
      <c r="N962" s="55">
        <f>Equity_Historical!T963</f>
        <v>-1.9585170746671553E-2</v>
      </c>
      <c r="O962" s="55">
        <f>Equity_Historical!U963</f>
        <v>-1.980085020387112E-2</v>
      </c>
      <c r="P962" s="55">
        <f>Equity_Historical!V963</f>
        <v>-3.2098794372658258E-2</v>
      </c>
      <c r="Q962" s="55">
        <f>Equity_Historical!W963</f>
        <v>-5.4263869322001505E-3</v>
      </c>
      <c r="R962" s="55">
        <f>Equity_Historical!X963</f>
        <v>-3.6256422035407469E-3</v>
      </c>
      <c r="S962" s="55">
        <f>Equity_Historical!Y963</f>
        <v>7.6471966541713737E-4</v>
      </c>
      <c r="T962" s="55">
        <f>Equity_Historical!Z963</f>
        <v>2.6997001506269213E-5</v>
      </c>
      <c r="V962" s="55"/>
      <c r="W962" s="55">
        <v>-9.111828838092223E-3</v>
      </c>
      <c r="X962" s="55">
        <v>-3.2462170170754763E-2</v>
      </c>
      <c r="Y962" s="94">
        <f t="shared" si="61"/>
        <v>-2.3122033637689748E-2</v>
      </c>
      <c r="Z962" s="54">
        <f t="shared" si="62"/>
        <v>976877.96636231022</v>
      </c>
      <c r="AA962" s="54">
        <f t="shared" si="63"/>
        <v>-23122.033637689776</v>
      </c>
      <c r="AB962" s="101">
        <v>7608.1948690614663</v>
      </c>
      <c r="AC962" s="6">
        <f t="shared" si="60"/>
        <v>839620.61957329954</v>
      </c>
    </row>
    <row r="963" spans="2:29">
      <c r="B963" s="112">
        <v>44854</v>
      </c>
      <c r="C963" s="33">
        <v>959</v>
      </c>
      <c r="D963" s="55">
        <f>Bond_Historical!K963</f>
        <v>-6.7513859163176315E-3</v>
      </c>
      <c r="E963" s="55">
        <f>Bond_Historical!L963</f>
        <v>-6.0691525000420897E-3</v>
      </c>
      <c r="F963" s="55">
        <f>Bond_Historical!M963</f>
        <v>-6.2866343334114696E-3</v>
      </c>
      <c r="G963" s="55">
        <f>Bond_Historical!N963</f>
        <v>-8.7321507911457125E-3</v>
      </c>
      <c r="H963" s="55">
        <f>Bond_Historical!O963</f>
        <v>-1.3537716162786292E-3</v>
      </c>
      <c r="I963" s="55">
        <f>Bond_Historical!P963</f>
        <v>-6.019624478283689E-3</v>
      </c>
      <c r="J963" s="55">
        <f>Equity_Historical!P964</f>
        <v>1.3478552882940618E-3</v>
      </c>
      <c r="K963" s="55">
        <f>Equity_Historical!Q964</f>
        <v>-1.2841986443248606E-2</v>
      </c>
      <c r="L963" s="55">
        <f>Equity_Historical!R964</f>
        <v>2.4642475486865226E-3</v>
      </c>
      <c r="M963" s="55">
        <f>Equity_Historical!S964</f>
        <v>-6.4133627676809263E-3</v>
      </c>
      <c r="N963" s="55">
        <f>Equity_Historical!T964</f>
        <v>-6.3045760646261301E-3</v>
      </c>
      <c r="O963" s="55">
        <f>Equity_Historical!U964</f>
        <v>-3.2669040817544393E-3</v>
      </c>
      <c r="P963" s="55">
        <f>Equity_Historical!V964</f>
        <v>-1.5779138589154237E-2</v>
      </c>
      <c r="Q963" s="55">
        <f>Equity_Historical!W964</f>
        <v>-1.3336535489087569E-2</v>
      </c>
      <c r="R963" s="55">
        <f>Equity_Historical!X964</f>
        <v>1.0754658883966224E-3</v>
      </c>
      <c r="S963" s="55">
        <f>Equity_Historical!Y964</f>
        <v>-3.2723024894285636E-3</v>
      </c>
      <c r="T963" s="55">
        <f>Equity_Historical!Z964</f>
        <v>-1.5743225535445778E-2</v>
      </c>
      <c r="V963" s="55"/>
      <c r="W963" s="55">
        <v>-6.7904978899712247E-3</v>
      </c>
      <c r="X963" s="55">
        <v>-1.7317921887242613E-3</v>
      </c>
      <c r="Y963" s="94">
        <f t="shared" si="61"/>
        <v>-3.755274469223047E-3</v>
      </c>
      <c r="Z963" s="54">
        <f t="shared" si="62"/>
        <v>996244.72553077701</v>
      </c>
      <c r="AA963" s="54">
        <f t="shared" si="63"/>
        <v>-3755.2744692229899</v>
      </c>
      <c r="AB963" s="101">
        <v>7632.8205266360892</v>
      </c>
      <c r="AC963" s="6">
        <f t="shared" si="60"/>
        <v>835865.34510407655</v>
      </c>
    </row>
    <row r="964" spans="2:29">
      <c r="B964" s="112">
        <v>44855</v>
      </c>
      <c r="C964" s="33">
        <v>960</v>
      </c>
      <c r="D964" s="55">
        <f>Bond_Historical!K964</f>
        <v>1.7282324666849306E-3</v>
      </c>
      <c r="E964" s="55">
        <f>Bond_Historical!L964</f>
        <v>1.4943918398348766E-3</v>
      </c>
      <c r="F964" s="55">
        <f>Bond_Historical!M964</f>
        <v>9.0070130976900142E-4</v>
      </c>
      <c r="G964" s="55">
        <f>Bond_Historical!N964</f>
        <v>2.8187577778107441E-3</v>
      </c>
      <c r="H964" s="55">
        <f>Bond_Historical!O964</f>
        <v>2.3197202365696319E-3</v>
      </c>
      <c r="I964" s="55">
        <f>Bond_Historical!P964</f>
        <v>-2.5017164603242572E-3</v>
      </c>
      <c r="J964" s="55">
        <f>Equity_Historical!P965</f>
        <v>1.8399854695292393E-2</v>
      </c>
      <c r="K964" s="55">
        <f>Equity_Historical!Q965</f>
        <v>-1.1623692139073867E-2</v>
      </c>
      <c r="L964" s="55">
        <f>Equity_Historical!R965</f>
        <v>2.0008525231299857E-2</v>
      </c>
      <c r="M964" s="55">
        <f>Equity_Historical!S965</f>
        <v>2.3616174528929498E-2</v>
      </c>
      <c r="N964" s="55">
        <f>Equity_Historical!T965</f>
        <v>3.3293828258280062E-2</v>
      </c>
      <c r="O964" s="55">
        <f>Equity_Historical!U965</f>
        <v>5.1194329348415404E-2</v>
      </c>
      <c r="P964" s="55">
        <f>Equity_Historical!V965</f>
        <v>-2.3432071378825291E-3</v>
      </c>
      <c r="Q964" s="55">
        <f>Equity_Historical!W965</f>
        <v>1.7232460847436872E-2</v>
      </c>
      <c r="R964" s="55">
        <f>Equity_Historical!X965</f>
        <v>2.4370354944134788E-2</v>
      </c>
      <c r="S964" s="55">
        <f>Equity_Historical!Y965</f>
        <v>2.6699360682759132E-2</v>
      </c>
      <c r="T964" s="55">
        <f>Equity_Historical!Z965</f>
        <v>4.687061592183546E-2</v>
      </c>
      <c r="V964" s="55"/>
      <c r="W964" s="55">
        <v>1.3937016810690816E-3</v>
      </c>
      <c r="X964" s="55">
        <v>4.0068226879087787E-4</v>
      </c>
      <c r="Y964" s="94">
        <f t="shared" si="61"/>
        <v>7.9789003370215933E-4</v>
      </c>
      <c r="Z964" s="54">
        <f t="shared" si="62"/>
        <v>1000797.8900337021</v>
      </c>
      <c r="AA964" s="54">
        <f t="shared" si="63"/>
        <v>797.89003370213322</v>
      </c>
      <c r="AB964" s="101">
        <v>7654.3169349771924</v>
      </c>
      <c r="AC964" s="6">
        <f t="shared" si="60"/>
        <v>836663.23513777868</v>
      </c>
    </row>
    <row r="965" spans="2:29">
      <c r="B965" s="112">
        <v>44858</v>
      </c>
      <c r="C965" s="33">
        <v>961</v>
      </c>
      <c r="D965" s="55">
        <f>Bond_Historical!K965</f>
        <v>-1.4401095772966432E-3</v>
      </c>
      <c r="E965" s="55">
        <f>Bond_Historical!L965</f>
        <v>-1.3876313134503391E-3</v>
      </c>
      <c r="F965" s="55">
        <f>Bond_Historical!M965</f>
        <v>-1.8018861311073675E-3</v>
      </c>
      <c r="G965" s="55">
        <f>Bond_Historical!N965</f>
        <v>-5.028665584671287E-4</v>
      </c>
      <c r="H965" s="55">
        <f>Bond_Historical!O965</f>
        <v>2.6995128616941785E-3</v>
      </c>
      <c r="I965" s="55">
        <f>Bond_Historical!P965</f>
        <v>-6.2813170675180673E-3</v>
      </c>
      <c r="J965" s="55">
        <f>Equity_Historical!P966</f>
        <v>6.9660938376392579E-3</v>
      </c>
      <c r="K965" s="55">
        <f>Equity_Historical!Q966</f>
        <v>-2.232930118133102E-3</v>
      </c>
      <c r="L965" s="55">
        <f>Equity_Historical!R966</f>
        <v>1.8899505730161293E-2</v>
      </c>
      <c r="M965" s="55">
        <f>Equity_Historical!S966</f>
        <v>-2.4716565594024935E-3</v>
      </c>
      <c r="N965" s="55">
        <f>Equity_Historical!T966</f>
        <v>7.706762721733409E-3</v>
      </c>
      <c r="O965" s="55">
        <f>Equity_Historical!U966</f>
        <v>1.2262686401795003E-3</v>
      </c>
      <c r="P965" s="55">
        <f>Equity_Historical!V966</f>
        <v>-1.1583046323818532E-2</v>
      </c>
      <c r="Q965" s="55">
        <f>Equity_Historical!W966</f>
        <v>-2.1231072226586293E-3</v>
      </c>
      <c r="R965" s="55">
        <f>Equity_Historical!X966</f>
        <v>1.4637748748131039E-2</v>
      </c>
      <c r="S965" s="55">
        <f>Equity_Historical!Y966</f>
        <v>1.4694325377063083E-2</v>
      </c>
      <c r="T965" s="55">
        <f>Equity_Historical!Z966</f>
        <v>7.360767113533776E-3</v>
      </c>
      <c r="V965" s="55"/>
      <c r="W965" s="55">
        <v>-1.5677097885086525E-3</v>
      </c>
      <c r="X965" s="55">
        <v>-4.2730000365609425E-3</v>
      </c>
      <c r="Y965" s="94">
        <f t="shared" si="61"/>
        <v>-3.1908839373400266E-3</v>
      </c>
      <c r="Z965" s="54">
        <f t="shared" si="62"/>
        <v>996809.11606266</v>
      </c>
      <c r="AA965" s="54">
        <f t="shared" si="63"/>
        <v>-3190.8839373399969</v>
      </c>
      <c r="AB965" s="101">
        <v>7730.2106467464473</v>
      </c>
      <c r="AC965" s="6">
        <f t="shared" ref="AC965:AC1028" si="64">AC964+AA965</f>
        <v>833472.35120043869</v>
      </c>
    </row>
    <row r="966" spans="2:29">
      <c r="B966" s="112">
        <v>44859</v>
      </c>
      <c r="C966" s="33">
        <v>962</v>
      </c>
      <c r="D966" s="55">
        <f>Bond_Historical!K966</f>
        <v>9.4653424970346841E-3</v>
      </c>
      <c r="E966" s="55">
        <f>Bond_Historical!L966</f>
        <v>9.7769556503516028E-3</v>
      </c>
      <c r="F966" s="55">
        <f>Bond_Historical!M966</f>
        <v>8.5298285698577267E-3</v>
      </c>
      <c r="G966" s="55">
        <f>Bond_Historical!N966</f>
        <v>1.3287762474720504E-2</v>
      </c>
      <c r="H966" s="55">
        <f>Bond_Historical!O966</f>
        <v>4.0356846480854441E-3</v>
      </c>
      <c r="I966" s="55">
        <f>Bond_Historical!P966</f>
        <v>-2.3130199934261481E-3</v>
      </c>
      <c r="J966" s="55">
        <f>Equity_Historical!P967</f>
        <v>-6.7771391531616758E-3</v>
      </c>
      <c r="K966" s="55">
        <f>Equity_Historical!Q967</f>
        <v>5.8318207466920624E-2</v>
      </c>
      <c r="L966" s="55">
        <f>Equity_Historical!R967</f>
        <v>4.7228194059241238E-3</v>
      </c>
      <c r="M966" s="55">
        <f>Equity_Historical!S967</f>
        <v>1.5182170567583978E-2</v>
      </c>
      <c r="N966" s="55">
        <f>Equity_Historical!T967</f>
        <v>1.681907339999757E-2</v>
      </c>
      <c r="O966" s="55">
        <f>Equity_Historical!U967</f>
        <v>2.6114357166534901E-3</v>
      </c>
      <c r="P966" s="55">
        <f>Equity_Historical!V967</f>
        <v>5.3198176062761109E-2</v>
      </c>
      <c r="Q966" s="55">
        <f>Equity_Historical!W967</f>
        <v>1.3603922383732469E-2</v>
      </c>
      <c r="R966" s="55">
        <f>Equity_Historical!X967</f>
        <v>-2.5512671710558009E-3</v>
      </c>
      <c r="S966" s="55">
        <f>Equity_Historical!Y967</f>
        <v>1.9152901929982959E-2</v>
      </c>
      <c r="T966" s="55">
        <f>Equity_Historical!Z967</f>
        <v>1.4765109019502155E-2</v>
      </c>
      <c r="V966" s="55"/>
      <c r="W966" s="55">
        <v>8.9032682810760537E-3</v>
      </c>
      <c r="X966" s="55">
        <v>3.4627146112406408E-2</v>
      </c>
      <c r="Y966" s="94">
        <f t="shared" ref="Y966:Y1029" si="65">W966*$AF$2+X966*$AG$2</f>
        <v>2.4337594979874266E-2</v>
      </c>
      <c r="Z966" s="54">
        <f t="shared" ref="Z966:Z1029" si="66">Y966*$AW$7+$AW$7</f>
        <v>1024337.5949798743</v>
      </c>
      <c r="AA966" s="54">
        <f t="shared" ref="AA966:AA1029" si="67">Z966-$AW$7</f>
        <v>24337.594979874324</v>
      </c>
      <c r="AB966" s="101">
        <v>7751.8663771059364</v>
      </c>
      <c r="AC966" s="6">
        <f t="shared" si="64"/>
        <v>857809.94618031301</v>
      </c>
    </row>
    <row r="967" spans="2:29">
      <c r="B967" s="112">
        <v>44860</v>
      </c>
      <c r="C967" s="33">
        <v>963</v>
      </c>
      <c r="D967" s="55">
        <f>Bond_Historical!K967</f>
        <v>3.988541171762919E-3</v>
      </c>
      <c r="E967" s="55">
        <f>Bond_Historical!L967</f>
        <v>4.4318037991029346E-3</v>
      </c>
      <c r="F967" s="55">
        <f>Bond_Historical!M967</f>
        <v>3.5698190804179307E-3</v>
      </c>
      <c r="G967" s="55">
        <f>Bond_Historical!N967</f>
        <v>4.5548813500893848E-3</v>
      </c>
      <c r="H967" s="55">
        <f>Bond_Historical!O967</f>
        <v>-1.5353427692427245E-3</v>
      </c>
      <c r="I967" s="55">
        <f>Bond_Historical!P967</f>
        <v>6.3125860041454587E-4</v>
      </c>
      <c r="J967" s="55">
        <f>Equity_Historical!P968</f>
        <v>1.1829996866357773E-2</v>
      </c>
      <c r="K967" s="55">
        <f>Equity_Historical!Q968</f>
        <v>-5.7547574882898328E-2</v>
      </c>
      <c r="L967" s="55">
        <f>Equity_Historical!R968</f>
        <v>7.6101845856172724E-3</v>
      </c>
      <c r="M967" s="55">
        <f>Equity_Historical!S968</f>
        <v>-3.3292771855424424E-3</v>
      </c>
      <c r="N967" s="55">
        <f>Equity_Historical!T968</f>
        <v>2.2796399882046192E-3</v>
      </c>
      <c r="O967" s="55">
        <f>Equity_Historical!U968</f>
        <v>1.1425971172709801E-2</v>
      </c>
      <c r="P967" s="55">
        <f>Equity_Historical!V968</f>
        <v>7.0837151254394713E-3</v>
      </c>
      <c r="Q967" s="55">
        <f>Equity_Historical!W968</f>
        <v>-1.2821743996220397E-3</v>
      </c>
      <c r="R967" s="55">
        <f>Equity_Historical!X968</f>
        <v>5.4458602018741479E-3</v>
      </c>
      <c r="S967" s="55">
        <f>Equity_Historical!Y968</f>
        <v>-1.9822340883823047E-2</v>
      </c>
      <c r="T967" s="55">
        <f>Equity_Historical!Z968</f>
        <v>-1.149683550868327E-3</v>
      </c>
      <c r="V967" s="55"/>
      <c r="W967" s="55">
        <v>3.5102692756990073E-3</v>
      </c>
      <c r="X967" s="55">
        <v>2.0172418095921543E-2</v>
      </c>
      <c r="Y967" s="94">
        <f t="shared" si="65"/>
        <v>1.3507558567832527E-2</v>
      </c>
      <c r="Z967" s="54">
        <f t="shared" si="66"/>
        <v>1013507.5585678326</v>
      </c>
      <c r="AA967" s="54">
        <f t="shared" si="67"/>
        <v>13507.558567832573</v>
      </c>
      <c r="AB967" s="101">
        <v>7754.6831243353663</v>
      </c>
      <c r="AC967" s="6">
        <f t="shared" si="64"/>
        <v>871317.50474814558</v>
      </c>
    </row>
    <row r="968" spans="2:29">
      <c r="B968" s="112">
        <v>44861</v>
      </c>
      <c r="C968" s="33">
        <v>964</v>
      </c>
      <c r="D968" s="55">
        <f>Bond_Historical!K968</f>
        <v>5.2463227567692474E-3</v>
      </c>
      <c r="E968" s="55">
        <f>Bond_Historical!L968</f>
        <v>5.0408954806669378E-3</v>
      </c>
      <c r="F968" s="55">
        <f>Bond_Historical!M968</f>
        <v>5.330993608298318E-3</v>
      </c>
      <c r="G968" s="55">
        <f>Bond_Historical!N968</f>
        <v>4.6325542855750433E-3</v>
      </c>
      <c r="H968" s="55">
        <f>Bond_Historical!O968</f>
        <v>7.6538491495187098E-3</v>
      </c>
      <c r="I968" s="55">
        <f>Bond_Historical!P968</f>
        <v>1.8916951850831316E-3</v>
      </c>
      <c r="J968" s="55">
        <f>Equity_Historical!P969</f>
        <v>3.8194922064758801E-3</v>
      </c>
      <c r="K968" s="55">
        <f>Equity_Historical!Q969</f>
        <v>-0.28179390982184527</v>
      </c>
      <c r="L968" s="55">
        <f>Equity_Historical!R969</f>
        <v>-2.9093038185267592E-3</v>
      </c>
      <c r="M968" s="55">
        <f>Equity_Historical!S969</f>
        <v>-6.2444005693240209E-3</v>
      </c>
      <c r="N968" s="55">
        <f>Equity_Historical!T969</f>
        <v>-5.6209692636688541E-3</v>
      </c>
      <c r="O968" s="55">
        <f>Equity_Historical!U969</f>
        <v>3.9402739211867608E-3</v>
      </c>
      <c r="P968" s="55">
        <f>Equity_Historical!V969</f>
        <v>8.8979336237509938E-3</v>
      </c>
      <c r="Q968" s="55">
        <f>Equity_Historical!W969</f>
        <v>7.8996924848779779E-3</v>
      </c>
      <c r="R968" s="55">
        <f>Equity_Historical!X969</f>
        <v>-2.5253430997978542E-3</v>
      </c>
      <c r="S968" s="55">
        <f>Equity_Historical!Y969</f>
        <v>-3.0939066501322401E-2</v>
      </c>
      <c r="T968" s="55">
        <f>Equity_Historical!Z969</f>
        <v>8.6794691932189517E-3</v>
      </c>
      <c r="V968" s="55"/>
      <c r="W968" s="55">
        <v>4.756057293458623E-3</v>
      </c>
      <c r="X968" s="55">
        <v>5.9865100151479155E-3</v>
      </c>
      <c r="Y968" s="94">
        <f t="shared" si="65"/>
        <v>5.4943289264721982E-3</v>
      </c>
      <c r="Z968" s="54">
        <f t="shared" si="66"/>
        <v>1005494.3289264722</v>
      </c>
      <c r="AA968" s="54">
        <f t="shared" si="67"/>
        <v>5494.3289264722262</v>
      </c>
      <c r="AB968" s="101">
        <v>7794.9651727580931</v>
      </c>
      <c r="AC968" s="6">
        <f t="shared" si="64"/>
        <v>876811.83367461781</v>
      </c>
    </row>
    <row r="969" spans="2:29">
      <c r="B969" s="112">
        <v>44862</v>
      </c>
      <c r="C969" s="33">
        <v>965</v>
      </c>
      <c r="D969" s="55">
        <f>Bond_Historical!K969</f>
        <v>-1.9816612362631111E-3</v>
      </c>
      <c r="E969" s="55">
        <f>Bond_Historical!L969</f>
        <v>-2.5172769066299982E-3</v>
      </c>
      <c r="F969" s="55">
        <f>Bond_Historical!M969</f>
        <v>-3.9957405618099399E-3</v>
      </c>
      <c r="G969" s="55">
        <f>Bond_Historical!N969</f>
        <v>2.0631135867446894E-3</v>
      </c>
      <c r="H969" s="55">
        <f>Bond_Historical!O969</f>
        <v>-7.6252392859862018E-4</v>
      </c>
      <c r="I969" s="55">
        <f>Bond_Historical!P969</f>
        <v>2.1013072969504329E-4</v>
      </c>
      <c r="J969" s="55">
        <f>Equity_Historical!P970</f>
        <v>2.8867944431633048E-2</v>
      </c>
      <c r="K969" s="55">
        <f>Equity_Historical!Q970</f>
        <v>1.2782911783755934E-2</v>
      </c>
      <c r="L969" s="55">
        <f>Equity_Historical!R970</f>
        <v>1.2569050650520244E-2</v>
      </c>
      <c r="M969" s="55">
        <f>Equity_Historical!S970</f>
        <v>2.2999838138925244E-2</v>
      </c>
      <c r="N969" s="55">
        <f>Equity_Historical!T970</f>
        <v>1.3819989661210825E-2</v>
      </c>
      <c r="O969" s="55">
        <f>Equity_Historical!U970</f>
        <v>1.1808079133493958E-2</v>
      </c>
      <c r="P969" s="55">
        <f>Equity_Historical!V970</f>
        <v>2.9898864990881048E-2</v>
      </c>
      <c r="Q969" s="55">
        <f>Equity_Historical!W970</f>
        <v>2.3218295705507593E-2</v>
      </c>
      <c r="R969" s="55">
        <f>Equity_Historical!X970</f>
        <v>1.7273438881242522E-2</v>
      </c>
      <c r="S969" s="55">
        <f>Equity_Historical!Y970</f>
        <v>7.2834499005643025E-2</v>
      </c>
      <c r="T969" s="55">
        <f>Equity_Historical!Z970</f>
        <v>5.7111676434392503E-3</v>
      </c>
      <c r="V969" s="55"/>
      <c r="W969" s="55">
        <v>-9.0805656922780527E-4</v>
      </c>
      <c r="X969" s="55">
        <v>3.4326451621331758E-2</v>
      </c>
      <c r="Y969" s="94">
        <f t="shared" si="65"/>
        <v>2.0232648345107934E-2</v>
      </c>
      <c r="Z969" s="54">
        <f t="shared" si="66"/>
        <v>1020232.6483451079</v>
      </c>
      <c r="AA969" s="54">
        <f t="shared" si="67"/>
        <v>20232.648345107911</v>
      </c>
      <c r="AB969" s="101">
        <v>7808.7932460545562</v>
      </c>
      <c r="AC969" s="6">
        <f t="shared" si="64"/>
        <v>897044.48201972572</v>
      </c>
    </row>
    <row r="970" spans="2:29">
      <c r="B970" s="112">
        <v>44865</v>
      </c>
      <c r="C970" s="33">
        <v>966</v>
      </c>
      <c r="D970" s="55">
        <f>Bond_Historical!K970</f>
        <v>-3.122444102468517E-3</v>
      </c>
      <c r="E970" s="55">
        <f>Bond_Historical!L970</f>
        <v>-3.3661832362636801E-3</v>
      </c>
      <c r="F970" s="55">
        <f>Bond_Historical!M970</f>
        <v>-2.672477072777295E-3</v>
      </c>
      <c r="G970" s="55">
        <f>Bond_Historical!N970</f>
        <v>-5.412299606005028E-3</v>
      </c>
      <c r="H970" s="55">
        <f>Bond_Historical!O970</f>
        <v>-2.4832494421283854E-3</v>
      </c>
      <c r="I970" s="55">
        <f>Bond_Historical!P970</f>
        <v>-2.1018259147781641E-3</v>
      </c>
      <c r="J970" s="55">
        <f>Equity_Historical!P971</f>
        <v>9.9317104093365549E-4</v>
      </c>
      <c r="K970" s="55">
        <f>Equity_Historical!Q971</f>
        <v>-6.2819503865119974E-2</v>
      </c>
      <c r="L970" s="55">
        <f>Equity_Historical!R971</f>
        <v>-1.2638075666715721E-3</v>
      </c>
      <c r="M970" s="55">
        <f>Equity_Historical!S971</f>
        <v>-5.0412983809294473E-3</v>
      </c>
      <c r="N970" s="55">
        <f>Equity_Historical!T971</f>
        <v>-6.2740936891870006E-3</v>
      </c>
      <c r="O970" s="55">
        <f>Equity_Historical!U971</f>
        <v>-1.587515582363833E-3</v>
      </c>
      <c r="P970" s="55">
        <f>Equity_Historical!V971</f>
        <v>1.2041872885967576E-2</v>
      </c>
      <c r="Q970" s="55">
        <f>Equity_Historical!W971</f>
        <v>-5.5551656735364123E-3</v>
      </c>
      <c r="R970" s="55">
        <f>Equity_Historical!X971</f>
        <v>7.067916071207386E-3</v>
      </c>
      <c r="S970" s="55">
        <f>Equity_Historical!Y971</f>
        <v>-1.5530268006078313E-2</v>
      </c>
      <c r="T970" s="55">
        <f>Equity_Historical!Z971</f>
        <v>-2.5987789599158529E-3</v>
      </c>
      <c r="V970" s="55"/>
      <c r="W970" s="55">
        <v>-3.651276207186519E-3</v>
      </c>
      <c r="X970" s="55">
        <v>1.209237963370899E-2</v>
      </c>
      <c r="Y970" s="94">
        <f t="shared" si="65"/>
        <v>5.7949172973507865E-3</v>
      </c>
      <c r="Z970" s="54">
        <f t="shared" si="66"/>
        <v>1005794.9172973508</v>
      </c>
      <c r="AA970" s="54">
        <f t="shared" si="67"/>
        <v>5794.9172973508248</v>
      </c>
      <c r="AB970" s="101">
        <v>7812.2829638753319</v>
      </c>
      <c r="AC970" s="6">
        <f t="shared" si="64"/>
        <v>902839.39931707655</v>
      </c>
    </row>
    <row r="971" spans="2:29">
      <c r="B971" s="112">
        <v>44866</v>
      </c>
      <c r="C971" s="33">
        <v>967</v>
      </c>
      <c r="D971" s="55">
        <f>Bond_Historical!K971</f>
        <v>1.0395068996677918E-3</v>
      </c>
      <c r="E971" s="55">
        <f>Bond_Historical!L971</f>
        <v>1.8568923926493852E-3</v>
      </c>
      <c r="F971" s="55">
        <f>Bond_Historical!M971</f>
        <v>4.4705372987090855E-4</v>
      </c>
      <c r="G971" s="55">
        <f>Bond_Historical!N971</f>
        <v>7.1690576953944611E-3</v>
      </c>
      <c r="H971" s="55">
        <f>Bond_Historical!O971</f>
        <v>8.2449193282099905E-4</v>
      </c>
      <c r="I971" s="55">
        <f>Bond_Historical!P971</f>
        <v>4.0603803707239382E-3</v>
      </c>
      <c r="J971" s="55">
        <f>Equity_Historical!P972</f>
        <v>9.8779366927220901E-3</v>
      </c>
      <c r="K971" s="55">
        <f>Equity_Historical!Q972</f>
        <v>2.1661455794353898E-2</v>
      </c>
      <c r="L971" s="55">
        <f>Equity_Historical!R972</f>
        <v>-4.5068281331618167E-3</v>
      </c>
      <c r="M971" s="55">
        <f>Equity_Historical!S972</f>
        <v>-2.197644554127043E-4</v>
      </c>
      <c r="N971" s="55">
        <f>Equity_Historical!T972</f>
        <v>2.5885853773331528E-2</v>
      </c>
      <c r="O971" s="55">
        <f>Equity_Historical!U972</f>
        <v>1.7872343923320957E-2</v>
      </c>
      <c r="P971" s="55">
        <f>Equity_Historical!V972</f>
        <v>3.3247352579088992E-3</v>
      </c>
      <c r="Q971" s="55">
        <f>Equity_Historical!W972</f>
        <v>6.8168046850234309E-4</v>
      </c>
      <c r="R971" s="55">
        <f>Equity_Historical!X972</f>
        <v>-1.422296208388197E-2</v>
      </c>
      <c r="S971" s="55">
        <f>Equity_Historical!Y972</f>
        <v>-1.7698458394222155E-2</v>
      </c>
      <c r="T971" s="55">
        <f>Equity_Historical!Z972</f>
        <v>-1.8126168729678351E-2</v>
      </c>
      <c r="V971" s="55"/>
      <c r="W971" s="55">
        <v>3.355209180466859E-3</v>
      </c>
      <c r="X971" s="55">
        <v>4.3468671492715515E-2</v>
      </c>
      <c r="Y971" s="94">
        <f t="shared" si="65"/>
        <v>2.7423286567816053E-2</v>
      </c>
      <c r="Z971" s="54">
        <f t="shared" si="66"/>
        <v>1027423.286567816</v>
      </c>
      <c r="AA971" s="54">
        <f t="shared" si="67"/>
        <v>27423.286567816045</v>
      </c>
      <c r="AB971" s="101">
        <v>7831.2942089794669</v>
      </c>
      <c r="AC971" s="6">
        <f t="shared" si="64"/>
        <v>930262.68588489259</v>
      </c>
    </row>
    <row r="972" spans="2:29">
      <c r="B972" s="112">
        <v>44867</v>
      </c>
      <c r="C972" s="33">
        <v>968</v>
      </c>
      <c r="D972" s="55">
        <f>Bond_Historical!K972</f>
        <v>-1.5668887647373334E-3</v>
      </c>
      <c r="E972" s="55">
        <f>Bond_Historical!L972</f>
        <v>-1.6881728146217797E-3</v>
      </c>
      <c r="F972" s="55">
        <f>Bond_Historical!M972</f>
        <v>-1.3413894853699427E-3</v>
      </c>
      <c r="G972" s="55">
        <f>Bond_Historical!N972</f>
        <v>-4.8261913162148846E-3</v>
      </c>
      <c r="H972" s="55">
        <f>Bond_Historical!O972</f>
        <v>-2.6865913806104359E-3</v>
      </c>
      <c r="I972" s="55">
        <f>Bond_Historical!P972</f>
        <v>2.7255429211530068E-3</v>
      </c>
      <c r="J972" s="55">
        <f>Equity_Historical!P973</f>
        <v>-2.0766302216275512E-2</v>
      </c>
      <c r="K972" s="55">
        <f>Equity_Historical!Q973</f>
        <v>-5.0188189954742626E-2</v>
      </c>
      <c r="L972" s="55">
        <f>Equity_Historical!R973</f>
        <v>-6.6562139691514581E-3</v>
      </c>
      <c r="M972" s="55">
        <f>Equity_Historical!S973</f>
        <v>-1.2829124882623994E-2</v>
      </c>
      <c r="N972" s="55">
        <f>Equity_Historical!T973</f>
        <v>3.0864677616118028E-2</v>
      </c>
      <c r="O972" s="55">
        <f>Equity_Historical!U973</f>
        <v>-9.2506320571182979E-3</v>
      </c>
      <c r="P972" s="55">
        <f>Equity_Historical!V973</f>
        <v>-1.3024640756324E-2</v>
      </c>
      <c r="Q972" s="55">
        <f>Equity_Historical!W973</f>
        <v>2.1564693306498736E-3</v>
      </c>
      <c r="R972" s="55">
        <f>Equity_Historical!X973</f>
        <v>-7.1145319857767843E-3</v>
      </c>
      <c r="S972" s="55">
        <f>Equity_Historical!Y973</f>
        <v>-3.801870285767163E-2</v>
      </c>
      <c r="T972" s="55">
        <f>Equity_Historical!Z973</f>
        <v>-7.1255085985739135E-3</v>
      </c>
      <c r="V972" s="55"/>
      <c r="W972" s="55">
        <v>-2.1255807317318567E-3</v>
      </c>
      <c r="X972" s="55">
        <v>9.6755054367956336E-3</v>
      </c>
      <c r="Y972" s="94">
        <f t="shared" si="65"/>
        <v>4.9550709693846375E-3</v>
      </c>
      <c r="Z972" s="54">
        <f t="shared" si="66"/>
        <v>1004955.0709693846</v>
      </c>
      <c r="AA972" s="54">
        <f t="shared" si="67"/>
        <v>4955.0709693846293</v>
      </c>
      <c r="AB972" s="101">
        <v>7848.3172806329094</v>
      </c>
      <c r="AC972" s="6">
        <f t="shared" si="64"/>
        <v>935217.75685427722</v>
      </c>
    </row>
    <row r="973" spans="2:29">
      <c r="B973" s="112">
        <v>44868</v>
      </c>
      <c r="C973" s="33">
        <v>969</v>
      </c>
      <c r="D973" s="55">
        <f>Bond_Historical!K973</f>
        <v>-3.8563688078559182E-3</v>
      </c>
      <c r="E973" s="55">
        <f>Bond_Historical!L973</f>
        <v>-3.7026967485905451E-3</v>
      </c>
      <c r="F973" s="55">
        <f>Bond_Historical!M973</f>
        <v>-3.1370482535580165E-3</v>
      </c>
      <c r="G973" s="55">
        <f>Bond_Historical!N973</f>
        <v>-3.5609805461662455E-3</v>
      </c>
      <c r="H973" s="55">
        <f>Bond_Historical!O973</f>
        <v>-1.1013579762587969E-2</v>
      </c>
      <c r="I973" s="55">
        <f>Bond_Historical!P973</f>
        <v>-1.6762720195771577E-3</v>
      </c>
      <c r="J973" s="55">
        <f>Equity_Historical!P974</f>
        <v>1.3502061431477117E-2</v>
      </c>
      <c r="K973" s="55">
        <f>Equity_Historical!Q974</f>
        <v>-1.8167126774078876E-2</v>
      </c>
      <c r="L973" s="55">
        <f>Equity_Historical!R974</f>
        <v>-2.1320005747633376E-4</v>
      </c>
      <c r="M973" s="55">
        <f>Equity_Historical!S974</f>
        <v>-6.7009840517533751E-3</v>
      </c>
      <c r="N973" s="55">
        <f>Equity_Historical!T974</f>
        <v>-1.5480978771202903E-2</v>
      </c>
      <c r="O973" s="55">
        <f>Equity_Historical!U974</f>
        <v>1.8097741170187184E-3</v>
      </c>
      <c r="P973" s="55">
        <f>Equity_Historical!V974</f>
        <v>-1.8990984432843666E-2</v>
      </c>
      <c r="Q973" s="55">
        <f>Equity_Historical!W974</f>
        <v>5.8776923778917365E-3</v>
      </c>
      <c r="R973" s="55">
        <f>Equity_Historical!X974</f>
        <v>3.3105213603698064E-4</v>
      </c>
      <c r="S973" s="55">
        <f>Equity_Historical!Y974</f>
        <v>-4.3330327819095189E-2</v>
      </c>
      <c r="T973" s="55">
        <f>Equity_Historical!Z974</f>
        <v>1.9703327461924824E-2</v>
      </c>
      <c r="V973" s="55"/>
      <c r="W973" s="55">
        <v>-3.6862990181473023E-3</v>
      </c>
      <c r="X973" s="55">
        <v>-3.3720280985260774E-2</v>
      </c>
      <c r="Y973" s="94">
        <f t="shared" si="65"/>
        <v>-2.1706688198415383E-2</v>
      </c>
      <c r="Z973" s="54">
        <f t="shared" si="66"/>
        <v>978293.31180158467</v>
      </c>
      <c r="AA973" s="54">
        <f t="shared" si="67"/>
        <v>-21706.68819841533</v>
      </c>
      <c r="AB973" s="101">
        <v>7860.024783544126</v>
      </c>
      <c r="AC973" s="6">
        <f t="shared" si="64"/>
        <v>913511.06865586189</v>
      </c>
    </row>
    <row r="974" spans="2:29">
      <c r="B974" s="112">
        <v>44869</v>
      </c>
      <c r="C974" s="33">
        <v>970</v>
      </c>
      <c r="D974" s="55">
        <f>Bond_Historical!K974</f>
        <v>2.8620684971911522E-4</v>
      </c>
      <c r="E974" s="55">
        <f>Bond_Historical!L974</f>
        <v>-1.0588182037172591E-4</v>
      </c>
      <c r="F974" s="55">
        <f>Bond_Historical!M974</f>
        <v>-2.2466223974945219E-3</v>
      </c>
      <c r="G974" s="55">
        <f>Bond_Historical!N974</f>
        <v>1.9799961857784429E-3</v>
      </c>
      <c r="H974" s="55">
        <f>Bond_Historical!O974</f>
        <v>3.2974909287729437E-3</v>
      </c>
      <c r="I974" s="55">
        <f>Bond_Historical!P974</f>
        <v>2.0939017944397612E-4</v>
      </c>
      <c r="J974" s="55">
        <f>Equity_Historical!P975</f>
        <v>1.0832103997859647E-2</v>
      </c>
      <c r="K974" s="55">
        <f>Equity_Historical!Q975</f>
        <v>2.0924509781068672E-2</v>
      </c>
      <c r="L974" s="55">
        <f>Equity_Historical!R975</f>
        <v>1.7750331847613955E-3</v>
      </c>
      <c r="M974" s="55">
        <f>Equity_Historical!S975</f>
        <v>3.6527712666937696E-2</v>
      </c>
      <c r="N974" s="55">
        <f>Equity_Historical!T975</f>
        <v>3.8181296367628841E-2</v>
      </c>
      <c r="O974" s="55">
        <f>Equity_Historical!U975</f>
        <v>2.6990933889484699E-2</v>
      </c>
      <c r="P974" s="55">
        <f>Equity_Historical!V975</f>
        <v>1.2782362585949177E-2</v>
      </c>
      <c r="Q974" s="55">
        <f>Equity_Historical!W975</f>
        <v>1.4655916273238928E-2</v>
      </c>
      <c r="R974" s="55">
        <f>Equity_Historical!X975</f>
        <v>-1.0057419227766623E-2</v>
      </c>
      <c r="S974" s="55">
        <f>Equity_Historical!Y975</f>
        <v>-1.94914594616571E-3</v>
      </c>
      <c r="T974" s="55">
        <f>Equity_Historical!Z975</f>
        <v>3.7023449441733712E-3</v>
      </c>
      <c r="V974" s="55"/>
      <c r="W974" s="55">
        <v>3.7045068736865693E-4</v>
      </c>
      <c r="X974" s="55">
        <v>2.7575674419862244E-2</v>
      </c>
      <c r="Y974" s="94">
        <f t="shared" si="65"/>
        <v>1.6693584926864808E-2</v>
      </c>
      <c r="Z974" s="54">
        <f t="shared" si="66"/>
        <v>1016693.5849268648</v>
      </c>
      <c r="AA974" s="54">
        <f t="shared" si="67"/>
        <v>16693.584926864831</v>
      </c>
      <c r="AB974" s="101">
        <v>7895.7573216969613</v>
      </c>
      <c r="AC974" s="6">
        <f t="shared" si="64"/>
        <v>930204.65358272672</v>
      </c>
    </row>
    <row r="975" spans="2:29">
      <c r="B975" s="112">
        <v>44872</v>
      </c>
      <c r="C975" s="33">
        <v>971</v>
      </c>
      <c r="D975" s="55">
        <f>Bond_Historical!K975</f>
        <v>-3.8700678442337121E-3</v>
      </c>
      <c r="E975" s="55">
        <f>Bond_Historical!L975</f>
        <v>-3.1851073620632274E-3</v>
      </c>
      <c r="F975" s="55">
        <f>Bond_Historical!M975</f>
        <v>-3.1538219106501428E-3</v>
      </c>
      <c r="G975" s="55">
        <f>Bond_Historical!N975</f>
        <v>-3.6655472173481888E-3</v>
      </c>
      <c r="H975" s="55">
        <f>Bond_Historical!O975</f>
        <v>1.7412955484118909E-3</v>
      </c>
      <c r="I975" s="55">
        <f>Bond_Historical!P975</f>
        <v>-1.6787347834811895E-3</v>
      </c>
      <c r="J975" s="55">
        <f>Equity_Historical!P976</f>
        <v>1.1772702113891465E-2</v>
      </c>
      <c r="K975" s="55">
        <f>Equity_Historical!Q976</f>
        <v>6.3271051174266429E-2</v>
      </c>
      <c r="L975" s="55">
        <f>Equity_Historical!R976</f>
        <v>1.0444010935379177E-2</v>
      </c>
      <c r="M975" s="55">
        <f>Equity_Historical!S976</f>
        <v>4.3207523632686809E-4</v>
      </c>
      <c r="N975" s="55">
        <f>Equity_Historical!T976</f>
        <v>-3.0727021648931417E-3</v>
      </c>
      <c r="O975" s="55">
        <f>Equity_Historical!U976</f>
        <v>5.2660863007604657E-3</v>
      </c>
      <c r="P975" s="55">
        <f>Equity_Historical!V976</f>
        <v>-9.3610163279775806E-3</v>
      </c>
      <c r="Q975" s="55">
        <f>Equity_Historical!W976</f>
        <v>-2.6902425774943357E-2</v>
      </c>
      <c r="R975" s="55">
        <f>Equity_Historical!X976</f>
        <v>1.2647972775806846E-2</v>
      </c>
      <c r="S975" s="55">
        <f>Equity_Historical!Y976</f>
        <v>3.894500111947182E-3</v>
      </c>
      <c r="T975" s="55">
        <f>Equity_Historical!Z976</f>
        <v>9.2711636468070079E-3</v>
      </c>
      <c r="V975" s="55"/>
      <c r="W975" s="55">
        <v>-2.9910748347041984E-3</v>
      </c>
      <c r="X975" s="55">
        <v>-7.6090238113083264E-3</v>
      </c>
      <c r="Y975" s="94">
        <f t="shared" si="65"/>
        <v>-5.7618442206666745E-3</v>
      </c>
      <c r="Z975" s="54">
        <f t="shared" si="66"/>
        <v>994238.15577933332</v>
      </c>
      <c r="AA975" s="54">
        <f t="shared" si="67"/>
        <v>-5761.8442206666805</v>
      </c>
      <c r="AB975" s="101">
        <v>7925.9226170101902</v>
      </c>
      <c r="AC975" s="6">
        <f t="shared" si="64"/>
        <v>924442.80936206004</v>
      </c>
    </row>
    <row r="976" spans="2:29">
      <c r="B976" s="112">
        <v>44873</v>
      </c>
      <c r="C976" s="33">
        <v>972</v>
      </c>
      <c r="D976" s="55">
        <f>Bond_Historical!K976</f>
        <v>4.4422359177499612E-3</v>
      </c>
      <c r="E976" s="55">
        <f>Bond_Historical!L976</f>
        <v>4.2446146150326176E-3</v>
      </c>
      <c r="F976" s="55">
        <f>Bond_Historical!M976</f>
        <v>4.502447588951272E-3</v>
      </c>
      <c r="G976" s="55">
        <f>Bond_Historical!N976</f>
        <v>4.1597928079546197E-3</v>
      </c>
      <c r="H976" s="55">
        <f>Bond_Historical!O976</f>
        <v>1.3521670229263737E-3</v>
      </c>
      <c r="I976" s="55">
        <f>Bond_Historical!P976</f>
        <v>4.1919677279536301E-3</v>
      </c>
      <c r="J976" s="55">
        <f>Equity_Historical!P977</f>
        <v>3.1628938742390665E-3</v>
      </c>
      <c r="K976" s="55">
        <f>Equity_Historical!Q977</f>
        <v>-2.5881061503033932E-3</v>
      </c>
      <c r="L976" s="55">
        <f>Equity_Historical!R977</f>
        <v>2.3839168219382794E-3</v>
      </c>
      <c r="M976" s="55">
        <f>Equity_Historical!S977</f>
        <v>7.1021025866598248E-3</v>
      </c>
      <c r="N976" s="55">
        <f>Equity_Historical!T977</f>
        <v>7.0956087182688449E-2</v>
      </c>
      <c r="O976" s="55">
        <f>Equity_Historical!U977</f>
        <v>6.0885065956637718E-4</v>
      </c>
      <c r="P976" s="55">
        <f>Equity_Historical!V977</f>
        <v>4.9378490696395895E-3</v>
      </c>
      <c r="Q976" s="55">
        <f>Equity_Historical!W977</f>
        <v>7.275313554113122E-3</v>
      </c>
      <c r="R976" s="55">
        <f>Equity_Historical!X977</f>
        <v>1.4625980830800724E-2</v>
      </c>
      <c r="S976" s="55">
        <f>Equity_Historical!Y977</f>
        <v>4.1666551854601577E-3</v>
      </c>
      <c r="T976" s="55">
        <f>Equity_Historical!Z977</f>
        <v>1.4439963316188084E-2</v>
      </c>
      <c r="V976" s="55"/>
      <c r="W976" s="55">
        <v>4.1439747844007639E-3</v>
      </c>
      <c r="X976" s="55">
        <v>4.0143538419517122E-2</v>
      </c>
      <c r="Y976" s="94">
        <f t="shared" si="65"/>
        <v>2.5743712965470577E-2</v>
      </c>
      <c r="Z976" s="54">
        <f t="shared" si="66"/>
        <v>1025743.7129654706</v>
      </c>
      <c r="AA976" s="54">
        <f t="shared" si="67"/>
        <v>25743.712965470622</v>
      </c>
      <c r="AB976" s="101">
        <v>7966.2701679911697</v>
      </c>
      <c r="AC976" s="6">
        <f t="shared" si="64"/>
        <v>950186.52232753066</v>
      </c>
    </row>
    <row r="977" spans="2:29">
      <c r="B977" s="112">
        <v>44874</v>
      </c>
      <c r="C977" s="33">
        <v>973</v>
      </c>
      <c r="D977" s="55">
        <f>Bond_Historical!K977</f>
        <v>1.4288700977802163E-3</v>
      </c>
      <c r="E977" s="55">
        <f>Bond_Historical!L977</f>
        <v>1.1641319910942615E-3</v>
      </c>
      <c r="F977" s="55">
        <f>Bond_Historical!M977</f>
        <v>2.2435514324300521E-3</v>
      </c>
      <c r="G977" s="55">
        <f>Bond_Historical!N977</f>
        <v>-2.5730913131846705E-3</v>
      </c>
      <c r="H977" s="55">
        <f>Bond_Historical!O977</f>
        <v>-1.9322013267793463E-3</v>
      </c>
      <c r="I977" s="55">
        <f>Bond_Historical!P977</f>
        <v>1.6718921577344094E-3</v>
      </c>
      <c r="J977" s="55">
        <f>Equity_Historical!P978</f>
        <v>-4.5768408209128593E-2</v>
      </c>
      <c r="K977" s="55">
        <f>Equity_Historical!Q978</f>
        <v>5.053115322090071E-2</v>
      </c>
      <c r="L977" s="55">
        <f>Equity_Historical!R978</f>
        <v>-2.3525565898226505E-2</v>
      </c>
      <c r="M977" s="55">
        <f>Equity_Historical!S978</f>
        <v>-1.0130465615593836E-2</v>
      </c>
      <c r="N977" s="55">
        <f>Equity_Historical!T978</f>
        <v>1.1252038067147902E-2</v>
      </c>
      <c r="O977" s="55">
        <f>Equity_Historical!U978</f>
        <v>-1.3093947841948053E-2</v>
      </c>
      <c r="P977" s="55">
        <f>Equity_Historical!V978</f>
        <v>-9.8007381699544913E-3</v>
      </c>
      <c r="Q977" s="55">
        <f>Equity_Historical!W978</f>
        <v>-7.0471430779459341E-3</v>
      </c>
      <c r="R977" s="55">
        <f>Equity_Historical!X978</f>
        <v>-2.265786021861723E-2</v>
      </c>
      <c r="S977" s="55">
        <f>Equity_Historical!Y978</f>
        <v>-3.3753412382726659E-2</v>
      </c>
      <c r="T977" s="55">
        <f>Equity_Historical!Z978</f>
        <v>-1.8661876794555519E-2</v>
      </c>
      <c r="V977" s="55"/>
      <c r="W977" s="55">
        <v>1.4339102869810518E-4</v>
      </c>
      <c r="X977" s="55">
        <v>-6.1852557049835877E-3</v>
      </c>
      <c r="Y977" s="94">
        <f t="shared" si="65"/>
        <v>-3.6537970115109106E-3</v>
      </c>
      <c r="Z977" s="54">
        <f t="shared" si="66"/>
        <v>996346.20298848907</v>
      </c>
      <c r="AA977" s="54">
        <f t="shared" si="67"/>
        <v>-3653.7970115109347</v>
      </c>
      <c r="AB977" s="101">
        <v>7972.0336302320939</v>
      </c>
      <c r="AC977" s="6">
        <f t="shared" si="64"/>
        <v>946532.72531601973</v>
      </c>
    </row>
    <row r="978" spans="2:29">
      <c r="B978" s="112">
        <v>44875</v>
      </c>
      <c r="C978" s="33">
        <v>974</v>
      </c>
      <c r="D978" s="55">
        <f>Bond_Historical!K978</f>
        <v>2.0490910851223378E-2</v>
      </c>
      <c r="E978" s="55">
        <f>Bond_Historical!L978</f>
        <v>2.1242877718577594E-2</v>
      </c>
      <c r="F978" s="55">
        <f>Bond_Historical!M978</f>
        <v>1.6007412277819783E-2</v>
      </c>
      <c r="G978" s="55">
        <f>Bond_Historical!N978</f>
        <v>3.2946153859988746E-2</v>
      </c>
      <c r="H978" s="55">
        <f>Bond_Historical!O978</f>
        <v>1.5926488326804038E-2</v>
      </c>
      <c r="I978" s="55">
        <f>Bond_Historical!P978</f>
        <v>1.2863213700970866E-2</v>
      </c>
      <c r="J978" s="55">
        <f>Equity_Historical!P979</f>
        <v>1.4585522242252272E-2</v>
      </c>
      <c r="K978" s="55">
        <f>Equity_Historical!Q979</f>
        <v>9.7574289575527884E-2</v>
      </c>
      <c r="L978" s="55">
        <f>Equity_Historical!R979</f>
        <v>2.0509635755979555E-2</v>
      </c>
      <c r="M978" s="55">
        <f>Equity_Historical!S979</f>
        <v>2.9457881167668318E-2</v>
      </c>
      <c r="N978" s="55">
        <f>Equity_Historical!T979</f>
        <v>3.8342470149544158E-2</v>
      </c>
      <c r="O978" s="55">
        <f>Equity_Historical!U979</f>
        <v>4.0334549028495877E-2</v>
      </c>
      <c r="P978" s="55">
        <f>Equity_Historical!V979</f>
        <v>9.4206184842005825E-2</v>
      </c>
      <c r="Q978" s="55">
        <f>Equity_Historical!W979</f>
        <v>3.6730224235031056E-2</v>
      </c>
      <c r="R978" s="55">
        <f>Equity_Historical!X979</f>
        <v>6.4710831250012167E-3</v>
      </c>
      <c r="S978" s="55">
        <f>Equity_Historical!Y979</f>
        <v>8.5236495786192759E-2</v>
      </c>
      <c r="T978" s="55">
        <f>Equity_Historical!Z979</f>
        <v>2.6147996842467078E-2</v>
      </c>
      <c r="V978" s="55"/>
      <c r="W978" s="55">
        <v>2.2547152388296989E-2</v>
      </c>
      <c r="X978" s="55">
        <v>9.0085609625512722E-2</v>
      </c>
      <c r="Y978" s="94">
        <f t="shared" si="65"/>
        <v>6.3070226730626427E-2</v>
      </c>
      <c r="Z978" s="54">
        <f t="shared" si="66"/>
        <v>1063070.2267306265</v>
      </c>
      <c r="AA978" s="54">
        <f t="shared" si="67"/>
        <v>63070.226730626542</v>
      </c>
      <c r="AB978" s="101">
        <v>7975.8173007754376</v>
      </c>
      <c r="AC978" s="6">
        <f t="shared" si="64"/>
        <v>1009602.9520466463</v>
      </c>
    </row>
    <row r="979" spans="2:29">
      <c r="B979" s="112">
        <v>44876</v>
      </c>
      <c r="C979" s="33">
        <v>975</v>
      </c>
      <c r="D979" s="55">
        <f>Bond_Historical!K979</f>
        <v>0</v>
      </c>
      <c r="E979" s="55">
        <f>Bond_Historical!L979</f>
        <v>-7.2509388650791613E-4</v>
      </c>
      <c r="F979" s="55">
        <f>Bond_Historical!M979</f>
        <v>-1.7660918572470537E-3</v>
      </c>
      <c r="G979" s="55">
        <f>Bond_Historical!N979</f>
        <v>2.6813808654074143E-3</v>
      </c>
      <c r="H979" s="55">
        <f>Bond_Historical!O979</f>
        <v>-7.6159048648645825E-4</v>
      </c>
      <c r="I979" s="55">
        <f>Bond_Historical!P979</f>
        <v>8.242219996791308E-4</v>
      </c>
      <c r="J979" s="55">
        <f>Equity_Historical!P980</f>
        <v>3.074424396319184E-2</v>
      </c>
      <c r="K979" s="55">
        <f>Equity_Historical!Q980</f>
        <v>1.0227247866160607E-2</v>
      </c>
      <c r="L979" s="55">
        <f>Equity_Historical!R980</f>
        <v>1.5442048882423841E-3</v>
      </c>
      <c r="M979" s="55">
        <f>Equity_Historical!S980</f>
        <v>-8.0254470510817237E-3</v>
      </c>
      <c r="N979" s="55">
        <f>Equity_Historical!T980</f>
        <v>1.6517591406045824E-2</v>
      </c>
      <c r="O979" s="55">
        <f>Equity_Historical!U980</f>
        <v>1.6274798399172569E-3</v>
      </c>
      <c r="P979" s="55">
        <f>Equity_Historical!V980</f>
        <v>1.0626959034085517E-2</v>
      </c>
      <c r="Q979" s="55">
        <f>Equity_Historical!W980</f>
        <v>-2.0326150464109315E-2</v>
      </c>
      <c r="R979" s="55">
        <f>Equity_Historical!X980</f>
        <v>-4.1440681742110512E-2</v>
      </c>
      <c r="S979" s="55">
        <f>Equity_Historical!Y980</f>
        <v>1.9085456707230438E-2</v>
      </c>
      <c r="T979" s="55">
        <f>Equity_Historical!Z980</f>
        <v>-3.8837105957432536E-3</v>
      </c>
      <c r="V979" s="55"/>
      <c r="W979" s="55">
        <v>3.9936258175761122E-4</v>
      </c>
      <c r="X979" s="55">
        <v>4.0406243246796925E-2</v>
      </c>
      <c r="Y979" s="94">
        <f t="shared" si="65"/>
        <v>2.4403490980781199E-2</v>
      </c>
      <c r="Z979" s="54">
        <f t="shared" si="66"/>
        <v>1024403.4909807811</v>
      </c>
      <c r="AA979" s="54">
        <f t="shared" si="67"/>
        <v>24403.490980781149</v>
      </c>
      <c r="AB979" s="101">
        <v>7983.4955653846264</v>
      </c>
      <c r="AC979" s="6">
        <f t="shared" si="64"/>
        <v>1034006.4430274274</v>
      </c>
    </row>
    <row r="980" spans="2:29">
      <c r="B980" s="112">
        <v>44879</v>
      </c>
      <c r="C980" s="33">
        <v>976</v>
      </c>
      <c r="D980" s="55">
        <f>Bond_Historical!K980</f>
        <v>-3.2223820729329819E-3</v>
      </c>
      <c r="E980" s="55">
        <f>Bond_Historical!L980</f>
        <v>-2.8015820521222787E-3</v>
      </c>
      <c r="F980" s="55">
        <f>Bond_Historical!M980</f>
        <v>-1.7690325702079783E-3</v>
      </c>
      <c r="G980" s="55">
        <f>Bond_Historical!N980</f>
        <v>-5.0812686258096592E-3</v>
      </c>
      <c r="H980" s="55">
        <f>Bond_Historical!O980</f>
        <v>-6.6902398541004125E-3</v>
      </c>
      <c r="I980" s="55">
        <f>Bond_Historical!P980</f>
        <v>-2.0618516629832052E-3</v>
      </c>
      <c r="J980" s="55">
        <f>Equity_Historical!P981</f>
        <v>2.9150239242949128E-3</v>
      </c>
      <c r="K980" s="55">
        <f>Equity_Historical!Q981</f>
        <v>1.0561635707551449E-2</v>
      </c>
      <c r="L980" s="55">
        <f>Equity_Historical!R981</f>
        <v>-2.9827607356752998E-2</v>
      </c>
      <c r="M980" s="55">
        <f>Equity_Historical!S981</f>
        <v>6.1304824040682082E-3</v>
      </c>
      <c r="N980" s="55">
        <f>Equity_Historical!T981</f>
        <v>-3.3950565269225369E-3</v>
      </c>
      <c r="O980" s="55">
        <f>Equity_Historical!U981</f>
        <v>-1.0326706494306255E-2</v>
      </c>
      <c r="P980" s="55">
        <f>Equity_Historical!V981</f>
        <v>-3.5933045825199995E-2</v>
      </c>
      <c r="Q980" s="55">
        <f>Equity_Historical!W981</f>
        <v>2.3535502452336167E-3</v>
      </c>
      <c r="R980" s="55">
        <f>Equity_Historical!X981</f>
        <v>-1.6084252295220106E-2</v>
      </c>
      <c r="S980" s="55">
        <f>Equity_Historical!Y981</f>
        <v>-9.5308224445162012E-3</v>
      </c>
      <c r="T980" s="55">
        <f>Equity_Historical!Z981</f>
        <v>2.2386502008143257E-3</v>
      </c>
      <c r="V980" s="55"/>
      <c r="W980" s="55">
        <v>-3.4649395764683598E-3</v>
      </c>
      <c r="X980" s="55">
        <v>-4.2618282580016764E-2</v>
      </c>
      <c r="Y980" s="94">
        <f t="shared" si="65"/>
        <v>-2.6956945378597399E-2</v>
      </c>
      <c r="Z980" s="54">
        <f t="shared" si="66"/>
        <v>973043.05462140264</v>
      </c>
      <c r="AA980" s="54">
        <f t="shared" si="67"/>
        <v>-26956.94537859736</v>
      </c>
      <c r="AB980" s="101">
        <v>8011.1199335384881</v>
      </c>
      <c r="AC980" s="6">
        <f t="shared" si="64"/>
        <v>1007049.4976488301</v>
      </c>
    </row>
    <row r="981" spans="2:29">
      <c r="B981" s="112">
        <v>44880</v>
      </c>
      <c r="C981" s="33">
        <v>977</v>
      </c>
      <c r="D981" s="55">
        <f>Bond_Historical!K981</f>
        <v>6.992182861308976E-3</v>
      </c>
      <c r="E981" s="55">
        <f>Bond_Historical!L981</f>
        <v>7.3502240435762952E-3</v>
      </c>
      <c r="F981" s="55">
        <f>Bond_Historical!M981</f>
        <v>5.738282069256655E-3</v>
      </c>
      <c r="G981" s="55">
        <f>Bond_Historical!N981</f>
        <v>1.3840715235864498E-2</v>
      </c>
      <c r="H981" s="55">
        <f>Bond_Historical!O981</f>
        <v>6.3090076573184446E-3</v>
      </c>
      <c r="I981" s="55">
        <f>Bond_Historical!P981</f>
        <v>5.146679944310212E-3</v>
      </c>
      <c r="J981" s="55">
        <f>Equity_Historical!P982</f>
        <v>6.6814205978744986E-3</v>
      </c>
      <c r="K981" s="55">
        <f>Equity_Historical!Q982</f>
        <v>2.4731076969961428E-2</v>
      </c>
      <c r="L981" s="55">
        <f>Equity_Historical!R982</f>
        <v>6.3345604555409551E-2</v>
      </c>
      <c r="M981" s="55">
        <f>Equity_Historical!S982</f>
        <v>9.8564282546392736E-3</v>
      </c>
      <c r="N981" s="55">
        <f>Equity_Historical!T982</f>
        <v>1.4160456055903646E-3</v>
      </c>
      <c r="O981" s="55">
        <f>Equity_Historical!U982</f>
        <v>-7.2698538461690469E-3</v>
      </c>
      <c r="P981" s="55">
        <f>Equity_Historical!V982</f>
        <v>1.931256959534753E-2</v>
      </c>
      <c r="Q981" s="55">
        <f>Equity_Historical!W982</f>
        <v>1.3016406521950121E-2</v>
      </c>
      <c r="R981" s="55">
        <f>Equity_Historical!X982</f>
        <v>-2.1126664955543432E-2</v>
      </c>
      <c r="S981" s="55">
        <f>Equity_Historical!Y982</f>
        <v>1.1799441292469546E-2</v>
      </c>
      <c r="T981" s="55">
        <f>Equity_Historical!Z982</f>
        <v>7.3742613679260755E-5</v>
      </c>
      <c r="V981" s="55"/>
      <c r="W981" s="55">
        <v>8.7175047336616497E-3</v>
      </c>
      <c r="X981" s="55">
        <v>9.5844898914230186E-3</v>
      </c>
      <c r="Y981" s="94">
        <f t="shared" si="65"/>
        <v>9.23769582831847E-3</v>
      </c>
      <c r="Z981" s="54">
        <f t="shared" si="66"/>
        <v>1009237.6958283185</v>
      </c>
      <c r="AA981" s="54">
        <f t="shared" si="67"/>
        <v>9237.6958283184795</v>
      </c>
      <c r="AB981" s="101">
        <v>8041.3805884295143</v>
      </c>
      <c r="AC981" s="6">
        <f t="shared" si="64"/>
        <v>1016287.1934771485</v>
      </c>
    </row>
    <row r="982" spans="2:29">
      <c r="B982" s="112">
        <v>44881</v>
      </c>
      <c r="C982" s="33">
        <v>978</v>
      </c>
      <c r="D982" s="55">
        <f>Bond_Historical!K982</f>
        <v>5.6971012409769983E-3</v>
      </c>
      <c r="E982" s="55">
        <f>Bond_Historical!L982</f>
        <v>6.169788147679183E-3</v>
      </c>
      <c r="F982" s="55">
        <f>Bond_Historical!M982</f>
        <v>5.705723764971255E-3</v>
      </c>
      <c r="G982" s="55">
        <f>Bond_Historical!N982</f>
        <v>8.4954882576279023E-3</v>
      </c>
      <c r="H982" s="55">
        <f>Bond_Historical!O982</f>
        <v>2.2845397545442777E-3</v>
      </c>
      <c r="I982" s="55">
        <f>Bond_Historical!P982</f>
        <v>7.7727248231173954E-3</v>
      </c>
      <c r="J982" s="55">
        <f>Equity_Historical!P983</f>
        <v>-1.0747062781847356E-2</v>
      </c>
      <c r="K982" s="55">
        <f>Equity_Historical!Q983</f>
        <v>-3.3436291513155865E-2</v>
      </c>
      <c r="L982" s="55">
        <f>Equity_Historical!R983</f>
        <v>7.1636844450160102E-3</v>
      </c>
      <c r="M982" s="55">
        <f>Equity_Historical!S983</f>
        <v>1.1412180256933101E-2</v>
      </c>
      <c r="N982" s="55">
        <f>Equity_Historical!T983</f>
        <v>-2.2032418145169905E-2</v>
      </c>
      <c r="O982" s="55">
        <f>Equity_Historical!U983</f>
        <v>1.3528635796275889E-3</v>
      </c>
      <c r="P982" s="55">
        <f>Equity_Historical!V983</f>
        <v>-1.9601009349254294E-3</v>
      </c>
      <c r="Q982" s="55">
        <f>Equity_Historical!W983</f>
        <v>1.8117949804160222E-2</v>
      </c>
      <c r="R982" s="55">
        <f>Equity_Historical!X983</f>
        <v>1.677657092546821E-2</v>
      </c>
      <c r="S982" s="55">
        <f>Equity_Historical!Y983</f>
        <v>-8.3660247673216694E-3</v>
      </c>
      <c r="T982" s="55">
        <f>Equity_Historical!Z983</f>
        <v>-1.4015785495973931E-3</v>
      </c>
      <c r="V982" s="55"/>
      <c r="W982" s="55">
        <v>6.7485910155601313E-3</v>
      </c>
      <c r="X982" s="55">
        <v>-2.6182074517769438E-2</v>
      </c>
      <c r="Y982" s="94">
        <f t="shared" si="65"/>
        <v>-1.300980830443761E-2</v>
      </c>
      <c r="Z982" s="54">
        <f t="shared" si="66"/>
        <v>986990.19169556233</v>
      </c>
      <c r="AA982" s="54">
        <f t="shared" si="67"/>
        <v>-13009.808304437669</v>
      </c>
      <c r="AB982" s="101">
        <v>8114.7113784750691</v>
      </c>
      <c r="AC982" s="6">
        <f t="shared" si="64"/>
        <v>1003277.3851727109</v>
      </c>
    </row>
    <row r="983" spans="2:29">
      <c r="B983" s="112">
        <v>44882</v>
      </c>
      <c r="C983" s="33">
        <v>979</v>
      </c>
      <c r="D983" s="55">
        <f>Bond_Historical!K983</f>
        <v>-4.1655586607948275E-3</v>
      </c>
      <c r="E983" s="55">
        <f>Bond_Historical!L983</f>
        <v>-4.2119399805018998E-3</v>
      </c>
      <c r="F983" s="55">
        <f>Bond_Historical!M983</f>
        <v>-3.9465306665799216E-3</v>
      </c>
      <c r="G983" s="55">
        <f>Bond_Historical!N983</f>
        <v>-5.3721275434470989E-3</v>
      </c>
      <c r="H983" s="55">
        <f>Bond_Historical!O983</f>
        <v>-6.8689559056834123E-3</v>
      </c>
      <c r="I983" s="55">
        <f>Bond_Historical!P983</f>
        <v>1.4252190610874191E-3</v>
      </c>
      <c r="J983" s="55">
        <f>Equity_Historical!P984</f>
        <v>1.327423845400079E-3</v>
      </c>
      <c r="K983" s="55">
        <f>Equity_Historical!Q984</f>
        <v>-1.5845165164838231E-2</v>
      </c>
      <c r="L983" s="55">
        <f>Equity_Historical!R984</f>
        <v>-3.3727449160563315E-3</v>
      </c>
      <c r="M983" s="55">
        <f>Equity_Historical!S984</f>
        <v>1.6842254611425151E-3</v>
      </c>
      <c r="N983" s="55">
        <f>Equity_Historical!T984</f>
        <v>3.0331056958564266E-3</v>
      </c>
      <c r="O983" s="55">
        <f>Equity_Historical!U984</f>
        <v>-4.3663822604615519E-3</v>
      </c>
      <c r="P983" s="55">
        <f>Equity_Historical!V984</f>
        <v>-1.2905196427810737E-2</v>
      </c>
      <c r="Q983" s="55">
        <f>Equity_Historical!W984</f>
        <v>-5.8193015407428062E-3</v>
      </c>
      <c r="R983" s="55">
        <f>Equity_Historical!X984</f>
        <v>7.382110586865746E-3</v>
      </c>
      <c r="S983" s="55">
        <f>Equity_Historical!Y984</f>
        <v>1.2887980909882803E-2</v>
      </c>
      <c r="T983" s="55">
        <f>Equity_Historical!Z984</f>
        <v>1.6085331676384408E-2</v>
      </c>
      <c r="V983" s="55"/>
      <c r="W983" s="55">
        <v>-3.9919145888624285E-3</v>
      </c>
      <c r="X983" s="55">
        <v>-2.1510088073813202E-2</v>
      </c>
      <c r="Y983" s="94">
        <f t="shared" si="65"/>
        <v>-1.4502818679832892E-2</v>
      </c>
      <c r="Z983" s="54">
        <f t="shared" si="66"/>
        <v>985497.18132016715</v>
      </c>
      <c r="AA983" s="54">
        <f t="shared" si="67"/>
        <v>-14502.818679832853</v>
      </c>
      <c r="AB983" s="101">
        <v>8173.4629747853614</v>
      </c>
      <c r="AC983" s="6">
        <f t="shared" si="64"/>
        <v>988774.56649287802</v>
      </c>
    </row>
    <row r="984" spans="2:29">
      <c r="B984" s="112">
        <v>44883</v>
      </c>
      <c r="C984" s="33">
        <v>980</v>
      </c>
      <c r="D984" s="55">
        <f>Bond_Historical!K984</f>
        <v>-1.6710941642232493E-3</v>
      </c>
      <c r="E984" s="55">
        <f>Bond_Historical!L984</f>
        <v>-1.4422588748652051E-3</v>
      </c>
      <c r="F984" s="55">
        <f>Bond_Historical!M984</f>
        <v>-3.0803586686574359E-3</v>
      </c>
      <c r="G984" s="55">
        <f>Bond_Historical!N984</f>
        <v>-9.4502586209353301E-5</v>
      </c>
      <c r="H984" s="55">
        <f>Bond_Historical!O984</f>
        <v>-4.60561034847077E-3</v>
      </c>
      <c r="I984" s="55">
        <f>Bond_Historical!P984</f>
        <v>1.4232753418488954E-3</v>
      </c>
      <c r="J984" s="55">
        <f>Equity_Historical!P985</f>
        <v>-8.7056063833415992E-3</v>
      </c>
      <c r="K984" s="55">
        <f>Equity_Historical!Q985</f>
        <v>5.3692204367875905E-3</v>
      </c>
      <c r="L984" s="55">
        <f>Equity_Historical!R985</f>
        <v>1.49551754001191E-2</v>
      </c>
      <c r="M984" s="55">
        <f>Equity_Historical!S985</f>
        <v>1.6608002426760048E-3</v>
      </c>
      <c r="N984" s="55">
        <f>Equity_Historical!T985</f>
        <v>5.7673455708082697E-4</v>
      </c>
      <c r="O984" s="55">
        <f>Equity_Historical!U985</f>
        <v>9.7605448808058756E-3</v>
      </c>
      <c r="P984" s="55">
        <f>Equity_Historical!V985</f>
        <v>-1.8970209007937936E-3</v>
      </c>
      <c r="Q984" s="55">
        <f>Equity_Historical!W985</f>
        <v>2.9512715967284484E-2</v>
      </c>
      <c r="R984" s="55">
        <f>Equity_Historical!X985</f>
        <v>2.8108186886510105E-2</v>
      </c>
      <c r="S984" s="55">
        <f>Equity_Historical!Y985</f>
        <v>3.774758368109758E-3</v>
      </c>
      <c r="T984" s="55">
        <f>Equity_Historical!Z985</f>
        <v>3.0704970592878556E-3</v>
      </c>
      <c r="V984" s="55"/>
      <c r="W984" s="55">
        <v>-1.194952784970772E-3</v>
      </c>
      <c r="X984" s="55">
        <v>-5.9641711011350204E-3</v>
      </c>
      <c r="Y984" s="94">
        <f t="shared" si="65"/>
        <v>-4.0564837746693205E-3</v>
      </c>
      <c r="Z984" s="54">
        <f t="shared" si="66"/>
        <v>995943.51622533065</v>
      </c>
      <c r="AA984" s="54">
        <f t="shared" si="67"/>
        <v>-4056.483774669352</v>
      </c>
      <c r="AB984" s="101">
        <v>8185.0440547722392</v>
      </c>
      <c r="AC984" s="6">
        <f t="shared" si="64"/>
        <v>984718.08271820867</v>
      </c>
    </row>
    <row r="985" spans="2:29">
      <c r="B985" s="112">
        <v>44886</v>
      </c>
      <c r="C985" s="33">
        <v>981</v>
      </c>
      <c r="D985" s="55">
        <f>Bond_Historical!K985</f>
        <v>0</v>
      </c>
      <c r="E985" s="55">
        <f>Bond_Historical!L985</f>
        <v>-6.1855608292225763E-4</v>
      </c>
      <c r="F985" s="55">
        <f>Bond_Historical!M985</f>
        <v>4.4075023980777136E-4</v>
      </c>
      <c r="G985" s="55">
        <f>Bond_Historical!N985</f>
        <v>-1.5130865926308466E-3</v>
      </c>
      <c r="H985" s="55">
        <f>Bond_Historical!O985</f>
        <v>4.9884337607937236E-3</v>
      </c>
      <c r="I985" s="55">
        <f>Bond_Historical!P985</f>
        <v>6.0917733711795337E-4</v>
      </c>
      <c r="J985" s="55">
        <f>Equity_Historical!P986</f>
        <v>-9.952997977124926E-3</v>
      </c>
      <c r="K985" s="55">
        <f>Equity_Historical!Q986</f>
        <v>-1.973840939830419E-2</v>
      </c>
      <c r="L985" s="55">
        <f>Equity_Historical!R986</f>
        <v>6.1052767648333475E-3</v>
      </c>
      <c r="M985" s="55">
        <f>Equity_Historical!S986</f>
        <v>9.9072056277787826E-3</v>
      </c>
      <c r="N985" s="55">
        <f>Equity_Historical!T986</f>
        <v>5.6053962580824837E-3</v>
      </c>
      <c r="O985" s="55">
        <f>Equity_Historical!U986</f>
        <v>-5.9198523992041096E-3</v>
      </c>
      <c r="P985" s="55">
        <f>Equity_Historical!V986</f>
        <v>1.8264252199108343E-2</v>
      </c>
      <c r="Q985" s="55">
        <f>Equity_Historical!W986</f>
        <v>6.6071279551465105E-3</v>
      </c>
      <c r="R985" s="55">
        <f>Equity_Historical!X986</f>
        <v>-2.4466661019007394E-2</v>
      </c>
      <c r="S985" s="55">
        <f>Equity_Historical!Y986</f>
        <v>-2.1918701451642458E-2</v>
      </c>
      <c r="T985" s="55">
        <f>Equity_Historical!Z986</f>
        <v>-6.1988452101007898E-3</v>
      </c>
      <c r="V985" s="55"/>
      <c r="W985" s="55">
        <v>-1.9713424832065734E-4</v>
      </c>
      <c r="X985" s="55">
        <v>1.0712176141649602E-2</v>
      </c>
      <c r="Y985" s="94">
        <f t="shared" si="65"/>
        <v>6.3484519856614983E-3</v>
      </c>
      <c r="Z985" s="54">
        <f t="shared" si="66"/>
        <v>1006348.4519856615</v>
      </c>
      <c r="AA985" s="54">
        <f t="shared" si="67"/>
        <v>6348.4519856615225</v>
      </c>
      <c r="AB985" s="101">
        <v>8253.3166172836209</v>
      </c>
      <c r="AC985" s="6">
        <f t="shared" si="64"/>
        <v>991066.53470387019</v>
      </c>
    </row>
    <row r="986" spans="2:29">
      <c r="B986" s="112">
        <v>44887</v>
      </c>
      <c r="C986" s="33">
        <v>982</v>
      </c>
      <c r="D986" s="55">
        <f>Bond_Historical!K986</f>
        <v>5.1436670119450649E-3</v>
      </c>
      <c r="E986" s="55">
        <f>Bond_Historical!L986</f>
        <v>5.1445191293689472E-3</v>
      </c>
      <c r="F986" s="55">
        <f>Bond_Historical!M986</f>
        <v>3.9568955445033393E-3</v>
      </c>
      <c r="G986" s="55">
        <f>Bond_Historical!N986</f>
        <v>8.8576293864984935E-3</v>
      </c>
      <c r="H986" s="55">
        <f>Bond_Historical!O986</f>
        <v>3.8204545149985551E-3</v>
      </c>
      <c r="I986" s="55">
        <f>Bond_Historical!P986</f>
        <v>3.2436136196286203E-3</v>
      </c>
      <c r="J986" s="55">
        <f>Equity_Historical!P987</f>
        <v>2.8516252909817973E-2</v>
      </c>
      <c r="K986" s="55">
        <f>Equity_Historical!Q987</f>
        <v>1.42795520304159E-2</v>
      </c>
      <c r="L986" s="55">
        <f>Equity_Historical!R987</f>
        <v>3.5662967450706823E-3</v>
      </c>
      <c r="M986" s="55">
        <f>Equity_Historical!S987</f>
        <v>8.3853181191591245E-3</v>
      </c>
      <c r="N986" s="55">
        <f>Equity_Historical!T987</f>
        <v>1.9445663370991548E-2</v>
      </c>
      <c r="O986" s="55">
        <f>Equity_Historical!U987</f>
        <v>1.4845620232647027E-2</v>
      </c>
      <c r="P986" s="55">
        <f>Equity_Historical!V987</f>
        <v>-8.1272134606272684E-3</v>
      </c>
      <c r="Q986" s="55">
        <f>Equity_Historical!W987</f>
        <v>1.1300760592920168E-2</v>
      </c>
      <c r="R986" s="55">
        <f>Equity_Historical!X987</f>
        <v>1.134323262377516E-2</v>
      </c>
      <c r="S986" s="55">
        <f>Equity_Historical!Y987</f>
        <v>1.4554593589629218E-2</v>
      </c>
      <c r="T986" s="55">
        <f>Equity_Historical!Z987</f>
        <v>1.173560561720907E-2</v>
      </c>
      <c r="V986" s="55"/>
      <c r="W986" s="55">
        <v>5.7867134957198824E-3</v>
      </c>
      <c r="X986" s="55">
        <v>9.3520620312036711E-3</v>
      </c>
      <c r="Y986" s="94">
        <f t="shared" si="65"/>
        <v>7.9259226170101549E-3</v>
      </c>
      <c r="Z986" s="54">
        <f t="shared" si="66"/>
        <v>1007925.9226170102</v>
      </c>
      <c r="AA986" s="54">
        <f t="shared" si="67"/>
        <v>7925.9226170101902</v>
      </c>
      <c r="AB986" s="101">
        <v>8308.4540751975728</v>
      </c>
      <c r="AC986" s="6">
        <f t="shared" si="64"/>
        <v>998992.45732088038</v>
      </c>
    </row>
    <row r="987" spans="2:29">
      <c r="B987" s="112">
        <v>44888</v>
      </c>
      <c r="C987" s="33">
        <v>983</v>
      </c>
      <c r="D987" s="55">
        <f>Bond_Historical!K987</f>
        <v>6.0825224870460883E-3</v>
      </c>
      <c r="E987" s="55">
        <f>Bond_Historical!L987</f>
        <v>5.9347867789563517E-3</v>
      </c>
      <c r="F987" s="55">
        <f>Bond_Historical!M987</f>
        <v>4.3779828178626542E-3</v>
      </c>
      <c r="G987" s="55">
        <f>Bond_Historical!N987</f>
        <v>9.9885035692130648E-3</v>
      </c>
      <c r="H987" s="55">
        <f>Bond_Historical!O987</f>
        <v>5.1345287418103642E-3</v>
      </c>
      <c r="I987" s="55">
        <f>Bond_Historical!P987</f>
        <v>3.4349120597383489E-3</v>
      </c>
      <c r="J987" s="55">
        <f>Equity_Historical!P988</f>
        <v>-5.0046729916704948E-3</v>
      </c>
      <c r="K987" s="55">
        <f>Equity_Historical!Q988</f>
        <v>7.1530070363020641E-3</v>
      </c>
      <c r="L987" s="55">
        <f>Equity_Historical!R988</f>
        <v>4.8009241162860318E-3</v>
      </c>
      <c r="M987" s="55">
        <f>Equity_Historical!S988</f>
        <v>8.7195014795857697E-3</v>
      </c>
      <c r="N987" s="55">
        <f>Equity_Historical!T988</f>
        <v>9.373979701646119E-3</v>
      </c>
      <c r="O987" s="55">
        <f>Equity_Historical!U988</f>
        <v>1.0607217014655626E-2</v>
      </c>
      <c r="P987" s="55">
        <f>Equity_Historical!V988</f>
        <v>5.5003614478225298E-4</v>
      </c>
      <c r="Q987" s="55">
        <f>Equity_Historical!W988</f>
        <v>1.5113056781680914E-2</v>
      </c>
      <c r="R987" s="55">
        <f>Equity_Historical!X988</f>
        <v>1.2576246494228243E-2</v>
      </c>
      <c r="S987" s="55">
        <f>Equity_Historical!Y988</f>
        <v>5.9089442782890318E-3</v>
      </c>
      <c r="T987" s="55">
        <f>Equity_Historical!Z988</f>
        <v>4.909182989397716E-2</v>
      </c>
      <c r="V987" s="55"/>
      <c r="W987" s="55">
        <v>6.583253363864219E-3</v>
      </c>
      <c r="X987" s="55">
        <v>-3.3357570746574118E-2</v>
      </c>
      <c r="Y987" s="94">
        <f t="shared" si="65"/>
        <v>-1.7381241102398783E-2</v>
      </c>
      <c r="Z987" s="54">
        <f t="shared" si="66"/>
        <v>982618.75889760116</v>
      </c>
      <c r="AA987" s="54">
        <f t="shared" si="67"/>
        <v>-17381.241102398839</v>
      </c>
      <c r="AB987" s="101">
        <v>8313.3510895171203</v>
      </c>
      <c r="AC987" s="6">
        <f t="shared" si="64"/>
        <v>981611.21621848154</v>
      </c>
    </row>
    <row r="988" spans="2:29">
      <c r="B988" s="112">
        <v>44890</v>
      </c>
      <c r="C988" s="33">
        <v>984</v>
      </c>
      <c r="D988" s="55">
        <f>Bond_Historical!K988</f>
        <v>0</v>
      </c>
      <c r="E988" s="55">
        <f>Bond_Historical!L988</f>
        <v>2.0390973951474117E-4</v>
      </c>
      <c r="F988" s="55">
        <f>Bond_Historical!M988</f>
        <v>-4.3700032964498307E-4</v>
      </c>
      <c r="G988" s="55">
        <f>Bond_Historical!N988</f>
        <v>1.0211921925520656E-3</v>
      </c>
      <c r="H988" s="55">
        <f>Bond_Historical!O988</f>
        <v>0</v>
      </c>
      <c r="I988" s="55">
        <f>Bond_Historical!P988</f>
        <v>-1.4131647287150368E-3</v>
      </c>
      <c r="J988" s="55">
        <f>Equity_Historical!P989</f>
        <v>-3.5270993794448663E-3</v>
      </c>
      <c r="K988" s="55">
        <f>Equity_Historical!Q989</f>
        <v>-7.422244595044163E-3</v>
      </c>
      <c r="L988" s="55">
        <f>Equity_Historical!R989</f>
        <v>4.2553764200535813E-3</v>
      </c>
      <c r="M988" s="55">
        <f>Equity_Historical!S989</f>
        <v>2.6212627299403222E-3</v>
      </c>
      <c r="N988" s="55">
        <f>Equity_Historical!T989</f>
        <v>-7.8288849403053747E-3</v>
      </c>
      <c r="O988" s="55">
        <f>Equity_Historical!U989</f>
        <v>1.9033739855569035E-3</v>
      </c>
      <c r="P988" s="55">
        <f>Equity_Historical!V989</f>
        <v>8.3498661876254352E-3</v>
      </c>
      <c r="Q988" s="55">
        <f>Equity_Historical!W989</f>
        <v>8.5492588114565761E-3</v>
      </c>
      <c r="R988" s="55">
        <f>Equity_Historical!X989</f>
        <v>1.4822290808474548E-2</v>
      </c>
      <c r="S988" s="55">
        <f>Equity_Historical!Y989</f>
        <v>-1.9788118492477063E-2</v>
      </c>
      <c r="T988" s="55">
        <f>Equity_Historical!Z989</f>
        <v>8.9876549949223557E-3</v>
      </c>
      <c r="V988" s="55"/>
      <c r="W988" s="55">
        <v>1.1038509376668805E-4</v>
      </c>
      <c r="X988" s="55">
        <v>-7.3714790054900713E-3</v>
      </c>
      <c r="Y988" s="94">
        <f t="shared" si="65"/>
        <v>-4.3787333657873675E-3</v>
      </c>
      <c r="Z988" s="54">
        <f t="shared" si="66"/>
        <v>995621.26663421257</v>
      </c>
      <c r="AA988" s="54">
        <f t="shared" si="67"/>
        <v>-4378.733365787426</v>
      </c>
      <c r="AB988" s="101">
        <v>8318.5075103867566</v>
      </c>
      <c r="AC988" s="6">
        <f t="shared" si="64"/>
        <v>977232.48285269411</v>
      </c>
    </row>
    <row r="989" spans="2:29">
      <c r="B989" s="112">
        <v>44893</v>
      </c>
      <c r="C989" s="33">
        <v>985</v>
      </c>
      <c r="D989" s="55">
        <f>Bond_Historical!K989</f>
        <v>-1.2412579364835148E-3</v>
      </c>
      <c r="E989" s="55">
        <f>Bond_Historical!L989</f>
        <v>-1.6333707318965157E-3</v>
      </c>
      <c r="F989" s="55">
        <f>Bond_Historical!M989</f>
        <v>1.7469019796275157E-3</v>
      </c>
      <c r="G989" s="55">
        <f>Bond_Historical!N989</f>
        <v>-7.2639017088846408E-3</v>
      </c>
      <c r="H989" s="55">
        <f>Bond_Historical!O989</f>
        <v>-2.6590364939461401E-3</v>
      </c>
      <c r="I989" s="55">
        <f>Bond_Historical!P989</f>
        <v>6.0582050488458669E-4</v>
      </c>
      <c r="J989" s="55">
        <f>Equity_Historical!P990</f>
        <v>-3.0492841221651169E-2</v>
      </c>
      <c r="K989" s="55">
        <f>Equity_Historical!Q990</f>
        <v>-2.3889673018771339E-2</v>
      </c>
      <c r="L989" s="55">
        <f>Equity_Historical!R990</f>
        <v>2.8704554377770503E-3</v>
      </c>
      <c r="M989" s="55">
        <f>Equity_Historical!S990</f>
        <v>-1.4105660995300073E-3</v>
      </c>
      <c r="N989" s="55">
        <f>Equity_Historical!T990</f>
        <v>-2.7028640681845809E-2</v>
      </c>
      <c r="O989" s="55">
        <f>Equity_Historical!U990</f>
        <v>-1.7632962094703705E-2</v>
      </c>
      <c r="P989" s="55">
        <f>Equity_Historical!V990</f>
        <v>-2.8482546092576399E-2</v>
      </c>
      <c r="Q989" s="55">
        <f>Equity_Historical!W990</f>
        <v>-9.8949103051750847E-3</v>
      </c>
      <c r="R989" s="55">
        <f>Equity_Historical!X990</f>
        <v>-1.0001121800758383E-2</v>
      </c>
      <c r="S989" s="55">
        <f>Equity_Historical!Y990</f>
        <v>-2.6615448052422382E-2</v>
      </c>
      <c r="T989" s="55">
        <f>Equity_Historical!Z990</f>
        <v>-5.8919285703870085E-4</v>
      </c>
      <c r="V989" s="55"/>
      <c r="W989" s="55">
        <v>-2.4700406230420712E-3</v>
      </c>
      <c r="X989" s="55">
        <v>-6.005714171506276E-2</v>
      </c>
      <c r="Y989" s="94">
        <f t="shared" si="65"/>
        <v>-3.7022301278254482E-2</v>
      </c>
      <c r="Z989" s="54">
        <f t="shared" si="66"/>
        <v>962977.69872174552</v>
      </c>
      <c r="AA989" s="54">
        <f t="shared" si="67"/>
        <v>-37022.301278254483</v>
      </c>
      <c r="AB989" s="101">
        <v>8323.9983517093351</v>
      </c>
      <c r="AC989" s="6">
        <f t="shared" si="64"/>
        <v>940210.18157443963</v>
      </c>
    </row>
    <row r="990" spans="2:29">
      <c r="B990" s="112">
        <v>44894</v>
      </c>
      <c r="C990" s="33">
        <v>986</v>
      </c>
      <c r="D990" s="55">
        <f>Bond_Historical!K990</f>
        <v>-3.7327842724971388E-3</v>
      </c>
      <c r="E990" s="55">
        <f>Bond_Historical!L990</f>
        <v>-3.5823450121398172E-3</v>
      </c>
      <c r="F990" s="55">
        <f>Bond_Historical!M990</f>
        <v>-3.9343633699758214E-3</v>
      </c>
      <c r="G990" s="55">
        <f>Bond_Historical!N990</f>
        <v>-4.9661396555670638E-3</v>
      </c>
      <c r="H990" s="55">
        <f>Bond_Historical!O990</f>
        <v>-3.8110506055023109E-3</v>
      </c>
      <c r="I990" s="55">
        <f>Bond_Historical!P990</f>
        <v>2.2178854365658141E-3</v>
      </c>
      <c r="J990" s="55">
        <f>Equity_Historical!P991</f>
        <v>6.6258736193620877E-3</v>
      </c>
      <c r="K990" s="55">
        <f>Equity_Historical!Q991</f>
        <v>6.2317350588579883E-3</v>
      </c>
      <c r="L990" s="55">
        <f>Equity_Historical!R991</f>
        <v>-3.5237800182672308E-3</v>
      </c>
      <c r="M990" s="55">
        <f>Equity_Historical!S991</f>
        <v>-2.6249676638060407E-3</v>
      </c>
      <c r="N990" s="55">
        <f>Equity_Historical!T991</f>
        <v>6.3547670391290428E-3</v>
      </c>
      <c r="O990" s="55">
        <f>Equity_Historical!U991</f>
        <v>1.6315596083511602E-2</v>
      </c>
      <c r="P990" s="55">
        <f>Equity_Historical!V991</f>
        <v>1.540211804508834E-2</v>
      </c>
      <c r="Q990" s="55">
        <f>Equity_Historical!W991</f>
        <v>-2.4891155178396545E-3</v>
      </c>
      <c r="R990" s="55">
        <f>Equity_Historical!X991</f>
        <v>-8.0546618466157457E-3</v>
      </c>
      <c r="S990" s="55">
        <f>Equity_Historical!Y991</f>
        <v>-2.1374914941178828E-2</v>
      </c>
      <c r="T990" s="55">
        <f>Equity_Historical!Z991</f>
        <v>-5.4400227859154244E-4</v>
      </c>
      <c r="V990" s="55"/>
      <c r="W990" s="55">
        <v>-3.4404565856606837E-3</v>
      </c>
      <c r="X990" s="55">
        <v>2.7527230508714161E-2</v>
      </c>
      <c r="Y990" s="94">
        <f t="shared" si="65"/>
        <v>1.5140155670964224E-2</v>
      </c>
      <c r="Z990" s="54">
        <f t="shared" si="66"/>
        <v>1015140.1556709643</v>
      </c>
      <c r="AA990" s="54">
        <f t="shared" si="67"/>
        <v>15140.155670964275</v>
      </c>
      <c r="AB990" s="101">
        <v>8480.7898470867658</v>
      </c>
      <c r="AC990" s="6">
        <f t="shared" si="64"/>
        <v>955350.33724540391</v>
      </c>
    </row>
    <row r="991" spans="2:29">
      <c r="B991" s="112">
        <v>44895</v>
      </c>
      <c r="C991" s="33">
        <v>987</v>
      </c>
      <c r="D991" s="55">
        <f>Bond_Historical!K991</f>
        <v>7.7265412589879552E-3</v>
      </c>
      <c r="E991" s="55">
        <f>Bond_Historical!L991</f>
        <v>7.762497284829353E-3</v>
      </c>
      <c r="F991" s="55">
        <f>Bond_Historical!M991</f>
        <v>6.1134255955917552E-3</v>
      </c>
      <c r="G991" s="55">
        <f>Bond_Historical!N991</f>
        <v>1.2137475124702226E-2</v>
      </c>
      <c r="H991" s="55">
        <f>Bond_Historical!O991</f>
        <v>1.3651973590795691E-2</v>
      </c>
      <c r="I991" s="55">
        <f>Bond_Historical!P991</f>
        <v>3.8195500998102492E-3</v>
      </c>
      <c r="J991" s="55">
        <f>Equity_Historical!P992</f>
        <v>7.211053362389158E-3</v>
      </c>
      <c r="K991" s="55">
        <f>Equity_Historical!Q992</f>
        <v>7.5972480251427527E-2</v>
      </c>
      <c r="L991" s="55">
        <f>Equity_Historical!R992</f>
        <v>-3.6020518395633873E-3</v>
      </c>
      <c r="M991" s="55">
        <f>Equity_Historical!S992</f>
        <v>1.8430051294473806E-2</v>
      </c>
      <c r="N991" s="55">
        <f>Equity_Historical!T992</f>
        <v>1.5003440926348793E-2</v>
      </c>
      <c r="O991" s="55">
        <f>Equity_Historical!U992</f>
        <v>1.179305802440553E-2</v>
      </c>
      <c r="P991" s="55">
        <f>Equity_Historical!V992</f>
        <v>1.8382670331094267E-2</v>
      </c>
      <c r="Q991" s="55">
        <f>Equity_Historical!W992</f>
        <v>1.7907317046692746E-2</v>
      </c>
      <c r="R991" s="55">
        <f>Equity_Historical!X992</f>
        <v>3.6740913333564024E-2</v>
      </c>
      <c r="S991" s="55">
        <f>Equity_Historical!Y992</f>
        <v>4.7450084398928526E-2</v>
      </c>
      <c r="T991" s="55">
        <f>Equity_Historical!Z992</f>
        <v>6.8052035403595167E-5</v>
      </c>
      <c r="V991" s="55"/>
      <c r="W991" s="55">
        <v>8.6332141449160776E-3</v>
      </c>
      <c r="X991" s="55">
        <v>2.3669403333040691E-2</v>
      </c>
      <c r="Y991" s="94">
        <f t="shared" si="65"/>
        <v>1.7654927657790843E-2</v>
      </c>
      <c r="Z991" s="54">
        <f t="shared" si="66"/>
        <v>1017654.9276577908</v>
      </c>
      <c r="AA991" s="54">
        <f t="shared" si="67"/>
        <v>17654.927657790831</v>
      </c>
      <c r="AB991" s="101">
        <v>8481.1314318438526</v>
      </c>
      <c r="AC991" s="6">
        <f t="shared" si="64"/>
        <v>973005.26490319474</v>
      </c>
    </row>
    <row r="992" spans="2:29">
      <c r="B992" s="112">
        <v>44896</v>
      </c>
      <c r="C992" s="33">
        <v>988</v>
      </c>
      <c r="D992" s="55">
        <f>Bond_Historical!K992</f>
        <v>8.2991287670252639E-3</v>
      </c>
      <c r="E992" s="55">
        <f>Bond_Historical!L992</f>
        <v>8.2864956865899859E-3</v>
      </c>
      <c r="F992" s="55">
        <f>Bond_Historical!M992</f>
        <v>9.4220053640154209E-3</v>
      </c>
      <c r="G992" s="55">
        <f>Bond_Historical!N992</f>
        <v>1.2434535177477314E-2</v>
      </c>
      <c r="H992" s="55">
        <f>Bond_Historical!O992</f>
        <v>1.0750689134658774E-2</v>
      </c>
      <c r="I992" s="55">
        <f>Bond_Historical!P992</f>
        <v>3.5525331348796223E-3</v>
      </c>
      <c r="J992" s="55">
        <f>Equity_Historical!P993</f>
        <v>-4.8618109617776673E-3</v>
      </c>
      <c r="K992" s="55">
        <f>Equity_Historical!Q993</f>
        <v>1.9620015499521411E-2</v>
      </c>
      <c r="L992" s="55">
        <f>Equity_Historical!R993</f>
        <v>6.2133931104652838E-3</v>
      </c>
      <c r="M992" s="55">
        <f>Equity_Historical!S993</f>
        <v>1.5168261396730047E-2</v>
      </c>
      <c r="N992" s="55">
        <f>Equity_Historical!T993</f>
        <v>-1.277241544231162E-3</v>
      </c>
      <c r="O992" s="55">
        <f>Equity_Historical!U993</f>
        <v>-1.4139023883925692E-2</v>
      </c>
      <c r="P992" s="55">
        <f>Equity_Historical!V993</f>
        <v>2.258515296168519E-4</v>
      </c>
      <c r="Q992" s="55">
        <f>Equity_Historical!W993</f>
        <v>-1.9399969881340267E-3</v>
      </c>
      <c r="R992" s="55">
        <f>Equity_Historical!X993</f>
        <v>-2.0006750839274823E-2</v>
      </c>
      <c r="S992" s="55">
        <f>Equity_Historical!Y993</f>
        <v>1.8895330630789794E-3</v>
      </c>
      <c r="T992" s="55">
        <f>Equity_Historical!Z993</f>
        <v>1.8349477626173958E-3</v>
      </c>
      <c r="V992" s="55"/>
      <c r="W992" s="55">
        <v>9.3882896929983698E-3</v>
      </c>
      <c r="X992" s="55">
        <v>-1.8295277612921004E-2</v>
      </c>
      <c r="Y992" s="94">
        <f t="shared" si="65"/>
        <v>-7.2218506905532536E-3</v>
      </c>
      <c r="Z992" s="54">
        <f t="shared" si="66"/>
        <v>992778.1493094468</v>
      </c>
      <c r="AA992" s="54">
        <f t="shared" si="67"/>
        <v>-7221.8506905531976</v>
      </c>
      <c r="AB992" s="101">
        <v>8487.5017045580316</v>
      </c>
      <c r="AC992" s="6">
        <f t="shared" si="64"/>
        <v>965783.41421264154</v>
      </c>
    </row>
    <row r="993" spans="2:29">
      <c r="B993" s="112">
        <v>44897</v>
      </c>
      <c r="C993" s="33">
        <v>989</v>
      </c>
      <c r="D993" s="55">
        <f>Bond_Historical!K993</f>
        <v>4.0901980213265141E-3</v>
      </c>
      <c r="E993" s="55">
        <f>Bond_Historical!L993</f>
        <v>4.1380737425606648E-3</v>
      </c>
      <c r="F993" s="55">
        <f>Bond_Historical!M993</f>
        <v>2.1583355821516805E-3</v>
      </c>
      <c r="G993" s="55">
        <f>Bond_Historical!N993</f>
        <v>6.049949457986788E-3</v>
      </c>
      <c r="H993" s="55">
        <f>Bond_Historical!O993</f>
        <v>8.0199803348089543E-3</v>
      </c>
      <c r="I993" s="55">
        <f>Bond_Historical!P993</f>
        <v>-2.0018745384235668E-4</v>
      </c>
      <c r="J993" s="55">
        <f>Equity_Historical!P994</f>
        <v>-8.5199547144433167E-3</v>
      </c>
      <c r="K993" s="55">
        <f>Equity_Historical!Q994</f>
        <v>2.5008490978201996E-2</v>
      </c>
      <c r="L993" s="55">
        <f>Equity_Historical!R994</f>
        <v>-9.7849908477026597E-4</v>
      </c>
      <c r="M993" s="55">
        <f>Equity_Historical!S994</f>
        <v>6.8193108637367109E-3</v>
      </c>
      <c r="N993" s="55">
        <f>Equity_Historical!T994</f>
        <v>1.6059031605723126E-2</v>
      </c>
      <c r="O993" s="55">
        <f>Equity_Historical!U994</f>
        <v>-7.95890060614627E-3</v>
      </c>
      <c r="P993" s="55">
        <f>Equity_Historical!V994</f>
        <v>-8.7593880004619377E-3</v>
      </c>
      <c r="Q993" s="55">
        <f>Equity_Historical!W994</f>
        <v>-5.1229832866787504E-3</v>
      </c>
      <c r="R993" s="55">
        <f>Equity_Historical!X994</f>
        <v>1.6800316154917398E-3</v>
      </c>
      <c r="S993" s="55">
        <f>Equity_Historical!Y994</f>
        <v>-3.3769780784056796E-3</v>
      </c>
      <c r="T993" s="55">
        <f>Equity_Historical!Z994</f>
        <v>8.5642396542025771E-3</v>
      </c>
      <c r="V993" s="55"/>
      <c r="W993" s="55">
        <v>4.0224632317220951E-3</v>
      </c>
      <c r="X993" s="55">
        <v>-1.249381888878765E-2</v>
      </c>
      <c r="Y993" s="94">
        <f t="shared" si="65"/>
        <v>-5.8873060405837518E-3</v>
      </c>
      <c r="Z993" s="54">
        <f t="shared" si="66"/>
        <v>994112.69395941624</v>
      </c>
      <c r="AA993" s="54">
        <f t="shared" si="67"/>
        <v>-5887.3060405837605</v>
      </c>
      <c r="AB993" s="101">
        <v>8539.8889616000233</v>
      </c>
      <c r="AC993" s="6">
        <f t="shared" si="64"/>
        <v>959896.10817205778</v>
      </c>
    </row>
    <row r="994" spans="2:29">
      <c r="B994" s="112">
        <v>44900</v>
      </c>
      <c r="C994" s="33">
        <v>990</v>
      </c>
      <c r="D994" s="55">
        <f>Bond_Historical!K994</f>
        <v>-7.922691908658356E-3</v>
      </c>
      <c r="E994" s="55">
        <f>Bond_Historical!L994</f>
        <v>-7.887007879033698E-3</v>
      </c>
      <c r="F994" s="55">
        <f>Bond_Historical!M994</f>
        <v>-6.489167402187121E-3</v>
      </c>
      <c r="G994" s="55">
        <f>Bond_Historical!N994</f>
        <v>-8.5358023277330945E-3</v>
      </c>
      <c r="H994" s="55">
        <f>Bond_Historical!O994</f>
        <v>-1.0082035742305852E-2</v>
      </c>
      <c r="I994" s="55">
        <f>Bond_Historical!P994</f>
        <v>-1.4039370329580322E-3</v>
      </c>
      <c r="J994" s="55">
        <f>Equity_Historical!P995</f>
        <v>-2.7780809643650612E-2</v>
      </c>
      <c r="K994" s="55">
        <f>Equity_Historical!Q995</f>
        <v>-8.6207386924123906E-3</v>
      </c>
      <c r="L994" s="55">
        <f>Equity_Historical!R995</f>
        <v>-1.0299542811396547E-2</v>
      </c>
      <c r="M994" s="55">
        <f>Equity_Historical!S995</f>
        <v>-9.9522761244113522E-3</v>
      </c>
      <c r="N994" s="55">
        <f>Equity_Historical!T995</f>
        <v>-1.6059031605723199E-2</v>
      </c>
      <c r="O994" s="55">
        <f>Equity_Historical!U995</f>
        <v>-2.8441523902325315E-2</v>
      </c>
      <c r="P994" s="55">
        <f>Equity_Historical!V995</f>
        <v>-1.7288616376913382E-2</v>
      </c>
      <c r="Q994" s="55">
        <f>Equity_Historical!W995</f>
        <v>2.0558640032564054E-4</v>
      </c>
      <c r="R994" s="55">
        <f>Equity_Historical!X995</f>
        <v>-2.091121954951754E-3</v>
      </c>
      <c r="S994" s="55">
        <f>Equity_Historical!Y995</f>
        <v>-8.015193027504957E-3</v>
      </c>
      <c r="T994" s="55">
        <f>Equity_Historical!Z995</f>
        <v>-1.976264873917024E-2</v>
      </c>
      <c r="V994" s="55"/>
      <c r="W994" s="55">
        <v>-7.1677899075415748E-3</v>
      </c>
      <c r="X994" s="55">
        <v>-2.7868924862916741E-2</v>
      </c>
      <c r="Y994" s="94">
        <f t="shared" si="65"/>
        <v>-1.9588470880766672E-2</v>
      </c>
      <c r="Z994" s="54">
        <f t="shared" si="66"/>
        <v>980411.52911923337</v>
      </c>
      <c r="AA994" s="54">
        <f t="shared" si="67"/>
        <v>-19588.470880766632</v>
      </c>
      <c r="AB994" s="101">
        <v>8569.2268208597088</v>
      </c>
      <c r="AC994" s="6">
        <f t="shared" si="64"/>
        <v>940307.63729129115</v>
      </c>
    </row>
    <row r="995" spans="2:29">
      <c r="B995" s="112">
        <v>44901</v>
      </c>
      <c r="C995" s="33">
        <v>991</v>
      </c>
      <c r="D995" s="55">
        <f>Bond_Historical!K995</f>
        <v>3.2861988261124941E-3</v>
      </c>
      <c r="E995" s="55">
        <f>Bond_Historical!L995</f>
        <v>2.9398593448266407E-3</v>
      </c>
      <c r="F995" s="55">
        <f>Bond_Historical!M995</f>
        <v>3.8986768209464144E-3</v>
      </c>
      <c r="G995" s="55">
        <f>Bond_Historical!N995</f>
        <v>3.0372246075527597E-3</v>
      </c>
      <c r="H995" s="55">
        <f>Bond_Historical!O995</f>
        <v>-7.5097733602646826E-4</v>
      </c>
      <c r="I995" s="55">
        <f>Bond_Historical!P995</f>
        <v>8.0234221673302318E-4</v>
      </c>
      <c r="J995" s="55">
        <f>Equity_Historical!P996</f>
        <v>-2.8189629112976577E-2</v>
      </c>
      <c r="K995" s="55">
        <f>Equity_Historical!Q996</f>
        <v>-7.0288925140345279E-2</v>
      </c>
      <c r="L995" s="55">
        <f>Equity_Historical!R996</f>
        <v>-1.1673591136718994E-2</v>
      </c>
      <c r="M995" s="55">
        <f>Equity_Historical!S996</f>
        <v>3.5237663308415662E-3</v>
      </c>
      <c r="N995" s="55">
        <f>Equity_Historical!T996</f>
        <v>-6.4106758318843568E-3</v>
      </c>
      <c r="O995" s="55">
        <f>Equity_Historical!U996</f>
        <v>1.6733398633777838E-3</v>
      </c>
      <c r="P995" s="55">
        <f>Equity_Historical!V996</f>
        <v>-1.4435065722475996E-2</v>
      </c>
      <c r="Q995" s="55">
        <f>Equity_Historical!W996</f>
        <v>1.949218641564953E-3</v>
      </c>
      <c r="R995" s="55">
        <f>Equity_Historical!X996</f>
        <v>7.9675548595104142E-3</v>
      </c>
      <c r="S995" s="55">
        <f>Equity_Historical!Y996</f>
        <v>-2.5697359050055806E-2</v>
      </c>
      <c r="T995" s="55">
        <f>Equity_Historical!Z996</f>
        <v>3.1080809455834779E-3</v>
      </c>
      <c r="V995" s="55"/>
      <c r="W995" s="55">
        <v>2.7717924567706087E-3</v>
      </c>
      <c r="X995" s="55">
        <v>-3.0533880730042266E-2</v>
      </c>
      <c r="Y995" s="94">
        <f t="shared" si="65"/>
        <v>-1.7211611455317116E-2</v>
      </c>
      <c r="Z995" s="54">
        <f t="shared" si="66"/>
        <v>982788.38854468288</v>
      </c>
      <c r="AA995" s="54">
        <f t="shared" si="67"/>
        <v>-17211.611455317121</v>
      </c>
      <c r="AB995" s="101">
        <v>8594.8814843924483</v>
      </c>
      <c r="AC995" s="6">
        <f t="shared" si="64"/>
        <v>923096.02583597403</v>
      </c>
    </row>
    <row r="996" spans="2:29">
      <c r="B996" s="112">
        <v>44902</v>
      </c>
      <c r="C996" s="33">
        <v>992</v>
      </c>
      <c r="D996" s="55">
        <f>Bond_Historical!K996</f>
        <v>8.7098174314287416E-3</v>
      </c>
      <c r="E996" s="55">
        <f>Bond_Historical!L996</f>
        <v>8.8672492068122156E-3</v>
      </c>
      <c r="F996" s="55">
        <f>Bond_Historical!M996</f>
        <v>7.3229127890934668E-3</v>
      </c>
      <c r="G996" s="55">
        <f>Bond_Historical!N996</f>
        <v>1.1057836455478306E-2</v>
      </c>
      <c r="H996" s="55">
        <f>Bond_Historical!O996</f>
        <v>4.1230146088587719E-3</v>
      </c>
      <c r="I996" s="55">
        <f>Bond_Historical!P996</f>
        <v>3.8027429506358322E-3</v>
      </c>
      <c r="J996" s="55">
        <f>Equity_Historical!P997</f>
        <v>-2.2164912696251999E-3</v>
      </c>
      <c r="K996" s="55">
        <f>Equity_Historical!Q997</f>
        <v>-1.666278596928705E-3</v>
      </c>
      <c r="L996" s="55">
        <f>Equity_Historical!R997</f>
        <v>-5.2172986327079689E-3</v>
      </c>
      <c r="M996" s="55">
        <f>Equity_Historical!S997</f>
        <v>-6.8632766619444747E-3</v>
      </c>
      <c r="N996" s="55">
        <f>Equity_Historical!T997</f>
        <v>-3.8661927645755275E-3</v>
      </c>
      <c r="O996" s="55">
        <f>Equity_Historical!U997</f>
        <v>-6.842451804208987E-4</v>
      </c>
      <c r="P996" s="55">
        <f>Equity_Historical!V997</f>
        <v>-6.6568936872066957E-3</v>
      </c>
      <c r="Q996" s="55">
        <f>Equity_Historical!W997</f>
        <v>-9.9922728668392323E-3</v>
      </c>
      <c r="R996" s="55">
        <f>Equity_Historical!X997</f>
        <v>6.6345157282063603E-3</v>
      </c>
      <c r="S996" s="55">
        <f>Equity_Historical!Y997</f>
        <v>-1.3880720904283533E-2</v>
      </c>
      <c r="T996" s="55">
        <f>Equity_Historical!Z997</f>
        <v>5.4613407165935417E-3</v>
      </c>
      <c r="V996" s="55"/>
      <c r="W996" s="55">
        <v>8.4046730884539608E-3</v>
      </c>
      <c r="X996" s="55">
        <v>-8.7564811974228454E-3</v>
      </c>
      <c r="Y996" s="94">
        <f t="shared" si="65"/>
        <v>-1.8920194830721227E-3</v>
      </c>
      <c r="Z996" s="54">
        <f t="shared" si="66"/>
        <v>998107.9805169279</v>
      </c>
      <c r="AA996" s="54">
        <f t="shared" si="67"/>
        <v>-1892.0194830721011</v>
      </c>
      <c r="AB996" s="101">
        <v>8638.5967928001191</v>
      </c>
      <c r="AC996" s="6">
        <f t="shared" si="64"/>
        <v>921204.00635290192</v>
      </c>
    </row>
    <row r="997" spans="2:29">
      <c r="B997" s="112">
        <v>44903</v>
      </c>
      <c r="C997" s="33">
        <v>993</v>
      </c>
      <c r="D997" s="55">
        <f>Bond_Historical!K997</f>
        <v>-2.8496293142465773E-3</v>
      </c>
      <c r="E997" s="55">
        <f>Bond_Historical!L997</f>
        <v>-3.014317116573535E-3</v>
      </c>
      <c r="F997" s="55">
        <f>Bond_Historical!M997</f>
        <v>-2.5786904127786492E-3</v>
      </c>
      <c r="G997" s="55">
        <f>Bond_Historical!N997</f>
        <v>-3.1859733662184982E-3</v>
      </c>
      <c r="H997" s="55">
        <f>Bond_Historical!O997</f>
        <v>1.8698079598590195E-4</v>
      </c>
      <c r="I997" s="55">
        <f>Bond_Historical!P997</f>
        <v>-1.5994179095451643E-3</v>
      </c>
      <c r="J997" s="55">
        <f>Equity_Historical!P998</f>
        <v>7.4014151406003046E-3</v>
      </c>
      <c r="K997" s="55">
        <f>Equity_Historical!Q998</f>
        <v>1.221334048262834E-2</v>
      </c>
      <c r="L997" s="55">
        <f>Equity_Historical!R998</f>
        <v>1.5470711099722847E-3</v>
      </c>
      <c r="M997" s="55">
        <f>Equity_Historical!S998</f>
        <v>-8.2988469026591093E-3</v>
      </c>
      <c r="N997" s="55">
        <f>Equity_Historical!T998</f>
        <v>2.1496108509304591E-3</v>
      </c>
      <c r="O997" s="55">
        <f>Equity_Historical!U998</f>
        <v>1.0439837133169884E-2</v>
      </c>
      <c r="P997" s="55">
        <f>Equity_Historical!V998</f>
        <v>5.3855989232194706E-3</v>
      </c>
      <c r="Q997" s="55">
        <f>Equity_Historical!W998</f>
        <v>1.0299855111238723E-2</v>
      </c>
      <c r="R997" s="55">
        <f>Equity_Historical!X998</f>
        <v>9.1857488266003928E-3</v>
      </c>
      <c r="S997" s="55">
        <f>Equity_Historical!Y998</f>
        <v>1.2059739132127104E-2</v>
      </c>
      <c r="T997" s="55">
        <f>Equity_Historical!Z998</f>
        <v>5.1609121341349897E-3</v>
      </c>
      <c r="V997" s="55"/>
      <c r="W997" s="55">
        <v>-2.6396428141845542E-3</v>
      </c>
      <c r="X997" s="55">
        <v>1.2701891914643078E-2</v>
      </c>
      <c r="Y997" s="94">
        <f t="shared" si="65"/>
        <v>6.5652780231120252E-3</v>
      </c>
      <c r="Z997" s="54">
        <f t="shared" si="66"/>
        <v>1006565.278023112</v>
      </c>
      <c r="AA997" s="54">
        <f t="shared" si="67"/>
        <v>6565.2780231119832</v>
      </c>
      <c r="AB997" s="101">
        <v>8647.8351776745403</v>
      </c>
      <c r="AC997" s="6">
        <f t="shared" si="64"/>
        <v>927769.28437601391</v>
      </c>
    </row>
    <row r="998" spans="2:29">
      <c r="B998" s="112">
        <v>44904</v>
      </c>
      <c r="C998" s="33">
        <v>994</v>
      </c>
      <c r="D998" s="55">
        <f>Bond_Historical!K998</f>
        <v>-5.8601881171821985E-3</v>
      </c>
      <c r="E998" s="55">
        <f>Bond_Historical!L998</f>
        <v>-5.9543917229081603E-3</v>
      </c>
      <c r="F998" s="55">
        <f>Bond_Historical!M998</f>
        <v>-6.0420333758935503E-3</v>
      </c>
      <c r="G998" s="55">
        <f>Bond_Historical!N998</f>
        <v>-7.5043471791489827E-3</v>
      </c>
      <c r="H998" s="55">
        <f>Bond_Historical!O998</f>
        <v>-9.015850021677865E-3</v>
      </c>
      <c r="I998" s="55">
        <f>Bond_Historical!P998</f>
        <v>-2.0027671101353214E-3</v>
      </c>
      <c r="J998" s="55">
        <f>Equity_Historical!P999</f>
        <v>-8.4631930166833031E-3</v>
      </c>
      <c r="K998" s="55">
        <f>Equity_Historical!Q999</f>
        <v>4.9301758834976632E-3</v>
      </c>
      <c r="L998" s="55">
        <f>Equity_Historical!R999</f>
        <v>-2.3599389852179919E-2</v>
      </c>
      <c r="M998" s="55">
        <f>Equity_Historical!S999</f>
        <v>-9.9273633903232427E-4</v>
      </c>
      <c r="N998" s="55">
        <f>Equity_Historical!T999</f>
        <v>-1.3838884696712564E-2</v>
      </c>
      <c r="O998" s="55">
        <f>Equity_Historical!U999</f>
        <v>-5.4331757440868869E-3</v>
      </c>
      <c r="P998" s="55">
        <f>Equity_Historical!V999</f>
        <v>7.4632247987052097E-3</v>
      </c>
      <c r="Q998" s="55">
        <f>Equity_Historical!W999</f>
        <v>-1.0921236898304479E-2</v>
      </c>
      <c r="R998" s="55">
        <f>Equity_Historical!X999</f>
        <v>-1.604264061932081E-2</v>
      </c>
      <c r="S998" s="55">
        <f>Equity_Historical!Y999</f>
        <v>-3.4408487724813122E-3</v>
      </c>
      <c r="T998" s="55">
        <f>Equity_Historical!Z999</f>
        <v>-1.8502602070647387E-2</v>
      </c>
      <c r="V998" s="55"/>
      <c r="W998" s="55">
        <v>-6.1382686315506821E-3</v>
      </c>
      <c r="X998" s="55">
        <v>6.1268187793997045E-3</v>
      </c>
      <c r="Y998" s="94">
        <f t="shared" si="65"/>
        <v>1.2207838150195493E-3</v>
      </c>
      <c r="Z998" s="54">
        <f t="shared" si="66"/>
        <v>1001220.7838150195</v>
      </c>
      <c r="AA998" s="54">
        <f t="shared" si="67"/>
        <v>1220.7838150195312</v>
      </c>
      <c r="AB998" s="101">
        <v>8685.4201098521007</v>
      </c>
      <c r="AC998" s="6">
        <f t="shared" si="64"/>
        <v>928990.06819103344</v>
      </c>
    </row>
    <row r="999" spans="2:29">
      <c r="B999" s="112">
        <v>44907</v>
      </c>
      <c r="C999" s="33">
        <v>995</v>
      </c>
      <c r="D999" s="55">
        <f>Bond_Historical!K999</f>
        <v>0</v>
      </c>
      <c r="E999" s="55">
        <f>Bond_Historical!L999</f>
        <v>2.0257184336666635E-4</v>
      </c>
      <c r="F999" s="55">
        <f>Bond_Historical!M999</f>
        <v>-8.6630865470390154E-4</v>
      </c>
      <c r="G999" s="55">
        <f>Bond_Historical!N999</f>
        <v>-1.2868095392054161E-3</v>
      </c>
      <c r="H999" s="55">
        <f>Bond_Historical!O999</f>
        <v>-5.6624783770143174E-4</v>
      </c>
      <c r="I999" s="55">
        <f>Bond_Historical!P999</f>
        <v>-6.0160687492091173E-4</v>
      </c>
      <c r="J999" s="55">
        <f>Equity_Historical!P1000</f>
        <v>2.4329712554672409E-2</v>
      </c>
      <c r="K999" s="55">
        <f>Equity_Historical!Q1000</f>
        <v>-1.0320591833664862E-2</v>
      </c>
      <c r="L999" s="55">
        <f>Equity_Historical!R1000</f>
        <v>1.8478010592184627E-2</v>
      </c>
      <c r="M999" s="55">
        <f>Equity_Historical!S1000</f>
        <v>6.5329255451305581E-3</v>
      </c>
      <c r="N999" s="55">
        <f>Equity_Historical!T1000</f>
        <v>1.4125213305030264E-2</v>
      </c>
      <c r="O999" s="55">
        <f>Equity_Historical!U1000</f>
        <v>1.5392428748143212E-2</v>
      </c>
      <c r="P999" s="55">
        <f>Equity_Historical!V1000</f>
        <v>9.4482424080694297E-3</v>
      </c>
      <c r="Q999" s="55">
        <f>Equity_Historical!W1000</f>
        <v>1.8678715570241186E-2</v>
      </c>
      <c r="R999" s="55">
        <f>Equity_Historical!X1000</f>
        <v>1.2275983684406237E-2</v>
      </c>
      <c r="S999" s="55">
        <f>Equity_Historical!Y1000</f>
        <v>1.6257054468969426E-2</v>
      </c>
      <c r="T999" s="55">
        <f>Equity_Historical!Z1000</f>
        <v>5.1383807895409523E-3</v>
      </c>
      <c r="V999" s="55"/>
      <c r="W999" s="55">
        <v>-6.3432128945019404E-4</v>
      </c>
      <c r="X999" s="55">
        <v>2.4934389591768052E-2</v>
      </c>
      <c r="Y999" s="94">
        <f t="shared" si="65"/>
        <v>1.4706905239280752E-2</v>
      </c>
      <c r="Z999" s="54">
        <f t="shared" si="66"/>
        <v>1014706.9052392808</v>
      </c>
      <c r="AA999" s="54">
        <f t="shared" si="67"/>
        <v>14706.905239280779</v>
      </c>
      <c r="AB999" s="101">
        <v>8688.6312910337001</v>
      </c>
      <c r="AC999" s="6">
        <f t="shared" si="64"/>
        <v>943696.97343031422</v>
      </c>
    </row>
    <row r="1000" spans="2:29">
      <c r="B1000" s="112">
        <v>44908</v>
      </c>
      <c r="C1000" s="33">
        <v>996</v>
      </c>
      <c r="D1000" s="55">
        <f>Bond_Historical!K1000</f>
        <v>6.81104265506461E-3</v>
      </c>
      <c r="E1000" s="55">
        <f>Bond_Historical!L1000</f>
        <v>6.6572756070455751E-3</v>
      </c>
      <c r="F1000" s="55">
        <f>Bond_Historical!M1000</f>
        <v>6.4783591965233015E-3</v>
      </c>
      <c r="G1000" s="55">
        <f>Bond_Historical!N1000</f>
        <v>8.6999820696088068E-3</v>
      </c>
      <c r="H1000" s="55">
        <f>Bond_Historical!O1000</f>
        <v>3.016074574696354E-3</v>
      </c>
      <c r="I1000" s="55">
        <f>Bond_Historical!P1000</f>
        <v>3.4043299882560662E-3</v>
      </c>
      <c r="J1000" s="55">
        <f>Equity_Historical!P1001</f>
        <v>1.0874767544262934E-2</v>
      </c>
      <c r="K1000" s="55">
        <f>Equity_Historical!Q1001</f>
        <v>4.6333824082889732E-2</v>
      </c>
      <c r="L1000" s="55">
        <f>Equity_Historical!R1001</f>
        <v>-3.586984623942779E-3</v>
      </c>
      <c r="M1000" s="55">
        <f>Equity_Historical!S1001</f>
        <v>-3.9474543329546017E-4</v>
      </c>
      <c r="N1000" s="55">
        <f>Equity_Historical!T1001</f>
        <v>1.4069867496311996E-2</v>
      </c>
      <c r="O1000" s="55">
        <f>Equity_Historical!U1001</f>
        <v>-9.6929824068948056E-4</v>
      </c>
      <c r="P1000" s="55">
        <f>Equity_Historical!V1001</f>
        <v>3.4242817768116877E-2</v>
      </c>
      <c r="Q1000" s="55">
        <f>Equity_Historical!W1001</f>
        <v>1.6255272804549239E-3</v>
      </c>
      <c r="R1000" s="55">
        <f>Equity_Historical!X1001</f>
        <v>-1.4095253174592572E-2</v>
      </c>
      <c r="S1000" s="55">
        <f>Equity_Historical!Y1001</f>
        <v>6.7596985126089906E-3</v>
      </c>
      <c r="T1000" s="55">
        <f>Equity_Historical!Z1001</f>
        <v>3.2026595037802126E-4</v>
      </c>
      <c r="V1000" s="55"/>
      <c r="W1000" s="55">
        <v>6.7228961837877089E-3</v>
      </c>
      <c r="X1000" s="55">
        <v>4.1403527235734636E-2</v>
      </c>
      <c r="Y1000" s="94">
        <f t="shared" si="65"/>
        <v>2.7531274814955861E-2</v>
      </c>
      <c r="Z1000" s="54">
        <f t="shared" si="66"/>
        <v>1027531.2748149559</v>
      </c>
      <c r="AA1000" s="54">
        <f t="shared" si="67"/>
        <v>27531.27481495589</v>
      </c>
      <c r="AB1000" s="101">
        <v>8799.5039699628251</v>
      </c>
      <c r="AC1000" s="6">
        <f t="shared" si="64"/>
        <v>971228.24824527011</v>
      </c>
    </row>
    <row r="1001" spans="2:29">
      <c r="B1001" s="112">
        <v>44909</v>
      </c>
      <c r="C1001" s="33">
        <v>997</v>
      </c>
      <c r="D1001" s="55">
        <f>Bond_Historical!K1001</f>
        <v>2.4405597458811877E-3</v>
      </c>
      <c r="E1001" s="55">
        <f>Bond_Historical!L1001</f>
        <v>2.209091463016804E-3</v>
      </c>
      <c r="F1001" s="55">
        <f>Bond_Historical!M1001</f>
        <v>1.2903299220113058E-3</v>
      </c>
      <c r="G1001" s="55">
        <f>Bond_Historical!N1001</f>
        <v>9.1134373786449607E-4</v>
      </c>
      <c r="H1001" s="55">
        <f>Bond_Historical!O1001</f>
        <v>-2.6385600353384334E-3</v>
      </c>
      <c r="I1001" s="55">
        <f>Bond_Historical!P1001</f>
        <v>0</v>
      </c>
      <c r="J1001" s="55">
        <f>Equity_Historical!P1002</f>
        <v>-7.393210426815431E-3</v>
      </c>
      <c r="K1001" s="55">
        <f>Equity_Historical!Q1002</f>
        <v>1.1913669845915596E-2</v>
      </c>
      <c r="L1001" s="55">
        <f>Equity_Historical!R1002</f>
        <v>-5.575168756694276E-3</v>
      </c>
      <c r="M1001" s="55">
        <f>Equity_Historical!S1002</f>
        <v>1.3722986019236329E-2</v>
      </c>
      <c r="N1001" s="55">
        <f>Equity_Historical!T1002</f>
        <v>-1.7367164800929768E-2</v>
      </c>
      <c r="O1001" s="55">
        <f>Equity_Historical!U1002</f>
        <v>-5.0093251914335949E-3</v>
      </c>
      <c r="P1001" s="55">
        <f>Equity_Historical!V1002</f>
        <v>-1.5973607067474437E-2</v>
      </c>
      <c r="Q1001" s="55">
        <f>Equity_Historical!W1002</f>
        <v>-7.1088490076944618E-4</v>
      </c>
      <c r="R1001" s="55">
        <f>Equity_Historical!X1002</f>
        <v>2.6009809606461617E-4</v>
      </c>
      <c r="S1001" s="55">
        <f>Equity_Historical!Y1002</f>
        <v>-1.5657753623584108E-2</v>
      </c>
      <c r="T1001" s="55">
        <f>Equity_Historical!Z1002</f>
        <v>2.8551284621119175E-3</v>
      </c>
      <c r="V1001" s="55"/>
      <c r="W1001" s="55">
        <v>1.1482578438683755E-3</v>
      </c>
      <c r="X1001" s="55">
        <v>-4.0088156300340884E-2</v>
      </c>
      <c r="Y1001" s="94">
        <f t="shared" si="65"/>
        <v>-2.3593590642657179E-2</v>
      </c>
      <c r="Z1001" s="54">
        <f t="shared" si="66"/>
        <v>976406.40935734287</v>
      </c>
      <c r="AA1001" s="54">
        <f t="shared" si="67"/>
        <v>-23593.590642657131</v>
      </c>
      <c r="AB1001" s="101">
        <v>8846.8621206631651</v>
      </c>
      <c r="AC1001" s="6">
        <f t="shared" si="64"/>
        <v>947634.65760261298</v>
      </c>
    </row>
    <row r="1002" spans="2:29">
      <c r="B1002" s="112">
        <v>44910</v>
      </c>
      <c r="C1002" s="33">
        <v>998</v>
      </c>
      <c r="D1002" s="55">
        <f>Bond_Historical!K1002</f>
        <v>5.4171756982837106E-4</v>
      </c>
      <c r="E1002" s="55">
        <f>Bond_Historical!L1002</f>
        <v>1.4668895691438207E-3</v>
      </c>
      <c r="F1002" s="55">
        <f>Bond_Historical!M1002</f>
        <v>2.0218260133589468E-3</v>
      </c>
      <c r="G1002" s="55">
        <f>Bond_Historical!N1002</f>
        <v>8.4033731227574923E-4</v>
      </c>
      <c r="H1002" s="55">
        <f>Bond_Historical!O1002</f>
        <v>1.8873329834336237E-4</v>
      </c>
      <c r="I1002" s="55">
        <f>Bond_Historical!P1002</f>
        <v>-1.9983030594158228E-4</v>
      </c>
      <c r="J1002" s="55">
        <f>Equity_Historical!P1003</f>
        <v>-9.6270921139423211E-3</v>
      </c>
      <c r="K1002" s="55">
        <f>Equity_Historical!Q1003</f>
        <v>-4.5772210740673065E-2</v>
      </c>
      <c r="L1002" s="55">
        <f>Equity_Historical!R1003</f>
        <v>-8.9718150283850679E-3</v>
      </c>
      <c r="M1002" s="55">
        <f>Equity_Historical!S1003</f>
        <v>-1.609446743203892E-2</v>
      </c>
      <c r="N1002" s="55">
        <f>Equity_Historical!T1003</f>
        <v>-2.6629531668868979E-2</v>
      </c>
      <c r="O1002" s="55">
        <f>Equity_Historical!U1003</f>
        <v>-2.5123674699802596E-2</v>
      </c>
      <c r="P1002" s="55">
        <f>Equity_Historical!V1003</f>
        <v>-7.4417919104971053E-3</v>
      </c>
      <c r="Q1002" s="55">
        <f>Equity_Historical!W1003</f>
        <v>-1.4942448989079834E-2</v>
      </c>
      <c r="R1002" s="55">
        <f>Equity_Historical!X1003</f>
        <v>-2.0037333324674268E-2</v>
      </c>
      <c r="S1002" s="55">
        <f>Equity_Historical!Y1003</f>
        <v>-4.7987581562718096E-2</v>
      </c>
      <c r="T1002" s="55">
        <f>Equity_Historical!Z1003</f>
        <v>-1.9926190675436918E-2</v>
      </c>
      <c r="V1002" s="55"/>
      <c r="W1002" s="55">
        <v>1.0170994281257441E-3</v>
      </c>
      <c r="X1002" s="55">
        <v>-1.4491021273437108E-2</v>
      </c>
      <c r="Y1002" s="94">
        <f t="shared" si="65"/>
        <v>-8.2877729928119669E-3</v>
      </c>
      <c r="Z1002" s="54">
        <f t="shared" si="66"/>
        <v>991712.22700718802</v>
      </c>
      <c r="AA1002" s="54">
        <f t="shared" si="67"/>
        <v>-8287.7729928119807</v>
      </c>
      <c r="AB1002" s="101">
        <v>8908.5673095771344</v>
      </c>
      <c r="AC1002" s="6">
        <f t="shared" si="64"/>
        <v>939346.884609801</v>
      </c>
    </row>
    <row r="1003" spans="2:29">
      <c r="B1003" s="112">
        <v>44911</v>
      </c>
      <c r="C1003" s="33">
        <v>999</v>
      </c>
      <c r="D1003" s="55">
        <f>Bond_Historical!K1003</f>
        <v>-2.5752450963933936E-3</v>
      </c>
      <c r="E1003" s="55">
        <f>Bond_Historical!L1003</f>
        <v>-2.6135770965415154E-3</v>
      </c>
      <c r="F1003" s="55">
        <f>Bond_Historical!M1003</f>
        <v>-2.1509578997033572E-3</v>
      </c>
      <c r="G1003" s="55">
        <f>Bond_Historical!N1003</f>
        <v>-4.3001830376312106E-3</v>
      </c>
      <c r="H1003" s="55">
        <f>Bond_Historical!O1003</f>
        <v>-5.1302947683064459E-3</v>
      </c>
      <c r="I1003" s="55">
        <f>Bond_Historical!P1003</f>
        <v>-6.0012569725829414E-4</v>
      </c>
      <c r="J1003" s="55">
        <f>Equity_Historical!P1004</f>
        <v>-7.0431514311168324E-3</v>
      </c>
      <c r="K1003" s="55">
        <f>Equity_Historical!Q1004</f>
        <v>2.784799523835256E-2</v>
      </c>
      <c r="L1003" s="55">
        <f>Equity_Historical!R1004</f>
        <v>-1.8118622640945138E-2</v>
      </c>
      <c r="M1003" s="55">
        <f>Equity_Historical!S1004</f>
        <v>-5.3566883934515544E-3</v>
      </c>
      <c r="N1003" s="55">
        <f>Equity_Historical!T1004</f>
        <v>1.4738826390036965E-3</v>
      </c>
      <c r="O1003" s="55">
        <f>Equity_Historical!U1004</f>
        <v>-6.2456606244042324E-3</v>
      </c>
      <c r="P1003" s="55">
        <f>Equity_Historical!V1004</f>
        <v>-2.2101122969693368E-2</v>
      </c>
      <c r="Q1003" s="55">
        <f>Equity_Historical!W1004</f>
        <v>-1.8840055354907435E-2</v>
      </c>
      <c r="R1003" s="55">
        <f>Equity_Historical!X1004</f>
        <v>-7.5711683924027107E-3</v>
      </c>
      <c r="S1003" s="55">
        <f>Equity_Historical!Y1004</f>
        <v>-1.4686018553255468E-2</v>
      </c>
      <c r="T1003" s="55">
        <f>Equity_Historical!Z1004</f>
        <v>3.0201968784619605E-3</v>
      </c>
      <c r="V1003" s="55"/>
      <c r="W1003" s="55">
        <v>-2.9357069154324171E-3</v>
      </c>
      <c r="X1003" s="55">
        <v>-2.157327011778171E-2</v>
      </c>
      <c r="Y1003" s="94">
        <f t="shared" si="65"/>
        <v>-1.4118244836841994E-2</v>
      </c>
      <c r="Z1003" s="54">
        <f t="shared" si="66"/>
        <v>985881.75516315806</v>
      </c>
      <c r="AA1003" s="54">
        <f t="shared" si="67"/>
        <v>-14118.244836841943</v>
      </c>
      <c r="AB1003" s="101">
        <v>8909.7998274331912</v>
      </c>
      <c r="AC1003" s="6">
        <f t="shared" si="64"/>
        <v>925228.63977295905</v>
      </c>
    </row>
    <row r="1004" spans="2:29">
      <c r="B1004" s="112">
        <v>44914</v>
      </c>
      <c r="C1004" s="33">
        <v>1000</v>
      </c>
      <c r="D1004" s="55">
        <f>Bond_Historical!K1004</f>
        <v>-5.9884970807765701E-3</v>
      </c>
      <c r="E1004" s="55">
        <f>Bond_Historical!L1004</f>
        <v>-6.1588320728568459E-3</v>
      </c>
      <c r="F1004" s="55">
        <f>Bond_Historical!M1004</f>
        <v>-5.6143474030704559E-3</v>
      </c>
      <c r="G1004" s="55">
        <f>Bond_Historical!N1004</f>
        <v>-1.0137471509194688E-2</v>
      </c>
      <c r="H1004" s="55">
        <f>Bond_Historical!O1004</f>
        <v>-3.4476273664151248E-3</v>
      </c>
      <c r="I1004" s="55">
        <f>Bond_Historical!P1004</f>
        <v>-2.4038398297695864E-3</v>
      </c>
      <c r="J1004" s="55">
        <f>Equity_Historical!P1005</f>
        <v>4.4790096451187977E-3</v>
      </c>
      <c r="K1004" s="55">
        <f>Equity_Historical!Q1005</f>
        <v>-4.2330310576590965E-2</v>
      </c>
      <c r="L1004" s="55">
        <f>Equity_Historical!R1005</f>
        <v>3.5023238090006124E-4</v>
      </c>
      <c r="M1004" s="55">
        <f>Equity_Historical!S1005</f>
        <v>3.9706379786713574E-3</v>
      </c>
      <c r="N1004" s="55">
        <f>Equity_Historical!T1005</f>
        <v>-5.1673393427183025E-3</v>
      </c>
      <c r="O1004" s="55">
        <f>Equity_Historical!U1005</f>
        <v>5.9380311612334067E-3</v>
      </c>
      <c r="P1004" s="55">
        <f>Equity_Historical!V1005</f>
        <v>-1.8106224849475747E-2</v>
      </c>
      <c r="Q1004" s="55">
        <f>Equity_Historical!W1005</f>
        <v>-3.3680829620227376E-3</v>
      </c>
      <c r="R1004" s="55">
        <f>Equity_Historical!X1005</f>
        <v>-1.9099456930088678E-4</v>
      </c>
      <c r="S1004" s="55">
        <f>Equity_Historical!Y1005</f>
        <v>-1.6037658756427164E-2</v>
      </c>
      <c r="T1004" s="55">
        <f>Equity_Historical!Z1005</f>
        <v>3.6585026152873342E-3</v>
      </c>
      <c r="V1004" s="55"/>
      <c r="W1004" s="55">
        <v>-6.7093461882515599E-3</v>
      </c>
      <c r="X1004" s="55">
        <v>-1.9210719669761889E-2</v>
      </c>
      <c r="Y1004" s="94">
        <f t="shared" si="65"/>
        <v>-1.4210170277157756E-2</v>
      </c>
      <c r="Z1004" s="54">
        <f t="shared" si="66"/>
        <v>985789.8297228422</v>
      </c>
      <c r="AA1004" s="54">
        <f t="shared" si="67"/>
        <v>-14210.170277157798</v>
      </c>
      <c r="AB1004" s="101">
        <v>8922.859180892352</v>
      </c>
      <c r="AC1004" s="6">
        <f t="shared" si="64"/>
        <v>911018.46949580126</v>
      </c>
    </row>
    <row r="1005" spans="2:29">
      <c r="B1005" s="112">
        <v>44915</v>
      </c>
      <c r="C1005" s="33">
        <v>1001</v>
      </c>
      <c r="D1005" s="55">
        <f>Bond_Historical!K1005</f>
        <v>-6.5748866750788655E-3</v>
      </c>
      <c r="E1005" s="55">
        <f>Bond_Historical!L1005</f>
        <v>-6.8087110621285361E-3</v>
      </c>
      <c r="F1005" s="55">
        <f>Bond_Historical!M1005</f>
        <v>-5.2105738118307958E-3</v>
      </c>
      <c r="G1005" s="55">
        <f>Bond_Historical!N1005</f>
        <v>-1.183336088433838E-2</v>
      </c>
      <c r="H1005" s="55">
        <f>Bond_Historical!O1005</f>
        <v>-3.8370757179362992E-4</v>
      </c>
      <c r="I1005" s="55">
        <f>Bond_Historical!P1005</f>
        <v>-3.81785859436459E-3</v>
      </c>
      <c r="J1005" s="55">
        <f>Equity_Historical!P1006</f>
        <v>1.4349274418062549E-2</v>
      </c>
      <c r="K1005" s="55">
        <f>Equity_Historical!Q1006</f>
        <v>2.2542719953270708E-2</v>
      </c>
      <c r="L1005" s="55">
        <f>Equity_Historical!R1006</f>
        <v>8.7155222278495689E-3</v>
      </c>
      <c r="M1005" s="55">
        <f>Equity_Historical!S1006</f>
        <v>3.5600903341117241E-3</v>
      </c>
      <c r="N1005" s="55">
        <f>Equity_Historical!T1006</f>
        <v>-7.402673440165717E-4</v>
      </c>
      <c r="O1005" s="55">
        <f>Equity_Historical!U1006</f>
        <v>4.8323584466780202E-3</v>
      </c>
      <c r="P1005" s="55">
        <f>Equity_Historical!V1006</f>
        <v>-4.4464262297162389E-3</v>
      </c>
      <c r="Q1005" s="55">
        <f>Equity_Historical!W1006</f>
        <v>-2.7448634672044138E-3</v>
      </c>
      <c r="R1005" s="55">
        <f>Equity_Historical!X1006</f>
        <v>-6.4951470390834758E-3</v>
      </c>
      <c r="S1005" s="55">
        <f>Equity_Historical!Y1006</f>
        <v>-5.288221704533529E-4</v>
      </c>
      <c r="T1005" s="55">
        <f>Equity_Historical!Z1006</f>
        <v>6.197799633938854E-3</v>
      </c>
      <c r="V1005" s="55"/>
      <c r="W1005" s="55">
        <v>-7.3759162965125451E-3</v>
      </c>
      <c r="X1005" s="55">
        <v>-3.7697432601953487E-3</v>
      </c>
      <c r="Y1005" s="94">
        <f t="shared" si="65"/>
        <v>-5.2122124747222276E-3</v>
      </c>
      <c r="Z1005" s="54">
        <f t="shared" si="66"/>
        <v>994787.78752527782</v>
      </c>
      <c r="AA1005" s="54">
        <f t="shared" si="67"/>
        <v>-5212.2124747221824</v>
      </c>
      <c r="AB1005" s="101">
        <v>8959.136413475615</v>
      </c>
      <c r="AC1005" s="6">
        <f t="shared" si="64"/>
        <v>905806.25702107907</v>
      </c>
    </row>
    <row r="1006" spans="2:29">
      <c r="B1006" s="112">
        <v>44916</v>
      </c>
      <c r="C1006" s="33">
        <v>1002</v>
      </c>
      <c r="D1006" s="55">
        <f>Bond_Historical!K1006</f>
        <v>2.3336374476963509E-3</v>
      </c>
      <c r="E1006" s="55">
        <f>Bond_Historical!L1006</f>
        <v>2.7492524717807657E-3</v>
      </c>
      <c r="F1006" s="55">
        <f>Bond_Historical!M1006</f>
        <v>1.3051909826119219E-3</v>
      </c>
      <c r="G1006" s="55">
        <f>Bond_Historical!N1006</f>
        <v>6.8189402588852048E-3</v>
      </c>
      <c r="H1006" s="55">
        <f>Bond_Historical!O1006</f>
        <v>5.7416890829032853E-3</v>
      </c>
      <c r="I1006" s="55">
        <f>Bond_Historical!P1006</f>
        <v>1.0062126817554434E-3</v>
      </c>
      <c r="J1006" s="55">
        <f>Equity_Historical!P1007</f>
        <v>1.2759244155841129E-2</v>
      </c>
      <c r="K1006" s="55">
        <f>Equity_Historical!Q1007</f>
        <v>2.2546911353447868E-2</v>
      </c>
      <c r="L1006" s="55">
        <f>Equity_Historical!R1007</f>
        <v>7.8138586632523609E-3</v>
      </c>
      <c r="M1006" s="55">
        <f>Equity_Historical!S1007</f>
        <v>9.0409935025326325E-3</v>
      </c>
      <c r="N1006" s="55">
        <f>Equity_Historical!T1007</f>
        <v>1.1926815371752561E-2</v>
      </c>
      <c r="O1006" s="55">
        <f>Equity_Historical!U1007</f>
        <v>1.1185140400275091E-2</v>
      </c>
      <c r="P1006" s="55">
        <f>Equity_Historical!V1007</f>
        <v>9.1107295324738945E-3</v>
      </c>
      <c r="Q1006" s="55">
        <f>Equity_Historical!W1007</f>
        <v>1.187551990423142E-2</v>
      </c>
      <c r="R1006" s="55">
        <f>Equity_Historical!X1007</f>
        <v>1.3991829134855884E-2</v>
      </c>
      <c r="S1006" s="55">
        <f>Equity_Historical!Y1007</f>
        <v>2.3530467853033497E-2</v>
      </c>
      <c r="T1006" s="55">
        <f>Equity_Historical!Z1007</f>
        <v>1.4321871698121309E-2</v>
      </c>
      <c r="V1006" s="55"/>
      <c r="W1006" s="55">
        <v>3.6349790525220986E-3</v>
      </c>
      <c r="X1006" s="55">
        <v>9.401933960669925E-3</v>
      </c>
      <c r="Y1006" s="94">
        <f t="shared" si="65"/>
        <v>7.0951519974107946E-3</v>
      </c>
      <c r="Z1006" s="54">
        <f t="shared" si="66"/>
        <v>1007095.1519974108</v>
      </c>
      <c r="AA1006" s="54">
        <f t="shared" si="67"/>
        <v>7095.1519974108087</v>
      </c>
      <c r="AB1006" s="101">
        <v>8967.7250457439804</v>
      </c>
      <c r="AC1006" s="6">
        <f t="shared" si="64"/>
        <v>912901.40901848988</v>
      </c>
    </row>
    <row r="1007" spans="2:29">
      <c r="B1007" s="112">
        <v>44917</v>
      </c>
      <c r="C1007" s="33">
        <v>1003</v>
      </c>
      <c r="D1007" s="55">
        <f>Bond_Historical!K1007</f>
        <v>-1.3709689583836759E-4</v>
      </c>
      <c r="E1007" s="55">
        <f>Bond_Historical!L1007</f>
        <v>-3.0510890001489844E-4</v>
      </c>
      <c r="F1007" s="55">
        <f>Bond_Historical!M1007</f>
        <v>-4.3494942070133706E-4</v>
      </c>
      <c r="G1007" s="55">
        <f>Bond_Historical!N1007</f>
        <v>-2.7930392455518719E-4</v>
      </c>
      <c r="H1007" s="55">
        <f>Bond_Historical!O1007</f>
        <v>-5.3579815111096368E-3</v>
      </c>
      <c r="I1007" s="55">
        <f>Bond_Historical!P1007</f>
        <v>4.020137101799957E-4</v>
      </c>
      <c r="J1007" s="55">
        <f>Equity_Historical!P1008</f>
        <v>-2.0380235055970353E-2</v>
      </c>
      <c r="K1007" s="55">
        <f>Equity_Historical!Q1008</f>
        <v>-2.2290732737696991E-2</v>
      </c>
      <c r="L1007" s="55">
        <f>Equity_Historical!R1008</f>
        <v>-1.1778703582318978E-2</v>
      </c>
      <c r="M1007" s="55">
        <f>Equity_Historical!S1008</f>
        <v>-4.9034419563732529E-3</v>
      </c>
      <c r="N1007" s="55">
        <f>Equity_Historical!T1008</f>
        <v>-1.1334490846519626E-2</v>
      </c>
      <c r="O1007" s="55">
        <f>Equity_Historical!U1008</f>
        <v>-1.1414780228053856E-2</v>
      </c>
      <c r="P1007" s="55">
        <f>Equity_Historical!V1008</f>
        <v>0</v>
      </c>
      <c r="Q1007" s="55">
        <f>Equity_Historical!W1008</f>
        <v>-5.8675288580201414E-3</v>
      </c>
      <c r="R1007" s="55">
        <f>Equity_Historical!X1008</f>
        <v>-8.5327196665058245E-4</v>
      </c>
      <c r="S1007" s="55">
        <f>Equity_Historical!Y1008</f>
        <v>-2.4059912479340573E-2</v>
      </c>
      <c r="T1007" s="55">
        <f>Equity_Historical!Z1008</f>
        <v>-1.3174082687955706E-2</v>
      </c>
      <c r="V1007" s="55"/>
      <c r="W1007" s="55">
        <v>-4.697971256456717E-4</v>
      </c>
      <c r="X1007" s="55">
        <v>-7.172811547610243E-3</v>
      </c>
      <c r="Y1007" s="94">
        <f t="shared" si="65"/>
        <v>-4.4916057788244148E-3</v>
      </c>
      <c r="Z1007" s="54">
        <f t="shared" si="66"/>
        <v>995508.39422117558</v>
      </c>
      <c r="AA1007" s="54">
        <f t="shared" si="67"/>
        <v>-4491.6057788244216</v>
      </c>
      <c r="AB1007" s="101">
        <v>9011.1190070554148</v>
      </c>
      <c r="AC1007" s="6">
        <f t="shared" si="64"/>
        <v>908409.80323966546</v>
      </c>
    </row>
    <row r="1008" spans="2:29">
      <c r="B1008" s="112">
        <v>44918</v>
      </c>
      <c r="C1008" s="33">
        <v>1004</v>
      </c>
      <c r="D1008" s="55">
        <f>Bond_Historical!K1008</f>
        <v>-3.1386641488086167E-3</v>
      </c>
      <c r="E1008" s="55">
        <f>Bond_Historical!L1008</f>
        <v>-3.4643696189627497E-3</v>
      </c>
      <c r="F1008" s="55">
        <f>Bond_Historical!M1008</f>
        <v>-4.3593432942141902E-3</v>
      </c>
      <c r="G1008" s="55">
        <f>Bond_Historical!N1008</f>
        <v>-3.0776407352769686E-3</v>
      </c>
      <c r="H1008" s="55">
        <f>Bond_Historical!O1008</f>
        <v>-2.3050129370928703E-3</v>
      </c>
      <c r="I1008" s="55">
        <f>Bond_Historical!P1008</f>
        <v>-7.8618527786351769E-4</v>
      </c>
      <c r="J1008" s="55">
        <f>Equity_Historical!P1009</f>
        <v>2.6101456194792611E-2</v>
      </c>
      <c r="K1008" s="55">
        <f>Equity_Historical!Q1009</f>
        <v>7.8245346679148373E-3</v>
      </c>
      <c r="L1008" s="55">
        <f>Equity_Historical!R1009</f>
        <v>2.0191433998861018E-3</v>
      </c>
      <c r="M1008" s="55">
        <f>Equity_Historical!S1009</f>
        <v>4.1204412743529369E-3</v>
      </c>
      <c r="N1008" s="55">
        <f>Equity_Historical!T1009</f>
        <v>1.7317789801782876E-2</v>
      </c>
      <c r="O1008" s="55">
        <f>Equity_Historical!U1009</f>
        <v>4.7338694316980592E-3</v>
      </c>
      <c r="P1008" s="55">
        <f>Equity_Historical!V1009</f>
        <v>8.745922153283665E-3</v>
      </c>
      <c r="Q1008" s="55">
        <f>Equity_Historical!W1009</f>
        <v>7.224700307989035E-3</v>
      </c>
      <c r="R1008" s="55">
        <f>Equity_Historical!X1009</f>
        <v>7.9742819595881743E-3</v>
      </c>
      <c r="S1008" s="55">
        <f>Equity_Historical!Y1009</f>
        <v>-2.801867598783923E-3</v>
      </c>
      <c r="T1008" s="55">
        <f>Equity_Historical!Z1009</f>
        <v>2.4519538155653399E-3</v>
      </c>
      <c r="V1008" s="55"/>
      <c r="W1008" s="55">
        <v>-3.1152958607089431E-3</v>
      </c>
      <c r="X1008" s="55">
        <v>2.6828365072882446E-2</v>
      </c>
      <c r="Y1008" s="94">
        <f t="shared" si="65"/>
        <v>1.485090069944589E-2</v>
      </c>
      <c r="Z1008" s="54">
        <f t="shared" si="66"/>
        <v>1014850.9006994459</v>
      </c>
      <c r="AA1008" s="54">
        <f t="shared" si="67"/>
        <v>14850.900699445861</v>
      </c>
      <c r="AB1008" s="101">
        <v>9072.5332073972095</v>
      </c>
      <c r="AC1008" s="6">
        <f t="shared" si="64"/>
        <v>923260.70393911132</v>
      </c>
    </row>
    <row r="1009" spans="2:29">
      <c r="B1009" s="112">
        <v>44922</v>
      </c>
      <c r="C1009" s="33">
        <v>1005</v>
      </c>
      <c r="D1009" s="55">
        <f>Bond_Historical!K1009</f>
        <v>-7.750720455543072E-3</v>
      </c>
      <c r="E1009" s="55">
        <f>Bond_Historical!L1009</f>
        <v>-7.2732815123718302E-3</v>
      </c>
      <c r="F1009" s="55">
        <f>Bond_Historical!M1009</f>
        <v>-5.6952928457015663E-3</v>
      </c>
      <c r="G1009" s="55">
        <f>Bond_Historical!N1009</f>
        <v>-1.2973680288158889E-2</v>
      </c>
      <c r="H1009" s="55">
        <f>Bond_Historical!O1009</f>
        <v>-4.6258670527683961E-3</v>
      </c>
      <c r="I1009" s="55">
        <f>Bond_Historical!P1009</f>
        <v>-2.4226996094557449E-3</v>
      </c>
      <c r="J1009" s="55">
        <f>Equity_Historical!P1010</f>
        <v>1.3798350358877488E-2</v>
      </c>
      <c r="K1009" s="55">
        <f>Equity_Historical!Q1010</f>
        <v>-9.8758206502953232E-3</v>
      </c>
      <c r="L1009" s="55">
        <f>Equity_Historical!R1010</f>
        <v>2.7825907344604525E-4</v>
      </c>
      <c r="M1009" s="55">
        <f>Equity_Historical!S1010</f>
        <v>7.8300068202041926E-4</v>
      </c>
      <c r="N1009" s="55">
        <f>Equity_Historical!T1010</f>
        <v>7.2701255771393761E-4</v>
      </c>
      <c r="O1009" s="55">
        <f>Equity_Historical!U1010</f>
        <v>3.4980132617947923E-3</v>
      </c>
      <c r="P1009" s="55">
        <f>Equity_Historical!V1010</f>
        <v>4.7434855976618931E-5</v>
      </c>
      <c r="Q1009" s="55">
        <f>Equity_Historical!W1010</f>
        <v>7.2765716361069231E-3</v>
      </c>
      <c r="R1009" s="55">
        <f>Equity_Historical!X1010</f>
        <v>1.2789456146620106E-3</v>
      </c>
      <c r="S1009" s="55">
        <f>Equity_Historical!Y1010</f>
        <v>-1.3975646275441183E-2</v>
      </c>
      <c r="T1009" s="55">
        <f>Equity_Historical!Z1010</f>
        <v>-1.7867222504063742E-3</v>
      </c>
      <c r="V1009" s="55"/>
      <c r="W1009" s="55">
        <v>-8.108241773283429E-3</v>
      </c>
      <c r="X1009" s="55">
        <v>7.221396346875358E-3</v>
      </c>
      <c r="Y1009" s="94">
        <f t="shared" si="65"/>
        <v>1.0895410988118427E-3</v>
      </c>
      <c r="Z1009" s="54">
        <f t="shared" si="66"/>
        <v>1001089.5410988119</v>
      </c>
      <c r="AA1009" s="54">
        <f t="shared" si="67"/>
        <v>1089.5410988118965</v>
      </c>
      <c r="AB1009" s="101">
        <v>9087.0726013822714</v>
      </c>
      <c r="AC1009" s="6">
        <f t="shared" si="64"/>
        <v>924350.24503792322</v>
      </c>
    </row>
    <row r="1010" spans="2:29">
      <c r="B1010" s="112">
        <v>44923</v>
      </c>
      <c r="C1010" s="33">
        <v>1006</v>
      </c>
      <c r="D1010" s="55">
        <f>Bond_Historical!K1010</f>
        <v>-1.3904977211313136E-3</v>
      </c>
      <c r="E1010" s="55">
        <f>Bond_Historical!L1010</f>
        <v>-1.7497964049570051E-3</v>
      </c>
      <c r="F1010" s="55">
        <f>Bond_Historical!M1010</f>
        <v>-1.3191451231574097E-3</v>
      </c>
      <c r="G1010" s="55">
        <f>Bond_Historical!N1010</f>
        <v>-3.127597513563386E-3</v>
      </c>
      <c r="H1010" s="55">
        <f>Bond_Historical!O1010</f>
        <v>-1.1599778086647098E-3</v>
      </c>
      <c r="I1010" s="55">
        <f>Bond_Historical!P1010</f>
        <v>-4.0429161842237303E-4</v>
      </c>
      <c r="J1010" s="55">
        <f>Equity_Historical!P1011</f>
        <v>-1.6562686849215053E-2</v>
      </c>
      <c r="K1010" s="55">
        <f>Equity_Historical!Q1011</f>
        <v>-1.0838776590650041E-2</v>
      </c>
      <c r="L1010" s="55">
        <f>Equity_Historical!R1011</f>
        <v>-1.7678664645438956E-2</v>
      </c>
      <c r="M1010" s="55">
        <f>Equity_Historical!S1011</f>
        <v>-1.2997472095701458E-2</v>
      </c>
      <c r="N1010" s="55">
        <f>Equity_Historical!T1011</f>
        <v>-1.435057325823634E-2</v>
      </c>
      <c r="O1010" s="55">
        <f>Equity_Historical!U1011</f>
        <v>5.4502695029812354E-3</v>
      </c>
      <c r="P1010" s="55">
        <f>Equity_Historical!V1011</f>
        <v>-3.8005187941737412E-3</v>
      </c>
      <c r="Q1010" s="55">
        <f>Equity_Historical!W1011</f>
        <v>-6.0253963600215982E-3</v>
      </c>
      <c r="R1010" s="55">
        <f>Equity_Historical!X1011</f>
        <v>-6.6762932999315074E-3</v>
      </c>
      <c r="S1010" s="55">
        <f>Equity_Historical!Y1011</f>
        <v>-3.1165907720289376E-2</v>
      </c>
      <c r="T1010" s="55">
        <f>Equity_Historical!Z1011</f>
        <v>-1.3782574100425396E-2</v>
      </c>
      <c r="V1010" s="55"/>
      <c r="W1010" s="55">
        <v>-1.8691741072974701E-3</v>
      </c>
      <c r="X1010" s="55">
        <v>-6.2390618715060103E-4</v>
      </c>
      <c r="Y1010" s="94">
        <f t="shared" si="65"/>
        <v>-1.1220133552093487E-3</v>
      </c>
      <c r="Z1010" s="54">
        <f t="shared" si="66"/>
        <v>998877.98664479062</v>
      </c>
      <c r="AA1010" s="54">
        <f t="shared" si="67"/>
        <v>-1122.0133552093757</v>
      </c>
      <c r="AB1010" s="101">
        <v>9146.8062427793629</v>
      </c>
      <c r="AC1010" s="6">
        <f t="shared" si="64"/>
        <v>923228.23168271384</v>
      </c>
    </row>
    <row r="1011" spans="2:29">
      <c r="B1011" s="112">
        <v>44924</v>
      </c>
      <c r="C1011" s="33">
        <v>1007</v>
      </c>
      <c r="D1011" s="55">
        <f>Bond_Historical!K1011</f>
        <v>3.7495504565284998E-3</v>
      </c>
      <c r="E1011" s="55">
        <f>Bond_Historical!L1011</f>
        <v>3.7011394582158017E-3</v>
      </c>
      <c r="F1011" s="55">
        <f>Bond_Historical!M1011</f>
        <v>3.0750455847995024E-3</v>
      </c>
      <c r="G1011" s="55">
        <f>Bond_Historical!N1011</f>
        <v>7.0939319334705868E-3</v>
      </c>
      <c r="H1011" s="55">
        <f>Bond_Historical!O1011</f>
        <v>3.8609205451354154E-3</v>
      </c>
      <c r="I1011" s="55">
        <f>Bond_Historical!P1011</f>
        <v>1.2125942699081277E-3</v>
      </c>
      <c r="J1011" s="55">
        <f>Equity_Historical!P1012</f>
        <v>7.537518106295482E-3</v>
      </c>
      <c r="K1011" s="55">
        <f>Equity_Historical!Q1012</f>
        <v>3.9347086902559683E-2</v>
      </c>
      <c r="L1011" s="55">
        <f>Equity_Historical!R1012</f>
        <v>6.0683336920788755E-3</v>
      </c>
      <c r="M1011" s="55">
        <f>Equity_Historical!S1012</f>
        <v>2.9688927082467407E-3</v>
      </c>
      <c r="N1011" s="55">
        <f>Equity_Historical!T1012</f>
        <v>1.1438553602729528E-2</v>
      </c>
      <c r="O1011" s="55">
        <f>Equity_Historical!U1012</f>
        <v>5.7211565596919731E-3</v>
      </c>
      <c r="P1011" s="55">
        <f>Equity_Historical!V1012</f>
        <v>2.6490411867648844E-2</v>
      </c>
      <c r="Q1011" s="55">
        <f>Equity_Historical!W1012</f>
        <v>5.4037570560533724E-3</v>
      </c>
      <c r="R1011" s="55">
        <f>Equity_Historical!X1012</f>
        <v>2.7023729539818143E-3</v>
      </c>
      <c r="S1011" s="55">
        <f>Equity_Historical!Y1012</f>
        <v>2.7930680666144788E-2</v>
      </c>
      <c r="T1011" s="55">
        <f>Equity_Historical!Z1012</f>
        <v>-7.9287207054159353E-4</v>
      </c>
      <c r="V1011" s="55"/>
      <c r="W1011" s="55">
        <v>4.3653395130646621E-3</v>
      </c>
      <c r="X1011" s="55">
        <v>3.4353606676108685E-2</v>
      </c>
      <c r="Y1011" s="94">
        <f t="shared" si="65"/>
        <v>2.2358299810891075E-2</v>
      </c>
      <c r="Z1011" s="54">
        <f t="shared" si="66"/>
        <v>1022358.299810891</v>
      </c>
      <c r="AA1011" s="54">
        <f t="shared" si="67"/>
        <v>22358.29981089104</v>
      </c>
      <c r="AB1011" s="101">
        <v>9206.3675478389487</v>
      </c>
      <c r="AC1011" s="6">
        <f t="shared" si="64"/>
        <v>945586.53149360488</v>
      </c>
    </row>
    <row r="1012" spans="2:29">
      <c r="B1012" s="112">
        <v>44925</v>
      </c>
      <c r="C1012" s="33">
        <v>1008</v>
      </c>
      <c r="D1012" s="55">
        <f>Bond_Historical!K1012</f>
        <v>-4.1671248992524055E-3</v>
      </c>
      <c r="E1012" s="55">
        <f>Bond_Historical!L1012</f>
        <v>-4.7314975421812906E-3</v>
      </c>
      <c r="F1012" s="55">
        <f>Bond_Historical!M1012</f>
        <v>-3.5150261613571088E-3</v>
      </c>
      <c r="G1012" s="55">
        <f>Bond_Historical!N1012</f>
        <v>-6.3348544053619567E-3</v>
      </c>
      <c r="H1012" s="55">
        <f>Bond_Historical!O1012</f>
        <v>-2.1216274692205275E-3</v>
      </c>
      <c r="I1012" s="55">
        <f>Bond_Historical!P1012</f>
        <v>-4.0419537114907869E-4</v>
      </c>
      <c r="J1012" s="55">
        <f>Equity_Historical!P1013</f>
        <v>1.0022985133882549E-2</v>
      </c>
      <c r="K1012" s="55">
        <f>Equity_Historical!Q1013</f>
        <v>6.6496084877339893E-4</v>
      </c>
      <c r="L1012" s="55">
        <f>Equity_Historical!R1013</f>
        <v>-2.5356197578466602E-3</v>
      </c>
      <c r="M1012" s="55">
        <f>Equity_Historical!S1013</f>
        <v>-4.9531527334422459E-3</v>
      </c>
      <c r="N1012" s="55">
        <f>Equity_Historical!T1013</f>
        <v>7.28826443062769E-4</v>
      </c>
      <c r="O1012" s="55">
        <f>Equity_Historical!U1013</f>
        <v>6.5839945752353786E-3</v>
      </c>
      <c r="P1012" s="55">
        <f>Equity_Historical!V1013</f>
        <v>-1.8148270406959974E-2</v>
      </c>
      <c r="Q1012" s="55">
        <f>Equity_Historical!W1013</f>
        <v>-1.2304614221886154E-2</v>
      </c>
      <c r="R1012" s="55">
        <f>Equity_Historical!X1013</f>
        <v>5.6585591350084147E-4</v>
      </c>
      <c r="S1012" s="55">
        <f>Equity_Historical!Y1013</f>
        <v>2.4657416506768822E-3</v>
      </c>
      <c r="T1012" s="55">
        <f>Equity_Historical!Z1013</f>
        <v>2.7995127671953234E-4</v>
      </c>
      <c r="V1012" s="55"/>
      <c r="W1012" s="55">
        <v>-4.2939184666313844E-3</v>
      </c>
      <c r="X1012" s="55">
        <v>-4.8377318363331621E-3</v>
      </c>
      <c r="Y1012" s="94">
        <f t="shared" si="65"/>
        <v>-4.6202064884524512E-3</v>
      </c>
      <c r="Z1012" s="54">
        <f t="shared" si="66"/>
        <v>995379.7935115475</v>
      </c>
      <c r="AA1012" s="54">
        <f t="shared" si="67"/>
        <v>-4620.2064884525025</v>
      </c>
      <c r="AB1012" s="101">
        <v>9208.2494478733279</v>
      </c>
      <c r="AC1012" s="6">
        <f t="shared" si="64"/>
        <v>940966.32500515238</v>
      </c>
    </row>
    <row r="1013" spans="2:29">
      <c r="B1013" s="112">
        <v>44929</v>
      </c>
      <c r="C1013" s="33">
        <v>1009</v>
      </c>
      <c r="D1013" s="55">
        <f>Bond_Historical!K1013</f>
        <v>5.275239511172659E-3</v>
      </c>
      <c r="E1013" s="55">
        <f>Bond_Historical!L1013</f>
        <v>5.8599154133460963E-3</v>
      </c>
      <c r="F1013" s="55">
        <f>Bond_Historical!M1013</f>
        <v>5.2678941432990813E-3</v>
      </c>
      <c r="G1013" s="55">
        <f>Bond_Historical!N1013</f>
        <v>6.9001532690830293E-3</v>
      </c>
      <c r="H1013" s="55">
        <f>Bond_Historical!O1013</f>
        <v>2.699400482711516E-3</v>
      </c>
      <c r="I1013" s="55">
        <f>Bond_Historical!P1013</f>
        <v>2.6233616846780281E-3</v>
      </c>
      <c r="J1013" s="55">
        <f>Equity_Historical!P1014</f>
        <v>-3.4965113559777543E-2</v>
      </c>
      <c r="K1013" s="55">
        <f>Equity_Historical!Q1014</f>
        <v>3.5910530941721447E-2</v>
      </c>
      <c r="L1013" s="55">
        <f>Equity_Historical!R1014</f>
        <v>1.2684545240183554E-2</v>
      </c>
      <c r="M1013" s="55">
        <f>Equity_Historical!S1014</f>
        <v>2.380648284252408E-3</v>
      </c>
      <c r="N1013" s="55">
        <f>Equity_Historical!T1014</f>
        <v>3.3456368141852109E-3</v>
      </c>
      <c r="O1013" s="55">
        <f>Equity_Historical!U1014</f>
        <v>7.577248683279989E-3</v>
      </c>
      <c r="P1013" s="55">
        <f>Equity_Historical!V1014</f>
        <v>1.317624954824039E-2</v>
      </c>
      <c r="Q1013" s="55">
        <f>Equity_Historical!W1014</f>
        <v>4.7103020693208281E-3</v>
      </c>
      <c r="R1013" s="55">
        <f>Equity_Historical!X1014</f>
        <v>-2.2006492419615421E-2</v>
      </c>
      <c r="S1013" s="55">
        <f>Equity_Historical!Y1014</f>
        <v>-3.8122159112626008E-2</v>
      </c>
      <c r="T1013" s="55">
        <f>Equity_Historical!Z1014</f>
        <v>-1.0480107044034508E-2</v>
      </c>
      <c r="V1013" s="55"/>
      <c r="W1013" s="55">
        <v>5.4680595039050192E-3</v>
      </c>
      <c r="X1013" s="55">
        <v>6.5756101605078665E-3</v>
      </c>
      <c r="Y1013" s="94">
        <f t="shared" si="65"/>
        <v>6.1325898978667279E-3</v>
      </c>
      <c r="Z1013" s="54">
        <f t="shared" si="66"/>
        <v>1006132.5898978667</v>
      </c>
      <c r="AA1013" s="54">
        <f t="shared" si="67"/>
        <v>6132.5898978667101</v>
      </c>
      <c r="AB1013" s="101">
        <v>9213.0954292253591</v>
      </c>
      <c r="AC1013" s="6">
        <f t="shared" si="64"/>
        <v>947098.91490301909</v>
      </c>
    </row>
    <row r="1014" spans="2:29">
      <c r="B1014" s="112">
        <v>44930</v>
      </c>
      <c r="C1014" s="33">
        <v>1010</v>
      </c>
      <c r="D1014" s="55">
        <f>Bond_Historical!K1014</f>
        <v>5.6614066189057885E-3</v>
      </c>
      <c r="E1014" s="55">
        <f>Bond_Historical!L1014</f>
        <v>5.5196867628291655E-3</v>
      </c>
      <c r="F1014" s="55">
        <f>Bond_Historical!M1014</f>
        <v>4.804852022913894E-3</v>
      </c>
      <c r="G1014" s="55">
        <f>Bond_Historical!N1014</f>
        <v>7.2270197472721126E-3</v>
      </c>
      <c r="H1014" s="55">
        <f>Bond_Historical!O1014</f>
        <v>7.7007687413209317E-4</v>
      </c>
      <c r="I1014" s="55">
        <f>Bond_Historical!P1014</f>
        <v>4.4241746927377781E-3</v>
      </c>
      <c r="J1014" s="55">
        <f>Equity_Historical!P1015</f>
        <v>2.9063646463137016E-3</v>
      </c>
      <c r="K1014" s="55">
        <f>Equity_Historical!Q1015</f>
        <v>2.0864724752797166E-2</v>
      </c>
      <c r="L1014" s="55">
        <f>Equity_Historical!R1015</f>
        <v>1.1134844951194909E-3</v>
      </c>
      <c r="M1014" s="55">
        <f>Equity_Historical!S1015</f>
        <v>6.7140533875109203E-3</v>
      </c>
      <c r="N1014" s="55">
        <f>Equity_Historical!T1015</f>
        <v>2.3962816593930777E-2</v>
      </c>
      <c r="O1014" s="55">
        <f>Equity_Historical!U1015</f>
        <v>9.2819866829755328E-3</v>
      </c>
      <c r="P1014" s="55">
        <f>Equity_Historical!V1015</f>
        <v>1.9969737339339308E-2</v>
      </c>
      <c r="Q1014" s="55">
        <f>Equity_Historical!W1015</f>
        <v>8.6301630765796018E-3</v>
      </c>
      <c r="R1014" s="55">
        <f>Equity_Historical!X1015</f>
        <v>-2.7642165183671699E-2</v>
      </c>
      <c r="S1014" s="55">
        <f>Equity_Historical!Y1015</f>
        <v>1.0261477647683731E-2</v>
      </c>
      <c r="T1014" s="55">
        <f>Equity_Historical!Z1015</f>
        <v>-1.9108805764520781E-3</v>
      </c>
      <c r="V1014" s="55"/>
      <c r="W1014" s="55">
        <v>5.5680819235056182E-3</v>
      </c>
      <c r="X1014" s="55">
        <v>3.3611862783171166E-2</v>
      </c>
      <c r="Y1014" s="94">
        <f t="shared" si="65"/>
        <v>2.2394350439304943E-2</v>
      </c>
      <c r="Z1014" s="54">
        <f t="shared" si="66"/>
        <v>1022394.350439305</v>
      </c>
      <c r="AA1014" s="54">
        <f t="shared" si="67"/>
        <v>22394.350439304952</v>
      </c>
      <c r="AB1014" s="101">
        <v>9215.3270578903612</v>
      </c>
      <c r="AC1014" s="6">
        <f t="shared" si="64"/>
        <v>969493.26534232404</v>
      </c>
    </row>
    <row r="1015" spans="2:29">
      <c r="B1015" s="112">
        <v>44931</v>
      </c>
      <c r="C1015" s="33">
        <v>1011</v>
      </c>
      <c r="D1015" s="55">
        <f>Bond_Historical!K1015</f>
        <v>-1.1021710633973829E-3</v>
      </c>
      <c r="E1015" s="55">
        <f>Bond_Historical!L1015</f>
        <v>-8.1592834169858766E-4</v>
      </c>
      <c r="F1015" s="55">
        <f>Bond_Historical!M1015</f>
        <v>-4.3625793844591674E-4</v>
      </c>
      <c r="G1015" s="55">
        <f>Bond_Historical!N1015</f>
        <v>-7.4850421707053341E-4</v>
      </c>
      <c r="H1015" s="55">
        <f>Bond_Historical!O1015</f>
        <v>0</v>
      </c>
      <c r="I1015" s="55">
        <f>Bond_Historical!P1015</f>
        <v>-1.204768757787263E-3</v>
      </c>
      <c r="J1015" s="55">
        <f>Equity_Historical!P1016</f>
        <v>2.2127355609957641E-2</v>
      </c>
      <c r="K1015" s="55">
        <f>Equity_Historical!Q1016</f>
        <v>-3.3817479249066478E-3</v>
      </c>
      <c r="L1015" s="55">
        <f>Equity_Historical!R1016</f>
        <v>-3.4141654025098291E-3</v>
      </c>
      <c r="M1015" s="55">
        <f>Equity_Historical!S1016</f>
        <v>-1.4471346239661721E-2</v>
      </c>
      <c r="N1015" s="55">
        <f>Equity_Historical!T1016</f>
        <v>4.8091673751631198E-3</v>
      </c>
      <c r="O1015" s="55">
        <f>Equity_Historical!U1016</f>
        <v>-2.2157009415333984E-4</v>
      </c>
      <c r="P1015" s="55">
        <f>Equity_Historical!V1016</f>
        <v>-3.1872403325254456E-2</v>
      </c>
      <c r="Q1015" s="55">
        <f>Equity_Historical!W1016</f>
        <v>-1.3550330912513441E-2</v>
      </c>
      <c r="R1015" s="55">
        <f>Equity_Historical!X1016</f>
        <v>-2.9244145422839481E-2</v>
      </c>
      <c r="S1015" s="55">
        <f>Equity_Historical!Y1016</f>
        <v>-1.0661215248513411E-2</v>
      </c>
      <c r="T1015" s="55">
        <f>Equity_Historical!Z1016</f>
        <v>-2.0878545588015877E-2</v>
      </c>
      <c r="V1015" s="55"/>
      <c r="W1015" s="55">
        <v>-7.5698107391429796E-4</v>
      </c>
      <c r="X1015" s="55">
        <v>7.2214813173091131E-3</v>
      </c>
      <c r="Y1015" s="94">
        <f t="shared" si="65"/>
        <v>4.0300963608197486E-3</v>
      </c>
      <c r="Z1015" s="54">
        <f t="shared" si="66"/>
        <v>1004030.0963608198</v>
      </c>
      <c r="AA1015" s="54">
        <f t="shared" si="67"/>
        <v>4030.0963608197635</v>
      </c>
      <c r="AB1015" s="101">
        <v>9237.6958283184795</v>
      </c>
      <c r="AC1015" s="6">
        <f t="shared" si="64"/>
        <v>973523.3617031438</v>
      </c>
    </row>
    <row r="1016" spans="2:29">
      <c r="B1016" s="112">
        <v>44932</v>
      </c>
      <c r="C1016" s="33">
        <v>1012</v>
      </c>
      <c r="D1016" s="55">
        <f>Bond_Historical!K1016</f>
        <v>1.0966515830215675E-2</v>
      </c>
      <c r="E1016" s="55">
        <f>Bond_Historical!L1016</f>
        <v>1.085710556373405E-2</v>
      </c>
      <c r="F1016" s="55">
        <f>Bond_Historical!M1016</f>
        <v>8.680660861888111E-3</v>
      </c>
      <c r="G1016" s="55">
        <f>Bond_Historical!N1016</f>
        <v>1.6245639851140813E-2</v>
      </c>
      <c r="H1016" s="55">
        <f>Bond_Historical!O1016</f>
        <v>8.6215997461271815E-3</v>
      </c>
      <c r="I1016" s="55">
        <f>Bond_Historical!P1016</f>
        <v>5.409071229005042E-3</v>
      </c>
      <c r="J1016" s="55">
        <f>Equity_Historical!P1017</f>
        <v>1.2014381528344904E-2</v>
      </c>
      <c r="K1016" s="55">
        <f>Equity_Historical!Q1017</f>
        <v>2.3973815961623582E-2</v>
      </c>
      <c r="L1016" s="55">
        <f>Equity_Historical!R1017</f>
        <v>2.4203888414602696E-2</v>
      </c>
      <c r="M1016" s="55">
        <f>Equity_Historical!S1017</f>
        <v>1.4274570057231055E-2</v>
      </c>
      <c r="N1016" s="55">
        <f>Equity_Historical!T1017</f>
        <v>2.2325302781538048E-2</v>
      </c>
      <c r="O1016" s="55">
        <f>Equity_Historical!U1017</f>
        <v>1.895479632753622E-2</v>
      </c>
      <c r="P1016" s="55">
        <f>Equity_Historical!V1017</f>
        <v>2.9586747256815898E-2</v>
      </c>
      <c r="Q1016" s="55">
        <f>Equity_Historical!W1017</f>
        <v>2.6306450030206461E-2</v>
      </c>
      <c r="R1016" s="55">
        <f>Equity_Historical!X1017</f>
        <v>8.1685927201784618E-5</v>
      </c>
      <c r="S1016" s="55">
        <f>Equity_Historical!Y1017</f>
        <v>3.6133199879082686E-2</v>
      </c>
      <c r="T1016" s="55">
        <f>Equity_Historical!Z1017</f>
        <v>2.7914300980774197E-2</v>
      </c>
      <c r="V1016" s="55"/>
      <c r="W1016" s="55">
        <v>1.1382385133534862E-2</v>
      </c>
      <c r="X1016" s="55">
        <v>2.1725403045782125E-2</v>
      </c>
      <c r="Y1016" s="94">
        <f t="shared" si="65"/>
        <v>1.7588195880883221E-2</v>
      </c>
      <c r="Z1016" s="54">
        <f t="shared" si="66"/>
        <v>1017588.1958808833</v>
      </c>
      <c r="AA1016" s="54">
        <f t="shared" si="67"/>
        <v>17588.195880883257</v>
      </c>
      <c r="AB1016" s="101">
        <v>9246.8342237850884</v>
      </c>
      <c r="AC1016" s="6">
        <f t="shared" si="64"/>
        <v>991111.55758402706</v>
      </c>
    </row>
    <row r="1017" spans="2:29">
      <c r="B1017" s="112">
        <v>44935</v>
      </c>
      <c r="C1017" s="33">
        <v>1013</v>
      </c>
      <c r="D1017" s="55">
        <f>Bond_Historical!K1017</f>
        <v>2.72308166514836E-3</v>
      </c>
      <c r="E1017" s="55">
        <f>Bond_Historical!L1017</f>
        <v>2.5195997624480899E-3</v>
      </c>
      <c r="F1017" s="55">
        <f>Bond_Historical!M1017</f>
        <v>2.589674555816943E-3</v>
      </c>
      <c r="G1017" s="55">
        <f>Bond_Historical!N1017</f>
        <v>3.9514125105461857E-3</v>
      </c>
      <c r="H1017" s="55">
        <f>Bond_Historical!O1017</f>
        <v>3.2377964321220645E-3</v>
      </c>
      <c r="I1017" s="55">
        <f>Bond_Historical!P1017</f>
        <v>3.1917703056796006E-3</v>
      </c>
      <c r="J1017" s="55">
        <f>Equity_Historical!P1018</f>
        <v>-1.8813427311180887E-2</v>
      </c>
      <c r="K1017" s="55">
        <f>Equity_Historical!Q1018</f>
        <v>-4.2391363389093547E-3</v>
      </c>
      <c r="L1017" s="55">
        <f>Equity_Historical!R1018</f>
        <v>-1.2546112478047071E-2</v>
      </c>
      <c r="M1017" s="55">
        <f>Equity_Historical!S1018</f>
        <v>2.9484676946770253E-3</v>
      </c>
      <c r="N1017" s="55">
        <f>Equity_Historical!T1018</f>
        <v>1.384075260675278E-2</v>
      </c>
      <c r="O1017" s="55">
        <f>Equity_Historical!U1018</f>
        <v>-4.140767511671437E-3</v>
      </c>
      <c r="P1017" s="55">
        <f>Equity_Historical!V1018</f>
        <v>3.6546075782201205E-3</v>
      </c>
      <c r="Q1017" s="55">
        <f>Equity_Historical!W1018</f>
        <v>-1.1250811601361788E-3</v>
      </c>
      <c r="R1017" s="55">
        <f>Equity_Historical!X1018</f>
        <v>1.2235834263993456E-4</v>
      </c>
      <c r="S1017" s="55">
        <f>Equity_Historical!Y1018</f>
        <v>4.0806600407206801E-3</v>
      </c>
      <c r="T1017" s="55">
        <f>Equity_Historical!Z1018</f>
        <v>4.0483642057236001E-3</v>
      </c>
      <c r="V1017" s="55"/>
      <c r="W1017" s="55">
        <v>3.120682594935492E-3</v>
      </c>
      <c r="X1017" s="55">
        <v>-5.0355656221605111E-4</v>
      </c>
      <c r="Y1017" s="94">
        <f t="shared" si="65"/>
        <v>9.4613910064456639E-4</v>
      </c>
      <c r="Z1017" s="54">
        <f t="shared" si="66"/>
        <v>1000946.1391006446</v>
      </c>
      <c r="AA1017" s="54">
        <f t="shared" si="67"/>
        <v>946.13910064462107</v>
      </c>
      <c r="AB1017" s="101">
        <v>9253.6859344682889</v>
      </c>
      <c r="AC1017" s="6">
        <f t="shared" si="64"/>
        <v>992057.69668467168</v>
      </c>
    </row>
    <row r="1018" spans="2:29">
      <c r="B1018" s="112">
        <v>44936</v>
      </c>
      <c r="C1018" s="33">
        <v>1014</v>
      </c>
      <c r="D1018" s="55">
        <f>Bond_Historical!K1018</f>
        <v>-3.9506850505330359E-3</v>
      </c>
      <c r="E1018" s="55">
        <f>Bond_Historical!L1018</f>
        <v>-3.8323606619140999E-3</v>
      </c>
      <c r="F1018" s="55">
        <f>Bond_Historical!M1018</f>
        <v>-4.3197082547446475E-3</v>
      </c>
      <c r="G1018" s="55">
        <f>Bond_Historical!N1018</f>
        <v>-3.3992689082971597E-3</v>
      </c>
      <c r="H1018" s="55">
        <f>Bond_Historical!O1018</f>
        <v>-3.8101670436128691E-3</v>
      </c>
      <c r="I1018" s="55">
        <f>Bond_Historical!P1018</f>
        <v>3.9831786955000554E-4</v>
      </c>
      <c r="J1018" s="55">
        <f>Equity_Historical!P1019</f>
        <v>1.4824669329759859E-2</v>
      </c>
      <c r="K1018" s="55">
        <f>Equity_Historical!Q1019</f>
        <v>2.6824718757955821E-2</v>
      </c>
      <c r="L1018" s="55">
        <f>Equity_Historical!R1019</f>
        <v>-6.2101238949321513E-4</v>
      </c>
      <c r="M1018" s="55">
        <f>Equity_Historical!S1019</f>
        <v>1.1768095413231983E-3</v>
      </c>
      <c r="N1018" s="55">
        <f>Equity_Historical!T1019</f>
        <v>5.9699930665290321E-3</v>
      </c>
      <c r="O1018" s="55">
        <f>Equity_Historical!U1019</f>
        <v>8.9139627151045564E-3</v>
      </c>
      <c r="P1018" s="55">
        <f>Equity_Historical!V1019</f>
        <v>1.2011518361783925E-2</v>
      </c>
      <c r="Q1018" s="55">
        <f>Equity_Historical!W1019</f>
        <v>3.7792439889388378E-3</v>
      </c>
      <c r="R1018" s="55">
        <f>Equity_Historical!X1019</f>
        <v>-8.3191301598322994E-3</v>
      </c>
      <c r="S1018" s="55">
        <f>Equity_Historical!Y1019</f>
        <v>4.4464494772208252E-3</v>
      </c>
      <c r="T1018" s="55">
        <f>Equity_Historical!Z1019</f>
        <v>2.1326208740645843E-2</v>
      </c>
      <c r="V1018" s="55"/>
      <c r="W1018" s="55">
        <v>-3.3135062621978259E-3</v>
      </c>
      <c r="X1018" s="55">
        <v>5.7471221379619339E-3</v>
      </c>
      <c r="Y1018" s="94">
        <f t="shared" si="65"/>
        <v>2.1228707778980296E-3</v>
      </c>
      <c r="Z1018" s="54">
        <f t="shared" si="66"/>
        <v>1002122.870777898</v>
      </c>
      <c r="AA1018" s="54">
        <f t="shared" si="67"/>
        <v>2122.8707778980024</v>
      </c>
      <c r="AB1018" s="101">
        <v>9374.2271751865046</v>
      </c>
      <c r="AC1018" s="6">
        <f t="shared" si="64"/>
        <v>994180.56746256968</v>
      </c>
    </row>
    <row r="1019" spans="2:29">
      <c r="B1019" s="112">
        <v>44937</v>
      </c>
      <c r="C1019" s="33">
        <v>1015</v>
      </c>
      <c r="D1019" s="55">
        <f>Bond_Historical!K1019</f>
        <v>5.3093442268415374E-3</v>
      </c>
      <c r="E1019" s="55">
        <f>Bond_Historical!L1019</f>
        <v>6.1450254559011893E-3</v>
      </c>
      <c r="F1019" s="55">
        <f>Bond_Historical!M1019</f>
        <v>3.8884199889586742E-3</v>
      </c>
      <c r="G1019" s="55">
        <f>Bond_Historical!N1019</f>
        <v>8.522522777155709E-3</v>
      </c>
      <c r="H1019" s="55">
        <f>Bond_Historical!O1019</f>
        <v>4.3803615972971182E-3</v>
      </c>
      <c r="I1019" s="55">
        <f>Bond_Historical!P1019</f>
        <v>1.9888833173192003E-3</v>
      </c>
      <c r="J1019" s="55">
        <f>Equity_Historical!P1020</f>
        <v>1.1559827559223338E-2</v>
      </c>
      <c r="K1019" s="55">
        <f>Equity_Historical!Q1020</f>
        <v>-7.5225666511401408E-4</v>
      </c>
      <c r="L1019" s="55">
        <f>Equity_Historical!R1020</f>
        <v>8.7287934925186321E-3</v>
      </c>
      <c r="M1019" s="55">
        <f>Equity_Historical!S1020</f>
        <v>-7.8437211497667833E-4</v>
      </c>
      <c r="N1019" s="55">
        <f>Equity_Historical!T1020</f>
        <v>1.3170563130344471E-2</v>
      </c>
      <c r="O1019" s="55">
        <f>Equity_Historical!U1020</f>
        <v>7.4040163501954909E-3</v>
      </c>
      <c r="P1019" s="55">
        <f>Equity_Historical!V1020</f>
        <v>2.7419568485048843E-2</v>
      </c>
      <c r="Q1019" s="55">
        <f>Equity_Historical!W1020</f>
        <v>5.2871895119759151E-3</v>
      </c>
      <c r="R1019" s="55">
        <f>Equity_Historical!X1020</f>
        <v>1.5111599306717696E-2</v>
      </c>
      <c r="S1019" s="55">
        <f>Equity_Historical!Y1020</f>
        <v>2.0892473019157851E-2</v>
      </c>
      <c r="T1019" s="55">
        <f>Equity_Historical!Z1020</f>
        <v>-9.0709724368831495E-3</v>
      </c>
      <c r="V1019" s="55"/>
      <c r="W1019" s="55">
        <v>5.7726225111668101E-3</v>
      </c>
      <c r="X1019" s="55">
        <v>4.7888484705514087E-2</v>
      </c>
      <c r="Y1019" s="94">
        <f t="shared" si="65"/>
        <v>3.1042139827775175E-2</v>
      </c>
      <c r="Z1019" s="54">
        <f t="shared" si="66"/>
        <v>1031042.1398277752</v>
      </c>
      <c r="AA1019" s="54">
        <f t="shared" si="67"/>
        <v>31042.139827775187</v>
      </c>
      <c r="AB1019" s="101">
        <v>9374.4357016492868</v>
      </c>
      <c r="AC1019" s="6">
        <f t="shared" si="64"/>
        <v>1025222.7072903449</v>
      </c>
    </row>
    <row r="1020" spans="2:29">
      <c r="B1020" s="112">
        <v>44938</v>
      </c>
      <c r="C1020" s="33">
        <v>1016</v>
      </c>
      <c r="D1020" s="55">
        <f>Bond_Historical!K1020</f>
        <v>7.7094121007413368E-3</v>
      </c>
      <c r="E1020" s="55">
        <f>Bond_Historical!L1020</f>
        <v>7.2052515182394377E-3</v>
      </c>
      <c r="F1020" s="55">
        <f>Bond_Historical!M1020</f>
        <v>8.1599166496510358E-3</v>
      </c>
      <c r="G1020" s="55">
        <f>Bond_Historical!N1020</f>
        <v>1.1251316999119255E-2</v>
      </c>
      <c r="H1020" s="55">
        <f>Bond_Historical!O1020</f>
        <v>7.1957165030898844E-3</v>
      </c>
      <c r="I1020" s="55">
        <f>Bond_Historical!P1020</f>
        <v>4.3615295469806728E-3</v>
      </c>
      <c r="J1020" s="55">
        <f>Equity_Historical!P1021</f>
        <v>1.6474873772447472E-2</v>
      </c>
      <c r="K1020" s="55">
        <f>Equity_Historical!Q1021</f>
        <v>2.8340262956560804E-2</v>
      </c>
      <c r="L1020" s="55">
        <f>Equity_Historical!R1021</f>
        <v>-9.0740444729616732E-3</v>
      </c>
      <c r="M1020" s="55">
        <f>Equity_Historical!S1021</f>
        <v>4.8928034553395276E-3</v>
      </c>
      <c r="N1020" s="55">
        <f>Equity_Historical!T1021</f>
        <v>-2.0048334096624846E-3</v>
      </c>
      <c r="O1020" s="55">
        <f>Equity_Historical!U1021</f>
        <v>-1.0032376264137817E-3</v>
      </c>
      <c r="P1020" s="55">
        <f>Equity_Historical!V1021</f>
        <v>1.7770381396748237E-2</v>
      </c>
      <c r="Q1020" s="55">
        <f>Equity_Historical!W1021</f>
        <v>-1.1012703930375957E-2</v>
      </c>
      <c r="R1020" s="55">
        <f>Equity_Historical!X1021</f>
        <v>4.590216963934397E-3</v>
      </c>
      <c r="S1020" s="55">
        <f>Equity_Historical!Y1021</f>
        <v>-5.9946839898286143E-4</v>
      </c>
      <c r="T1020" s="55">
        <f>Equity_Historical!Z1021</f>
        <v>6.0029179017843009E-3</v>
      </c>
      <c r="V1020" s="55"/>
      <c r="W1020" s="55">
        <v>8.3941392040168678E-3</v>
      </c>
      <c r="X1020" s="55">
        <v>1.4049567260052319E-2</v>
      </c>
      <c r="Y1020" s="94">
        <f t="shared" si="65"/>
        <v>1.1787396037638139E-2</v>
      </c>
      <c r="Z1020" s="54">
        <f t="shared" si="66"/>
        <v>1011787.3960376382</v>
      </c>
      <c r="AA1020" s="54">
        <f t="shared" si="67"/>
        <v>11787.396037638187</v>
      </c>
      <c r="AB1020" s="101">
        <v>9378.5954841730418</v>
      </c>
      <c r="AC1020" s="6">
        <f t="shared" si="64"/>
        <v>1037010.1033279831</v>
      </c>
    </row>
    <row r="1021" spans="2:29">
      <c r="B1021" s="112">
        <v>44939</v>
      </c>
      <c r="C1021" s="33">
        <v>1017</v>
      </c>
      <c r="D1021" s="55">
        <f>Bond_Historical!K1021</f>
        <v>-3.3740013997312977E-3</v>
      </c>
      <c r="E1021" s="55">
        <f>Bond_Historical!L1021</f>
        <v>-3.6964550714191466E-3</v>
      </c>
      <c r="F1021" s="55">
        <f>Bond_Historical!M1021</f>
        <v>-3.8566700368143211E-3</v>
      </c>
      <c r="G1021" s="55">
        <f>Bond_Historical!N1021</f>
        <v>-3.253566709875989E-3</v>
      </c>
      <c r="H1021" s="55">
        <f>Bond_Historical!O1021</f>
        <v>-7.3856209456999184E-3</v>
      </c>
      <c r="I1021" s="55">
        <f>Bond_Historical!P1021</f>
        <v>-9.8944483691998202E-4</v>
      </c>
      <c r="J1021" s="55">
        <f>Equity_Historical!P1022</f>
        <v>-6.1849638450801078E-4</v>
      </c>
      <c r="K1021" s="55">
        <f>Equity_Historical!Q1022</f>
        <v>1.9729273544900269E-3</v>
      </c>
      <c r="L1021" s="55">
        <f>Equity_Historical!R1022</f>
        <v>3.3093267063240379E-3</v>
      </c>
      <c r="M1021" s="55">
        <f>Equity_Historical!S1022</f>
        <v>4.2859668050759057E-3</v>
      </c>
      <c r="N1021" s="55">
        <f>Equity_Historical!T1022</f>
        <v>6.0020730749662946E-3</v>
      </c>
      <c r="O1021" s="55">
        <f>Equity_Historical!U1022</f>
        <v>2.4921644315386623E-2</v>
      </c>
      <c r="P1021" s="55">
        <f>Equity_Historical!V1022</f>
        <v>2.5805799210226956E-3</v>
      </c>
      <c r="Q1021" s="55">
        <f>Equity_Historical!W1022</f>
        <v>-1.0720618452109778E-2</v>
      </c>
      <c r="R1021" s="55">
        <f>Equity_Historical!X1022</f>
        <v>-1.2382997667970229E-2</v>
      </c>
      <c r="S1021" s="55">
        <f>Equity_Historical!Y1022</f>
        <v>1.0068249060710075E-2</v>
      </c>
      <c r="T1021" s="55">
        <f>Equity_Historical!Z1022</f>
        <v>8.0848403536924358E-3</v>
      </c>
      <c r="V1021" s="55"/>
      <c r="W1021" s="55">
        <v>-3.4182150771137967E-3</v>
      </c>
      <c r="X1021" s="55">
        <v>8.1683487798188369E-3</v>
      </c>
      <c r="Y1021" s="94">
        <f t="shared" si="65"/>
        <v>3.5337232370457831E-3</v>
      </c>
      <c r="Z1021" s="54">
        <f t="shared" si="66"/>
        <v>1003533.7232370458</v>
      </c>
      <c r="AA1021" s="54">
        <f t="shared" si="67"/>
        <v>3533.7232370458078</v>
      </c>
      <c r="AB1021" s="101">
        <v>9419.3894033178221</v>
      </c>
      <c r="AC1021" s="6">
        <f t="shared" si="64"/>
        <v>1040543.8265650289</v>
      </c>
    </row>
    <row r="1022" spans="2:29">
      <c r="B1022" s="112">
        <v>44943</v>
      </c>
      <c r="C1022" s="33">
        <v>1018</v>
      </c>
      <c r="D1022" s="55">
        <f>Bond_Historical!K1022</f>
        <v>-1.3526648686038804E-3</v>
      </c>
      <c r="E1022" s="55">
        <f>Bond_Historical!L1022</f>
        <v>-1.8028683160045409E-3</v>
      </c>
      <c r="F1022" s="55">
        <f>Bond_Historical!M1022</f>
        <v>-1.7190593306349664E-3</v>
      </c>
      <c r="G1022" s="55">
        <f>Bond_Historical!N1022</f>
        <v>-3.6273021504219659E-3</v>
      </c>
      <c r="H1022" s="55">
        <f>Bond_Historical!O1022</f>
        <v>-3.0460630364376896E-3</v>
      </c>
      <c r="I1022" s="55">
        <f>Bond_Historical!P1022</f>
        <v>7.9176138029517251E-4</v>
      </c>
      <c r="J1022" s="55">
        <f>Equity_Historical!P1023</f>
        <v>-1.946280509979668E-3</v>
      </c>
      <c r="K1022" s="55">
        <f>Equity_Historical!Q1023</f>
        <v>-1.1896946049656541E-2</v>
      </c>
      <c r="L1022" s="55">
        <f>Equity_Historical!R1023</f>
        <v>-6.075422471425603E-3</v>
      </c>
      <c r="M1022" s="55">
        <f>Equity_Historical!S1023</f>
        <v>-6.8272924546285488E-3</v>
      </c>
      <c r="N1022" s="55">
        <f>Equity_Historical!T1023</f>
        <v>-1.1636421956871453E-2</v>
      </c>
      <c r="O1022" s="55">
        <f>Equity_Historical!U1023</f>
        <v>-1.5574027226342348E-2</v>
      </c>
      <c r="P1022" s="55">
        <f>Equity_Historical!V1023</f>
        <v>-7.5885967626175789E-3</v>
      </c>
      <c r="Q1022" s="55">
        <f>Equity_Historical!W1023</f>
        <v>-1.0417889258928031E-2</v>
      </c>
      <c r="R1022" s="55">
        <f>Equity_Historical!X1023</f>
        <v>-9.2136929320025263E-3</v>
      </c>
      <c r="S1022" s="55">
        <f>Equity_Historical!Y1023</f>
        <v>8.7182341040395062E-3</v>
      </c>
      <c r="T1022" s="55">
        <f>Equity_Historical!Z1023</f>
        <v>-3.2579620889379105E-3</v>
      </c>
      <c r="V1022" s="55"/>
      <c r="W1022" s="55">
        <v>-2.0661581898656564E-3</v>
      </c>
      <c r="X1022" s="55">
        <v>-1.4245201305904048E-2</v>
      </c>
      <c r="Y1022" s="94">
        <f t="shared" si="65"/>
        <v>-9.3735840594886908E-3</v>
      </c>
      <c r="Z1022" s="54">
        <f t="shared" si="66"/>
        <v>990626.41594051127</v>
      </c>
      <c r="AA1022" s="54">
        <f t="shared" si="67"/>
        <v>-9373.5840594887268</v>
      </c>
      <c r="AB1022" s="101">
        <v>9441.3136816860642</v>
      </c>
      <c r="AC1022" s="6">
        <f t="shared" si="64"/>
        <v>1031170.2425055401</v>
      </c>
    </row>
    <row r="1023" spans="2:29">
      <c r="B1023" s="112">
        <v>44944</v>
      </c>
      <c r="C1023" s="33">
        <v>1019</v>
      </c>
      <c r="D1023" s="55">
        <f>Bond_Historical!K1023</f>
        <v>9.1629942944496598E-3</v>
      </c>
      <c r="E1023" s="55">
        <f>Bond_Historical!L1023</f>
        <v>9.8768756175790159E-3</v>
      </c>
      <c r="F1023" s="55">
        <f>Bond_Historical!M1023</f>
        <v>8.9915215078500733E-3</v>
      </c>
      <c r="G1023" s="55">
        <f>Bond_Historical!N1023</f>
        <v>1.1651567919525652E-2</v>
      </c>
      <c r="H1023" s="55">
        <f>Bond_Historical!O1023</f>
        <v>6.8404837319720399E-3</v>
      </c>
      <c r="I1023" s="55">
        <f>Bond_Historical!P1023</f>
        <v>4.9341775000725377E-3</v>
      </c>
      <c r="J1023" s="55">
        <f>Equity_Historical!P1024</f>
        <v>-2.0757656864866778E-2</v>
      </c>
      <c r="K1023" s="55">
        <f>Equity_Historical!Q1024</f>
        <v>-1.7438433694651923E-2</v>
      </c>
      <c r="L1023" s="55">
        <f>Equity_Historical!R1024</f>
        <v>-2.5031995819965507E-2</v>
      </c>
      <c r="M1023" s="55">
        <f>Equity_Historical!S1024</f>
        <v>-1.3597572077110655E-2</v>
      </c>
      <c r="N1023" s="55">
        <f>Equity_Historical!T1024</f>
        <v>-1.5592581069495076E-2</v>
      </c>
      <c r="O1023" s="55">
        <f>Equity_Historical!U1024</f>
        <v>-3.0503071776712892E-2</v>
      </c>
      <c r="P1023" s="55">
        <f>Equity_Historical!V1024</f>
        <v>-2.5689572582687312E-2</v>
      </c>
      <c r="Q1023" s="55">
        <f>Equity_Historical!W1024</f>
        <v>-2.2772777884689586E-2</v>
      </c>
      <c r="R1023" s="55">
        <f>Equity_Historical!X1024</f>
        <v>-1.8391820666511564E-2</v>
      </c>
      <c r="S1023" s="55">
        <f>Equity_Historical!Y1024</f>
        <v>-5.3844034275245221E-3</v>
      </c>
      <c r="T1023" s="55">
        <f>Equity_Historical!Z1024</f>
        <v>-2.8259617118021638E-2</v>
      </c>
      <c r="V1023" s="55"/>
      <c r="W1023" s="55">
        <v>9.449450546740925E-3</v>
      </c>
      <c r="X1023" s="55">
        <v>-2.2612033940440507E-2</v>
      </c>
      <c r="Y1023" s="94">
        <f t="shared" si="65"/>
        <v>-9.7874401455679341E-3</v>
      </c>
      <c r="Z1023" s="54">
        <f t="shared" si="66"/>
        <v>990212.55985443201</v>
      </c>
      <c r="AA1023" s="54">
        <f t="shared" si="67"/>
        <v>-9787.4401455679908</v>
      </c>
      <c r="AB1023" s="101">
        <v>9481.4358890901785</v>
      </c>
      <c r="AC1023" s="6">
        <f t="shared" si="64"/>
        <v>1021382.8023599721</v>
      </c>
    </row>
    <row r="1024" spans="2:29">
      <c r="B1024" s="112">
        <v>44945</v>
      </c>
      <c r="C1024" s="33">
        <v>1020</v>
      </c>
      <c r="D1024" s="55">
        <f>Bond_Historical!K1024</f>
        <v>-2.013877394152454E-3</v>
      </c>
      <c r="E1024" s="55">
        <f>Bond_Historical!L1024</f>
        <v>-2.2858363707336728E-3</v>
      </c>
      <c r="F1024" s="55">
        <f>Bond_Historical!M1024</f>
        <v>-1.2795385803875685E-3</v>
      </c>
      <c r="G1024" s="55">
        <f>Bond_Historical!N1024</f>
        <v>-2.0676208209647177E-3</v>
      </c>
      <c r="H1024" s="55">
        <f>Bond_Historical!O1024</f>
        <v>5.8527714330280471E-3</v>
      </c>
      <c r="I1024" s="55">
        <f>Bond_Historical!P1024</f>
        <v>9.8408384830064779E-4</v>
      </c>
      <c r="J1024" s="55">
        <f>Equity_Historical!P1025</f>
        <v>6.3983557364206767E-3</v>
      </c>
      <c r="K1024" s="55">
        <f>Equity_Historical!Q1025</f>
        <v>2.3257700278330042E-2</v>
      </c>
      <c r="L1024" s="55">
        <f>Equity_Historical!R1025</f>
        <v>-1.4374195870673668E-2</v>
      </c>
      <c r="M1024" s="55">
        <f>Equity_Historical!S1025</f>
        <v>-7.9397310607740772E-4</v>
      </c>
      <c r="N1024" s="55">
        <f>Equity_Historical!T1025</f>
        <v>-5.2063028565376224E-3</v>
      </c>
      <c r="O1024" s="55">
        <f>Equity_Historical!U1025</f>
        <v>-1.341614990341107E-2</v>
      </c>
      <c r="P1024" s="55">
        <f>Equity_Historical!V1025</f>
        <v>-8.2045047049433238E-3</v>
      </c>
      <c r="Q1024" s="55">
        <f>Equity_Historical!W1025</f>
        <v>-9.2561159956136146E-3</v>
      </c>
      <c r="R1024" s="55">
        <f>Equity_Historical!X1025</f>
        <v>1.6906411462014222E-2</v>
      </c>
      <c r="S1024" s="55">
        <f>Equity_Historical!Y1025</f>
        <v>4.4362255787834759E-4</v>
      </c>
      <c r="T1024" s="55">
        <f>Equity_Historical!Z1025</f>
        <v>-4.1679150327354177E-2</v>
      </c>
      <c r="V1024" s="55"/>
      <c r="W1024" s="55">
        <v>-1.2029601941308723E-3</v>
      </c>
      <c r="X1024" s="55">
        <v>2.0079484278479144E-2</v>
      </c>
      <c r="Y1024" s="94">
        <f t="shared" si="65"/>
        <v>1.1566506489435137E-2</v>
      </c>
      <c r="Z1024" s="54">
        <f t="shared" si="66"/>
        <v>1011566.5064894351</v>
      </c>
      <c r="AA1024" s="54">
        <f t="shared" si="67"/>
        <v>11566.506489435094</v>
      </c>
      <c r="AB1024" s="101">
        <v>9512.1257696056273</v>
      </c>
      <c r="AC1024" s="6">
        <f t="shared" si="64"/>
        <v>1032949.3088494072</v>
      </c>
    </row>
    <row r="1025" spans="2:29">
      <c r="B1025" s="112">
        <v>44946</v>
      </c>
      <c r="C1025" s="33">
        <v>1021</v>
      </c>
      <c r="D1025" s="55">
        <f>Bond_Historical!K1025</f>
        <v>-4.4453895328818889E-3</v>
      </c>
      <c r="E1025" s="55">
        <f>Bond_Historical!L1025</f>
        <v>-4.0880469578907248E-3</v>
      </c>
      <c r="F1025" s="55">
        <f>Bond_Historical!M1025</f>
        <v>-5.5638865651594606E-3</v>
      </c>
      <c r="G1025" s="55">
        <f>Bond_Historical!N1025</f>
        <v>-5.2326501487189453E-3</v>
      </c>
      <c r="H1025" s="55">
        <f>Bond_Historical!O1025</f>
        <v>-5.2851079504209874E-3</v>
      </c>
      <c r="I1025" s="55">
        <f>Bond_Historical!P1025</f>
        <v>-1.5749993350834895E-3</v>
      </c>
      <c r="J1025" s="55">
        <f>Equity_Historical!P1026</f>
        <v>1.8071473995396953E-2</v>
      </c>
      <c r="K1025" s="55">
        <f>Equity_Historical!Q1026</f>
        <v>2.3375018848541866E-2</v>
      </c>
      <c r="L1025" s="55">
        <f>Equity_Historical!R1026</f>
        <v>1.2241919236315247E-2</v>
      </c>
      <c r="M1025" s="55">
        <f>Equity_Historical!S1026</f>
        <v>1.282443949237785E-2</v>
      </c>
      <c r="N1025" s="55">
        <f>Equity_Historical!T1026</f>
        <v>1.5943807646450692E-2</v>
      </c>
      <c r="O1025" s="55">
        <f>Equity_Historical!U1026</f>
        <v>2.445942944333234E-3</v>
      </c>
      <c r="P1025" s="55">
        <f>Equity_Historical!V1026</f>
        <v>-8.7238102433089115E-3</v>
      </c>
      <c r="Q1025" s="55">
        <f>Equity_Historical!W1026</f>
        <v>1.4065682759052818E-2</v>
      </c>
      <c r="R1025" s="55">
        <f>Equity_Historical!X1026</f>
        <v>4.8606838193785903E-3</v>
      </c>
      <c r="S1025" s="55">
        <f>Equity_Historical!Y1026</f>
        <v>1.9038481950635781E-2</v>
      </c>
      <c r="T1025" s="55">
        <f>Equity_Historical!Z1026</f>
        <v>4.8828779045229746E-3</v>
      </c>
      <c r="V1025" s="55"/>
      <c r="W1025" s="55">
        <v>-4.5505440302654908E-3</v>
      </c>
      <c r="X1025" s="55">
        <v>-2.2942641293280906E-4</v>
      </c>
      <c r="Y1025" s="94">
        <f t="shared" si="65"/>
        <v>-1.9578734598658817E-3</v>
      </c>
      <c r="Z1025" s="54">
        <f t="shared" si="66"/>
        <v>998042.12654013408</v>
      </c>
      <c r="AA1025" s="54">
        <f t="shared" si="67"/>
        <v>-1957.8734598659212</v>
      </c>
      <c r="AB1025" s="101">
        <v>9566.9525505446363</v>
      </c>
      <c r="AC1025" s="6">
        <f t="shared" si="64"/>
        <v>1030991.4353895413</v>
      </c>
    </row>
    <row r="1026" spans="2:29">
      <c r="B1026" s="112">
        <v>44949</v>
      </c>
      <c r="C1026" s="33">
        <v>1022</v>
      </c>
      <c r="D1026" s="55">
        <f>Bond_Historical!K1026</f>
        <v>-2.4333691855631455E-3</v>
      </c>
      <c r="E1026" s="55">
        <f>Bond_Historical!L1026</f>
        <v>-2.5009455162899102E-3</v>
      </c>
      <c r="F1026" s="55">
        <f>Bond_Historical!M1026</f>
        <v>-2.5785459541774864E-3</v>
      </c>
      <c r="G1026" s="55">
        <f>Bond_Historical!N1026</f>
        <v>-2.8988044784296714E-3</v>
      </c>
      <c r="H1026" s="55">
        <f>Bond_Historical!O1026</f>
        <v>-7.5711922141564146E-4</v>
      </c>
      <c r="I1026" s="55">
        <f>Bond_Historical!P1026</f>
        <v>-1.1823886926334919E-3</v>
      </c>
      <c r="J1026" s="55">
        <f>Equity_Historical!P1027</f>
        <v>-5.2185831267467777E-3</v>
      </c>
      <c r="K1026" s="55">
        <f>Equity_Historical!Q1027</f>
        <v>2.7598749263961702E-2</v>
      </c>
      <c r="L1026" s="55">
        <f>Equity_Historical!R1027</f>
        <v>1.4831887984652415E-2</v>
      </c>
      <c r="M1026" s="55">
        <f>Equity_Historical!S1027</f>
        <v>-2.158659631549118E-3</v>
      </c>
      <c r="N1026" s="55">
        <f>Equity_Historical!T1027</f>
        <v>1.7820432248506064E-2</v>
      </c>
      <c r="O1026" s="55">
        <f>Equity_Historical!U1027</f>
        <v>1.6082538455818363E-2</v>
      </c>
      <c r="P1026" s="55">
        <f>Equity_Historical!V1027</f>
        <v>-2.6266727789277546E-2</v>
      </c>
      <c r="Q1026" s="55">
        <f>Equity_Historical!W1027</f>
        <v>-2.5622814513149871E-3</v>
      </c>
      <c r="R1026" s="55">
        <f>Equity_Historical!X1027</f>
        <v>-1.8714569108073515E-3</v>
      </c>
      <c r="S1026" s="55">
        <f>Equity_Historical!Y1027</f>
        <v>2.322848224579542E-2</v>
      </c>
      <c r="T1026" s="55">
        <f>Equity_Historical!Z1027</f>
        <v>-3.0735554531033664E-3</v>
      </c>
      <c r="V1026" s="55"/>
      <c r="W1026" s="55">
        <v>-2.3942510988023387E-3</v>
      </c>
      <c r="X1026" s="55">
        <v>-2.5170275926298521E-3</v>
      </c>
      <c r="Y1026" s="94">
        <f t="shared" si="65"/>
        <v>-2.4679169950988468E-3</v>
      </c>
      <c r="Z1026" s="54">
        <f t="shared" si="66"/>
        <v>997532.08300490119</v>
      </c>
      <c r="AA1026" s="54">
        <f t="shared" si="67"/>
        <v>-2467.9169950988144</v>
      </c>
      <c r="AB1026" s="101">
        <v>9676.5133385495283</v>
      </c>
      <c r="AC1026" s="6">
        <f t="shared" si="64"/>
        <v>1028523.5183944425</v>
      </c>
    </row>
    <row r="1027" spans="2:29">
      <c r="B1027" s="112">
        <v>44950</v>
      </c>
      <c r="C1027" s="33">
        <v>1023</v>
      </c>
      <c r="D1027" s="55">
        <f>Bond_Historical!K1027</f>
        <v>4.4563080864829241E-3</v>
      </c>
      <c r="E1027" s="55">
        <f>Bond_Historical!L1027</f>
        <v>4.3974060275069381E-3</v>
      </c>
      <c r="F1027" s="55">
        <f>Bond_Historical!M1027</f>
        <v>4.7221708287431543E-3</v>
      </c>
      <c r="G1027" s="55">
        <f>Bond_Historical!N1027</f>
        <v>5.2478673685552183E-3</v>
      </c>
      <c r="H1027" s="55">
        <f>Bond_Historical!O1027</f>
        <v>5.4773234222369746E-3</v>
      </c>
      <c r="I1027" s="55">
        <f>Bond_Historical!P1027</f>
        <v>1.9700759652922758E-3</v>
      </c>
      <c r="J1027" s="55">
        <f>Equity_Historical!P1028</f>
        <v>9.2686868429236388E-3</v>
      </c>
      <c r="K1027" s="55">
        <f>Equity_Historical!Q1028</f>
        <v>-9.0783006113687246E-4</v>
      </c>
      <c r="L1027" s="55">
        <f>Equity_Historical!R1028</f>
        <v>2.6603317604673798E-3</v>
      </c>
      <c r="M1027" s="55">
        <f>Equity_Historical!S1028</f>
        <v>-5.5162596267209684E-3</v>
      </c>
      <c r="N1027" s="55">
        <f>Equity_Historical!T1028</f>
        <v>-4.7922751918069648E-3</v>
      </c>
      <c r="O1027" s="55">
        <f>Equity_Historical!U1028</f>
        <v>8.5594465526858052E-3</v>
      </c>
      <c r="P1027" s="55">
        <f>Equity_Historical!V1028</f>
        <v>-2.3210601289196486E-3</v>
      </c>
      <c r="Q1027" s="55">
        <f>Equity_Historical!W1028</f>
        <v>5.3305252630536544E-3</v>
      </c>
      <c r="R1027" s="55">
        <f>Equity_Historical!X1028</f>
        <v>1.1847855410491626E-2</v>
      </c>
      <c r="S1027" s="55">
        <f>Equity_Historical!Y1028</f>
        <v>1.0012786740380076E-2</v>
      </c>
      <c r="T1027" s="55">
        <f>Equity_Historical!Z1028</f>
        <v>1.774847169496023E-2</v>
      </c>
      <c r="V1027" s="55"/>
      <c r="W1027" s="55">
        <v>4.5067701176348838E-3</v>
      </c>
      <c r="X1027" s="55">
        <v>-8.665583583432012E-3</v>
      </c>
      <c r="Y1027" s="94">
        <f t="shared" si="65"/>
        <v>-3.3966421030052537E-3</v>
      </c>
      <c r="Z1027" s="54">
        <f t="shared" si="66"/>
        <v>996603.3578969948</v>
      </c>
      <c r="AA1027" s="54">
        <f t="shared" si="67"/>
        <v>-3396.6421030052006</v>
      </c>
      <c r="AB1027" s="101">
        <v>9700.2015676734736</v>
      </c>
      <c r="AC1027" s="6">
        <f t="shared" si="64"/>
        <v>1025126.8762914373</v>
      </c>
    </row>
    <row r="1028" spans="2:29">
      <c r="B1028" s="112">
        <v>44951</v>
      </c>
      <c r="C1028" s="33">
        <v>1024</v>
      </c>
      <c r="D1028" s="55">
        <f>Bond_Historical!K1028</f>
        <v>1.2120709166029637E-3</v>
      </c>
      <c r="E1028" s="55">
        <f>Bond_Historical!L1028</f>
        <v>1.1960409655942643E-3</v>
      </c>
      <c r="F1028" s="55">
        <f>Bond_Historical!M1028</f>
        <v>8.5621809777920873E-4</v>
      </c>
      <c r="G1028" s="55">
        <f>Bond_Historical!N1028</f>
        <v>4.5121147145203309E-4</v>
      </c>
      <c r="H1028" s="55">
        <f>Bond_Historical!O1028</f>
        <v>2.069807233449118E-3</v>
      </c>
      <c r="I1028" s="55">
        <f>Bond_Historical!P1028</f>
        <v>9.8391071468107382E-4</v>
      </c>
      <c r="J1028" s="55">
        <f>Equity_Historical!P1029</f>
        <v>-5.2859856800183463E-3</v>
      </c>
      <c r="K1028" s="55">
        <f>Equity_Historical!Q1029</f>
        <v>-1.1523443145811316E-2</v>
      </c>
      <c r="L1028" s="55">
        <f>Equity_Historical!R1029</f>
        <v>-4.7658439516499668E-3</v>
      </c>
      <c r="M1028" s="55">
        <f>Equity_Historical!S1029</f>
        <v>-2.5714868666239692E-3</v>
      </c>
      <c r="N1028" s="55">
        <f>Equity_Historical!T1029</f>
        <v>-1.899442275560467E-2</v>
      </c>
      <c r="O1028" s="55">
        <f>Equity_Historical!U1029</f>
        <v>4.827749912568258E-3</v>
      </c>
      <c r="P1028" s="55">
        <f>Equity_Historical!V1029</f>
        <v>1.6089677250408052E-2</v>
      </c>
      <c r="Q1028" s="55">
        <f>Equity_Historical!W1029</f>
        <v>4.2440602482496648E-3</v>
      </c>
      <c r="R1028" s="55">
        <f>Equity_Historical!X1029</f>
        <v>1.8290378838298617E-3</v>
      </c>
      <c r="S1028" s="55">
        <f>Equity_Historical!Y1029</f>
        <v>-4.7120201237575744E-3</v>
      </c>
      <c r="T1028" s="55">
        <f>Equity_Historical!Z1029</f>
        <v>-7.2984937750896067E-3</v>
      </c>
      <c r="V1028" s="55"/>
      <c r="W1028" s="55">
        <v>9.1410993431830499E-4</v>
      </c>
      <c r="X1028" s="55">
        <v>7.0426393024108991E-3</v>
      </c>
      <c r="Y1028" s="94">
        <f t="shared" si="65"/>
        <v>4.5912275551738616E-3</v>
      </c>
      <c r="Z1028" s="54">
        <f t="shared" si="66"/>
        <v>1004591.2275551739</v>
      </c>
      <c r="AA1028" s="54">
        <f t="shared" si="67"/>
        <v>4591.2275551739149</v>
      </c>
      <c r="AB1028" s="101">
        <v>9750.4963854375528</v>
      </c>
      <c r="AC1028" s="6">
        <f t="shared" si="64"/>
        <v>1029718.1038466112</v>
      </c>
    </row>
    <row r="1029" spans="2:29">
      <c r="B1029" s="112">
        <v>44952</v>
      </c>
      <c r="C1029" s="33">
        <v>1025</v>
      </c>
      <c r="D1029" s="55">
        <f>Bond_Historical!K1029</f>
        <v>-1.8861070628931008E-3</v>
      </c>
      <c r="E1029" s="55">
        <f>Bond_Historical!L1029</f>
        <v>-1.6947871073143045E-3</v>
      </c>
      <c r="F1029" s="55">
        <f>Bond_Historical!M1029</f>
        <v>-2.1420101373839863E-3</v>
      </c>
      <c r="G1029" s="55">
        <f>Bond_Historical!N1029</f>
        <v>-3.6087681248168614E-4</v>
      </c>
      <c r="H1029" s="55">
        <f>Bond_Historical!O1029</f>
        <v>3.7598866756982543E-4</v>
      </c>
      <c r="I1029" s="55">
        <f>Bond_Historical!P1029</f>
        <v>-9.8391071468099315E-4</v>
      </c>
      <c r="J1029" s="55">
        <f>Equity_Historical!P1030</f>
        <v>3.9404220638835981E-2</v>
      </c>
      <c r="K1029" s="55">
        <f>Equity_Historical!Q1030</f>
        <v>4.0171616913196588E-2</v>
      </c>
      <c r="L1029" s="55">
        <f>Equity_Historical!R1030</f>
        <v>-9.1380012318506261E-4</v>
      </c>
      <c r="M1029" s="55">
        <f>Equity_Historical!S1030</f>
        <v>-7.3550307466855062E-3</v>
      </c>
      <c r="N1029" s="55">
        <f>Equity_Historical!T1030</f>
        <v>2.7163613668051154E-3</v>
      </c>
      <c r="O1029" s="55">
        <f>Equity_Historical!U1030</f>
        <v>6.1625772899813634E-3</v>
      </c>
      <c r="P1029" s="55">
        <f>Equity_Historical!V1030</f>
        <v>1.0780341359045537E-2</v>
      </c>
      <c r="Q1029" s="55">
        <f>Equity_Historical!W1030</f>
        <v>4.5423168554477806E-3</v>
      </c>
      <c r="R1029" s="55">
        <f>Equity_Historical!X1030</f>
        <v>-4.0603766529750309E-5</v>
      </c>
      <c r="S1029" s="55">
        <f>Equity_Historical!Y1030</f>
        <v>1.4694914075956399E-2</v>
      </c>
      <c r="T1029" s="55">
        <f>Equity_Historical!Z1030</f>
        <v>1.8111793036537951E-2</v>
      </c>
      <c r="V1029" s="55"/>
      <c r="W1029" s="55">
        <v>-1.2026015139525727E-3</v>
      </c>
      <c r="X1029" s="55">
        <v>1.808479859085755E-2</v>
      </c>
      <c r="Y1029" s="94">
        <f t="shared" si="65"/>
        <v>1.03698385489335E-2</v>
      </c>
      <c r="Z1029" s="54">
        <f t="shared" si="66"/>
        <v>1010369.8385489335</v>
      </c>
      <c r="AA1029" s="54">
        <f t="shared" si="67"/>
        <v>10369.838548933505</v>
      </c>
      <c r="AB1029" s="101">
        <v>9763.912283706828</v>
      </c>
      <c r="AC1029" s="6">
        <f t="shared" ref="AC1029:AC1092" si="68">AC1028+AA1029</f>
        <v>1040087.9423955447</v>
      </c>
    </row>
    <row r="1030" spans="2:29">
      <c r="B1030" s="112">
        <v>44953</v>
      </c>
      <c r="C1030" s="33">
        <v>1026</v>
      </c>
      <c r="D1030" s="55">
        <f>Bond_Historical!K1030</f>
        <v>-1.0791761117063009E-3</v>
      </c>
      <c r="E1030" s="55">
        <f>Bond_Historical!L1030</f>
        <v>-1.4976392484658651E-3</v>
      </c>
      <c r="F1030" s="55">
        <f>Bond_Historical!M1030</f>
        <v>-1.7165799669046644E-3</v>
      </c>
      <c r="G1030" s="55">
        <f>Bond_Historical!N1030</f>
        <v>-2.8918078343518564E-3</v>
      </c>
      <c r="H1030" s="55">
        <f>Bond_Historical!O1030</f>
        <v>-2.4457959010188504E-3</v>
      </c>
      <c r="I1030" s="55">
        <f>Bond_Historical!P1030</f>
        <v>-7.8768727265863061E-4</v>
      </c>
      <c r="J1030" s="55">
        <f>Equity_Historical!P1031</f>
        <v>-1.8426276296436658E-2</v>
      </c>
      <c r="K1030" s="55">
        <f>Equity_Historical!Q1031</f>
        <v>2.9697265870000825E-2</v>
      </c>
      <c r="L1030" s="55">
        <f>Equity_Historical!R1031</f>
        <v>7.6355392036189951E-3</v>
      </c>
      <c r="M1030" s="55">
        <f>Equity_Historical!S1031</f>
        <v>-6.0037478638764975E-3</v>
      </c>
      <c r="N1030" s="55">
        <f>Equity_Historical!T1031</f>
        <v>-2.4443469270629928E-3</v>
      </c>
      <c r="O1030" s="55">
        <f>Equity_Historical!U1031</f>
        <v>2.4260326579225665E-3</v>
      </c>
      <c r="P1030" s="55">
        <f>Equity_Historical!V1031</f>
        <v>-1.0864743364108924E-3</v>
      </c>
      <c r="Q1030" s="55">
        <f>Equity_Historical!W1031</f>
        <v>3.1626889100298778E-4</v>
      </c>
      <c r="R1030" s="55">
        <f>Equity_Historical!X1031</f>
        <v>-1.3142407822647733E-2</v>
      </c>
      <c r="S1030" s="55">
        <f>Equity_Historical!Y1031</f>
        <v>1.3591604939733243E-2</v>
      </c>
      <c r="T1030" s="55">
        <f>Equity_Historical!Z1031</f>
        <v>-7.195809207530479E-3</v>
      </c>
      <c r="V1030" s="55"/>
      <c r="W1030" s="55">
        <v>-1.8950869754522008E-3</v>
      </c>
      <c r="X1030" s="55">
        <v>-1.2888036818273947E-3</v>
      </c>
      <c r="Y1030" s="94">
        <f t="shared" ref="Y1030:Y1093" si="69">W1030*$AF$2+X1030*$AG$2</f>
        <v>-1.5313169992773172E-3</v>
      </c>
      <c r="Z1030" s="54">
        <f t="shared" ref="Z1030:Z1093" si="70">Y1030*$AW$7+$AW$7</f>
        <v>998468.68300072267</v>
      </c>
      <c r="AA1030" s="54">
        <f t="shared" ref="AA1030:AA1093" si="71">Z1030-$AW$7</f>
        <v>-1531.3169992773328</v>
      </c>
      <c r="AB1030" s="101">
        <v>9771.3550846040016</v>
      </c>
      <c r="AC1030" s="6">
        <f t="shared" si="68"/>
        <v>1038556.6253962674</v>
      </c>
    </row>
    <row r="1031" spans="2:29">
      <c r="B1031" s="112">
        <v>44956</v>
      </c>
      <c r="C1031" s="33">
        <v>1027</v>
      </c>
      <c r="D1031" s="55">
        <f>Bond_Historical!K1031</f>
        <v>-2.838420772307121E-3</v>
      </c>
      <c r="E1031" s="55">
        <f>Bond_Historical!L1031</f>
        <v>-2.7015552681615078E-3</v>
      </c>
      <c r="F1031" s="55">
        <f>Bond_Historical!M1031</f>
        <v>-1.7197988222338878E-3</v>
      </c>
      <c r="G1031" s="55">
        <f>Bond_Historical!N1031</f>
        <v>-3.808088327324064E-3</v>
      </c>
      <c r="H1031" s="55">
        <f>Bond_Historical!O1031</f>
        <v>-4.9093960734435029E-3</v>
      </c>
      <c r="I1031" s="55">
        <f>Bond_Historical!P1031</f>
        <v>1.9707190191668269E-4</v>
      </c>
      <c r="J1031" s="55">
        <f>Equity_Historical!P1032</f>
        <v>-1.7891126178657121E-2</v>
      </c>
      <c r="K1031" s="55">
        <f>Equity_Historical!Q1032</f>
        <v>-3.1327925149189056E-2</v>
      </c>
      <c r="L1031" s="55">
        <f>Equity_Historical!R1032</f>
        <v>-8.0575037960436847E-3</v>
      </c>
      <c r="M1031" s="55">
        <f>Equity_Historical!S1032</f>
        <v>8.1960484372839929E-3</v>
      </c>
      <c r="N1031" s="55">
        <f>Equity_Historical!T1032</f>
        <v>-1.2312069691781086E-2</v>
      </c>
      <c r="O1031" s="55">
        <f>Equity_Historical!U1032</f>
        <v>-8.516749305885361E-3</v>
      </c>
      <c r="P1031" s="55">
        <f>Equity_Historical!V1032</f>
        <v>-1.244174290416635E-2</v>
      </c>
      <c r="Q1031" s="55">
        <f>Equity_Historical!W1032</f>
        <v>1.4739219641844218E-3</v>
      </c>
      <c r="R1031" s="55">
        <f>Equity_Historical!X1032</f>
        <v>-5.3497960189846931E-4</v>
      </c>
      <c r="S1031" s="55">
        <f>Equity_Historical!Y1032</f>
        <v>-2.028233664499822E-2</v>
      </c>
      <c r="T1031" s="55">
        <f>Equity_Historical!Z1032</f>
        <v>5.7702601757260996E-3</v>
      </c>
      <c r="V1031" s="55"/>
      <c r="W1031" s="55">
        <v>-2.6394151310101615E-3</v>
      </c>
      <c r="X1031" s="55">
        <v>-3.8086382082321402E-2</v>
      </c>
      <c r="Y1031" s="94">
        <f t="shared" si="69"/>
        <v>-2.3907595301796904E-2</v>
      </c>
      <c r="Z1031" s="54">
        <f t="shared" si="70"/>
        <v>976092.40469820308</v>
      </c>
      <c r="AA1031" s="54">
        <f t="shared" si="71"/>
        <v>-23907.595301796915</v>
      </c>
      <c r="AB1031" s="101">
        <v>9775.8453373995144</v>
      </c>
      <c r="AC1031" s="6">
        <f t="shared" si="68"/>
        <v>1014649.0300944705</v>
      </c>
    </row>
    <row r="1032" spans="2:29">
      <c r="B1032" s="112">
        <v>44957</v>
      </c>
      <c r="C1032" s="33">
        <v>1028</v>
      </c>
      <c r="D1032" s="55">
        <f>Bond_Historical!K1032</f>
        <v>4.5916330303035742E-3</v>
      </c>
      <c r="E1032" s="55">
        <f>Bond_Historical!L1032</f>
        <v>4.0993366688954437E-3</v>
      </c>
      <c r="F1032" s="55">
        <f>Bond_Historical!M1032</f>
        <v>3.865352048458046E-3</v>
      </c>
      <c r="G1032" s="55">
        <f>Bond_Historical!N1032</f>
        <v>7.150848264651846E-3</v>
      </c>
      <c r="H1032" s="55">
        <f>Bond_Historical!O1032</f>
        <v>-3.7847160998507711E-4</v>
      </c>
      <c r="I1032" s="55">
        <f>Bond_Historical!P1032</f>
        <v>9.8447130899012732E-4</v>
      </c>
      <c r="J1032" s="55">
        <f>Equity_Historical!P1033</f>
        <v>2.1345194242486733E-2</v>
      </c>
      <c r="K1032" s="55">
        <f>Equity_Historical!Q1033</f>
        <v>1.2904266115896368E-2</v>
      </c>
      <c r="L1032" s="55">
        <f>Equity_Historical!R1033</f>
        <v>1.2027319531926664E-2</v>
      </c>
      <c r="M1032" s="55">
        <f>Equity_Historical!S1033</f>
        <v>1.717190133734553E-2</v>
      </c>
      <c r="N1032" s="55">
        <f>Equity_Historical!T1033</f>
        <v>1.7735851237052336E-2</v>
      </c>
      <c r="O1032" s="55">
        <f>Equity_Historical!U1033</f>
        <v>5.9478629985204486E-3</v>
      </c>
      <c r="P1032" s="55">
        <f>Equity_Historical!V1033</f>
        <v>2.4148870013109093E-2</v>
      </c>
      <c r="Q1032" s="55">
        <f>Equity_Historical!W1033</f>
        <v>2.7316743876689615E-3</v>
      </c>
      <c r="R1032" s="55">
        <f>Equity_Historical!X1033</f>
        <v>2.7210348121633279E-2</v>
      </c>
      <c r="S1032" s="55">
        <f>Equity_Historical!Y1033</f>
        <v>8.9803805290639954E-3</v>
      </c>
      <c r="T1032" s="55">
        <f>Equity_Historical!Z1033</f>
        <v>5.311647189722951E-3</v>
      </c>
      <c r="V1032" s="55"/>
      <c r="W1032" s="55">
        <v>4.4849589956080602E-3</v>
      </c>
      <c r="X1032" s="55">
        <v>3.2013884683218807E-2</v>
      </c>
      <c r="Y1032" s="94">
        <f t="shared" si="69"/>
        <v>2.1002314408174509E-2</v>
      </c>
      <c r="Z1032" s="54">
        <f t="shared" si="70"/>
        <v>1021002.3144081745</v>
      </c>
      <c r="AA1032" s="54">
        <f t="shared" si="71"/>
        <v>21002.314408174483</v>
      </c>
      <c r="AB1032" s="101">
        <v>9856.1489893218968</v>
      </c>
      <c r="AC1032" s="6">
        <f t="shared" si="68"/>
        <v>1035651.344502645</v>
      </c>
    </row>
    <row r="1033" spans="2:29">
      <c r="B1033" s="112">
        <v>44958</v>
      </c>
      <c r="C1033" s="33">
        <v>1029</v>
      </c>
      <c r="D1033" s="55">
        <f>Bond_Historical!K1033</f>
        <v>6.4078908110569563E-3</v>
      </c>
      <c r="E1033" s="55">
        <f>Bond_Historical!L1033</f>
        <v>7.0271882877808289E-3</v>
      </c>
      <c r="F1033" s="55">
        <f>Bond_Historical!M1033</f>
        <v>5.7381427527138417E-3</v>
      </c>
      <c r="G1033" s="55">
        <f>Bond_Historical!N1033</f>
        <v>1.0100226905550498E-2</v>
      </c>
      <c r="H1033" s="55">
        <f>Bond_Historical!O1033</f>
        <v>7.9214691497159675E-3</v>
      </c>
      <c r="I1033" s="55">
        <f>Bond_Historical!P1033</f>
        <v>3.9756165778570673E-3</v>
      </c>
      <c r="J1033" s="55">
        <f>Equity_Historical!P1034</f>
        <v>-1.1007868018730795E-2</v>
      </c>
      <c r="K1033" s="55">
        <f>Equity_Historical!Q1034</f>
        <v>2.7476975735548186E-2</v>
      </c>
      <c r="L1033" s="55">
        <f>Equity_Historical!R1034</f>
        <v>5.5452607965369924E-3</v>
      </c>
      <c r="M1033" s="55">
        <f>Equity_Historical!S1034</f>
        <v>1.5644091657610339E-3</v>
      </c>
      <c r="N1033" s="55">
        <f>Equity_Historical!T1034</f>
        <v>2.5660499779300945E-3</v>
      </c>
      <c r="O1033" s="55">
        <f>Equity_Historical!U1034</f>
        <v>-2.6471138171688577E-3</v>
      </c>
      <c r="P1033" s="55">
        <f>Equity_Historical!V1034</f>
        <v>1.6647406543017971E-2</v>
      </c>
      <c r="Q1033" s="55">
        <f>Equity_Historical!W1034</f>
        <v>1.4678174819185194E-3</v>
      </c>
      <c r="R1033" s="55">
        <f>Equity_Historical!X1034</f>
        <v>-4.3968234929272773E-3</v>
      </c>
      <c r="S1033" s="55">
        <f>Equity_Historical!Y1034</f>
        <v>7.8698080063530941E-3</v>
      </c>
      <c r="T1033" s="55">
        <f>Equity_Historical!Z1034</f>
        <v>9.7667087620895709E-3</v>
      </c>
      <c r="V1033" s="55"/>
      <c r="W1033" s="55">
        <v>7.3515605506110542E-3</v>
      </c>
      <c r="X1033" s="55">
        <v>2.0327863882981488E-3</v>
      </c>
      <c r="Y1033" s="94">
        <f t="shared" si="69"/>
        <v>4.1602960532233111E-3</v>
      </c>
      <c r="Z1033" s="54">
        <f t="shared" si="70"/>
        <v>1004160.2960532233</v>
      </c>
      <c r="AA1033" s="54">
        <f t="shared" si="71"/>
        <v>4160.2960532233119</v>
      </c>
      <c r="AB1033" s="101">
        <v>9889.2389752819436</v>
      </c>
      <c r="AC1033" s="6">
        <f t="shared" si="68"/>
        <v>1039811.6405558683</v>
      </c>
    </row>
    <row r="1034" spans="2:29">
      <c r="B1034" s="112">
        <v>44959</v>
      </c>
      <c r="C1034" s="33">
        <v>1030</v>
      </c>
      <c r="D1034" s="55">
        <f>Bond_Historical!K1034</f>
        <v>6.7098015810724046E-4</v>
      </c>
      <c r="E1034" s="55">
        <f>Bond_Historical!L1034</f>
        <v>1.0918491921665739E-3</v>
      </c>
      <c r="F1034" s="55">
        <f>Bond_Historical!M1034</f>
        <v>0</v>
      </c>
      <c r="G1034" s="55">
        <f>Bond_Historical!N1034</f>
        <v>1.4319829177564703E-3</v>
      </c>
      <c r="H1034" s="55">
        <f>Bond_Historical!O1034</f>
        <v>-1.8803248573891164E-3</v>
      </c>
      <c r="I1034" s="55">
        <f>Bond_Historical!P1034</f>
        <v>2.1584235425631724E-3</v>
      </c>
      <c r="J1034" s="55">
        <f>Equity_Historical!P1035</f>
        <v>-3.1788016115923419E-2</v>
      </c>
      <c r="K1034" s="55">
        <f>Equity_Historical!Q1035</f>
        <v>0.20930749263447435</v>
      </c>
      <c r="L1034" s="55">
        <f>Equity_Historical!R1035</f>
        <v>-7.2844360400332831E-3</v>
      </c>
      <c r="M1034" s="55">
        <f>Equity_Historical!S1035</f>
        <v>-1.794036662468642E-2</v>
      </c>
      <c r="N1034" s="55">
        <f>Equity_Historical!T1035</f>
        <v>5.3805285942658473E-3</v>
      </c>
      <c r="O1034" s="55">
        <f>Equity_Historical!U1035</f>
        <v>-4.6673035241314286E-3</v>
      </c>
      <c r="P1034" s="55">
        <f>Equity_Historical!V1035</f>
        <v>1.1000477539084596E-3</v>
      </c>
      <c r="Q1034" s="55">
        <f>Equity_Historical!W1035</f>
        <v>-3.0428359001601788E-3</v>
      </c>
      <c r="R1034" s="55">
        <f>Equity_Historical!X1035</f>
        <v>-5.4092911488913389E-2</v>
      </c>
      <c r="S1034" s="55">
        <f>Equity_Historical!Y1035</f>
        <v>3.639221334808216E-2</v>
      </c>
      <c r="T1034" s="55">
        <f>Equity_Historical!Z1035</f>
        <v>-4.9053747434883631E-2</v>
      </c>
      <c r="V1034" s="55"/>
      <c r="W1034" s="55">
        <v>9.0952179260531964E-4</v>
      </c>
      <c r="X1034" s="55">
        <v>3.1373429773578154E-2</v>
      </c>
      <c r="Y1034" s="94">
        <f t="shared" si="69"/>
        <v>1.9187866581189018E-2</v>
      </c>
      <c r="Z1034" s="54">
        <f t="shared" si="70"/>
        <v>1019187.866581189</v>
      </c>
      <c r="AA1034" s="54">
        <f t="shared" si="71"/>
        <v>19187.86658118898</v>
      </c>
      <c r="AB1034" s="101">
        <v>9908.1419387041824</v>
      </c>
      <c r="AC1034" s="6">
        <f t="shared" si="68"/>
        <v>1058999.5071370574</v>
      </c>
    </row>
    <row r="1035" spans="2:29">
      <c r="B1035" s="112">
        <v>44960</v>
      </c>
      <c r="C1035" s="33">
        <v>1031</v>
      </c>
      <c r="D1035" s="55">
        <f>Bond_Historical!K1035</f>
        <v>-8.8900693701186549E-3</v>
      </c>
      <c r="E1035" s="55">
        <f>Bond_Historical!L1035</f>
        <v>-9.6703525887954691E-3</v>
      </c>
      <c r="F1035" s="55">
        <f>Bond_Historical!M1035</f>
        <v>-7.7156115719044169E-3</v>
      </c>
      <c r="G1035" s="55">
        <f>Bond_Historical!N1035</f>
        <v>-1.1423514313596303E-2</v>
      </c>
      <c r="H1035" s="55">
        <f>Bond_Historical!O1035</f>
        <v>-8.6957968303051289E-3</v>
      </c>
      <c r="I1035" s="55">
        <f>Bond_Historical!P1035</f>
        <v>-4.3213326523532025E-3</v>
      </c>
      <c r="J1035" s="55">
        <f>Equity_Historical!P1036</f>
        <v>6.903779958802557E-3</v>
      </c>
      <c r="K1035" s="55">
        <f>Equity_Historical!Q1036</f>
        <v>-1.1937334273268133E-2</v>
      </c>
      <c r="L1035" s="55">
        <f>Equity_Historical!R1036</f>
        <v>-1.3388118879685282E-2</v>
      </c>
      <c r="M1035" s="55">
        <f>Equity_Historical!S1036</f>
        <v>4.9608492766024404E-3</v>
      </c>
      <c r="N1035" s="55">
        <f>Equity_Historical!T1036</f>
        <v>-2.1150305894934024E-2</v>
      </c>
      <c r="O1035" s="55">
        <f>Equity_Historical!U1036</f>
        <v>1.5355812474544761E-2</v>
      </c>
      <c r="P1035" s="55">
        <f>Equity_Historical!V1036</f>
        <v>-2.3718921554956286E-2</v>
      </c>
      <c r="Q1035" s="55">
        <f>Equity_Historical!W1036</f>
        <v>-2.3713226332366843E-2</v>
      </c>
      <c r="R1035" s="55">
        <f>Equity_Historical!X1036</f>
        <v>2.524280972244317E-3</v>
      </c>
      <c r="S1035" s="55">
        <f>Equity_Historical!Y1036</f>
        <v>2.41068912438944E-2</v>
      </c>
      <c r="T1035" s="55">
        <f>Equity_Historical!Z1036</f>
        <v>-1.2059755027005955E-3</v>
      </c>
      <c r="V1035" s="55"/>
      <c r="W1035" s="55">
        <v>-9.0685063772706492E-3</v>
      </c>
      <c r="X1035" s="55">
        <v>-2.44342037026395E-2</v>
      </c>
      <c r="Y1035" s="94">
        <f t="shared" si="69"/>
        <v>-1.828792477249196E-2</v>
      </c>
      <c r="Z1035" s="54">
        <f t="shared" si="70"/>
        <v>981712.07522750809</v>
      </c>
      <c r="AA1035" s="54">
        <f t="shared" si="71"/>
        <v>-18287.924772491911</v>
      </c>
      <c r="AB1035" s="101">
        <v>9922.2882524080342</v>
      </c>
      <c r="AC1035" s="6">
        <f t="shared" si="68"/>
        <v>1040711.5823645655</v>
      </c>
    </row>
    <row r="1036" spans="2:29">
      <c r="B1036" s="112">
        <v>44963</v>
      </c>
      <c r="C1036" s="33">
        <v>1032</v>
      </c>
      <c r="D1036" s="55">
        <f>Bond_Historical!K1036</f>
        <v>-6.2434528975592457E-3</v>
      </c>
      <c r="E1036" s="55">
        <f>Bond_Historical!L1036</f>
        <v>-5.5252806791375444E-3</v>
      </c>
      <c r="F1036" s="55">
        <f>Bond_Historical!M1036</f>
        <v>-5.609484487336518E-3</v>
      </c>
      <c r="G1036" s="55">
        <f>Bond_Historical!N1036</f>
        <v>-7.7191443078494472E-3</v>
      </c>
      <c r="H1036" s="55">
        <f>Bond_Historical!O1036</f>
        <v>-4.7578547007526648E-3</v>
      </c>
      <c r="I1036" s="55">
        <f>Bond_Historical!P1036</f>
        <v>-4.142382233001585E-3</v>
      </c>
      <c r="J1036" s="55">
        <f>Equity_Historical!P1037</f>
        <v>-1.6991080771645581E-3</v>
      </c>
      <c r="K1036" s="55">
        <f>Equity_Historical!Q1037</f>
        <v>-2.5228610973422132E-3</v>
      </c>
      <c r="L1036" s="55">
        <f>Equity_Historical!R1037</f>
        <v>-7.2950299549646444E-3</v>
      </c>
      <c r="M1036" s="55">
        <f>Equity_Historical!S1037</f>
        <v>-4.9608492766023658E-3</v>
      </c>
      <c r="N1036" s="55">
        <f>Equity_Historical!T1037</f>
        <v>-8.5318280951237457E-3</v>
      </c>
      <c r="O1036" s="55">
        <f>Equity_Historical!U1037</f>
        <v>5.8654851939000307E-3</v>
      </c>
      <c r="P1036" s="55">
        <f>Equity_Historical!V1037</f>
        <v>-6.7325330709456848E-3</v>
      </c>
      <c r="Q1036" s="55">
        <f>Equity_Historical!W1037</f>
        <v>6.649477141001143E-3</v>
      </c>
      <c r="R1036" s="55">
        <f>Equity_Historical!X1037</f>
        <v>6.7985261873339054E-3</v>
      </c>
      <c r="S1036" s="55">
        <f>Equity_Historical!Y1037</f>
        <v>-1.8091408711348705E-2</v>
      </c>
      <c r="T1036" s="55">
        <f>Equity_Historical!Z1037</f>
        <v>1.0217149117256763E-2</v>
      </c>
      <c r="V1036" s="55"/>
      <c r="W1036" s="55">
        <v>-6.1155882399261934E-3</v>
      </c>
      <c r="X1036" s="55">
        <v>-1.5968309129765594E-2</v>
      </c>
      <c r="Y1036" s="94">
        <f t="shared" si="69"/>
        <v>-1.2027220773829833E-2</v>
      </c>
      <c r="Z1036" s="54">
        <f t="shared" si="70"/>
        <v>987972.77922617015</v>
      </c>
      <c r="AA1036" s="54">
        <f t="shared" si="71"/>
        <v>-12027.220773829846</v>
      </c>
      <c r="AB1036" s="101">
        <v>9947.4007008390035</v>
      </c>
      <c r="AC1036" s="6">
        <f t="shared" si="68"/>
        <v>1028684.3615907356</v>
      </c>
    </row>
    <row r="1037" spans="2:29">
      <c r="B1037" s="112">
        <v>44964</v>
      </c>
      <c r="C1037" s="33">
        <v>1033</v>
      </c>
      <c r="D1037" s="55">
        <f>Bond_Historical!K1037</f>
        <v>-1.3622575773644416E-3</v>
      </c>
      <c r="E1037" s="55">
        <f>Bond_Historical!L1037</f>
        <v>-1.7140524108368996E-3</v>
      </c>
      <c r="F1037" s="55">
        <f>Bond_Historical!M1037</f>
        <v>-2.165852217226814E-3</v>
      </c>
      <c r="G1037" s="55">
        <f>Bond_Historical!N1037</f>
        <v>-3.2875412718547832E-3</v>
      </c>
      <c r="H1037" s="55">
        <f>Bond_Historical!O1037</f>
        <v>2.8573616454583752E-3</v>
      </c>
      <c r="I1037" s="55">
        <f>Bond_Historical!P1037</f>
        <v>-5.932744619041758E-4</v>
      </c>
      <c r="J1037" s="55">
        <f>Equity_Historical!P1038</f>
        <v>2.8151019335881603E-2</v>
      </c>
      <c r="K1037" s="55">
        <f>Equity_Historical!Q1038</f>
        <v>2.9445047649542973E-2</v>
      </c>
      <c r="L1037" s="55">
        <f>Equity_Historical!R1038</f>
        <v>2.1303304627306894E-3</v>
      </c>
      <c r="M1037" s="55">
        <f>Equity_Historical!S1038</f>
        <v>-1.4022720304679095E-2</v>
      </c>
      <c r="N1037" s="55">
        <f>Equity_Historical!T1038</f>
        <v>7.2359248477530641E-2</v>
      </c>
      <c r="O1037" s="55">
        <f>Equity_Historical!U1038</f>
        <v>1.211626240455219E-2</v>
      </c>
      <c r="P1037" s="55">
        <f>Equity_Historical!V1038</f>
        <v>-4.9994732178811384E-3</v>
      </c>
      <c r="Q1037" s="55">
        <f>Equity_Historical!W1038</f>
        <v>-3.2119269155398249E-3</v>
      </c>
      <c r="R1037" s="55">
        <f>Equity_Historical!X1038</f>
        <v>3.44504044822892E-3</v>
      </c>
      <c r="S1037" s="55">
        <f>Equity_Historical!Y1038</f>
        <v>1.9061979997832709E-2</v>
      </c>
      <c r="T1037" s="55">
        <f>Equity_Historical!Z1038</f>
        <v>-1.7323143281663055E-3</v>
      </c>
      <c r="V1037" s="55"/>
      <c r="W1037" s="55">
        <v>-1.9027265593742539E-3</v>
      </c>
      <c r="X1037" s="55">
        <v>7.0053694582521545E-2</v>
      </c>
      <c r="Y1037" s="94">
        <f t="shared" si="69"/>
        <v>4.1271126125763224E-2</v>
      </c>
      <c r="Z1037" s="54">
        <f t="shared" si="70"/>
        <v>1041271.1261257632</v>
      </c>
      <c r="AA1037" s="54">
        <f t="shared" si="71"/>
        <v>41271.12612576317</v>
      </c>
      <c r="AB1037" s="101">
        <v>9962.7775772562018</v>
      </c>
      <c r="AC1037" s="6">
        <f t="shared" si="68"/>
        <v>1069955.4877164988</v>
      </c>
    </row>
    <row r="1038" spans="2:29">
      <c r="B1038" s="112">
        <v>44965</v>
      </c>
      <c r="C1038" s="33">
        <v>1034</v>
      </c>
      <c r="D1038" s="55">
        <f>Bond_Historical!K1038</f>
        <v>1.7705746561934516E-3</v>
      </c>
      <c r="E1038" s="55">
        <f>Bond_Historical!L1038</f>
        <v>1.4118105461717646E-3</v>
      </c>
      <c r="F1038" s="55">
        <f>Bond_Historical!M1038</f>
        <v>2.5985317914707742E-3</v>
      </c>
      <c r="G1038" s="55">
        <f>Bond_Historical!N1038</f>
        <v>1.0057275274693452E-3</v>
      </c>
      <c r="H1038" s="55">
        <f>Bond_Historical!O1038</f>
        <v>5.3121800470556863E-3</v>
      </c>
      <c r="I1038" s="55">
        <f>Bond_Historical!P1038</f>
        <v>3.9554859507298721E-4</v>
      </c>
      <c r="J1038" s="55">
        <f>Equity_Historical!P1039</f>
        <v>-8.7398774726516384E-3</v>
      </c>
      <c r="K1038" s="55">
        <f>Equity_Historical!Q1039</f>
        <v>-4.3681129749097262E-2</v>
      </c>
      <c r="L1038" s="55">
        <f>Equity_Historical!R1039</f>
        <v>-5.4053443690292007E-3</v>
      </c>
      <c r="M1038" s="55">
        <f>Equity_Historical!S1039</f>
        <v>1.6126564215468327E-3</v>
      </c>
      <c r="N1038" s="55">
        <f>Equity_Historical!T1039</f>
        <v>-1.1507097699905867E-2</v>
      </c>
      <c r="O1038" s="55">
        <f>Equity_Historical!U1039</f>
        <v>-7.0558805969712793E-3</v>
      </c>
      <c r="P1038" s="55">
        <f>Equity_Historical!V1039</f>
        <v>-4.5668713825188847E-3</v>
      </c>
      <c r="Q1038" s="55">
        <f>Equity_Historical!W1039</f>
        <v>-1.5998688089062348E-2</v>
      </c>
      <c r="R1038" s="55">
        <f>Equity_Historical!X1039</f>
        <v>1.3207075056638738E-2</v>
      </c>
      <c r="S1038" s="55">
        <f>Equity_Historical!Y1039</f>
        <v>-1.7810427007366649E-2</v>
      </c>
      <c r="T1038" s="55">
        <f>Equity_Historical!Z1039</f>
        <v>-4.478653686128071E-3</v>
      </c>
      <c r="V1038" s="55"/>
      <c r="W1038" s="55">
        <v>1.6367617495153918E-3</v>
      </c>
      <c r="X1038" s="55">
        <v>-1.2406563835828138E-2</v>
      </c>
      <c r="Y1038" s="94">
        <f t="shared" si="69"/>
        <v>-6.7892336016907263E-3</v>
      </c>
      <c r="Z1038" s="54">
        <f t="shared" si="70"/>
        <v>993210.76639830926</v>
      </c>
      <c r="AA1038" s="54">
        <f t="shared" si="71"/>
        <v>-6789.2336016907357</v>
      </c>
      <c r="AB1038" s="101">
        <v>9967.6573415854946</v>
      </c>
      <c r="AC1038" s="6">
        <f t="shared" si="68"/>
        <v>1063166.254114808</v>
      </c>
    </row>
    <row r="1039" spans="2:29">
      <c r="B1039" s="112">
        <v>44966</v>
      </c>
      <c r="C1039" s="33">
        <v>1035</v>
      </c>
      <c r="D1039" s="55">
        <f>Bond_Historical!K1039</f>
        <v>-4.0908914481698772E-3</v>
      </c>
      <c r="E1039" s="55">
        <f>Bond_Historical!L1039</f>
        <v>-3.937657970477077E-3</v>
      </c>
      <c r="F1039" s="55">
        <f>Bond_Historical!M1039</f>
        <v>-3.4663761100784942E-3</v>
      </c>
      <c r="G1039" s="55">
        <f>Bond_Historical!N1039</f>
        <v>-8.4420789338355128E-3</v>
      </c>
      <c r="H1039" s="55">
        <f>Bond_Historical!O1039</f>
        <v>-5.3121800470556715E-3</v>
      </c>
      <c r="I1039" s="55">
        <f>Bond_Historical!P1039</f>
        <v>-3.9554859507286784E-4</v>
      </c>
      <c r="J1039" s="55">
        <f>Equity_Historical!P1040</f>
        <v>3.7674470605399669E-3</v>
      </c>
      <c r="K1039" s="55">
        <f>Equity_Historical!Q1040</f>
        <v>-3.04990567048656E-2</v>
      </c>
      <c r="L1039" s="55">
        <f>Equity_Historical!R1040</f>
        <v>9.228336895555616E-3</v>
      </c>
      <c r="M1039" s="55">
        <f>Equity_Historical!S1040</f>
        <v>4.0200373991745707E-3</v>
      </c>
      <c r="N1039" s="55">
        <f>Equity_Historical!T1040</f>
        <v>-1.4935401377791674E-2</v>
      </c>
      <c r="O1039" s="55">
        <f>Equity_Historical!U1040</f>
        <v>-1.5685930486144726E-2</v>
      </c>
      <c r="P1039" s="55">
        <f>Equity_Historical!V1040</f>
        <v>-1.5127345937876398E-2</v>
      </c>
      <c r="Q1039" s="55">
        <f>Equity_Historical!W1040</f>
        <v>-1.7366795743074374E-2</v>
      </c>
      <c r="R1039" s="55">
        <f>Equity_Historical!X1040</f>
        <v>5.1809673552557708E-3</v>
      </c>
      <c r="S1039" s="55">
        <f>Equity_Historical!Y1040</f>
        <v>-6.9355141423950821E-3</v>
      </c>
      <c r="T1039" s="55">
        <f>Equity_Historical!Z1040</f>
        <v>7.8460125081441969E-4</v>
      </c>
      <c r="V1039" s="55"/>
      <c r="W1039" s="55">
        <v>-4.9312598749234153E-3</v>
      </c>
      <c r="X1039" s="55">
        <v>-2.774030041680766E-2</v>
      </c>
      <c r="Y1039" s="94">
        <f t="shared" si="69"/>
        <v>-1.8616684200053964E-2</v>
      </c>
      <c r="Z1039" s="54">
        <f t="shared" si="70"/>
        <v>981383.31579994608</v>
      </c>
      <c r="AA1039" s="54">
        <f t="shared" si="71"/>
        <v>-18616.684200053918</v>
      </c>
      <c r="AB1039" s="101">
        <v>9978.6141942117829</v>
      </c>
      <c r="AC1039" s="6">
        <f t="shared" si="68"/>
        <v>1044549.5699147541</v>
      </c>
    </row>
    <row r="1040" spans="2:29">
      <c r="B1040" s="112">
        <v>44967</v>
      </c>
      <c r="C1040" s="33">
        <v>1036</v>
      </c>
      <c r="D1040" s="55">
        <f>Bond_Historical!K1040</f>
        <v>-4.2451264346567335E-3</v>
      </c>
      <c r="E1040" s="55">
        <f>Bond_Historical!L1040</f>
        <v>-4.359462309305665E-3</v>
      </c>
      <c r="F1040" s="55">
        <f>Bond_Historical!M1040</f>
        <v>-3.9136792377854274E-3</v>
      </c>
      <c r="G1040" s="55">
        <f>Bond_Historical!N1040</f>
        <v>-7.0278884421706512E-3</v>
      </c>
      <c r="H1040" s="55">
        <f>Bond_Historical!O1040</f>
        <v>-3.8116984623248681E-3</v>
      </c>
      <c r="I1040" s="55">
        <f>Bond_Historical!P1040</f>
        <v>-2.3762546455579469E-3</v>
      </c>
      <c r="J1040" s="55">
        <f>Equity_Historical!P1041</f>
        <v>4.1287122930474492E-2</v>
      </c>
      <c r="K1040" s="55">
        <f>Equity_Historical!Q1041</f>
        <v>-2.1417115799296817E-2</v>
      </c>
      <c r="L1040" s="55">
        <f>Equity_Historical!R1041</f>
        <v>1.5425969527810144E-2</v>
      </c>
      <c r="M1040" s="55">
        <f>Equity_Historical!S1041</f>
        <v>1.8038101613717214E-3</v>
      </c>
      <c r="N1040" s="55">
        <f>Equity_Historical!T1041</f>
        <v>6.5977616458539885E-4</v>
      </c>
      <c r="O1040" s="55">
        <f>Equity_Historical!U1041</f>
        <v>4.4055995194317871E-3</v>
      </c>
      <c r="P1040" s="55">
        <f>Equity_Historical!V1041</f>
        <v>7.0847879063026852E-3</v>
      </c>
      <c r="Q1040" s="55">
        <f>Equity_Historical!W1041</f>
        <v>2.3775496486183864E-2</v>
      </c>
      <c r="R1040" s="55">
        <f>Equity_Historical!X1041</f>
        <v>1.7388449332618846E-2</v>
      </c>
      <c r="S1040" s="55">
        <f>Equity_Historical!Y1041</f>
        <v>2.4530118908373125E-3</v>
      </c>
      <c r="T1040" s="55">
        <f>Equity_Historical!Z1041</f>
        <v>2.3687269229033737E-2</v>
      </c>
      <c r="V1040" s="55"/>
      <c r="W1040" s="55">
        <v>-4.8374143944208622E-3</v>
      </c>
      <c r="X1040" s="55">
        <v>4.0550256718448301E-3</v>
      </c>
      <c r="Y1040" s="94">
        <f t="shared" si="69"/>
        <v>4.9804964533855297E-4</v>
      </c>
      <c r="Z1040" s="54">
        <f t="shared" si="70"/>
        <v>1000498.0496453386</v>
      </c>
      <c r="AA1040" s="54">
        <f t="shared" si="71"/>
        <v>498.04964533855673</v>
      </c>
      <c r="AB1040" s="101">
        <v>10022.219675686676</v>
      </c>
      <c r="AC1040" s="6">
        <f t="shared" si="68"/>
        <v>1045047.6195600927</v>
      </c>
    </row>
    <row r="1041" spans="2:29">
      <c r="B1041" s="112">
        <v>44970</v>
      </c>
      <c r="C1041" s="33">
        <v>1037</v>
      </c>
      <c r="D1041" s="55">
        <f>Bond_Historical!K1041</f>
        <v>2.7405716717688942E-3</v>
      </c>
      <c r="E1041" s="55">
        <f>Bond_Historical!L1041</f>
        <v>3.0434565096365798E-3</v>
      </c>
      <c r="F1041" s="55">
        <f>Bond_Historical!M1041</f>
        <v>2.1763116081382826E-3</v>
      </c>
      <c r="G1041" s="55">
        <f>Bond_Historical!N1041</f>
        <v>3.7051443709678923E-3</v>
      </c>
      <c r="H1041" s="55">
        <f>Bond_Historical!O1041</f>
        <v>1.3357024880614988E-3</v>
      </c>
      <c r="I1041" s="55">
        <f>Bond_Historical!P1041</f>
        <v>5.9460348861169079E-4</v>
      </c>
      <c r="J1041" s="55">
        <f>Equity_Historical!P1042</f>
        <v>-3.8973058366666342E-3</v>
      </c>
      <c r="K1041" s="55">
        <f>Equity_Historical!Q1042</f>
        <v>2.986822198297347E-2</v>
      </c>
      <c r="L1041" s="55">
        <f>Equity_Historical!R1042</f>
        <v>1.5122858365804129E-2</v>
      </c>
      <c r="M1041" s="55">
        <f>Equity_Historical!S1042</f>
        <v>3.8303843909257979E-2</v>
      </c>
      <c r="N1041" s="55">
        <f>Equity_Historical!T1042</f>
        <v>7.3597601394872966E-3</v>
      </c>
      <c r="O1041" s="55">
        <f>Equity_Historical!U1042</f>
        <v>1.0789588995214592E-2</v>
      </c>
      <c r="P1041" s="55">
        <f>Equity_Historical!V1042</f>
        <v>2.4885337007706904E-3</v>
      </c>
      <c r="Q1041" s="55">
        <f>Equity_Historical!W1042</f>
        <v>4.752591476063767E-3</v>
      </c>
      <c r="R1041" s="55">
        <f>Equity_Historical!X1042</f>
        <v>2.2231365473944736E-3</v>
      </c>
      <c r="S1041" s="55">
        <f>Equity_Historical!Y1042</f>
        <v>1.8632138811375841E-2</v>
      </c>
      <c r="T1041" s="55">
        <f>Equity_Historical!Z1042</f>
        <v>-5.9055997855508129E-3</v>
      </c>
      <c r="V1041" s="55"/>
      <c r="W1041" s="55">
        <v>2.673407576783395E-3</v>
      </c>
      <c r="X1041" s="55">
        <v>-5.8794395637100224E-3</v>
      </c>
      <c r="Y1041" s="94">
        <f t="shared" si="69"/>
        <v>-2.4583007075126553E-3</v>
      </c>
      <c r="Z1041" s="54">
        <f t="shared" si="70"/>
        <v>997541.69929248735</v>
      </c>
      <c r="AA1041" s="54">
        <f t="shared" si="71"/>
        <v>-2458.3007075126516</v>
      </c>
      <c r="AB1041" s="101">
        <v>10039.13729356206</v>
      </c>
      <c r="AC1041" s="6">
        <f t="shared" si="68"/>
        <v>1042589.31885258</v>
      </c>
    </row>
    <row r="1042" spans="2:29">
      <c r="B1042" s="112">
        <v>44971</v>
      </c>
      <c r="C1042" s="33">
        <v>1038</v>
      </c>
      <c r="D1042" s="55">
        <f>Bond_Historical!K1042</f>
        <v>-3.4269967106807077E-3</v>
      </c>
      <c r="E1042" s="55">
        <f>Bond_Historical!L1042</f>
        <v>-3.5515044652200387E-3</v>
      </c>
      <c r="F1042" s="55">
        <f>Bond_Historical!M1042</f>
        <v>-3.0483172954815364E-3</v>
      </c>
      <c r="G1042" s="55">
        <f>Bond_Historical!N1042</f>
        <v>-2.4994769544465448E-3</v>
      </c>
      <c r="H1042" s="55">
        <f>Bond_Historical!O1042</f>
        <v>-2.6732506851393167E-3</v>
      </c>
      <c r="I1042" s="55">
        <f>Bond_Historical!P1042</f>
        <v>-1.9832990934064228E-3</v>
      </c>
      <c r="J1042" s="55">
        <f>Equity_Historical!P1043</f>
        <v>-1.1783888725865062E-2</v>
      </c>
      <c r="K1042" s="55">
        <f>Equity_Historical!Q1043</f>
        <v>2.7859346772582183E-4</v>
      </c>
      <c r="L1042" s="55">
        <f>Equity_Historical!R1043</f>
        <v>-2.8824773642297367E-3</v>
      </c>
      <c r="M1042" s="55">
        <f>Equity_Historical!S1043</f>
        <v>-1.1570019752606057E-3</v>
      </c>
      <c r="N1042" s="55">
        <f>Equity_Historical!T1043</f>
        <v>1.1776826220962736E-3</v>
      </c>
      <c r="O1042" s="55">
        <f>Equity_Historical!U1043</f>
        <v>4.4090160102329941E-3</v>
      </c>
      <c r="P1042" s="55">
        <f>Equity_Historical!V1043</f>
        <v>-9.7592912827202012E-3</v>
      </c>
      <c r="Q1042" s="55">
        <f>Equity_Historical!W1043</f>
        <v>-9.7221366741877899E-3</v>
      </c>
      <c r="R1042" s="55">
        <f>Equity_Historical!X1043</f>
        <v>-5.1002857373249706E-3</v>
      </c>
      <c r="S1042" s="55">
        <f>Equity_Historical!Y1043</f>
        <v>-4.2339171411651059E-3</v>
      </c>
      <c r="T1042" s="55">
        <f>Equity_Historical!Z1043</f>
        <v>-1.4600569463689284E-2</v>
      </c>
      <c r="V1042" s="55"/>
      <c r="W1042" s="55">
        <v>-2.8798993441714383E-3</v>
      </c>
      <c r="X1042" s="55">
        <v>1.8721952411954977E-3</v>
      </c>
      <c r="Y1042" s="94">
        <f t="shared" si="69"/>
        <v>-2.8642592951276784E-5</v>
      </c>
      <c r="Z1042" s="54">
        <f t="shared" si="70"/>
        <v>999971.35740704869</v>
      </c>
      <c r="AA1042" s="54">
        <f t="shared" si="71"/>
        <v>-28.642592951306142</v>
      </c>
      <c r="AB1042" s="101">
        <v>10107.530531020835</v>
      </c>
      <c r="AC1042" s="6">
        <f t="shared" si="68"/>
        <v>1042560.6762596287</v>
      </c>
    </row>
    <row r="1043" spans="2:29">
      <c r="B1043" s="112">
        <v>44972</v>
      </c>
      <c r="C1043" s="33">
        <v>1039</v>
      </c>
      <c r="D1043" s="55">
        <f>Bond_Historical!K1043</f>
        <v>-2.1994917058783189E-3</v>
      </c>
      <c r="E1043" s="55">
        <f>Bond_Historical!L1043</f>
        <v>-1.9334208693096316E-3</v>
      </c>
      <c r="F1043" s="55">
        <f>Bond_Historical!M1043</f>
        <v>-2.6200919861734504E-3</v>
      </c>
      <c r="G1043" s="55">
        <f>Bond_Historical!N1043</f>
        <v>-3.8074951920938258E-3</v>
      </c>
      <c r="H1043" s="55">
        <f>Bond_Historical!O1043</f>
        <v>0</v>
      </c>
      <c r="I1043" s="55">
        <f>Bond_Historical!P1043</f>
        <v>-4.3772194839287902E-3</v>
      </c>
      <c r="J1043" s="55">
        <f>Equity_Historical!P1044</f>
        <v>-3.0108606144514109E-3</v>
      </c>
      <c r="K1043" s="55">
        <f>Equity_Historical!Q1044</f>
        <v>-1.301046834435588E-2</v>
      </c>
      <c r="L1043" s="55">
        <f>Equity_Historical!R1044</f>
        <v>7.3957336245823466E-3</v>
      </c>
      <c r="M1043" s="55">
        <f>Equity_Historical!S1044</f>
        <v>-4.8349985209944872E-3</v>
      </c>
      <c r="N1043" s="55">
        <f>Equity_Historical!T1044</f>
        <v>-1.5705608640760853E-3</v>
      </c>
      <c r="O1043" s="55">
        <f>Equity_Historical!U1044</f>
        <v>4.1812176230564563E-3</v>
      </c>
      <c r="P1043" s="55">
        <f>Equity_Historical!V1044</f>
        <v>6.7169001295730342E-3</v>
      </c>
      <c r="Q1043" s="55">
        <f>Equity_Historical!W1044</f>
        <v>1.0970690729969676E-3</v>
      </c>
      <c r="R1043" s="55">
        <f>Equity_Historical!X1044</f>
        <v>-3.2111061807005544E-3</v>
      </c>
      <c r="S1043" s="55">
        <f>Equity_Historical!Y1044</f>
        <v>1.3807771488413976E-2</v>
      </c>
      <c r="T1043" s="55">
        <f>Equity_Historical!Z1044</f>
        <v>1.7819593906073948E-3</v>
      </c>
      <c r="V1043" s="55"/>
      <c r="W1043" s="55">
        <v>-2.8800891945691418E-3</v>
      </c>
      <c r="X1043" s="55">
        <v>6.4623784380126951E-3</v>
      </c>
      <c r="Y1043" s="94">
        <f t="shared" si="69"/>
        <v>2.72539138497996E-3</v>
      </c>
      <c r="Z1043" s="54">
        <f t="shared" si="70"/>
        <v>1002725.3913849799</v>
      </c>
      <c r="AA1043" s="54">
        <f t="shared" si="71"/>
        <v>2725.3913849799428</v>
      </c>
      <c r="AB1043" s="101">
        <v>10229.041230527568</v>
      </c>
      <c r="AC1043" s="6">
        <f t="shared" si="68"/>
        <v>1045286.0676446087</v>
      </c>
    </row>
    <row r="1044" spans="2:29">
      <c r="B1044" s="112">
        <v>44973</v>
      </c>
      <c r="C1044" s="33">
        <v>1040</v>
      </c>
      <c r="D1044" s="55">
        <f>Bond_Historical!K1044</f>
        <v>-3.8611629452818285E-3</v>
      </c>
      <c r="E1044" s="55">
        <f>Bond_Historical!L1044</f>
        <v>-4.184952022919494E-3</v>
      </c>
      <c r="F1044" s="55">
        <f>Bond_Historical!M1044</f>
        <v>-3.0655361676572147E-3</v>
      </c>
      <c r="G1044" s="55">
        <f>Bond_Historical!N1044</f>
        <v>-8.0334607039473597E-3</v>
      </c>
      <c r="H1044" s="55">
        <f>Bond_Historical!O1044</f>
        <v>-2.6804952874340607E-3</v>
      </c>
      <c r="I1044" s="55">
        <f>Bond_Historical!P1044</f>
        <v>-6.0000785897573556E-3</v>
      </c>
      <c r="J1044" s="55">
        <f>Equity_Historical!P1045</f>
        <v>-2.9335731566086072E-3</v>
      </c>
      <c r="K1044" s="55">
        <f>Equity_Historical!Q1045</f>
        <v>-2.7003921655032202E-2</v>
      </c>
      <c r="L1044" s="55">
        <f>Equity_Historical!R1045</f>
        <v>-1.5816598340362999E-2</v>
      </c>
      <c r="M1044" s="55">
        <f>Equity_Historical!S1045</f>
        <v>-1.4450695351448632E-2</v>
      </c>
      <c r="N1044" s="55">
        <f>Equity_Historical!T1045</f>
        <v>-1.1461856430091344E-2</v>
      </c>
      <c r="O1044" s="55">
        <f>Equity_Historical!U1045</f>
        <v>-1.3864786109577977E-2</v>
      </c>
      <c r="P1044" s="55">
        <f>Equity_Historical!V1045</f>
        <v>-2.1466073285118219E-2</v>
      </c>
      <c r="Q1044" s="55">
        <f>Equity_Historical!W1045</f>
        <v>5.0312272515782661E-3</v>
      </c>
      <c r="R1044" s="55">
        <f>Equity_Historical!X1045</f>
        <v>-7.9705876739077988E-3</v>
      </c>
      <c r="S1044" s="55">
        <f>Equity_Historical!Y1045</f>
        <v>-1.0484208653608284E-2</v>
      </c>
      <c r="T1044" s="55">
        <f>Equity_Historical!Z1045</f>
        <v>-1.7417384674558854E-2</v>
      </c>
      <c r="V1044" s="55"/>
      <c r="W1044" s="55">
        <v>-5.2701026779499406E-3</v>
      </c>
      <c r="X1044" s="55">
        <v>-1.3272923043883484E-2</v>
      </c>
      <c r="Y1044" s="94">
        <f t="shared" si="69"/>
        <v>-1.0071794897510066E-2</v>
      </c>
      <c r="Z1044" s="54">
        <f t="shared" si="70"/>
        <v>989928.20510248991</v>
      </c>
      <c r="AA1044" s="54">
        <f t="shared" si="71"/>
        <v>-10071.794897510088</v>
      </c>
      <c r="AB1044" s="101">
        <v>10231.138207830023</v>
      </c>
      <c r="AC1044" s="6">
        <f t="shared" si="68"/>
        <v>1035214.2727470986</v>
      </c>
    </row>
    <row r="1045" spans="2:29">
      <c r="B1045" s="112">
        <v>44974</v>
      </c>
      <c r="C1045" s="33">
        <v>1041</v>
      </c>
      <c r="D1045" s="55">
        <f>Bond_Historical!K1045</f>
        <v>2.2081058611898748E-3</v>
      </c>
      <c r="E1045" s="55">
        <f>Bond_Historical!L1045</f>
        <v>2.3497509426497728E-3</v>
      </c>
      <c r="F1045" s="55">
        <f>Bond_Historical!M1045</f>
        <v>3.0655361676572546E-3</v>
      </c>
      <c r="G1045" s="55">
        <f>Bond_Historical!N1045</f>
        <v>3.9313145468653386E-3</v>
      </c>
      <c r="H1045" s="55">
        <f>Bond_Historical!O1045</f>
        <v>2.680495287434114E-3</v>
      </c>
      <c r="I1045" s="55">
        <f>Bond_Historical!P1045</f>
        <v>-5.2293031098337344E-3</v>
      </c>
      <c r="J1045" s="55">
        <f>Equity_Historical!P1046</f>
        <v>-3.9210311882302937E-2</v>
      </c>
      <c r="K1045" s="55">
        <f>Equity_Historical!Q1046</f>
        <v>2.5484222542200255E-3</v>
      </c>
      <c r="L1045" s="55">
        <f>Equity_Historical!R1046</f>
        <v>1.4929244800650353E-2</v>
      </c>
      <c r="M1045" s="55">
        <f>Equity_Historical!S1046</f>
        <v>7.0560886661801409E-3</v>
      </c>
      <c r="N1045" s="55">
        <f>Equity_Historical!T1046</f>
        <v>-5.1811296545287138E-3</v>
      </c>
      <c r="O1045" s="55">
        <f>Equity_Historical!U1046</f>
        <v>2.9572577626626535E-3</v>
      </c>
      <c r="P1045" s="55">
        <f>Equity_Historical!V1046</f>
        <v>-8.2415228519946912E-3</v>
      </c>
      <c r="Q1045" s="55">
        <f>Equity_Historical!W1046</f>
        <v>1.7197936684530842E-2</v>
      </c>
      <c r="R1045" s="55">
        <f>Equity_Historical!X1046</f>
        <v>2.3783800180025291E-2</v>
      </c>
      <c r="S1045" s="55">
        <f>Equity_Historical!Y1046</f>
        <v>-7.5751857178004605E-3</v>
      </c>
      <c r="T1045" s="55">
        <f>Equity_Historical!Z1046</f>
        <v>7.2616023250463305E-2</v>
      </c>
      <c r="V1045" s="55"/>
      <c r="W1045" s="55">
        <v>2.1068311006373465E-3</v>
      </c>
      <c r="X1045" s="55">
        <v>-8.3688512826403189E-2</v>
      </c>
      <c r="Y1045" s="94">
        <f t="shared" si="69"/>
        <v>-4.9370375255586976E-2</v>
      </c>
      <c r="Z1045" s="54">
        <f t="shared" si="70"/>
        <v>950629.62474441307</v>
      </c>
      <c r="AA1045" s="54">
        <f t="shared" si="71"/>
        <v>-49370.375255586929</v>
      </c>
      <c r="AB1045" s="102">
        <v>10240.145397927263</v>
      </c>
      <c r="AC1045" s="6">
        <f t="shared" si="68"/>
        <v>985843.89749151166</v>
      </c>
    </row>
    <row r="1046" spans="2:29">
      <c r="B1046" s="112">
        <v>44978</v>
      </c>
      <c r="C1046" s="33">
        <v>1042</v>
      </c>
      <c r="D1046" s="55">
        <f>Bond_Historical!K1046</f>
        <v>-8.7227757229396772E-3</v>
      </c>
      <c r="E1046" s="55">
        <f>Bond_Historical!L1046</f>
        <v>-9.4320476859765922E-3</v>
      </c>
      <c r="F1046" s="55">
        <f>Bond_Historical!M1046</f>
        <v>-7.901718796078816E-3</v>
      </c>
      <c r="G1046" s="55">
        <f>Bond_Historical!N1046</f>
        <v>-1.4302039811473518E-2</v>
      </c>
      <c r="H1046" s="55">
        <f>Bond_Historical!O1046</f>
        <v>-4.7915361117813497E-3</v>
      </c>
      <c r="I1046" s="55">
        <f>Bond_Historical!P1046</f>
        <v>-4.0412250951891888E-3</v>
      </c>
      <c r="J1046" s="55">
        <f>Equity_Historical!P1047</f>
        <v>-9.8899686396820537E-4</v>
      </c>
      <c r="K1046" s="55">
        <f>Equity_Historical!Q1047</f>
        <v>-4.6382904285177332E-3</v>
      </c>
      <c r="L1046" s="55">
        <f>Equity_Historical!R1047</f>
        <v>6.0591009469137432E-3</v>
      </c>
      <c r="M1046" s="55">
        <f>Equity_Historical!S1047</f>
        <v>5.2596651020646633E-3</v>
      </c>
      <c r="N1046" s="55">
        <f>Equity_Historical!T1047</f>
        <v>-2.8642732524323433E-2</v>
      </c>
      <c r="O1046" s="55">
        <f>Equity_Historical!U1047</f>
        <v>-1.8519784738052322E-2</v>
      </c>
      <c r="P1046" s="55">
        <f>Equity_Historical!V1047</f>
        <v>-2.7043571306508706E-2</v>
      </c>
      <c r="Q1046" s="55">
        <f>Equity_Historical!W1047</f>
        <v>-5.5919617156960748E-3</v>
      </c>
      <c r="R1046" s="55">
        <f>Equity_Historical!X1047</f>
        <v>-1.5691103263832617E-2</v>
      </c>
      <c r="S1046" s="55">
        <f>Equity_Historical!Y1047</f>
        <v>-2.7042415882456698E-2</v>
      </c>
      <c r="T1046" s="55">
        <f>Equity_Historical!Z1047</f>
        <v>-1.4271238797007616E-2</v>
      </c>
      <c r="V1046" s="55"/>
      <c r="W1046" s="55">
        <v>-9.7174524905562932E-3</v>
      </c>
      <c r="X1046" s="55">
        <v>-4.3141966237720028E-2</v>
      </c>
      <c r="Y1046" s="94">
        <f t="shared" si="69"/>
        <v>-2.9772160738854532E-2</v>
      </c>
      <c r="Z1046" s="54">
        <f t="shared" si="70"/>
        <v>970227.83926114545</v>
      </c>
      <c r="AA1046" s="54">
        <f t="shared" si="71"/>
        <v>-29772.160738854553</v>
      </c>
      <c r="AB1046" s="101">
        <v>10243.996238726424</v>
      </c>
      <c r="AC1046" s="6">
        <f t="shared" si="68"/>
        <v>956071.7367526571</v>
      </c>
    </row>
    <row r="1047" spans="2:29">
      <c r="B1047" s="112">
        <v>44979</v>
      </c>
      <c r="C1047" s="33">
        <v>1043</v>
      </c>
      <c r="D1047" s="55">
        <f>Bond_Historical!K1047</f>
        <v>2.2225218749139875E-3</v>
      </c>
      <c r="E1047" s="55">
        <f>Bond_Historical!L1047</f>
        <v>2.6744864153277746E-3</v>
      </c>
      <c r="F1047" s="55">
        <f>Bond_Historical!M1047</f>
        <v>2.6409405997520328E-3</v>
      </c>
      <c r="G1047" s="55">
        <f>Bond_Historical!N1047</f>
        <v>2.8389516538158432E-3</v>
      </c>
      <c r="H1047" s="55">
        <f>Bond_Historical!O1047</f>
        <v>-3.8436258589408668E-4</v>
      </c>
      <c r="I1047" s="55">
        <f>Bond_Historical!P1047</f>
        <v>2.0226121712418593E-3</v>
      </c>
      <c r="J1047" s="55">
        <f>Equity_Historical!P1048</f>
        <v>-1.3037674450839976E-2</v>
      </c>
      <c r="K1047" s="55">
        <f>Equity_Historical!Q1048</f>
        <v>-5.5944347818995665E-3</v>
      </c>
      <c r="L1047" s="55">
        <f>Equity_Historical!R1048</f>
        <v>-2.1196303787228584E-2</v>
      </c>
      <c r="M1047" s="55">
        <f>Equity_Historical!S1048</f>
        <v>-3.6983702861774241E-3</v>
      </c>
      <c r="N1047" s="55">
        <f>Equity_Historical!T1048</f>
        <v>-6.8555748834178254E-4</v>
      </c>
      <c r="O1047" s="55">
        <f>Equity_Historical!U1048</f>
        <v>-7.6925819430718979E-3</v>
      </c>
      <c r="P1047" s="55">
        <f>Equity_Historical!V1048</f>
        <v>-2.6590253828390625E-2</v>
      </c>
      <c r="Q1047" s="55">
        <f>Equity_Historical!W1048</f>
        <v>-3.4567628548034545E-3</v>
      </c>
      <c r="R1047" s="55">
        <f>Equity_Historical!X1048</f>
        <v>-4.9377356842446509E-3</v>
      </c>
      <c r="S1047" s="55">
        <f>Equity_Historical!Y1048</f>
        <v>2.8918483028626718E-3</v>
      </c>
      <c r="T1047" s="55">
        <f>Equity_Historical!Z1048</f>
        <v>-1.7807643860110261E-3</v>
      </c>
      <c r="V1047" s="55"/>
      <c r="W1047" s="55">
        <v>2.4407515568255485E-3</v>
      </c>
      <c r="X1047" s="55">
        <v>-2.7940025374731108E-2</v>
      </c>
      <c r="Y1047" s="94">
        <f t="shared" si="69"/>
        <v>-1.5787714602108444E-2</v>
      </c>
      <c r="Z1047" s="54">
        <f t="shared" si="70"/>
        <v>984212.28539789154</v>
      </c>
      <c r="AA1047" s="54">
        <f t="shared" si="71"/>
        <v>-15787.714602108463</v>
      </c>
      <c r="AB1047" s="101">
        <v>10296.001933872001</v>
      </c>
      <c r="AC1047" s="6">
        <f t="shared" si="68"/>
        <v>940284.02215054864</v>
      </c>
    </row>
    <row r="1048" spans="2:29">
      <c r="B1048" s="112">
        <v>44980</v>
      </c>
      <c r="C1048" s="33">
        <v>1044</v>
      </c>
      <c r="D1048" s="55">
        <f>Bond_Historical!K1048</f>
        <v>3.6010743181078613E-3</v>
      </c>
      <c r="E1048" s="55">
        <f>Bond_Historical!L1048</f>
        <v>3.5894319696522475E-3</v>
      </c>
      <c r="F1048" s="55">
        <f>Bond_Historical!M1048</f>
        <v>2.6338032903064721E-3</v>
      </c>
      <c r="G1048" s="55">
        <f>Bond_Historical!N1048</f>
        <v>7.8130442534807901E-3</v>
      </c>
      <c r="H1048" s="55">
        <f>Bond_Historical!O1048</f>
        <v>2.3038240338739318E-3</v>
      </c>
      <c r="I1048" s="55">
        <f>Bond_Historical!P1048</f>
        <v>1.2114937929757416E-3</v>
      </c>
      <c r="J1048" s="55">
        <f>Equity_Historical!P1049</f>
        <v>9.1621400116723827E-3</v>
      </c>
      <c r="K1048" s="55">
        <f>Equity_Historical!Q1049</f>
        <v>5.3619263420359832E-3</v>
      </c>
      <c r="L1048" s="55">
        <f>Equity_Historical!R1049</f>
        <v>-1.5017881396580708E-2</v>
      </c>
      <c r="M1048" s="55">
        <f>Equity_Historical!S1049</f>
        <v>-2.4230410827476632E-3</v>
      </c>
      <c r="N1048" s="55">
        <f>Equity_Historical!T1049</f>
        <v>-9.6050597078163841E-4</v>
      </c>
      <c r="O1048" s="55">
        <f>Equity_Historical!U1049</f>
        <v>7.9789365542573525E-3</v>
      </c>
      <c r="P1048" s="55">
        <f>Equity_Historical!V1049</f>
        <v>1.3358817460328498E-2</v>
      </c>
      <c r="Q1048" s="55">
        <f>Equity_Historical!W1049</f>
        <v>-9.0223627693277342E-3</v>
      </c>
      <c r="R1048" s="55">
        <f>Equity_Historical!X1049</f>
        <v>5.710879414485415E-3</v>
      </c>
      <c r="S1048" s="55">
        <f>Equity_Historical!Y1049</f>
        <v>3.2851601474205676E-3</v>
      </c>
      <c r="T1048" s="55">
        <f>Equity_Historical!Z1049</f>
        <v>-3.1945043579179691E-3</v>
      </c>
      <c r="V1048" s="55"/>
      <c r="W1048" s="55">
        <v>4.3862286731372211E-3</v>
      </c>
      <c r="X1048" s="55">
        <v>2.2454478655438086E-2</v>
      </c>
      <c r="Y1048" s="94">
        <f t="shared" si="69"/>
        <v>1.522717866251774E-2</v>
      </c>
      <c r="Z1048" s="54">
        <f t="shared" si="70"/>
        <v>1015227.1786625177</v>
      </c>
      <c r="AA1048" s="54">
        <f t="shared" si="71"/>
        <v>15227.17866251769</v>
      </c>
      <c r="AB1048" s="101">
        <v>10300.693991666078</v>
      </c>
      <c r="AC1048" s="6">
        <f t="shared" si="68"/>
        <v>955511.20081306633</v>
      </c>
    </row>
    <row r="1049" spans="2:29">
      <c r="B1049" s="112">
        <v>44981</v>
      </c>
      <c r="C1049" s="33">
        <v>1045</v>
      </c>
      <c r="D1049" s="55">
        <f>Bond_Historical!K1049</f>
        <v>-5.5457488946761028E-3</v>
      </c>
      <c r="E1049" s="55">
        <f>Bond_Historical!L1049</f>
        <v>-5.7489611265059849E-3</v>
      </c>
      <c r="F1049" s="55">
        <f>Bond_Historical!M1049</f>
        <v>-5.2747438900585045E-3</v>
      </c>
      <c r="G1049" s="55">
        <f>Bond_Historical!N1049</f>
        <v>-7.5295680451126284E-3</v>
      </c>
      <c r="H1049" s="55">
        <f>Bond_Historical!O1049</f>
        <v>-5.9620981602368341E-3</v>
      </c>
      <c r="I1049" s="55">
        <f>Bond_Historical!P1049</f>
        <v>-1.8177915283205802E-3</v>
      </c>
      <c r="J1049" s="55">
        <f>Equity_Historical!P1050</f>
        <v>9.0404774391304171E-5</v>
      </c>
      <c r="K1049" s="55">
        <f>Equity_Historical!Q1050</f>
        <v>-9.6370094319460607E-3</v>
      </c>
      <c r="L1049" s="55">
        <f>Equity_Historical!R1050</f>
        <v>2.6707013968701415E-3</v>
      </c>
      <c r="M1049" s="55">
        <f>Equity_Historical!S1050</f>
        <v>-8.3185511815937994E-3</v>
      </c>
      <c r="N1049" s="55">
        <f>Equity_Historical!T1050</f>
        <v>1.0977844922631928E-3</v>
      </c>
      <c r="O1049" s="55">
        <f>Equity_Historical!U1050</f>
        <v>8.9807762313879134E-3</v>
      </c>
      <c r="P1049" s="55">
        <f>Equity_Historical!V1050</f>
        <v>-3.1333495072535945E-2</v>
      </c>
      <c r="Q1049" s="55">
        <f>Equity_Historical!W1050</f>
        <v>-3.5002465711406914E-3</v>
      </c>
      <c r="R1049" s="55">
        <f>Equity_Historical!X1050</f>
        <v>-1.5081976369757513E-2</v>
      </c>
      <c r="S1049" s="55">
        <f>Equity_Historical!Y1050</f>
        <v>-1.8169337613238714E-2</v>
      </c>
      <c r="T1049" s="55">
        <f>Equity_Historical!Z1050</f>
        <v>-1.8113874861758847E-2</v>
      </c>
      <c r="V1049" s="55"/>
      <c r="W1049" s="55">
        <v>-5.7424682605541266E-3</v>
      </c>
      <c r="X1049" s="55">
        <v>-5.552008522108352E-3</v>
      </c>
      <c r="Y1049" s="94">
        <f t="shared" si="69"/>
        <v>-5.6281924174866622E-3</v>
      </c>
      <c r="Z1049" s="54">
        <f t="shared" si="70"/>
        <v>994371.80758251331</v>
      </c>
      <c r="AA1049" s="54">
        <f t="shared" si="71"/>
        <v>-5628.1924174866872</v>
      </c>
      <c r="AB1049" s="101">
        <v>10321.669772910886</v>
      </c>
      <c r="AC1049" s="6">
        <f t="shared" si="68"/>
        <v>949883.00839557964</v>
      </c>
    </row>
    <row r="1050" spans="2:29">
      <c r="B1050" s="112">
        <v>44984</v>
      </c>
      <c r="C1050" s="33">
        <v>1046</v>
      </c>
      <c r="D1050" s="55">
        <f>Bond_Historical!K1050</f>
        <v>1.6670500520658928E-3</v>
      </c>
      <c r="E1050" s="55">
        <f>Bond_Historical!L1050</f>
        <v>1.9541416351534268E-3</v>
      </c>
      <c r="F1050" s="55">
        <f>Bond_Historical!M1050</f>
        <v>1.7614472274937367E-3</v>
      </c>
      <c r="G1050" s="55">
        <f>Bond_Historical!N1050</f>
        <v>2.8323711299120508E-4</v>
      </c>
      <c r="H1050" s="55">
        <f>Bond_Historical!O1050</f>
        <v>1.5419532401298804E-3</v>
      </c>
      <c r="I1050" s="55">
        <f>Bond_Historical!P1050</f>
        <v>1.4142486579227932E-3</v>
      </c>
      <c r="J1050" s="55">
        <f>Equity_Historical!P1051</f>
        <v>-1.8075139732712942E-3</v>
      </c>
      <c r="K1050" s="55">
        <f>Equity_Historical!Q1051</f>
        <v>-5.0010806307221661E-3</v>
      </c>
      <c r="L1050" s="55">
        <f>Equity_Historical!R1051</f>
        <v>-7.2558012403764081E-3</v>
      </c>
      <c r="M1050" s="55">
        <f>Equity_Historical!S1051</f>
        <v>4.3659418769319037E-3</v>
      </c>
      <c r="N1050" s="55">
        <f>Equity_Historical!T1051</f>
        <v>6.456404912404368E-3</v>
      </c>
      <c r="O1050" s="55">
        <f>Equity_Historical!U1051</f>
        <v>8.6899833448617347E-3</v>
      </c>
      <c r="P1050" s="55">
        <f>Equity_Historical!V1051</f>
        <v>-3.3264974607514364E-3</v>
      </c>
      <c r="Q1050" s="55">
        <f>Equity_Historical!W1051</f>
        <v>-4.5028831673866333E-3</v>
      </c>
      <c r="R1050" s="55">
        <f>Equity_Historical!X1051</f>
        <v>-2.0874825559584554E-3</v>
      </c>
      <c r="S1050" s="55">
        <f>Equity_Historical!Y1051</f>
        <v>8.2137878723670572E-3</v>
      </c>
      <c r="T1050" s="55">
        <f>Equity_Historical!Z1051</f>
        <v>1.0035230971895844E-2</v>
      </c>
      <c r="V1050" s="55"/>
      <c r="W1050" s="55">
        <v>1.2741911607579873E-3</v>
      </c>
      <c r="X1050" s="55">
        <v>-4.9258006495624292E-3</v>
      </c>
      <c r="Y1050" s="94">
        <f t="shared" si="69"/>
        <v>-2.4458039254342625E-3</v>
      </c>
      <c r="Z1050" s="54">
        <f t="shared" si="70"/>
        <v>997554.19607456576</v>
      </c>
      <c r="AA1050" s="54">
        <f t="shared" si="71"/>
        <v>-2445.8039254342439</v>
      </c>
      <c r="AB1050" s="101">
        <v>10322.49718819838</v>
      </c>
      <c r="AC1050" s="6">
        <f t="shared" si="68"/>
        <v>947437.2044701454</v>
      </c>
    </row>
    <row r="1051" spans="2:29">
      <c r="B1051" s="112">
        <v>44985</v>
      </c>
      <c r="C1051" s="33">
        <v>1047</v>
      </c>
      <c r="D1051" s="55">
        <f>Bond_Historical!K1051</f>
        <v>2.7762452450238615E-4</v>
      </c>
      <c r="E1051" s="55">
        <f>Bond_Historical!L1051</f>
        <v>-1.0283735007753392E-4</v>
      </c>
      <c r="F1051" s="55">
        <f>Bond_Historical!M1051</f>
        <v>1.3189274742684638E-3</v>
      </c>
      <c r="G1051" s="55">
        <f>Bond_Historical!N1051</f>
        <v>3.7791487156966955E-4</v>
      </c>
      <c r="H1051" s="55">
        <f>Bond_Historical!O1051</f>
        <v>3.8445922174932452E-3</v>
      </c>
      <c r="I1051" s="55">
        <f>Bond_Historical!P1051</f>
        <v>4.0354287039796335E-4</v>
      </c>
      <c r="J1051" s="55">
        <f>Equity_Historical!P1052</f>
        <v>-5.8060471603055821E-3</v>
      </c>
      <c r="K1051" s="55">
        <f>Equity_Historical!Q1052</f>
        <v>3.1354230403267361E-2</v>
      </c>
      <c r="L1051" s="55">
        <f>Equity_Historical!R1052</f>
        <v>4.8664764193908352E-3</v>
      </c>
      <c r="M1051" s="55">
        <f>Equity_Historical!S1052</f>
        <v>-1.1351311271233813E-2</v>
      </c>
      <c r="N1051" s="55">
        <f>Equity_Historical!T1052</f>
        <v>0</v>
      </c>
      <c r="O1051" s="55">
        <f>Equity_Historical!U1052</f>
        <v>8.336092636805301E-3</v>
      </c>
      <c r="P1051" s="55">
        <f>Equity_Historical!V1052</f>
        <v>1.490784157783585E-2</v>
      </c>
      <c r="Q1051" s="55">
        <f>Equity_Historical!W1052</f>
        <v>-1.6648583742160199E-2</v>
      </c>
      <c r="R1051" s="55">
        <f>Equity_Historical!X1052</f>
        <v>-1.5387256885851183E-2</v>
      </c>
      <c r="S1051" s="55">
        <f>Equity_Historical!Y1052</f>
        <v>-3.4537790091052423E-3</v>
      </c>
      <c r="T1051" s="55">
        <f>Equity_Historical!Z1052</f>
        <v>-5.6846655382736368E-3</v>
      </c>
      <c r="V1051" s="55"/>
      <c r="W1051" s="55">
        <v>6.3004513943532806E-4</v>
      </c>
      <c r="X1051" s="55">
        <v>2.4507394494875934E-2</v>
      </c>
      <c r="Y1051" s="94">
        <f t="shared" si="69"/>
        <v>1.4956454752699692E-2</v>
      </c>
      <c r="Z1051" s="54">
        <f t="shared" si="70"/>
        <v>1014956.4547526997</v>
      </c>
      <c r="AA1051" s="54">
        <f t="shared" si="71"/>
        <v>14956.454752699705</v>
      </c>
      <c r="AB1051" s="101">
        <v>10335.528646695195</v>
      </c>
      <c r="AC1051" s="6">
        <f t="shared" si="68"/>
        <v>962393.6592228451</v>
      </c>
    </row>
    <row r="1052" spans="2:29">
      <c r="B1052" s="112">
        <v>44986</v>
      </c>
      <c r="C1052" s="33">
        <v>1048</v>
      </c>
      <c r="D1052" s="55">
        <f>Bond_Historical!K1052</f>
        <v>-5.9417524912528724E-3</v>
      </c>
      <c r="E1052" s="55">
        <f>Bond_Historical!L1052</f>
        <v>-5.7436985687185664E-3</v>
      </c>
      <c r="F1052" s="55">
        <f>Bond_Historical!M1052</f>
        <v>-5.2958504490991523E-3</v>
      </c>
      <c r="G1052" s="55">
        <f>Bond_Historical!N1052</f>
        <v>-6.2537527422482616E-3</v>
      </c>
      <c r="H1052" s="55">
        <f>Bond_Historical!O1052</f>
        <v>-3.6521642398997314E-3</v>
      </c>
      <c r="I1052" s="55">
        <f>Bond_Historical!P1052</f>
        <v>-2.2681937960393442E-3</v>
      </c>
      <c r="J1052" s="55">
        <f>Equity_Historical!P1053</f>
        <v>8.8767919910329573E-3</v>
      </c>
      <c r="K1052" s="55">
        <f>Equity_Historical!Q1053</f>
        <v>-8.7267347646787126E-3</v>
      </c>
      <c r="L1052" s="55">
        <f>Equity_Historical!R1053</f>
        <v>-1.402883574305562E-2</v>
      </c>
      <c r="M1052" s="55">
        <f>Equity_Historical!S1053</f>
        <v>-8.0143312440786383E-4</v>
      </c>
      <c r="N1052" s="55">
        <f>Equity_Historical!T1053</f>
        <v>8.7253791689978991E-3</v>
      </c>
      <c r="O1052" s="55">
        <f>Equity_Historical!U1053</f>
        <v>-5.5964939025938331E-3</v>
      </c>
      <c r="P1052" s="55">
        <f>Equity_Historical!V1053</f>
        <v>-1.588232513392026E-2</v>
      </c>
      <c r="Q1052" s="55">
        <f>Equity_Historical!W1053</f>
        <v>-1.3521261492341327E-2</v>
      </c>
      <c r="R1052" s="55">
        <f>Equity_Historical!X1053</f>
        <v>-1.5138259742146997E-3</v>
      </c>
      <c r="S1052" s="55">
        <f>Equity_Historical!Y1053</f>
        <v>-1.4348336133369255E-2</v>
      </c>
      <c r="T1052" s="55">
        <f>Equity_Historical!Z1053</f>
        <v>1.2157158384503998E-3</v>
      </c>
      <c r="V1052" s="55"/>
      <c r="W1052" s="55">
        <v>-5.3293498466819552E-3</v>
      </c>
      <c r="X1052" s="55">
        <v>-5.5262657115547793E-3</v>
      </c>
      <c r="Y1052" s="94">
        <f t="shared" si="69"/>
        <v>-5.4474993656056497E-3</v>
      </c>
      <c r="Z1052" s="54">
        <f t="shared" si="70"/>
        <v>994552.50063439435</v>
      </c>
      <c r="AA1052" s="54">
        <f t="shared" si="71"/>
        <v>-5447.4993656056467</v>
      </c>
      <c r="AB1052" s="101">
        <v>10369.838548933505</v>
      </c>
      <c r="AC1052" s="6">
        <f t="shared" si="68"/>
        <v>956946.15985723946</v>
      </c>
    </row>
    <row r="1053" spans="2:29">
      <c r="B1053" s="112">
        <v>44987</v>
      </c>
      <c r="C1053" s="33">
        <v>1049</v>
      </c>
      <c r="D1053" s="55">
        <f>Bond_Historical!K1053</f>
        <v>-2.1012334156780867E-3</v>
      </c>
      <c r="E1053" s="55">
        <f>Bond_Historical!L1053</f>
        <v>-2.0743202197259962E-3</v>
      </c>
      <c r="F1053" s="55">
        <f>Bond_Historical!M1053</f>
        <v>-2.658159580383612E-3</v>
      </c>
      <c r="G1053" s="55">
        <f>Bond_Historical!N1053</f>
        <v>8.5767328589762045E-4</v>
      </c>
      <c r="H1053" s="55">
        <f>Bond_Historical!O1053</f>
        <v>1.1549824051742918E-3</v>
      </c>
      <c r="I1053" s="55">
        <f>Bond_Historical!P1053</f>
        <v>0</v>
      </c>
      <c r="J1053" s="55">
        <f>Equity_Historical!P1054</f>
        <v>4.5887275465043946E-3</v>
      </c>
      <c r="K1053" s="55">
        <f>Equity_Historical!Q1054</f>
        <v>6.3802572701932205E-3</v>
      </c>
      <c r="L1053" s="55">
        <f>Equity_Historical!R1054</f>
        <v>2.494148879676643E-3</v>
      </c>
      <c r="M1053" s="55">
        <f>Equity_Historical!S1054</f>
        <v>1.0170565593097243E-2</v>
      </c>
      <c r="N1053" s="55">
        <f>Equity_Historical!T1054</f>
        <v>1.6691727705794874E-2</v>
      </c>
      <c r="O1053" s="55">
        <f>Equity_Historical!U1054</f>
        <v>-1.0436480887524078E-2</v>
      </c>
      <c r="P1053" s="55">
        <f>Equity_Historical!V1054</f>
        <v>1.3455125293954781E-2</v>
      </c>
      <c r="Q1053" s="55">
        <f>Equity_Historical!W1054</f>
        <v>1.6426965884960589E-2</v>
      </c>
      <c r="R1053" s="55">
        <f>Equity_Historical!X1054</f>
        <v>5.2050031851313735E-3</v>
      </c>
      <c r="S1053" s="55">
        <f>Equity_Historical!Y1054</f>
        <v>4.1205161579706542E-3</v>
      </c>
      <c r="T1053" s="55">
        <f>Equity_Historical!Z1054</f>
        <v>3.7808093340240627E-3</v>
      </c>
      <c r="V1053" s="55"/>
      <c r="W1053" s="55">
        <v>-8.7249737730773168E-4</v>
      </c>
      <c r="X1053" s="55">
        <v>1.1090677952558829E-2</v>
      </c>
      <c r="Y1053" s="94">
        <f t="shared" si="69"/>
        <v>6.3054078206122048E-3</v>
      </c>
      <c r="Z1053" s="54">
        <f t="shared" si="70"/>
        <v>1006305.4078206122</v>
      </c>
      <c r="AA1053" s="54">
        <f t="shared" si="71"/>
        <v>6305.4078206121922</v>
      </c>
      <c r="AB1053" s="101">
        <v>10462.012270718697</v>
      </c>
      <c r="AC1053" s="6">
        <f t="shared" si="68"/>
        <v>963251.56767785165</v>
      </c>
    </row>
    <row r="1054" spans="2:29">
      <c r="B1054" s="112">
        <v>44988</v>
      </c>
      <c r="C1054" s="33">
        <v>1050</v>
      </c>
      <c r="D1054" s="55">
        <f>Bond_Historical!K1054</f>
        <v>7.6812402336835688E-3</v>
      </c>
      <c r="E1054" s="55">
        <f>Bond_Historical!L1054</f>
        <v>7.8593615473862444E-3</v>
      </c>
      <c r="F1054" s="55">
        <f>Bond_Historical!M1054</f>
        <v>6.191931849661176E-3</v>
      </c>
      <c r="G1054" s="55">
        <f>Bond_Historical!N1054</f>
        <v>1.1271877593866438E-2</v>
      </c>
      <c r="H1054" s="55">
        <f>Bond_Historical!O1054</f>
        <v>9.761737338096382E-3</v>
      </c>
      <c r="I1054" s="55">
        <f>Bond_Historical!P1054</f>
        <v>2.2280389486689488E-3</v>
      </c>
      <c r="J1054" s="55">
        <f>Equity_Historical!P1055</f>
        <v>1.2577592543680601E-2</v>
      </c>
      <c r="K1054" s="55">
        <f>Equity_Historical!Q1055</f>
        <v>5.9609596500614918E-2</v>
      </c>
      <c r="L1054" s="55">
        <f>Equity_Historical!R1055</f>
        <v>1.2092357544066022E-3</v>
      </c>
      <c r="M1054" s="55">
        <f>Equity_Historical!S1055</f>
        <v>-1.1173250669646657E-2</v>
      </c>
      <c r="N1054" s="55">
        <f>Equity_Historical!T1055</f>
        <v>-3.4767923858777089E-3</v>
      </c>
      <c r="O1054" s="55">
        <f>Equity_Historical!U1055</f>
        <v>1.8193064586337602E-2</v>
      </c>
      <c r="P1054" s="55">
        <f>Equity_Historical!V1055</f>
        <v>2.4849436530043841E-2</v>
      </c>
      <c r="Q1054" s="55">
        <f>Equity_Historical!W1055</f>
        <v>1.1980224783119027E-2</v>
      </c>
      <c r="R1054" s="55">
        <f>Equity_Historical!X1055</f>
        <v>1.7986410436599779E-3</v>
      </c>
      <c r="S1054" s="55">
        <f>Equity_Historical!Y1055</f>
        <v>3.4488418044225568E-2</v>
      </c>
      <c r="T1054" s="55">
        <f>Equity_Historical!Z1055</f>
        <v>2.0995990071451656E-2</v>
      </c>
      <c r="V1054" s="55"/>
      <c r="W1054" s="55">
        <v>8.0146718214216296E-3</v>
      </c>
      <c r="X1054" s="55">
        <v>1.9265882621039166E-2</v>
      </c>
      <c r="Y1054" s="94">
        <f t="shared" si="69"/>
        <v>1.4765398301192152E-2</v>
      </c>
      <c r="Z1054" s="54">
        <f t="shared" si="70"/>
        <v>1014765.3983011921</v>
      </c>
      <c r="AA1054" s="54">
        <f t="shared" si="71"/>
        <v>14765.398301192094</v>
      </c>
      <c r="AB1054" s="101">
        <v>10535.376543484163</v>
      </c>
      <c r="AC1054" s="6">
        <f t="shared" si="68"/>
        <v>978016.96597904374</v>
      </c>
    </row>
    <row r="1055" spans="2:29">
      <c r="B1055" s="112">
        <v>44991</v>
      </c>
      <c r="C1055" s="33">
        <v>1051</v>
      </c>
      <c r="D1055" s="55">
        <f>Bond_Historical!K1055</f>
        <v>-2.3678349345011237E-3</v>
      </c>
      <c r="E1055" s="55">
        <f>Bond_Historical!L1055</f>
        <v>-2.4752706364523838E-3</v>
      </c>
      <c r="F1055" s="55">
        <f>Bond_Historical!M1055</f>
        <v>-1.7651430438355407E-3</v>
      </c>
      <c r="G1055" s="55">
        <f>Bond_Historical!N1055</f>
        <v>-2.7354308670442013E-3</v>
      </c>
      <c r="H1055" s="55">
        <f>Bond_Historical!O1055</f>
        <v>-4.7732976651828456E-3</v>
      </c>
      <c r="I1055" s="55">
        <f>Bond_Historical!P1055</f>
        <v>-6.0734288922386574E-4</v>
      </c>
      <c r="J1055" s="55">
        <f>Equity_Historical!P1056</f>
        <v>8.8254821111211097E-3</v>
      </c>
      <c r="K1055" s="55">
        <f>Equity_Historical!Q1056</f>
        <v>-1.8911039734130161E-3</v>
      </c>
      <c r="L1055" s="55">
        <f>Equity_Historical!R1056</f>
        <v>-1.4222550257592093E-4</v>
      </c>
      <c r="M1055" s="55">
        <f>Equity_Historical!S1056</f>
        <v>-6.8452488483384576E-3</v>
      </c>
      <c r="N1055" s="55">
        <f>Equity_Historical!T1056</f>
        <v>-2.5094622255679835E-2</v>
      </c>
      <c r="O1055" s="55">
        <f>Equity_Historical!U1056</f>
        <v>-5.8641205499113686E-3</v>
      </c>
      <c r="P1055" s="55">
        <f>Equity_Historical!V1056</f>
        <v>-1.9598034490396109E-2</v>
      </c>
      <c r="Q1055" s="55">
        <f>Equity_Historical!W1056</f>
        <v>1.0311639463171075E-2</v>
      </c>
      <c r="R1055" s="55">
        <f>Equity_Historical!X1056</f>
        <v>4.6282173413512923E-3</v>
      </c>
      <c r="S1055" s="55">
        <f>Equity_Historical!Y1056</f>
        <v>1.8369750139969911E-2</v>
      </c>
      <c r="T1055" s="55">
        <f>Equity_Historical!Z1056</f>
        <v>-1.0677675125714799E-2</v>
      </c>
      <c r="V1055" s="55"/>
      <c r="W1055" s="55">
        <v>-2.2978631709709894E-3</v>
      </c>
      <c r="X1055" s="55">
        <v>-2.2062087446650301E-2</v>
      </c>
      <c r="Y1055" s="94">
        <f t="shared" si="69"/>
        <v>-1.4156397736378577E-2</v>
      </c>
      <c r="Z1055" s="54">
        <f t="shared" si="70"/>
        <v>985843.6022636214</v>
      </c>
      <c r="AA1055" s="54">
        <f t="shared" si="71"/>
        <v>-14156.397736378596</v>
      </c>
      <c r="AB1055" s="101">
        <v>10539.536112460075</v>
      </c>
      <c r="AC1055" s="6">
        <f t="shared" si="68"/>
        <v>963860.56824266515</v>
      </c>
    </row>
    <row r="1056" spans="2:29">
      <c r="B1056" s="112">
        <v>44992</v>
      </c>
      <c r="C1056" s="33">
        <v>1052</v>
      </c>
      <c r="D1056" s="55">
        <f>Bond_Historical!K1056</f>
        <v>-1.1163424845981053E-3</v>
      </c>
      <c r="E1056" s="55">
        <f>Bond_Historical!L1056</f>
        <v>-1.3433769710753482E-3</v>
      </c>
      <c r="F1056" s="55">
        <f>Bond_Historical!M1056</f>
        <v>-4.418527488881543E-4</v>
      </c>
      <c r="G1056" s="55">
        <f>Bond_Historical!N1056</f>
        <v>-2.8371882445355811E-3</v>
      </c>
      <c r="H1056" s="55">
        <f>Bond_Historical!O1056</f>
        <v>-6.3358500556813489E-3</v>
      </c>
      <c r="I1056" s="55">
        <f>Bond_Historical!P1056</f>
        <v>2.0267662961009016E-4</v>
      </c>
      <c r="J1056" s="55">
        <f>Equity_Historical!P1057</f>
        <v>-1.9519910324431133E-2</v>
      </c>
      <c r="K1056" s="55">
        <f>Equity_Historical!Q1057</f>
        <v>-2.1114777920613549E-3</v>
      </c>
      <c r="L1056" s="55">
        <f>Equity_Historical!R1057</f>
        <v>-1.0003559375604387E-2</v>
      </c>
      <c r="M1056" s="55">
        <f>Equity_Historical!S1057</f>
        <v>-1.6704414742615865E-2</v>
      </c>
      <c r="N1056" s="55">
        <f>Equity_Historical!T1057</f>
        <v>-2.3206808738911101E-2</v>
      </c>
      <c r="O1056" s="55">
        <f>Equity_Historical!U1057</f>
        <v>-2.9848937134585994E-2</v>
      </c>
      <c r="P1056" s="55">
        <f>Equity_Historical!V1057</f>
        <v>-3.1721259604883395E-2</v>
      </c>
      <c r="Q1056" s="55">
        <f>Equity_Historical!W1057</f>
        <v>-1.064252766838748E-2</v>
      </c>
      <c r="R1056" s="55">
        <f>Equity_Historical!X1057</f>
        <v>-1.4455656514582188E-2</v>
      </c>
      <c r="S1056" s="55">
        <f>Equity_Historical!Y1057</f>
        <v>-1.4602687499668376E-2</v>
      </c>
      <c r="T1056" s="55">
        <f>Equity_Historical!Z1057</f>
        <v>-1.7918110586514879E-2</v>
      </c>
      <c r="V1056" s="55"/>
      <c r="W1056" s="55">
        <v>-1.6715209811091866E-3</v>
      </c>
      <c r="X1056" s="55">
        <v>-4.0096705562194968E-2</v>
      </c>
      <c r="Y1056" s="94">
        <f t="shared" si="69"/>
        <v>-2.4726631729760657E-2</v>
      </c>
      <c r="Z1056" s="54">
        <f t="shared" si="70"/>
        <v>975273.36827023933</v>
      </c>
      <c r="AA1056" s="54">
        <f t="shared" si="71"/>
        <v>-24726.631729760673</v>
      </c>
      <c r="AB1056" s="101">
        <v>10542.060030705878</v>
      </c>
      <c r="AC1056" s="6">
        <f t="shared" si="68"/>
        <v>939133.93651290447</v>
      </c>
    </row>
    <row r="1057" spans="2:29">
      <c r="B1057" s="112">
        <v>44993</v>
      </c>
      <c r="C1057" s="33">
        <v>1053</v>
      </c>
      <c r="D1057" s="55">
        <f>Bond_Historical!K1057</f>
        <v>-8.379813552970727E-4</v>
      </c>
      <c r="E1057" s="55">
        <f>Bond_Historical!L1057</f>
        <v>-1.0343815257839633E-3</v>
      </c>
      <c r="F1057" s="55">
        <f>Bond_Historical!M1057</f>
        <v>-4.4195691436749109E-4</v>
      </c>
      <c r="G1057" s="55">
        <f>Bond_Historical!N1057</f>
        <v>-1.6114498170646525E-3</v>
      </c>
      <c r="H1057" s="55">
        <f>Bond_Historical!O1057</f>
        <v>-4.6330908722618004E-3</v>
      </c>
      <c r="I1057" s="55">
        <f>Bond_Historical!P1057</f>
        <v>6.0673966117797784E-4</v>
      </c>
      <c r="J1057" s="55">
        <f>Equity_Historical!P1058</f>
        <v>-1.471208416766503E-2</v>
      </c>
      <c r="K1057" s="55">
        <f>Equity_Historical!Q1058</f>
        <v>2.4900172690053017E-3</v>
      </c>
      <c r="L1057" s="55">
        <f>Equity_Historical!R1058</f>
        <v>-8.2929136974885277E-3</v>
      </c>
      <c r="M1057" s="55">
        <f>Equity_Historical!S1058</f>
        <v>3.4861222203138461E-3</v>
      </c>
      <c r="N1057" s="55">
        <f>Equity_Historical!T1058</f>
        <v>1.3544830580993159E-2</v>
      </c>
      <c r="O1057" s="55">
        <f>Equity_Historical!U1058</f>
        <v>-5.9329856811856912E-3</v>
      </c>
      <c r="P1057" s="55">
        <f>Equity_Historical!V1058</f>
        <v>1.7519974189385015E-2</v>
      </c>
      <c r="Q1057" s="55">
        <f>Equity_Historical!W1058</f>
        <v>1.1297192450139045E-2</v>
      </c>
      <c r="R1057" s="55">
        <f>Equity_Historical!X1058</f>
        <v>-6.9455732954879666E-3</v>
      </c>
      <c r="S1057" s="55">
        <f>Equity_Historical!Y1058</f>
        <v>8.3423339267318063E-3</v>
      </c>
      <c r="T1057" s="55">
        <f>Equity_Historical!Z1058</f>
        <v>1.4576925700087071E-2</v>
      </c>
      <c r="V1057" s="55"/>
      <c r="W1057" s="55">
        <v>-1.0602499323186841E-3</v>
      </c>
      <c r="X1057" s="55">
        <v>2.0401330605490618E-3</v>
      </c>
      <c r="Y1057" s="94">
        <f t="shared" si="69"/>
        <v>7.9997986340196335E-4</v>
      </c>
      <c r="Z1057" s="54">
        <f t="shared" si="70"/>
        <v>1000799.979863402</v>
      </c>
      <c r="AA1057" s="54">
        <f t="shared" si="71"/>
        <v>799.97986340196803</v>
      </c>
      <c r="AB1057" s="101">
        <v>10546.975716866786</v>
      </c>
      <c r="AC1057" s="6">
        <f t="shared" si="68"/>
        <v>939933.91637630644</v>
      </c>
    </row>
    <row r="1058" spans="2:29">
      <c r="B1058" s="112">
        <v>44994</v>
      </c>
      <c r="C1058" s="33">
        <v>1054</v>
      </c>
      <c r="D1058" s="55">
        <f>Bond_Historical!K1058</f>
        <v>3.3478357955985935E-3</v>
      </c>
      <c r="E1058" s="55">
        <f>Bond_Historical!L1058</f>
        <v>3.6162023257787271E-3</v>
      </c>
      <c r="F1058" s="55">
        <f>Bond_Historical!M1058</f>
        <v>4.8510883936509677E-3</v>
      </c>
      <c r="G1058" s="55">
        <f>Bond_Historical!N1058</f>
        <v>-9.4928515933713248E-4</v>
      </c>
      <c r="H1058" s="55">
        <f>Bond_Historical!O1058</f>
        <v>2.5120624727430268E-3</v>
      </c>
      <c r="I1058" s="55">
        <f>Bond_Historical!P1058</f>
        <v>2.6260770064622675E-3</v>
      </c>
      <c r="J1058" s="55">
        <f>Equity_Historical!P1059</f>
        <v>-7.7586768523747584E-3</v>
      </c>
      <c r="K1058" s="55">
        <f>Equity_Historical!Q1059</f>
        <v>-1.7891686146904794E-2</v>
      </c>
      <c r="L1058" s="55">
        <f>Equity_Historical!R1059</f>
        <v>-6.7569558258683765E-3</v>
      </c>
      <c r="M1058" s="55">
        <f>Equity_Historical!S1059</f>
        <v>-2.4595775513651949E-3</v>
      </c>
      <c r="N1058" s="55">
        <f>Equity_Historical!T1059</f>
        <v>-1.7912654415424518E-2</v>
      </c>
      <c r="O1058" s="55">
        <f>Equity_Historical!U1059</f>
        <v>-5.565694823418111E-2</v>
      </c>
      <c r="P1058" s="55">
        <f>Equity_Historical!V1059</f>
        <v>-2.3620537031629352E-2</v>
      </c>
      <c r="Q1058" s="55">
        <f>Equity_Historical!W1059</f>
        <v>-4.3722237579884799E-3</v>
      </c>
      <c r="R1058" s="55">
        <f>Equity_Historical!X1059</f>
        <v>-1.2164621490756799E-2</v>
      </c>
      <c r="S1058" s="55">
        <f>Equity_Historical!Y1059</f>
        <v>-1.5027004703545633E-2</v>
      </c>
      <c r="T1058" s="55">
        <f>Equity_Historical!Z1059</f>
        <v>-6.7872054851844579E-3</v>
      </c>
      <c r="V1058" s="55"/>
      <c r="W1058" s="55">
        <v>2.228218323252814E-3</v>
      </c>
      <c r="X1058" s="55">
        <v>-5.0861056371835522E-2</v>
      </c>
      <c r="Y1058" s="94">
        <f t="shared" si="69"/>
        <v>-2.9625346493800185E-2</v>
      </c>
      <c r="Z1058" s="54">
        <f t="shared" si="70"/>
        <v>970374.65350619983</v>
      </c>
      <c r="AA1058" s="54">
        <f t="shared" si="71"/>
        <v>-29625.346493800171</v>
      </c>
      <c r="AB1058" s="101">
        <v>10557.175098397187</v>
      </c>
      <c r="AC1058" s="6">
        <f t="shared" si="68"/>
        <v>910308.56988250627</v>
      </c>
    </row>
    <row r="1059" spans="2:29">
      <c r="B1059" s="112">
        <v>44995</v>
      </c>
      <c r="C1059" s="33">
        <v>1055</v>
      </c>
      <c r="D1059" s="55">
        <f>Bond_Historical!K1059</f>
        <v>1.190504713618685E-2</v>
      </c>
      <c r="E1059" s="55">
        <f>Bond_Historical!L1059</f>
        <v>1.1586782163372965E-2</v>
      </c>
      <c r="F1059" s="55">
        <f>Bond_Historical!M1059</f>
        <v>1.3980065245153293E-2</v>
      </c>
      <c r="G1059" s="55">
        <f>Bond_Historical!N1059</f>
        <v>1.4236941053976234E-2</v>
      </c>
      <c r="H1059" s="55">
        <f>Bond_Historical!O1059</f>
        <v>1.4181856130789898E-2</v>
      </c>
      <c r="I1059" s="55">
        <f>Bond_Historical!P1059</f>
        <v>3.8256094283935661E-3</v>
      </c>
      <c r="J1059" s="55">
        <f>Equity_Historical!P1060</f>
        <v>-1.2447700193268081E-2</v>
      </c>
      <c r="K1059" s="55">
        <f>Equity_Historical!Q1060</f>
        <v>-1.2071102065235519E-2</v>
      </c>
      <c r="L1059" s="55">
        <f>Equity_Historical!R1060</f>
        <v>-1.4589925846671165E-3</v>
      </c>
      <c r="M1059" s="55">
        <f>Equity_Historical!S1060</f>
        <v>2.0526337663063417E-4</v>
      </c>
      <c r="N1059" s="55">
        <f>Equity_Historical!T1060</f>
        <v>-6.8008142653310051E-3</v>
      </c>
      <c r="O1059" s="55">
        <f>Equity_Historical!U1060</f>
        <v>2.5077942382032703E-2</v>
      </c>
      <c r="P1059" s="55">
        <f>Equity_Historical!V1060</f>
        <v>3.6609881708565145E-4</v>
      </c>
      <c r="Q1059" s="55">
        <f>Equity_Historical!W1060</f>
        <v>-7.3661784644183824E-3</v>
      </c>
      <c r="R1059" s="55">
        <f>Equity_Historical!X1060</f>
        <v>-6.344936224787664E-3</v>
      </c>
      <c r="S1059" s="55">
        <f>Equity_Historical!Y1060</f>
        <v>-1.3975850516552712E-2</v>
      </c>
      <c r="T1059" s="55">
        <f>Equity_Historical!Z1060</f>
        <v>-6.2392551480608287E-2</v>
      </c>
      <c r="V1059" s="55"/>
      <c r="W1059" s="55">
        <v>1.2158796995582598E-2</v>
      </c>
      <c r="X1059" s="55">
        <v>4.7566335049075856E-2</v>
      </c>
      <c r="Y1059" s="94">
        <f t="shared" si="69"/>
        <v>3.3403319827678551E-2</v>
      </c>
      <c r="Z1059" s="54">
        <f t="shared" si="70"/>
        <v>1033403.3198276785</v>
      </c>
      <c r="AA1059" s="54">
        <f t="shared" si="71"/>
        <v>33403.319827678497</v>
      </c>
      <c r="AB1059" s="101">
        <v>10566.82456012303</v>
      </c>
      <c r="AC1059" s="6">
        <f t="shared" si="68"/>
        <v>943711.88971018477</v>
      </c>
    </row>
    <row r="1060" spans="2:29">
      <c r="B1060" s="112">
        <v>44998</v>
      </c>
      <c r="C1060" s="33">
        <v>1056</v>
      </c>
      <c r="D1060" s="55">
        <f>Bond_Historical!K1060</f>
        <v>7.9495350712147465E-3</v>
      </c>
      <c r="E1060" s="55">
        <f>Bond_Historical!L1060</f>
        <v>7.9203865821860578E-3</v>
      </c>
      <c r="F1060" s="55">
        <f>Bond_Historical!M1060</f>
        <v>9.4992325512109534E-3</v>
      </c>
      <c r="G1060" s="55">
        <f>Bond_Historical!N1060</f>
        <v>8.4218343724832992E-4</v>
      </c>
      <c r="H1060" s="55">
        <f>Bond_Historical!O1060</f>
        <v>5.6928185590958396E-3</v>
      </c>
      <c r="I1060" s="55">
        <f>Bond_Historical!P1060</f>
        <v>5.4114661413794986E-3</v>
      </c>
      <c r="J1060" s="55">
        <f>Equity_Historical!P1061</f>
        <v>-1.1571570414618898E-2</v>
      </c>
      <c r="K1060" s="55">
        <f>Equity_Historical!Q1061</f>
        <v>7.7135160854954312E-3</v>
      </c>
      <c r="L1060" s="55">
        <f>Equity_Historical!R1061</f>
        <v>2.9160375903450821E-3</v>
      </c>
      <c r="M1060" s="55">
        <f>Equity_Historical!S1061</f>
        <v>8.1733066706837065E-3</v>
      </c>
      <c r="N1060" s="55">
        <f>Equity_Historical!T1061</f>
        <v>-1.5617437258374273E-2</v>
      </c>
      <c r="O1060" s="55">
        <f>Equity_Historical!U1061</f>
        <v>-1.81203773789997E-2</v>
      </c>
      <c r="P1060" s="55">
        <f>Equity_Historical!V1061</f>
        <v>2.6110908963113754E-2</v>
      </c>
      <c r="Q1060" s="55">
        <f>Equity_Historical!W1061</f>
        <v>2.3663819970635557E-2</v>
      </c>
      <c r="R1060" s="55">
        <f>Equity_Historical!X1061</f>
        <v>7.2510587533556438E-3</v>
      </c>
      <c r="S1060" s="55">
        <f>Equity_Historical!Y1061</f>
        <v>1.3178726430893153E-2</v>
      </c>
      <c r="T1060" s="55">
        <f>Equity_Historical!Z1061</f>
        <v>5.7671185280604312E-3</v>
      </c>
      <c r="V1060" s="55"/>
      <c r="W1060" s="55">
        <v>5.6139130144299814E-3</v>
      </c>
      <c r="X1060" s="55">
        <v>-1.0508020385243344E-2</v>
      </c>
      <c r="Y1060" s="94">
        <f t="shared" si="69"/>
        <v>-4.0592470253740139E-3</v>
      </c>
      <c r="Z1060" s="54">
        <f t="shared" si="70"/>
        <v>995940.75297462603</v>
      </c>
      <c r="AA1060" s="54">
        <f t="shared" si="71"/>
        <v>-4059.2470253739739</v>
      </c>
      <c r="AB1060" s="101">
        <v>10616.904594008811</v>
      </c>
      <c r="AC1060" s="6">
        <f t="shared" si="68"/>
        <v>939652.64268481079</v>
      </c>
    </row>
    <row r="1061" spans="2:29">
      <c r="B1061" s="112">
        <v>44999</v>
      </c>
      <c r="C1061" s="33">
        <v>1057</v>
      </c>
      <c r="D1061" s="55">
        <f>Bond_Historical!K1061</f>
        <v>-6.2998395034740791E-3</v>
      </c>
      <c r="E1061" s="55">
        <f>Bond_Historical!L1061</f>
        <v>-5.8833742721195051E-3</v>
      </c>
      <c r="F1061" s="55">
        <f>Bond_Historical!M1061</f>
        <v>-7.7651914477905237E-3</v>
      </c>
      <c r="G1061" s="55">
        <f>Bond_Historical!N1061</f>
        <v>-2.9978052399722657E-3</v>
      </c>
      <c r="H1061" s="55">
        <f>Bond_Historical!O1061</f>
        <v>-3.0321311498463376E-3</v>
      </c>
      <c r="I1061" s="55">
        <f>Bond_Historical!P1061</f>
        <v>-2.6018172437048365E-3</v>
      </c>
      <c r="J1061" s="55">
        <f>Equity_Historical!P1062</f>
        <v>3.7473857745414915E-3</v>
      </c>
      <c r="K1061" s="55">
        <f>Equity_Historical!Q1062</f>
        <v>7.0016857624655884E-2</v>
      </c>
      <c r="L1061" s="55">
        <f>Equity_Historical!R1062</f>
        <v>5.2999108201904075E-3</v>
      </c>
      <c r="M1061" s="55">
        <f>Equity_Historical!S1062</f>
        <v>1.0727708556487126E-2</v>
      </c>
      <c r="N1061" s="55">
        <f>Equity_Historical!T1062</f>
        <v>1.5048765565635456E-2</v>
      </c>
      <c r="O1061" s="55">
        <f>Equity_Historical!U1062</f>
        <v>2.5351966985050434E-2</v>
      </c>
      <c r="P1061" s="55">
        <f>Equity_Historical!V1062</f>
        <v>1.7670037134977373E-2</v>
      </c>
      <c r="Q1061" s="55">
        <f>Equity_Historical!W1062</f>
        <v>1.3062302978214401E-2</v>
      </c>
      <c r="R1061" s="55">
        <f>Equity_Historical!X1062</f>
        <v>1.93912715377073E-3</v>
      </c>
      <c r="S1061" s="55">
        <f>Equity_Historical!Y1062</f>
        <v>1.3990790549127245E-2</v>
      </c>
      <c r="T1061" s="55">
        <f>Equity_Historical!Z1062</f>
        <v>1.0566295907032541E-2</v>
      </c>
      <c r="V1061" s="55"/>
      <c r="W1061" s="55">
        <v>-4.8789584924564828E-3</v>
      </c>
      <c r="X1061" s="55">
        <v>2.1065176393364013E-2</v>
      </c>
      <c r="Y1061" s="94">
        <f t="shared" si="69"/>
        <v>1.0687522439035813E-2</v>
      </c>
      <c r="Z1061" s="54">
        <f t="shared" si="70"/>
        <v>1010687.5224390358</v>
      </c>
      <c r="AA1061" s="54">
        <f t="shared" si="71"/>
        <v>10687.52243903582</v>
      </c>
      <c r="AB1061" s="101">
        <v>10639.948718160042</v>
      </c>
      <c r="AC1061" s="6">
        <f t="shared" si="68"/>
        <v>950340.16512384661</v>
      </c>
    </row>
    <row r="1062" spans="2:29">
      <c r="B1062" s="112">
        <v>45000</v>
      </c>
      <c r="C1062" s="33">
        <v>1058</v>
      </c>
      <c r="D1062" s="55">
        <f>Bond_Historical!K1062</f>
        <v>1.0251047873513851E-2</v>
      </c>
      <c r="E1062" s="55">
        <f>Bond_Historical!L1062</f>
        <v>9.9211316151742047E-3</v>
      </c>
      <c r="F1062" s="55">
        <f>Bond_Historical!M1062</f>
        <v>1.1625357983021769E-2</v>
      </c>
      <c r="G1062" s="55">
        <f>Bond_Historical!N1062</f>
        <v>9.5240990327691236E-3</v>
      </c>
      <c r="H1062" s="55">
        <f>Bond_Historical!O1062</f>
        <v>1.1323065998621373E-2</v>
      </c>
      <c r="I1062" s="55">
        <f>Bond_Historical!P1062</f>
        <v>5.7947997553892587E-3</v>
      </c>
      <c r="J1062" s="55">
        <f>Equity_Historical!P1063</f>
        <v>-5.1027523510611773E-2</v>
      </c>
      <c r="K1062" s="55">
        <f>Equity_Historical!Q1063</f>
        <v>1.9042341657562176E-2</v>
      </c>
      <c r="L1062" s="55">
        <f>Equity_Historical!R1063</f>
        <v>1.1089732344036927E-2</v>
      </c>
      <c r="M1062" s="55">
        <f>Equity_Historical!S1063</f>
        <v>-1.2968640514327669E-2</v>
      </c>
      <c r="N1062" s="55">
        <f>Equity_Historical!T1063</f>
        <v>-3.5620049384429864E-2</v>
      </c>
      <c r="O1062" s="55">
        <f>Equity_Historical!U1063</f>
        <v>-4.83965408618501E-2</v>
      </c>
      <c r="P1062" s="55">
        <f>Equity_Historical!V1063</f>
        <v>1.2383652027147691E-2</v>
      </c>
      <c r="Q1062" s="55">
        <f>Equity_Historical!W1063</f>
        <v>1.7190012282793855E-2</v>
      </c>
      <c r="R1062" s="55">
        <f>Equity_Historical!X1063</f>
        <v>1.8279846042014115E-3</v>
      </c>
      <c r="S1062" s="55">
        <f>Equity_Historical!Y1063</f>
        <v>2.6181498545193469E-3</v>
      </c>
      <c r="T1062" s="55">
        <f>Equity_Historical!Z1063</f>
        <v>-3.0194027451013513E-2</v>
      </c>
      <c r="V1062" s="55"/>
      <c r="W1062" s="55">
        <v>9.7639054756357667E-3</v>
      </c>
      <c r="X1062" s="55">
        <v>-2.5006696079193712E-2</v>
      </c>
      <c r="Y1062" s="94">
        <f t="shared" si="69"/>
        <v>-1.1098455457261919E-2</v>
      </c>
      <c r="Z1062" s="54">
        <f t="shared" si="70"/>
        <v>988901.54454273812</v>
      </c>
      <c r="AA1062" s="54">
        <f t="shared" si="71"/>
        <v>-11098.45545726188</v>
      </c>
      <c r="AB1062" s="101">
        <v>10687.52243903582</v>
      </c>
      <c r="AC1062" s="6">
        <f t="shared" si="68"/>
        <v>939241.70966658473</v>
      </c>
    </row>
    <row r="1063" spans="2:29">
      <c r="B1063" s="112">
        <v>45001</v>
      </c>
      <c r="C1063" s="33">
        <v>1059</v>
      </c>
      <c r="D1063" s="55">
        <f>Bond_Historical!K1063</f>
        <v>-4.7707624153756657E-3</v>
      </c>
      <c r="E1063" s="55">
        <f>Bond_Historical!L1063</f>
        <v>-3.9365559192008764E-3</v>
      </c>
      <c r="F1063" s="55">
        <f>Bond_Historical!M1063</f>
        <v>-6.8727800633935233E-3</v>
      </c>
      <c r="G1063" s="55">
        <f>Bond_Historical!N1063</f>
        <v>-1.4883260593277926E-3</v>
      </c>
      <c r="H1063" s="55">
        <f>Bond_Historical!O1063</f>
        <v>-1.0943634577767071E-2</v>
      </c>
      <c r="I1063" s="55">
        <f>Bond_Historical!P1063</f>
        <v>-3.9853742334629598E-4</v>
      </c>
      <c r="J1063" s="55">
        <f>Equity_Historical!P1064</f>
        <v>-5.8229507791021737E-3</v>
      </c>
      <c r="K1063" s="55">
        <f>Equity_Historical!Q1064</f>
        <v>3.5664797390939841E-2</v>
      </c>
      <c r="L1063" s="55">
        <f>Equity_Historical!R1064</f>
        <v>-5.6967837554233952E-3</v>
      </c>
      <c r="M1063" s="55">
        <f>Equity_Historical!S1064</f>
        <v>1.3974818300796119E-2</v>
      </c>
      <c r="N1063" s="55">
        <f>Equity_Historical!T1064</f>
        <v>2.0138018794930615E-2</v>
      </c>
      <c r="O1063" s="55">
        <f>Equity_Historical!U1064</f>
        <v>1.9227673863173159E-2</v>
      </c>
      <c r="P1063" s="55">
        <f>Equity_Historical!V1064</f>
        <v>1.3403220003658579E-2</v>
      </c>
      <c r="Q1063" s="55">
        <f>Equity_Historical!W1064</f>
        <v>6.877173789802374E-3</v>
      </c>
      <c r="R1063" s="55">
        <f>Equity_Historical!X1064</f>
        <v>1.4059667603826287E-2</v>
      </c>
      <c r="S1063" s="55">
        <f>Equity_Historical!Y1064</f>
        <v>1.8521365973708057E-2</v>
      </c>
      <c r="T1063" s="55">
        <f>Equity_Historical!Z1064</f>
        <v>1.6120250862461858E-3</v>
      </c>
      <c r="V1063" s="55"/>
      <c r="W1063" s="55">
        <v>-3.7840954647120734E-3</v>
      </c>
      <c r="X1063" s="55">
        <v>2.1911290230905642E-2</v>
      </c>
      <c r="Y1063" s="94">
        <f t="shared" si="69"/>
        <v>1.1633135952658556E-2</v>
      </c>
      <c r="Z1063" s="54">
        <f t="shared" si="70"/>
        <v>1011633.1359526586</v>
      </c>
      <c r="AA1063" s="54">
        <f t="shared" si="71"/>
        <v>11633.135952658602</v>
      </c>
      <c r="AB1063" s="101">
        <v>10815.449111751746</v>
      </c>
      <c r="AC1063" s="6">
        <f t="shared" si="68"/>
        <v>950874.84561924334</v>
      </c>
    </row>
    <row r="1064" spans="2:29">
      <c r="B1064" s="112">
        <v>45002</v>
      </c>
      <c r="C1064" s="33">
        <v>1060</v>
      </c>
      <c r="D1064" s="55">
        <f>Bond_Historical!K1064</f>
        <v>7.2153970745114692E-3</v>
      </c>
      <c r="E1064" s="55">
        <f>Bond_Historical!L1064</f>
        <v>6.2507473715313622E-3</v>
      </c>
      <c r="F1064" s="55">
        <f>Bond_Historical!M1064</f>
        <v>9.4380149465989362E-3</v>
      </c>
      <c r="G1064" s="55">
        <f>Bond_Historical!N1064</f>
        <v>5.0130046226972867E-3</v>
      </c>
      <c r="H1064" s="55">
        <f>Bond_Historical!O1064</f>
        <v>2.4633287578158139E-3</v>
      </c>
      <c r="I1064" s="55">
        <f>Bond_Historical!P1064</f>
        <v>1.9911622909753474E-3</v>
      </c>
      <c r="J1064" s="55">
        <f>Equity_Historical!P1065</f>
        <v>-1.1848499762062554E-2</v>
      </c>
      <c r="K1064" s="55">
        <f>Equity_Historical!Q1065</f>
        <v>-4.6545493234031572E-2</v>
      </c>
      <c r="L1064" s="55">
        <f>Equity_Historical!R1065</f>
        <v>8.0668520536304814E-3</v>
      </c>
      <c r="M1064" s="55">
        <f>Equity_Historical!S1065</f>
        <v>-1.1530440898835138E-2</v>
      </c>
      <c r="N1064" s="55">
        <f>Equity_Historical!T1065</f>
        <v>-2.4421819117741703E-2</v>
      </c>
      <c r="O1064" s="55">
        <f>Equity_Historical!U1065</f>
        <v>-3.8514265912416357E-2</v>
      </c>
      <c r="P1064" s="55">
        <f>Equity_Historical!V1065</f>
        <v>-1.8209109109032288E-2</v>
      </c>
      <c r="Q1064" s="55">
        <f>Equity_Historical!W1065</f>
        <v>-6.9816880567534056E-3</v>
      </c>
      <c r="R1064" s="55">
        <f>Equity_Historical!X1065</f>
        <v>-5.3530718512947969E-3</v>
      </c>
      <c r="S1064" s="55">
        <f>Equity_Historical!Y1065</f>
        <v>-5.4689019540693495E-3</v>
      </c>
      <c r="T1064" s="55">
        <f>Equity_Historical!Z1065</f>
        <v>-1.4447671947810332E-2</v>
      </c>
      <c r="V1064" s="55"/>
      <c r="W1064" s="55">
        <v>5.9287802280473464E-3</v>
      </c>
      <c r="X1064" s="55">
        <v>-3.3908792023622812E-2</v>
      </c>
      <c r="Y1064" s="94">
        <f t="shared" si="69"/>
        <v>-1.7973763122954747E-2</v>
      </c>
      <c r="Z1064" s="54">
        <f t="shared" si="70"/>
        <v>982026.23687704524</v>
      </c>
      <c r="AA1064" s="54">
        <f t="shared" si="71"/>
        <v>-17973.763122954755</v>
      </c>
      <c r="AB1064" s="101">
        <v>10867.356510958867</v>
      </c>
      <c r="AC1064" s="6">
        <f t="shared" si="68"/>
        <v>932901.08249628858</v>
      </c>
    </row>
    <row r="1065" spans="2:29">
      <c r="B1065" s="112">
        <v>45005</v>
      </c>
      <c r="C1065" s="33">
        <v>1061</v>
      </c>
      <c r="D1065" s="55">
        <f>Bond_Historical!K1065</f>
        <v>-4.3502798567361493E-3</v>
      </c>
      <c r="E1065" s="55">
        <f>Bond_Historical!L1065</f>
        <v>-4.0282487305471027E-3</v>
      </c>
      <c r="F1065" s="55">
        <f>Bond_Historical!M1065</f>
        <v>-3.4216597920414911E-3</v>
      </c>
      <c r="G1065" s="55">
        <f>Bond_Historical!N1065</f>
        <v>-2.9674210076728442E-3</v>
      </c>
      <c r="H1065" s="55">
        <f>Bond_Historical!O1065</f>
        <v>1.1348881008546841E-3</v>
      </c>
      <c r="I1065" s="55">
        <f>Bond_Historical!P1065</f>
        <v>-2.7887963113935833E-3</v>
      </c>
      <c r="J1065" s="55">
        <f>Equity_Historical!P1066</f>
        <v>2.580592543400936E-2</v>
      </c>
      <c r="K1065" s="55">
        <f>Equity_Historical!Q1066</f>
        <v>1.1184066229035186E-2</v>
      </c>
      <c r="L1065" s="55">
        <f>Equity_Historical!R1066</f>
        <v>1.0702915418015801E-2</v>
      </c>
      <c r="M1065" s="55">
        <f>Equity_Historical!S1066</f>
        <v>1.6946272005839355E-2</v>
      </c>
      <c r="N1065" s="55">
        <f>Equity_Historical!T1066</f>
        <v>2.0223484283731025E-2</v>
      </c>
      <c r="O1065" s="55">
        <f>Equity_Historical!U1066</f>
        <v>1.0516060126095201E-2</v>
      </c>
      <c r="P1065" s="55">
        <f>Equity_Historical!V1066</f>
        <v>2.975351893428508E-3</v>
      </c>
      <c r="Q1065" s="55">
        <f>Equity_Historical!W1066</f>
        <v>1.3296048024818456E-2</v>
      </c>
      <c r="R1065" s="55">
        <f>Equity_Historical!X1066</f>
        <v>1.576430470220774E-2</v>
      </c>
      <c r="S1065" s="55">
        <f>Equity_Historical!Y1066</f>
        <v>1.5365190210612237E-2</v>
      </c>
      <c r="T1065" s="55">
        <f>Equity_Historical!Z1066</f>
        <v>2.3077978114869599E-2</v>
      </c>
      <c r="V1065" s="55"/>
      <c r="W1065" s="55">
        <v>-3.2122718613710084E-3</v>
      </c>
      <c r="X1065" s="55">
        <v>3.9403848640669689E-3</v>
      </c>
      <c r="Y1065" s="94">
        <f t="shared" si="69"/>
        <v>1.0793221738917779E-3</v>
      </c>
      <c r="Z1065" s="54">
        <f t="shared" si="70"/>
        <v>1001079.3221738918</v>
      </c>
      <c r="AA1065" s="54">
        <f t="shared" si="71"/>
        <v>1079.3221738918219</v>
      </c>
      <c r="AB1065" s="101">
        <v>10877.924056712538</v>
      </c>
      <c r="AC1065" s="6">
        <f t="shared" si="68"/>
        <v>933980.4046701804</v>
      </c>
    </row>
    <row r="1066" spans="2:29">
      <c r="B1066" s="112">
        <v>45006</v>
      </c>
      <c r="C1066" s="33">
        <v>1062</v>
      </c>
      <c r="D1066" s="55">
        <f>Bond_Historical!K1066</f>
        <v>-2.7283862182219606E-3</v>
      </c>
      <c r="E1066" s="55">
        <f>Bond_Historical!L1066</f>
        <v>-3.031654175402426E-3</v>
      </c>
      <c r="F1066" s="55">
        <f>Bond_Historical!M1066</f>
        <v>-7.310246034791106E-3</v>
      </c>
      <c r="G1066" s="55">
        <f>Bond_Historical!N1066</f>
        <v>4.8180208255775275E-3</v>
      </c>
      <c r="H1066" s="55">
        <f>Bond_Historical!O1066</f>
        <v>-1.8920073222703003E-3</v>
      </c>
      <c r="I1066" s="55">
        <f>Bond_Historical!P1066</f>
        <v>-1.3973407268058537E-3</v>
      </c>
      <c r="J1066" s="55">
        <f>Equity_Historical!P1067</f>
        <v>4.3827760602574088E-2</v>
      </c>
      <c r="K1066" s="55">
        <f>Equity_Historical!Q1067</f>
        <v>2.1752531375153133E-2</v>
      </c>
      <c r="L1066" s="55">
        <f>Equity_Historical!R1067</f>
        <v>-3.4125298940387637E-3</v>
      </c>
      <c r="M1066" s="55">
        <f>Equity_Historical!S1067</f>
        <v>1.1337783414865741E-2</v>
      </c>
      <c r="N1066" s="55">
        <f>Equity_Historical!T1067</f>
        <v>1.067822398842712E-2</v>
      </c>
      <c r="O1066" s="55">
        <f>Equity_Historical!U1067</f>
        <v>2.646742493058989E-2</v>
      </c>
      <c r="P1066" s="55">
        <f>Equity_Historical!V1067</f>
        <v>-1.8793872551241073E-2</v>
      </c>
      <c r="Q1066" s="55">
        <f>Equity_Historical!W1067</f>
        <v>-3.9142230735810593E-2</v>
      </c>
      <c r="R1066" s="55">
        <f>Equity_Historical!X1067</f>
        <v>6.5618475652953912E-3</v>
      </c>
      <c r="S1066" s="55">
        <f>Equity_Historical!Y1067</f>
        <v>1.1873271166050477E-2</v>
      </c>
      <c r="T1066" s="55">
        <f>Equity_Historical!Z1067</f>
        <v>2.0299446456028988E-2</v>
      </c>
      <c r="V1066" s="55"/>
      <c r="W1066" s="55">
        <v>-1.140263115791614E-3</v>
      </c>
      <c r="X1066" s="55">
        <v>2.2577088684291469E-3</v>
      </c>
      <c r="Y1066" s="94">
        <f t="shared" si="69"/>
        <v>8.985200747408424E-4</v>
      </c>
      <c r="Z1066" s="54">
        <f t="shared" si="70"/>
        <v>1000898.5200747409</v>
      </c>
      <c r="AA1066" s="54">
        <f t="shared" si="71"/>
        <v>898.52007474086713</v>
      </c>
      <c r="AB1066" s="101">
        <v>10883.439570744871</v>
      </c>
      <c r="AC1066" s="6">
        <f t="shared" si="68"/>
        <v>934878.92474492127</v>
      </c>
    </row>
    <row r="1067" spans="2:29">
      <c r="B1067" s="112">
        <v>45007</v>
      </c>
      <c r="C1067" s="33">
        <v>1063</v>
      </c>
      <c r="D1067" s="55">
        <f>Bond_Historical!K1067</f>
        <v>8.8408465923779638E-3</v>
      </c>
      <c r="E1067" s="55">
        <f>Bond_Historical!L1067</f>
        <v>9.5692536416437154E-3</v>
      </c>
      <c r="F1067" s="55">
        <f>Bond_Historical!M1067</f>
        <v>9.0224953037795451E-3</v>
      </c>
      <c r="G1067" s="55">
        <f>Bond_Historical!N1067</f>
        <v>5.8061957645838408E-3</v>
      </c>
      <c r="H1067" s="55">
        <f>Bond_Historical!O1067</f>
        <v>1.2235390677342988E-2</v>
      </c>
      <c r="I1067" s="55">
        <f>Bond_Historical!P1067</f>
        <v>4.7828078186072697E-3</v>
      </c>
      <c r="J1067" s="55">
        <f>Equity_Historical!P1068</f>
        <v>-2.3154761992067854E-2</v>
      </c>
      <c r="K1067" s="55">
        <f>Equity_Historical!Q1068</f>
        <v>-1.1692596444660745E-2</v>
      </c>
      <c r="L1067" s="55">
        <f>Equity_Historical!R1068</f>
        <v>-6.4298638966784867E-3</v>
      </c>
      <c r="M1067" s="55">
        <f>Equity_Historical!S1068</f>
        <v>7.8800860349454663E-3</v>
      </c>
      <c r="N1067" s="55">
        <f>Equity_Historical!T1068</f>
        <v>-2.1325304641427859E-2</v>
      </c>
      <c r="O1067" s="55">
        <f>Equity_Historical!U1068</f>
        <v>-2.615287908862678E-2</v>
      </c>
      <c r="P1067" s="55">
        <f>Equity_Historical!V1068</f>
        <v>-3.1106074476413947E-2</v>
      </c>
      <c r="Q1067" s="55">
        <f>Equity_Historical!W1068</f>
        <v>-1.1765482616964244E-2</v>
      </c>
      <c r="R1067" s="55">
        <f>Equity_Historical!X1068</f>
        <v>-9.5855705812239022E-3</v>
      </c>
      <c r="S1067" s="55">
        <f>Equity_Historical!Y1068</f>
        <v>-9.1450897412418495E-3</v>
      </c>
      <c r="T1067" s="55">
        <f>Equity_Historical!Z1068</f>
        <v>-1.9108849015589274E-2</v>
      </c>
      <c r="V1067" s="55"/>
      <c r="W1067" s="55">
        <v>7.7667325752705518E-3</v>
      </c>
      <c r="X1067" s="55">
        <v>-4.9308333752107213E-2</v>
      </c>
      <c r="Y1067" s="94">
        <f t="shared" si="69"/>
        <v>-2.6478307221156103E-2</v>
      </c>
      <c r="Z1067" s="54">
        <f t="shared" si="70"/>
        <v>973521.69277884392</v>
      </c>
      <c r="AA1067" s="54">
        <f t="shared" si="71"/>
        <v>-26478.307221156079</v>
      </c>
      <c r="AB1067" s="101">
        <v>10986.369732949883</v>
      </c>
      <c r="AC1067" s="6">
        <f t="shared" si="68"/>
        <v>908400.61752376519</v>
      </c>
    </row>
    <row r="1068" spans="2:29">
      <c r="B1068" s="112">
        <v>45008</v>
      </c>
      <c r="C1068" s="33">
        <v>1064</v>
      </c>
      <c r="D1068" s="55">
        <f>Bond_Historical!K1068</f>
        <v>2.2990887483477292E-3</v>
      </c>
      <c r="E1068" s="55">
        <f>Bond_Historical!L1068</f>
        <v>2.4029914020410339E-3</v>
      </c>
      <c r="F1068" s="55">
        <f>Bond_Historical!M1068</f>
        <v>4.2679939938597162E-3</v>
      </c>
      <c r="G1068" s="55">
        <f>Bond_Historical!N1068</f>
        <v>2.844621674245304E-3</v>
      </c>
      <c r="H1068" s="55">
        <f>Bond_Historical!O1068</f>
        <v>3.1754249074305006E-3</v>
      </c>
      <c r="I1068" s="55">
        <f>Bond_Historical!P1068</f>
        <v>3.9750761304250198E-4</v>
      </c>
      <c r="J1068" s="55">
        <f>Equity_Historical!P1069</f>
        <v>-1.1346136363303349E-2</v>
      </c>
      <c r="K1068" s="55">
        <f>Equity_Historical!Q1069</f>
        <v>2.2124729702684292E-2</v>
      </c>
      <c r="L1068" s="55">
        <f>Equity_Historical!R1069</f>
        <v>8.0665106743378311E-3</v>
      </c>
      <c r="M1068" s="55">
        <f>Equity_Historical!S1069</f>
        <v>3.9250508444033447E-4</v>
      </c>
      <c r="N1068" s="55">
        <f>Equity_Historical!T1069</f>
        <v>2.3434409890481086E-3</v>
      </c>
      <c r="O1068" s="55">
        <f>Equity_Historical!U1069</f>
        <v>-2.6769567684683331E-3</v>
      </c>
      <c r="P1068" s="55">
        <f>Equity_Historical!V1069</f>
        <v>-2.6058703758284466E-3</v>
      </c>
      <c r="Q1068" s="55">
        <f>Equity_Historical!W1069</f>
        <v>-4.0254122405604942E-3</v>
      </c>
      <c r="R1068" s="55">
        <f>Equity_Historical!X1069</f>
        <v>-1.1867734133778526E-2</v>
      </c>
      <c r="S1068" s="55">
        <f>Equity_Historical!Y1069</f>
        <v>6.9453639852416144E-3</v>
      </c>
      <c r="T1068" s="55">
        <f>Equity_Historical!Z1069</f>
        <v>-7.9306687960389206E-3</v>
      </c>
      <c r="V1068" s="55"/>
      <c r="W1068" s="55">
        <v>2.7074499362284656E-3</v>
      </c>
      <c r="X1068" s="55">
        <v>-6.6046341418440641E-4</v>
      </c>
      <c r="Y1068" s="94">
        <f t="shared" si="69"/>
        <v>6.8670192598074245E-4</v>
      </c>
      <c r="Z1068" s="54">
        <f t="shared" si="70"/>
        <v>1000686.7019259807</v>
      </c>
      <c r="AA1068" s="54">
        <f t="shared" si="71"/>
        <v>686.70192598074209</v>
      </c>
      <c r="AB1068" s="101">
        <v>11011.844788581133</v>
      </c>
      <c r="AC1068" s="6">
        <f t="shared" si="68"/>
        <v>909087.31944974593</v>
      </c>
    </row>
    <row r="1069" spans="2:29">
      <c r="B1069" s="112">
        <v>45009</v>
      </c>
      <c r="C1069" s="33">
        <v>1065</v>
      </c>
      <c r="D1069" s="55">
        <f>Bond_Historical!K1069</f>
        <v>2.0242076773202226E-3</v>
      </c>
      <c r="E1069" s="55">
        <f>Bond_Historical!L1069</f>
        <v>1.6989789589949144E-3</v>
      </c>
      <c r="F1069" s="55">
        <f>Bond_Historical!M1069</f>
        <v>8.5171557183263036E-4</v>
      </c>
      <c r="G1069" s="55">
        <f>Bond_Historical!N1069</f>
        <v>3.1107717003136266E-3</v>
      </c>
      <c r="H1069" s="55">
        <f>Bond_Historical!O1069</f>
        <v>-3.1754249074306151E-3</v>
      </c>
      <c r="I1069" s="55">
        <f>Bond_Historical!P1069</f>
        <v>2.3817126610344332E-3</v>
      </c>
      <c r="J1069" s="55">
        <f>Equity_Historical!P1070</f>
        <v>1.1596524072552815E-3</v>
      </c>
      <c r="K1069" s="55">
        <f>Equity_Historical!Q1070</f>
        <v>8.4330247563908535E-3</v>
      </c>
      <c r="L1069" s="55">
        <f>Equity_Historical!R1070</f>
        <v>8.1430795589442426E-3</v>
      </c>
      <c r="M1069" s="55">
        <f>Equity_Historical!S1070</f>
        <v>8.0102582903221024E-3</v>
      </c>
      <c r="N1069" s="55">
        <f>Equity_Historical!T1070</f>
        <v>3.5047254671603701E-3</v>
      </c>
      <c r="O1069" s="55">
        <f>Equity_Historical!U1070</f>
        <v>-1.5332930351456822E-2</v>
      </c>
      <c r="P1069" s="55">
        <f>Equity_Historical!V1070</f>
        <v>4.0901248265662472E-2</v>
      </c>
      <c r="Q1069" s="55">
        <f>Equity_Historical!W1070</f>
        <v>3.576394148945769E-2</v>
      </c>
      <c r="R1069" s="55">
        <f>Equity_Historical!X1070</f>
        <v>1.2855715422424174E-2</v>
      </c>
      <c r="S1069" s="55">
        <f>Equity_Historical!Y1070</f>
        <v>8.2712192999251522E-3</v>
      </c>
      <c r="T1069" s="55">
        <f>Equity_Historical!Z1070</f>
        <v>-1.3747282339241348E-2</v>
      </c>
      <c r="V1069" s="55"/>
      <c r="W1069" s="55">
        <v>1.8502611040739291E-3</v>
      </c>
      <c r="X1069" s="55">
        <v>3.4874963516873261E-2</v>
      </c>
      <c r="Y1069" s="94">
        <f t="shared" si="69"/>
        <v>2.1665082551753527E-2</v>
      </c>
      <c r="Z1069" s="54">
        <f t="shared" si="70"/>
        <v>1021665.0825517535</v>
      </c>
      <c r="AA1069" s="54">
        <f t="shared" si="71"/>
        <v>21665.082551753498</v>
      </c>
      <c r="AB1069" s="101">
        <v>11014.47846812685</v>
      </c>
      <c r="AC1069" s="6">
        <f t="shared" si="68"/>
        <v>930752.40200149943</v>
      </c>
    </row>
    <row r="1070" spans="2:29">
      <c r="B1070" s="112">
        <v>45012</v>
      </c>
      <c r="C1070" s="33">
        <v>1066</v>
      </c>
      <c r="D1070" s="55">
        <f>Bond_Historical!K1070</f>
        <v>-1.0435756799824142E-2</v>
      </c>
      <c r="E1070" s="55">
        <f>Bond_Historical!L1070</f>
        <v>-1.0841387461322259E-2</v>
      </c>
      <c r="F1070" s="55">
        <f>Bond_Historical!M1070</f>
        <v>-9.8357004610761141E-3</v>
      </c>
      <c r="G1070" s="55">
        <f>Bond_Historical!N1070</f>
        <v>-1.2038917323887833E-2</v>
      </c>
      <c r="H1070" s="55">
        <f>Bond_Historical!O1070</f>
        <v>-7.5118338718937481E-3</v>
      </c>
      <c r="I1070" s="55">
        <f>Bond_Historical!P1070</f>
        <v>-2.1830693643530201E-3</v>
      </c>
      <c r="J1070" s="55">
        <f>Equity_Historical!P1071</f>
        <v>2.1689200597729469E-2</v>
      </c>
      <c r="K1070" s="55">
        <f>Equity_Historical!Q1071</f>
        <v>-1.5507151386852951E-2</v>
      </c>
      <c r="L1070" s="55">
        <f>Equity_Historical!R1071</f>
        <v>1.6575595089859806E-2</v>
      </c>
      <c r="M1070" s="55">
        <f>Equity_Historical!S1071</f>
        <v>6.2074310966869876E-3</v>
      </c>
      <c r="N1070" s="55">
        <f>Equity_Historical!T1071</f>
        <v>4.9440828269062464E-3</v>
      </c>
      <c r="O1070" s="55">
        <f>Equity_Historical!U1071</f>
        <v>2.8257600819880529E-2</v>
      </c>
      <c r="P1070" s="55">
        <f>Equity_Historical!V1071</f>
        <v>-3.2948455415524901E-2</v>
      </c>
      <c r="Q1070" s="55">
        <f>Equity_Historical!W1071</f>
        <v>-5.2731998358129762E-3</v>
      </c>
      <c r="R1070" s="55">
        <f>Equity_Historical!X1071</f>
        <v>1.2339762066130204E-2</v>
      </c>
      <c r="S1070" s="55">
        <f>Equity_Historical!Y1071</f>
        <v>-1.2369342732202564E-2</v>
      </c>
      <c r="T1070" s="55">
        <f>Equity_Historical!Z1071</f>
        <v>1.6703333333447055E-2</v>
      </c>
      <c r="V1070" s="55"/>
      <c r="W1070" s="55">
        <v>-9.7968175288924882E-3</v>
      </c>
      <c r="X1070" s="55">
        <v>-2.0086315877929802E-2</v>
      </c>
      <c r="Y1070" s="94">
        <f t="shared" si="69"/>
        <v>-1.5970516538314876E-2</v>
      </c>
      <c r="Z1070" s="54">
        <f t="shared" si="70"/>
        <v>984029.48346168513</v>
      </c>
      <c r="AA1070" s="54">
        <f t="shared" si="71"/>
        <v>-15970.516538314871</v>
      </c>
      <c r="AB1070" s="101">
        <v>11027.428264106507</v>
      </c>
      <c r="AC1070" s="6">
        <f t="shared" si="68"/>
        <v>914781.88546318456</v>
      </c>
    </row>
    <row r="1071" spans="2:29">
      <c r="B1071" s="112">
        <v>45013</v>
      </c>
      <c r="C1071" s="33">
        <v>1067</v>
      </c>
      <c r="D1071" s="55">
        <f>Bond_Historical!K1071</f>
        <v>-1.7726690957020643E-3</v>
      </c>
      <c r="E1071" s="55">
        <f>Bond_Historical!L1071</f>
        <v>-1.5150259647789116E-3</v>
      </c>
      <c r="F1071" s="55">
        <f>Bond_Historical!M1071</f>
        <v>-4.2988774680561903E-4</v>
      </c>
      <c r="G1071" s="55">
        <f>Bond_Historical!N1071</f>
        <v>-1.6657316112135476E-3</v>
      </c>
      <c r="H1071" s="55">
        <f>Bond_Historical!O1071</f>
        <v>2.4475602448753332E-3</v>
      </c>
      <c r="I1071" s="55">
        <f>Bond_Historical!P1071</f>
        <v>1.98492069281007E-3</v>
      </c>
      <c r="J1071" s="55">
        <f>Equity_Historical!P1072</f>
        <v>1.239918639310119E-2</v>
      </c>
      <c r="K1071" s="55">
        <f>Equity_Historical!Q1072</f>
        <v>-1.0705912907908189E-2</v>
      </c>
      <c r="L1071" s="55">
        <f>Equity_Historical!R1072</f>
        <v>-3.8919893001902093E-3</v>
      </c>
      <c r="M1071" s="55">
        <f>Equity_Historical!S1072</f>
        <v>3.2822841991054304E-3</v>
      </c>
      <c r="N1071" s="55">
        <f>Equity_Historical!T1072</f>
        <v>9.2405115086868321E-3</v>
      </c>
      <c r="O1071" s="55">
        <f>Equity_Historical!U1072</f>
        <v>3.0306781441833065E-3</v>
      </c>
      <c r="P1071" s="55">
        <f>Equity_Historical!V1072</f>
        <v>-1.4507729721683063E-3</v>
      </c>
      <c r="Q1071" s="55">
        <f>Equity_Historical!W1072</f>
        <v>-1.9051221055403009E-3</v>
      </c>
      <c r="R1071" s="55">
        <f>Equity_Historical!X1072</f>
        <v>-1.9529570533979145E-2</v>
      </c>
      <c r="S1071" s="55">
        <f>Equity_Historical!Y1072</f>
        <v>-3.9883761207429608E-3</v>
      </c>
      <c r="T1071" s="55">
        <f>Equity_Historical!Z1072</f>
        <v>5.9363502862646829E-3</v>
      </c>
      <c r="V1071" s="55"/>
      <c r="W1071" s="55">
        <v>-7.721667963679576E-4</v>
      </c>
      <c r="X1071" s="55">
        <v>4.1072723418635257E-3</v>
      </c>
      <c r="Y1071" s="94">
        <f t="shared" si="69"/>
        <v>2.1554966865709323E-3</v>
      </c>
      <c r="Z1071" s="54">
        <f t="shared" si="70"/>
        <v>1002155.4966865709</v>
      </c>
      <c r="AA1071" s="54">
        <f t="shared" si="71"/>
        <v>2155.4966865709284</v>
      </c>
      <c r="AB1071" s="101">
        <v>11117.186212330707</v>
      </c>
      <c r="AC1071" s="6">
        <f t="shared" si="68"/>
        <v>916937.38214975549</v>
      </c>
    </row>
    <row r="1072" spans="2:29">
      <c r="B1072" s="112">
        <v>45014</v>
      </c>
      <c r="C1072" s="33">
        <v>1068</v>
      </c>
      <c r="D1072" s="55">
        <f>Bond_Historical!K1072</f>
        <v>1.0915667511702254E-3</v>
      </c>
      <c r="E1072" s="55">
        <f>Bond_Historical!L1072</f>
        <v>1.2123796508525118E-3</v>
      </c>
      <c r="F1072" s="55">
        <f>Bond_Historical!M1072</f>
        <v>-1.290462511075118E-3</v>
      </c>
      <c r="G1072" s="55">
        <f>Bond_Historical!N1072</f>
        <v>4.6199411673679674E-3</v>
      </c>
      <c r="H1072" s="55">
        <f>Bond_Historical!O1072</f>
        <v>1.8786363800038137E-3</v>
      </c>
      <c r="I1072" s="55">
        <f>Bond_Historical!P1072</f>
        <v>5.9461464237930116E-4</v>
      </c>
      <c r="J1072" s="55">
        <f>Equity_Historical!P1073</f>
        <v>1.7031004717100593E-2</v>
      </c>
      <c r="K1072" s="55">
        <f>Equity_Historical!Q1073</f>
        <v>2.3004263776383385E-2</v>
      </c>
      <c r="L1072" s="55">
        <f>Equity_Historical!R1073</f>
        <v>4.3079487016950638E-3</v>
      </c>
      <c r="M1072" s="55">
        <f>Equity_Historical!S1073</f>
        <v>-4.4431408634726163E-3</v>
      </c>
      <c r="N1072" s="55">
        <f>Equity_Historical!T1073</f>
        <v>1.7805451579671647E-2</v>
      </c>
      <c r="O1072" s="55">
        <f>Equity_Historical!U1073</f>
        <v>2.0152577701111345E-3</v>
      </c>
      <c r="P1072" s="55">
        <f>Equity_Historical!V1073</f>
        <v>2.8722424552048285E-2</v>
      </c>
      <c r="Q1072" s="55">
        <f>Equity_Historical!W1073</f>
        <v>7.5989603817336205E-3</v>
      </c>
      <c r="R1072" s="55">
        <f>Equity_Historical!X1073</f>
        <v>-1.2756127659680337E-2</v>
      </c>
      <c r="S1072" s="55">
        <f>Equity_Historical!Y1073</f>
        <v>1.9597513311340974E-2</v>
      </c>
      <c r="T1072" s="55">
        <f>Equity_Historical!Z1073</f>
        <v>1.3666097655316607E-2</v>
      </c>
      <c r="V1072" s="55"/>
      <c r="W1072" s="55">
        <v>1.7288321076397279E-3</v>
      </c>
      <c r="X1072" s="55">
        <v>3.4787310269766232E-2</v>
      </c>
      <c r="Y1072" s="94">
        <f t="shared" si="69"/>
        <v>2.1563919004915628E-2</v>
      </c>
      <c r="Z1072" s="54">
        <f t="shared" si="70"/>
        <v>1021563.9190049156</v>
      </c>
      <c r="AA1072" s="54">
        <f t="shared" si="71"/>
        <v>21563.919004915631</v>
      </c>
      <c r="AB1072" s="101">
        <v>11171.955395920551</v>
      </c>
      <c r="AC1072" s="6">
        <f t="shared" si="68"/>
        <v>938501.30115467112</v>
      </c>
    </row>
    <row r="1073" spans="2:29">
      <c r="B1073" s="112">
        <v>45015</v>
      </c>
      <c r="C1073" s="33">
        <v>1069</v>
      </c>
      <c r="D1073" s="55">
        <f>Bond_Historical!K1073</f>
        <v>1.3620655578259839E-3</v>
      </c>
      <c r="E1073" s="55">
        <f>Bond_Historical!L1073</f>
        <v>1.1099957135125289E-3</v>
      </c>
      <c r="F1073" s="55">
        <f>Bond_Historical!M1073</f>
        <v>1.7203502578807719E-3</v>
      </c>
      <c r="G1073" s="55">
        <f>Bond_Historical!N1073</f>
        <v>1.3817871608488705E-3</v>
      </c>
      <c r="H1073" s="55">
        <f>Bond_Historical!O1073</f>
        <v>1.3129815968638357E-3</v>
      </c>
      <c r="I1073" s="55">
        <f>Bond_Historical!P1073</f>
        <v>2.1776759566800494E-3</v>
      </c>
      <c r="J1073" s="55">
        <f>Equity_Historical!P1074</f>
        <v>4.8523571425437761E-3</v>
      </c>
      <c r="K1073" s="55">
        <f>Equity_Historical!Q1074</f>
        <v>1.2052659946357999E-2</v>
      </c>
      <c r="L1073" s="55">
        <f>Equity_Historical!R1074</f>
        <v>9.9346657659771503E-3</v>
      </c>
      <c r="M1073" s="55">
        <f>Equity_Historical!S1074</f>
        <v>6.3687477807322056E-3</v>
      </c>
      <c r="N1073" s="55">
        <f>Equity_Historical!T1074</f>
        <v>-2.8277441916016626E-3</v>
      </c>
      <c r="O1073" s="55">
        <f>Equity_Historical!U1074</f>
        <v>-3.0245674601252289E-3</v>
      </c>
      <c r="P1073" s="55">
        <f>Equity_Historical!V1074</f>
        <v>1.3461198864115403E-2</v>
      </c>
      <c r="Q1073" s="55">
        <f>Equity_Historical!W1074</f>
        <v>-4.1089697092266363E-3</v>
      </c>
      <c r="R1073" s="55">
        <f>Equity_Historical!X1074</f>
        <v>7.4093491123867492E-3</v>
      </c>
      <c r="S1073" s="55">
        <f>Equity_Historical!Y1074</f>
        <v>9.8412253416932539E-3</v>
      </c>
      <c r="T1073" s="55">
        <f>Equity_Historical!Z1074</f>
        <v>1.0358161395544317E-2</v>
      </c>
      <c r="V1073" s="55"/>
      <c r="W1073" s="55">
        <v>1.4811049746001302E-3</v>
      </c>
      <c r="X1073" s="55">
        <v>3.0837409944981225E-4</v>
      </c>
      <c r="Y1073" s="94">
        <f t="shared" si="69"/>
        <v>7.7746644950993946E-4</v>
      </c>
      <c r="Z1073" s="54">
        <f t="shared" si="70"/>
        <v>1000777.46644951</v>
      </c>
      <c r="AA1073" s="54">
        <f t="shared" si="71"/>
        <v>777.46644950995687</v>
      </c>
      <c r="AB1073" s="101">
        <v>11241.85867520899</v>
      </c>
      <c r="AC1073" s="6">
        <f t="shared" si="68"/>
        <v>939278.76760418108</v>
      </c>
    </row>
    <row r="1074" spans="2:29">
      <c r="B1074" s="112">
        <v>45016</v>
      </c>
      <c r="C1074" s="33">
        <v>1070</v>
      </c>
      <c r="D1074" s="55">
        <f>Bond_Historical!K1074</f>
        <v>5.1603256963055249E-3</v>
      </c>
      <c r="E1074" s="55">
        <f>Bond_Historical!L1074</f>
        <v>4.8288792758918453E-3</v>
      </c>
      <c r="F1074" s="55">
        <f>Bond_Historical!M1074</f>
        <v>4.7159908953835926E-3</v>
      </c>
      <c r="G1074" s="55">
        <f>Bond_Historical!N1074</f>
        <v>8.9807815913518114E-3</v>
      </c>
      <c r="H1074" s="55">
        <f>Bond_Historical!O1074</f>
        <v>4.8615833137001067E-3</v>
      </c>
      <c r="I1074" s="55">
        <f>Bond_Historical!P1074</f>
        <v>1.7781994819117931E-3</v>
      </c>
      <c r="J1074" s="55">
        <f>Equity_Historical!P1075</f>
        <v>1.5515618712101111E-3</v>
      </c>
      <c r="K1074" s="55">
        <f>Equity_Historical!Q1075</f>
        <v>1.9534680282787157E-2</v>
      </c>
      <c r="L1074" s="55">
        <f>Equity_Historical!R1075</f>
        <v>1.2145369178681888E-2</v>
      </c>
      <c r="M1074" s="55">
        <f>Equity_Historical!S1075</f>
        <v>-9.6242981163988627E-4</v>
      </c>
      <c r="N1074" s="55">
        <f>Equity_Historical!T1075</f>
        <v>1.6011681080147007E-2</v>
      </c>
      <c r="O1074" s="55">
        <f>Equity_Historical!U1075</f>
        <v>1.2043710871964002E-2</v>
      </c>
      <c r="P1074" s="55">
        <f>Equity_Historical!V1075</f>
        <v>1.5585326872675605E-2</v>
      </c>
      <c r="Q1074" s="55">
        <f>Equity_Historical!W1075</f>
        <v>9.9795672362177762E-3</v>
      </c>
      <c r="R1074" s="55">
        <f>Equity_Historical!X1075</f>
        <v>5.3679582106452685E-3</v>
      </c>
      <c r="S1074" s="55">
        <f>Equity_Historical!Y1075</f>
        <v>1.5523166827687731E-2</v>
      </c>
      <c r="T1074" s="55">
        <f>Equity_Historical!Z1075</f>
        <v>2.2484963084527822E-2</v>
      </c>
      <c r="V1074" s="55"/>
      <c r="W1074" s="55">
        <v>5.7953037618840133E-3</v>
      </c>
      <c r="X1074" s="55">
        <v>1.2429539721076424E-2</v>
      </c>
      <c r="Y1074" s="94">
        <f t="shared" si="69"/>
        <v>9.7758453373994608E-3</v>
      </c>
      <c r="Z1074" s="54">
        <f t="shared" si="70"/>
        <v>1009775.8453373995</v>
      </c>
      <c r="AA1074" s="54">
        <f t="shared" si="71"/>
        <v>9775.8453373995144</v>
      </c>
      <c r="AB1074" s="101">
        <v>11404.813734502299</v>
      </c>
      <c r="AC1074" s="6">
        <f t="shared" si="68"/>
        <v>949054.61294158059</v>
      </c>
    </row>
    <row r="1075" spans="2:29">
      <c r="B1075" s="112">
        <v>45019</v>
      </c>
      <c r="C1075" s="33">
        <v>1071</v>
      </c>
      <c r="D1075" s="55">
        <f>Bond_Historical!K1075</f>
        <v>4.2409712444681381E-3</v>
      </c>
      <c r="E1075" s="55">
        <f>Bond_Historical!L1075</f>
        <v>4.3370775809199119E-3</v>
      </c>
      <c r="F1075" s="55">
        <f>Bond_Historical!M1075</f>
        <v>3.123184639394044E-3</v>
      </c>
      <c r="G1075" s="55">
        <f>Bond_Historical!N1075</f>
        <v>6.022049030751475E-3</v>
      </c>
      <c r="H1075" s="55">
        <f>Bond_Historical!O1075</f>
        <v>1.9785437266567228E-3</v>
      </c>
      <c r="I1075" s="55">
        <f>Bond_Historical!P1075</f>
        <v>6.5273739610558282E-4</v>
      </c>
      <c r="J1075" s="55">
        <f>Equity_Historical!P1076</f>
        <v>5.7325507404594009E-2</v>
      </c>
      <c r="K1075" s="55">
        <f>Equity_Historical!Q1076</f>
        <v>5.3175894242397121E-3</v>
      </c>
      <c r="L1075" s="55">
        <f>Equity_Historical!R1076</f>
        <v>8.3743292244273237E-3</v>
      </c>
      <c r="M1075" s="55">
        <f>Equity_Historical!S1076</f>
        <v>1.4718930089770529E-2</v>
      </c>
      <c r="N1075" s="55">
        <f>Equity_Historical!T1076</f>
        <v>1.6705781220689383E-3</v>
      </c>
      <c r="O1075" s="55">
        <f>Equity_Historical!U1076</f>
        <v>-1.1517103824427095E-3</v>
      </c>
      <c r="P1075" s="55">
        <f>Equity_Historical!V1076</f>
        <v>-1.598297856494351E-2</v>
      </c>
      <c r="Q1075" s="55">
        <f>Equity_Historical!W1076</f>
        <v>-6.0809763836609E-3</v>
      </c>
      <c r="R1075" s="55">
        <f>Equity_Historical!X1076</f>
        <v>4.4691806232534402E-2</v>
      </c>
      <c r="S1075" s="55">
        <f>Equity_Historical!Y1076</f>
        <v>7.6721484538820875E-3</v>
      </c>
      <c r="T1075" s="55">
        <f>Equity_Historical!Z1076</f>
        <v>5.0974087538642144E-3</v>
      </c>
      <c r="V1075" s="55"/>
      <c r="W1075" s="55">
        <v>4.0670637912793477E-3</v>
      </c>
      <c r="X1075" s="55">
        <v>1.1665542728652978E-3</v>
      </c>
      <c r="Y1075" s="94">
        <f t="shared" si="69"/>
        <v>2.3267580802309178E-3</v>
      </c>
      <c r="Z1075" s="54">
        <f t="shared" si="70"/>
        <v>1002326.7580802309</v>
      </c>
      <c r="AA1075" s="54">
        <f t="shared" si="71"/>
        <v>2326.7580802309094</v>
      </c>
      <c r="AB1075" s="101">
        <v>11566.506489435094</v>
      </c>
      <c r="AC1075" s="6">
        <f t="shared" si="68"/>
        <v>951381.3710218115</v>
      </c>
    </row>
    <row r="1076" spans="2:29">
      <c r="B1076" s="112">
        <v>45020</v>
      </c>
      <c r="C1076" s="33">
        <v>1072</v>
      </c>
      <c r="D1076" s="55">
        <f>Bond_Historical!K1076</f>
        <v>4.0480968716052005E-3</v>
      </c>
      <c r="E1076" s="55">
        <f>Bond_Historical!L1076</f>
        <v>3.6998963854237492E-3</v>
      </c>
      <c r="F1076" s="55">
        <f>Bond_Historical!M1076</f>
        <v>4.262592192984976E-3</v>
      </c>
      <c r="G1076" s="55">
        <f>Bond_Historical!N1076</f>
        <v>1.2727540197400892E-3</v>
      </c>
      <c r="H1076" s="55">
        <f>Bond_Historical!O1076</f>
        <v>2.9788914697967488E-3</v>
      </c>
      <c r="I1076" s="55">
        <f>Bond_Historical!P1076</f>
        <v>3.1583060351453485E-3</v>
      </c>
      <c r="J1076" s="55">
        <f>Equity_Historical!P1077</f>
        <v>-9.6042432331373134E-3</v>
      </c>
      <c r="K1076" s="55">
        <f>Equity_Historical!Q1077</f>
        <v>7.7140464935791858E-3</v>
      </c>
      <c r="L1076" s="55">
        <f>Equity_Historical!R1077</f>
        <v>-9.8675473831085301E-3</v>
      </c>
      <c r="M1076" s="55">
        <f>Equity_Historical!S1077</f>
        <v>4.5436087699843577E-3</v>
      </c>
      <c r="N1076" s="55">
        <f>Equity_Historical!T1077</f>
        <v>-2.3503930104665026E-2</v>
      </c>
      <c r="O1076" s="55">
        <f>Equity_Historical!U1077</f>
        <v>-1.3458352909650783E-2</v>
      </c>
      <c r="P1076" s="55">
        <f>Equity_Historical!V1077</f>
        <v>1.1617924947086794E-2</v>
      </c>
      <c r="Q1076" s="55">
        <f>Equity_Historical!W1077</f>
        <v>9.7325768296577034E-3</v>
      </c>
      <c r="R1076" s="55">
        <f>Equity_Historical!X1077</f>
        <v>-1.9039402220285421E-3</v>
      </c>
      <c r="S1076" s="55">
        <f>Equity_Historical!Y1077</f>
        <v>-3.2549213259600971E-3</v>
      </c>
      <c r="T1076" s="55">
        <f>Equity_Historical!Z1077</f>
        <v>-4.2657112535642458E-2</v>
      </c>
      <c r="V1076" s="55"/>
      <c r="W1076" s="55">
        <v>2.9915989199981114E-3</v>
      </c>
      <c r="X1076" s="55">
        <v>1.3126489398996667E-2</v>
      </c>
      <c r="Y1076" s="94">
        <f t="shared" si="69"/>
        <v>9.0725332073972442E-3</v>
      </c>
      <c r="Z1076" s="54">
        <f t="shared" si="70"/>
        <v>1009072.5332073972</v>
      </c>
      <c r="AA1076" s="54">
        <f t="shared" si="71"/>
        <v>9072.5332073972095</v>
      </c>
      <c r="AB1076" s="101">
        <v>11628.348835413344</v>
      </c>
      <c r="AC1076" s="6">
        <f t="shared" si="68"/>
        <v>960453.90422920871</v>
      </c>
    </row>
    <row r="1077" spans="2:29">
      <c r="B1077" s="112">
        <v>45021</v>
      </c>
      <c r="C1077" s="33">
        <v>1073</v>
      </c>
      <c r="D1077" s="55">
        <f>Bond_Historical!K1077</f>
        <v>2.6896096093251211E-3</v>
      </c>
      <c r="E1077" s="55">
        <f>Bond_Historical!L1077</f>
        <v>3.3876411141199676E-3</v>
      </c>
      <c r="F1077" s="55">
        <f>Bond_Historical!M1077</f>
        <v>3.3970484392139922E-3</v>
      </c>
      <c r="G1077" s="55">
        <f>Bond_Historical!N1077</f>
        <v>3.2653635494283542E-3</v>
      </c>
      <c r="H1077" s="55">
        <f>Bond_Historical!O1077</f>
        <v>2.2284743140227074E-3</v>
      </c>
      <c r="I1077" s="55">
        <f>Bond_Historical!P1077</f>
        <v>2.755351273364424E-3</v>
      </c>
      <c r="J1077" s="55">
        <f>Equity_Historical!P1078</f>
        <v>1.6982469962003463E-2</v>
      </c>
      <c r="K1077" s="55">
        <f>Equity_Historical!Q1078</f>
        <v>-1.5204451339684299E-2</v>
      </c>
      <c r="L1077" s="55">
        <f>Equity_Historical!R1078</f>
        <v>1.6436855003329604E-2</v>
      </c>
      <c r="M1077" s="55">
        <f>Equity_Historical!S1078</f>
        <v>7.1523310191101818E-3</v>
      </c>
      <c r="N1077" s="55">
        <f>Equity_Historical!T1078</f>
        <v>1.9917019466002338E-3</v>
      </c>
      <c r="O1077" s="55">
        <f>Equity_Historical!U1078</f>
        <v>1.4899504351552388E-3</v>
      </c>
      <c r="P1077" s="55">
        <f>Equity_Historical!V1078</f>
        <v>6.076383227154477E-3</v>
      </c>
      <c r="Q1077" s="55">
        <f>Equity_Historical!W1078</f>
        <v>2.5601780153099527E-2</v>
      </c>
      <c r="R1077" s="55">
        <f>Equity_Historical!X1078</f>
        <v>3.1883714216639526E-2</v>
      </c>
      <c r="S1077" s="55">
        <f>Equity_Historical!Y1078</f>
        <v>-1.1354574560899862E-2</v>
      </c>
      <c r="T1077" s="55">
        <f>Equity_Historical!Z1078</f>
        <v>-6.182284754543204E-2</v>
      </c>
      <c r="V1077" s="55"/>
      <c r="W1077" s="55">
        <v>3.1397168711985749E-3</v>
      </c>
      <c r="X1077" s="55">
        <v>5.5243276280347295E-2</v>
      </c>
      <c r="Y1077" s="94">
        <f t="shared" si="69"/>
        <v>3.4401852516687807E-2</v>
      </c>
      <c r="Z1077" s="54">
        <f t="shared" si="70"/>
        <v>1034401.8525166878</v>
      </c>
      <c r="AA1077" s="54">
        <f t="shared" si="71"/>
        <v>34401.852516687824</v>
      </c>
      <c r="AB1077" s="101">
        <v>11633.135952658602</v>
      </c>
      <c r="AC1077" s="6">
        <f t="shared" si="68"/>
        <v>994855.75674589653</v>
      </c>
    </row>
    <row r="1078" spans="2:29">
      <c r="B1078" s="112">
        <v>45022</v>
      </c>
      <c r="C1078" s="33">
        <v>1074</v>
      </c>
      <c r="D1078" s="55">
        <f>Bond_Historical!K1078</f>
        <v>-2.6860234138998231E-4</v>
      </c>
      <c r="E1078" s="55">
        <f>Bond_Historical!L1078</f>
        <v>-8.9558421069660203E-4</v>
      </c>
      <c r="F1078" s="55">
        <f>Bond_Historical!M1078</f>
        <v>0</v>
      </c>
      <c r="G1078" s="55">
        <f>Bond_Historical!N1078</f>
        <v>-9.0595852944627328E-4</v>
      </c>
      <c r="H1078" s="55">
        <f>Bond_Historical!O1078</f>
        <v>2.0383526891269671E-3</v>
      </c>
      <c r="I1078" s="55">
        <f>Bond_Historical!P1078</f>
        <v>1.9650470035631668E-4</v>
      </c>
      <c r="J1078" s="55">
        <f>Equity_Historical!P1079</f>
        <v>-1.6721559121838932E-2</v>
      </c>
      <c r="K1078" s="55">
        <f>Equity_Historical!Q1079</f>
        <v>2.1610873468291655E-2</v>
      </c>
      <c r="L1078" s="55">
        <f>Equity_Historical!R1079</f>
        <v>7.5216268667982755E-3</v>
      </c>
      <c r="M1078" s="55">
        <f>Equity_Historical!S1079</f>
        <v>4.8644274481042023E-3</v>
      </c>
      <c r="N1078" s="55">
        <f>Equity_Historical!T1079</f>
        <v>-1.0285744557444625E-2</v>
      </c>
      <c r="O1078" s="55">
        <f>Equity_Historical!U1079</f>
        <v>-1.0976012173494519E-3</v>
      </c>
      <c r="P1078" s="55">
        <f>Equity_Historical!V1079</f>
        <v>9.7235065771777256E-3</v>
      </c>
      <c r="Q1078" s="55">
        <f>Equity_Historical!W1079</f>
        <v>4.6586655743683569E-3</v>
      </c>
      <c r="R1078" s="55">
        <f>Equity_Historical!X1079</f>
        <v>7.0055804911777486E-3</v>
      </c>
      <c r="S1078" s="55">
        <f>Equity_Historical!Y1079</f>
        <v>5.4808765806922495E-3</v>
      </c>
      <c r="T1078" s="55">
        <f>Equity_Historical!Z1079</f>
        <v>-1.1217794372515473E-2</v>
      </c>
      <c r="V1078" s="55"/>
      <c r="W1078" s="55">
        <v>-3.7548314824361771E-4</v>
      </c>
      <c r="X1078" s="55">
        <v>-2.9096675538471672E-5</v>
      </c>
      <c r="Y1078" s="94">
        <f t="shared" si="69"/>
        <v>-1.6765126462053008E-4</v>
      </c>
      <c r="Z1078" s="54">
        <f t="shared" si="70"/>
        <v>999832.34873537952</v>
      </c>
      <c r="AA1078" s="54">
        <f t="shared" si="71"/>
        <v>-167.6512646204792</v>
      </c>
      <c r="AB1078" s="101">
        <v>11723.308837536955</v>
      </c>
      <c r="AC1078" s="6">
        <f t="shared" si="68"/>
        <v>994688.10548127606</v>
      </c>
    </row>
    <row r="1079" spans="2:29">
      <c r="B1079" s="112">
        <v>45026</v>
      </c>
      <c r="C1079" s="33">
        <v>1075</v>
      </c>
      <c r="D1079" s="55">
        <f>Bond_Historical!K1079</f>
        <v>-6.7395226007562446E-3</v>
      </c>
      <c r="E1079" s="55">
        <f>Bond_Historical!L1079</f>
        <v>-6.8935223134189592E-3</v>
      </c>
      <c r="F1079" s="55">
        <f>Bond_Historical!M1079</f>
        <v>-7.2324573919591625E-3</v>
      </c>
      <c r="G1079" s="55">
        <f>Bond_Historical!N1079</f>
        <v>-4.6332396449578848E-3</v>
      </c>
      <c r="H1079" s="55">
        <f>Bond_Historical!O1079</f>
        <v>-6.5002016857268726E-3</v>
      </c>
      <c r="I1079" s="55">
        <f>Bond_Historical!P1079</f>
        <v>-1.1797699219634704E-3</v>
      </c>
      <c r="J1079" s="55">
        <f>Equity_Historical!P1080</f>
        <v>-4.4426891801631115E-3</v>
      </c>
      <c r="K1079" s="55">
        <f>Equity_Historical!Q1080</f>
        <v>-6.2667113308496952E-3</v>
      </c>
      <c r="L1079" s="55">
        <f>Equity_Historical!R1080</f>
        <v>-1.9250067320687127E-3</v>
      </c>
      <c r="M1079" s="55">
        <f>Equity_Historical!S1080</f>
        <v>0</v>
      </c>
      <c r="N1079" s="55">
        <f>Equity_Historical!T1080</f>
        <v>2.438061973955458E-3</v>
      </c>
      <c r="O1079" s="55">
        <f>Equity_Historical!U1080</f>
        <v>3.2893716231178643E-3</v>
      </c>
      <c r="P1079" s="55">
        <f>Equity_Historical!V1080</f>
        <v>7.9992308107628453E-3</v>
      </c>
      <c r="Q1079" s="55">
        <f>Equity_Historical!W1080</f>
        <v>2.4219829586050656E-3</v>
      </c>
      <c r="R1079" s="55">
        <f>Equity_Historical!X1080</f>
        <v>4.6109287778409325E-3</v>
      </c>
      <c r="S1079" s="55">
        <f>Equity_Historical!Y1080</f>
        <v>-1.6101279036047696E-2</v>
      </c>
      <c r="T1079" s="55">
        <f>Equity_Historical!Z1080</f>
        <v>2.056336232830467E-2</v>
      </c>
      <c r="V1079" s="55"/>
      <c r="W1079" s="55">
        <v>-5.5483120129622334E-3</v>
      </c>
      <c r="X1079" s="55">
        <v>-7.5791729324789416E-3</v>
      </c>
      <c r="Y1079" s="94">
        <f t="shared" si="69"/>
        <v>-6.7668285646722585E-3</v>
      </c>
      <c r="Z1079" s="54">
        <f t="shared" si="70"/>
        <v>993233.17143532773</v>
      </c>
      <c r="AA1079" s="54">
        <f t="shared" si="71"/>
        <v>-6766.8285646722652</v>
      </c>
      <c r="AB1079" s="101">
        <v>11787.396037638187</v>
      </c>
      <c r="AC1079" s="6">
        <f t="shared" si="68"/>
        <v>987921.27691660379</v>
      </c>
    </row>
    <row r="1080" spans="2:29">
      <c r="B1080" s="112">
        <v>45027</v>
      </c>
      <c r="C1080" s="33">
        <v>1076</v>
      </c>
      <c r="D1080" s="55">
        <f>Bond_Historical!K1080</f>
        <v>4.0561424724264329E-4</v>
      </c>
      <c r="E1080" s="55">
        <f>Bond_Historical!L1080</f>
        <v>6.013263116254222E-4</v>
      </c>
      <c r="F1080" s="55">
        <f>Bond_Historical!M1080</f>
        <v>4.2682514962613828E-4</v>
      </c>
      <c r="G1080" s="55">
        <f>Bond_Historical!N1080</f>
        <v>-2.7330488778658403E-4</v>
      </c>
      <c r="H1080" s="55">
        <f>Bond_Historical!O1080</f>
        <v>1.4895216744807323E-3</v>
      </c>
      <c r="I1080" s="55">
        <f>Bond_Historical!P1080</f>
        <v>1.7690928956775164E-3</v>
      </c>
      <c r="J1080" s="55">
        <f>Equity_Historical!P1081</f>
        <v>7.0467762456891568E-3</v>
      </c>
      <c r="K1080" s="55">
        <f>Equity_Historical!Q1081</f>
        <v>-4.1996649443097264E-3</v>
      </c>
      <c r="L1080" s="55">
        <f>Equity_Historical!R1081</f>
        <v>-2.9276561943006275E-3</v>
      </c>
      <c r="M1080" s="55">
        <f>Equity_Historical!S1081</f>
        <v>-4.864427448104185E-3</v>
      </c>
      <c r="N1080" s="55">
        <f>Equity_Historical!T1081</f>
        <v>1.2385478383102867E-2</v>
      </c>
      <c r="O1080" s="55">
        <f>Equity_Historical!U1081</f>
        <v>4.9141086838098294E-3</v>
      </c>
      <c r="P1080" s="55">
        <f>Equity_Historical!V1081</f>
        <v>9.6961001484406791E-3</v>
      </c>
      <c r="Q1080" s="55">
        <f>Equity_Historical!W1081</f>
        <v>-1.0085226030253907E-3</v>
      </c>
      <c r="R1080" s="55">
        <f>Equity_Historical!X1081</f>
        <v>1.1176051880322441E-2</v>
      </c>
      <c r="S1080" s="55">
        <f>Equity_Historical!Y1081</f>
        <v>-7.6201184925665114E-3</v>
      </c>
      <c r="T1080" s="55">
        <f>Equity_Historical!Z1081</f>
        <v>9.2329547375231222E-3</v>
      </c>
      <c r="V1080" s="55"/>
      <c r="W1080" s="55">
        <v>4.4871707679326907E-4</v>
      </c>
      <c r="X1080" s="55">
        <v>1.7726603801723969E-2</v>
      </c>
      <c r="Y1080" s="94">
        <f t="shared" si="69"/>
        <v>1.0815449111751687E-2</v>
      </c>
      <c r="Z1080" s="54">
        <f t="shared" si="70"/>
        <v>1010815.4491117517</v>
      </c>
      <c r="AA1080" s="54">
        <f t="shared" si="71"/>
        <v>10815.449111751746</v>
      </c>
      <c r="AB1080" s="101">
        <v>11837.432517308393</v>
      </c>
      <c r="AC1080" s="6">
        <f t="shared" si="68"/>
        <v>998736.72602835554</v>
      </c>
    </row>
    <row r="1081" spans="2:29">
      <c r="B1081" s="112">
        <v>45028</v>
      </c>
      <c r="C1081" s="33">
        <v>1077</v>
      </c>
      <c r="D1081" s="55">
        <f>Bond_Historical!K1081</f>
        <v>1.0809087874642726E-3</v>
      </c>
      <c r="E1081" s="55">
        <f>Bond_Historical!L1081</f>
        <v>1.2015689292218616E-3</v>
      </c>
      <c r="F1081" s="55">
        <f>Bond_Historical!M1081</f>
        <v>1.2794711872416E-3</v>
      </c>
      <c r="G1081" s="55">
        <f>Bond_Historical!N1081</f>
        <v>-2.097203543228478E-3</v>
      </c>
      <c r="H1081" s="55">
        <f>Bond_Historical!O1081</f>
        <v>0</v>
      </c>
      <c r="I1081" s="55">
        <f>Bond_Historical!P1081</f>
        <v>2.7455238455445061E-3</v>
      </c>
      <c r="J1081" s="55">
        <f>Equity_Historical!P1082</f>
        <v>-1.0408409907758794E-3</v>
      </c>
      <c r="K1081" s="55">
        <f>Equity_Historical!Q1082</f>
        <v>7.0111007282760041E-4</v>
      </c>
      <c r="L1081" s="55">
        <f>Equity_Historical!R1082</f>
        <v>-4.8761427136228023E-3</v>
      </c>
      <c r="M1081" s="55">
        <f>Equity_Historical!S1082</f>
        <v>2.0609730097749853E-3</v>
      </c>
      <c r="N1081" s="55">
        <f>Equity_Historical!T1082</f>
        <v>2.1199173478365753E-3</v>
      </c>
      <c r="O1081" s="55">
        <f>Equity_Historical!U1082</f>
        <v>-1.5571532449416161E-4</v>
      </c>
      <c r="P1081" s="55">
        <f>Equity_Historical!V1082</f>
        <v>4.1740711595628227E-3</v>
      </c>
      <c r="Q1081" s="55">
        <f>Equity_Historical!W1082</f>
        <v>-4.2466198965067951E-3</v>
      </c>
      <c r="R1081" s="55">
        <f>Equity_Historical!X1082</f>
        <v>4.2235816574451876E-4</v>
      </c>
      <c r="S1081" s="55">
        <f>Equity_Historical!Y1082</f>
        <v>-4.3627777733123334E-3</v>
      </c>
      <c r="T1081" s="55">
        <f>Equity_Historical!Z1082</f>
        <v>9.3047653983292459E-3</v>
      </c>
      <c r="V1081" s="55"/>
      <c r="W1081" s="55">
        <v>2.8749976146172867E-4</v>
      </c>
      <c r="X1081" s="55">
        <v>-3.0178972920859555E-3</v>
      </c>
      <c r="Y1081" s="94">
        <f t="shared" si="69"/>
        <v>-1.6957384706668818E-3</v>
      </c>
      <c r="Z1081" s="54">
        <f t="shared" si="70"/>
        <v>998304.26152933307</v>
      </c>
      <c r="AA1081" s="54">
        <f t="shared" si="71"/>
        <v>-1695.7384706669254</v>
      </c>
      <c r="AB1081" s="101">
        <v>11847.094352447079</v>
      </c>
      <c r="AC1081" s="6">
        <f t="shared" si="68"/>
        <v>997040.98755768861</v>
      </c>
    </row>
    <row r="1082" spans="2:29">
      <c r="B1082" s="112">
        <v>45029</v>
      </c>
      <c r="C1082" s="33">
        <v>1078</v>
      </c>
      <c r="D1082" s="55">
        <f>Bond_Historical!K1082</f>
        <v>-5.4026645257892135E-4</v>
      </c>
      <c r="E1082" s="55">
        <f>Bond_Historical!L1082</f>
        <v>-4.004141852828948E-4</v>
      </c>
      <c r="F1082" s="55">
        <f>Bond_Historical!M1082</f>
        <v>-1.706296336867734E-3</v>
      </c>
      <c r="G1082" s="55">
        <f>Bond_Historical!N1082</f>
        <v>1.7328519628778921E-3</v>
      </c>
      <c r="H1082" s="55">
        <f>Bond_Historical!O1082</f>
        <v>-2.0485254827248777E-3</v>
      </c>
      <c r="I1082" s="55">
        <f>Bond_Historical!P1082</f>
        <v>-1.5679187805685993E-3</v>
      </c>
      <c r="J1082" s="55">
        <f>Equity_Historical!P1083</f>
        <v>4.6753527323435849E-3</v>
      </c>
      <c r="K1082" s="55">
        <f>Equity_Historical!Q1083</f>
        <v>2.9241210184044724E-2</v>
      </c>
      <c r="L1082" s="55">
        <f>Equity_Historical!R1083</f>
        <v>1.0038170658727232E-3</v>
      </c>
      <c r="M1082" s="55">
        <f>Equity_Historical!S1083</f>
        <v>1.264655247325878E-2</v>
      </c>
      <c r="N1082" s="55">
        <f>Equity_Historical!T1083</f>
        <v>6.1926752268623578E-3</v>
      </c>
      <c r="O1082" s="55">
        <f>Equity_Historical!U1083</f>
        <v>3.8059897047499187E-3</v>
      </c>
      <c r="P1082" s="55">
        <f>Equity_Historical!V1083</f>
        <v>5.2793738368489065E-3</v>
      </c>
      <c r="Q1082" s="55">
        <f>Equity_Historical!W1083</f>
        <v>-6.2001924471915704E-3</v>
      </c>
      <c r="R1082" s="55">
        <f>Equity_Historical!X1083</f>
        <v>9.6236276608997195E-3</v>
      </c>
      <c r="S1082" s="55">
        <f>Equity_Historical!Y1083</f>
        <v>3.3535072318757166E-2</v>
      </c>
      <c r="T1082" s="55">
        <f>Equity_Historical!Z1083</f>
        <v>9.0998378972152933E-4</v>
      </c>
      <c r="V1082" s="55"/>
      <c r="W1082" s="55">
        <v>-2.2484855698985868E-4</v>
      </c>
      <c r="X1082" s="55">
        <v>6.4387299670891542E-3</v>
      </c>
      <c r="Y1082" s="94">
        <f t="shared" si="69"/>
        <v>3.7732985574575489E-3</v>
      </c>
      <c r="Z1082" s="54">
        <f t="shared" si="70"/>
        <v>1003773.2985574575</v>
      </c>
      <c r="AA1082" s="54">
        <f t="shared" si="71"/>
        <v>3773.2985574575141</v>
      </c>
      <c r="AB1082" s="101">
        <v>11848.108979508397</v>
      </c>
      <c r="AC1082" s="6">
        <f t="shared" si="68"/>
        <v>1000814.2861151461</v>
      </c>
    </row>
    <row r="1083" spans="2:29">
      <c r="B1083" s="112">
        <v>45030</v>
      </c>
      <c r="C1083" s="33">
        <v>1079</v>
      </c>
      <c r="D1083" s="55">
        <f>Bond_Historical!K1083</f>
        <v>-4.4688161856689728E-3</v>
      </c>
      <c r="E1083" s="55">
        <f>Bond_Historical!L1083</f>
        <v>-4.9173859326282965E-3</v>
      </c>
      <c r="F1083" s="55">
        <f>Bond_Historical!M1083</f>
        <v>-4.7079787879718915E-3</v>
      </c>
      <c r="G1083" s="55">
        <f>Bond_Historical!N1083</f>
        <v>-3.2856289203635845E-3</v>
      </c>
      <c r="H1083" s="55">
        <f>Bond_Historical!O1083</f>
        <v>-3.9226110396551389E-3</v>
      </c>
      <c r="I1083" s="55">
        <f>Bond_Historical!P1083</f>
        <v>-3.5371458254974926E-3</v>
      </c>
      <c r="J1083" s="55">
        <f>Equity_Historical!P1084</f>
        <v>2.4156511263147998E-3</v>
      </c>
      <c r="K1083" s="55">
        <f>Equity_Historical!Q1084</f>
        <v>5.160260690432893E-3</v>
      </c>
      <c r="L1083" s="55">
        <f>Equity_Historical!R1084</f>
        <v>-6.7792181452460383E-3</v>
      </c>
      <c r="M1083" s="55">
        <f>Equity_Historical!S1084</f>
        <v>-9.8430980349296388E-3</v>
      </c>
      <c r="N1083" s="55">
        <f>Equity_Historical!T1084</f>
        <v>-1.1430142013853598E-2</v>
      </c>
      <c r="O1083" s="55">
        <f>Equity_Historical!U1084</f>
        <v>7.2794680142345788E-2</v>
      </c>
      <c r="P1083" s="55">
        <f>Equity_Historical!V1084</f>
        <v>-1.8769964943150367E-2</v>
      </c>
      <c r="Q1083" s="55">
        <f>Equity_Historical!W1084</f>
        <v>-1.4376806364063967E-2</v>
      </c>
      <c r="R1083" s="55">
        <f>Equity_Historical!X1084</f>
        <v>-2.7824038184501746E-2</v>
      </c>
      <c r="S1083" s="55">
        <f>Equity_Historical!Y1084</f>
        <v>-2.116197488693457E-3</v>
      </c>
      <c r="T1083" s="55">
        <f>Equity_Historical!Z1084</f>
        <v>7.8446301350994438E-3</v>
      </c>
      <c r="V1083" s="55"/>
      <c r="W1083" s="55">
        <v>-4.1011499108948154E-3</v>
      </c>
      <c r="X1083" s="55">
        <v>3.9504743064361497E-3</v>
      </c>
      <c r="Y1083" s="94">
        <f t="shared" si="69"/>
        <v>7.298246195037634E-4</v>
      </c>
      <c r="Z1083" s="54">
        <f t="shared" si="70"/>
        <v>1000729.8246195038</v>
      </c>
      <c r="AA1083" s="54">
        <f t="shared" si="71"/>
        <v>729.82461950380821</v>
      </c>
      <c r="AB1083" s="101">
        <v>11867.357763394131</v>
      </c>
      <c r="AC1083" s="6">
        <f t="shared" si="68"/>
        <v>1001544.1107346499</v>
      </c>
    </row>
    <row r="1084" spans="2:29">
      <c r="B1084" s="112">
        <v>45033</v>
      </c>
      <c r="C1084" s="33">
        <v>1080</v>
      </c>
      <c r="D1084" s="55">
        <f>Bond_Historical!K1084</f>
        <v>-5.4435524522905947E-3</v>
      </c>
      <c r="E1084" s="55">
        <f>Bond_Historical!L1084</f>
        <v>-5.0428511748859713E-3</v>
      </c>
      <c r="F1084" s="55">
        <f>Bond_Historical!M1084</f>
        <v>-4.2992439074040637E-3</v>
      </c>
      <c r="G1084" s="55">
        <f>Bond_Historical!N1084</f>
        <v>-6.3277010153531396E-3</v>
      </c>
      <c r="H1084" s="55">
        <f>Bond_Historical!O1084</f>
        <v>-4.8783565592303612E-3</v>
      </c>
      <c r="I1084" s="55">
        <f>Bond_Historical!P1084</f>
        <v>-1.7732757786061743E-3</v>
      </c>
      <c r="J1084" s="55">
        <f>Equity_Historical!P1085</f>
        <v>-1.1701162382128214E-2</v>
      </c>
      <c r="K1084" s="55">
        <f>Equity_Historical!Q1085</f>
        <v>-1.1945187865609169E-2</v>
      </c>
      <c r="L1084" s="55">
        <f>Equity_Historical!R1085</f>
        <v>6.9799706205925117E-3</v>
      </c>
      <c r="M1084" s="55">
        <f>Equity_Historical!S1085</f>
        <v>3.7257424657520825E-3</v>
      </c>
      <c r="N1084" s="55">
        <f>Equity_Historical!T1085</f>
        <v>9.7451189317021326E-3</v>
      </c>
      <c r="O1084" s="55">
        <f>Equity_Historical!U1085</f>
        <v>7.8979294998826263E-3</v>
      </c>
      <c r="P1084" s="55">
        <f>Equity_Historical!V1085</f>
        <v>9.3332466995837415E-3</v>
      </c>
      <c r="Q1084" s="55">
        <f>Equity_Historical!W1085</f>
        <v>1.2233335832501658E-2</v>
      </c>
      <c r="R1084" s="55">
        <f>Equity_Historical!X1085</f>
        <v>-1.2662990795438539E-2</v>
      </c>
      <c r="S1084" s="55">
        <f>Equity_Historical!Y1085</f>
        <v>1.2097883514313202E-4</v>
      </c>
      <c r="T1084" s="55">
        <f>Equity_Historical!Z1085</f>
        <v>9.3687777729730901E-3</v>
      </c>
      <c r="V1084" s="55"/>
      <c r="W1084" s="55">
        <v>-4.9549681045496612E-3</v>
      </c>
      <c r="X1084" s="55">
        <v>2.2847569767214422E-3</v>
      </c>
      <c r="Y1084" s="94">
        <f t="shared" si="69"/>
        <v>-6.111330557869994E-4</v>
      </c>
      <c r="Z1084" s="54">
        <f t="shared" si="70"/>
        <v>999388.86694421305</v>
      </c>
      <c r="AA1084" s="54">
        <f t="shared" si="71"/>
        <v>-611.13305578695145</v>
      </c>
      <c r="AB1084" s="101">
        <v>11983.075720612425</v>
      </c>
      <c r="AC1084" s="6">
        <f t="shared" si="68"/>
        <v>1000932.977678863</v>
      </c>
    </row>
    <row r="1085" spans="2:29">
      <c r="B1085" s="112">
        <v>45034</v>
      </c>
      <c r="C1085" s="33">
        <v>1081</v>
      </c>
      <c r="D1085" s="55">
        <f>Bond_Historical!K1085</f>
        <v>1.4999998443431179E-3</v>
      </c>
      <c r="E1085" s="55">
        <f>Bond_Historical!L1085</f>
        <v>1.4145989961472233E-3</v>
      </c>
      <c r="F1085" s="55">
        <f>Bond_Historical!M1085</f>
        <v>8.6136417198195243E-4</v>
      </c>
      <c r="G1085" s="55">
        <f>Bond_Historical!N1085</f>
        <v>3.3065274285176043E-3</v>
      </c>
      <c r="H1085" s="55">
        <f>Bond_Historical!O1085</f>
        <v>7.5209992703060527E-4</v>
      </c>
      <c r="I1085" s="55">
        <f>Bond_Historical!P1085</f>
        <v>-7.9191166111448798E-3</v>
      </c>
      <c r="J1085" s="55">
        <f>Equity_Historical!P1086</f>
        <v>1.934107888578138E-2</v>
      </c>
      <c r="K1085" s="55">
        <f>Equity_Historical!Q1086</f>
        <v>-4.4419356270244438E-3</v>
      </c>
      <c r="L1085" s="55">
        <f>Equity_Historical!R1086</f>
        <v>2.2045449115493895E-3</v>
      </c>
      <c r="M1085" s="55">
        <f>Equity_Historical!S1086</f>
        <v>0</v>
      </c>
      <c r="N1085" s="55">
        <f>Equity_Historical!T1086</f>
        <v>6.7236504485866395E-3</v>
      </c>
      <c r="O1085" s="55">
        <f>Equity_Historical!U1086</f>
        <v>1.1165298067125394E-2</v>
      </c>
      <c r="P1085" s="55">
        <f>Equity_Historical!V1086</f>
        <v>-3.1175380446733202E-3</v>
      </c>
      <c r="Q1085" s="55">
        <f>Equity_Historical!W1086</f>
        <v>-3.5825366400076253E-3</v>
      </c>
      <c r="R1085" s="55">
        <f>Equity_Historical!X1086</f>
        <v>-1.7231420896288252E-3</v>
      </c>
      <c r="S1085" s="55">
        <f>Equity_Historical!Y1086</f>
        <v>7.4767463592889365E-3</v>
      </c>
      <c r="T1085" s="55">
        <f>Equity_Historical!Z1086</f>
        <v>1.3373917994992109E-2</v>
      </c>
      <c r="V1085" s="55"/>
      <c r="W1085" s="55">
        <v>7.8808087829458173E-4</v>
      </c>
      <c r="X1085" s="55">
        <v>4.2294446675146622E-3</v>
      </c>
      <c r="Y1085" s="94">
        <f t="shared" si="69"/>
        <v>2.8528991518266301E-3</v>
      </c>
      <c r="Z1085" s="54">
        <f t="shared" si="70"/>
        <v>1002852.8991518266</v>
      </c>
      <c r="AA1085" s="54">
        <f t="shared" si="71"/>
        <v>2852.8991518266266</v>
      </c>
      <c r="AB1085" s="101">
        <v>12003.07337767235</v>
      </c>
      <c r="AC1085" s="6">
        <f t="shared" si="68"/>
        <v>1003785.8768306896</v>
      </c>
    </row>
    <row r="1086" spans="2:29">
      <c r="B1086" s="112">
        <v>45035</v>
      </c>
      <c r="C1086" s="33">
        <v>1082</v>
      </c>
      <c r="D1086" s="55">
        <f>Bond_Historical!K1086</f>
        <v>-1.3635637215100654E-3</v>
      </c>
      <c r="E1086" s="55">
        <f>Bond_Historical!L1086</f>
        <v>-1.5158472257319657E-3</v>
      </c>
      <c r="F1086" s="55">
        <f>Bond_Historical!M1086</f>
        <v>-1.7234709318849338E-3</v>
      </c>
      <c r="G1086" s="55">
        <f>Bond_Historical!N1086</f>
        <v>-4.9638231852007064E-3</v>
      </c>
      <c r="H1086" s="55">
        <f>Bond_Historical!O1086</f>
        <v>-7.5209992703057448E-4</v>
      </c>
      <c r="I1086" s="55">
        <f>Bond_Historical!P1086</f>
        <v>-1.9896681921206766E-3</v>
      </c>
      <c r="J1086" s="55">
        <f>Equity_Historical!P1087</f>
        <v>-3.1690871833767518E-3</v>
      </c>
      <c r="K1086" s="55">
        <f>Equity_Historical!Q1087</f>
        <v>-1.0101814313190585E-2</v>
      </c>
      <c r="L1086" s="55">
        <f>Equity_Historical!R1087</f>
        <v>1.0672795296362248E-3</v>
      </c>
      <c r="M1086" s="55">
        <f>Equity_Historical!S1087</f>
        <v>1.4864959345648892E-3</v>
      </c>
      <c r="N1086" s="55">
        <f>Equity_Historical!T1087</f>
        <v>-5.8806836564923486E-3</v>
      </c>
      <c r="O1086" s="55">
        <f>Equity_Historical!U1087</f>
        <v>-1.2738083567400687E-3</v>
      </c>
      <c r="P1086" s="55">
        <f>Equity_Historical!V1087</f>
        <v>-2.8811688104884688E-4</v>
      </c>
      <c r="Q1086" s="55">
        <f>Equity_Historical!W1087</f>
        <v>6.3376326705028617E-3</v>
      </c>
      <c r="R1086" s="55">
        <f>Equity_Historical!X1087</f>
        <v>-3.690818926423494E-2</v>
      </c>
      <c r="S1086" s="55">
        <f>Equity_Historical!Y1087</f>
        <v>6.9440431550035261E-3</v>
      </c>
      <c r="T1086" s="55">
        <f>Equity_Historical!Z1087</f>
        <v>-9.930957065072625E-3</v>
      </c>
      <c r="V1086" s="55"/>
      <c r="W1086" s="55">
        <v>-2.6408059278298459E-3</v>
      </c>
      <c r="X1086" s="55">
        <v>-1.9277216003100103E-3</v>
      </c>
      <c r="Y1086" s="94">
        <f t="shared" si="69"/>
        <v>-2.2129553313179444E-3</v>
      </c>
      <c r="Z1086" s="54">
        <f t="shared" si="70"/>
        <v>997787.04466868204</v>
      </c>
      <c r="AA1086" s="54">
        <f t="shared" si="71"/>
        <v>-2212.955331317964</v>
      </c>
      <c r="AB1086" s="101">
        <v>12034.086115173297</v>
      </c>
      <c r="AC1086" s="6">
        <f t="shared" si="68"/>
        <v>1001572.9214993716</v>
      </c>
    </row>
    <row r="1087" spans="2:29">
      <c r="B1087" s="112">
        <v>45036</v>
      </c>
      <c r="C1087" s="33">
        <v>1083</v>
      </c>
      <c r="D1087" s="55">
        <f>Bond_Historical!K1087</f>
        <v>4.3566196231954509E-3</v>
      </c>
      <c r="E1087" s="55">
        <f>Bond_Historical!L1087</f>
        <v>4.5401363690417531E-3</v>
      </c>
      <c r="F1087" s="55">
        <f>Bond_Historical!M1087</f>
        <v>4.7322394146698012E-3</v>
      </c>
      <c r="G1087" s="55">
        <f>Bond_Historical!N1087</f>
        <v>3.7710069672959507E-3</v>
      </c>
      <c r="H1087" s="55">
        <f>Bond_Historical!O1087</f>
        <v>3.5672446732260142E-3</v>
      </c>
      <c r="I1087" s="55">
        <f>Bond_Historical!P1087</f>
        <v>1.1942472238663916E-3</v>
      </c>
      <c r="J1087" s="55">
        <f>Equity_Historical!P1088</f>
        <v>-8.0100459708082432E-3</v>
      </c>
      <c r="K1087" s="55">
        <f>Equity_Historical!Q1088</f>
        <v>-1.2267735488508536E-2</v>
      </c>
      <c r="L1087" s="55">
        <f>Equity_Historical!R1088</f>
        <v>6.3790398525125835E-3</v>
      </c>
      <c r="M1087" s="55">
        <f>Equity_Historical!S1088</f>
        <v>7.7676935830915637E-3</v>
      </c>
      <c r="N1087" s="55">
        <f>Equity_Historical!T1088</f>
        <v>-1.3003745284627045E-2</v>
      </c>
      <c r="O1087" s="55">
        <f>Equity_Historical!U1088</f>
        <v>-2.9074179568051887E-3</v>
      </c>
      <c r="P1087" s="55">
        <f>Equity_Historical!V1088</f>
        <v>-1.2231009811272219E-2</v>
      </c>
      <c r="Q1087" s="55">
        <f>Equity_Historical!W1088</f>
        <v>5.2845892946727898E-3</v>
      </c>
      <c r="R1087" s="55">
        <f>Equity_Historical!X1088</f>
        <v>2.5881813701823081E-3</v>
      </c>
      <c r="S1087" s="55">
        <f>Equity_Historical!Y1088</f>
        <v>-5.8634257990911771E-3</v>
      </c>
      <c r="T1087" s="55">
        <f>Equity_Historical!Z1088</f>
        <v>-6.1547063295288636E-3</v>
      </c>
      <c r="V1087" s="55"/>
      <c r="W1087" s="55">
        <v>3.8780139332792959E-3</v>
      </c>
      <c r="X1087" s="55">
        <v>-2.3475842557873834E-2</v>
      </c>
      <c r="Y1087" s="94">
        <f t="shared" si="69"/>
        <v>-1.253429996141258E-2</v>
      </c>
      <c r="Z1087" s="54">
        <f t="shared" si="70"/>
        <v>987465.70003858744</v>
      </c>
      <c r="AA1087" s="54">
        <f t="shared" si="71"/>
        <v>-12534.299961412558</v>
      </c>
      <c r="AB1087" s="101">
        <v>12106.483574077836</v>
      </c>
      <c r="AC1087" s="6">
        <f t="shared" si="68"/>
        <v>989038.62153795909</v>
      </c>
    </row>
    <row r="1088" spans="2:29">
      <c r="B1088" s="112">
        <v>45037</v>
      </c>
      <c r="C1088" s="33">
        <v>1084</v>
      </c>
      <c r="D1088" s="55">
        <f>Bond_Historical!K1088</f>
        <v>-1.7675262606992503E-3</v>
      </c>
      <c r="E1088" s="55">
        <f>Bond_Historical!L1088</f>
        <v>-1.7125676122760592E-3</v>
      </c>
      <c r="F1088" s="55">
        <f>Bond_Historical!M1088</f>
        <v>-2.1481456205479652E-3</v>
      </c>
      <c r="G1088" s="55">
        <f>Bond_Historical!N1088</f>
        <v>6.4238806049795932E-4</v>
      </c>
      <c r="H1088" s="55">
        <f>Bond_Historical!O1088</f>
        <v>0</v>
      </c>
      <c r="I1088" s="55">
        <f>Bond_Historical!P1088</f>
        <v>-7.9605416646356681E-4</v>
      </c>
      <c r="J1088" s="55">
        <f>Equity_Historical!P1089</f>
        <v>3.1945329894909401E-3</v>
      </c>
      <c r="K1088" s="55">
        <f>Equity_Historical!Q1089</f>
        <v>-8.4522400116513689E-4</v>
      </c>
      <c r="L1088" s="55">
        <f>Equity_Historical!R1089</f>
        <v>5.0215315283494736E-3</v>
      </c>
      <c r="M1088" s="55">
        <f>Equity_Historical!S1089</f>
        <v>4.2283145897221257E-3</v>
      </c>
      <c r="N1088" s="55">
        <f>Equity_Historical!T1089</f>
        <v>-5.7069369452105211E-3</v>
      </c>
      <c r="O1088" s="55">
        <f>Equity_Historical!U1089</f>
        <v>-1.9194937370159912E-3</v>
      </c>
      <c r="P1088" s="55">
        <f>Equity_Historical!V1089</f>
        <v>-7.0777657558000508E-3</v>
      </c>
      <c r="Q1088" s="55">
        <f>Equity_Historical!W1089</f>
        <v>3.8441171060542532E-3</v>
      </c>
      <c r="R1088" s="55">
        <f>Equity_Historical!X1089</f>
        <v>-7.4952402827470292E-3</v>
      </c>
      <c r="S1088" s="55">
        <f>Equity_Historical!Y1089</f>
        <v>-9.8290787348286821E-3</v>
      </c>
      <c r="T1088" s="55">
        <f>Equity_Historical!Z1089</f>
        <v>-9.4201075049241065E-3</v>
      </c>
      <c r="V1088" s="55"/>
      <c r="W1088" s="55">
        <v>-8.7513770838864235E-4</v>
      </c>
      <c r="X1088" s="55">
        <v>-5.6901157198687652E-3</v>
      </c>
      <c r="Y1088" s="94">
        <f t="shared" si="69"/>
        <v>-3.764124515276716E-3</v>
      </c>
      <c r="Z1088" s="54">
        <f t="shared" si="70"/>
        <v>996235.87548472325</v>
      </c>
      <c r="AA1088" s="54">
        <f t="shared" si="71"/>
        <v>-3764.1245152767515</v>
      </c>
      <c r="AB1088" s="101">
        <v>12133.83486159367</v>
      </c>
      <c r="AC1088" s="6">
        <f t="shared" si="68"/>
        <v>985274.49702268234</v>
      </c>
    </row>
    <row r="1089" spans="2:29">
      <c r="B1089" s="112">
        <v>45040</v>
      </c>
      <c r="C1089" s="33">
        <v>1085</v>
      </c>
      <c r="D1089" s="55">
        <f>Bond_Historical!K1089</f>
        <v>3.9388442123890156E-3</v>
      </c>
      <c r="E1089" s="55">
        <f>Bond_Historical!L1089</f>
        <v>3.924799914680561E-3</v>
      </c>
      <c r="F1089" s="55">
        <f>Bond_Historical!M1089</f>
        <v>3.8634428271535673E-3</v>
      </c>
      <c r="G1089" s="55">
        <f>Bond_Historical!N1089</f>
        <v>4.3940025275477209E-3</v>
      </c>
      <c r="H1089" s="55">
        <f>Bond_Historical!O1089</f>
        <v>4.1145268856075069E-3</v>
      </c>
      <c r="I1089" s="55">
        <f>Bond_Historical!P1089</f>
        <v>2.1875082934430189E-3</v>
      </c>
      <c r="J1089" s="55">
        <f>Equity_Historical!P1090</f>
        <v>1.8701631949405301E-2</v>
      </c>
      <c r="K1089" s="55">
        <f>Equity_Historical!Q1090</f>
        <v>-4.6985999378805921E-4</v>
      </c>
      <c r="L1089" s="55">
        <f>Equity_Historical!R1090</f>
        <v>6.7653825620905298E-3</v>
      </c>
      <c r="M1089" s="55">
        <f>Equity_Historical!S1090</f>
        <v>7.3360854960509273E-4</v>
      </c>
      <c r="N1089" s="55">
        <f>Equity_Historical!T1090</f>
        <v>9.3992101912091109E-3</v>
      </c>
      <c r="O1089" s="55">
        <f>Equity_Historical!U1090</f>
        <v>1.3511109322028615E-3</v>
      </c>
      <c r="P1089" s="55">
        <f>Equity_Historical!V1090</f>
        <v>-9.8024628501806963E-4</v>
      </c>
      <c r="Q1089" s="55">
        <f>Equity_Historical!W1090</f>
        <v>8.0452128373076064E-3</v>
      </c>
      <c r="R1089" s="55">
        <f>Equity_Historical!X1090</f>
        <v>1.0526836317533017E-2</v>
      </c>
      <c r="S1089" s="55">
        <f>Equity_Historical!Y1090</f>
        <v>1.8767667637980389E-3</v>
      </c>
      <c r="T1089" s="55">
        <f>Equity_Historical!Z1090</f>
        <v>3.4590716175049363E-3</v>
      </c>
      <c r="V1089" s="55"/>
      <c r="W1089" s="55">
        <v>3.8684848616941494E-3</v>
      </c>
      <c r="X1089" s="55">
        <v>1.0101334873973002E-2</v>
      </c>
      <c r="Y1089" s="94">
        <f t="shared" si="69"/>
        <v>7.6081948690614612E-3</v>
      </c>
      <c r="Z1089" s="54">
        <f t="shared" si="70"/>
        <v>1007608.1948690615</v>
      </c>
      <c r="AA1089" s="54">
        <f t="shared" si="71"/>
        <v>7608.1948690614663</v>
      </c>
      <c r="AB1089" s="101">
        <v>12181.040400599712</v>
      </c>
      <c r="AC1089" s="6">
        <f t="shared" si="68"/>
        <v>992882.6918917438</v>
      </c>
    </row>
    <row r="1090" spans="2:29">
      <c r="B1090" s="112">
        <v>45041</v>
      </c>
      <c r="C1090" s="33">
        <v>1086</v>
      </c>
      <c r="D1090" s="55">
        <f>Bond_Historical!K1090</f>
        <v>6.4854884739529483E-3</v>
      </c>
      <c r="E1090" s="55">
        <f>Bond_Historical!L1090</f>
        <v>6.2079918270912518E-3</v>
      </c>
      <c r="F1090" s="55">
        <f>Bond_Historical!M1090</f>
        <v>8.5324094191695649E-3</v>
      </c>
      <c r="G1090" s="55">
        <f>Bond_Historical!N1090</f>
        <v>4.3747037740222566E-3</v>
      </c>
      <c r="H1090" s="55">
        <f>Bond_Historical!O1090</f>
        <v>5.7690289746115423E-3</v>
      </c>
      <c r="I1090" s="55">
        <f>Bond_Historical!P1090</f>
        <v>2.7772968722909954E-3</v>
      </c>
      <c r="J1090" s="55">
        <f>Equity_Historical!P1091</f>
        <v>-1.4315194088771584E-2</v>
      </c>
      <c r="K1090" s="55">
        <f>Equity_Historical!Q1091</f>
        <v>-2.4933441844825044E-2</v>
      </c>
      <c r="L1090" s="55">
        <f>Equity_Historical!R1091</f>
        <v>-7.8204768824734951E-3</v>
      </c>
      <c r="M1090" s="55">
        <f>Equity_Historical!S1091</f>
        <v>2.7459739717677649E-3</v>
      </c>
      <c r="N1090" s="55">
        <f>Equity_Historical!T1091</f>
        <v>-3.6961155879526787E-2</v>
      </c>
      <c r="O1090" s="55">
        <f>Equity_Historical!U1091</f>
        <v>-2.1983559349881922E-2</v>
      </c>
      <c r="P1090" s="55">
        <f>Equity_Historical!V1091</f>
        <v>-1.0846124704588329E-2</v>
      </c>
      <c r="Q1090" s="55">
        <f>Equity_Historical!W1091</f>
        <v>5.5931667291067881E-3</v>
      </c>
      <c r="R1090" s="55">
        <f>Equity_Historical!X1091</f>
        <v>6.0763900981238893E-3</v>
      </c>
      <c r="S1090" s="55">
        <f>Equity_Historical!Y1091</f>
        <v>-9.4804386443016631E-3</v>
      </c>
      <c r="T1090" s="55">
        <f>Equity_Historical!Z1091</f>
        <v>-2.2332897942049085E-2</v>
      </c>
      <c r="V1090" s="55"/>
      <c r="W1090" s="55">
        <v>5.7080627465835813E-3</v>
      </c>
      <c r="X1090" s="55">
        <v>-3.3566751062618624E-2</v>
      </c>
      <c r="Y1090" s="94">
        <f t="shared" si="69"/>
        <v>-1.7856825538937741E-2</v>
      </c>
      <c r="Z1090" s="54">
        <f t="shared" si="70"/>
        <v>982143.1744610623</v>
      </c>
      <c r="AA1090" s="54">
        <f t="shared" si="71"/>
        <v>-17856.825538937701</v>
      </c>
      <c r="AB1090" s="101">
        <v>12266.86391178309</v>
      </c>
      <c r="AC1090" s="6">
        <f t="shared" si="68"/>
        <v>975025.8663528061</v>
      </c>
    </row>
    <row r="1091" spans="2:29">
      <c r="B1091" s="112">
        <v>45042</v>
      </c>
      <c r="C1091" s="33">
        <v>1087</v>
      </c>
      <c r="D1091" s="55">
        <f>Bond_Historical!K1091</f>
        <v>-3.5078270558994806E-3</v>
      </c>
      <c r="E1091" s="55">
        <f>Bond_Historical!L1091</f>
        <v>-3.7000299053777438E-3</v>
      </c>
      <c r="F1091" s="55">
        <f>Bond_Historical!M1091</f>
        <v>-3.8305995203209704E-3</v>
      </c>
      <c r="G1091" s="55">
        <f>Bond_Historical!N1091</f>
        <v>-4.374703774022228E-3</v>
      </c>
      <c r="H1091" s="55">
        <f>Bond_Historical!O1091</f>
        <v>-3.7181158647303569E-3</v>
      </c>
      <c r="I1091" s="55">
        <f>Bond_Historical!P1091</f>
        <v>-2.9759283007694407E-3</v>
      </c>
      <c r="J1091" s="55">
        <f>Equity_Historical!P1092</f>
        <v>-9.225324034353834E-3</v>
      </c>
      <c r="K1091" s="55">
        <f>Equity_Historical!Q1092</f>
        <v>8.8740183045306446E-3</v>
      </c>
      <c r="L1091" s="55">
        <f>Equity_Historical!R1092</f>
        <v>-4.3639032267145782E-3</v>
      </c>
      <c r="M1091" s="55">
        <f>Equity_Historical!S1092</f>
        <v>-5.6834140386436667E-3</v>
      </c>
      <c r="N1091" s="55">
        <f>Equity_Historical!T1092</f>
        <v>-9.1608712713455841E-3</v>
      </c>
      <c r="O1091" s="55">
        <f>Equity_Historical!U1092</f>
        <v>-1.7882522077918107E-2</v>
      </c>
      <c r="P1091" s="55">
        <f>Equity_Historical!V1092</f>
        <v>-6.9638288626220615E-3</v>
      </c>
      <c r="Q1091" s="55">
        <f>Equity_Historical!W1092</f>
        <v>-1.2629144569696084E-2</v>
      </c>
      <c r="R1091" s="55">
        <f>Equity_Historical!X1092</f>
        <v>-1.8403054458122813E-2</v>
      </c>
      <c r="S1091" s="55">
        <f>Equity_Historical!Y1092</f>
        <v>-6.1168043841452259E-5</v>
      </c>
      <c r="T1091" s="55">
        <f>Equity_Historical!Z1092</f>
        <v>-1.2890047135419259E-2</v>
      </c>
      <c r="V1091" s="55"/>
      <c r="W1091" s="55">
        <v>-3.8324613217124762E-3</v>
      </c>
      <c r="X1091" s="55">
        <v>-9.803364220826824E-3</v>
      </c>
      <c r="Y1091" s="94">
        <f t="shared" si="69"/>
        <v>-7.4150030611810844E-3</v>
      </c>
      <c r="Z1091" s="54">
        <f t="shared" si="70"/>
        <v>992584.99693881895</v>
      </c>
      <c r="AA1091" s="54">
        <f t="shared" si="71"/>
        <v>-7415.0030611810507</v>
      </c>
      <c r="AB1091" s="101">
        <v>12274.14258369396</v>
      </c>
      <c r="AC1091" s="6">
        <f t="shared" si="68"/>
        <v>967610.86329162505</v>
      </c>
    </row>
    <row r="1092" spans="2:29">
      <c r="B1092" s="112">
        <v>45043</v>
      </c>
      <c r="C1092" s="33">
        <v>1088</v>
      </c>
      <c r="D1092" s="55">
        <f>Bond_Historical!K1092</f>
        <v>-4.3340983651814447E-3</v>
      </c>
      <c r="E1092" s="55">
        <f>Bond_Historical!L1092</f>
        <v>-3.6133108232835704E-3</v>
      </c>
      <c r="F1092" s="55">
        <f>Bond_Historical!M1092</f>
        <v>-5.5590686576682371E-3</v>
      </c>
      <c r="G1092" s="55">
        <f>Bond_Historical!N1092</f>
        <v>-3.6601911380816981E-3</v>
      </c>
      <c r="H1092" s="55">
        <f>Bond_Historical!O1092</f>
        <v>-3.7321460215691631E-3</v>
      </c>
      <c r="I1092" s="55">
        <f>Bond_Historical!P1092</f>
        <v>-1.9888768649645693E-3</v>
      </c>
      <c r="J1092" s="55">
        <f>Equity_Historical!P1093</f>
        <v>1.1882309439718131E-2</v>
      </c>
      <c r="K1092" s="55">
        <f>Equity_Historical!Q1093</f>
        <v>0.13037453560255186</v>
      </c>
      <c r="L1092" s="55">
        <f>Equity_Historical!R1093</f>
        <v>3.1095889210706832E-3</v>
      </c>
      <c r="M1092" s="55">
        <f>Equity_Historical!S1093</f>
        <v>2.0022462514880747E-2</v>
      </c>
      <c r="N1092" s="55">
        <f>Equity_Historical!T1093</f>
        <v>1.9549387899044743E-2</v>
      </c>
      <c r="O1092" s="55">
        <f>Equity_Historical!U1093</f>
        <v>1.3368720753816751E-2</v>
      </c>
      <c r="P1092" s="55">
        <f>Equity_Historical!V1093</f>
        <v>2.6111186206977454E-2</v>
      </c>
      <c r="Q1092" s="55">
        <f>Equity_Historical!W1093</f>
        <v>4.0330028581455067E-4</v>
      </c>
      <c r="R1092" s="55">
        <f>Equity_Historical!X1093</f>
        <v>1.5451077407090046E-2</v>
      </c>
      <c r="S1092" s="55">
        <f>Equity_Historical!Y1093</f>
        <v>2.7999688565042143E-2</v>
      </c>
      <c r="T1092" s="55">
        <f>Equity_Historical!Z1093</f>
        <v>-7.3948537468340406E-3</v>
      </c>
      <c r="V1092" s="55"/>
      <c r="W1092" s="55">
        <v>-3.9174677866238572E-3</v>
      </c>
      <c r="X1092" s="55">
        <v>4.0385953749284581E-2</v>
      </c>
      <c r="Y1092" s="94">
        <f t="shared" si="69"/>
        <v>2.2664585134921207E-2</v>
      </c>
      <c r="Z1092" s="54">
        <f t="shared" si="70"/>
        <v>1022664.5851349212</v>
      </c>
      <c r="AA1092" s="54">
        <f t="shared" si="71"/>
        <v>22664.585134921246</v>
      </c>
      <c r="AB1092" s="101">
        <v>12292.752999216667</v>
      </c>
      <c r="AC1092" s="6">
        <f t="shared" si="68"/>
        <v>990275.4484265463</v>
      </c>
    </row>
    <row r="1093" spans="2:29">
      <c r="B1093" s="112">
        <v>45044</v>
      </c>
      <c r="C1093" s="33">
        <v>1089</v>
      </c>
      <c r="D1093" s="55">
        <f>Bond_Historical!K1093</f>
        <v>5.5498078664218409E-3</v>
      </c>
      <c r="E1093" s="55">
        <f>Bond_Historical!L1093</f>
        <v>5.1150516885266929E-3</v>
      </c>
      <c r="F1093" s="55">
        <f>Bond_Historical!M1093</f>
        <v>5.1326075941312147E-3</v>
      </c>
      <c r="G1093" s="55">
        <f>Bond_Historical!N1093</f>
        <v>7.762156348512665E-3</v>
      </c>
      <c r="H1093" s="55">
        <f>Bond_Historical!O1093</f>
        <v>9.344057232366918E-4</v>
      </c>
      <c r="I1093" s="55">
        <f>Bond_Historical!P1093</f>
        <v>3.3786733755237211E-3</v>
      </c>
      <c r="J1093" s="55">
        <f>Equity_Historical!P1094</f>
        <v>1.2841928112442029E-2</v>
      </c>
      <c r="K1093" s="55">
        <f>Equity_Historical!Q1094</f>
        <v>7.3505736697211709E-3</v>
      </c>
      <c r="L1093" s="55">
        <f>Equity_Historical!R1094</f>
        <v>-2.7121229023228145E-3</v>
      </c>
      <c r="M1093" s="55">
        <f>Equity_Historical!S1094</f>
        <v>7.2058240249746851E-4</v>
      </c>
      <c r="N1093" s="55">
        <f>Equity_Historical!T1094</f>
        <v>1.4738044157638816E-2</v>
      </c>
      <c r="O1093" s="55">
        <f>Equity_Historical!U1094</f>
        <v>8.6455559672823003E-3</v>
      </c>
      <c r="P1093" s="55">
        <f>Equity_Historical!V1094</f>
        <v>-6.097147469714328E-3</v>
      </c>
      <c r="Q1093" s="55">
        <f>Equity_Historical!W1094</f>
        <v>-7.1843824336873261E-3</v>
      </c>
      <c r="R1093" s="55">
        <f>Equity_Historical!X1094</f>
        <v>3.2973841023948179E-3</v>
      </c>
      <c r="S1093" s="55">
        <f>Equity_Historical!Y1094</f>
        <v>7.5127552028549476E-3</v>
      </c>
      <c r="T1093" s="55">
        <f>Equity_Historical!Z1094</f>
        <v>1.6456499682122164E-2</v>
      </c>
      <c r="V1093" s="55"/>
      <c r="W1093" s="55">
        <v>5.5925451446933441E-3</v>
      </c>
      <c r="X1093" s="55">
        <v>1.5476576715706975E-3</v>
      </c>
      <c r="Y1093" s="94">
        <f t="shared" si="69"/>
        <v>3.1656126608197565E-3</v>
      </c>
      <c r="Z1093" s="54">
        <f t="shared" si="70"/>
        <v>1003165.6126608198</v>
      </c>
      <c r="AA1093" s="54">
        <f t="shared" si="71"/>
        <v>3165.612660819781</v>
      </c>
      <c r="AB1093" s="101">
        <v>12398.006722611492</v>
      </c>
      <c r="AC1093" s="6">
        <f t="shared" ref="AC1093:AC1156" si="72">AC1092+AA1093</f>
        <v>993441.06108736608</v>
      </c>
    </row>
    <row r="1094" spans="2:29">
      <c r="B1094" s="112">
        <v>45047</v>
      </c>
      <c r="C1094" s="33">
        <v>1090</v>
      </c>
      <c r="D1094" s="55">
        <f>Bond_Historical!K1094</f>
        <v>-1.0337486072771724E-2</v>
      </c>
      <c r="E1094" s="55">
        <f>Bond_Historical!L1094</f>
        <v>-1.0292342042297568E-2</v>
      </c>
      <c r="F1094" s="55">
        <f>Bond_Historical!M1094</f>
        <v>-8.6302513920621486E-3</v>
      </c>
      <c r="G1094" s="55">
        <f>Bond_Historical!N1094</f>
        <v>-1.6269173959973213E-2</v>
      </c>
      <c r="H1094" s="55">
        <f>Bond_Historical!O1094</f>
        <v>-7.5044049631436275E-3</v>
      </c>
      <c r="I1094" s="55">
        <f>Bond_Historical!P1094</f>
        <v>-4.4845388767157475E-3</v>
      </c>
      <c r="J1094" s="55">
        <f>Equity_Historical!P1095</f>
        <v>-3.150345593415356E-2</v>
      </c>
      <c r="K1094" s="55">
        <f>Equity_Historical!Q1095</f>
        <v>1.1830459903066536E-2</v>
      </c>
      <c r="L1094" s="55">
        <f>Equity_Historical!R1095</f>
        <v>4.0983397175254196E-3</v>
      </c>
      <c r="M1094" s="55">
        <f>Equity_Historical!S1095</f>
        <v>-3.4274097153694852E-3</v>
      </c>
      <c r="N1094" s="55">
        <f>Equity_Historical!T1095</f>
        <v>-4.888620942244422E-3</v>
      </c>
      <c r="O1094" s="55">
        <f>Equity_Historical!U1095</f>
        <v>2.1185901930002197E-2</v>
      </c>
      <c r="P1094" s="55">
        <f>Equity_Historical!V1095</f>
        <v>-2.4215682704123269E-2</v>
      </c>
      <c r="Q1094" s="55">
        <f>Equity_Historical!W1095</f>
        <v>6.4783275951928844E-3</v>
      </c>
      <c r="R1094" s="55">
        <f>Equity_Historical!X1095</f>
        <v>7.3093518200364046E-3</v>
      </c>
      <c r="S1094" s="55">
        <f>Equity_Historical!Y1095</f>
        <v>-5.3065072416901709E-4</v>
      </c>
      <c r="T1094" s="55">
        <f>Equity_Historical!Z1095</f>
        <v>1.0787515003626352E-2</v>
      </c>
      <c r="V1094" s="55"/>
      <c r="W1094" s="55">
        <v>-1.1028911611176723E-2</v>
      </c>
      <c r="X1094" s="55">
        <v>-3.519210149150126E-2</v>
      </c>
      <c r="Y1094" s="94">
        <f t="shared" ref="Y1094:Y1157" si="73">W1094*$AF$2+X1094*$AG$2</f>
        <v>-2.5526825539371443E-2</v>
      </c>
      <c r="Z1094" s="54">
        <f t="shared" ref="Z1094:Z1157" si="74">Y1094*$AW$7+$AW$7</f>
        <v>974473.17446062854</v>
      </c>
      <c r="AA1094" s="54">
        <f t="shared" ref="AA1094:AA1157" si="75">Z1094-$AW$7</f>
        <v>-25526.825539371464</v>
      </c>
      <c r="AB1094" s="101">
        <v>12401.036478697206</v>
      </c>
      <c r="AC1094" s="6">
        <f t="shared" si="72"/>
        <v>967914.23554799461</v>
      </c>
    </row>
    <row r="1095" spans="2:29">
      <c r="B1095" s="112">
        <v>45048</v>
      </c>
      <c r="C1095" s="33">
        <v>1091</v>
      </c>
      <c r="D1095" s="55">
        <f>Bond_Historical!K1095</f>
        <v>9.796056503813497E-3</v>
      </c>
      <c r="E1095" s="55">
        <f>Bond_Historical!L1095</f>
        <v>9.6804216048408196E-3</v>
      </c>
      <c r="F1095" s="55">
        <f>Bond_Historical!M1095</f>
        <v>9.8692764835802901E-3</v>
      </c>
      <c r="G1095" s="55">
        <f>Bond_Historical!N1095</f>
        <v>1.198834752494962E-2</v>
      </c>
      <c r="H1095" s="55">
        <f>Bond_Historical!O1095</f>
        <v>7.3356825138962368E-3</v>
      </c>
      <c r="I1095" s="55">
        <f>Bond_Historical!P1095</f>
        <v>4.981599968107861E-3</v>
      </c>
      <c r="J1095" s="55">
        <f>Equity_Historical!P1096</f>
        <v>-4.0669352316523501E-2</v>
      </c>
      <c r="K1095" s="55">
        <f>Equity_Historical!Q1096</f>
        <v>-1.6334603247589702E-2</v>
      </c>
      <c r="L1095" s="55">
        <f>Equity_Historical!R1096</f>
        <v>-2.7082198956331935E-3</v>
      </c>
      <c r="M1095" s="55">
        <f>Equity_Historical!S1096</f>
        <v>1.6250166107067165E-3</v>
      </c>
      <c r="N1095" s="55">
        <f>Equity_Historical!T1096</f>
        <v>-6.4749904541965997E-2</v>
      </c>
      <c r="O1095" s="55">
        <f>Equity_Historical!U1096</f>
        <v>-1.6279091857701843E-2</v>
      </c>
      <c r="P1095" s="55">
        <f>Equity_Historical!V1096</f>
        <v>-1.7036480513215001E-2</v>
      </c>
      <c r="Q1095" s="55">
        <f>Equity_Historical!W1096</f>
        <v>-5.4633376941195383E-3</v>
      </c>
      <c r="R1095" s="55">
        <f>Equity_Historical!X1096</f>
        <v>-4.6710219283734823E-3</v>
      </c>
      <c r="S1095" s="55">
        <f>Equity_Historical!Y1096</f>
        <v>-6.2106960978314217E-3</v>
      </c>
      <c r="T1095" s="55">
        <f>Equity_Historical!Z1096</f>
        <v>4.3869256427258385E-3</v>
      </c>
      <c r="V1095" s="55"/>
      <c r="W1095" s="55">
        <v>9.7939201261376015E-3</v>
      </c>
      <c r="X1095" s="55">
        <v>-8.4831632842740298E-2</v>
      </c>
      <c r="Y1095" s="94">
        <f t="shared" si="73"/>
        <v>-4.698141165518914E-2</v>
      </c>
      <c r="Z1095" s="54">
        <f t="shared" si="74"/>
        <v>953018.58834481088</v>
      </c>
      <c r="AA1095" s="54">
        <f t="shared" si="75"/>
        <v>-46981.41165518912</v>
      </c>
      <c r="AB1095" s="101">
        <v>12490.059703383013</v>
      </c>
      <c r="AC1095" s="6">
        <f t="shared" si="72"/>
        <v>920932.82389280549</v>
      </c>
    </row>
    <row r="1096" spans="2:29">
      <c r="B1096" s="112">
        <v>45049</v>
      </c>
      <c r="C1096" s="33">
        <v>1092</v>
      </c>
      <c r="D1096" s="55">
        <f>Bond_Historical!K1096</f>
        <v>4.1882925541326232E-3</v>
      </c>
      <c r="E1096" s="55">
        <f>Bond_Historical!L1096</f>
        <v>4.4055766298683897E-3</v>
      </c>
      <c r="F1096" s="55">
        <f>Bond_Historical!M1096</f>
        <v>4.6858337242532133E-3</v>
      </c>
      <c r="G1096" s="55">
        <f>Bond_Historical!N1096</f>
        <v>1.6485898586075978E-3</v>
      </c>
      <c r="H1096" s="55">
        <f>Bond_Historical!O1096</f>
        <v>4.4875964882702679E-3</v>
      </c>
      <c r="I1096" s="55">
        <f>Bond_Historical!P1096</f>
        <v>1.5889739216928247E-3</v>
      </c>
      <c r="J1096" s="55">
        <f>Equity_Historical!P1097</f>
        <v>-1.9906158635215717E-2</v>
      </c>
      <c r="K1096" s="55">
        <f>Equity_Historical!Q1097</f>
        <v>-9.2805139372651672E-3</v>
      </c>
      <c r="L1096" s="55">
        <f>Equity_Historical!R1097</f>
        <v>-3.7111072617433813E-3</v>
      </c>
      <c r="M1096" s="55">
        <f>Equity_Historical!S1097</f>
        <v>1.0818107021655227E-3</v>
      </c>
      <c r="N1096" s="55">
        <f>Equity_Historical!T1097</f>
        <v>-9.7350595748050741E-3</v>
      </c>
      <c r="O1096" s="55">
        <f>Equity_Historical!U1097</f>
        <v>-2.13903234725344E-2</v>
      </c>
      <c r="P1096" s="55">
        <f>Equity_Historical!V1097</f>
        <v>-2.1438686289860058E-2</v>
      </c>
      <c r="Q1096" s="55">
        <f>Equity_Historical!W1097</f>
        <v>-5.3912989884144363E-3</v>
      </c>
      <c r="R1096" s="55">
        <f>Equity_Historical!X1097</f>
        <v>-8.0380860783114405E-3</v>
      </c>
      <c r="S1096" s="55">
        <f>Equity_Historical!Y1097</f>
        <v>-6.4882229790252273E-3</v>
      </c>
      <c r="T1096" s="55">
        <f>Equity_Historical!Z1097</f>
        <v>-4.125210693271643E-3</v>
      </c>
      <c r="V1096" s="55"/>
      <c r="W1096" s="55">
        <v>3.2461783047094497E-3</v>
      </c>
      <c r="X1096" s="55">
        <v>-3.8337232405353028E-2</v>
      </c>
      <c r="Y1096" s="94">
        <f t="shared" si="73"/>
        <v>-2.1703868121328036E-2</v>
      </c>
      <c r="Z1096" s="54">
        <f t="shared" si="74"/>
        <v>978296.13187867193</v>
      </c>
      <c r="AA1096" s="54">
        <f t="shared" si="75"/>
        <v>-21703.868121328065</v>
      </c>
      <c r="AB1096" s="101">
        <v>12521.356330264593</v>
      </c>
      <c r="AC1096" s="6">
        <f t="shared" si="72"/>
        <v>899228.95577147743</v>
      </c>
    </row>
    <row r="1097" spans="2:29">
      <c r="B1097" s="112">
        <v>45050</v>
      </c>
      <c r="C1097" s="33">
        <v>1093</v>
      </c>
      <c r="D1097" s="55">
        <f>Bond_Historical!K1097</f>
        <v>-1.3491217305173751E-3</v>
      </c>
      <c r="E1097" s="55">
        <f>Bond_Historical!L1097</f>
        <v>-1.1995580358798003E-3</v>
      </c>
      <c r="F1097" s="55">
        <f>Bond_Historical!M1097</f>
        <v>-4.2512635752074685E-4</v>
      </c>
      <c r="G1097" s="55">
        <f>Bond_Historical!N1097</f>
        <v>-2.7491361654892184E-3</v>
      </c>
      <c r="H1097" s="55">
        <f>Bond_Historical!O1097</f>
        <v>0</v>
      </c>
      <c r="I1097" s="55">
        <f>Bond_Historical!P1097</f>
        <v>9.9154033657515572E-4</v>
      </c>
      <c r="J1097" s="55">
        <f>Equity_Historical!P1098</f>
        <v>-1.7666421040663138E-2</v>
      </c>
      <c r="K1097" s="55">
        <f>Equity_Historical!Q1098</f>
        <v>-1.4919019545097036E-2</v>
      </c>
      <c r="L1097" s="55">
        <f>Equity_Historical!R1098</f>
        <v>2.795154853855029E-3</v>
      </c>
      <c r="M1097" s="55">
        <f>Equity_Historical!S1098</f>
        <v>-1.4427243952609432E-3</v>
      </c>
      <c r="N1097" s="55">
        <f>Equity_Historical!T1098</f>
        <v>-5.2934864204473662E-3</v>
      </c>
      <c r="O1097" s="55">
        <f>Equity_Historical!U1098</f>
        <v>-1.3772987421687555E-2</v>
      </c>
      <c r="P1097" s="55">
        <f>Equity_Historical!V1098</f>
        <v>1.2578748387442013E-2</v>
      </c>
      <c r="Q1097" s="55">
        <f>Equity_Historical!W1098</f>
        <v>4.8839696368390521E-3</v>
      </c>
      <c r="R1097" s="55">
        <f>Equity_Historical!X1098</f>
        <v>-4.4229307055997508E-3</v>
      </c>
      <c r="S1097" s="55">
        <f>Equity_Historical!Y1098</f>
        <v>-9.9628572775355608E-3</v>
      </c>
      <c r="T1097" s="55">
        <f>Equity_Historical!Z1098</f>
        <v>-2.2837447717820022E-2</v>
      </c>
      <c r="V1097" s="55"/>
      <c r="W1097" s="55">
        <v>-1.23438234251314E-3</v>
      </c>
      <c r="X1097" s="55">
        <v>1.2145648401545747E-2</v>
      </c>
      <c r="Y1097" s="94">
        <f t="shared" si="73"/>
        <v>6.7936361039221908E-3</v>
      </c>
      <c r="Z1097" s="54">
        <f t="shared" si="74"/>
        <v>1006793.6361039222</v>
      </c>
      <c r="AA1097" s="54">
        <f t="shared" si="75"/>
        <v>6793.636103922152</v>
      </c>
      <c r="AB1097" s="101">
        <v>12522.13715413725</v>
      </c>
      <c r="AC1097" s="6">
        <f t="shared" si="72"/>
        <v>906022.59187539958</v>
      </c>
    </row>
    <row r="1098" spans="2:29">
      <c r="B1098" s="112">
        <v>45051</v>
      </c>
      <c r="C1098" s="33">
        <v>1094</v>
      </c>
      <c r="D1098" s="55">
        <f>Bond_Historical!K1098</f>
        <v>-3.6517953681881677E-3</v>
      </c>
      <c r="E1098" s="55">
        <f>Bond_Historical!L1098</f>
        <v>-3.2060185939885256E-3</v>
      </c>
      <c r="F1098" s="55">
        <f>Bond_Historical!M1098</f>
        <v>-4.2607073667324342E-3</v>
      </c>
      <c r="G1098" s="55">
        <f>Bond_Historical!N1098</f>
        <v>-3.953929332105751E-3</v>
      </c>
      <c r="H1098" s="55">
        <f>Bond_Historical!O1098</f>
        <v>-1.8673242758454737E-3</v>
      </c>
      <c r="I1098" s="55">
        <f>Bond_Historical!P1098</f>
        <v>3.9655279440786034E-4</v>
      </c>
      <c r="J1098" s="55">
        <f>Equity_Historical!P1099</f>
        <v>2.4591413023809738E-2</v>
      </c>
      <c r="K1098" s="55">
        <f>Equity_Historical!Q1099</f>
        <v>-3.1739092478390257E-3</v>
      </c>
      <c r="L1098" s="55">
        <f>Equity_Historical!R1099</f>
        <v>8.6024420303211762E-3</v>
      </c>
      <c r="M1098" s="55">
        <f>Equity_Historical!S1099</f>
        <v>2.7035056932734939E-3</v>
      </c>
      <c r="N1098" s="55">
        <f>Equity_Historical!T1099</f>
        <v>2.2382687455905808E-2</v>
      </c>
      <c r="O1098" s="55">
        <f>Equity_Historical!U1099</f>
        <v>1.9346556119591681E-2</v>
      </c>
      <c r="P1098" s="55">
        <f>Equity_Historical!V1099</f>
        <v>1.2016026522428643E-2</v>
      </c>
      <c r="Q1098" s="55">
        <f>Equity_Historical!W1099</f>
        <v>9.7975204909573708E-3</v>
      </c>
      <c r="R1098" s="55">
        <f>Equity_Historical!X1099</f>
        <v>1.4263233778715446E-2</v>
      </c>
      <c r="S1098" s="55">
        <f>Equity_Historical!Y1099</f>
        <v>4.5859222034646013E-2</v>
      </c>
      <c r="T1098" s="55">
        <f>Equity_Historical!Z1099</f>
        <v>1.9876750033759608E-2</v>
      </c>
      <c r="V1098" s="55"/>
      <c r="W1098" s="55">
        <v>-3.2180762145142261E-3</v>
      </c>
      <c r="X1098" s="55">
        <v>2.6990372897841911E-2</v>
      </c>
      <c r="Y1098" s="94">
        <f t="shared" si="73"/>
        <v>1.4906993252899455E-2</v>
      </c>
      <c r="Z1098" s="54">
        <f t="shared" si="74"/>
        <v>1014906.9932528995</v>
      </c>
      <c r="AA1098" s="54">
        <f t="shared" si="75"/>
        <v>14906.993252899498</v>
      </c>
      <c r="AB1098" s="101">
        <v>12548.216212578816</v>
      </c>
      <c r="AC1098" s="6">
        <f t="shared" si="72"/>
        <v>920929.58512829908</v>
      </c>
    </row>
    <row r="1099" spans="2:29">
      <c r="B1099" s="112">
        <v>45054</v>
      </c>
      <c r="C1099" s="33">
        <v>1095</v>
      </c>
      <c r="D1099" s="55">
        <f>Bond_Historical!K1099</f>
        <v>-4.7536732424727493E-3</v>
      </c>
      <c r="E1099" s="55">
        <f>Bond_Historical!L1099</f>
        <v>-5.5347224390811687E-3</v>
      </c>
      <c r="F1099" s="55">
        <f>Bond_Historical!M1099</f>
        <v>-5.1370778033752547E-3</v>
      </c>
      <c r="G1099" s="55">
        <f>Bond_Historical!N1099</f>
        <v>-7.2121930048662502E-3</v>
      </c>
      <c r="H1099" s="55">
        <f>Bond_Historical!O1099</f>
        <v>-3.9328814644409718E-3</v>
      </c>
      <c r="I1099" s="55">
        <f>Bond_Historical!P1099</f>
        <v>-1.983726273141766E-3</v>
      </c>
      <c r="J1099" s="55">
        <f>Equity_Historical!P1100</f>
        <v>3.9486970001648657E-3</v>
      </c>
      <c r="K1099" s="55">
        <f>Equity_Historical!Q1100</f>
        <v>2.1028066787000732E-3</v>
      </c>
      <c r="L1099" s="55">
        <f>Equity_Historical!R1100</f>
        <v>6.2399185116501438E-3</v>
      </c>
      <c r="M1099" s="55">
        <f>Equity_Historical!S1100</f>
        <v>-4.3290344066802449E-3</v>
      </c>
      <c r="N1099" s="55">
        <f>Equity_Historical!T1100</f>
        <v>-1.1360348147921837E-2</v>
      </c>
      <c r="O1099" s="55">
        <f>Equity_Historical!U1100</f>
        <v>2.4103903125678337E-3</v>
      </c>
      <c r="P1099" s="55">
        <f>Equity_Historical!V1100</f>
        <v>-1.8156156253864998E-2</v>
      </c>
      <c r="Q1099" s="55">
        <f>Equity_Historical!W1100</f>
        <v>-4.8361638771345925E-3</v>
      </c>
      <c r="R1099" s="55">
        <f>Equity_Historical!X1100</f>
        <v>-3.3640861493275985E-3</v>
      </c>
      <c r="S1099" s="55">
        <f>Equity_Historical!Y1100</f>
        <v>-4.0353702576568671E-4</v>
      </c>
      <c r="T1099" s="55">
        <f>Equity_Historical!Z1100</f>
        <v>-2.2066964903410505E-3</v>
      </c>
      <c r="V1099" s="55"/>
      <c r="W1099" s="55">
        <v>-5.3993557923810095E-3</v>
      </c>
      <c r="X1099" s="55">
        <v>-1.6753070649309778E-2</v>
      </c>
      <c r="Y1099" s="94">
        <f t="shared" si="73"/>
        <v>-1.2211584706538272E-2</v>
      </c>
      <c r="Z1099" s="54">
        <f t="shared" si="74"/>
        <v>987788.41529346176</v>
      </c>
      <c r="AA1099" s="54">
        <f t="shared" si="75"/>
        <v>-12211.58470653824</v>
      </c>
      <c r="AB1099" s="101">
        <v>12599.294141975115</v>
      </c>
      <c r="AC1099" s="6">
        <f t="shared" si="72"/>
        <v>908718.00042176084</v>
      </c>
    </row>
    <row r="1100" spans="2:29">
      <c r="B1100" s="112">
        <v>45055</v>
      </c>
      <c r="C1100" s="33">
        <v>1096</v>
      </c>
      <c r="D1100" s="55">
        <f>Bond_Historical!K1100</f>
        <v>-1.0898902737026097E-3</v>
      </c>
      <c r="E1100" s="55">
        <f>Bond_Historical!L1100</f>
        <v>-9.0854467860281571E-4</v>
      </c>
      <c r="F1100" s="55">
        <f>Bond_Historical!M1100</f>
        <v>-8.5856735911272607E-4</v>
      </c>
      <c r="G1100" s="55">
        <f>Bond_Historical!N1100</f>
        <v>-3.7129260994719161E-4</v>
      </c>
      <c r="H1100" s="55">
        <f>Bond_Historical!O1100</f>
        <v>-1.3145468284326213E-3</v>
      </c>
      <c r="I1100" s="55">
        <f>Bond_Historical!P1100</f>
        <v>-3.9734038383255085E-4</v>
      </c>
      <c r="J1100" s="55">
        <f>Equity_Historical!P1101</f>
        <v>2.748989043424091E-4</v>
      </c>
      <c r="K1100" s="55">
        <f>Equity_Historical!Q1101</f>
        <v>4.2855297124156185E-4</v>
      </c>
      <c r="L1100" s="55">
        <f>Equity_Historical!R1101</f>
        <v>1.7010728579036388E-3</v>
      </c>
      <c r="M1100" s="55">
        <f>Equity_Historical!S1101</f>
        <v>-9.0794210230048019E-3</v>
      </c>
      <c r="N1100" s="55">
        <f>Equity_Historical!T1101</f>
        <v>-7.7495378034599946E-3</v>
      </c>
      <c r="O1100" s="55">
        <f>Equity_Historical!U1101</f>
        <v>-4.8267168701035864E-3</v>
      </c>
      <c r="P1100" s="55">
        <f>Equity_Historical!V1101</f>
        <v>1.6032178729460263E-3</v>
      </c>
      <c r="Q1100" s="55">
        <f>Equity_Historical!W1101</f>
        <v>-2.4270384060714051E-3</v>
      </c>
      <c r="R1100" s="55">
        <f>Equity_Historical!X1101</f>
        <v>-4.5574056431307531E-3</v>
      </c>
      <c r="S1100" s="55">
        <f>Equity_Historical!Y1101</f>
        <v>-1.0021198546312334E-2</v>
      </c>
      <c r="T1100" s="55">
        <f>Equity_Historical!Z1101</f>
        <v>3.1247187798015144E-3</v>
      </c>
      <c r="V1100" s="55"/>
      <c r="W1100" s="55">
        <v>-7.1110895912326855E-4</v>
      </c>
      <c r="X1100" s="55">
        <v>-3.5410682570780928E-3</v>
      </c>
      <c r="Y1100" s="94">
        <f t="shared" si="73"/>
        <v>-2.4090845378961631E-3</v>
      </c>
      <c r="Z1100" s="54">
        <f t="shared" si="74"/>
        <v>997590.91546210379</v>
      </c>
      <c r="AA1100" s="54">
        <f t="shared" si="75"/>
        <v>-2409.0845378962113</v>
      </c>
      <c r="AB1100" s="101">
        <v>12610.478079272551</v>
      </c>
      <c r="AC1100" s="6">
        <f t="shared" si="72"/>
        <v>906308.91588386463</v>
      </c>
    </row>
    <row r="1101" spans="2:29">
      <c r="B1101" s="112">
        <v>45056</v>
      </c>
      <c r="C1101" s="33">
        <v>1097</v>
      </c>
      <c r="D1101" s="55">
        <f>Bond_Historical!K1101</f>
        <v>6.1145769242113507E-3</v>
      </c>
      <c r="E1101" s="55">
        <f>Bond_Historical!L1101</f>
        <v>6.4432671176839077E-3</v>
      </c>
      <c r="F1101" s="55">
        <f>Bond_Historical!M1101</f>
        <v>5.5685216324986532E-3</v>
      </c>
      <c r="G1101" s="55">
        <f>Bond_Historical!N1101</f>
        <v>7.8598165057565915E-3</v>
      </c>
      <c r="H1101" s="55">
        <f>Bond_Historical!O1101</f>
        <v>2.6271560804488406E-3</v>
      </c>
      <c r="I1101" s="55">
        <f>Bond_Historical!P1101</f>
        <v>2.1828913860312974E-3</v>
      </c>
      <c r="J1101" s="55">
        <f>Equity_Historical!P1102</f>
        <v>-1.2910586263835414E-2</v>
      </c>
      <c r="K1101" s="55">
        <f>Equity_Historical!Q1102</f>
        <v>-1.2434147367813432E-3</v>
      </c>
      <c r="L1101" s="55">
        <f>Equity_Historical!R1102</f>
        <v>-2.814721146551913E-3</v>
      </c>
      <c r="M1101" s="55">
        <f>Equity_Historical!S1102</f>
        <v>-1.2666598938394535E-2</v>
      </c>
      <c r="N1101" s="55">
        <f>Equity_Historical!T1102</f>
        <v>-2.0247286102434998E-3</v>
      </c>
      <c r="O1101" s="55">
        <f>Equity_Historical!U1102</f>
        <v>5.1289744294291792E-4</v>
      </c>
      <c r="P1101" s="55">
        <f>Equity_Historical!V1102</f>
        <v>1.4568787971184272E-2</v>
      </c>
      <c r="Q1101" s="55">
        <f>Equity_Historical!W1102</f>
        <v>6.4587974254190902E-3</v>
      </c>
      <c r="R1101" s="55">
        <f>Equity_Historical!X1102</f>
        <v>-6.3238673020606995E-4</v>
      </c>
      <c r="S1101" s="55">
        <f>Equity_Historical!Y1102</f>
        <v>1.0366934378413208E-2</v>
      </c>
      <c r="T1101" s="55">
        <f>Equity_Historical!Z1102</f>
        <v>-2.7565990381199987E-3</v>
      </c>
      <c r="V1101" s="55"/>
      <c r="W1101" s="55">
        <v>5.9910947659335871E-3</v>
      </c>
      <c r="X1101" s="55">
        <v>1.431655304429417E-2</v>
      </c>
      <c r="Y1101" s="94">
        <f t="shared" si="73"/>
        <v>1.0986369732949936E-2</v>
      </c>
      <c r="Z1101" s="54">
        <f t="shared" si="74"/>
        <v>1010986.3697329499</v>
      </c>
      <c r="AA1101" s="54">
        <f t="shared" si="75"/>
        <v>10986.369732949883</v>
      </c>
      <c r="AB1101" s="101">
        <v>12729.827534633339</v>
      </c>
      <c r="AC1101" s="6">
        <f t="shared" si="72"/>
        <v>917295.28561681451</v>
      </c>
    </row>
    <row r="1102" spans="2:29">
      <c r="B1102" s="112">
        <v>45057</v>
      </c>
      <c r="C1102" s="33">
        <v>1098</v>
      </c>
      <c r="D1102" s="55">
        <f>Bond_Historical!K1102</f>
        <v>3.2455816804024358E-3</v>
      </c>
      <c r="E1102" s="55">
        <f>Bond_Historical!L1102</f>
        <v>3.0060140191431163E-3</v>
      </c>
      <c r="F1102" s="55">
        <f>Bond_Historical!M1102</f>
        <v>2.9856907765838246E-3</v>
      </c>
      <c r="G1102" s="55">
        <f>Bond_Historical!N1102</f>
        <v>3.8610274302039601E-3</v>
      </c>
      <c r="H1102" s="55">
        <f>Bond_Historical!O1102</f>
        <v>2.6202722124247036E-3</v>
      </c>
      <c r="I1102" s="55">
        <f>Bond_Historical!P1102</f>
        <v>-5.9492459841341033E-4</v>
      </c>
      <c r="J1102" s="55">
        <f>Equity_Historical!P1103</f>
        <v>-1.826488199963416E-2</v>
      </c>
      <c r="K1102" s="55">
        <f>Equity_Historical!Q1103</f>
        <v>1.1559816104688774E-2</v>
      </c>
      <c r="L1102" s="55">
        <f>Equity_Historical!R1103</f>
        <v>3.7294741255675572E-3</v>
      </c>
      <c r="M1102" s="55">
        <f>Equity_Historical!S1103</f>
        <v>2.7673274827350273E-3</v>
      </c>
      <c r="N1102" s="55">
        <f>Equity_Historical!T1103</f>
        <v>-4.375015137244369E-3</v>
      </c>
      <c r="O1102" s="55">
        <f>Equity_Historical!U1103</f>
        <v>-3.15550813762601E-3</v>
      </c>
      <c r="P1102" s="55">
        <f>Equity_Historical!V1103</f>
        <v>-3.4178905037361216E-3</v>
      </c>
      <c r="Q1102" s="55">
        <f>Equity_Historical!W1103</f>
        <v>-4.5369902804108849E-3</v>
      </c>
      <c r="R1102" s="55">
        <f>Equity_Historical!X1103</f>
        <v>-2.6767055665150043E-3</v>
      </c>
      <c r="S1102" s="55">
        <f>Equity_Historical!Y1103</f>
        <v>1.094237976901931E-3</v>
      </c>
      <c r="T1102" s="55">
        <f>Equity_Historical!Z1103</f>
        <v>-2.0181711837699623E-2</v>
      </c>
      <c r="V1102" s="55"/>
      <c r="W1102" s="55">
        <v>2.8597535992223185E-3</v>
      </c>
      <c r="X1102" s="55">
        <v>-2.5204607371038731E-4</v>
      </c>
      <c r="Y1102" s="94">
        <f t="shared" si="73"/>
        <v>9.9267379546269519E-4</v>
      </c>
      <c r="Z1102" s="54">
        <f t="shared" si="74"/>
        <v>1000992.6737954627</v>
      </c>
      <c r="AA1102" s="54">
        <f t="shared" si="75"/>
        <v>992.6737954627024</v>
      </c>
      <c r="AB1102" s="101">
        <v>12745.859739680658</v>
      </c>
      <c r="AC1102" s="6">
        <f t="shared" si="72"/>
        <v>918287.95941227721</v>
      </c>
    </row>
    <row r="1103" spans="2:29">
      <c r="B1103" s="112">
        <v>45058</v>
      </c>
      <c r="C1103" s="33">
        <v>1099</v>
      </c>
      <c r="D1103" s="55">
        <f>Bond_Historical!K1103</f>
        <v>-5.279869842705052E-3</v>
      </c>
      <c r="E1103" s="55">
        <f>Bond_Historical!L1103</f>
        <v>-5.6183968054061102E-3</v>
      </c>
      <c r="F1103" s="55">
        <f>Bond_Historical!M1103</f>
        <v>-4.6957479338265041E-3</v>
      </c>
      <c r="G1103" s="55">
        <f>Bond_Historical!N1103</f>
        <v>-6.1663486659561083E-3</v>
      </c>
      <c r="H1103" s="55">
        <f>Bond_Historical!O1103</f>
        <v>-3.5577652675654295E-3</v>
      </c>
      <c r="I1103" s="55">
        <f>Bond_Historical!P1103</f>
        <v>-2.5816412396726246E-3</v>
      </c>
      <c r="J1103" s="55">
        <f>Equity_Historical!P1104</f>
        <v>-9.4575098869985002E-5</v>
      </c>
      <c r="K1103" s="55">
        <f>Equity_Historical!Q1104</f>
        <v>-8.4327741244152061E-3</v>
      </c>
      <c r="L1103" s="55">
        <f>Equity_Historical!R1104</f>
        <v>-3.2653494165950082E-4</v>
      </c>
      <c r="M1103" s="55">
        <f>Equity_Historical!S1104</f>
        <v>-1.2905124463008077E-3</v>
      </c>
      <c r="N1103" s="55">
        <f>Equity_Historical!T1104</f>
        <v>-1.4103827611844746E-3</v>
      </c>
      <c r="O1103" s="55">
        <f>Equity_Historical!U1104</f>
        <v>-1.4436596119258724E-2</v>
      </c>
      <c r="P1103" s="55">
        <f>Equity_Historical!V1104</f>
        <v>2.3234497825901049E-2</v>
      </c>
      <c r="Q1103" s="55">
        <f>Equity_Historical!W1104</f>
        <v>5.6428372531730315E-3</v>
      </c>
      <c r="R1103" s="55">
        <f>Equity_Historical!X1104</f>
        <v>5.0409235765190106E-3</v>
      </c>
      <c r="S1103" s="55">
        <f>Equity_Historical!Y1104</f>
        <v>-5.4323264054500896E-3</v>
      </c>
      <c r="T1103" s="55">
        <f>Equity_Historical!Z1104</f>
        <v>3.1868990990505737E-3</v>
      </c>
      <c r="V1103" s="55"/>
      <c r="W1103" s="55">
        <v>-5.1115201304612534E-3</v>
      </c>
      <c r="X1103" s="55">
        <v>1.1375910642052248E-2</v>
      </c>
      <c r="Y1103" s="94">
        <f t="shared" si="73"/>
        <v>4.7809383330468472E-3</v>
      </c>
      <c r="Z1103" s="54">
        <f t="shared" si="74"/>
        <v>1004780.9383330469</v>
      </c>
      <c r="AA1103" s="54">
        <f t="shared" si="75"/>
        <v>4780.9383330468554</v>
      </c>
      <c r="AB1103" s="101">
        <v>12757.274149429752</v>
      </c>
      <c r="AC1103" s="6">
        <f t="shared" si="72"/>
        <v>923068.89774532407</v>
      </c>
    </row>
    <row r="1104" spans="2:29">
      <c r="B1104" s="112">
        <v>45061</v>
      </c>
      <c r="C1104" s="33">
        <v>1100</v>
      </c>
      <c r="D1104" s="55">
        <f>Bond_Historical!K1104</f>
        <v>-2.5821167104294329E-3</v>
      </c>
      <c r="E1104" s="55">
        <f>Bond_Historical!L1104</f>
        <v>-2.5187123135858446E-3</v>
      </c>
      <c r="F1104" s="55">
        <f>Bond_Historical!M1104</f>
        <v>-2.1418901198880366E-3</v>
      </c>
      <c r="G1104" s="55">
        <f>Bond_Historical!N1104</f>
        <v>-5.3689379266940555E-3</v>
      </c>
      <c r="H1104" s="55">
        <f>Bond_Historical!O1104</f>
        <v>-1.5017344574940385E-3</v>
      </c>
      <c r="I1104" s="55">
        <f>Bond_Historical!P1104</f>
        <v>1.9896915086663726E-4</v>
      </c>
      <c r="J1104" s="55">
        <f>Equity_Historical!P1105</f>
        <v>1.9054321187778631E-3</v>
      </c>
      <c r="K1104" s="55">
        <f>Equity_Historical!Q1105</f>
        <v>2.1368847698580013E-2</v>
      </c>
      <c r="L1104" s="55">
        <f>Equity_Historical!R1105</f>
        <v>-7.8046316151048466E-3</v>
      </c>
      <c r="M1104" s="55">
        <f>Equity_Historical!S1105</f>
        <v>1.1062199773189064E-3</v>
      </c>
      <c r="N1104" s="55">
        <f>Equity_Historical!T1105</f>
        <v>2.8597730914156634E-2</v>
      </c>
      <c r="O1104" s="55">
        <f>Equity_Historical!U1105</f>
        <v>8.3912013527083548E-3</v>
      </c>
      <c r="P1104" s="55">
        <f>Equity_Historical!V1105</f>
        <v>-2.4410608350019562E-2</v>
      </c>
      <c r="Q1104" s="55">
        <f>Equity_Historical!W1105</f>
        <v>-1.0505038850161205E-2</v>
      </c>
      <c r="R1104" s="55">
        <f>Equity_Historical!X1105</f>
        <v>-8.9358539696298388E-3</v>
      </c>
      <c r="S1104" s="55">
        <f>Equity_Historical!Y1105</f>
        <v>-2.9015730474992256E-3</v>
      </c>
      <c r="T1104" s="55">
        <f>Equity_Historical!Z1105</f>
        <v>-1.013186241731685E-2</v>
      </c>
      <c r="V1104" s="55"/>
      <c r="W1104" s="55">
        <v>-2.979475686624601E-3</v>
      </c>
      <c r="X1104" s="55">
        <v>9.99300691070624E-3</v>
      </c>
      <c r="Y1104" s="94">
        <f t="shared" si="73"/>
        <v>4.8040138717739041E-3</v>
      </c>
      <c r="Z1104" s="54">
        <f t="shared" si="74"/>
        <v>1004804.013871774</v>
      </c>
      <c r="AA1104" s="54">
        <f t="shared" si="75"/>
        <v>4804.013871773961</v>
      </c>
      <c r="AB1104" s="101">
        <v>12771.069154946832</v>
      </c>
      <c r="AC1104" s="6">
        <f t="shared" si="72"/>
        <v>927872.91161709803</v>
      </c>
    </row>
    <row r="1105" spans="2:29">
      <c r="B1105" s="112">
        <v>45062</v>
      </c>
      <c r="C1105" s="33">
        <v>1101</v>
      </c>
      <c r="D1105" s="55">
        <f>Bond_Historical!K1105</f>
        <v>-2.4528418730249955E-3</v>
      </c>
      <c r="E1105" s="55">
        <f>Bond_Historical!L1105</f>
        <v>-2.3226016721965208E-3</v>
      </c>
      <c r="F1105" s="55">
        <f>Bond_Historical!M1105</f>
        <v>-1.7165743553679131E-3</v>
      </c>
      <c r="G1105" s="55">
        <f>Bond_Historical!N1105</f>
        <v>-5.0246961800034075E-3</v>
      </c>
      <c r="H1105" s="55">
        <f>Bond_Historical!O1105</f>
        <v>-2.4454047434979247E-3</v>
      </c>
      <c r="I1105" s="55">
        <f>Bond_Historical!P1105</f>
        <v>0</v>
      </c>
      <c r="J1105" s="55">
        <f>Equity_Historical!P1106</f>
        <v>-2.4568891772958595E-2</v>
      </c>
      <c r="K1105" s="55">
        <f>Equity_Historical!Q1106</f>
        <v>-1.6749874661867181E-4</v>
      </c>
      <c r="L1105" s="55">
        <f>Equity_Historical!R1106</f>
        <v>-1.3923194429765421E-2</v>
      </c>
      <c r="M1105" s="55">
        <f>Equity_Historical!S1106</f>
        <v>-6.0992653483057388E-3</v>
      </c>
      <c r="N1105" s="55">
        <f>Equity_Historical!T1106</f>
        <v>-9.4932630504964109E-3</v>
      </c>
      <c r="O1105" s="55">
        <f>Equity_Historical!U1106</f>
        <v>-6.7519310693683202E-3</v>
      </c>
      <c r="P1105" s="55">
        <f>Equity_Historical!V1106</f>
        <v>-2.2872844279542538E-2</v>
      </c>
      <c r="Q1105" s="55">
        <f>Equity_Historical!W1106</f>
        <v>-1.2051425416014453E-2</v>
      </c>
      <c r="R1105" s="55">
        <f>Equity_Historical!X1106</f>
        <v>-1.477400254663884E-2</v>
      </c>
      <c r="S1105" s="55">
        <f>Equity_Historical!Y1106</f>
        <v>0</v>
      </c>
      <c r="T1105" s="55">
        <f>Equity_Historical!Z1106</f>
        <v>-2.0549433252515292E-2</v>
      </c>
      <c r="V1105" s="55"/>
      <c r="W1105" s="55">
        <v>-2.8007724614917458E-3</v>
      </c>
      <c r="X1105" s="55">
        <v>-1.9216142429122045E-2</v>
      </c>
      <c r="Y1105" s="94">
        <f t="shared" si="73"/>
        <v>-1.2649994442069925E-2</v>
      </c>
      <c r="Z1105" s="54">
        <f t="shared" si="74"/>
        <v>987350.0055579301</v>
      </c>
      <c r="AA1105" s="54">
        <f t="shared" si="75"/>
        <v>-12649.994442069903</v>
      </c>
      <c r="AB1105" s="101">
        <v>12845.765605669818</v>
      </c>
      <c r="AC1105" s="6">
        <f t="shared" si="72"/>
        <v>915222.91717502812</v>
      </c>
    </row>
    <row r="1106" spans="2:29">
      <c r="B1106" s="112">
        <v>45063</v>
      </c>
      <c r="C1106" s="33">
        <v>1102</v>
      </c>
      <c r="D1106" s="55">
        <f>Bond_Historical!K1106</f>
        <v>-1.7749752392297617E-3</v>
      </c>
      <c r="E1106" s="55">
        <f>Bond_Historical!L1106</f>
        <v>-1.5177956790630236E-3</v>
      </c>
      <c r="F1106" s="55">
        <f>Bond_Historical!M1106</f>
        <v>-2.1501351935360393E-3</v>
      </c>
      <c r="G1106" s="55">
        <f>Bond_Historical!N1106</f>
        <v>-9.3198059756523241E-5</v>
      </c>
      <c r="H1106" s="55">
        <f>Bond_Historical!O1106</f>
        <v>-5.6498229705660089E-4</v>
      </c>
      <c r="I1106" s="55">
        <f>Bond_Historical!P1106</f>
        <v>-3.7843499192180435E-3</v>
      </c>
      <c r="J1106" s="55">
        <f>Equity_Historical!P1107</f>
        <v>2.2186580324612105E-2</v>
      </c>
      <c r="K1106" s="55">
        <f>Equity_Historical!Q1107</f>
        <v>1.5250328960501418E-2</v>
      </c>
      <c r="L1106" s="55">
        <f>Equity_Historical!R1107</f>
        <v>-1.6705282848077671E-3</v>
      </c>
      <c r="M1106" s="55">
        <f>Equity_Historical!S1107</f>
        <v>-1.1129145176539841E-3</v>
      </c>
      <c r="N1106" s="55">
        <f>Equity_Historical!T1107</f>
        <v>9.188336429657858E-3</v>
      </c>
      <c r="O1106" s="55">
        <f>Equity_Historical!U1107</f>
        <v>3.0284107549823483E-2</v>
      </c>
      <c r="P1106" s="55">
        <f>Equity_Historical!V1107</f>
        <v>1.92851115474738E-2</v>
      </c>
      <c r="Q1106" s="55">
        <f>Equity_Historical!W1107</f>
        <v>-6.2370996147974537E-3</v>
      </c>
      <c r="R1106" s="55">
        <f>Equity_Historical!X1107</f>
        <v>1.0554457598428459E-2</v>
      </c>
      <c r="S1106" s="55">
        <f>Equity_Historical!Y1107</f>
        <v>3.596666582549785E-3</v>
      </c>
      <c r="T1106" s="55">
        <f>Equity_Historical!Z1107</f>
        <v>1.4752299563149938E-2</v>
      </c>
      <c r="V1106" s="55"/>
      <c r="W1106" s="55">
        <v>-1.4437001895739442E-3</v>
      </c>
      <c r="X1106" s="55">
        <v>3.3834870181152971E-2</v>
      </c>
      <c r="Y1106" s="94">
        <f t="shared" si="73"/>
        <v>1.9723442032862203E-2</v>
      </c>
      <c r="Z1106" s="54">
        <f t="shared" si="74"/>
        <v>1019723.4420328622</v>
      </c>
      <c r="AA1106" s="54">
        <f t="shared" si="75"/>
        <v>19723.442032862222</v>
      </c>
      <c r="AB1106" s="101">
        <v>12882.828800814925</v>
      </c>
      <c r="AC1106" s="6">
        <f t="shared" si="72"/>
        <v>934946.35920789035</v>
      </c>
    </row>
    <row r="1107" spans="2:29">
      <c r="B1107" s="112">
        <v>45064</v>
      </c>
      <c r="C1107" s="33">
        <v>1103</v>
      </c>
      <c r="D1107" s="55">
        <f>Bond_Historical!K1107</f>
        <v>-4.1085528677210457E-3</v>
      </c>
      <c r="E1107" s="55">
        <f>Bond_Historical!L1107</f>
        <v>-4.6685572123373537E-3</v>
      </c>
      <c r="F1107" s="55">
        <f>Bond_Historical!M1107</f>
        <v>-4.3141007360892698E-3</v>
      </c>
      <c r="G1107" s="55">
        <f>Bond_Historical!N1107</f>
        <v>-4.2069720023705749E-3</v>
      </c>
      <c r="H1107" s="55">
        <f>Bond_Historical!O1107</f>
        <v>-3.0194962607466205E-3</v>
      </c>
      <c r="I1107" s="55">
        <f>Bond_Historical!P1107</f>
        <v>-4.1996511498151425E-3</v>
      </c>
      <c r="J1107" s="55">
        <f>Equity_Historical!P1108</f>
        <v>9.0223379585243554E-3</v>
      </c>
      <c r="K1107" s="55">
        <f>Equity_Historical!Q1108</f>
        <v>1.7820449646937069E-2</v>
      </c>
      <c r="L1107" s="55">
        <f>Equity_Historical!R1108</f>
        <v>1.289061492549877E-2</v>
      </c>
      <c r="M1107" s="55">
        <f>Equity_Historical!S1108</f>
        <v>-1.0918740972734466E-2</v>
      </c>
      <c r="N1107" s="55">
        <f>Equity_Historical!T1108</f>
        <v>1.9473830169213353E-2</v>
      </c>
      <c r="O1107" s="55">
        <f>Equity_Historical!U1108</f>
        <v>7.5553491318784095E-3</v>
      </c>
      <c r="P1107" s="55">
        <f>Equity_Historical!V1108</f>
        <v>-1.933749940229602E-2</v>
      </c>
      <c r="Q1107" s="55">
        <f>Equity_Historical!W1108</f>
        <v>-5.646784833642577E-3</v>
      </c>
      <c r="R1107" s="55">
        <f>Equity_Historical!X1108</f>
        <v>-1.1576397185175431E-2</v>
      </c>
      <c r="S1107" s="55">
        <f>Equity_Historical!Y1108</f>
        <v>1.3573602315337942E-2</v>
      </c>
      <c r="T1107" s="55">
        <f>Equity_Historical!Z1108</f>
        <v>6.634216254120676E-3</v>
      </c>
      <c r="V1107" s="55"/>
      <c r="W1107" s="55">
        <v>-4.2520642564758569E-3</v>
      </c>
      <c r="X1107" s="55">
        <v>3.8197066644728196E-3</v>
      </c>
      <c r="Y1107" s="94">
        <f t="shared" si="73"/>
        <v>5.9099829609334897E-4</v>
      </c>
      <c r="Z1107" s="54">
        <f t="shared" si="74"/>
        <v>1000590.9982960933</v>
      </c>
      <c r="AA1107" s="54">
        <f t="shared" si="75"/>
        <v>590.99829609331209</v>
      </c>
      <c r="AB1107" s="101">
        <v>12940.363016449497</v>
      </c>
      <c r="AC1107" s="6">
        <f t="shared" si="72"/>
        <v>935537.35750398366</v>
      </c>
    </row>
    <row r="1108" spans="2:29">
      <c r="B1108" s="112">
        <v>45065</v>
      </c>
      <c r="C1108" s="33">
        <v>1104</v>
      </c>
      <c r="D1108" s="55">
        <f>Bond_Historical!K1108</f>
        <v>-2.7484006421355425E-3</v>
      </c>
      <c r="E1108" s="55">
        <f>Bond_Historical!L1108</f>
        <v>-2.2406422114724118E-3</v>
      </c>
      <c r="F1108" s="55">
        <f>Bond_Historical!M1108</f>
        <v>-3.4648648015534566E-3</v>
      </c>
      <c r="G1108" s="55">
        <f>Bond_Historical!N1108</f>
        <v>-1.2185825643888943E-3</v>
      </c>
      <c r="H1108" s="55">
        <f>Bond_Historical!O1108</f>
        <v>-2.8390189008430833E-3</v>
      </c>
      <c r="I1108" s="55">
        <f>Bond_Historical!P1108</f>
        <v>-2.6087231112176725E-3</v>
      </c>
      <c r="J1108" s="55">
        <f>Equity_Historical!P1109</f>
        <v>4.6221004557576838E-3</v>
      </c>
      <c r="K1108" s="55">
        <f>Equity_Historical!Q1109</f>
        <v>-4.9138454170365425E-3</v>
      </c>
      <c r="L1108" s="55">
        <f>Equity_Historical!R1109</f>
        <v>-1.035246339050366E-2</v>
      </c>
      <c r="M1108" s="55">
        <f>Equity_Historical!S1109</f>
        <v>8.1063325096739393E-3</v>
      </c>
      <c r="N1108" s="55">
        <f>Equity_Historical!T1109</f>
        <v>-2.0951323328488279E-3</v>
      </c>
      <c r="O1108" s="55">
        <f>Equity_Historical!U1109</f>
        <v>-2.2965204818751442E-3</v>
      </c>
      <c r="P1108" s="55">
        <f>Equity_Historical!V1109</f>
        <v>-1.571659254130069E-3</v>
      </c>
      <c r="Q1108" s="55">
        <f>Equity_Historical!W1109</f>
        <v>-1.7842818411292634E-3</v>
      </c>
      <c r="R1108" s="55">
        <f>Equity_Historical!X1109</f>
        <v>-8.5593095954611441E-4</v>
      </c>
      <c r="S1108" s="55">
        <f>Equity_Historical!Y1109</f>
        <v>6.2814110951968404E-4</v>
      </c>
      <c r="T1108" s="55">
        <f>Equity_Historical!Z1109</f>
        <v>-1.8990636168683975E-2</v>
      </c>
      <c r="V1108" s="55"/>
      <c r="W1108" s="55">
        <v>-2.2956086844449133E-3</v>
      </c>
      <c r="X1108" s="55">
        <v>8.4201572665264027E-3</v>
      </c>
      <c r="Y1108" s="94">
        <f t="shared" si="73"/>
        <v>4.1338508861378754E-3</v>
      </c>
      <c r="Z1108" s="54">
        <f t="shared" si="74"/>
        <v>1004133.8508861379</v>
      </c>
      <c r="AA1108" s="54">
        <f t="shared" si="75"/>
        <v>4133.8508861379232</v>
      </c>
      <c r="AB1108" s="101">
        <v>12963.061258561444</v>
      </c>
      <c r="AC1108" s="6">
        <f t="shared" si="72"/>
        <v>939671.20839012158</v>
      </c>
    </row>
    <row r="1109" spans="2:29">
      <c r="B1109" s="112">
        <v>45068</v>
      </c>
      <c r="C1109" s="33">
        <v>1105</v>
      </c>
      <c r="D1109" s="55">
        <f>Bond_Historical!K1109</f>
        <v>-2.7520346449297188E-4</v>
      </c>
      <c r="E1109" s="55">
        <f>Bond_Historical!L1109</f>
        <v>-9.1799758530071679E-4</v>
      </c>
      <c r="F1109" s="55">
        <f>Bond_Historical!M1109</f>
        <v>-8.6792806856220877E-4</v>
      </c>
      <c r="G1109" s="55">
        <f>Bond_Historical!N1109</f>
        <v>-3.7528871575506735E-4</v>
      </c>
      <c r="H1109" s="55">
        <f>Bond_Historical!O1109</f>
        <v>-1.5173428066592104E-3</v>
      </c>
      <c r="I1109" s="55">
        <f>Bond_Historical!P1109</f>
        <v>-2.6153186544269507E-3</v>
      </c>
      <c r="J1109" s="55">
        <f>Equity_Historical!P1110</f>
        <v>-1.2214384300182781E-2</v>
      </c>
      <c r="K1109" s="55">
        <f>Equity_Historical!Q1110</f>
        <v>1.0851165145667396E-2</v>
      </c>
      <c r="L1109" s="55">
        <f>Equity_Historical!R1110</f>
        <v>-8.8443737787653378E-3</v>
      </c>
      <c r="M1109" s="55">
        <f>Equity_Historical!S1110</f>
        <v>-1.7424669789301267E-2</v>
      </c>
      <c r="N1109" s="55">
        <f>Equity_Historical!T1110</f>
        <v>4.9316971897911651E-3</v>
      </c>
      <c r="O1109" s="55">
        <f>Equity_Historical!U1110</f>
        <v>-8.296928297733595E-3</v>
      </c>
      <c r="P1109" s="55">
        <f>Equity_Historical!V1110</f>
        <v>1.4263569597661747E-2</v>
      </c>
      <c r="Q1109" s="55">
        <f>Equity_Historical!W1110</f>
        <v>-5.6889359080076014E-3</v>
      </c>
      <c r="R1109" s="55">
        <f>Equity_Historical!X1110</f>
        <v>3.7521579203470168E-3</v>
      </c>
      <c r="S1109" s="55">
        <f>Equity_Historical!Y1110</f>
        <v>-5.4957669149337963E-3</v>
      </c>
      <c r="T1109" s="55">
        <f>Equity_Historical!Z1110</f>
        <v>-8.4248076280734156E-3</v>
      </c>
      <c r="V1109" s="55"/>
      <c r="W1109" s="55">
        <v>-8.9039994710780001E-4</v>
      </c>
      <c r="X1109" s="55">
        <v>2.3651744089353759E-2</v>
      </c>
      <c r="Y1109" s="94">
        <f t="shared" si="73"/>
        <v>1.3834886474769135E-2</v>
      </c>
      <c r="Z1109" s="54">
        <f t="shared" si="74"/>
        <v>1013834.8864747691</v>
      </c>
      <c r="AA1109" s="54">
        <f t="shared" si="75"/>
        <v>13834.886474769097</v>
      </c>
      <c r="AB1109" s="101">
        <v>13020.142446807586</v>
      </c>
      <c r="AC1109" s="6">
        <f t="shared" si="72"/>
        <v>953506.09486489068</v>
      </c>
    </row>
    <row r="1110" spans="2:29">
      <c r="B1110" s="112">
        <v>45069</v>
      </c>
      <c r="C1110" s="33">
        <v>1106</v>
      </c>
      <c r="D1110" s="55">
        <f>Bond_Historical!K1110</f>
        <v>6.8796598283584875E-4</v>
      </c>
      <c r="E1110" s="55">
        <f>Bond_Historical!L1110</f>
        <v>1.1219723469227691E-3</v>
      </c>
      <c r="F1110" s="55">
        <f>Bond_Historical!M1110</f>
        <v>8.6792806856209037E-4</v>
      </c>
      <c r="G1110" s="55">
        <f>Bond_Historical!N1110</f>
        <v>2.0622741498116338E-3</v>
      </c>
      <c r="H1110" s="55">
        <f>Bond_Historical!O1110</f>
        <v>3.032445107060246E-3</v>
      </c>
      <c r="I1110" s="55">
        <f>Bond_Historical!P1110</f>
        <v>-2.6224877964329154E-3</v>
      </c>
      <c r="J1110" s="55">
        <f>Equity_Historical!P1111</f>
        <v>1.3531046504526394E-2</v>
      </c>
      <c r="K1110" s="55">
        <f>Equity_Historical!Q1111</f>
        <v>-6.3830767236482009E-3</v>
      </c>
      <c r="L1110" s="55">
        <f>Equity_Historical!R1111</f>
        <v>-1.8861153153228321E-3</v>
      </c>
      <c r="M1110" s="55">
        <f>Equity_Historical!S1111</f>
        <v>-4.2122495788408021E-3</v>
      </c>
      <c r="N1110" s="55">
        <f>Equity_Historical!T1111</f>
        <v>4.6106816225589186E-3</v>
      </c>
      <c r="O1110" s="55">
        <f>Equity_Historical!U1111</f>
        <v>-1.048738392647252E-2</v>
      </c>
      <c r="P1110" s="55">
        <f>Equity_Historical!V1111</f>
        <v>-2.7882830752572741E-2</v>
      </c>
      <c r="Q1110" s="55">
        <f>Equity_Historical!W1111</f>
        <v>-8.1685534359838639E-3</v>
      </c>
      <c r="R1110" s="55">
        <f>Equity_Historical!X1111</f>
        <v>-2.4581621808705914E-3</v>
      </c>
      <c r="S1110" s="55">
        <f>Equity_Historical!Y1111</f>
        <v>-1.5271054008850172E-2</v>
      </c>
      <c r="T1110" s="55">
        <f>Equity_Historical!Z1111</f>
        <v>-5.5456027369287093E-5</v>
      </c>
      <c r="V1110" s="55"/>
      <c r="W1110" s="55">
        <v>9.7411871919442954E-4</v>
      </c>
      <c r="X1110" s="55">
        <v>-1.6782712531640459E-2</v>
      </c>
      <c r="Y1110" s="94">
        <f t="shared" si="73"/>
        <v>-9.6799800313065038E-3</v>
      </c>
      <c r="Z1110" s="54">
        <f t="shared" si="74"/>
        <v>990320.01996869349</v>
      </c>
      <c r="AA1110" s="54">
        <f t="shared" si="75"/>
        <v>-9679.9800313065061</v>
      </c>
      <c r="AB1110" s="101">
        <v>13040.309100812301</v>
      </c>
      <c r="AC1110" s="6">
        <f t="shared" si="72"/>
        <v>943826.11483358417</v>
      </c>
    </row>
    <row r="1111" spans="2:29">
      <c r="B1111" s="112">
        <v>45070</v>
      </c>
      <c r="C1111" s="33">
        <v>1107</v>
      </c>
      <c r="D1111" s="55">
        <f>Bond_Historical!K1111</f>
        <v>-2.754836274316619E-3</v>
      </c>
      <c r="E1111" s="55">
        <f>Bond_Historical!L1111</f>
        <v>-2.5517076291584184E-3</v>
      </c>
      <c r="F1111" s="55">
        <f>Bond_Historical!M1111</f>
        <v>-2.6063600517814366E-3</v>
      </c>
      <c r="G1111" s="55">
        <f>Bond_Historical!N1111</f>
        <v>-3.9406474761535838E-3</v>
      </c>
      <c r="H1111" s="55">
        <f>Bond_Historical!O1111</f>
        <v>-3.6021476491173232E-3</v>
      </c>
      <c r="I1111" s="55">
        <f>Bond_Historical!P1111</f>
        <v>-2.0183294855227193E-4</v>
      </c>
      <c r="J1111" s="55">
        <f>Equity_Historical!P1112</f>
        <v>1.1121987092477397E-2</v>
      </c>
      <c r="K1111" s="55">
        <f>Equity_Historical!Q1112</f>
        <v>9.9608036663094111E-3</v>
      </c>
      <c r="L1111" s="55">
        <f>Equity_Historical!R1112</f>
        <v>-4.5954897402153017E-3</v>
      </c>
      <c r="M1111" s="55">
        <f>Equity_Historical!S1112</f>
        <v>-9.8332258739664592E-3</v>
      </c>
      <c r="N1111" s="55">
        <f>Equity_Historical!T1112</f>
        <v>-1.6759471476272648E-2</v>
      </c>
      <c r="O1111" s="55">
        <f>Equity_Historical!U1112</f>
        <v>-9.193683943285293E-3</v>
      </c>
      <c r="P1111" s="55">
        <f>Equity_Historical!V1112</f>
        <v>-2.5624477568069827E-2</v>
      </c>
      <c r="Q1111" s="55">
        <f>Equity_Historical!W1112</f>
        <v>-4.0559617625915909E-3</v>
      </c>
      <c r="R1111" s="55">
        <f>Equity_Historical!X1112</f>
        <v>2.8950891606621147E-3</v>
      </c>
      <c r="S1111" s="55">
        <f>Equity_Historical!Y1112</f>
        <v>1.6307656408753946E-3</v>
      </c>
      <c r="T1111" s="55">
        <f>Equity_Historical!Z1112</f>
        <v>-1.7913706952524203E-2</v>
      </c>
      <c r="V1111" s="55"/>
      <c r="W1111" s="55">
        <v>-2.8004338146311288E-3</v>
      </c>
      <c r="X1111" s="55">
        <v>-1.3811063761052405E-2</v>
      </c>
      <c r="Y1111" s="94">
        <f t="shared" si="73"/>
        <v>-9.4068117824838947E-3</v>
      </c>
      <c r="Z1111" s="54">
        <f t="shared" si="74"/>
        <v>990593.18821751606</v>
      </c>
      <c r="AA1111" s="54">
        <f t="shared" si="75"/>
        <v>-9406.8117824839428</v>
      </c>
      <c r="AB1111" s="101">
        <v>13050.947159374598</v>
      </c>
      <c r="AC1111" s="6">
        <f t="shared" si="72"/>
        <v>934419.30305110023</v>
      </c>
    </row>
    <row r="1112" spans="2:29">
      <c r="B1112" s="112">
        <v>45071</v>
      </c>
      <c r="C1112" s="33">
        <v>1108</v>
      </c>
      <c r="D1112" s="55">
        <f>Bond_Historical!K1112</f>
        <v>-3.7309234149881273E-3</v>
      </c>
      <c r="E1112" s="55">
        <f>Bond_Historical!L1112</f>
        <v>-3.6857269017551287E-3</v>
      </c>
      <c r="F1112" s="55">
        <f>Bond_Historical!M1112</f>
        <v>-3.4856878149498718E-3</v>
      </c>
      <c r="G1112" s="55">
        <f>Bond_Historical!N1112</f>
        <v>-3.2960106273283237E-3</v>
      </c>
      <c r="H1112" s="55">
        <f>Bond_Historical!O1112</f>
        <v>-3.6152483832308895E-3</v>
      </c>
      <c r="I1112" s="55">
        <f>Bond_Historical!P1112</f>
        <v>8.0770973521268E-4</v>
      </c>
      <c r="J1112" s="55">
        <f>Equity_Historical!P1113</f>
        <v>-1.810116281740063E-2</v>
      </c>
      <c r="K1112" s="55">
        <f>Equity_Historical!Q1113</f>
        <v>1.3867491800340713E-2</v>
      </c>
      <c r="L1112" s="55">
        <f>Equity_Historical!R1113</f>
        <v>-1.0007223626658658E-2</v>
      </c>
      <c r="M1112" s="55">
        <f>Equity_Historical!S1113</f>
        <v>-5.6348907560337339E-3</v>
      </c>
      <c r="N1112" s="55">
        <f>Equity_Historical!T1113</f>
        <v>3.9156895640230964E-3</v>
      </c>
      <c r="O1112" s="55">
        <f>Equity_Historical!U1113</f>
        <v>2.4354069988900212E-3</v>
      </c>
      <c r="P1112" s="55">
        <f>Equity_Historical!V1113</f>
        <v>-4.536140383163031E-3</v>
      </c>
      <c r="Q1112" s="55">
        <f>Equity_Historical!W1113</f>
        <v>-2.9990975335347182E-3</v>
      </c>
      <c r="R1112" s="55">
        <f>Equity_Historical!X1113</f>
        <v>-6.5309653654816741E-3</v>
      </c>
      <c r="S1112" s="55">
        <f>Equity_Historical!Y1113</f>
        <v>6.6700683071990868E-3</v>
      </c>
      <c r="T1112" s="55">
        <f>Equity_Historical!Z1113</f>
        <v>2.2569410460832151E-3</v>
      </c>
      <c r="V1112" s="55"/>
      <c r="W1112" s="55">
        <v>-3.0014469107354173E-3</v>
      </c>
      <c r="X1112" s="55">
        <v>-6.2132217139999647E-3</v>
      </c>
      <c r="Y1112" s="94">
        <f t="shared" si="73"/>
        <v>-4.9285117926941456E-3</v>
      </c>
      <c r="Z1112" s="54">
        <f t="shared" si="74"/>
        <v>995071.4882073059</v>
      </c>
      <c r="AA1112" s="54">
        <f t="shared" si="75"/>
        <v>-4928.511792694102</v>
      </c>
      <c r="AB1112" s="101">
        <v>13067.954354956397</v>
      </c>
      <c r="AC1112" s="6">
        <f t="shared" si="72"/>
        <v>929490.79125840613</v>
      </c>
    </row>
    <row r="1113" spans="2:29">
      <c r="B1113" s="112">
        <v>45072</v>
      </c>
      <c r="C1113" s="33">
        <v>1109</v>
      </c>
      <c r="D1113" s="55">
        <f>Bond_Historical!K1113</f>
        <v>1.2453262383300319E-3</v>
      </c>
      <c r="E1113" s="55">
        <f>Bond_Historical!L1113</f>
        <v>8.2009871635900164E-4</v>
      </c>
      <c r="F1113" s="55">
        <f>Bond_Historical!M1113</f>
        <v>4.3617439143269979E-4</v>
      </c>
      <c r="G1113" s="55">
        <f>Bond_Historical!N1113</f>
        <v>4.2354820198423062E-3</v>
      </c>
      <c r="H1113" s="55">
        <f>Bond_Historical!O1113</f>
        <v>1.9067045004981137E-4</v>
      </c>
      <c r="I1113" s="55">
        <f>Bond_Historical!P1113</f>
        <v>2.6204877086503536E-3</v>
      </c>
      <c r="J1113" s="55">
        <f>Equity_Historical!P1114</f>
        <v>-6.551870779603247E-3</v>
      </c>
      <c r="K1113" s="55">
        <f>Equity_Historical!Q1114</f>
        <v>3.6333714609431793E-2</v>
      </c>
      <c r="L1113" s="55">
        <f>Equity_Historical!R1114</f>
        <v>1.777249331912575E-3</v>
      </c>
      <c r="M1113" s="55">
        <f>Equity_Historical!S1114</f>
        <v>5.8426737954440195E-4</v>
      </c>
      <c r="N1113" s="55">
        <f>Equity_Historical!T1114</f>
        <v>1.5955097690639044E-2</v>
      </c>
      <c r="O1113" s="55">
        <f>Equity_Historical!U1114</f>
        <v>9.3174514446050533E-3</v>
      </c>
      <c r="P1113" s="55">
        <f>Equity_Historical!V1114</f>
        <v>-2.0836878502356157E-3</v>
      </c>
      <c r="Q1113" s="55">
        <f>Equity_Historical!W1114</f>
        <v>-5.7017895650083731E-3</v>
      </c>
      <c r="R1113" s="55">
        <f>Equity_Historical!X1114</f>
        <v>7.9648826421884183E-3</v>
      </c>
      <c r="S1113" s="55">
        <f>Equity_Historical!Y1114</f>
        <v>1.4006150954932545E-2</v>
      </c>
      <c r="T1113" s="55">
        <f>Equity_Historical!Z1114</f>
        <v>6.5440305112579164E-3</v>
      </c>
      <c r="V1113" s="55"/>
      <c r="W1113" s="55">
        <v>2.0443154983660634E-3</v>
      </c>
      <c r="X1113" s="55">
        <v>5.8960093868258116E-3</v>
      </c>
      <c r="Y1113" s="94">
        <f t="shared" si="73"/>
        <v>4.3553318314419123E-3</v>
      </c>
      <c r="Z1113" s="54">
        <f t="shared" si="74"/>
        <v>1004355.331831442</v>
      </c>
      <c r="AA1113" s="54">
        <f t="shared" si="75"/>
        <v>4355.3318314419594</v>
      </c>
      <c r="AB1113" s="101">
        <v>13076.053553307196</v>
      </c>
      <c r="AC1113" s="6">
        <f t="shared" si="72"/>
        <v>933846.12308984809</v>
      </c>
    </row>
    <row r="1114" spans="2:29">
      <c r="B1114" s="112">
        <v>45076</v>
      </c>
      <c r="C1114" s="33">
        <v>1110</v>
      </c>
      <c r="D1114" s="55">
        <f>Bond_Historical!K1114</f>
        <v>6.615074616666947E-3</v>
      </c>
      <c r="E1114" s="55">
        <f>Bond_Historical!L1114</f>
        <v>6.6397564963604312E-3</v>
      </c>
      <c r="F1114" s="55">
        <f>Bond_Historical!M1114</f>
        <v>6.0897110484186348E-3</v>
      </c>
      <c r="G1114" s="55">
        <f>Bond_Historical!N1114</f>
        <v>7.4859301808142854E-3</v>
      </c>
      <c r="H1114" s="55">
        <f>Bond_Historical!O1114</f>
        <v>4.3738954392316043E-3</v>
      </c>
      <c r="I1114" s="55">
        <f>Bond_Historical!P1114</f>
        <v>5.6214987525898888E-3</v>
      </c>
      <c r="J1114" s="55">
        <f>Equity_Historical!P1115</f>
        <v>-8.8991563261620558E-3</v>
      </c>
      <c r="K1114" s="55">
        <f>Equity_Historical!Q1115</f>
        <v>1.8301085801198391E-3</v>
      </c>
      <c r="L1114" s="55">
        <f>Equity_Historical!R1115</f>
        <v>-2.4617061890542004E-3</v>
      </c>
      <c r="M1114" s="55">
        <f>Equity_Historical!S1115</f>
        <v>-2.7241990415851888E-2</v>
      </c>
      <c r="N1114" s="55">
        <f>Equity_Historical!T1115</f>
        <v>2.177195452826837E-2</v>
      </c>
      <c r="O1114" s="55">
        <f>Equity_Historical!U1115</f>
        <v>3.7900371002316216E-3</v>
      </c>
      <c r="P1114" s="55">
        <f>Equity_Historical!V1115</f>
        <v>-9.8848148237269478E-4</v>
      </c>
      <c r="Q1114" s="55">
        <f>Equity_Historical!W1115</f>
        <v>-1.4033974562605738E-3</v>
      </c>
      <c r="R1114" s="55">
        <f>Equity_Historical!X1115</f>
        <v>-3.4741818596018795E-3</v>
      </c>
      <c r="S1114" s="55">
        <f>Equity_Historical!Y1115</f>
        <v>1.0603177109917136E-2</v>
      </c>
      <c r="T1114" s="55">
        <f>Equity_Historical!Z1115</f>
        <v>-1.8592290489579843E-2</v>
      </c>
      <c r="V1114" s="55"/>
      <c r="W1114" s="55">
        <v>6.5625342084929261E-3</v>
      </c>
      <c r="X1114" s="55">
        <v>4.0215045789230616E-2</v>
      </c>
      <c r="Y1114" s="94">
        <f t="shared" si="73"/>
        <v>2.675404115693554E-2</v>
      </c>
      <c r="Z1114" s="54">
        <f t="shared" si="74"/>
        <v>1026754.0411569355</v>
      </c>
      <c r="AA1114" s="54">
        <f t="shared" si="75"/>
        <v>26754.041156935506</v>
      </c>
      <c r="AB1114" s="101">
        <v>13106.182181141921</v>
      </c>
      <c r="AC1114" s="6">
        <f t="shared" si="72"/>
        <v>960600.16424678359</v>
      </c>
    </row>
    <row r="1115" spans="2:29">
      <c r="B1115" s="112">
        <v>45077</v>
      </c>
      <c r="C1115" s="33">
        <v>1111</v>
      </c>
      <c r="D1115" s="55">
        <f>Bond_Historical!K1115</f>
        <v>3.2910796552065007E-3</v>
      </c>
      <c r="E1115" s="55">
        <f>Bond_Historical!L1115</f>
        <v>3.557049929274718E-3</v>
      </c>
      <c r="F1115" s="55">
        <f>Bond_Historical!M1115</f>
        <v>3.4631426473910776E-3</v>
      </c>
      <c r="G1115" s="55">
        <f>Bond_Historical!N1115</f>
        <v>3.2575101243960819E-3</v>
      </c>
      <c r="H1115" s="55">
        <f>Bond_Historical!O1115</f>
        <v>1.8954877846383503E-4</v>
      </c>
      <c r="I1115" s="55">
        <f>Bond_Historical!P1115</f>
        <v>1.0005786277628922E-3</v>
      </c>
      <c r="J1115" s="55">
        <f>Equity_Historical!P1116</f>
        <v>-1.8039470447485523E-2</v>
      </c>
      <c r="K1115" s="55">
        <f>Equity_Historical!Q1116</f>
        <v>8.3453741111577419E-3</v>
      </c>
      <c r="L1115" s="55">
        <f>Equity_Historical!R1116</f>
        <v>5.5302795169966954E-3</v>
      </c>
      <c r="M1115" s="55">
        <f>Equity_Historical!S1116</f>
        <v>-6.005722590841213E-4</v>
      </c>
      <c r="N1115" s="55">
        <f>Equity_Historical!T1116</f>
        <v>-2.2515851355231542E-2</v>
      </c>
      <c r="O1115" s="55">
        <f>Equity_Historical!U1116</f>
        <v>-1.2812657514274475E-2</v>
      </c>
      <c r="P1115" s="55">
        <f>Equity_Historical!V1116</f>
        <v>1.3317448204708164E-2</v>
      </c>
      <c r="Q1115" s="55">
        <f>Equity_Historical!W1116</f>
        <v>7.963081532716982E-3</v>
      </c>
      <c r="R1115" s="55">
        <f>Equity_Historical!X1116</f>
        <v>1.5283228846430566E-2</v>
      </c>
      <c r="S1115" s="55">
        <f>Equity_Historical!Y1116</f>
        <v>-2.8205716387850175E-4</v>
      </c>
      <c r="T1115" s="55">
        <f>Equity_Historical!Z1116</f>
        <v>-1.3350448027221169E-2</v>
      </c>
      <c r="V1115" s="55"/>
      <c r="W1115" s="55">
        <v>2.9498429422127217E-3</v>
      </c>
      <c r="X1115" s="55">
        <v>-5.787531854336397E-3</v>
      </c>
      <c r="Y1115" s="94">
        <f t="shared" si="73"/>
        <v>-2.2925819357167494E-3</v>
      </c>
      <c r="Z1115" s="54">
        <f t="shared" si="74"/>
        <v>997707.41806428321</v>
      </c>
      <c r="AA1115" s="54">
        <f t="shared" si="75"/>
        <v>-2292.5819357167929</v>
      </c>
      <c r="AB1115" s="101">
        <v>13148.784081998165</v>
      </c>
      <c r="AC1115" s="6">
        <f t="shared" si="72"/>
        <v>958307.5823110668</v>
      </c>
    </row>
    <row r="1116" spans="2:29">
      <c r="B1116" s="112">
        <v>45078</v>
      </c>
      <c r="C1116" s="33">
        <v>1112</v>
      </c>
      <c r="D1116" s="55">
        <f>Bond_Historical!K1116</f>
        <v>2.7005693537185222E-3</v>
      </c>
      <c r="E1116" s="55">
        <f>Bond_Historical!L1116</f>
        <v>3.0268343566162937E-3</v>
      </c>
      <c r="F1116" s="55">
        <f>Bond_Historical!M1116</f>
        <v>2.1631388458361058E-3</v>
      </c>
      <c r="G1116" s="55">
        <f>Bond_Historical!N1116</f>
        <v>3.06229151463534E-3</v>
      </c>
      <c r="H1116" s="55">
        <f>Bond_Historical!O1116</f>
        <v>2.7938319929807966E-3</v>
      </c>
      <c r="I1116" s="55">
        <f>Bond_Historical!P1116</f>
        <v>1.0020008790489968E-4</v>
      </c>
      <c r="J1116" s="55">
        <f>Equity_Historical!P1117</f>
        <v>1.1482040745938296E-2</v>
      </c>
      <c r="K1116" s="55">
        <f>Equity_Historical!Q1117</f>
        <v>2.9369482281274503E-2</v>
      </c>
      <c r="L1116" s="55">
        <f>Equity_Historical!R1117</f>
        <v>3.6699346588442085E-3</v>
      </c>
      <c r="M1116" s="55">
        <f>Equity_Historical!S1117</f>
        <v>3.5978915856263978E-3</v>
      </c>
      <c r="N1116" s="55">
        <f>Equity_Historical!T1117</f>
        <v>3.7139475741906724E-3</v>
      </c>
      <c r="O1116" s="55">
        <f>Equity_Historical!U1117</f>
        <v>1.3685261855889459E-2</v>
      </c>
      <c r="P1116" s="55">
        <f>Equity_Historical!V1117</f>
        <v>1.3837886507004014E-2</v>
      </c>
      <c r="Q1116" s="55">
        <f>Equity_Historical!W1117</f>
        <v>-1.5990083073645144E-2</v>
      </c>
      <c r="R1116" s="55">
        <f>Equity_Historical!X1117</f>
        <v>1.3029512437264513E-2</v>
      </c>
      <c r="S1116" s="55">
        <f>Equity_Historical!Y1117</f>
        <v>1.5895550787081526E-2</v>
      </c>
      <c r="T1116" s="55">
        <f>Equity_Historical!Z1117</f>
        <v>1.8868182246708925E-2</v>
      </c>
      <c r="V1116" s="55"/>
      <c r="W1116" s="55">
        <v>2.4749027750822243E-3</v>
      </c>
      <c r="X1116" s="55">
        <v>1.0748173090976249E-2</v>
      </c>
      <c r="Y1116" s="94">
        <f t="shared" si="73"/>
        <v>7.4388649646186392E-3</v>
      </c>
      <c r="Z1116" s="54">
        <f t="shared" si="74"/>
        <v>1007438.8649646187</v>
      </c>
      <c r="AA1116" s="54">
        <f t="shared" si="75"/>
        <v>7438.8649646186968</v>
      </c>
      <c r="AB1116" s="101">
        <v>13148.978882521857</v>
      </c>
      <c r="AC1116" s="6">
        <f t="shared" si="72"/>
        <v>965746.4472756855</v>
      </c>
    </row>
    <row r="1117" spans="2:29">
      <c r="B1117" s="112">
        <v>45079</v>
      </c>
      <c r="C1117" s="33">
        <v>1113</v>
      </c>
      <c r="D1117" s="55">
        <f>Bond_Historical!K1117</f>
        <v>-5.6284380158810772E-3</v>
      </c>
      <c r="E1117" s="55">
        <f>Bond_Historical!L1117</f>
        <v>-5.2874955514425545E-3</v>
      </c>
      <c r="F1117" s="55">
        <f>Bond_Historical!M1117</f>
        <v>-6.0683611294132227E-3</v>
      </c>
      <c r="G1117" s="55">
        <f>Bond_Historical!N1117</f>
        <v>-2.698981970804835E-3</v>
      </c>
      <c r="H1117" s="55">
        <f>Bond_Historical!O1117</f>
        <v>-5.328250981882228E-3</v>
      </c>
      <c r="I1117" s="55">
        <f>Bond_Historical!P1117</f>
        <v>-1.0025352454779721E-3</v>
      </c>
      <c r="J1117" s="55">
        <f>Equity_Historical!P1118</f>
        <v>2.2954430443207489E-2</v>
      </c>
      <c r="K1117" s="55">
        <f>Equity_Historical!Q1118</f>
        <v>0</v>
      </c>
      <c r="L1117" s="55">
        <f>Equity_Historical!R1118</f>
        <v>9.519797741158114E-3</v>
      </c>
      <c r="M1117" s="55">
        <f>Equity_Historical!S1118</f>
        <v>1.0124099569212362E-2</v>
      </c>
      <c r="N1117" s="55">
        <f>Equity_Historical!T1118</f>
        <v>7.0553497059816381E-2</v>
      </c>
      <c r="O1117" s="55">
        <f>Equity_Historical!U1118</f>
        <v>2.0788493751706626E-2</v>
      </c>
      <c r="P1117" s="55">
        <f>Equity_Historical!V1118</f>
        <v>2.1896378996081031E-2</v>
      </c>
      <c r="Q1117" s="55">
        <f>Equity_Historical!W1118</f>
        <v>-6.5365798376883103E-4</v>
      </c>
      <c r="R1117" s="55">
        <f>Equity_Historical!X1118</f>
        <v>1.1981430556161292E-2</v>
      </c>
      <c r="S1117" s="55">
        <f>Equity_Historical!Y1118</f>
        <v>4.7640010689350924E-3</v>
      </c>
      <c r="T1117" s="55">
        <f>Equity_Historical!Z1118</f>
        <v>5.1141459083122232E-2</v>
      </c>
      <c r="V1117" s="55"/>
      <c r="W1117" s="55">
        <v>-4.1726647667756304E-3</v>
      </c>
      <c r="X1117" s="55">
        <v>4.1593885204500462E-2</v>
      </c>
      <c r="Y1117" s="94">
        <f t="shared" si="73"/>
        <v>2.3287265215990022E-2</v>
      </c>
      <c r="Z1117" s="54">
        <f t="shared" si="74"/>
        <v>1023287.26521599</v>
      </c>
      <c r="AA1117" s="54">
        <f t="shared" si="75"/>
        <v>23287.265215990017</v>
      </c>
      <c r="AB1117" s="101">
        <v>13152.373330682749</v>
      </c>
      <c r="AC1117" s="6">
        <f t="shared" si="72"/>
        <v>989033.71249167551</v>
      </c>
    </row>
    <row r="1118" spans="2:29">
      <c r="B1118" s="112">
        <v>45082</v>
      </c>
      <c r="C1118" s="33">
        <v>1114</v>
      </c>
      <c r="D1118" s="55">
        <f>Bond_Historical!K1118</f>
        <v>1.3770247971932442E-4</v>
      </c>
      <c r="E1118" s="55">
        <f>Bond_Historical!L1118</f>
        <v>-1.0180405207221556E-4</v>
      </c>
      <c r="F1118" s="55">
        <f>Bond_Historical!M1118</f>
        <v>0</v>
      </c>
      <c r="G1118" s="55">
        <f>Bond_Historical!N1118</f>
        <v>-2.1455510260303882E-3</v>
      </c>
      <c r="H1118" s="55">
        <f>Bond_Historical!O1118</f>
        <v>1.7157662197411988E-3</v>
      </c>
      <c r="I1118" s="55">
        <f>Bond_Historical!P1118</f>
        <v>2.204420640355993E-3</v>
      </c>
      <c r="J1118" s="55">
        <f>Equity_Historical!P1119</f>
        <v>-4.4539517415723186E-3</v>
      </c>
      <c r="K1118" s="55">
        <f>Equity_Historical!Q1119</f>
        <v>-4.4852357878656778E-3</v>
      </c>
      <c r="L1118" s="55">
        <f>Equity_Historical!R1119</f>
        <v>6.5635443155150977E-3</v>
      </c>
      <c r="M1118" s="55">
        <f>Equity_Historical!S1119</f>
        <v>-4.7515096985585765E-3</v>
      </c>
      <c r="N1118" s="55">
        <f>Equity_Historical!T1119</f>
        <v>-1.11159154082398E-2</v>
      </c>
      <c r="O1118" s="55">
        <f>Equity_Historical!U1119</f>
        <v>-9.8729128823832092E-3</v>
      </c>
      <c r="P1118" s="55">
        <f>Equity_Historical!V1119</f>
        <v>-1.321809497255301E-2</v>
      </c>
      <c r="Q1118" s="55">
        <f>Equity_Historical!W1119</f>
        <v>1.288514511979909E-2</v>
      </c>
      <c r="R1118" s="55">
        <f>Equity_Historical!X1119</f>
        <v>-2.7861543249824293E-3</v>
      </c>
      <c r="S1118" s="55">
        <f>Equity_Historical!Y1119</f>
        <v>-7.5998582580299335E-3</v>
      </c>
      <c r="T1118" s="55">
        <f>Equity_Historical!Z1119</f>
        <v>-2.0198819578454708E-2</v>
      </c>
      <c r="V1118" s="55"/>
      <c r="W1118" s="55">
        <v>-3.3776159969196059E-4</v>
      </c>
      <c r="X1118" s="55">
        <v>-8.7415412614926958E-3</v>
      </c>
      <c r="Y1118" s="94">
        <f t="shared" si="73"/>
        <v>-5.3800293967724011E-3</v>
      </c>
      <c r="Z1118" s="54">
        <f t="shared" si="74"/>
        <v>994619.97060322762</v>
      </c>
      <c r="AA1118" s="54">
        <f t="shared" si="75"/>
        <v>-5380.0293967723846</v>
      </c>
      <c r="AB1118" s="101">
        <v>13198.233311337535</v>
      </c>
      <c r="AC1118" s="6">
        <f t="shared" si="72"/>
        <v>983653.68309490313</v>
      </c>
    </row>
    <row r="1119" spans="2:29">
      <c r="B1119" s="112">
        <v>45083</v>
      </c>
      <c r="C1119" s="33">
        <v>1115</v>
      </c>
      <c r="D1119" s="55">
        <f>Bond_Historical!K1119</f>
        <v>1.3757284396697556E-3</v>
      </c>
      <c r="E1119" s="55">
        <f>Bond_Historical!L1119</f>
        <v>1.2225737050402775E-3</v>
      </c>
      <c r="F1119" s="55">
        <f>Bond_Historical!M1119</f>
        <v>8.6909663513270422E-4</v>
      </c>
      <c r="G1119" s="55">
        <f>Bond_Historical!N1119</f>
        <v>1.9592648386994151E-3</v>
      </c>
      <c r="H1119" s="55">
        <f>Bond_Historical!O1119</f>
        <v>7.6163400543932745E-4</v>
      </c>
      <c r="I1119" s="55">
        <f>Bond_Historical!P1119</f>
        <v>1.2005860954643732E-3</v>
      </c>
      <c r="J1119" s="55">
        <f>Equity_Historical!P1120</f>
        <v>8.1346563468023946E-3</v>
      </c>
      <c r="K1119" s="55">
        <f>Equity_Historical!Q1120</f>
        <v>-9.9537406982037999E-4</v>
      </c>
      <c r="L1119" s="55">
        <f>Equity_Historical!R1120</f>
        <v>-1.3352016459746422E-4</v>
      </c>
      <c r="M1119" s="55">
        <f>Equity_Historical!S1120</f>
        <v>-1.9864545740732147E-3</v>
      </c>
      <c r="N1119" s="55">
        <f>Equity_Historical!T1120</f>
        <v>-7.4329059605756009E-3</v>
      </c>
      <c r="O1119" s="55">
        <f>Equity_Historical!U1120</f>
        <v>1.7957799730372618E-3</v>
      </c>
      <c r="P1119" s="55">
        <f>Equity_Historical!V1120</f>
        <v>2.4884922491952622E-3</v>
      </c>
      <c r="Q1119" s="55">
        <f>Equity_Historical!W1120</f>
        <v>-5.8264340203492537E-3</v>
      </c>
      <c r="R1119" s="55">
        <f>Equity_Historical!X1120</f>
        <v>-2.1547671742299664E-2</v>
      </c>
      <c r="S1119" s="55">
        <f>Equity_Historical!Y1120</f>
        <v>-2.0624962953652345E-3</v>
      </c>
      <c r="T1119" s="55">
        <f>Equity_Historical!Z1120</f>
        <v>2.723466375902283E-2</v>
      </c>
      <c r="V1119" s="55"/>
      <c r="W1119" s="55">
        <v>1.3757426911447793E-3</v>
      </c>
      <c r="X1119" s="55">
        <v>-1.9104802664873563E-2</v>
      </c>
      <c r="Y1119" s="94">
        <f t="shared" si="73"/>
        <v>-1.0912584522466226E-2</v>
      </c>
      <c r="Z1119" s="54">
        <f t="shared" si="74"/>
        <v>989087.41547753382</v>
      </c>
      <c r="AA1119" s="54">
        <f t="shared" si="75"/>
        <v>-10912.584522466175</v>
      </c>
      <c r="AB1119" s="101">
        <v>13205.644480230054</v>
      </c>
      <c r="AC1119" s="6">
        <f t="shared" si="72"/>
        <v>972741.09857243695</v>
      </c>
    </row>
    <row r="1120" spans="2:29">
      <c r="B1120" s="112">
        <v>45084</v>
      </c>
      <c r="C1120" s="33">
        <v>1116</v>
      </c>
      <c r="D1120" s="55">
        <f>Bond_Historical!K1120</f>
        <v>-5.6519257520078626E-3</v>
      </c>
      <c r="E1120" s="55">
        <f>Bond_Historical!L1120</f>
        <v>-5.3091487340652171E-3</v>
      </c>
      <c r="F1120" s="55">
        <f>Bond_Historical!M1120</f>
        <v>-4.7899425787642615E-3</v>
      </c>
      <c r="G1120" s="55">
        <f>Bond_Historical!N1120</f>
        <v>-8.9880598138362845E-3</v>
      </c>
      <c r="H1120" s="55">
        <f>Bond_Historical!O1120</f>
        <v>-5.1521218429369051E-3</v>
      </c>
      <c r="I1120" s="55">
        <f>Bond_Historical!P1120</f>
        <v>-2.6029433654313804E-3</v>
      </c>
      <c r="J1120" s="55">
        <f>Equity_Historical!P1121</f>
        <v>2.2173523494108185E-2</v>
      </c>
      <c r="K1120" s="55">
        <f>Equity_Historical!Q1121</f>
        <v>-2.8128703365942299E-2</v>
      </c>
      <c r="L1120" s="55">
        <f>Equity_Historical!R1121</f>
        <v>1.4677422061542746E-3</v>
      </c>
      <c r="M1120" s="55">
        <f>Equity_Historical!S1121</f>
        <v>-7.1842360599913262E-3</v>
      </c>
      <c r="N1120" s="55">
        <f>Equity_Historical!T1121</f>
        <v>-1.4076998604193043E-4</v>
      </c>
      <c r="O1120" s="55">
        <f>Equity_Historical!U1121</f>
        <v>9.6420152041199088E-3</v>
      </c>
      <c r="P1120" s="55">
        <f>Equity_Historical!V1121</f>
        <v>9.5779596111164669E-3</v>
      </c>
      <c r="Q1120" s="55">
        <f>Equity_Historical!W1121</f>
        <v>1.2153943745582025E-2</v>
      </c>
      <c r="R1120" s="55">
        <f>Equity_Historical!X1121</f>
        <v>-1.1220116188889134E-2</v>
      </c>
      <c r="S1120" s="55">
        <f>Equity_Historical!Y1121</f>
        <v>-7.7865254809109654E-3</v>
      </c>
      <c r="T1120" s="55">
        <f>Equity_Historical!Z1121</f>
        <v>2.1522800282242016E-2</v>
      </c>
      <c r="V1120" s="55"/>
      <c r="W1120" s="55">
        <v>-6.0777246504325425E-3</v>
      </c>
      <c r="X1120" s="55">
        <v>6.1168325974072062E-3</v>
      </c>
      <c r="Y1120" s="94">
        <f t="shared" si="73"/>
        <v>1.2390096982713063E-3</v>
      </c>
      <c r="Z1120" s="54">
        <f t="shared" si="74"/>
        <v>1001239.0096982713</v>
      </c>
      <c r="AA1120" s="54">
        <f t="shared" si="75"/>
        <v>1239.0096982712857</v>
      </c>
      <c r="AB1120" s="101">
        <v>13207.327678077389</v>
      </c>
      <c r="AC1120" s="6">
        <f t="shared" si="72"/>
        <v>973980.10827070824</v>
      </c>
    </row>
    <row r="1121" spans="2:29">
      <c r="B1121" s="112">
        <v>45085</v>
      </c>
      <c r="C1121" s="33">
        <v>1117</v>
      </c>
      <c r="D1121" s="55">
        <f>Bond_Historical!K1121</f>
        <v>4.964142504572863E-3</v>
      </c>
      <c r="E1121" s="55">
        <f>Bond_Historical!L1121</f>
        <v>5.3091487340653064E-3</v>
      </c>
      <c r="F1121" s="55">
        <f>Bond_Historical!M1121</f>
        <v>4.3554886773151443E-3</v>
      </c>
      <c r="G1121" s="55">
        <f>Bond_Historical!N1121</f>
        <v>6.6552421520586161E-3</v>
      </c>
      <c r="H1121" s="55">
        <f>Bond_Historical!O1121</f>
        <v>5.1521218429369572E-3</v>
      </c>
      <c r="I1121" s="55">
        <f>Bond_Historical!P1121</f>
        <v>2.8028941542218425E-3</v>
      </c>
      <c r="J1121" s="55">
        <f>Equity_Historical!P1122</f>
        <v>-3.137743534684797E-3</v>
      </c>
      <c r="K1121" s="55">
        <f>Equity_Historical!Q1122</f>
        <v>3.7107910663681299E-3</v>
      </c>
      <c r="L1121" s="55">
        <f>Equity_Historical!R1122</f>
        <v>1.4362952680325763E-2</v>
      </c>
      <c r="M1121" s="55">
        <f>Equity_Historical!S1122</f>
        <v>4.7951594667141771E-3</v>
      </c>
      <c r="N1121" s="55">
        <f>Equity_Historical!T1122</f>
        <v>-8.3410612607642716E-3</v>
      </c>
      <c r="O1121" s="55">
        <f>Equity_Historical!U1122</f>
        <v>2.8419653301064665E-4</v>
      </c>
      <c r="P1121" s="55">
        <f>Equity_Historical!V1122</f>
        <v>-4.7774721719958365E-3</v>
      </c>
      <c r="Q1121" s="55">
        <f>Equity_Historical!W1122</f>
        <v>4.9056466138676751E-3</v>
      </c>
      <c r="R1121" s="55">
        <f>Equity_Historical!X1122</f>
        <v>1.6660879120482766E-2</v>
      </c>
      <c r="S1121" s="55">
        <f>Equity_Historical!Y1122</f>
        <v>1.5346790156779866E-2</v>
      </c>
      <c r="T1121" s="55">
        <f>Equity_Historical!Z1122</f>
        <v>-2.7538491580379539E-3</v>
      </c>
      <c r="V1121" s="55"/>
      <c r="W1121" s="55">
        <v>5.2015649995465572E-3</v>
      </c>
      <c r="X1121" s="55">
        <v>-1.069967932645024E-2</v>
      </c>
      <c r="Y1121" s="94">
        <f t="shared" si="73"/>
        <v>-4.3391815960515208E-3</v>
      </c>
      <c r="Z1121" s="54">
        <f t="shared" si="74"/>
        <v>995660.81840394845</v>
      </c>
      <c r="AA1121" s="54">
        <f t="shared" si="75"/>
        <v>-4339.1815960515523</v>
      </c>
      <c r="AB1121" s="101">
        <v>13244.601856225519</v>
      </c>
      <c r="AC1121" s="6">
        <f t="shared" si="72"/>
        <v>969640.92667465669</v>
      </c>
    </row>
    <row r="1122" spans="2:29">
      <c r="B1122" s="112">
        <v>45086</v>
      </c>
      <c r="C1122" s="33">
        <v>1118</v>
      </c>
      <c r="D1122" s="55">
        <f>Bond_Historical!K1122</f>
        <v>-2.06535623929671E-3</v>
      </c>
      <c r="E1122" s="55">
        <f>Bond_Historical!L1122</f>
        <v>-2.34487223607991E-3</v>
      </c>
      <c r="F1122" s="55">
        <f>Bond_Historical!M1122</f>
        <v>-1.7399732317937967E-3</v>
      </c>
      <c r="G1122" s="55">
        <f>Bond_Historical!N1122</f>
        <v>-2.6191726830780806E-3</v>
      </c>
      <c r="H1122" s="55">
        <f>Bond_Historical!O1122</f>
        <v>-2.8590013483952422E-3</v>
      </c>
      <c r="I1122" s="55">
        <f>Bond_Historical!P1122</f>
        <v>-1.6006858235664823E-3</v>
      </c>
      <c r="J1122" s="55">
        <f>Equity_Historical!P1123</f>
        <v>-7.4219037030736111E-3</v>
      </c>
      <c r="K1122" s="55">
        <f>Equity_Historical!Q1123</f>
        <v>1.3975421427477768E-3</v>
      </c>
      <c r="L1122" s="55">
        <f>Equity_Historical!R1123</f>
        <v>6.0277024728462945E-3</v>
      </c>
      <c r="M1122" s="55">
        <f>Equity_Historical!S1123</f>
        <v>-6.5993430537354446E-3</v>
      </c>
      <c r="N1122" s="55">
        <f>Equity_Historical!T1123</f>
        <v>-1.0991538277033027E-2</v>
      </c>
      <c r="O1122" s="55">
        <f>Equity_Historical!U1123</f>
        <v>1.9877036776650972E-3</v>
      </c>
      <c r="P1122" s="55">
        <f>Equity_Historical!V1123</f>
        <v>-1.4417715002308594E-2</v>
      </c>
      <c r="Q1122" s="55">
        <f>Equity_Historical!W1123</f>
        <v>-5.4403081628054085E-3</v>
      </c>
      <c r="R1122" s="55">
        <f>Equity_Historical!X1123</f>
        <v>6.8912918958679752E-3</v>
      </c>
      <c r="S1122" s="55">
        <f>Equity_Historical!Y1123</f>
        <v>2.157370741891625E-3</v>
      </c>
      <c r="T1122" s="55">
        <f>Equity_Historical!Z1123</f>
        <v>-5.0024231962001601E-3</v>
      </c>
      <c r="V1122" s="55"/>
      <c r="W1122" s="55">
        <v>-2.2162413363026657E-3</v>
      </c>
      <c r="X1122" s="55">
        <v>-1.3854367210807596E-2</v>
      </c>
      <c r="Y1122" s="94">
        <f t="shared" si="73"/>
        <v>-9.1991168610056247E-3</v>
      </c>
      <c r="Z1122" s="54">
        <f t="shared" si="74"/>
        <v>990800.88313899434</v>
      </c>
      <c r="AA1122" s="54">
        <f t="shared" si="75"/>
        <v>-9199.1168610056629</v>
      </c>
      <c r="AB1122" s="101">
        <v>13246.230729830102</v>
      </c>
      <c r="AC1122" s="6">
        <f t="shared" si="72"/>
        <v>960441.80981365102</v>
      </c>
    </row>
    <row r="1123" spans="2:29">
      <c r="B1123" s="112">
        <v>45089</v>
      </c>
      <c r="C1123" s="33">
        <v>1119</v>
      </c>
      <c r="D1123" s="55">
        <f>Bond_Historical!K1123</f>
        <v>2.0653562392968366E-3</v>
      </c>
      <c r="E1123" s="55">
        <f>Bond_Historical!L1123</f>
        <v>1.7338558327063098E-3</v>
      </c>
      <c r="F1123" s="55">
        <f>Bond_Historical!M1123</f>
        <v>8.7023134042050923E-4</v>
      </c>
      <c r="G1123" s="55">
        <f>Bond_Historical!N1123</f>
        <v>3.1794447624869026E-3</v>
      </c>
      <c r="H1123" s="55">
        <f>Bond_Historical!O1123</f>
        <v>7.6315435781157295E-4</v>
      </c>
      <c r="I1123" s="55">
        <f>Bond_Historical!P1123</f>
        <v>1.6006858235665118E-3</v>
      </c>
      <c r="J1123" s="55">
        <f>Equity_Historical!P1124</f>
        <v>-9.0735579428797564E-3</v>
      </c>
      <c r="K1123" s="55">
        <f>Equity_Historical!Q1124</f>
        <v>2.2762070294880126E-2</v>
      </c>
      <c r="L1123" s="55">
        <f>Equity_Historical!R1124</f>
        <v>6.5758524207655041E-3</v>
      </c>
      <c r="M1123" s="55">
        <f>Equity_Historical!S1124</f>
        <v>8.0224752332633275E-4</v>
      </c>
      <c r="N1123" s="55">
        <f>Equity_Historical!T1124</f>
        <v>7.1754287831809777E-4</v>
      </c>
      <c r="O1123" s="55">
        <f>Equity_Historical!U1124</f>
        <v>-7.0907725270758588E-5</v>
      </c>
      <c r="P1123" s="55">
        <f>Equity_Historical!V1124</f>
        <v>6.7046241963807296E-3</v>
      </c>
      <c r="Q1123" s="55">
        <f>Equity_Historical!W1124</f>
        <v>-9.2415347165412838E-3</v>
      </c>
      <c r="R1123" s="55">
        <f>Equity_Historical!X1124</f>
        <v>-2.0888143511692686E-3</v>
      </c>
      <c r="S1123" s="55">
        <f>Equity_Historical!Y1124</f>
        <v>1.5517843509780048E-2</v>
      </c>
      <c r="T1123" s="55">
        <f>Equity_Historical!Z1124</f>
        <v>2.1567518500365111E-2</v>
      </c>
      <c r="V1123" s="55"/>
      <c r="W1123" s="55">
        <v>1.9902137939906608E-3</v>
      </c>
      <c r="X1123" s="55">
        <v>-1.2869354133702472E-2</v>
      </c>
      <c r="Y1123" s="94">
        <f t="shared" si="73"/>
        <v>-6.9255269626252187E-3</v>
      </c>
      <c r="Z1123" s="54">
        <f t="shared" si="74"/>
        <v>993074.47303737479</v>
      </c>
      <c r="AA1123" s="54">
        <f t="shared" si="75"/>
        <v>-6925.526962625212</v>
      </c>
      <c r="AB1123" s="101">
        <v>13280.108770270832</v>
      </c>
      <c r="AC1123" s="6">
        <f t="shared" si="72"/>
        <v>953516.28285102581</v>
      </c>
    </row>
    <row r="1124" spans="2:29">
      <c r="B1124" s="112">
        <v>45090</v>
      </c>
      <c r="C1124" s="33">
        <v>1120</v>
      </c>
      <c r="D1124" s="55">
        <f>Bond_Historical!K1124</f>
        <v>-4.4112484279012825E-3</v>
      </c>
      <c r="E1124" s="55">
        <f>Bond_Historical!L1124</f>
        <v>-4.6981323306916466E-3</v>
      </c>
      <c r="F1124" s="55">
        <f>Bond_Historical!M1124</f>
        <v>-4.7959399786606169E-3</v>
      </c>
      <c r="G1124" s="55">
        <f>Bond_Historical!N1124</f>
        <v>-4.4917588470397164E-3</v>
      </c>
      <c r="H1124" s="55">
        <f>Bond_Historical!O1124</f>
        <v>-4.7797345933739289E-3</v>
      </c>
      <c r="I1124" s="55">
        <f>Bond_Historical!P1124</f>
        <v>0</v>
      </c>
      <c r="J1124" s="55">
        <f>Equity_Historical!P1125</f>
        <v>1.8800745049602622E-4</v>
      </c>
      <c r="K1124" s="55">
        <f>Equity_Historical!Q1125</f>
        <v>9.9574545750722408E-4</v>
      </c>
      <c r="L1124" s="55">
        <f>Equity_Historical!R1125</f>
        <v>7.756903649417648E-3</v>
      </c>
      <c r="M1124" s="55">
        <f>Equity_Historical!S1125</f>
        <v>2.6027965436937572E-3</v>
      </c>
      <c r="N1124" s="55">
        <f>Equity_Historical!T1125</f>
        <v>1.4947848998593184E-2</v>
      </c>
      <c r="O1124" s="55">
        <f>Equity_Historical!U1125</f>
        <v>7.2079410320497524E-3</v>
      </c>
      <c r="P1124" s="55">
        <f>Equity_Historical!V1125</f>
        <v>1.2961890078831037E-2</v>
      </c>
      <c r="Q1124" s="55">
        <f>Equity_Historical!W1125</f>
        <v>-6.4983621255935301E-3</v>
      </c>
      <c r="R1124" s="55">
        <f>Equity_Historical!X1125</f>
        <v>-2.6018726106663841E-3</v>
      </c>
      <c r="S1124" s="55">
        <f>Equity_Historical!Y1125</f>
        <v>-2.6151315222320386E-3</v>
      </c>
      <c r="T1124" s="55">
        <f>Equity_Historical!Z1125</f>
        <v>2.8294213376060494E-2</v>
      </c>
      <c r="V1124" s="55"/>
      <c r="W1124" s="55">
        <v>-4.0763351356947362E-3</v>
      </c>
      <c r="X1124" s="55">
        <v>2.3267383419775696E-3</v>
      </c>
      <c r="Y1124" s="94">
        <f t="shared" si="73"/>
        <v>-2.3449104909135281E-4</v>
      </c>
      <c r="Z1124" s="54">
        <f t="shared" si="74"/>
        <v>999765.50895090867</v>
      </c>
      <c r="AA1124" s="54">
        <f t="shared" si="75"/>
        <v>-234.49104909133166</v>
      </c>
      <c r="AB1124" s="101">
        <v>13322.094263838255</v>
      </c>
      <c r="AC1124" s="6">
        <f t="shared" si="72"/>
        <v>953281.79180193448</v>
      </c>
    </row>
    <row r="1125" spans="2:29">
      <c r="B1125" s="112">
        <v>45091</v>
      </c>
      <c r="C1125" s="33">
        <v>1121</v>
      </c>
      <c r="D1125" s="55">
        <f>Bond_Historical!K1125</f>
        <v>8.2872577460732326E-4</v>
      </c>
      <c r="E1125" s="55">
        <f>Bond_Historical!L1125</f>
        <v>9.2074530936185367E-4</v>
      </c>
      <c r="F1125" s="55">
        <f>Bond_Historical!M1125</f>
        <v>8.735633418638474E-4</v>
      </c>
      <c r="G1125" s="55">
        <f>Bond_Historical!N1125</f>
        <v>3.0901309676336104E-3</v>
      </c>
      <c r="H1125" s="55">
        <f>Bond_Historical!O1125</f>
        <v>1.9145696024205482E-3</v>
      </c>
      <c r="I1125" s="55">
        <f>Bond_Historical!P1125</f>
        <v>2.5956672530417758E-3</v>
      </c>
      <c r="J1125" s="55">
        <f>Equity_Historical!P1126</f>
        <v>-1.2098400506010732E-2</v>
      </c>
      <c r="K1125" s="55">
        <f>Equity_Historical!Q1126</f>
        <v>7.4540288614773987E-3</v>
      </c>
      <c r="L1125" s="55">
        <f>Equity_Historical!R1126</f>
        <v>1.0058738336878785E-2</v>
      </c>
      <c r="M1125" s="55">
        <f>Equity_Historical!S1126</f>
        <v>4.1903645540934007E-3</v>
      </c>
      <c r="N1125" s="55">
        <f>Equity_Historical!T1126</f>
        <v>-1.1797407200113127E-2</v>
      </c>
      <c r="O1125" s="55">
        <f>Equity_Historical!U1126</f>
        <v>-3.7387775451867959E-3</v>
      </c>
      <c r="P1125" s="55">
        <f>Equity_Historical!V1126</f>
        <v>1.0415664934907589E-2</v>
      </c>
      <c r="Q1125" s="55">
        <f>Equity_Historical!W1126</f>
        <v>3.9041670807477159E-3</v>
      </c>
      <c r="R1125" s="55">
        <f>Equity_Historical!X1126</f>
        <v>-6.6153209207660824E-2</v>
      </c>
      <c r="S1125" s="55">
        <f>Equity_Historical!Y1126</f>
        <v>3.4852698987576257E-3</v>
      </c>
      <c r="T1125" s="55">
        <f>Equity_Historical!Z1126</f>
        <v>2.0318947069306688E-3</v>
      </c>
      <c r="V1125" s="55"/>
      <c r="W1125" s="55">
        <v>1.826339569116577E-3</v>
      </c>
      <c r="X1125" s="55">
        <v>-1.3228106433794885E-2</v>
      </c>
      <c r="Y1125" s="94">
        <f t="shared" si="73"/>
        <v>-7.2063280326302992E-3</v>
      </c>
      <c r="Z1125" s="54">
        <f t="shared" si="74"/>
        <v>992793.67196736974</v>
      </c>
      <c r="AA1125" s="54">
        <f t="shared" si="75"/>
        <v>-7206.3280326302629</v>
      </c>
      <c r="AB1125" s="101">
        <v>13494.775582207367</v>
      </c>
      <c r="AC1125" s="6">
        <f t="shared" si="72"/>
        <v>946075.46376930422</v>
      </c>
    </row>
    <row r="1126" spans="2:29">
      <c r="B1126" s="112">
        <v>45092</v>
      </c>
      <c r="C1126" s="33">
        <v>1122</v>
      </c>
      <c r="D1126" s="55">
        <f>Bond_Historical!K1126</f>
        <v>6.1926324138542642E-3</v>
      </c>
      <c r="E1126" s="55">
        <f>Bond_Historical!L1126</f>
        <v>6.9309869745517103E-3</v>
      </c>
      <c r="F1126" s="55">
        <f>Bond_Historical!M1126</f>
        <v>5.2265724296192625E-3</v>
      </c>
      <c r="G1126" s="55">
        <f>Bond_Historical!N1126</f>
        <v>8.6582708248280679E-3</v>
      </c>
      <c r="H1126" s="55">
        <f>Bond_Historical!O1126</f>
        <v>6.4823862231938485E-3</v>
      </c>
      <c r="I1126" s="55">
        <f>Bond_Historical!P1126</f>
        <v>9.9640248479931155E-4</v>
      </c>
      <c r="J1126" s="55">
        <f>Equity_Historical!P1127</f>
        <v>6.9177743418016927E-3</v>
      </c>
      <c r="K1126" s="55">
        <f>Equity_Historical!Q1127</f>
        <v>3.0551016589638599E-2</v>
      </c>
      <c r="L1126" s="55">
        <f>Equity_Historical!R1127</f>
        <v>5.4673080736700637E-3</v>
      </c>
      <c r="M1126" s="55">
        <f>Equity_Historical!S1127</f>
        <v>2.2835713076698717E-2</v>
      </c>
      <c r="N1126" s="55">
        <f>Equity_Historical!T1127</f>
        <v>-3.2938917132466785E-3</v>
      </c>
      <c r="O1126" s="55">
        <f>Equity_Historical!U1127</f>
        <v>1.1244647863372752E-2</v>
      </c>
      <c r="P1126" s="55">
        <f>Equity_Historical!V1127</f>
        <v>1.462224264773589E-2</v>
      </c>
      <c r="Q1126" s="55">
        <f>Equity_Historical!W1127</f>
        <v>6.7956765287279248E-3</v>
      </c>
      <c r="R1126" s="55">
        <f>Equity_Historical!X1127</f>
        <v>1.7124133998520925E-2</v>
      </c>
      <c r="S1126" s="55">
        <f>Equity_Historical!Y1127</f>
        <v>1.1136530237939578E-2</v>
      </c>
      <c r="T1126" s="55">
        <f>Equity_Historical!Z1127</f>
        <v>1.8546323818731829E-2</v>
      </c>
      <c r="V1126" s="55"/>
      <c r="W1126" s="55">
        <v>6.3336231720663933E-3</v>
      </c>
      <c r="X1126" s="55">
        <v>-8.3848897542459742E-3</v>
      </c>
      <c r="Y1126" s="94">
        <f t="shared" si="73"/>
        <v>-2.4974845837210267E-3</v>
      </c>
      <c r="Z1126" s="54">
        <f t="shared" si="74"/>
        <v>997502.51541627897</v>
      </c>
      <c r="AA1126" s="54">
        <f t="shared" si="75"/>
        <v>-2497.4845837210305</v>
      </c>
      <c r="AB1126" s="101">
        <v>13496.672170807491</v>
      </c>
      <c r="AC1126" s="6">
        <f t="shared" si="72"/>
        <v>943577.97918558319</v>
      </c>
    </row>
    <row r="1127" spans="2:29">
      <c r="B1127" s="112">
        <v>45093</v>
      </c>
      <c r="C1127" s="33">
        <v>1123</v>
      </c>
      <c r="D1127" s="55">
        <f>Bond_Historical!K1127</f>
        <v>-2.1974989986877978E-3</v>
      </c>
      <c r="E1127" s="55">
        <f>Bond_Historical!L1127</f>
        <v>-3.153599953222043E-3</v>
      </c>
      <c r="F1127" s="55">
        <f>Bond_Historical!M1127</f>
        <v>-2.6098269567788423E-3</v>
      </c>
      <c r="G1127" s="55">
        <f>Bond_Historical!N1127</f>
        <v>-1.7628428263786013E-3</v>
      </c>
      <c r="H1127" s="55">
        <f>Bond_Historical!O1127</f>
        <v>-2.0925794899915267E-3</v>
      </c>
      <c r="I1127" s="55">
        <f>Bond_Historical!P1127</f>
        <v>-7.9719378784906222E-4</v>
      </c>
      <c r="J1127" s="55">
        <f>Equity_Historical!P1128</f>
        <v>-7.2032222647834265E-3</v>
      </c>
      <c r="K1127" s="55">
        <f>Equity_Historical!Q1128</f>
        <v>-2.9493178900933531E-3</v>
      </c>
      <c r="L1127" s="55">
        <f>Equity_Historical!R1128</f>
        <v>-1.4046041070541639E-2</v>
      </c>
      <c r="M1127" s="55">
        <f>Equity_Historical!S1128</f>
        <v>1.0647671956494005E-2</v>
      </c>
      <c r="N1127" s="55">
        <f>Equity_Historical!T1128</f>
        <v>-4.3128893741947987E-3</v>
      </c>
      <c r="O1127" s="55">
        <f>Equity_Historical!U1128</f>
        <v>1.1873826838455549E-3</v>
      </c>
      <c r="P1127" s="55">
        <f>Equity_Historical!V1128</f>
        <v>-7.1288227413362007E-3</v>
      </c>
      <c r="Q1127" s="55">
        <f>Equity_Historical!W1128</f>
        <v>-5.3748540155470017E-4</v>
      </c>
      <c r="R1127" s="55">
        <f>Equity_Historical!X1128</f>
        <v>-1.6011176777143862E-2</v>
      </c>
      <c r="S1127" s="55">
        <f>Equity_Historical!Y1128</f>
        <v>-5.877117466883258E-3</v>
      </c>
      <c r="T1127" s="55">
        <f>Equity_Historical!Z1128</f>
        <v>2.7269321058093232E-3</v>
      </c>
      <c r="V1127" s="55"/>
      <c r="W1127" s="55">
        <v>-2.1704891887109165E-3</v>
      </c>
      <c r="X1127" s="55">
        <v>-1.9934350255673111E-2</v>
      </c>
      <c r="Y1127" s="94">
        <f t="shared" si="73"/>
        <v>-1.2828805828888233E-2</v>
      </c>
      <c r="Z1127" s="54">
        <f t="shared" si="74"/>
        <v>987171.1941711118</v>
      </c>
      <c r="AA1127" s="54">
        <f t="shared" si="75"/>
        <v>-12828.805828888202</v>
      </c>
      <c r="AB1127" s="102">
        <v>13507.558567832573</v>
      </c>
      <c r="AC1127" s="6">
        <f t="shared" si="72"/>
        <v>930749.17335669498</v>
      </c>
    </row>
    <row r="1128" spans="2:29">
      <c r="B1128" s="112">
        <v>45097</v>
      </c>
      <c r="C1128" s="33">
        <v>1124</v>
      </c>
      <c r="D1128" s="55">
        <f>Bond_Historical!K1128</f>
        <v>1.3741174003286147E-3</v>
      </c>
      <c r="E1128" s="55">
        <f>Bond_Historical!L1128</f>
        <v>1.8323371952279123E-3</v>
      </c>
      <c r="F1128" s="55">
        <f>Bond_Historical!M1128</f>
        <v>2.6098269567788909E-3</v>
      </c>
      <c r="G1128" s="55">
        <f>Bond_Historical!N1128</f>
        <v>3.6150970310231626E-3</v>
      </c>
      <c r="H1128" s="55">
        <f>Bond_Historical!O1128</f>
        <v>2.4727465148738849E-3</v>
      </c>
      <c r="I1128" s="55">
        <f>Bond_Historical!P1128</f>
        <v>7.9719378784915871E-4</v>
      </c>
      <c r="J1128" s="55">
        <f>Equity_Historical!P1129</f>
        <v>-2.3190824391753774E-2</v>
      </c>
      <c r="K1128" s="55">
        <f>Equity_Historical!Q1129</f>
        <v>1.1780779261805253E-2</v>
      </c>
      <c r="L1128" s="55">
        <f>Equity_Historical!R1129</f>
        <v>-8.8477258595896641E-3</v>
      </c>
      <c r="M1128" s="55">
        <f>Equity_Historical!S1129</f>
        <v>-7.9265379203917897E-3</v>
      </c>
      <c r="N1128" s="55">
        <f>Equity_Historical!T1129</f>
        <v>-1.0281687425348032E-2</v>
      </c>
      <c r="O1128" s="55">
        <f>Equity_Historical!U1129</f>
        <v>-5.1086686515267382E-3</v>
      </c>
      <c r="P1128" s="55">
        <f>Equity_Historical!V1129</f>
        <v>-1.4832829766040962E-2</v>
      </c>
      <c r="Q1128" s="55">
        <f>Equity_Historical!W1129</f>
        <v>-1.0271106788955374E-2</v>
      </c>
      <c r="R1128" s="55">
        <f>Equity_Historical!X1129</f>
        <v>2.3495614109830434E-2</v>
      </c>
      <c r="S1128" s="55">
        <f>Equity_Historical!Y1129</f>
        <v>4.8649178361778159E-4</v>
      </c>
      <c r="T1128" s="55">
        <f>Equity_Historical!Z1129</f>
        <v>8.5820020752100585E-4</v>
      </c>
      <c r="V1128" s="55"/>
      <c r="W1128" s="55">
        <v>2.4060746522799143E-3</v>
      </c>
      <c r="X1128" s="55">
        <v>-2.495884665663271E-2</v>
      </c>
      <c r="Y1128" s="94">
        <f t="shared" si="73"/>
        <v>-1.4012878133067659E-2</v>
      </c>
      <c r="Z1128" s="54">
        <f t="shared" si="74"/>
        <v>985987.12186693237</v>
      </c>
      <c r="AA1128" s="54">
        <f t="shared" si="75"/>
        <v>-14012.878133067628</v>
      </c>
      <c r="AB1128" s="101">
        <v>13511.223862218671</v>
      </c>
      <c r="AC1128" s="6">
        <f t="shared" si="72"/>
        <v>916736.29522362736</v>
      </c>
    </row>
    <row r="1129" spans="2:29">
      <c r="B1129" s="112">
        <v>45098</v>
      </c>
      <c r="C1129" s="33">
        <v>1125</v>
      </c>
      <c r="D1129" s="55">
        <f>Bond_Historical!K1129</f>
        <v>1.6461985774913577E-3</v>
      </c>
      <c r="E1129" s="55">
        <f>Bond_Historical!L1129</f>
        <v>1.6261317068145802E-3</v>
      </c>
      <c r="F1129" s="55">
        <f>Bond_Historical!M1129</f>
        <v>4.3448770242898683E-4</v>
      </c>
      <c r="G1129" s="55">
        <f>Bond_Historical!N1129</f>
        <v>-1.1110444837613791E-3</v>
      </c>
      <c r="H1129" s="55">
        <f>Bond_Historical!O1129</f>
        <v>-5.7004192779253505E-4</v>
      </c>
      <c r="I1129" s="55">
        <f>Bond_Historical!P1129</f>
        <v>1.1943861786132648E-3</v>
      </c>
      <c r="J1129" s="55">
        <f>Equity_Historical!P1130</f>
        <v>1.1133330888358694E-2</v>
      </c>
      <c r="K1129" s="55">
        <f>Equity_Historical!Q1130</f>
        <v>-9.5057131962005392E-3</v>
      </c>
      <c r="L1129" s="55">
        <f>Equity_Historical!R1130</f>
        <v>1.9442358508177631E-3</v>
      </c>
      <c r="M1129" s="55">
        <f>Equity_Historical!S1130</f>
        <v>5.9990292511631913E-3</v>
      </c>
      <c r="N1129" s="55">
        <f>Equity_Historical!T1130</f>
        <v>-4.0839728590378373E-3</v>
      </c>
      <c r="O1129" s="55">
        <f>Equity_Historical!U1130</f>
        <v>-1.4743094707794482E-3</v>
      </c>
      <c r="P1129" s="55">
        <f>Equity_Historical!V1130</f>
        <v>-3.7429191954261622E-3</v>
      </c>
      <c r="Q1129" s="55">
        <f>Equity_Historical!W1130</f>
        <v>9.7330778858766911E-3</v>
      </c>
      <c r="R1129" s="55">
        <f>Equity_Historical!X1130</f>
        <v>1.5558176428181952E-2</v>
      </c>
      <c r="S1129" s="55">
        <f>Equity_Historical!Y1130</f>
        <v>-5.6914433694582626E-3</v>
      </c>
      <c r="T1129" s="55">
        <f>Equity_Historical!Z1130</f>
        <v>2.0884342756089976E-2</v>
      </c>
      <c r="V1129" s="55"/>
      <c r="W1129" s="55">
        <v>3.7149866693580481E-4</v>
      </c>
      <c r="X1129" s="55">
        <v>-2.1294394176589286E-2</v>
      </c>
      <c r="Y1129" s="94">
        <f t="shared" si="73"/>
        <v>-1.262803703917925E-2</v>
      </c>
      <c r="Z1129" s="54">
        <f t="shared" si="74"/>
        <v>987371.96296082076</v>
      </c>
      <c r="AA1129" s="54">
        <f t="shared" si="75"/>
        <v>-12628.037039179238</v>
      </c>
      <c r="AB1129" s="101">
        <v>13628.067689009244</v>
      </c>
      <c r="AC1129" s="6">
        <f t="shared" si="72"/>
        <v>904108.25818444812</v>
      </c>
    </row>
    <row r="1130" spans="2:29">
      <c r="B1130" s="112">
        <v>45099</v>
      </c>
      <c r="C1130" s="33">
        <v>1126</v>
      </c>
      <c r="D1130" s="55">
        <f>Bond_Historical!K1130</f>
        <v>-4.8092765530752405E-3</v>
      </c>
      <c r="E1130" s="55">
        <f>Bond_Historical!L1130</f>
        <v>-5.1923247347489005E-3</v>
      </c>
      <c r="F1130" s="55">
        <f>Bond_Historical!M1130</f>
        <v>-3.9157727751389093E-3</v>
      </c>
      <c r="G1130" s="55">
        <f>Bond_Historical!N1130</f>
        <v>-5.2004865104655247E-3</v>
      </c>
      <c r="H1130" s="55">
        <f>Bond_Historical!O1130</f>
        <v>-3.2366828857000331E-3</v>
      </c>
      <c r="I1130" s="55">
        <f>Bond_Historical!P1130</f>
        <v>-1.5927912685492305E-3</v>
      </c>
      <c r="J1130" s="55">
        <f>Equity_Historical!P1131</f>
        <v>-5.5027444474658261E-3</v>
      </c>
      <c r="K1130" s="55">
        <f>Equity_Historical!Q1131</f>
        <v>1.1438293947134635E-2</v>
      </c>
      <c r="L1130" s="55">
        <f>Equity_Historical!R1131</f>
        <v>8.3169880228327765E-3</v>
      </c>
      <c r="M1130" s="55">
        <f>Equity_Historical!S1131</f>
        <v>-2.8982869016233844E-3</v>
      </c>
      <c r="N1130" s="55">
        <f>Equity_Historical!T1131</f>
        <v>-8.5132010281394142E-3</v>
      </c>
      <c r="O1130" s="55">
        <f>Equity_Historical!U1131</f>
        <v>-1.9440291751711136E-2</v>
      </c>
      <c r="P1130" s="55">
        <f>Equity_Historical!V1131</f>
        <v>-1.5488544620059969E-2</v>
      </c>
      <c r="Q1130" s="55">
        <f>Equity_Historical!W1131</f>
        <v>-8.6467934523917749E-3</v>
      </c>
      <c r="R1130" s="55">
        <f>Equity_Historical!X1131</f>
        <v>4.812723205888777E-3</v>
      </c>
      <c r="S1130" s="55">
        <f>Equity_Historical!Y1131</f>
        <v>1.6390213322293585E-2</v>
      </c>
      <c r="T1130" s="55">
        <f>Equity_Historical!Z1131</f>
        <v>-2.1626562697717694E-3</v>
      </c>
      <c r="V1130" s="55"/>
      <c r="W1130" s="55">
        <v>-4.3794433880298099E-3</v>
      </c>
      <c r="X1130" s="55">
        <v>-2.4156491868083114E-2</v>
      </c>
      <c r="Y1130" s="94">
        <f t="shared" si="73"/>
        <v>-1.6245672476061793E-2</v>
      </c>
      <c r="Z1130" s="54">
        <f t="shared" si="74"/>
        <v>983754.32752393826</v>
      </c>
      <c r="AA1130" s="54">
        <f t="shared" si="75"/>
        <v>-16245.672476061736</v>
      </c>
      <c r="AB1130" s="101">
        <v>13755.248823605478</v>
      </c>
      <c r="AC1130" s="6">
        <f t="shared" si="72"/>
        <v>887862.58570838638</v>
      </c>
    </row>
    <row r="1131" spans="2:29">
      <c r="B1131" s="112">
        <v>45100</v>
      </c>
      <c r="C1131" s="33">
        <v>1127</v>
      </c>
      <c r="D1131" s="55">
        <f>Bond_Historical!K1131</f>
        <v>2.8883207620311016E-3</v>
      </c>
      <c r="E1131" s="55">
        <f>Bond_Historical!L1131</f>
        <v>2.9558391324624174E-3</v>
      </c>
      <c r="F1131" s="55">
        <f>Bond_Historical!M1131</f>
        <v>2.1770892798872012E-3</v>
      </c>
      <c r="G1131" s="55">
        <f>Bond_Historical!N1131</f>
        <v>2.7891872982713822E-3</v>
      </c>
      <c r="H1131" s="55">
        <f>Bond_Historical!O1131</f>
        <v>2.475984774006033E-3</v>
      </c>
      <c r="I1131" s="55">
        <f>Bond_Historical!P1131</f>
        <v>1.1948006223188002E-3</v>
      </c>
      <c r="J1131" s="55">
        <f>Equity_Historical!P1132</f>
        <v>-8.7506846926688597E-3</v>
      </c>
      <c r="K1131" s="55">
        <f>Equity_Historical!Q1132</f>
        <v>1.3423947739805124E-2</v>
      </c>
      <c r="L1131" s="55">
        <f>Equity_Historical!R1132</f>
        <v>-1.8637704300404577E-3</v>
      </c>
      <c r="M1131" s="55">
        <f>Equity_Historical!S1132</f>
        <v>1.5467135645434037E-3</v>
      </c>
      <c r="N1131" s="55">
        <f>Equity_Historical!T1132</f>
        <v>-8.8483440619814015E-4</v>
      </c>
      <c r="O1131" s="55">
        <f>Equity_Historical!U1132</f>
        <v>-5.2436013353728793E-3</v>
      </c>
      <c r="P1131" s="55">
        <f>Equity_Historical!V1132</f>
        <v>-2.147858995513824E-3</v>
      </c>
      <c r="Q1131" s="55">
        <f>Equity_Historical!W1132</f>
        <v>-1.5093840272521778E-2</v>
      </c>
      <c r="R1131" s="55">
        <f>Equity_Historical!X1132</f>
        <v>-4.28844785040235E-3</v>
      </c>
      <c r="S1131" s="55">
        <f>Equity_Historical!Y1132</f>
        <v>-1.7127749404742825E-3</v>
      </c>
      <c r="T1131" s="55">
        <f>Equity_Historical!Z1132</f>
        <v>-2.7411696642801211E-2</v>
      </c>
      <c r="V1131" s="55"/>
      <c r="W1131" s="55">
        <v>2.5109783388575528E-3</v>
      </c>
      <c r="X1131" s="55">
        <v>1.3272222850334841E-2</v>
      </c>
      <c r="Y1131" s="94">
        <f t="shared" si="73"/>
        <v>8.9677250457439253E-3</v>
      </c>
      <c r="Z1131" s="54">
        <f t="shared" si="74"/>
        <v>1008967.725045744</v>
      </c>
      <c r="AA1131" s="54">
        <f t="shared" si="75"/>
        <v>8967.7250457439804</v>
      </c>
      <c r="AB1131" s="101">
        <v>13763.245636439533</v>
      </c>
      <c r="AC1131" s="6">
        <f t="shared" si="72"/>
        <v>896830.31075413036</v>
      </c>
    </row>
    <row r="1132" spans="2:29">
      <c r="B1132" s="112">
        <v>45103</v>
      </c>
      <c r="C1132" s="33">
        <v>1128</v>
      </c>
      <c r="D1132" s="55">
        <f>Bond_Historical!K1132</f>
        <v>1.235270273088734E-3</v>
      </c>
      <c r="E1132" s="55">
        <f>Bond_Historical!L1132</f>
        <v>1.2204918788770158E-3</v>
      </c>
      <c r="F1132" s="55">
        <f>Bond_Historical!M1132</f>
        <v>2.1726711784323975E-3</v>
      </c>
      <c r="G1132" s="55">
        <f>Bond_Historical!N1132</f>
        <v>1.1136579751104298E-3</v>
      </c>
      <c r="H1132" s="55">
        <f>Bond_Historical!O1132</f>
        <v>1.9031157143511521E-4</v>
      </c>
      <c r="I1132" s="55">
        <f>Bond_Historical!P1132</f>
        <v>9.9467977954533458E-4</v>
      </c>
      <c r="J1132" s="55">
        <f>Equity_Historical!P1133</f>
        <v>1.8288821414174761E-2</v>
      </c>
      <c r="K1132" s="55">
        <f>Equity_Historical!Q1133</f>
        <v>-3.6181623493773102E-2</v>
      </c>
      <c r="L1132" s="55">
        <f>Equity_Historical!R1133</f>
        <v>-2.6407577312758971E-3</v>
      </c>
      <c r="M1132" s="55">
        <f>Equity_Historical!S1133</f>
        <v>-2.1273285795767125E-3</v>
      </c>
      <c r="N1132" s="55">
        <f>Equity_Historical!T1133</f>
        <v>2.9515160132407041E-4</v>
      </c>
      <c r="O1132" s="55">
        <f>Equity_Historical!U1133</f>
        <v>2.4456325197856682E-3</v>
      </c>
      <c r="P1132" s="55">
        <f>Equity_Historical!V1133</f>
        <v>1.122531455426885E-2</v>
      </c>
      <c r="Q1132" s="55">
        <f>Equity_Historical!W1133</f>
        <v>1.0306010028926062E-2</v>
      </c>
      <c r="R1132" s="55">
        <f>Equity_Historical!X1133</f>
        <v>4.3093848208254383E-3</v>
      </c>
      <c r="S1132" s="55">
        <f>Equity_Historical!Y1133</f>
        <v>-7.5815940391943549E-3</v>
      </c>
      <c r="T1132" s="55">
        <f>Equity_Historical!Z1133</f>
        <v>1.4092352718544403E-2</v>
      </c>
      <c r="V1132" s="55"/>
      <c r="W1132" s="55">
        <v>1.3022572428568783E-3</v>
      </c>
      <c r="X1132" s="55">
        <v>7.7860558876335553E-3</v>
      </c>
      <c r="Y1132" s="94">
        <f t="shared" si="73"/>
        <v>5.1925364297228851E-3</v>
      </c>
      <c r="Z1132" s="54">
        <f t="shared" si="74"/>
        <v>1005192.5364297229</v>
      </c>
      <c r="AA1132" s="54">
        <f t="shared" si="75"/>
        <v>5192.5364297229098</v>
      </c>
      <c r="AB1132" s="101">
        <v>13834.886474769097</v>
      </c>
      <c r="AC1132" s="6">
        <f t="shared" si="72"/>
        <v>902022.84718385327</v>
      </c>
    </row>
    <row r="1133" spans="2:29">
      <c r="B1133" s="112">
        <v>45104</v>
      </c>
      <c r="C1133" s="33">
        <v>1129</v>
      </c>
      <c r="D1133" s="55">
        <f>Bond_Historical!K1133</f>
        <v>-1.922175741067865E-3</v>
      </c>
      <c r="E1133" s="55">
        <f>Bond_Historical!L1133</f>
        <v>-1.9332219109840707E-3</v>
      </c>
      <c r="F1133" s="55">
        <f>Bond_Historical!M1133</f>
        <v>-2.6075138232055316E-3</v>
      </c>
      <c r="G1133" s="55">
        <f>Bond_Historical!N1133</f>
        <v>-1.1136579751103656E-3</v>
      </c>
      <c r="H1133" s="55">
        <f>Bond_Historical!O1133</f>
        <v>-2.8569597890714159E-3</v>
      </c>
      <c r="I1133" s="55">
        <f>Bond_Historical!P1133</f>
        <v>-1.9885682062565168E-4</v>
      </c>
      <c r="J1133" s="55">
        <f>Equity_Historical!P1134</f>
        <v>2.4898763501899311E-3</v>
      </c>
      <c r="K1133" s="55">
        <f>Equity_Historical!Q1134</f>
        <v>3.034603219354268E-2</v>
      </c>
      <c r="L1133" s="55">
        <f>Equity_Historical!R1134</f>
        <v>-3.6183715917292004E-3</v>
      </c>
      <c r="M1133" s="55">
        <f>Equity_Historical!S1134</f>
        <v>4.8285123438764127E-3</v>
      </c>
      <c r="N1133" s="55">
        <f>Equity_Historical!T1134</f>
        <v>2.0438403887348161E-2</v>
      </c>
      <c r="O1133" s="55">
        <f>Equity_Historical!U1134</f>
        <v>7.1932408612524826E-5</v>
      </c>
      <c r="P1133" s="55">
        <f>Equity_Historical!V1134</f>
        <v>-2.1818063425392271E-3</v>
      </c>
      <c r="Q1133" s="55">
        <f>Equity_Historical!W1134</f>
        <v>3.2669472970785641E-3</v>
      </c>
      <c r="R1133" s="55">
        <f>Equity_Historical!X1134</f>
        <v>7.2793644881846134E-3</v>
      </c>
      <c r="S1133" s="55">
        <f>Equity_Historical!Y1134</f>
        <v>1.4946821050203828E-2</v>
      </c>
      <c r="T1133" s="55">
        <f>Equity_Historical!Z1134</f>
        <v>-1.6591359577803676E-3</v>
      </c>
      <c r="V1133" s="55"/>
      <c r="W1133" s="55">
        <v>-1.6528001033793535E-3</v>
      </c>
      <c r="X1133" s="55">
        <v>1.1787862820007017E-2</v>
      </c>
      <c r="Y1133" s="94">
        <f t="shared" si="73"/>
        <v>6.4115976506524683E-3</v>
      </c>
      <c r="Z1133" s="54">
        <f t="shared" si="74"/>
        <v>1006411.5976506525</v>
      </c>
      <c r="AA1133" s="54">
        <f t="shared" si="75"/>
        <v>6411.5976506525185</v>
      </c>
      <c r="AB1133" s="101">
        <v>13911.777409124305</v>
      </c>
      <c r="AC1133" s="6">
        <f t="shared" si="72"/>
        <v>908434.44483450579</v>
      </c>
    </row>
    <row r="1134" spans="2:29">
      <c r="B1134" s="112">
        <v>45105</v>
      </c>
      <c r="C1134" s="33">
        <v>1130</v>
      </c>
      <c r="D1134" s="55">
        <f>Bond_Historical!K1134</f>
        <v>3.1559220038801356E-3</v>
      </c>
      <c r="E1134" s="55">
        <f>Bond_Historical!L1134</f>
        <v>2.9492156343934061E-3</v>
      </c>
      <c r="F1134" s="55">
        <f>Bond_Historical!M1134</f>
        <v>2.6075138232054601E-3</v>
      </c>
      <c r="G1134" s="55">
        <f>Bond_Historical!N1134</f>
        <v>4.3546092586235459E-3</v>
      </c>
      <c r="H1134" s="55">
        <f>Bond_Historical!O1134</f>
        <v>2.0958469905835706E-3</v>
      </c>
      <c r="I1134" s="55">
        <f>Bond_Historical!P1134</f>
        <v>1.1925685603056812E-3</v>
      </c>
      <c r="J1134" s="55">
        <f>Equity_Historical!P1135</f>
        <v>8.0972364505671052E-3</v>
      </c>
      <c r="K1134" s="55">
        <f>Equity_Historical!Q1135</f>
        <v>-6.1501516188772528E-3</v>
      </c>
      <c r="L1134" s="55">
        <f>Equity_Historical!R1135</f>
        <v>5.4225716290243892E-3</v>
      </c>
      <c r="M1134" s="55">
        <f>Equity_Historical!S1135</f>
        <v>-5.6033165960664303E-3</v>
      </c>
      <c r="N1134" s="55">
        <f>Equity_Historical!T1135</f>
        <v>6.768936640694099E-3</v>
      </c>
      <c r="O1134" s="55">
        <f>Equity_Historical!U1135</f>
        <v>-4.3918210696892324E-3</v>
      </c>
      <c r="P1134" s="55">
        <f>Equity_Historical!V1135</f>
        <v>2.0510576630601005E-2</v>
      </c>
      <c r="Q1134" s="55">
        <f>Equity_Historical!W1135</f>
        <v>-2.0540062358747359E-2</v>
      </c>
      <c r="R1134" s="55">
        <f>Equity_Historical!X1135</f>
        <v>-1.6949024364745845E-2</v>
      </c>
      <c r="S1134" s="55">
        <f>Equity_Historical!Y1135</f>
        <v>6.307825413681814E-3</v>
      </c>
      <c r="T1134" s="55">
        <f>Equity_Historical!Z1135</f>
        <v>-1.0580566625095234E-2</v>
      </c>
      <c r="V1134" s="55"/>
      <c r="W1134" s="55">
        <v>3.0996240132440032E-3</v>
      </c>
      <c r="X1134" s="55">
        <v>3.6367548595018298E-2</v>
      </c>
      <c r="Y1134" s="94">
        <f t="shared" si="73"/>
        <v>2.306037876230858E-2</v>
      </c>
      <c r="Z1134" s="54">
        <f t="shared" si="74"/>
        <v>1023060.3787623086</v>
      </c>
      <c r="AA1134" s="54">
        <f t="shared" si="75"/>
        <v>23060.378762308625</v>
      </c>
      <c r="AB1134" s="101">
        <v>13925.797720968141</v>
      </c>
      <c r="AC1134" s="6">
        <f t="shared" si="72"/>
        <v>931494.82359681441</v>
      </c>
    </row>
    <row r="1135" spans="2:29">
      <c r="B1135" s="112">
        <v>45106</v>
      </c>
      <c r="C1135" s="33">
        <v>1131</v>
      </c>
      <c r="D1135" s="55">
        <f>Bond_Historical!K1135</f>
        <v>-7.5635101378437146E-3</v>
      </c>
      <c r="E1135" s="55">
        <f>Bond_Historical!L1135</f>
        <v>-7.7473708977862507E-3</v>
      </c>
      <c r="F1135" s="55">
        <f>Bond_Historical!M1135</f>
        <v>-7.4058135774861368E-3</v>
      </c>
      <c r="G1135" s="55">
        <f>Bond_Historical!N1135</f>
        <v>-7.6094377072301548E-3</v>
      </c>
      <c r="H1135" s="55">
        <f>Bond_Historical!O1135</f>
        <v>-6.300764905613385E-3</v>
      </c>
      <c r="I1135" s="55">
        <f>Bond_Historical!P1135</f>
        <v>-3.9806832792768556E-3</v>
      </c>
      <c r="J1135" s="55">
        <f>Equity_Historical!P1136</f>
        <v>1.2258481102472215E-2</v>
      </c>
      <c r="K1135" s="55">
        <f>Equity_Historical!Q1136</f>
        <v>-1.326728886245631E-2</v>
      </c>
      <c r="L1135" s="55">
        <f>Equity_Historical!R1136</f>
        <v>-6.782688783774928E-3</v>
      </c>
      <c r="M1135" s="55">
        <f>Equity_Historical!S1136</f>
        <v>-1.7453230823164759E-3</v>
      </c>
      <c r="N1135" s="55">
        <f>Equity_Historical!T1136</f>
        <v>1.693644425342097E-2</v>
      </c>
      <c r="O1135" s="55">
        <f>Equity_Historical!U1136</f>
        <v>3.4327101828802824E-2</v>
      </c>
      <c r="P1135" s="55">
        <f>Equity_Historical!V1136</f>
        <v>5.8281766998403116E-3</v>
      </c>
      <c r="Q1135" s="55">
        <f>Equity_Historical!W1136</f>
        <v>-6.0107100594276302E-3</v>
      </c>
      <c r="R1135" s="55">
        <f>Equity_Historical!X1136</f>
        <v>4.1855959348361159E-3</v>
      </c>
      <c r="S1135" s="55">
        <f>Equity_Historical!Y1136</f>
        <v>1.7949873349862155E-3</v>
      </c>
      <c r="T1135" s="55">
        <f>Equity_Historical!Z1136</f>
        <v>-5.7598368486809536E-3</v>
      </c>
      <c r="V1135" s="55"/>
      <c r="W1135" s="55">
        <v>-7.1043611726276266E-3</v>
      </c>
      <c r="X1135" s="55">
        <v>4.0972262643356926E-2</v>
      </c>
      <c r="Y1135" s="94">
        <f t="shared" si="73"/>
        <v>2.1741613116963102E-2</v>
      </c>
      <c r="Z1135" s="54">
        <f t="shared" si="74"/>
        <v>1021741.6131169631</v>
      </c>
      <c r="AA1135" s="54">
        <f t="shared" si="75"/>
        <v>21741.613116963068</v>
      </c>
      <c r="AB1135" s="101">
        <v>13950.053624088992</v>
      </c>
      <c r="AC1135" s="6">
        <f t="shared" si="72"/>
        <v>953236.43671377748</v>
      </c>
    </row>
    <row r="1136" spans="2:29">
      <c r="B1136" s="112">
        <v>45107</v>
      </c>
      <c r="C1136" s="33">
        <v>1132</v>
      </c>
      <c r="D1136" s="55">
        <f>Bond_Historical!K1136</f>
        <v>3.4451129507432994E-3</v>
      </c>
      <c r="E1136" s="55">
        <f>Bond_Historical!L1136</f>
        <v>2.3508641075767828E-3</v>
      </c>
      <c r="F1136" s="55">
        <f>Bond_Historical!M1136</f>
        <v>1.3107657622570652E-3</v>
      </c>
      <c r="G1136" s="55">
        <f>Bond_Historical!N1136</f>
        <v>7.3319681765572691E-3</v>
      </c>
      <c r="H1136" s="55">
        <f>Bond_Historical!O1136</f>
        <v>4.2049179150298703E-3</v>
      </c>
      <c r="I1136" s="55">
        <f>Bond_Historical!P1136</f>
        <v>1.5941222406054675E-3</v>
      </c>
      <c r="J1136" s="55">
        <f>Equity_Historical!P1137</f>
        <v>5.1414663743235599E-3</v>
      </c>
      <c r="K1136" s="55">
        <f>Equity_Historical!Q1137</f>
        <v>1.9173584999271125E-2</v>
      </c>
      <c r="L1136" s="55">
        <f>Equity_Historical!R1137</f>
        <v>1.8622439720990966E-2</v>
      </c>
      <c r="M1136" s="55">
        <f>Equity_Historical!S1137</f>
        <v>1.177044506890697E-2</v>
      </c>
      <c r="N1136" s="55">
        <f>Equity_Historical!T1137</f>
        <v>8.1518495938125036E-3</v>
      </c>
      <c r="O1136" s="55">
        <f>Equity_Historical!U1137</f>
        <v>1.3916553497658192E-2</v>
      </c>
      <c r="P1136" s="55">
        <f>Equity_Historical!V1137</f>
        <v>6.2587129306576009E-3</v>
      </c>
      <c r="Q1136" s="55">
        <f>Equity_Historical!W1137</f>
        <v>9.2238657295139245E-3</v>
      </c>
      <c r="R1136" s="55">
        <f>Equity_Historical!X1137</f>
        <v>8.7767937918122874E-3</v>
      </c>
      <c r="S1136" s="55">
        <f>Equity_Historical!Y1137</f>
        <v>2.2839613387501102E-2</v>
      </c>
      <c r="T1136" s="55">
        <f>Equity_Historical!Z1137</f>
        <v>8.8247741213117251E-3</v>
      </c>
      <c r="V1136" s="55"/>
      <c r="W1136" s="55">
        <v>3.8372612187879663E-3</v>
      </c>
      <c r="X1136" s="55">
        <v>5.2662261062231489E-3</v>
      </c>
      <c r="Y1136" s="94">
        <f t="shared" si="73"/>
        <v>4.6946401512490757E-3</v>
      </c>
      <c r="Z1136" s="54">
        <f t="shared" si="74"/>
        <v>1004694.6401512491</v>
      </c>
      <c r="AA1136" s="54">
        <f t="shared" si="75"/>
        <v>4694.6401512491284</v>
      </c>
      <c r="AB1136" s="101">
        <v>13997.060058215051</v>
      </c>
      <c r="AC1136" s="6">
        <f t="shared" si="72"/>
        <v>957931.07686502661</v>
      </c>
    </row>
    <row r="1137" spans="2:29">
      <c r="B1137" s="112">
        <v>45110</v>
      </c>
      <c r="C1137" s="33">
        <v>1133</v>
      </c>
      <c r="D1137" s="55">
        <f>Bond_Historical!K1137</f>
        <v>-2.8453508548996298E-3</v>
      </c>
      <c r="E1137" s="55">
        <f>Bond_Historical!L1137</f>
        <v>-1.1777082816199758E-3</v>
      </c>
      <c r="F1137" s="55">
        <f>Bond_Historical!M1137</f>
        <v>-1.7082213793628209E-3</v>
      </c>
      <c r="G1137" s="55">
        <f>Bond_Historical!N1137</f>
        <v>-2.8055492411912806E-3</v>
      </c>
      <c r="H1137" s="55">
        <f>Bond_Historical!O1137</f>
        <v>-1.4376404720257234E-3</v>
      </c>
      <c r="I1137" s="55">
        <f>Bond_Historical!P1137</f>
        <v>1.399253947839295E-4</v>
      </c>
      <c r="J1137" s="55">
        <f>Equity_Historical!P1138</f>
        <v>1.9560652792510601E-3</v>
      </c>
      <c r="K1137" s="55">
        <f>Equity_Historical!Q1138</f>
        <v>-3.3509020967622534E-3</v>
      </c>
      <c r="L1137" s="55">
        <f>Equity_Historical!R1138</f>
        <v>6.4684052935187449E-3</v>
      </c>
      <c r="M1137" s="55">
        <f>Equity_Historical!S1138</f>
        <v>2.873284473733871E-3</v>
      </c>
      <c r="N1137" s="55">
        <f>Equity_Historical!T1138</f>
        <v>1.8179816371812617E-3</v>
      </c>
      <c r="O1137" s="55">
        <f>Equity_Historical!U1138</f>
        <v>8.0122660838758079E-3</v>
      </c>
      <c r="P1137" s="55">
        <f>Equity_Historical!V1138</f>
        <v>5.6556910048429256E-3</v>
      </c>
      <c r="Q1137" s="55">
        <f>Equity_Historical!W1138</f>
        <v>7.1645242439533031E-3</v>
      </c>
      <c r="R1137" s="55">
        <f>Equity_Historical!X1138</f>
        <v>-5.7589483320131364E-3</v>
      </c>
      <c r="S1137" s="55">
        <f>Equity_Historical!Y1138</f>
        <v>-7.8151607427620687E-3</v>
      </c>
      <c r="T1137" s="55">
        <f>Equity_Historical!Z1138</f>
        <v>3.1786891663365766E-3</v>
      </c>
      <c r="V1137" s="55"/>
      <c r="W1137" s="55">
        <v>-1.8474186782137406E-3</v>
      </c>
      <c r="X1137" s="55">
        <v>4.8035776465670671E-3</v>
      </c>
      <c r="Y1137" s="94">
        <f t="shared" si="73"/>
        <v>2.1431791166547439E-3</v>
      </c>
      <c r="Z1137" s="54">
        <f t="shared" si="74"/>
        <v>1002143.1791166548</v>
      </c>
      <c r="AA1137" s="54">
        <f t="shared" si="75"/>
        <v>2143.1791166547919</v>
      </c>
      <c r="AB1137" s="101">
        <v>14188.994058985845</v>
      </c>
      <c r="AC1137" s="6">
        <f t="shared" si="72"/>
        <v>960074.2559816814</v>
      </c>
    </row>
    <row r="1138" spans="2:29">
      <c r="B1138" s="112">
        <v>45112</v>
      </c>
      <c r="C1138" s="33">
        <v>1134</v>
      </c>
      <c r="D1138" s="55">
        <f>Bond_Historical!K1138</f>
        <v>-4.1579932409703847E-3</v>
      </c>
      <c r="E1138" s="55">
        <f>Bond_Historical!L1138</f>
        <v>-4.5193932172652865E-3</v>
      </c>
      <c r="F1138" s="55">
        <f>Bond_Historical!M1138</f>
        <v>-3.513245150432936E-3</v>
      </c>
      <c r="G1138" s="55">
        <f>Bond_Historical!N1138</f>
        <v>-7.1892903038443066E-3</v>
      </c>
      <c r="H1138" s="55">
        <f>Bond_Historical!O1138</f>
        <v>-4.2291919149963384E-3</v>
      </c>
      <c r="I1138" s="55">
        <f>Bond_Historical!P1138</f>
        <v>-1.9988191683078239E-4</v>
      </c>
      <c r="J1138" s="55">
        <f>Equity_Historical!P1139</f>
        <v>-5.1312492626326544E-3</v>
      </c>
      <c r="K1138" s="55">
        <f>Equity_Historical!Q1139</f>
        <v>2.8775764034381469E-2</v>
      </c>
      <c r="L1138" s="55">
        <f>Equity_Historical!R1139</f>
        <v>-5.6900407563380403E-4</v>
      </c>
      <c r="M1138" s="55">
        <f>Equity_Historical!S1139</f>
        <v>-1.1156064583741009E-2</v>
      </c>
      <c r="N1138" s="55">
        <f>Equity_Historical!T1139</f>
        <v>-2.5185202613758745E-2</v>
      </c>
      <c r="O1138" s="55">
        <f>Equity_Historical!U1139</f>
        <v>-6.6838635156894147E-3</v>
      </c>
      <c r="P1138" s="55">
        <f>Equity_Historical!V1139</f>
        <v>1.6878929616223674E-2</v>
      </c>
      <c r="Q1138" s="55">
        <f>Equity_Historical!W1139</f>
        <v>1.9576453517387907E-2</v>
      </c>
      <c r="R1138" s="55">
        <f>Equity_Historical!X1139</f>
        <v>-1.4034591169060728E-2</v>
      </c>
      <c r="S1138" s="55">
        <f>Equity_Historical!Y1139</f>
        <v>-5.8886218362122836E-3</v>
      </c>
      <c r="T1138" s="55">
        <f>Equity_Historical!Z1139</f>
        <v>-4.487565007048667E-3</v>
      </c>
      <c r="V1138" s="55"/>
      <c r="W1138" s="55">
        <v>-4.5975325022468453E-3</v>
      </c>
      <c r="X1138" s="55">
        <v>-1.9878250972999935E-3</v>
      </c>
      <c r="Y1138" s="94">
        <f t="shared" si="73"/>
        <v>-3.031708059278734E-3</v>
      </c>
      <c r="Z1138" s="54">
        <f t="shared" si="74"/>
        <v>996968.29194072122</v>
      </c>
      <c r="AA1138" s="54">
        <f t="shared" si="75"/>
        <v>-3031.7080592787825</v>
      </c>
      <c r="AB1138" s="101">
        <v>14203.534796691849</v>
      </c>
      <c r="AC1138" s="6">
        <f t="shared" si="72"/>
        <v>957042.54792240262</v>
      </c>
    </row>
    <row r="1139" spans="2:29">
      <c r="B1139" s="112">
        <v>45113</v>
      </c>
      <c r="C1139" s="33">
        <v>1135</v>
      </c>
      <c r="D1139" s="55">
        <f>Bond_Historical!K1139</f>
        <v>-6.4094975949992253E-3</v>
      </c>
      <c r="E1139" s="55">
        <f>Bond_Historical!L1139</f>
        <v>-6.5065034421201168E-3</v>
      </c>
      <c r="F1139" s="55">
        <f>Bond_Historical!M1139</f>
        <v>-5.2935039837121358E-3</v>
      </c>
      <c r="G1139" s="55">
        <f>Bond_Historical!N1139</f>
        <v>-1.0171497737631645E-2</v>
      </c>
      <c r="H1139" s="55">
        <f>Bond_Historical!O1139</f>
        <v>-5.2148302791341335E-3</v>
      </c>
      <c r="I1139" s="55">
        <f>Bond_Historical!P1139</f>
        <v>-4.2003591178192629E-3</v>
      </c>
      <c r="J1139" s="55">
        <f>Equity_Historical!P1140</f>
        <v>-3.8035483789529999E-2</v>
      </c>
      <c r="K1139" s="55">
        <f>Equity_Historical!Q1140</f>
        <v>-8.1179061328640976E-3</v>
      </c>
      <c r="L1139" s="55">
        <f>Equity_Historical!R1140</f>
        <v>-6.3448493783927864E-3</v>
      </c>
      <c r="M1139" s="55">
        <f>Equity_Historical!S1140</f>
        <v>-7.5721577892450273E-3</v>
      </c>
      <c r="N1139" s="55">
        <f>Equity_Historical!T1140</f>
        <v>-3.1573402353003983E-3</v>
      </c>
      <c r="O1139" s="55">
        <f>Equity_Historical!U1140</f>
        <v>-9.9358194574670558E-3</v>
      </c>
      <c r="P1139" s="55">
        <f>Equity_Historical!V1140</f>
        <v>-1.1917878862863577E-2</v>
      </c>
      <c r="Q1139" s="55">
        <f>Equity_Historical!W1140</f>
        <v>-7.3505661675810621E-3</v>
      </c>
      <c r="R1139" s="55">
        <f>Equity_Historical!X1140</f>
        <v>-3.9550685883997282E-3</v>
      </c>
      <c r="S1139" s="55">
        <f>Equity_Historical!Y1140</f>
        <v>2.5055660888730134E-3</v>
      </c>
      <c r="T1139" s="55">
        <f>Equity_Historical!Z1140</f>
        <v>-8.6619503685733158E-3</v>
      </c>
      <c r="V1139" s="55"/>
      <c r="W1139" s="55">
        <v>-7.0717636838300013E-3</v>
      </c>
      <c r="X1139" s="55">
        <v>-1.9768210755115694E-2</v>
      </c>
      <c r="Y1139" s="94">
        <f t="shared" si="73"/>
        <v>-1.4689631926601417E-2</v>
      </c>
      <c r="Z1139" s="54">
        <f t="shared" si="74"/>
        <v>985310.3680733986</v>
      </c>
      <c r="AA1139" s="54">
        <f t="shared" si="75"/>
        <v>-14689.631926601403</v>
      </c>
      <c r="AB1139" s="101">
        <v>14246.847137231613</v>
      </c>
      <c r="AC1139" s="6">
        <f t="shared" si="72"/>
        <v>942352.91599580122</v>
      </c>
    </row>
    <row r="1140" spans="2:29">
      <c r="B1140" s="112">
        <v>45114</v>
      </c>
      <c r="C1140" s="33">
        <v>1136</v>
      </c>
      <c r="D1140" s="55">
        <f>Bond_Historical!K1140</f>
        <v>-5.5907627353789322E-4</v>
      </c>
      <c r="E1140" s="55">
        <f>Bond_Historical!L1140</f>
        <v>2.0718694122901228E-4</v>
      </c>
      <c r="F1140" s="55">
        <f>Bond_Historical!M1140</f>
        <v>-8.8488330675996069E-4</v>
      </c>
      <c r="G1140" s="55">
        <f>Bond_Historical!N1140</f>
        <v>-9.4695347455995974E-4</v>
      </c>
      <c r="H1140" s="55">
        <f>Bond_Historical!O1140</f>
        <v>-1.1625755106696842E-3</v>
      </c>
      <c r="I1140" s="55">
        <f>Bond_Historical!P1140</f>
        <v>8.0152443315811871E-4</v>
      </c>
      <c r="J1140" s="55">
        <f>Equity_Historical!P1141</f>
        <v>2.3292591199429147E-3</v>
      </c>
      <c r="K1140" s="55">
        <f>Equity_Historical!Q1141</f>
        <v>-5.0126536172390799E-3</v>
      </c>
      <c r="L1140" s="55">
        <f>Equity_Historical!R1141</f>
        <v>-2.3310742038265074E-2</v>
      </c>
      <c r="M1140" s="55">
        <f>Equity_Historical!S1141</f>
        <v>-4.8841498340409734E-3</v>
      </c>
      <c r="N1140" s="55">
        <f>Equity_Historical!T1141</f>
        <v>1.2001924270685436E-2</v>
      </c>
      <c r="O1140" s="55">
        <f>Equity_Historical!U1141</f>
        <v>7.8594625097546372E-3</v>
      </c>
      <c r="P1140" s="55">
        <f>Equity_Historical!V1141</f>
        <v>-2.3495386612965036E-3</v>
      </c>
      <c r="Q1140" s="55">
        <f>Equity_Historical!W1141</f>
        <v>-1.5201578110323934E-3</v>
      </c>
      <c r="R1140" s="55">
        <f>Equity_Historical!X1141</f>
        <v>-1.6714659171929925E-2</v>
      </c>
      <c r="S1140" s="55">
        <f>Equity_Historical!Y1141</f>
        <v>-5.9087941313071737E-3</v>
      </c>
      <c r="T1140" s="55">
        <f>Equity_Historical!Z1141</f>
        <v>1.0192904485405919E-2</v>
      </c>
      <c r="V1140" s="55"/>
      <c r="W1140" s="55">
        <v>-4.6079479830006575E-4</v>
      </c>
      <c r="X1140" s="55">
        <v>4.1042557167587064E-3</v>
      </c>
      <c r="Y1140" s="94">
        <f t="shared" si="73"/>
        <v>2.2782355107351976E-3</v>
      </c>
      <c r="Z1140" s="54">
        <f t="shared" si="74"/>
        <v>1002278.2355107352</v>
      </c>
      <c r="AA1140" s="54">
        <f t="shared" si="75"/>
        <v>2278.2355107351905</v>
      </c>
      <c r="AB1140" s="101">
        <v>14279.77060789708</v>
      </c>
      <c r="AC1140" s="6">
        <f t="shared" si="72"/>
        <v>944631.15150653641</v>
      </c>
    </row>
    <row r="1141" spans="2:29">
      <c r="B1141" s="112">
        <v>45117</v>
      </c>
      <c r="C1141" s="33">
        <v>1137</v>
      </c>
      <c r="D1141" s="55">
        <f>Bond_Historical!K1141</f>
        <v>3.4903570497065465E-3</v>
      </c>
      <c r="E1141" s="55">
        <f>Bond_Historical!L1141</f>
        <v>2.7931633053845722E-3</v>
      </c>
      <c r="F1141" s="55">
        <f>Bond_Historical!M1141</f>
        <v>3.0940779954289665E-3</v>
      </c>
      <c r="G1141" s="55">
        <f>Bond_Historical!N1141</f>
        <v>5.1976301747009603E-3</v>
      </c>
      <c r="H1141" s="55">
        <f>Bond_Historical!O1141</f>
        <v>2.5170958024439806E-3</v>
      </c>
      <c r="I1141" s="55">
        <f>Bond_Historical!P1141</f>
        <v>-2.0031576534634268E-4</v>
      </c>
      <c r="J1141" s="55">
        <f>Equity_Historical!P1142</f>
        <v>1.4722407722294941E-2</v>
      </c>
      <c r="K1141" s="55">
        <f>Equity_Historical!Q1142</f>
        <v>1.2213030706478773E-2</v>
      </c>
      <c r="L1141" s="55">
        <f>Equity_Historical!R1142</f>
        <v>9.0152376205451835E-3</v>
      </c>
      <c r="M1141" s="55">
        <f>Equity_Historical!S1142</f>
        <v>1.7610127348828741E-3</v>
      </c>
      <c r="N1141" s="55">
        <f>Equity_Historical!T1142</f>
        <v>-1.2791810277213954E-3</v>
      </c>
      <c r="O1141" s="55">
        <f>Equity_Historical!U1142</f>
        <v>5.5961318583390074E-3</v>
      </c>
      <c r="P1141" s="55">
        <f>Equity_Historical!V1142</f>
        <v>-1.0280279129104394E-2</v>
      </c>
      <c r="Q1141" s="55">
        <f>Equity_Historical!W1142</f>
        <v>-6.978619428502272E-3</v>
      </c>
      <c r="R1141" s="55">
        <f>Equity_Historical!X1142</f>
        <v>3.179635605568928E-3</v>
      </c>
      <c r="S1141" s="55">
        <f>Equity_Historical!Y1142</f>
        <v>-1.0915168220246586E-2</v>
      </c>
      <c r="T1141" s="55">
        <f>Equity_Historical!Z1142</f>
        <v>4.4560859680472017E-3</v>
      </c>
      <c r="V1141" s="55"/>
      <c r="W1141" s="55">
        <v>3.3271266509084458E-3</v>
      </c>
      <c r="X1141" s="55">
        <v>-5.4742653003836605E-3</v>
      </c>
      <c r="Y1141" s="94">
        <f t="shared" si="73"/>
        <v>-1.9537085198668177E-3</v>
      </c>
      <c r="Z1141" s="54">
        <f t="shared" si="74"/>
        <v>998046.29148013319</v>
      </c>
      <c r="AA1141" s="54">
        <f t="shared" si="75"/>
        <v>-1953.7085198668065</v>
      </c>
      <c r="AB1141" s="101">
        <v>14340.494824153837</v>
      </c>
      <c r="AC1141" s="6">
        <f t="shared" si="72"/>
        <v>942677.4429866696</v>
      </c>
    </row>
    <row r="1142" spans="2:29">
      <c r="B1142" s="112">
        <v>45118</v>
      </c>
      <c r="C1142" s="33">
        <v>1138</v>
      </c>
      <c r="D1142" s="55">
        <f>Bond_Historical!K1142</f>
        <v>2.0884014871774487E-3</v>
      </c>
      <c r="E1142" s="55">
        <f>Bond_Historical!L1142</f>
        <v>2.1670898855824807E-3</v>
      </c>
      <c r="F1142" s="55">
        <f>Bond_Historical!M1142</f>
        <v>8.8197052604392786E-4</v>
      </c>
      <c r="G1142" s="55">
        <f>Bond_Historical!N1142</f>
        <v>4.7020429629780593E-3</v>
      </c>
      <c r="H1142" s="55">
        <f>Bond_Historical!O1142</f>
        <v>-3.8676506502948431E-4</v>
      </c>
      <c r="I1142" s="55">
        <f>Bond_Historical!P1142</f>
        <v>1.8013171689512633E-3</v>
      </c>
      <c r="J1142" s="55">
        <f>Equity_Historical!P1143</f>
        <v>1.2152455856902715E-2</v>
      </c>
      <c r="K1142" s="55">
        <f>Equity_Historical!Q1143</f>
        <v>1.4146277615181098E-2</v>
      </c>
      <c r="L1142" s="55">
        <f>Equity_Historical!R1143</f>
        <v>-1.4862212648299848E-3</v>
      </c>
      <c r="M1142" s="55">
        <f>Equity_Historical!S1143</f>
        <v>-1.5652339262295111E-3</v>
      </c>
      <c r="N1142" s="55">
        <f>Equity_Historical!T1143</f>
        <v>1.4400933074669164E-2</v>
      </c>
      <c r="O1142" s="55">
        <f>Equity_Historical!U1143</f>
        <v>1.5517966267714867E-2</v>
      </c>
      <c r="P1142" s="55">
        <f>Equity_Historical!V1143</f>
        <v>5.4103600412458517E-3</v>
      </c>
      <c r="Q1142" s="55">
        <f>Equity_Historical!W1143</f>
        <v>1.2504996884893451E-2</v>
      </c>
      <c r="R1142" s="55">
        <f>Equity_Historical!X1143</f>
        <v>-3.4557077151977972E-4</v>
      </c>
      <c r="S1142" s="55">
        <f>Equity_Historical!Y1143</f>
        <v>-2.8138683085254549E-3</v>
      </c>
      <c r="T1142" s="55">
        <f>Equity_Historical!Z1143</f>
        <v>1.6348410585960968E-2</v>
      </c>
      <c r="V1142" s="55"/>
      <c r="W1142" s="55">
        <v>2.5289406168062748E-3</v>
      </c>
      <c r="X1142" s="55">
        <v>1.1936477880104839E-2</v>
      </c>
      <c r="Y1142" s="94">
        <f t="shared" si="73"/>
        <v>8.1734629747854132E-3</v>
      </c>
      <c r="Z1142" s="54">
        <f t="shared" si="74"/>
        <v>1008173.4629747854</v>
      </c>
      <c r="AA1142" s="54">
        <f t="shared" si="75"/>
        <v>8173.4629747853614</v>
      </c>
      <c r="AB1142" s="101">
        <v>14344.19086172292</v>
      </c>
      <c r="AC1142" s="6">
        <f t="shared" si="72"/>
        <v>950850.90596145496</v>
      </c>
    </row>
    <row r="1143" spans="2:29">
      <c r="B1143" s="112">
        <v>45119</v>
      </c>
      <c r="C1143" s="33">
        <v>1139</v>
      </c>
      <c r="D1143" s="55">
        <f>Bond_Historical!K1143</f>
        <v>7.8963011085693528E-3</v>
      </c>
      <c r="E1143" s="55">
        <f>Bond_Historical!L1143</f>
        <v>8.1105638714109324E-3</v>
      </c>
      <c r="F1143" s="55">
        <f>Bond_Historical!M1143</f>
        <v>6.5921155592518548E-3</v>
      </c>
      <c r="G1143" s="55">
        <f>Bond_Historical!N1143</f>
        <v>8.7801005456663705E-3</v>
      </c>
      <c r="H1143" s="55">
        <f>Bond_Historical!O1143</f>
        <v>9.8181420399513775E-3</v>
      </c>
      <c r="I1143" s="55">
        <f>Bond_Historical!P1143</f>
        <v>2.3966043172980707E-3</v>
      </c>
      <c r="J1143" s="55">
        <f>Equity_Historical!P1144</f>
        <v>4.8950574242466833E-3</v>
      </c>
      <c r="K1143" s="55">
        <f>Equity_Historical!Q1144</f>
        <v>3.6374765695756053E-2</v>
      </c>
      <c r="L1143" s="55">
        <f>Equity_Historical!R1144</f>
        <v>2.5186863994643024E-3</v>
      </c>
      <c r="M1143" s="55">
        <f>Equity_Historical!S1144</f>
        <v>1.1873606205272559E-2</v>
      </c>
      <c r="N1143" s="55">
        <f>Equity_Historical!T1144</f>
        <v>1.7920833811947645E-2</v>
      </c>
      <c r="O1143" s="55">
        <f>Equity_Historical!U1144</f>
        <v>4.9396398447651459E-3</v>
      </c>
      <c r="P1143" s="55">
        <f>Equity_Historical!V1144</f>
        <v>4.2560362583471192E-3</v>
      </c>
      <c r="Q1143" s="55">
        <f>Equity_Historical!W1144</f>
        <v>5.9257831674393059E-3</v>
      </c>
      <c r="R1143" s="55">
        <f>Equity_Historical!X1144</f>
        <v>-2.447114357060428E-2</v>
      </c>
      <c r="S1143" s="55">
        <f>Equity_Historical!Y1144</f>
        <v>8.9453900611702868E-3</v>
      </c>
      <c r="T1143" s="55">
        <f>Equity_Historical!Z1144</f>
        <v>-1.4924584912406955E-2</v>
      </c>
      <c r="V1143" s="55"/>
      <c r="W1143" s="55">
        <v>7.410454199741635E-3</v>
      </c>
      <c r="X1143" s="55">
        <v>2.2395836004928501E-2</v>
      </c>
      <c r="Y1143" s="94">
        <f t="shared" si="73"/>
        <v>1.6401683282853755E-2</v>
      </c>
      <c r="Z1143" s="54">
        <f t="shared" si="74"/>
        <v>1016401.6832828538</v>
      </c>
      <c r="AA1143" s="54">
        <f t="shared" si="75"/>
        <v>16401.683282853803</v>
      </c>
      <c r="AB1143" s="101">
        <v>14429.308752971468</v>
      </c>
      <c r="AC1143" s="6">
        <f t="shared" si="72"/>
        <v>967252.58924430877</v>
      </c>
    </row>
    <row r="1144" spans="2:29">
      <c r="B1144" s="112">
        <v>45120</v>
      </c>
      <c r="C1144" s="33">
        <v>1140</v>
      </c>
      <c r="D1144" s="55">
        <f>Bond_Historical!K1144</f>
        <v>6.053495217086328E-3</v>
      </c>
      <c r="E1144" s="55">
        <f>Bond_Historical!L1144</f>
        <v>6.2177688392802185E-3</v>
      </c>
      <c r="F1144" s="55">
        <f>Bond_Historical!M1144</f>
        <v>6.5486770601903867E-3</v>
      </c>
      <c r="G1144" s="55">
        <f>Bond_Historical!N1144</f>
        <v>7.0429268627633934E-3</v>
      </c>
      <c r="H1144" s="55">
        <f>Bond_Historical!O1144</f>
        <v>5.3497021931497362E-3</v>
      </c>
      <c r="I1144" s="55">
        <f>Bond_Historical!P1144</f>
        <v>2.9876957308203902E-3</v>
      </c>
      <c r="J1144" s="55">
        <f>Equity_Historical!P1145</f>
        <v>-1.8481316359085037E-2</v>
      </c>
      <c r="K1144" s="55">
        <f>Equity_Historical!Q1145</f>
        <v>1.3071302586957413E-2</v>
      </c>
      <c r="L1144" s="55">
        <f>Equity_Historical!R1145</f>
        <v>-5.8867417115330157E-3</v>
      </c>
      <c r="M1144" s="55">
        <f>Equity_Historical!S1145</f>
        <v>8.8614634530285712E-3</v>
      </c>
      <c r="N1144" s="55">
        <f>Equity_Historical!T1145</f>
        <v>7.8173803009679993E-3</v>
      </c>
      <c r="O1144" s="55">
        <f>Equity_Historical!U1145</f>
        <v>4.8481410129112331E-3</v>
      </c>
      <c r="P1144" s="55">
        <f>Equity_Historical!V1145</f>
        <v>7.1889067138979981E-3</v>
      </c>
      <c r="Q1144" s="55">
        <f>Equity_Historical!W1145</f>
        <v>7.2781853902349697E-3</v>
      </c>
      <c r="R1144" s="55">
        <f>Equity_Historical!X1145</f>
        <v>-8.7832156161085223E-3</v>
      </c>
      <c r="S1144" s="55">
        <f>Equity_Historical!Y1145</f>
        <v>4.0492376993703219E-3</v>
      </c>
      <c r="T1144" s="55">
        <f>Equity_Historical!Z1145</f>
        <v>4.6008828415533788E-3</v>
      </c>
      <c r="V1144" s="55"/>
      <c r="W1144" s="55">
        <v>6.1052418453242845E-3</v>
      </c>
      <c r="X1144" s="55">
        <v>-3.2575920430796866E-3</v>
      </c>
      <c r="Y1144" s="94">
        <f t="shared" si="73"/>
        <v>4.8754151228190198E-4</v>
      </c>
      <c r="Z1144" s="54">
        <f t="shared" si="74"/>
        <v>1000487.5415122819</v>
      </c>
      <c r="AA1144" s="54">
        <f t="shared" si="75"/>
        <v>487.54151228186674</v>
      </c>
      <c r="AB1144" s="101">
        <v>14486.003035477828</v>
      </c>
      <c r="AC1144" s="6">
        <f t="shared" si="72"/>
        <v>967740.13075659063</v>
      </c>
    </row>
    <row r="1145" spans="2:29">
      <c r="B1145" s="112">
        <v>45121</v>
      </c>
      <c r="C1145" s="33">
        <v>1141</v>
      </c>
      <c r="D1145" s="55">
        <f>Bond_Historical!K1145</f>
        <v>-4.6743915057407765E-3</v>
      </c>
      <c r="E1145" s="55">
        <f>Bond_Historical!L1145</f>
        <v>-4.787256355367718E-3</v>
      </c>
      <c r="F1145" s="55">
        <f>Bond_Historical!M1145</f>
        <v>-4.7982282792557391E-3</v>
      </c>
      <c r="G1145" s="55">
        <f>Bond_Historical!N1145</f>
        <v>-7.7872065976943832E-3</v>
      </c>
      <c r="H1145" s="55">
        <f>Bond_Historical!O1145</f>
        <v>-4.9667151385269573E-3</v>
      </c>
      <c r="I1145" s="55">
        <f>Bond_Historical!P1145</f>
        <v>-2.1901091038032732E-3</v>
      </c>
      <c r="J1145" s="55">
        <f>Equity_Historical!P1146</f>
        <v>-3.5043486878370639E-2</v>
      </c>
      <c r="K1145" s="55">
        <f>Equity_Historical!Q1146</f>
        <v>-1.4591757548936135E-2</v>
      </c>
      <c r="L1145" s="55">
        <f>Equity_Historical!R1146</f>
        <v>3.4327545278877475E-3</v>
      </c>
      <c r="M1145" s="55">
        <f>Equity_Historical!S1146</f>
        <v>4.4014968124331489E-3</v>
      </c>
      <c r="N1145" s="55">
        <f>Equity_Historical!T1146</f>
        <v>-8.0926915255328802E-3</v>
      </c>
      <c r="O1145" s="55">
        <f>Equity_Historical!U1146</f>
        <v>6.0273935034575081E-3</v>
      </c>
      <c r="P1145" s="55">
        <f>Equity_Historical!V1146</f>
        <v>-1.4687644044543025E-2</v>
      </c>
      <c r="Q1145" s="55">
        <f>Equity_Historical!W1146</f>
        <v>-7.3855299385629791E-3</v>
      </c>
      <c r="R1145" s="55">
        <f>Equity_Historical!X1146</f>
        <v>6.9905223736274447E-2</v>
      </c>
      <c r="S1145" s="55">
        <f>Equity_Historical!Y1146</f>
        <v>7.8710576114255119E-4</v>
      </c>
      <c r="T1145" s="55">
        <f>Equity_Historical!Z1146</f>
        <v>1.2279340653635448E-2</v>
      </c>
      <c r="V1145" s="55"/>
      <c r="W1145" s="55">
        <v>-5.4252342209816845E-3</v>
      </c>
      <c r="X1145" s="55">
        <v>-3.5783428462279783E-2</v>
      </c>
      <c r="Y1145" s="94">
        <f t="shared" si="73"/>
        <v>-2.3640150765760544E-2</v>
      </c>
      <c r="Z1145" s="54">
        <f t="shared" si="74"/>
        <v>976359.84923423943</v>
      </c>
      <c r="AA1145" s="54">
        <f t="shared" si="75"/>
        <v>-23640.150765760569</v>
      </c>
      <c r="AB1145" s="101">
        <v>14513.304735610494</v>
      </c>
      <c r="AC1145" s="6">
        <f t="shared" si="72"/>
        <v>944099.97999083006</v>
      </c>
    </row>
    <row r="1146" spans="2:29">
      <c r="B1146" s="112">
        <v>45124</v>
      </c>
      <c r="C1146" s="33">
        <v>1142</v>
      </c>
      <c r="D1146" s="55">
        <f>Bond_Historical!K1146</f>
        <v>1.1017909609611065E-3</v>
      </c>
      <c r="E1146" s="55">
        <f>Bond_Historical!L1146</f>
        <v>1.1224232539266393E-3</v>
      </c>
      <c r="F1146" s="55">
        <f>Bond_Historical!M1146</f>
        <v>1.7474346906391838E-3</v>
      </c>
      <c r="G1146" s="55">
        <f>Bond_Historical!N1146</f>
        <v>1.6738606854427873E-3</v>
      </c>
      <c r="H1146" s="55">
        <f>Bond_Historical!O1146</f>
        <v>1.9132449666951885E-3</v>
      </c>
      <c r="I1146" s="55">
        <f>Bond_Historical!P1146</f>
        <v>1.9912692504824212E-3</v>
      </c>
      <c r="J1146" s="55">
        <f>Equity_Historical!P1147</f>
        <v>4.3495153130677488E-3</v>
      </c>
      <c r="K1146" s="55">
        <f>Equity_Historical!Q1147</f>
        <v>5.6498005401158661E-3</v>
      </c>
      <c r="L1146" s="55">
        <f>Equity_Historical!R1147</f>
        <v>1.2277855105368178E-3</v>
      </c>
      <c r="M1146" s="55">
        <f>Equity_Historical!S1147</f>
        <v>1.1451773020122423E-3</v>
      </c>
      <c r="N1146" s="55">
        <f>Equity_Historical!T1147</f>
        <v>-4.1324889274327884E-4</v>
      </c>
      <c r="O1146" s="55">
        <f>Equity_Historical!U1147</f>
        <v>2.3817640843764927E-2</v>
      </c>
      <c r="P1146" s="55">
        <f>Equity_Historical!V1147</f>
        <v>-4.0559978823288531E-2</v>
      </c>
      <c r="Q1146" s="55">
        <f>Equity_Historical!W1147</f>
        <v>-7.115989652115632E-3</v>
      </c>
      <c r="R1146" s="55">
        <f>Equity_Historical!X1147</f>
        <v>8.1098668257254675E-3</v>
      </c>
      <c r="S1146" s="55">
        <f>Equity_Historical!Y1147</f>
        <v>1.715745156191122E-2</v>
      </c>
      <c r="T1146" s="55">
        <f>Equity_Historical!Z1147</f>
        <v>1.43439276129013E-2</v>
      </c>
      <c r="V1146" s="55"/>
      <c r="W1146" s="55">
        <v>1.5585673937821593E-3</v>
      </c>
      <c r="X1146" s="55">
        <v>-3.4186582861327683E-2</v>
      </c>
      <c r="Y1146" s="94">
        <f t="shared" si="73"/>
        <v>-1.9888522759283746E-2</v>
      </c>
      <c r="Z1146" s="54">
        <f t="shared" si="74"/>
        <v>980111.47724071622</v>
      </c>
      <c r="AA1146" s="54">
        <f t="shared" si="75"/>
        <v>-19888.522759283776</v>
      </c>
      <c r="AB1146" s="101">
        <v>14518.220887669129</v>
      </c>
      <c r="AC1146" s="6">
        <f t="shared" si="72"/>
        <v>924211.45723154629</v>
      </c>
    </row>
    <row r="1147" spans="2:29">
      <c r="B1147" s="112">
        <v>45125</v>
      </c>
      <c r="C1147" s="33">
        <v>1143</v>
      </c>
      <c r="D1147" s="55">
        <f>Bond_Historical!K1147</f>
        <v>1.2378610336612329E-3</v>
      </c>
      <c r="E1147" s="55">
        <f>Bond_Historical!L1147</f>
        <v>8.1546227541377618E-4</v>
      </c>
      <c r="F1147" s="55">
        <f>Bond_Historical!M1147</f>
        <v>8.7270736976862297E-4</v>
      </c>
      <c r="G1147" s="55">
        <f>Bond_Historical!N1147</f>
        <v>2.5054296123101795E-3</v>
      </c>
      <c r="H1147" s="55">
        <f>Bond_Historical!O1147</f>
        <v>-7.6490950027528694E-4</v>
      </c>
      <c r="I1147" s="55">
        <f>Bond_Historical!P1147</f>
        <v>2.1857571040043047E-3</v>
      </c>
      <c r="J1147" s="55">
        <f>Equity_Historical!P1148</f>
        <v>-4.5476050953910194E-3</v>
      </c>
      <c r="K1147" s="55">
        <f>Equity_Historical!Q1148</f>
        <v>4.5930756438520605E-3</v>
      </c>
      <c r="L1147" s="55">
        <f>Equity_Historical!R1148</f>
        <v>-1.8098172550213986E-3</v>
      </c>
      <c r="M1147" s="55">
        <f>Equity_Historical!S1148</f>
        <v>-2.4826674806301685E-3</v>
      </c>
      <c r="N1147" s="55">
        <f>Equity_Historical!T1148</f>
        <v>2.6780620160812028E-2</v>
      </c>
      <c r="O1147" s="55">
        <f>Equity_Historical!U1148</f>
        <v>1.8239618888685142E-3</v>
      </c>
      <c r="P1147" s="55">
        <f>Equity_Historical!V1148</f>
        <v>-2.5265293959573646E-3</v>
      </c>
      <c r="Q1147" s="55">
        <f>Equity_Historical!W1148</f>
        <v>-3.0342867835874811E-3</v>
      </c>
      <c r="R1147" s="55">
        <f>Equity_Historical!X1148</f>
        <v>3.2357952792950756E-2</v>
      </c>
      <c r="S1147" s="55">
        <f>Equity_Historical!Y1148</f>
        <v>-1.3412245379383139E-3</v>
      </c>
      <c r="T1147" s="55">
        <f>Equity_Historical!Z1148</f>
        <v>2.5724304821406328E-2</v>
      </c>
      <c r="V1147" s="55"/>
      <c r="W1147" s="55">
        <v>1.4886399432286939E-3</v>
      </c>
      <c r="X1147" s="55">
        <v>-7.0623569587604379E-4</v>
      </c>
      <c r="Y1147" s="94">
        <f t="shared" si="73"/>
        <v>1.7171455976585135E-4</v>
      </c>
      <c r="Z1147" s="54">
        <f t="shared" si="74"/>
        <v>1000171.7145597659</v>
      </c>
      <c r="AA1147" s="54">
        <f t="shared" si="75"/>
        <v>171.71455976588186</v>
      </c>
      <c r="AB1147" s="101">
        <v>14581.463943635696</v>
      </c>
      <c r="AC1147" s="6">
        <f t="shared" si="72"/>
        <v>924383.17179131217</v>
      </c>
    </row>
    <row r="1148" spans="2:29">
      <c r="B1148" s="112">
        <v>45126</v>
      </c>
      <c r="C1148" s="33">
        <v>1144</v>
      </c>
      <c r="D1148" s="55">
        <f>Bond_Historical!K1148</f>
        <v>2.3347395111183999E-3</v>
      </c>
      <c r="E1148" s="55">
        <f>Bond_Historical!L1148</f>
        <v>3.0525476300348438E-3</v>
      </c>
      <c r="F1148" s="55">
        <f>Bond_Historical!M1148</f>
        <v>3.4826555460221228E-3</v>
      </c>
      <c r="G1148" s="55">
        <f>Bond_Historical!N1148</f>
        <v>5.6374752395274503E-3</v>
      </c>
      <c r="H1148" s="55">
        <f>Bond_Historical!O1148</f>
        <v>3.4371349299517811E-3</v>
      </c>
      <c r="I1148" s="55">
        <f>Bond_Historical!P1148</f>
        <v>2.3791053083070568E-3</v>
      </c>
      <c r="J1148" s="55">
        <f>Equity_Historical!P1149</f>
        <v>6.9122147250785474E-3</v>
      </c>
      <c r="K1148" s="55">
        <f>Equity_Historical!Q1149</f>
        <v>1.2610549111200882E-2</v>
      </c>
      <c r="L1148" s="55">
        <f>Equity_Historical!R1149</f>
        <v>3.2336664358192317E-4</v>
      </c>
      <c r="M1148" s="55">
        <f>Equity_Historical!S1149</f>
        <v>9.8935896125025066E-3</v>
      </c>
      <c r="N1148" s="55">
        <f>Equity_Historical!T1149</f>
        <v>8.1492647835425414E-3</v>
      </c>
      <c r="O1148" s="55">
        <f>Equity_Historical!U1149</f>
        <v>3.8322140841056613E-3</v>
      </c>
      <c r="P1148" s="55">
        <f>Equity_Historical!V1149</f>
        <v>1.7711887294569351E-2</v>
      </c>
      <c r="Q1148" s="55">
        <f>Equity_Historical!W1149</f>
        <v>1.4545357202335548E-2</v>
      </c>
      <c r="R1148" s="55">
        <f>Equity_Historical!X1149</f>
        <v>7.3728017369032416E-3</v>
      </c>
      <c r="S1148" s="55">
        <f>Equity_Historical!Y1149</f>
        <v>7.0467947724217397E-3</v>
      </c>
      <c r="T1148" s="55">
        <f>Equity_Historical!Z1149</f>
        <v>1.0625613488982513E-2</v>
      </c>
      <c r="V1148" s="55"/>
      <c r="W1148" s="55">
        <v>3.8083353087728648E-3</v>
      </c>
      <c r="X1148" s="55">
        <v>1.0561151100058208E-2</v>
      </c>
      <c r="Y1148" s="94">
        <f t="shared" si="73"/>
        <v>7.8600247835440701E-3</v>
      </c>
      <c r="Z1148" s="54">
        <f t="shared" si="74"/>
        <v>1007860.0247835441</v>
      </c>
      <c r="AA1148" s="54">
        <f t="shared" si="75"/>
        <v>7860.024783544126</v>
      </c>
      <c r="AB1148" s="101">
        <v>14617.362646563794</v>
      </c>
      <c r="AC1148" s="6">
        <f t="shared" si="72"/>
        <v>932243.19657485629</v>
      </c>
    </row>
    <row r="1149" spans="2:29">
      <c r="B1149" s="112">
        <v>45127</v>
      </c>
      <c r="C1149" s="33">
        <v>1145</v>
      </c>
      <c r="D1149" s="55">
        <f>Bond_Historical!K1149</f>
        <v>-4.6743915057407765E-3</v>
      </c>
      <c r="E1149" s="55">
        <f>Bond_Historical!L1149</f>
        <v>-5.1947205725531801E-3</v>
      </c>
      <c r="F1149" s="55">
        <f>Bond_Historical!M1149</f>
        <v>-5.6658089824774523E-3</v>
      </c>
      <c r="G1149" s="55">
        <f>Bond_Historical!N1149</f>
        <v>-6.7501468529461801E-3</v>
      </c>
      <c r="H1149" s="55">
        <f>Bond_Historical!O1149</f>
        <v>-5.7193554073022034E-4</v>
      </c>
      <c r="I1149" s="55">
        <f>Bond_Historical!P1149</f>
        <v>-1.7839655190481252E-3</v>
      </c>
      <c r="J1149" s="55">
        <f>Equity_Historical!P1150</f>
        <v>1.7461287749176505E-2</v>
      </c>
      <c r="K1149" s="55">
        <f>Equity_Historical!Q1150</f>
        <v>-4.3626584420885683E-2</v>
      </c>
      <c r="L1149" s="55">
        <f>Equity_Historical!R1150</f>
        <v>1.8327843481213944E-2</v>
      </c>
      <c r="M1149" s="55">
        <f>Equity_Historical!S1150</f>
        <v>-1.1999068064173824E-2</v>
      </c>
      <c r="N1149" s="55">
        <f>Equity_Historical!T1150</f>
        <v>3.4532583509799693E-3</v>
      </c>
      <c r="O1149" s="55">
        <f>Equity_Historical!U1150</f>
        <v>1.2242440741024855E-2</v>
      </c>
      <c r="P1149" s="55">
        <f>Equity_Historical!V1150</f>
        <v>-2.3866789307690921E-2</v>
      </c>
      <c r="Q1149" s="55">
        <f>Equity_Historical!W1150</f>
        <v>2.5347269520049953E-2</v>
      </c>
      <c r="R1149" s="55">
        <f>Equity_Historical!X1150</f>
        <v>1.0714799738031125E-3</v>
      </c>
      <c r="S1149" s="55">
        <f>Equity_Historical!Y1150</f>
        <v>-1.0148622427623592E-2</v>
      </c>
      <c r="T1149" s="55">
        <f>Equity_Historical!Z1150</f>
        <v>7.9012939563269848E-3</v>
      </c>
      <c r="V1149" s="55"/>
      <c r="W1149" s="55">
        <v>-5.092762797349059E-3</v>
      </c>
      <c r="X1149" s="55">
        <v>-9.020868256273953E-3</v>
      </c>
      <c r="Y1149" s="94">
        <f t="shared" si="73"/>
        <v>-7.4496260727039956E-3</v>
      </c>
      <c r="Z1149" s="54">
        <f t="shared" si="74"/>
        <v>992550.37392729602</v>
      </c>
      <c r="AA1149" s="54">
        <f t="shared" si="75"/>
        <v>-7449.6260727039771</v>
      </c>
      <c r="AB1149" s="101">
        <v>14706.905239280779</v>
      </c>
      <c r="AC1149" s="6">
        <f t="shared" si="72"/>
        <v>924793.57050215232</v>
      </c>
    </row>
    <row r="1150" spans="2:29">
      <c r="B1150" s="112">
        <v>45128</v>
      </c>
      <c r="C1150" s="33">
        <v>1146</v>
      </c>
      <c r="D1150" s="55">
        <f>Bond_Historical!K1150</f>
        <v>6.8866977912578856E-4</v>
      </c>
      <c r="E1150" s="55">
        <f>Bond_Historical!L1150</f>
        <v>7.1444236212213753E-4</v>
      </c>
      <c r="F1150" s="55">
        <f>Bond_Historical!M1150</f>
        <v>4.3706574603649434E-4</v>
      </c>
      <c r="G1150" s="55">
        <f>Bond_Historical!N1150</f>
        <v>1.7611165075622698E-3</v>
      </c>
      <c r="H1150" s="55">
        <f>Bond_Historical!O1150</f>
        <v>0</v>
      </c>
      <c r="I1150" s="55">
        <f>Bond_Historical!P1150</f>
        <v>7.9340164981152176E-4</v>
      </c>
      <c r="J1150" s="55">
        <f>Equity_Historical!P1151</f>
        <v>4.6308900544439211E-3</v>
      </c>
      <c r="K1150" s="55">
        <f>Equity_Historical!Q1151</f>
        <v>-2.7683579978918096E-2</v>
      </c>
      <c r="L1150" s="55">
        <f>Equity_Historical!R1151</f>
        <v>5.6357512411186212E-3</v>
      </c>
      <c r="M1150" s="55">
        <f>Equity_Historical!S1151</f>
        <v>3.6340076376698786E-3</v>
      </c>
      <c r="N1150" s="55">
        <f>Equity_Historical!T1151</f>
        <v>-3.8525919571936571E-3</v>
      </c>
      <c r="O1150" s="55">
        <f>Equity_Historical!U1151</f>
        <v>-7.7146264024344213E-3</v>
      </c>
      <c r="P1150" s="55">
        <f>Equity_Historical!V1151</f>
        <v>1.2990039186105327E-3</v>
      </c>
      <c r="Q1150" s="55">
        <f>Equity_Historical!W1151</f>
        <v>1.2848482116310813E-2</v>
      </c>
      <c r="R1150" s="55">
        <f>Equity_Historical!X1151</f>
        <v>4.5311393983391516E-3</v>
      </c>
      <c r="S1150" s="55">
        <f>Equity_Historical!Y1151</f>
        <v>-6.1807863632474648E-3</v>
      </c>
      <c r="T1150" s="55">
        <f>Equity_Historical!Z1151</f>
        <v>-6.1603832015165354E-3</v>
      </c>
      <c r="V1150" s="55"/>
      <c r="W1150" s="55">
        <v>9.5885083798891071E-4</v>
      </c>
      <c r="X1150" s="55">
        <v>-9.2947166749780125E-4</v>
      </c>
      <c r="Y1150" s="94">
        <f t="shared" si="73"/>
        <v>-1.7414266530311643E-4</v>
      </c>
      <c r="Z1150" s="54">
        <f t="shared" si="74"/>
        <v>999825.85733469692</v>
      </c>
      <c r="AA1150" s="54">
        <f t="shared" si="75"/>
        <v>-174.14266530307941</v>
      </c>
      <c r="AB1150" s="101">
        <v>14739.383703945205</v>
      </c>
      <c r="AC1150" s="6">
        <f t="shared" si="72"/>
        <v>924619.42783684924</v>
      </c>
    </row>
    <row r="1151" spans="2:29">
      <c r="B1151" s="112">
        <v>45131</v>
      </c>
      <c r="C1151" s="33">
        <v>1147</v>
      </c>
      <c r="D1151" s="55">
        <f>Bond_Historical!K1151</f>
        <v>-1.6538115099199841E-3</v>
      </c>
      <c r="E1151" s="55">
        <f>Bond_Historical!L1151</f>
        <v>-1.8385134673490095E-3</v>
      </c>
      <c r="F1151" s="55">
        <f>Bond_Historical!M1151</f>
        <v>-2.1867490984411706E-3</v>
      </c>
      <c r="G1151" s="55">
        <f>Bond_Historical!N1151</f>
        <v>-1.2046594859871761E-3</v>
      </c>
      <c r="H1151" s="55">
        <f>Bond_Historical!O1151</f>
        <v>9.5318028288524255E-4</v>
      </c>
      <c r="I1151" s="55">
        <f>Bond_Historical!P1151</f>
        <v>0</v>
      </c>
      <c r="J1151" s="55">
        <f>Equity_Historical!P1152</f>
        <v>1.5567905985486841E-2</v>
      </c>
      <c r="K1151" s="55">
        <f>Equity_Historical!Q1152</f>
        <v>-9.0465253246962071E-3</v>
      </c>
      <c r="L1151" s="55">
        <f>Equity_Historical!R1152</f>
        <v>5.8551260190173255E-3</v>
      </c>
      <c r="M1151" s="55">
        <f>Equity_Historical!S1152</f>
        <v>-1.713731998406259E-2</v>
      </c>
      <c r="N1151" s="55">
        <f>Equity_Historical!T1152</f>
        <v>4.7802194071751777E-3</v>
      </c>
      <c r="O1151" s="55">
        <f>Equity_Historical!U1152</f>
        <v>1.9492585909471453E-2</v>
      </c>
      <c r="P1151" s="55">
        <f>Equity_Historical!V1152</f>
        <v>3.1621868703428979E-2</v>
      </c>
      <c r="Q1151" s="55">
        <f>Equity_Historical!W1152</f>
        <v>0</v>
      </c>
      <c r="R1151" s="55">
        <f>Equity_Historical!X1152</f>
        <v>4.2356580677554989E-3</v>
      </c>
      <c r="S1151" s="55">
        <f>Equity_Historical!Y1152</f>
        <v>4.2112369662128087E-3</v>
      </c>
      <c r="T1151" s="55">
        <f>Equity_Historical!Z1152</f>
        <v>1.2870776404116565E-2</v>
      </c>
      <c r="V1151" s="55"/>
      <c r="W1151" s="55">
        <v>-1.3361537315916341E-3</v>
      </c>
      <c r="X1151" s="55">
        <v>4.3652894928957832E-2</v>
      </c>
      <c r="Y1151" s="94">
        <f t="shared" si="73"/>
        <v>2.5657275464738043E-2</v>
      </c>
      <c r="Z1151" s="54">
        <f t="shared" si="74"/>
        <v>1025657.275464738</v>
      </c>
      <c r="AA1151" s="54">
        <f t="shared" si="75"/>
        <v>25657.275464738021</v>
      </c>
      <c r="AB1151" s="101">
        <v>14765.398301192094</v>
      </c>
      <c r="AC1151" s="6">
        <f t="shared" si="72"/>
        <v>950276.70330158726</v>
      </c>
    </row>
    <row r="1152" spans="2:29">
      <c r="B1152" s="112">
        <v>45132</v>
      </c>
      <c r="C1152" s="33">
        <v>1148</v>
      </c>
      <c r="D1152" s="55">
        <f>Bond_Historical!K1152</f>
        <v>-1.1040719028114262E-3</v>
      </c>
      <c r="E1152" s="55">
        <f>Bond_Historical!L1152</f>
        <v>-1.1251056921770715E-3</v>
      </c>
      <c r="F1152" s="55">
        <f>Bond_Historical!M1152</f>
        <v>-8.7605824381270969E-4</v>
      </c>
      <c r="G1152" s="55">
        <f>Bond_Historical!N1152</f>
        <v>-1.5775995045103843E-3</v>
      </c>
      <c r="H1152" s="55">
        <f>Bond_Historical!O1152</f>
        <v>-1.9074062738136384E-3</v>
      </c>
      <c r="I1152" s="55">
        <f>Bond_Historical!P1152</f>
        <v>-5.9489078897734097E-4</v>
      </c>
      <c r="J1152" s="55">
        <f>Equity_Historical!P1153</f>
        <v>1.5151716732671658E-3</v>
      </c>
      <c r="K1152" s="55">
        <f>Equity_Historical!Q1153</f>
        <v>9.7599273388788658E-3</v>
      </c>
      <c r="L1152" s="55">
        <f>Equity_Historical!R1153</f>
        <v>-8.1638383381064082E-4</v>
      </c>
      <c r="M1152" s="55">
        <f>Equity_Historical!S1153</f>
        <v>4.574288535503282E-2</v>
      </c>
      <c r="N1152" s="55">
        <f>Equity_Historical!T1153</f>
        <v>1.7204494402027572E-2</v>
      </c>
      <c r="O1152" s="55">
        <f>Equity_Historical!U1153</f>
        <v>-7.4963300833585681E-3</v>
      </c>
      <c r="P1152" s="55">
        <f>Equity_Historical!V1153</f>
        <v>-2.1397951695681625E-2</v>
      </c>
      <c r="Q1152" s="55">
        <f>Equity_Historical!W1153</f>
        <v>5.9536954298994608E-3</v>
      </c>
      <c r="R1152" s="55">
        <f>Equity_Historical!X1153</f>
        <v>4.41339949429742E-3</v>
      </c>
      <c r="S1152" s="55">
        <f>Equity_Historical!Y1153</f>
        <v>4.5034583420452117E-3</v>
      </c>
      <c r="T1152" s="55">
        <f>Equity_Historical!Z1153</f>
        <v>8.4146786537334199E-3</v>
      </c>
      <c r="V1152" s="55"/>
      <c r="W1152" s="55">
        <v>-1.1917060837992341E-3</v>
      </c>
      <c r="X1152" s="55">
        <v>-3.9211869678149915E-2</v>
      </c>
      <c r="Y1152" s="94">
        <f t="shared" si="73"/>
        <v>-2.4003804240409644E-2</v>
      </c>
      <c r="Z1152" s="54">
        <f t="shared" si="74"/>
        <v>975996.19575959037</v>
      </c>
      <c r="AA1152" s="54">
        <f t="shared" si="75"/>
        <v>-24003.804240409634</v>
      </c>
      <c r="AB1152" s="101">
        <v>14768.053431103239</v>
      </c>
      <c r="AC1152" s="6">
        <f t="shared" si="72"/>
        <v>926272.89906117762</v>
      </c>
    </row>
    <row r="1153" spans="2:29">
      <c r="B1153" s="112">
        <v>45133</v>
      </c>
      <c r="C1153" s="33">
        <v>1149</v>
      </c>
      <c r="D1153" s="55">
        <f>Bond_Historical!K1153</f>
        <v>3.3087772692223477E-3</v>
      </c>
      <c r="E1153" s="55">
        <f>Bond_Historical!L1153</f>
        <v>3.2697584221893354E-3</v>
      </c>
      <c r="F1153" s="55">
        <f>Bond_Historical!M1153</f>
        <v>2.1887529722649786E-3</v>
      </c>
      <c r="G1153" s="55">
        <f>Bond_Historical!N1153</f>
        <v>4.6329917691764668E-3</v>
      </c>
      <c r="H1153" s="55">
        <f>Bond_Historical!O1153</f>
        <v>3.8174906687028315E-4</v>
      </c>
      <c r="I1153" s="55">
        <f>Bond_Historical!P1153</f>
        <v>1.3875013946507476E-3</v>
      </c>
      <c r="J1153" s="55">
        <f>Equity_Historical!P1154</f>
        <v>-5.5985511045072607E-3</v>
      </c>
      <c r="K1153" s="55">
        <f>Equity_Historical!Q1154</f>
        <v>1.3827342886736232E-2</v>
      </c>
      <c r="L1153" s="55">
        <f>Equity_Historical!R1154</f>
        <v>3.5746394330344634E-3</v>
      </c>
      <c r="M1153" s="55">
        <f>Equity_Historical!S1154</f>
        <v>2.4089070315625894E-3</v>
      </c>
      <c r="N1153" s="55">
        <f>Equity_Historical!T1154</f>
        <v>-2.2160247009370402E-3</v>
      </c>
      <c r="O1153" s="55">
        <f>Equity_Historical!U1154</f>
        <v>5.9761620810324257E-3</v>
      </c>
      <c r="P1153" s="55">
        <f>Equity_Historical!V1154</f>
        <v>1.6933698120988619E-2</v>
      </c>
      <c r="Q1153" s="55">
        <f>Equity_Historical!W1154</f>
        <v>-2.1515825959829283E-3</v>
      </c>
      <c r="R1153" s="55">
        <f>Equity_Historical!X1154</f>
        <v>-5.7511160097258778E-3</v>
      </c>
      <c r="S1153" s="55">
        <f>Equity_Historical!Y1154</f>
        <v>4.5346230889405439E-3</v>
      </c>
      <c r="T1153" s="55">
        <f>Equity_Historical!Z1154</f>
        <v>-3.0436183518743921E-2</v>
      </c>
      <c r="V1153" s="55"/>
      <c r="W1153" s="55">
        <v>3.1247886891151884E-3</v>
      </c>
      <c r="X1153" s="55">
        <v>3.4614492862542957E-2</v>
      </c>
      <c r="Y1153" s="94">
        <f t="shared" si="73"/>
        <v>2.201861119317185E-2</v>
      </c>
      <c r="Z1153" s="54">
        <f t="shared" si="74"/>
        <v>1022018.6111931718</v>
      </c>
      <c r="AA1153" s="54">
        <f t="shared" si="75"/>
        <v>22018.611193171819</v>
      </c>
      <c r="AB1153" s="101">
        <v>14798.510007029399</v>
      </c>
      <c r="AC1153" s="6">
        <f t="shared" si="72"/>
        <v>948291.51025434944</v>
      </c>
    </row>
    <row r="1154" spans="2:29">
      <c r="B1154" s="112">
        <v>45134</v>
      </c>
      <c r="C1154" s="33">
        <v>1150</v>
      </c>
      <c r="D1154" s="55">
        <f>Bond_Historical!K1154</f>
        <v>-8.5697446016865242E-3</v>
      </c>
      <c r="E1154" s="55">
        <f>Bond_Historical!L1154</f>
        <v>-8.6064417574730611E-3</v>
      </c>
      <c r="F1154" s="55">
        <f>Bond_Historical!M1154</f>
        <v>-7.4611458000141311E-3</v>
      </c>
      <c r="G1154" s="55">
        <f>Bond_Historical!N1154</f>
        <v>-1.2278071170044912E-2</v>
      </c>
      <c r="H1154" s="55">
        <f>Bond_Historical!O1154</f>
        <v>-7.4706093171915244E-3</v>
      </c>
      <c r="I1154" s="55">
        <f>Bond_Historical!P1154</f>
        <v>-4.1680692954275192E-3</v>
      </c>
      <c r="J1154" s="55">
        <f>Equity_Historical!P1155</f>
        <v>3.1351849498801048E-3</v>
      </c>
      <c r="K1154" s="55">
        <f>Equity_Historical!Q1155</f>
        <v>4.3068738265583044E-2</v>
      </c>
      <c r="L1154" s="55">
        <f>Equity_Historical!R1155</f>
        <v>-3.6375053711562582E-3</v>
      </c>
      <c r="M1154" s="55">
        <f>Equity_Historical!S1155</f>
        <v>-1.0792693016359507E-2</v>
      </c>
      <c r="N1154" s="55">
        <f>Equity_Historical!T1155</f>
        <v>1.5281247849301951E-2</v>
      </c>
      <c r="O1154" s="55">
        <f>Equity_Historical!U1155</f>
        <v>-1.1090626218985763E-2</v>
      </c>
      <c r="P1154" s="55">
        <f>Equity_Historical!V1155</f>
        <v>1.6962496218941504E-2</v>
      </c>
      <c r="Q1154" s="55">
        <f>Equity_Historical!W1155</f>
        <v>-1.8111650067924669E-2</v>
      </c>
      <c r="R1154" s="55">
        <f>Equity_Historical!X1155</f>
        <v>-5.4676671537357063E-3</v>
      </c>
      <c r="S1154" s="55">
        <f>Equity_Historical!Y1155</f>
        <v>-6.6027163043478445E-3</v>
      </c>
      <c r="T1154" s="55">
        <f>Equity_Historical!Z1155</f>
        <v>-1.0051574798014742E-2</v>
      </c>
      <c r="V1154" s="55"/>
      <c r="W1154" s="55">
        <v>-8.9535492136525036E-3</v>
      </c>
      <c r="X1154" s="55">
        <v>3.6286666366405838E-2</v>
      </c>
      <c r="Y1154" s="94">
        <f t="shared" si="73"/>
        <v>1.81905801343825E-2</v>
      </c>
      <c r="Z1154" s="54">
        <f t="shared" si="74"/>
        <v>1018190.5801343825</v>
      </c>
      <c r="AA1154" s="54">
        <f t="shared" si="75"/>
        <v>18190.580134382471</v>
      </c>
      <c r="AB1154" s="101">
        <v>14826.285307979211</v>
      </c>
      <c r="AC1154" s="6">
        <f t="shared" si="72"/>
        <v>966482.09038873191</v>
      </c>
    </row>
    <row r="1155" spans="2:29">
      <c r="B1155" s="112">
        <v>45135</v>
      </c>
      <c r="C1155" s="33">
        <v>1151</v>
      </c>
      <c r="D1155" s="55">
        <f>Bond_Historical!K1155</f>
        <v>3.4642252869622535E-3</v>
      </c>
      <c r="E1155" s="55">
        <f>Bond_Historical!L1155</f>
        <v>3.9024970138909097E-3</v>
      </c>
      <c r="F1155" s="55">
        <f>Bond_Historical!M1155</f>
        <v>2.6398284005282975E-3</v>
      </c>
      <c r="G1155" s="55">
        <f>Bond_Historical!N1155</f>
        <v>6.5298086932854228E-3</v>
      </c>
      <c r="H1155" s="55">
        <f>Bond_Historical!O1155</f>
        <v>3.8380664265919053E-3</v>
      </c>
      <c r="I1155" s="55">
        <f>Bond_Historical!P1155</f>
        <v>-1.9906487468559471E-3</v>
      </c>
      <c r="J1155" s="55">
        <f>Equity_Historical!P1156</f>
        <v>-1.2024055417667228E-2</v>
      </c>
      <c r="K1155" s="55">
        <f>Equity_Historical!Q1156</f>
        <v>4.3227831373832869E-2</v>
      </c>
      <c r="L1155" s="55">
        <f>Equity_Historical!R1156</f>
        <v>4.7012249912196345E-3</v>
      </c>
      <c r="M1155" s="55">
        <f>Equity_Historical!S1156</f>
        <v>1.3749677361629256E-2</v>
      </c>
      <c r="N1155" s="55">
        <f>Equity_Historical!T1156</f>
        <v>-1.9385500284416894E-3</v>
      </c>
      <c r="O1155" s="55">
        <f>Equity_Historical!U1156</f>
        <v>5.6881913909970615E-3</v>
      </c>
      <c r="P1155" s="55">
        <f>Equity_Historical!V1156</f>
        <v>-2.229291775807711E-2</v>
      </c>
      <c r="Q1155" s="55">
        <f>Equity_Historical!W1156</f>
        <v>-1.1494659266145469E-3</v>
      </c>
      <c r="R1155" s="55">
        <f>Equity_Historical!X1156</f>
        <v>-4.602533784602493E-3</v>
      </c>
      <c r="S1155" s="55">
        <f>Equity_Historical!Y1156</f>
        <v>1.3417569278734191E-2</v>
      </c>
      <c r="T1155" s="55">
        <f>Equity_Historical!Z1156</f>
        <v>-3.5291371339928974E-3</v>
      </c>
      <c r="V1155" s="55"/>
      <c r="W1155" s="55">
        <v>3.7347772064748757E-3</v>
      </c>
      <c r="X1155" s="55">
        <v>-2.7923760790345413E-2</v>
      </c>
      <c r="Y1155" s="94">
        <f t="shared" si="73"/>
        <v>-1.5260345591617298E-2</v>
      </c>
      <c r="Z1155" s="54">
        <f t="shared" si="74"/>
        <v>984739.65440838272</v>
      </c>
      <c r="AA1155" s="54">
        <f t="shared" si="75"/>
        <v>-15260.345591617282</v>
      </c>
      <c r="AB1155" s="101">
        <v>14850.900699445861</v>
      </c>
      <c r="AC1155" s="6">
        <f t="shared" si="72"/>
        <v>951221.74479711463</v>
      </c>
    </row>
    <row r="1156" spans="2:29">
      <c r="B1156" s="112">
        <v>45138</v>
      </c>
      <c r="C1156" s="33">
        <v>1152</v>
      </c>
      <c r="D1156" s="55">
        <f>Bond_Historical!K1156</f>
        <v>1.7967420455019638E-3</v>
      </c>
      <c r="E1156" s="55">
        <f>Bond_Historical!L1156</f>
        <v>1.2294075031639693E-3</v>
      </c>
      <c r="F1156" s="55">
        <f>Bond_Historical!M1156</f>
        <v>8.7823190215641309E-4</v>
      </c>
      <c r="G1156" s="55">
        <f>Bond_Historical!N1156</f>
        <v>2.7855701762305642E-3</v>
      </c>
      <c r="H1156" s="55">
        <f>Bond_Historical!O1156</f>
        <v>3.8308946415911818E-4</v>
      </c>
      <c r="I1156" s="55">
        <f>Bond_Historical!P1156</f>
        <v>-7.9750908663201369E-4</v>
      </c>
      <c r="J1156" s="55">
        <f>Equity_Historical!P1157</f>
        <v>2.9140966101418565E-2</v>
      </c>
      <c r="K1156" s="55">
        <f>Equity_Historical!Q1157</f>
        <v>-2.1364627051197349E-2</v>
      </c>
      <c r="L1156" s="55">
        <f>Equity_Historical!R1157</f>
        <v>-3.126866013287109E-4</v>
      </c>
      <c r="M1156" s="55">
        <f>Equity_Historical!S1157</f>
        <v>-8.5248024260201338E-3</v>
      </c>
      <c r="N1156" s="55">
        <f>Equity_Historical!T1157</f>
        <v>4.2599697581046361E-3</v>
      </c>
      <c r="O1156" s="55">
        <f>Equity_Historical!U1157</f>
        <v>6.6694297282387559E-3</v>
      </c>
      <c r="P1156" s="55">
        <f>Equity_Historical!V1157</f>
        <v>7.0659931327242635E-3</v>
      </c>
      <c r="Q1156" s="55">
        <f>Equity_Historical!W1157</f>
        <v>-8.1891482554448444E-3</v>
      </c>
      <c r="R1156" s="55">
        <f>Equity_Historical!X1157</f>
        <v>6.8563567372900034E-3</v>
      </c>
      <c r="S1156" s="55">
        <f>Equity_Historical!Y1157</f>
        <v>3.1609679308394274E-3</v>
      </c>
      <c r="T1156" s="55">
        <f>Equity_Historical!Z1157</f>
        <v>5.8129260618338214E-3</v>
      </c>
      <c r="V1156" s="55"/>
      <c r="W1156" s="55">
        <v>1.4358334267973582E-3</v>
      </c>
      <c r="X1156" s="55">
        <v>2.4647528720708172E-2</v>
      </c>
      <c r="Y1156" s="94">
        <f t="shared" si="73"/>
        <v>1.5362850603143846E-2</v>
      </c>
      <c r="Z1156" s="54">
        <f t="shared" si="74"/>
        <v>1015362.8506031438</v>
      </c>
      <c r="AA1156" s="54">
        <f t="shared" si="75"/>
        <v>15362.850603143801</v>
      </c>
      <c r="AB1156" s="101">
        <v>14903.639428685885</v>
      </c>
      <c r="AC1156" s="6">
        <f t="shared" si="72"/>
        <v>966584.59540025843</v>
      </c>
    </row>
    <row r="1157" spans="2:29">
      <c r="B1157" s="112">
        <v>45139</v>
      </c>
      <c r="C1157" s="33">
        <v>1153</v>
      </c>
      <c r="D1157" s="55">
        <f>Bond_Historical!K1157</f>
        <v>-6.2082131411050432E-3</v>
      </c>
      <c r="E1157" s="55">
        <f>Bond_Historical!L1157</f>
        <v>-6.6434176506147162E-3</v>
      </c>
      <c r="F1157" s="55">
        <f>Bond_Historical!M1157</f>
        <v>-4.8532654800268167E-3</v>
      </c>
      <c r="G1157" s="55">
        <f>Bond_Historical!N1157</f>
        <v>-1.0014542439015409E-2</v>
      </c>
      <c r="H1157" s="55">
        <f>Bond_Historical!O1157</f>
        <v>-5.9137439874936823E-3</v>
      </c>
      <c r="I1157" s="55">
        <f>Bond_Historical!P1157</f>
        <v>-8.6014732822838904E-4</v>
      </c>
      <c r="J1157" s="55">
        <f>Equity_Historical!P1158</f>
        <v>-5.7980464487158798E-3</v>
      </c>
      <c r="K1157" s="55">
        <f>Equity_Historical!Q1158</f>
        <v>1.281761834949862E-2</v>
      </c>
      <c r="L1157" s="55">
        <f>Equity_Historical!R1158</f>
        <v>-4.7027558642157696E-3</v>
      </c>
      <c r="M1157" s="55">
        <f>Equity_Historical!S1158</f>
        <v>-3.5425390309148353E-3</v>
      </c>
      <c r="N1157" s="55">
        <f>Equity_Historical!T1158</f>
        <v>-7.6292015626259219E-3</v>
      </c>
      <c r="O1157" s="55">
        <f>Equity_Historical!U1158</f>
        <v>-4.9503170359021E-3</v>
      </c>
      <c r="P1157" s="55">
        <f>Equity_Historical!V1158</f>
        <v>4.8749690094816965E-3</v>
      </c>
      <c r="Q1157" s="55">
        <f>Equity_Historical!W1158</f>
        <v>-1.6153401309250397E-2</v>
      </c>
      <c r="R1157" s="55">
        <f>Equity_Historical!X1158</f>
        <v>-3.2241441956569706E-3</v>
      </c>
      <c r="S1157" s="55">
        <f>Equity_Historical!Y1158</f>
        <v>-4.2850862785337755E-3</v>
      </c>
      <c r="T1157" s="55">
        <f>Equity_Historical!Z1158</f>
        <v>8.898875738303209E-3</v>
      </c>
      <c r="V1157" s="55"/>
      <c r="W1157" s="55">
        <v>-6.5842323804140524E-3</v>
      </c>
      <c r="X1157" s="55">
        <v>-8.5561488197137426E-3</v>
      </c>
      <c r="Y1157" s="94">
        <f t="shared" si="73"/>
        <v>-7.7673822439938665E-3</v>
      </c>
      <c r="Z1157" s="54">
        <f t="shared" si="74"/>
        <v>992232.61775600608</v>
      </c>
      <c r="AA1157" s="54">
        <f t="shared" si="75"/>
        <v>-7767.3822439939249</v>
      </c>
      <c r="AB1157" s="101">
        <v>14906.993252899498</v>
      </c>
      <c r="AC1157" s="6">
        <f t="shared" ref="AC1157:AC1220" si="76">AC1156+AA1157</f>
        <v>958817.21315626451</v>
      </c>
    </row>
    <row r="1158" spans="2:29">
      <c r="B1158" s="112">
        <v>45140</v>
      </c>
      <c r="C1158" s="33">
        <v>1154</v>
      </c>
      <c r="D1158" s="55">
        <f>Bond_Historical!K1158</f>
        <v>-3.2092128904697825E-3</v>
      </c>
      <c r="E1158" s="55">
        <f>Bond_Historical!L1158</f>
        <v>-2.3794921642607955E-3</v>
      </c>
      <c r="F1158" s="55">
        <f>Bond_Historical!M1158</f>
        <v>-2.2138979233240564E-3</v>
      </c>
      <c r="G1158" s="55">
        <f>Bond_Historical!N1158</f>
        <v>-6.1271641202608152E-3</v>
      </c>
      <c r="H1158" s="55">
        <f>Bond_Historical!O1158</f>
        <v>-1.9338469060340741E-3</v>
      </c>
      <c r="I1158" s="55">
        <f>Bond_Historical!P1158</f>
        <v>-3.4070141548335998E-3</v>
      </c>
      <c r="J1158" s="55">
        <f>Equity_Historical!P1159</f>
        <v>-1.255268032853211E-2</v>
      </c>
      <c r="K1158" s="55">
        <f>Equity_Historical!Q1159</f>
        <v>-2.6374280616163915E-2</v>
      </c>
      <c r="L1158" s="55">
        <f>Equity_Historical!R1159</f>
        <v>6.9118244151345246E-4</v>
      </c>
      <c r="M1158" s="55">
        <f>Equity_Historical!S1159</f>
        <v>-1.0703251745962195E-2</v>
      </c>
      <c r="N1158" s="55">
        <f>Equity_Historical!T1159</f>
        <v>-8.6038086552204275E-3</v>
      </c>
      <c r="O1158" s="55">
        <f>Equity_Historical!U1159</f>
        <v>-1.138911725730089E-2</v>
      </c>
      <c r="P1158" s="55">
        <f>Equity_Historical!V1159</f>
        <v>-3.2473658050586988E-3</v>
      </c>
      <c r="Q1158" s="55">
        <f>Equity_Historical!W1159</f>
        <v>-1.0705702753036552E-4</v>
      </c>
      <c r="R1158" s="55">
        <f>Equity_Historical!X1159</f>
        <v>1.1879741226993556E-4</v>
      </c>
      <c r="S1158" s="55">
        <f>Equity_Historical!Y1159</f>
        <v>-1.561114901883366E-2</v>
      </c>
      <c r="T1158" s="55">
        <f>Equity_Historical!Z1159</f>
        <v>-6.7364434866849362E-3</v>
      </c>
      <c r="V1158" s="55"/>
      <c r="W1158" s="55">
        <v>-3.7175731376516133E-3</v>
      </c>
      <c r="X1158" s="55">
        <v>-7.2799331889023136E-3</v>
      </c>
      <c r="Y1158" s="94">
        <f t="shared" ref="Y1158:Y1221" si="77">W1158*$AF$2+X1158*$AG$2</f>
        <v>-5.8549891684020333E-3</v>
      </c>
      <c r="Z1158" s="54">
        <f t="shared" ref="Z1158:Z1221" si="78">Y1158*$AW$7+$AW$7</f>
        <v>994145.01083159796</v>
      </c>
      <c r="AA1158" s="54">
        <f t="shared" ref="AA1158:AA1221" si="79">Z1158-$AW$7</f>
        <v>-5854.9891684020404</v>
      </c>
      <c r="AB1158" s="101">
        <v>14925.360243526287</v>
      </c>
      <c r="AC1158" s="6">
        <f t="shared" si="76"/>
        <v>952962.22398786247</v>
      </c>
    </row>
    <row r="1159" spans="2:29">
      <c r="B1159" s="112">
        <v>45141</v>
      </c>
      <c r="C1159" s="33">
        <v>1155</v>
      </c>
      <c r="D1159" s="55">
        <f>Bond_Historical!K1159</f>
        <v>-6.168667843999576E-3</v>
      </c>
      <c r="E1159" s="55">
        <f>Bond_Historical!L1159</f>
        <v>-6.7557140081347649E-3</v>
      </c>
      <c r="F1159" s="55">
        <f>Bond_Historical!M1159</f>
        <v>-5.3332294698414289E-3</v>
      </c>
      <c r="G1159" s="55">
        <f>Bond_Historical!N1159</f>
        <v>-9.0231013743763671E-3</v>
      </c>
      <c r="H1159" s="55">
        <f>Bond_Historical!O1159</f>
        <v>-6.0189767132557987E-3</v>
      </c>
      <c r="I1159" s="55">
        <f>Bond_Historical!P1159</f>
        <v>-6.4452024431154555E-3</v>
      </c>
      <c r="J1159" s="55">
        <f>Equity_Historical!P1160</f>
        <v>1.7231265353811948E-2</v>
      </c>
      <c r="K1159" s="55">
        <f>Equity_Historical!Q1160</f>
        <v>-3.5696995579673008E-3</v>
      </c>
      <c r="L1159" s="55">
        <f>Equity_Historical!R1160</f>
        <v>2.5109778294089656E-4</v>
      </c>
      <c r="M1159" s="55">
        <f>Equity_Historical!S1160</f>
        <v>-4.6780106059140479E-3</v>
      </c>
      <c r="N1159" s="55">
        <f>Equity_Historical!T1160</f>
        <v>9.7713692955201277E-3</v>
      </c>
      <c r="O1159" s="55">
        <f>Equity_Historical!U1160</f>
        <v>6.0946071275476367E-3</v>
      </c>
      <c r="P1159" s="55">
        <f>Equity_Historical!V1160</f>
        <v>-2.5880224295202002E-2</v>
      </c>
      <c r="Q1159" s="55">
        <f>Equity_Historical!W1160</f>
        <v>-3.2671913510744104E-2</v>
      </c>
      <c r="R1159" s="55">
        <f>Equity_Historical!X1160</f>
        <v>1.1884339433623164E-4</v>
      </c>
      <c r="S1159" s="55">
        <f>Equity_Historical!Y1160</f>
        <v>-7.3486259488388973E-3</v>
      </c>
      <c r="T1159" s="55">
        <f>Equity_Historical!Z1160</f>
        <v>-1.5424982278800813E-2</v>
      </c>
      <c r="V1159" s="55"/>
      <c r="W1159" s="55">
        <v>-7.0430785451013195E-3</v>
      </c>
      <c r="X1159" s="55">
        <v>1.1309841671317667E-2</v>
      </c>
      <c r="Y1159" s="94">
        <f t="shared" si="77"/>
        <v>3.968673584750072E-3</v>
      </c>
      <c r="Z1159" s="54">
        <f t="shared" si="78"/>
        <v>1003968.67358475</v>
      </c>
      <c r="AA1159" s="54">
        <f t="shared" si="79"/>
        <v>3968.6735847500386</v>
      </c>
      <c r="AB1159" s="101">
        <v>14956.454752699705</v>
      </c>
      <c r="AC1159" s="6">
        <f t="shared" si="76"/>
        <v>956930.89757261251</v>
      </c>
    </row>
    <row r="1160" spans="2:29">
      <c r="B1160" s="112">
        <v>45142</v>
      </c>
      <c r="C1160" s="33">
        <v>1156</v>
      </c>
      <c r="D1160" s="55">
        <f>Bond_Historical!K1160</f>
        <v>8.2628762128975335E-3</v>
      </c>
      <c r="E1160" s="55">
        <f>Bond_Historical!L1160</f>
        <v>8.2048912706862917E-3</v>
      </c>
      <c r="F1160" s="55">
        <f>Bond_Historical!M1160</f>
        <v>7.1047307183557205E-3</v>
      </c>
      <c r="G1160" s="55">
        <f>Bond_Historical!N1160</f>
        <v>1.034599090631424E-2</v>
      </c>
      <c r="H1160" s="55">
        <f>Bond_Historical!O1160</f>
        <v>9.4971424185956443E-3</v>
      </c>
      <c r="I1160" s="55">
        <f>Bond_Historical!P1160</f>
        <v>3.4291089788321331E-3</v>
      </c>
      <c r="J1160" s="55">
        <f>Equity_Historical!P1161</f>
        <v>2.7965654257921992E-3</v>
      </c>
      <c r="K1160" s="55">
        <f>Equity_Historical!Q1161</f>
        <v>-7.8856841431226166E-3</v>
      </c>
      <c r="L1160" s="55">
        <f>Equity_Historical!R1161</f>
        <v>-5.793482363801992E-3</v>
      </c>
      <c r="M1160" s="55">
        <f>Equity_Historical!S1161</f>
        <v>-6.9138007976306806E-3</v>
      </c>
      <c r="N1160" s="55">
        <f>Equity_Historical!T1161</f>
        <v>-1.2973694152336758E-3</v>
      </c>
      <c r="O1160" s="55">
        <f>Equity_Historical!U1161</f>
        <v>-2.1127939535802833E-3</v>
      </c>
      <c r="P1160" s="55">
        <f>Equity_Historical!V1161</f>
        <v>-5.2898539094116993E-3</v>
      </c>
      <c r="Q1160" s="55">
        <f>Equity_Historical!W1161</f>
        <v>-1.1356268357528509E-2</v>
      </c>
      <c r="R1160" s="55">
        <f>Equity_Historical!X1161</f>
        <v>-4.2278087153223209E-3</v>
      </c>
      <c r="S1160" s="55">
        <f>Equity_Historical!Y1161</f>
        <v>-4.9211347695413292E-2</v>
      </c>
      <c r="T1160" s="55">
        <f>Equity_Historical!Z1161</f>
        <v>2.3583117620522235E-4</v>
      </c>
      <c r="V1160" s="55"/>
      <c r="W1160" s="55">
        <v>8.1712345149014959E-3</v>
      </c>
      <c r="X1160" s="55">
        <v>-1.5329631512956963E-3</v>
      </c>
      <c r="Y1160" s="94">
        <f t="shared" si="77"/>
        <v>2.3487159151831809E-3</v>
      </c>
      <c r="Z1160" s="54">
        <f t="shared" si="78"/>
        <v>1002348.7159151832</v>
      </c>
      <c r="AA1160" s="54">
        <f t="shared" si="79"/>
        <v>2348.7159151831875</v>
      </c>
      <c r="AB1160" s="101">
        <v>14968.931731027435</v>
      </c>
      <c r="AC1160" s="6">
        <f t="shared" si="76"/>
        <v>959279.61348779569</v>
      </c>
    </row>
    <row r="1161" spans="2:29">
      <c r="B1161" s="112">
        <v>45145</v>
      </c>
      <c r="C1161" s="33">
        <v>1157</v>
      </c>
      <c r="D1161" s="55">
        <f>Bond_Historical!K1161</f>
        <v>-1.5352676288588019E-3</v>
      </c>
      <c r="E1161" s="55">
        <f>Bond_Historical!L1161</f>
        <v>2.0682083144003867E-4</v>
      </c>
      <c r="F1161" s="55">
        <f>Bond_Historical!M1161</f>
        <v>-1.7715012485143796E-3</v>
      </c>
      <c r="G1161" s="55">
        <f>Bond_Historical!N1161</f>
        <v>-2.4582283963782412E-3</v>
      </c>
      <c r="H1161" s="55">
        <f>Bond_Historical!O1161</f>
        <v>7.714619350314599E-4</v>
      </c>
      <c r="I1161" s="55">
        <f>Bond_Historical!P1161</f>
        <v>-2.8231170233192953E-3</v>
      </c>
      <c r="J1161" s="55">
        <f>Equity_Historical!P1162</f>
        <v>-2.0501185837284086E-3</v>
      </c>
      <c r="K1161" s="55">
        <f>Equity_Historical!Q1162</f>
        <v>1.858843256598413E-2</v>
      </c>
      <c r="L1161" s="55">
        <f>Equity_Historical!R1162</f>
        <v>1.3487120225578797E-2</v>
      </c>
      <c r="M1161" s="55">
        <f>Equity_Historical!S1162</f>
        <v>6.1478421183604158E-3</v>
      </c>
      <c r="N1161" s="55">
        <f>Equity_Historical!T1162</f>
        <v>1.3539078789428147E-2</v>
      </c>
      <c r="O1161" s="55">
        <f>Equity_Historical!U1162</f>
        <v>4.7317316938859611E-3</v>
      </c>
      <c r="P1161" s="55">
        <f>Equity_Historical!V1162</f>
        <v>-6.7882170147117466E-3</v>
      </c>
      <c r="Q1161" s="55">
        <f>Equity_Historical!W1162</f>
        <v>1.4561531302075071E-2</v>
      </c>
      <c r="R1161" s="55">
        <f>Equity_Historical!X1162</f>
        <v>1.5807356216641321E-2</v>
      </c>
      <c r="S1161" s="55">
        <f>Equity_Historical!Y1162</f>
        <v>-1.7404135862888637E-2</v>
      </c>
      <c r="T1161" s="55">
        <f>Equity_Historical!Z1162</f>
        <v>1.6999272122359164E-2</v>
      </c>
      <c r="V1161" s="55"/>
      <c r="W1161" s="55">
        <v>-1.5532073957261481E-3</v>
      </c>
      <c r="X1161" s="55">
        <v>-1.2866485660785212E-2</v>
      </c>
      <c r="Y1161" s="94">
        <f t="shared" si="77"/>
        <v>-8.3411743547615862E-3</v>
      </c>
      <c r="Z1161" s="54">
        <f t="shared" si="78"/>
        <v>991658.82564523839</v>
      </c>
      <c r="AA1161" s="54">
        <f t="shared" si="79"/>
        <v>-8341.1743547616061</v>
      </c>
      <c r="AB1161" s="101">
        <v>15062.249496932956</v>
      </c>
      <c r="AC1161" s="6">
        <f t="shared" si="76"/>
        <v>950938.43913303409</v>
      </c>
    </row>
    <row r="1162" spans="2:29">
      <c r="B1162" s="112">
        <v>45146</v>
      </c>
      <c r="C1162" s="33">
        <v>1158</v>
      </c>
      <c r="D1162" s="55">
        <f>Bond_Historical!K1162</f>
        <v>3.6251136919529686E-3</v>
      </c>
      <c r="E1162" s="55">
        <f>Bond_Historical!L1162</f>
        <v>2.3756333451379979E-3</v>
      </c>
      <c r="F1162" s="55">
        <f>Bond_Historical!M1162</f>
        <v>3.539824788504415E-3</v>
      </c>
      <c r="G1162" s="55">
        <f>Bond_Historical!N1162</f>
        <v>3.9678652417993454E-3</v>
      </c>
      <c r="H1162" s="55">
        <f>Bond_Historical!O1162</f>
        <v>1.9261089038803068E-4</v>
      </c>
      <c r="I1162" s="55">
        <f>Bond_Historical!P1162</f>
        <v>2.8231170233191626E-3</v>
      </c>
      <c r="J1162" s="55">
        <f>Equity_Historical!P1163</f>
        <v>4.9319017014248529E-3</v>
      </c>
      <c r="K1162" s="55">
        <f>Equity_Historical!Q1163</f>
        <v>-1.2460385627854292E-2</v>
      </c>
      <c r="L1162" s="55">
        <f>Equity_Historical!R1163</f>
        <v>9.963928535727121E-4</v>
      </c>
      <c r="M1162" s="55">
        <f>Equity_Historical!S1163</f>
        <v>-2.4929754927299525E-3</v>
      </c>
      <c r="N1162" s="55">
        <f>Equity_Historical!T1163</f>
        <v>-6.2954826711625351E-3</v>
      </c>
      <c r="O1162" s="55">
        <f>Equity_Historical!U1163</f>
        <v>-5.6294500106019076E-3</v>
      </c>
      <c r="P1162" s="55">
        <f>Equity_Historical!V1163</f>
        <v>5.9218393296810471E-3</v>
      </c>
      <c r="Q1162" s="55">
        <f>Equity_Historical!W1163</f>
        <v>6.270287915361706E-3</v>
      </c>
      <c r="R1162" s="55">
        <f>Equity_Historical!X1163</f>
        <v>-9.6007721570005519E-3</v>
      </c>
      <c r="S1162" s="55">
        <f>Equity_Historical!Y1163</f>
        <v>5.2975430444512327E-3</v>
      </c>
      <c r="T1162" s="55">
        <f>Equity_Historical!Z1163</f>
        <v>-1.972657655325527E-3</v>
      </c>
      <c r="V1162" s="55"/>
      <c r="W1162" s="55">
        <v>3.1981386133029515E-3</v>
      </c>
      <c r="X1162" s="55">
        <v>2.2607188940511253E-3</v>
      </c>
      <c r="Y1162" s="94">
        <f t="shared" si="77"/>
        <v>2.6356867817518559E-3</v>
      </c>
      <c r="Z1162" s="54">
        <f t="shared" si="78"/>
        <v>1002635.6867817518</v>
      </c>
      <c r="AA1162" s="54">
        <f t="shared" si="79"/>
        <v>2635.6867817518068</v>
      </c>
      <c r="AB1162" s="101">
        <v>15131.278452264844</v>
      </c>
      <c r="AC1162" s="6">
        <f t="shared" si="76"/>
        <v>953574.12591478589</v>
      </c>
    </row>
    <row r="1163" spans="2:29">
      <c r="B1163" s="112">
        <v>45147</v>
      </c>
      <c r="C1163" s="33">
        <v>1159</v>
      </c>
      <c r="D1163" s="55">
        <f>Bond_Historical!K1163</f>
        <v>2.7849201361300642E-4</v>
      </c>
      <c r="E1163" s="55">
        <f>Bond_Historical!L1163</f>
        <v>7.2186211986963677E-4</v>
      </c>
      <c r="F1163" s="55">
        <f>Bond_Historical!M1163</f>
        <v>8.8317054084557467E-4</v>
      </c>
      <c r="G1163" s="55">
        <f>Bond_Historical!N1163</f>
        <v>9.4249557126582231E-4</v>
      </c>
      <c r="H1163" s="55">
        <f>Bond_Historical!O1163</f>
        <v>-7.7115644070019883E-4</v>
      </c>
      <c r="I1163" s="55">
        <f>Bond_Historical!P1163</f>
        <v>1.6097821676546509E-3</v>
      </c>
      <c r="J1163" s="55">
        <f>Equity_Historical!P1164</f>
        <v>1.6844194042761641E-2</v>
      </c>
      <c r="K1163" s="55">
        <f>Equity_Historical!Q1164</f>
        <v>-2.4052385040368066E-2</v>
      </c>
      <c r="L1163" s="55">
        <f>Equity_Historical!R1164</f>
        <v>1.6170780934126037E-3</v>
      </c>
      <c r="M1163" s="55">
        <f>Equity_Historical!S1164</f>
        <v>7.6771349892111227E-4</v>
      </c>
      <c r="N1163" s="55">
        <f>Equity_Historical!T1164</f>
        <v>-1.5717595998551864E-2</v>
      </c>
      <c r="O1163" s="55">
        <f>Equity_Historical!U1164</f>
        <v>-1.3498474746368004E-2</v>
      </c>
      <c r="P1163" s="55">
        <f>Equity_Historical!V1164</f>
        <v>1.3397832338783632E-2</v>
      </c>
      <c r="Q1163" s="55">
        <f>Equity_Historical!W1164</f>
        <v>-2.525434936334895E-3</v>
      </c>
      <c r="R1163" s="55">
        <f>Equity_Historical!X1164</f>
        <v>-7.4407117750507788E-3</v>
      </c>
      <c r="S1163" s="55">
        <f>Equity_Historical!Y1164</f>
        <v>-8.9946459883072753E-3</v>
      </c>
      <c r="T1163" s="55">
        <f>Equity_Historical!Z1164</f>
        <v>1.2994209807806604E-2</v>
      </c>
      <c r="V1163" s="55"/>
      <c r="W1163" s="55">
        <v>8.0222430634767459E-4</v>
      </c>
      <c r="X1163" s="55">
        <v>-7.9936623447717983E-3</v>
      </c>
      <c r="Y1163" s="94">
        <f t="shared" si="77"/>
        <v>-4.4753076843240093E-3</v>
      </c>
      <c r="Z1163" s="54">
        <f t="shared" si="78"/>
        <v>995524.69231567602</v>
      </c>
      <c r="AA1163" s="54">
        <f t="shared" si="79"/>
        <v>-4475.3076843239833</v>
      </c>
      <c r="AB1163" s="101">
        <v>15140.155670964275</v>
      </c>
      <c r="AC1163" s="6">
        <f t="shared" si="76"/>
        <v>949098.81823046191</v>
      </c>
    </row>
    <row r="1164" spans="2:29">
      <c r="B1164" s="112">
        <v>45148</v>
      </c>
      <c r="C1164" s="33">
        <v>1160</v>
      </c>
      <c r="D1164" s="55">
        <f>Bond_Historical!K1164</f>
        <v>-5.5811370072300836E-3</v>
      </c>
      <c r="E1164" s="55">
        <f>Bond_Historical!L1164</f>
        <v>-6.5158704904143445E-3</v>
      </c>
      <c r="F1164" s="55">
        <f>Bond_Historical!M1164</f>
        <v>-5.7535366689875703E-3</v>
      </c>
      <c r="G1164" s="55">
        <f>Bond_Historical!N1164</f>
        <v>-7.0898638850177666E-3</v>
      </c>
      <c r="H1164" s="55">
        <f>Bond_Historical!O1164</f>
        <v>-4.6393703677707421E-3</v>
      </c>
      <c r="I1164" s="55">
        <f>Bond_Historical!P1164</f>
        <v>-4.0208465716308218E-4</v>
      </c>
      <c r="J1164" s="55">
        <f>Equity_Historical!P1165</f>
        <v>5.0984447736747178E-3</v>
      </c>
      <c r="K1164" s="55">
        <f>Equity_Historical!Q1165</f>
        <v>1.7350417785307176E-3</v>
      </c>
      <c r="L1164" s="55">
        <f>Equity_Historical!R1165</f>
        <v>-4.9899241286748767E-4</v>
      </c>
      <c r="M1164" s="55">
        <f>Equity_Historical!S1165</f>
        <v>2.6824822719665759E-3</v>
      </c>
      <c r="N1164" s="55">
        <f>Equity_Historical!T1165</f>
        <v>-3.1471797220561921E-3</v>
      </c>
      <c r="O1164" s="55">
        <f>Equity_Historical!U1165</f>
        <v>-1.4966516806514168E-3</v>
      </c>
      <c r="P1164" s="55">
        <f>Equity_Historical!V1165</f>
        <v>-8.5558383904782973E-4</v>
      </c>
      <c r="Q1164" s="55">
        <f>Equity_Historical!W1165</f>
        <v>-6.0648772470321731E-3</v>
      </c>
      <c r="R1164" s="55">
        <f>Equity_Historical!X1165</f>
        <v>2.7247678521413669E-3</v>
      </c>
      <c r="S1164" s="55">
        <f>Equity_Historical!Y1165</f>
        <v>-1.2355542677008036E-3</v>
      </c>
      <c r="T1164" s="55">
        <f>Equity_Historical!Z1165</f>
        <v>-3.4915820467472589E-3</v>
      </c>
      <c r="V1164" s="55"/>
      <c r="W1164" s="55">
        <v>-5.6309042089659174E-3</v>
      </c>
      <c r="X1164" s="55">
        <v>5.857935786812399E-4</v>
      </c>
      <c r="Y1164" s="94">
        <f t="shared" si="77"/>
        <v>-1.9008855363776233E-3</v>
      </c>
      <c r="Z1164" s="54">
        <f t="shared" si="78"/>
        <v>998099.11446362233</v>
      </c>
      <c r="AA1164" s="54">
        <f t="shared" si="79"/>
        <v>-1900.8855363776674</v>
      </c>
      <c r="AB1164" s="101">
        <v>15213.773011945421</v>
      </c>
      <c r="AC1164" s="6">
        <f t="shared" si="76"/>
        <v>947197.93269408424</v>
      </c>
    </row>
    <row r="1165" spans="2:29">
      <c r="B1165" s="112">
        <v>45149</v>
      </c>
      <c r="C1165" s="33">
        <v>1161</v>
      </c>
      <c r="D1165" s="55">
        <f>Bond_Historical!K1165</f>
        <v>-3.2235851163864102E-3</v>
      </c>
      <c r="E1165" s="55">
        <f>Bond_Historical!L1165</f>
        <v>-3.1180201043518214E-3</v>
      </c>
      <c r="F1165" s="55">
        <f>Bond_Historical!M1165</f>
        <v>-2.6668139384679332E-3</v>
      </c>
      <c r="G1165" s="55">
        <f>Bond_Historical!N1165</f>
        <v>-3.4210754441398056E-3</v>
      </c>
      <c r="H1165" s="55">
        <f>Bond_Historical!O1165</f>
        <v>-1.7453798391337562E-3</v>
      </c>
      <c r="I1165" s="55">
        <f>Bond_Historical!P1165</f>
        <v>-1.0063509409408077E-3</v>
      </c>
      <c r="J1165" s="55">
        <f>Equity_Historical!P1166</f>
        <v>1.5409124968945399E-2</v>
      </c>
      <c r="K1165" s="55">
        <f>Equity_Historical!Q1166</f>
        <v>-1.3500772660236948E-2</v>
      </c>
      <c r="L1165" s="55">
        <f>Equity_Historical!R1166</f>
        <v>5.8483655225872741E-3</v>
      </c>
      <c r="M1165" s="55">
        <f>Equity_Historical!S1166</f>
        <v>-6.3345389560240323E-3</v>
      </c>
      <c r="N1165" s="55">
        <f>Equity_Historical!T1166</f>
        <v>2.3613128737779866E-3</v>
      </c>
      <c r="O1165" s="55">
        <f>Equity_Historical!U1166</f>
        <v>5.7790523213984805E-3</v>
      </c>
      <c r="P1165" s="55">
        <f>Equity_Historical!V1166</f>
        <v>9.0896891701378914E-4</v>
      </c>
      <c r="Q1165" s="55">
        <f>Equity_Historical!W1166</f>
        <v>4.6347577046464443E-3</v>
      </c>
      <c r="R1165" s="55">
        <f>Equity_Historical!X1166</f>
        <v>8.9572599900799143E-3</v>
      </c>
      <c r="S1165" s="55">
        <f>Equity_Historical!Y1166</f>
        <v>3.3753551024644002E-4</v>
      </c>
      <c r="T1165" s="55">
        <f>Equity_Historical!Z1166</f>
        <v>1.149852079369215E-3</v>
      </c>
      <c r="V1165" s="55"/>
      <c r="W1165" s="55">
        <v>-2.8215427962349025E-3</v>
      </c>
      <c r="X1165" s="55">
        <v>1.31564527004213E-2</v>
      </c>
      <c r="Y1165" s="94">
        <f t="shared" si="77"/>
        <v>6.7652545017588186E-3</v>
      </c>
      <c r="Z1165" s="54">
        <f t="shared" si="78"/>
        <v>1006765.2545017588</v>
      </c>
      <c r="AA1165" s="54">
        <f t="shared" si="79"/>
        <v>6765.2545017588418</v>
      </c>
      <c r="AB1165" s="101">
        <v>15227.17866251769</v>
      </c>
      <c r="AC1165" s="6">
        <f t="shared" si="76"/>
        <v>953963.18719584309</v>
      </c>
    </row>
    <row r="1166" spans="2:29">
      <c r="B1166" s="112">
        <v>45152</v>
      </c>
      <c r="C1166" s="33">
        <v>1162</v>
      </c>
      <c r="D1166" s="55">
        <f>Bond_Historical!K1166</f>
        <v>-1.2639931678706401E-3</v>
      </c>
      <c r="E1166" s="55">
        <f>Bond_Historical!L1166</f>
        <v>-7.2876759086605092E-4</v>
      </c>
      <c r="F1166" s="55">
        <f>Bond_Historical!M1166</f>
        <v>-1.3358741917360215E-3</v>
      </c>
      <c r="G1166" s="55">
        <f>Bond_Historical!N1166</f>
        <v>-3.8085712236563316E-4</v>
      </c>
      <c r="H1166" s="55">
        <f>Bond_Historical!O1166</f>
        <v>-2.3319813566172972E-3</v>
      </c>
      <c r="I1166" s="55">
        <f>Bond_Historical!P1166</f>
        <v>2.0113826244654073E-3</v>
      </c>
      <c r="J1166" s="55">
        <f>Equity_Historical!P1167</f>
        <v>8.0448043172032583E-4</v>
      </c>
      <c r="K1166" s="55">
        <f>Equity_Historical!Q1167</f>
        <v>1.4971532464244859E-2</v>
      </c>
      <c r="L1166" s="55">
        <f>Equity_Historical!R1167</f>
        <v>-7.4720864375766808E-3</v>
      </c>
      <c r="M1166" s="55">
        <f>Equity_Historical!S1167</f>
        <v>-1.9275212079267715E-3</v>
      </c>
      <c r="N1166" s="55">
        <f>Equity_Historical!T1167</f>
        <v>4.836365117759445E-3</v>
      </c>
      <c r="O1166" s="55">
        <f>Equity_Historical!U1167</f>
        <v>2.0696897529992476E-3</v>
      </c>
      <c r="P1166" s="55">
        <f>Equity_Historical!V1167</f>
        <v>2.1377293876420685E-4</v>
      </c>
      <c r="Q1166" s="55">
        <f>Equity_Historical!W1167</f>
        <v>-1.4080976581929028E-2</v>
      </c>
      <c r="R1166" s="55">
        <f>Equity_Historical!X1167</f>
        <v>5.7313721883360301E-3</v>
      </c>
      <c r="S1166" s="55">
        <f>Equity_Historical!Y1167</f>
        <v>9.3494522807316786E-3</v>
      </c>
      <c r="T1166" s="55">
        <f>Equity_Historical!Z1167</f>
        <v>5.8898275030272043E-3</v>
      </c>
      <c r="V1166" s="55"/>
      <c r="W1166" s="55">
        <v>-5.6247956701668681E-4</v>
      </c>
      <c r="X1166" s="55">
        <v>3.1677576058862485E-3</v>
      </c>
      <c r="Y1166" s="94">
        <f t="shared" si="77"/>
        <v>1.6756627367250742E-3</v>
      </c>
      <c r="Z1166" s="54">
        <f t="shared" si="78"/>
        <v>1001675.6627367251</v>
      </c>
      <c r="AA1166" s="54">
        <f t="shared" si="79"/>
        <v>1675.6627367250621</v>
      </c>
      <c r="AB1166" s="101">
        <v>15290.942915357184</v>
      </c>
      <c r="AC1166" s="6">
        <f t="shared" si="76"/>
        <v>955638.84993256815</v>
      </c>
    </row>
    <row r="1167" spans="2:29">
      <c r="B1167" s="112">
        <v>45153</v>
      </c>
      <c r="C1167" s="33">
        <v>1163</v>
      </c>
      <c r="D1167" s="55">
        <f>Bond_Historical!K1167</f>
        <v>-2.2513636897482101E-3</v>
      </c>
      <c r="E1167" s="55">
        <f>Bond_Historical!L1167</f>
        <v>-2.712063078624483E-3</v>
      </c>
      <c r="F1167" s="55">
        <f>Bond_Historical!M1167</f>
        <v>-1.337752144621926E-3</v>
      </c>
      <c r="G1167" s="55">
        <f>Bond_Historical!N1167</f>
        <v>-5.2513336299909149E-3</v>
      </c>
      <c r="H1167" s="55">
        <f>Bond_Historical!O1167</f>
        <v>-3.1176663275423568E-3</v>
      </c>
      <c r="I1167" s="55">
        <f>Bond_Historical!P1167</f>
        <v>-1.4074423265541659E-3</v>
      </c>
      <c r="J1167" s="55">
        <f>Equity_Historical!P1168</f>
        <v>-2.6008696551393765E-2</v>
      </c>
      <c r="K1167" s="55">
        <f>Equity_Historical!Q1168</f>
        <v>-1.3944379699242558E-2</v>
      </c>
      <c r="L1167" s="55">
        <f>Equity_Historical!R1168</f>
        <v>-5.13809105595389E-3</v>
      </c>
      <c r="M1167" s="55">
        <f>Equity_Historical!S1168</f>
        <v>-9.4989049594280603E-3</v>
      </c>
      <c r="N1167" s="55">
        <f>Equity_Historical!T1168</f>
        <v>-1.8955498898244789E-2</v>
      </c>
      <c r="O1167" s="55">
        <f>Equity_Historical!U1168</f>
        <v>-2.5786703261435836E-2</v>
      </c>
      <c r="P1167" s="55">
        <f>Equity_Historical!V1168</f>
        <v>-8.0472572202274009E-3</v>
      </c>
      <c r="Q1167" s="55">
        <f>Equity_Historical!W1168</f>
        <v>-1.2129502633547121E-2</v>
      </c>
      <c r="R1167" s="55">
        <f>Equity_Historical!X1168</f>
        <v>-8.3331309322101747E-3</v>
      </c>
      <c r="S1167" s="55">
        <f>Equity_Historical!Y1168</f>
        <v>-1.126360140300141E-2</v>
      </c>
      <c r="T1167" s="55">
        <f>Equity_Historical!Z1168</f>
        <v>-1.3712163350365663E-2</v>
      </c>
      <c r="V1167" s="55"/>
      <c r="W1167" s="55">
        <v>-3.0494826018406E-3</v>
      </c>
      <c r="X1167" s="55">
        <v>-2.3787928304841988E-2</v>
      </c>
      <c r="Y1167" s="94">
        <f t="shared" si="77"/>
        <v>-1.5492550023641433E-2</v>
      </c>
      <c r="Z1167" s="54">
        <f t="shared" si="78"/>
        <v>984507.44997635856</v>
      </c>
      <c r="AA1167" s="54">
        <f t="shared" si="79"/>
        <v>-15492.550023641437</v>
      </c>
      <c r="AB1167" s="101">
        <v>15362.850603143801</v>
      </c>
      <c r="AC1167" s="6">
        <f t="shared" si="76"/>
        <v>940146.29990892671</v>
      </c>
    </row>
    <row r="1168" spans="2:29">
      <c r="B1168" s="112">
        <v>45154</v>
      </c>
      <c r="C1168" s="33">
        <v>1164</v>
      </c>
      <c r="D1168" s="55">
        <f>Bond_Historical!K1168</f>
        <v>-2.8211524416023306E-3</v>
      </c>
      <c r="E1168" s="55">
        <f>Bond_Historical!L1168</f>
        <v>-2.4052074314577609E-3</v>
      </c>
      <c r="F1168" s="55">
        <f>Bond_Historical!M1168</f>
        <v>-2.6810675313110543E-3</v>
      </c>
      <c r="G1168" s="55">
        <f>Bond_Historical!N1168</f>
        <v>-4.509427636732977E-3</v>
      </c>
      <c r="H1168" s="55">
        <f>Bond_Historical!O1168</f>
        <v>-2.1490863455712033E-3</v>
      </c>
      <c r="I1168" s="55">
        <f>Bond_Historical!P1168</f>
        <v>-1.4095699330983981E-3</v>
      </c>
      <c r="J1168" s="55">
        <f>Equity_Historical!P1169</f>
        <v>-1.697012026619156E-2</v>
      </c>
      <c r="K1168" s="55">
        <f>Equity_Historical!Q1169</f>
        <v>-2.5695780535841158E-2</v>
      </c>
      <c r="L1168" s="55">
        <f>Equity_Historical!R1169</f>
        <v>5.0237708872074704E-4</v>
      </c>
      <c r="M1168" s="55">
        <f>Equity_Historical!S1169</f>
        <v>-3.5122103354315549E-3</v>
      </c>
      <c r="N1168" s="55">
        <f>Equity_Historical!T1169</f>
        <v>-6.5329101770589589E-3</v>
      </c>
      <c r="O1168" s="55">
        <f>Equity_Historical!U1169</f>
        <v>-4.2522516727879212E-3</v>
      </c>
      <c r="P1168" s="55">
        <f>Equity_Historical!V1169</f>
        <v>-4.2135796195584795E-2</v>
      </c>
      <c r="Q1168" s="55">
        <f>Equity_Historical!W1169</f>
        <v>1.3030571553415473E-2</v>
      </c>
      <c r="R1168" s="55">
        <f>Equity_Historical!X1169</f>
        <v>-6.1966317983058227E-3</v>
      </c>
      <c r="S1168" s="55">
        <f>Equity_Historical!Y1169</f>
        <v>-4.9714458492694106E-3</v>
      </c>
      <c r="T1168" s="55">
        <f>Equity_Historical!Z1169</f>
        <v>-1.8092589636328701E-2</v>
      </c>
      <c r="V1168" s="55"/>
      <c r="W1168" s="55">
        <v>-3.0410609314271489E-3</v>
      </c>
      <c r="X1168" s="55">
        <v>-3.5280474536572459E-2</v>
      </c>
      <c r="Y1168" s="94">
        <f t="shared" si="77"/>
        <v>-2.2384709094514336E-2</v>
      </c>
      <c r="Z1168" s="54">
        <f t="shared" si="78"/>
        <v>977615.29090548563</v>
      </c>
      <c r="AA1168" s="54">
        <f t="shared" si="79"/>
        <v>-22384.709094514372</v>
      </c>
      <c r="AB1168" s="101">
        <v>15479.169046898955</v>
      </c>
      <c r="AC1168" s="6">
        <f t="shared" si="76"/>
        <v>917761.59081441234</v>
      </c>
    </row>
    <row r="1169" spans="2:29">
      <c r="B1169" s="112">
        <v>45155</v>
      </c>
      <c r="C1169" s="33">
        <v>1165</v>
      </c>
      <c r="D1169" s="55">
        <f>Bond_Historical!K1169</f>
        <v>-9.8943132172571446E-4</v>
      </c>
      <c r="E1169" s="55">
        <f>Bond_Historical!L1169</f>
        <v>-1.0475889924451477E-3</v>
      </c>
      <c r="F1169" s="55">
        <f>Bond_Historical!M1169</f>
        <v>0</v>
      </c>
      <c r="G1169" s="55">
        <f>Bond_Historical!N1169</f>
        <v>-2.6963137806631805E-3</v>
      </c>
      <c r="H1169" s="55">
        <f>Bond_Historical!O1169</f>
        <v>-7.8262341797578319E-4</v>
      </c>
      <c r="I1169" s="55">
        <f>Bond_Historical!P1169</f>
        <v>-3.0268223754802061E-3</v>
      </c>
      <c r="J1169" s="55">
        <f>Equity_Historical!P1170</f>
        <v>1.9186584391212038E-2</v>
      </c>
      <c r="K1169" s="55">
        <f>Equity_Historical!Q1170</f>
        <v>-3.1760744929040685E-2</v>
      </c>
      <c r="L1169" s="55">
        <f>Equity_Historical!R1170</f>
        <v>-2.2671228800623264E-2</v>
      </c>
      <c r="M1169" s="55">
        <f>Equity_Historical!S1170</f>
        <v>-4.1132373464170761E-3</v>
      </c>
      <c r="N1169" s="55">
        <f>Equity_Historical!T1170</f>
        <v>9.3590151998659702E-4</v>
      </c>
      <c r="O1169" s="55">
        <f>Equity_Historical!U1170</f>
        <v>-1.0441129625922901E-2</v>
      </c>
      <c r="P1169" s="55">
        <f>Equity_Historical!V1170</f>
        <v>-9.483584670162741E-3</v>
      </c>
      <c r="Q1169" s="55">
        <f>Equity_Historical!W1170</f>
        <v>-6.5507320716375666E-3</v>
      </c>
      <c r="R1169" s="55">
        <f>Equity_Historical!X1170</f>
        <v>-1.9248307105589783E-2</v>
      </c>
      <c r="S1169" s="55">
        <f>Equity_Historical!Y1170</f>
        <v>-1.4662048762189477E-2</v>
      </c>
      <c r="T1169" s="55">
        <f>Equity_Historical!Z1170</f>
        <v>-1.133929845027731E-2</v>
      </c>
      <c r="V1169" s="55"/>
      <c r="W1169" s="55">
        <v>-1.5667480541882008E-3</v>
      </c>
      <c r="X1169" s="55">
        <v>6.3210172538545051E-3</v>
      </c>
      <c r="Y1169" s="94">
        <f t="shared" si="77"/>
        <v>3.1659111306374227E-3</v>
      </c>
      <c r="Z1169" s="54">
        <f t="shared" si="78"/>
        <v>1003165.9111306374</v>
      </c>
      <c r="AA1169" s="54">
        <f t="shared" si="79"/>
        <v>3165.9111306373961</v>
      </c>
      <c r="AB1169" s="101">
        <v>15490.924192709383</v>
      </c>
      <c r="AC1169" s="6">
        <f t="shared" si="76"/>
        <v>920927.50194504973</v>
      </c>
    </row>
    <row r="1170" spans="2:29">
      <c r="B1170" s="112">
        <v>45156</v>
      </c>
      <c r="C1170" s="33">
        <v>1166</v>
      </c>
      <c r="D1170" s="55">
        <f>Bond_Historical!K1170</f>
        <v>2.1188764178189982E-3</v>
      </c>
      <c r="E1170" s="55">
        <f>Bond_Historical!L1170</f>
        <v>2.1986120665985049E-3</v>
      </c>
      <c r="F1170" s="55">
        <f>Bond_Historical!M1170</f>
        <v>1.3413411531432097E-3</v>
      </c>
      <c r="G1170" s="55">
        <f>Bond_Historical!N1170</f>
        <v>3.7533413882159814E-3</v>
      </c>
      <c r="H1170" s="55">
        <f>Bond_Historical!O1170</f>
        <v>1.3692340023767084E-3</v>
      </c>
      <c r="I1170" s="55">
        <f>Bond_Historical!P1170</f>
        <v>-2.2257123169792579E-3</v>
      </c>
      <c r="J1170" s="55">
        <f>Equity_Historical!P1171</f>
        <v>1.5015858161363962E-2</v>
      </c>
      <c r="K1170" s="55">
        <f>Equity_Historical!Q1171</f>
        <v>-6.4749958044289313E-3</v>
      </c>
      <c r="L1170" s="55">
        <f>Equity_Historical!R1171</f>
        <v>1.4285050922333739E-2</v>
      </c>
      <c r="M1170" s="55">
        <f>Equity_Historical!S1171</f>
        <v>-6.4979994293766991E-3</v>
      </c>
      <c r="N1170" s="55">
        <f>Equity_Historical!T1171</f>
        <v>7.5884109358995899E-3</v>
      </c>
      <c r="O1170" s="55">
        <f>Equity_Historical!U1171</f>
        <v>2.2848985375021891E-3</v>
      </c>
      <c r="P1170" s="55">
        <f>Equity_Historical!V1171</f>
        <v>7.9374918291282189E-4</v>
      </c>
      <c r="Q1170" s="55">
        <f>Equity_Historical!W1171</f>
        <v>1.2051720928210951E-2</v>
      </c>
      <c r="R1170" s="55">
        <f>Equity_Historical!X1171</f>
        <v>9.0287429264601111E-3</v>
      </c>
      <c r="S1170" s="55">
        <f>Equity_Historical!Y1171</f>
        <v>2.8121761740687434E-3</v>
      </c>
      <c r="T1170" s="55">
        <f>Equity_Historical!Z1171</f>
        <v>-5.4266087485787498E-2</v>
      </c>
      <c r="V1170" s="55"/>
      <c r="W1170" s="55">
        <v>1.9499823818467919E-3</v>
      </c>
      <c r="X1170" s="55">
        <v>5.5900766382566955E-2</v>
      </c>
      <c r="Y1170" s="94">
        <f t="shared" si="77"/>
        <v>3.4320452782278889E-2</v>
      </c>
      <c r="Z1170" s="54">
        <f t="shared" si="78"/>
        <v>1034320.4527822789</v>
      </c>
      <c r="AA1170" s="54">
        <f t="shared" si="79"/>
        <v>34320.45278227888</v>
      </c>
      <c r="AB1170" s="101">
        <v>15493.193582938984</v>
      </c>
      <c r="AC1170" s="6">
        <f t="shared" si="76"/>
        <v>955247.95472732862</v>
      </c>
    </row>
    <row r="1171" spans="2:29">
      <c r="B1171" s="112">
        <v>45159</v>
      </c>
      <c r="C1171" s="33">
        <v>1167</v>
      </c>
      <c r="D1171" s="55">
        <f>Bond_Historical!K1171</f>
        <v>-4.8090418198839038E-3</v>
      </c>
      <c r="E1171" s="55">
        <f>Bond_Historical!L1171</f>
        <v>-5.0324301320427344E-3</v>
      </c>
      <c r="F1171" s="55">
        <f>Bond_Historical!M1171</f>
        <v>-4.9272703700396926E-3</v>
      </c>
      <c r="G1171" s="55">
        <f>Bond_Historical!N1171</f>
        <v>-5.9735287064655888E-3</v>
      </c>
      <c r="H1171" s="55">
        <f>Bond_Historical!O1171</f>
        <v>-2.9363805277288408E-3</v>
      </c>
      <c r="I1171" s="55">
        <f>Bond_Historical!P1171</f>
        <v>-1.8246727422974887E-3</v>
      </c>
      <c r="J1171" s="55">
        <f>Equity_Historical!P1172</f>
        <v>-1.2160191960030167E-2</v>
      </c>
      <c r="K1171" s="55">
        <f>Equity_Historical!Q1172</f>
        <v>2.320610828050618E-2</v>
      </c>
      <c r="L1171" s="55">
        <f>Equity_Historical!R1172</f>
        <v>-2.6628619281090812E-3</v>
      </c>
      <c r="M1171" s="55">
        <f>Equity_Historical!S1172</f>
        <v>-1.7796626831212937E-3</v>
      </c>
      <c r="N1171" s="55">
        <f>Equity_Historical!T1172</f>
        <v>-7.9894062677037751E-3</v>
      </c>
      <c r="O1171" s="55">
        <f>Equity_Historical!U1172</f>
        <v>3.4176428475390522E-3</v>
      </c>
      <c r="P1171" s="55">
        <f>Equity_Historical!V1172</f>
        <v>-8.1372907336634947E-3</v>
      </c>
      <c r="Q1171" s="55">
        <f>Equity_Historical!W1172</f>
        <v>-6.8528107649132057E-3</v>
      </c>
      <c r="R1171" s="55">
        <f>Equity_Historical!X1172</f>
        <v>-1.5260012390213077E-3</v>
      </c>
      <c r="S1171" s="55">
        <f>Equity_Historical!Y1172</f>
        <v>7.7069161585583325E-3</v>
      </c>
      <c r="T1171" s="55">
        <f>Equity_Historical!Z1172</f>
        <v>-1.5816211153158767E-2</v>
      </c>
      <c r="V1171" s="55"/>
      <c r="W1171" s="55">
        <v>-4.8043813167269163E-3</v>
      </c>
      <c r="X1171" s="55">
        <v>-2.5854037792904638E-3</v>
      </c>
      <c r="Y1171" s="94">
        <f t="shared" si="77"/>
        <v>-3.4729947942650449E-3</v>
      </c>
      <c r="Z1171" s="54">
        <f t="shared" si="78"/>
        <v>996527.00520573498</v>
      </c>
      <c r="AA1171" s="54">
        <f t="shared" si="79"/>
        <v>-3472.9947942650178</v>
      </c>
      <c r="AB1171" s="101">
        <v>15551.718338166247</v>
      </c>
      <c r="AC1171" s="6">
        <f t="shared" si="76"/>
        <v>951774.9599330636</v>
      </c>
    </row>
    <row r="1172" spans="2:29">
      <c r="B1172" s="112">
        <v>45160</v>
      </c>
      <c r="C1172" s="33">
        <v>1168</v>
      </c>
      <c r="D1172" s="55">
        <f>Bond_Historical!K1172</f>
        <v>1.2753145563288628E-3</v>
      </c>
      <c r="E1172" s="55">
        <f>Bond_Historical!L1172</f>
        <v>1.0503139254010503E-3</v>
      </c>
      <c r="F1172" s="55">
        <f>Bond_Historical!M1172</f>
        <v>8.9765423448588319E-4</v>
      </c>
      <c r="G1172" s="55">
        <f>Bond_Historical!N1172</f>
        <v>3.0877430676955605E-3</v>
      </c>
      <c r="H1172" s="55">
        <f>Bond_Historical!O1172</f>
        <v>1.9585447424170792E-3</v>
      </c>
      <c r="I1172" s="55">
        <f>Bond_Historical!P1172</f>
        <v>-2.2346104249203269E-3</v>
      </c>
      <c r="J1172" s="55">
        <f>Equity_Historical!P1173</f>
        <v>-5.6270666418880922E-3</v>
      </c>
      <c r="K1172" s="55">
        <f>Equity_Historical!Q1173</f>
        <v>-7.9653533671005666E-3</v>
      </c>
      <c r="L1172" s="55">
        <f>Equity_Historical!R1173</f>
        <v>-3.1795018418422417E-3</v>
      </c>
      <c r="M1172" s="55">
        <f>Equity_Historical!S1173</f>
        <v>1.1868070529291415E-3</v>
      </c>
      <c r="N1172" s="55">
        <f>Equity_Historical!T1173</f>
        <v>-1.2240447600535543E-2</v>
      </c>
      <c r="O1172" s="55">
        <f>Equity_Historical!U1173</f>
        <v>-2.095656995339552E-2</v>
      </c>
      <c r="P1172" s="55">
        <f>Equity_Historical!V1173</f>
        <v>4.0484559907982796E-3</v>
      </c>
      <c r="Q1172" s="55">
        <f>Equity_Historical!W1173</f>
        <v>7.5243340816019402E-3</v>
      </c>
      <c r="R1172" s="55">
        <f>Equity_Historical!X1173</f>
        <v>-1.0787711131951807E-2</v>
      </c>
      <c r="S1172" s="55">
        <f>Equity_Historical!Y1173</f>
        <v>7.8738955521878515E-3</v>
      </c>
      <c r="T1172" s="55">
        <f>Equity_Historical!Z1173</f>
        <v>-1.438171175631129E-2</v>
      </c>
      <c r="V1172" s="55"/>
      <c r="W1172" s="55">
        <v>1.3478818694862859E-3</v>
      </c>
      <c r="X1172" s="55">
        <v>-6.2334458353241178E-3</v>
      </c>
      <c r="Y1172" s="94">
        <f t="shared" si="77"/>
        <v>-3.2009147533999562E-3</v>
      </c>
      <c r="Z1172" s="54">
        <f t="shared" si="78"/>
        <v>996799.08524660009</v>
      </c>
      <c r="AA1172" s="54">
        <f t="shared" si="79"/>
        <v>-3200.9147533999057</v>
      </c>
      <c r="AB1172" s="101">
        <v>15601.936762901838</v>
      </c>
      <c r="AC1172" s="6">
        <f t="shared" si="76"/>
        <v>948574.04517966369</v>
      </c>
    </row>
    <row r="1173" spans="2:29">
      <c r="B1173" s="112">
        <v>45161</v>
      </c>
      <c r="C1173" s="33">
        <v>1169</v>
      </c>
      <c r="D1173" s="55">
        <f>Bond_Historical!K1173</f>
        <v>9.0215672851059071E-3</v>
      </c>
      <c r="E1173" s="55">
        <f>Bond_Historical!L1173</f>
        <v>9.5096406281939445E-3</v>
      </c>
      <c r="F1173" s="55">
        <f>Bond_Historical!M1173</f>
        <v>8.0429688500795529E-3</v>
      </c>
      <c r="G1173" s="55">
        <f>Bond_Historical!N1173</f>
        <v>1.3967458437087028E-2</v>
      </c>
      <c r="H1173" s="55">
        <f>Bond_Historical!O1173</f>
        <v>9.1538644977608163E-3</v>
      </c>
      <c r="I1173" s="55">
        <f>Bond_Historical!P1173</f>
        <v>3.6541844582499835E-3</v>
      </c>
      <c r="J1173" s="55">
        <f>Equity_Historical!P1174</f>
        <v>-8.8269345377645983E-3</v>
      </c>
      <c r="K1173" s="55">
        <f>Equity_Historical!Q1174</f>
        <v>2.2825036945547203E-2</v>
      </c>
      <c r="L1173" s="55">
        <f>Equity_Historical!R1174</f>
        <v>6.9182999299894936E-3</v>
      </c>
      <c r="M1173" s="55">
        <f>Equity_Historical!S1174</f>
        <v>4.9295166986294461E-3</v>
      </c>
      <c r="N1173" s="55">
        <f>Equity_Historical!T1174</f>
        <v>8.4900545794073124E-3</v>
      </c>
      <c r="O1173" s="55">
        <f>Equity_Historical!U1174</f>
        <v>6.7403774019172032E-3</v>
      </c>
      <c r="P1173" s="55">
        <f>Equity_Historical!V1174</f>
        <v>1.1935540823772153E-2</v>
      </c>
      <c r="Q1173" s="55">
        <f>Equity_Historical!W1174</f>
        <v>7.3570447282284169E-3</v>
      </c>
      <c r="R1173" s="55">
        <f>Equity_Historical!X1174</f>
        <v>-5.9076884753835584E-3</v>
      </c>
      <c r="S1173" s="55">
        <f>Equity_Historical!Y1174</f>
        <v>2.1711459538762957E-2</v>
      </c>
      <c r="T1173" s="55">
        <f>Equity_Historical!Z1174</f>
        <v>2.3272637199153384E-2</v>
      </c>
      <c r="V1173" s="55"/>
      <c r="W1173" s="55">
        <v>9.8605327423034912E-3</v>
      </c>
      <c r="X1173" s="55">
        <v>-5.8314829458647952E-3</v>
      </c>
      <c r="Y1173" s="94">
        <f t="shared" si="77"/>
        <v>4.4532332940251966E-4</v>
      </c>
      <c r="Z1173" s="54">
        <f t="shared" si="78"/>
        <v>1000445.3233294025</v>
      </c>
      <c r="AA1173" s="54">
        <f t="shared" si="79"/>
        <v>445.32332940248307</v>
      </c>
      <c r="AB1173" s="101">
        <v>15744.598831353011</v>
      </c>
      <c r="AC1173" s="6">
        <f t="shared" si="76"/>
        <v>949019.36850906617</v>
      </c>
    </row>
    <row r="1174" spans="2:29">
      <c r="B1174" s="112">
        <v>45162</v>
      </c>
      <c r="C1174" s="33">
        <v>1170</v>
      </c>
      <c r="D1174" s="55">
        <f>Bond_Historical!K1174</f>
        <v>-2.3885210493851295E-3</v>
      </c>
      <c r="E1174" s="55">
        <f>Bond_Historical!L1174</f>
        <v>-2.2907356012548371E-3</v>
      </c>
      <c r="F1174" s="55">
        <f>Bond_Historical!M1174</f>
        <v>-2.2275707263229474E-3</v>
      </c>
      <c r="G1174" s="55">
        <f>Bond_Historical!N1174</f>
        <v>-3.4259588637031227E-3</v>
      </c>
      <c r="H1174" s="55">
        <f>Bond_Historical!O1174</f>
        <v>-4.2743775980286511E-3</v>
      </c>
      <c r="I1174" s="55">
        <f>Bond_Historical!P1174</f>
        <v>-1.4195740333297351E-3</v>
      </c>
      <c r="J1174" s="55">
        <f>Equity_Historical!P1175</f>
        <v>-7.4942075968558149E-3</v>
      </c>
      <c r="K1174" s="55">
        <f>Equity_Historical!Q1175</f>
        <v>-2.5784986530457032E-2</v>
      </c>
      <c r="L1174" s="55">
        <f>Equity_Historical!R1175</f>
        <v>-7.6829185720108488E-3</v>
      </c>
      <c r="M1174" s="55">
        <f>Equity_Historical!S1175</f>
        <v>-5.522623284622474E-3</v>
      </c>
      <c r="N1174" s="55">
        <f>Equity_Historical!T1175</f>
        <v>-3.6297157776724394E-3</v>
      </c>
      <c r="O1174" s="55">
        <f>Equity_Historical!U1175</f>
        <v>-9.504357214887429E-4</v>
      </c>
      <c r="P1174" s="55">
        <f>Equity_Historical!V1175</f>
        <v>-3.8873775701365769E-3</v>
      </c>
      <c r="Q1174" s="55">
        <f>Equity_Historical!W1175</f>
        <v>-6.4624153602792656E-3</v>
      </c>
      <c r="R1174" s="55">
        <f>Equity_Historical!X1175</f>
        <v>-2.7414530355992133E-3</v>
      </c>
      <c r="S1174" s="55">
        <f>Equity_Historical!Y1175</f>
        <v>-2.6518986229732918E-2</v>
      </c>
      <c r="T1174" s="55">
        <f>Equity_Historical!Z1175</f>
        <v>-1.9567262869563645E-2</v>
      </c>
      <c r="V1174" s="55"/>
      <c r="W1174" s="55">
        <v>-2.6421832981592566E-3</v>
      </c>
      <c r="X1174" s="55">
        <v>8.8736420197568916E-3</v>
      </c>
      <c r="Y1174" s="94">
        <f t="shared" si="77"/>
        <v>4.2673118925904314E-3</v>
      </c>
      <c r="Z1174" s="54">
        <f t="shared" si="78"/>
        <v>1004267.3118925905</v>
      </c>
      <c r="AA1174" s="54">
        <f t="shared" si="79"/>
        <v>4267.3118925904855</v>
      </c>
      <c r="AB1174" s="101">
        <v>15811.60061166063</v>
      </c>
      <c r="AC1174" s="6">
        <f t="shared" si="76"/>
        <v>953286.68040165666</v>
      </c>
    </row>
    <row r="1175" spans="2:29">
      <c r="B1175" s="112">
        <v>45163</v>
      </c>
      <c r="C1175" s="33">
        <v>1171</v>
      </c>
      <c r="D1175" s="55">
        <f>Bond_Historical!K1175</f>
        <v>0</v>
      </c>
      <c r="E1175" s="55">
        <f>Bond_Historical!L1175</f>
        <v>-6.2565883436365138E-4</v>
      </c>
      <c r="F1175" s="55">
        <f>Bond_Historical!M1175</f>
        <v>-4.4605561003501453E-4</v>
      </c>
      <c r="G1175" s="55">
        <f>Bond_Historical!N1175</f>
        <v>5.7172708019243435E-4</v>
      </c>
      <c r="H1175" s="55">
        <f>Bond_Historical!O1175</f>
        <v>-3.8957188420054363E-4</v>
      </c>
      <c r="I1175" s="55">
        <f>Bond_Historical!P1175</f>
        <v>-2.0271237257782153E-4</v>
      </c>
      <c r="J1175" s="55">
        <f>Equity_Historical!P1176</f>
        <v>1.7707840073092798E-2</v>
      </c>
      <c r="K1175" s="55">
        <f>Equity_Historical!Q1176</f>
        <v>-4.3687685309906545E-3</v>
      </c>
      <c r="L1175" s="55">
        <f>Equity_Historical!R1176</f>
        <v>5.910285912382832E-3</v>
      </c>
      <c r="M1175" s="55">
        <f>Equity_Historical!S1176</f>
        <v>6.8985317058125762E-3</v>
      </c>
      <c r="N1175" s="55">
        <f>Equity_Historical!T1176</f>
        <v>5.2387516130350141E-3</v>
      </c>
      <c r="O1175" s="55">
        <f>Equity_Historical!U1176</f>
        <v>-1.2232939951125222E-3</v>
      </c>
      <c r="P1175" s="55">
        <f>Equity_Historical!V1176</f>
        <v>2.1427949105026641E-3</v>
      </c>
      <c r="Q1175" s="55">
        <f>Equity_Historical!W1176</f>
        <v>4.6838966174002966E-3</v>
      </c>
      <c r="R1175" s="55">
        <f>Equity_Historical!X1176</f>
        <v>2.0874741092847919E-3</v>
      </c>
      <c r="S1175" s="55">
        <f>Equity_Historical!Y1176</f>
        <v>1.2563899914003133E-2</v>
      </c>
      <c r="T1175" s="55">
        <f>Equity_Historical!Z1176</f>
        <v>9.1909645552277468E-3</v>
      </c>
      <c r="V1175" s="55"/>
      <c r="W1175" s="55">
        <v>-8.0266155689223646E-5</v>
      </c>
      <c r="X1175" s="55">
        <v>1.2834721263804034E-3</v>
      </c>
      <c r="Y1175" s="94">
        <f t="shared" si="77"/>
        <v>7.3797681355255258E-4</v>
      </c>
      <c r="Z1175" s="54">
        <f t="shared" si="78"/>
        <v>1000737.9768135526</v>
      </c>
      <c r="AA1175" s="54">
        <f t="shared" si="79"/>
        <v>737.9768135525519</v>
      </c>
      <c r="AB1175" s="101">
        <v>15923.563407326583</v>
      </c>
      <c r="AC1175" s="6">
        <f t="shared" si="76"/>
        <v>954024.65721520921</v>
      </c>
    </row>
    <row r="1176" spans="2:29">
      <c r="B1176" s="112">
        <v>45166</v>
      </c>
      <c r="C1176" s="33">
        <v>1172</v>
      </c>
      <c r="D1176" s="55">
        <f>Bond_Historical!K1176</f>
        <v>1.8273215066393063E-3</v>
      </c>
      <c r="E1176" s="55">
        <f>Bond_Historical!L1176</f>
        <v>2.1880742328532574E-3</v>
      </c>
      <c r="F1176" s="55">
        <f>Bond_Historical!M1176</f>
        <v>1.3377521446220481E-3</v>
      </c>
      <c r="G1176" s="55">
        <f>Bond_Historical!N1176</f>
        <v>3.1391144851250674E-3</v>
      </c>
      <c r="H1176" s="55">
        <f>Bond_Historical!O1176</f>
        <v>3.8957188420045034E-4</v>
      </c>
      <c r="I1176" s="55">
        <f>Bond_Historical!P1176</f>
        <v>2.0271237257790908E-4</v>
      </c>
      <c r="J1176" s="55">
        <f>Equity_Historical!P1177</f>
        <v>8.3713040585429582E-3</v>
      </c>
      <c r="K1176" s="55">
        <f>Equity_Historical!Q1177</f>
        <v>1.6535110508449937E-2</v>
      </c>
      <c r="L1176" s="55">
        <f>Equity_Historical!R1177</f>
        <v>5.6864736036298684E-3</v>
      </c>
      <c r="M1176" s="55">
        <f>Equity_Historical!S1177</f>
        <v>3.7250908776888755E-3</v>
      </c>
      <c r="N1176" s="55">
        <f>Equity_Historical!T1177</f>
        <v>1.1323610358719503E-2</v>
      </c>
      <c r="O1176" s="55">
        <f>Equity_Historical!U1177</f>
        <v>3.4621822456463824E-3</v>
      </c>
      <c r="P1176" s="55">
        <f>Equity_Historical!V1177</f>
        <v>3.5984350484325888E-3</v>
      </c>
      <c r="Q1176" s="55">
        <f>Equity_Historical!W1177</f>
        <v>-1.893192451040083E-3</v>
      </c>
      <c r="R1176" s="55">
        <f>Equity_Historical!X1177</f>
        <v>4.4063228569674855E-3</v>
      </c>
      <c r="S1176" s="55">
        <f>Equity_Historical!Y1177</f>
        <v>8.8072009225194751E-3</v>
      </c>
      <c r="T1176" s="55">
        <f>Equity_Historical!Z1177</f>
        <v>1.1415668901072928E-2</v>
      </c>
      <c r="V1176" s="55"/>
      <c r="W1176" s="55">
        <v>1.9551572133314609E-3</v>
      </c>
      <c r="X1176" s="55">
        <v>5.4119501997808486E-3</v>
      </c>
      <c r="Y1176" s="94">
        <f t="shared" si="77"/>
        <v>4.0292330052010931E-3</v>
      </c>
      <c r="Z1176" s="54">
        <f t="shared" si="78"/>
        <v>1004029.2330052011</v>
      </c>
      <c r="AA1176" s="54">
        <f t="shared" si="79"/>
        <v>4029.2330052010948</v>
      </c>
      <c r="AB1176" s="101">
        <v>15980.990793511271</v>
      </c>
      <c r="AC1176" s="6">
        <f t="shared" si="76"/>
        <v>958053.89022041031</v>
      </c>
    </row>
    <row r="1177" spans="2:29">
      <c r="B1177" s="112">
        <v>45167</v>
      </c>
      <c r="C1177" s="33">
        <v>1173</v>
      </c>
      <c r="D1177" s="55">
        <f>Bond_Historical!K1177</f>
        <v>6.1589531651864175E-3</v>
      </c>
      <c r="E1177" s="55">
        <f>Bond_Historical!L1177</f>
        <v>6.4322059377663471E-3</v>
      </c>
      <c r="F1177" s="55">
        <f>Bond_Historical!M1177</f>
        <v>5.3332294698413118E-3</v>
      </c>
      <c r="G1177" s="55">
        <f>Bond_Historical!N1177</f>
        <v>7.9463492810696347E-3</v>
      </c>
      <c r="H1177" s="55">
        <f>Bond_Historical!O1177</f>
        <v>4.6619006915639702E-3</v>
      </c>
      <c r="I1177" s="55">
        <f>Bond_Historical!P1177</f>
        <v>2.6347705579078361E-3</v>
      </c>
      <c r="J1177" s="55">
        <f>Equity_Historical!P1178</f>
        <v>5.9368756367800925E-3</v>
      </c>
      <c r="K1177" s="55">
        <f>Equity_Historical!Q1178</f>
        <v>2.628283837990214E-2</v>
      </c>
      <c r="L1177" s="55">
        <f>Equity_Historical!R1178</f>
        <v>8.3445539832964852E-3</v>
      </c>
      <c r="M1177" s="55">
        <f>Equity_Historical!S1178</f>
        <v>4.1011883028852234E-3</v>
      </c>
      <c r="N1177" s="55">
        <f>Equity_Historical!T1178</f>
        <v>1.6031908934177896E-2</v>
      </c>
      <c r="O1177" s="55">
        <f>Equity_Historical!U1178</f>
        <v>8.0994312459998791E-3</v>
      </c>
      <c r="P1177" s="55">
        <f>Equity_Historical!V1178</f>
        <v>1.8517566995137905E-2</v>
      </c>
      <c r="Q1177" s="55">
        <f>Equity_Historical!W1178</f>
        <v>4.1159771319168479E-3</v>
      </c>
      <c r="R1177" s="55">
        <f>Equity_Historical!X1178</f>
        <v>3.1500899714754674E-3</v>
      </c>
      <c r="S1177" s="55">
        <f>Equity_Historical!Y1178</f>
        <v>2.1575718296045116E-2</v>
      </c>
      <c r="T1177" s="55">
        <f>Equity_Historical!Z1178</f>
        <v>2.3561720341095216E-2</v>
      </c>
      <c r="V1177" s="55"/>
      <c r="W1177" s="55">
        <v>6.126811874377895E-3</v>
      </c>
      <c r="X1177" s="55">
        <v>1.2342373732617821E-2</v>
      </c>
      <c r="Y1177" s="94">
        <f t="shared" si="77"/>
        <v>9.8561489893218505E-3</v>
      </c>
      <c r="Z1177" s="54">
        <f t="shared" si="78"/>
        <v>1009856.1489893219</v>
      </c>
      <c r="AA1177" s="54">
        <f t="shared" si="79"/>
        <v>9856.1489893218968</v>
      </c>
      <c r="AB1177" s="101">
        <v>16043.911795679596</v>
      </c>
      <c r="AC1177" s="6">
        <f t="shared" si="76"/>
        <v>967910.0392097322</v>
      </c>
    </row>
    <row r="1178" spans="2:29">
      <c r="B1178" s="112">
        <v>45168</v>
      </c>
      <c r="C1178" s="33">
        <v>1174</v>
      </c>
      <c r="D1178" s="55">
        <f>Bond_Historical!K1178</f>
        <v>-4.1901304813482234E-4</v>
      </c>
      <c r="E1178" s="55">
        <f>Bond_Historical!L1178</f>
        <v>-4.1368444658506856E-4</v>
      </c>
      <c r="F1178" s="55">
        <f>Bond_Historical!M1178</f>
        <v>0</v>
      </c>
      <c r="G1178" s="55">
        <f>Bond_Historical!N1178</f>
        <v>-1.4142483065345175E-3</v>
      </c>
      <c r="H1178" s="55">
        <f>Bond_Historical!O1178</f>
        <v>-1.1633159744412953E-3</v>
      </c>
      <c r="I1178" s="55">
        <f>Bond_Historical!P1178</f>
        <v>-1.0126680020149286E-3</v>
      </c>
      <c r="J1178" s="55">
        <f>Equity_Historical!P1179</f>
        <v>9.6969005559710813E-3</v>
      </c>
      <c r="K1178" s="55">
        <f>Equity_Historical!Q1179</f>
        <v>-9.7456336354438105E-3</v>
      </c>
      <c r="L1178" s="55">
        <f>Equity_Historical!R1179</f>
        <v>7.159647195763107E-3</v>
      </c>
      <c r="M1178" s="55">
        <f>Equity_Historical!S1179</f>
        <v>4.2784679150888018E-3</v>
      </c>
      <c r="N1178" s="55">
        <f>Equity_Historical!T1179</f>
        <v>3.6434124696480552E-3</v>
      </c>
      <c r="O1178" s="55">
        <f>Equity_Historical!U1179</f>
        <v>-4.0414642381794395E-3</v>
      </c>
      <c r="P1178" s="55">
        <f>Equity_Historical!V1179</f>
        <v>4.2883001684394014E-3</v>
      </c>
      <c r="Q1178" s="55">
        <f>Equity_Historical!W1179</f>
        <v>-2.7792140143737824E-3</v>
      </c>
      <c r="R1178" s="55">
        <f>Equity_Historical!X1179</f>
        <v>-2.6413185840853423E-3</v>
      </c>
      <c r="S1178" s="55">
        <f>Equity_Historical!Y1179</f>
        <v>1.8990867913997088E-2</v>
      </c>
      <c r="T1178" s="55">
        <f>Equity_Historical!Z1179</f>
        <v>2.2438698675555271E-2</v>
      </c>
      <c r="V1178" s="55"/>
      <c r="W1178" s="55">
        <v>-7.5253612602088778E-4</v>
      </c>
      <c r="X1178" s="55">
        <v>-9.8912740188419543E-3</v>
      </c>
      <c r="Y1178" s="94">
        <f t="shared" si="77"/>
        <v>-6.2357788617135278E-3</v>
      </c>
      <c r="Z1178" s="54">
        <f t="shared" si="78"/>
        <v>993764.22113828652</v>
      </c>
      <c r="AA1178" s="54">
        <f t="shared" si="79"/>
        <v>-6235.7788617134793</v>
      </c>
      <c r="AB1178" s="101">
        <v>16200.502495691995</v>
      </c>
      <c r="AC1178" s="6">
        <f t="shared" si="76"/>
        <v>961674.26034801872</v>
      </c>
    </row>
    <row r="1179" spans="2:29">
      <c r="B1179" s="112">
        <v>45169</v>
      </c>
      <c r="C1179" s="33">
        <v>1175</v>
      </c>
      <c r="D1179" s="55">
        <f>Bond_Historical!K1179</f>
        <v>1.6739018524317478E-3</v>
      </c>
      <c r="E1179" s="55">
        <f>Bond_Historical!L1179</f>
        <v>1.4472212477503106E-3</v>
      </c>
      <c r="F1179" s="55">
        <f>Bond_Historical!M1179</f>
        <v>2.2138979233239436E-3</v>
      </c>
      <c r="G1179" s="55">
        <f>Bond_Historical!N1179</f>
        <v>1.6968736362276129E-3</v>
      </c>
      <c r="H1179" s="55">
        <f>Bond_Historical!O1179</f>
        <v>1.9383450472825752E-3</v>
      </c>
      <c r="I1179" s="55">
        <f>Bond_Historical!P1179</f>
        <v>2.4282825033838718E-3</v>
      </c>
      <c r="J1179" s="55">
        <f>Equity_Historical!P1180</f>
        <v>2.7919574292916208E-3</v>
      </c>
      <c r="K1179" s="55">
        <f>Equity_Historical!Q1180</f>
        <v>2.6735571341338633E-3</v>
      </c>
      <c r="L1179" s="55">
        <f>Equity_Historical!R1180</f>
        <v>8.7088570338172203E-3</v>
      </c>
      <c r="M1179" s="55">
        <f>Equity_Historical!S1180</f>
        <v>-9.9463772887032516E-3</v>
      </c>
      <c r="N1179" s="55">
        <f>Equity_Historical!T1180</f>
        <v>-1.2996250045071156E-3</v>
      </c>
      <c r="O1179" s="55">
        <f>Equity_Historical!U1180</f>
        <v>-1.2428448761753121E-2</v>
      </c>
      <c r="P1179" s="55">
        <f>Equity_Historical!V1180</f>
        <v>-5.2804700418362226E-3</v>
      </c>
      <c r="Q1179" s="55">
        <f>Equity_Historical!W1180</f>
        <v>-9.7321657204152753E-3</v>
      </c>
      <c r="R1179" s="55">
        <f>Equity_Historical!X1180</f>
        <v>-3.0887358512152747E-2</v>
      </c>
      <c r="S1179" s="55">
        <f>Equity_Historical!Y1180</f>
        <v>1.1716631263999431E-3</v>
      </c>
      <c r="T1179" s="55">
        <f>Equity_Historical!Z1180</f>
        <v>-5.6538983423594699E-3</v>
      </c>
      <c r="V1179" s="55"/>
      <c r="W1179" s="55">
        <v>1.8438193305013828E-3</v>
      </c>
      <c r="X1179" s="55">
        <v>-3.5150141787176729E-4</v>
      </c>
      <c r="Y1179" s="94">
        <f t="shared" si="77"/>
        <v>5.2662688147749287E-4</v>
      </c>
      <c r="Z1179" s="54">
        <f t="shared" si="78"/>
        <v>1000526.6268814775</v>
      </c>
      <c r="AA1179" s="54">
        <f t="shared" si="79"/>
        <v>526.62688147753943</v>
      </c>
      <c r="AB1179" s="101">
        <v>16217.029542792356</v>
      </c>
      <c r="AC1179" s="6">
        <f t="shared" si="76"/>
        <v>962200.88722949626</v>
      </c>
    </row>
    <row r="1180" spans="2:29">
      <c r="B1180" s="112">
        <v>45170</v>
      </c>
      <c r="C1180" s="33">
        <v>1176</v>
      </c>
      <c r="D1180" s="55">
        <f>Bond_Historical!K1180</f>
        <v>-4.8191069249410474E-3</v>
      </c>
      <c r="E1180" s="55">
        <f>Bond_Historical!L1180</f>
        <v>-5.1926387582966367E-3</v>
      </c>
      <c r="F1180" s="55">
        <f>Bond_Historical!M1180</f>
        <v>-4.75484778147558E-3</v>
      </c>
      <c r="G1180" s="55">
        <f>Bond_Historical!N1180</f>
        <v>-7.1437577320907211E-3</v>
      </c>
      <c r="H1180" s="55">
        <f>Bond_Historical!O1180</f>
        <v>-5.0439084008748235E-3</v>
      </c>
      <c r="I1180" s="55">
        <f>Bond_Historical!P1180</f>
        <v>-6.0796764989622077E-4</v>
      </c>
      <c r="J1180" s="55">
        <f>Equity_Historical!P1181</f>
        <v>2.073859808651313E-2</v>
      </c>
      <c r="K1180" s="55">
        <f>Equity_Historical!Q1181</f>
        <v>1.654618370557045E-3</v>
      </c>
      <c r="L1180" s="55">
        <f>Equity_Historical!R1181</f>
        <v>-6.4162184471292551E-3</v>
      </c>
      <c r="M1180" s="55">
        <f>Equity_Historical!S1181</f>
        <v>-6.291787499548473E-3</v>
      </c>
      <c r="N1180" s="55">
        <f>Equity_Historical!T1181</f>
        <v>1.3948315721446621E-2</v>
      </c>
      <c r="O1180" s="55">
        <f>Equity_Historical!U1181</f>
        <v>3.3429954483995298E-3</v>
      </c>
      <c r="P1180" s="55">
        <f>Equity_Historical!V1181</f>
        <v>-2.9274205495309446E-3</v>
      </c>
      <c r="Q1180" s="55">
        <f>Equity_Historical!W1181</f>
        <v>-6.8806377376183659E-3</v>
      </c>
      <c r="R1180" s="55">
        <f>Equity_Historical!X1181</f>
        <v>-7.1368648950708151E-4</v>
      </c>
      <c r="S1180" s="55">
        <f>Equity_Historical!Y1181</f>
        <v>8.4277217256170309E-3</v>
      </c>
      <c r="T1180" s="55">
        <f>Equity_Historical!Z1181</f>
        <v>1.9185038323807496E-2</v>
      </c>
      <c r="V1180" s="55"/>
      <c r="W1180" s="55">
        <v>-5.133381377420386E-3</v>
      </c>
      <c r="X1180" s="55">
        <v>6.1366641046463836E-3</v>
      </c>
      <c r="Y1180" s="94">
        <f t="shared" si="77"/>
        <v>1.6286459118196755E-3</v>
      </c>
      <c r="Z1180" s="54">
        <f t="shared" si="78"/>
        <v>1001628.6459118197</v>
      </c>
      <c r="AA1180" s="54">
        <f t="shared" si="79"/>
        <v>1628.6459118196508</v>
      </c>
      <c r="AB1180" s="101">
        <v>16266.779874565662</v>
      </c>
      <c r="AC1180" s="6">
        <f t="shared" si="76"/>
        <v>963829.53314131591</v>
      </c>
    </row>
    <row r="1181" spans="2:29">
      <c r="B1181" s="112">
        <v>45174</v>
      </c>
      <c r="C1181" s="33">
        <v>1177</v>
      </c>
      <c r="D1181" s="55">
        <f>Bond_Historical!K1181</f>
        <v>-5.4917303708692583E-3</v>
      </c>
      <c r="E1181" s="55">
        <f>Bond_Historical!L1181</f>
        <v>-5.4292373394237651E-3</v>
      </c>
      <c r="F1181" s="55">
        <f>Bond_Historical!M1181</f>
        <v>-4.9117115390280982E-3</v>
      </c>
      <c r="G1181" s="55">
        <f>Bond_Historical!N1181</f>
        <v>-7.166471510356277E-3</v>
      </c>
      <c r="H1181" s="55">
        <f>Bond_Historical!O1181</f>
        <v>-1.7587236210200342E-3</v>
      </c>
      <c r="I1181" s="55">
        <f>Bond_Historical!P1181</f>
        <v>-2.8422247397685385E-3</v>
      </c>
      <c r="J1181" s="55">
        <f>Equity_Historical!P1182</f>
        <v>8.8094049763323305E-5</v>
      </c>
      <c r="K1181" s="55">
        <f>Equity_Historical!Q1182</f>
        <v>1.2639893467702416E-2</v>
      </c>
      <c r="L1181" s="55">
        <f>Equity_Historical!R1182</f>
        <v>-8.0786400040431198E-3</v>
      </c>
      <c r="M1181" s="55">
        <f>Equity_Historical!S1182</f>
        <v>-1.3902954029018122E-2</v>
      </c>
      <c r="N1181" s="55">
        <f>Equity_Historical!T1182</f>
        <v>-3.3649491403794619E-2</v>
      </c>
      <c r="O1181" s="55">
        <f>Equity_Historical!U1182</f>
        <v>-1.1095262475296533E-2</v>
      </c>
      <c r="P1181" s="55">
        <f>Equity_Historical!V1182</f>
        <v>-2.0485704205583074E-3</v>
      </c>
      <c r="Q1181" s="55">
        <f>Equity_Historical!W1182</f>
        <v>-2.1046127708222784E-2</v>
      </c>
      <c r="R1181" s="55">
        <f>Equity_Historical!X1182</f>
        <v>9.5502425525586278E-3</v>
      </c>
      <c r="S1181" s="55">
        <f>Equity_Historical!Y1182</f>
        <v>1.2659630056045868E-3</v>
      </c>
      <c r="T1181" s="55">
        <f>Equity_Historical!Z1182</f>
        <v>-1.0728231151051442E-2</v>
      </c>
      <c r="V1181" s="55"/>
      <c r="W1181" s="55">
        <v>-5.3966860662850568E-3</v>
      </c>
      <c r="X1181" s="55">
        <v>-1.1024169132948613E-2</v>
      </c>
      <c r="Y1181" s="94">
        <f t="shared" si="77"/>
        <v>-8.7731759062831902E-3</v>
      </c>
      <c r="Z1181" s="54">
        <f t="shared" si="78"/>
        <v>991226.8240937168</v>
      </c>
      <c r="AA1181" s="54">
        <f t="shared" si="79"/>
        <v>-8773.1759062831989</v>
      </c>
      <c r="AB1181" s="101">
        <v>16324.770335896988</v>
      </c>
      <c r="AC1181" s="6">
        <f t="shared" si="76"/>
        <v>955056.35723503272</v>
      </c>
    </row>
    <row r="1182" spans="2:29">
      <c r="B1182" s="112">
        <v>45175</v>
      </c>
      <c r="C1182" s="33">
        <v>1178</v>
      </c>
      <c r="D1182" s="55">
        <f>Bond_Historical!K1182</f>
        <v>-1.1303412370896175E-3</v>
      </c>
      <c r="E1182" s="55">
        <f>Bond_Historical!L1182</f>
        <v>-9.4247871143032628E-4</v>
      </c>
      <c r="F1182" s="55">
        <f>Bond_Historical!M1182</f>
        <v>-8.9582265322981497E-4</v>
      </c>
      <c r="G1182" s="55">
        <f>Bond_Historical!N1182</f>
        <v>-9.5939610275978901E-4</v>
      </c>
      <c r="H1182" s="55">
        <f>Bond_Historical!O1182</f>
        <v>-1.5658181598059539E-3</v>
      </c>
      <c r="I1182" s="55">
        <f>Bond_Historical!P1182</f>
        <v>2.0309638522679817E-3</v>
      </c>
      <c r="J1182" s="55">
        <f>Equity_Historical!P1183</f>
        <v>8.595066299976627E-3</v>
      </c>
      <c r="K1182" s="55">
        <f>Equity_Historical!Q1183</f>
        <v>-3.2703146896398434E-3</v>
      </c>
      <c r="L1182" s="55">
        <f>Equity_Historical!R1183</f>
        <v>7.4595453133283326E-3</v>
      </c>
      <c r="M1182" s="55">
        <f>Equity_Historical!S1183</f>
        <v>-4.6106122466017911E-3</v>
      </c>
      <c r="N1182" s="55">
        <f>Equity_Historical!T1183</f>
        <v>7.5321491334160084E-3</v>
      </c>
      <c r="O1182" s="55">
        <f>Equity_Historical!U1183</f>
        <v>-1.6541833204167505E-3</v>
      </c>
      <c r="P1182" s="55">
        <f>Equity_Historical!V1183</f>
        <v>-1.3447800268244863E-2</v>
      </c>
      <c r="Q1182" s="55">
        <f>Equity_Historical!W1183</f>
        <v>3.3465998185547145E-3</v>
      </c>
      <c r="R1182" s="55">
        <f>Equity_Historical!X1183</f>
        <v>-8.0814473909698401E-3</v>
      </c>
      <c r="S1182" s="55">
        <f>Equity_Historical!Y1183</f>
        <v>-3.6449679313704873E-2</v>
      </c>
      <c r="T1182" s="55">
        <f>Equity_Historical!Z1183</f>
        <v>-3.3780468994798083E-4</v>
      </c>
      <c r="V1182" s="55"/>
      <c r="W1182" s="55">
        <v>-6.4439656291994957E-4</v>
      </c>
      <c r="X1182" s="55">
        <v>-2.6055120335745138E-3</v>
      </c>
      <c r="Y1182" s="94">
        <f t="shared" si="77"/>
        <v>-1.8210658453126881E-3</v>
      </c>
      <c r="Z1182" s="54">
        <f t="shared" si="78"/>
        <v>998178.93415468733</v>
      </c>
      <c r="AA1182" s="54">
        <f t="shared" si="79"/>
        <v>-1821.0658453126671</v>
      </c>
      <c r="AB1182" s="101">
        <v>16339.777070392272</v>
      </c>
      <c r="AC1182" s="6">
        <f t="shared" si="76"/>
        <v>953235.29138972005</v>
      </c>
    </row>
    <row r="1183" spans="2:29">
      <c r="B1183" s="112">
        <v>45176</v>
      </c>
      <c r="C1183" s="33">
        <v>1179</v>
      </c>
      <c r="D1183" s="55">
        <f>Bond_Historical!K1183</f>
        <v>3.3869822896827528E-3</v>
      </c>
      <c r="E1183" s="55">
        <f>Bond_Historical!L1183</f>
        <v>3.138749799701834E-3</v>
      </c>
      <c r="F1183" s="55">
        <f>Bond_Historical!M1183</f>
        <v>2.6845185694943058E-3</v>
      </c>
      <c r="G1183" s="55">
        <f>Bond_Historical!N1183</f>
        <v>4.4056619392698719E-3</v>
      </c>
      <c r="H1183" s="55">
        <f>Bond_Historical!O1183</f>
        <v>3.3245417808259836E-3</v>
      </c>
      <c r="I1183" s="55">
        <f>Bond_Historical!P1183</f>
        <v>-3.455018059821696E-3</v>
      </c>
      <c r="J1183" s="55">
        <f>Equity_Historical!P1184</f>
        <v>-4.902499841160919E-3</v>
      </c>
      <c r="K1183" s="55">
        <f>Equity_Historical!Q1184</f>
        <v>-1.6727252889118564E-3</v>
      </c>
      <c r="L1183" s="55">
        <f>Equity_Historical!R1184</f>
        <v>1.2310113862173181E-2</v>
      </c>
      <c r="M1183" s="55">
        <f>Equity_Historical!S1184</f>
        <v>8.0048274319908051E-3</v>
      </c>
      <c r="N1183" s="55">
        <f>Equity_Historical!T1184</f>
        <v>-5.2798143991457354E-3</v>
      </c>
      <c r="O1183" s="55">
        <f>Equity_Historical!U1184</f>
        <v>-8.5909882485803724E-3</v>
      </c>
      <c r="P1183" s="55">
        <f>Equity_Historical!V1184</f>
        <v>2.518439781839283E-2</v>
      </c>
      <c r="Q1183" s="55">
        <f>Equity_Historical!W1184</f>
        <v>1.9508829743269045E-2</v>
      </c>
      <c r="R1183" s="55">
        <f>Equity_Historical!X1184</f>
        <v>1.6366397137056107E-2</v>
      </c>
      <c r="S1183" s="55">
        <f>Equity_Historical!Y1184</f>
        <v>-2.9685645404063682E-2</v>
      </c>
      <c r="T1183" s="55">
        <f>Equity_Historical!Z1184</f>
        <v>-6.1983202248851021E-3</v>
      </c>
      <c r="V1183" s="55"/>
      <c r="W1183" s="55">
        <v>2.7154650419621432E-3</v>
      </c>
      <c r="X1183" s="55">
        <v>1.1466806918677236E-2</v>
      </c>
      <c r="Y1183" s="94">
        <f t="shared" si="77"/>
        <v>7.9662701679911983E-3</v>
      </c>
      <c r="Z1183" s="54">
        <f t="shared" si="78"/>
        <v>1007966.2701679912</v>
      </c>
      <c r="AA1183" s="54">
        <f t="shared" si="79"/>
        <v>7966.2701679911697</v>
      </c>
      <c r="AB1183" s="101">
        <v>16401.683282853803</v>
      </c>
      <c r="AC1183" s="6">
        <f t="shared" si="76"/>
        <v>961201.56155771122</v>
      </c>
    </row>
    <row r="1184" spans="2:29">
      <c r="B1184" s="112">
        <v>45177</v>
      </c>
      <c r="C1184" s="33">
        <v>1180</v>
      </c>
      <c r="D1184" s="55">
        <f>Bond_Historical!K1184</f>
        <v>2.8179605380090629E-4</v>
      </c>
      <c r="E1184" s="55">
        <f>Bond_Historical!L1184</f>
        <v>5.221968219369245E-4</v>
      </c>
      <c r="F1184" s="55">
        <f>Bond_Historical!M1184</f>
        <v>0</v>
      </c>
      <c r="G1184" s="55">
        <f>Bond_Historical!N1184</f>
        <v>7.6432136283504629E-4</v>
      </c>
      <c r="H1184" s="55">
        <f>Bond_Historical!O1184</f>
        <v>2.3400254605458592E-3</v>
      </c>
      <c r="I1184" s="55">
        <f>Bond_Historical!P1184</f>
        <v>8.1406751362379727E-4</v>
      </c>
      <c r="J1184" s="55">
        <f>Equity_Historical!P1185</f>
        <v>1.4462790458045912E-2</v>
      </c>
      <c r="K1184" s="55">
        <f>Equity_Historical!Q1185</f>
        <v>-2.614999766756491E-3</v>
      </c>
      <c r="L1184" s="55">
        <f>Equity_Historical!R1185</f>
        <v>1.8335392975415957E-3</v>
      </c>
      <c r="M1184" s="55">
        <f>Equity_Historical!S1185</f>
        <v>5.5655159295486594E-3</v>
      </c>
      <c r="N1184" s="55">
        <f>Equity_Historical!T1185</f>
        <v>-1.9870741664134248E-3</v>
      </c>
      <c r="O1184" s="55">
        <f>Equity_Historical!U1185</f>
        <v>7.651613898930794E-4</v>
      </c>
      <c r="P1184" s="55">
        <f>Equity_Historical!V1185</f>
        <v>-9.1349722932324642E-3</v>
      </c>
      <c r="Q1184" s="55">
        <f>Equity_Historical!W1185</f>
        <v>8.3258388631505826E-3</v>
      </c>
      <c r="R1184" s="55">
        <f>Equity_Historical!X1185</f>
        <v>-4.4827770593655961E-3</v>
      </c>
      <c r="S1184" s="55">
        <f>Equity_Historical!Y1185</f>
        <v>3.4856833009615116E-3</v>
      </c>
      <c r="T1184" s="55">
        <f>Equity_Historical!Z1185</f>
        <v>-2.9753710153167818E-2</v>
      </c>
      <c r="V1184" s="55"/>
      <c r="W1184" s="55">
        <v>5.8939168673619892E-4</v>
      </c>
      <c r="X1184" s="55">
        <v>1.4962231257551542E-2</v>
      </c>
      <c r="Y1184" s="94">
        <f t="shared" si="77"/>
        <v>9.2130954292254045E-3</v>
      </c>
      <c r="Z1184" s="54">
        <f t="shared" si="78"/>
        <v>1009213.0954292254</v>
      </c>
      <c r="AA1184" s="54">
        <f t="shared" si="79"/>
        <v>9213.0954292253591</v>
      </c>
      <c r="AB1184" s="101">
        <v>16402.945657156291</v>
      </c>
      <c r="AC1184" s="6">
        <f t="shared" si="76"/>
        <v>970414.65698693658</v>
      </c>
    </row>
    <row r="1185" spans="2:29">
      <c r="B1185" s="112">
        <v>45180</v>
      </c>
      <c r="C1185" s="33">
        <v>1181</v>
      </c>
      <c r="D1185" s="55">
        <f>Bond_Historical!K1185</f>
        <v>-1.5505668603963817E-3</v>
      </c>
      <c r="E1185" s="55">
        <f>Bond_Historical!L1185</f>
        <v>-1.1491804084638485E-3</v>
      </c>
      <c r="F1185" s="55">
        <f>Bond_Historical!M1185</f>
        <v>-1.3412446599509705E-3</v>
      </c>
      <c r="G1185" s="55">
        <f>Bond_Historical!N1185</f>
        <v>-1.9117084167425606E-3</v>
      </c>
      <c r="H1185" s="55">
        <f>Bond_Historical!O1185</f>
        <v>-7.7932120850272846E-4</v>
      </c>
      <c r="I1185" s="55">
        <f>Bond_Historical!P1185</f>
        <v>4.0677502795805309E-4</v>
      </c>
      <c r="J1185" s="55">
        <f>Equity_Historical!P1186</f>
        <v>-1.2621473987717145E-2</v>
      </c>
      <c r="K1185" s="55">
        <f>Equity_Historical!Q1186</f>
        <v>3.1945827033304765E-2</v>
      </c>
      <c r="L1185" s="55">
        <f>Equity_Historical!R1186</f>
        <v>3.4744033971755369E-3</v>
      </c>
      <c r="M1185" s="55">
        <f>Equity_Historical!S1186</f>
        <v>5.337621526948836E-3</v>
      </c>
      <c r="N1185" s="55">
        <f>Equity_Historical!T1186</f>
        <v>2.6508304126320119E-4</v>
      </c>
      <c r="O1185" s="55">
        <f>Equity_Historical!U1186</f>
        <v>4.3706009110658986E-3</v>
      </c>
      <c r="P1185" s="55">
        <f>Equity_Historical!V1186</f>
        <v>-3.377907442962022E-3</v>
      </c>
      <c r="Q1185" s="55">
        <f>Equity_Historical!W1186</f>
        <v>5.363783547327825E-3</v>
      </c>
      <c r="R1185" s="55">
        <f>Equity_Historical!X1186</f>
        <v>-2.8953562069687945E-3</v>
      </c>
      <c r="S1185" s="55">
        <f>Equity_Historical!Y1186</f>
        <v>6.6007423360608976E-3</v>
      </c>
      <c r="T1185" s="55">
        <f>Equity_Historical!Z1186</f>
        <v>1.7749728464547987E-3</v>
      </c>
      <c r="V1185" s="55"/>
      <c r="W1185" s="55">
        <v>-1.2741306280310712E-3</v>
      </c>
      <c r="X1185" s="55">
        <v>-1.1172156476567467E-2</v>
      </c>
      <c r="Y1185" s="94">
        <f t="shared" si="77"/>
        <v>-7.2129461371529084E-3</v>
      </c>
      <c r="Z1185" s="54">
        <f t="shared" si="78"/>
        <v>992787.05386284704</v>
      </c>
      <c r="AA1185" s="54">
        <f t="shared" si="79"/>
        <v>-7212.9461371529615</v>
      </c>
      <c r="AB1185" s="101">
        <v>16464.520534385811</v>
      </c>
      <c r="AC1185" s="6">
        <f t="shared" si="76"/>
        <v>963201.71084978362</v>
      </c>
    </row>
    <row r="1186" spans="2:29">
      <c r="B1186" s="112">
        <v>45181</v>
      </c>
      <c r="C1186" s="33">
        <v>1182</v>
      </c>
      <c r="D1186" s="55">
        <f>Bond_Historical!K1186</f>
        <v>7.0502665409086088E-4</v>
      </c>
      <c r="E1186" s="55">
        <f>Bond_Historical!L1186</f>
        <v>3.1358346224167168E-4</v>
      </c>
      <c r="F1186" s="55">
        <f>Bond_Historical!M1186</f>
        <v>8.9443875430696065E-4</v>
      </c>
      <c r="G1186" s="55">
        <f>Bond_Historical!N1186</f>
        <v>-2.8701329935283448E-4</v>
      </c>
      <c r="H1186" s="55">
        <f>Bond_Historical!O1186</f>
        <v>1.9493168978173297E-4</v>
      </c>
      <c r="I1186" s="55">
        <f>Bond_Historical!P1186</f>
        <v>-8.1373630388871521E-4</v>
      </c>
      <c r="J1186" s="55">
        <f>Equity_Historical!P1187</f>
        <v>2.8752238450753594E-2</v>
      </c>
      <c r="K1186" s="55">
        <f>Equity_Historical!Q1187</f>
        <v>-1.9369606837101677E-2</v>
      </c>
      <c r="L1186" s="55">
        <f>Equity_Historical!R1187</f>
        <v>1.0946710258663347E-3</v>
      </c>
      <c r="M1186" s="55">
        <f>Equity_Historical!S1187</f>
        <v>-7.3218255713320352E-3</v>
      </c>
      <c r="N1186" s="55">
        <f>Equity_Historical!T1187</f>
        <v>-3.1867861412924387E-3</v>
      </c>
      <c r="O1186" s="55">
        <f>Equity_Historical!U1187</f>
        <v>1.2929957817559533E-2</v>
      </c>
      <c r="P1186" s="55">
        <f>Equity_Historical!V1187</f>
        <v>-6.0644972055760339E-3</v>
      </c>
      <c r="Q1186" s="55">
        <f>Equity_Historical!W1187</f>
        <v>5.224290143613905E-3</v>
      </c>
      <c r="R1186" s="55">
        <f>Equity_Historical!X1187</f>
        <v>1.0840978957638062E-3</v>
      </c>
      <c r="S1186" s="55">
        <f>Equity_Historical!Y1187</f>
        <v>-1.7207776844460905E-2</v>
      </c>
      <c r="T1186" s="55">
        <f>Equity_Historical!Z1187</f>
        <v>4.709500983730166E-3</v>
      </c>
      <c r="V1186" s="55"/>
      <c r="W1186" s="55">
        <v>1.4922022455934035E-4</v>
      </c>
      <c r="X1186" s="55">
        <v>8.2706298262653702E-3</v>
      </c>
      <c r="Y1186" s="94">
        <f t="shared" si="77"/>
        <v>5.0220659855829582E-3</v>
      </c>
      <c r="Z1186" s="54">
        <f t="shared" si="78"/>
        <v>1005022.065985583</v>
      </c>
      <c r="AA1186" s="54">
        <f t="shared" si="79"/>
        <v>5022.0659855830017</v>
      </c>
      <c r="AB1186" s="101">
        <v>16587.415469171712</v>
      </c>
      <c r="AC1186" s="6">
        <f t="shared" si="76"/>
        <v>968223.77683536662</v>
      </c>
    </row>
    <row r="1187" spans="2:29">
      <c r="B1187" s="112">
        <v>45182</v>
      </c>
      <c r="C1187" s="33">
        <v>1183</v>
      </c>
      <c r="D1187" s="55">
        <f>Bond_Historical!K1187</f>
        <v>1.5496041416149773E-3</v>
      </c>
      <c r="E1187" s="55">
        <f>Bond_Historical!L1187</f>
        <v>1.4618500377043646E-3</v>
      </c>
      <c r="F1187" s="55">
        <f>Bond_Historical!M1187</f>
        <v>8.9359401178851976E-4</v>
      </c>
      <c r="G1187" s="55">
        <f>Bond_Historical!N1187</f>
        <v>2.1987217160954302E-3</v>
      </c>
      <c r="H1187" s="55">
        <f>Bond_Historical!O1187</f>
        <v>1.5578898738726537E-3</v>
      </c>
      <c r="I1187" s="55">
        <f>Bond_Historical!P1187</f>
        <v>6.1025561174476506E-4</v>
      </c>
      <c r="J1187" s="55">
        <f>Equity_Historical!P1188</f>
        <v>-8.9771168441936545E-3</v>
      </c>
      <c r="K1187" s="55">
        <f>Equity_Historical!Q1188</f>
        <v>1.1207912255346371E-2</v>
      </c>
      <c r="L1187" s="55">
        <f>Equity_Historical!R1188</f>
        <v>2.4314042204408347E-4</v>
      </c>
      <c r="M1187" s="55">
        <f>Equity_Historical!S1188</f>
        <v>1.9842040443830674E-3</v>
      </c>
      <c r="N1187" s="55">
        <f>Equity_Historical!T1188</f>
        <v>-1.3523655878590871E-2</v>
      </c>
      <c r="O1187" s="55">
        <f>Equity_Historical!U1188</f>
        <v>4.7832476398538832E-4</v>
      </c>
      <c r="P1187" s="55">
        <f>Equity_Historical!V1188</f>
        <v>-1.2579465952815921E-2</v>
      </c>
      <c r="Q1187" s="55">
        <f>Equity_Historical!W1188</f>
        <v>1.3872240597185255E-2</v>
      </c>
      <c r="R1187" s="55">
        <f>Equity_Historical!X1188</f>
        <v>-1.2498723633006027E-4</v>
      </c>
      <c r="S1187" s="55">
        <f>Equity_Historical!Y1188</f>
        <v>-1.1925648114416411E-2</v>
      </c>
      <c r="T1187" s="55">
        <f>Equity_Historical!Z1188</f>
        <v>-7.4550375199862779E-5</v>
      </c>
      <c r="V1187" s="55"/>
      <c r="W1187" s="55">
        <v>1.4952638428119996E-3</v>
      </c>
      <c r="X1187" s="55">
        <v>-2.6503760047013089E-2</v>
      </c>
      <c r="Y1187" s="94">
        <f t="shared" si="77"/>
        <v>-1.5304150491083053E-2</v>
      </c>
      <c r="Z1187" s="54">
        <f t="shared" si="78"/>
        <v>984695.84950891696</v>
      </c>
      <c r="AA1187" s="54">
        <f t="shared" si="79"/>
        <v>-15304.150491083041</v>
      </c>
      <c r="AB1187" s="101">
        <v>16639.827698444366</v>
      </c>
      <c r="AC1187" s="6">
        <f t="shared" si="76"/>
        <v>952919.62634428358</v>
      </c>
    </row>
    <row r="1188" spans="2:29">
      <c r="B1188" s="112">
        <v>45183</v>
      </c>
      <c r="C1188" s="33">
        <v>1184</v>
      </c>
      <c r="D1188" s="55">
        <f>Bond_Historical!K1188</f>
        <v>-1.6905035449098851E-3</v>
      </c>
      <c r="E1188" s="55">
        <f>Bond_Historical!L1188</f>
        <v>-1.3573688721043192E-3</v>
      </c>
      <c r="F1188" s="55">
        <f>Bond_Historical!M1188</f>
        <v>-1.7880327660955331E-3</v>
      </c>
      <c r="G1188" s="55">
        <f>Bond_Historical!N1188</f>
        <v>-1.8160523474724014E-3</v>
      </c>
      <c r="H1188" s="55">
        <f>Bond_Historical!O1188</f>
        <v>-1.5578898738726333E-3</v>
      </c>
      <c r="I1188" s="55">
        <f>Bond_Historical!P1188</f>
        <v>-8.136740595534826E-4</v>
      </c>
      <c r="J1188" s="55">
        <f>Equity_Historical!P1189</f>
        <v>1.7705552947804879E-2</v>
      </c>
      <c r="K1188" s="55">
        <f>Equity_Historical!Q1189</f>
        <v>2.1596912143703878E-2</v>
      </c>
      <c r="L1188" s="55">
        <f>Equity_Historical!R1189</f>
        <v>4.1842124689454238E-3</v>
      </c>
      <c r="M1188" s="55">
        <f>Equity_Historical!S1189</f>
        <v>4.1539185179097649E-3</v>
      </c>
      <c r="N1188" s="55">
        <f>Equity_Historical!T1189</f>
        <v>1.3257524952864832E-2</v>
      </c>
      <c r="O1188" s="55">
        <f>Equity_Historical!U1189</f>
        <v>1.9211783935025779E-2</v>
      </c>
      <c r="P1188" s="55">
        <f>Equity_Historical!V1189</f>
        <v>2.3071645076430242E-2</v>
      </c>
      <c r="Q1188" s="55">
        <f>Equity_Historical!W1189</f>
        <v>1.0008766302208054E-2</v>
      </c>
      <c r="R1188" s="55">
        <f>Equity_Historical!X1189</f>
        <v>7.8054252685787369E-3</v>
      </c>
      <c r="S1188" s="55">
        <f>Equity_Historical!Y1189</f>
        <v>8.7441118997340223E-3</v>
      </c>
      <c r="T1188" s="55">
        <f>Equity_Historical!Z1189</f>
        <v>2.3222315761430461E-2</v>
      </c>
      <c r="V1188" s="55"/>
      <c r="W1188" s="55">
        <v>-1.5727315810804472E-3</v>
      </c>
      <c r="X1188" s="55">
        <v>2.2748725132066234E-2</v>
      </c>
      <c r="Y1188" s="94">
        <f t="shared" si="77"/>
        <v>1.3020142446807562E-2</v>
      </c>
      <c r="Z1188" s="54">
        <f t="shared" si="78"/>
        <v>1013020.1424468076</v>
      </c>
      <c r="AA1188" s="54">
        <f t="shared" si="79"/>
        <v>13020.142446807586</v>
      </c>
      <c r="AB1188" s="101">
        <v>16655.509472380974</v>
      </c>
      <c r="AC1188" s="6">
        <f t="shared" si="76"/>
        <v>965939.76879109116</v>
      </c>
    </row>
    <row r="1189" spans="2:29">
      <c r="B1189" s="112">
        <v>45184</v>
      </c>
      <c r="C1189" s="33">
        <v>1185</v>
      </c>
      <c r="D1189" s="55">
        <f>Bond_Historical!K1189</f>
        <v>-1.9756879140486886E-3</v>
      </c>
      <c r="E1189" s="55">
        <f>Bond_Historical!L1189</f>
        <v>-2.3013668382039962E-3</v>
      </c>
      <c r="F1189" s="55">
        <f>Bond_Historical!M1189</f>
        <v>-1.7913723537228889E-3</v>
      </c>
      <c r="G1189" s="55">
        <f>Bond_Historical!N1189</f>
        <v>-1.5317830225158216E-3</v>
      </c>
      <c r="H1189" s="55">
        <f>Bond_Historical!O1189</f>
        <v>-2.5369420477547844E-3</v>
      </c>
      <c r="I1189" s="55">
        <f>Bond_Historical!P1189</f>
        <v>-1.6297935728909183E-3</v>
      </c>
      <c r="J1189" s="55">
        <f>Equity_Historical!P1190</f>
        <v>-1.5475137900959205E-2</v>
      </c>
      <c r="K1189" s="55">
        <f>Equity_Historical!Q1190</f>
        <v>-3.7290114814795494E-2</v>
      </c>
      <c r="L1189" s="55">
        <f>Equity_Historical!R1190</f>
        <v>-3.6981823109705062E-3</v>
      </c>
      <c r="M1189" s="55">
        <f>Equity_Historical!S1190</f>
        <v>1.5779260583307037E-3</v>
      </c>
      <c r="N1189" s="55">
        <f>Equity_Historical!T1190</f>
        <v>-8.1479514209724293E-3</v>
      </c>
      <c r="O1189" s="55">
        <f>Equity_Historical!U1190</f>
        <v>-2.9524121636050828E-3</v>
      </c>
      <c r="P1189" s="55">
        <f>Equity_Historical!V1190</f>
        <v>-5.2046463106116391E-3</v>
      </c>
      <c r="Q1189" s="55">
        <f>Equity_Historical!W1190</f>
        <v>-9.6808100880432704E-3</v>
      </c>
      <c r="R1189" s="55">
        <f>Equity_Historical!X1190</f>
        <v>6.389803498801019E-3</v>
      </c>
      <c r="S1189" s="55">
        <f>Equity_Historical!Y1190</f>
        <v>-4.1625581779448761E-3</v>
      </c>
      <c r="T1189" s="55">
        <f>Equity_Historical!Z1190</f>
        <v>1.0438237597315612E-3</v>
      </c>
      <c r="V1189" s="55"/>
      <c r="W1189" s="55">
        <v>-1.8531617051667866E-3</v>
      </c>
      <c r="X1189" s="55">
        <v>-1.6791785205878717E-2</v>
      </c>
      <c r="Y1189" s="94">
        <f t="shared" si="77"/>
        <v>-1.0816335805593944E-2</v>
      </c>
      <c r="Z1189" s="54">
        <f t="shared" si="78"/>
        <v>989183.66419440601</v>
      </c>
      <c r="AA1189" s="54">
        <f t="shared" si="79"/>
        <v>-10816.33580559399</v>
      </c>
      <c r="AB1189" s="101">
        <v>16693.584926864831</v>
      </c>
      <c r="AC1189" s="6">
        <f t="shared" si="76"/>
        <v>955123.43298549717</v>
      </c>
    </row>
    <row r="1190" spans="2:29">
      <c r="B1190" s="112">
        <v>45187</v>
      </c>
      <c r="C1190" s="33">
        <v>1186</v>
      </c>
      <c r="D1190" s="55">
        <f>Bond_Historical!K1190</f>
        <v>9.8827428045023609E-4</v>
      </c>
      <c r="E1190" s="55">
        <f>Bond_Historical!L1190</f>
        <v>1.465073371776244E-3</v>
      </c>
      <c r="F1190" s="55">
        <f>Bond_Historical!M1190</f>
        <v>8.9613286246678842E-4</v>
      </c>
      <c r="G1190" s="55">
        <f>Bond_Historical!N1190</f>
        <v>1.91430601130647E-3</v>
      </c>
      <c r="H1190" s="55">
        <f>Bond_Historical!O1190</f>
        <v>2.1470209027205601E-3</v>
      </c>
      <c r="I1190" s="55">
        <f>Bond_Historical!P1190</f>
        <v>2.0406144175297389E-4</v>
      </c>
      <c r="J1190" s="55">
        <f>Equity_Historical!P1191</f>
        <v>8.0225738309242546E-3</v>
      </c>
      <c r="K1190" s="55">
        <f>Equity_Historical!Q1191</f>
        <v>7.4312263025818302E-3</v>
      </c>
      <c r="L1190" s="55">
        <f>Equity_Historical!R1191</f>
        <v>-7.4377598452436263E-3</v>
      </c>
      <c r="M1190" s="55">
        <f>Equity_Historical!S1191</f>
        <v>9.8491834190761094E-4</v>
      </c>
      <c r="N1190" s="55">
        <f>Equity_Historical!T1191</f>
        <v>2.9463404175411254E-3</v>
      </c>
      <c r="O1190" s="55">
        <f>Equity_Historical!U1191</f>
        <v>2.0809490208108807E-3</v>
      </c>
      <c r="P1190" s="55">
        <f>Equity_Historical!V1191</f>
        <v>-3.3919102275314856E-3</v>
      </c>
      <c r="Q1190" s="55">
        <f>Equity_Historical!W1191</f>
        <v>8.7409489984702487E-4</v>
      </c>
      <c r="R1190" s="55">
        <f>Equity_Historical!X1191</f>
        <v>-1.3158984426596724E-3</v>
      </c>
      <c r="S1190" s="55">
        <f>Equity_Historical!Y1191</f>
        <v>1.6771925943450793E-2</v>
      </c>
      <c r="T1190" s="55">
        <f>Equity_Historical!Z1191</f>
        <v>-3.0863850391674654E-3</v>
      </c>
      <c r="V1190" s="55"/>
      <c r="W1190" s="55">
        <v>1.3238424490453616E-3</v>
      </c>
      <c r="X1190" s="55">
        <v>4.8273440401131844E-3</v>
      </c>
      <c r="Y1190" s="94">
        <f t="shared" si="77"/>
        <v>3.4259434036860549E-3</v>
      </c>
      <c r="Z1190" s="54">
        <f t="shared" si="78"/>
        <v>1003425.943403686</v>
      </c>
      <c r="AA1190" s="54">
        <f t="shared" si="79"/>
        <v>3425.9434036860475</v>
      </c>
      <c r="AB1190" s="101">
        <v>16726.569480722421</v>
      </c>
      <c r="AC1190" s="6">
        <f t="shared" si="76"/>
        <v>958549.37638918322</v>
      </c>
    </row>
    <row r="1191" spans="2:29">
      <c r="B1191" s="112">
        <v>45188</v>
      </c>
      <c r="C1191" s="33">
        <v>1187</v>
      </c>
      <c r="D1191" s="55">
        <f>Bond_Historical!K1191</f>
        <v>-2.1190948047030804E-3</v>
      </c>
      <c r="E1191" s="55">
        <f>Bond_Historical!L1191</f>
        <v>-2.9322002885007951E-3</v>
      </c>
      <c r="F1191" s="55">
        <f>Bond_Historical!M1191</f>
        <v>-2.6906286277325743E-3</v>
      </c>
      <c r="G1191" s="55">
        <f>Bond_Historical!N1191</f>
        <v>-3.3526460916459455E-3</v>
      </c>
      <c r="H1191" s="55">
        <f>Bond_Historical!O1191</f>
        <v>-2.7331388113197973E-3</v>
      </c>
      <c r="I1191" s="55">
        <f>Bond_Historical!P1191</f>
        <v>0</v>
      </c>
      <c r="J1191" s="55">
        <f>Equity_Historical!P1192</f>
        <v>-2.6386075298460349E-3</v>
      </c>
      <c r="K1191" s="55">
        <f>Equity_Historical!Q1192</f>
        <v>8.2948238620399514E-3</v>
      </c>
      <c r="L1191" s="55">
        <f>Equity_Historical!R1192</f>
        <v>-2.4476279261786374E-4</v>
      </c>
      <c r="M1191" s="55">
        <f>Equity_Historical!S1192</f>
        <v>-5.9241742983438374E-3</v>
      </c>
      <c r="N1191" s="55">
        <f>Equity_Historical!T1192</f>
        <v>-4.1541698664081137E-3</v>
      </c>
      <c r="O1191" s="55">
        <f>Equity_Historical!U1192</f>
        <v>-1.2748629044193199E-3</v>
      </c>
      <c r="P1191" s="55">
        <f>Equity_Historical!V1192</f>
        <v>-1.2160813271144993E-2</v>
      </c>
      <c r="Q1191" s="55">
        <f>Equity_Historical!W1192</f>
        <v>-4.3778780181726457E-3</v>
      </c>
      <c r="R1191" s="55">
        <f>Equity_Historical!X1192</f>
        <v>-1.1171903141292161E-2</v>
      </c>
      <c r="S1191" s="55">
        <f>Equity_Historical!Y1192</f>
        <v>6.1617955845749469E-3</v>
      </c>
      <c r="T1191" s="55">
        <f>Equity_Historical!Z1192</f>
        <v>-3.0019612602802555E-2</v>
      </c>
      <c r="V1191" s="55"/>
      <c r="W1191" s="55">
        <v>-2.5705278104239618E-3</v>
      </c>
      <c r="X1191" s="55">
        <v>1.0605883041133751E-2</v>
      </c>
      <c r="Y1191" s="94">
        <f t="shared" si="77"/>
        <v>5.3353187005106655E-3</v>
      </c>
      <c r="Z1191" s="54">
        <f t="shared" si="78"/>
        <v>1005335.3187005107</v>
      </c>
      <c r="AA1191" s="54">
        <f t="shared" si="79"/>
        <v>5335.3187005106593</v>
      </c>
      <c r="AB1191" s="101">
        <v>16862.335171869257</v>
      </c>
      <c r="AC1191" s="6">
        <f t="shared" si="76"/>
        <v>963884.69508969388</v>
      </c>
    </row>
    <row r="1192" spans="2:29">
      <c r="B1192" s="112">
        <v>45189</v>
      </c>
      <c r="C1192" s="33">
        <v>1188</v>
      </c>
      <c r="D1192" s="55">
        <f>Bond_Historical!K1192</f>
        <v>-1.2735174649145334E-3</v>
      </c>
      <c r="E1192" s="55">
        <f>Bond_Historical!L1192</f>
        <v>-5.2463783364703552E-4</v>
      </c>
      <c r="F1192" s="55">
        <f>Bond_Historical!M1192</f>
        <v>-4.4905899867312467E-4</v>
      </c>
      <c r="G1192" s="55">
        <f>Bond_Historical!N1192</f>
        <v>3.8366059982467671E-4</v>
      </c>
      <c r="H1192" s="55">
        <f>Bond_Historical!O1192</f>
        <v>-1.7612117021609584E-3</v>
      </c>
      <c r="I1192" s="55">
        <f>Bond_Historical!P1192</f>
        <v>-8.158104733456521E-4</v>
      </c>
      <c r="J1192" s="55">
        <f>Equity_Historical!P1193</f>
        <v>-7.9580038124313184E-3</v>
      </c>
      <c r="K1192" s="55">
        <f>Equity_Historical!Q1193</f>
        <v>-1.7859426495432252E-2</v>
      </c>
      <c r="L1192" s="55">
        <f>Equity_Historical!R1193</f>
        <v>3.2386376087858433E-3</v>
      </c>
      <c r="M1192" s="55">
        <f>Equity_Historical!S1193</f>
        <v>3.5586541041140573E-3</v>
      </c>
      <c r="N1192" s="55">
        <f>Equity_Historical!T1193</f>
        <v>-6.3311514536185561E-3</v>
      </c>
      <c r="O1192" s="55">
        <f>Equity_Historical!U1193</f>
        <v>-4.2391359930859249E-3</v>
      </c>
      <c r="P1192" s="55">
        <f>Equity_Historical!V1193</f>
        <v>2.8191344698955817E-4</v>
      </c>
      <c r="Q1192" s="55">
        <f>Equity_Historical!W1193</f>
        <v>3.6131076485471183E-3</v>
      </c>
      <c r="R1192" s="55">
        <f>Equity_Historical!X1193</f>
        <v>2.3582792139184322E-2</v>
      </c>
      <c r="S1192" s="55">
        <f>Equity_Historical!Y1193</f>
        <v>-2.0194767079540564E-2</v>
      </c>
      <c r="T1192" s="55">
        <f>Equity_Historical!Z1193</f>
        <v>9.0884164927106607E-3</v>
      </c>
      <c r="V1192" s="55"/>
      <c r="W1192" s="55">
        <v>-4.0544558956265368E-4</v>
      </c>
      <c r="X1192" s="55">
        <v>-1.6665180984273317E-2</v>
      </c>
      <c r="Y1192" s="94">
        <f t="shared" si="77"/>
        <v>-1.0161286826389051E-2</v>
      </c>
      <c r="Z1192" s="54">
        <f t="shared" si="78"/>
        <v>989838.71317361097</v>
      </c>
      <c r="AA1192" s="54">
        <f t="shared" si="79"/>
        <v>-10161.286826389027</v>
      </c>
      <c r="AB1192" s="101">
        <v>17125.089874985744</v>
      </c>
      <c r="AC1192" s="6">
        <f t="shared" si="76"/>
        <v>953723.40826330485</v>
      </c>
    </row>
    <row r="1193" spans="2:29">
      <c r="B1193" s="112">
        <v>45190</v>
      </c>
      <c r="C1193" s="33">
        <v>1189</v>
      </c>
      <c r="D1193" s="55">
        <f>Bond_Historical!K1193</f>
        <v>-6.2498947106637889E-3</v>
      </c>
      <c r="E1193" s="55">
        <f>Bond_Historical!L1193</f>
        <v>-6.8440066907296234E-3</v>
      </c>
      <c r="F1193" s="55">
        <f>Bond_Historical!M1193</f>
        <v>-6.3092417959063306E-3</v>
      </c>
      <c r="G1193" s="55">
        <f>Bond_Historical!N1193</f>
        <v>-1.0121928491478719E-2</v>
      </c>
      <c r="H1193" s="55">
        <f>Bond_Historical!O1193</f>
        <v>-5.6957782134176025E-3</v>
      </c>
      <c r="I1193" s="55">
        <f>Bond_Historical!P1193</f>
        <v>-8.1934337187737245E-3</v>
      </c>
      <c r="J1193" s="55">
        <f>Equity_Historical!P1194</f>
        <v>-1.4189484363201084E-2</v>
      </c>
      <c r="K1193" s="55">
        <f>Equity_Historical!Q1194</f>
        <v>-1.3234982911086348E-2</v>
      </c>
      <c r="L1193" s="55">
        <f>Equity_Historical!R1194</f>
        <v>-1.2215007068698209E-2</v>
      </c>
      <c r="M1193" s="55">
        <f>Equity_Historical!S1194</f>
        <v>-1.5800272370686738E-3</v>
      </c>
      <c r="N1193" s="55">
        <f>Equity_Historical!T1194</f>
        <v>-1.5525321510821144E-2</v>
      </c>
      <c r="O1193" s="55">
        <f>Equity_Historical!U1194</f>
        <v>-7.8527946194808552E-3</v>
      </c>
      <c r="P1193" s="55">
        <f>Equity_Historical!V1194</f>
        <v>-4.6673060299287424E-2</v>
      </c>
      <c r="Q1193" s="55">
        <f>Equity_Historical!W1194</f>
        <v>-7.0191158075646274E-3</v>
      </c>
      <c r="R1193" s="55">
        <f>Equity_Historical!X1194</f>
        <v>1.8142620057863344E-2</v>
      </c>
      <c r="S1193" s="55">
        <f>Equity_Historical!Y1194</f>
        <v>-8.9291821500635284E-3</v>
      </c>
      <c r="T1193" s="55">
        <f>Equity_Historical!Z1194</f>
        <v>-3.7195593837893955E-2</v>
      </c>
      <c r="V1193" s="55"/>
      <c r="W1193" s="55">
        <v>-7.7989420687799814E-3</v>
      </c>
      <c r="X1193" s="55">
        <v>-2.8800038086595356E-2</v>
      </c>
      <c r="Y1193" s="94">
        <f t="shared" si="77"/>
        <v>-2.0399599679469204E-2</v>
      </c>
      <c r="Z1193" s="54">
        <f t="shared" si="78"/>
        <v>979600.40032053075</v>
      </c>
      <c r="AA1193" s="54">
        <f t="shared" si="79"/>
        <v>-20399.599679469247</v>
      </c>
      <c r="AB1193" s="101">
        <v>17340.528706324287</v>
      </c>
      <c r="AC1193" s="6">
        <f t="shared" si="76"/>
        <v>933323.80858383561</v>
      </c>
    </row>
    <row r="1194" spans="2:29">
      <c r="B1194" s="112">
        <v>45191</v>
      </c>
      <c r="C1194" s="33">
        <v>1190</v>
      </c>
      <c r="D1194" s="55">
        <f>Bond_Historical!K1194</f>
        <v>4.1235907682415016E-3</v>
      </c>
      <c r="E1194" s="55">
        <f>Bond_Historical!L1194</f>
        <v>4.217440968085016E-3</v>
      </c>
      <c r="F1194" s="55">
        <f>Bond_Historical!M1194</f>
        <v>3.159619629320798E-3</v>
      </c>
      <c r="G1194" s="55">
        <f>Bond_Historical!N1194</f>
        <v>6.0854550241708156E-3</v>
      </c>
      <c r="H1194" s="55">
        <f>Bond_Historical!O1194</f>
        <v>3.5391552594612298E-3</v>
      </c>
      <c r="I1194" s="55">
        <f>Bond_Historical!P1194</f>
        <v>2.0548121544069994E-3</v>
      </c>
      <c r="J1194" s="55">
        <f>Equity_Historical!P1195</f>
        <v>1.5672043105505631E-3</v>
      </c>
      <c r="K1194" s="55">
        <f>Equity_Historical!Q1195</f>
        <v>1.1264171911854391E-2</v>
      </c>
      <c r="L1194" s="55">
        <f>Equity_Historical!R1195</f>
        <v>2.6521264293875198E-3</v>
      </c>
      <c r="M1194" s="55">
        <f>Equity_Historical!S1195</f>
        <v>-3.9611764612654532E-3</v>
      </c>
      <c r="N1194" s="55">
        <f>Equity_Historical!T1195</f>
        <v>-2.7464271372581837E-4</v>
      </c>
      <c r="O1194" s="55">
        <f>Equity_Historical!U1195</f>
        <v>-9.6289469627499277E-3</v>
      </c>
      <c r="P1194" s="55">
        <f>Equity_Historical!V1195</f>
        <v>-1.8538301248324035E-2</v>
      </c>
      <c r="Q1194" s="55">
        <f>Equity_Historical!W1195</f>
        <v>-3.3015203743893098E-4</v>
      </c>
      <c r="R1194" s="55">
        <f>Equity_Historical!X1195</f>
        <v>9.8487329123650904E-3</v>
      </c>
      <c r="S1194" s="55">
        <f>Equity_Historical!Y1195</f>
        <v>4.9324148674027265E-3</v>
      </c>
      <c r="T1194" s="55">
        <f>Equity_Historical!Z1195</f>
        <v>-1.7618908712213364E-2</v>
      </c>
      <c r="V1194" s="55"/>
      <c r="W1194" s="55">
        <v>4.2964146411248235E-3</v>
      </c>
      <c r="X1194" s="55">
        <v>-3.4456424846652164E-3</v>
      </c>
      <c r="Y1194" s="94">
        <f t="shared" si="77"/>
        <v>-3.4881963434920033E-4</v>
      </c>
      <c r="Z1194" s="54">
        <f t="shared" si="78"/>
        <v>999651.1803656508</v>
      </c>
      <c r="AA1194" s="54">
        <f t="shared" si="79"/>
        <v>-348.81963434920181</v>
      </c>
      <c r="AB1194" s="101">
        <v>17588.195880883257</v>
      </c>
      <c r="AC1194" s="6">
        <f t="shared" si="76"/>
        <v>932974.9889494864</v>
      </c>
    </row>
    <row r="1195" spans="2:29">
      <c r="B1195" s="112">
        <v>45194</v>
      </c>
      <c r="C1195" s="33">
        <v>1191</v>
      </c>
      <c r="D1195" s="55">
        <f>Bond_Historical!K1195</f>
        <v>-7.4064560563719285E-3</v>
      </c>
      <c r="E1195" s="55">
        <f>Bond_Historical!L1195</f>
        <v>-7.9220146951646756E-3</v>
      </c>
      <c r="F1195" s="55">
        <f>Bond_Historical!M1195</f>
        <v>-5.875734798920315E-3</v>
      </c>
      <c r="G1195" s="55">
        <f>Bond_Historical!N1195</f>
        <v>-9.7739998998400794E-3</v>
      </c>
      <c r="H1195" s="55">
        <f>Bond_Historical!O1195</f>
        <v>-7.4862921560968675E-3</v>
      </c>
      <c r="I1195" s="55">
        <f>Bond_Historical!P1195</f>
        <v>-7.2099807939160279E-3</v>
      </c>
      <c r="J1195" s="55">
        <f>Equity_Historical!P1196</f>
        <v>1.1160804645179606E-2</v>
      </c>
      <c r="K1195" s="55">
        <f>Equity_Historical!Q1196</f>
        <v>5.8342045645496153E-3</v>
      </c>
      <c r="L1195" s="55">
        <f>Equity_Historical!R1196</f>
        <v>4.4249777536676856E-3</v>
      </c>
      <c r="M1195" s="55">
        <f>Equity_Historical!S1196</f>
        <v>-1.2782290261510626E-2</v>
      </c>
      <c r="N1195" s="55">
        <f>Equity_Historical!T1196</f>
        <v>7.1136789378225852E-3</v>
      </c>
      <c r="O1195" s="55">
        <f>Equity_Historical!U1196</f>
        <v>4.9285554611571613E-3</v>
      </c>
      <c r="P1195" s="55">
        <f>Equity_Historical!V1196</f>
        <v>-2.9524628420078899E-3</v>
      </c>
      <c r="Q1195" s="55">
        <f>Equity_Historical!W1196</f>
        <v>-6.6277168543013888E-3</v>
      </c>
      <c r="R1195" s="55">
        <f>Equity_Historical!X1196</f>
        <v>8.2253437096480725E-3</v>
      </c>
      <c r="S1195" s="55">
        <f>Equity_Historical!Y1196</f>
        <v>7.3532183898147351E-3</v>
      </c>
      <c r="T1195" s="55">
        <f>Equity_Historical!Z1196</f>
        <v>9.199540183393768E-3</v>
      </c>
      <c r="V1195" s="55"/>
      <c r="W1195" s="55">
        <v>-7.9302690288169542E-3</v>
      </c>
      <c r="X1195" s="55">
        <v>9.5738466453870949E-3</v>
      </c>
      <c r="Y1195" s="94">
        <f t="shared" si="77"/>
        <v>2.5722003757054747E-3</v>
      </c>
      <c r="Z1195" s="54">
        <f t="shared" si="78"/>
        <v>1002572.2003757055</v>
      </c>
      <c r="AA1195" s="54">
        <f t="shared" si="79"/>
        <v>2572.2003757054918</v>
      </c>
      <c r="AB1195" s="101">
        <v>17635.05000097258</v>
      </c>
      <c r="AC1195" s="6">
        <f t="shared" si="76"/>
        <v>935547.1893251919</v>
      </c>
    </row>
    <row r="1196" spans="2:29">
      <c r="B1196" s="112">
        <v>45195</v>
      </c>
      <c r="C1196" s="33">
        <v>1192</v>
      </c>
      <c r="D1196" s="55">
        <f>Bond_Historical!K1196</f>
        <v>-1.00103523764833E-3</v>
      </c>
      <c r="E1196" s="55">
        <f>Bond_Historical!L1196</f>
        <v>-1.2733835427204561E-3</v>
      </c>
      <c r="F1196" s="55">
        <f>Bond_Historical!M1196</f>
        <v>-4.5356544471482363E-4</v>
      </c>
      <c r="G1196" s="55">
        <f>Bond_Historical!N1196</f>
        <v>-2.8241949842831462E-3</v>
      </c>
      <c r="H1196" s="55">
        <f>Bond_Historical!O1196</f>
        <v>-2.5740331269809161E-3</v>
      </c>
      <c r="I1196" s="55">
        <f>Bond_Historical!P1196</f>
        <v>-8.2720024922828238E-4</v>
      </c>
      <c r="J1196" s="55">
        <f>Equity_Historical!P1197</f>
        <v>1.5473899065325764E-3</v>
      </c>
      <c r="K1196" s="55">
        <f>Equity_Historical!Q1197</f>
        <v>-6.2355161554124901E-3</v>
      </c>
      <c r="L1196" s="55">
        <f>Equity_Historical!R1197</f>
        <v>-3.5014355138931427E-3</v>
      </c>
      <c r="M1196" s="55">
        <f>Equity_Historical!S1197</f>
        <v>-8.8836047859749932E-3</v>
      </c>
      <c r="N1196" s="55">
        <f>Equity_Historical!T1197</f>
        <v>-7.9376572588420909E-3</v>
      </c>
      <c r="O1196" s="55">
        <f>Equity_Historical!U1197</f>
        <v>-1.0433302097155579E-2</v>
      </c>
      <c r="P1196" s="55">
        <f>Equity_Historical!V1197</f>
        <v>-1.7101664305121406E-2</v>
      </c>
      <c r="Q1196" s="55">
        <f>Equity_Historical!W1197</f>
        <v>-2.6958811856854354E-2</v>
      </c>
      <c r="R1196" s="55">
        <f>Equity_Historical!X1197</f>
        <v>-9.5104734694604273E-3</v>
      </c>
      <c r="S1196" s="55">
        <f>Equity_Historical!Y1197</f>
        <v>-2.3676593108790889E-2</v>
      </c>
      <c r="T1196" s="55">
        <f>Equity_Historical!Z1197</f>
        <v>-1.2460667052771933E-2</v>
      </c>
      <c r="V1196" s="55"/>
      <c r="W1196" s="55">
        <v>-1.577059601493423E-3</v>
      </c>
      <c r="X1196" s="55">
        <v>-7.3261627145911508E-3</v>
      </c>
      <c r="Y1196" s="94">
        <f t="shared" si="77"/>
        <v>-5.0265214693520598E-3</v>
      </c>
      <c r="Z1196" s="54">
        <f t="shared" si="78"/>
        <v>994973.47853064793</v>
      </c>
      <c r="AA1196" s="54">
        <f t="shared" si="79"/>
        <v>-5026.5214693520684</v>
      </c>
      <c r="AB1196" s="101">
        <v>17654.285003862693</v>
      </c>
      <c r="AC1196" s="6">
        <f t="shared" si="76"/>
        <v>930520.66785583983</v>
      </c>
    </row>
    <row r="1197" spans="2:29">
      <c r="B1197" s="112">
        <v>45196</v>
      </c>
      <c r="C1197" s="33">
        <v>1193</v>
      </c>
      <c r="D1197" s="55">
        <f>Bond_Historical!K1197</f>
        <v>-3.5842409867923959E-3</v>
      </c>
      <c r="E1197" s="55">
        <f>Bond_Historical!L1197</f>
        <v>-3.5099800575353634E-3</v>
      </c>
      <c r="F1197" s="55">
        <f>Bond_Historical!M1197</f>
        <v>-2.7248423305350636E-3</v>
      </c>
      <c r="G1197" s="55">
        <f>Bond_Historical!N1197</f>
        <v>-4.6921563511736599E-3</v>
      </c>
      <c r="H1197" s="55">
        <f>Bond_Historical!O1197</f>
        <v>-1.3888259018863117E-3</v>
      </c>
      <c r="I1197" s="55">
        <f>Bond_Historical!P1197</f>
        <v>-1.8639013737029469E-3</v>
      </c>
      <c r="J1197" s="55">
        <f>Equity_Historical!P1198</f>
        <v>3.2038600346106332E-2</v>
      </c>
      <c r="K1197" s="55">
        <f>Equity_Historical!Q1198</f>
        <v>-4.0892034096177707E-3</v>
      </c>
      <c r="L1197" s="55">
        <f>Equity_Historical!R1198</f>
        <v>-4.8116373785009247E-3</v>
      </c>
      <c r="M1197" s="55">
        <f>Equity_Historical!S1198</f>
        <v>-1.0396511556310408E-2</v>
      </c>
      <c r="N1197" s="55">
        <f>Equity_Historical!T1198</f>
        <v>9.4359066554932577E-3</v>
      </c>
      <c r="O1197" s="55">
        <f>Equity_Historical!U1198</f>
        <v>5.8477979363175886E-3</v>
      </c>
      <c r="P1197" s="55">
        <f>Equity_Historical!V1198</f>
        <v>-1.9963516606957873E-2</v>
      </c>
      <c r="Q1197" s="55">
        <f>Equity_Historical!W1198</f>
        <v>-1.3756985408876259E-2</v>
      </c>
      <c r="R1197" s="55">
        <f>Equity_Historical!X1198</f>
        <v>-3.4087843675098734E-3</v>
      </c>
      <c r="S1197" s="55">
        <f>Equity_Historical!Y1198</f>
        <v>-8.9372793527863967E-3</v>
      </c>
      <c r="T1197" s="55">
        <f>Equity_Historical!Z1198</f>
        <v>1.2382571848444856E-2</v>
      </c>
      <c r="V1197" s="55"/>
      <c r="W1197" s="55">
        <v>-3.4366747306198301E-3</v>
      </c>
      <c r="X1197" s="55">
        <v>1.3318659316318721E-3</v>
      </c>
      <c r="Y1197" s="94">
        <f t="shared" si="77"/>
        <v>-5.7555033326880879E-4</v>
      </c>
      <c r="Z1197" s="54">
        <f t="shared" si="78"/>
        <v>999424.44966673118</v>
      </c>
      <c r="AA1197" s="54">
        <f t="shared" si="79"/>
        <v>-575.55033326882403</v>
      </c>
      <c r="AB1197" s="101">
        <v>17654.927657790831</v>
      </c>
      <c r="AC1197" s="6">
        <f t="shared" si="76"/>
        <v>929945.117522571</v>
      </c>
    </row>
    <row r="1198" spans="2:29">
      <c r="B1198" s="112">
        <v>45197</v>
      </c>
      <c r="C1198" s="33">
        <v>1194</v>
      </c>
      <c r="D1198" s="55">
        <f>Bond_Historical!K1198</f>
        <v>2.5817642189374323E-3</v>
      </c>
      <c r="E1198" s="55">
        <f>Bond_Historical!L1198</f>
        <v>2.978995804823921E-3</v>
      </c>
      <c r="F1198" s="55">
        <f>Bond_Historical!M1198</f>
        <v>2.2713018621568189E-3</v>
      </c>
      <c r="G1198" s="55">
        <f>Bond_Historical!N1198</f>
        <v>1.7620229931792147E-3</v>
      </c>
      <c r="H1198" s="55">
        <f>Bond_Historical!O1198</f>
        <v>4.7535658236735039E-3</v>
      </c>
      <c r="I1198" s="55">
        <f>Bond_Historical!P1198</f>
        <v>-4.3628027476318521E-3</v>
      </c>
      <c r="J1198" s="55">
        <f>Equity_Historical!P1199</f>
        <v>-6.0916929577551765E-3</v>
      </c>
      <c r="K1198" s="55">
        <f>Equity_Historical!Q1199</f>
        <v>2.067549774500959E-2</v>
      </c>
      <c r="L1198" s="55">
        <f>Equity_Historical!R1199</f>
        <v>5.0577254746514829E-3</v>
      </c>
      <c r="M1198" s="55">
        <f>Equity_Historical!S1199</f>
        <v>8.1632916331415561E-3</v>
      </c>
      <c r="N1198" s="55">
        <f>Equity_Historical!T1199</f>
        <v>1.4458731774551032E-2</v>
      </c>
      <c r="O1198" s="55">
        <f>Equity_Historical!U1199</f>
        <v>1.2339559528471796E-2</v>
      </c>
      <c r="P1198" s="55">
        <f>Equity_Historical!V1199</f>
        <v>1.6335278429147483E-2</v>
      </c>
      <c r="Q1198" s="55">
        <f>Equity_Historical!W1199</f>
        <v>-1.3246793082519274E-2</v>
      </c>
      <c r="R1198" s="55">
        <f>Equity_Historical!X1199</f>
        <v>1.2566453318636433E-2</v>
      </c>
      <c r="S1198" s="55">
        <f>Equity_Historical!Y1199</f>
        <v>1.5244551730559139E-3</v>
      </c>
      <c r="T1198" s="55">
        <f>Equity_Historical!Z1199</f>
        <v>4.4807263258601687E-3</v>
      </c>
      <c r="V1198" s="55"/>
      <c r="W1198" s="55">
        <v>1.640930450004344E-3</v>
      </c>
      <c r="X1198" s="55">
        <v>2.0918259163459487E-2</v>
      </c>
      <c r="Y1198" s="94">
        <f t="shared" si="77"/>
        <v>1.3207327678077431E-2</v>
      </c>
      <c r="Z1198" s="54">
        <f t="shared" si="78"/>
        <v>1013207.3276780774</v>
      </c>
      <c r="AA1198" s="54">
        <f t="shared" si="79"/>
        <v>13207.327678077389</v>
      </c>
      <c r="AB1198" s="101">
        <v>17687.885668616742</v>
      </c>
      <c r="AC1198" s="6">
        <f t="shared" si="76"/>
        <v>943152.44520064839</v>
      </c>
    </row>
    <row r="1199" spans="2:29">
      <c r="B1199" s="112">
        <v>45198</v>
      </c>
      <c r="C1199" s="33">
        <v>1195</v>
      </c>
      <c r="D1199" s="55">
        <f>Bond_Historical!K1199</f>
        <v>-4.2983629343127088E-4</v>
      </c>
      <c r="E1199" s="55">
        <f>Bond_Historical!L1199</f>
        <v>-9.5648922562764627E-4</v>
      </c>
      <c r="F1199" s="55">
        <f>Bond_Historical!M1199</f>
        <v>0</v>
      </c>
      <c r="G1199" s="55">
        <f>Bond_Historical!N1199</f>
        <v>-2.1541062356247435E-3</v>
      </c>
      <c r="H1199" s="55">
        <f>Bond_Historical!O1199</f>
        <v>-2.3738780748506468E-3</v>
      </c>
      <c r="I1199" s="55">
        <f>Bond_Historical!P1199</f>
        <v>1.4563482298395561E-3</v>
      </c>
      <c r="J1199" s="55">
        <f>Equity_Historical!P1200</f>
        <v>-1.5946346708494156E-2</v>
      </c>
      <c r="K1199" s="55">
        <f>Equity_Historical!Q1200</f>
        <v>-1.2413806736158247E-2</v>
      </c>
      <c r="L1199" s="55">
        <f>Equity_Historical!R1200</f>
        <v>-1.6187892819646502E-2</v>
      </c>
      <c r="M1199" s="55">
        <f>Equity_Historical!S1200</f>
        <v>4.0567913080258398E-3</v>
      </c>
      <c r="N1199" s="55">
        <f>Equity_Historical!T1200</f>
        <v>6.7057086236018532E-4</v>
      </c>
      <c r="O1199" s="55">
        <f>Equity_Historical!U1200</f>
        <v>-1.7566471554093147E-2</v>
      </c>
      <c r="P1199" s="55">
        <f>Equity_Historical!V1200</f>
        <v>1.3036828081824469E-2</v>
      </c>
      <c r="Q1199" s="55">
        <f>Equity_Historical!W1200</f>
        <v>4.6772673067447894E-4</v>
      </c>
      <c r="R1199" s="55">
        <f>Equity_Historical!X1200</f>
        <v>-1.1653686291306194E-2</v>
      </c>
      <c r="S1199" s="55">
        <f>Equity_Historical!Y1200</f>
        <v>3.0418741363479997E-3</v>
      </c>
      <c r="T1199" s="55">
        <f>Equity_Historical!Z1200</f>
        <v>-1.9289219304459294E-2</v>
      </c>
      <c r="V1199" s="55"/>
      <c r="W1199" s="55">
        <v>-8.6903948288067604E-4</v>
      </c>
      <c r="X1199" s="55">
        <v>1.0645513143256249E-2</v>
      </c>
      <c r="Y1199" s="94">
        <f t="shared" si="77"/>
        <v>6.0396920928014793E-3</v>
      </c>
      <c r="Z1199" s="54">
        <f t="shared" si="78"/>
        <v>1006039.6920928014</v>
      </c>
      <c r="AA1199" s="54">
        <f t="shared" si="79"/>
        <v>6039.6920928014442</v>
      </c>
      <c r="AB1199" s="101">
        <v>17752.115382242948</v>
      </c>
      <c r="AC1199" s="6">
        <f t="shared" si="76"/>
        <v>949192.13729344984</v>
      </c>
    </row>
    <row r="1200" spans="2:29">
      <c r="B1200" s="112">
        <v>45201</v>
      </c>
      <c r="C1200" s="33">
        <v>1196</v>
      </c>
      <c r="D1200" s="55">
        <f>Bond_Historical!K1200</f>
        <v>-6.8926601679014749E-3</v>
      </c>
      <c r="E1200" s="55">
        <f>Bond_Historical!L1200</f>
        <v>-6.9873873893498261E-3</v>
      </c>
      <c r="F1200" s="55">
        <f>Bond_Historical!M1200</f>
        <v>-5.0603255735778311E-3</v>
      </c>
      <c r="G1200" s="55">
        <f>Bond_Historical!N1200</f>
        <v>-9.2035464529660899E-3</v>
      </c>
      <c r="H1200" s="55">
        <f>Bond_Historical!O1200</f>
        <v>-5.9947244766059473E-3</v>
      </c>
      <c r="I1200" s="55">
        <f>Bond_Historical!P1200</f>
        <v>-5.5599647773170195E-3</v>
      </c>
      <c r="J1200" s="55">
        <f>Equity_Historical!P1201</f>
        <v>-1.6723566373779142E-2</v>
      </c>
      <c r="K1200" s="55">
        <f>Equity_Historical!Q1201</f>
        <v>2.1779035690763584E-2</v>
      </c>
      <c r="L1200" s="55">
        <f>Equity_Historical!R1201</f>
        <v>1.062356039380161E-3</v>
      </c>
      <c r="M1200" s="55">
        <f>Equity_Historical!S1201</f>
        <v>-1.3450386522153128E-2</v>
      </c>
      <c r="N1200" s="55">
        <f>Equity_Historical!T1201</f>
        <v>-1.7173071124739463E-2</v>
      </c>
      <c r="O1200" s="55">
        <f>Equity_Historical!U1201</f>
        <v>-8.6569092027486416E-3</v>
      </c>
      <c r="P1200" s="55">
        <f>Equity_Historical!V1201</f>
        <v>-1.6801908792873788E-2</v>
      </c>
      <c r="Q1200" s="55">
        <f>Equity_Historical!W1201</f>
        <v>-4.6792743266132343E-2</v>
      </c>
      <c r="R1200" s="55">
        <f>Equity_Historical!X1201</f>
        <v>2.0378455732809653E-2</v>
      </c>
      <c r="S1200" s="55">
        <f>Equity_Historical!Y1201</f>
        <v>1.4726469552222099E-2</v>
      </c>
      <c r="T1200" s="55">
        <f>Equity_Historical!Z1201</f>
        <v>-9.4247512638829228E-3</v>
      </c>
      <c r="V1200" s="55"/>
      <c r="W1200" s="55">
        <v>-7.0718230027598528E-3</v>
      </c>
      <c r="X1200" s="55">
        <v>-1.5257112079446029E-2</v>
      </c>
      <c r="Y1200" s="94">
        <f t="shared" si="77"/>
        <v>-1.1982996448771559E-2</v>
      </c>
      <c r="Z1200" s="54">
        <f t="shared" si="78"/>
        <v>988017.00355122844</v>
      </c>
      <c r="AA1200" s="54">
        <f t="shared" si="79"/>
        <v>-11982.996448771562</v>
      </c>
      <c r="AB1200" s="101">
        <v>17907.975916322786</v>
      </c>
      <c r="AC1200" s="6">
        <f t="shared" si="76"/>
        <v>937209.14084467827</v>
      </c>
    </row>
    <row r="1201" spans="2:29">
      <c r="B1201" s="112">
        <v>45202</v>
      </c>
      <c r="C1201" s="33">
        <v>1197</v>
      </c>
      <c r="D1201" s="55">
        <f>Bond_Historical!K1201</f>
        <v>-8.1359680738418098E-3</v>
      </c>
      <c r="E1201" s="55">
        <f>Bond_Historical!L1201</f>
        <v>-7.8692333608758273E-3</v>
      </c>
      <c r="F1201" s="55">
        <f>Bond_Historical!M1201</f>
        <v>-6.4191875359050944E-3</v>
      </c>
      <c r="G1201" s="55">
        <f>Bond_Historical!N1201</f>
        <v>-1.1587482510074453E-2</v>
      </c>
      <c r="H1201" s="55">
        <f>Bond_Historical!O1201</f>
        <v>-6.8150843035354345E-3</v>
      </c>
      <c r="I1201" s="55">
        <f>Bond_Historical!P1201</f>
        <v>-2.9386939364493608E-3</v>
      </c>
      <c r="J1201" s="55">
        <f>Equity_Historical!P1202</f>
        <v>1.7281803739519351E-3</v>
      </c>
      <c r="K1201" s="55">
        <f>Equity_Historical!Q1202</f>
        <v>-1.9350383711507595E-2</v>
      </c>
      <c r="L1201" s="55">
        <f>Equity_Historical!R1202</f>
        <v>-6.3285327074448375E-3</v>
      </c>
      <c r="M1201" s="55">
        <f>Equity_Historical!S1202</f>
        <v>1.0253337133331803E-3</v>
      </c>
      <c r="N1201" s="55">
        <f>Equity_Historical!T1202</f>
        <v>2.3159464626004178E-3</v>
      </c>
      <c r="O1201" s="55">
        <f>Equity_Historical!U1202</f>
        <v>-7.4001227402654178E-3</v>
      </c>
      <c r="P1201" s="55">
        <f>Equity_Historical!V1202</f>
        <v>-2.2576850562887222E-2</v>
      </c>
      <c r="Q1201" s="55">
        <f>Equity_Historical!W1202</f>
        <v>1.8932572322718572E-2</v>
      </c>
      <c r="R1201" s="55">
        <f>Equity_Historical!X1202</f>
        <v>-9.960652400046198E-3</v>
      </c>
      <c r="S1201" s="55">
        <f>Equity_Historical!Y1202</f>
        <v>-7.8001639216192208E-3</v>
      </c>
      <c r="T1201" s="55">
        <f>Equity_Historical!Z1202</f>
        <v>-2.8394416090376019E-3</v>
      </c>
      <c r="V1201" s="55"/>
      <c r="W1201" s="55">
        <v>-8.1517285400196024E-3</v>
      </c>
      <c r="X1201" s="55">
        <v>-2.1191070446157777E-2</v>
      </c>
      <c r="Y1201" s="94">
        <f t="shared" si="77"/>
        <v>-1.5975333683702506E-2</v>
      </c>
      <c r="Z1201" s="54">
        <f t="shared" si="78"/>
        <v>984024.66631629749</v>
      </c>
      <c r="AA1201" s="54">
        <f t="shared" si="79"/>
        <v>-15975.333683702513</v>
      </c>
      <c r="AB1201" s="101">
        <v>17975.681015634676</v>
      </c>
      <c r="AC1201" s="6">
        <f t="shared" si="76"/>
        <v>921233.80716097576</v>
      </c>
    </row>
    <row r="1202" spans="2:29">
      <c r="B1202" s="112">
        <v>45203</v>
      </c>
      <c r="C1202" s="33">
        <v>1198</v>
      </c>
      <c r="D1202" s="55">
        <f>Bond_Historical!K1202</f>
        <v>6.5431763524817482E-3</v>
      </c>
      <c r="E1202" s="55">
        <f>Bond_Historical!L1202</f>
        <v>7.0099523324832699E-3</v>
      </c>
      <c r="F1202" s="55">
        <f>Bond_Historical!M1202</f>
        <v>5.5047460414795616E-3</v>
      </c>
      <c r="G1202" s="55">
        <f>Bond_Historical!N1202</f>
        <v>8.7032135241509948E-3</v>
      </c>
      <c r="H1202" s="55">
        <f>Bond_Historical!O1202</f>
        <v>4.6151717669531299E-3</v>
      </c>
      <c r="I1202" s="55">
        <f>Bond_Historical!P1202</f>
        <v>3.3578974726892726E-3</v>
      </c>
      <c r="J1202" s="55">
        <f>Equity_Historical!P1203</f>
        <v>-3.8098979285793387E-2</v>
      </c>
      <c r="K1202" s="55">
        <f>Equity_Historical!Q1203</f>
        <v>1.530066458391496E-2</v>
      </c>
      <c r="L1202" s="55">
        <f>Equity_Historical!R1203</f>
        <v>1.1934251409183364E-2</v>
      </c>
      <c r="M1202" s="55">
        <f>Equity_Historical!S1203</f>
        <v>2.8653665071551588E-3</v>
      </c>
      <c r="N1202" s="55">
        <f>Equity_Historical!T1203</f>
        <v>2.5820849644112233E-3</v>
      </c>
      <c r="O1202" s="55">
        <f>Equity_Historical!U1203</f>
        <v>4.4746239441534347E-3</v>
      </c>
      <c r="P1202" s="55">
        <f>Equity_Historical!V1203</f>
        <v>-2.6601157033401971E-3</v>
      </c>
      <c r="Q1202" s="55">
        <f>Equity_Historical!W1203</f>
        <v>1.2187915455984508E-2</v>
      </c>
      <c r="R1202" s="55">
        <f>Equity_Historical!X1203</f>
        <v>2.2547278804140682E-3</v>
      </c>
      <c r="S1202" s="55">
        <f>Equity_Historical!Y1203</f>
        <v>7.2821309077559047E-3</v>
      </c>
      <c r="T1202" s="55">
        <f>Equity_Historical!Z1203</f>
        <v>1.1256784723422114E-2</v>
      </c>
      <c r="V1202" s="55"/>
      <c r="W1202" s="55">
        <v>6.6433566205606198E-3</v>
      </c>
      <c r="X1202" s="55">
        <v>-2.4871516639301684E-2</v>
      </c>
      <c r="Y1202" s="94">
        <f t="shared" si="77"/>
        <v>-1.2265567335356761E-2</v>
      </c>
      <c r="Z1202" s="54">
        <f t="shared" si="78"/>
        <v>987734.43266464327</v>
      </c>
      <c r="AA1202" s="54">
        <f t="shared" si="79"/>
        <v>-12265.567335356725</v>
      </c>
      <c r="AB1202" s="101">
        <v>18019.372833817964</v>
      </c>
      <c r="AC1202" s="6">
        <f t="shared" si="76"/>
        <v>908968.23982561904</v>
      </c>
    </row>
    <row r="1203" spans="2:29">
      <c r="B1203" s="112">
        <v>45204</v>
      </c>
      <c r="C1203" s="33">
        <v>1199</v>
      </c>
      <c r="D1203" s="55">
        <f>Bond_Historical!K1203</f>
        <v>7.2425449219034536E-4</v>
      </c>
      <c r="E1203" s="55">
        <f>Bond_Historical!L1203</f>
        <v>6.4460354789818547E-4</v>
      </c>
      <c r="F1203" s="55">
        <f>Bond_Historical!M1203</f>
        <v>4.575109271366866E-4</v>
      </c>
      <c r="G1203" s="55">
        <f>Bond_Historical!N1203</f>
        <v>-1.195931445555804E-3</v>
      </c>
      <c r="H1203" s="55">
        <f>Bond_Historical!O1203</f>
        <v>-1.6029152908219131E-3</v>
      </c>
      <c r="I1203" s="55">
        <f>Bond_Historical!P1203</f>
        <v>-4.1920353623993255E-4</v>
      </c>
      <c r="J1203" s="55">
        <f>Equity_Historical!P1204</f>
        <v>-2.2768484619278943E-2</v>
      </c>
      <c r="K1203" s="55">
        <f>Equity_Historical!Q1204</f>
        <v>-2.5884683106578094E-3</v>
      </c>
      <c r="L1203" s="55">
        <f>Equity_Historical!R1204</f>
        <v>-1.1997078091810285E-2</v>
      </c>
      <c r="M1203" s="55">
        <f>Equity_Historical!S1204</f>
        <v>2.0430020252844218E-4</v>
      </c>
      <c r="N1203" s="55">
        <f>Equity_Historical!T1204</f>
        <v>-4.0725536284555837E-4</v>
      </c>
      <c r="O1203" s="55">
        <f>Equity_Historical!U1204</f>
        <v>4.2075170989488084E-3</v>
      </c>
      <c r="P1203" s="55">
        <f>Equity_Historical!V1204</f>
        <v>6.5109951624658623E-3</v>
      </c>
      <c r="Q1203" s="55">
        <f>Equity_Historical!W1204</f>
        <v>6.6289272913406961E-3</v>
      </c>
      <c r="R1203" s="55">
        <f>Equity_Historical!X1204</f>
        <v>1.0926661874108052E-2</v>
      </c>
      <c r="S1203" s="55">
        <f>Equity_Historical!Y1204</f>
        <v>7.1721942950958772E-3</v>
      </c>
      <c r="T1203" s="55">
        <f>Equity_Historical!Z1204</f>
        <v>-3.4808362255783648E-3</v>
      </c>
      <c r="V1203" s="55"/>
      <c r="W1203" s="55">
        <v>-1.9647685628840033E-4</v>
      </c>
      <c r="X1203" s="55">
        <v>5.9057547127969699E-4</v>
      </c>
      <c r="Y1203" s="94">
        <f t="shared" si="77"/>
        <v>2.7575454025245802E-4</v>
      </c>
      <c r="Z1203" s="54">
        <f t="shared" si="78"/>
        <v>1000275.7545402525</v>
      </c>
      <c r="AA1203" s="54">
        <f t="shared" si="79"/>
        <v>275.75454025249928</v>
      </c>
      <c r="AB1203" s="101">
        <v>18024.385589796817</v>
      </c>
      <c r="AC1203" s="6">
        <f t="shared" si="76"/>
        <v>909243.99436587153</v>
      </c>
    </row>
    <row r="1204" spans="2:29">
      <c r="B1204" s="112">
        <v>45205</v>
      </c>
      <c r="C1204" s="33">
        <v>1200</v>
      </c>
      <c r="D1204" s="55">
        <f>Bond_Historical!K1204</f>
        <v>-3.9178093990337708E-3</v>
      </c>
      <c r="E1204" s="55">
        <f>Bond_Historical!L1204</f>
        <v>-3.8739125270823263E-3</v>
      </c>
      <c r="F1204" s="55">
        <f>Bond_Historical!M1204</f>
        <v>-4.5831104517465113E-3</v>
      </c>
      <c r="G1204" s="55">
        <f>Bond_Historical!N1204</f>
        <v>-2.9960754129875812E-3</v>
      </c>
      <c r="H1204" s="55">
        <f>Bond_Historical!O1204</f>
        <v>-3.6159202097221341E-3</v>
      </c>
      <c r="I1204" s="55">
        <f>Bond_Historical!P1204</f>
        <v>-3.9902720067799052E-3</v>
      </c>
      <c r="J1204" s="55">
        <f>Equity_Historical!P1205</f>
        <v>-1.6839792504306384E-2</v>
      </c>
      <c r="K1204" s="55">
        <f>Equity_Historical!Q1205</f>
        <v>3.4313675316196508E-2</v>
      </c>
      <c r="L1204" s="55">
        <f>Equity_Historical!R1205</f>
        <v>-1.6926531826690207E-2</v>
      </c>
      <c r="M1204" s="55">
        <f>Equity_Historical!S1205</f>
        <v>-1.4821214448005935E-2</v>
      </c>
      <c r="N1204" s="55">
        <f>Equity_Historical!T1205</f>
        <v>2.2156010156180021E-2</v>
      </c>
      <c r="O1204" s="55">
        <f>Equity_Historical!U1205</f>
        <v>1.527811515770793E-2</v>
      </c>
      <c r="P1204" s="55">
        <f>Equity_Historical!V1205</f>
        <v>5.404080832695609E-3</v>
      </c>
      <c r="Q1204" s="55">
        <f>Equity_Historical!W1205</f>
        <v>1.8584966946722969E-2</v>
      </c>
      <c r="R1204" s="55">
        <f>Equity_Historical!X1205</f>
        <v>1.6483928435816204E-2</v>
      </c>
      <c r="S1204" s="55">
        <f>Equity_Historical!Y1205</f>
        <v>1.4642697088066233E-2</v>
      </c>
      <c r="T1204" s="55">
        <f>Equity_Historical!Z1205</f>
        <v>7.5574313163562527E-3</v>
      </c>
      <c r="V1204" s="55"/>
      <c r="W1204" s="55">
        <v>-3.7460080062452113E-3</v>
      </c>
      <c r="X1204" s="55">
        <v>1.9564247667375495E-2</v>
      </c>
      <c r="Y1204" s="94">
        <f t="shared" si="77"/>
        <v>1.0240145397927211E-2</v>
      </c>
      <c r="Z1204" s="54">
        <f t="shared" si="78"/>
        <v>1010240.1453979273</v>
      </c>
      <c r="AA1204" s="54">
        <f t="shared" si="79"/>
        <v>10240.145397927263</v>
      </c>
      <c r="AB1204" s="101">
        <v>18190.580134382471</v>
      </c>
      <c r="AC1204" s="6">
        <f t="shared" si="76"/>
        <v>919484.1397637988</v>
      </c>
    </row>
    <row r="1205" spans="2:29">
      <c r="B1205" s="112">
        <v>45208</v>
      </c>
      <c r="C1205" s="33">
        <v>1201</v>
      </c>
      <c r="D1205" s="55">
        <f>Bond_Historical!K1205</f>
        <v>1.0125999322919519E-2</v>
      </c>
      <c r="E1205" s="55">
        <f>Bond_Historical!L1205</f>
        <v>1.0297208178197985E-2</v>
      </c>
      <c r="F1205" s="55">
        <f>Bond_Historical!M1205</f>
        <v>9.1448497706967825E-3</v>
      </c>
      <c r="G1205" s="55">
        <f>Bond_Historical!N1205</f>
        <v>1.2326062473151907E-2</v>
      </c>
      <c r="H1205" s="55">
        <f>Bond_Historical!O1205</f>
        <v>9.6135897895459552E-3</v>
      </c>
      <c r="I1205" s="55">
        <f>Bond_Historical!P1205</f>
        <v>6.08413109348847E-3</v>
      </c>
      <c r="J1205" s="55">
        <f>Equity_Historical!P1206</f>
        <v>3.4392852547996282E-2</v>
      </c>
      <c r="K1205" s="55">
        <f>Equity_Historical!Q1206</f>
        <v>9.245981984173526E-3</v>
      </c>
      <c r="L1205" s="55">
        <f>Equity_Historical!R1206</f>
        <v>-3.6508780001122819E-3</v>
      </c>
      <c r="M1205" s="55">
        <f>Equity_Historical!S1206</f>
        <v>-4.1562089110036612E-3</v>
      </c>
      <c r="N1205" s="55">
        <f>Equity_Historical!T1206</f>
        <v>-3.9849194296623928E-4</v>
      </c>
      <c r="O1205" s="55">
        <f>Equity_Historical!U1206</f>
        <v>-2.2769491001776204E-3</v>
      </c>
      <c r="P1205" s="55">
        <f>Equity_Historical!V1206</f>
        <v>1.5237081745663015E-2</v>
      </c>
      <c r="Q1205" s="55">
        <f>Equity_Historical!W1206</f>
        <v>1.3801369849115777E-2</v>
      </c>
      <c r="R1205" s="55">
        <f>Equity_Historical!X1206</f>
        <v>3.2341364211840025E-3</v>
      </c>
      <c r="S1205" s="55">
        <f>Equity_Historical!Y1206</f>
        <v>8.4157063059531623E-3</v>
      </c>
      <c r="T1205" s="55">
        <f>Equity_Historical!Z1206</f>
        <v>1.1556520008185424E-2</v>
      </c>
      <c r="V1205" s="55"/>
      <c r="W1205" s="55">
        <v>1.0159686632075069E-2</v>
      </c>
      <c r="X1205" s="55">
        <v>1.7275723500235714E-2</v>
      </c>
      <c r="Y1205" s="94">
        <f t="shared" si="77"/>
        <v>1.4429308752971454E-2</v>
      </c>
      <c r="Z1205" s="54">
        <f t="shared" si="78"/>
        <v>1014429.3087529715</v>
      </c>
      <c r="AA1205" s="54">
        <f t="shared" si="79"/>
        <v>14429.308752971468</v>
      </c>
      <c r="AB1205" s="101">
        <v>18336.341490517603</v>
      </c>
      <c r="AC1205" s="6">
        <f t="shared" si="76"/>
        <v>933913.44851677027</v>
      </c>
    </row>
    <row r="1206" spans="2:29">
      <c r="B1206" s="112">
        <v>45209</v>
      </c>
      <c r="C1206" s="33">
        <v>1202</v>
      </c>
      <c r="D1206" s="55">
        <f>Bond_Historical!K1206</f>
        <v>-1.0080554295094921E-3</v>
      </c>
      <c r="E1206" s="55">
        <f>Bond_Historical!L1206</f>
        <v>-9.6079596358068808E-4</v>
      </c>
      <c r="F1206" s="55">
        <f>Bond_Historical!M1206</f>
        <v>-9.1064762968136174E-4</v>
      </c>
      <c r="G1206" s="55">
        <f>Bond_Historical!N1206</f>
        <v>3.9518072282801583E-4</v>
      </c>
      <c r="H1206" s="55">
        <f>Bond_Historical!O1206</f>
        <v>3.9853227115347147E-4</v>
      </c>
      <c r="I1206" s="55">
        <f>Bond_Historical!P1206</f>
        <v>1.045351384516395E-3</v>
      </c>
      <c r="J1206" s="55">
        <f>Equity_Historical!P1207</f>
        <v>-4.2463230006673609E-3</v>
      </c>
      <c r="K1206" s="55">
        <f>Equity_Historical!Q1207</f>
        <v>1.087173350284242E-2</v>
      </c>
      <c r="L1206" s="55">
        <f>Equity_Historical!R1207</f>
        <v>1.1230339438811025E-2</v>
      </c>
      <c r="M1206" s="55">
        <f>Equity_Historical!S1207</f>
        <v>9.9461420543970579E-3</v>
      </c>
      <c r="N1206" s="55">
        <f>Equity_Historical!T1207</f>
        <v>1.2673526356325376E-2</v>
      </c>
      <c r="O1206" s="55">
        <f>Equity_Historical!U1207</f>
        <v>6.060180581922597E-3</v>
      </c>
      <c r="P1206" s="55">
        <f>Equity_Historical!V1207</f>
        <v>-1.1537702688241223E-2</v>
      </c>
      <c r="Q1206" s="55">
        <f>Equity_Historical!W1207</f>
        <v>6.4893488565610103E-3</v>
      </c>
      <c r="R1206" s="55">
        <f>Equity_Historical!X1207</f>
        <v>-4.3208830094344031E-3</v>
      </c>
      <c r="S1206" s="55">
        <f>Equity_Historical!Y1207</f>
        <v>-3.3577906672811663E-3</v>
      </c>
      <c r="T1206" s="55">
        <f>Equity_Historical!Z1207</f>
        <v>2.0420001116867439E-2</v>
      </c>
      <c r="V1206" s="55"/>
      <c r="W1206" s="55">
        <v>-2.2954398587971914E-4</v>
      </c>
      <c r="X1206" s="55">
        <v>-2.2201798223303135E-2</v>
      </c>
      <c r="Y1206" s="94">
        <f t="shared" si="77"/>
        <v>-1.3412896528333768E-2</v>
      </c>
      <c r="Z1206" s="54">
        <f t="shared" si="78"/>
        <v>986587.10347166623</v>
      </c>
      <c r="AA1206" s="54">
        <f t="shared" si="79"/>
        <v>-13412.896528333775</v>
      </c>
      <c r="AB1206" s="101">
        <v>18677.370139925857</v>
      </c>
      <c r="AC1206" s="6">
        <f t="shared" si="76"/>
        <v>920500.55198843649</v>
      </c>
    </row>
    <row r="1207" spans="2:29">
      <c r="B1207" s="112">
        <v>45210</v>
      </c>
      <c r="C1207" s="33">
        <v>1203</v>
      </c>
      <c r="D1207" s="55">
        <f>Bond_Historical!K1207</f>
        <v>4.5996242544188307E-3</v>
      </c>
      <c r="E1207" s="55">
        <f>Bond_Historical!L1207</f>
        <v>4.5825018790422297E-3</v>
      </c>
      <c r="F1207" s="55">
        <f>Bond_Historical!M1207</f>
        <v>4.5454743260285374E-3</v>
      </c>
      <c r="G1207" s="55">
        <f>Bond_Historical!N1207</f>
        <v>6.1041558334045641E-3</v>
      </c>
      <c r="H1207" s="55">
        <f>Bond_Historical!O1207</f>
        <v>4.7705007052854876E-3</v>
      </c>
      <c r="I1207" s="55">
        <f>Bond_Historical!P1207</f>
        <v>7.2862211413312972E-3</v>
      </c>
      <c r="J1207" s="55">
        <f>Equity_Historical!P1208</f>
        <v>-3.6511800083401137E-2</v>
      </c>
      <c r="K1207" s="55">
        <f>Equity_Historical!Q1208</f>
        <v>1.8410248566520959E-2</v>
      </c>
      <c r="L1207" s="55">
        <f>Equity_Historical!R1208</f>
        <v>3.989459262085172E-3</v>
      </c>
      <c r="M1207" s="55">
        <f>Equity_Historical!S1208</f>
        <v>-3.3043730180220116E-3</v>
      </c>
      <c r="N1207" s="55">
        <f>Equity_Historical!T1208</f>
        <v>2.4891916138687202E-3</v>
      </c>
      <c r="O1207" s="55">
        <f>Equity_Historical!U1208</f>
        <v>3.4269895497779177E-3</v>
      </c>
      <c r="P1207" s="55">
        <f>Equity_Historical!V1208</f>
        <v>4.3562870451255828E-2</v>
      </c>
      <c r="Q1207" s="55">
        <f>Equity_Historical!W1208</f>
        <v>3.7379307388829795E-3</v>
      </c>
      <c r="R1207" s="55">
        <f>Equity_Historical!X1208</f>
        <v>-2.0984275760853549E-4</v>
      </c>
      <c r="S1207" s="55">
        <f>Equity_Historical!Y1208</f>
        <v>7.8729107823054846E-3</v>
      </c>
      <c r="T1207" s="55">
        <f>Equity_Historical!Z1208</f>
        <v>-3.7939914286943869E-3</v>
      </c>
      <c r="V1207" s="55"/>
      <c r="W1207" s="55">
        <v>5.3794437223271679E-3</v>
      </c>
      <c r="X1207" s="55">
        <v>3.0393811853448582E-2</v>
      </c>
      <c r="Y1207" s="94">
        <f t="shared" si="77"/>
        <v>2.0388064601000018E-2</v>
      </c>
      <c r="Z1207" s="54">
        <f t="shared" si="78"/>
        <v>1020388.064601</v>
      </c>
      <c r="AA1207" s="54">
        <f t="shared" si="79"/>
        <v>20388.064601000049</v>
      </c>
      <c r="AB1207" s="101">
        <v>18774.849964991212</v>
      </c>
      <c r="AC1207" s="6">
        <f t="shared" si="76"/>
        <v>940888.61658943654</v>
      </c>
    </row>
    <row r="1208" spans="2:29">
      <c r="B1208" s="112">
        <v>45211</v>
      </c>
      <c r="C1208" s="33">
        <v>1204</v>
      </c>
      <c r="D1208" s="55">
        <f>Bond_Historical!K1208</f>
        <v>-8.641920818839471E-3</v>
      </c>
      <c r="E1208" s="55">
        <f>Bond_Historical!L1208</f>
        <v>-8.6497353827669748E-3</v>
      </c>
      <c r="F1208" s="55">
        <f>Bond_Historical!M1208</f>
        <v>-7.7396354480085095E-3</v>
      </c>
      <c r="G1208" s="55">
        <f>Bond_Historical!N1208</f>
        <v>-1.0458803789612503E-2</v>
      </c>
      <c r="H1208" s="55">
        <f>Bond_Historical!O1208</f>
        <v>-6.9645476983099946E-3</v>
      </c>
      <c r="I1208" s="55">
        <f>Bond_Historical!P1208</f>
        <v>-2.2842554514786759E-3</v>
      </c>
      <c r="J1208" s="55">
        <f>Equity_Historical!P1209</f>
        <v>-1.8784517790290743E-4</v>
      </c>
      <c r="K1208" s="55">
        <f>Equity_Historical!Q1209</f>
        <v>-1.1227477802254528E-2</v>
      </c>
      <c r="L1208" s="55">
        <f>Equity_Historical!R1209</f>
        <v>4.5400296422164468E-3</v>
      </c>
      <c r="M1208" s="55">
        <f>Equity_Historical!S1209</f>
        <v>-1.1861594846113235E-2</v>
      </c>
      <c r="N1208" s="55">
        <f>Equity_Historical!T1209</f>
        <v>-7.2228949246021835E-3</v>
      </c>
      <c r="O1208" s="55">
        <f>Equity_Historical!U1209</f>
        <v>-2.3290163530806439E-3</v>
      </c>
      <c r="P1208" s="55">
        <f>Equity_Historical!V1209</f>
        <v>-8.367168195306517E-3</v>
      </c>
      <c r="Q1208" s="55">
        <f>Equity_Historical!W1209</f>
        <v>-1.2285373009412109E-2</v>
      </c>
      <c r="R1208" s="55">
        <f>Equity_Historical!X1209</f>
        <v>2.6866189082379592E-3</v>
      </c>
      <c r="S1208" s="55">
        <f>Equity_Historical!Y1209</f>
        <v>5.0484670685976172E-3</v>
      </c>
      <c r="T1208" s="55">
        <f>Equity_Historical!Z1209</f>
        <v>-1.8350983699114212E-2</v>
      </c>
      <c r="V1208" s="55"/>
      <c r="W1208" s="55">
        <v>-8.2104817761977644E-3</v>
      </c>
      <c r="X1208" s="55">
        <v>8.6524156260609948E-3</v>
      </c>
      <c r="Y1208" s="94">
        <f t="shared" si="77"/>
        <v>1.9072566651574903E-3</v>
      </c>
      <c r="Z1208" s="54">
        <f t="shared" si="78"/>
        <v>1001907.2566651575</v>
      </c>
      <c r="AA1208" s="54">
        <f t="shared" si="79"/>
        <v>1907.2566651575034</v>
      </c>
      <c r="AB1208" s="101">
        <v>18824.643815202056</v>
      </c>
      <c r="AC1208" s="6">
        <f t="shared" si="76"/>
        <v>942795.87325459404</v>
      </c>
    </row>
    <row r="1209" spans="2:29">
      <c r="B1209" s="112">
        <v>45212</v>
      </c>
      <c r="C1209" s="33">
        <v>1205</v>
      </c>
      <c r="D1209" s="55">
        <f>Bond_Historical!K1209</f>
        <v>4.6184317328654403E-3</v>
      </c>
      <c r="E1209" s="55">
        <f>Bond_Historical!L1209</f>
        <v>4.2807307936139601E-3</v>
      </c>
      <c r="F1209" s="55">
        <f>Bond_Historical!M1209</f>
        <v>5.01476633775847E-3</v>
      </c>
      <c r="G1209" s="55">
        <f>Bond_Historical!N1209</f>
        <v>5.5389414108267332E-3</v>
      </c>
      <c r="H1209" s="55">
        <f>Bond_Historical!O1209</f>
        <v>6.7661795786538833E-3</v>
      </c>
      <c r="I1209" s="55">
        <f>Bond_Historical!P1209</f>
        <v>1.2465602316224836E-3</v>
      </c>
      <c r="J1209" s="55">
        <f>Equity_Historical!P1210</f>
        <v>3.1434647761847678E-2</v>
      </c>
      <c r="K1209" s="55">
        <f>Equity_Historical!Q1210</f>
        <v>-2.9649186914177332E-2</v>
      </c>
      <c r="L1209" s="55">
        <f>Equity_Historical!R1210</f>
        <v>5.5210640703286596E-3</v>
      </c>
      <c r="M1209" s="55">
        <f>Equity_Historical!S1210</f>
        <v>6.2782132498194108E-4</v>
      </c>
      <c r="N1209" s="55">
        <f>Equity_Historical!T1210</f>
        <v>-6.3468071637140834E-3</v>
      </c>
      <c r="O1209" s="55">
        <f>Equity_Historical!U1210</f>
        <v>1.4907845718611583E-2</v>
      </c>
      <c r="P1209" s="55">
        <f>Equity_Historical!V1210</f>
        <v>1.6425529993673558E-2</v>
      </c>
      <c r="Q1209" s="55">
        <f>Equity_Historical!W1210</f>
        <v>7.4119470538614295E-3</v>
      </c>
      <c r="R1209" s="55">
        <f>Equity_Historical!X1210</f>
        <v>2.6031155823967197E-2</v>
      </c>
      <c r="S1209" s="55">
        <f>Equity_Historical!Y1210</f>
        <v>-1.0346033912702607E-2</v>
      </c>
      <c r="T1209" s="55">
        <f>Equity_Historical!Z1210</f>
        <v>-4.2467544772548365E-3</v>
      </c>
      <c r="V1209" s="55"/>
      <c r="W1209" s="55">
        <v>4.6308221326146152E-3</v>
      </c>
      <c r="X1209" s="55">
        <v>3.1385512920858658E-2</v>
      </c>
      <c r="Y1209" s="94">
        <f t="shared" si="77"/>
        <v>2.0683636605561041E-2</v>
      </c>
      <c r="Z1209" s="54">
        <f t="shared" si="78"/>
        <v>1020683.636605561</v>
      </c>
      <c r="AA1209" s="54">
        <f t="shared" si="79"/>
        <v>20683.636605561012</v>
      </c>
      <c r="AB1209" s="101">
        <v>18894.330710489419</v>
      </c>
      <c r="AC1209" s="6">
        <f t="shared" si="76"/>
        <v>963479.50986015506</v>
      </c>
    </row>
    <row r="1210" spans="2:29">
      <c r="B1210" s="112">
        <v>45215</v>
      </c>
      <c r="C1210" s="33">
        <v>1206</v>
      </c>
      <c r="D1210" s="55">
        <f>Bond_Historical!K1210</f>
        <v>-5.197131580378319E-3</v>
      </c>
      <c r="E1210" s="55">
        <f>Bond_Historical!L1210</f>
        <v>-5.5685652977060084E-3</v>
      </c>
      <c r="F1210" s="55">
        <f>Bond_Historical!M1210</f>
        <v>-5.0147663377584873E-3</v>
      </c>
      <c r="G1210" s="55">
        <f>Bond_Historical!N1210</f>
        <v>-6.928714785996392E-3</v>
      </c>
      <c r="H1210" s="55">
        <f>Bond_Historical!O1210</f>
        <v>-2.7805494659859913E-3</v>
      </c>
      <c r="I1210" s="55">
        <f>Bond_Historical!P1210</f>
        <v>-4.3698502831097108E-3</v>
      </c>
      <c r="J1210" s="55">
        <f>Equity_Historical!P1211</f>
        <v>7.2779313019503944E-4</v>
      </c>
      <c r="K1210" s="55">
        <f>Equity_Historical!Q1211</f>
        <v>2.03201879912333E-2</v>
      </c>
      <c r="L1210" s="55">
        <f>Equity_Historical!R1211</f>
        <v>8.5971635362833403E-3</v>
      </c>
      <c r="M1210" s="55">
        <f>Equity_Historical!S1211</f>
        <v>4.3836412478646296E-3</v>
      </c>
      <c r="N1210" s="55">
        <f>Equity_Historical!T1211</f>
        <v>-1.327332469143132E-3</v>
      </c>
      <c r="O1210" s="55">
        <f>Equity_Historical!U1211</f>
        <v>-1.0140157954270845E-3</v>
      </c>
      <c r="P1210" s="55">
        <f>Equity_Historical!V1211</f>
        <v>1.3208871131750542E-2</v>
      </c>
      <c r="Q1210" s="55">
        <f>Equity_Historical!W1211</f>
        <v>7.2449447796894056E-3</v>
      </c>
      <c r="R1210" s="55">
        <f>Equity_Historical!X1211</f>
        <v>-2.5430973680649945E-3</v>
      </c>
      <c r="S1210" s="55">
        <f>Equity_Historical!Y1211</f>
        <v>-7.2725092958927603E-4</v>
      </c>
      <c r="T1210" s="55">
        <f>Equity_Historical!Z1211</f>
        <v>2.5623879180508576E-2</v>
      </c>
      <c r="V1210" s="55"/>
      <c r="W1210" s="55">
        <v>-5.5652876340529832E-3</v>
      </c>
      <c r="X1210" s="55">
        <v>-1.243520017445897E-2</v>
      </c>
      <c r="Y1210" s="94">
        <f t="shared" si="77"/>
        <v>-9.6872351582965761E-3</v>
      </c>
      <c r="Z1210" s="54">
        <f t="shared" si="78"/>
        <v>990312.76484170347</v>
      </c>
      <c r="AA1210" s="54">
        <f t="shared" si="79"/>
        <v>-9687.2351582965348</v>
      </c>
      <c r="AB1210" s="101">
        <v>18898.981817126973</v>
      </c>
      <c r="AC1210" s="6">
        <f t="shared" si="76"/>
        <v>953792.27470185852</v>
      </c>
    </row>
    <row r="1211" spans="2:29">
      <c r="B1211" s="112">
        <v>45216</v>
      </c>
      <c r="C1211" s="33">
        <v>1207</v>
      </c>
      <c r="D1211" s="55">
        <f>Bond_Historical!K1211</f>
        <v>-6.5346256731175292E-3</v>
      </c>
      <c r="E1211" s="55">
        <f>Bond_Historical!L1211</f>
        <v>-7.2211154173667637E-3</v>
      </c>
      <c r="F1211" s="55">
        <f>Bond_Historical!M1211</f>
        <v>-5.9591050938637286E-3</v>
      </c>
      <c r="G1211" s="55">
        <f>Bond_Historical!N1211</f>
        <v>-7.9775663484354629E-3</v>
      </c>
      <c r="H1211" s="55">
        <f>Bond_Historical!O1211</f>
        <v>-4.7846861181192113E-3</v>
      </c>
      <c r="I1211" s="55">
        <f>Bond_Historical!P1211</f>
        <v>-4.5986825733503427E-3</v>
      </c>
      <c r="J1211" s="55">
        <f>Equity_Historical!P1212</f>
        <v>1.3011895327616849E-2</v>
      </c>
      <c r="K1211" s="55">
        <f>Equity_Historical!Q1212</f>
        <v>8.8352300783145436E-3</v>
      </c>
      <c r="L1211" s="55">
        <f>Equity_Historical!R1212</f>
        <v>1.3017960830588992E-3</v>
      </c>
      <c r="M1211" s="55">
        <f>Equity_Historical!S1212</f>
        <v>7.6773023712125386E-3</v>
      </c>
      <c r="N1211" s="55">
        <f>Equity_Historical!T1212</f>
        <v>5.034418997675782E-3</v>
      </c>
      <c r="O1211" s="55">
        <f>Equity_Historical!U1212</f>
        <v>-2.1667023095681055E-3</v>
      </c>
      <c r="P1211" s="55">
        <f>Equity_Historical!V1212</f>
        <v>-1.3508383349793323E-2</v>
      </c>
      <c r="Q1211" s="55">
        <f>Equity_Historical!W1212</f>
        <v>2.7032485177518532E-3</v>
      </c>
      <c r="R1211" s="55">
        <f>Equity_Historical!X1212</f>
        <v>-2.5681421877332363E-3</v>
      </c>
      <c r="S1211" s="55">
        <f>Equity_Historical!Y1212</f>
        <v>-8.8234866338678143E-3</v>
      </c>
      <c r="T1211" s="55">
        <f>Equity_Historical!Z1212</f>
        <v>1.4839399441076552E-3</v>
      </c>
      <c r="V1211" s="55"/>
      <c r="W1211" s="55">
        <v>-6.7013744160469395E-3</v>
      </c>
      <c r="X1211" s="55">
        <v>-9.8017206153914252E-3</v>
      </c>
      <c r="Y1211" s="94">
        <f t="shared" si="77"/>
        <v>-8.5615821356536306E-3</v>
      </c>
      <c r="Z1211" s="54">
        <f t="shared" si="78"/>
        <v>991438.41786434641</v>
      </c>
      <c r="AA1211" s="54">
        <f t="shared" si="79"/>
        <v>-8561.5821356535889</v>
      </c>
      <c r="AB1211" s="101">
        <v>19114.856966385967</v>
      </c>
      <c r="AC1211" s="6">
        <f t="shared" si="76"/>
        <v>945230.69256620493</v>
      </c>
    </row>
    <row r="1212" spans="2:29">
      <c r="B1212" s="112">
        <v>45217</v>
      </c>
      <c r="C1212" s="33">
        <v>1208</v>
      </c>
      <c r="D1212" s="55">
        <f>Bond_Historical!K1212</f>
        <v>-4.3799536060301035E-3</v>
      </c>
      <c r="E1212" s="55">
        <f>Bond_Historical!L1212</f>
        <v>-4.6620834259974786E-3</v>
      </c>
      <c r="F1212" s="55">
        <f>Bond_Historical!M1212</f>
        <v>-3.2236733770190057E-3</v>
      </c>
      <c r="G1212" s="55">
        <f>Bond_Historical!N1212</f>
        <v>-8.0418748011637543E-3</v>
      </c>
      <c r="H1212" s="55">
        <f>Bond_Historical!O1212</f>
        <v>-2.0003973976873012E-3</v>
      </c>
      <c r="I1212" s="55">
        <f>Bond_Historical!P1212</f>
        <v>-2.7274255559982179E-3</v>
      </c>
      <c r="J1212" s="55">
        <f>Equity_Historical!P1213</f>
        <v>1.3907634842165334E-2</v>
      </c>
      <c r="K1212" s="55">
        <f>Equity_Historical!Q1213</f>
        <v>-2.1936396995199958E-2</v>
      </c>
      <c r="L1212" s="55">
        <f>Equity_Historical!R1213</f>
        <v>7.4307521398180205E-4</v>
      </c>
      <c r="M1212" s="55">
        <f>Equity_Historical!S1213</f>
        <v>-4.1354164786067371E-4</v>
      </c>
      <c r="N1212" s="55">
        <f>Equity_Historical!T1213</f>
        <v>-1.9348097539311399E-2</v>
      </c>
      <c r="O1212" s="55">
        <f>Equity_Historical!U1213</f>
        <v>-1.1041477607702967E-2</v>
      </c>
      <c r="P1212" s="55">
        <f>Equity_Historical!V1213</f>
        <v>-2.5055163441475445E-2</v>
      </c>
      <c r="Q1212" s="55">
        <f>Equity_Historical!W1213</f>
        <v>-6.9985971723322497E-3</v>
      </c>
      <c r="R1212" s="55">
        <f>Equity_Historical!X1213</f>
        <v>-1.1001487773880556E-3</v>
      </c>
      <c r="S1212" s="55">
        <f>Equity_Historical!Y1213</f>
        <v>-7.4223457859718608E-3</v>
      </c>
      <c r="T1212" s="55">
        <f>Equity_Historical!Z1213</f>
        <v>-2.2991837752597451E-2</v>
      </c>
      <c r="V1212" s="55"/>
      <c r="W1212" s="55">
        <v>-5.0470826580104981E-3</v>
      </c>
      <c r="X1212" s="55">
        <v>-1.5306458156265142E-2</v>
      </c>
      <c r="Y1212" s="94">
        <f t="shared" si="77"/>
        <v>-1.1202707956963284E-2</v>
      </c>
      <c r="Z1212" s="54">
        <f t="shared" si="78"/>
        <v>988797.29204303666</v>
      </c>
      <c r="AA1212" s="54">
        <f t="shared" si="79"/>
        <v>-11202.707956963335</v>
      </c>
      <c r="AB1212" s="101">
        <v>19187.86658118898</v>
      </c>
      <c r="AC1212" s="6">
        <f t="shared" si="76"/>
        <v>934027.9846092416</v>
      </c>
    </row>
    <row r="1213" spans="2:29">
      <c r="B1213" s="112">
        <v>45218</v>
      </c>
      <c r="C1213" s="33">
        <v>1209</v>
      </c>
      <c r="D1213" s="55">
        <f>Bond_Historical!K1213</f>
        <v>-4.3995659693514145E-3</v>
      </c>
      <c r="E1213" s="55">
        <f>Bond_Historical!L1213</f>
        <v>-3.8106930077402364E-3</v>
      </c>
      <c r="F1213" s="55">
        <f>Bond_Historical!M1213</f>
        <v>-3.6967869686945175E-3</v>
      </c>
      <c r="G1213" s="55">
        <f>Bond_Historical!N1213</f>
        <v>-8.1070816079757985E-3</v>
      </c>
      <c r="H1213" s="55">
        <f>Bond_Historical!O1213</f>
        <v>-4.0052771878773373E-4</v>
      </c>
      <c r="I1213" s="55">
        <f>Bond_Historical!P1213</f>
        <v>-4.6324894597222594E-3</v>
      </c>
      <c r="J1213" s="55">
        <f>Equity_Historical!P1214</f>
        <v>6.1960563584052462E-4</v>
      </c>
      <c r="K1213" s="55">
        <f>Equity_Historical!Q1214</f>
        <v>-1.3211114132161099E-2</v>
      </c>
      <c r="L1213" s="55">
        <f>Equity_Historical!R1214</f>
        <v>-4.7779999743695527E-3</v>
      </c>
      <c r="M1213" s="55">
        <f>Equity_Historical!S1214</f>
        <v>6.2016416007716971E-4</v>
      </c>
      <c r="N1213" s="55">
        <f>Equity_Historical!T1214</f>
        <v>-3.2388103019899053E-3</v>
      </c>
      <c r="O1213" s="55">
        <f>Equity_Historical!U1214</f>
        <v>-4.2583220132076062E-3</v>
      </c>
      <c r="P1213" s="55">
        <f>Equity_Historical!V1214</f>
        <v>-2.0794681525464615E-2</v>
      </c>
      <c r="Q1213" s="55">
        <f>Equity_Historical!W1214</f>
        <v>-6.9338105138762127E-3</v>
      </c>
      <c r="R1213" s="55">
        <f>Equity_Historical!X1214</f>
        <v>-8.2982990937213123E-3</v>
      </c>
      <c r="S1213" s="55">
        <f>Equity_Historical!Y1214</f>
        <v>-2.1632889397265455E-3</v>
      </c>
      <c r="T1213" s="55">
        <f>Equity_Historical!Z1214</f>
        <v>-2.2525874210589727E-3</v>
      </c>
      <c r="V1213" s="55"/>
      <c r="W1213" s="55">
        <v>-5.1338615044278554E-3</v>
      </c>
      <c r="X1213" s="55">
        <v>-1.9658542973677525E-2</v>
      </c>
      <c r="Y1213" s="94">
        <f t="shared" si="77"/>
        <v>-1.3848670385977657E-2</v>
      </c>
      <c r="Z1213" s="54">
        <f t="shared" si="78"/>
        <v>986151.3296140224</v>
      </c>
      <c r="AA1213" s="54">
        <f t="shared" si="79"/>
        <v>-13848.670385977603</v>
      </c>
      <c r="AB1213" s="101">
        <v>19204.793102777563</v>
      </c>
      <c r="AC1213" s="6">
        <f t="shared" si="76"/>
        <v>920179.31422326399</v>
      </c>
    </row>
    <row r="1214" spans="2:29">
      <c r="B1214" s="112">
        <v>45219</v>
      </c>
      <c r="C1214" s="33">
        <v>1210</v>
      </c>
      <c r="D1214" s="55">
        <f>Bond_Historical!K1214</f>
        <v>3.667560927015472E-3</v>
      </c>
      <c r="E1214" s="55">
        <f>Bond_Historical!L1214</f>
        <v>3.5934367034240631E-3</v>
      </c>
      <c r="F1214" s="55">
        <f>Bond_Historical!M1214</f>
        <v>3.6967869686945288E-3</v>
      </c>
      <c r="G1214" s="55">
        <f>Bond_Historical!N1214</f>
        <v>3.9603490469043408E-3</v>
      </c>
      <c r="H1214" s="55">
        <f>Bond_Historical!O1214</f>
        <v>2.201010797126294E-3</v>
      </c>
      <c r="I1214" s="55">
        <f>Bond_Historical!P1214</f>
        <v>1.0545980064808455E-3</v>
      </c>
      <c r="J1214" s="55">
        <f>Equity_Historical!P1215</f>
        <v>-1.7314104563569521E-2</v>
      </c>
      <c r="K1214" s="55">
        <f>Equity_Historical!Q1215</f>
        <v>-1.3388090750174813E-2</v>
      </c>
      <c r="L1214" s="55">
        <f>Equity_Historical!R1215</f>
        <v>-1.2581181090168736E-2</v>
      </c>
      <c r="M1214" s="55">
        <f>Equity_Historical!S1215</f>
        <v>-3.9341189641111307E-3</v>
      </c>
      <c r="N1214" s="55">
        <f>Equity_Historical!T1215</f>
        <v>-1.3198458433659903E-2</v>
      </c>
      <c r="O1214" s="55">
        <f>Equity_Historical!U1215</f>
        <v>-1.6236888413802362E-2</v>
      </c>
      <c r="P1214" s="55">
        <f>Equity_Historical!V1215</f>
        <v>4.1312321180636729E-3</v>
      </c>
      <c r="Q1214" s="55">
        <f>Equity_Historical!W1215</f>
        <v>-6.9822358294327142E-3</v>
      </c>
      <c r="R1214" s="55">
        <f>Equity_Historical!X1215</f>
        <v>-8.6902577400187388E-3</v>
      </c>
      <c r="S1214" s="55">
        <f>Equity_Historical!Y1215</f>
        <v>-1.4813454113881408E-2</v>
      </c>
      <c r="T1214" s="55">
        <f>Equity_Historical!Z1215</f>
        <v>-1.6444011330231118E-2</v>
      </c>
      <c r="V1214" s="55"/>
      <c r="W1214" s="55">
        <v>3.3736648669315575E-3</v>
      </c>
      <c r="X1214" s="55">
        <v>-3.8692360414952463E-3</v>
      </c>
      <c r="Y1214" s="94">
        <f t="shared" si="77"/>
        <v>-9.7207567812452461E-4</v>
      </c>
      <c r="Z1214" s="54">
        <f t="shared" si="78"/>
        <v>999027.92432187544</v>
      </c>
      <c r="AA1214" s="54">
        <f t="shared" si="79"/>
        <v>-972.07567812455818</v>
      </c>
      <c r="AB1214" s="101">
        <v>19231.852948275628</v>
      </c>
      <c r="AC1214" s="6">
        <f t="shared" si="76"/>
        <v>919207.23854513944</v>
      </c>
    </row>
    <row r="1215" spans="2:29">
      <c r="B1215" s="112">
        <v>45222</v>
      </c>
      <c r="C1215" s="33">
        <v>1211</v>
      </c>
      <c r="D1215" s="55">
        <f>Bond_Historical!K1215</f>
        <v>3.8000153943689714E-3</v>
      </c>
      <c r="E1215" s="55">
        <f>Bond_Historical!L1215</f>
        <v>3.9054316946483297E-3</v>
      </c>
      <c r="F1215" s="55">
        <f>Bond_Historical!M1215</f>
        <v>3.6834042957908627E-3</v>
      </c>
      <c r="G1215" s="55">
        <f>Bond_Historical!N1215</f>
        <v>7.7734956402803444E-3</v>
      </c>
      <c r="H1215" s="55">
        <f>Bond_Historical!O1215</f>
        <v>5.9964329425113384E-4</v>
      </c>
      <c r="I1215" s="55">
        <f>Bond_Historical!P1215</f>
        <v>6.3231094222264937E-4</v>
      </c>
      <c r="J1215" s="55">
        <f>Equity_Historical!P1216</f>
        <v>-1.4782915700231632E-2</v>
      </c>
      <c r="K1215" s="55">
        <f>Equity_Historical!Q1216</f>
        <v>1.7216951780527446E-2</v>
      </c>
      <c r="L1215" s="55">
        <f>Equity_Historical!R1216</f>
        <v>1.4072819208941654E-2</v>
      </c>
      <c r="M1215" s="55">
        <f>Equity_Historical!S1216</f>
        <v>7.4411502564409827E-3</v>
      </c>
      <c r="N1215" s="55">
        <f>Equity_Historical!T1216</f>
        <v>-1.0048881062681E-2</v>
      </c>
      <c r="O1215" s="55">
        <f>Equity_Historical!U1216</f>
        <v>-1.3734919965924391E-2</v>
      </c>
      <c r="P1215" s="55">
        <f>Equity_Historical!V1216</f>
        <v>-5.0097502076198921E-3</v>
      </c>
      <c r="Q1215" s="55">
        <f>Equity_Historical!W1216</f>
        <v>-5.4132142993580908E-3</v>
      </c>
      <c r="R1215" s="55">
        <f>Equity_Historical!X1216</f>
        <v>-1.0414045898456761E-2</v>
      </c>
      <c r="S1215" s="55">
        <f>Equity_Historical!Y1216</f>
        <v>6.9388585251973416E-4</v>
      </c>
      <c r="T1215" s="55">
        <f>Equity_Historical!Z1216</f>
        <v>-5.0240141277523836E-3</v>
      </c>
      <c r="V1215" s="55"/>
      <c r="W1215" s="55">
        <v>4.5201498727914661E-3</v>
      </c>
      <c r="X1215" s="55">
        <v>-2.2399007794179509E-2</v>
      </c>
      <c r="Y1215" s="94">
        <f t="shared" si="77"/>
        <v>-1.1631344727391118E-2</v>
      </c>
      <c r="Z1215" s="54">
        <f t="shared" si="78"/>
        <v>988368.65527260886</v>
      </c>
      <c r="AA1215" s="54">
        <f t="shared" si="79"/>
        <v>-11631.344727391144</v>
      </c>
      <c r="AB1215" s="101">
        <v>19413.025279543595</v>
      </c>
      <c r="AC1215" s="6">
        <f t="shared" si="76"/>
        <v>907575.89381774829</v>
      </c>
    </row>
    <row r="1216" spans="2:29">
      <c r="B1216" s="112">
        <v>45223</v>
      </c>
      <c r="C1216" s="33">
        <v>1212</v>
      </c>
      <c r="D1216" s="55">
        <f>Bond_Historical!K1216</f>
        <v>3.3496214456384711E-3</v>
      </c>
      <c r="E1216" s="55">
        <f>Bond_Historical!L1216</f>
        <v>3.5667261781940408E-3</v>
      </c>
      <c r="F1216" s="55">
        <f>Bond_Historical!M1216</f>
        <v>2.2950242270161009E-3</v>
      </c>
      <c r="G1216" s="55">
        <f>Bond_Historical!N1216</f>
        <v>5.615758226452776E-3</v>
      </c>
      <c r="H1216" s="55">
        <f>Bond_Historical!O1216</f>
        <v>5.9896103553711358E-4</v>
      </c>
      <c r="I1216" s="55">
        <f>Bond_Historical!P1216</f>
        <v>1.2635305239971392E-3</v>
      </c>
      <c r="J1216" s="55">
        <f>Equity_Historical!P1217</f>
        <v>-9.731946143933648E-3</v>
      </c>
      <c r="K1216" s="55">
        <f>Equity_Historical!Q1217</f>
        <v>-4.660419186135422E-3</v>
      </c>
      <c r="L1216" s="55">
        <f>Equity_Historical!R1217</f>
        <v>1.3816353806080586E-2</v>
      </c>
      <c r="M1216" s="55">
        <f>Equity_Historical!S1217</f>
        <v>-4.1200842961510153E-4</v>
      </c>
      <c r="N1216" s="55">
        <f>Equity_Historical!T1217</f>
        <v>7.1683733311153214E-3</v>
      </c>
      <c r="O1216" s="55">
        <f>Equity_Historical!U1217</f>
        <v>1.2048537706946345E-3</v>
      </c>
      <c r="P1216" s="55">
        <f>Equity_Historical!V1217</f>
        <v>2.4433820257455819E-2</v>
      </c>
      <c r="Q1216" s="55">
        <f>Equity_Historical!W1217</f>
        <v>1.5811554628187091E-2</v>
      </c>
      <c r="R1216" s="55">
        <f>Equity_Historical!X1217</f>
        <v>6.5547519569864711E-3</v>
      </c>
      <c r="S1216" s="55">
        <f>Equity_Historical!Y1217</f>
        <v>2.5401059103538751E-3</v>
      </c>
      <c r="T1216" s="55">
        <f>Equity_Historical!Z1217</f>
        <v>8.0344312870350731E-4</v>
      </c>
      <c r="V1216" s="55"/>
      <c r="W1216" s="55">
        <v>3.5164870402268995E-3</v>
      </c>
      <c r="X1216" s="55">
        <v>2.0905764679997052E-2</v>
      </c>
      <c r="Y1216" s="94">
        <f t="shared" si="77"/>
        <v>1.3950053624088991E-2</v>
      </c>
      <c r="Z1216" s="54">
        <f t="shared" si="78"/>
        <v>1013950.053624089</v>
      </c>
      <c r="AA1216" s="54">
        <f t="shared" si="79"/>
        <v>13950.053624088992</v>
      </c>
      <c r="AB1216" s="101">
        <v>19437.265833912534</v>
      </c>
      <c r="AC1216" s="6">
        <f t="shared" si="76"/>
        <v>921525.94744183728</v>
      </c>
    </row>
    <row r="1217" spans="2:29">
      <c r="B1217" s="112">
        <v>45224</v>
      </c>
      <c r="C1217" s="33">
        <v>1213</v>
      </c>
      <c r="D1217" s="55">
        <f>Bond_Historical!K1217</f>
        <v>-7.5889660307528785E-3</v>
      </c>
      <c r="E1217" s="55">
        <f>Bond_Historical!L1217</f>
        <v>-7.4721578728424365E-3</v>
      </c>
      <c r="F1217" s="55">
        <f>Bond_Historical!M1217</f>
        <v>-6.439762646403311E-3</v>
      </c>
      <c r="G1217" s="55">
        <f>Bond_Historical!N1217</f>
        <v>-9.1416264351323624E-3</v>
      </c>
      <c r="H1217" s="55">
        <f>Bond_Historical!O1217</f>
        <v>-4.0007785759309028E-3</v>
      </c>
      <c r="I1217" s="55">
        <f>Bond_Historical!P1217</f>
        <v>-3.3726760334240359E-3</v>
      </c>
      <c r="J1217" s="55">
        <f>Equity_Historical!P1218</f>
        <v>1.8434435777524882E-3</v>
      </c>
      <c r="K1217" s="55">
        <f>Equity_Historical!Q1218</f>
        <v>-4.2549861130868345E-2</v>
      </c>
      <c r="L1217" s="55">
        <f>Equity_Historical!R1218</f>
        <v>-3.0060708789279053E-3</v>
      </c>
      <c r="M1217" s="55">
        <f>Equity_Historical!S1218</f>
        <v>-2.0606788890195461E-4</v>
      </c>
      <c r="N1217" s="55">
        <f>Equity_Historical!T1218</f>
        <v>-1.6062282620412014E-2</v>
      </c>
      <c r="O1217" s="55">
        <f>Equity_Historical!U1218</f>
        <v>-5.4692963180986917E-3</v>
      </c>
      <c r="P1217" s="55">
        <f>Equity_Historical!V1218</f>
        <v>-7.9961067783971568E-3</v>
      </c>
      <c r="Q1217" s="55">
        <f>Equity_Historical!W1218</f>
        <v>3.8573930202061321E-3</v>
      </c>
      <c r="R1217" s="55">
        <f>Equity_Historical!X1218</f>
        <v>9.8749653120320594E-3</v>
      </c>
      <c r="S1217" s="55">
        <f>Equity_Historical!Y1218</f>
        <v>-1.3583507993806067E-2</v>
      </c>
      <c r="T1217" s="55">
        <f>Equity_Historical!Z1218</f>
        <v>-4.4534389887920809E-3</v>
      </c>
      <c r="V1217" s="55"/>
      <c r="W1217" s="55">
        <v>-7.1550953165549526E-3</v>
      </c>
      <c r="X1217" s="55">
        <v>-1.5417554167463789E-2</v>
      </c>
      <c r="Y1217" s="94">
        <f t="shared" si="77"/>
        <v>-1.2112570627100255E-2</v>
      </c>
      <c r="Z1217" s="54">
        <f t="shared" si="78"/>
        <v>987887.4293728997</v>
      </c>
      <c r="AA1217" s="54">
        <f t="shared" si="79"/>
        <v>-12112.5706271003</v>
      </c>
      <c r="AB1217" s="101">
        <v>19444.122576420777</v>
      </c>
      <c r="AC1217" s="6">
        <f t="shared" si="76"/>
        <v>909413.37681473698</v>
      </c>
    </row>
    <row r="1218" spans="2:29">
      <c r="B1218" s="112">
        <v>45225</v>
      </c>
      <c r="C1218" s="33">
        <v>1214</v>
      </c>
      <c r="D1218" s="55">
        <f>Bond_Historical!K1218</f>
        <v>6.7161562550781262E-3</v>
      </c>
      <c r="E1218" s="55">
        <f>Bond_Historical!L1218</f>
        <v>6.716544967942671E-3</v>
      </c>
      <c r="F1218" s="55">
        <f>Bond_Historical!M1218</f>
        <v>5.9810858531539482E-3</v>
      </c>
      <c r="G1218" s="55">
        <f>Bond_Historical!N1218</f>
        <v>7.2398665248213055E-3</v>
      </c>
      <c r="H1218" s="55">
        <f>Bond_Historical!O1218</f>
        <v>5.197887501405968E-3</v>
      </c>
      <c r="I1218" s="55">
        <f>Bond_Historical!P1218</f>
        <v>2.1091455094269453E-3</v>
      </c>
      <c r="J1218" s="55">
        <f>Equity_Historical!P1219</f>
        <v>-9.1586488320752699E-3</v>
      </c>
      <c r="K1218" s="55">
        <f>Equity_Historical!Q1219</f>
        <v>-3.8039562328458662E-2</v>
      </c>
      <c r="L1218" s="55">
        <f>Equity_Historical!R1219</f>
        <v>-6.1011510518691773E-3</v>
      </c>
      <c r="M1218" s="55">
        <f>Equity_Historical!S1219</f>
        <v>-2.6517819685312371E-2</v>
      </c>
      <c r="N1218" s="55">
        <f>Equity_Historical!T1219</f>
        <v>8.06344655193552E-3</v>
      </c>
      <c r="O1218" s="55">
        <f>Equity_Historical!U1219</f>
        <v>2.5607799708836625E-3</v>
      </c>
      <c r="P1218" s="55">
        <f>Equity_Historical!V1219</f>
        <v>7.796464154832855E-2</v>
      </c>
      <c r="Q1218" s="55">
        <f>Equity_Historical!W1219</f>
        <v>1.1148232149289313E-2</v>
      </c>
      <c r="R1218" s="55">
        <f>Equity_Historical!X1219</f>
        <v>-3.4953158904735787E-3</v>
      </c>
      <c r="S1218" s="55">
        <f>Equity_Historical!Y1219</f>
        <v>-2.4913323899371991E-2</v>
      </c>
      <c r="T1218" s="55">
        <f>Equity_Historical!Z1219</f>
        <v>-6.3929419216769232E-3</v>
      </c>
      <c r="V1218" s="55"/>
      <c r="W1218" s="55">
        <v>6.1221562156046141E-3</v>
      </c>
      <c r="X1218" s="55">
        <v>8.7070913153284843E-2</v>
      </c>
      <c r="Y1218" s="94">
        <f t="shared" si="77"/>
        <v>5.4691410378212756E-2</v>
      </c>
      <c r="Z1218" s="54">
        <f t="shared" si="78"/>
        <v>1054691.4103782128</v>
      </c>
      <c r="AA1218" s="54">
        <f t="shared" si="79"/>
        <v>54691.410378212808</v>
      </c>
      <c r="AB1218" s="101">
        <v>19723.442032862222</v>
      </c>
      <c r="AC1218" s="6">
        <f t="shared" si="76"/>
        <v>964104.78719294979</v>
      </c>
    </row>
    <row r="1219" spans="2:29">
      <c r="B1219" s="112">
        <v>45226</v>
      </c>
      <c r="C1219" s="33">
        <v>1215</v>
      </c>
      <c r="D1219" s="55">
        <f>Bond_Historical!K1219</f>
        <v>0</v>
      </c>
      <c r="E1219" s="55">
        <f>Bond_Historical!L1219</f>
        <v>-3.2403714688745652E-4</v>
      </c>
      <c r="F1219" s="55">
        <f>Bond_Historical!M1219</f>
        <v>0</v>
      </c>
      <c r="G1219" s="55">
        <f>Bond_Historical!N1219</f>
        <v>-2.005813382509259E-3</v>
      </c>
      <c r="H1219" s="55">
        <f>Bond_Historical!O1219</f>
        <v>1.5939729377579888E-3</v>
      </c>
      <c r="I1219" s="55">
        <f>Bond_Historical!P1219</f>
        <v>6.3201827358328377E-4</v>
      </c>
      <c r="J1219" s="55">
        <f>Equity_Historical!P1220</f>
        <v>-1.9235791944739029E-2</v>
      </c>
      <c r="K1219" s="55">
        <f>Equity_Historical!Q1220</f>
        <v>2.8647634946140876E-2</v>
      </c>
      <c r="L1219" s="55">
        <f>Equity_Historical!R1220</f>
        <v>-3.7159098884002478E-3</v>
      </c>
      <c r="M1219" s="55">
        <f>Equity_Historical!S1220</f>
        <v>-2.1386674265361626E-2</v>
      </c>
      <c r="N1219" s="55">
        <f>Equity_Historical!T1220</f>
        <v>-9.6974099394569069E-4</v>
      </c>
      <c r="O1219" s="55">
        <f>Equity_Historical!U1220</f>
        <v>-3.668341786822478E-2</v>
      </c>
      <c r="P1219" s="55">
        <f>Equity_Historical!V1220</f>
        <v>-1.7692361424317227E-2</v>
      </c>
      <c r="Q1219" s="55">
        <f>Equity_Historical!W1220</f>
        <v>-2.0705617619760454E-2</v>
      </c>
      <c r="R1219" s="55">
        <f>Equity_Historical!X1220</f>
        <v>-7.0274983861685035E-3</v>
      </c>
      <c r="S1219" s="55">
        <f>Equity_Historical!Y1220</f>
        <v>7.937708049347068E-3</v>
      </c>
      <c r="T1219" s="55">
        <f>Equity_Historical!Z1220</f>
        <v>-2.2965695760626383E-2</v>
      </c>
      <c r="V1219" s="55"/>
      <c r="W1219" s="55">
        <v>-5.443703594974486E-4</v>
      </c>
      <c r="X1219" s="55">
        <v>-7.3624678950394498E-3</v>
      </c>
      <c r="Y1219" s="94">
        <f t="shared" si="77"/>
        <v>-4.6352288808226491E-3</v>
      </c>
      <c r="Z1219" s="54">
        <f t="shared" si="78"/>
        <v>995364.77111917734</v>
      </c>
      <c r="AA1219" s="54">
        <f t="shared" si="79"/>
        <v>-4635.2288808226585</v>
      </c>
      <c r="AB1219" s="101">
        <v>19790.118251423817</v>
      </c>
      <c r="AC1219" s="6">
        <f t="shared" si="76"/>
        <v>959469.55831212713</v>
      </c>
    </row>
    <row r="1220" spans="2:29">
      <c r="B1220" s="112">
        <v>45229</v>
      </c>
      <c r="C1220" s="33">
        <v>1216</v>
      </c>
      <c r="D1220" s="55">
        <f>Bond_Historical!K1220</f>
        <v>-2.4768116699634846E-3</v>
      </c>
      <c r="E1220" s="55">
        <f>Bond_Historical!L1220</f>
        <v>-2.3787721073617067E-3</v>
      </c>
      <c r="F1220" s="55">
        <f>Bond_Historical!M1220</f>
        <v>-1.3770142777103933E-3</v>
      </c>
      <c r="G1220" s="55">
        <f>Bond_Historical!N1220</f>
        <v>-3.016340583948258E-3</v>
      </c>
      <c r="H1220" s="55">
        <f>Bond_Historical!O1220</f>
        <v>-1.7933680782716318E-3</v>
      </c>
      <c r="I1220" s="55">
        <f>Bond_Historical!P1220</f>
        <v>-2.5301089504988316E-3</v>
      </c>
      <c r="J1220" s="55">
        <f>Equity_Historical!P1221</f>
        <v>3.1215202849982971E-3</v>
      </c>
      <c r="K1220" s="55">
        <f>Equity_Historical!Q1221</f>
        <v>1.9787399681299105E-2</v>
      </c>
      <c r="L1220" s="55">
        <f>Equity_Historical!R1221</f>
        <v>1.1413213952451918E-2</v>
      </c>
      <c r="M1220" s="55">
        <f>Equity_Historical!S1221</f>
        <v>1.5018506272396098E-2</v>
      </c>
      <c r="N1220" s="55">
        <f>Equity_Historical!T1221</f>
        <v>1.0204096513936377E-2</v>
      </c>
      <c r="O1220" s="55">
        <f>Equity_Historical!U1221</f>
        <v>1.2669119170999284E-2</v>
      </c>
      <c r="P1220" s="55">
        <f>Equity_Historical!V1221</f>
        <v>3.772119215035443E-3</v>
      </c>
      <c r="Q1220" s="55">
        <f>Equity_Historical!W1221</f>
        <v>1.143486428475946E-4</v>
      </c>
      <c r="R1220" s="55">
        <f>Equity_Historical!X1221</f>
        <v>1.0107811764373619E-2</v>
      </c>
      <c r="S1220" s="55">
        <f>Equity_Historical!Y1221</f>
        <v>1.2230185437691945E-2</v>
      </c>
      <c r="T1220" s="55">
        <f>Equity_Historical!Z1221</f>
        <v>1.8245944705500804E-2</v>
      </c>
      <c r="V1220" s="55"/>
      <c r="W1220" s="55">
        <v>-2.3787135685019428E-3</v>
      </c>
      <c r="X1220" s="55">
        <v>-4.5154322927996871E-3</v>
      </c>
      <c r="Y1220" s="94">
        <f t="shared" si="77"/>
        <v>-3.6607448030805895E-3</v>
      </c>
      <c r="Z1220" s="54">
        <f t="shared" si="78"/>
        <v>996339.25519691943</v>
      </c>
      <c r="AA1220" s="54">
        <f t="shared" si="79"/>
        <v>-3660.7448030805681</v>
      </c>
      <c r="AB1220" s="101">
        <v>19812.565626575961</v>
      </c>
      <c r="AC1220" s="6">
        <f t="shared" si="76"/>
        <v>955808.81350904657</v>
      </c>
    </row>
    <row r="1221" spans="2:29">
      <c r="B1221" s="112">
        <v>45230</v>
      </c>
      <c r="C1221" s="33">
        <v>1217</v>
      </c>
      <c r="D1221" s="55">
        <f>Bond_Historical!K1221</f>
        <v>-2.9186756830310197E-4</v>
      </c>
      <c r="E1221" s="55">
        <f>Bond_Historical!L1221</f>
        <v>-6.4986821510482887E-4</v>
      </c>
      <c r="F1221" s="55">
        <f>Bond_Historical!M1221</f>
        <v>-1.8391137434998896E-3</v>
      </c>
      <c r="G1221" s="55">
        <f>Bond_Historical!N1221</f>
        <v>-1.4106827816526028E-3</v>
      </c>
      <c r="H1221" s="55">
        <f>Bond_Historical!O1221</f>
        <v>-2.3961309404273005E-3</v>
      </c>
      <c r="I1221" s="55">
        <f>Bond_Historical!P1221</f>
        <v>1.0550775531606351E-3</v>
      </c>
      <c r="J1221" s="55">
        <f>Equity_Historical!P1222</f>
        <v>-2.8333728367093894E-4</v>
      </c>
      <c r="K1221" s="55">
        <f>Equity_Historical!Q1222</f>
        <v>-4.6031650180516038E-3</v>
      </c>
      <c r="L1221" s="55">
        <f>Equity_Historical!R1222</f>
        <v>2.3896106323792288E-3</v>
      </c>
      <c r="M1221" s="55">
        <f>Equity_Historical!S1222</f>
        <v>8.2706791331631415E-3</v>
      </c>
      <c r="N1221" s="55">
        <f>Equity_Historical!T1222</f>
        <v>-1.371999578947256E-4</v>
      </c>
      <c r="O1221" s="55">
        <f>Equity_Historical!U1222</f>
        <v>1.1863527141414316E-2</v>
      </c>
      <c r="P1221" s="55">
        <f>Equity_Historical!V1222</f>
        <v>3.1641865791288831E-2</v>
      </c>
      <c r="Q1221" s="55">
        <f>Equity_Historical!W1222</f>
        <v>3.5373864400412239E-3</v>
      </c>
      <c r="R1221" s="55">
        <f>Equity_Historical!X1222</f>
        <v>1.0454733378646849E-2</v>
      </c>
      <c r="S1221" s="55">
        <f>Equity_Historical!Y1222</f>
        <v>2.8148586075643703E-3</v>
      </c>
      <c r="T1221" s="55">
        <f>Equity_Historical!Z1222</f>
        <v>-6.6561898842814821E-3</v>
      </c>
      <c r="V1221" s="55"/>
      <c r="W1221" s="55">
        <v>-9.7289224422546065E-4</v>
      </c>
      <c r="X1221" s="55">
        <v>3.2656583334113004E-2</v>
      </c>
      <c r="Y1221" s="94">
        <f t="shared" si="77"/>
        <v>1.9204793102777618E-2</v>
      </c>
      <c r="Z1221" s="54">
        <f t="shared" si="78"/>
        <v>1019204.7931027776</v>
      </c>
      <c r="AA1221" s="54">
        <f t="shared" si="79"/>
        <v>19204.793102777563</v>
      </c>
      <c r="AB1221" s="101">
        <v>19816.632481344277</v>
      </c>
      <c r="AC1221" s="6">
        <f t="shared" ref="AC1221:AC1284" si="80">AC1220+AA1221</f>
        <v>975013.60661182413</v>
      </c>
    </row>
    <row r="1222" spans="2:29">
      <c r="B1222" s="112">
        <v>45231</v>
      </c>
      <c r="C1222" s="33">
        <v>1218</v>
      </c>
      <c r="D1222" s="55">
        <f>Bond_Historical!K1222</f>
        <v>9.6565764814377786E-3</v>
      </c>
      <c r="E1222" s="55">
        <f>Bond_Historical!L1222</f>
        <v>1.0989882191723463E-2</v>
      </c>
      <c r="F1222" s="55">
        <f>Bond_Historical!M1222</f>
        <v>8.1336537342006198E-3</v>
      </c>
      <c r="G1222" s="55">
        <f>Bond_Historical!N1222</f>
        <v>1.4209461207591704E-2</v>
      </c>
      <c r="H1222" s="55">
        <f>Bond_Historical!O1222</f>
        <v>9.028573492030215E-3</v>
      </c>
      <c r="I1222" s="55">
        <f>Bond_Historical!P1222</f>
        <v>4.5980291327055531E-3</v>
      </c>
      <c r="J1222" s="55">
        <f>Equity_Historical!P1223</f>
        <v>-1.9859398250246904E-3</v>
      </c>
      <c r="K1222" s="55">
        <f>Equity_Historical!Q1223</f>
        <v>3.4515429493066324E-2</v>
      </c>
      <c r="L1222" s="55">
        <f>Equity_Historical!R1223</f>
        <v>8.8948837296809156E-3</v>
      </c>
      <c r="M1222" s="55">
        <f>Equity_Historical!S1223</f>
        <v>-2.9610566404990302E-3</v>
      </c>
      <c r="N1222" s="55">
        <f>Equity_Historical!T1223</f>
        <v>-8.5316425121447048E-2</v>
      </c>
      <c r="O1222" s="55">
        <f>Equity_Historical!U1223</f>
        <v>-8.632980066310621E-4</v>
      </c>
      <c r="P1222" s="55">
        <f>Equity_Historical!V1223</f>
        <v>1.065713491679687E-3</v>
      </c>
      <c r="Q1222" s="55">
        <f>Equity_Historical!W1223</f>
        <v>1.548501301870683E-2</v>
      </c>
      <c r="R1222" s="55">
        <f>Equity_Historical!X1223</f>
        <v>-7.4217002322296971E-3</v>
      </c>
      <c r="S1222" s="55">
        <f>Equity_Historical!Y1223</f>
        <v>1.8565219899170135E-2</v>
      </c>
      <c r="T1222" s="55">
        <f>Equity_Historical!Z1223</f>
        <v>1.388944538873214E-2</v>
      </c>
      <c r="V1222" s="55"/>
      <c r="W1222" s="55">
        <v>1.0434340772770728E-2</v>
      </c>
      <c r="X1222" s="55">
        <v>-7.0232924530067936E-2</v>
      </c>
      <c r="Y1222" s="94">
        <f t="shared" ref="Y1222:Y1285" si="81">W1222*$AF$2+X1222*$AG$2</f>
        <v>-3.7966018408932468E-2</v>
      </c>
      <c r="Z1222" s="54">
        <f t="shared" ref="Z1222:Z1285" si="82">Y1222*$AW$7+$AW$7</f>
        <v>962033.98159106751</v>
      </c>
      <c r="AA1222" s="54">
        <f t="shared" ref="AA1222:AA1285" si="83">Z1222-$AW$7</f>
        <v>-37966.01840893249</v>
      </c>
      <c r="AB1222" s="101">
        <v>19923.827307818341</v>
      </c>
      <c r="AC1222" s="6">
        <f t="shared" si="80"/>
        <v>937047.58820289164</v>
      </c>
    </row>
    <row r="1223" spans="2:29">
      <c r="B1223" s="112">
        <v>45232</v>
      </c>
      <c r="C1223" s="33">
        <v>1219</v>
      </c>
      <c r="D1223" s="55">
        <f>Bond_Historical!K1223</f>
        <v>5.7811617458623562E-3</v>
      </c>
      <c r="E1223" s="55">
        <f>Bond_Historical!L1223</f>
        <v>6.000115616858202E-3</v>
      </c>
      <c r="F1223" s="55">
        <f>Bond_Historical!M1223</f>
        <v>5.0215880836191702E-3</v>
      </c>
      <c r="G1223" s="55">
        <f>Bond_Historical!N1223</f>
        <v>1.1803972325832083E-2</v>
      </c>
      <c r="H1223" s="55">
        <f>Bond_Historical!O1223</f>
        <v>3.968989780342741E-3</v>
      </c>
      <c r="I1223" s="55">
        <f>Bond_Historical!P1223</f>
        <v>1.0050303245366021E-2</v>
      </c>
      <c r="J1223" s="55">
        <f>Equity_Historical!P1224</f>
        <v>3.2319495830416871E-2</v>
      </c>
      <c r="K1223" s="55">
        <f>Equity_Historical!Q1224</f>
        <v>-3.1475222973646531E-3</v>
      </c>
      <c r="L1223" s="55">
        <f>Equity_Historical!R1224</f>
        <v>3.9347078489530285E-3</v>
      </c>
      <c r="M1223" s="55">
        <f>Equity_Historical!S1224</f>
        <v>9.6964693341212091E-3</v>
      </c>
      <c r="N1223" s="55">
        <f>Equity_Historical!T1224</f>
        <v>1.7919803892730748E-2</v>
      </c>
      <c r="O1223" s="55">
        <f>Equity_Historical!U1224</f>
        <v>1.7691977952066465E-2</v>
      </c>
      <c r="P1223" s="55">
        <f>Equity_Historical!V1224</f>
        <v>3.1834462707384603E-2</v>
      </c>
      <c r="Q1223" s="55">
        <f>Equity_Historical!W1224</f>
        <v>1.1153223270702214E-2</v>
      </c>
      <c r="R1223" s="55">
        <f>Equity_Historical!X1224</f>
        <v>8.4854886796719622E-3</v>
      </c>
      <c r="S1223" s="55">
        <f>Equity_Historical!Y1224</f>
        <v>2.0482035223700141E-2</v>
      </c>
      <c r="T1223" s="55">
        <f>Equity_Historical!Z1224</f>
        <v>8.3061306803228104E-3</v>
      </c>
      <c r="V1223" s="55"/>
      <c r="W1223" s="55">
        <v>7.9744656392977745E-3</v>
      </c>
      <c r="X1223" s="55">
        <v>4.7432364296208056E-2</v>
      </c>
      <c r="Y1223" s="94">
        <f t="shared" si="81"/>
        <v>3.1649204833443946E-2</v>
      </c>
      <c r="Z1223" s="54">
        <f t="shared" si="82"/>
        <v>1031649.204833444</v>
      </c>
      <c r="AA1223" s="54">
        <f t="shared" si="83"/>
        <v>31649.204833443975</v>
      </c>
      <c r="AB1223" s="101">
        <v>20048.445771228056</v>
      </c>
      <c r="AC1223" s="6">
        <f t="shared" si="80"/>
        <v>968696.79303633561</v>
      </c>
    </row>
    <row r="1224" spans="2:29">
      <c r="B1224" s="112">
        <v>45233</v>
      </c>
      <c r="C1224" s="33">
        <v>1220</v>
      </c>
      <c r="D1224" s="55">
        <f>Bond_Historical!K1224</f>
        <v>5.8914203270209516E-3</v>
      </c>
      <c r="E1224" s="55">
        <f>Bond_Historical!L1224</f>
        <v>6.0707160074645709E-3</v>
      </c>
      <c r="F1224" s="55">
        <f>Bond_Historical!M1224</f>
        <v>5.4497059918937954E-3</v>
      </c>
      <c r="G1224" s="55">
        <f>Bond_Historical!N1224</f>
        <v>4.9183200585048515E-3</v>
      </c>
      <c r="H1224" s="55">
        <f>Bond_Historical!O1224</f>
        <v>5.5303245915265288E-3</v>
      </c>
      <c r="I1224" s="55">
        <f>Bond_Historical!P1224</f>
        <v>6.4377120347898524E-3</v>
      </c>
      <c r="J1224" s="55">
        <f>Equity_Historical!P1225</f>
        <v>-1.2264468086451707E-2</v>
      </c>
      <c r="K1224" s="55">
        <f>Equity_Historical!Q1225</f>
        <v>1.192725999174158E-2</v>
      </c>
      <c r="L1224" s="55">
        <f>Equity_Historical!R1225</f>
        <v>-5.2093190976253614E-3</v>
      </c>
      <c r="M1224" s="55">
        <f>Equity_Historical!S1225</f>
        <v>-6.2953398707455126E-4</v>
      </c>
      <c r="N1224" s="55">
        <f>Equity_Historical!T1225</f>
        <v>2.2352170396719811E-2</v>
      </c>
      <c r="O1224" s="55">
        <f>Equity_Historical!U1225</f>
        <v>1.1110409784800785E-2</v>
      </c>
      <c r="P1224" s="55">
        <f>Equity_Historical!V1225</f>
        <v>3.4269065224742913E-2</v>
      </c>
      <c r="Q1224" s="55">
        <f>Equity_Historical!W1225</f>
        <v>-9.9872838540678846E-4</v>
      </c>
      <c r="R1224" s="55">
        <f>Equity_Historical!X1225</f>
        <v>-9.8030282858798043E-3</v>
      </c>
      <c r="S1224" s="55">
        <f>Equity_Historical!Y1225</f>
        <v>-5.1946052035583114E-3</v>
      </c>
      <c r="T1224" s="55">
        <f>Equity_Historical!Z1225</f>
        <v>2.2865412356435959E-2</v>
      </c>
      <c r="V1224" s="55"/>
      <c r="W1224" s="55">
        <v>5.5797519849323822E-3</v>
      </c>
      <c r="X1224" s="55">
        <v>2.6840734494241014E-2</v>
      </c>
      <c r="Y1224" s="94">
        <f t="shared" si="81"/>
        <v>1.833634149051756E-2</v>
      </c>
      <c r="Z1224" s="54">
        <f t="shared" si="82"/>
        <v>1018336.3414905176</v>
      </c>
      <c r="AA1224" s="54">
        <f t="shared" si="83"/>
        <v>18336.341490517603</v>
      </c>
      <c r="AB1224" s="101">
        <v>20052.012049287325</v>
      </c>
      <c r="AC1224" s="6">
        <f t="shared" si="80"/>
        <v>987033.13452685322</v>
      </c>
    </row>
    <row r="1225" spans="2:29">
      <c r="B1225" s="112">
        <v>45236</v>
      </c>
      <c r="C1225" s="33">
        <v>1221</v>
      </c>
      <c r="D1225" s="55">
        <f>Bond_Historical!K1225</f>
        <v>-4.3071379573344486E-3</v>
      </c>
      <c r="E1225" s="55">
        <f>Bond_Historical!L1225</f>
        <v>-5.0029820946154713E-3</v>
      </c>
      <c r="F1225" s="55">
        <f>Bond_Historical!M1225</f>
        <v>-3.6297280346272178E-3</v>
      </c>
      <c r="G1225" s="55">
        <f>Bond_Historical!N1225</f>
        <v>-5.3128539556103064E-3</v>
      </c>
      <c r="H1225" s="55">
        <f>Bond_Historical!O1225</f>
        <v>-3.1564423025514901E-3</v>
      </c>
      <c r="I1225" s="55">
        <f>Bond_Historical!P1225</f>
        <v>-2.0723604947337792E-3</v>
      </c>
      <c r="J1225" s="55">
        <f>Equity_Historical!P1226</f>
        <v>-1.7880142581078305E-2</v>
      </c>
      <c r="K1225" s="55">
        <f>Equity_Historical!Q1226</f>
        <v>3.807021871290589E-3</v>
      </c>
      <c r="L1225" s="55">
        <f>Equity_Historical!R1226</f>
        <v>1.3352132882636998E-3</v>
      </c>
      <c r="M1225" s="55">
        <f>Equity_Historical!S1226</f>
        <v>1.8874142681129323E-3</v>
      </c>
      <c r="N1225" s="55">
        <f>Equity_Historical!T1226</f>
        <v>-1.8677212832087283E-3</v>
      </c>
      <c r="O1225" s="55">
        <f>Equity_Historical!U1226</f>
        <v>7.5241675508725507E-3</v>
      </c>
      <c r="P1225" s="55">
        <f>Equity_Historical!V1226</f>
        <v>-2.0516575008555079E-2</v>
      </c>
      <c r="Q1225" s="55">
        <f>Equity_Historical!W1226</f>
        <v>5.2046093498488528E-3</v>
      </c>
      <c r="R1225" s="55">
        <f>Equity_Historical!X1226</f>
        <v>4.8104922698730228E-3</v>
      </c>
      <c r="S1225" s="55">
        <f>Equity_Historical!Y1226</f>
        <v>1.4499593021881063E-2</v>
      </c>
      <c r="T1225" s="55">
        <f>Equity_Historical!Z1226</f>
        <v>-1.0388745043677143E-2</v>
      </c>
      <c r="V1225" s="55"/>
      <c r="W1225" s="55">
        <v>-4.3126885136094209E-3</v>
      </c>
      <c r="X1225" s="55">
        <v>-1.6304051505190736E-2</v>
      </c>
      <c r="Y1225" s="94">
        <f t="shared" si="81"/>
        <v>-1.1507506308558209E-2</v>
      </c>
      <c r="Z1225" s="54">
        <f t="shared" si="82"/>
        <v>988492.49369144184</v>
      </c>
      <c r="AA1225" s="54">
        <f t="shared" si="83"/>
        <v>-11507.506308558164</v>
      </c>
      <c r="AB1225" s="101">
        <v>20232.648345107911</v>
      </c>
      <c r="AC1225" s="6">
        <f t="shared" si="80"/>
        <v>975525.62821829505</v>
      </c>
    </row>
    <row r="1226" spans="2:29">
      <c r="B1226" s="112">
        <v>45237</v>
      </c>
      <c r="C1226" s="33">
        <v>1222</v>
      </c>
      <c r="D1226" s="55">
        <f>Bond_Historical!K1226</f>
        <v>5.0231965387562477E-3</v>
      </c>
      <c r="E1226" s="55">
        <f>Bond_Historical!L1226</f>
        <v>5.3214206075205741E-3</v>
      </c>
      <c r="F1226" s="55">
        <f>Bond_Historical!M1226</f>
        <v>4.0825018895726999E-3</v>
      </c>
      <c r="G1226" s="55">
        <f>Bond_Historical!N1226</f>
        <v>7.9587283976557104E-3</v>
      </c>
      <c r="H1226" s="55">
        <f>Bond_Historical!O1226</f>
        <v>3.94410266342739E-3</v>
      </c>
      <c r="I1226" s="55">
        <f>Bond_Historical!P1226</f>
        <v>5.3787370736338496E-3</v>
      </c>
      <c r="J1226" s="55">
        <f>Equity_Historical!P1227</f>
        <v>-1.5803938616878465E-2</v>
      </c>
      <c r="K1226" s="55">
        <f>Equity_Historical!Q1227</f>
        <v>9.5176286797331745E-3</v>
      </c>
      <c r="L1226" s="55">
        <f>Equity_Historical!R1227</f>
        <v>4.6591929535550174E-3</v>
      </c>
      <c r="M1226" s="55">
        <f>Equity_Historical!S1227</f>
        <v>1.465494465347968E-3</v>
      </c>
      <c r="N1226" s="55">
        <f>Equity_Historical!T1227</f>
        <v>-1.6090700588324663E-2</v>
      </c>
      <c r="O1226" s="55">
        <f>Equity_Historical!U1227</f>
        <v>-4.8602210355307108E-4</v>
      </c>
      <c r="P1226" s="55">
        <f>Equity_Historical!V1227</f>
        <v>-6.7177520572828794E-3</v>
      </c>
      <c r="Q1226" s="55">
        <f>Equity_Historical!W1227</f>
        <v>-1.1776565691568614E-2</v>
      </c>
      <c r="R1226" s="55">
        <f>Equity_Historical!X1227</f>
        <v>8.1583795238725134E-3</v>
      </c>
      <c r="S1226" s="55">
        <f>Equity_Historical!Y1227</f>
        <v>1.4347295763114181E-2</v>
      </c>
      <c r="T1226" s="55">
        <f>Equity_Historical!Z1227</f>
        <v>-2.4108511011974733E-2</v>
      </c>
      <c r="V1226" s="55"/>
      <c r="W1226" s="55">
        <v>5.8064877684027372E-3</v>
      </c>
      <c r="X1226" s="55">
        <v>-3.7652219486793807E-3</v>
      </c>
      <c r="Y1226" s="94">
        <f t="shared" si="81"/>
        <v>6.3461938153466704E-5</v>
      </c>
      <c r="Z1226" s="54">
        <f t="shared" si="82"/>
        <v>1000063.4619381535</v>
      </c>
      <c r="AA1226" s="54">
        <f t="shared" si="83"/>
        <v>63.461938153486699</v>
      </c>
      <c r="AB1226" s="101">
        <v>20388.064601000049</v>
      </c>
      <c r="AC1226" s="6">
        <f t="shared" si="80"/>
        <v>975589.09015644854</v>
      </c>
    </row>
    <row r="1227" spans="2:29">
      <c r="B1227" s="112">
        <v>45238</v>
      </c>
      <c r="C1227" s="33">
        <v>1223</v>
      </c>
      <c r="D1227" s="55">
        <f>Bond_Historical!K1227</f>
        <v>3.144574828369045E-3</v>
      </c>
      <c r="E1227" s="55">
        <f>Bond_Historical!L1227</f>
        <v>3.3908716143850777E-3</v>
      </c>
      <c r="F1227" s="55">
        <f>Bond_Historical!M1227</f>
        <v>3.1638725742972702E-3</v>
      </c>
      <c r="G1227" s="55">
        <f>Bond_Historical!N1227</f>
        <v>5.0761123049283298E-3</v>
      </c>
      <c r="H1227" s="55">
        <f>Bond_Historical!O1227</f>
        <v>1.3766720364424938E-3</v>
      </c>
      <c r="I1227" s="55">
        <f>Bond_Historical!P1227</f>
        <v>3.706772668795935E-3</v>
      </c>
      <c r="J1227" s="55">
        <f>Equity_Historical!P1228</f>
        <v>-1.2358872275588857E-2</v>
      </c>
      <c r="K1227" s="55">
        <f>Equity_Historical!Q1228</f>
        <v>3.0065869591892618E-3</v>
      </c>
      <c r="L1227" s="55">
        <f>Equity_Historical!R1228</f>
        <v>-8.1830833593151981E-3</v>
      </c>
      <c r="M1227" s="55">
        <f>Equity_Historical!S1228</f>
        <v>2.0921462103198465E-4</v>
      </c>
      <c r="N1227" s="55">
        <f>Equity_Historical!T1228</f>
        <v>-2.9232165347155644E-4</v>
      </c>
      <c r="O1227" s="55">
        <f>Equity_Historical!U1228</f>
        <v>4.918163982845958E-3</v>
      </c>
      <c r="P1227" s="55">
        <f>Equity_Historical!V1228</f>
        <v>-5.5695850349225945E-3</v>
      </c>
      <c r="Q1227" s="55">
        <f>Equity_Historical!W1228</f>
        <v>-8.9807967142481512E-3</v>
      </c>
      <c r="R1227" s="55">
        <f>Equity_Historical!X1228</f>
        <v>-2.0475106514561956E-3</v>
      </c>
      <c r="S1227" s="55">
        <f>Equity_Historical!Y1228</f>
        <v>5.8676906549509668E-3</v>
      </c>
      <c r="T1227" s="55">
        <f>Equity_Historical!Z1228</f>
        <v>3.5204686244509186E-4</v>
      </c>
      <c r="V1227" s="55"/>
      <c r="W1227" s="55">
        <v>3.7841713243049308E-3</v>
      </c>
      <c r="X1227" s="55">
        <v>-7.2536616884699111E-3</v>
      </c>
      <c r="Y1227" s="94">
        <f t="shared" si="81"/>
        <v>-2.8385284833599743E-3</v>
      </c>
      <c r="Z1227" s="54">
        <f t="shared" si="82"/>
        <v>997161.47151664004</v>
      </c>
      <c r="AA1227" s="54">
        <f t="shared" si="83"/>
        <v>-2838.528483359958</v>
      </c>
      <c r="AB1227" s="101">
        <v>20487.742070632172</v>
      </c>
      <c r="AC1227" s="6">
        <f t="shared" si="80"/>
        <v>972750.56167308858</v>
      </c>
    </row>
    <row r="1228" spans="2:29">
      <c r="B1228" s="112">
        <v>45239</v>
      </c>
      <c r="C1228" s="33">
        <v>1224</v>
      </c>
      <c r="D1228" s="55">
        <f>Bond_Historical!K1228</f>
        <v>-7.4487397708974173E-3</v>
      </c>
      <c r="E1228" s="55">
        <f>Bond_Historical!L1228</f>
        <v>-8.3922568304794862E-3</v>
      </c>
      <c r="F1228" s="55">
        <f>Bond_Historical!M1228</f>
        <v>-7.2463744638700438E-3</v>
      </c>
      <c r="G1228" s="55">
        <f>Bond_Historical!N1228</f>
        <v>-1.0178123045249154E-2</v>
      </c>
      <c r="H1228" s="55">
        <f>Bond_Historical!O1228</f>
        <v>-8.6854784996694186E-3</v>
      </c>
      <c r="I1228" s="55">
        <f>Bond_Historical!P1228</f>
        <v>-3.7067726687958977E-3</v>
      </c>
      <c r="J1228" s="55">
        <f>Equity_Historical!P1229</f>
        <v>2.9137405382183198E-4</v>
      </c>
      <c r="K1228" s="55">
        <f>Equity_Historical!Q1229</f>
        <v>2.4049520803193815E-3</v>
      </c>
      <c r="L1228" s="55">
        <f>Equity_Historical!R1229</f>
        <v>-2.3156203208341548E-3</v>
      </c>
      <c r="M1228" s="55">
        <f>Equity_Historical!S1229</f>
        <v>1.5153374372976487E-2</v>
      </c>
      <c r="N1228" s="55">
        <f>Equity_Historical!T1229</f>
        <v>-8.5144464589433609E-3</v>
      </c>
      <c r="O1228" s="55">
        <f>Equity_Historical!U1229</f>
        <v>-2.9758050632877893E-3</v>
      </c>
      <c r="P1228" s="55">
        <f>Equity_Historical!V1229</f>
        <v>-1.4088536035720828E-2</v>
      </c>
      <c r="Q1228" s="55">
        <f>Equity_Historical!W1229</f>
        <v>6.4070034534358979E-3</v>
      </c>
      <c r="R1228" s="55">
        <f>Equity_Historical!X1229</f>
        <v>4.2205458820812917E-3</v>
      </c>
      <c r="S1228" s="55">
        <f>Equity_Historical!Y1229</f>
        <v>-2.6279865691451625E-3</v>
      </c>
      <c r="T1228" s="55">
        <f>Equity_Historical!Z1229</f>
        <v>6.765222785053834E-4</v>
      </c>
      <c r="V1228" s="55"/>
      <c r="W1228" s="55">
        <v>-8.0834349867629704E-3</v>
      </c>
      <c r="X1228" s="55">
        <v>-2.794738369029235E-2</v>
      </c>
      <c r="Y1228" s="94">
        <f t="shared" si="81"/>
        <v>-2.0001804208880598E-2</v>
      </c>
      <c r="Z1228" s="54">
        <f t="shared" si="82"/>
        <v>979998.19579111936</v>
      </c>
      <c r="AA1228" s="54">
        <f t="shared" si="83"/>
        <v>-20001.80420888064</v>
      </c>
      <c r="AB1228" s="101">
        <v>20614.697532925056</v>
      </c>
      <c r="AC1228" s="6">
        <f t="shared" si="80"/>
        <v>952748.75746420794</v>
      </c>
    </row>
    <row r="1229" spans="2:29">
      <c r="B1229" s="112">
        <v>45240</v>
      </c>
      <c r="C1229" s="33">
        <v>1225</v>
      </c>
      <c r="D1229" s="55">
        <f>Bond_Historical!K1229</f>
        <v>1.8672583268064436E-3</v>
      </c>
      <c r="E1229" s="55">
        <f>Bond_Historical!L1229</f>
        <v>2.3442576678322493E-3</v>
      </c>
      <c r="F1229" s="55">
        <f>Bond_Historical!M1229</f>
        <v>9.0863342256080216E-4</v>
      </c>
      <c r="G1229" s="55">
        <f>Bond_Historical!N1229</f>
        <v>5.0040577987316634E-3</v>
      </c>
      <c r="H1229" s="55">
        <f>Bond_Historical!O1229</f>
        <v>5.9466259302482221E-4</v>
      </c>
      <c r="I1229" s="55">
        <f>Bond_Historical!P1229</f>
        <v>2.4726592005800182E-3</v>
      </c>
      <c r="J1229" s="55">
        <f>Equity_Historical!P1230</f>
        <v>7.6436846754081534E-3</v>
      </c>
      <c r="K1229" s="55">
        <f>Equity_Historical!Q1230</f>
        <v>2.5320195553459698E-2</v>
      </c>
      <c r="L1229" s="55">
        <f>Equity_Historical!R1230</f>
        <v>1.3753300845328515E-2</v>
      </c>
      <c r="M1229" s="55">
        <f>Equity_Historical!S1230</f>
        <v>-2.062276848300871E-3</v>
      </c>
      <c r="N1229" s="55">
        <f>Equity_Historical!T1230</f>
        <v>1.3326676755263098E-2</v>
      </c>
      <c r="O1229" s="55">
        <f>Equity_Historical!U1230</f>
        <v>1.472238509585648E-2</v>
      </c>
      <c r="P1229" s="55">
        <f>Equity_Historical!V1230</f>
        <v>1.0666578756915679E-2</v>
      </c>
      <c r="Q1229" s="55">
        <f>Equity_Historical!W1230</f>
        <v>1.1198550983957151E-3</v>
      </c>
      <c r="R1229" s="55">
        <f>Equity_Historical!X1230</f>
        <v>4.0918194198524887E-3</v>
      </c>
      <c r="S1229" s="55">
        <f>Equity_Historical!Y1230</f>
        <v>2.2954584478949148E-2</v>
      </c>
      <c r="T1229" s="55">
        <f>Equity_Historical!Z1230</f>
        <v>1.1753626975136915E-2</v>
      </c>
      <c r="V1229" s="55"/>
      <c r="W1229" s="55">
        <v>2.7663135780622529E-3</v>
      </c>
      <c r="X1229" s="55">
        <v>1.9417914530341487E-2</v>
      </c>
      <c r="Y1229" s="94">
        <f t="shared" si="81"/>
        <v>1.2757274149429794E-2</v>
      </c>
      <c r="Z1229" s="54">
        <f t="shared" si="82"/>
        <v>1012757.2741494298</v>
      </c>
      <c r="AA1229" s="54">
        <f t="shared" si="83"/>
        <v>12757.274149429752</v>
      </c>
      <c r="AB1229" s="101">
        <v>20633.883621066227</v>
      </c>
      <c r="AC1229" s="6">
        <f t="shared" si="80"/>
        <v>965506.03161363769</v>
      </c>
    </row>
    <row r="1230" spans="2:29">
      <c r="B1230" s="112">
        <v>45243</v>
      </c>
      <c r="C1230" s="33">
        <v>1226</v>
      </c>
      <c r="D1230" s="55">
        <f>Bond_Historical!K1230</f>
        <v>-2.8683642418157561E-4</v>
      </c>
      <c r="E1230" s="55">
        <f>Bond_Historical!L1230</f>
        <v>-1.0656089036756155E-4</v>
      </c>
      <c r="F1230" s="55">
        <f>Bond_Historical!M1230</f>
        <v>0</v>
      </c>
      <c r="G1230" s="55">
        <f>Bond_Historical!N1230</f>
        <v>9.7952941589319589E-5</v>
      </c>
      <c r="H1230" s="55">
        <f>Bond_Historical!O1230</f>
        <v>-9.9123428234884105E-4</v>
      </c>
      <c r="I1230" s="55">
        <f>Bond_Historical!P1230</f>
        <v>-2.0578508813628611E-4</v>
      </c>
      <c r="J1230" s="55">
        <f>Equity_Historical!P1231</f>
        <v>1.045112994465402E-2</v>
      </c>
      <c r="K1230" s="55">
        <f>Equity_Historical!Q1231</f>
        <v>1.2766770398402103E-3</v>
      </c>
      <c r="L1230" s="55">
        <f>Equity_Historical!R1231</f>
        <v>8.9256838214650091E-3</v>
      </c>
      <c r="M1230" s="55">
        <f>Equity_Historical!S1231</f>
        <v>-2.8943302330915947E-3</v>
      </c>
      <c r="N1230" s="55">
        <f>Equity_Historical!T1231</f>
        <v>-3.0597135030335986E-3</v>
      </c>
      <c r="O1230" s="55">
        <f>Equity_Historical!U1231</f>
        <v>-4.4488320560714389E-3</v>
      </c>
      <c r="P1230" s="55">
        <f>Equity_Historical!V1231</f>
        <v>-9.2534999340990816E-4</v>
      </c>
      <c r="Q1230" s="55">
        <f>Equity_Historical!W1231</f>
        <v>-1.102866982951343E-2</v>
      </c>
      <c r="R1230" s="55">
        <f>Equity_Historical!X1231</f>
        <v>2.5097038705178417E-3</v>
      </c>
      <c r="S1230" s="55">
        <f>Equity_Historical!Y1231</f>
        <v>-8.6206623063423502E-3</v>
      </c>
      <c r="T1230" s="55">
        <f>Equity_Historical!Z1231</f>
        <v>-1.1374836135654324E-2</v>
      </c>
      <c r="V1230" s="55"/>
      <c r="W1230" s="55">
        <v>-9.6895247504968316E-5</v>
      </c>
      <c r="X1230" s="55">
        <v>1.0794302457801731E-2</v>
      </c>
      <c r="Y1230" s="94">
        <f t="shared" si="81"/>
        <v>6.4378233756790517E-3</v>
      </c>
      <c r="Z1230" s="54">
        <f t="shared" si="82"/>
        <v>1006437.8233756791</v>
      </c>
      <c r="AA1230" s="54">
        <f t="shared" si="83"/>
        <v>6437.8233756790869</v>
      </c>
      <c r="AB1230" s="101">
        <v>20683.636605561012</v>
      </c>
      <c r="AC1230" s="6">
        <f t="shared" si="80"/>
        <v>971943.85498931678</v>
      </c>
    </row>
    <row r="1231" spans="2:29">
      <c r="B1231" s="112">
        <v>45244</v>
      </c>
      <c r="C1231" s="33">
        <v>1227</v>
      </c>
      <c r="D1231" s="55">
        <f>Bond_Historical!K1231</f>
        <v>1.2128172859327782E-2</v>
      </c>
      <c r="E1231" s="55">
        <f>Bond_Historical!L1231</f>
        <v>1.2481654894105835E-2</v>
      </c>
      <c r="F1231" s="55">
        <f>Bond_Historical!M1231</f>
        <v>9.9413999825338495E-3</v>
      </c>
      <c r="G1231" s="55">
        <f>Bond_Historical!N1231</f>
        <v>1.5537284918093837E-2</v>
      </c>
      <c r="H1231" s="55">
        <f>Bond_Historical!O1231</f>
        <v>8.6889086737956343E-3</v>
      </c>
      <c r="I1231" s="55">
        <f>Bond_Historical!P1231</f>
        <v>7.7917253859099258E-3</v>
      </c>
      <c r="J1231" s="55">
        <f>Equity_Historical!P1232</f>
        <v>3.842903322274255E-3</v>
      </c>
      <c r="K1231" s="55">
        <f>Equity_Historical!Q1232</f>
        <v>2.1398272146936383E-2</v>
      </c>
      <c r="L1231" s="55">
        <f>Equity_Historical!R1232</f>
        <v>-1.7901508270597773E-4</v>
      </c>
      <c r="M1231" s="55">
        <f>Equity_Historical!S1232</f>
        <v>1.0298749089118825E-2</v>
      </c>
      <c r="N1231" s="55">
        <f>Equity_Historical!T1232</f>
        <v>2.6637467474328706E-2</v>
      </c>
      <c r="O1231" s="55">
        <f>Equity_Historical!U1232</f>
        <v>1.8082159056319467E-2</v>
      </c>
      <c r="P1231" s="55">
        <f>Equity_Historical!V1232</f>
        <v>5.602016011261346E-2</v>
      </c>
      <c r="Q1231" s="55">
        <f>Equity_Historical!W1232</f>
        <v>3.3025567835506371E-2</v>
      </c>
      <c r="R1231" s="55">
        <f>Equity_Historical!X1232</f>
        <v>-3.8964334317600478E-3</v>
      </c>
      <c r="S1231" s="55">
        <f>Equity_Historical!Y1232</f>
        <v>1.4184588517877851E-2</v>
      </c>
      <c r="T1231" s="55">
        <f>Equity_Historical!Z1232</f>
        <v>1.3965147199501506E-2</v>
      </c>
      <c r="V1231" s="55"/>
      <c r="W1231" s="55">
        <v>1.2159297336832223E-2</v>
      </c>
      <c r="X1231" s="55">
        <v>5.4950076735929387E-2</v>
      </c>
      <c r="Y1231" s="94">
        <f t="shared" si="81"/>
        <v>3.783376497629052E-2</v>
      </c>
      <c r="Z1231" s="54">
        <f t="shared" si="82"/>
        <v>1037833.7649762905</v>
      </c>
      <c r="AA1231" s="54">
        <f t="shared" si="83"/>
        <v>37833.76497629052</v>
      </c>
      <c r="AB1231" s="101">
        <v>20799.627281083842</v>
      </c>
      <c r="AC1231" s="6">
        <f t="shared" si="80"/>
        <v>1009777.6199656073</v>
      </c>
    </row>
    <row r="1232" spans="2:29">
      <c r="B1232" s="112">
        <v>45245</v>
      </c>
      <c r="C1232" s="33">
        <v>1228</v>
      </c>
      <c r="D1232" s="55">
        <f>Bond_Historical!K1232</f>
        <v>-5.5464532635050579E-3</v>
      </c>
      <c r="E1232" s="55">
        <f>Bond_Historical!L1232</f>
        <v>-6.2212733490069104E-3</v>
      </c>
      <c r="F1232" s="55">
        <f>Bond_Historical!M1232</f>
        <v>-4.958391860953937E-3</v>
      </c>
      <c r="G1232" s="55">
        <f>Bond_Historical!N1232</f>
        <v>-5.2169413795927263E-3</v>
      </c>
      <c r="H1232" s="55">
        <f>Bond_Historical!O1232</f>
        <v>-4.5324903345166853E-3</v>
      </c>
      <c r="I1232" s="55">
        <f>Bond_Historical!P1232</f>
        <v>-1.4308578913613695E-3</v>
      </c>
      <c r="J1232" s="55">
        <f>Equity_Historical!P1233</f>
        <v>-6.059168271557341E-3</v>
      </c>
      <c r="K1232" s="55">
        <f>Equity_Historical!Q1233</f>
        <v>-1.0762133732283987E-2</v>
      </c>
      <c r="L1232" s="55">
        <f>Equity_Historical!R1233</f>
        <v>1.2625066506984299E-2</v>
      </c>
      <c r="M1232" s="55">
        <f>Equity_Historical!S1233</f>
        <v>-9.2641640033947412E-3</v>
      </c>
      <c r="N1232" s="55">
        <f>Equity_Historical!T1233</f>
        <v>6.938298568191616E-3</v>
      </c>
      <c r="O1232" s="55">
        <f>Equity_Historical!U1233</f>
        <v>8.7196552764608731E-3</v>
      </c>
      <c r="P1232" s="55">
        <f>Equity_Historical!V1233</f>
        <v>8.6136785570090496E-3</v>
      </c>
      <c r="Q1232" s="55">
        <f>Equity_Historical!W1233</f>
        <v>5.5235533258574652E-4</v>
      </c>
      <c r="R1232" s="55">
        <f>Equity_Historical!X1233</f>
        <v>-3.800325413035674E-3</v>
      </c>
      <c r="S1232" s="55">
        <f>Equity_Historical!Y1233</f>
        <v>3.0362863263894376E-3</v>
      </c>
      <c r="T1232" s="55">
        <f>Equity_Historical!Z1233</f>
        <v>1.5638806211378999E-2</v>
      </c>
      <c r="V1232" s="55"/>
      <c r="W1232" s="55">
        <v>-4.9336515008451117E-3</v>
      </c>
      <c r="X1232" s="55">
        <v>6.1916795353345669E-3</v>
      </c>
      <c r="Y1232" s="94">
        <f t="shared" si="81"/>
        <v>1.7415471208626953E-3</v>
      </c>
      <c r="Z1232" s="54">
        <f t="shared" si="82"/>
        <v>1001741.5471208626</v>
      </c>
      <c r="AA1232" s="54">
        <f t="shared" si="83"/>
        <v>1741.5471208626404</v>
      </c>
      <c r="AB1232" s="101">
        <v>20836.014441393665</v>
      </c>
      <c r="AC1232" s="6">
        <f t="shared" si="80"/>
        <v>1011519.1670864699</v>
      </c>
    </row>
    <row r="1233" spans="2:29">
      <c r="B1233" s="112">
        <v>45246</v>
      </c>
      <c r="C1233" s="33">
        <v>1229</v>
      </c>
      <c r="D1233" s="55">
        <f>Bond_Historical!K1233</f>
        <v>5.9718154209248159E-3</v>
      </c>
      <c r="E1233" s="55">
        <f>Bond_Historical!L1233</f>
        <v>5.4851509644884694E-3</v>
      </c>
      <c r="F1233" s="55">
        <f>Bond_Historical!M1233</f>
        <v>4.50853588240598E-3</v>
      </c>
      <c r="G1233" s="55">
        <f>Bond_Historical!N1233</f>
        <v>8.1996445329674018E-3</v>
      </c>
      <c r="H1233" s="55">
        <f>Bond_Historical!O1233</f>
        <v>3.5489598132720196E-3</v>
      </c>
      <c r="I1233" s="55">
        <f>Bond_Historical!P1233</f>
        <v>2.8596093849575714E-3</v>
      </c>
      <c r="J1233" s="55">
        <f>Equity_Historical!P1234</f>
        <v>-1.164382145402198E-2</v>
      </c>
      <c r="K1233" s="55">
        <f>Equity_Historical!Q1234</f>
        <v>4.4384318149041438E-3</v>
      </c>
      <c r="L1233" s="55">
        <f>Equity_Historical!R1234</f>
        <v>-8.4391030605988071E-2</v>
      </c>
      <c r="M1233" s="55">
        <f>Equity_Historical!S1234</f>
        <v>-3.8909146359932061E-3</v>
      </c>
      <c r="N1233" s="55">
        <f>Equity_Historical!T1234</f>
        <v>-3.9588924497377265E-3</v>
      </c>
      <c r="O1233" s="55">
        <f>Equity_Historical!U1234</f>
        <v>1.1355106046565294E-2</v>
      </c>
      <c r="P1233" s="55">
        <f>Equity_Historical!V1234</f>
        <v>1.6355198437764003E-2</v>
      </c>
      <c r="Q1233" s="55">
        <f>Equity_Historical!W1234</f>
        <v>6.3848495750941535E-3</v>
      </c>
      <c r="R1233" s="55">
        <f>Equity_Historical!X1234</f>
        <v>2.6153420740201968E-3</v>
      </c>
      <c r="S1233" s="55">
        <f>Equity_Historical!Y1234</f>
        <v>9.0015778901373217E-3</v>
      </c>
      <c r="T1233" s="55">
        <f>Equity_Historical!Z1234</f>
        <v>-6.0835399049594856E-3</v>
      </c>
      <c r="V1233" s="55"/>
      <c r="W1233" s="55">
        <v>5.7976237256398859E-3</v>
      </c>
      <c r="X1233" s="55">
        <v>1.6951683688545154E-2</v>
      </c>
      <c r="Y1233" s="94">
        <f t="shared" si="81"/>
        <v>1.2490059703383046E-2</v>
      </c>
      <c r="Z1233" s="54">
        <f t="shared" si="82"/>
        <v>1012490.059703383</v>
      </c>
      <c r="AA1233" s="54">
        <f t="shared" si="83"/>
        <v>12490.059703383013</v>
      </c>
      <c r="AB1233" s="101">
        <v>20880.142600744031</v>
      </c>
      <c r="AC1233" s="6">
        <f t="shared" si="80"/>
        <v>1024009.226789853</v>
      </c>
    </row>
    <row r="1234" spans="2:29">
      <c r="B1234" s="112">
        <v>45247</v>
      </c>
      <c r="C1234" s="33">
        <v>1230</v>
      </c>
      <c r="D1234" s="55">
        <f>Bond_Historical!K1234</f>
        <v>1.41649673363421E-3</v>
      </c>
      <c r="E1234" s="55">
        <f>Bond_Historical!L1234</f>
        <v>1.9968706051014932E-3</v>
      </c>
      <c r="F1234" s="55">
        <f>Bond_Historical!M1234</f>
        <v>8.9937317384650563E-4</v>
      </c>
      <c r="G1234" s="55">
        <f>Bond_Historical!N1234</f>
        <v>2.8778851117603529E-3</v>
      </c>
      <c r="H1234" s="55">
        <f>Bond_Historical!O1234</f>
        <v>9.8353052124468916E-4</v>
      </c>
      <c r="I1234" s="55">
        <f>Bond_Historical!P1234</f>
        <v>1.6303189747668789E-3</v>
      </c>
      <c r="J1234" s="55">
        <f>Equity_Historical!P1235</f>
        <v>2.4106790706294179E-2</v>
      </c>
      <c r="K1234" s="55">
        <f>Equity_Historical!Q1235</f>
        <v>2.5402997036735515E-3</v>
      </c>
      <c r="L1234" s="55">
        <f>Equity_Historical!R1235</f>
        <v>-4.4318236063894956E-3</v>
      </c>
      <c r="M1234" s="55">
        <f>Equity_Historical!S1235</f>
        <v>-7.7854041796462849E-3</v>
      </c>
      <c r="N1234" s="55">
        <f>Equity_Historical!T1235</f>
        <v>8.8853246067522769E-3</v>
      </c>
      <c r="O1234" s="55">
        <f>Equity_Historical!U1235</f>
        <v>9.0052146773338688E-3</v>
      </c>
      <c r="P1234" s="55">
        <f>Equity_Historical!V1235</f>
        <v>-6.9043656332957708E-3</v>
      </c>
      <c r="Q1234" s="55">
        <f>Equity_Historical!W1235</f>
        <v>2.5207002070223848E-3</v>
      </c>
      <c r="R1234" s="55">
        <f>Equity_Historical!X1235</f>
        <v>-6.5606264531324473E-3</v>
      </c>
      <c r="S1234" s="55">
        <f>Equity_Historical!Y1235</f>
        <v>-1.0550609361308402E-4</v>
      </c>
      <c r="T1234" s="55">
        <f>Equity_Historical!Z1235</f>
        <v>1.4658479947790145E-2</v>
      </c>
      <c r="V1234" s="55"/>
      <c r="W1234" s="55">
        <v>1.8943245311131404E-3</v>
      </c>
      <c r="X1234" s="55">
        <v>5.2028840460402459E-3</v>
      </c>
      <c r="Y1234" s="94">
        <f t="shared" si="81"/>
        <v>3.879460240069404E-3</v>
      </c>
      <c r="Z1234" s="54">
        <f t="shared" si="82"/>
        <v>1003879.4602400694</v>
      </c>
      <c r="AA1234" s="54">
        <f t="shared" si="83"/>
        <v>3879.4602400694275</v>
      </c>
      <c r="AB1234" s="101">
        <v>21002.314408174483</v>
      </c>
      <c r="AC1234" s="6">
        <f t="shared" si="80"/>
        <v>1027888.6870299224</v>
      </c>
    </row>
    <row r="1235" spans="2:29">
      <c r="B1235" s="112">
        <v>45250</v>
      </c>
      <c r="C1235" s="33">
        <v>1231</v>
      </c>
      <c r="D1235" s="55">
        <f>Bond_Historical!K1235</f>
        <v>1.4148086042481667E-3</v>
      </c>
      <c r="E1235" s="55">
        <f>Bond_Historical!L1235</f>
        <v>1.5736370622809039E-3</v>
      </c>
      <c r="F1235" s="55">
        <f>Bond_Historical!M1235</f>
        <v>1.3473859018197766E-3</v>
      </c>
      <c r="G1235" s="55">
        <f>Bond_Historical!N1235</f>
        <v>4.015243561431508E-3</v>
      </c>
      <c r="H1235" s="55">
        <f>Bond_Historical!O1235</f>
        <v>2.9448403461543376E-3</v>
      </c>
      <c r="I1235" s="55">
        <f>Bond_Historical!P1235</f>
        <v>2.2374269426146134E-3</v>
      </c>
      <c r="J1235" s="55">
        <f>Equity_Historical!P1236</f>
        <v>-4.3921836558835879E-3</v>
      </c>
      <c r="K1235" s="55">
        <f>Equity_Historical!Q1236</f>
        <v>1.4607448054960902E-2</v>
      </c>
      <c r="L1235" s="55">
        <f>Equity_Historical!R1236</f>
        <v>-3.2189336756864513E-4</v>
      </c>
      <c r="M1235" s="55">
        <f>Equity_Historical!S1236</f>
        <v>-7.6336259167066062E-3</v>
      </c>
      <c r="N1235" s="55">
        <f>Equity_Historical!T1236</f>
        <v>1.9637322194915761E-3</v>
      </c>
      <c r="O1235" s="55">
        <f>Equity_Historical!U1236</f>
        <v>3.0707769533384402E-3</v>
      </c>
      <c r="P1235" s="55">
        <f>Equity_Historical!V1236</f>
        <v>9.562672615812038E-3</v>
      </c>
      <c r="Q1235" s="55">
        <f>Equity_Historical!W1236</f>
        <v>-4.607765933371033E-3</v>
      </c>
      <c r="R1235" s="55">
        <f>Equity_Historical!X1236</f>
        <v>-2.2214850470731306E-3</v>
      </c>
      <c r="S1235" s="55">
        <f>Equity_Historical!Y1236</f>
        <v>9.2354908421443897E-3</v>
      </c>
      <c r="T1235" s="55">
        <f>Equity_Historical!Z1236</f>
        <v>-9.9937579234987573E-3</v>
      </c>
      <c r="V1235" s="55"/>
      <c r="W1235" s="55">
        <v>2.4219518475465406E-3</v>
      </c>
      <c r="X1235" s="55">
        <v>2.087981905298153E-2</v>
      </c>
      <c r="Y1235" s="94">
        <f t="shared" si="81"/>
        <v>1.3496672170807534E-2</v>
      </c>
      <c r="Z1235" s="54">
        <f t="shared" si="82"/>
        <v>1013496.6721708075</v>
      </c>
      <c r="AA1235" s="54">
        <f t="shared" si="83"/>
        <v>13496.672170807491</v>
      </c>
      <c r="AB1235" s="101">
        <v>21162.285306006088</v>
      </c>
      <c r="AC1235" s="6">
        <f t="shared" si="80"/>
        <v>1041385.3592007299</v>
      </c>
    </row>
    <row r="1236" spans="2:29">
      <c r="B1236" s="112">
        <v>45251</v>
      </c>
      <c r="C1236" s="33">
        <v>1232</v>
      </c>
      <c r="D1236" s="55">
        <f>Bond_Historical!K1236</f>
        <v>1.4124803776565211E-3</v>
      </c>
      <c r="E1236" s="55">
        <f>Bond_Historical!L1236</f>
        <v>1.047636095946968E-3</v>
      </c>
      <c r="F1236" s="55">
        <f>Bond_Historical!M1236</f>
        <v>8.971740755800041E-4</v>
      </c>
      <c r="G1236" s="55">
        <f>Bond_Historical!N1236</f>
        <v>2.8627456302393795E-4</v>
      </c>
      <c r="H1236" s="55">
        <f>Bond_Historical!O1236</f>
        <v>-2.1587316032351538E-3</v>
      </c>
      <c r="I1236" s="55">
        <f>Bond_Historical!P1236</f>
        <v>2.637560662513493E-3</v>
      </c>
      <c r="J1236" s="55">
        <f>Equity_Historical!P1237</f>
        <v>-3.8288049677911339E-4</v>
      </c>
      <c r="K1236" s="55">
        <f>Equity_Historical!Q1237</f>
        <v>-8.8337523815932087E-3</v>
      </c>
      <c r="L1236" s="55">
        <f>Equity_Historical!R1237</f>
        <v>3.5995023709163914E-3</v>
      </c>
      <c r="M1236" s="55">
        <f>Equity_Historical!S1237</f>
        <v>1.4370480317499976E-2</v>
      </c>
      <c r="N1236" s="55">
        <f>Equity_Historical!T1237</f>
        <v>-7.1725200242717495E-3</v>
      </c>
      <c r="O1236" s="55">
        <f>Equity_Historical!U1237</f>
        <v>-2.0897293314901546E-3</v>
      </c>
      <c r="P1236" s="55">
        <f>Equity_Historical!V1237</f>
        <v>-1.057467642595215E-2</v>
      </c>
      <c r="Q1236" s="55">
        <f>Equity_Historical!W1237</f>
        <v>-4.9606736395294143E-3</v>
      </c>
      <c r="R1236" s="55">
        <f>Equity_Historical!X1237</f>
        <v>8.3560404394274826E-3</v>
      </c>
      <c r="S1236" s="55">
        <f>Equity_Historical!Y1237</f>
        <v>-4.2398046601497567E-3</v>
      </c>
      <c r="T1236" s="55">
        <f>Equity_Historical!Z1237</f>
        <v>6.0813456481081081E-3</v>
      </c>
      <c r="V1236" s="55"/>
      <c r="W1236" s="55">
        <v>8.4794908593222159E-4</v>
      </c>
      <c r="X1236" s="55">
        <v>-2.5787207515567259E-2</v>
      </c>
      <c r="Y1236" s="94">
        <f t="shared" si="81"/>
        <v>-1.5133144874967464E-2</v>
      </c>
      <c r="Z1236" s="54">
        <f t="shared" si="82"/>
        <v>984866.85512503248</v>
      </c>
      <c r="AA1236" s="54">
        <f t="shared" si="83"/>
        <v>-15133.144874967518</v>
      </c>
      <c r="AB1236" s="101">
        <v>21179.523303877679</v>
      </c>
      <c r="AC1236" s="6">
        <f t="shared" si="80"/>
        <v>1026252.2143257624</v>
      </c>
    </row>
    <row r="1237" spans="2:29">
      <c r="B1237" s="112">
        <v>45252</v>
      </c>
      <c r="C1237" s="33">
        <v>1233</v>
      </c>
      <c r="D1237" s="55">
        <f>Bond_Historical!K1237</f>
        <v>8.4692647966284462E-4</v>
      </c>
      <c r="E1237" s="55">
        <f>Bond_Historical!L1237</f>
        <v>9.4180693990906941E-4</v>
      </c>
      <c r="F1237" s="55">
        <f>Bond_Historical!M1237</f>
        <v>0</v>
      </c>
      <c r="G1237" s="55">
        <f>Bond_Historical!N1237</f>
        <v>3.9981208234681209E-3</v>
      </c>
      <c r="H1237" s="55">
        <f>Bond_Historical!O1237</f>
        <v>1.1780155217430677E-3</v>
      </c>
      <c r="I1237" s="55">
        <f>Bond_Historical!P1237</f>
        <v>2.0243727217253552E-3</v>
      </c>
      <c r="J1237" s="55">
        <f>Equity_Historical!P1238</f>
        <v>-4.3171517435600971E-3</v>
      </c>
      <c r="K1237" s="55">
        <f>Equity_Historical!Q1238</f>
        <v>1.3294720083602414E-2</v>
      </c>
      <c r="L1237" s="55">
        <f>Equity_Historical!R1238</f>
        <v>-7.6643827147070452E-3</v>
      </c>
      <c r="M1237" s="55">
        <f>Equity_Historical!S1238</f>
        <v>2.5146072538507094E-3</v>
      </c>
      <c r="N1237" s="55">
        <f>Equity_Historical!T1238</f>
        <v>6.47158615923305E-3</v>
      </c>
      <c r="O1237" s="55">
        <f>Equity_Historical!U1238</f>
        <v>2.3506067223686448E-3</v>
      </c>
      <c r="P1237" s="55">
        <f>Equity_Historical!V1238</f>
        <v>6.3078958119816243E-3</v>
      </c>
      <c r="Q1237" s="55">
        <f>Equity_Historical!W1238</f>
        <v>3.3149982325037257E-4</v>
      </c>
      <c r="R1237" s="55">
        <f>Equity_Historical!X1238</f>
        <v>7.6984212369453821E-3</v>
      </c>
      <c r="S1237" s="55">
        <f>Equity_Historical!Y1238</f>
        <v>3.50830493036026E-3</v>
      </c>
      <c r="T1237" s="55">
        <f>Equity_Historical!Z1238</f>
        <v>-3.1565644438386088E-2</v>
      </c>
      <c r="V1237" s="55"/>
      <c r="W1237" s="55">
        <v>1.8403546485387359E-3</v>
      </c>
      <c r="X1237" s="55">
        <v>3.1756627320013942E-2</v>
      </c>
      <c r="Y1237" s="94">
        <f t="shared" si="81"/>
        <v>1.9790118251423856E-2</v>
      </c>
      <c r="Z1237" s="54">
        <f t="shared" si="82"/>
        <v>1019790.1182514238</v>
      </c>
      <c r="AA1237" s="54">
        <f t="shared" si="83"/>
        <v>19790.118251423817</v>
      </c>
      <c r="AB1237" s="101">
        <v>21303.328173848451</v>
      </c>
      <c r="AC1237" s="6">
        <f t="shared" si="80"/>
        <v>1046042.3325771862</v>
      </c>
    </row>
    <row r="1238" spans="2:29">
      <c r="B1238" s="112">
        <v>45254</v>
      </c>
      <c r="C1238" s="33">
        <v>1234</v>
      </c>
      <c r="D1238" s="55">
        <f>Bond_Historical!K1238</f>
        <v>-4.8072235313576578E-3</v>
      </c>
      <c r="E1238" s="55">
        <f>Bond_Historical!L1238</f>
        <v>-4.6136268740449302E-3</v>
      </c>
      <c r="F1238" s="55">
        <f>Bond_Historical!M1238</f>
        <v>-3.5938093403907138E-3</v>
      </c>
      <c r="G1238" s="55">
        <f>Bond_Historical!N1238</f>
        <v>-5.1433318288176631E-3</v>
      </c>
      <c r="H1238" s="55">
        <f>Bond_Historical!O1238</f>
        <v>-4.3263834641307378E-3</v>
      </c>
      <c r="I1238" s="55">
        <f>Bond_Historical!P1238</f>
        <v>-1.4166694586672818E-3</v>
      </c>
      <c r="J1238" s="55">
        <f>Equity_Historical!P1239</f>
        <v>5.3696216305615515E-3</v>
      </c>
      <c r="K1238" s="55">
        <f>Equity_Historical!Q1239</f>
        <v>-9.5922180192258913E-3</v>
      </c>
      <c r="L1238" s="55">
        <f>Equity_Historical!R1239</f>
        <v>8.9467332229927112E-3</v>
      </c>
      <c r="M1238" s="55">
        <f>Equity_Historical!S1239</f>
        <v>3.1345403648068678E-3</v>
      </c>
      <c r="N1238" s="55">
        <f>Equity_Historical!T1239</f>
        <v>2.9406065565385732E-3</v>
      </c>
      <c r="O1238" s="55">
        <f>Equity_Historical!U1239</f>
        <v>1.368631749223114E-3</v>
      </c>
      <c r="P1238" s="55">
        <f>Equity_Historical!V1239</f>
        <v>2.662656400119129E-3</v>
      </c>
      <c r="Q1238" s="55">
        <f>Equity_Historical!W1239</f>
        <v>4.8489814063945895E-3</v>
      </c>
      <c r="R1238" s="55">
        <f>Equity_Historical!X1239</f>
        <v>6.1235868636997466E-3</v>
      </c>
      <c r="S1238" s="55">
        <f>Equity_Historical!Y1239</f>
        <v>-7.0289614099192689E-3</v>
      </c>
      <c r="T1238" s="55">
        <f>Equity_Historical!Z1239</f>
        <v>-1.5386690960726955E-3</v>
      </c>
      <c r="V1238" s="55"/>
      <c r="W1238" s="55">
        <v>-4.2116607098914779E-3</v>
      </c>
      <c r="X1238" s="55">
        <v>6.2648864218772197E-3</v>
      </c>
      <c r="Y1238" s="94">
        <f t="shared" si="81"/>
        <v>2.0742675691697403E-3</v>
      </c>
      <c r="Z1238" s="54">
        <f t="shared" si="82"/>
        <v>1002074.2675691698</v>
      </c>
      <c r="AA1238" s="54">
        <f t="shared" si="83"/>
        <v>2074.2675691697514</v>
      </c>
      <c r="AB1238" s="101">
        <v>21440.562241569278</v>
      </c>
      <c r="AC1238" s="6">
        <f t="shared" si="80"/>
        <v>1048116.6001463559</v>
      </c>
    </row>
    <row r="1239" spans="2:29">
      <c r="B1239" s="112">
        <v>45257</v>
      </c>
      <c r="C1239" s="33">
        <v>1235</v>
      </c>
      <c r="D1239" s="55">
        <f>Bond_Historical!K1239</f>
        <v>6.0756696705146817E-3</v>
      </c>
      <c r="E1239" s="55">
        <f>Bond_Historical!L1239</f>
        <v>5.6592665003029341E-3</v>
      </c>
      <c r="F1239" s="55">
        <f>Bond_Historical!M1239</f>
        <v>5.386018240266236E-3</v>
      </c>
      <c r="G1239" s="55">
        <f>Bond_Historical!N1239</f>
        <v>8.0841584608350864E-3</v>
      </c>
      <c r="H1239" s="55">
        <f>Bond_Historical!O1239</f>
        <v>3.3448431228918977E-3</v>
      </c>
      <c r="I1239" s="55">
        <f>Bond_Historical!P1239</f>
        <v>2.4272904188095438E-3</v>
      </c>
      <c r="J1239" s="55">
        <f>Equity_Historical!P1240</f>
        <v>-5.8505126804067444E-3</v>
      </c>
      <c r="K1239" s="55">
        <f>Equity_Historical!Q1240</f>
        <v>-1.0491488342898484E-2</v>
      </c>
      <c r="L1239" s="55">
        <f>Equity_Historical!R1240</f>
        <v>4.5391835400245689E-3</v>
      </c>
      <c r="M1239" s="55">
        <f>Equity_Historical!S1240</f>
        <v>-2.0885592997689269E-3</v>
      </c>
      <c r="N1239" s="55">
        <f>Equity_Historical!T1240</f>
        <v>-4.2034049109912642E-3</v>
      </c>
      <c r="O1239" s="55">
        <f>Equity_Historical!U1240</f>
        <v>-2.2820333626412679E-3</v>
      </c>
      <c r="P1239" s="55">
        <f>Equity_Historical!V1240</f>
        <v>9.4375469729337247E-3</v>
      </c>
      <c r="Q1239" s="55">
        <f>Equity_Historical!W1240</f>
        <v>-3.1932956557844607E-3</v>
      </c>
      <c r="R1239" s="55">
        <f>Equity_Historical!X1240</f>
        <v>-6.4362833495874607E-3</v>
      </c>
      <c r="S1239" s="55">
        <f>Equity_Historical!Y1240</f>
        <v>-9.4801146800824014E-4</v>
      </c>
      <c r="T1239" s="55">
        <f>Equity_Historical!Z1240</f>
        <v>-2.1792185853283845E-2</v>
      </c>
      <c r="V1239" s="55"/>
      <c r="W1239" s="55">
        <v>5.9241676882712015E-3</v>
      </c>
      <c r="X1239" s="55">
        <v>1.9698878306128886E-2</v>
      </c>
      <c r="Y1239" s="94">
        <f t="shared" si="81"/>
        <v>1.4188994058985811E-2</v>
      </c>
      <c r="Z1239" s="54">
        <f t="shared" si="82"/>
        <v>1014188.9940589858</v>
      </c>
      <c r="AA1239" s="54">
        <f t="shared" si="83"/>
        <v>14188.994058985845</v>
      </c>
      <c r="AB1239" s="101">
        <v>21482.401832421194</v>
      </c>
      <c r="AC1239" s="6">
        <f t="shared" si="80"/>
        <v>1062305.5942053418</v>
      </c>
    </row>
    <row r="1240" spans="2:29">
      <c r="B1240" s="112">
        <v>45258</v>
      </c>
      <c r="C1240" s="33">
        <v>1236</v>
      </c>
      <c r="D1240" s="55">
        <f>Bond_Historical!K1240</f>
        <v>4.2169268462185676E-3</v>
      </c>
      <c r="E1240" s="55">
        <f>Bond_Historical!L1240</f>
        <v>4.3795816729006948E-3</v>
      </c>
      <c r="F1240" s="55">
        <f>Bond_Historical!M1240</f>
        <v>3.1285670324056178E-3</v>
      </c>
      <c r="G1240" s="55">
        <f>Bond_Historical!N1240</f>
        <v>3.9704520452246948E-3</v>
      </c>
      <c r="H1240" s="55">
        <f>Bond_Historical!O1240</f>
        <v>3.9207684680420095E-3</v>
      </c>
      <c r="I1240" s="55">
        <f>Bond_Historical!P1240</f>
        <v>2.8242559253462162E-3</v>
      </c>
      <c r="J1240" s="55">
        <f>Equity_Historical!P1241</f>
        <v>-5.7724840133041024E-4</v>
      </c>
      <c r="K1240" s="55">
        <f>Equity_Historical!Q1241</f>
        <v>1.2735934221359789E-2</v>
      </c>
      <c r="L1240" s="55">
        <f>Equity_Historical!R1241</f>
        <v>1.1857742324625137E-2</v>
      </c>
      <c r="M1240" s="55">
        <f>Equity_Historical!S1241</f>
        <v>1.4624451876056356E-3</v>
      </c>
      <c r="N1240" s="55">
        <f>Equity_Historical!T1241</f>
        <v>9.8228434907756323E-4</v>
      </c>
      <c r="O1240" s="55">
        <f>Equity_Historical!U1241</f>
        <v>2.2820333626412535E-3</v>
      </c>
      <c r="P1240" s="55">
        <f>Equity_Historical!V1241</f>
        <v>9.9399365243439952E-3</v>
      </c>
      <c r="Q1240" s="55">
        <f>Equity_Historical!W1241</f>
        <v>1.4328136340631338E-3</v>
      </c>
      <c r="R1240" s="55">
        <f>Equity_Historical!X1241</f>
        <v>-5.6451018223071074E-3</v>
      </c>
      <c r="S1240" s="55">
        <f>Equity_Historical!Y1241</f>
        <v>3.2089267228749795E-3</v>
      </c>
      <c r="T1240" s="55">
        <f>Equity_Historical!Z1241</f>
        <v>-6.0646078483804003E-3</v>
      </c>
      <c r="V1240" s="55"/>
      <c r="W1240" s="55">
        <v>3.7779948818465882E-3</v>
      </c>
      <c r="X1240" s="55">
        <v>1.3105396248184381E-2</v>
      </c>
      <c r="Y1240" s="94">
        <f t="shared" si="81"/>
        <v>9.3744357016492634E-3</v>
      </c>
      <c r="Z1240" s="54">
        <f t="shared" si="82"/>
        <v>1009374.4357016493</v>
      </c>
      <c r="AA1240" s="54">
        <f t="shared" si="83"/>
        <v>9374.4357016492868</v>
      </c>
      <c r="AB1240" s="101">
        <v>21563.919004915631</v>
      </c>
      <c r="AC1240" s="6">
        <f t="shared" si="80"/>
        <v>1071680.0299069909</v>
      </c>
    </row>
    <row r="1241" spans="2:29">
      <c r="B1241" s="112">
        <v>45259</v>
      </c>
      <c r="C1241" s="33">
        <v>1237</v>
      </c>
      <c r="D1241" s="55">
        <f>Bond_Historical!K1241</f>
        <v>5.1767288810011915E-3</v>
      </c>
      <c r="E1241" s="55">
        <f>Bond_Historical!L1241</f>
        <v>4.8782712399439154E-3</v>
      </c>
      <c r="F1241" s="55">
        <f>Bond_Historical!M1241</f>
        <v>4.8965005937673389E-3</v>
      </c>
      <c r="G1241" s="55">
        <f>Bond_Historical!N1241</f>
        <v>8.0811970096438968E-3</v>
      </c>
      <c r="H1241" s="55">
        <f>Bond_Historical!O1241</f>
        <v>3.9055934684457698E-3</v>
      </c>
      <c r="I1241" s="55">
        <f>Bond_Historical!P1241</f>
        <v>7.2259911317288268E-3</v>
      </c>
      <c r="J1241" s="55">
        <f>Equity_Historical!P1242</f>
        <v>-1.5128329907393229E-2</v>
      </c>
      <c r="K1241" s="55">
        <f>Equity_Historical!Q1242</f>
        <v>-2.0233328886814957E-2</v>
      </c>
      <c r="L1241" s="55">
        <f>Equity_Historical!R1242</f>
        <v>-1.6268728944092415E-2</v>
      </c>
      <c r="M1241" s="55">
        <f>Equity_Historical!S1242</f>
        <v>-7.754487499167519E-3</v>
      </c>
      <c r="N1241" s="55">
        <f>Equity_Historical!T1242</f>
        <v>7.1645954787038484E-3</v>
      </c>
      <c r="O1241" s="55">
        <f>Equity_Historical!U1242</f>
        <v>5.0673685909141258E-3</v>
      </c>
      <c r="P1241" s="55">
        <f>Equity_Historical!V1242</f>
        <v>1.4460400546717836E-2</v>
      </c>
      <c r="Q1241" s="55">
        <f>Equity_Historical!W1242</f>
        <v>-9.5165140486684965E-3</v>
      </c>
      <c r="R1241" s="55">
        <f>Equity_Historical!X1242</f>
        <v>-1.0320865796329747E-2</v>
      </c>
      <c r="S1241" s="55">
        <f>Equity_Historical!Y1242</f>
        <v>-5.4243472865661878E-3</v>
      </c>
      <c r="T1241" s="55">
        <f>Equity_Historical!Z1242</f>
        <v>1.0829488747360982E-2</v>
      </c>
      <c r="V1241" s="55"/>
      <c r="W1241" s="55">
        <v>6.148471022565969E-3</v>
      </c>
      <c r="X1241" s="55">
        <v>1.0035669063434028E-2</v>
      </c>
      <c r="Y1241" s="94">
        <f t="shared" si="81"/>
        <v>8.4807898470868042E-3</v>
      </c>
      <c r="Z1241" s="54">
        <f t="shared" si="82"/>
        <v>1008480.7898470868</v>
      </c>
      <c r="AA1241" s="54">
        <f t="shared" si="83"/>
        <v>8480.7898470867658</v>
      </c>
      <c r="AB1241" s="101">
        <v>21665.082551753498</v>
      </c>
      <c r="AC1241" s="6">
        <f t="shared" si="80"/>
        <v>1080160.8197540776</v>
      </c>
    </row>
    <row r="1242" spans="2:29">
      <c r="B1242" s="112">
        <v>45260</v>
      </c>
      <c r="C1242" s="33">
        <v>1238</v>
      </c>
      <c r="D1242" s="55">
        <f>Bond_Historical!K1242</f>
        <v>-3.2147898676982254E-3</v>
      </c>
      <c r="E1242" s="55">
        <f>Bond_Historical!L1242</f>
        <v>-3.3187041508096551E-3</v>
      </c>
      <c r="F1242" s="55">
        <f>Bond_Historical!M1242</f>
        <v>-4.0045738931653151E-3</v>
      </c>
      <c r="G1242" s="55">
        <f>Bond_Historical!N1242</f>
        <v>-5.2547519003093811E-3</v>
      </c>
      <c r="H1242" s="55">
        <f>Bond_Historical!O1242</f>
        <v>-1.5604939319523638E-3</v>
      </c>
      <c r="I1242" s="55">
        <f>Bond_Historical!P1242</f>
        <v>1.9994138737865509E-4</v>
      </c>
      <c r="J1242" s="55">
        <f>Equity_Historical!P1243</f>
        <v>3.9009239832494057E-3</v>
      </c>
      <c r="K1242" s="55">
        <f>Equity_Historical!Q1243</f>
        <v>-1.5318507791211144E-2</v>
      </c>
      <c r="L1242" s="55">
        <f>Equity_Historical!R1243</f>
        <v>-2.5019552510262E-3</v>
      </c>
      <c r="M1242" s="55">
        <f>Equity_Historical!S1243</f>
        <v>3.570394445948311E-3</v>
      </c>
      <c r="N1242" s="55">
        <f>Equity_Historical!T1243</f>
        <v>1.3987266063039568E-3</v>
      </c>
      <c r="O1242" s="55">
        <f>Equity_Historical!U1243</f>
        <v>1.1340283467606885E-2</v>
      </c>
      <c r="P1242" s="55">
        <f>Equity_Historical!V1243</f>
        <v>1.2531566310025093E-2</v>
      </c>
      <c r="Q1242" s="55">
        <f>Equity_Historical!W1243</f>
        <v>1.8883247825417925E-3</v>
      </c>
      <c r="R1242" s="55">
        <f>Equity_Historical!X1243</f>
        <v>3.3074316491652753E-2</v>
      </c>
      <c r="S1242" s="55">
        <f>Equity_Historical!Y1243</f>
        <v>3.0580703398812034E-3</v>
      </c>
      <c r="T1242" s="55">
        <f>Equity_Historical!Z1243</f>
        <v>1.2905899287602152E-3</v>
      </c>
      <c r="V1242" s="55"/>
      <c r="W1242" s="55">
        <v>-3.5558425547601784E-3</v>
      </c>
      <c r="X1242" s="55">
        <v>1.6768223024506992E-2</v>
      </c>
      <c r="Y1242" s="94">
        <f t="shared" si="81"/>
        <v>8.6385967928001243E-3</v>
      </c>
      <c r="Z1242" s="54">
        <f t="shared" si="82"/>
        <v>1008638.5967928001</v>
      </c>
      <c r="AA1242" s="54">
        <f t="shared" si="83"/>
        <v>8638.5967928001191</v>
      </c>
      <c r="AB1242" s="101">
        <v>21741.613116963068</v>
      </c>
      <c r="AC1242" s="6">
        <f t="shared" si="80"/>
        <v>1088799.4165468777</v>
      </c>
    </row>
    <row r="1243" spans="2:29">
      <c r="B1243" s="112">
        <v>45261</v>
      </c>
      <c r="C1243" s="33">
        <v>1239</v>
      </c>
      <c r="D1243" s="55">
        <f>Bond_Historical!K1243</f>
        <v>8.1236002999601938E-3</v>
      </c>
      <c r="E1243" s="55">
        <f>Bond_Historical!L1243</f>
        <v>8.7544356269979376E-3</v>
      </c>
      <c r="F1243" s="55">
        <f>Bond_Historical!M1243</f>
        <v>7.7908082929769255E-3</v>
      </c>
      <c r="G1243" s="55">
        <f>Bond_Historical!N1243</f>
        <v>1.1968255771793168E-2</v>
      </c>
      <c r="H1243" s="55">
        <f>Bond_Historical!O1243</f>
        <v>5.2534210722062526E-3</v>
      </c>
      <c r="I1243" s="55">
        <f>Bond_Historical!P1243</f>
        <v>5.3584044540814892E-3</v>
      </c>
      <c r="J1243" s="55">
        <f>Equity_Historical!P1244</f>
        <v>2.4303419153564581E-3</v>
      </c>
      <c r="K1243" s="55">
        <f>Equity_Historical!Q1244</f>
        <v>-7.147547940211104E-3</v>
      </c>
      <c r="L1243" s="55">
        <f>Equity_Historical!R1244</f>
        <v>-8.7088683883512017E-3</v>
      </c>
      <c r="M1243" s="55">
        <f>Equity_Historical!S1244</f>
        <v>4.3928483382203861E-3</v>
      </c>
      <c r="N1243" s="55">
        <f>Equity_Historical!T1244</f>
        <v>1.2087789003851723E-2</v>
      </c>
      <c r="O1243" s="55">
        <f>Equity_Historical!U1244</f>
        <v>4.8574662450540772E-3</v>
      </c>
      <c r="P1243" s="55">
        <f>Equity_Historical!V1244</f>
        <v>8.0620500194997884E-3</v>
      </c>
      <c r="Q1243" s="55">
        <f>Equity_Historical!W1244</f>
        <v>1.7273150572419248E-2</v>
      </c>
      <c r="R1243" s="55">
        <f>Equity_Historical!X1244</f>
        <v>-7.1568379522549399E-3</v>
      </c>
      <c r="S1243" s="55">
        <f>Equity_Historical!Y1244</f>
        <v>6.7684091294197861E-3</v>
      </c>
      <c r="T1243" s="55">
        <f>Equity_Historical!Z1244</f>
        <v>1.2001946009251379E-2</v>
      </c>
      <c r="V1243" s="55"/>
      <c r="W1243" s="55">
        <v>8.9304644708781741E-3</v>
      </c>
      <c r="X1243" s="55">
        <v>4.4944388161661311E-3</v>
      </c>
      <c r="Y1243" s="94">
        <f t="shared" si="81"/>
        <v>6.2688490780509485E-3</v>
      </c>
      <c r="Z1243" s="54">
        <f t="shared" si="82"/>
        <v>1006268.8490780509</v>
      </c>
      <c r="AA1243" s="54">
        <f t="shared" si="83"/>
        <v>6268.849078050931</v>
      </c>
      <c r="AB1243" s="101">
        <v>22018.611193171819</v>
      </c>
      <c r="AC1243" s="6">
        <f t="shared" si="80"/>
        <v>1095068.2656249288</v>
      </c>
    </row>
    <row r="1244" spans="2:29">
      <c r="B1244" s="112">
        <v>45264</v>
      </c>
      <c r="C1244" s="33">
        <v>1240</v>
      </c>
      <c r="D1244" s="55">
        <f>Bond_Historical!K1244</f>
        <v>-4.046648568965661E-3</v>
      </c>
      <c r="E1244" s="55">
        <f>Bond_Historical!L1244</f>
        <v>-3.8284519096777108E-3</v>
      </c>
      <c r="F1244" s="55">
        <f>Bond_Historical!M1244</f>
        <v>-2.6641841595230909E-3</v>
      </c>
      <c r="G1244" s="55">
        <f>Bond_Historical!N1244</f>
        <v>-4.5825996903816769E-3</v>
      </c>
      <c r="H1244" s="55">
        <f>Bond_Historical!O1244</f>
        <v>-3.9032241354722027E-3</v>
      </c>
      <c r="I1244" s="55">
        <f>Bond_Historical!P1244</f>
        <v>-7.979258825072371E-4</v>
      </c>
      <c r="J1244" s="55">
        <f>Equity_Historical!P1245</f>
        <v>-5.452223652175946E-3</v>
      </c>
      <c r="K1244" s="55">
        <f>Equity_Historical!Q1245</f>
        <v>-1.4887717958858486E-2</v>
      </c>
      <c r="L1244" s="55">
        <f>Equity_Historical!R1245</f>
        <v>-2.5916432718847698E-4</v>
      </c>
      <c r="M1244" s="55">
        <f>Equity_Historical!S1245</f>
        <v>3.9578411197022613E-3</v>
      </c>
      <c r="N1244" s="55">
        <f>Equity_Historical!T1245</f>
        <v>-9.0172328430927016E-3</v>
      </c>
      <c r="O1244" s="55">
        <f>Equity_Historical!U1245</f>
        <v>7.3056123057335231E-3</v>
      </c>
      <c r="P1244" s="55">
        <f>Equity_Historical!V1245</f>
        <v>-8.301638058617963E-3</v>
      </c>
      <c r="Q1244" s="55">
        <f>Equity_Historical!W1245</f>
        <v>3.3755947321853063E-3</v>
      </c>
      <c r="R1244" s="55">
        <f>Equity_Historical!X1245</f>
        <v>2.0449489689824199E-3</v>
      </c>
      <c r="S1244" s="55">
        <f>Equity_Historical!Y1245</f>
        <v>-9.5097030003823586E-3</v>
      </c>
      <c r="T1244" s="55">
        <f>Equity_Historical!Z1245</f>
        <v>3.253730876003952E-4</v>
      </c>
      <c r="V1244" s="55"/>
      <c r="W1244" s="55">
        <v>-3.5081350049501045E-3</v>
      </c>
      <c r="X1244" s="55">
        <v>-1.520599732568584E-2</v>
      </c>
      <c r="Y1244" s="94">
        <f t="shared" si="81"/>
        <v>-1.0526852397391546E-2</v>
      </c>
      <c r="Z1244" s="54">
        <f t="shared" si="82"/>
        <v>989473.14760260843</v>
      </c>
      <c r="AA1244" s="54">
        <f t="shared" si="83"/>
        <v>-10526.852397391573</v>
      </c>
      <c r="AB1244" s="101">
        <v>22078.790666679852</v>
      </c>
      <c r="AC1244" s="6">
        <f t="shared" si="80"/>
        <v>1084541.4132275372</v>
      </c>
    </row>
    <row r="1245" spans="2:29">
      <c r="B1245" s="112">
        <v>45265</v>
      </c>
      <c r="C1245" s="33">
        <v>1241</v>
      </c>
      <c r="D1245" s="55">
        <f>Bond_Historical!K1245</f>
        <v>6.4113592549785003E-3</v>
      </c>
      <c r="E1245" s="55">
        <f>Bond_Historical!L1245</f>
        <v>6.6130002439654502E-3</v>
      </c>
      <c r="F1245" s="55">
        <f>Bond_Historical!M1245</f>
        <v>5.7637075555933316E-3</v>
      </c>
      <c r="G1245" s="55">
        <f>Bond_Historical!N1245</f>
        <v>7.9360662095820239E-3</v>
      </c>
      <c r="H1245" s="55">
        <f>Bond_Historical!O1245</f>
        <v>4.8766543129286225E-3</v>
      </c>
      <c r="I1245" s="55">
        <f>Bond_Historical!P1245</f>
        <v>2.3918500157244912E-3</v>
      </c>
      <c r="J1245" s="55">
        <f>Equity_Historical!P1246</f>
        <v>-1.961906483140408E-2</v>
      </c>
      <c r="K1245" s="55">
        <f>Equity_Historical!Q1246</f>
        <v>-5.4205253480285381E-3</v>
      </c>
      <c r="L1245" s="55">
        <f>Equity_Historical!R1246</f>
        <v>9.2248835363291561E-3</v>
      </c>
      <c r="M1245" s="55">
        <f>Equity_Historical!S1246</f>
        <v>-7.5124733715910517E-3</v>
      </c>
      <c r="N1245" s="55">
        <f>Equity_Historical!T1246</f>
        <v>-1.2338961950113655E-2</v>
      </c>
      <c r="O1245" s="55">
        <f>Equity_Historical!U1246</f>
        <v>-1.2662741110712475E-4</v>
      </c>
      <c r="P1245" s="55">
        <f>Equity_Historical!V1246</f>
        <v>8.0165369857947994E-3</v>
      </c>
      <c r="Q1245" s="55">
        <f>Equity_Historical!W1246</f>
        <v>-8.7345800078894743E-3</v>
      </c>
      <c r="R1245" s="55">
        <f>Equity_Historical!X1246</f>
        <v>3.6047950472456935E-3</v>
      </c>
      <c r="S1245" s="55">
        <f>Equity_Historical!Y1246</f>
        <v>2.0844478977871075E-2</v>
      </c>
      <c r="T1245" s="55">
        <f>Equity_Historical!Z1246</f>
        <v>-2.1341200788908818E-2</v>
      </c>
      <c r="V1245" s="55"/>
      <c r="W1245" s="55">
        <v>6.2581348847096869E-3</v>
      </c>
      <c r="X1245" s="55">
        <v>1.2440672312835976E-2</v>
      </c>
      <c r="Y1245" s="94">
        <f t="shared" si="81"/>
        <v>9.9676573415854591E-3</v>
      </c>
      <c r="Z1245" s="54">
        <f t="shared" si="82"/>
        <v>1009967.6573415855</v>
      </c>
      <c r="AA1245" s="54">
        <f t="shared" si="83"/>
        <v>9967.6573415854946</v>
      </c>
      <c r="AB1245" s="101">
        <v>22127.054339837749</v>
      </c>
      <c r="AC1245" s="6">
        <f t="shared" si="80"/>
        <v>1094509.0705691227</v>
      </c>
    </row>
    <row r="1246" spans="2:29">
      <c r="B1246" s="112">
        <v>45266</v>
      </c>
      <c r="C1246" s="33">
        <v>1242</v>
      </c>
      <c r="D1246" s="55">
        <f>Bond_Historical!K1246</f>
        <v>2.9131963966534226E-3</v>
      </c>
      <c r="E1246" s="55">
        <f>Bond_Historical!L1246</f>
        <v>2.5713499840424631E-3</v>
      </c>
      <c r="F1246" s="55">
        <f>Bond_Historical!M1246</f>
        <v>3.0898570093836376E-3</v>
      </c>
      <c r="G1246" s="55">
        <f>Bond_Historical!N1246</f>
        <v>3.7130717589476782E-3</v>
      </c>
      <c r="H1246" s="55">
        <f>Bond_Historical!O1246</f>
        <v>1.7497002907742637E-3</v>
      </c>
      <c r="I1246" s="55">
        <f>Bond_Historical!P1246</f>
        <v>9.9490142125018585E-4</v>
      </c>
      <c r="J1246" s="55">
        <f>Equity_Historical!P1247</f>
        <v>-1.3330217359512019E-2</v>
      </c>
      <c r="K1246" s="55">
        <f>Equity_Historical!Q1247</f>
        <v>-2.6425952378647567E-3</v>
      </c>
      <c r="L1246" s="55">
        <f>Equity_Historical!R1247</f>
        <v>-1.0911316385888352E-2</v>
      </c>
      <c r="M1246" s="55">
        <f>Equity_Historical!S1247</f>
        <v>6.2821186251691601E-4</v>
      </c>
      <c r="N1246" s="55">
        <f>Equity_Historical!T1247</f>
        <v>-3.5334074987444842E-3</v>
      </c>
      <c r="O1246" s="55">
        <f>Equity_Historical!U1247</f>
        <v>-1.0563922492861201E-2</v>
      </c>
      <c r="P1246" s="55">
        <f>Equity_Historical!V1247</f>
        <v>1.6619440954624295E-3</v>
      </c>
      <c r="Q1246" s="55">
        <f>Equity_Historical!W1247</f>
        <v>5.0316695044991602E-3</v>
      </c>
      <c r="R1246" s="55">
        <f>Equity_Historical!X1247</f>
        <v>-1.3274868920935062E-3</v>
      </c>
      <c r="S1246" s="55">
        <f>Equity_Historical!Y1247</f>
        <v>-5.7032807671627004E-3</v>
      </c>
      <c r="T1246" s="55">
        <f>Equity_Historical!Z1247</f>
        <v>1.2109966556590631E-2</v>
      </c>
      <c r="V1246" s="55"/>
      <c r="W1246" s="55">
        <v>2.8492977483740101E-3</v>
      </c>
      <c r="X1246" s="55">
        <v>-2.0417386112805976E-2</v>
      </c>
      <c r="Y1246" s="94">
        <f t="shared" si="81"/>
        <v>-1.1110712568333981E-2</v>
      </c>
      <c r="Z1246" s="54">
        <f t="shared" si="82"/>
        <v>988889.28743166605</v>
      </c>
      <c r="AA1246" s="54">
        <f t="shared" si="83"/>
        <v>-11110.712568333955</v>
      </c>
      <c r="AB1246" s="101">
        <v>22358.29981089104</v>
      </c>
      <c r="AC1246" s="6">
        <f t="shared" si="80"/>
        <v>1083398.3580007888</v>
      </c>
    </row>
    <row r="1247" spans="2:29">
      <c r="B1247" s="112">
        <v>45267</v>
      </c>
      <c r="C1247" s="33">
        <v>1243</v>
      </c>
      <c r="D1247" s="55">
        <f>Bond_Historical!K1247</f>
        <v>-2.7714800266752626E-4</v>
      </c>
      <c r="E1247" s="55">
        <f>Bond_Historical!L1247</f>
        <v>3.0806428334543157E-4</v>
      </c>
      <c r="F1247" s="55">
        <f>Bond_Historical!M1247</f>
        <v>-4.4087494109938219E-4</v>
      </c>
      <c r="G1247" s="55">
        <f>Bond_Historical!N1247</f>
        <v>9.2597266914539402E-5</v>
      </c>
      <c r="H1247" s="55">
        <f>Bond_Historical!O1247</f>
        <v>-1.3606285390300027E-3</v>
      </c>
      <c r="I1247" s="55">
        <f>Bond_Historical!P1247</f>
        <v>5.9648616035925021E-4</v>
      </c>
      <c r="J1247" s="55">
        <f>Equity_Historical!P1248</f>
        <v>-6.9863148216968056E-3</v>
      </c>
      <c r="K1247" s="55">
        <f>Equity_Historical!Q1248</f>
        <v>2.8385131354926468E-2</v>
      </c>
      <c r="L1247" s="55">
        <f>Equity_Historical!R1248</f>
        <v>-6.6029411151902698E-3</v>
      </c>
      <c r="M1247" s="55">
        <f>Equity_Historical!S1248</f>
        <v>3.5523196609955976E-3</v>
      </c>
      <c r="N1247" s="55">
        <f>Equity_Historical!T1248</f>
        <v>1.2735257255604524E-3</v>
      </c>
      <c r="O1247" s="55">
        <f>Equity_Historical!U1248</f>
        <v>3.0660685528133866E-3</v>
      </c>
      <c r="P1247" s="55">
        <f>Equity_Historical!V1248</f>
        <v>-1.8974739813259651E-4</v>
      </c>
      <c r="Q1247" s="55">
        <f>Equity_Historical!W1248</f>
        <v>8.5828152820127557E-3</v>
      </c>
      <c r="R1247" s="55">
        <f>Equity_Historical!X1248</f>
        <v>-2.29552385979184E-3</v>
      </c>
      <c r="S1247" s="55">
        <f>Equity_Historical!Y1248</f>
        <v>1.0088261480775155E-2</v>
      </c>
      <c r="T1247" s="55">
        <f>Equity_Historical!Z1248</f>
        <v>-1.1888487614302459E-2</v>
      </c>
      <c r="V1247" s="55"/>
      <c r="W1247" s="55">
        <v>-2.5712720562783811E-5</v>
      </c>
      <c r="X1247" s="55">
        <v>4.8475980438387987E-3</v>
      </c>
      <c r="Y1247" s="94">
        <f t="shared" si="81"/>
        <v>2.8982737380781657E-3</v>
      </c>
      <c r="Z1247" s="54">
        <f t="shared" si="82"/>
        <v>1002898.2737380782</v>
      </c>
      <c r="AA1247" s="54">
        <f t="shared" si="83"/>
        <v>2898.2737380781909</v>
      </c>
      <c r="AB1247" s="101">
        <v>22394.350439304952</v>
      </c>
      <c r="AC1247" s="6">
        <f t="shared" si="80"/>
        <v>1086296.6317388671</v>
      </c>
    </row>
    <row r="1248" spans="2:29">
      <c r="B1248" s="112">
        <v>45268</v>
      </c>
      <c r="C1248" s="33">
        <v>1244</v>
      </c>
      <c r="D1248" s="55">
        <f>Bond_Historical!K1248</f>
        <v>-4.8614878094061665E-3</v>
      </c>
      <c r="E1248" s="55">
        <f>Bond_Historical!L1248</f>
        <v>-5.0444654858332952E-3</v>
      </c>
      <c r="F1248" s="55">
        <f>Bond_Historical!M1248</f>
        <v>-4.8619593911747626E-3</v>
      </c>
      <c r="G1248" s="55">
        <f>Bond_Historical!N1248</f>
        <v>-5.3877950655896734E-3</v>
      </c>
      <c r="H1248" s="55">
        <f>Bond_Historical!O1248</f>
        <v>-9.7305133265205809E-4</v>
      </c>
      <c r="I1248" s="55">
        <f>Bond_Historical!P1248</f>
        <v>0</v>
      </c>
      <c r="J1248" s="55">
        <f>Equity_Historical!P1249</f>
        <v>1.1416026782929044E-2</v>
      </c>
      <c r="K1248" s="55">
        <f>Equity_Historical!Q1249</f>
        <v>1.8685902365568215E-2</v>
      </c>
      <c r="L1248" s="55">
        <f>Equity_Historical!R1249</f>
        <v>-1.0549971151392794E-2</v>
      </c>
      <c r="M1248" s="55">
        <f>Equity_Historical!S1249</f>
        <v>-1.0273630033039154E-2</v>
      </c>
      <c r="N1248" s="55">
        <f>Equity_Historical!T1249</f>
        <v>2.4009070867380719E-3</v>
      </c>
      <c r="O1248" s="55">
        <f>Equity_Historical!U1249</f>
        <v>1.097349139811421E-2</v>
      </c>
      <c r="P1248" s="55">
        <f>Equity_Historical!V1249</f>
        <v>-2.0472005708682094E-2</v>
      </c>
      <c r="Q1248" s="55">
        <f>Equity_Historical!W1249</f>
        <v>-9.6744621778983002E-3</v>
      </c>
      <c r="R1248" s="55">
        <f>Equity_Historical!X1249</f>
        <v>2.732085688222126E-3</v>
      </c>
      <c r="S1248" s="55">
        <f>Equity_Historical!Y1249</f>
        <v>7.3849871414656343E-3</v>
      </c>
      <c r="T1248" s="55">
        <f>Equity_Historical!Z1249</f>
        <v>6.7596943869572892E-3</v>
      </c>
      <c r="V1248" s="55"/>
      <c r="W1248" s="55">
        <v>-4.3065915170001356E-3</v>
      </c>
      <c r="X1248" s="55">
        <v>-5.9989972876598888E-3</v>
      </c>
      <c r="Y1248" s="94">
        <f t="shared" si="81"/>
        <v>-5.3220349793959877E-3</v>
      </c>
      <c r="Z1248" s="54">
        <f t="shared" si="82"/>
        <v>994677.96502060397</v>
      </c>
      <c r="AA1248" s="54">
        <f t="shared" si="83"/>
        <v>-5322.034979396034</v>
      </c>
      <c r="AB1248" s="101">
        <v>22438.156751726288</v>
      </c>
      <c r="AC1248" s="6">
        <f t="shared" si="80"/>
        <v>1080974.5967594711</v>
      </c>
    </row>
    <row r="1249" spans="2:29">
      <c r="B1249" s="112">
        <v>45271</v>
      </c>
      <c r="C1249" s="33">
        <v>1245</v>
      </c>
      <c r="D1249" s="55">
        <f>Bond_Historical!K1249</f>
        <v>1.3937862704003484E-4</v>
      </c>
      <c r="E1249" s="55">
        <f>Bond_Historical!L1249</f>
        <v>1.0317924949727895E-4</v>
      </c>
      <c r="F1249" s="55">
        <f>Bond_Historical!M1249</f>
        <v>0</v>
      </c>
      <c r="G1249" s="55">
        <f>Bond_Historical!N1249</f>
        <v>-2.7945095272751639E-4</v>
      </c>
      <c r="H1249" s="55">
        <f>Bond_Historical!O1249</f>
        <v>-2.5343500357260735E-3</v>
      </c>
      <c r="I1249" s="55">
        <f>Bond_Historical!P1249</f>
        <v>-9.9440835347539805E-4</v>
      </c>
      <c r="J1249" s="55">
        <f>Equity_Historical!P1250</f>
        <v>7.0287218412719602E-4</v>
      </c>
      <c r="K1249" s="55">
        <f>Equity_Historical!Q1250</f>
        <v>-2.2705057181074413E-2</v>
      </c>
      <c r="L1249" s="55">
        <f>Equity_Historical!R1250</f>
        <v>2.5157100581085158E-3</v>
      </c>
      <c r="M1249" s="55">
        <f>Equity_Historical!S1250</f>
        <v>-1.898529433350132E-3</v>
      </c>
      <c r="N1249" s="55">
        <f>Equity_Historical!T1250</f>
        <v>6.8883707951818444E-3</v>
      </c>
      <c r="O1249" s="55">
        <f>Equity_Historical!U1250</f>
        <v>3.6521704237294028E-3</v>
      </c>
      <c r="P1249" s="55">
        <f>Equity_Historical!V1250</f>
        <v>-4.1256667450602835E-3</v>
      </c>
      <c r="Q1249" s="55">
        <f>Equity_Historical!W1250</f>
        <v>3.4892769015714936E-3</v>
      </c>
      <c r="R1249" s="55">
        <f>Equity_Historical!X1250</f>
        <v>-1.1139196428383914E-2</v>
      </c>
      <c r="S1249" s="55">
        <f>Equity_Historical!Y1250</f>
        <v>-1.3011596912504491E-2</v>
      </c>
      <c r="T1249" s="55">
        <f>Equity_Historical!Z1250</f>
        <v>-7.2858075699080878E-3</v>
      </c>
      <c r="V1249" s="55"/>
      <c r="W1249" s="55">
        <v>-2.9117025325399074E-4</v>
      </c>
      <c r="X1249" s="55">
        <v>8.3243361745091206E-3</v>
      </c>
      <c r="Y1249" s="94">
        <f t="shared" si="81"/>
        <v>4.8781336034038761E-3</v>
      </c>
      <c r="Z1249" s="54">
        <f t="shared" si="82"/>
        <v>1004878.1336034039</v>
      </c>
      <c r="AA1249" s="54">
        <f t="shared" si="83"/>
        <v>4878.1336034039268</v>
      </c>
      <c r="AB1249" s="101">
        <v>22664.585134921246</v>
      </c>
      <c r="AC1249" s="6">
        <f t="shared" si="80"/>
        <v>1085852.7303628749</v>
      </c>
    </row>
    <row r="1250" spans="2:29">
      <c r="B1250" s="112">
        <v>45272</v>
      </c>
      <c r="C1250" s="33">
        <v>1246</v>
      </c>
      <c r="D1250" s="55">
        <f>Bond_Historical!K1250</f>
        <v>2.919270973449337E-3</v>
      </c>
      <c r="E1250" s="55">
        <f>Bond_Historical!L1250</f>
        <v>2.9883862620668617E-3</v>
      </c>
      <c r="F1250" s="55">
        <f>Bond_Historical!M1250</f>
        <v>8.8585021847267689E-4</v>
      </c>
      <c r="G1250" s="55">
        <f>Bond_Historical!N1250</f>
        <v>5.6672460183170631E-3</v>
      </c>
      <c r="H1250" s="55">
        <f>Bond_Historical!O1250</f>
        <v>-1.9522987232715972E-4</v>
      </c>
      <c r="I1250" s="55">
        <f>Bond_Historical!P1250</f>
        <v>9.9440835347544597E-4</v>
      </c>
      <c r="J1250" s="55">
        <f>Equity_Historical!P1251</f>
        <v>-1.5885381646439174E-2</v>
      </c>
      <c r="K1250" s="55">
        <f>Equity_Historical!Q1251</f>
        <v>2.7113067961443391E-2</v>
      </c>
      <c r="L1250" s="55">
        <f>Equity_Historical!R1251</f>
        <v>7.9318136809455159E-4</v>
      </c>
      <c r="M1250" s="55">
        <f>Equity_Historical!S1251</f>
        <v>3.7934612817331521E-3</v>
      </c>
      <c r="N1250" s="55">
        <f>Equity_Historical!T1251</f>
        <v>-6.606195481036959E-3</v>
      </c>
      <c r="O1250" s="55">
        <f>Equity_Historical!U1251</f>
        <v>8.8856318978256105E-3</v>
      </c>
      <c r="P1250" s="55">
        <f>Equity_Historical!V1251</f>
        <v>-2.6787253536864888E-3</v>
      </c>
      <c r="Q1250" s="55">
        <f>Equity_Historical!W1251</f>
        <v>-1.5250772661958617E-3</v>
      </c>
      <c r="R1250" s="55">
        <f>Equity_Historical!X1251</f>
        <v>3.7451711182849125E-3</v>
      </c>
      <c r="S1250" s="55">
        <f>Equity_Historical!Y1251</f>
        <v>7.8889312583485145E-3</v>
      </c>
      <c r="T1250" s="55">
        <f>Equity_Historical!Z1251</f>
        <v>-4.5528783584589073E-3</v>
      </c>
      <c r="V1250" s="55"/>
      <c r="W1250" s="55">
        <v>3.012225907446093E-3</v>
      </c>
      <c r="X1250" s="55">
        <v>-7.9801278573778372E-3</v>
      </c>
      <c r="Y1250" s="94">
        <f t="shared" si="81"/>
        <v>-3.5831863514482649E-3</v>
      </c>
      <c r="Z1250" s="54">
        <f t="shared" si="82"/>
        <v>996416.8136485517</v>
      </c>
      <c r="AA1250" s="54">
        <f t="shared" si="83"/>
        <v>-3583.1863514482975</v>
      </c>
      <c r="AB1250" s="101">
        <v>22896.780782049289</v>
      </c>
      <c r="AC1250" s="6">
        <f t="shared" si="80"/>
        <v>1082269.5440114266</v>
      </c>
    </row>
    <row r="1251" spans="2:29">
      <c r="B1251" s="112">
        <v>45273</v>
      </c>
      <c r="C1251" s="33">
        <v>1247</v>
      </c>
      <c r="D1251" s="55">
        <f>Bond_Historical!K1251</f>
        <v>1.2689763268767505E-2</v>
      </c>
      <c r="E1251" s="55">
        <f>Bond_Historical!L1251</f>
        <v>1.2474569095034504E-2</v>
      </c>
      <c r="F1251" s="55">
        <f>Bond_Historical!M1251</f>
        <v>1.1881299549134477E-2</v>
      </c>
      <c r="G1251" s="55">
        <f>Bond_Historical!N1251</f>
        <v>1.6629631278263623E-2</v>
      </c>
      <c r="H1251" s="55">
        <f>Bond_Historical!O1251</f>
        <v>1.2995962086969813E-2</v>
      </c>
      <c r="I1251" s="55">
        <f>Bond_Historical!P1251</f>
        <v>5.5500671067783341E-3</v>
      </c>
      <c r="J1251" s="55">
        <f>Equity_Historical!P1252</f>
        <v>8.8338392751297918E-3</v>
      </c>
      <c r="K1251" s="55">
        <f>Equity_Historical!Q1252</f>
        <v>1.554625871395013E-3</v>
      </c>
      <c r="L1251" s="55">
        <f>Equity_Historical!R1252</f>
        <v>1.7616057067688276E-2</v>
      </c>
      <c r="M1251" s="55">
        <f>Equity_Historical!S1252</f>
        <v>1.1918611311424031E-2</v>
      </c>
      <c r="N1251" s="55">
        <f>Equity_Historical!T1252</f>
        <v>1.3725685300724899E-2</v>
      </c>
      <c r="O1251" s="55">
        <f>Equity_Historical!U1252</f>
        <v>3.3583671424550535E-3</v>
      </c>
      <c r="P1251" s="55">
        <f>Equity_Historical!V1252</f>
        <v>2.8793804448569413E-2</v>
      </c>
      <c r="Q1251" s="55">
        <f>Equity_Historical!W1252</f>
        <v>2.4551668573633709E-2</v>
      </c>
      <c r="R1251" s="55">
        <f>Equity_Historical!X1252</f>
        <v>6.0106667476788854E-3</v>
      </c>
      <c r="S1251" s="55">
        <f>Equity_Historical!Y1252</f>
        <v>1.6553675938443445E-2</v>
      </c>
      <c r="T1251" s="55">
        <f>Equity_Historical!Z1252</f>
        <v>4.7863474677839545E-2</v>
      </c>
      <c r="V1251" s="55"/>
      <c r="W1251" s="55">
        <v>1.2905076738193492E-2</v>
      </c>
      <c r="X1251" s="55">
        <v>-5.3557281104971433E-3</v>
      </c>
      <c r="Y1251" s="94">
        <f t="shared" si="81"/>
        <v>1.9485938289791113E-3</v>
      </c>
      <c r="Z1251" s="54">
        <f t="shared" si="82"/>
        <v>1001948.5938289791</v>
      </c>
      <c r="AA1251" s="54">
        <f t="shared" si="83"/>
        <v>1948.5938289790647</v>
      </c>
      <c r="AB1251" s="101">
        <v>23060.378762308625</v>
      </c>
      <c r="AC1251" s="6">
        <f t="shared" si="80"/>
        <v>1084218.1378404056</v>
      </c>
    </row>
    <row r="1252" spans="2:29">
      <c r="B1252" s="112">
        <v>45274</v>
      </c>
      <c r="C1252" s="33">
        <v>1248</v>
      </c>
      <c r="D1252" s="55">
        <f>Bond_Historical!K1252</f>
        <v>7.5101743406447933E-3</v>
      </c>
      <c r="E1252" s="55">
        <f>Bond_Historical!L1252</f>
        <v>8.0386406847830858E-3</v>
      </c>
      <c r="F1252" s="55">
        <f>Bond_Historical!M1252</f>
        <v>7.4723328582422905E-3</v>
      </c>
      <c r="G1252" s="55">
        <f>Bond_Historical!N1252</f>
        <v>1.0578674657582948E-2</v>
      </c>
      <c r="H1252" s="55">
        <f>Bond_Historical!O1252</f>
        <v>1.0924899085076484E-2</v>
      </c>
      <c r="I1252" s="55">
        <f>Bond_Historical!P1252</f>
        <v>6.5017054058493142E-3</v>
      </c>
      <c r="J1252" s="55">
        <f>Equity_Historical!P1253</f>
        <v>2.6535298430767802E-2</v>
      </c>
      <c r="K1252" s="55">
        <f>Equity_Historical!Q1253</f>
        <v>-4.7011270395153158E-3</v>
      </c>
      <c r="L1252" s="55">
        <f>Equity_Historical!R1253</f>
        <v>-1.2278955584736902E-2</v>
      </c>
      <c r="M1252" s="55">
        <f>Equity_Historical!S1253</f>
        <v>-6.4644364368925174E-3</v>
      </c>
      <c r="N1252" s="55">
        <f>Equity_Historical!T1253</f>
        <v>2.1059169872334121E-2</v>
      </c>
      <c r="O1252" s="55">
        <f>Equity_Historical!U1253</f>
        <v>1.8028512386421745E-2</v>
      </c>
      <c r="P1252" s="55">
        <f>Equity_Historical!V1253</f>
        <v>5.3401876272426308E-3</v>
      </c>
      <c r="Q1252" s="55">
        <f>Equity_Historical!W1253</f>
        <v>-2.2591308474403615E-2</v>
      </c>
      <c r="R1252" s="55">
        <f>Equity_Historical!X1253</f>
        <v>-2.727154046898762E-2</v>
      </c>
      <c r="S1252" s="55">
        <f>Equity_Historical!Y1253</f>
        <v>7.5745282629765805E-4</v>
      </c>
      <c r="T1252" s="55">
        <f>Equity_Historical!Z1253</f>
        <v>2.9815563502848745E-2</v>
      </c>
      <c r="V1252" s="55"/>
      <c r="W1252" s="55">
        <v>8.6252109101778614E-3</v>
      </c>
      <c r="X1252" s="55">
        <v>1.844689420599667E-2</v>
      </c>
      <c r="Y1252" s="94">
        <f t="shared" si="81"/>
        <v>1.4518220887669145E-2</v>
      </c>
      <c r="Z1252" s="54">
        <f t="shared" si="82"/>
        <v>1014518.2208876691</v>
      </c>
      <c r="AA1252" s="54">
        <f t="shared" si="83"/>
        <v>14518.220887669129</v>
      </c>
      <c r="AB1252" s="101">
        <v>23096.041348719154</v>
      </c>
      <c r="AC1252" s="6">
        <f t="shared" si="80"/>
        <v>1098736.3587280747</v>
      </c>
    </row>
    <row r="1253" spans="2:29">
      <c r="B1253" s="112">
        <v>45275</v>
      </c>
      <c r="C1253" s="33">
        <v>1249</v>
      </c>
      <c r="D1253" s="55">
        <f>Bond_Historical!K1253</f>
        <v>-1.4975735300685074E-3</v>
      </c>
      <c r="E1253" s="55">
        <f>Bond_Historical!L1253</f>
        <v>-2.3277882891713894E-3</v>
      </c>
      <c r="F1253" s="55">
        <f>Bond_Historical!M1253</f>
        <v>-4.3547785039525669E-4</v>
      </c>
      <c r="G1253" s="55">
        <f>Bond_Historical!N1253</f>
        <v>-1.448708248741055E-3</v>
      </c>
      <c r="H1253" s="55">
        <f>Bond_Historical!O1253</f>
        <v>-1.2047809583735527E-3</v>
      </c>
      <c r="I1253" s="55">
        <f>Bond_Historical!P1253</f>
        <v>0</v>
      </c>
      <c r="J1253" s="55">
        <f>Equity_Historical!P1254</f>
        <v>-6.7167227679111752E-3</v>
      </c>
      <c r="K1253" s="55">
        <f>Equity_Historical!Q1254</f>
        <v>5.2388053221222126E-3</v>
      </c>
      <c r="L1253" s="55">
        <f>Equity_Historical!R1254</f>
        <v>3.7388503177519859E-3</v>
      </c>
      <c r="M1253" s="55">
        <f>Equity_Historical!S1254</f>
        <v>-9.0365221918809798E-3</v>
      </c>
      <c r="N1253" s="55">
        <f>Equity_Historical!T1254</f>
        <v>-2.5911275644147857E-3</v>
      </c>
      <c r="O1253" s="55">
        <f>Equity_Historical!U1254</f>
        <v>7.5329396777806951E-3</v>
      </c>
      <c r="P1253" s="55">
        <f>Equity_Historical!V1254</f>
        <v>-9.431234027863444E-5</v>
      </c>
      <c r="Q1253" s="55">
        <f>Equity_Historical!W1254</f>
        <v>-2.2668320338124218E-2</v>
      </c>
      <c r="R1253" s="55">
        <f>Equity_Historical!X1254</f>
        <v>-5.8571506391150189E-3</v>
      </c>
      <c r="S1253" s="55">
        <f>Equity_Historical!Y1254</f>
        <v>-2.7294556077985957E-3</v>
      </c>
      <c r="T1253" s="55">
        <f>Equity_Historical!Z1254</f>
        <v>-6.0685296226796418E-3</v>
      </c>
      <c r="V1253" s="55"/>
      <c r="W1253" s="55">
        <v>-1.2503135662294336E-3</v>
      </c>
      <c r="X1253" s="55">
        <v>9.9233288217915067E-3</v>
      </c>
      <c r="Y1253" s="94">
        <f t="shared" si="81"/>
        <v>5.4538718665831307E-3</v>
      </c>
      <c r="Z1253" s="54">
        <f t="shared" si="82"/>
        <v>1005453.8718665831</v>
      </c>
      <c r="AA1253" s="54">
        <f t="shared" si="83"/>
        <v>5453.8718665831257</v>
      </c>
      <c r="AB1253" s="101">
        <v>23103.470277227927</v>
      </c>
      <c r="AC1253" s="6">
        <f t="shared" si="80"/>
        <v>1104190.2305946578</v>
      </c>
    </row>
    <row r="1254" spans="2:29">
      <c r="B1254" s="112">
        <v>45278</v>
      </c>
      <c r="C1254" s="33">
        <v>1250</v>
      </c>
      <c r="D1254" s="55">
        <f>Bond_Historical!K1254</f>
        <v>-2.0456763777380507E-3</v>
      </c>
      <c r="E1254" s="55">
        <f>Bond_Historical!L1254</f>
        <v>-2.0286424787137607E-3</v>
      </c>
      <c r="F1254" s="55">
        <f>Bond_Historical!M1254</f>
        <v>-2.1800625587200776E-3</v>
      </c>
      <c r="G1254" s="55">
        <f>Bond_Historical!N1254</f>
        <v>-4.1768123338022231E-3</v>
      </c>
      <c r="H1254" s="55">
        <f>Bond_Historical!O1254</f>
        <v>-3.0663138857618963E-3</v>
      </c>
      <c r="I1254" s="55">
        <f>Bond_Historical!P1254</f>
        <v>-1.1788457346912362E-3</v>
      </c>
      <c r="J1254" s="55">
        <f>Equity_Historical!P1255</f>
        <v>7.4055534206106145E-3</v>
      </c>
      <c r="K1254" s="55">
        <f>Equity_Historical!Q1255</f>
        <v>2.8550598322319362E-2</v>
      </c>
      <c r="L1254" s="55">
        <f>Equity_Historical!R1255</f>
        <v>1.4494434651138557E-2</v>
      </c>
      <c r="M1254" s="55">
        <f>Equity_Historical!S1255</f>
        <v>6.3130791690649236E-3</v>
      </c>
      <c r="N1254" s="55">
        <f>Equity_Historical!T1255</f>
        <v>4.9038440324241537E-3</v>
      </c>
      <c r="O1254" s="55">
        <f>Equity_Historical!U1255</f>
        <v>6.0338959947038055E-3</v>
      </c>
      <c r="P1254" s="55">
        <f>Equity_Historical!V1255</f>
        <v>-6.9056125201758219E-3</v>
      </c>
      <c r="Q1254" s="55">
        <f>Equity_Historical!W1255</f>
        <v>1.6681115102178342E-3</v>
      </c>
      <c r="R1254" s="55">
        <f>Equity_Historical!X1255</f>
        <v>-8.641705317440445E-3</v>
      </c>
      <c r="S1254" s="55">
        <f>Equity_Historical!Y1255</f>
        <v>-8.5397409112105624E-3</v>
      </c>
      <c r="T1254" s="55">
        <f>Equity_Historical!Z1255</f>
        <v>-8.6105794194235898E-3</v>
      </c>
      <c r="V1254" s="55"/>
      <c r="W1254" s="55">
        <v>-2.6879325044631888E-3</v>
      </c>
      <c r="X1254" s="55">
        <v>4.5756360079537593E-3</v>
      </c>
      <c r="Y1254" s="94">
        <f t="shared" si="81"/>
        <v>1.6702086029869801E-3</v>
      </c>
      <c r="Z1254" s="54">
        <f t="shared" si="82"/>
        <v>1001670.208602987</v>
      </c>
      <c r="AA1254" s="54">
        <f t="shared" si="83"/>
        <v>1670.208602986997</v>
      </c>
      <c r="AB1254" s="101">
        <v>23167.701571659185</v>
      </c>
      <c r="AC1254" s="6">
        <f t="shared" si="80"/>
        <v>1105860.4391976448</v>
      </c>
    </row>
    <row r="1255" spans="2:29">
      <c r="B1255" s="112">
        <v>45279</v>
      </c>
      <c r="C1255" s="33">
        <v>1251</v>
      </c>
      <c r="D1255" s="55">
        <f>Bond_Historical!K1255</f>
        <v>1.9094997459612607E-3</v>
      </c>
      <c r="E1255" s="55">
        <f>Bond_Historical!L1255</f>
        <v>1.2176772269538541E-3</v>
      </c>
      <c r="F1255" s="55">
        <f>Bond_Historical!M1255</f>
        <v>1.3086253357680404E-3</v>
      </c>
      <c r="G1255" s="55">
        <f>Bond_Historical!N1255</f>
        <v>1.2730108231664955E-3</v>
      </c>
      <c r="H1255" s="55">
        <f>Bond_Historical!O1255</f>
        <v>0</v>
      </c>
      <c r="I1255" s="55">
        <f>Bond_Historical!P1255</f>
        <v>9.8260351561051465E-4</v>
      </c>
      <c r="J1255" s="55">
        <f>Equity_Historical!P1256</f>
        <v>1.3096334985574712E-2</v>
      </c>
      <c r="K1255" s="55">
        <f>Equity_Historical!Q1256</f>
        <v>1.6518839285611462E-2</v>
      </c>
      <c r="L1255" s="55">
        <f>Equity_Historical!R1256</f>
        <v>3.6071265488505809E-3</v>
      </c>
      <c r="M1255" s="55">
        <f>Equity_Historical!S1256</f>
        <v>5.4394258884790225E-3</v>
      </c>
      <c r="N1255" s="55">
        <f>Equity_Historical!T1256</f>
        <v>7.1763591773279043E-3</v>
      </c>
      <c r="O1255" s="55">
        <f>Equity_Historical!U1256</f>
        <v>1.3266660960614582E-2</v>
      </c>
      <c r="P1255" s="55">
        <f>Equity_Historical!V1256</f>
        <v>1.4702416116629024E-3</v>
      </c>
      <c r="Q1255" s="55">
        <f>Equity_Historical!W1256</f>
        <v>3.4384977249884248E-3</v>
      </c>
      <c r="R1255" s="55">
        <f>Equity_Historical!X1256</f>
        <v>-4.7783510524989177E-3</v>
      </c>
      <c r="S1255" s="55">
        <f>Equity_Historical!Y1256</f>
        <v>5.3459086249267821E-3</v>
      </c>
      <c r="T1255" s="55">
        <f>Equity_Historical!Z1256</f>
        <v>2.8790450282877036E-2</v>
      </c>
      <c r="V1255" s="55"/>
      <c r="W1255" s="55">
        <v>1.2459366308352354E-3</v>
      </c>
      <c r="X1255" s="55">
        <v>-8.8637923618546024E-3</v>
      </c>
      <c r="Y1255" s="94">
        <f t="shared" si="81"/>
        <v>-4.8199007647786668E-3</v>
      </c>
      <c r="Z1255" s="54">
        <f t="shared" si="82"/>
        <v>995180.09923522128</v>
      </c>
      <c r="AA1255" s="54">
        <f t="shared" si="83"/>
        <v>-4819.9007647787221</v>
      </c>
      <c r="AB1255" s="101">
        <v>23287.265215990017</v>
      </c>
      <c r="AC1255" s="6">
        <f t="shared" si="80"/>
        <v>1101040.5384328661</v>
      </c>
    </row>
    <row r="1256" spans="2:29">
      <c r="B1256" s="112">
        <v>45280</v>
      </c>
      <c r="C1256" s="33">
        <v>1252</v>
      </c>
      <c r="D1256" s="55">
        <f>Bond_Historical!K1256</f>
        <v>3.2648217980339508E-3</v>
      </c>
      <c r="E1256" s="55">
        <f>Bond_Historical!L1256</f>
        <v>3.6440994660778153E-3</v>
      </c>
      <c r="F1256" s="55">
        <f>Bond_Historical!M1256</f>
        <v>2.6120805563345619E-3</v>
      </c>
      <c r="G1256" s="55">
        <f>Bond_Historical!N1256</f>
        <v>2.6318770621387415E-3</v>
      </c>
      <c r="H1256" s="55">
        <f>Bond_Historical!O1256</f>
        <v>4.4049315053317911E-3</v>
      </c>
      <c r="I1256" s="55">
        <f>Bond_Historical!P1256</f>
        <v>1.7661618278638905E-3</v>
      </c>
      <c r="J1256" s="55">
        <f>Equity_Historical!P1257</f>
        <v>-1.6841678412242087E-2</v>
      </c>
      <c r="K1256" s="55">
        <f>Equity_Historical!Q1257</f>
        <v>-3.0873093995062856E-3</v>
      </c>
      <c r="L1256" s="55">
        <f>Equity_Historical!R1257</f>
        <v>-1.177091882062385E-2</v>
      </c>
      <c r="M1256" s="55">
        <f>Equity_Historical!S1257</f>
        <v>-7.1189626125427946E-3</v>
      </c>
      <c r="N1256" s="55">
        <f>Equity_Historical!T1257</f>
        <v>-1.1534260008298542E-2</v>
      </c>
      <c r="O1256" s="55">
        <f>Equity_Historical!U1257</f>
        <v>-1.1343376333693443E-2</v>
      </c>
      <c r="P1256" s="55">
        <f>Equity_Historical!V1257</f>
        <v>5.2117100442428837E-4</v>
      </c>
      <c r="Q1256" s="55">
        <f>Equity_Historical!W1257</f>
        <v>-1.0686907483805089E-2</v>
      </c>
      <c r="R1256" s="55">
        <f>Equity_Historical!X1257</f>
        <v>-1.5596862984892695E-2</v>
      </c>
      <c r="S1256" s="55">
        <f>Equity_Historical!Y1257</f>
        <v>-1.0771750487680479E-2</v>
      </c>
      <c r="T1256" s="55">
        <f>Equity_Historical!Z1257</f>
        <v>-1.7102261687107524E-2</v>
      </c>
      <c r="V1256" s="55"/>
      <c r="W1256" s="55">
        <v>2.8942419737547631E-3</v>
      </c>
      <c r="X1256" s="55">
        <v>-1.6667820033663371E-3</v>
      </c>
      <c r="Y1256" s="94">
        <f t="shared" si="81"/>
        <v>1.5762758748210292E-4</v>
      </c>
      <c r="Z1256" s="54">
        <f t="shared" si="82"/>
        <v>1000157.6275874821</v>
      </c>
      <c r="AA1256" s="54">
        <f t="shared" si="83"/>
        <v>157.62758748210035</v>
      </c>
      <c r="AB1256" s="101">
        <v>23602.685370296706</v>
      </c>
      <c r="AC1256" s="6">
        <f t="shared" si="80"/>
        <v>1101198.1660203482</v>
      </c>
    </row>
    <row r="1257" spans="2:29">
      <c r="B1257" s="112">
        <v>45281</v>
      </c>
      <c r="C1257" s="33">
        <v>1253</v>
      </c>
      <c r="D1257" s="55">
        <f>Bond_Historical!K1257</f>
        <v>-1.3584740687175878E-4</v>
      </c>
      <c r="E1257" s="55">
        <f>Bond_Historical!L1257</f>
        <v>-1.0105688925974446E-4</v>
      </c>
      <c r="F1257" s="55">
        <f>Bond_Historical!M1257</f>
        <v>0</v>
      </c>
      <c r="G1257" s="55">
        <f>Bond_Historical!N1257</f>
        <v>-3.6257404281386682E-4</v>
      </c>
      <c r="H1257" s="55">
        <f>Bond_Historical!O1257</f>
        <v>-1.5299403074066299E-3</v>
      </c>
      <c r="I1257" s="55">
        <f>Bond_Historical!P1257</f>
        <v>9.7998675100657373E-4</v>
      </c>
      <c r="J1257" s="55">
        <f>Equity_Historical!P1258</f>
        <v>4.5321041906097063E-3</v>
      </c>
      <c r="K1257" s="55">
        <f>Equity_Historical!Q1258</f>
        <v>1.3677223133193358E-2</v>
      </c>
      <c r="L1257" s="55">
        <f>Equity_Historical!R1258</f>
        <v>7.0661516261627654E-3</v>
      </c>
      <c r="M1257" s="55">
        <f>Equity_Historical!S1258</f>
        <v>5.2394640823497304E-3</v>
      </c>
      <c r="N1257" s="55">
        <f>Equity_Historical!T1258</f>
        <v>1.4766971924831788E-2</v>
      </c>
      <c r="O1257" s="55">
        <f>Equity_Historical!U1258</f>
        <v>5.687727051722556E-3</v>
      </c>
      <c r="P1257" s="55">
        <f>Equity_Historical!V1258</f>
        <v>1.4904252675986914E-2</v>
      </c>
      <c r="Q1257" s="55">
        <f>Equity_Historical!W1258</f>
        <v>-1.5681125729413287E-3</v>
      </c>
      <c r="R1257" s="55">
        <f>Equity_Historical!X1258</f>
        <v>7.6269556965390135E-3</v>
      </c>
      <c r="S1257" s="55">
        <f>Equity_Historical!Y1258</f>
        <v>-7.7028674035433363E-4</v>
      </c>
      <c r="T1257" s="55">
        <f>Equity_Historical!Z1258</f>
        <v>1.5577992501618062E-2</v>
      </c>
      <c r="V1257" s="55"/>
      <c r="W1257" s="55">
        <v>-1.1136630749491829E-4</v>
      </c>
      <c r="X1257" s="55">
        <v>1.2994021500173255E-2</v>
      </c>
      <c r="Y1257" s="94">
        <f t="shared" si="81"/>
        <v>7.7518663771059849E-3</v>
      </c>
      <c r="Z1257" s="54">
        <f t="shared" si="82"/>
        <v>1007751.8663771059</v>
      </c>
      <c r="AA1257" s="54">
        <f t="shared" si="83"/>
        <v>7751.8663771059364</v>
      </c>
      <c r="AB1257" s="101">
        <v>23775.279209896573</v>
      </c>
      <c r="AC1257" s="6">
        <f t="shared" si="80"/>
        <v>1108950.0323974541</v>
      </c>
    </row>
    <row r="1258" spans="2:29">
      <c r="B1258" s="112">
        <v>45282</v>
      </c>
      <c r="C1258" s="33">
        <v>1254</v>
      </c>
      <c r="D1258" s="55">
        <f>Bond_Historical!K1258</f>
        <v>-6.6760632165560846E-4</v>
      </c>
      <c r="E1258" s="55">
        <f>Bond_Historical!L1258</f>
        <v>-1.3145476011647704E-3</v>
      </c>
      <c r="F1258" s="55">
        <f>Bond_Historical!M1258</f>
        <v>-8.6992102155910049E-4</v>
      </c>
      <c r="G1258" s="55">
        <f>Bond_Historical!N1258</f>
        <v>-1.7242239622031279E-3</v>
      </c>
      <c r="H1258" s="55">
        <f>Bond_Historical!O1258</f>
        <v>-2.4911273353888032E-3</v>
      </c>
      <c r="I1258" s="55">
        <f>Bond_Historical!P1258</f>
        <v>-4.3210527795438353E-4</v>
      </c>
      <c r="J1258" s="55">
        <f>Equity_Historical!P1259</f>
        <v>1.7678502730521112E-3</v>
      </c>
      <c r="K1258" s="55">
        <f>Equity_Historical!Q1259</f>
        <v>-1.9787445470762569E-3</v>
      </c>
      <c r="L1258" s="55">
        <f>Equity_Historical!R1259</f>
        <v>1.1880161670978561E-2</v>
      </c>
      <c r="M1258" s="55">
        <f>Equity_Historical!S1259</f>
        <v>5.4199808227331546E-3</v>
      </c>
      <c r="N1258" s="55">
        <f>Equity_Historical!T1259</f>
        <v>1.5611764867001634E-2</v>
      </c>
      <c r="O1258" s="55">
        <f>Equity_Historical!U1259</f>
        <v>-5.9724644349975358E-4</v>
      </c>
      <c r="P1258" s="55">
        <f>Equity_Historical!V1259</f>
        <v>4.2377928065453103E-3</v>
      </c>
      <c r="Q1258" s="55">
        <f>Equity_Historical!W1259</f>
        <v>5.2546165188221807E-3</v>
      </c>
      <c r="R1258" s="55">
        <f>Equity_Historical!X1259</f>
        <v>8.267189238783363E-4</v>
      </c>
      <c r="S1258" s="55">
        <f>Equity_Historical!Y1259</f>
        <v>-5.5628778992510251E-3</v>
      </c>
      <c r="T1258" s="55">
        <f>Equity_Historical!Z1259</f>
        <v>8.8084617399699795E-3</v>
      </c>
      <c r="V1258" s="55"/>
      <c r="W1258" s="55">
        <v>-1.234553194968527E-3</v>
      </c>
      <c r="X1258" s="55">
        <v>4.8276932636066045E-3</v>
      </c>
      <c r="Y1258" s="94">
        <f t="shared" si="81"/>
        <v>2.402794680176552E-3</v>
      </c>
      <c r="Z1258" s="54">
        <f t="shared" si="82"/>
        <v>1002402.7946801765</v>
      </c>
      <c r="AA1258" s="54">
        <f t="shared" si="83"/>
        <v>2402.7946801765356</v>
      </c>
      <c r="AB1258" s="101">
        <v>23977.0452735984</v>
      </c>
      <c r="AC1258" s="6">
        <f t="shared" si="80"/>
        <v>1111352.8270776307</v>
      </c>
    </row>
    <row r="1259" spans="2:29">
      <c r="B1259" s="112">
        <v>45286</v>
      </c>
      <c r="C1259" s="33">
        <v>1255</v>
      </c>
      <c r="D1259" s="55">
        <f>Bond_Historical!K1259</f>
        <v>9.5376159100592358E-4</v>
      </c>
      <c r="E1259" s="55">
        <f>Bond_Historical!L1259</f>
        <v>2.0216705096306521E-3</v>
      </c>
      <c r="F1259" s="55">
        <f>Bond_Historical!M1259</f>
        <v>8.699210215591856E-4</v>
      </c>
      <c r="G1259" s="55">
        <f>Bond_Historical!N1259</f>
        <v>2.0867980050169573E-3</v>
      </c>
      <c r="H1259" s="55">
        <f>Bond_Historical!O1259</f>
        <v>1.1505355383728444E-3</v>
      </c>
      <c r="I1259" s="55">
        <f>Bond_Historical!P1259</f>
        <v>5.8917020220522389E-4</v>
      </c>
      <c r="J1259" s="55">
        <f>Equity_Historical!P1260</f>
        <v>2.2542796659090251E-3</v>
      </c>
      <c r="K1259" s="55">
        <f>Equity_Historical!Q1260</f>
        <v>4.0664599840557029E-3</v>
      </c>
      <c r="L1259" s="55">
        <f>Equity_Historical!R1260</f>
        <v>-1.5333015148775199E-3</v>
      </c>
      <c r="M1259" s="55">
        <f>Equity_Historical!S1260</f>
        <v>6.2359544418045013E-4</v>
      </c>
      <c r="N1259" s="55">
        <f>Equity_Historical!T1260</f>
        <v>1.28916095894278E-2</v>
      </c>
      <c r="O1259" s="55">
        <f>Equity_Historical!U1260</f>
        <v>5.8966511900103557E-3</v>
      </c>
      <c r="P1259" s="55">
        <f>Equity_Historical!V1260</f>
        <v>4.8675603669365349E-3</v>
      </c>
      <c r="Q1259" s="55">
        <f>Equity_Historical!W1260</f>
        <v>6.5574071668617956E-3</v>
      </c>
      <c r="R1259" s="55">
        <f>Equity_Historical!X1260</f>
        <v>-5.3822663688465964E-4</v>
      </c>
      <c r="S1259" s="55">
        <f>Equity_Historical!Y1260</f>
        <v>-2.84496193080738E-3</v>
      </c>
      <c r="T1259" s="55">
        <f>Equity_Historical!Z1260</f>
        <v>1.1151740973569685E-2</v>
      </c>
      <c r="V1259" s="55"/>
      <c r="W1259" s="55">
        <v>1.4783557577570513E-3</v>
      </c>
      <c r="X1259" s="55">
        <v>6.5547210776879059E-3</v>
      </c>
      <c r="Y1259" s="94">
        <f t="shared" si="81"/>
        <v>4.5241749497155637E-3</v>
      </c>
      <c r="Z1259" s="54">
        <f t="shared" si="82"/>
        <v>1004524.1749497156</v>
      </c>
      <c r="AA1259" s="54">
        <f t="shared" si="83"/>
        <v>4524.1749497156125</v>
      </c>
      <c r="AB1259" s="101">
        <v>24006.707604527473</v>
      </c>
      <c r="AC1259" s="6">
        <f t="shared" si="80"/>
        <v>1115877.0020273463</v>
      </c>
    </row>
    <row r="1260" spans="2:29">
      <c r="B1260" s="112">
        <v>45287</v>
      </c>
      <c r="C1260" s="33">
        <v>1256</v>
      </c>
      <c r="D1260" s="55">
        <f>Bond_Historical!K1260</f>
        <v>6.3801546750769152E-3</v>
      </c>
      <c r="E1260" s="55">
        <f>Bond_Historical!L1260</f>
        <v>6.3416044773572759E-3</v>
      </c>
      <c r="F1260" s="55">
        <f>Bond_Historical!M1260</f>
        <v>5.6362892819616693E-3</v>
      </c>
      <c r="G1260" s="55">
        <f>Bond_Historical!N1260</f>
        <v>9.2924147440379846E-3</v>
      </c>
      <c r="H1260" s="55">
        <f>Bond_Historical!O1260</f>
        <v>4.5888548246808287E-3</v>
      </c>
      <c r="I1260" s="55">
        <f>Bond_Historical!P1260</f>
        <v>4.1147961051660716E-3</v>
      </c>
      <c r="J1260" s="55">
        <f>Equity_Historical!P1261</f>
        <v>-4.710498098421328E-3</v>
      </c>
      <c r="K1260" s="55">
        <f>Equity_Historical!Q1261</f>
        <v>8.4191437078578318E-3</v>
      </c>
      <c r="L1260" s="55">
        <f>Equity_Historical!R1261</f>
        <v>9.3545086162427123E-3</v>
      </c>
      <c r="M1260" s="55">
        <f>Equity_Historical!S1261</f>
        <v>5.3874947564598267E-3</v>
      </c>
      <c r="N1260" s="55">
        <f>Equity_Historical!T1261</f>
        <v>5.4743887984643044E-3</v>
      </c>
      <c r="O1260" s="55">
        <f>Equity_Historical!U1261</f>
        <v>5.9799981572782072E-3</v>
      </c>
      <c r="P1260" s="55">
        <f>Equity_Historical!V1261</f>
        <v>1.0109959271587067E-2</v>
      </c>
      <c r="Q1260" s="55">
        <f>Equity_Historical!W1261</f>
        <v>-5.2201827879394206E-3</v>
      </c>
      <c r="R1260" s="55">
        <f>Equity_Historical!X1261</f>
        <v>5.2933198619701319E-3</v>
      </c>
      <c r="S1260" s="55">
        <f>Equity_Historical!Y1261</f>
        <v>5.1776498042631651E-4</v>
      </c>
      <c r="T1260" s="55">
        <f>Equity_Historical!Z1261</f>
        <v>9.2163001585395053E-4</v>
      </c>
      <c r="V1260" s="55"/>
      <c r="W1260" s="55">
        <v>6.7863275841796846E-3</v>
      </c>
      <c r="X1260" s="55">
        <v>1.0347213578700781E-2</v>
      </c>
      <c r="Y1260" s="94">
        <f t="shared" si="81"/>
        <v>8.9228591808923428E-3</v>
      </c>
      <c r="Z1260" s="54">
        <f t="shared" si="82"/>
        <v>1008922.8591808924</v>
      </c>
      <c r="AA1260" s="54">
        <f t="shared" si="83"/>
        <v>8922.859180892352</v>
      </c>
      <c r="AB1260" s="101">
        <v>24337.594979874324</v>
      </c>
      <c r="AC1260" s="6">
        <f t="shared" si="80"/>
        <v>1124799.8612082386</v>
      </c>
    </row>
    <row r="1261" spans="2:29">
      <c r="B1261" s="112">
        <v>45288</v>
      </c>
      <c r="C1261" s="33">
        <v>1257</v>
      </c>
      <c r="D1261" s="55">
        <f>Bond_Historical!K1261</f>
        <v>-2.4385715947913256E-3</v>
      </c>
      <c r="E1261" s="55">
        <f>Bond_Historical!L1261</f>
        <v>-2.2099854675525369E-3</v>
      </c>
      <c r="F1261" s="55">
        <f>Bond_Historical!M1261</f>
        <v>-2.1641094887665403E-3</v>
      </c>
      <c r="G1261" s="55">
        <f>Bond_Historical!N1261</f>
        <v>-2.6076295200687231E-3</v>
      </c>
      <c r="H1261" s="55">
        <f>Bond_Historical!O1261</f>
        <v>-3.4396223268774108E-3</v>
      </c>
      <c r="I1261" s="55">
        <f>Bond_Historical!P1261</f>
        <v>-1.5655380450437355E-3</v>
      </c>
      <c r="J1261" s="55">
        <f>Equity_Historical!P1262</f>
        <v>-1.4565547602013699E-2</v>
      </c>
      <c r="K1261" s="55">
        <f>Equity_Historical!Q1262</f>
        <v>1.3684883491417053E-3</v>
      </c>
      <c r="L1261" s="55">
        <f>Equity_Historical!R1262</f>
        <v>-1.9654354173415816E-3</v>
      </c>
      <c r="M1261" s="55">
        <f>Equity_Historical!S1262</f>
        <v>1.8581560138328124E-3</v>
      </c>
      <c r="N1261" s="55">
        <f>Equity_Historical!T1262</f>
        <v>1.4288314333650483E-3</v>
      </c>
      <c r="O1261" s="55">
        <f>Equity_Historical!U1262</f>
        <v>5.2989043275772493E-3</v>
      </c>
      <c r="P1261" s="55">
        <f>Equity_Historical!V1262</f>
        <v>2.0282250657601944E-3</v>
      </c>
      <c r="Q1261" s="55">
        <f>Equity_Historical!W1262</f>
        <v>9.4209296105859566E-3</v>
      </c>
      <c r="R1261" s="55">
        <f>Equity_Historical!X1262</f>
        <v>4.0279723146264563E-3</v>
      </c>
      <c r="S1261" s="55">
        <f>Equity_Historical!Y1262</f>
        <v>2.2238108966973502E-3</v>
      </c>
      <c r="T1261" s="55">
        <f>Equity_Historical!Z1262</f>
        <v>-2.2765569116331235E-3</v>
      </c>
      <c r="V1261" s="55"/>
      <c r="W1261" s="55">
        <v>-2.3375794543788317E-3</v>
      </c>
      <c r="X1261" s="55">
        <v>-1.02654743297863E-3</v>
      </c>
      <c r="Y1261" s="94">
        <f t="shared" si="81"/>
        <v>-1.5509602415387106E-3</v>
      </c>
      <c r="Z1261" s="54">
        <f t="shared" si="82"/>
        <v>998449.03975846129</v>
      </c>
      <c r="AA1261" s="54">
        <f t="shared" si="83"/>
        <v>-1550.9602415387053</v>
      </c>
      <c r="AB1261" s="101">
        <v>24403.490980781149</v>
      </c>
      <c r="AC1261" s="6">
        <f t="shared" si="80"/>
        <v>1123248.9009666999</v>
      </c>
    </row>
    <row r="1262" spans="2:29">
      <c r="B1262" s="112">
        <v>45289</v>
      </c>
      <c r="C1262" s="33">
        <v>1258</v>
      </c>
      <c r="D1262" s="55">
        <f>Bond_Historical!K1262</f>
        <v>-2.3088039392867052E-3</v>
      </c>
      <c r="E1262" s="55">
        <f>Bond_Historical!L1262</f>
        <v>-1.9124939804293928E-3</v>
      </c>
      <c r="F1262" s="55">
        <f>Bond_Historical!M1262</f>
        <v>-1.7345173186689108E-3</v>
      </c>
      <c r="G1262" s="55">
        <f>Bond_Historical!N1262</f>
        <v>-3.6981322460954693E-3</v>
      </c>
      <c r="H1262" s="55">
        <f>Bond_Historical!O1262</f>
        <v>-7.6603381148675263E-4</v>
      </c>
      <c r="I1262" s="55">
        <f>Bond_Historical!P1262</f>
        <v>-1.9590417447290284E-4</v>
      </c>
      <c r="J1262" s="55">
        <f>Equity_Historical!P1263</f>
        <v>-2.0981637811736927E-3</v>
      </c>
      <c r="K1262" s="55">
        <f>Equity_Historical!Q1263</f>
        <v>-1.2242524329113987E-2</v>
      </c>
      <c r="L1262" s="55">
        <f>Equity_Historical!R1263</f>
        <v>5.0754088140968288E-4</v>
      </c>
      <c r="M1262" s="55">
        <f>Equity_Historical!S1263</f>
        <v>0</v>
      </c>
      <c r="N1262" s="55">
        <f>Equity_Historical!T1263</f>
        <v>-1.4288314333650973E-3</v>
      </c>
      <c r="O1262" s="55">
        <f>Equity_Historical!U1263</f>
        <v>-1.1750983187536874E-3</v>
      </c>
      <c r="P1262" s="55">
        <f>Equity_Historical!V1263</f>
        <v>-5.9117065453913849E-3</v>
      </c>
      <c r="Q1262" s="55">
        <f>Equity_Historical!W1263</f>
        <v>3.5238587434213917E-3</v>
      </c>
      <c r="R1262" s="55">
        <f>Equity_Historical!X1263</f>
        <v>2.9864801122221319E-3</v>
      </c>
      <c r="S1262" s="55">
        <f>Equity_Historical!Y1263</f>
        <v>-5.4388735060553299E-3</v>
      </c>
      <c r="T1262" s="55">
        <f>Equity_Historical!Z1263</f>
        <v>1.5266054240778782E-3</v>
      </c>
      <c r="V1262" s="55"/>
      <c r="W1262" s="55">
        <v>-2.2273162553840369E-3</v>
      </c>
      <c r="X1262" s="55">
        <v>-8.6645111707105999E-3</v>
      </c>
      <c r="Y1262" s="94">
        <f t="shared" si="81"/>
        <v>-6.089633204579975E-3</v>
      </c>
      <c r="Z1262" s="54">
        <f t="shared" si="82"/>
        <v>993910.36679542006</v>
      </c>
      <c r="AA1262" s="54">
        <f t="shared" si="83"/>
        <v>-6089.6332045799354</v>
      </c>
      <c r="AB1262" s="101">
        <v>24813.659854817321</v>
      </c>
      <c r="AC1262" s="6">
        <f t="shared" si="80"/>
        <v>1117159.2677621199</v>
      </c>
    </row>
    <row r="1263" spans="2:29">
      <c r="B1263" s="112">
        <v>45293</v>
      </c>
      <c r="C1263" s="33">
        <v>1259</v>
      </c>
      <c r="D1263" s="55">
        <f>Bond_Historical!K1263</f>
        <v>-4.2237724146562093E-3</v>
      </c>
      <c r="E1263" s="55">
        <f>Bond_Historical!L1263</f>
        <v>-4.7467760524167665E-3</v>
      </c>
      <c r="F1263" s="55">
        <f>Bond_Historical!M1263</f>
        <v>-3.042827957513373E-3</v>
      </c>
      <c r="G1263" s="55">
        <f>Bond_Historical!N1263</f>
        <v>-6.8005886377023681E-3</v>
      </c>
      <c r="H1263" s="55">
        <f>Bond_Historical!O1263</f>
        <v>-1.3418575360838944E-3</v>
      </c>
      <c r="I1263" s="55">
        <f>Bond_Historical!P1263</f>
        <v>-3.1390441198496082E-3</v>
      </c>
      <c r="J1263" s="55">
        <f>Equity_Historical!P1264</f>
        <v>2.3525777655365811E-2</v>
      </c>
      <c r="K1263" s="55">
        <f>Equity_Historical!Q1264</f>
        <v>-2.1907321935620443E-2</v>
      </c>
      <c r="L1263" s="55">
        <f>Equity_Historical!R1264</f>
        <v>1.0349127229617798E-2</v>
      </c>
      <c r="M1263" s="55">
        <f>Equity_Historical!S1264</f>
        <v>2.0625805661349082E-4</v>
      </c>
      <c r="N1263" s="55">
        <f>Equity_Historical!T1264</f>
        <v>7.5110775021708064E-3</v>
      </c>
      <c r="O1263" s="55">
        <f>Equity_Historical!U1264</f>
        <v>1.1572982303090992E-2</v>
      </c>
      <c r="P1263" s="55">
        <f>Equity_Historical!V1264</f>
        <v>1.3481043290752738E-2</v>
      </c>
      <c r="Q1263" s="55">
        <f>Equity_Historical!W1264</f>
        <v>1.5705467430360411E-2</v>
      </c>
      <c r="R1263" s="55">
        <f>Equity_Historical!X1264</f>
        <v>2.4151923480491368E-2</v>
      </c>
      <c r="S1263" s="55">
        <f>Equity_Historical!Y1264</f>
        <v>-3.6442702193253559E-2</v>
      </c>
      <c r="T1263" s="55">
        <f>Equity_Historical!Z1264</f>
        <v>2.5974669136512685E-3</v>
      </c>
      <c r="V1263" s="55"/>
      <c r="W1263" s="55">
        <v>-4.6356679618516795E-3</v>
      </c>
      <c r="X1263" s="55">
        <v>2.7392885213960706E-2</v>
      </c>
      <c r="Y1263" s="94">
        <f t="shared" si="81"/>
        <v>1.4581463943635751E-2</v>
      </c>
      <c r="Z1263" s="54">
        <f t="shared" si="82"/>
        <v>1014581.4639436357</v>
      </c>
      <c r="AA1263" s="54">
        <f t="shared" si="83"/>
        <v>14581.463943635696</v>
      </c>
      <c r="AB1263" s="101">
        <v>25438.698625114863</v>
      </c>
      <c r="AC1263" s="6">
        <f t="shared" si="80"/>
        <v>1131740.7317057555</v>
      </c>
    </row>
    <row r="1264" spans="2:29">
      <c r="B1264" s="112">
        <v>45294</v>
      </c>
      <c r="C1264" s="33">
        <v>1260</v>
      </c>
      <c r="D1264" s="55">
        <f>Bond_Historical!K1264</f>
        <v>8.1895778792052303E-4</v>
      </c>
      <c r="E1264" s="55">
        <f>Bond_Historical!L1264</f>
        <v>5.0598051341089784E-4</v>
      </c>
      <c r="F1264" s="55">
        <f>Bond_Historical!M1264</f>
        <v>1.7397985988675496E-3</v>
      </c>
      <c r="G1264" s="55">
        <f>Bond_Historical!N1264</f>
        <v>-2.2771484560918081E-3</v>
      </c>
      <c r="H1264" s="55">
        <f>Bond_Historical!O1264</f>
        <v>1.3418575360838077E-3</v>
      </c>
      <c r="I1264" s="55">
        <f>Bond_Historical!P1264</f>
        <v>1.3745135192616506E-3</v>
      </c>
      <c r="J1264" s="55">
        <f>Equity_Historical!P1265</f>
        <v>8.3666993938190416E-3</v>
      </c>
      <c r="K1264" s="55">
        <f>Equity_Historical!Q1265</f>
        <v>-5.2696109958908846E-3</v>
      </c>
      <c r="L1264" s="55">
        <f>Equity_Historical!R1265</f>
        <v>6.2700656767373538E-5</v>
      </c>
      <c r="M1264" s="55">
        <f>Equity_Historical!S1265</f>
        <v>3.0886314045876452E-3</v>
      </c>
      <c r="N1264" s="55">
        <f>Equity_Historical!T1265</f>
        <v>-6.3418746757862455E-3</v>
      </c>
      <c r="O1264" s="55">
        <f>Equity_Historical!U1265</f>
        <v>-4.3679834789138519E-3</v>
      </c>
      <c r="P1264" s="55">
        <f>Equity_Historical!V1265</f>
        <v>-1.9008627704978943E-2</v>
      </c>
      <c r="Q1264" s="55">
        <f>Equity_Historical!W1265</f>
        <v>6.3642144653275534E-3</v>
      </c>
      <c r="R1264" s="55">
        <f>Equity_Historical!X1265</f>
        <v>4.9751909217222254E-3</v>
      </c>
      <c r="S1264" s="55">
        <f>Equity_Historical!Y1265</f>
        <v>-7.5157043903491347E-3</v>
      </c>
      <c r="T1264" s="55">
        <f>Equity_Historical!Z1265</f>
        <v>-1.9037139984130404E-2</v>
      </c>
      <c r="V1264" s="55"/>
      <c r="W1264" s="55">
        <v>5.7012539325792551E-5</v>
      </c>
      <c r="X1264" s="55">
        <v>-7.0370192877554534E-3</v>
      </c>
      <c r="Y1264" s="94">
        <f t="shared" si="81"/>
        <v>-4.1994065569229549E-3</v>
      </c>
      <c r="Z1264" s="54">
        <f t="shared" si="82"/>
        <v>995800.59344307706</v>
      </c>
      <c r="AA1264" s="54">
        <f t="shared" si="83"/>
        <v>-4199.4065569229424</v>
      </c>
      <c r="AB1264" s="101">
        <v>25657.275464738021</v>
      </c>
      <c r="AC1264" s="6">
        <f t="shared" si="80"/>
        <v>1127541.3251488325</v>
      </c>
    </row>
    <row r="1265" spans="2:29">
      <c r="B1265" s="112">
        <v>45295</v>
      </c>
      <c r="C1265" s="33">
        <v>1261</v>
      </c>
      <c r="D1265" s="55">
        <f>Bond_Historical!K1265</f>
        <v>-4.5121825758435126E-3</v>
      </c>
      <c r="E1265" s="55">
        <f>Bond_Historical!L1265</f>
        <v>-4.0555621845760337E-3</v>
      </c>
      <c r="F1265" s="55">
        <f>Bond_Historical!M1265</f>
        <v>-4.7919136244977747E-3</v>
      </c>
      <c r="G1265" s="55">
        <f>Bond_Historical!N1265</f>
        <v>-5.5782324952829256E-3</v>
      </c>
      <c r="H1265" s="55">
        <f>Bond_Historical!O1265</f>
        <v>-4.8007244783211563E-3</v>
      </c>
      <c r="I1265" s="55">
        <f>Bond_Historical!P1265</f>
        <v>-5.8882328506137775E-4</v>
      </c>
      <c r="J1265" s="55">
        <f>Equity_Historical!P1266</f>
        <v>-8.7575072937436816E-3</v>
      </c>
      <c r="K1265" s="55">
        <f>Equity_Historical!Q1266</f>
        <v>7.6635225339166868E-3</v>
      </c>
      <c r="L1265" s="55">
        <f>Equity_Historical!R1266</f>
        <v>-9.7143461248686887E-3</v>
      </c>
      <c r="M1265" s="55">
        <f>Equity_Historical!S1266</f>
        <v>4.5128322985460824E-3</v>
      </c>
      <c r="N1265" s="55">
        <f>Equity_Historical!T1266</f>
        <v>-5.9903878513718123E-3</v>
      </c>
      <c r="O1265" s="55">
        <f>Equity_Historical!U1266</f>
        <v>6.6142357675552845E-3</v>
      </c>
      <c r="P1265" s="55">
        <f>Equity_Historical!V1266</f>
        <v>3.5801734574438713E-3</v>
      </c>
      <c r="Q1265" s="55">
        <f>Equity_Historical!W1266</f>
        <v>2.6845734597957375E-3</v>
      </c>
      <c r="R1265" s="55">
        <f>Equity_Historical!X1266</f>
        <v>6.2347143834368254E-3</v>
      </c>
      <c r="S1265" s="55">
        <f>Equity_Historical!Y1266</f>
        <v>-1.2781488403034844E-2</v>
      </c>
      <c r="T1265" s="55">
        <f>Equity_Historical!Z1266</f>
        <v>-2.4435373583066621E-3</v>
      </c>
      <c r="V1265" s="55"/>
      <c r="W1265" s="55">
        <v>-4.3669322503193282E-3</v>
      </c>
      <c r="X1265" s="55">
        <v>-2.7479939827138363E-3</v>
      </c>
      <c r="Y1265" s="94">
        <f t="shared" si="81"/>
        <v>-3.3955692897560332E-3</v>
      </c>
      <c r="Z1265" s="54">
        <f t="shared" si="82"/>
        <v>996604.43071024399</v>
      </c>
      <c r="AA1265" s="54">
        <f t="shared" si="83"/>
        <v>-3395.5692897560075</v>
      </c>
      <c r="AB1265" s="101">
        <v>25743.712965470622</v>
      </c>
      <c r="AC1265" s="6">
        <f t="shared" si="80"/>
        <v>1124145.7558590765</v>
      </c>
    </row>
    <row r="1266" spans="2:29">
      <c r="B1266" s="112">
        <v>45296</v>
      </c>
      <c r="C1266" s="33">
        <v>1262</v>
      </c>
      <c r="D1266" s="55">
        <f>Bond_Historical!K1266</f>
        <v>-3.0196065881959366E-3</v>
      </c>
      <c r="E1266" s="55">
        <f>Bond_Historical!L1266</f>
        <v>-2.3394719327861817E-3</v>
      </c>
      <c r="F1266" s="55">
        <f>Bond_Historical!M1266</f>
        <v>-3.0614589577912846E-3</v>
      </c>
      <c r="G1266" s="55">
        <f>Bond_Historical!N1266</f>
        <v>-3.5828142706340088E-3</v>
      </c>
      <c r="H1266" s="55">
        <f>Bond_Historical!O1266</f>
        <v>-3.4709496170621914E-3</v>
      </c>
      <c r="I1266" s="55">
        <f>Bond_Historical!P1266</f>
        <v>-1.7686917343902289E-3</v>
      </c>
      <c r="J1266" s="55">
        <f>Equity_Historical!P1267</f>
        <v>3.0251156307881484E-3</v>
      </c>
      <c r="K1266" s="55">
        <f>Equity_Historical!Q1267</f>
        <v>1.3818693733982527E-2</v>
      </c>
      <c r="L1266" s="55">
        <f>Equity_Historical!R1267</f>
        <v>-6.6778696281458074E-3</v>
      </c>
      <c r="M1266" s="55">
        <f>Equity_Historical!S1267</f>
        <v>-2.0488270499545232E-3</v>
      </c>
      <c r="N1266" s="55">
        <f>Equity_Historical!T1267</f>
        <v>1.6966503291090456E-3</v>
      </c>
      <c r="O1266" s="55">
        <f>Equity_Historical!U1267</f>
        <v>5.0046658228158868E-3</v>
      </c>
      <c r="P1266" s="55">
        <f>Equity_Historical!V1267</f>
        <v>-5.4917436087064311E-3</v>
      </c>
      <c r="Q1266" s="55">
        <f>Equity_Historical!W1267</f>
        <v>2.8912513538569521E-3</v>
      </c>
      <c r="R1266" s="55">
        <f>Equity_Historical!X1267</f>
        <v>-1.4850648410278245E-2</v>
      </c>
      <c r="S1266" s="55">
        <f>Equity_Historical!Y1267</f>
        <v>-4.021103952545577E-3</v>
      </c>
      <c r="T1266" s="55">
        <f>Equity_Historical!Z1267</f>
        <v>9.0569334464479494E-3</v>
      </c>
      <c r="V1266" s="55"/>
      <c r="W1266" s="55">
        <v>-2.9424575684086143E-3</v>
      </c>
      <c r="X1266" s="55">
        <v>-7.7396099781286646E-3</v>
      </c>
      <c r="Y1266" s="94">
        <f t="shared" si="81"/>
        <v>-5.8207490142406443E-3</v>
      </c>
      <c r="Z1266" s="54">
        <f t="shared" si="82"/>
        <v>994179.25098575931</v>
      </c>
      <c r="AA1266" s="54">
        <f t="shared" si="83"/>
        <v>-5820.7490142406896</v>
      </c>
      <c r="AB1266" s="101">
        <v>26115.306289547705</v>
      </c>
      <c r="AC1266" s="6">
        <f t="shared" si="80"/>
        <v>1118325.0068448358</v>
      </c>
    </row>
    <row r="1267" spans="2:29">
      <c r="B1267" s="112">
        <v>45299</v>
      </c>
      <c r="C1267" s="33">
        <v>1263</v>
      </c>
      <c r="D1267" s="55">
        <f>Bond_Historical!K1267</f>
        <v>4.3890851016718524E-3</v>
      </c>
      <c r="E1267" s="55">
        <f>Bond_Historical!L1267</f>
        <v>3.760814860867562E-3</v>
      </c>
      <c r="F1267" s="55">
        <f>Bond_Historical!M1267</f>
        <v>3.0614589577912825E-3</v>
      </c>
      <c r="G1267" s="55">
        <f>Bond_Historical!N1267</f>
        <v>7.6095284722480921E-3</v>
      </c>
      <c r="H1267" s="55">
        <f>Bond_Historical!O1267</f>
        <v>4.0481978864470372E-3</v>
      </c>
      <c r="I1267" s="55">
        <f>Bond_Historical!P1267</f>
        <v>2.1613845903081918E-3</v>
      </c>
      <c r="J1267" s="55">
        <f>Equity_Historical!P1268</f>
        <v>-1.6802222016440754E-2</v>
      </c>
      <c r="K1267" s="55">
        <f>Equity_Historical!Q1268</f>
        <v>1.8885723250578038E-2</v>
      </c>
      <c r="L1267" s="55">
        <f>Equity_Historical!R1268</f>
        <v>9.779060058322811E-3</v>
      </c>
      <c r="M1267" s="55">
        <f>Equity_Historical!S1268</f>
        <v>9.7960807553870953E-3</v>
      </c>
      <c r="N1267" s="55">
        <f>Equity_Historical!T1268</f>
        <v>-2.6091855727018411E-4</v>
      </c>
      <c r="O1267" s="55">
        <f>Equity_Historical!U1268</f>
        <v>-1.4522643011991544E-3</v>
      </c>
      <c r="P1267" s="55">
        <f>Equity_Historical!V1268</f>
        <v>8.3651523942228252E-3</v>
      </c>
      <c r="Q1267" s="55">
        <f>Equity_Historical!W1268</f>
        <v>3.096131209957408E-3</v>
      </c>
      <c r="R1267" s="55">
        <f>Equity_Historical!X1268</f>
        <v>-1.6015342887768195E-3</v>
      </c>
      <c r="S1267" s="55">
        <f>Equity_Historical!Y1268</f>
        <v>2.3887278683916102E-2</v>
      </c>
      <c r="T1267" s="55">
        <f>Equity_Historical!Z1268</f>
        <v>5.0885391301602806E-3</v>
      </c>
      <c r="V1267" s="55"/>
      <c r="W1267" s="55">
        <v>4.730496646206889E-3</v>
      </c>
      <c r="X1267" s="55">
        <v>-9.1285960702397854E-3</v>
      </c>
      <c r="Y1267" s="94">
        <f t="shared" si="81"/>
        <v>-3.5849589836611153E-3</v>
      </c>
      <c r="Z1267" s="54">
        <f t="shared" si="82"/>
        <v>996415.04101633886</v>
      </c>
      <c r="AA1267" s="54">
        <f t="shared" si="83"/>
        <v>-3584.9589836611412</v>
      </c>
      <c r="AB1267" s="101">
        <v>26464.690723256557</v>
      </c>
      <c r="AC1267" s="6">
        <f t="shared" si="80"/>
        <v>1114740.0478611747</v>
      </c>
    </row>
    <row r="1268" spans="2:29">
      <c r="B1268" s="112">
        <v>45300</v>
      </c>
      <c r="C1268" s="33">
        <v>1264</v>
      </c>
      <c r="D1268" s="55">
        <f>Bond_Historical!K1268</f>
        <v>-1.3692423487705082E-4</v>
      </c>
      <c r="E1268" s="55">
        <f>Bond_Historical!L1268</f>
        <v>-2.0284222711522163E-4</v>
      </c>
      <c r="F1268" s="55">
        <f>Bond_Historical!M1268</f>
        <v>-8.7376546372557983E-4</v>
      </c>
      <c r="G1268" s="55">
        <f>Bond_Historical!N1268</f>
        <v>1.7338217505702505E-3</v>
      </c>
      <c r="H1268" s="55">
        <f>Bond_Historical!O1268</f>
        <v>-1.3475599446617823E-3</v>
      </c>
      <c r="I1268" s="55">
        <f>Bond_Historical!P1268</f>
        <v>5.8859217178088409E-4</v>
      </c>
      <c r="J1268" s="55">
        <f>Equity_Historical!P1269</f>
        <v>-1.2463366125234103E-2</v>
      </c>
      <c r="K1268" s="55">
        <f>Equity_Historical!Q1269</f>
        <v>-3.4354198748325197E-3</v>
      </c>
      <c r="L1268" s="55">
        <f>Equity_Historical!R1269</f>
        <v>6.6759468970622425E-3</v>
      </c>
      <c r="M1268" s="55">
        <f>Equity_Historical!S1269</f>
        <v>-8.1269159589563626E-4</v>
      </c>
      <c r="N1268" s="55">
        <f>Equity_Historical!T1269</f>
        <v>-4.7064737674023154E-3</v>
      </c>
      <c r="O1268" s="55">
        <f>Equity_Historical!U1269</f>
        <v>-7.9374758295893428E-3</v>
      </c>
      <c r="P1268" s="55">
        <f>Equity_Historical!V1269</f>
        <v>-1.9723034851743079E-2</v>
      </c>
      <c r="Q1268" s="55">
        <f>Equity_Historical!W1269</f>
        <v>-1.1732567818770936E-3</v>
      </c>
      <c r="R1268" s="55">
        <f>Equity_Historical!X1269</f>
        <v>3.4421715380017841E-3</v>
      </c>
      <c r="S1268" s="55">
        <f>Equity_Historical!Y1269</f>
        <v>-2.2659802428217938E-3</v>
      </c>
      <c r="T1268" s="55">
        <f>Equity_Historical!Z1269</f>
        <v>-1.2032472883249202E-2</v>
      </c>
      <c r="V1268" s="55"/>
      <c r="W1268" s="55">
        <v>3.1485846232652895E-4</v>
      </c>
      <c r="X1268" s="55">
        <v>-1.828077957517199E-2</v>
      </c>
      <c r="Y1268" s="94">
        <f t="shared" si="81"/>
        <v>-1.0842524360172582E-2</v>
      </c>
      <c r="Z1268" s="54">
        <f t="shared" si="82"/>
        <v>989157.47563982743</v>
      </c>
      <c r="AA1268" s="54">
        <f t="shared" si="83"/>
        <v>-10842.524360172567</v>
      </c>
      <c r="AB1268" s="101">
        <v>26632.033032372943</v>
      </c>
      <c r="AC1268" s="6">
        <f t="shared" si="80"/>
        <v>1103897.5235010022</v>
      </c>
    </row>
    <row r="1269" spans="2:29">
      <c r="B1269" s="112">
        <v>45301</v>
      </c>
      <c r="C1269" s="33">
        <v>1265</v>
      </c>
      <c r="D1269" s="55">
        <f>Bond_Historical!K1269</f>
        <v>-1.7808103906230405E-3</v>
      </c>
      <c r="E1269" s="55">
        <f>Bond_Historical!L1269</f>
        <v>-1.9299355780410951E-3</v>
      </c>
      <c r="F1269" s="55">
        <f>Bond_Historical!M1269</f>
        <v>-1.3120593244072543E-3</v>
      </c>
      <c r="G1269" s="55">
        <f>Bond_Historical!N1269</f>
        <v>-1.2772010984949246E-3</v>
      </c>
      <c r="H1269" s="55">
        <f>Bond_Historical!O1269</f>
        <v>-1.1565426154822476E-3</v>
      </c>
      <c r="I1269" s="55">
        <f>Bond_Historical!P1269</f>
        <v>-1.1776892986806351E-3</v>
      </c>
      <c r="J1269" s="55">
        <f>Equity_Historical!P1270</f>
        <v>-9.8810428676004407E-3</v>
      </c>
      <c r="K1269" s="55">
        <f>Equity_Historical!Q1270</f>
        <v>3.5832948779896248E-2</v>
      </c>
      <c r="L1269" s="55">
        <f>Equity_Historical!R1270</f>
        <v>1.2351945027997739E-2</v>
      </c>
      <c r="M1269" s="55">
        <f>Equity_Historical!S1270</f>
        <v>-6.5253164557096052E-3</v>
      </c>
      <c r="N1269" s="55">
        <f>Equity_Historical!T1270</f>
        <v>-1.7050008403190688E-3</v>
      </c>
      <c r="O1269" s="55">
        <f>Equity_Historical!U1270</f>
        <v>2.1072355700322842E-3</v>
      </c>
      <c r="P1269" s="55">
        <f>Equity_Historical!V1270</f>
        <v>-1.3734978111065737E-2</v>
      </c>
      <c r="Q1269" s="55">
        <f>Equity_Historical!W1270</f>
        <v>6.5950987831681577E-3</v>
      </c>
      <c r="R1269" s="55">
        <f>Equity_Historical!X1270</f>
        <v>-1.3569366454695593E-3</v>
      </c>
      <c r="S1269" s="55">
        <f>Equity_Historical!Y1270</f>
        <v>5.6553520986062037E-3</v>
      </c>
      <c r="T1269" s="55">
        <f>Equity_Historical!Z1270</f>
        <v>1.2453368779332043E-3</v>
      </c>
      <c r="V1269" s="55"/>
      <c r="W1269" s="55">
        <v>-1.4582126267004116E-3</v>
      </c>
      <c r="X1269" s="55">
        <v>-1.4878281452007534E-2</v>
      </c>
      <c r="Y1269" s="94">
        <f t="shared" si="81"/>
        <v>-9.5102539218846847E-3</v>
      </c>
      <c r="Z1269" s="54">
        <f t="shared" si="82"/>
        <v>990489.74607811531</v>
      </c>
      <c r="AA1269" s="54">
        <f t="shared" si="83"/>
        <v>-9510.2539218846941</v>
      </c>
      <c r="AB1269" s="101">
        <v>26754.041156935506</v>
      </c>
      <c r="AC1269" s="6">
        <f t="shared" si="80"/>
        <v>1094387.2695791177</v>
      </c>
    </row>
    <row r="1270" spans="2:29">
      <c r="B1270" s="112">
        <v>45302</v>
      </c>
      <c r="C1270" s="33">
        <v>1266</v>
      </c>
      <c r="D1270" s="55">
        <f>Bond_Historical!K1270</f>
        <v>5.1968045523813587E-3</v>
      </c>
      <c r="E1270" s="55">
        <f>Bond_Historical!L1270</f>
        <v>5.6772556269291778E-3</v>
      </c>
      <c r="F1270" s="55">
        <f>Bond_Historical!M1270</f>
        <v>4.3669260529407578E-3</v>
      </c>
      <c r="G1270" s="55">
        <f>Bond_Historical!N1270</f>
        <v>6.0070227600319739E-3</v>
      </c>
      <c r="H1270" s="55">
        <f>Bond_Historical!O1270</f>
        <v>5.1938445443909858E-3</v>
      </c>
      <c r="I1270" s="55">
        <f>Bond_Historical!P1270</f>
        <v>1.5699180445229827E-3</v>
      </c>
      <c r="J1270" s="55">
        <f>Equity_Historical!P1271</f>
        <v>-2.0273833465637853E-4</v>
      </c>
      <c r="K1270" s="55">
        <f>Equity_Historical!Q1271</f>
        <v>-2.1617051033460174E-3</v>
      </c>
      <c r="L1270" s="55">
        <f>Equity_Historical!R1271</f>
        <v>-1.1165442877910578E-3</v>
      </c>
      <c r="M1270" s="55">
        <f>Equity_Historical!S1271</f>
        <v>-1.8429361446052311E-3</v>
      </c>
      <c r="N1270" s="55">
        <f>Equity_Historical!T1271</f>
        <v>-5.528539995485895E-3</v>
      </c>
      <c r="O1270" s="55">
        <f>Equity_Historical!U1271</f>
        <v>-4.2189268322719376E-3</v>
      </c>
      <c r="P1270" s="55">
        <f>Equity_Historical!V1271</f>
        <v>-6.3367645953952547E-3</v>
      </c>
      <c r="Q1270" s="55">
        <f>Equity_Historical!W1271</f>
        <v>-3.3090245965076023E-2</v>
      </c>
      <c r="R1270" s="55">
        <f>Equity_Historical!X1271</f>
        <v>3.78716595081243E-3</v>
      </c>
      <c r="S1270" s="55">
        <f>Equity_Historical!Y1271</f>
        <v>-3.2276785222158473E-3</v>
      </c>
      <c r="T1270" s="55">
        <f>Equity_Historical!Z1271</f>
        <v>-8.903954403481058E-3</v>
      </c>
      <c r="V1270" s="55"/>
      <c r="W1270" s="55">
        <v>4.9606745824137344E-3</v>
      </c>
      <c r="X1270" s="55">
        <v>8.9089338422819117E-4</v>
      </c>
      <c r="Y1270" s="94">
        <f t="shared" si="81"/>
        <v>2.5188058635024083E-3</v>
      </c>
      <c r="Z1270" s="54">
        <f t="shared" si="82"/>
        <v>1002518.8058635024</v>
      </c>
      <c r="AA1270" s="54">
        <f t="shared" si="83"/>
        <v>2518.8058635024354</v>
      </c>
      <c r="AB1270" s="101">
        <v>26972.428085401538</v>
      </c>
      <c r="AC1270" s="6">
        <f t="shared" si="80"/>
        <v>1096906.0754426201</v>
      </c>
    </row>
    <row r="1271" spans="2:29">
      <c r="B1271" s="112">
        <v>45303</v>
      </c>
      <c r="C1271" s="33">
        <v>1267</v>
      </c>
      <c r="D1271" s="55">
        <f>Bond_Historical!K1271</f>
        <v>2.0440148563366251E-3</v>
      </c>
      <c r="E1271" s="55">
        <f>Bond_Historical!L1271</f>
        <v>1.8180351833178652E-3</v>
      </c>
      <c r="F1271" s="55">
        <f>Bond_Historical!M1271</f>
        <v>1.7413133283495923E-3</v>
      </c>
      <c r="G1271" s="55">
        <f>Bond_Historical!N1271</f>
        <v>2.1755685743535765E-3</v>
      </c>
      <c r="H1271" s="55">
        <f>Bond_Historical!O1271</f>
        <v>4.4031681320652986E-3</v>
      </c>
      <c r="I1271" s="55">
        <f>Bond_Historical!P1271</f>
        <v>-1.3735137735412081E-3</v>
      </c>
      <c r="J1271" s="55">
        <f>Equity_Historical!P1272</f>
        <v>1.2889095698680925E-2</v>
      </c>
      <c r="K1271" s="55">
        <f>Equity_Historical!Q1272</f>
        <v>1.2954356680260987E-2</v>
      </c>
      <c r="L1271" s="55">
        <f>Equity_Historical!R1272</f>
        <v>1.3025636181767794E-3</v>
      </c>
      <c r="M1271" s="55">
        <f>Equity_Historical!S1272</f>
        <v>7.1480062866123477E-3</v>
      </c>
      <c r="N1271" s="55">
        <f>Equity_Historical!T1272</f>
        <v>-3.0405305315362244E-3</v>
      </c>
      <c r="O1271" s="55">
        <f>Equity_Historical!U1272</f>
        <v>-7.3670583844904882E-3</v>
      </c>
      <c r="P1271" s="55">
        <f>Equity_Historical!V1272</f>
        <v>8.5355800443760836E-3</v>
      </c>
      <c r="Q1271" s="55">
        <f>Equity_Historical!W1272</f>
        <v>4.046631323633215E-3</v>
      </c>
      <c r="R1271" s="55">
        <f>Equity_Historical!X1272</f>
        <v>-3.4247884420108919E-2</v>
      </c>
      <c r="S1271" s="55">
        <f>Equity_Historical!Y1272</f>
        <v>1.7765101099565051E-3</v>
      </c>
      <c r="T1271" s="55">
        <f>Equity_Historical!Z1272</f>
        <v>-9.5528740763886882E-3</v>
      </c>
      <c r="V1271" s="55"/>
      <c r="W1271" s="55">
        <v>1.6964749968667488E-3</v>
      </c>
      <c r="X1271" s="55">
        <v>8.3089558628745459E-3</v>
      </c>
      <c r="Y1271" s="94">
        <f t="shared" si="81"/>
        <v>5.6639635164714265E-3</v>
      </c>
      <c r="Z1271" s="54">
        <f t="shared" si="82"/>
        <v>1005663.9635164714</v>
      </c>
      <c r="AA1271" s="54">
        <f t="shared" si="83"/>
        <v>5663.9635164714418</v>
      </c>
      <c r="AB1271" s="101">
        <v>27283.525417375844</v>
      </c>
      <c r="AC1271" s="6">
        <f t="shared" si="80"/>
        <v>1102570.0389590915</v>
      </c>
    </row>
    <row r="1272" spans="2:29">
      <c r="B1272" s="112">
        <v>45307</v>
      </c>
      <c r="C1272" s="33">
        <v>1268</v>
      </c>
      <c r="D1272" s="55">
        <f>Bond_Historical!K1272</f>
        <v>-7.1037479422471177E-3</v>
      </c>
      <c r="E1272" s="55">
        <f>Bond_Historical!L1272</f>
        <v>-7.4952908102469667E-3</v>
      </c>
      <c r="F1272" s="55">
        <f>Bond_Historical!M1272</f>
        <v>-6.5459606242227672E-3</v>
      </c>
      <c r="G1272" s="55">
        <f>Bond_Historical!N1272</f>
        <v>-1.0193067243053197E-2</v>
      </c>
      <c r="H1272" s="55">
        <f>Bond_Historical!O1272</f>
        <v>-5.5549712174650396E-3</v>
      </c>
      <c r="I1272" s="55">
        <f>Bond_Historical!P1272</f>
        <v>-1.3753830965402758E-3</v>
      </c>
      <c r="J1272" s="55">
        <f>Equity_Historical!P1273</f>
        <v>-2.2870782352088587E-2</v>
      </c>
      <c r="K1272" s="55">
        <f>Equity_Historical!Q1273</f>
        <v>-1.8950642252188697E-2</v>
      </c>
      <c r="L1272" s="55">
        <f>Equity_Historical!R1273</f>
        <v>3.1564133526079097E-3</v>
      </c>
      <c r="M1272" s="55">
        <f>Equity_Historical!S1273</f>
        <v>-1.9521935039707148E-2</v>
      </c>
      <c r="N1272" s="55">
        <f>Equity_Historical!T1273</f>
        <v>-2.4255784903746226E-2</v>
      </c>
      <c r="O1272" s="55">
        <f>Equity_Historical!U1273</f>
        <v>-6.2900633143249734E-3</v>
      </c>
      <c r="P1272" s="55">
        <f>Equity_Historical!V1273</f>
        <v>-6.6110713778025397E-3</v>
      </c>
      <c r="Q1272" s="55">
        <f>Equity_Historical!W1273</f>
        <v>-6.551455635940204E-4</v>
      </c>
      <c r="R1272" s="55">
        <f>Equity_Historical!X1273</f>
        <v>-4.5355423578564823E-3</v>
      </c>
      <c r="S1272" s="55">
        <f>Equity_Historical!Y1273</f>
        <v>-1.2393596063177279E-2</v>
      </c>
      <c r="T1272" s="55">
        <f>Equity_Historical!Z1273</f>
        <v>-3.0057541469083828E-3</v>
      </c>
      <c r="V1272" s="55"/>
      <c r="W1272" s="55">
        <v>-7.2991234592366151E-3</v>
      </c>
      <c r="X1272" s="55">
        <v>-2.1504186264819956E-2</v>
      </c>
      <c r="Y1272" s="94">
        <f t="shared" si="81"/>
        <v>-1.5822161142586621E-2</v>
      </c>
      <c r="Z1272" s="54">
        <f t="shared" si="82"/>
        <v>984177.83885741339</v>
      </c>
      <c r="AA1272" s="54">
        <f t="shared" si="83"/>
        <v>-15822.161142586614</v>
      </c>
      <c r="AB1272" s="101">
        <v>27423.286567816045</v>
      </c>
      <c r="AC1272" s="6">
        <f t="shared" si="80"/>
        <v>1086747.8778165048</v>
      </c>
    </row>
    <row r="1273" spans="2:29">
      <c r="B1273" s="112">
        <v>45308</v>
      </c>
      <c r="C1273" s="33">
        <v>1269</v>
      </c>
      <c r="D1273" s="55">
        <f>Bond_Historical!K1273</f>
        <v>-2.3335225630741981E-3</v>
      </c>
      <c r="E1273" s="55">
        <f>Bond_Historical!L1273</f>
        <v>-2.7487661273372507E-3</v>
      </c>
      <c r="F1273" s="55">
        <f>Bond_Historical!M1273</f>
        <v>-2.1914406380174997E-3</v>
      </c>
      <c r="G1273" s="55">
        <f>Bond_Historical!N1273</f>
        <v>-2.106172130789057E-3</v>
      </c>
      <c r="H1273" s="55">
        <f>Bond_Historical!O1273</f>
        <v>-2.6929231536800364E-3</v>
      </c>
      <c r="I1273" s="55">
        <f>Bond_Historical!P1273</f>
        <v>-4.1374961291091653E-3</v>
      </c>
      <c r="J1273" s="55">
        <f>Equity_Historical!P1274</f>
        <v>-7.2944041817216499E-3</v>
      </c>
      <c r="K1273" s="55">
        <f>Equity_Historical!Q1274</f>
        <v>2.4733755954632372E-3</v>
      </c>
      <c r="L1273" s="55">
        <f>Equity_Historical!R1274</f>
        <v>-4.707321305796465E-3</v>
      </c>
      <c r="M1273" s="55">
        <f>Equity_Historical!S1274</f>
        <v>-9.8008423193313536E-3</v>
      </c>
      <c r="N1273" s="55">
        <f>Equity_Historical!T1274</f>
        <v>-8.7193911015293942E-3</v>
      </c>
      <c r="O1273" s="55">
        <f>Equity_Historical!U1274</f>
        <v>-5.3719181189413965E-3</v>
      </c>
      <c r="P1273" s="55">
        <f>Equity_Historical!V1274</f>
        <v>-1.5012417535930982E-2</v>
      </c>
      <c r="Q1273" s="55">
        <f>Equity_Historical!W1274</f>
        <v>-1.1092285598586915E-2</v>
      </c>
      <c r="R1273" s="55">
        <f>Equity_Historical!X1274</f>
        <v>1.109112680848639E-2</v>
      </c>
      <c r="S1273" s="55">
        <f>Equity_Historical!Y1274</f>
        <v>-5.1868899297862646E-3</v>
      </c>
      <c r="T1273" s="55">
        <f>Equity_Historical!Z1274</f>
        <v>-1.7645388058505709E-2</v>
      </c>
      <c r="V1273" s="55"/>
      <c r="W1273" s="55">
        <v>-2.5463452825384195E-3</v>
      </c>
      <c r="X1273" s="55">
        <v>-3.7095837904582898E-3</v>
      </c>
      <c r="Y1273" s="94">
        <f t="shared" si="81"/>
        <v>-3.2442883872903418E-3</v>
      </c>
      <c r="Z1273" s="54">
        <f t="shared" si="82"/>
        <v>996755.71161270968</v>
      </c>
      <c r="AA1273" s="54">
        <f t="shared" si="83"/>
        <v>-3244.2883872903185</v>
      </c>
      <c r="AB1273" s="101">
        <v>27531.27481495589</v>
      </c>
      <c r="AC1273" s="6">
        <f t="shared" si="80"/>
        <v>1083503.5894292146</v>
      </c>
    </row>
    <row r="1274" spans="2:29">
      <c r="B1274" s="112">
        <v>45309</v>
      </c>
      <c r="C1274" s="33">
        <v>1270</v>
      </c>
      <c r="D1274" s="55">
        <f>Bond_Historical!K1274</f>
        <v>-1.3750311275876137E-3</v>
      </c>
      <c r="E1274" s="55">
        <f>Bond_Historical!L1274</f>
        <v>-9.1796436417578172E-4</v>
      </c>
      <c r="F1274" s="55">
        <f>Bond_Historical!M1274</f>
        <v>-2.1964750650567285E-3</v>
      </c>
      <c r="G1274" s="55">
        <f>Bond_Historical!N1274</f>
        <v>-1.9268907956091841E-3</v>
      </c>
      <c r="H1274" s="55">
        <f>Bond_Historical!O1274</f>
        <v>1.9261575073736879E-4</v>
      </c>
      <c r="I1274" s="55">
        <f>Bond_Historical!P1274</f>
        <v>-2.3721205082300914E-3</v>
      </c>
      <c r="J1274" s="55">
        <f>Equity_Historical!P1275</f>
        <v>-1.8578028773478792E-3</v>
      </c>
      <c r="K1274" s="55">
        <f>Equity_Historical!Q1275</f>
        <v>2.0847029856696158E-2</v>
      </c>
      <c r="L1274" s="55">
        <f>Equity_Historical!R1275</f>
        <v>1.3382472870170201E-2</v>
      </c>
      <c r="M1274" s="55">
        <f>Equity_Historical!S1275</f>
        <v>-1.1380535556925961E-2</v>
      </c>
      <c r="N1274" s="55">
        <f>Equity_Historical!T1275</f>
        <v>3.5513562800462799E-3</v>
      </c>
      <c r="O1274" s="55">
        <f>Equity_Historical!U1275</f>
        <v>1.9730478190487931E-3</v>
      </c>
      <c r="P1274" s="55">
        <f>Equity_Historical!V1275</f>
        <v>-5.0872926694762177E-3</v>
      </c>
      <c r="Q1274" s="55">
        <f>Equity_Historical!W1275</f>
        <v>-1.2781488241072812E-2</v>
      </c>
      <c r="R1274" s="55">
        <f>Equity_Historical!X1275</f>
        <v>-1.6518490676625506E-2</v>
      </c>
      <c r="S1274" s="55">
        <f>Equity_Historical!Y1275</f>
        <v>3.2051498663792991E-2</v>
      </c>
      <c r="T1274" s="55">
        <f>Equity_Historical!Z1275</f>
        <v>7.3158996026900947E-3</v>
      </c>
      <c r="V1274" s="55"/>
      <c r="W1274" s="55">
        <v>-1.6585403023588526E-3</v>
      </c>
      <c r="X1274" s="55">
        <v>-5.7650452217563371E-4</v>
      </c>
      <c r="Y1274" s="94">
        <f t="shared" si="81"/>
        <v>-1.0093188342489214E-3</v>
      </c>
      <c r="Z1274" s="54">
        <f t="shared" si="82"/>
        <v>998990.68116575107</v>
      </c>
      <c r="AA1274" s="54">
        <f t="shared" si="83"/>
        <v>-1009.3188342489302</v>
      </c>
      <c r="AB1274" s="101">
        <v>27658.184128285036</v>
      </c>
      <c r="AC1274" s="6">
        <f t="shared" si="80"/>
        <v>1082494.2705949657</v>
      </c>
    </row>
    <row r="1275" spans="2:29">
      <c r="B1275" s="112">
        <v>45310</v>
      </c>
      <c r="C1275" s="33">
        <v>1271</v>
      </c>
      <c r="D1275" s="55">
        <f>Bond_Historical!K1275</f>
        <v>0</v>
      </c>
      <c r="E1275" s="55">
        <f>Bond_Historical!L1275</f>
        <v>2.0406263506624804E-4</v>
      </c>
      <c r="F1275" s="55">
        <f>Bond_Historical!M1275</f>
        <v>0</v>
      </c>
      <c r="G1275" s="55">
        <f>Bond_Historical!N1275</f>
        <v>1.0098102088282178E-3</v>
      </c>
      <c r="H1275" s="55">
        <f>Bond_Historical!O1275</f>
        <v>3.8512023471078339E-4</v>
      </c>
      <c r="I1275" s="55">
        <f>Bond_Historical!P1275</f>
        <v>-1.5843524637214489E-3</v>
      </c>
      <c r="J1275" s="55">
        <f>Equity_Historical!P1276</f>
        <v>1.5483270996949027E-3</v>
      </c>
      <c r="K1275" s="55">
        <f>Equity_Historical!Q1276</f>
        <v>1.9274442946397467E-2</v>
      </c>
      <c r="L1275" s="55">
        <f>Equity_Historical!R1276</f>
        <v>-5.2822680509326484E-3</v>
      </c>
      <c r="M1275" s="55">
        <f>Equity_Historical!S1276</f>
        <v>-2.1204980242516401E-4</v>
      </c>
      <c r="N1275" s="55">
        <f>Equity_Historical!T1276</f>
        <v>4.6253159216059362E-3</v>
      </c>
      <c r="O1275" s="55">
        <f>Equity_Historical!U1276</f>
        <v>1.7114680821546675E-2</v>
      </c>
      <c r="P1275" s="55">
        <f>Equity_Historical!V1276</f>
        <v>-1.9622835953939184E-4</v>
      </c>
      <c r="Q1275" s="55">
        <f>Equity_Historical!W1276</f>
        <v>5.1321686791462326E-3</v>
      </c>
      <c r="R1275" s="55">
        <f>Equity_Historical!X1276</f>
        <v>-2.5062670899034873E-2</v>
      </c>
      <c r="S1275" s="55">
        <f>Equity_Historical!Y1276</f>
        <v>1.5413587696096888E-2</v>
      </c>
      <c r="T1275" s="55">
        <f>Equity_Historical!Z1276</f>
        <v>3.4811247233594443E-3</v>
      </c>
      <c r="V1275" s="55"/>
      <c r="W1275" s="55">
        <v>1.9332860660855222E-4</v>
      </c>
      <c r="X1275" s="55">
        <v>5.5896440990247289E-3</v>
      </c>
      <c r="Y1275" s="94">
        <f t="shared" si="81"/>
        <v>3.4311179020582584E-3</v>
      </c>
      <c r="Z1275" s="54">
        <f t="shared" si="82"/>
        <v>1003431.1179020583</v>
      </c>
      <c r="AA1275" s="54">
        <f t="shared" si="83"/>
        <v>3431.1179020582931</v>
      </c>
      <c r="AB1275" s="101">
        <v>27964.143295480055</v>
      </c>
      <c r="AC1275" s="6">
        <f t="shared" si="80"/>
        <v>1085925.3884970238</v>
      </c>
    </row>
    <row r="1276" spans="2:29">
      <c r="B1276" s="112">
        <v>45313</v>
      </c>
      <c r="C1276" s="33">
        <v>1272</v>
      </c>
      <c r="D1276" s="55">
        <f>Bond_Historical!K1276</f>
        <v>1.6498549582550505E-3</v>
      </c>
      <c r="E1276" s="55">
        <f>Bond_Historical!L1276</f>
        <v>1.8346308007357217E-3</v>
      </c>
      <c r="F1276" s="55">
        <f>Bond_Historical!M1276</f>
        <v>2.1964750650567732E-3</v>
      </c>
      <c r="G1276" s="55">
        <f>Bond_Historical!N1276</f>
        <v>2.7488057583550029E-3</v>
      </c>
      <c r="H1276" s="55">
        <f>Bond_Historical!O1276</f>
        <v>7.6962243923979999E-4</v>
      </c>
      <c r="I1276" s="55">
        <f>Bond_Historical!P1276</f>
        <v>3.9632849806620697E-4</v>
      </c>
      <c r="J1276" s="55">
        <f>Equity_Historical!P1277</f>
        <v>-1.3417664661611733E-3</v>
      </c>
      <c r="K1276" s="55">
        <f>Equity_Historical!Q1277</f>
        <v>-4.3647442066493654E-3</v>
      </c>
      <c r="L1276" s="55">
        <f>Equity_Historical!R1277</f>
        <v>6.1600224627584579E-5</v>
      </c>
      <c r="M1276" s="55">
        <f>Equity_Historical!S1277</f>
        <v>-3.8232098926900206E-3</v>
      </c>
      <c r="N1276" s="55">
        <f>Equity_Historical!T1277</f>
        <v>9.5901380476583805E-3</v>
      </c>
      <c r="O1276" s="55">
        <f>Equity_Historical!U1277</f>
        <v>-1.1750016074122071E-3</v>
      </c>
      <c r="P1276" s="55">
        <f>Equity_Historical!V1277</f>
        <v>7.3553657667922668E-4</v>
      </c>
      <c r="Q1276" s="55">
        <f>Equity_Historical!W1277</f>
        <v>-7.3718880274308346E-3</v>
      </c>
      <c r="R1276" s="55">
        <f>Equity_Historical!X1277</f>
        <v>1.8553485173189211E-2</v>
      </c>
      <c r="S1276" s="55">
        <f>Equity_Historical!Y1277</f>
        <v>1.2089893876936408E-2</v>
      </c>
      <c r="T1276" s="55">
        <f>Equity_Historical!Z1277</f>
        <v>4.8741693129028289E-3</v>
      </c>
      <c r="V1276" s="55"/>
      <c r="W1276" s="55">
        <v>1.9529695674678318E-3</v>
      </c>
      <c r="X1276" s="55">
        <v>6.8410095170301083E-3</v>
      </c>
      <c r="Y1276" s="94">
        <f t="shared" si="81"/>
        <v>4.8857935372051972E-3</v>
      </c>
      <c r="Z1276" s="54">
        <f t="shared" si="82"/>
        <v>1004885.7935372052</v>
      </c>
      <c r="AA1276" s="54">
        <f t="shared" si="83"/>
        <v>4885.7935372052016</v>
      </c>
      <c r="AB1276" s="101">
        <v>28292.172940327437</v>
      </c>
      <c r="AC1276" s="6">
        <f t="shared" si="80"/>
        <v>1090811.1820342289</v>
      </c>
    </row>
    <row r="1277" spans="2:29">
      <c r="B1277" s="112">
        <v>45314</v>
      </c>
      <c r="C1277" s="33">
        <v>1273</v>
      </c>
      <c r="D1277" s="55">
        <f>Bond_Historical!K1277</f>
        <v>-2.3382399266989873E-3</v>
      </c>
      <c r="E1277" s="55">
        <f>Bond_Historical!L1277</f>
        <v>-2.4469436731149883E-3</v>
      </c>
      <c r="F1277" s="55">
        <f>Bond_Historical!M1277</f>
        <v>-1.7567850675361853E-3</v>
      </c>
      <c r="G1277" s="55">
        <f>Bond_Historical!N1277</f>
        <v>-3.6667374389268235E-3</v>
      </c>
      <c r="H1277" s="55">
        <f>Bond_Historical!O1277</f>
        <v>-3.0822626060069344E-3</v>
      </c>
      <c r="I1277" s="55">
        <f>Bond_Historical!P1277</f>
        <v>-9.9126580665064349E-4</v>
      </c>
      <c r="J1277" s="55">
        <f>Equity_Historical!P1278</f>
        <v>1.1195113139891872E-2</v>
      </c>
      <c r="K1277" s="55">
        <f>Equity_Historical!Q1278</f>
        <v>8.9181709334388674E-3</v>
      </c>
      <c r="L1277" s="55">
        <f>Equity_Historical!R1278</f>
        <v>2.5216265065938484E-3</v>
      </c>
      <c r="M1277" s="55">
        <f>Equity_Historical!S1278</f>
        <v>1.0163120986498025E-2</v>
      </c>
      <c r="N1277" s="55">
        <f>Equity_Historical!T1278</f>
        <v>4.0246891667845971E-3</v>
      </c>
      <c r="O1277" s="55">
        <f>Equity_Historical!U1278</f>
        <v>-6.6057213377593007E-3</v>
      </c>
      <c r="P1277" s="55">
        <f>Equity_Historical!V1278</f>
        <v>-8.6640741069261562E-3</v>
      </c>
      <c r="Q1277" s="55">
        <f>Equity_Historical!W1278</f>
        <v>-8.972217194827322E-4</v>
      </c>
      <c r="R1277" s="55">
        <f>Equity_Historical!X1278</f>
        <v>4.9198385057492456E-3</v>
      </c>
      <c r="S1277" s="55">
        <f>Equity_Historical!Y1278</f>
        <v>6.631242426187193E-3</v>
      </c>
      <c r="T1277" s="55">
        <f>Equity_Historical!Z1278</f>
        <v>7.4347635754453741E-3</v>
      </c>
      <c r="V1277" s="55"/>
      <c r="W1277" s="55">
        <v>-2.5411315166784581E-3</v>
      </c>
      <c r="X1277" s="55">
        <v>-1.3288998221169183E-2</v>
      </c>
      <c r="Y1277" s="94">
        <f t="shared" si="81"/>
        <v>-8.9898515393728919E-3</v>
      </c>
      <c r="Z1277" s="54">
        <f t="shared" si="82"/>
        <v>991010.14846062707</v>
      </c>
      <c r="AA1277" s="54">
        <f t="shared" si="83"/>
        <v>-8989.8515393729322</v>
      </c>
      <c r="AB1277" s="101">
        <v>28354.74732591596</v>
      </c>
      <c r="AC1277" s="6">
        <f t="shared" si="80"/>
        <v>1081821.330494856</v>
      </c>
    </row>
    <row r="1278" spans="2:29">
      <c r="B1278" s="112">
        <v>45315</v>
      </c>
      <c r="C1278" s="33">
        <v>1274</v>
      </c>
      <c r="D1278" s="55">
        <f>Bond_Historical!K1278</f>
        <v>-2.0675712352572892E-3</v>
      </c>
      <c r="E1278" s="55">
        <f>Bond_Historical!L1278</f>
        <v>-2.2483089140639414E-3</v>
      </c>
      <c r="F1278" s="55">
        <f>Bond_Historical!M1278</f>
        <v>-2.2002527008343053E-3</v>
      </c>
      <c r="G1278" s="55">
        <f>Bond_Historical!N1278</f>
        <v>-1.9304333282325586E-3</v>
      </c>
      <c r="H1278" s="55">
        <f>Bond_Historical!O1278</f>
        <v>-2.1245835954437028E-3</v>
      </c>
      <c r="I1278" s="55">
        <f>Bond_Historical!P1278</f>
        <v>-1.1906974162728952E-3</v>
      </c>
      <c r="J1278" s="55">
        <f>Equity_Historical!P1279</f>
        <v>1.7113481669381196E-2</v>
      </c>
      <c r="K1278" s="55">
        <f>Equity_Historical!Q1279</f>
        <v>1.4177322504226739E-2</v>
      </c>
      <c r="L1278" s="55">
        <f>Equity_Historical!R1279</f>
        <v>-1.4228521574117383E-2</v>
      </c>
      <c r="M1278" s="55">
        <f>Equity_Historical!S1279</f>
        <v>-7.6126410018353633E-3</v>
      </c>
      <c r="N1278" s="55">
        <f>Equity_Historical!T1279</f>
        <v>-0.15134306343504614</v>
      </c>
      <c r="O1278" s="55">
        <f>Equity_Historical!U1279</f>
        <v>8.8957255612900545E-3</v>
      </c>
      <c r="P1278" s="55">
        <f>Equity_Historical!V1279</f>
        <v>-2.7569287237897821E-2</v>
      </c>
      <c r="Q1278" s="55">
        <f>Equity_Historical!W1279</f>
        <v>-9.0172183333049067E-3</v>
      </c>
      <c r="R1278" s="55">
        <f>Equity_Historical!X1279</f>
        <v>-4.452127197579008E-3</v>
      </c>
      <c r="S1278" s="55">
        <f>Equity_Historical!Y1279</f>
        <v>-3.4900703589058973E-3</v>
      </c>
      <c r="T1278" s="55">
        <f>Equity_Historical!Z1279</f>
        <v>2.4488837540901976E-3</v>
      </c>
      <c r="V1278" s="55"/>
      <c r="W1278" s="55">
        <v>-1.9886072683729054E-3</v>
      </c>
      <c r="X1278" s="55">
        <v>-0.11528771862436001</v>
      </c>
      <c r="Y1278" s="94">
        <f t="shared" si="81"/>
        <v>-6.9968074081965162E-2</v>
      </c>
      <c r="Z1278" s="54">
        <f t="shared" si="82"/>
        <v>930031.92591803486</v>
      </c>
      <c r="AA1278" s="54">
        <f t="shared" si="83"/>
        <v>-69968.07408196514</v>
      </c>
      <c r="AB1278" s="101">
        <v>28436.92997785355</v>
      </c>
      <c r="AC1278" s="6">
        <f t="shared" si="80"/>
        <v>1011853.2564128909</v>
      </c>
    </row>
    <row r="1279" spans="2:29">
      <c r="B1279" s="112">
        <v>45316</v>
      </c>
      <c r="C1279" s="33">
        <v>1275</v>
      </c>
      <c r="D1279" s="55">
        <f>Bond_Historical!K1279</f>
        <v>4.680545631255798E-3</v>
      </c>
      <c r="E1279" s="55">
        <f>Bond_Historical!L1279</f>
        <v>4.4916459939165756E-3</v>
      </c>
      <c r="F1279" s="55">
        <f>Bond_Historical!M1279</f>
        <v>3.5181197029580499E-3</v>
      </c>
      <c r="G1279" s="55">
        <f>Bond_Historical!N1279</f>
        <v>6.6031205830271618E-3</v>
      </c>
      <c r="H1279" s="55">
        <f>Bond_Historical!O1279</f>
        <v>3.2814950181203114E-3</v>
      </c>
      <c r="I1279" s="55">
        <f>Bond_Historical!P1279</f>
        <v>3.9635500336859626E-3</v>
      </c>
      <c r="J1279" s="55">
        <f>Equity_Historical!P1280</f>
        <v>2.5084291632981932E-2</v>
      </c>
      <c r="K1279" s="55">
        <f>Equity_Historical!Q1280</f>
        <v>6.3274805324387302E-3</v>
      </c>
      <c r="L1279" s="55">
        <f>Equity_Historical!R1280</f>
        <v>1.4474153242809554E-2</v>
      </c>
      <c r="M1279" s="55">
        <f>Equity_Historical!S1280</f>
        <v>1.0767470512655144E-2</v>
      </c>
      <c r="N1279" s="55">
        <f>Equity_Historical!T1280</f>
        <v>-1.4027959711543662E-3</v>
      </c>
      <c r="O1279" s="55">
        <f>Equity_Historical!U1280</f>
        <v>1.42094283734172E-2</v>
      </c>
      <c r="P1279" s="55">
        <f>Equity_Historical!V1280</f>
        <v>1.7382164131426157E-2</v>
      </c>
      <c r="Q1279" s="55">
        <f>Equity_Historical!W1280</f>
        <v>1.5169655590219574E-2</v>
      </c>
      <c r="R1279" s="55">
        <f>Equity_Historical!X1280</f>
        <v>-3.9403888973416575E-2</v>
      </c>
      <c r="S1279" s="55">
        <f>Equity_Historical!Y1280</f>
        <v>-1.6980761868887471E-3</v>
      </c>
      <c r="T1279" s="55">
        <f>Equity_Historical!Z1280</f>
        <v>1.1773588779216171E-2</v>
      </c>
      <c r="V1279" s="55"/>
      <c r="W1279" s="55">
        <v>4.8609480152459229E-3</v>
      </c>
      <c r="X1279" s="55">
        <v>1.060679144849873E-2</v>
      </c>
      <c r="Y1279" s="94">
        <f t="shared" si="81"/>
        <v>8.3084540751976067E-3</v>
      </c>
      <c r="Z1279" s="54">
        <f t="shared" si="82"/>
        <v>1008308.4540751976</v>
      </c>
      <c r="AA1279" s="54">
        <f t="shared" si="83"/>
        <v>8308.4540751975728</v>
      </c>
      <c r="AB1279" s="101">
        <v>28987.656879730057</v>
      </c>
      <c r="AC1279" s="6">
        <f t="shared" si="80"/>
        <v>1020161.7104880884</v>
      </c>
    </row>
    <row r="1280" spans="2:29">
      <c r="B1280" s="112">
        <v>45317</v>
      </c>
      <c r="C1280" s="33">
        <v>1276</v>
      </c>
      <c r="D1280" s="55">
        <f>Bond_Historical!K1280</f>
        <v>-1.5119744903938977E-3</v>
      </c>
      <c r="E1280" s="55">
        <f>Bond_Historical!L1280</f>
        <v>-1.12103946990148E-3</v>
      </c>
      <c r="F1280" s="55">
        <f>Bond_Historical!M1280</f>
        <v>-8.7832599271059526E-4</v>
      </c>
      <c r="G1280" s="55">
        <f>Bond_Historical!N1280</f>
        <v>-2.837674987441825E-3</v>
      </c>
      <c r="H1280" s="55">
        <f>Bond_Historical!O1280</f>
        <v>-9.6396124428886154E-4</v>
      </c>
      <c r="I1280" s="55">
        <f>Bond_Historical!P1280</f>
        <v>-1.7815868107623576E-3</v>
      </c>
      <c r="J1280" s="55">
        <f>Equity_Historical!P1281</f>
        <v>8.4825066429104583E-3</v>
      </c>
      <c r="K1280" s="55">
        <f>Equity_Historical!Q1281</f>
        <v>2.4386601725916181E-3</v>
      </c>
      <c r="L1280" s="55">
        <f>Equity_Historical!R1281</f>
        <v>8.7433516596576687E-3</v>
      </c>
      <c r="M1280" s="55">
        <f>Equity_Historical!S1281</f>
        <v>1.5626954550553216E-2</v>
      </c>
      <c r="N1280" s="55">
        <f>Equity_Historical!T1281</f>
        <v>8.6970491214702923E-3</v>
      </c>
      <c r="O1280" s="55">
        <f>Equity_Historical!U1281</f>
        <v>-3.8236707155830342E-3</v>
      </c>
      <c r="P1280" s="55">
        <f>Equity_Historical!V1281</f>
        <v>-1.4692158620782785E-2</v>
      </c>
      <c r="Q1280" s="55">
        <f>Equity_Historical!W1281</f>
        <v>3.8956438301935396E-3</v>
      </c>
      <c r="R1280" s="55">
        <f>Equity_Historical!X1281</f>
        <v>1.966753578051289E-2</v>
      </c>
      <c r="S1280" s="55">
        <f>Equity_Historical!Y1281</f>
        <v>-9.0535926971196841E-3</v>
      </c>
      <c r="T1280" s="55">
        <f>Equity_Historical!Z1281</f>
        <v>1.5508615669288315E-3</v>
      </c>
      <c r="V1280" s="55"/>
      <c r="W1280" s="55">
        <v>-1.7262441084939858E-3</v>
      </c>
      <c r="X1280" s="55">
        <v>-1.3567533804394641E-2</v>
      </c>
      <c r="Y1280" s="94">
        <f t="shared" si="81"/>
        <v>-8.8310179260343777E-3</v>
      </c>
      <c r="Z1280" s="54">
        <f t="shared" si="82"/>
        <v>991168.9820739656</v>
      </c>
      <c r="AA1280" s="54">
        <f t="shared" si="83"/>
        <v>-8831.0179260344012</v>
      </c>
      <c r="AB1280" s="101">
        <v>29394.296985036461</v>
      </c>
      <c r="AC1280" s="6">
        <f t="shared" si="80"/>
        <v>1011330.692562054</v>
      </c>
    </row>
    <row r="1281" spans="2:29">
      <c r="B1281" s="112">
        <v>45320</v>
      </c>
      <c r="C1281" s="33">
        <v>1277</v>
      </c>
      <c r="D1281" s="55">
        <f>Bond_Historical!K1281</f>
        <v>3.9810834977010599E-3</v>
      </c>
      <c r="E1281" s="55">
        <f>Bond_Historical!L1281</f>
        <v>3.9688594064525833E-3</v>
      </c>
      <c r="F1281" s="55">
        <f>Bond_Historical!M1281</f>
        <v>3.946405939072921E-3</v>
      </c>
      <c r="G1281" s="55">
        <f>Bond_Historical!N1281</f>
        <v>4.1166480394567084E-3</v>
      </c>
      <c r="H1281" s="55">
        <f>Bond_Historical!O1281</f>
        <v>3.4661937384530806E-3</v>
      </c>
      <c r="I1281" s="55">
        <f>Bond_Historical!P1281</f>
        <v>4.3494766234092987E-3</v>
      </c>
      <c r="J1281" s="55">
        <f>Equity_Historical!P1282</f>
        <v>1.2613112411277415E-3</v>
      </c>
      <c r="K1281" s="55">
        <f>Equity_Historical!Q1282</f>
        <v>1.7305055234107261E-2</v>
      </c>
      <c r="L1281" s="55">
        <f>Equity_Historical!R1282</f>
        <v>4.6763713044931142E-3</v>
      </c>
      <c r="M1281" s="55">
        <f>Equity_Historical!S1282</f>
        <v>8.0305247174195429E-3</v>
      </c>
      <c r="N1281" s="55">
        <f>Equity_Historical!T1282</f>
        <v>-1.8100110154253349E-2</v>
      </c>
      <c r="O1281" s="55">
        <f>Equity_Historical!U1282</f>
        <v>2.6086041662582667E-3</v>
      </c>
      <c r="P1281" s="55">
        <f>Equity_Historical!V1282</f>
        <v>9.1827488221796743E-3</v>
      </c>
      <c r="Q1281" s="55">
        <f>Equity_Historical!W1282</f>
        <v>6.3118970452980009E-3</v>
      </c>
      <c r="R1281" s="55">
        <f>Equity_Historical!X1282</f>
        <v>2.6594349601532672E-3</v>
      </c>
      <c r="S1281" s="55">
        <f>Equity_Historical!Y1282</f>
        <v>-3.592331579687638E-3</v>
      </c>
      <c r="T1281" s="55">
        <f>Equity_Historical!Z1282</f>
        <v>1.0261735518284814E-2</v>
      </c>
      <c r="V1281" s="55"/>
      <c r="W1281" s="55">
        <v>4.03182740166341E-3</v>
      </c>
      <c r="X1281" s="55">
        <v>-1.5809338060819963E-2</v>
      </c>
      <c r="Y1281" s="94">
        <f t="shared" si="81"/>
        <v>-7.8728718758266127E-3</v>
      </c>
      <c r="Z1281" s="54">
        <f t="shared" si="82"/>
        <v>992127.12812417338</v>
      </c>
      <c r="AA1281" s="54">
        <f t="shared" si="83"/>
        <v>-7872.8718758266186</v>
      </c>
      <c r="AB1281" s="101">
        <v>29718.035804759362</v>
      </c>
      <c r="AC1281" s="6">
        <f t="shared" si="80"/>
        <v>1003457.8206862274</v>
      </c>
    </row>
    <row r="1282" spans="2:29">
      <c r="B1282" s="112">
        <v>45321</v>
      </c>
      <c r="C1282" s="33">
        <v>1278</v>
      </c>
      <c r="D1282" s="55">
        <f>Bond_Historical!K1282</f>
        <v>1.7794584445744439E-3</v>
      </c>
      <c r="E1282" s="55">
        <f>Bond_Historical!L1282</f>
        <v>1.9278957309280572E-3</v>
      </c>
      <c r="F1282" s="55">
        <f>Bond_Historical!M1282</f>
        <v>8.7500022931569547E-4</v>
      </c>
      <c r="G1282" s="55">
        <f>Bond_Historical!N1282</f>
        <v>3.1899861668067161E-3</v>
      </c>
      <c r="H1282" s="55">
        <f>Bond_Historical!O1282</f>
        <v>5.7647174932932488E-4</v>
      </c>
      <c r="I1282" s="55">
        <f>Bond_Historical!P1282</f>
        <v>1.3799926411517049E-3</v>
      </c>
      <c r="J1282" s="55">
        <f>Equity_Historical!P1283</f>
        <v>1.6540428629793397E-2</v>
      </c>
      <c r="K1282" s="55">
        <f>Equity_Historical!Q1283</f>
        <v>-2.3966943237850855E-3</v>
      </c>
      <c r="L1282" s="55">
        <f>Equity_Historical!R1283</f>
        <v>3.3270021658252566E-3</v>
      </c>
      <c r="M1282" s="55">
        <f>Equity_Historical!S1283</f>
        <v>5.7260636792993416E-3</v>
      </c>
      <c r="N1282" s="55">
        <f>Equity_Historical!T1283</f>
        <v>-8.8565415511565292E-3</v>
      </c>
      <c r="O1282" s="55">
        <f>Equity_Historical!U1283</f>
        <v>2.0287274576658607E-2</v>
      </c>
      <c r="P1282" s="55">
        <f>Equity_Historical!V1283</f>
        <v>-1.7990213364888291E-2</v>
      </c>
      <c r="Q1282" s="55">
        <f>Equity_Historical!W1283</f>
        <v>9.9307312650597336E-4</v>
      </c>
      <c r="R1282" s="55">
        <f>Equity_Historical!X1283</f>
        <v>-1.8449894827601231E-3</v>
      </c>
      <c r="S1282" s="55">
        <f>Equity_Historical!Y1283</f>
        <v>-1.9433455886957249E-2</v>
      </c>
      <c r="T1282" s="55">
        <f>Equity_Historical!Z1283</f>
        <v>-1.8877683111168057E-3</v>
      </c>
      <c r="V1282" s="55"/>
      <c r="W1282" s="55">
        <v>1.9661774142666175E-3</v>
      </c>
      <c r="X1282" s="55">
        <v>-9.5080308458517573E-3</v>
      </c>
      <c r="Y1282" s="94">
        <f t="shared" si="81"/>
        <v>-4.9183475418044069E-3</v>
      </c>
      <c r="Z1282" s="54">
        <f t="shared" si="82"/>
        <v>995081.65245819557</v>
      </c>
      <c r="AA1282" s="54">
        <f t="shared" si="83"/>
        <v>-4918.3475418044254</v>
      </c>
      <c r="AB1282" s="101">
        <v>30242.773683330743</v>
      </c>
      <c r="AC1282" s="6">
        <f t="shared" si="80"/>
        <v>998539.47314442298</v>
      </c>
    </row>
    <row r="1283" spans="2:29">
      <c r="B1283" s="112">
        <v>45322</v>
      </c>
      <c r="C1283" s="33">
        <v>1279</v>
      </c>
      <c r="D1283" s="55">
        <f>Bond_Historical!K1283</f>
        <v>4.2307995183591494E-3</v>
      </c>
      <c r="E1283" s="55">
        <f>Bond_Historical!L1283</f>
        <v>4.5512187917412603E-3</v>
      </c>
      <c r="F1283" s="55">
        <f>Bond_Historical!M1283</f>
        <v>5.6681050674344466E-3</v>
      </c>
      <c r="G1283" s="55">
        <f>Bond_Historical!N1283</f>
        <v>2.5447172739366882E-3</v>
      </c>
      <c r="H1283" s="55">
        <f>Bond_Historical!O1283</f>
        <v>5.9381975209942513E-3</v>
      </c>
      <c r="I1283" s="55">
        <f>Bond_Historical!P1283</f>
        <v>3.3435544349738108E-3</v>
      </c>
      <c r="J1283" s="55">
        <f>Equity_Historical!P1284</f>
        <v>-1.9648148082100362E-2</v>
      </c>
      <c r="K1283" s="55">
        <f>Equity_Historical!Q1284</f>
        <v>-2.5108884149709337E-2</v>
      </c>
      <c r="L1283" s="55">
        <f>Equity_Historical!R1284</f>
        <v>-2.0553812821307769E-3</v>
      </c>
      <c r="M1283" s="55">
        <f>Equity_Historical!S1284</f>
        <v>-7.1626966782328367E-3</v>
      </c>
      <c r="N1283" s="55">
        <f>Equity_Historical!T1284</f>
        <v>-1.8437424108396369E-2</v>
      </c>
      <c r="O1283" s="55">
        <f>Equity_Historical!U1284</f>
        <v>-1.0894800018869966E-2</v>
      </c>
      <c r="P1283" s="55">
        <f>Equity_Historical!V1284</f>
        <v>4.6009050600897888E-4</v>
      </c>
      <c r="Q1283" s="55">
        <f>Equity_Historical!W1284</f>
        <v>2.4231463241149091E-3</v>
      </c>
      <c r="R1283" s="55">
        <f>Equity_Historical!X1284</f>
        <v>1.6014478548339556E-2</v>
      </c>
      <c r="S1283" s="55">
        <f>Equity_Historical!Y1284</f>
        <v>-1.954739485671279E-2</v>
      </c>
      <c r="T1283" s="55">
        <f>Equity_Historical!Z1284</f>
        <v>-8.4756022699977243E-3</v>
      </c>
      <c r="V1283" s="55"/>
      <c r="W1283" s="55">
        <v>4.0348608313134421E-3</v>
      </c>
      <c r="X1283" s="55">
        <v>-1.3422444675353447E-2</v>
      </c>
      <c r="Y1283" s="94">
        <f t="shared" si="81"/>
        <v>-6.4395224726866906E-3</v>
      </c>
      <c r="Z1283" s="54">
        <f t="shared" si="82"/>
        <v>993560.47752731328</v>
      </c>
      <c r="AA1283" s="54">
        <f t="shared" si="83"/>
        <v>-6439.5224726867164</v>
      </c>
      <c r="AB1283" s="101">
        <v>30337.330632720608</v>
      </c>
      <c r="AC1283" s="6">
        <f t="shared" si="80"/>
        <v>992099.95067173627</v>
      </c>
    </row>
    <row r="1284" spans="2:29">
      <c r="B1284" s="112">
        <v>45323</v>
      </c>
      <c r="C1284" s="33">
        <v>1280</v>
      </c>
      <c r="D1284" s="55">
        <f>Bond_Historical!K1284</f>
        <v>6.0186195802005762E-3</v>
      </c>
      <c r="E1284" s="55">
        <f>Bond_Historical!L1284</f>
        <v>5.6818050854579149E-3</v>
      </c>
      <c r="F1284" s="55">
        <f>Bond_Historical!M1284</f>
        <v>5.7792851412471636E-3</v>
      </c>
      <c r="G1284" s="55">
        <f>Bond_Historical!N1284</f>
        <v>7.7039294506833396E-3</v>
      </c>
      <c r="H1284" s="55">
        <f>Bond_Historical!O1284</f>
        <v>1.7174345185402345E-3</v>
      </c>
      <c r="I1284" s="55">
        <f>Bond_Historical!P1284</f>
        <v>5.046010697821986E-3</v>
      </c>
      <c r="J1284" s="55">
        <f>Equity_Historical!P1285</f>
        <v>-4.0935474889480751E-3</v>
      </c>
      <c r="K1284" s="55">
        <f>Equity_Historical!Q1285</f>
        <v>1.1822970279362102E-2</v>
      </c>
      <c r="L1284" s="55">
        <f>Equity_Historical!R1285</f>
        <v>1.8348023177277014E-2</v>
      </c>
      <c r="M1284" s="55">
        <f>Equity_Historical!S1285</f>
        <v>1.6700985713322659E-2</v>
      </c>
      <c r="N1284" s="55">
        <f>Equity_Historical!T1285</f>
        <v>2.5856602756640619E-3</v>
      </c>
      <c r="O1284" s="55">
        <f>Equity_Historical!U1285</f>
        <v>-3.6197862238773839E-3</v>
      </c>
      <c r="P1284" s="55">
        <f>Equity_Historical!V1285</f>
        <v>1.390746732469034E-2</v>
      </c>
      <c r="Q1284" s="55">
        <f>Equity_Historical!W1285</f>
        <v>2.0471114203939069E-2</v>
      </c>
      <c r="R1284" s="55">
        <f>Equity_Historical!X1285</f>
        <v>-9.0295280097493682E-3</v>
      </c>
      <c r="S1284" s="55">
        <f>Equity_Historical!Y1285</f>
        <v>1.3252437935064594E-2</v>
      </c>
      <c r="T1284" s="55">
        <f>Equity_Historical!Z1285</f>
        <v>2.540682915368947E-4</v>
      </c>
      <c r="V1284" s="55"/>
      <c r="W1284" s="55">
        <v>6.1064790835850214E-3</v>
      </c>
      <c r="X1284" s="55">
        <v>-8.4218814502768908E-4</v>
      </c>
      <c r="Y1284" s="94">
        <f t="shared" si="81"/>
        <v>1.9372787464173955E-3</v>
      </c>
      <c r="Z1284" s="54">
        <f t="shared" si="82"/>
        <v>1001937.2787464174</v>
      </c>
      <c r="AA1284" s="54">
        <f t="shared" si="83"/>
        <v>1937.2787464173744</v>
      </c>
      <c r="AB1284" s="101">
        <v>30402.189567173598</v>
      </c>
      <c r="AC1284" s="6">
        <f t="shared" si="80"/>
        <v>994037.22941815364</v>
      </c>
    </row>
    <row r="1285" spans="2:29">
      <c r="B1285" s="112">
        <v>45324</v>
      </c>
      <c r="C1285" s="33">
        <v>1281</v>
      </c>
      <c r="D1285" s="55">
        <f>Bond_Historical!K1285</f>
        <v>-9.0005706542610163E-3</v>
      </c>
      <c r="E1285" s="55">
        <f>Bond_Historical!L1285</f>
        <v>-9.1998573089125957E-3</v>
      </c>
      <c r="F1285" s="55">
        <f>Bond_Historical!M1285</f>
        <v>-9.5777332954661721E-3</v>
      </c>
      <c r="G1285" s="55">
        <f>Bond_Historical!N1285</f>
        <v>-9.1714795359689131E-3</v>
      </c>
      <c r="H1285" s="55">
        <f>Bond_Historical!O1285</f>
        <v>-9.5786075389374756E-3</v>
      </c>
      <c r="I1285" s="55">
        <f>Bond_Historical!P1285</f>
        <v>-6.8782867928434705E-3</v>
      </c>
      <c r="J1285" s="55">
        <f>Equity_Historical!P1286</f>
        <v>-4.1103735217495408E-3</v>
      </c>
      <c r="K1285" s="55">
        <f>Equity_Historical!Q1286</f>
        <v>0.18496507125653802</v>
      </c>
      <c r="L1285" s="55">
        <f>Equity_Historical!R1286</f>
        <v>7.458385386029184E-3</v>
      </c>
      <c r="M1285" s="55">
        <f>Equity_Historical!S1286</f>
        <v>-8.5192307404934591E-3</v>
      </c>
      <c r="N1285" s="55">
        <f>Equity_Historical!T1286</f>
        <v>6.4350111012937512E-3</v>
      </c>
      <c r="O1285" s="55">
        <f>Equity_Historical!U1286</f>
        <v>5.7395555769092291E-3</v>
      </c>
      <c r="P1285" s="55">
        <f>Equity_Historical!V1286</f>
        <v>-2.490562043150624E-2</v>
      </c>
      <c r="Q1285" s="55">
        <f>Equity_Historical!W1286</f>
        <v>-1.8273324468361996E-2</v>
      </c>
      <c r="R1285" s="55">
        <f>Equity_Historical!X1286</f>
        <v>6.0745329392294968E-3</v>
      </c>
      <c r="S1285" s="55">
        <f>Equity_Historical!Y1286</f>
        <v>-5.4197772114513102E-3</v>
      </c>
      <c r="T1285" s="55">
        <f>Equity_Historical!Z1286</f>
        <v>-2.7470450868568985E-3</v>
      </c>
      <c r="V1285" s="55"/>
      <c r="W1285" s="55">
        <v>-8.9916988819956079E-3</v>
      </c>
      <c r="X1285" s="55">
        <v>-1.0271135310808699E-2</v>
      </c>
      <c r="Y1285" s="94">
        <f t="shared" si="81"/>
        <v>-9.7593607392834625E-3</v>
      </c>
      <c r="Z1285" s="54">
        <f t="shared" si="82"/>
        <v>990240.6392607165</v>
      </c>
      <c r="AA1285" s="54">
        <f t="shared" si="83"/>
        <v>-9759.3607392834965</v>
      </c>
      <c r="AB1285" s="101">
        <v>30907.976763703045</v>
      </c>
      <c r="AC1285" s="6">
        <f t="shared" ref="AC1285:AC1322" si="84">AC1284+AA1285</f>
        <v>984277.86867887015</v>
      </c>
    </row>
    <row r="1286" spans="2:29">
      <c r="B1286" s="112">
        <v>45327</v>
      </c>
      <c r="C1286" s="33">
        <v>1282</v>
      </c>
      <c r="D1286" s="55">
        <f>Bond_Historical!K1286</f>
        <v>-7.9769696597567046E-3</v>
      </c>
      <c r="E1286" s="55">
        <f>Bond_Historical!L1286</f>
        <v>-8.2607207909499887E-3</v>
      </c>
      <c r="F1286" s="55">
        <f>Bond_Historical!M1286</f>
        <v>-7.4643504886123448E-3</v>
      </c>
      <c r="G1286" s="55">
        <f>Bond_Historical!N1286</f>
        <v>-9.6246530402833898E-3</v>
      </c>
      <c r="H1286" s="55">
        <f>Bond_Historical!O1286</f>
        <v>-5.2108848905987812E-3</v>
      </c>
      <c r="I1286" s="55">
        <f>Bond_Historical!P1286</f>
        <v>-4.9421587516452134E-3</v>
      </c>
      <c r="J1286" s="55">
        <f>Equity_Historical!P1287</f>
        <v>-4.1273384484072475E-3</v>
      </c>
      <c r="K1286" s="55">
        <f>Equity_Historical!Q1287</f>
        <v>-3.335067352833105E-2</v>
      </c>
      <c r="L1286" s="55">
        <f>Equity_Historical!R1287</f>
        <v>-5.3810245956815717E-3</v>
      </c>
      <c r="M1286" s="55">
        <f>Equity_Historical!S1287</f>
        <v>3.2540131584912848E-3</v>
      </c>
      <c r="N1286" s="55">
        <f>Equity_Historical!T1287</f>
        <v>-1.8613481936525077E-2</v>
      </c>
      <c r="O1286" s="55">
        <f>Equity_Historical!U1287</f>
        <v>-1.3171608160022423E-3</v>
      </c>
      <c r="P1286" s="55">
        <f>Equity_Historical!V1287</f>
        <v>-2.1098458960446483E-2</v>
      </c>
      <c r="Q1286" s="55">
        <f>Equity_Historical!W1287</f>
        <v>-1.5821550061689598E-2</v>
      </c>
      <c r="R1286" s="55">
        <f>Equity_Historical!X1287</f>
        <v>-1.4351024979490052E-2</v>
      </c>
      <c r="S1286" s="55">
        <f>Equity_Historical!Y1287</f>
        <v>9.7984032847510099E-3</v>
      </c>
      <c r="T1286" s="55">
        <f>Equity_Historical!Z1287</f>
        <v>-1.6876221484016938E-2</v>
      </c>
      <c r="V1286" s="55"/>
      <c r="W1286" s="55">
        <v>-7.9603355709469987E-3</v>
      </c>
      <c r="X1286" s="55">
        <v>-2.0318486405833995E-2</v>
      </c>
      <c r="Y1286" s="94">
        <f t="shared" ref="Y1286:Y1322" si="85">W1286*$AF$2+X1286*$AG$2</f>
        <v>-1.5375226071879198E-2</v>
      </c>
      <c r="Z1286" s="54">
        <f t="shared" ref="Z1286:Z1322" si="86">Y1286*$AW$7+$AW$7</f>
        <v>984624.77392812085</v>
      </c>
      <c r="AA1286" s="54">
        <f t="shared" ref="AA1286:AA1322" si="87">Z1286-$AW$7</f>
        <v>-15375.226071879151</v>
      </c>
      <c r="AB1286" s="101">
        <v>31042.139827775187</v>
      </c>
      <c r="AC1286" s="6">
        <f t="shared" si="84"/>
        <v>968902.64260699099</v>
      </c>
    </row>
    <row r="1287" spans="2:29">
      <c r="B1287" s="112">
        <v>45328</v>
      </c>
      <c r="C1287" s="33">
        <v>1283</v>
      </c>
      <c r="D1287" s="55">
        <f>Bond_Historical!K1287</f>
        <v>4.6839920901052623E-3</v>
      </c>
      <c r="E1287" s="55">
        <f>Bond_Historical!L1287</f>
        <v>5.2091541734743197E-3</v>
      </c>
      <c r="F1287" s="55">
        <f>Bond_Historical!M1287</f>
        <v>4.3975494796301496E-3</v>
      </c>
      <c r="G1287" s="55">
        <f>Bond_Historical!N1287</f>
        <v>5.6027337749955681E-3</v>
      </c>
      <c r="H1287" s="55">
        <f>Bond_Historical!O1287</f>
        <v>3.2840305998394028E-3</v>
      </c>
      <c r="I1287" s="55">
        <f>Bond_Historical!P1287</f>
        <v>2.573001572961186E-3</v>
      </c>
      <c r="J1287" s="55">
        <f>Equity_Historical!P1288</f>
        <v>6.8694638458409651E-3</v>
      </c>
      <c r="K1287" s="55">
        <f>Equity_Historical!Q1288</f>
        <v>-1.026121042132758E-2</v>
      </c>
      <c r="L1287" s="55">
        <f>Equity_Historical!R1288</f>
        <v>6.7952717705392135E-3</v>
      </c>
      <c r="M1287" s="55">
        <f>Equity_Historical!S1288</f>
        <v>1.2510169397279461E-2</v>
      </c>
      <c r="N1287" s="55">
        <f>Equity_Historical!T1288</f>
        <v>7.1397007773482998E-2</v>
      </c>
      <c r="O1287" s="55">
        <f>Equity_Historical!U1288</f>
        <v>3.4325319154574195E-3</v>
      </c>
      <c r="P1287" s="55">
        <f>Equity_Historical!V1288</f>
        <v>1.1544426925609206E-2</v>
      </c>
      <c r="Q1287" s="55">
        <f>Equity_Historical!W1288</f>
        <v>1.1146114128604992E-3</v>
      </c>
      <c r="R1287" s="55">
        <f>Equity_Historical!X1288</f>
        <v>1.5212991279130322E-2</v>
      </c>
      <c r="S1287" s="55">
        <f>Equity_Historical!Y1288</f>
        <v>8.594755881974659E-3</v>
      </c>
      <c r="T1287" s="55">
        <f>Equity_Historical!Z1288</f>
        <v>7.4071347965988339E-3</v>
      </c>
      <c r="V1287" s="55"/>
      <c r="W1287" s="55">
        <v>4.7077729549910513E-3</v>
      </c>
      <c r="X1287" s="55">
        <v>5.2161235666638252E-2</v>
      </c>
      <c r="Y1287" s="94">
        <f t="shared" si="85"/>
        <v>3.3179850581979371E-2</v>
      </c>
      <c r="Z1287" s="54">
        <f t="shared" si="86"/>
        <v>1033179.8505819794</v>
      </c>
      <c r="AA1287" s="54">
        <f t="shared" si="87"/>
        <v>33179.850581979379</v>
      </c>
      <c r="AB1287" s="101">
        <v>31649.204833443975</v>
      </c>
      <c r="AC1287" s="6">
        <f t="shared" si="84"/>
        <v>1002082.4931889704</v>
      </c>
    </row>
    <row r="1288" spans="2:29">
      <c r="B1288" s="112">
        <v>45329</v>
      </c>
      <c r="C1288" s="33">
        <v>1284</v>
      </c>
      <c r="D1288" s="55">
        <f>Bond_Historical!K1288</f>
        <v>-1.9260674751685532E-3</v>
      </c>
      <c r="E1288" s="55">
        <f>Bond_Historical!L1288</f>
        <v>-2.0395804848067894E-3</v>
      </c>
      <c r="F1288" s="55">
        <f>Bond_Historical!M1288</f>
        <v>-1.7567970384976756E-3</v>
      </c>
      <c r="G1288" s="55">
        <f>Bond_Historical!N1288</f>
        <v>-2.9352913959845637E-3</v>
      </c>
      <c r="H1288" s="55">
        <f>Bond_Historical!O1288</f>
        <v>-2.1236858259473775E-3</v>
      </c>
      <c r="I1288" s="55">
        <f>Bond_Historical!P1288</f>
        <v>-3.9547537032890036E-4</v>
      </c>
      <c r="J1288" s="55">
        <f>Equity_Historical!P1289</f>
        <v>-2.9344398144457465E-4</v>
      </c>
      <c r="K1288" s="55">
        <f>Equity_Historical!Q1289</f>
        <v>3.2178147601198387E-2</v>
      </c>
      <c r="L1288" s="55">
        <f>Equity_Historical!R1289</f>
        <v>-2.5354211568279737E-3</v>
      </c>
      <c r="M1288" s="55">
        <f>Equity_Historical!S1289</f>
        <v>-1.9642132951144593E-2</v>
      </c>
      <c r="N1288" s="55">
        <f>Equity_Historical!T1289</f>
        <v>1.1193616329030397E-2</v>
      </c>
      <c r="O1288" s="55">
        <f>Equity_Historical!U1289</f>
        <v>1.8827894811980193E-3</v>
      </c>
      <c r="P1288" s="55">
        <f>Equity_Historical!V1289</f>
        <v>1.012231662038615E-2</v>
      </c>
      <c r="Q1288" s="55">
        <f>Equity_Historical!W1289</f>
        <v>-3.3474103098519647E-3</v>
      </c>
      <c r="R1288" s="55">
        <f>Equity_Historical!X1289</f>
        <v>1.6931517130652902E-2</v>
      </c>
      <c r="S1288" s="55">
        <f>Equity_Historical!Y1289</f>
        <v>5.8093626673196019E-4</v>
      </c>
      <c r="T1288" s="55">
        <f>Equity_Historical!Z1289</f>
        <v>-7.614331872961861E-3</v>
      </c>
      <c r="V1288" s="55"/>
      <c r="W1288" s="55">
        <v>-2.063863924534315E-3</v>
      </c>
      <c r="X1288" s="55">
        <v>3.3730951415595588E-2</v>
      </c>
      <c r="Y1288" s="94">
        <f t="shared" si="85"/>
        <v>1.9413025279543628E-2</v>
      </c>
      <c r="Z1288" s="54">
        <f t="shared" si="86"/>
        <v>1019413.0252795436</v>
      </c>
      <c r="AA1288" s="54">
        <f t="shared" si="87"/>
        <v>19413.025279543595</v>
      </c>
      <c r="AB1288" s="101">
        <v>32543.762999289786</v>
      </c>
      <c r="AC1288" s="6">
        <f t="shared" si="84"/>
        <v>1021495.518468514</v>
      </c>
    </row>
    <row r="1289" spans="2:29">
      <c r="B1289" s="112">
        <v>45330</v>
      </c>
      <c r="C1289" s="33">
        <v>1285</v>
      </c>
      <c r="D1289" s="55">
        <f>Bond_Historical!K1289</f>
        <v>-2.619869806958987E-3</v>
      </c>
      <c r="E1289" s="55">
        <f>Bond_Historical!L1289</f>
        <v>-3.0671661180221572E-3</v>
      </c>
      <c r="F1289" s="55">
        <f>Bond_Historical!M1289</f>
        <v>-2.2001793648960808E-3</v>
      </c>
      <c r="G1289" s="55">
        <f>Bond_Historical!N1289</f>
        <v>-5.1574674853158238E-3</v>
      </c>
      <c r="H1289" s="55">
        <f>Bond_Historical!O1289</f>
        <v>-9.669121190144733E-4</v>
      </c>
      <c r="I1289" s="55">
        <f>Bond_Historical!P1289</f>
        <v>-3.9557218118616786E-4</v>
      </c>
      <c r="J1289" s="55">
        <f>Equity_Historical!P1290</f>
        <v>1.6975044351557646E-2</v>
      </c>
      <c r="K1289" s="55">
        <f>Equity_Historical!Q1290</f>
        <v>8.7274574917501268E-4</v>
      </c>
      <c r="L1289" s="55">
        <f>Equity_Historical!R1290</f>
        <v>-5.8986931372847994E-5</v>
      </c>
      <c r="M1289" s="55">
        <f>Equity_Historical!S1290</f>
        <v>3.5753967001127179E-2</v>
      </c>
      <c r="N1289" s="55">
        <f>Equity_Historical!T1290</f>
        <v>9.2828942193617335E-3</v>
      </c>
      <c r="O1289" s="55">
        <f>Equity_Historical!U1290</f>
        <v>-3.597582655231022E-3</v>
      </c>
      <c r="P1289" s="55">
        <f>Equity_Historical!V1290</f>
        <v>1.0331043912469777E-4</v>
      </c>
      <c r="Q1289" s="55">
        <f>Equity_Historical!W1290</f>
        <v>-8.9817843835492371E-3</v>
      </c>
      <c r="R1289" s="55">
        <f>Equity_Historical!X1290</f>
        <v>1.3468556254564309E-3</v>
      </c>
      <c r="S1289" s="55">
        <f>Equity_Historical!Y1290</f>
        <v>-5.7713184378902762E-3</v>
      </c>
      <c r="T1289" s="55">
        <f>Equity_Historical!Z1290</f>
        <v>-3.1107774103413753E-4</v>
      </c>
      <c r="V1289" s="55"/>
      <c r="W1289" s="55">
        <v>-3.0840687724619301E-3</v>
      </c>
      <c r="X1289" s="55">
        <v>-5.4016050029307445E-3</v>
      </c>
      <c r="Y1289" s="94">
        <f t="shared" si="85"/>
        <v>-4.4745905107432191E-3</v>
      </c>
      <c r="Z1289" s="54">
        <f t="shared" si="86"/>
        <v>995525.4094892568</v>
      </c>
      <c r="AA1289" s="54">
        <f t="shared" si="87"/>
        <v>-4474.5905107432045</v>
      </c>
      <c r="AB1289" s="101">
        <v>33045.401001319638</v>
      </c>
      <c r="AC1289" s="6">
        <f t="shared" si="84"/>
        <v>1017020.9279577708</v>
      </c>
    </row>
    <row r="1290" spans="2:29">
      <c r="B1290" s="112">
        <v>45331</v>
      </c>
      <c r="C1290" s="33">
        <v>1286</v>
      </c>
      <c r="D1290" s="55">
        <f>Bond_Historical!K1290</f>
        <v>-8.2862877758557696E-4</v>
      </c>
      <c r="E1290" s="55">
        <f>Bond_Historical!L1290</f>
        <v>-3.0727472558249693E-4</v>
      </c>
      <c r="F1290" s="55">
        <f>Bond_Historical!M1290</f>
        <v>-8.8147326662046401E-4</v>
      </c>
      <c r="G1290" s="55">
        <f>Bond_Historical!N1290</f>
        <v>-1.2934709094207782E-3</v>
      </c>
      <c r="H1290" s="55">
        <f>Bond_Historical!O1290</f>
        <v>-1.3551253930188709E-3</v>
      </c>
      <c r="I1290" s="55">
        <f>Bond_Historical!P1290</f>
        <v>9.8861734830711211E-4</v>
      </c>
      <c r="J1290" s="55">
        <f>Equity_Historical!P1291</f>
        <v>-2.1387019050561538E-2</v>
      </c>
      <c r="K1290" s="55">
        <f>Equity_Historical!Q1291</f>
        <v>-4.0294567014304899E-3</v>
      </c>
      <c r="L1290" s="55">
        <f>Equity_Historical!R1291</f>
        <v>-5.3153692565888525E-4</v>
      </c>
      <c r="M1290" s="55">
        <f>Equity_Historical!S1291</f>
        <v>-1.3821886771373747E-3</v>
      </c>
      <c r="N1290" s="55">
        <f>Equity_Historical!T1291</f>
        <v>8.6065920117160775E-3</v>
      </c>
      <c r="O1290" s="55">
        <f>Equity_Historical!U1291</f>
        <v>1.2006061943633411E-3</v>
      </c>
      <c r="P1290" s="55">
        <f>Equity_Historical!V1291</f>
        <v>4.1228825559328115E-3</v>
      </c>
      <c r="Q1290" s="55">
        <f>Equity_Historical!W1291</f>
        <v>4.388616051369529E-3</v>
      </c>
      <c r="R1290" s="55">
        <f>Equity_Historical!X1291</f>
        <v>-3.6021555386265905E-3</v>
      </c>
      <c r="S1290" s="55">
        <f>Equity_Historical!Y1291</f>
        <v>4.0855863108331097E-3</v>
      </c>
      <c r="T1290" s="55">
        <f>Equity_Historical!Z1291</f>
        <v>-1.1836540047550314E-2</v>
      </c>
      <c r="V1290" s="55"/>
      <c r="W1290" s="55">
        <v>-6.9292535299547839E-4</v>
      </c>
      <c r="X1290" s="55">
        <v>1.064179456355081E-2</v>
      </c>
      <c r="Y1290" s="94">
        <f t="shared" si="85"/>
        <v>6.1079065969322941E-3</v>
      </c>
      <c r="Z1290" s="54">
        <f t="shared" si="86"/>
        <v>1006107.9065969323</v>
      </c>
      <c r="AA1290" s="54">
        <f t="shared" si="87"/>
        <v>6107.9065969323274</v>
      </c>
      <c r="AB1290" s="101">
        <v>33100.658299753093</v>
      </c>
      <c r="AC1290" s="6">
        <f t="shared" si="84"/>
        <v>1023128.8345547031</v>
      </c>
    </row>
    <row r="1291" spans="2:29">
      <c r="B1291" s="112">
        <v>45334</v>
      </c>
      <c r="C1291" s="33">
        <v>1287</v>
      </c>
      <c r="D1291" s="55">
        <f>Bond_Historical!K1291</f>
        <v>2.7628125991343178E-4</v>
      </c>
      <c r="E1291" s="55">
        <f>Bond_Historical!L1291</f>
        <v>2.0486715493692989E-4</v>
      </c>
      <c r="F1291" s="55">
        <f>Bond_Historical!M1291</f>
        <v>8.8147326662036947E-4</v>
      </c>
      <c r="G1291" s="55">
        <f>Bond_Historical!N1291</f>
        <v>9.2387075459368986E-5</v>
      </c>
      <c r="H1291" s="55">
        <f>Bond_Historical!O1291</f>
        <v>3.8735502238952099E-4</v>
      </c>
      <c r="I1291" s="55">
        <f>Bond_Historical!P1291</f>
        <v>1.7770282014911835E-3</v>
      </c>
      <c r="J1291" s="55">
        <f>Equity_Historical!P1292</f>
        <v>1.3662741271852267E-2</v>
      </c>
      <c r="K1291" s="55">
        <f>Equity_Historical!Q1292</f>
        <v>1.6862606487791645E-3</v>
      </c>
      <c r="L1291" s="55">
        <f>Equity_Historical!R1292</f>
        <v>6.0074042774591902E-3</v>
      </c>
      <c r="M1291" s="55">
        <f>Equity_Historical!S1292</f>
        <v>-3.9525365510261016E-4</v>
      </c>
      <c r="N1291" s="55">
        <f>Equity_Historical!T1292</f>
        <v>1.1605040598245287E-2</v>
      </c>
      <c r="O1291" s="55">
        <f>Equity_Historical!U1292</f>
        <v>4.4469744132892728E-3</v>
      </c>
      <c r="P1291" s="55">
        <f>Equity_Historical!V1292</f>
        <v>-1.3826884319460192E-2</v>
      </c>
      <c r="Q1291" s="55">
        <f>Equity_Historical!W1292</f>
        <v>4.369530498304474E-3</v>
      </c>
      <c r="R1291" s="55">
        <f>Equity_Historical!X1292</f>
        <v>-1.1197949914364068E-3</v>
      </c>
      <c r="S1291" s="55">
        <f>Equity_Historical!Y1292</f>
        <v>-9.0426786391200019E-3</v>
      </c>
      <c r="T1291" s="55">
        <f>Equity_Historical!Z1292</f>
        <v>2.1021191297064222E-2</v>
      </c>
      <c r="V1291" s="55"/>
      <c r="W1291" s="55">
        <v>5.0538770546388907E-4</v>
      </c>
      <c r="X1291" s="55">
        <v>-1.3285729209203997E-2</v>
      </c>
      <c r="Y1291" s="94">
        <f t="shared" si="85"/>
        <v>-7.7692824433368418E-3</v>
      </c>
      <c r="Z1291" s="54">
        <f t="shared" si="86"/>
        <v>992230.71755666321</v>
      </c>
      <c r="AA1291" s="54">
        <f t="shared" si="87"/>
        <v>-7769.2824433367932</v>
      </c>
      <c r="AB1291" s="101">
        <v>33179.850581979379</v>
      </c>
      <c r="AC1291" s="6">
        <f t="shared" si="84"/>
        <v>1015359.5521113663</v>
      </c>
    </row>
    <row r="1292" spans="2:29">
      <c r="B1292" s="112">
        <v>45335</v>
      </c>
      <c r="C1292" s="33">
        <v>1288</v>
      </c>
      <c r="D1292" s="55">
        <f>Bond_Historical!K1292</f>
        <v>-8.7408873919810233E-3</v>
      </c>
      <c r="E1292" s="55">
        <f>Bond_Historical!L1292</f>
        <v>-9.259365398302211E-3</v>
      </c>
      <c r="F1292" s="55">
        <f>Bond_Historical!M1292</f>
        <v>-8.4052885860743474E-3</v>
      </c>
      <c r="G1292" s="55">
        <f>Bond_Historical!N1292</f>
        <v>-1.1062170838562329E-2</v>
      </c>
      <c r="H1292" s="55">
        <f>Bond_Historical!O1292</f>
        <v>-6.2160312190962441E-3</v>
      </c>
      <c r="I1292" s="55">
        <f>Bond_Historical!P1292</f>
        <v>-4.3494610765690304E-3</v>
      </c>
      <c r="J1292" s="55">
        <f>Equity_Historical!P1293</f>
        <v>-8.6462025462792878E-3</v>
      </c>
      <c r="K1292" s="55">
        <f>Equity_Historical!Q1293</f>
        <v>-1.8902194285116112E-2</v>
      </c>
      <c r="L1292" s="55">
        <f>Equity_Historical!R1293</f>
        <v>-6.8347915921659914E-3</v>
      </c>
      <c r="M1292" s="55">
        <f>Equity_Historical!S1293</f>
        <v>-9.7329904070319346E-3</v>
      </c>
      <c r="N1292" s="55">
        <f>Equity_Historical!T1293</f>
        <v>-2.4094011040177023E-2</v>
      </c>
      <c r="O1292" s="55">
        <f>Equity_Historical!U1293</f>
        <v>-8.7416528811764642E-3</v>
      </c>
      <c r="P1292" s="55">
        <f>Equity_Historical!V1293</f>
        <v>-1.7623255137806753E-2</v>
      </c>
      <c r="Q1292" s="55">
        <f>Equity_Historical!W1293</f>
        <v>-2.2249729280451463E-2</v>
      </c>
      <c r="R1292" s="55">
        <f>Equity_Historical!X1293</f>
        <v>-1.5273773919308043E-3</v>
      </c>
      <c r="S1292" s="55">
        <f>Equity_Historical!Y1293</f>
        <v>-1.133842219706779E-2</v>
      </c>
      <c r="T1292" s="55">
        <f>Equity_Historical!Z1293</f>
        <v>-2.6333142668798493E-2</v>
      </c>
      <c r="V1292" s="55"/>
      <c r="W1292" s="55">
        <v>-8.8731009165380174E-3</v>
      </c>
      <c r="X1292" s="55">
        <v>-1.1040958151405079E-2</v>
      </c>
      <c r="Y1292" s="94">
        <f t="shared" si="85"/>
        <v>-1.0173815257458255E-2</v>
      </c>
      <c r="Z1292" s="54">
        <f t="shared" si="86"/>
        <v>989826.18474254175</v>
      </c>
      <c r="AA1292" s="54">
        <f t="shared" si="87"/>
        <v>-10173.815257458249</v>
      </c>
      <c r="AB1292" s="101">
        <v>33403.319827678497</v>
      </c>
      <c r="AC1292" s="6">
        <f t="shared" si="84"/>
        <v>1005185.736853908</v>
      </c>
    </row>
    <row r="1293" spans="2:29">
      <c r="B1293" s="112">
        <v>45336</v>
      </c>
      <c r="C1293" s="33">
        <v>1289</v>
      </c>
      <c r="D1293" s="55">
        <f>Bond_Historical!K1293</f>
        <v>3.7554240238451501E-3</v>
      </c>
      <c r="E1293" s="55">
        <f>Bond_Historical!L1293</f>
        <v>4.4345890864913315E-3</v>
      </c>
      <c r="F1293" s="55">
        <f>Bond_Historical!M1293</f>
        <v>2.6619302340514048E-3</v>
      </c>
      <c r="G1293" s="55">
        <f>Bond_Historical!N1293</f>
        <v>4.6629201031949483E-3</v>
      </c>
      <c r="H1293" s="55">
        <f>Bond_Historical!O1293</f>
        <v>3.8895889095652563E-3</v>
      </c>
      <c r="I1293" s="55">
        <f>Bond_Historical!P1293</f>
        <v>3.1652059581139336E-3</v>
      </c>
      <c r="J1293" s="55">
        <f>Equity_Historical!P1294</f>
        <v>-4.9460979237560604E-3</v>
      </c>
      <c r="K1293" s="55">
        <f>Equity_Historical!Q1294</f>
        <v>2.81998653572559E-2</v>
      </c>
      <c r="L1293" s="55">
        <f>Equity_Historical!R1294</f>
        <v>-3.1977459691638049E-3</v>
      </c>
      <c r="M1293" s="55">
        <f>Equity_Historical!S1294</f>
        <v>-1.1982521705557396E-3</v>
      </c>
      <c r="N1293" s="55">
        <f>Equity_Historical!T1294</f>
        <v>1.2045687120115587E-2</v>
      </c>
      <c r="O1293" s="55">
        <f>Equity_Historical!U1294</f>
        <v>1.0106021266648587E-2</v>
      </c>
      <c r="P1293" s="55">
        <f>Equity_Historical!V1294</f>
        <v>3.7147860363390638E-4</v>
      </c>
      <c r="Q1293" s="55">
        <f>Equity_Historical!W1294</f>
        <v>1.9595188781495266E-3</v>
      </c>
      <c r="R1293" s="55">
        <f>Equity_Historical!X1294</f>
        <v>1.7414262662262509E-4</v>
      </c>
      <c r="S1293" s="55">
        <f>Equity_Historical!Y1294</f>
        <v>-4.8213697845849923E-3</v>
      </c>
      <c r="T1293" s="55">
        <f>Equity_Historical!Z1294</f>
        <v>1.4423414709347732E-2</v>
      </c>
      <c r="V1293" s="55"/>
      <c r="W1293" s="55">
        <v>3.8982366901146297E-3</v>
      </c>
      <c r="X1293" s="55">
        <v>-4.021576243922239E-4</v>
      </c>
      <c r="Y1293" s="94">
        <f t="shared" si="85"/>
        <v>1.3180001014105177E-3</v>
      </c>
      <c r="Z1293" s="54">
        <f t="shared" si="86"/>
        <v>1001318.0001014106</v>
      </c>
      <c r="AA1293" s="54">
        <f t="shared" si="87"/>
        <v>1318.000101410551</v>
      </c>
      <c r="AB1293" s="101">
        <v>33611.313067375682</v>
      </c>
      <c r="AC1293" s="6">
        <f t="shared" si="84"/>
        <v>1006503.7369553186</v>
      </c>
    </row>
    <row r="1294" spans="2:29">
      <c r="B1294" s="112">
        <v>45337</v>
      </c>
      <c r="C1294" s="33">
        <v>1290</v>
      </c>
      <c r="D1294" s="55">
        <f>Bond_Historical!K1294</f>
        <v>2.7728363310340542E-3</v>
      </c>
      <c r="E1294" s="55">
        <f>Bond_Historical!L1294</f>
        <v>2.3639975963546341E-3</v>
      </c>
      <c r="F1294" s="55">
        <f>Bond_Historical!M1294</f>
        <v>2.2129269806749449E-3</v>
      </c>
      <c r="G1294" s="55">
        <f>Bond_Historical!N1294</f>
        <v>3.621994864165918E-3</v>
      </c>
      <c r="H1294" s="55">
        <f>Bond_Historical!O1294</f>
        <v>1.7453146862196249E-3</v>
      </c>
      <c r="I1294" s="55">
        <f>Bond_Historical!P1294</f>
        <v>2.1703019002413159E-3</v>
      </c>
      <c r="J1294" s="55">
        <f>Equity_Historical!P1295</f>
        <v>2.8256335712054732E-2</v>
      </c>
      <c r="K1294" s="55">
        <f>Equity_Historical!Q1295</f>
        <v>2.2459668801911602E-2</v>
      </c>
      <c r="L1294" s="55">
        <f>Equity_Historical!R1295</f>
        <v>4.0842049206590188E-3</v>
      </c>
      <c r="M1294" s="55">
        <f>Equity_Historical!S1295</f>
        <v>9.9870359039431187E-4</v>
      </c>
      <c r="N1294" s="55">
        <f>Equity_Historical!T1295</f>
        <v>1.1756076823048002E-2</v>
      </c>
      <c r="O1294" s="55">
        <f>Equity_Historical!U1295</f>
        <v>2.1579910564993848E-2</v>
      </c>
      <c r="P1294" s="55">
        <f>Equity_Historical!V1295</f>
        <v>5.1329757849292749E-3</v>
      </c>
      <c r="Q1294" s="55">
        <f>Equity_Historical!W1295</f>
        <v>1.5766407063724296E-2</v>
      </c>
      <c r="R1294" s="55">
        <f>Equity_Historical!X1295</f>
        <v>7.5929370149486171E-3</v>
      </c>
      <c r="S1294" s="55">
        <f>Equity_Historical!Y1295</f>
        <v>-1.5760064344100546E-3</v>
      </c>
      <c r="T1294" s="55">
        <f>Equity_Historical!Z1295</f>
        <v>-5.3706305934792475E-2</v>
      </c>
      <c r="V1294" s="55"/>
      <c r="W1294" s="55">
        <v>2.7232707389968575E-3</v>
      </c>
      <c r="X1294" s="55">
        <v>6.9661212474885326E-2</v>
      </c>
      <c r="Y1294" s="94">
        <f t="shared" si="85"/>
        <v>4.2886035780529935E-2</v>
      </c>
      <c r="Z1294" s="54">
        <f t="shared" si="86"/>
        <v>1042886.03578053</v>
      </c>
      <c r="AA1294" s="54">
        <f t="shared" si="87"/>
        <v>42886.035780529957</v>
      </c>
      <c r="AB1294" s="101">
        <v>34320.45278227888</v>
      </c>
      <c r="AC1294" s="6">
        <f t="shared" si="84"/>
        <v>1049389.7727358486</v>
      </c>
    </row>
    <row r="1295" spans="2:29">
      <c r="B1295" s="112">
        <v>45338</v>
      </c>
      <c r="C1295" s="33">
        <v>1291</v>
      </c>
      <c r="D1295" s="55">
        <f>Bond_Historical!K1295</f>
        <v>-3.1893586688812618E-3</v>
      </c>
      <c r="E1295" s="55">
        <f>Bond_Historical!L1295</f>
        <v>-3.1875706959853369E-3</v>
      </c>
      <c r="F1295" s="55">
        <f>Bond_Historical!M1295</f>
        <v>-3.0994796814862017E-3</v>
      </c>
      <c r="G1295" s="55">
        <f>Bond_Historical!N1295</f>
        <v>-3.6219948641658963E-3</v>
      </c>
      <c r="H1295" s="55">
        <f>Bond_Historical!O1295</f>
        <v>-9.69251813771541E-4</v>
      </c>
      <c r="I1295" s="55">
        <f>Bond_Historical!P1295</f>
        <v>-9.8604678178611498E-4</v>
      </c>
      <c r="J1295" s="55">
        <f>Equity_Historical!P1296</f>
        <v>0</v>
      </c>
      <c r="K1295" s="55">
        <f>Equity_Historical!Q1296</f>
        <v>-2.2375176122101628E-2</v>
      </c>
      <c r="L1295" s="55">
        <f>Equity_Historical!R1296</f>
        <v>6.300587997562627E-3</v>
      </c>
      <c r="M1295" s="55">
        <f>Equity_Historical!S1296</f>
        <v>1.2104533196403523E-2</v>
      </c>
      <c r="N1295" s="55">
        <f>Equity_Historical!T1296</f>
        <v>0</v>
      </c>
      <c r="O1295" s="55">
        <f>Equity_Historical!U1296</f>
        <v>-4.6809559644993594E-3</v>
      </c>
      <c r="P1295" s="55">
        <f>Equity_Historical!V1296</f>
        <v>-1.2374368185410748E-2</v>
      </c>
      <c r="Q1295" s="55">
        <f>Equity_Historical!W1296</f>
        <v>-1.0254174330348625E-2</v>
      </c>
      <c r="R1295" s="55">
        <f>Equity_Historical!X1296</f>
        <v>1.2854366657023234E-3</v>
      </c>
      <c r="S1295" s="55">
        <f>Equity_Historical!Y1296</f>
        <v>-8.466080029481236E-3</v>
      </c>
      <c r="T1295" s="55">
        <f>Equity_Historical!Z1296</f>
        <v>-1.0974309245875714E-2</v>
      </c>
      <c r="V1295" s="55"/>
      <c r="W1295" s="55">
        <v>-2.940990116741891E-3</v>
      </c>
      <c r="X1295" s="55">
        <v>-8.9163552599451409E-3</v>
      </c>
      <c r="Y1295" s="94">
        <f t="shared" si="85"/>
        <v>-6.5262092026638404E-3</v>
      </c>
      <c r="Z1295" s="54">
        <f t="shared" si="86"/>
        <v>993473.79079733614</v>
      </c>
      <c r="AA1295" s="54">
        <f t="shared" si="87"/>
        <v>-6526.2092026638566</v>
      </c>
      <c r="AB1295" s="101">
        <v>34401.852516687824</v>
      </c>
      <c r="AC1295" s="6">
        <f t="shared" si="84"/>
        <v>1042863.5635331847</v>
      </c>
    </row>
    <row r="1296" spans="2:29">
      <c r="B1296" s="112">
        <v>45342</v>
      </c>
      <c r="C1296" s="33">
        <v>1292</v>
      </c>
      <c r="D1296" s="55">
        <f>Bond_Historical!K1296</f>
        <v>1.2491585176112141E-3</v>
      </c>
      <c r="E1296" s="55">
        <f>Bond_Historical!L1296</f>
        <v>9.2648625196039181E-4</v>
      </c>
      <c r="F1296" s="55">
        <f>Bond_Historical!M1296</f>
        <v>1.3296012407466092E-3</v>
      </c>
      <c r="G1296" s="55">
        <f>Bond_Historical!N1296</f>
        <v>3.3437754496125141E-3</v>
      </c>
      <c r="H1296" s="55">
        <f>Bond_Historical!O1296</f>
        <v>1.9396048819392487E-4</v>
      </c>
      <c r="I1296" s="55">
        <f>Bond_Historical!P1296</f>
        <v>-9.8684139245059136E-4</v>
      </c>
      <c r="J1296" s="55">
        <f>Equity_Historical!P1297</f>
        <v>-9.4925449886300323E-3</v>
      </c>
      <c r="K1296" s="55">
        <f>Equity_Historical!Q1297</f>
        <v>-3.3224934987240847E-3</v>
      </c>
      <c r="L1296" s="55">
        <f>Equity_Historical!R1297</f>
        <v>3.1774369913271518E-2</v>
      </c>
      <c r="M1296" s="55">
        <f>Equity_Historical!S1297</f>
        <v>6.6837325960081902E-3</v>
      </c>
      <c r="N1296" s="55">
        <f>Equity_Historical!T1297</f>
        <v>-7.0369982422692186E-3</v>
      </c>
      <c r="O1296" s="55">
        <f>Equity_Historical!U1297</f>
        <v>3.9023185308116235E-3</v>
      </c>
      <c r="P1296" s="55">
        <f>Equity_Historical!V1297</f>
        <v>6.7637410860385229E-3</v>
      </c>
      <c r="Q1296" s="55">
        <f>Equity_Historical!W1297</f>
        <v>2.9731525277729137E-3</v>
      </c>
      <c r="R1296" s="55">
        <f>Equity_Historical!X1297</f>
        <v>-9.3999131741813024E-4</v>
      </c>
      <c r="S1296" s="55">
        <f>Equity_Historical!Y1297</f>
        <v>-4.1223572724256655E-3</v>
      </c>
      <c r="T1296" s="55">
        <f>Equity_Historical!Z1297</f>
        <v>-9.1914509343556036E-3</v>
      </c>
      <c r="V1296" s="55"/>
      <c r="W1296" s="55">
        <v>1.5450397935793988E-3</v>
      </c>
      <c r="X1296" s="55">
        <v>1.9360594358945613E-3</v>
      </c>
      <c r="Y1296" s="94">
        <f t="shared" si="85"/>
        <v>1.7796515789684961E-3</v>
      </c>
      <c r="Z1296" s="54">
        <f t="shared" si="86"/>
        <v>1001779.6515789685</v>
      </c>
      <c r="AA1296" s="54">
        <f t="shared" si="87"/>
        <v>1779.6515789685072</v>
      </c>
      <c r="AB1296" s="101">
        <v>34625.558479133761</v>
      </c>
      <c r="AC1296" s="6">
        <f t="shared" si="84"/>
        <v>1044643.2151121532</v>
      </c>
    </row>
    <row r="1297" spans="2:29">
      <c r="B1297" s="112">
        <v>45343</v>
      </c>
      <c r="C1297" s="33">
        <v>1293</v>
      </c>
      <c r="D1297" s="55">
        <f>Bond_Historical!K1297</f>
        <v>-2.7781309629422123E-3</v>
      </c>
      <c r="E1297" s="55">
        <f>Bond_Historical!L1297</f>
        <v>-2.9882826597466632E-3</v>
      </c>
      <c r="F1297" s="55">
        <f>Bond_Historical!M1297</f>
        <v>-2.2168514087649964E-3</v>
      </c>
      <c r="G1297" s="55">
        <f>Bond_Historical!N1297</f>
        <v>-2.5068366525740873E-3</v>
      </c>
      <c r="H1297" s="55">
        <f>Bond_Historical!O1297</f>
        <v>-1.3583585496075934E-3</v>
      </c>
      <c r="I1297" s="55">
        <f>Bond_Historical!P1297</f>
        <v>1.9751367422682277E-4</v>
      </c>
      <c r="J1297" s="55">
        <f>Equity_Historical!P1298</f>
        <v>2.0231884896715992E-2</v>
      </c>
      <c r="K1297" s="55">
        <f>Equity_Historical!Q1298</f>
        <v>-6.8563444715679924E-3</v>
      </c>
      <c r="L1297" s="55">
        <f>Equity_Historical!R1298</f>
        <v>-1.235847918437419E-2</v>
      </c>
      <c r="M1297" s="55">
        <f>Equity_Historical!S1298</f>
        <v>3.5204323249600411E-3</v>
      </c>
      <c r="N1297" s="55">
        <f>Equity_Historical!T1298</f>
        <v>1.5909204406073563E-2</v>
      </c>
      <c r="O1297" s="55">
        <f>Equity_Historical!U1298</f>
        <v>6.4886567254157012E-3</v>
      </c>
      <c r="P1297" s="55">
        <f>Equity_Historical!V1298</f>
        <v>-9.5583355155497596E-4</v>
      </c>
      <c r="Q1297" s="55">
        <f>Equity_Historical!W1298</f>
        <v>1.169204513510304E-2</v>
      </c>
      <c r="R1297" s="55">
        <f>Equity_Historical!X1298</f>
        <v>1.7449287295376902E-3</v>
      </c>
      <c r="S1297" s="55">
        <f>Equity_Historical!Y1298</f>
        <v>4.1772567588380148E-3</v>
      </c>
      <c r="T1297" s="55">
        <f>Equity_Historical!Z1298</f>
        <v>-2.5184476082366599E-4</v>
      </c>
      <c r="V1297" s="55"/>
      <c r="W1297" s="55">
        <v>-2.2069034662058258E-3</v>
      </c>
      <c r="X1297" s="55">
        <v>1.763827159025971E-2</v>
      </c>
      <c r="Y1297" s="94">
        <f t="shared" si="85"/>
        <v>9.7002015676734953E-3</v>
      </c>
      <c r="Z1297" s="54">
        <f t="shared" si="86"/>
        <v>1009700.2015676735</v>
      </c>
      <c r="AA1297" s="54">
        <f t="shared" si="87"/>
        <v>9700.2015676734736</v>
      </c>
      <c r="AB1297" s="101">
        <v>34804.003889033105</v>
      </c>
      <c r="AC1297" s="6">
        <f t="shared" si="84"/>
        <v>1054343.4166798266</v>
      </c>
    </row>
    <row r="1298" spans="2:29">
      <c r="B1298" s="112">
        <v>45344</v>
      </c>
      <c r="C1298" s="33">
        <v>1294</v>
      </c>
      <c r="D1298" s="55">
        <f>Bond_Historical!K1298</f>
        <v>4.1717352814871781E-4</v>
      </c>
      <c r="E1298" s="55">
        <f>Bond_Historical!L1298</f>
        <v>8.2527219019636858E-4</v>
      </c>
      <c r="F1298" s="55">
        <f>Bond_Historical!M1298</f>
        <v>0</v>
      </c>
      <c r="G1298" s="55">
        <f>Bond_Historical!N1298</f>
        <v>1.5791160519722958E-3</v>
      </c>
      <c r="H1298" s="55">
        <f>Bond_Historical!O1298</f>
        <v>-9.712646772417064E-4</v>
      </c>
      <c r="I1298" s="55">
        <f>Bond_Historical!P1298</f>
        <v>-5.9245953183554841E-4</v>
      </c>
      <c r="J1298" s="55">
        <f>Equity_Historical!P1299</f>
        <v>-8.5869954229273132E-4</v>
      </c>
      <c r="K1298" s="55">
        <f>Equity_Historical!Q1299</f>
        <v>3.7943693838095323E-2</v>
      </c>
      <c r="L1298" s="55">
        <f>Equity_Historical!R1299</f>
        <v>9.7963608438341853E-3</v>
      </c>
      <c r="M1298" s="55">
        <f>Equity_Historical!S1299</f>
        <v>-8.2773302793119619E-4</v>
      </c>
      <c r="N1298" s="55">
        <f>Equity_Historical!T1299</f>
        <v>1.251905034730862E-2</v>
      </c>
      <c r="O1298" s="55">
        <f>Equity_Historical!U1299</f>
        <v>1.1924272365909731E-2</v>
      </c>
      <c r="P1298" s="55">
        <f>Equity_Historical!V1299</f>
        <v>-1.1163704332100119E-3</v>
      </c>
      <c r="Q1298" s="55">
        <f>Equity_Historical!W1299</f>
        <v>-7.9311199804520394E-3</v>
      </c>
      <c r="R1298" s="55">
        <f>Equity_Historical!X1299</f>
        <v>8.6412064899244589E-3</v>
      </c>
      <c r="S1298" s="55">
        <f>Equity_Historical!Y1299</f>
        <v>1.1181157631458844E-2</v>
      </c>
      <c r="T1298" s="55">
        <f>Equity_Historical!Z1299</f>
        <v>-1.4285137082514254E-3</v>
      </c>
      <c r="V1298" s="55"/>
      <c r="W1298" s="55">
        <v>5.9616989922895314E-4</v>
      </c>
      <c r="X1298" s="55">
        <v>1.4534447422973462E-2</v>
      </c>
      <c r="Y1298" s="94">
        <f t="shared" si="85"/>
        <v>8.9591364134756577E-3</v>
      </c>
      <c r="Z1298" s="54">
        <f t="shared" si="86"/>
        <v>1008959.1364134756</v>
      </c>
      <c r="AA1298" s="54">
        <f t="shared" si="87"/>
        <v>8959.136413475615</v>
      </c>
      <c r="AB1298" s="101">
        <v>35663.358729401138</v>
      </c>
      <c r="AC1298" s="6">
        <f t="shared" si="84"/>
        <v>1063302.5530933021</v>
      </c>
    </row>
    <row r="1299" spans="2:29">
      <c r="B1299" s="112">
        <v>45345</v>
      </c>
      <c r="C1299" s="33">
        <v>1295</v>
      </c>
      <c r="D1299" s="55">
        <f>Bond_Historical!K1299</f>
        <v>3.6086689783823914E-3</v>
      </c>
      <c r="E1299" s="55">
        <f>Bond_Historical!L1299</f>
        <v>3.7051393608686606E-3</v>
      </c>
      <c r="F1299" s="55">
        <f>Bond_Historical!M1299</f>
        <v>3.5445982668780227E-3</v>
      </c>
      <c r="G1299" s="55">
        <f>Bond_Historical!N1299</f>
        <v>2.9657597438755498E-3</v>
      </c>
      <c r="H1299" s="55">
        <f>Bond_Historical!O1299</f>
        <v>2.523526686020169E-3</v>
      </c>
      <c r="I1299" s="55">
        <f>Bond_Historical!P1299</f>
        <v>2.7618262118213437E-3</v>
      </c>
      <c r="J1299" s="55">
        <f>Equity_Historical!P1300</f>
        <v>-8.8208242957892591E-3</v>
      </c>
      <c r="K1299" s="55">
        <f>Equity_Historical!Q1300</f>
        <v>-4.3292019279255094E-3</v>
      </c>
      <c r="L1299" s="55">
        <f>Equity_Historical!R1300</f>
        <v>8.5478618410503684E-4</v>
      </c>
      <c r="M1299" s="55">
        <f>Equity_Historical!S1300</f>
        <v>-1.1836852715295975E-3</v>
      </c>
      <c r="N1299" s="55">
        <f>Equity_Historical!T1300</f>
        <v>4.289342259388121E-4</v>
      </c>
      <c r="O1299" s="55">
        <f>Equity_Historical!U1300</f>
        <v>5.0128038817290055E-3</v>
      </c>
      <c r="P1299" s="55">
        <f>Equity_Historical!V1300</f>
        <v>1.0160420058097175E-2</v>
      </c>
      <c r="Q1299" s="55">
        <f>Equity_Historical!W1300</f>
        <v>2.2743402674395559E-4</v>
      </c>
      <c r="R1299" s="55">
        <f>Equity_Historical!X1300</f>
        <v>1.4045740598253359E-3</v>
      </c>
      <c r="S1299" s="55">
        <f>Equity_Historical!Y1300</f>
        <v>-1.0084802988311416E-2</v>
      </c>
      <c r="T1299" s="55">
        <f>Equity_Historical!Z1300</f>
        <v>2.1846118649306648E-2</v>
      </c>
      <c r="V1299" s="55"/>
      <c r="W1299" s="55">
        <v>3.261487879888599E-3</v>
      </c>
      <c r="X1299" s="55">
        <v>-8.3069005137164451E-3</v>
      </c>
      <c r="Y1299" s="94">
        <f t="shared" si="85"/>
        <v>-3.6795451562744268E-3</v>
      </c>
      <c r="Z1299" s="54">
        <f t="shared" si="86"/>
        <v>996320.45484372554</v>
      </c>
      <c r="AA1299" s="54">
        <f t="shared" si="87"/>
        <v>-3679.5451562744565</v>
      </c>
      <c r="AB1299" s="101">
        <v>36379.280772422673</v>
      </c>
      <c r="AC1299" s="6">
        <f t="shared" si="84"/>
        <v>1059623.0079370276</v>
      </c>
    </row>
    <row r="1300" spans="2:29">
      <c r="B1300" s="112">
        <v>45348</v>
      </c>
      <c r="C1300" s="33">
        <v>1296</v>
      </c>
      <c r="D1300" s="55">
        <f>Bond_Historical!K1300</f>
        <v>-1.8026508398192764E-3</v>
      </c>
      <c r="E1300" s="55">
        <f>Bond_Historical!L1300</f>
        <v>-2.1596634714634018E-3</v>
      </c>
      <c r="F1300" s="55">
        <f>Bond_Historical!M1300</f>
        <v>-1.3277468581130527E-3</v>
      </c>
      <c r="G1300" s="55">
        <f>Bond_Historical!N1300</f>
        <v>-3.1513361086005546E-3</v>
      </c>
      <c r="H1300" s="55">
        <f>Bond_Historical!O1300</f>
        <v>-3.8786394736476775E-4</v>
      </c>
      <c r="I1300" s="55">
        <f>Bond_Historical!P1300</f>
        <v>-2.3668803542126315E-3</v>
      </c>
      <c r="J1300" s="55">
        <f>Equity_Historical!P1301</f>
        <v>3.9406462439328799E-3</v>
      </c>
      <c r="K1300" s="55">
        <f>Equity_Historical!Q1301</f>
        <v>-4.742357534260287E-3</v>
      </c>
      <c r="L1300" s="55">
        <f>Equity_Historical!R1301</f>
        <v>1.8286960554093869E-2</v>
      </c>
      <c r="M1300" s="55">
        <f>Equity_Historical!S1301</f>
        <v>-3.7575244076074729E-3</v>
      </c>
      <c r="N1300" s="55">
        <f>Equity_Historical!T1301</f>
        <v>-7.1484879801653515E-4</v>
      </c>
      <c r="O1300" s="55">
        <f>Equity_Historical!U1301</f>
        <v>-3.429996501264613E-3</v>
      </c>
      <c r="P1300" s="55">
        <f>Equity_Historical!V1301</f>
        <v>-1.1704050115160756E-2</v>
      </c>
      <c r="Q1300" s="55">
        <f>Equity_Historical!W1301</f>
        <v>-1.9754874768659669E-2</v>
      </c>
      <c r="R1300" s="55">
        <f>Equity_Historical!X1301</f>
        <v>-3.6482809343875832E-3</v>
      </c>
      <c r="S1300" s="55">
        <f>Equity_Historical!Y1301</f>
        <v>-7.4791372066659719E-3</v>
      </c>
      <c r="T1300" s="55">
        <f>Equity_Historical!Z1301</f>
        <v>-3.9842898358517535E-3</v>
      </c>
      <c r="V1300" s="55"/>
      <c r="W1300" s="55">
        <v>-2.2004058745118352E-3</v>
      </c>
      <c r="X1300" s="55">
        <v>-3.2555477714805623E-3</v>
      </c>
      <c r="Y1300" s="94">
        <f t="shared" si="85"/>
        <v>-2.8334910126930715E-3</v>
      </c>
      <c r="Z1300" s="54">
        <f t="shared" si="86"/>
        <v>997166.50898730697</v>
      </c>
      <c r="AA1300" s="54">
        <f t="shared" si="87"/>
        <v>-2833.4910126930336</v>
      </c>
      <c r="AB1300" s="101">
        <v>36553.534006561735</v>
      </c>
      <c r="AC1300" s="6">
        <f t="shared" si="84"/>
        <v>1056789.5169243347</v>
      </c>
    </row>
    <row r="1301" spans="2:29">
      <c r="B1301" s="112">
        <v>45349</v>
      </c>
      <c r="C1301" s="33">
        <v>1297</v>
      </c>
      <c r="D1301" s="55">
        <f>Bond_Historical!K1301</f>
        <v>-1.5279105605960292E-3</v>
      </c>
      <c r="E1301" s="55">
        <f>Bond_Historical!L1301</f>
        <v>-1.3393185002490008E-3</v>
      </c>
      <c r="F1301" s="55">
        <f>Bond_Historical!M1301</f>
        <v>-1.77306104836533E-3</v>
      </c>
      <c r="G1301" s="55">
        <f>Bond_Historical!N1301</f>
        <v>-1.3935396872472733E-3</v>
      </c>
      <c r="H1301" s="55">
        <f>Bond_Historical!O1301</f>
        <v>-1.3585444237789966E-3</v>
      </c>
      <c r="I1301" s="55">
        <f>Bond_Historical!P1301</f>
        <v>-7.9018680904067908E-4</v>
      </c>
      <c r="J1301" s="55">
        <f>Equity_Historical!P1302</f>
        <v>-2.1125512087187678E-3</v>
      </c>
      <c r="K1301" s="55">
        <f>Equity_Historical!Q1302</f>
        <v>1.0962233912274775E-2</v>
      </c>
      <c r="L1301" s="55">
        <f>Equity_Historical!R1302</f>
        <v>-1.6776467201926485E-4</v>
      </c>
      <c r="M1301" s="55">
        <f>Equity_Historical!S1302</f>
        <v>-1.7186673695737981E-2</v>
      </c>
      <c r="N1301" s="55">
        <f>Equity_Historical!T1302</f>
        <v>-4.4441982545902836E-3</v>
      </c>
      <c r="O1301" s="55">
        <f>Equity_Historical!U1302</f>
        <v>4.9069546793409119E-4</v>
      </c>
      <c r="P1301" s="55">
        <f>Equity_Historical!V1302</f>
        <v>-5.5556126690072573E-3</v>
      </c>
      <c r="Q1301" s="55">
        <f>Equity_Historical!W1302</f>
        <v>7.7416530329868375E-3</v>
      </c>
      <c r="R1301" s="55">
        <f>Equity_Historical!X1302</f>
        <v>-2.2913433552141545E-2</v>
      </c>
      <c r="S1301" s="55">
        <f>Equity_Historical!Y1302</f>
        <v>8.081634813766201E-3</v>
      </c>
      <c r="T1301" s="55">
        <f>Equity_Historical!Z1302</f>
        <v>-7.0454766965942521E-3</v>
      </c>
      <c r="V1301" s="55"/>
      <c r="W1301" s="55">
        <v>-1.4019527934556659E-3</v>
      </c>
      <c r="X1301" s="55">
        <v>3.362758933600852E-3</v>
      </c>
      <c r="Y1301" s="94">
        <f t="shared" si="85"/>
        <v>1.4568742427782445E-3</v>
      </c>
      <c r="Z1301" s="54">
        <f t="shared" si="86"/>
        <v>1001456.8742427783</v>
      </c>
      <c r="AA1301" s="54">
        <f t="shared" si="87"/>
        <v>1456.8742427782854</v>
      </c>
      <c r="AB1301" s="101">
        <v>36761.600882022991</v>
      </c>
      <c r="AC1301" s="6">
        <f t="shared" si="84"/>
        <v>1058246.3911671131</v>
      </c>
    </row>
    <row r="1302" spans="2:29">
      <c r="B1302" s="112">
        <v>45350</v>
      </c>
      <c r="C1302" s="33">
        <v>1298</v>
      </c>
      <c r="D1302" s="55">
        <f>Bond_Historical!K1302</f>
        <v>2.221536575853761E-3</v>
      </c>
      <c r="E1302" s="55">
        <f>Bond_Historical!L1302</f>
        <v>1.9568530803941971E-3</v>
      </c>
      <c r="F1302" s="55">
        <f>Bond_Historical!M1302</f>
        <v>2.658347362567736E-3</v>
      </c>
      <c r="G1302" s="55">
        <f>Bond_Historical!N1302</f>
        <v>-9.2958616235051499E-5</v>
      </c>
      <c r="H1302" s="55">
        <f>Bond_Historical!O1302</f>
        <v>3.1025838987856946E-3</v>
      </c>
      <c r="I1302" s="55">
        <f>Bond_Historical!P1302</f>
        <v>1.3824124668984691E-3</v>
      </c>
      <c r="J1302" s="55">
        <f>Equity_Historical!P1303</f>
        <v>2.7837887081506051E-3</v>
      </c>
      <c r="K1302" s="55">
        <f>Equity_Historical!Q1303</f>
        <v>-6.2405571282326648E-3</v>
      </c>
      <c r="L1302" s="55">
        <f>Equity_Historical!R1303</f>
        <v>5.0327692478917502E-4</v>
      </c>
      <c r="M1302" s="55">
        <f>Equity_Historical!S1303</f>
        <v>-1.0944596368371603E-2</v>
      </c>
      <c r="N1302" s="55">
        <f>Equity_Historical!T1303</f>
        <v>5.9056132156875656E-3</v>
      </c>
      <c r="O1302" s="55">
        <f>Equity_Historical!U1303</f>
        <v>5.056738040295548E-3</v>
      </c>
      <c r="P1302" s="55">
        <f>Equity_Historical!V1303</f>
        <v>3.7224370415369586E-2</v>
      </c>
      <c r="Q1302" s="55">
        <f>Equity_Historical!W1303</f>
        <v>-2.6507824122614229E-3</v>
      </c>
      <c r="R1302" s="55">
        <f>Equity_Historical!X1303</f>
        <v>-2.9932027477685291E-2</v>
      </c>
      <c r="S1302" s="55">
        <f>Equity_Historical!Y1303</f>
        <v>-6.6475014190533069E-3</v>
      </c>
      <c r="T1302" s="55">
        <f>Equity_Historical!Z1303</f>
        <v>1.1441016575196283E-2</v>
      </c>
      <c r="V1302" s="55"/>
      <c r="W1302" s="55">
        <v>1.4732672174097921E-3</v>
      </c>
      <c r="X1302" s="55">
        <v>3.4752092257675608E-2</v>
      </c>
      <c r="Y1302" s="94">
        <f t="shared" si="85"/>
        <v>2.1440562241569282E-2</v>
      </c>
      <c r="Z1302" s="54">
        <f t="shared" si="86"/>
        <v>1021440.5622415693</v>
      </c>
      <c r="AA1302" s="54">
        <f t="shared" si="87"/>
        <v>21440.562241569278</v>
      </c>
      <c r="AB1302" s="101">
        <v>37029.90532821347</v>
      </c>
      <c r="AC1302" s="6">
        <f t="shared" si="84"/>
        <v>1079686.9534086823</v>
      </c>
    </row>
    <row r="1303" spans="2:29">
      <c r="B1303" s="112">
        <v>45351</v>
      </c>
      <c r="C1303" s="33">
        <v>1299</v>
      </c>
      <c r="D1303" s="55">
        <f>Bond_Historical!K1303</f>
        <v>1.662978863719646E-3</v>
      </c>
      <c r="E1303" s="55">
        <f>Bond_Historical!L1303</f>
        <v>1.6448728950487226E-3</v>
      </c>
      <c r="F1303" s="55">
        <f>Bond_Historical!M1303</f>
        <v>2.2099039343508107E-3</v>
      </c>
      <c r="G1303" s="55">
        <f>Bond_Historical!N1303</f>
        <v>9.2934725792404342E-4</v>
      </c>
      <c r="H1303" s="55">
        <f>Bond_Historical!O1303</f>
        <v>2.7069038701281211E-3</v>
      </c>
      <c r="I1303" s="55">
        <f>Bond_Historical!P1303</f>
        <v>7.8917491499337611E-4</v>
      </c>
      <c r="J1303" s="55">
        <f>Equity_Historical!P1304</f>
        <v>1.9153137714279533E-3</v>
      </c>
      <c r="K1303" s="55">
        <f>Equity_Historical!Q1304</f>
        <v>1.2544466790446298E-2</v>
      </c>
      <c r="L1303" s="55">
        <f>Equity_Historical!R1304</f>
        <v>-1.7085710223456167E-2</v>
      </c>
      <c r="M1303" s="55">
        <f>Equity_Historical!S1304</f>
        <v>-2.0399639669204145E-3</v>
      </c>
      <c r="N1303" s="55">
        <f>Equity_Historical!T1304</f>
        <v>-6.3390934529466841E-3</v>
      </c>
      <c r="O1303" s="55">
        <f>Equity_Historical!U1304</f>
        <v>9.0703191028351296E-3</v>
      </c>
      <c r="P1303" s="55">
        <f>Equity_Historical!V1304</f>
        <v>2.5980810580928861E-2</v>
      </c>
      <c r="Q1303" s="55">
        <f>Equity_Historical!W1304</f>
        <v>6.4419525293426313E-3</v>
      </c>
      <c r="R1303" s="55">
        <f>Equity_Historical!X1304</f>
        <v>-9.4366908667656985E-3</v>
      </c>
      <c r="S1303" s="55">
        <f>Equity_Historical!Y1304</f>
        <v>-3.6999131237810349E-3</v>
      </c>
      <c r="T1303" s="55">
        <f>Equity_Historical!Z1304</f>
        <v>6.576363897202891E-4</v>
      </c>
      <c r="V1303" s="55"/>
      <c r="W1303" s="55">
        <v>1.4878160824710329E-3</v>
      </c>
      <c r="X1303" s="55">
        <v>2.1141637228804053E-2</v>
      </c>
      <c r="Y1303" s="94">
        <f t="shared" si="85"/>
        <v>1.3280108770270846E-2</v>
      </c>
      <c r="Z1303" s="54">
        <f t="shared" si="86"/>
        <v>1013280.1087702708</v>
      </c>
      <c r="AA1303" s="54">
        <f t="shared" si="87"/>
        <v>13280.108770270832</v>
      </c>
      <c r="AB1303" s="101">
        <v>37814.30647608405</v>
      </c>
      <c r="AC1303" s="6">
        <f t="shared" si="84"/>
        <v>1092967.0621789531</v>
      </c>
    </row>
    <row r="1304" spans="2:29">
      <c r="B1304" s="112">
        <v>45352</v>
      </c>
      <c r="C1304" s="33">
        <v>1300</v>
      </c>
      <c r="D1304" s="55">
        <f>Bond_Historical!K1304</f>
        <v>4.1846165237608424E-3</v>
      </c>
      <c r="E1304" s="55">
        <f>Bond_Historical!L1304</f>
        <v>1.8472807077093366E-3</v>
      </c>
      <c r="F1304" s="55">
        <f>Bond_Historical!M1304</f>
        <v>3.6664317732919382E-3</v>
      </c>
      <c r="G1304" s="55">
        <f>Bond_Historical!N1304</f>
        <v>6.0690840651190445E-3</v>
      </c>
      <c r="H1304" s="55">
        <f>Bond_Historical!O1304</f>
        <v>3.8542811375382887E-3</v>
      </c>
      <c r="I1304" s="55">
        <f>Bond_Historical!P1304</f>
        <v>2.1921383613867688E-3</v>
      </c>
      <c r="J1304" s="55">
        <f>Equity_Historical!P1305</f>
        <v>1.255007006403391E-2</v>
      </c>
      <c r="K1304" s="55">
        <f>Equity_Historical!Q1305</f>
        <v>2.4526854624842599E-2</v>
      </c>
      <c r="L1304" s="55">
        <f>Equity_Historical!R1305</f>
        <v>2.5559548165941183E-3</v>
      </c>
      <c r="M1304" s="55">
        <f>Equity_Historical!S1305</f>
        <v>3.6690011500430963E-3</v>
      </c>
      <c r="N1304" s="55">
        <f>Equity_Historical!T1305</f>
        <v>5.3332883172947194E-3</v>
      </c>
      <c r="O1304" s="55">
        <f>Equity_Historical!U1305</f>
        <v>-4.1470640754866801E-3</v>
      </c>
      <c r="P1304" s="55">
        <f>Equity_Historical!V1305</f>
        <v>1.4477782854098996E-2</v>
      </c>
      <c r="Q1304" s="55">
        <f>Equity_Historical!W1305</f>
        <v>-2.2959142085226861E-3</v>
      </c>
      <c r="R1304" s="55">
        <f>Equity_Historical!X1305</f>
        <v>-8.2797202995617721E-3</v>
      </c>
      <c r="S1304" s="55">
        <f>Equity_Historical!Y1305</f>
        <v>-6.0486629735368516E-3</v>
      </c>
      <c r="T1304" s="55">
        <f>Equity_Historical!Z1305</f>
        <v>7.6409191488858883E-3</v>
      </c>
      <c r="V1304" s="55"/>
      <c r="W1304" s="55">
        <v>3.947071957130492E-3</v>
      </c>
      <c r="X1304" s="55">
        <v>1.1124146390719116E-2</v>
      </c>
      <c r="Y1304" s="94">
        <f t="shared" si="85"/>
        <v>8.253316617283667E-3</v>
      </c>
      <c r="Z1304" s="54">
        <f t="shared" si="86"/>
        <v>1008253.3166172836</v>
      </c>
      <c r="AA1304" s="54">
        <f t="shared" si="87"/>
        <v>8253.3166172836209</v>
      </c>
      <c r="AB1304" s="101">
        <v>37833.76497629052</v>
      </c>
      <c r="AC1304" s="6">
        <f t="shared" si="84"/>
        <v>1101220.3787962366</v>
      </c>
    </row>
    <row r="1305" spans="2:29">
      <c r="B1305" s="112">
        <v>45355</v>
      </c>
      <c r="C1305" s="33">
        <v>1301</v>
      </c>
      <c r="D1305" s="55">
        <f>Bond_Historical!K1305</f>
        <v>-2.3533277591134293E-3</v>
      </c>
      <c r="E1305" s="55">
        <f>Bond_Historical!L1305</f>
        <v>-2.4637278804650704E-3</v>
      </c>
      <c r="F1305" s="55">
        <f>Bond_Historical!M1305</f>
        <v>-1.7653090129155665E-3</v>
      </c>
      <c r="G1305" s="55">
        <f>Bond_Historical!N1305</f>
        <v>-1.8549130648602041E-3</v>
      </c>
      <c r="H1305" s="55">
        <f>Bond_Historical!O1305</f>
        <v>-5.7719502132625811E-4</v>
      </c>
      <c r="I1305" s="55">
        <f>Bond_Historical!P1305</f>
        <v>-2.172337187176434E-3</v>
      </c>
      <c r="J1305" s="55">
        <f>Equity_Historical!P1306</f>
        <v>-1.4082012163061607E-2</v>
      </c>
      <c r="K1305" s="55">
        <f>Equity_Historical!Q1306</f>
        <v>-8.2159924848675212E-3</v>
      </c>
      <c r="L1305" s="55">
        <f>Equity_Historical!R1306</f>
        <v>9.1480041301246987E-3</v>
      </c>
      <c r="M1305" s="55">
        <f>Equity_Historical!S1306</f>
        <v>-2.035405419220512E-4</v>
      </c>
      <c r="N1305" s="55">
        <f>Equity_Historical!T1306</f>
        <v>1.1494398064993314E-3</v>
      </c>
      <c r="O1305" s="55">
        <f>Equity_Historical!U1306</f>
        <v>7.4737560685872451E-3</v>
      </c>
      <c r="P1305" s="55">
        <f>Equity_Historical!V1306</f>
        <v>2.1525182613197854E-2</v>
      </c>
      <c r="Q1305" s="55">
        <f>Equity_Historical!W1306</f>
        <v>2.4072866920128163E-2</v>
      </c>
      <c r="R1305" s="55">
        <f>Equity_Historical!X1306</f>
        <v>-1.5771360498262239E-2</v>
      </c>
      <c r="S1305" s="55">
        <f>Equity_Historical!Y1306</f>
        <v>-2.5708924507397989E-2</v>
      </c>
      <c r="T1305" s="55">
        <f>Equity_Historical!Z1306</f>
        <v>-9.3681427628207817E-3</v>
      </c>
      <c r="V1305" s="55"/>
      <c r="W1305" s="55">
        <v>-1.993083123134978E-3</v>
      </c>
      <c r="X1305" s="55">
        <v>1.9686186195634676E-2</v>
      </c>
      <c r="Y1305" s="94">
        <f t="shared" si="85"/>
        <v>1.1014478468126813E-2</v>
      </c>
      <c r="Z1305" s="54">
        <f t="shared" si="86"/>
        <v>1011014.4784681269</v>
      </c>
      <c r="AA1305" s="54">
        <f t="shared" si="87"/>
        <v>11014.47846812685</v>
      </c>
      <c r="AB1305" s="101">
        <v>38556.405646804371</v>
      </c>
      <c r="AC1305" s="6">
        <f t="shared" si="84"/>
        <v>1112234.8572643634</v>
      </c>
    </row>
    <row r="1306" spans="2:29">
      <c r="B1306" s="112">
        <v>45356</v>
      </c>
      <c r="C1306" s="33">
        <v>1302</v>
      </c>
      <c r="D1306" s="55">
        <f>Bond_Historical!K1306</f>
        <v>5.3908462432453313E-3</v>
      </c>
      <c r="E1306" s="55">
        <f>Bond_Historical!L1306</f>
        <v>5.4328081767467534E-3</v>
      </c>
      <c r="F1306" s="55">
        <f>Bond_Historical!M1306</f>
        <v>4.8469006070221412E-3</v>
      </c>
      <c r="G1306" s="55">
        <f>Bond_Historical!N1306</f>
        <v>5.4621743686354297E-3</v>
      </c>
      <c r="H1306" s="55">
        <f>Bond_Historical!O1306</f>
        <v>4.2250983740909596E-3</v>
      </c>
      <c r="I1306" s="55">
        <f>Bond_Historical!P1306</f>
        <v>2.7640519581880797E-3</v>
      </c>
      <c r="J1306" s="55">
        <f>Equity_Historical!P1307</f>
        <v>1.2190608112077126E-2</v>
      </c>
      <c r="K1306" s="55">
        <f>Equity_Historical!Q1307</f>
        <v>-1.6127262405794342E-2</v>
      </c>
      <c r="L1306" s="55">
        <f>Equity_Historical!R1307</f>
        <v>1.2401746631598943E-2</v>
      </c>
      <c r="M1306" s="55">
        <f>Equity_Historical!S1307</f>
        <v>-2.0370347235397135E-3</v>
      </c>
      <c r="N1306" s="55">
        <f>Equity_Historical!T1307</f>
        <v>-9.2325959431654031E-3</v>
      </c>
      <c r="O1306" s="55">
        <f>Equity_Historical!U1307</f>
        <v>9.9673560309725094E-3</v>
      </c>
      <c r="P1306" s="55">
        <f>Equity_Historical!V1307</f>
        <v>-3.54737604638006E-3</v>
      </c>
      <c r="Q1306" s="55">
        <f>Equity_Historical!W1307</f>
        <v>-1.5719630895894186E-3</v>
      </c>
      <c r="R1306" s="55">
        <f>Equity_Historical!X1307</f>
        <v>-1.8261907742071839E-2</v>
      </c>
      <c r="S1306" s="55">
        <f>Equity_Historical!Y1307</f>
        <v>-2.8853232563525084E-2</v>
      </c>
      <c r="T1306" s="55">
        <f>Equity_Historical!Z1307</f>
        <v>6.3188437898122063E-3</v>
      </c>
      <c r="V1306" s="55"/>
      <c r="W1306" s="55">
        <v>4.9495251856034508E-3</v>
      </c>
      <c r="X1306" s="55">
        <v>-5.7095690269952344E-3</v>
      </c>
      <c r="Y1306" s="94">
        <f t="shared" si="85"/>
        <v>-1.4459313419557603E-3</v>
      </c>
      <c r="Z1306" s="54">
        <f t="shared" si="86"/>
        <v>998554.06865804421</v>
      </c>
      <c r="AA1306" s="54">
        <f t="shared" si="87"/>
        <v>-1445.9313419557875</v>
      </c>
      <c r="AB1306" s="101">
        <v>39402.856537863379</v>
      </c>
      <c r="AC1306" s="6">
        <f t="shared" si="84"/>
        <v>1110788.9259224078</v>
      </c>
    </row>
    <row r="1307" spans="2:29">
      <c r="B1307" s="112">
        <v>45357</v>
      </c>
      <c r="C1307" s="33">
        <v>1303</v>
      </c>
      <c r="D1307" s="55">
        <f>Bond_Historical!K1307</f>
        <v>1.7904363722406938E-3</v>
      </c>
      <c r="E1307" s="55">
        <f>Bond_Historical!L1307</f>
        <v>1.5322864618143759E-3</v>
      </c>
      <c r="F1307" s="55">
        <f>Bond_Historical!M1307</f>
        <v>1.7567809310099849E-3</v>
      </c>
      <c r="G1307" s="55">
        <f>Bond_Historical!N1307</f>
        <v>2.6739521247549974E-3</v>
      </c>
      <c r="H1307" s="55">
        <f>Bond_Historical!O1307</f>
        <v>7.6625058764638653E-4</v>
      </c>
      <c r="I1307" s="55">
        <f>Bond_Historical!P1307</f>
        <v>-1.9720594662772222E-4</v>
      </c>
      <c r="J1307" s="55">
        <f>Equity_Historical!P1308</f>
        <v>1.0639882129610244E-2</v>
      </c>
      <c r="K1307" s="55">
        <f>Equity_Historical!Q1308</f>
        <v>1.1903081839193431E-2</v>
      </c>
      <c r="L1307" s="55">
        <f>Equity_Historical!R1308</f>
        <v>8.7886633374764361E-3</v>
      </c>
      <c r="M1307" s="55">
        <f>Equity_Historical!S1308</f>
        <v>-4.0793391950620135E-4</v>
      </c>
      <c r="N1307" s="55">
        <f>Equity_Historical!T1308</f>
        <v>1.8380744492837928E-2</v>
      </c>
      <c r="O1307" s="55">
        <f>Equity_Historical!U1308</f>
        <v>5.18407844673418E-3</v>
      </c>
      <c r="P1307" s="55">
        <f>Equity_Historical!V1308</f>
        <v>2.8680330285200907E-3</v>
      </c>
      <c r="Q1307" s="55">
        <f>Equity_Historical!W1308</f>
        <v>9.6176095759114202E-3</v>
      </c>
      <c r="R1307" s="55">
        <f>Equity_Historical!X1308</f>
        <v>-1.1630570913873477E-3</v>
      </c>
      <c r="S1307" s="55">
        <f>Equity_Historical!Y1308</f>
        <v>-5.8955484372932359E-3</v>
      </c>
      <c r="T1307" s="55">
        <f>Equity_Historical!Z1308</f>
        <v>-2.727416060183283E-4</v>
      </c>
      <c r="V1307" s="55"/>
      <c r="W1307" s="55">
        <v>1.7265872234566344E-3</v>
      </c>
      <c r="X1307" s="55">
        <v>2.0134057109273719E-2</v>
      </c>
      <c r="Y1307" s="94">
        <f t="shared" si="85"/>
        <v>1.2771069154946885E-2</v>
      </c>
      <c r="Z1307" s="54">
        <f t="shared" si="86"/>
        <v>1012771.0691549468</v>
      </c>
      <c r="AA1307" s="54">
        <f t="shared" si="87"/>
        <v>12771.069154946832</v>
      </c>
      <c r="AB1307" s="101">
        <v>39981.309966567089</v>
      </c>
      <c r="AC1307" s="6">
        <f t="shared" si="84"/>
        <v>1123559.9950773546</v>
      </c>
    </row>
    <row r="1308" spans="2:29">
      <c r="B1308" s="112">
        <v>45358</v>
      </c>
      <c r="C1308" s="33">
        <v>1304</v>
      </c>
      <c r="D1308" s="55">
        <f>Bond_Historical!K1308</f>
        <v>1.6499506140593772E-3</v>
      </c>
      <c r="E1308" s="55">
        <f>Bond_Historical!L1308</f>
        <v>2.1411763566903967E-3</v>
      </c>
      <c r="F1308" s="55">
        <f>Bond_Historical!M1308</f>
        <v>1.3154314886634718E-3</v>
      </c>
      <c r="G1308" s="55">
        <f>Bond_Historical!N1308</f>
        <v>2.4831099526822194E-3</v>
      </c>
      <c r="H1308" s="55">
        <f>Bond_Historical!O1308</f>
        <v>-3.8305190132963493E-4</v>
      </c>
      <c r="I1308" s="55">
        <f>Bond_Historical!P1308</f>
        <v>9.855225581420447E-4</v>
      </c>
      <c r="J1308" s="55">
        <f>Equity_Historical!P1309</f>
        <v>5.6038812943789672E-3</v>
      </c>
      <c r="K1308" s="55">
        <f>Equity_Historical!Q1309</f>
        <v>3.1938300041628231E-2</v>
      </c>
      <c r="L1308" s="55">
        <f>Equity_Historical!R1309</f>
        <v>-3.4730504124106808E-3</v>
      </c>
      <c r="M1308" s="55">
        <f>Equity_Historical!S1309</f>
        <v>-8.1632657594491224E-4</v>
      </c>
      <c r="N1308" s="55">
        <f>Equity_Historical!T1309</f>
        <v>1.2865138119517583E-2</v>
      </c>
      <c r="O1308" s="55">
        <f>Equity_Historical!U1309</f>
        <v>-8.7971103969401773E-3</v>
      </c>
      <c r="P1308" s="55">
        <f>Equity_Historical!V1309</f>
        <v>-6.2326687034689127E-3</v>
      </c>
      <c r="Q1308" s="55">
        <f>Equity_Historical!W1309</f>
        <v>1.0012126093614233E-3</v>
      </c>
      <c r="R1308" s="55">
        <f>Equity_Historical!X1309</f>
        <v>1.2991768466796814E-2</v>
      </c>
      <c r="S1308" s="55">
        <f>Equity_Historical!Y1309</f>
        <v>-7.0977763404742056E-4</v>
      </c>
      <c r="T1308" s="55">
        <f>Equity_Historical!Z1309</f>
        <v>2.3425781964200972E-2</v>
      </c>
      <c r="V1308" s="55"/>
      <c r="W1308" s="55">
        <v>1.7676783599382168E-3</v>
      </c>
      <c r="X1308" s="55">
        <v>-1.4755995684345448E-2</v>
      </c>
      <c r="Y1308" s="94">
        <f t="shared" si="85"/>
        <v>-8.1465260666319823E-3</v>
      </c>
      <c r="Z1308" s="54">
        <f t="shared" si="86"/>
        <v>991853.47393336799</v>
      </c>
      <c r="AA1308" s="54">
        <f t="shared" si="87"/>
        <v>-8146.52606663201</v>
      </c>
      <c r="AB1308" s="101">
        <v>41271.12612576317</v>
      </c>
      <c r="AC1308" s="6">
        <f t="shared" si="84"/>
        <v>1115413.4690107226</v>
      </c>
    </row>
    <row r="1309" spans="2:29">
      <c r="B1309" s="112">
        <v>45359</v>
      </c>
      <c r="C1309" s="33">
        <v>1305</v>
      </c>
      <c r="D1309" s="55">
        <f>Bond_Historical!K1309</f>
        <v>9.6123844056611842E-4</v>
      </c>
      <c r="E1309" s="55">
        <f>Bond_Historical!L1309</f>
        <v>9.1621770499832696E-4</v>
      </c>
      <c r="F1309" s="55">
        <f>Bond_Historical!M1309</f>
        <v>0</v>
      </c>
      <c r="G1309" s="55">
        <f>Bond_Historical!N1309</f>
        <v>1.3768050048955642E-3</v>
      </c>
      <c r="H1309" s="55">
        <f>Bond_Historical!O1309</f>
        <v>3.8305190132953675E-4</v>
      </c>
      <c r="I1309" s="55">
        <f>Bond_Historical!P1309</f>
        <v>5.9087925145495798E-4</v>
      </c>
      <c r="J1309" s="55">
        <f>Equity_Historical!P1310</f>
        <v>9.3627010707747638E-3</v>
      </c>
      <c r="K1309" s="55">
        <f>Equity_Historical!Q1310</f>
        <v>-1.2257779962525622E-2</v>
      </c>
      <c r="L1309" s="55">
        <f>Equity_Historical!R1310</f>
        <v>-3.9841293047767129E-3</v>
      </c>
      <c r="M1309" s="55">
        <f>Equity_Historical!S1310</f>
        <v>4.07498526402499E-3</v>
      </c>
      <c r="N1309" s="55">
        <f>Equity_Historical!T1310</f>
        <v>2.9455101471278899E-3</v>
      </c>
      <c r="O1309" s="55">
        <f>Equity_Historical!U1310</f>
        <v>1.861289078514333E-3</v>
      </c>
      <c r="P1309" s="55">
        <f>Equity_Historical!V1310</f>
        <v>1.2523229571073914E-2</v>
      </c>
      <c r="Q1309" s="55">
        <f>Equity_Historical!W1310</f>
        <v>1.9993452733831313E-3</v>
      </c>
      <c r="R1309" s="55">
        <f>Equity_Historical!X1310</f>
        <v>-6.9218121771856783E-4</v>
      </c>
      <c r="S1309" s="55">
        <f>Equity_Historical!Y1310</f>
        <v>1.0184622931262762E-2</v>
      </c>
      <c r="T1309" s="55">
        <f>Equity_Historical!Z1310</f>
        <v>-3.2558115408368167E-3</v>
      </c>
      <c r="V1309" s="55"/>
      <c r="W1309" s="55">
        <v>8.1857911755528695E-4</v>
      </c>
      <c r="X1309" s="55">
        <v>1.7593346539537959E-2</v>
      </c>
      <c r="Y1309" s="94">
        <f t="shared" si="85"/>
        <v>1.0883439570744889E-2</v>
      </c>
      <c r="Z1309" s="54">
        <f t="shared" si="86"/>
        <v>1010883.4395707449</v>
      </c>
      <c r="AA1309" s="54">
        <f t="shared" si="87"/>
        <v>10883.439570744871</v>
      </c>
      <c r="AB1309" s="101">
        <v>42886.035780529957</v>
      </c>
      <c r="AC1309" s="6">
        <f t="shared" si="84"/>
        <v>1126296.9085814673</v>
      </c>
    </row>
    <row r="1310" spans="2:29">
      <c r="B1310" s="112">
        <v>45362</v>
      </c>
      <c r="C1310" s="33">
        <v>1306</v>
      </c>
      <c r="D1310" s="55">
        <f>Bond_Historical!K1310</f>
        <v>-4.117812734526504E-4</v>
      </c>
      <c r="E1310" s="55">
        <f>Bond_Historical!L1310</f>
        <v>-1.1198970895870738E-3</v>
      </c>
      <c r="F1310" s="55">
        <f>Bond_Historical!M1310</f>
        <v>-8.7689395042480592E-4</v>
      </c>
      <c r="G1310" s="55">
        <f>Bond_Historical!N1310</f>
        <v>1.8346768409260088E-4</v>
      </c>
      <c r="H1310" s="55">
        <f>Bond_Historical!O1310</f>
        <v>-1.5331463868801312E-3</v>
      </c>
      <c r="I1310" s="55">
        <f>Bond_Historical!P1310</f>
        <v>-1.9693412171147709E-4</v>
      </c>
      <c r="J1310" s="55">
        <f>Equity_Historical!P1311</f>
        <v>5.8877816606638916E-3</v>
      </c>
      <c r="K1310" s="55">
        <f>Equity_Historical!Q1311</f>
        <v>-4.5200441884641993E-2</v>
      </c>
      <c r="L1310" s="55">
        <f>Equity_Historical!R1311</f>
        <v>8.9419689728483728E-3</v>
      </c>
      <c r="M1310" s="55">
        <f>Equity_Historical!S1311</f>
        <v>3.653363068404854E-3</v>
      </c>
      <c r="N1310" s="55">
        <f>Equity_Historical!T1311</f>
        <v>1.0449415583164416E-2</v>
      </c>
      <c r="O1310" s="55">
        <f>Equity_Historical!U1311</f>
        <v>3.7179358806744731E-4</v>
      </c>
      <c r="P1310" s="55">
        <f>Equity_Historical!V1311</f>
        <v>-2.7049139938323226E-3</v>
      </c>
      <c r="Q1310" s="55">
        <f>Equity_Historical!W1311</f>
        <v>7.5171697939034297E-3</v>
      </c>
      <c r="R1310" s="55">
        <f>Equity_Historical!X1311</f>
        <v>2.6054547132055666E-2</v>
      </c>
      <c r="S1310" s="55">
        <f>Equity_Historical!Y1311</f>
        <v>1.1762124793442954E-2</v>
      </c>
      <c r="T1310" s="55">
        <f>Equity_Historical!Z1311</f>
        <v>2.5361452999377787E-3</v>
      </c>
      <c r="V1310" s="55"/>
      <c r="W1310" s="55">
        <v>-4.9267268233436467E-4</v>
      </c>
      <c r="X1310" s="55">
        <v>5.0288533747296213E-3</v>
      </c>
      <c r="Y1310" s="94">
        <f t="shared" si="85"/>
        <v>2.8202429519040267E-3</v>
      </c>
      <c r="Z1310" s="54">
        <f t="shared" si="86"/>
        <v>1002820.2429519041</v>
      </c>
      <c r="AA1310" s="54">
        <f t="shared" si="87"/>
        <v>2820.2429519040743</v>
      </c>
      <c r="AB1310" s="101">
        <v>54691.410378212808</v>
      </c>
      <c r="AC1310" s="6">
        <f t="shared" si="84"/>
        <v>1129117.1515333713</v>
      </c>
    </row>
    <row r="1311" spans="2:29">
      <c r="B1311" s="112">
        <v>45363</v>
      </c>
      <c r="C1311" s="33">
        <v>1307</v>
      </c>
      <c r="D1311" s="55">
        <f>Bond_Historical!K1311</f>
        <v>-3.025405088793922E-3</v>
      </c>
      <c r="E1311" s="55">
        <f>Bond_Historical!L1311</f>
        <v>-2.5501134473485806E-3</v>
      </c>
      <c r="F1311" s="55">
        <f>Bond_Historical!M1311</f>
        <v>-3.5148883815123966E-3</v>
      </c>
      <c r="G1311" s="55">
        <f>Bond_Historical!N1311</f>
        <v>-3.2149909639849197E-3</v>
      </c>
      <c r="H1311" s="55">
        <f>Bond_Historical!O1311</f>
        <v>-1.9197491623979598E-3</v>
      </c>
      <c r="I1311" s="55">
        <f>Bond_Historical!P1311</f>
        <v>1.9693412171138588E-4</v>
      </c>
      <c r="J1311" s="55">
        <f>Equity_Historical!P1312</f>
        <v>-6.4415149542830612E-3</v>
      </c>
      <c r="K1311" s="55">
        <f>Equity_Historical!Q1312</f>
        <v>3.2870541371624047E-2</v>
      </c>
      <c r="L1311" s="55">
        <f>Equity_Historical!R1312</f>
        <v>1.2288213612285083E-2</v>
      </c>
      <c r="M1311" s="55">
        <f>Equity_Historical!S1312</f>
        <v>5.8580309167031814E-3</v>
      </c>
      <c r="N1311" s="55">
        <f>Equity_Historical!T1312</f>
        <v>-1.525778750974783E-3</v>
      </c>
      <c r="O1311" s="55">
        <f>Equity_Historical!U1312</f>
        <v>8.1983007254920331E-3</v>
      </c>
      <c r="P1311" s="55">
        <f>Equity_Historical!V1312</f>
        <v>-1.2508410446407263E-2</v>
      </c>
      <c r="Q1311" s="55">
        <f>Equity_Historical!W1312</f>
        <v>-9.6277287204705117E-3</v>
      </c>
      <c r="R1311" s="55">
        <f>Equity_Historical!X1312</f>
        <v>4.0881349572945803E-4</v>
      </c>
      <c r="S1311" s="55">
        <f>Equity_Historical!Y1312</f>
        <v>2.774705552381376E-3</v>
      </c>
      <c r="T1311" s="55">
        <f>Equity_Historical!Z1312</f>
        <v>-6.4197004787708454E-3</v>
      </c>
      <c r="V1311" s="55"/>
      <c r="W1311" s="55">
        <v>-2.6560230361592804E-3</v>
      </c>
      <c r="X1311" s="55">
        <v>-8.569155615242012E-3</v>
      </c>
      <c r="Y1311" s="94">
        <f t="shared" si="85"/>
        <v>-6.2039025836089189E-3</v>
      </c>
      <c r="Z1311" s="54">
        <f t="shared" si="86"/>
        <v>993796.09741639113</v>
      </c>
      <c r="AA1311" s="54">
        <f t="shared" si="87"/>
        <v>-6203.9025836088695</v>
      </c>
      <c r="AB1311" s="101">
        <v>55744.15070247557</v>
      </c>
      <c r="AC1311" s="6">
        <f t="shared" si="84"/>
        <v>1122913.2489497624</v>
      </c>
    </row>
    <row r="1312" spans="2:29">
      <c r="B1312" s="112">
        <v>45364</v>
      </c>
      <c r="C1312" s="33">
        <v>1308</v>
      </c>
      <c r="D1312" s="55">
        <f>Bond_Historical!K1312</f>
        <v>-1.6540442519841483E-3</v>
      </c>
      <c r="E1312" s="55">
        <f>Bond_Historical!L1312</f>
        <v>-1.8401044433648179E-3</v>
      </c>
      <c r="F1312" s="55">
        <f>Bond_Historical!M1312</f>
        <v>-1.3212692932005141E-3</v>
      </c>
      <c r="G1312" s="55">
        <f>Bond_Historical!N1312</f>
        <v>-1.0125288046061245E-3</v>
      </c>
      <c r="H1312" s="55">
        <f>Bond_Historical!O1312</f>
        <v>-1.538453412459071E-3</v>
      </c>
      <c r="I1312" s="55">
        <f>Bond_Historical!P1312</f>
        <v>-1.9693412171147709E-4</v>
      </c>
      <c r="J1312" s="55">
        <f>Equity_Historical!P1313</f>
        <v>1.110866604177156E-2</v>
      </c>
      <c r="K1312" s="55">
        <f>Equity_Historical!Q1313</f>
        <v>-8.399344020201786E-3</v>
      </c>
      <c r="L1312" s="55">
        <f>Equity_Historical!R1313</f>
        <v>-2.1192161001839498E-3</v>
      </c>
      <c r="M1312" s="55">
        <f>Equity_Historical!S1313</f>
        <v>2.2129774648426805E-3</v>
      </c>
      <c r="N1312" s="55">
        <f>Equity_Historical!T1313</f>
        <v>2.3866144425788521E-2</v>
      </c>
      <c r="O1312" s="55">
        <f>Equity_Historical!U1313</f>
        <v>8.0794154200156277E-3</v>
      </c>
      <c r="P1312" s="55">
        <f>Equity_Historical!V1313</f>
        <v>-9.0030224839254755E-3</v>
      </c>
      <c r="Q1312" s="55">
        <f>Equity_Historical!W1313</f>
        <v>-4.0111474393203124E-3</v>
      </c>
      <c r="R1312" s="55">
        <f>Equity_Historical!X1313</f>
        <v>-2.7625862798440299E-3</v>
      </c>
      <c r="S1312" s="55">
        <f>Equity_Historical!Y1313</f>
        <v>-1.2196637393246642E-2</v>
      </c>
      <c r="T1312" s="55">
        <f>Equity_Historical!Z1313</f>
        <v>1.6500772460603691E-2</v>
      </c>
      <c r="V1312" s="55"/>
      <c r="W1312" s="55">
        <v>-1.2484112584765397E-3</v>
      </c>
      <c r="X1312" s="55">
        <v>2.7527119971214944E-3</v>
      </c>
      <c r="Y1312" s="94">
        <f t="shared" si="85"/>
        <v>1.1522626948822809E-3</v>
      </c>
      <c r="Z1312" s="54">
        <f t="shared" si="86"/>
        <v>1001152.2626948822</v>
      </c>
      <c r="AA1312" s="54">
        <f t="shared" si="87"/>
        <v>1152.262694882229</v>
      </c>
      <c r="AB1312" s="101">
        <v>57416.597765339538</v>
      </c>
      <c r="AC1312" s="6">
        <f t="shared" si="84"/>
        <v>1124065.5116446447</v>
      </c>
    </row>
    <row r="1313" spans="2:29">
      <c r="B1313" s="112">
        <v>45365</v>
      </c>
      <c r="C1313" s="33">
        <v>1309</v>
      </c>
      <c r="D1313" s="55">
        <f>Bond_Historical!K1313</f>
        <v>-5.949485711129558E-3</v>
      </c>
      <c r="E1313" s="55">
        <f>Bond_Historical!L1313</f>
        <v>-6.364298083006802E-3</v>
      </c>
      <c r="F1313" s="55">
        <f>Bond_Historical!M1313</f>
        <v>-5.3027818842864907E-3</v>
      </c>
      <c r="G1313" s="55">
        <f>Bond_Historical!N1313</f>
        <v>-7.3951224187010622E-3</v>
      </c>
      <c r="H1313" s="55">
        <f>Bond_Historical!O1313</f>
        <v>-5.7904449876920285E-3</v>
      </c>
      <c r="I1313" s="55">
        <f>Bond_Historical!P1313</f>
        <v>-3.353391744915724E-3</v>
      </c>
      <c r="J1313" s="55">
        <f>Equity_Historical!P1314</f>
        <v>1.7557030166819282E-2</v>
      </c>
      <c r="K1313" s="55">
        <f>Equity_Historical!Q1314</f>
        <v>-7.5755274638927604E-3</v>
      </c>
      <c r="L1313" s="55">
        <f>Equity_Historical!R1314</f>
        <v>-8.5180034023428779E-4</v>
      </c>
      <c r="M1313" s="55">
        <f>Equity_Historical!S1314</f>
        <v>-9.6931093049408973E-3</v>
      </c>
      <c r="N1313" s="55">
        <f>Equity_Historical!T1314</f>
        <v>4.0651807064028542E-4</v>
      </c>
      <c r="O1313" s="55">
        <f>Equity_Historical!U1314</f>
        <v>-1.7978625528646638E-2</v>
      </c>
      <c r="P1313" s="55">
        <f>Equity_Historical!V1314</f>
        <v>-1.5739747845620791E-2</v>
      </c>
      <c r="Q1313" s="55">
        <f>Equity_Historical!W1314</f>
        <v>-1.009885165073145E-2</v>
      </c>
      <c r="R1313" s="55">
        <f>Equity_Historical!X1314</f>
        <v>2.047083621724823E-3</v>
      </c>
      <c r="S1313" s="55">
        <f>Equity_Historical!Y1314</f>
        <v>1.0868063690865093E-2</v>
      </c>
      <c r="T1313" s="55">
        <f>Equity_Historical!Z1314</f>
        <v>3.6359798107859654E-3</v>
      </c>
      <c r="V1313" s="55"/>
      <c r="W1313" s="55">
        <v>-6.0486877906642048E-3</v>
      </c>
      <c r="X1313" s="55">
        <v>-9.4479093765571474E-3</v>
      </c>
      <c r="Y1313" s="94">
        <f t="shared" si="85"/>
        <v>-8.08822074219997E-3</v>
      </c>
      <c r="Z1313" s="54">
        <f t="shared" si="86"/>
        <v>991911.77925780008</v>
      </c>
      <c r="AA1313" s="54">
        <f t="shared" si="87"/>
        <v>-8088.2207421999192</v>
      </c>
      <c r="AB1313" s="101">
        <v>58237.546537910588</v>
      </c>
      <c r="AC1313" s="6">
        <f t="shared" si="84"/>
        <v>1115977.2909024446</v>
      </c>
    </row>
    <row r="1314" spans="2:29">
      <c r="B1314" s="112">
        <v>45366</v>
      </c>
      <c r="C1314" s="33">
        <v>1310</v>
      </c>
      <c r="D1314" s="55">
        <f>Bond_Historical!K1314</f>
        <v>-5.5531616327521305E-4</v>
      </c>
      <c r="E1314" s="55">
        <f>Bond_Historical!L1314</f>
        <v>-1.0298761119584415E-4</v>
      </c>
      <c r="F1314" s="55">
        <f>Bond_Historical!M1314</f>
        <v>-1.3299229058183013E-3</v>
      </c>
      <c r="G1314" s="55">
        <f>Bond_Historical!N1314</f>
        <v>2.7828929710947518E-4</v>
      </c>
      <c r="H1314" s="55">
        <f>Bond_Historical!O1314</f>
        <v>-5.8082499858605951E-4</v>
      </c>
      <c r="I1314" s="55">
        <f>Bond_Historical!P1314</f>
        <v>0</v>
      </c>
      <c r="J1314" s="55">
        <f>Equity_Historical!P1315</f>
        <v>-1.795852164392014E-3</v>
      </c>
      <c r="K1314" s="55">
        <f>Equity_Historical!Q1315</f>
        <v>-1.5841592556632894E-2</v>
      </c>
      <c r="L1314" s="55">
        <f>Equity_Historical!R1315</f>
        <v>-5.5875248081921017E-3</v>
      </c>
      <c r="M1314" s="55">
        <f>Equity_Historical!S1315</f>
        <v>-6.9232613517143894E-3</v>
      </c>
      <c r="N1314" s="55">
        <f>Equity_Historical!T1315</f>
        <v>-5.1616252218418847E-3</v>
      </c>
      <c r="O1314" s="55">
        <f>Equity_Historical!U1315</f>
        <v>1.2319409118184105E-2</v>
      </c>
      <c r="P1314" s="55">
        <f>Equity_Historical!V1315</f>
        <v>-9.3310439684121393E-3</v>
      </c>
      <c r="Q1314" s="55">
        <f>Equity_Historical!W1315</f>
        <v>3.040416733247633E-3</v>
      </c>
      <c r="R1314" s="55">
        <f>Equity_Historical!X1315</f>
        <v>3.7149865897323137E-3</v>
      </c>
      <c r="S1314" s="55">
        <f>Equity_Historical!Y1315</f>
        <v>-2.1989766716253496E-3</v>
      </c>
      <c r="T1314" s="55">
        <f>Equity_Historical!Z1315</f>
        <v>8.2764202353622415E-3</v>
      </c>
      <c r="V1314" s="55"/>
      <c r="W1314" s="55">
        <v>-2.9261066039064772E-4</v>
      </c>
      <c r="X1314" s="55">
        <v>-1.0208273894507196E-2</v>
      </c>
      <c r="Y1314" s="94">
        <f t="shared" si="85"/>
        <v>-6.242008600860576E-3</v>
      </c>
      <c r="Z1314" s="54">
        <f t="shared" si="86"/>
        <v>993757.9913991394</v>
      </c>
      <c r="AA1314" s="54">
        <f t="shared" si="87"/>
        <v>-6242.0086008606013</v>
      </c>
      <c r="AB1314" s="101">
        <v>60795.612829840044</v>
      </c>
      <c r="AC1314" s="6">
        <f t="shared" si="84"/>
        <v>1109735.282301584</v>
      </c>
    </row>
    <row r="1315" spans="2:29">
      <c r="B1315" s="112">
        <v>45369</v>
      </c>
      <c r="C1315" s="33">
        <v>1311</v>
      </c>
      <c r="D1315" s="55">
        <f>Bond_Historical!K1315</f>
        <v>-1.250387830259202E-3</v>
      </c>
      <c r="E1315" s="55">
        <f>Bond_Historical!L1315</f>
        <v>-1.0303668284338701E-3</v>
      </c>
      <c r="F1315" s="55">
        <f>Bond_Historical!M1315</f>
        <v>-8.877918092702312E-4</v>
      </c>
      <c r="G1315" s="55">
        <f>Bond_Historical!N1315</f>
        <v>-1.6710105587468039E-3</v>
      </c>
      <c r="H1315" s="55">
        <f>Bond_Historical!O1315</f>
        <v>-1.1627989868747786E-3</v>
      </c>
      <c r="I1315" s="55">
        <f>Bond_Historical!P1315</f>
        <v>3.9511248554326996E-4</v>
      </c>
      <c r="J1315" s="55">
        <f>Equity_Historical!P1316</f>
        <v>9.2142352503921162E-3</v>
      </c>
      <c r="K1315" s="55">
        <f>Equity_Historical!Q1316</f>
        <v>2.6258296632132857E-2</v>
      </c>
      <c r="L1315" s="55">
        <f>Equity_Historical!R1316</f>
        <v>2.9620064196468248E-3</v>
      </c>
      <c r="M1315" s="55">
        <f>Equity_Historical!S1316</f>
        <v>-8.6189535054924417E-3</v>
      </c>
      <c r="N1315" s="55">
        <f>Equity_Historical!T1316</f>
        <v>1.2248657786885903E-3</v>
      </c>
      <c r="O1315" s="55">
        <f>Equity_Historical!U1316</f>
        <v>1.2325208024755414E-2</v>
      </c>
      <c r="P1315" s="55">
        <f>Equity_Historical!V1316</f>
        <v>-7.2727186419557751E-3</v>
      </c>
      <c r="Q1315" s="55">
        <f>Equity_Historical!W1316</f>
        <v>5.6197382471523632E-4</v>
      </c>
      <c r="R1315" s="55">
        <f>Equity_Historical!X1316</f>
        <v>-7.7107134857676077E-3</v>
      </c>
      <c r="S1315" s="55">
        <f>Equity_Historical!Y1316</f>
        <v>6.3521955968571459E-3</v>
      </c>
      <c r="T1315" s="55">
        <f>Equity_Historical!Z1316</f>
        <v>4.9954184338279741E-3</v>
      </c>
      <c r="V1315" s="55"/>
      <c r="W1315" s="55">
        <v>-1.0689793339211438E-3</v>
      </c>
      <c r="X1315" s="55">
        <v>2.768046848299603E-3</v>
      </c>
      <c r="Y1315" s="94">
        <f t="shared" si="85"/>
        <v>1.233236375411304E-3</v>
      </c>
      <c r="Z1315" s="54">
        <f t="shared" si="86"/>
        <v>1001233.2363754113</v>
      </c>
      <c r="AA1315" s="54">
        <f t="shared" si="87"/>
        <v>1233.2363754112739</v>
      </c>
      <c r="AB1315" s="101">
        <v>60981.114661833271</v>
      </c>
      <c r="AC1315" s="6">
        <f t="shared" si="84"/>
        <v>1110968.5186769953</v>
      </c>
    </row>
    <row r="1316" spans="2:29">
      <c r="B1316" s="112">
        <v>45370</v>
      </c>
      <c r="C1316" s="33">
        <v>1312</v>
      </c>
      <c r="D1316" s="55">
        <f>Bond_Historical!K1316</f>
        <v>2.6380170183087472E-3</v>
      </c>
      <c r="E1316" s="55">
        <f>Bond_Historical!L1316</f>
        <v>2.4711568914702457E-3</v>
      </c>
      <c r="F1316" s="55">
        <f>Bond_Historical!M1316</f>
        <v>1.7746183855718121E-3</v>
      </c>
      <c r="G1316" s="55">
        <f>Bond_Historical!N1316</f>
        <v>2.8761049249856085E-3</v>
      </c>
      <c r="H1316" s="55">
        <f>Bond_Historical!O1316</f>
        <v>1.7436239854607761E-3</v>
      </c>
      <c r="I1316" s="55">
        <f>Bond_Historical!P1316</f>
        <v>9.870789732078901E-4</v>
      </c>
      <c r="J1316" s="55">
        <f>Equity_Historical!P1317</f>
        <v>7.010038054620066E-3</v>
      </c>
      <c r="K1316" s="55">
        <f>Equity_Historical!Q1317</f>
        <v>-1.4901454585927061E-3</v>
      </c>
      <c r="L1316" s="55">
        <f>Equity_Historical!R1317</f>
        <v>1.6426517740060725E-4</v>
      </c>
      <c r="M1316" s="55">
        <f>Equity_Historical!S1317</f>
        <v>2.7243014075719298E-2</v>
      </c>
      <c r="N1316" s="55">
        <f>Equity_Historical!T1317</f>
        <v>2.7167091242546776E-3</v>
      </c>
      <c r="O1316" s="55">
        <f>Equity_Historical!U1317</f>
        <v>5.848064325141177E-3</v>
      </c>
      <c r="P1316" s="55">
        <f>Equity_Historical!V1317</f>
        <v>3.6684250824558164E-3</v>
      </c>
      <c r="Q1316" s="55">
        <f>Equity_Historical!W1317</f>
        <v>8.0582530298274543E-3</v>
      </c>
      <c r="R1316" s="55">
        <f>Equity_Historical!X1317</f>
        <v>1.2791302308523109E-2</v>
      </c>
      <c r="S1316" s="55">
        <f>Equity_Historical!Y1317</f>
        <v>1.3493635153668982E-2</v>
      </c>
      <c r="T1316" s="55">
        <f>Equity_Historical!Z1317</f>
        <v>1.596291309308414E-2</v>
      </c>
      <c r="V1316" s="55"/>
      <c r="W1316" s="55">
        <v>2.269527891951644E-3</v>
      </c>
      <c r="X1316" s="55">
        <v>-1.5936849657467063E-2</v>
      </c>
      <c r="Y1316" s="94">
        <f t="shared" si="85"/>
        <v>-8.6542986376995801E-3</v>
      </c>
      <c r="Z1316" s="54">
        <f t="shared" si="86"/>
        <v>991345.70136230043</v>
      </c>
      <c r="AA1316" s="54">
        <f t="shared" si="87"/>
        <v>-8654.2986376995686</v>
      </c>
      <c r="AB1316" s="101">
        <v>61837.252175053349</v>
      </c>
      <c r="AC1316" s="6">
        <f t="shared" si="84"/>
        <v>1102314.2200392957</v>
      </c>
    </row>
    <row r="1317" spans="2:29">
      <c r="B1317" s="112">
        <v>45371</v>
      </c>
      <c r="C1317" s="33">
        <v>1313</v>
      </c>
      <c r="D1317" s="55">
        <f>Bond_Historical!K1317</f>
        <v>1.8009510743847901E-3</v>
      </c>
      <c r="E1317" s="55">
        <f>Bond_Historical!L1317</f>
        <v>2.0546771663342194E-3</v>
      </c>
      <c r="F1317" s="55">
        <f>Bond_Historical!M1317</f>
        <v>2.2138756393489667E-3</v>
      </c>
      <c r="G1317" s="55">
        <f>Bond_Historical!N1317</f>
        <v>1.8511266501443104E-3</v>
      </c>
      <c r="H1317" s="55">
        <f>Bond_Historical!O1317</f>
        <v>3.478327581399058E-3</v>
      </c>
      <c r="I1317" s="55">
        <f>Bond_Historical!P1317</f>
        <v>-1.1846157017451485E-3</v>
      </c>
      <c r="J1317" s="55">
        <f>Equity_Historical!P1318</f>
        <v>-8.8462499270249733E-4</v>
      </c>
      <c r="K1317" s="55">
        <f>Equity_Historical!Q1318</f>
        <v>1.8527920192105279E-2</v>
      </c>
      <c r="L1317" s="55">
        <f>Equity_Historical!R1318</f>
        <v>6.2234233474575589E-3</v>
      </c>
      <c r="M1317" s="55">
        <f>Equity_Historical!S1318</f>
        <v>-8.4593052286708447E-3</v>
      </c>
      <c r="N1317" s="55">
        <f>Equity_Historical!T1318</f>
        <v>1.0659225041208033E-2</v>
      </c>
      <c r="O1317" s="55">
        <f>Equity_Historical!U1318</f>
        <v>1.3021864681005265E-2</v>
      </c>
      <c r="P1317" s="55">
        <f>Equity_Historical!V1318</f>
        <v>-1.0223469655681373E-2</v>
      </c>
      <c r="Q1317" s="55">
        <f>Equity_Historical!W1318</f>
        <v>-7.4965162259659031E-3</v>
      </c>
      <c r="R1317" s="55">
        <f>Equity_Historical!X1318</f>
        <v>1.8429532499228856E-3</v>
      </c>
      <c r="S1317" s="55">
        <f>Equity_Historical!Y1318</f>
        <v>1.4602069174575188E-2</v>
      </c>
      <c r="T1317" s="55">
        <f>Equity_Historical!Z1318</f>
        <v>6.4666933546506222E-3</v>
      </c>
      <c r="V1317" s="55"/>
      <c r="W1317" s="55">
        <v>1.6858935300844869E-3</v>
      </c>
      <c r="X1317" s="55">
        <v>3.7127913632483654E-3</v>
      </c>
      <c r="Y1317" s="94">
        <f t="shared" si="85"/>
        <v>2.9020322299828137E-3</v>
      </c>
      <c r="Z1317" s="54">
        <f t="shared" si="86"/>
        <v>1002902.0322299828</v>
      </c>
      <c r="AA1317" s="54">
        <f t="shared" si="87"/>
        <v>2902.0322299827822</v>
      </c>
      <c r="AB1317" s="101">
        <v>63070.226730626542</v>
      </c>
      <c r="AC1317" s="6">
        <f t="shared" si="84"/>
        <v>1105216.2522692785</v>
      </c>
    </row>
    <row r="1318" spans="2:29">
      <c r="B1318" s="112">
        <v>45372</v>
      </c>
      <c r="C1318" s="33">
        <v>1314</v>
      </c>
      <c r="D1318" s="55">
        <f>Bond_Historical!K1318</f>
        <v>8.300141513692829E-4</v>
      </c>
      <c r="E1318" s="55">
        <f>Bond_Historical!L1318</f>
        <v>7.181356490146188E-4</v>
      </c>
      <c r="F1318" s="55">
        <f>Bond_Historical!M1318</f>
        <v>0</v>
      </c>
      <c r="G1318" s="55">
        <f>Bond_Historical!N1318</f>
        <v>1.4785140715773029E-3</v>
      </c>
      <c r="H1318" s="55">
        <f>Bond_Historical!O1318</f>
        <v>1.7345697536688283E-3</v>
      </c>
      <c r="I1318" s="55">
        <f>Bond_Historical!P1318</f>
        <v>3.9497505207595037E-4</v>
      </c>
      <c r="J1318" s="55">
        <f>Equity_Historical!P1319</f>
        <v>4.4154081698760542E-3</v>
      </c>
      <c r="K1318" s="55">
        <f>Equity_Historical!Q1319</f>
        <v>4.4213339871309208E-3</v>
      </c>
      <c r="L1318" s="55">
        <f>Equity_Historical!R1319</f>
        <v>3.2600028606003307E-3</v>
      </c>
      <c r="M1318" s="55">
        <f>Equity_Historical!S1319</f>
        <v>4.044489520138309E-4</v>
      </c>
      <c r="N1318" s="55">
        <f>Equity_Historical!T1319</f>
        <v>7.3543956538534528E-3</v>
      </c>
      <c r="O1318" s="55">
        <f>Equity_Historical!U1319</f>
        <v>1.3809349673107794E-2</v>
      </c>
      <c r="P1318" s="55">
        <f>Equity_Historical!V1319</f>
        <v>-3.5515027553858708E-3</v>
      </c>
      <c r="Q1318" s="55">
        <f>Equity_Historical!W1319</f>
        <v>-4.3896631173484923E-3</v>
      </c>
      <c r="R1318" s="55">
        <f>Equity_Historical!X1319</f>
        <v>-5.1525774628276852E-3</v>
      </c>
      <c r="S1318" s="55">
        <f>Equity_Historical!Y1319</f>
        <v>-4.1715585255132762E-2</v>
      </c>
      <c r="T1318" s="55">
        <f>Equity_Historical!Z1319</f>
        <v>9.069329544499509E-3</v>
      </c>
      <c r="V1318" s="55"/>
      <c r="W1318" s="55">
        <v>8.3857285219837436E-4</v>
      </c>
      <c r="X1318" s="55">
        <v>1.3493867436378633E-3</v>
      </c>
      <c r="Y1318" s="94">
        <f t="shared" si="85"/>
        <v>1.1450611870620678E-3</v>
      </c>
      <c r="Z1318" s="54">
        <f t="shared" si="86"/>
        <v>1001145.0611870621</v>
      </c>
      <c r="AA1318" s="54">
        <f t="shared" si="87"/>
        <v>1145.0611870620633</v>
      </c>
      <c r="AB1318" s="101">
        <v>64075.337897674646</v>
      </c>
      <c r="AC1318" s="6">
        <f t="shared" si="84"/>
        <v>1106361.3134563407</v>
      </c>
    </row>
    <row r="1319" spans="2:29">
      <c r="B1319" s="112">
        <v>45373</v>
      </c>
      <c r="C1319" s="33">
        <v>1315</v>
      </c>
      <c r="D1319" s="55">
        <f>Bond_Historical!K1319</f>
        <v>3.3136821670448997E-3</v>
      </c>
      <c r="E1319" s="55">
        <f>Bond_Historical!L1319</f>
        <v>3.1741172726149508E-3</v>
      </c>
      <c r="F1319" s="55">
        <f>Bond_Historical!M1319</f>
        <v>3.9726491167339411E-3</v>
      </c>
      <c r="G1319" s="55">
        <f>Bond_Historical!N1319</f>
        <v>3.410568303631159E-3</v>
      </c>
      <c r="H1319" s="55">
        <f>Bond_Historical!O1319</f>
        <v>3.8439871769478584E-3</v>
      </c>
      <c r="I1319" s="55">
        <f>Bond_Historical!P1319</f>
        <v>1.5785791945760427E-3</v>
      </c>
      <c r="J1319" s="55">
        <f>Equity_Historical!P1320</f>
        <v>0</v>
      </c>
      <c r="K1319" s="55">
        <f>Equity_Historical!Q1320</f>
        <v>3.5779168162089225E-3</v>
      </c>
      <c r="L1319" s="55">
        <f>Equity_Historical!R1320</f>
        <v>-9.483426208057864E-3</v>
      </c>
      <c r="M1319" s="55">
        <f>Equity_Historical!S1320</f>
        <v>1.0658783558568032E-2</v>
      </c>
      <c r="N1319" s="55">
        <f>Equity_Historical!T1320</f>
        <v>9.0186290059983045E-3</v>
      </c>
      <c r="O1319" s="55">
        <f>Equity_Historical!U1320</f>
        <v>-1.233337026168066E-2</v>
      </c>
      <c r="P1319" s="55">
        <f>Equity_Historical!V1320</f>
        <v>-5.9473658864282394E-3</v>
      </c>
      <c r="Q1319" s="55">
        <f>Equity_Historical!W1320</f>
        <v>-5.64220043176794E-4</v>
      </c>
      <c r="R1319" s="55">
        <f>Equity_Historical!X1320</f>
        <v>-3.3001883463620396E-3</v>
      </c>
      <c r="S1319" s="55">
        <f>Equity_Historical!Y1320</f>
        <v>5.296121885283501E-3</v>
      </c>
      <c r="T1319" s="55">
        <f>Equity_Historical!Z1320</f>
        <v>3.0632891496287368E-3</v>
      </c>
      <c r="V1319" s="55"/>
      <c r="W1319" s="55">
        <v>3.2714649879645504E-3</v>
      </c>
      <c r="X1319" s="55">
        <v>-1.1516432597635375E-2</v>
      </c>
      <c r="Y1319" s="94">
        <f t="shared" si="85"/>
        <v>-5.6012735633954045E-3</v>
      </c>
      <c r="Z1319" s="54">
        <f t="shared" si="86"/>
        <v>994398.72643660463</v>
      </c>
      <c r="AA1319" s="54">
        <f t="shared" si="87"/>
        <v>-5601.2735633953707</v>
      </c>
      <c r="AB1319" s="101">
        <v>66124.822192863328</v>
      </c>
      <c r="AC1319" s="6">
        <f t="shared" si="84"/>
        <v>1100760.0398929454</v>
      </c>
    </row>
    <row r="1320" spans="2:29">
      <c r="B1320" s="112">
        <v>45376</v>
      </c>
      <c r="C1320" s="33">
        <v>1316</v>
      </c>
      <c r="D1320" s="55">
        <f>Bond_Historical!K1320</f>
        <v>-1.9316281159326789E-3</v>
      </c>
      <c r="E1320" s="55">
        <f>Bond_Historical!L1320</f>
        <v>-1.8417990707078097E-3</v>
      </c>
      <c r="F1320" s="55">
        <f>Bond_Historical!M1320</f>
        <v>-2.2050884500441838E-3</v>
      </c>
      <c r="G1320" s="55">
        <f>Bond_Historical!N1320</f>
        <v>-3.4105683036310965E-3</v>
      </c>
      <c r="H1320" s="55">
        <f>Bond_Historical!O1320</f>
        <v>-3.4588669422371404E-3</v>
      </c>
      <c r="I1320" s="55">
        <f>Bond_Historical!P1320</f>
        <v>-3.3573851754283629E-3</v>
      </c>
      <c r="J1320" s="55">
        <f>Equity_Historical!P1321</f>
        <v>1.0169317057959851E-2</v>
      </c>
      <c r="K1320" s="55">
        <f>Equity_Historical!Q1321</f>
        <v>-1.2956922635999291E-2</v>
      </c>
      <c r="L1320" s="55">
        <f>Equity_Historical!R1321</f>
        <v>-4.9407050845230753E-3</v>
      </c>
      <c r="M1320" s="55">
        <f>Equity_Historical!S1321</f>
        <v>-7.0260852421177699E-3</v>
      </c>
      <c r="N1320" s="55">
        <f>Equity_Historical!T1321</f>
        <v>2.6371850727153938E-3</v>
      </c>
      <c r="O1320" s="55">
        <f>Equity_Historical!U1321</f>
        <v>-9.1968152356032683E-3</v>
      </c>
      <c r="P1320" s="55">
        <f>Equity_Historical!V1321</f>
        <v>1.4265750180964761E-2</v>
      </c>
      <c r="Q1320" s="55">
        <f>Equity_Historical!W1321</f>
        <v>-1.1292830237877177E-3</v>
      </c>
      <c r="R1320" s="55">
        <f>Equity_Historical!X1321</f>
        <v>-8.5865622054164016E-3</v>
      </c>
      <c r="S1320" s="55">
        <f>Equity_Historical!Y1321</f>
        <v>-8.3350407015802593E-3</v>
      </c>
      <c r="T1320" s="55">
        <f>Equity_Historical!Z1321</f>
        <v>-2.0830902348099832E-3</v>
      </c>
      <c r="V1320" s="55"/>
      <c r="W1320" s="55">
        <v>-2.6739715472221684E-3</v>
      </c>
      <c r="X1320" s="55">
        <v>1.9348541218914817E-2</v>
      </c>
      <c r="Y1320" s="94">
        <f t="shared" si="85"/>
        <v>1.0539536112460023E-2</v>
      </c>
      <c r="Z1320" s="54">
        <f t="shared" si="86"/>
        <v>1010539.5361124601</v>
      </c>
      <c r="AA1320" s="54">
        <f t="shared" si="87"/>
        <v>10539.536112460075</v>
      </c>
      <c r="AB1320" s="101">
        <v>71985.211056276923</v>
      </c>
      <c r="AC1320" s="6">
        <f t="shared" si="84"/>
        <v>1111299.5760054055</v>
      </c>
    </row>
    <row r="1321" spans="2:29">
      <c r="B1321" s="112">
        <v>45377</v>
      </c>
      <c r="C1321" s="33">
        <v>1317</v>
      </c>
      <c r="D1321" s="55">
        <f>Bond_Historical!K1321</f>
        <v>8.2827777174562106E-4</v>
      </c>
      <c r="E1321" s="55">
        <f>Bond_Historical!L1321</f>
        <v>1.0236165266305705E-3</v>
      </c>
      <c r="F1321" s="55">
        <f>Bond_Historical!M1321</f>
        <v>1.3236895191222028E-3</v>
      </c>
      <c r="G1321" s="55">
        <f>Bond_Historical!N1321</f>
        <v>-2.7709490954121266E-4</v>
      </c>
      <c r="H1321" s="55">
        <f>Bond_Historical!O1321</f>
        <v>7.6962243923979999E-4</v>
      </c>
      <c r="I1321" s="55">
        <f>Bond_Historical!P1321</f>
        <v>-5.9362593754097787E-4</v>
      </c>
      <c r="J1321" s="55">
        <f>Equity_Historical!P1322</f>
        <v>-7.5293735912735733E-3</v>
      </c>
      <c r="K1321" s="55">
        <f>Equity_Historical!Q1322</f>
        <v>-1.4275750688278402E-2</v>
      </c>
      <c r="L1321" s="55">
        <f>Equity_Historical!R1322</f>
        <v>-9.9111341101429514E-4</v>
      </c>
      <c r="M1321" s="55">
        <f>Equity_Historical!S1322</f>
        <v>-2.0143044290938479E-4</v>
      </c>
      <c r="N1321" s="55">
        <f>Equity_Historical!T1322</f>
        <v>-5.2812506179071832E-3</v>
      </c>
      <c r="O1321" s="55">
        <f>Equity_Historical!U1322</f>
        <v>4.6600468047053893E-3</v>
      </c>
      <c r="P1321" s="55">
        <f>Equity_Historical!V1322</f>
        <v>-7.4937063965392825E-3</v>
      </c>
      <c r="Q1321" s="55">
        <f>Equity_Historical!W1322</f>
        <v>-1.1935384854590671E-2</v>
      </c>
      <c r="R1321" s="55">
        <f>Equity_Historical!X1322</f>
        <v>1.3146905190082585E-2</v>
      </c>
      <c r="S1321" s="55">
        <f>Equity_Historical!Y1322</f>
        <v>-6.6948744098192878E-3</v>
      </c>
      <c r="T1321" s="55">
        <f>Equity_Historical!Z1322</f>
        <v>1.2302994239516334E-3</v>
      </c>
      <c r="V1321" s="55"/>
      <c r="W1321" s="55">
        <v>4.5149672085976138E-4</v>
      </c>
      <c r="X1321" s="55">
        <v>-9.7482207753566957E-3</v>
      </c>
      <c r="Y1321" s="94">
        <f t="shared" si="85"/>
        <v>-5.6683337768701127E-3</v>
      </c>
      <c r="Z1321" s="54">
        <f t="shared" si="86"/>
        <v>994331.66622312984</v>
      </c>
      <c r="AA1321" s="54">
        <f t="shared" si="87"/>
        <v>-5668.3337768701604</v>
      </c>
      <c r="AB1321" s="101">
        <v>83670.947451700689</v>
      </c>
      <c r="AC1321" s="6">
        <f t="shared" si="84"/>
        <v>1105631.2422285355</v>
      </c>
    </row>
    <row r="1322" spans="2:29">
      <c r="B1322" s="112">
        <v>45378</v>
      </c>
      <c r="C1322" s="33">
        <v>1318</v>
      </c>
      <c r="D1322" s="55">
        <f>Bond_Historical!K1322</f>
        <v>0</v>
      </c>
      <c r="E1322" s="55">
        <f>Bond_Historical!L1322</f>
        <v>0</v>
      </c>
      <c r="F1322" s="55">
        <f>Bond_Historical!M1322</f>
        <v>0</v>
      </c>
      <c r="G1322" s="55">
        <f>Bond_Historical!N1322</f>
        <v>0</v>
      </c>
      <c r="H1322" s="55">
        <f>Bond_Historical!O1322</f>
        <v>0</v>
      </c>
      <c r="I1322" s="55">
        <f>Bond_Historical!P1322</f>
        <v>0</v>
      </c>
      <c r="J1322" s="55">
        <f>Equity_Historical!P1323</f>
        <v>1.03165803065343E-2</v>
      </c>
      <c r="K1322" s="55">
        <f>Equity_Historical!Q1323</f>
        <v>-4.102112344862548E-3</v>
      </c>
      <c r="L1322" s="55">
        <f>Equity_Historical!R1323</f>
        <v>3.4645419745710357E-3</v>
      </c>
      <c r="M1322" s="55">
        <f>Equity_Historical!S1323</f>
        <v>1.022356303753813E-2</v>
      </c>
      <c r="N1322" s="55">
        <f>Equity_Historical!T1323</f>
        <v>1.2628410310159774E-2</v>
      </c>
      <c r="O1322" s="55">
        <f>Equity_Historical!U1323</f>
        <v>1.9178363901724588E-2</v>
      </c>
      <c r="P1322" s="55">
        <f>Equity_Historical!V1323</f>
        <v>1.6757308988842777E-2</v>
      </c>
      <c r="Q1322" s="55">
        <f>Equity_Historical!W1323</f>
        <v>2.9297937777496643E-2</v>
      </c>
      <c r="R1322" s="55">
        <f>Equity_Historical!X1323</f>
        <v>1.6034100852384448E-3</v>
      </c>
      <c r="S1322" s="55">
        <f>Equity_Historical!Y1323</f>
        <v>2.0990747651262909E-2</v>
      </c>
      <c r="T1322" s="55">
        <f>Equity_Historical!Z1323</f>
        <v>2.9995245304557484E-2</v>
      </c>
      <c r="V1322" s="55"/>
      <c r="W1322" s="55">
        <v>0</v>
      </c>
      <c r="X1322" s="55">
        <v>3.7164161524512879E-3</v>
      </c>
      <c r="Y1322" s="94">
        <f t="shared" si="85"/>
        <v>2.2298496914707725E-3</v>
      </c>
      <c r="Z1322" s="54">
        <f t="shared" si="86"/>
        <v>1002229.8496914707</v>
      </c>
      <c r="AA1322" s="54">
        <f t="shared" si="87"/>
        <v>2229.8496914707357</v>
      </c>
      <c r="AB1322" s="101">
        <v>109440.25530310604</v>
      </c>
      <c r="AC1322" s="6">
        <f t="shared" si="84"/>
        <v>1107861.0919200061</v>
      </c>
    </row>
  </sheetData>
  <sortState xmlns:xlrd2="http://schemas.microsoft.com/office/spreadsheetml/2017/richdata2" ref="AB5:AB1322">
    <sortCondition ref="AB5:AB1322"/>
  </sortState>
  <mergeCells count="8">
    <mergeCell ref="W1:AB1"/>
    <mergeCell ref="AM12:AN12"/>
    <mergeCell ref="AP12:AQ12"/>
    <mergeCell ref="AS12:AT12"/>
    <mergeCell ref="B2:U2"/>
    <mergeCell ref="AE5:AR5"/>
    <mergeCell ref="AE12:AF12"/>
    <mergeCell ref="AH12:AI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AB57B-9DA1-4340-9276-B5668A5A98A6}">
  <dimension ref="B1:S1322"/>
  <sheetViews>
    <sheetView showGridLines="0" topLeftCell="Y1" zoomScaleNormal="100" workbookViewId="0">
      <selection activeCell="M7" sqref="M7:O7"/>
    </sheetView>
  </sheetViews>
  <sheetFormatPr defaultRowHeight="14.5"/>
  <cols>
    <col min="1" max="1" width="2.54296875" customWidth="1"/>
    <col min="2" max="2" width="15.81640625" style="4" bestFit="1" customWidth="1"/>
    <col min="3" max="3" width="8.453125" style="4" bestFit="1" customWidth="1"/>
    <col min="4" max="4" width="2.54296875" style="4" customWidth="1"/>
    <col min="5" max="5" width="11" style="4" bestFit="1" customWidth="1"/>
    <col min="6" max="13" width="10.54296875" style="4" customWidth="1"/>
    <col min="14" max="14" width="9.54296875" style="4" bestFit="1" customWidth="1"/>
    <col min="15" max="15" width="12.81640625" style="4" bestFit="1" customWidth="1"/>
    <col min="16" max="16" width="19" style="4" bestFit="1" customWidth="1"/>
  </cols>
  <sheetData>
    <row r="1" spans="2:19">
      <c r="B1"/>
      <c r="C1"/>
      <c r="D1"/>
      <c r="E1"/>
      <c r="F1"/>
      <c r="G1"/>
      <c r="H1"/>
      <c r="I1"/>
      <c r="J1"/>
      <c r="K1"/>
      <c r="L1"/>
      <c r="M1"/>
      <c r="N1"/>
      <c r="O1"/>
      <c r="P1"/>
    </row>
    <row r="2" spans="2:19" ht="58">
      <c r="B2" s="17" t="s">
        <v>67</v>
      </c>
      <c r="C2" s="24"/>
      <c r="E2" s="17" t="s">
        <v>3</v>
      </c>
      <c r="F2" s="17" t="s">
        <v>45</v>
      </c>
      <c r="G2" s="17" t="s">
        <v>46</v>
      </c>
      <c r="H2" s="17" t="s">
        <v>47</v>
      </c>
      <c r="I2" s="17" t="s">
        <v>48</v>
      </c>
      <c r="J2" s="17" t="s">
        <v>49</v>
      </c>
      <c r="K2" s="49" t="s">
        <v>50</v>
      </c>
      <c r="L2" s="49" t="s">
        <v>51</v>
      </c>
      <c r="M2" s="49" t="s">
        <v>52</v>
      </c>
      <c r="O2" s="17" t="s">
        <v>35</v>
      </c>
      <c r="P2" s="17" t="s">
        <v>94</v>
      </c>
      <c r="Q2" s="17" t="s">
        <v>104</v>
      </c>
    </row>
    <row r="3" spans="2:19" ht="15" thickBot="1">
      <c r="B3" s="28" t="s">
        <v>53</v>
      </c>
      <c r="C3" s="4">
        <v>0.85</v>
      </c>
      <c r="E3" s="1"/>
      <c r="F3" s="4">
        <v>500</v>
      </c>
      <c r="G3" s="36">
        <f>$C$3^(F3-1)</f>
        <v>6.026205415907937E-36</v>
      </c>
      <c r="H3" s="38"/>
      <c r="I3" s="39"/>
      <c r="O3" s="29">
        <f>LARGE(M504:M1322,(1-C6)*COUNT(M504:M1322)+1)</f>
        <v>16468.145543653245</v>
      </c>
      <c r="P3" s="29">
        <f>LARGE(M504:M1322,(1-C6)*COUNT(M504:M1322))</f>
        <v>17209.886806455263</v>
      </c>
      <c r="Q3" s="4" cm="1">
        <f t="array" ref="Q3">-AVERAGE(IF(M504:M1322&lt;(-1*$S$8),M504:M1322))</f>
        <v>28630.289058335311</v>
      </c>
    </row>
    <row r="4" spans="2:19">
      <c r="B4" s="28" t="s">
        <v>54</v>
      </c>
      <c r="C4" s="4">
        <v>500</v>
      </c>
      <c r="E4" s="112">
        <v>43467</v>
      </c>
      <c r="F4" s="4">
        <v>499</v>
      </c>
      <c r="G4" s="36">
        <f t="shared" ref="G4:G67" si="0">$C$3^(F4-1)</f>
        <v>7.0896534304799259E-36</v>
      </c>
      <c r="H4" s="53">
        <f>'Equity+Bond_Historical'!Y4</f>
        <v>0</v>
      </c>
      <c r="I4" s="39">
        <f t="shared" ref="I4:I67" si="1">H4^2</f>
        <v>0</v>
      </c>
      <c r="R4" s="154" t="s">
        <v>32</v>
      </c>
      <c r="S4" s="155"/>
    </row>
    <row r="5" spans="2:19">
      <c r="B5" s="28" t="s">
        <v>55</v>
      </c>
      <c r="C5" s="4">
        <v>1000000</v>
      </c>
      <c r="E5" s="112">
        <v>43468</v>
      </c>
      <c r="F5" s="4">
        <v>498</v>
      </c>
      <c r="G5" s="36">
        <f t="shared" si="0"/>
        <v>8.3407687417410884E-36</v>
      </c>
      <c r="H5" s="53">
        <f>'Equity+Bond_Historical'!Y5</f>
        <v>1.7687885668616701E-2</v>
      </c>
      <c r="I5" s="39">
        <f t="shared" si="1"/>
        <v>3.1286129942605605E-4</v>
      </c>
      <c r="R5" s="69" t="s">
        <v>34</v>
      </c>
      <c r="S5" s="8">
        <f>(C6)*COUNT(M504:M1322)</f>
        <v>810.81</v>
      </c>
    </row>
    <row r="6" spans="2:19">
      <c r="B6" s="28" t="s">
        <v>56</v>
      </c>
      <c r="C6" s="26">
        <v>0.99</v>
      </c>
      <c r="E6" s="112">
        <v>43469</v>
      </c>
      <c r="F6" s="4">
        <v>497</v>
      </c>
      <c r="G6" s="36">
        <f t="shared" si="0"/>
        <v>9.8126691079306942E-36</v>
      </c>
      <c r="H6" s="53">
        <f>'Equity+Bond_Historical'!Y6</f>
        <v>-6.2591431830331503E-3</v>
      </c>
      <c r="I6" s="39">
        <f t="shared" si="1"/>
        <v>3.9176873385710358E-5</v>
      </c>
      <c r="R6" s="69" t="s">
        <v>36</v>
      </c>
      <c r="S6" s="67">
        <f>LARGE(M504:M1322,COUNT(M504:M1322)-ROUNDUP(S5,0)+1)</f>
        <v>17209.886806455263</v>
      </c>
    </row>
    <row r="7" spans="2:19">
      <c r="E7" s="112">
        <v>43472</v>
      </c>
      <c r="F7" s="4">
        <v>496</v>
      </c>
      <c r="G7" s="36">
        <f t="shared" si="0"/>
        <v>1.1544316597565522E-35</v>
      </c>
      <c r="H7" s="53">
        <f>'Equity+Bond_Historical'!Y7</f>
        <v>5.884531016483889E-3</v>
      </c>
      <c r="I7" s="39">
        <f t="shared" si="1"/>
        <v>3.4627705283960912E-5</v>
      </c>
      <c r="M7" s="151" t="s">
        <v>133</v>
      </c>
      <c r="N7" s="151"/>
      <c r="O7" s="151"/>
      <c r="R7" s="69" t="s">
        <v>38</v>
      </c>
      <c r="S7" s="67">
        <f>LARGE(M504:M1322,COUNT(M504:M1322)-ROUNDDOWN(S5,0)+1)</f>
        <v>16468.145543653245</v>
      </c>
    </row>
    <row r="8" spans="2:19" ht="15" thickBot="1">
      <c r="E8" s="112">
        <v>43473</v>
      </c>
      <c r="F8" s="4">
        <v>495</v>
      </c>
      <c r="G8" s="36">
        <f t="shared" si="0"/>
        <v>1.3581548938312376E-35</v>
      </c>
      <c r="H8" s="53">
        <f>'Equity+Bond_Historical'!Y8</f>
        <v>5.9754296492721729E-4</v>
      </c>
      <c r="I8" s="39">
        <f t="shared" si="1"/>
        <v>3.5705759493400963E-7</v>
      </c>
      <c r="R8" s="10" t="s">
        <v>40</v>
      </c>
      <c r="S8" s="68">
        <f>S7*(ROUNDUP(S5,0)-S5)/(ROUNDUP(S5,0)-ROUNDDOWN(S5,0))+S6*(1-(ROUNDUP(S5,0)-S5)/(ROUNDUP(S5,0)-ROUNDDOWN(S5,0)))</f>
        <v>17068.955966522837</v>
      </c>
    </row>
    <row r="9" spans="2:19">
      <c r="E9" s="112">
        <v>43474</v>
      </c>
      <c r="F9" s="4">
        <v>494</v>
      </c>
      <c r="G9" s="36">
        <f t="shared" si="0"/>
        <v>1.5978292868602799E-35</v>
      </c>
      <c r="H9" s="53">
        <f>'Equity+Bond_Historical'!Y9</f>
        <v>3.6679010284516827E-3</v>
      </c>
      <c r="I9" s="39">
        <f t="shared" si="1"/>
        <v>1.3453497954516911E-5</v>
      </c>
    </row>
    <row r="10" spans="2:19">
      <c r="E10" s="112">
        <v>43475</v>
      </c>
      <c r="F10" s="4">
        <v>493</v>
      </c>
      <c r="G10" s="36">
        <f t="shared" si="0"/>
        <v>1.8797991610120941E-35</v>
      </c>
      <c r="H10" s="53">
        <f>'Equity+Bond_Historical'!Y10</f>
        <v>9.3785954841730922E-3</v>
      </c>
      <c r="I10" s="39">
        <f t="shared" si="1"/>
        <v>8.7958053255751914E-5</v>
      </c>
    </row>
    <row r="11" spans="2:19">
      <c r="E11" s="112">
        <v>43476</v>
      </c>
      <c r="F11" s="4">
        <v>492</v>
      </c>
      <c r="G11" s="36">
        <f t="shared" si="0"/>
        <v>2.2115284247201107E-35</v>
      </c>
      <c r="H11" s="53">
        <f>'Equity+Bond_Historical'!Y11</f>
        <v>-1.0610615851258345E-2</v>
      </c>
      <c r="I11" s="39">
        <f t="shared" si="1"/>
        <v>1.1258516874297487E-4</v>
      </c>
    </row>
    <row r="12" spans="2:19">
      <c r="E12" s="112">
        <v>43479</v>
      </c>
      <c r="F12" s="4">
        <v>491</v>
      </c>
      <c r="G12" s="36">
        <f t="shared" si="0"/>
        <v>2.6017981467295425E-35</v>
      </c>
      <c r="H12" s="53">
        <f>'Equity+Bond_Historical'!Y12</f>
        <v>-4.0579144513550481E-3</v>
      </c>
      <c r="I12" s="39">
        <f t="shared" si="1"/>
        <v>1.6466669694516142E-5</v>
      </c>
    </row>
    <row r="13" spans="2:19">
      <c r="E13" s="112">
        <v>43480</v>
      </c>
      <c r="F13" s="4">
        <v>490</v>
      </c>
      <c r="G13" s="36">
        <f t="shared" si="0"/>
        <v>3.0609389961524032E-35</v>
      </c>
      <c r="H13" s="53">
        <f>'Equity+Bond_Historical'!Y13</f>
        <v>9.7504963854375803E-3</v>
      </c>
      <c r="I13" s="39">
        <f t="shared" si="1"/>
        <v>9.5072179762431314E-5</v>
      </c>
    </row>
    <row r="14" spans="2:19">
      <c r="E14" s="112">
        <v>43481</v>
      </c>
      <c r="F14" s="4">
        <v>489</v>
      </c>
      <c r="G14" s="36">
        <f t="shared" si="0"/>
        <v>3.6011047013557686E-35</v>
      </c>
      <c r="H14" s="53">
        <f>'Equity+Bond_Historical'!Y14</f>
        <v>2.4623238193425979E-3</v>
      </c>
      <c r="I14" s="39">
        <f t="shared" si="1"/>
        <v>6.0630385913019183E-6</v>
      </c>
      <c r="M14" s="201"/>
      <c r="N14" s="202" t="s">
        <v>53</v>
      </c>
      <c r="O14" s="202" t="s">
        <v>134</v>
      </c>
      <c r="P14" s="202" t="s">
        <v>135</v>
      </c>
      <c r="Q14" s="188"/>
      <c r="R14" s="188"/>
    </row>
    <row r="15" spans="2:19">
      <c r="E15" s="112">
        <v>43482</v>
      </c>
      <c r="F15" s="4">
        <v>488</v>
      </c>
      <c r="G15" s="36">
        <f t="shared" si="0"/>
        <v>4.2365937663009035E-35</v>
      </c>
      <c r="H15" s="53">
        <f>'Equity+Bond_Historical'!Y15</f>
        <v>1.0322497188198379E-2</v>
      </c>
      <c r="I15" s="39">
        <f t="shared" si="1"/>
        <v>1.0655394820036344E-4</v>
      </c>
      <c r="M15" s="203"/>
      <c r="N15" s="170">
        <v>0.94</v>
      </c>
      <c r="O15" s="170">
        <v>25468.531214647966</v>
      </c>
      <c r="P15" s="170">
        <v>25547.275680144132</v>
      </c>
      <c r="Q15" s="186"/>
    </row>
    <row r="16" spans="2:19">
      <c r="E16" s="112">
        <v>43483</v>
      </c>
      <c r="F16" s="4">
        <v>487</v>
      </c>
      <c r="G16" s="36">
        <f t="shared" si="0"/>
        <v>4.9842279603540042E-35</v>
      </c>
      <c r="H16" s="53">
        <f>'Equity+Bond_Historical'!Y16</f>
        <v>5.4415711915613788E-3</v>
      </c>
      <c r="I16" s="39">
        <f t="shared" si="1"/>
        <v>2.9610697032830725E-5</v>
      </c>
      <c r="M16" s="203"/>
      <c r="N16" s="172">
        <v>0.9</v>
      </c>
      <c r="O16" s="200">
        <v>19388.570163210374</v>
      </c>
      <c r="P16" s="170">
        <v>19974.266483670013</v>
      </c>
      <c r="Q16" s="186"/>
    </row>
    <row r="17" spans="5:17">
      <c r="E17" s="112">
        <v>43487</v>
      </c>
      <c r="F17" s="4">
        <v>486</v>
      </c>
      <c r="G17" s="36">
        <f t="shared" si="0"/>
        <v>5.8637976004164776E-35</v>
      </c>
      <c r="H17" s="53">
        <f>'Equity+Bond_Historical'!Y17</f>
        <v>1.6716240789326979E-3</v>
      </c>
      <c r="I17" s="39">
        <f t="shared" si="1"/>
        <v>2.7943270612675903E-6</v>
      </c>
      <c r="M17" s="204"/>
      <c r="N17" s="171">
        <v>0.85</v>
      </c>
      <c r="O17" s="171">
        <v>16468.145543653245</v>
      </c>
      <c r="P17" s="171">
        <v>17209.886806455263</v>
      </c>
      <c r="Q17" s="189"/>
    </row>
    <row r="18" spans="5:17">
      <c r="E18" s="112">
        <v>43488</v>
      </c>
      <c r="F18" s="4">
        <v>485</v>
      </c>
      <c r="G18" s="36">
        <f t="shared" si="0"/>
        <v>6.8985854122546801E-35</v>
      </c>
      <c r="H18" s="53">
        <f>'Equity+Bond_Historical'!Y18</f>
        <v>-3.1691746506488628E-3</v>
      </c>
      <c r="I18" s="39">
        <f t="shared" si="1"/>
        <v>1.0043667966315342E-5</v>
      </c>
    </row>
    <row r="19" spans="5:17">
      <c r="E19" s="112">
        <v>43489</v>
      </c>
      <c r="F19" s="4">
        <v>484</v>
      </c>
      <c r="G19" s="36">
        <f t="shared" si="0"/>
        <v>8.1159828379466813E-35</v>
      </c>
      <c r="H19" s="53">
        <f>'Equity+Bond_Historical'!Y19</f>
        <v>2.6726175552255552E-3</v>
      </c>
      <c r="I19" s="39">
        <f t="shared" si="1"/>
        <v>7.1428845964998234E-6</v>
      </c>
    </row>
    <row r="20" spans="5:17">
      <c r="E20" s="112">
        <v>43490</v>
      </c>
      <c r="F20" s="4">
        <v>483</v>
      </c>
      <c r="G20" s="36">
        <f t="shared" si="0"/>
        <v>9.5482151034666853E-35</v>
      </c>
      <c r="H20" s="53">
        <f>'Equity+Bond_Historical'!Y20</f>
        <v>2.7596660124813309E-4</v>
      </c>
      <c r="I20" s="39">
        <f t="shared" si="1"/>
        <v>7.6157565004446086E-8</v>
      </c>
    </row>
    <row r="21" spans="5:17">
      <c r="E21" s="112">
        <v>43493</v>
      </c>
      <c r="F21" s="4">
        <v>482</v>
      </c>
      <c r="G21" s="36">
        <f t="shared" si="0"/>
        <v>1.123319423937257E-34</v>
      </c>
      <c r="H21" s="53">
        <f>'Equity+Bond_Historical'!Y21</f>
        <v>1.1867357763394076E-2</v>
      </c>
      <c r="I21" s="39">
        <f t="shared" si="1"/>
        <v>1.4083418028438963E-4</v>
      </c>
    </row>
    <row r="22" spans="5:17">
      <c r="E22" s="112">
        <v>43494</v>
      </c>
      <c r="F22" s="4">
        <v>481</v>
      </c>
      <c r="G22" s="36">
        <f t="shared" si="0"/>
        <v>1.3215522634555967E-34</v>
      </c>
      <c r="H22" s="53">
        <f>'Equity+Bond_Historical'!Y22</f>
        <v>1.9231852948275577E-2</v>
      </c>
      <c r="I22" s="39">
        <f t="shared" si="1"/>
        <v>3.69864167824096E-4</v>
      </c>
    </row>
    <row r="23" spans="5:17">
      <c r="E23" s="112">
        <v>43495</v>
      </c>
      <c r="F23" s="4">
        <v>480</v>
      </c>
      <c r="G23" s="36">
        <f t="shared" si="0"/>
        <v>1.55476736877129E-34</v>
      </c>
      <c r="H23" s="53">
        <f>'Equity+Bond_Historical'!Y23</f>
        <v>-7.3020645976424794E-3</v>
      </c>
      <c r="I23" s="39">
        <f t="shared" si="1"/>
        <v>5.3320147388143625E-5</v>
      </c>
    </row>
    <row r="24" spans="5:17">
      <c r="E24" s="112">
        <v>43496</v>
      </c>
      <c r="F24" s="4">
        <v>479</v>
      </c>
      <c r="G24" s="36">
        <f t="shared" si="0"/>
        <v>1.8291380809074004E-34</v>
      </c>
      <c r="H24" s="53">
        <f>'Equity+Bond_Historical'!Y24</f>
        <v>5.8557228565269785E-3</v>
      </c>
      <c r="I24" s="39">
        <f t="shared" si="1"/>
        <v>3.4289490172452476E-5</v>
      </c>
    </row>
    <row r="25" spans="5:17">
      <c r="E25" s="112">
        <v>43497</v>
      </c>
      <c r="F25" s="4">
        <v>478</v>
      </c>
      <c r="G25" s="36">
        <f t="shared" si="0"/>
        <v>2.1519271540087059E-34</v>
      </c>
      <c r="H25" s="53">
        <f>'Equity+Bond_Historical'!Y25</f>
        <v>-3.2802377228391896E-2</v>
      </c>
      <c r="I25" s="39">
        <f t="shared" si="1"/>
        <v>1.0759959518337233E-3</v>
      </c>
    </row>
    <row r="26" spans="5:17">
      <c r="E26" s="112">
        <v>43500</v>
      </c>
      <c r="F26" s="4">
        <v>477</v>
      </c>
      <c r="G26" s="36">
        <f t="shared" si="0"/>
        <v>2.5316790047161247E-34</v>
      </c>
      <c r="H26" s="53">
        <f>'Equity+Bond_Historical'!Y26</f>
        <v>-4.0883307973657804E-3</v>
      </c>
      <c r="I26" s="39">
        <f t="shared" si="1"/>
        <v>1.6714448708689518E-5</v>
      </c>
    </row>
    <row r="27" spans="5:17">
      <c r="E27" s="112">
        <v>43501</v>
      </c>
      <c r="F27" s="4">
        <v>476</v>
      </c>
      <c r="G27" s="36">
        <f t="shared" si="0"/>
        <v>2.9784458879013236E-34</v>
      </c>
      <c r="H27" s="53">
        <f>'Equity+Bond_Historical'!Y27</f>
        <v>-9.6523839552540864E-3</v>
      </c>
      <c r="I27" s="39">
        <f t="shared" si="1"/>
        <v>9.3168516019646527E-5</v>
      </c>
    </row>
    <row r="28" spans="5:17">
      <c r="E28" s="112">
        <v>43502</v>
      </c>
      <c r="F28" s="4">
        <v>475</v>
      </c>
      <c r="G28" s="36">
        <f t="shared" si="0"/>
        <v>3.5040539857662636E-34</v>
      </c>
      <c r="H28" s="53">
        <f>'Equity+Bond_Historical'!Y28</f>
        <v>1.0321669772910895E-2</v>
      </c>
      <c r="I28" s="39">
        <f t="shared" si="1"/>
        <v>1.0653686690102245E-4</v>
      </c>
    </row>
    <row r="29" spans="5:17">
      <c r="E29" s="112">
        <v>43503</v>
      </c>
      <c r="F29" s="4">
        <v>474</v>
      </c>
      <c r="G29" s="36">
        <f t="shared" si="0"/>
        <v>4.1224164538426628E-34</v>
      </c>
      <c r="H29" s="53">
        <f>'Equity+Bond_Historical'!Y29</f>
        <v>-9.8321528914070769E-3</v>
      </c>
      <c r="I29" s="39">
        <f t="shared" si="1"/>
        <v>9.6671230480004544E-5</v>
      </c>
    </row>
    <row r="30" spans="5:17">
      <c r="E30" s="112">
        <v>43504</v>
      </c>
      <c r="F30" s="4">
        <v>473</v>
      </c>
      <c r="G30" s="36">
        <f t="shared" si="0"/>
        <v>4.8499017104031336E-34</v>
      </c>
      <c r="H30" s="53">
        <f>'Equity+Bond_Historical'!Y30</f>
        <v>-4.2818282967677611E-3</v>
      </c>
      <c r="I30" s="39">
        <f t="shared" si="1"/>
        <v>1.8334053563001105E-5</v>
      </c>
    </row>
    <row r="31" spans="5:17">
      <c r="E31" s="112">
        <v>43507</v>
      </c>
      <c r="F31" s="4">
        <v>472</v>
      </c>
      <c r="G31" s="36">
        <f t="shared" si="0"/>
        <v>5.7057667181213326E-34</v>
      </c>
      <c r="H31" s="53">
        <f>'Equity+Bond_Historical'!Y31</f>
        <v>-8.3014102763433427E-3</v>
      </c>
      <c r="I31" s="39">
        <f t="shared" si="1"/>
        <v>6.8913412576178851E-5</v>
      </c>
    </row>
    <row r="32" spans="5:17">
      <c r="E32" s="112">
        <v>43508</v>
      </c>
      <c r="F32" s="4">
        <v>471</v>
      </c>
      <c r="G32" s="36">
        <f t="shared" si="0"/>
        <v>6.7126667272015688E-34</v>
      </c>
      <c r="H32" s="53">
        <f>'Equity+Bond_Historical'!Y32</f>
        <v>6.3164670676956244E-3</v>
      </c>
      <c r="I32" s="39">
        <f t="shared" si="1"/>
        <v>3.9897756217283361E-5</v>
      </c>
    </row>
    <row r="33" spans="5:9">
      <c r="E33" s="112">
        <v>43509</v>
      </c>
      <c r="F33" s="4">
        <v>470</v>
      </c>
      <c r="G33" s="36">
        <f t="shared" si="0"/>
        <v>7.8972549731783162E-34</v>
      </c>
      <c r="H33" s="53">
        <f>'Equity+Bond_Historical'!Y33</f>
        <v>4.1989367493357787E-3</v>
      </c>
      <c r="I33" s="39">
        <f t="shared" si="1"/>
        <v>1.7631069824922514E-5</v>
      </c>
    </row>
    <row r="34" spans="5:9">
      <c r="E34" s="112">
        <v>43510</v>
      </c>
      <c r="F34" s="4">
        <v>469</v>
      </c>
      <c r="G34" s="36">
        <f t="shared" si="0"/>
        <v>9.2908882037391967E-34</v>
      </c>
      <c r="H34" s="53">
        <f>'Equity+Bond_Historical'!Y34</f>
        <v>1.2882828800814919E-2</v>
      </c>
      <c r="I34" s="39">
        <f t="shared" si="1"/>
        <v>1.6596727791110636E-4</v>
      </c>
    </row>
    <row r="35" spans="5:9">
      <c r="E35" s="112">
        <v>43511</v>
      </c>
      <c r="F35" s="4">
        <v>468</v>
      </c>
      <c r="G35" s="36">
        <f t="shared" si="0"/>
        <v>1.0930456710281408E-33</v>
      </c>
      <c r="H35" s="53">
        <f>'Equity+Bond_Historical'!Y35</f>
        <v>1.5825166301087421E-3</v>
      </c>
      <c r="I35" s="39">
        <f t="shared" si="1"/>
        <v>2.5043588845707291E-6</v>
      </c>
    </row>
    <row r="36" spans="5:9">
      <c r="E36" s="112">
        <v>43515</v>
      </c>
      <c r="F36" s="4">
        <v>467</v>
      </c>
      <c r="G36" s="36">
        <f t="shared" si="0"/>
        <v>1.2859360835625188E-33</v>
      </c>
      <c r="H36" s="53">
        <f>'Equity+Bond_Historical'!Y36</f>
        <v>3.9402856537863393E-2</v>
      </c>
      <c r="I36" s="39">
        <f t="shared" si="1"/>
        <v>1.5525851033434438E-3</v>
      </c>
    </row>
    <row r="37" spans="5:9">
      <c r="E37" s="112">
        <v>43516</v>
      </c>
      <c r="F37" s="4">
        <v>466</v>
      </c>
      <c r="G37" s="36">
        <f t="shared" si="0"/>
        <v>1.5128659806617864E-33</v>
      </c>
      <c r="H37" s="53">
        <f>'Equity+Bond_Historical'!Y37</f>
        <v>5.2059792462386852E-3</v>
      </c>
      <c r="I37" s="39">
        <f t="shared" si="1"/>
        <v>2.7102219912267909E-5</v>
      </c>
    </row>
    <row r="38" spans="5:9">
      <c r="E38" s="112">
        <v>43517</v>
      </c>
      <c r="F38" s="4">
        <v>465</v>
      </c>
      <c r="G38" s="36">
        <f t="shared" si="0"/>
        <v>1.7798423301903373E-33</v>
      </c>
      <c r="H38" s="53">
        <f>'Equity+Bond_Historical'!Y38</f>
        <v>1.6406027789585172E-3</v>
      </c>
      <c r="I38" s="39">
        <f t="shared" si="1"/>
        <v>2.6915774783264093E-6</v>
      </c>
    </row>
    <row r="39" spans="5:9">
      <c r="E39" s="112">
        <v>43518</v>
      </c>
      <c r="F39" s="4">
        <v>464</v>
      </c>
      <c r="G39" s="36">
        <f t="shared" si="0"/>
        <v>2.0939321531651023E-33</v>
      </c>
      <c r="H39" s="53">
        <f>'Equity+Bond_Historical'!Y39</f>
        <v>-2.1608261902248151E-2</v>
      </c>
      <c r="I39" s="39">
        <f t="shared" si="1"/>
        <v>4.6691698243614887E-4</v>
      </c>
    </row>
    <row r="40" spans="5:9">
      <c r="E40" s="112">
        <v>43521</v>
      </c>
      <c r="F40" s="4">
        <v>463</v>
      </c>
      <c r="G40" s="36">
        <f t="shared" si="0"/>
        <v>2.4634495919589444E-33</v>
      </c>
      <c r="H40" s="53">
        <f>'Equity+Bond_Historical'!Y40</f>
        <v>-7.1073158341330078E-3</v>
      </c>
      <c r="I40" s="39">
        <f t="shared" si="1"/>
        <v>5.0513938366117775E-5</v>
      </c>
    </row>
    <row r="41" spans="5:9">
      <c r="E41" s="112">
        <v>43522</v>
      </c>
      <c r="F41" s="4">
        <v>462</v>
      </c>
      <c r="G41" s="36">
        <f t="shared" si="0"/>
        <v>2.8981759905399351E-33</v>
      </c>
      <c r="H41" s="53">
        <f>'Equity+Bond_Historical'!Y41</f>
        <v>9.7713550846040033E-3</v>
      </c>
      <c r="I41" s="39">
        <f t="shared" si="1"/>
        <v>9.5479380189416514E-5</v>
      </c>
    </row>
    <row r="42" spans="5:9">
      <c r="E42" s="112">
        <v>43523</v>
      </c>
      <c r="F42" s="4">
        <v>461</v>
      </c>
      <c r="G42" s="36">
        <f t="shared" si="0"/>
        <v>3.4096188123999242E-33</v>
      </c>
      <c r="H42" s="53">
        <f>'Equity+Bond_Historical'!Y42</f>
        <v>-1.7633815598176853E-3</v>
      </c>
      <c r="I42" s="39">
        <f t="shared" si="1"/>
        <v>3.1095145255050528E-6</v>
      </c>
    </row>
    <row r="43" spans="5:9">
      <c r="E43" s="112">
        <v>43524</v>
      </c>
      <c r="F43" s="4">
        <v>460</v>
      </c>
      <c r="G43" s="36">
        <f t="shared" si="0"/>
        <v>4.0113162498822625E-33</v>
      </c>
      <c r="H43" s="53">
        <f>'Equity+Bond_Historical'!Y43</f>
        <v>4.996717869998116E-4</v>
      </c>
      <c r="I43" s="39">
        <f t="shared" si="1"/>
        <v>2.4967189472358507E-7</v>
      </c>
    </row>
    <row r="44" spans="5:9">
      <c r="E44" s="112">
        <v>43525</v>
      </c>
      <c r="F44" s="4">
        <v>459</v>
      </c>
      <c r="G44" s="36">
        <f t="shared" si="0"/>
        <v>4.7191955880967805E-33</v>
      </c>
      <c r="H44" s="53">
        <f>'Equity+Bond_Historical'!Y44</f>
        <v>-9.6420036855670178E-3</v>
      </c>
      <c r="I44" s="39">
        <f t="shared" si="1"/>
        <v>9.2968235072487959E-5</v>
      </c>
    </row>
    <row r="45" spans="5:9">
      <c r="E45" s="112">
        <v>43528</v>
      </c>
      <c r="F45" s="4">
        <v>458</v>
      </c>
      <c r="G45" s="36">
        <f t="shared" si="0"/>
        <v>5.5519948095256247E-33</v>
      </c>
      <c r="H45" s="53">
        <f>'Equity+Bond_Historical'!Y45</f>
        <v>1.3763245636439476E-2</v>
      </c>
      <c r="I45" s="39">
        <f t="shared" si="1"/>
        <v>1.8942693044897028E-4</v>
      </c>
    </row>
    <row r="46" spans="5:9">
      <c r="E46" s="112">
        <v>43529</v>
      </c>
      <c r="F46" s="4">
        <v>457</v>
      </c>
      <c r="G46" s="36">
        <f t="shared" si="0"/>
        <v>6.5317585994419122E-33</v>
      </c>
      <c r="H46" s="53">
        <f>'Equity+Bond_Historical'!Y46</f>
        <v>1.8861594141119779E-3</v>
      </c>
      <c r="I46" s="39">
        <f t="shared" si="1"/>
        <v>3.5575973354432399E-6</v>
      </c>
    </row>
    <row r="47" spans="5:9">
      <c r="E47" s="112">
        <v>43530</v>
      </c>
      <c r="F47" s="4">
        <v>456</v>
      </c>
      <c r="G47" s="36">
        <f t="shared" si="0"/>
        <v>7.6844218816963654E-33</v>
      </c>
      <c r="H47" s="53">
        <f>'Equity+Bond_Historical'!Y47</f>
        <v>8.3239983517093778E-3</v>
      </c>
      <c r="I47" s="39">
        <f t="shared" si="1"/>
        <v>6.928894855926044E-5</v>
      </c>
    </row>
    <row r="48" spans="5:9">
      <c r="E48" s="112">
        <v>43531</v>
      </c>
      <c r="F48" s="4">
        <v>455</v>
      </c>
      <c r="G48" s="36">
        <f t="shared" si="0"/>
        <v>9.0404963314074902E-33</v>
      </c>
      <c r="H48" s="53">
        <f>'Equity+Bond_Historical'!Y48</f>
        <v>1.4486003035477797E-2</v>
      </c>
      <c r="I48" s="39">
        <f t="shared" si="1"/>
        <v>2.0984428394387193E-4</v>
      </c>
    </row>
    <row r="49" spans="5:9">
      <c r="E49" s="112">
        <v>43532</v>
      </c>
      <c r="F49" s="4">
        <v>454</v>
      </c>
      <c r="G49" s="36">
        <f t="shared" si="0"/>
        <v>1.0635878036949989E-32</v>
      </c>
      <c r="H49" s="53">
        <f>'Equity+Bond_Historical'!Y49</f>
        <v>8.5558109858430847E-6</v>
      </c>
      <c r="I49" s="39">
        <f t="shared" si="1"/>
        <v>7.3201901625473223E-11</v>
      </c>
    </row>
    <row r="50" spans="5:9">
      <c r="E50" s="112">
        <v>43535</v>
      </c>
      <c r="F50" s="4">
        <v>453</v>
      </c>
      <c r="G50" s="36">
        <f t="shared" si="0"/>
        <v>1.2512797690529398E-32</v>
      </c>
      <c r="H50" s="53">
        <f>'Equity+Bond_Historical'!Y50</f>
        <v>-9.0097340085883576E-3</v>
      </c>
      <c r="I50" s="39">
        <f t="shared" si="1"/>
        <v>8.1175306905513638E-5</v>
      </c>
    </row>
    <row r="51" spans="5:9">
      <c r="E51" s="112">
        <v>43536</v>
      </c>
      <c r="F51" s="4">
        <v>452</v>
      </c>
      <c r="G51" s="36">
        <f t="shared" si="0"/>
        <v>1.4720938459446353E-32</v>
      </c>
      <c r="H51" s="53">
        <f>'Equity+Bond_Historical'!Y51</f>
        <v>2.0836014441393685E-2</v>
      </c>
      <c r="I51" s="39">
        <f t="shared" si="1"/>
        <v>4.341394978019662E-4</v>
      </c>
    </row>
    <row r="52" spans="5:9">
      <c r="E52" s="112">
        <v>43537</v>
      </c>
      <c r="F52" s="4">
        <v>451</v>
      </c>
      <c r="G52" s="36">
        <f t="shared" si="0"/>
        <v>1.7318751128760417E-32</v>
      </c>
      <c r="H52" s="53">
        <f>'Equity+Bond_Historical'!Y52</f>
        <v>5.6755520001731622E-3</v>
      </c>
      <c r="I52" s="39">
        <f t="shared" si="1"/>
        <v>3.2211890506669585E-5</v>
      </c>
    </row>
    <row r="53" spans="5:9">
      <c r="E53" s="112">
        <v>43538</v>
      </c>
      <c r="F53" s="4">
        <v>450</v>
      </c>
      <c r="G53" s="36">
        <f t="shared" si="0"/>
        <v>2.0375001327953431E-32</v>
      </c>
      <c r="H53" s="53">
        <f>'Equity+Bond_Historical'!Y53</f>
        <v>5.0358152841270569E-3</v>
      </c>
      <c r="I53" s="39">
        <f t="shared" si="1"/>
        <v>2.5359435575847671E-5</v>
      </c>
    </row>
    <row r="54" spans="5:9">
      <c r="E54" s="112">
        <v>43539</v>
      </c>
      <c r="F54" s="4">
        <v>449</v>
      </c>
      <c r="G54" s="36">
        <f t="shared" si="0"/>
        <v>2.3970589797592273E-32</v>
      </c>
      <c r="H54" s="53">
        <f>'Equity+Bond_Historical'!Y54</f>
        <v>-3.0543782869381923E-3</v>
      </c>
      <c r="I54" s="39">
        <f t="shared" si="1"/>
        <v>9.3292267197194872E-6</v>
      </c>
    </row>
    <row r="55" spans="5:9">
      <c r="E55" s="112">
        <v>43542</v>
      </c>
      <c r="F55" s="4">
        <v>448</v>
      </c>
      <c r="G55" s="36">
        <f t="shared" si="0"/>
        <v>2.8200693879520314E-32</v>
      </c>
      <c r="H55" s="53">
        <f>'Equity+Bond_Historical'!Y55</f>
        <v>1.6428022268244922E-3</v>
      </c>
      <c r="I55" s="39">
        <f t="shared" si="1"/>
        <v>2.6987991564595105E-6</v>
      </c>
    </row>
    <row r="56" spans="5:9">
      <c r="E56" s="112">
        <v>43543</v>
      </c>
      <c r="F56" s="4">
        <v>447</v>
      </c>
      <c r="G56" s="36">
        <f t="shared" si="0"/>
        <v>3.3177286917082739E-32</v>
      </c>
      <c r="H56" s="53">
        <f>'Equity+Bond_Historical'!Y56</f>
        <v>-1.2458290107452386E-3</v>
      </c>
      <c r="I56" s="39">
        <f t="shared" si="1"/>
        <v>1.5520899240144599E-6</v>
      </c>
    </row>
    <row r="57" spans="5:9">
      <c r="E57" s="112">
        <v>43544</v>
      </c>
      <c r="F57" s="4">
        <v>446</v>
      </c>
      <c r="G57" s="36">
        <f t="shared" si="0"/>
        <v>3.9032102255391455E-32</v>
      </c>
      <c r="H57" s="53">
        <f>'Equity+Bond_Historical'!Y57</f>
        <v>-8.8800781209185699E-4</v>
      </c>
      <c r="I57" s="39">
        <f t="shared" si="1"/>
        <v>7.8855787433616676E-7</v>
      </c>
    </row>
    <row r="58" spans="5:9">
      <c r="E58" s="112">
        <v>43545</v>
      </c>
      <c r="F58" s="4">
        <v>445</v>
      </c>
      <c r="G58" s="36">
        <f t="shared" si="0"/>
        <v>4.5920120300460534E-32</v>
      </c>
      <c r="H58" s="53">
        <f>'Equity+Bond_Historical'!Y58</f>
        <v>2.6587159983797017E-3</v>
      </c>
      <c r="I58" s="39">
        <f t="shared" si="1"/>
        <v>7.0687707600401737E-6</v>
      </c>
    </row>
    <row r="59" spans="5:9">
      <c r="E59" s="112">
        <v>43546</v>
      </c>
      <c r="F59" s="4">
        <v>444</v>
      </c>
      <c r="G59" s="36">
        <f t="shared" si="0"/>
        <v>5.4023670941718288E-32</v>
      </c>
      <c r="H59" s="53">
        <f>'Equity+Bond_Historical'!Y59</f>
        <v>1.0300693991666108E-2</v>
      </c>
      <c r="I59" s="39">
        <f t="shared" si="1"/>
        <v>1.0610429670994626E-4</v>
      </c>
    </row>
    <row r="60" spans="5:9">
      <c r="E60" s="112">
        <v>43549</v>
      </c>
      <c r="F60" s="4">
        <v>443</v>
      </c>
      <c r="G60" s="36">
        <f t="shared" si="0"/>
        <v>6.3557259931433274E-32</v>
      </c>
      <c r="H60" s="53">
        <f>'Equity+Bond_Historical'!Y60</f>
        <v>-1.3771358478701574E-2</v>
      </c>
      <c r="I60" s="39">
        <f t="shared" si="1"/>
        <v>1.8965031434890574E-4</v>
      </c>
    </row>
    <row r="61" spans="5:9">
      <c r="E61" s="112">
        <v>43550</v>
      </c>
      <c r="F61" s="4">
        <v>442</v>
      </c>
      <c r="G61" s="36">
        <f t="shared" si="0"/>
        <v>7.4773246978156794E-32</v>
      </c>
      <c r="H61" s="53">
        <f>'Equity+Bond_Historical'!Y61</f>
        <v>-8.1300689251249114E-3</v>
      </c>
      <c r="I61" s="39">
        <f t="shared" si="1"/>
        <v>6.6098020727281738E-5</v>
      </c>
    </row>
    <row r="62" spans="5:9">
      <c r="E62" s="112">
        <v>43551</v>
      </c>
      <c r="F62" s="4">
        <v>441</v>
      </c>
      <c r="G62" s="36">
        <f t="shared" si="0"/>
        <v>8.7968525856655055E-32</v>
      </c>
      <c r="H62" s="53">
        <f>'Equity+Bond_Historical'!Y62</f>
        <v>-1.9191712030413991E-3</v>
      </c>
      <c r="I62" s="39">
        <f t="shared" si="1"/>
        <v>3.6832181065833711E-6</v>
      </c>
    </row>
    <row r="63" spans="5:9">
      <c r="E63" s="112">
        <v>43552</v>
      </c>
      <c r="F63" s="4">
        <v>440</v>
      </c>
      <c r="G63" s="36">
        <f t="shared" si="0"/>
        <v>1.0349238336077063E-31</v>
      </c>
      <c r="H63" s="53">
        <f>'Equity+Bond_Historical'!Y63</f>
        <v>-9.2548723620022623E-3</v>
      </c>
      <c r="I63" s="39">
        <f t="shared" si="1"/>
        <v>8.565266243695334E-5</v>
      </c>
    </row>
    <row r="64" spans="5:9">
      <c r="E64" s="112">
        <v>43553</v>
      </c>
      <c r="F64" s="4">
        <v>439</v>
      </c>
      <c r="G64" s="36">
        <f t="shared" si="0"/>
        <v>1.2175574513031842E-31</v>
      </c>
      <c r="H64" s="53">
        <f>'Equity+Bond_Historical'!Y64</f>
        <v>5.6613135018852845E-3</v>
      </c>
      <c r="I64" s="39">
        <f t="shared" si="1"/>
        <v>3.2050470566628625E-5</v>
      </c>
    </row>
    <row r="65" spans="5:9">
      <c r="E65" s="112">
        <v>43556</v>
      </c>
      <c r="F65" s="4">
        <v>438</v>
      </c>
      <c r="G65" s="36">
        <f t="shared" si="0"/>
        <v>1.4324205309449229E-31</v>
      </c>
      <c r="H65" s="53">
        <f>'Equity+Bond_Historical'!Y65</f>
        <v>6.7570530729793516E-3</v>
      </c>
      <c r="I65" s="39">
        <f t="shared" si="1"/>
        <v>4.5657766231059701E-5</v>
      </c>
    </row>
    <row r="66" spans="5:9">
      <c r="E66" s="112">
        <v>43557</v>
      </c>
      <c r="F66" s="4">
        <v>437</v>
      </c>
      <c r="G66" s="36">
        <f t="shared" si="0"/>
        <v>1.6852006246410857E-31</v>
      </c>
      <c r="H66" s="53">
        <f>'Equity+Bond_Historical'!Y66</f>
        <v>5.0217707246416133E-4</v>
      </c>
      <c r="I66" s="39">
        <f t="shared" si="1"/>
        <v>2.5218181210867553E-7</v>
      </c>
    </row>
    <row r="67" spans="5:9">
      <c r="E67" s="112">
        <v>43558</v>
      </c>
      <c r="F67" s="4">
        <v>436</v>
      </c>
      <c r="G67" s="36">
        <f t="shared" si="0"/>
        <v>1.9825889701659834E-31</v>
      </c>
      <c r="H67" s="53">
        <f>'Equity+Bond_Historical'!Y67</f>
        <v>4.8793636634824342E-3</v>
      </c>
      <c r="I67" s="39">
        <f t="shared" si="1"/>
        <v>2.3808189760512723E-5</v>
      </c>
    </row>
    <row r="68" spans="5:9">
      <c r="E68" s="112">
        <v>43559</v>
      </c>
      <c r="F68" s="4">
        <v>435</v>
      </c>
      <c r="G68" s="36">
        <f t="shared" ref="G68:G131" si="2">$C$3^(F68-1)</f>
        <v>2.3324576119599803E-31</v>
      </c>
      <c r="H68" s="53">
        <f>'Equity+Bond_Historical'!Y68</f>
        <v>2.1229402353990408E-3</v>
      </c>
      <c r="I68" s="39">
        <f t="shared" ref="I68:I131" si="3">H68^2</f>
        <v>4.5068752430761348E-6</v>
      </c>
    </row>
    <row r="69" spans="5:9">
      <c r="E69" s="112">
        <v>43560</v>
      </c>
      <c r="F69" s="4">
        <v>434</v>
      </c>
      <c r="G69" s="36">
        <f t="shared" si="2"/>
        <v>2.744067778776448E-31</v>
      </c>
      <c r="H69" s="53">
        <f>'Equity+Bond_Historical'!Y69</f>
        <v>5.3777030327753945E-3</v>
      </c>
      <c r="I69" s="39">
        <f t="shared" si="3"/>
        <v>2.8919689908721676E-5</v>
      </c>
    </row>
    <row r="70" spans="5:9">
      <c r="E70" s="112">
        <v>43563</v>
      </c>
      <c r="F70" s="4">
        <v>433</v>
      </c>
      <c r="G70" s="36">
        <f t="shared" si="2"/>
        <v>3.2283150338546442E-31</v>
      </c>
      <c r="H70" s="53">
        <f>'Equity+Bond_Historical'!Y70</f>
        <v>7.9720336302320852E-3</v>
      </c>
      <c r="I70" s="39">
        <f t="shared" si="3"/>
        <v>6.3553320201551356E-5</v>
      </c>
    </row>
    <row r="71" spans="5:9">
      <c r="E71" s="112">
        <v>43564</v>
      </c>
      <c r="F71" s="4">
        <v>432</v>
      </c>
      <c r="G71" s="36">
        <f t="shared" si="2"/>
        <v>3.7980176868878167E-31</v>
      </c>
      <c r="H71" s="53">
        <f>'Equity+Bond_Historical'!Y71</f>
        <v>5.3964211753352882E-3</v>
      </c>
      <c r="I71" s="39">
        <f t="shared" si="3"/>
        <v>2.9121361501607093E-5</v>
      </c>
    </row>
    <row r="72" spans="5:9">
      <c r="E72" s="112">
        <v>43565</v>
      </c>
      <c r="F72" s="4">
        <v>431</v>
      </c>
      <c r="G72" s="36">
        <f t="shared" si="2"/>
        <v>4.4682561022209603E-31</v>
      </c>
      <c r="H72" s="53">
        <f>'Equity+Bond_Historical'!Y72</f>
        <v>1.5923563407326563E-2</v>
      </c>
      <c r="I72" s="39">
        <f t="shared" si="3"/>
        <v>2.5355987158714956E-4</v>
      </c>
    </row>
    <row r="73" spans="5:9">
      <c r="E73" s="112">
        <v>43566</v>
      </c>
      <c r="F73" s="4">
        <v>430</v>
      </c>
      <c r="G73" s="36">
        <f t="shared" si="2"/>
        <v>5.2567718849658367E-31</v>
      </c>
      <c r="H73" s="53">
        <f>'Equity+Bond_Historical'!Y73</f>
        <v>6.7770514189084523E-3</v>
      </c>
      <c r="I73" s="39">
        <f t="shared" si="3"/>
        <v>4.5928425934529066E-5</v>
      </c>
    </row>
    <row r="74" spans="5:9">
      <c r="E74" s="112">
        <v>43567</v>
      </c>
      <c r="F74" s="4">
        <v>429</v>
      </c>
      <c r="G74" s="36">
        <f t="shared" si="2"/>
        <v>6.1844375117245147E-31</v>
      </c>
      <c r="H74" s="53">
        <f>'Equity+Bond_Historical'!Y74</f>
        <v>2.4522690219395754E-4</v>
      </c>
      <c r="I74" s="39">
        <f t="shared" si="3"/>
        <v>6.0136233559644821E-8</v>
      </c>
    </row>
    <row r="75" spans="5:9">
      <c r="E75" s="112">
        <v>43570</v>
      </c>
      <c r="F75" s="4">
        <v>428</v>
      </c>
      <c r="G75" s="36">
        <f t="shared" si="2"/>
        <v>7.2758088373229584E-31</v>
      </c>
      <c r="H75" s="53">
        <f>'Equity+Bond_Historical'!Y75</f>
        <v>1.2401036478697239E-2</v>
      </c>
      <c r="I75" s="39">
        <f t="shared" si="3"/>
        <v>1.5378570574597962E-4</v>
      </c>
    </row>
    <row r="76" spans="5:9">
      <c r="E76" s="112">
        <v>43571</v>
      </c>
      <c r="F76" s="4">
        <v>427</v>
      </c>
      <c r="G76" s="36">
        <f t="shared" si="2"/>
        <v>8.5597751027328932E-31</v>
      </c>
      <c r="H76" s="53">
        <f>'Equity+Bond_Historical'!Y76</f>
        <v>-1.6258066787197267E-2</v>
      </c>
      <c r="I76" s="39">
        <f t="shared" si="3"/>
        <v>2.6432473565696685E-4</v>
      </c>
    </row>
    <row r="77" spans="5:9">
      <c r="E77" s="112">
        <v>43572</v>
      </c>
      <c r="F77" s="4">
        <v>426</v>
      </c>
      <c r="G77" s="36">
        <f t="shared" si="2"/>
        <v>1.0070323650273992E-30</v>
      </c>
      <c r="H77" s="53">
        <f>'Equity+Bond_Historical'!Y77</f>
        <v>-1.0984913446779024E-2</v>
      </c>
      <c r="I77" s="39">
        <f t="shared" si="3"/>
        <v>1.2066832343322662E-4</v>
      </c>
    </row>
    <row r="78" spans="5:9">
      <c r="E78" s="112">
        <v>43573</v>
      </c>
      <c r="F78" s="4">
        <v>425</v>
      </c>
      <c r="G78" s="36">
        <f t="shared" si="2"/>
        <v>1.1847439588557639E-30</v>
      </c>
      <c r="H78" s="53">
        <f>'Equity+Bond_Historical'!Y78</f>
        <v>1.1227399035207365E-3</v>
      </c>
      <c r="I78" s="39">
        <f t="shared" si="3"/>
        <v>1.2605448909577527E-6</v>
      </c>
    </row>
    <row r="79" spans="5:9">
      <c r="E79" s="112">
        <v>43577</v>
      </c>
      <c r="F79" s="4">
        <v>424</v>
      </c>
      <c r="G79" s="36">
        <f t="shared" si="2"/>
        <v>1.3938164221832513E-30</v>
      </c>
      <c r="H79" s="53">
        <f>'Equity+Bond_Historical'!Y79</f>
        <v>-1.5331694340022912E-2</v>
      </c>
      <c r="I79" s="39">
        <f t="shared" si="3"/>
        <v>2.3506085133589061E-4</v>
      </c>
    </row>
    <row r="80" spans="5:9">
      <c r="E80" s="112">
        <v>43578</v>
      </c>
      <c r="F80" s="4">
        <v>423</v>
      </c>
      <c r="G80" s="36">
        <f t="shared" si="2"/>
        <v>1.6397840260979432E-30</v>
      </c>
      <c r="H80" s="53">
        <f>'Equity+Bond_Historical'!Y80</f>
        <v>-3.1063078294511159E-3</v>
      </c>
      <c r="I80" s="39">
        <f t="shared" si="3"/>
        <v>9.6491483313093023E-6</v>
      </c>
    </row>
    <row r="81" spans="5:9">
      <c r="E81" s="112">
        <v>43579</v>
      </c>
      <c r="F81" s="4">
        <v>422</v>
      </c>
      <c r="G81" s="36">
        <f t="shared" si="2"/>
        <v>1.9291576777622861E-30</v>
      </c>
      <c r="H81" s="53">
        <f>'Equity+Bond_Historical'!Y81</f>
        <v>8.6854201098521561E-3</v>
      </c>
      <c r="I81" s="39">
        <f t="shared" si="3"/>
        <v>7.5436522484624238E-5</v>
      </c>
    </row>
    <row r="82" spans="5:9">
      <c r="E82" s="112">
        <v>43580</v>
      </c>
      <c r="F82" s="4">
        <v>421</v>
      </c>
      <c r="G82" s="36">
        <f t="shared" si="2"/>
        <v>2.269597267955631E-30</v>
      </c>
      <c r="H82" s="53">
        <f>'Equity+Bond_Historical'!Y82</f>
        <v>2.6320966944361245E-3</v>
      </c>
      <c r="I82" s="39">
        <f t="shared" si="3"/>
        <v>6.9279330088615736E-6</v>
      </c>
    </row>
    <row r="83" spans="5:9">
      <c r="E83" s="112">
        <v>43581</v>
      </c>
      <c r="F83" s="4">
        <v>420</v>
      </c>
      <c r="G83" s="36">
        <f t="shared" si="2"/>
        <v>2.6701144328889777E-30</v>
      </c>
      <c r="H83" s="53">
        <f>'Equity+Bond_Historical'!Y83</f>
        <v>-1.7824049989624224E-4</v>
      </c>
      <c r="I83" s="39">
        <f t="shared" si="3"/>
        <v>3.1769675803262333E-8</v>
      </c>
    </row>
    <row r="84" spans="5:9">
      <c r="E84" s="112">
        <v>43584</v>
      </c>
      <c r="F84" s="4">
        <v>419</v>
      </c>
      <c r="G84" s="36">
        <f t="shared" si="2"/>
        <v>3.1413110975164438E-30</v>
      </c>
      <c r="H84" s="53">
        <f>'Equity+Bond_Historical'!Y84</f>
        <v>-7.1324168550622544E-3</v>
      </c>
      <c r="I84" s="39">
        <f t="shared" si="3"/>
        <v>5.0871370194376138E-5</v>
      </c>
    </row>
    <row r="85" spans="5:9">
      <c r="E85" s="112">
        <v>43585</v>
      </c>
      <c r="F85" s="4">
        <v>418</v>
      </c>
      <c r="G85" s="36">
        <f t="shared" si="2"/>
        <v>3.6956601147252282E-30</v>
      </c>
      <c r="H85" s="53">
        <f>'Equity+Bond_Historical'!Y85</f>
        <v>-6.1574208484659089E-3</v>
      </c>
      <c r="I85" s="39">
        <f t="shared" si="3"/>
        <v>3.7913831505122631E-5</v>
      </c>
    </row>
    <row r="86" spans="5:9">
      <c r="E86" s="112">
        <v>43586</v>
      </c>
      <c r="F86" s="4">
        <v>417</v>
      </c>
      <c r="G86" s="36">
        <f t="shared" si="2"/>
        <v>4.3478354290885044E-30</v>
      </c>
      <c r="H86" s="53">
        <f>'Equity+Bond_Historical'!Y86</f>
        <v>7.8957573216969813E-3</v>
      </c>
      <c r="I86" s="39">
        <f t="shared" si="3"/>
        <v>6.2342983683131485E-5</v>
      </c>
    </row>
    <row r="87" spans="5:9">
      <c r="E87" s="112">
        <v>43587</v>
      </c>
      <c r="F87" s="4">
        <v>416</v>
      </c>
      <c r="G87" s="36">
        <f t="shared" si="2"/>
        <v>5.1151005048100041E-30</v>
      </c>
      <c r="H87" s="53">
        <f>'Equity+Bond_Historical'!Y87</f>
        <v>-1.827856758571152E-2</v>
      </c>
      <c r="I87" s="39">
        <f t="shared" si="3"/>
        <v>3.3410603298542388E-4</v>
      </c>
    </row>
    <row r="88" spans="5:9">
      <c r="E88" s="112">
        <v>43588</v>
      </c>
      <c r="F88" s="4">
        <v>415</v>
      </c>
      <c r="G88" s="36">
        <f t="shared" si="2"/>
        <v>6.0177652997764771E-30</v>
      </c>
      <c r="H88" s="53">
        <f>'Equity+Bond_Historical'!Y88</f>
        <v>-3.245278336385201E-2</v>
      </c>
      <c r="I88" s="39">
        <f t="shared" si="3"/>
        <v>1.0531831480611099E-3</v>
      </c>
    </row>
    <row r="89" spans="5:9">
      <c r="E89" s="112">
        <v>43591</v>
      </c>
      <c r="F89" s="4">
        <v>414</v>
      </c>
      <c r="G89" s="36">
        <f t="shared" si="2"/>
        <v>7.0797238820899736E-30</v>
      </c>
      <c r="H89" s="53">
        <f>'Equity+Bond_Historical'!Y89</f>
        <v>-6.1726812921763189E-3</v>
      </c>
      <c r="I89" s="39">
        <f t="shared" si="3"/>
        <v>3.810199433478351E-5</v>
      </c>
    </row>
    <row r="90" spans="5:9">
      <c r="E90" s="112">
        <v>43592</v>
      </c>
      <c r="F90" s="4">
        <v>413</v>
      </c>
      <c r="G90" s="36">
        <f t="shared" si="2"/>
        <v>8.3290869201058514E-30</v>
      </c>
      <c r="H90" s="53">
        <f>'Equity+Bond_Historical'!Y90</f>
        <v>7.5552722808961347E-4</v>
      </c>
      <c r="I90" s="39">
        <f t="shared" si="3"/>
        <v>5.7082139238477487E-7</v>
      </c>
    </row>
    <row r="91" spans="5:9">
      <c r="E91" s="112">
        <v>43593</v>
      </c>
      <c r="F91" s="4">
        <v>412</v>
      </c>
      <c r="G91" s="36">
        <f t="shared" si="2"/>
        <v>9.798925788359827E-30</v>
      </c>
      <c r="H91" s="53">
        <f>'Equity+Bond_Historical'!Y91</f>
        <v>-1.9366816563544238E-2</v>
      </c>
      <c r="I91" s="39">
        <f t="shared" si="3"/>
        <v>3.7507358380597141E-4</v>
      </c>
    </row>
    <row r="92" spans="5:9">
      <c r="E92" s="112">
        <v>43594</v>
      </c>
      <c r="F92" s="4">
        <v>411</v>
      </c>
      <c r="G92" s="36">
        <f t="shared" si="2"/>
        <v>1.1528147986305678E-29</v>
      </c>
      <c r="H92" s="53">
        <f>'Equity+Bond_Historical'!Y92</f>
        <v>2.453954325933727E-3</v>
      </c>
      <c r="I92" s="39">
        <f t="shared" si="3"/>
        <v>6.021891833768852E-6</v>
      </c>
    </row>
    <row r="93" spans="5:9">
      <c r="E93" s="112">
        <v>43595</v>
      </c>
      <c r="F93" s="4">
        <v>410</v>
      </c>
      <c r="G93" s="36">
        <f t="shared" si="2"/>
        <v>1.3562527042712564E-29</v>
      </c>
      <c r="H93" s="53">
        <f>'Equity+Bond_Historical'!Y93</f>
        <v>-6.0346016529230625E-3</v>
      </c>
      <c r="I93" s="39">
        <f t="shared" si="3"/>
        <v>3.6416417109461755E-5</v>
      </c>
    </row>
    <row r="94" spans="5:9">
      <c r="E94" s="112">
        <v>43598</v>
      </c>
      <c r="F94" s="4">
        <v>409</v>
      </c>
      <c r="G94" s="36">
        <f t="shared" si="2"/>
        <v>1.5955914167897134E-29</v>
      </c>
      <c r="H94" s="53">
        <f>'Equity+Bond_Historical'!Y94</f>
        <v>1.1837432517308394E-2</v>
      </c>
      <c r="I94" s="39">
        <f t="shared" si="3"/>
        <v>1.4012480860183015E-4</v>
      </c>
    </row>
    <row r="95" spans="5:9">
      <c r="E95" s="112">
        <v>43599</v>
      </c>
      <c r="F95" s="4">
        <v>408</v>
      </c>
      <c r="G95" s="36">
        <f t="shared" si="2"/>
        <v>1.8771663726937801E-29</v>
      </c>
      <c r="H95" s="53">
        <f>'Equity+Bond_Historical'!Y95</f>
        <v>7.585282769889793E-3</v>
      </c>
      <c r="I95" s="39">
        <f t="shared" si="3"/>
        <v>5.753651469918697E-5</v>
      </c>
    </row>
    <row r="96" spans="5:9">
      <c r="E96" s="112">
        <v>43600</v>
      </c>
      <c r="F96" s="4">
        <v>407</v>
      </c>
      <c r="G96" s="36">
        <f t="shared" si="2"/>
        <v>2.2084310266985652E-29</v>
      </c>
      <c r="H96" s="53">
        <f>'Equity+Bond_Historical'!Y96</f>
        <v>1.3148978882521822E-2</v>
      </c>
      <c r="I96" s="39">
        <f t="shared" si="3"/>
        <v>1.7289564565300481E-4</v>
      </c>
    </row>
    <row r="97" spans="5:9">
      <c r="E97" s="112">
        <v>43601</v>
      </c>
      <c r="F97" s="4">
        <v>406</v>
      </c>
      <c r="G97" s="36">
        <f t="shared" si="2"/>
        <v>2.5981541490571358E-29</v>
      </c>
      <c r="H97" s="53">
        <f>'Equity+Bond_Historical'!Y97</f>
        <v>2.1866308093183204E-3</v>
      </c>
      <c r="I97" s="39">
        <f t="shared" si="3"/>
        <v>4.7813542962600932E-6</v>
      </c>
    </row>
    <row r="98" spans="5:9">
      <c r="E98" s="112">
        <v>43602</v>
      </c>
      <c r="F98" s="4">
        <v>405</v>
      </c>
      <c r="G98" s="36">
        <f t="shared" si="2"/>
        <v>3.0566519400672191E-29</v>
      </c>
      <c r="H98" s="53">
        <f>'Equity+Bond_Historical'!Y98</f>
        <v>9.011119007055415E-3</v>
      </c>
      <c r="I98" s="39">
        <f t="shared" si="3"/>
        <v>8.1200265759315374E-5</v>
      </c>
    </row>
    <row r="99" spans="5:9">
      <c r="E99" s="112">
        <v>43605</v>
      </c>
      <c r="F99" s="4">
        <v>404</v>
      </c>
      <c r="G99" s="36">
        <f t="shared" si="2"/>
        <v>3.5960611059614341E-29</v>
      </c>
      <c r="H99" s="53">
        <f>'Equity+Bond_Historical'!Y99</f>
        <v>3.7029905328213528E-2</v>
      </c>
      <c r="I99" s="39">
        <f t="shared" si="3"/>
        <v>1.3712138886164567E-3</v>
      </c>
    </row>
    <row r="100" spans="5:9">
      <c r="E100" s="112">
        <v>43606</v>
      </c>
      <c r="F100" s="4">
        <v>403</v>
      </c>
      <c r="G100" s="36">
        <f t="shared" si="2"/>
        <v>4.2306601246605106E-29</v>
      </c>
      <c r="H100" s="53">
        <f>'Equity+Bond_Historical'!Y100</f>
        <v>-9.968811982667471E-3</v>
      </c>
      <c r="I100" s="39">
        <f t="shared" si="3"/>
        <v>9.9377212345774557E-5</v>
      </c>
    </row>
    <row r="101" spans="5:9">
      <c r="E101" s="112">
        <v>43607</v>
      </c>
      <c r="F101" s="4">
        <v>402</v>
      </c>
      <c r="G101" s="36">
        <f t="shared" si="2"/>
        <v>4.9772472054829541E-29</v>
      </c>
      <c r="H101" s="53">
        <f>'Equity+Bond_Historical'!Y101</f>
        <v>4.3031349538161998E-3</v>
      </c>
      <c r="I101" s="39">
        <f t="shared" si="3"/>
        <v>1.8516970430754747E-5</v>
      </c>
    </row>
    <row r="102" spans="5:9">
      <c r="E102" s="112">
        <v>43608</v>
      </c>
      <c r="F102" s="4">
        <v>401</v>
      </c>
      <c r="G102" s="36">
        <f t="shared" si="2"/>
        <v>5.8555849476270051E-29</v>
      </c>
      <c r="H102" s="53">
        <f>'Equity+Bond_Historical'!Y102</f>
        <v>-4.9460888070867997E-3</v>
      </c>
      <c r="I102" s="39">
        <f t="shared" si="3"/>
        <v>2.446379448758932E-5</v>
      </c>
    </row>
    <row r="103" spans="5:9">
      <c r="E103" s="112">
        <v>43609</v>
      </c>
      <c r="F103" s="4">
        <v>400</v>
      </c>
      <c r="G103" s="36">
        <f t="shared" si="2"/>
        <v>6.8889234677964764E-29</v>
      </c>
      <c r="H103" s="53">
        <f>'Equity+Bond_Historical'!Y103</f>
        <v>-6.5237681196378492E-3</v>
      </c>
      <c r="I103" s="39">
        <f t="shared" si="3"/>
        <v>4.2559550478803156E-5</v>
      </c>
    </row>
    <row r="104" spans="5:9">
      <c r="E104" s="112">
        <v>43613</v>
      </c>
      <c r="F104" s="4">
        <v>399</v>
      </c>
      <c r="G104" s="36">
        <f t="shared" si="2"/>
        <v>8.1046158444664434E-29</v>
      </c>
      <c r="H104" s="53">
        <f>'Equity+Bond_Historical'!Y104</f>
        <v>-5.9138227973608423E-3</v>
      </c>
      <c r="I104" s="39">
        <f t="shared" si="3"/>
        <v>3.4973300078584816E-5</v>
      </c>
    </row>
    <row r="105" spans="5:9">
      <c r="E105" s="112">
        <v>43614</v>
      </c>
      <c r="F105" s="4">
        <v>398</v>
      </c>
      <c r="G105" s="36">
        <f t="shared" si="2"/>
        <v>9.5348421699605223E-29</v>
      </c>
      <c r="H105" s="53">
        <f>'Equity+Bond_Historical'!Y105</f>
        <v>-3.8616464781120563E-3</v>
      </c>
      <c r="I105" s="39">
        <f t="shared" si="3"/>
        <v>1.4912313521915248E-5</v>
      </c>
    </row>
    <row r="106" spans="5:9">
      <c r="E106" s="112">
        <v>43615</v>
      </c>
      <c r="F106" s="4">
        <v>397</v>
      </c>
      <c r="G106" s="36">
        <f t="shared" si="2"/>
        <v>1.1217461376424144E-28</v>
      </c>
      <c r="H106" s="53">
        <f>'Equity+Bond_Historical'!Y106</f>
        <v>-1.1335560388424313E-2</v>
      </c>
      <c r="I106" s="39">
        <f t="shared" si="3"/>
        <v>1.2849492931961437E-4</v>
      </c>
    </row>
    <row r="107" spans="5:9">
      <c r="E107" s="112">
        <v>43616</v>
      </c>
      <c r="F107" s="4">
        <v>396</v>
      </c>
      <c r="G107" s="36">
        <f t="shared" si="2"/>
        <v>1.3197013384028406E-28</v>
      </c>
      <c r="H107" s="53">
        <f>'Equity+Bond_Historical'!Y107</f>
        <v>4.6086107992548272E-3</v>
      </c>
      <c r="I107" s="39">
        <f t="shared" si="3"/>
        <v>2.1239293499008217E-5</v>
      </c>
    </row>
    <row r="108" spans="5:9">
      <c r="E108" s="112">
        <v>43619</v>
      </c>
      <c r="F108" s="4">
        <v>395</v>
      </c>
      <c r="G108" s="36">
        <f t="shared" si="2"/>
        <v>1.5525898098856947E-28</v>
      </c>
      <c r="H108" s="53">
        <f>'Equity+Bond_Historical'!Y108</f>
        <v>4.347093503074332E-3</v>
      </c>
      <c r="I108" s="39">
        <f t="shared" si="3"/>
        <v>1.8897221924471068E-5</v>
      </c>
    </row>
    <row r="109" spans="5:9">
      <c r="E109" s="112">
        <v>43620</v>
      </c>
      <c r="F109" s="4">
        <v>394</v>
      </c>
      <c r="G109" s="36">
        <f t="shared" si="2"/>
        <v>1.8265762469243471E-28</v>
      </c>
      <c r="H109" s="53">
        <f>'Equity+Bond_Historical'!Y109</f>
        <v>6.0795612829840147E-2</v>
      </c>
      <c r="I109" s="39">
        <f t="shared" si="3"/>
        <v>3.6961065393558237E-3</v>
      </c>
    </row>
    <row r="110" spans="5:9">
      <c r="E110" s="112">
        <v>43621</v>
      </c>
      <c r="F110" s="4">
        <v>393</v>
      </c>
      <c r="G110" s="36">
        <f t="shared" si="2"/>
        <v>2.1489132316757022E-28</v>
      </c>
      <c r="H110" s="53">
        <f>'Equity+Bond_Historical'!Y110</f>
        <v>-7.9597065419080675E-3</v>
      </c>
      <c r="I110" s="39">
        <f t="shared" si="3"/>
        <v>6.3356928233294083E-5</v>
      </c>
    </row>
    <row r="111" spans="5:9">
      <c r="E111" s="112">
        <v>43622</v>
      </c>
      <c r="F111" s="4">
        <v>392</v>
      </c>
      <c r="G111" s="36">
        <f t="shared" si="2"/>
        <v>2.5281332137361204E-28</v>
      </c>
      <c r="H111" s="53">
        <f>'Equity+Bond_Historical'!Y111</f>
        <v>1.003913729356202E-2</v>
      </c>
      <c r="I111" s="39">
        <f t="shared" si="3"/>
        <v>1.0078427759898776E-4</v>
      </c>
    </row>
    <row r="112" spans="5:9">
      <c r="E112" s="112">
        <v>43623</v>
      </c>
      <c r="F112" s="4">
        <v>391</v>
      </c>
      <c r="G112" s="36">
        <f t="shared" si="2"/>
        <v>2.9742743691013182E-28</v>
      </c>
      <c r="H112" s="53">
        <f>'Equity+Bond_Historical'!Y112</f>
        <v>-1.0387210402870427E-2</v>
      </c>
      <c r="I112" s="39">
        <f t="shared" si="3"/>
        <v>1.0789413995349962E-4</v>
      </c>
    </row>
    <row r="113" spans="5:9">
      <c r="E113" s="112">
        <v>43626</v>
      </c>
      <c r="F113" s="4">
        <v>390</v>
      </c>
      <c r="G113" s="36">
        <f t="shared" si="2"/>
        <v>3.4991463165897866E-28</v>
      </c>
      <c r="H113" s="53">
        <f>'Equity+Bond_Historical'!Y113</f>
        <v>-2.7129282121389595E-3</v>
      </c>
      <c r="I113" s="39">
        <f t="shared" si="3"/>
        <v>7.3599794842194912E-6</v>
      </c>
    </row>
    <row r="114" spans="5:9">
      <c r="E114" s="112">
        <v>43627</v>
      </c>
      <c r="F114" s="4">
        <v>389</v>
      </c>
      <c r="G114" s="36">
        <f t="shared" si="2"/>
        <v>4.1166427253997485E-28</v>
      </c>
      <c r="H114" s="53">
        <f>'Equity+Bond_Historical'!Y114</f>
        <v>-4.2705421120082286E-3</v>
      </c>
      <c r="I114" s="39">
        <f t="shared" si="3"/>
        <v>1.8237529930435703E-5</v>
      </c>
    </row>
    <row r="115" spans="5:9">
      <c r="E115" s="112">
        <v>43628</v>
      </c>
      <c r="F115" s="4">
        <v>388</v>
      </c>
      <c r="G115" s="36">
        <f t="shared" si="2"/>
        <v>4.843109088705587E-28</v>
      </c>
      <c r="H115" s="53">
        <f>'Equity+Bond_Historical'!Y115</f>
        <v>-4.1635371340837217E-3</v>
      </c>
      <c r="I115" s="39">
        <f t="shared" si="3"/>
        <v>1.7335041466894089E-5</v>
      </c>
    </row>
    <row r="116" spans="5:9">
      <c r="E116" s="112">
        <v>43629</v>
      </c>
      <c r="F116" s="4">
        <v>387</v>
      </c>
      <c r="G116" s="36">
        <f t="shared" si="2"/>
        <v>5.6977753984771621E-28</v>
      </c>
      <c r="H116" s="53">
        <f>'Equity+Bond_Historical'!Y116</f>
        <v>-1.0423031631133549E-6</v>
      </c>
      <c r="I116" s="39">
        <f t="shared" si="3"/>
        <v>1.086395883836105E-12</v>
      </c>
    </row>
    <row r="117" spans="5:9">
      <c r="E117" s="112">
        <v>43630</v>
      </c>
      <c r="F117" s="4">
        <v>386</v>
      </c>
      <c r="G117" s="36">
        <f t="shared" si="2"/>
        <v>6.703265174679014E-28</v>
      </c>
      <c r="H117" s="53">
        <f>'Equity+Bond_Historical'!Y117</f>
        <v>-1.2225992768085667E-3</v>
      </c>
      <c r="I117" s="39">
        <f t="shared" si="3"/>
        <v>1.4947489916528303E-6</v>
      </c>
    </row>
    <row r="118" spans="5:9">
      <c r="E118" s="112">
        <v>43633</v>
      </c>
      <c r="F118" s="4">
        <v>385</v>
      </c>
      <c r="G118" s="36">
        <f t="shared" si="2"/>
        <v>7.886194323151782E-28</v>
      </c>
      <c r="H118" s="53">
        <f>'Equity+Bond_Historical'!Y118</f>
        <v>6.2438219624654564E-3</v>
      </c>
      <c r="I118" s="39">
        <f t="shared" si="3"/>
        <v>3.8985312698965985E-5</v>
      </c>
    </row>
    <row r="119" spans="5:9">
      <c r="E119" s="112">
        <v>43634</v>
      </c>
      <c r="F119" s="4">
        <v>384</v>
      </c>
      <c r="G119" s="36">
        <f t="shared" si="2"/>
        <v>9.2778756742962121E-28</v>
      </c>
      <c r="H119" s="53">
        <f>'Equity+Bond_Historical'!Y119</f>
        <v>-1.4494557018050105E-3</v>
      </c>
      <c r="I119" s="39">
        <f t="shared" si="3"/>
        <v>2.1009218314950554E-6</v>
      </c>
    </row>
    <row r="120" spans="5:9">
      <c r="E120" s="112">
        <v>43635</v>
      </c>
      <c r="F120" s="4">
        <v>383</v>
      </c>
      <c r="G120" s="36">
        <f t="shared" si="2"/>
        <v>1.0915147852113194E-27</v>
      </c>
      <c r="H120" s="53">
        <f>'Equity+Bond_Historical'!Y120</f>
        <v>-6.7551820848203211E-3</v>
      </c>
      <c r="I120" s="39">
        <f t="shared" si="3"/>
        <v>4.5632484999077418E-5</v>
      </c>
    </row>
    <row r="121" spans="5:9">
      <c r="E121" s="112">
        <v>43636</v>
      </c>
      <c r="F121" s="4">
        <v>382</v>
      </c>
      <c r="G121" s="36">
        <f t="shared" si="2"/>
        <v>1.2841350414250818E-27</v>
      </c>
      <c r="H121" s="53">
        <f>'Equity+Bond_Historical'!Y121</f>
        <v>-6.6609758588478431E-3</v>
      </c>
      <c r="I121" s="39">
        <f t="shared" si="3"/>
        <v>4.4368599392153762E-5</v>
      </c>
    </row>
    <row r="122" spans="5:9">
      <c r="E122" s="112">
        <v>43637</v>
      </c>
      <c r="F122" s="4">
        <v>381</v>
      </c>
      <c r="G122" s="36">
        <f t="shared" si="2"/>
        <v>1.5107471075589195E-27</v>
      </c>
      <c r="H122" s="53">
        <f>'Equity+Bond_Historical'!Y122</f>
        <v>1.3198233311337501E-2</v>
      </c>
      <c r="I122" s="39">
        <f t="shared" si="3"/>
        <v>1.7419336254049885E-4</v>
      </c>
    </row>
    <row r="123" spans="5:9">
      <c r="E123" s="112">
        <v>43640</v>
      </c>
      <c r="F123" s="4">
        <v>380</v>
      </c>
      <c r="G123" s="36">
        <f t="shared" si="2"/>
        <v>1.7773495383046115E-27</v>
      </c>
      <c r="H123" s="53">
        <f>'Equity+Bond_Historical'!Y123</f>
        <v>-1.1379048355411491E-2</v>
      </c>
      <c r="I123" s="39">
        <f t="shared" si="3"/>
        <v>1.2948274147479296E-4</v>
      </c>
    </row>
    <row r="124" spans="5:9">
      <c r="E124" s="112">
        <v>43641</v>
      </c>
      <c r="F124" s="4">
        <v>379</v>
      </c>
      <c r="G124" s="36">
        <f t="shared" si="2"/>
        <v>2.0909994568289549E-27</v>
      </c>
      <c r="H124" s="53">
        <f>'Equity+Bond_Historical'!Y124</f>
        <v>-1.5067526534893147E-2</v>
      </c>
      <c r="I124" s="39">
        <f t="shared" si="3"/>
        <v>2.2703035587970908E-4</v>
      </c>
    </row>
    <row r="125" spans="5:9">
      <c r="E125" s="112">
        <v>43642</v>
      </c>
      <c r="F125" s="4">
        <v>378</v>
      </c>
      <c r="G125" s="36">
        <f t="shared" si="2"/>
        <v>2.459999360975241E-27</v>
      </c>
      <c r="H125" s="53">
        <f>'Equity+Bond_Historical'!Y125</f>
        <v>-1.2471875676344281E-2</v>
      </c>
      <c r="I125" s="39">
        <f t="shared" si="3"/>
        <v>1.5554768288618813E-4</v>
      </c>
    </row>
    <row r="126" spans="5:9">
      <c r="E126" s="112">
        <v>43643</v>
      </c>
      <c r="F126" s="4">
        <v>377</v>
      </c>
      <c r="G126" s="36">
        <f t="shared" si="2"/>
        <v>2.8941168952649893E-27</v>
      </c>
      <c r="H126" s="53">
        <f>'Equity+Bond_Historical'!Y126</f>
        <v>-7.162188940489693E-3</v>
      </c>
      <c r="I126" s="39">
        <f t="shared" si="3"/>
        <v>5.1296950419272869E-5</v>
      </c>
    </row>
    <row r="127" spans="5:9">
      <c r="E127" s="112">
        <v>43644</v>
      </c>
      <c r="F127" s="4">
        <v>376</v>
      </c>
      <c r="G127" s="36">
        <f t="shared" si="2"/>
        <v>3.404843406194105E-27</v>
      </c>
      <c r="H127" s="53">
        <f>'Equity+Bond_Historical'!Y127</f>
        <v>2.089592866791978E-3</v>
      </c>
      <c r="I127" s="39">
        <f t="shared" si="3"/>
        <v>4.3663983489479169E-6</v>
      </c>
    </row>
    <row r="128" spans="5:9">
      <c r="E128" s="112">
        <v>43647</v>
      </c>
      <c r="F128" s="4">
        <v>375</v>
      </c>
      <c r="G128" s="36">
        <f t="shared" si="2"/>
        <v>4.0056981249342419E-27</v>
      </c>
      <c r="H128" s="53">
        <f>'Equity+Bond_Historical'!Y128</f>
        <v>7.5219499778341296E-3</v>
      </c>
      <c r="I128" s="39">
        <f t="shared" si="3"/>
        <v>5.6579731469038865E-5</v>
      </c>
    </row>
    <row r="129" spans="5:9">
      <c r="E129" s="112">
        <v>43648</v>
      </c>
      <c r="F129" s="4">
        <v>374</v>
      </c>
      <c r="G129" s="36">
        <f t="shared" si="2"/>
        <v>4.7125860293344029E-27</v>
      </c>
      <c r="H129" s="53">
        <f>'Equity+Bond_Historical'!Y129</f>
        <v>3.7771545172508294E-3</v>
      </c>
      <c r="I129" s="39">
        <f t="shared" si="3"/>
        <v>1.4266896247188346E-5</v>
      </c>
    </row>
    <row r="130" spans="5:9">
      <c r="E130" s="112">
        <v>43649</v>
      </c>
      <c r="F130" s="4">
        <v>373</v>
      </c>
      <c r="G130" s="36">
        <f t="shared" si="2"/>
        <v>5.5442188580404742E-27</v>
      </c>
      <c r="H130" s="53">
        <f>'Equity+Bond_Historical'!Y130</f>
        <v>-3.9491747278772651E-3</v>
      </c>
      <c r="I130" s="39">
        <f t="shared" si="3"/>
        <v>1.559598103130447E-5</v>
      </c>
    </row>
    <row r="131" spans="5:9">
      <c r="E131" s="112">
        <v>43651</v>
      </c>
      <c r="F131" s="4">
        <v>372</v>
      </c>
      <c r="G131" s="36">
        <f t="shared" si="2"/>
        <v>6.5226104212240877E-27</v>
      </c>
      <c r="H131" s="53">
        <f>'Equity+Bond_Historical'!Y131</f>
        <v>5.6962481806203521E-3</v>
      </c>
      <c r="I131" s="39">
        <f t="shared" si="3"/>
        <v>3.2447243335220669E-5</v>
      </c>
    </row>
    <row r="132" spans="5:9">
      <c r="E132" s="112">
        <v>43654</v>
      </c>
      <c r="F132" s="4">
        <v>371</v>
      </c>
      <c r="G132" s="36">
        <f t="shared" ref="G132:G195" si="4">$C$3^(F132-1)</f>
        <v>7.673659319087162E-27</v>
      </c>
      <c r="H132" s="53">
        <f>'Equity+Bond_Historical'!Y132</f>
        <v>1.2830846405954741E-3</v>
      </c>
      <c r="I132" s="39">
        <f t="shared" ref="I132:I195" si="5">H132^2</f>
        <v>1.6463061949320169E-6</v>
      </c>
    </row>
    <row r="133" spans="5:9">
      <c r="E133" s="112">
        <v>43655</v>
      </c>
      <c r="F133" s="4">
        <v>370</v>
      </c>
      <c r="G133" s="36">
        <f t="shared" si="4"/>
        <v>9.0278344930437189E-27</v>
      </c>
      <c r="H133" s="53">
        <f>'Equity+Bond_Historical'!Y133</f>
        <v>-1.2437159922456167E-2</v>
      </c>
      <c r="I133" s="39">
        <f t="shared" si="5"/>
        <v>1.5468294693674989E-4</v>
      </c>
    </row>
    <row r="134" spans="5:9">
      <c r="E134" s="112">
        <v>43656</v>
      </c>
      <c r="F134" s="4">
        <v>369</v>
      </c>
      <c r="G134" s="36">
        <f t="shared" si="4"/>
        <v>1.0620981756522025E-26</v>
      </c>
      <c r="H134" s="53">
        <f>'Equity+Bond_Historical'!Y134</f>
        <v>-1.7692722821671652E-3</v>
      </c>
      <c r="I134" s="39">
        <f t="shared" si="5"/>
        <v>3.130324408445009E-6</v>
      </c>
    </row>
    <row r="135" spans="5:9">
      <c r="E135" s="112">
        <v>43657</v>
      </c>
      <c r="F135" s="4">
        <v>368</v>
      </c>
      <c r="G135" s="36">
        <f t="shared" si="4"/>
        <v>1.2495272654731791E-26</v>
      </c>
      <c r="H135" s="53">
        <f>'Equity+Bond_Historical'!Y135</f>
        <v>9.5121257696055804E-3</v>
      </c>
      <c r="I135" s="39">
        <f t="shared" si="5"/>
        <v>9.0480536656794552E-5</v>
      </c>
    </row>
    <row r="136" spans="5:9">
      <c r="E136" s="112">
        <v>43658</v>
      </c>
      <c r="F136" s="4">
        <v>367</v>
      </c>
      <c r="G136" s="36">
        <f t="shared" si="4"/>
        <v>1.4700320770272697E-26</v>
      </c>
      <c r="H136" s="53">
        <f>'Equity+Bond_Historical'!Y136</f>
        <v>-5.5277382552543662E-3</v>
      </c>
      <c r="I136" s="39">
        <f t="shared" si="5"/>
        <v>3.0555890218602584E-5</v>
      </c>
    </row>
    <row r="137" spans="5:9">
      <c r="E137" s="112">
        <v>43661</v>
      </c>
      <c r="F137" s="4">
        <v>366</v>
      </c>
      <c r="G137" s="36">
        <f t="shared" si="4"/>
        <v>1.7294495023850233E-26</v>
      </c>
      <c r="H137" s="53">
        <f>'Equity+Bond_Historical'!Y137</f>
        <v>3.8858960228683129E-3</v>
      </c>
      <c r="I137" s="39">
        <f t="shared" si="5"/>
        <v>1.5100187900543772E-5</v>
      </c>
    </row>
    <row r="138" spans="5:9">
      <c r="E138" s="112">
        <v>43662</v>
      </c>
      <c r="F138" s="4">
        <v>365</v>
      </c>
      <c r="G138" s="36">
        <f t="shared" si="4"/>
        <v>2.0346464733941453E-26</v>
      </c>
      <c r="H138" s="53">
        <f>'Equity+Bond_Historical'!Y138</f>
        <v>8.1547984851095619E-4</v>
      </c>
      <c r="I138" s="39">
        <f t="shared" si="5"/>
        <v>6.6500738332745201E-7</v>
      </c>
    </row>
    <row r="139" spans="5:9">
      <c r="E139" s="112">
        <v>43663</v>
      </c>
      <c r="F139" s="4">
        <v>364</v>
      </c>
      <c r="G139" s="36">
        <f t="shared" si="4"/>
        <v>2.3937017334048766E-26</v>
      </c>
      <c r="H139" s="53">
        <f>'Equity+Bond_Historical'!Y139</f>
        <v>-4.3980917134016197E-3</v>
      </c>
      <c r="I139" s="39">
        <f t="shared" si="5"/>
        <v>1.9343210719491993E-5</v>
      </c>
    </row>
    <row r="140" spans="5:9">
      <c r="E140" s="112">
        <v>43664</v>
      </c>
      <c r="F140" s="4">
        <v>363</v>
      </c>
      <c r="G140" s="36">
        <f t="shared" si="4"/>
        <v>2.8161196863586786E-26</v>
      </c>
      <c r="H140" s="53">
        <f>'Equity+Bond_Historical'!Y140</f>
        <v>-4.3615925772874284E-4</v>
      </c>
      <c r="I140" s="39">
        <f t="shared" si="5"/>
        <v>1.9023489810248793E-7</v>
      </c>
    </row>
    <row r="141" spans="5:9">
      <c r="E141" s="112">
        <v>43665</v>
      </c>
      <c r="F141" s="4">
        <v>362</v>
      </c>
      <c r="G141" s="36">
        <f t="shared" si="4"/>
        <v>3.3130819839513871E-26</v>
      </c>
      <c r="H141" s="53">
        <f>'Equity+Bond_Historical'!Y141</f>
        <v>-1.1730618197698735E-3</v>
      </c>
      <c r="I141" s="39">
        <f t="shared" si="5"/>
        <v>1.3760740330018071E-6</v>
      </c>
    </row>
    <row r="142" spans="5:9">
      <c r="E142" s="112">
        <v>43668</v>
      </c>
      <c r="F142" s="4">
        <v>361</v>
      </c>
      <c r="G142" s="36">
        <f t="shared" si="4"/>
        <v>3.8977435105310439E-26</v>
      </c>
      <c r="H142" s="53">
        <f>'Equity+Bond_Historical'!Y142</f>
        <v>-1.1631197796835217E-2</v>
      </c>
      <c r="I142" s="39">
        <f t="shared" si="5"/>
        <v>1.3528476218910439E-4</v>
      </c>
    </row>
    <row r="143" spans="5:9">
      <c r="E143" s="112">
        <v>43669</v>
      </c>
      <c r="F143" s="4">
        <v>360</v>
      </c>
      <c r="G143" s="36">
        <f t="shared" si="4"/>
        <v>4.5855806006247568E-26</v>
      </c>
      <c r="H143" s="53">
        <f>'Equity+Bond_Historical'!Y143</f>
        <v>6.8790030473706923E-3</v>
      </c>
      <c r="I143" s="39">
        <f t="shared" si="5"/>
        <v>4.7320682925735271E-5</v>
      </c>
    </row>
    <row r="144" spans="5:9">
      <c r="E144" s="112">
        <v>43670</v>
      </c>
      <c r="F144" s="4">
        <v>359</v>
      </c>
      <c r="G144" s="36">
        <f t="shared" si="4"/>
        <v>5.3948007066173613E-26</v>
      </c>
      <c r="H144" s="53">
        <f>'Equity+Bond_Historical'!Y144</f>
        <v>4.7961028611269276E-3</v>
      </c>
      <c r="I144" s="39">
        <f t="shared" si="5"/>
        <v>2.3002602654509901E-5</v>
      </c>
    </row>
    <row r="145" spans="5:9">
      <c r="E145" s="112">
        <v>43671</v>
      </c>
      <c r="F145" s="4">
        <v>358</v>
      </c>
      <c r="G145" s="36">
        <f t="shared" si="4"/>
        <v>6.3468243607263082E-26</v>
      </c>
      <c r="H145" s="53">
        <f>'Equity+Bond_Historical'!Y145</f>
        <v>6.5297658508295152E-3</v>
      </c>
      <c r="I145" s="39">
        <f t="shared" si="5"/>
        <v>4.2637842066659306E-5</v>
      </c>
    </row>
    <row r="146" spans="5:9">
      <c r="E146" s="112">
        <v>43672</v>
      </c>
      <c r="F146" s="4">
        <v>357</v>
      </c>
      <c r="G146" s="36">
        <f t="shared" si="4"/>
        <v>7.4668521890897761E-26</v>
      </c>
      <c r="H146" s="53">
        <f>'Equity+Bond_Historical'!Y146</f>
        <v>-1.1576393597043206E-3</v>
      </c>
      <c r="I146" s="39">
        <f t="shared" si="5"/>
        <v>1.3401288871366293E-6</v>
      </c>
    </row>
    <row r="147" spans="5:9">
      <c r="E147" s="112">
        <v>43675</v>
      </c>
      <c r="F147" s="4">
        <v>356</v>
      </c>
      <c r="G147" s="36">
        <f t="shared" si="4"/>
        <v>8.7845319871644419E-26</v>
      </c>
      <c r="H147" s="53">
        <f>'Equity+Bond_Historical'!Y147</f>
        <v>-1.0031442434874164E-2</v>
      </c>
      <c r="I147" s="39">
        <f t="shared" si="5"/>
        <v>1.006298373241941E-4</v>
      </c>
    </row>
    <row r="148" spans="5:9">
      <c r="E148" s="112">
        <v>43676</v>
      </c>
      <c r="F148" s="4">
        <v>355</v>
      </c>
      <c r="G148" s="36">
        <f t="shared" si="4"/>
        <v>1.0334743514311109E-25</v>
      </c>
      <c r="H148" s="53">
        <f>'Equity+Bond_Historical'!Y148</f>
        <v>6.2594804579595435E-4</v>
      </c>
      <c r="I148" s="39">
        <f t="shared" si="5"/>
        <v>3.9181095603577416E-7</v>
      </c>
    </row>
    <row r="149" spans="5:9">
      <c r="E149" s="112">
        <v>43677</v>
      </c>
      <c r="F149" s="4">
        <v>354</v>
      </c>
      <c r="G149" s="36">
        <f t="shared" si="4"/>
        <v>1.2158521781542481E-25</v>
      </c>
      <c r="H149" s="53">
        <f>'Equity+Bond_Historical'!Y149</f>
        <v>1.434049482415378E-2</v>
      </c>
      <c r="I149" s="39">
        <f t="shared" si="5"/>
        <v>2.0564979180158136E-4</v>
      </c>
    </row>
    <row r="150" spans="5:9">
      <c r="E150" s="112">
        <v>43678</v>
      </c>
      <c r="F150" s="4">
        <v>353</v>
      </c>
      <c r="G150" s="36">
        <f t="shared" si="4"/>
        <v>1.4304143272402919E-25</v>
      </c>
      <c r="H150" s="53">
        <f>'Equity+Bond_Historical'!Y150</f>
        <v>1.4968931731027387E-2</v>
      </c>
      <c r="I150" s="39">
        <f t="shared" si="5"/>
        <v>2.2406891716815857E-4</v>
      </c>
    </row>
    <row r="151" spans="5:9">
      <c r="E151" s="112">
        <v>43679</v>
      </c>
      <c r="F151" s="4">
        <v>352</v>
      </c>
      <c r="G151" s="36">
        <f t="shared" si="4"/>
        <v>1.6828403849885785E-25</v>
      </c>
      <c r="H151" s="53">
        <f>'Equity+Bond_Historical'!Y151</f>
        <v>-2.8853243146524554E-3</v>
      </c>
      <c r="I151" s="39">
        <f t="shared" si="5"/>
        <v>8.3250964007246619E-6</v>
      </c>
    </row>
    <row r="152" spans="5:9">
      <c r="E152" s="112">
        <v>43682</v>
      </c>
      <c r="F152" s="4">
        <v>351</v>
      </c>
      <c r="G152" s="36">
        <f t="shared" si="4"/>
        <v>1.9798122176336222E-25</v>
      </c>
      <c r="H152" s="53">
        <f>'Equity+Bond_Historical'!Y152</f>
        <v>2.182901972731729E-3</v>
      </c>
      <c r="I152" s="39">
        <f t="shared" si="5"/>
        <v>4.7650610225560744E-6</v>
      </c>
    </row>
    <row r="153" spans="5:9">
      <c r="E153" s="112">
        <v>43683</v>
      </c>
      <c r="F153" s="4">
        <v>350</v>
      </c>
      <c r="G153" s="36">
        <f t="shared" si="4"/>
        <v>2.3291908442748492E-25</v>
      </c>
      <c r="H153" s="53">
        <f>'Equity+Bond_Historical'!Y153</f>
        <v>-4.584653811255608E-3</v>
      </c>
      <c r="I153" s="39">
        <f t="shared" si="5"/>
        <v>2.1019050569060573E-5</v>
      </c>
    </row>
    <row r="154" spans="5:9">
      <c r="E154" s="112">
        <v>43684</v>
      </c>
      <c r="F154" s="4">
        <v>349</v>
      </c>
      <c r="G154" s="36">
        <f t="shared" si="4"/>
        <v>2.7402245226762935E-25</v>
      </c>
      <c r="H154" s="53">
        <f>'Equity+Bond_Historical'!Y154</f>
        <v>2.1303328173848397E-2</v>
      </c>
      <c r="I154" s="39">
        <f t="shared" si="5"/>
        <v>4.538317912826829E-4</v>
      </c>
    </row>
    <row r="155" spans="5:9">
      <c r="E155" s="112">
        <v>43685</v>
      </c>
      <c r="F155" s="4">
        <v>348</v>
      </c>
      <c r="G155" s="36">
        <f t="shared" si="4"/>
        <v>3.2237935560897575E-25</v>
      </c>
      <c r="H155" s="53">
        <f>'Equity+Bond_Historical'!Y155</f>
        <v>3.5008181135353675E-3</v>
      </c>
      <c r="I155" s="39">
        <f t="shared" si="5"/>
        <v>1.225572746405733E-5</v>
      </c>
    </row>
    <row r="156" spans="5:9">
      <c r="E156" s="112">
        <v>43686</v>
      </c>
      <c r="F156" s="4">
        <v>347</v>
      </c>
      <c r="G156" s="36">
        <f t="shared" si="4"/>
        <v>3.792698301282068E-25</v>
      </c>
      <c r="H156" s="53">
        <f>'Equity+Bond_Historical'!Y156</f>
        <v>1.259929414197516E-2</v>
      </c>
      <c r="I156" s="39">
        <f t="shared" si="5"/>
        <v>1.5874221287600956E-4</v>
      </c>
    </row>
    <row r="157" spans="5:9">
      <c r="E157" s="112">
        <v>43689</v>
      </c>
      <c r="F157" s="4">
        <v>346</v>
      </c>
      <c r="G157" s="36">
        <f t="shared" si="4"/>
        <v>4.4619980015083149E-25</v>
      </c>
      <c r="H157" s="53">
        <f>'Equity+Bond_Historical'!Y157</f>
        <v>-1.1084132684677291E-2</v>
      </c>
      <c r="I157" s="39">
        <f t="shared" si="5"/>
        <v>1.228579973715314E-4</v>
      </c>
    </row>
    <row r="158" spans="5:9">
      <c r="E158" s="112">
        <v>43690</v>
      </c>
      <c r="F158" s="4">
        <v>345</v>
      </c>
      <c r="G158" s="36">
        <f t="shared" si="4"/>
        <v>5.2494094135391952E-25</v>
      </c>
      <c r="H158" s="53">
        <f>'Equity+Bond_Historical'!Y158</f>
        <v>8.9097998274332152E-3</v>
      </c>
      <c r="I158" s="39">
        <f t="shared" si="5"/>
        <v>7.9384532964928955E-5</v>
      </c>
    </row>
    <row r="159" spans="5:9">
      <c r="E159" s="112">
        <v>43691</v>
      </c>
      <c r="F159" s="4">
        <v>344</v>
      </c>
      <c r="G159" s="36">
        <f t="shared" si="4"/>
        <v>6.1757757806343465E-25</v>
      </c>
      <c r="H159" s="53">
        <f>'Equity+Bond_Historical'!Y159</f>
        <v>7.3145854519738587E-3</v>
      </c>
      <c r="I159" s="39">
        <f t="shared" si="5"/>
        <v>5.3503160334227617E-5</v>
      </c>
    </row>
    <row r="160" spans="5:9">
      <c r="E160" s="112">
        <v>43692</v>
      </c>
      <c r="F160" s="4">
        <v>343</v>
      </c>
      <c r="G160" s="36">
        <f t="shared" si="4"/>
        <v>7.2656185654521735E-25</v>
      </c>
      <c r="H160" s="53">
        <f>'Equity+Bond_Historical'!Y160</f>
        <v>-2.7186711695941293E-2</v>
      </c>
      <c r="I160" s="39">
        <f t="shared" si="5"/>
        <v>7.3911729283823106E-4</v>
      </c>
    </row>
    <row r="161" spans="5:9">
      <c r="E161" s="112">
        <v>43693</v>
      </c>
      <c r="F161" s="4">
        <v>342</v>
      </c>
      <c r="G161" s="36">
        <f t="shared" si="4"/>
        <v>8.5477865475907943E-25</v>
      </c>
      <c r="H161" s="53">
        <f>'Equity+Bond_Historical'!Y161</f>
        <v>4.3932059693126595E-3</v>
      </c>
      <c r="I161" s="39">
        <f t="shared" si="5"/>
        <v>1.9300258688804385E-5</v>
      </c>
    </row>
    <row r="162" spans="5:9">
      <c r="E162" s="112">
        <v>43696</v>
      </c>
      <c r="F162" s="4">
        <v>341</v>
      </c>
      <c r="G162" s="36">
        <f t="shared" si="4"/>
        <v>1.0056219467753875E-24</v>
      </c>
      <c r="H162" s="53">
        <f>'Equity+Bond_Historical'!Y162</f>
        <v>-1.0007194410638416E-2</v>
      </c>
      <c r="I162" s="39">
        <f t="shared" si="5"/>
        <v>1.0014393997231276E-4</v>
      </c>
    </row>
    <row r="163" spans="5:9">
      <c r="E163" s="112">
        <v>43697</v>
      </c>
      <c r="F163" s="4">
        <v>340</v>
      </c>
      <c r="G163" s="36">
        <f t="shared" si="4"/>
        <v>1.1830846432651618E-24</v>
      </c>
      <c r="H163" s="53">
        <f>'Equity+Bond_Historical'!Y163</f>
        <v>3.8817525682648471E-3</v>
      </c>
      <c r="I163" s="39">
        <f t="shared" si="5"/>
        <v>1.5068003001230736E-5</v>
      </c>
    </row>
    <row r="164" spans="5:9">
      <c r="E164" s="112">
        <v>43698</v>
      </c>
      <c r="F164" s="4">
        <v>339</v>
      </c>
      <c r="G164" s="36">
        <f t="shared" si="4"/>
        <v>1.391864286194308E-24</v>
      </c>
      <c r="H164" s="53">
        <f>'Equity+Bond_Historical'!Y164</f>
        <v>-2.2003099335887251E-3</v>
      </c>
      <c r="I164" s="39">
        <f t="shared" si="5"/>
        <v>4.84136380384922E-6</v>
      </c>
    </row>
    <row r="165" spans="5:9">
      <c r="E165" s="112">
        <v>43699</v>
      </c>
      <c r="F165" s="4">
        <v>338</v>
      </c>
      <c r="G165" s="36">
        <f t="shared" si="4"/>
        <v>1.6374873955227151E-24</v>
      </c>
      <c r="H165" s="53">
        <f>'Equity+Bond_Historical'!Y165</f>
        <v>1.2431554009059713E-3</v>
      </c>
      <c r="I165" s="39">
        <f t="shared" si="5"/>
        <v>1.5454353508016862E-6</v>
      </c>
    </row>
    <row r="166" spans="5:9">
      <c r="E166" s="112">
        <v>43700</v>
      </c>
      <c r="F166" s="4">
        <v>337</v>
      </c>
      <c r="G166" s="36">
        <f t="shared" si="4"/>
        <v>1.9264557594384888E-24</v>
      </c>
      <c r="H166" s="53">
        <f>'Equity+Bond_Historical'!Y166</f>
        <v>1.1444452190113295E-3</v>
      </c>
      <c r="I166" s="39">
        <f t="shared" si="5"/>
        <v>1.30975485931789E-6</v>
      </c>
    </row>
    <row r="167" spans="5:9">
      <c r="E167" s="112">
        <v>43703</v>
      </c>
      <c r="F167" s="4">
        <v>336</v>
      </c>
      <c r="G167" s="36">
        <f t="shared" si="4"/>
        <v>2.2664185405158686E-24</v>
      </c>
      <c r="H167" s="53">
        <f>'Equity+Bond_Historical'!Y167</f>
        <v>2.453003354795453E-3</v>
      </c>
      <c r="I167" s="39">
        <f t="shared" si="5"/>
        <v>6.0172254586377476E-6</v>
      </c>
    </row>
    <row r="168" spans="5:9">
      <c r="E168" s="112">
        <v>43704</v>
      </c>
      <c r="F168" s="4">
        <v>335</v>
      </c>
      <c r="G168" s="36">
        <f t="shared" si="4"/>
        <v>2.6663747535480811E-24</v>
      </c>
      <c r="H168" s="53">
        <f>'Equity+Bond_Historical'!Y168</f>
        <v>-1.4359564440076902E-2</v>
      </c>
      <c r="I168" s="39">
        <f t="shared" si="5"/>
        <v>2.0619709090872107E-4</v>
      </c>
    </row>
    <row r="169" spans="5:9">
      <c r="E169" s="112">
        <v>43705</v>
      </c>
      <c r="F169" s="4">
        <v>334</v>
      </c>
      <c r="G169" s="36">
        <f t="shared" si="4"/>
        <v>3.1369114747624487E-24</v>
      </c>
      <c r="H169" s="53">
        <f>'Equity+Bond_Historical'!Y169</f>
        <v>-9.478608256955439E-3</v>
      </c>
      <c r="I169" s="39">
        <f t="shared" si="5"/>
        <v>8.9844014488823826E-5</v>
      </c>
    </row>
    <row r="170" spans="5:9">
      <c r="E170" s="112">
        <v>43706</v>
      </c>
      <c r="F170" s="4">
        <v>333</v>
      </c>
      <c r="G170" s="36">
        <f t="shared" si="4"/>
        <v>3.6904840879558229E-24</v>
      </c>
      <c r="H170" s="53">
        <f>'Equity+Bond_Historical'!Y170</f>
        <v>-2.628967151380618E-3</v>
      </c>
      <c r="I170" s="39">
        <f t="shared" si="5"/>
        <v>6.9114682830383207E-6</v>
      </c>
    </row>
    <row r="171" spans="5:9">
      <c r="E171" s="112">
        <v>43707</v>
      </c>
      <c r="F171" s="4">
        <v>332</v>
      </c>
      <c r="G171" s="36">
        <f t="shared" si="4"/>
        <v>4.3417459858303791E-24</v>
      </c>
      <c r="H171" s="53">
        <f>'Equity+Bond_Historical'!Y171</f>
        <v>6.4023107479911114E-3</v>
      </c>
      <c r="I171" s="39">
        <f t="shared" si="5"/>
        <v>4.0989582913842504E-5</v>
      </c>
    </row>
    <row r="172" spans="5:9">
      <c r="E172" s="112">
        <v>43711</v>
      </c>
      <c r="F172" s="4">
        <v>331</v>
      </c>
      <c r="G172" s="36">
        <f t="shared" si="4"/>
        <v>5.1079364539180936E-24</v>
      </c>
      <c r="H172" s="53">
        <f>'Equity+Bond_Historical'!Y172</f>
        <v>1.7654285003862735E-2</v>
      </c>
      <c r="I172" s="39">
        <f t="shared" si="5"/>
        <v>3.1167377899761267E-4</v>
      </c>
    </row>
    <row r="173" spans="5:9">
      <c r="E173" s="112">
        <v>43712</v>
      </c>
      <c r="F173" s="4">
        <v>330</v>
      </c>
      <c r="G173" s="36">
        <f t="shared" si="4"/>
        <v>6.0093370046095223E-24</v>
      </c>
      <c r="H173" s="53">
        <f>'Equity+Bond_Historical'!Y173</f>
        <v>1.6200502495692007E-2</v>
      </c>
      <c r="I173" s="39">
        <f t="shared" si="5"/>
        <v>2.6245628111292292E-4</v>
      </c>
    </row>
    <row r="174" spans="5:9">
      <c r="E174" s="112">
        <v>43713</v>
      </c>
      <c r="F174" s="4">
        <v>329</v>
      </c>
      <c r="G174" s="36">
        <f t="shared" si="4"/>
        <v>7.0698082407170848E-24</v>
      </c>
      <c r="H174" s="53">
        <f>'Equity+Bond_Historical'!Y174</f>
        <v>1.3152373330682705E-2</v>
      </c>
      <c r="I174" s="39">
        <f t="shared" si="5"/>
        <v>1.7298492422965369E-4</v>
      </c>
    </row>
    <row r="175" spans="5:9">
      <c r="E175" s="112">
        <v>43714</v>
      </c>
      <c r="F175" s="4">
        <v>328</v>
      </c>
      <c r="G175" s="36">
        <f t="shared" si="4"/>
        <v>8.3174214596671582E-24</v>
      </c>
      <c r="H175" s="53">
        <f>'Equity+Bond_Historical'!Y175</f>
        <v>-1.0312303083283752E-2</v>
      </c>
      <c r="I175" s="39">
        <f t="shared" si="5"/>
        <v>1.0634359488150356E-4</v>
      </c>
    </row>
    <row r="176" spans="5:9">
      <c r="E176" s="112">
        <v>43717</v>
      </c>
      <c r="F176" s="4">
        <v>327</v>
      </c>
      <c r="G176" s="36">
        <f t="shared" si="4"/>
        <v>9.7852017172554803E-24</v>
      </c>
      <c r="H176" s="53">
        <f>'Equity+Bond_Historical'!Y176</f>
        <v>-3.3294941280003951E-3</v>
      </c>
      <c r="I176" s="39">
        <f t="shared" si="5"/>
        <v>1.1085531148389111E-5</v>
      </c>
    </row>
    <row r="177" spans="5:9">
      <c r="E177" s="112">
        <v>43718</v>
      </c>
      <c r="F177" s="4">
        <v>326</v>
      </c>
      <c r="G177" s="36">
        <f t="shared" si="4"/>
        <v>1.1512002020300567E-23</v>
      </c>
      <c r="H177" s="53">
        <f>'Equity+Bond_Historical'!Y177</f>
        <v>-5.3488417063131E-3</v>
      </c>
      <c r="I177" s="39">
        <f t="shared" si="5"/>
        <v>2.8610107599194436E-5</v>
      </c>
    </row>
    <row r="178" spans="5:9">
      <c r="E178" s="112">
        <v>43719</v>
      </c>
      <c r="F178" s="4">
        <v>325</v>
      </c>
      <c r="G178" s="36">
        <f t="shared" si="4"/>
        <v>1.3543531788588903E-23</v>
      </c>
      <c r="H178" s="53">
        <f>'Equity+Bond_Historical'!Y178</f>
        <v>-1.9271037326991834E-2</v>
      </c>
      <c r="I178" s="39">
        <f t="shared" si="5"/>
        <v>3.7137287965831258E-4</v>
      </c>
    </row>
    <row r="179" spans="5:9">
      <c r="E179" s="112">
        <v>43720</v>
      </c>
      <c r="F179" s="4">
        <v>324</v>
      </c>
      <c r="G179" s="36">
        <f t="shared" si="4"/>
        <v>1.5933566810104593E-23</v>
      </c>
      <c r="H179" s="53">
        <f>'Equity+Bond_Historical'!Y179</f>
        <v>-1.0854053503807012E-2</v>
      </c>
      <c r="I179" s="39">
        <f t="shared" si="5"/>
        <v>1.1781047746350528E-4</v>
      </c>
    </row>
    <row r="180" spans="5:9">
      <c r="E180" s="112">
        <v>43721</v>
      </c>
      <c r="F180" s="4">
        <v>323</v>
      </c>
      <c r="G180" s="36">
        <f t="shared" si="4"/>
        <v>1.874537271777011E-23</v>
      </c>
      <c r="H180" s="53">
        <f>'Equity+Bond_Historical'!Y180</f>
        <v>1.7975681015634626E-2</v>
      </c>
      <c r="I180" s="39">
        <f t="shared" si="5"/>
        <v>3.2312510797584707E-4</v>
      </c>
    </row>
    <row r="181" spans="5:9">
      <c r="E181" s="112">
        <v>43724</v>
      </c>
      <c r="F181" s="4">
        <v>322</v>
      </c>
      <c r="G181" s="36">
        <f t="shared" si="4"/>
        <v>2.2053379667964838E-23</v>
      </c>
      <c r="H181" s="53">
        <f>'Equity+Bond_Historical'!Y181</f>
        <v>5.9262577515274591E-3</v>
      </c>
      <c r="I181" s="39">
        <f t="shared" si="5"/>
        <v>3.5120530937539298E-5</v>
      </c>
    </row>
    <row r="182" spans="5:9">
      <c r="E182" s="112">
        <v>43725</v>
      </c>
      <c r="F182" s="4">
        <v>321</v>
      </c>
      <c r="G182" s="36">
        <f t="shared" si="4"/>
        <v>2.5945152550546869E-23</v>
      </c>
      <c r="H182" s="53">
        <f>'Equity+Bond_Historical'!Y182</f>
        <v>3.9739355529323696E-3</v>
      </c>
      <c r="I182" s="39">
        <f t="shared" si="5"/>
        <v>1.57921637788599E-5</v>
      </c>
    </row>
    <row r="183" spans="5:9">
      <c r="E183" s="112">
        <v>43726</v>
      </c>
      <c r="F183" s="4">
        <v>320</v>
      </c>
      <c r="G183" s="36">
        <f t="shared" si="4"/>
        <v>3.0523708882996307E-23</v>
      </c>
      <c r="H183" s="53">
        <f>'Equity+Bond_Historical'!Y183</f>
        <v>-1.0367938665615248E-3</v>
      </c>
      <c r="I183" s="39">
        <f t="shared" si="5"/>
        <v>1.074941521739597E-6</v>
      </c>
    </row>
    <row r="184" spans="5:9">
      <c r="E184" s="112">
        <v>43727</v>
      </c>
      <c r="F184" s="4">
        <v>319</v>
      </c>
      <c r="G184" s="36">
        <f t="shared" si="4"/>
        <v>3.591024574470155E-23</v>
      </c>
      <c r="H184" s="53">
        <f>'Equity+Bond_Historical'!Y184</f>
        <v>1.9934200239424354E-3</v>
      </c>
      <c r="I184" s="39">
        <f t="shared" si="5"/>
        <v>3.9737233918546592E-6</v>
      </c>
    </row>
    <row r="185" spans="5:9">
      <c r="E185" s="112">
        <v>43728</v>
      </c>
      <c r="F185" s="4">
        <v>318</v>
      </c>
      <c r="G185" s="36">
        <f t="shared" si="4"/>
        <v>4.2247347934943001E-23</v>
      </c>
      <c r="H185" s="53">
        <f>'Equity+Bond_Historical'!Y185</f>
        <v>8.1850440547721927E-3</v>
      </c>
      <c r="I185" s="39">
        <f t="shared" si="5"/>
        <v>6.6994946178561623E-5</v>
      </c>
    </row>
    <row r="186" spans="5:9">
      <c r="E186" s="112">
        <v>43731</v>
      </c>
      <c r="F186" s="4">
        <v>317</v>
      </c>
      <c r="G186" s="36">
        <f t="shared" si="4"/>
        <v>4.9702762276403528E-23</v>
      </c>
      <c r="H186" s="53">
        <f>'Equity+Bond_Historical'!Y186</f>
        <v>7.8122829638752759E-3</v>
      </c>
      <c r="I186" s="39">
        <f t="shared" si="5"/>
        <v>6.1031765107655867E-5</v>
      </c>
    </row>
    <row r="187" spans="5:9">
      <c r="E187" s="112">
        <v>43732</v>
      </c>
      <c r="F187" s="4">
        <v>316</v>
      </c>
      <c r="G187" s="36">
        <f t="shared" si="4"/>
        <v>5.8473837972239459E-23</v>
      </c>
      <c r="H187" s="53">
        <f>'Equity+Bond_Historical'!Y187</f>
        <v>-9.8531976107844588E-3</v>
      </c>
      <c r="I187" s="39">
        <f t="shared" si="5"/>
        <v>9.7085503157168568E-5</v>
      </c>
    </row>
    <row r="188" spans="5:9">
      <c r="E188" s="112">
        <v>43733</v>
      </c>
      <c r="F188" s="4">
        <v>315</v>
      </c>
      <c r="G188" s="36">
        <f t="shared" si="4"/>
        <v>6.879275055557583E-23</v>
      </c>
      <c r="H188" s="53">
        <f>'Equity+Bond_Historical'!Y188</f>
        <v>-1.5442722206819812E-2</v>
      </c>
      <c r="I188" s="39">
        <f t="shared" si="5"/>
        <v>2.3847766915700575E-4</v>
      </c>
    </row>
    <row r="189" spans="5:9">
      <c r="E189" s="112">
        <v>43734</v>
      </c>
      <c r="F189" s="4">
        <v>314</v>
      </c>
      <c r="G189" s="36">
        <f t="shared" si="4"/>
        <v>8.0932647712442154E-23</v>
      </c>
      <c r="H189" s="53">
        <f>'Equity+Bond_Historical'!Y189</f>
        <v>1.9595351048186074E-3</v>
      </c>
      <c r="I189" s="39">
        <f t="shared" si="5"/>
        <v>3.8397778270164708E-6</v>
      </c>
    </row>
    <row r="190" spans="5:9">
      <c r="E190" s="112">
        <v>43735</v>
      </c>
      <c r="F190" s="4">
        <v>313</v>
      </c>
      <c r="G190" s="36">
        <f t="shared" si="4"/>
        <v>9.521487966169666E-23</v>
      </c>
      <c r="H190" s="53">
        <f>'Equity+Bond_Historical'!Y190</f>
        <v>-1.0099273421740903E-2</v>
      </c>
      <c r="I190" s="39">
        <f t="shared" si="5"/>
        <v>1.0199532364708221E-4</v>
      </c>
    </row>
    <row r="191" spans="5:9">
      <c r="E191" s="112">
        <v>43738</v>
      </c>
      <c r="F191" s="4">
        <v>312</v>
      </c>
      <c r="G191" s="36">
        <f t="shared" si="4"/>
        <v>1.1201750548434901E-22</v>
      </c>
      <c r="H191" s="53">
        <f>'Equity+Bond_Historical'!Y191</f>
        <v>-5.5664063811403592E-3</v>
      </c>
      <c r="I191" s="39">
        <f t="shared" si="5"/>
        <v>3.0984880000000109E-5</v>
      </c>
    </row>
    <row r="192" spans="5:9">
      <c r="E192" s="112">
        <v>43739</v>
      </c>
      <c r="F192" s="4">
        <v>311</v>
      </c>
      <c r="G192" s="36">
        <f t="shared" si="4"/>
        <v>1.3178530056982237E-22</v>
      </c>
      <c r="H192" s="53">
        <f>'Equity+Bond_Historical'!Y192</f>
        <v>4.8755561999326968E-3</v>
      </c>
      <c r="I192" s="39">
        <f t="shared" si="5"/>
        <v>2.3771048258702159E-5</v>
      </c>
    </row>
    <row r="193" spans="5:9">
      <c r="E193" s="112">
        <v>43740</v>
      </c>
      <c r="F193" s="4">
        <v>310</v>
      </c>
      <c r="G193" s="36">
        <f t="shared" si="4"/>
        <v>1.5504153008214399E-22</v>
      </c>
      <c r="H193" s="53">
        <f>'Equity+Bond_Historical'!Y193</f>
        <v>-2.1353922025518623E-2</v>
      </c>
      <c r="I193" s="39">
        <f t="shared" si="5"/>
        <v>4.5598998587192936E-4</v>
      </c>
    </row>
    <row r="194" spans="5:9">
      <c r="E194" s="112">
        <v>43741</v>
      </c>
      <c r="F194" s="4">
        <v>309</v>
      </c>
      <c r="G194" s="36">
        <f t="shared" si="4"/>
        <v>1.8240180009664E-22</v>
      </c>
      <c r="H194" s="53">
        <f>'Equity+Bond_Historical'!Y194</f>
        <v>-4.108638535877094E-3</v>
      </c>
      <c r="I194" s="39">
        <f t="shared" si="5"/>
        <v>1.688091061849427E-5</v>
      </c>
    </row>
    <row r="195" spans="5:9">
      <c r="E195" s="112">
        <v>43742</v>
      </c>
      <c r="F195" s="4">
        <v>308</v>
      </c>
      <c r="G195" s="36">
        <f t="shared" si="4"/>
        <v>2.1459035305487058E-22</v>
      </c>
      <c r="H195" s="53">
        <f>'Equity+Bond_Historical'!Y195</f>
        <v>1.1848108979508439E-2</v>
      </c>
      <c r="I195" s="39">
        <f t="shared" si="5"/>
        <v>1.4037768639030851E-4</v>
      </c>
    </row>
    <row r="196" spans="5:9">
      <c r="E196" s="112">
        <v>43745</v>
      </c>
      <c r="F196" s="4">
        <v>307</v>
      </c>
      <c r="G196" s="36">
        <f t="shared" ref="G196:G259" si="6">$C$3^(F196-1)</f>
        <v>2.5245923888808306E-22</v>
      </c>
      <c r="H196" s="53">
        <f>'Equity+Bond_Historical'!Y196</f>
        <v>5.1392217333058312E-3</v>
      </c>
      <c r="I196" s="39">
        <f t="shared" ref="I196:I259" si="7">H196^2</f>
        <v>2.6411600024082993E-5</v>
      </c>
    </row>
    <row r="197" spans="5:9">
      <c r="E197" s="112">
        <v>43746</v>
      </c>
      <c r="F197" s="4">
        <v>306</v>
      </c>
      <c r="G197" s="36">
        <f t="shared" si="6"/>
        <v>2.9701086928009772E-22</v>
      </c>
      <c r="H197" s="53">
        <f>'Equity+Bond_Historical'!Y197</f>
        <v>-1.1940560591574004E-2</v>
      </c>
      <c r="I197" s="39">
        <f t="shared" si="7"/>
        <v>1.4257698724105014E-4</v>
      </c>
    </row>
    <row r="198" spans="5:9">
      <c r="E198" s="112">
        <v>43747</v>
      </c>
      <c r="F198" s="4">
        <v>305</v>
      </c>
      <c r="G198" s="36">
        <f t="shared" si="6"/>
        <v>3.4942455209423262E-22</v>
      </c>
      <c r="H198" s="53">
        <f>'Equity+Bond_Historical'!Y198</f>
        <v>-1.1083273252014155E-2</v>
      </c>
      <c r="I198" s="39">
        <f t="shared" si="7"/>
        <v>1.2283894597881243E-4</v>
      </c>
    </row>
    <row r="199" spans="5:9">
      <c r="E199" s="112">
        <v>43748</v>
      </c>
      <c r="F199" s="4">
        <v>304</v>
      </c>
      <c r="G199" s="36">
        <f t="shared" si="6"/>
        <v>4.1108770834615597E-22</v>
      </c>
      <c r="H199" s="53">
        <f>'Equity+Bond_Historical'!Y199</f>
        <v>-1.7139739652272464E-3</v>
      </c>
      <c r="I199" s="39">
        <f t="shared" si="7"/>
        <v>2.9377067534768098E-6</v>
      </c>
    </row>
    <row r="200" spans="5:9">
      <c r="E200" s="112">
        <v>43749</v>
      </c>
      <c r="F200" s="4">
        <v>303</v>
      </c>
      <c r="G200" s="36">
        <f t="shared" si="6"/>
        <v>4.8363259805430113E-22</v>
      </c>
      <c r="H200" s="53">
        <f>'Equity+Bond_Historical'!Y200</f>
        <v>-8.9530249378516284E-3</v>
      </c>
      <c r="I200" s="39">
        <f t="shared" si="7"/>
        <v>8.0156655537793153E-5</v>
      </c>
    </row>
    <row r="201" spans="5:9">
      <c r="E201" s="112">
        <v>43752</v>
      </c>
      <c r="F201" s="4">
        <v>302</v>
      </c>
      <c r="G201" s="36">
        <f t="shared" si="6"/>
        <v>5.6897952712270737E-22</v>
      </c>
      <c r="H201" s="53">
        <f>'Equity+Bond_Historical'!Y201</f>
        <v>6.800601770792271E-3</v>
      </c>
      <c r="I201" s="39">
        <f t="shared" si="7"/>
        <v>4.624818444490297E-5</v>
      </c>
    </row>
    <row r="202" spans="5:9">
      <c r="E202" s="112">
        <v>43753</v>
      </c>
      <c r="F202" s="4">
        <v>301</v>
      </c>
      <c r="G202" s="36">
        <f t="shared" si="6"/>
        <v>6.6938767896789105E-22</v>
      </c>
      <c r="H202" s="53">
        <f>'Equity+Bond_Historical'!Y202</f>
        <v>1.063994871815999E-2</v>
      </c>
      <c r="I202" s="39">
        <f t="shared" si="7"/>
        <v>1.132085087250744E-4</v>
      </c>
    </row>
    <row r="203" spans="5:9">
      <c r="E203" s="112">
        <v>43754</v>
      </c>
      <c r="F203" s="4">
        <v>300</v>
      </c>
      <c r="G203" s="36">
        <f t="shared" si="6"/>
        <v>7.8751491643281297E-22</v>
      </c>
      <c r="H203" s="53">
        <f>'Equity+Bond_Historical'!Y203</f>
        <v>2.9283573323263868E-3</v>
      </c>
      <c r="I203" s="39">
        <f t="shared" si="7"/>
        <v>8.5752766657897128E-6</v>
      </c>
    </row>
    <row r="204" spans="5:9">
      <c r="E204" s="112">
        <v>43755</v>
      </c>
      <c r="F204" s="4">
        <v>299</v>
      </c>
      <c r="G204" s="36">
        <f t="shared" si="6"/>
        <v>9.2648813697977995E-22</v>
      </c>
      <c r="H204" s="53">
        <f>'Equity+Bond_Historical'!Y204</f>
        <v>-4.3280934630826736E-3</v>
      </c>
      <c r="I204" s="39">
        <f t="shared" si="7"/>
        <v>1.873239302517897E-5</v>
      </c>
    </row>
    <row r="205" spans="5:9">
      <c r="E205" s="112">
        <v>43756</v>
      </c>
      <c r="F205" s="4">
        <v>298</v>
      </c>
      <c r="G205" s="36">
        <f t="shared" si="6"/>
        <v>1.0899860435056237E-21</v>
      </c>
      <c r="H205" s="53">
        <f>'Equity+Bond_Historical'!Y205</f>
        <v>2.4825079242139347E-3</v>
      </c>
      <c r="I205" s="39">
        <f t="shared" si="7"/>
        <v>6.1628455937849787E-6</v>
      </c>
    </row>
    <row r="206" spans="5:9">
      <c r="E206" s="112">
        <v>43759</v>
      </c>
      <c r="F206" s="4">
        <v>297</v>
      </c>
      <c r="G206" s="36">
        <f t="shared" si="6"/>
        <v>1.282336521771322E-21</v>
      </c>
      <c r="H206" s="53">
        <f>'Equity+Bond_Historical'!Y206</f>
        <v>-3.0375610324784677E-3</v>
      </c>
      <c r="I206" s="39">
        <f t="shared" si="7"/>
        <v>9.2267770260316551E-6</v>
      </c>
    </row>
    <row r="207" spans="5:9">
      <c r="E207" s="112">
        <v>43760</v>
      </c>
      <c r="F207" s="4">
        <v>296</v>
      </c>
      <c r="G207" s="36">
        <f t="shared" si="6"/>
        <v>1.5086312020839081E-21</v>
      </c>
      <c r="H207" s="53">
        <f>'Equity+Bond_Historical'!Y207</f>
        <v>1.4768053431103219E-2</v>
      </c>
      <c r="I207" s="39">
        <f t="shared" si="7"/>
        <v>2.1809540214391956E-4</v>
      </c>
    </row>
    <row r="208" spans="5:9">
      <c r="E208" s="112">
        <v>43761</v>
      </c>
      <c r="F208" s="4">
        <v>295</v>
      </c>
      <c r="G208" s="36">
        <f t="shared" si="6"/>
        <v>1.7748602377457744E-21</v>
      </c>
      <c r="H208" s="53">
        <f>'Equity+Bond_Historical'!Y208</f>
        <v>-4.3642078258503214E-3</v>
      </c>
      <c r="I208" s="39">
        <f t="shared" si="7"/>
        <v>1.904630994721319E-5</v>
      </c>
    </row>
    <row r="209" spans="5:9">
      <c r="E209" s="112">
        <v>43762</v>
      </c>
      <c r="F209" s="4">
        <v>294</v>
      </c>
      <c r="G209" s="36">
        <f t="shared" si="6"/>
        <v>2.0880708679362054E-21</v>
      </c>
      <c r="H209" s="53">
        <f>'Equity+Bond_Historical'!Y209</f>
        <v>6.3154112399531181E-3</v>
      </c>
      <c r="I209" s="39">
        <f t="shared" si="7"/>
        <v>3.9884419129726178E-5</v>
      </c>
    </row>
    <row r="210" spans="5:9">
      <c r="E210" s="112">
        <v>43763</v>
      </c>
      <c r="F210" s="4">
        <v>293</v>
      </c>
      <c r="G210" s="36">
        <f t="shared" si="6"/>
        <v>2.4565539622778888E-21</v>
      </c>
      <c r="H210" s="53">
        <f>'Equity+Bond_Historical'!Y210</f>
        <v>-7.0531091105883667E-3</v>
      </c>
      <c r="I210" s="39">
        <f t="shared" si="7"/>
        <v>4.9746348125864623E-5</v>
      </c>
    </row>
    <row r="211" spans="5:9">
      <c r="E211" s="112">
        <v>43766</v>
      </c>
      <c r="F211" s="4">
        <v>292</v>
      </c>
      <c r="G211" s="36">
        <f t="shared" si="6"/>
        <v>2.8900634850328106E-21</v>
      </c>
      <c r="H211" s="53">
        <f>'Equity+Bond_Historical'!Y211</f>
        <v>-1.0043209074119238E-2</v>
      </c>
      <c r="I211" s="39">
        <f t="shared" si="7"/>
        <v>1.00866048506471E-4</v>
      </c>
    </row>
    <row r="212" spans="5:9">
      <c r="E212" s="112">
        <v>43767</v>
      </c>
      <c r="F212" s="4">
        <v>291</v>
      </c>
      <c r="G212" s="36">
        <f t="shared" si="6"/>
        <v>3.400074688273895E-21</v>
      </c>
      <c r="H212" s="53">
        <f>'Equity+Bond_Historical'!Y212</f>
        <v>-8.3836984790948924E-3</v>
      </c>
      <c r="I212" s="39">
        <f t="shared" si="7"/>
        <v>7.0286400188378012E-5</v>
      </c>
    </row>
    <row r="213" spans="5:9">
      <c r="E213" s="112">
        <v>43768</v>
      </c>
      <c r="F213" s="4">
        <v>290</v>
      </c>
      <c r="G213" s="36">
        <f t="shared" si="6"/>
        <v>4.0000878685575235E-21</v>
      </c>
      <c r="H213" s="53">
        <f>'Equity+Bond_Historical'!Y213</f>
        <v>6.8386360393591153E-3</v>
      </c>
      <c r="I213" s="39">
        <f t="shared" si="7"/>
        <v>4.6766942878821324E-5</v>
      </c>
    </row>
    <row r="214" spans="5:9">
      <c r="E214" s="112">
        <v>43769</v>
      </c>
      <c r="F214" s="4">
        <v>289</v>
      </c>
      <c r="G214" s="36">
        <f t="shared" si="6"/>
        <v>4.7059857277147335E-21</v>
      </c>
      <c r="H214" s="53">
        <f>'Equity+Bond_Historical'!Y214</f>
        <v>-1.440212817503691E-2</v>
      </c>
      <c r="I214" s="39">
        <f t="shared" si="7"/>
        <v>2.0742129597019202E-4</v>
      </c>
    </row>
    <row r="215" spans="5:9">
      <c r="E215" s="112">
        <v>43770</v>
      </c>
      <c r="F215" s="4">
        <v>288</v>
      </c>
      <c r="G215" s="36">
        <f t="shared" si="6"/>
        <v>5.5364537973114503E-21</v>
      </c>
      <c r="H215" s="53">
        <f>'Equity+Bond_Historical'!Y215</f>
        <v>3.5677285596490702E-4</v>
      </c>
      <c r="I215" s="39">
        <f t="shared" si="7"/>
        <v>1.2728687075335629E-7</v>
      </c>
    </row>
    <row r="216" spans="5:9">
      <c r="E216" s="112">
        <v>43773</v>
      </c>
      <c r="F216" s="4">
        <v>287</v>
      </c>
      <c r="G216" s="36">
        <f t="shared" si="6"/>
        <v>6.5134750556605318E-21</v>
      </c>
      <c r="H216" s="53">
        <f>'Equity+Bond_Historical'!Y216</f>
        <v>2.663203303237292E-2</v>
      </c>
      <c r="I216" s="39">
        <f t="shared" si="7"/>
        <v>7.0926518343740236E-4</v>
      </c>
    </row>
    <row r="217" spans="5:9">
      <c r="E217" s="112">
        <v>43774</v>
      </c>
      <c r="F217" s="4">
        <v>286</v>
      </c>
      <c r="G217" s="36">
        <f t="shared" si="6"/>
        <v>7.66291183018886E-21</v>
      </c>
      <c r="H217" s="53">
        <f>'Equity+Bond_Historical'!Y217</f>
        <v>3.5083194357647274E-3</v>
      </c>
      <c r="I217" s="39">
        <f t="shared" si="7"/>
        <v>1.2308305263364536E-5</v>
      </c>
    </row>
    <row r="218" spans="5:9">
      <c r="E218" s="112">
        <v>43775</v>
      </c>
      <c r="F218" s="4">
        <v>285</v>
      </c>
      <c r="G218" s="36">
        <f t="shared" si="6"/>
        <v>9.0151903884574835E-21</v>
      </c>
      <c r="H218" s="53">
        <f>'Equity+Bond_Historical'!Y218</f>
        <v>-3.636651798314048E-3</v>
      </c>
      <c r="I218" s="39">
        <f t="shared" si="7"/>
        <v>1.32252363021808E-5</v>
      </c>
    </row>
    <row r="219" spans="5:9">
      <c r="E219" s="112">
        <v>43776</v>
      </c>
      <c r="F219" s="4">
        <v>284</v>
      </c>
      <c r="G219" s="36">
        <f t="shared" si="6"/>
        <v>1.0606106339361747E-20</v>
      </c>
      <c r="H219" s="53">
        <f>'Equity+Bond_Historical'!Y219</f>
        <v>-7.9879687824039591E-3</v>
      </c>
      <c r="I219" s="39">
        <f t="shared" si="7"/>
        <v>6.3807645268660194E-5</v>
      </c>
    </row>
    <row r="220" spans="5:9">
      <c r="E220" s="112">
        <v>43777</v>
      </c>
      <c r="F220" s="4">
        <v>283</v>
      </c>
      <c r="G220" s="36">
        <f t="shared" si="6"/>
        <v>1.2477772163954996E-20</v>
      </c>
      <c r="H220" s="53">
        <f>'Equity+Bond_Historical'!Y220</f>
        <v>6.4914411528631585E-3</v>
      </c>
      <c r="I220" s="39">
        <f t="shared" si="7"/>
        <v>4.2138808241085369E-5</v>
      </c>
    </row>
    <row r="221" spans="5:9">
      <c r="E221" s="112">
        <v>43780</v>
      </c>
      <c r="F221" s="4">
        <v>282</v>
      </c>
      <c r="G221" s="36">
        <f t="shared" si="6"/>
        <v>1.4679731957594114E-20</v>
      </c>
      <c r="H221" s="53">
        <f>'Equity+Bond_Historical'!Y221</f>
        <v>-9.7368941952865988E-3</v>
      </c>
      <c r="I221" s="39">
        <f t="shared" si="7"/>
        <v>9.4807108570205861E-5</v>
      </c>
    </row>
    <row r="222" spans="5:9">
      <c r="E222" s="112">
        <v>43781</v>
      </c>
      <c r="F222" s="4">
        <v>281</v>
      </c>
      <c r="G222" s="36">
        <f t="shared" si="6"/>
        <v>1.7270272891287193E-20</v>
      </c>
      <c r="H222" s="53">
        <f>'Equity+Bond_Historical'!Y222</f>
        <v>6.3435253279765158E-3</v>
      </c>
      <c r="I222" s="39">
        <f t="shared" si="7"/>
        <v>4.024031358667956E-5</v>
      </c>
    </row>
    <row r="223" spans="5:9">
      <c r="E223" s="112">
        <v>43782</v>
      </c>
      <c r="F223" s="4">
        <v>280</v>
      </c>
      <c r="G223" s="36">
        <f t="shared" si="6"/>
        <v>2.0317968107396697E-20</v>
      </c>
      <c r="H223" s="53">
        <f>'Equity+Bond_Historical'!Y223</f>
        <v>7.6543169349771439E-3</v>
      </c>
      <c r="I223" s="39">
        <f t="shared" si="7"/>
        <v>5.8588567741077901E-5</v>
      </c>
    </row>
    <row r="224" spans="5:9">
      <c r="E224" s="112">
        <v>43783</v>
      </c>
      <c r="F224" s="4">
        <v>279</v>
      </c>
      <c r="G224" s="36">
        <f t="shared" si="6"/>
        <v>2.3903491891054938E-20</v>
      </c>
      <c r="H224" s="53">
        <f>'Equity+Bond_Historical'!Y224</f>
        <v>-1.0938467449025688E-2</v>
      </c>
      <c r="I224" s="39">
        <f t="shared" si="7"/>
        <v>1.1965007013339456E-4</v>
      </c>
    </row>
    <row r="225" spans="5:9">
      <c r="E225" s="112">
        <v>43784</v>
      </c>
      <c r="F225" s="4">
        <v>278</v>
      </c>
      <c r="G225" s="36">
        <f t="shared" si="6"/>
        <v>2.8121755165946992E-20</v>
      </c>
      <c r="H225" s="53">
        <f>'Equity+Bond_Historical'!Y225</f>
        <v>1.0296001933872034E-2</v>
      </c>
      <c r="I225" s="39">
        <f t="shared" si="7"/>
        <v>1.0600765582229667E-4</v>
      </c>
    </row>
    <row r="226" spans="5:9">
      <c r="E226" s="112">
        <v>43787</v>
      </c>
      <c r="F226" s="4">
        <v>277</v>
      </c>
      <c r="G226" s="36">
        <f t="shared" si="6"/>
        <v>3.3084417842290578E-20</v>
      </c>
      <c r="H226" s="53">
        <f>'Equity+Bond_Historical'!Y226</f>
        <v>-3.8412237421451699E-3</v>
      </c>
      <c r="I226" s="39">
        <f t="shared" si="7"/>
        <v>1.4754999837219743E-5</v>
      </c>
    </row>
    <row r="227" spans="5:9">
      <c r="E227" s="112">
        <v>43788</v>
      </c>
      <c r="F227" s="4">
        <v>276</v>
      </c>
      <c r="G227" s="36">
        <f t="shared" si="6"/>
        <v>3.8922844520341859E-20</v>
      </c>
      <c r="H227" s="53">
        <f>'Equity+Bond_Historical'!Y227</f>
        <v>-3.4647989659051092E-3</v>
      </c>
      <c r="I227" s="39">
        <f t="shared" si="7"/>
        <v>1.2004831874137114E-5</v>
      </c>
    </row>
    <row r="228" spans="5:9">
      <c r="E228" s="112">
        <v>43789</v>
      </c>
      <c r="F228" s="4">
        <v>275</v>
      </c>
      <c r="G228" s="36">
        <f t="shared" si="6"/>
        <v>4.5791581788637484E-20</v>
      </c>
      <c r="H228" s="53">
        <f>'Equity+Bond_Historical'!Y228</f>
        <v>3.191240017302564E-4</v>
      </c>
      <c r="I228" s="39">
        <f t="shared" si="7"/>
        <v>1.018401284803327E-7</v>
      </c>
    </row>
    <row r="229" spans="5:9">
      <c r="E229" s="112">
        <v>43790</v>
      </c>
      <c r="F229" s="4">
        <v>274</v>
      </c>
      <c r="G229" s="36">
        <f t="shared" si="6"/>
        <v>5.3872449163102921E-20</v>
      </c>
      <c r="H229" s="53">
        <f>'Equity+Bond_Historical'!Y229</f>
        <v>4.5052511137467395E-3</v>
      </c>
      <c r="I229" s="39">
        <f t="shared" si="7"/>
        <v>2.0297287597916238E-5</v>
      </c>
    </row>
    <row r="230" spans="5:9">
      <c r="E230" s="112">
        <v>43791</v>
      </c>
      <c r="F230" s="4">
        <v>273</v>
      </c>
      <c r="G230" s="36">
        <f t="shared" si="6"/>
        <v>6.3379351956591673E-20</v>
      </c>
      <c r="H230" s="53">
        <f>'Equity+Bond_Historical'!Y230</f>
        <v>-7.6587466351901255E-3</v>
      </c>
      <c r="I230" s="39">
        <f t="shared" si="7"/>
        <v>5.8656400022036067E-5</v>
      </c>
    </row>
    <row r="231" spans="5:9">
      <c r="E231" s="112">
        <v>43794</v>
      </c>
      <c r="F231" s="4">
        <v>272</v>
      </c>
      <c r="G231" s="36">
        <f t="shared" si="6"/>
        <v>7.4563943478343133E-20</v>
      </c>
      <c r="H231" s="53">
        <f>'Equity+Bond_Historical'!Y231</f>
        <v>-4.4401330043765258E-3</v>
      </c>
      <c r="I231" s="39">
        <f t="shared" si="7"/>
        <v>1.9714781096553714E-5</v>
      </c>
    </row>
    <row r="232" spans="5:9">
      <c r="E232" s="112">
        <v>43795</v>
      </c>
      <c r="F232" s="4">
        <v>271</v>
      </c>
      <c r="G232" s="36">
        <f t="shared" si="6"/>
        <v>8.7722286445109589E-20</v>
      </c>
      <c r="H232" s="53">
        <f>'Equity+Bond_Historical'!Y232</f>
        <v>-8.6892803171743273E-3</v>
      </c>
      <c r="I232" s="39">
        <f t="shared" si="7"/>
        <v>7.5503592430433173E-5</v>
      </c>
    </row>
    <row r="233" spans="5:9">
      <c r="E233" s="112">
        <v>43796</v>
      </c>
      <c r="F233" s="4">
        <v>270</v>
      </c>
      <c r="G233" s="36">
        <f t="shared" si="6"/>
        <v>1.0320268993542305E-19</v>
      </c>
      <c r="H233" s="53">
        <f>'Equity+Bond_Historical'!Y233</f>
        <v>9.3742271751864528E-3</v>
      </c>
      <c r="I233" s="39">
        <f t="shared" si="7"/>
        <v>8.7876135132004175E-5</v>
      </c>
    </row>
    <row r="234" spans="5:9">
      <c r="E234" s="112">
        <v>43798</v>
      </c>
      <c r="F234" s="4">
        <v>269</v>
      </c>
      <c r="G234" s="36">
        <f t="shared" si="6"/>
        <v>1.2141492933579183E-19</v>
      </c>
      <c r="H234" s="53">
        <f>'Equity+Bond_Historical'!Y234</f>
        <v>2.4813659854817375E-2</v>
      </c>
      <c r="I234" s="39">
        <f t="shared" si="7"/>
        <v>6.1571771539057545E-4</v>
      </c>
    </row>
    <row r="235" spans="5:9">
      <c r="E235" s="112">
        <v>43801</v>
      </c>
      <c r="F235" s="4">
        <v>268</v>
      </c>
      <c r="G235" s="36">
        <f t="shared" si="6"/>
        <v>1.4284109333622569E-19</v>
      </c>
      <c r="H235" s="53">
        <f>'Equity+Bond_Historical'!Y235</f>
        <v>-9.9561117817788952E-3</v>
      </c>
      <c r="I235" s="39">
        <f t="shared" si="7"/>
        <v>9.9124161811276531E-5</v>
      </c>
    </row>
    <row r="236" spans="5:9">
      <c r="E236" s="112">
        <v>43802</v>
      </c>
      <c r="F236" s="4">
        <v>267</v>
      </c>
      <c r="G236" s="36">
        <f t="shared" si="6"/>
        <v>1.68048345101442E-19</v>
      </c>
      <c r="H236" s="53">
        <f>'Equity+Bond_Historical'!Y236</f>
        <v>-1.5845103132374285E-3</v>
      </c>
      <c r="I236" s="39">
        <f t="shared" si="7"/>
        <v>2.5106729327557741E-6</v>
      </c>
    </row>
    <row r="237" spans="5:9">
      <c r="E237" s="112">
        <v>43803</v>
      </c>
      <c r="F237" s="4">
        <v>266</v>
      </c>
      <c r="G237" s="36">
        <f t="shared" si="6"/>
        <v>1.9770393541346119E-19</v>
      </c>
      <c r="H237" s="53">
        <f>'Equity+Bond_Historical'!Y237</f>
        <v>-9.0151178060060618E-3</v>
      </c>
      <c r="I237" s="39">
        <f t="shared" si="7"/>
        <v>8.1272349056167546E-5</v>
      </c>
    </row>
    <row r="238" spans="5:9">
      <c r="E238" s="112">
        <v>43804</v>
      </c>
      <c r="F238" s="4">
        <v>265</v>
      </c>
      <c r="G238" s="36">
        <f t="shared" si="6"/>
        <v>2.3259286519230728E-19</v>
      </c>
      <c r="H238" s="53">
        <f>'Equity+Bond_Historical'!Y238</f>
        <v>6.3654503945525355E-3</v>
      </c>
      <c r="I238" s="39">
        <f t="shared" si="7"/>
        <v>4.051895872550903E-5</v>
      </c>
    </row>
    <row r="239" spans="5:9">
      <c r="E239" s="112">
        <v>43805</v>
      </c>
      <c r="F239" s="4">
        <v>264</v>
      </c>
      <c r="G239" s="36">
        <f t="shared" si="6"/>
        <v>2.7363866493212622E-19</v>
      </c>
      <c r="H239" s="53">
        <f>'Equity+Bond_Historical'!Y239</f>
        <v>-1.5057407023364769E-3</v>
      </c>
      <c r="I239" s="39">
        <f t="shared" si="7"/>
        <v>2.2672550626727467E-6</v>
      </c>
    </row>
    <row r="240" spans="5:9">
      <c r="E240" s="112">
        <v>43808</v>
      </c>
      <c r="F240" s="4">
        <v>263</v>
      </c>
      <c r="G240" s="36">
        <f t="shared" si="6"/>
        <v>3.2192784109661909E-19</v>
      </c>
      <c r="H240" s="53">
        <f>'Equity+Bond_Historical'!Y240</f>
        <v>9.9222882524080108E-3</v>
      </c>
      <c r="I240" s="39">
        <f t="shared" si="7"/>
        <v>9.845180416387401E-5</v>
      </c>
    </row>
    <row r="241" spans="5:9">
      <c r="E241" s="112">
        <v>43809</v>
      </c>
      <c r="F241" s="4">
        <v>262</v>
      </c>
      <c r="G241" s="36">
        <f t="shared" si="6"/>
        <v>3.787386365842578E-19</v>
      </c>
      <c r="H241" s="53">
        <f>'Equity+Bond_Historical'!Y241</f>
        <v>-7.4423459996545756E-3</v>
      </c>
      <c r="I241" s="39">
        <f t="shared" si="7"/>
        <v>5.5388513978574463E-5</v>
      </c>
    </row>
    <row r="242" spans="5:9">
      <c r="E242" s="112">
        <v>43810</v>
      </c>
      <c r="F242" s="4">
        <v>261</v>
      </c>
      <c r="G242" s="36">
        <f t="shared" si="6"/>
        <v>4.4557486656971506E-19</v>
      </c>
      <c r="H242" s="53">
        <f>'Equity+Bond_Historical'!Y242</f>
        <v>-1.1022366261603777E-2</v>
      </c>
      <c r="I242" s="39">
        <f t="shared" si="7"/>
        <v>1.2149255800494123E-4</v>
      </c>
    </row>
    <row r="243" spans="5:9">
      <c r="E243" s="112">
        <v>43811</v>
      </c>
      <c r="F243" s="4">
        <v>260</v>
      </c>
      <c r="G243" s="36">
        <f t="shared" si="6"/>
        <v>5.2420572537613542E-19</v>
      </c>
      <c r="H243" s="53">
        <f>'Equity+Bond_Historical'!Y243</f>
        <v>7.7302106467464987E-3</v>
      </c>
      <c r="I243" s="39">
        <f t="shared" si="7"/>
        <v>5.9756156643072925E-5</v>
      </c>
    </row>
    <row r="244" spans="5:9">
      <c r="E244" s="112">
        <v>43812</v>
      </c>
      <c r="F244" s="4">
        <v>259</v>
      </c>
      <c r="G244" s="36">
        <f t="shared" si="6"/>
        <v>6.1671261808957111E-19</v>
      </c>
      <c r="H244" s="53">
        <f>'Equity+Bond_Historical'!Y244</f>
        <v>7.1426512918481948E-3</v>
      </c>
      <c r="I244" s="39">
        <f t="shared" si="7"/>
        <v>5.1017467476940685E-5</v>
      </c>
    </row>
    <row r="245" spans="5:9">
      <c r="E245" s="112">
        <v>43815</v>
      </c>
      <c r="F245" s="4">
        <v>258</v>
      </c>
      <c r="G245" s="36">
        <f t="shared" si="6"/>
        <v>7.2554425657596606E-19</v>
      </c>
      <c r="H245" s="53">
        <f>'Equity+Bond_Historical'!Y245</f>
        <v>-9.3910067137738355E-3</v>
      </c>
      <c r="I245" s="39">
        <f t="shared" si="7"/>
        <v>8.8191007098145256E-5</v>
      </c>
    </row>
    <row r="246" spans="5:9">
      <c r="E246" s="112">
        <v>43816</v>
      </c>
      <c r="F246" s="4">
        <v>257</v>
      </c>
      <c r="G246" s="36">
        <f t="shared" si="6"/>
        <v>8.5358147832466594E-19</v>
      </c>
      <c r="H246" s="53">
        <f>'Equity+Bond_Historical'!Y246</f>
        <v>5.3020599593242143E-3</v>
      </c>
      <c r="I246" s="39">
        <f t="shared" si="7"/>
        <v>2.811183981226909E-5</v>
      </c>
    </row>
    <row r="247" spans="5:9">
      <c r="E247" s="112">
        <v>43817</v>
      </c>
      <c r="F247" s="4">
        <v>256</v>
      </c>
      <c r="G247" s="36">
        <f t="shared" si="6"/>
        <v>1.0042135039113715E-18</v>
      </c>
      <c r="H247" s="53">
        <f>'Equity+Bond_Historical'!Y247</f>
        <v>1.3494775582207337E-2</v>
      </c>
      <c r="I247" s="39">
        <f t="shared" si="7"/>
        <v>1.8210896801413936E-4</v>
      </c>
    </row>
    <row r="248" spans="5:9">
      <c r="E248" s="112">
        <v>43818</v>
      </c>
      <c r="F248" s="4">
        <v>255</v>
      </c>
      <c r="G248" s="36">
        <f t="shared" si="6"/>
        <v>1.1814276516604374E-18</v>
      </c>
      <c r="H248" s="53">
        <f>'Equity+Bond_Historical'!Y248</f>
        <v>1.7340528706324285E-2</v>
      </c>
      <c r="I248" s="39">
        <f t="shared" si="7"/>
        <v>3.0069393581485658E-4</v>
      </c>
    </row>
    <row r="249" spans="5:9">
      <c r="E249" s="112">
        <v>43819</v>
      </c>
      <c r="F249" s="4">
        <v>254</v>
      </c>
      <c r="G249" s="36">
        <f t="shared" si="6"/>
        <v>1.3899148843063971E-18</v>
      </c>
      <c r="H249" s="53">
        <f>'Equity+Bond_Historical'!Y249</f>
        <v>7.8087932460545496E-3</v>
      </c>
      <c r="I249" s="39">
        <f t="shared" si="7"/>
        <v>6.0977251959627149E-5</v>
      </c>
    </row>
    <row r="250" spans="5:9">
      <c r="E250" s="112">
        <v>43822</v>
      </c>
      <c r="F250" s="4">
        <v>253</v>
      </c>
      <c r="G250" s="36">
        <f t="shared" si="6"/>
        <v>1.6351939815369374E-18</v>
      </c>
      <c r="H250" s="53">
        <f>'Equity+Bond_Historical'!Y250</f>
        <v>2.8407268519071093E-4</v>
      </c>
      <c r="I250" s="39">
        <f t="shared" si="7"/>
        <v>8.0697290471460753E-8</v>
      </c>
    </row>
    <row r="251" spans="5:9">
      <c r="E251" s="112">
        <v>43823</v>
      </c>
      <c r="F251" s="4">
        <v>252</v>
      </c>
      <c r="G251" s="36">
        <f t="shared" si="6"/>
        <v>1.9237576253375741E-18</v>
      </c>
      <c r="H251" s="53">
        <f>'Equity+Bond_Historical'!Y251</f>
        <v>1.217389015780035E-3</v>
      </c>
      <c r="I251" s="39">
        <f t="shared" si="7"/>
        <v>1.4820360157418823E-6</v>
      </c>
    </row>
    <row r="252" spans="5:9">
      <c r="E252" s="112">
        <v>43825</v>
      </c>
      <c r="F252" s="4">
        <v>251</v>
      </c>
      <c r="G252" s="36">
        <f t="shared" si="6"/>
        <v>2.2632442651030282E-18</v>
      </c>
      <c r="H252" s="53">
        <f>'Equity+Bond_Historical'!Y252</f>
        <v>1.8891420554738457E-3</v>
      </c>
      <c r="I252" s="39">
        <f t="shared" si="7"/>
        <v>3.5688577057599466E-6</v>
      </c>
    </row>
    <row r="253" spans="5:9">
      <c r="E253" s="112">
        <v>43826</v>
      </c>
      <c r="F253" s="4">
        <v>250</v>
      </c>
      <c r="G253" s="36">
        <f t="shared" si="6"/>
        <v>2.6626403118859157E-18</v>
      </c>
      <c r="H253" s="53">
        <f>'Equity+Bond_Historical'!Y253</f>
        <v>5.9053117886612412E-3</v>
      </c>
      <c r="I253" s="39">
        <f t="shared" si="7"/>
        <v>3.4872707321301432E-5</v>
      </c>
    </row>
    <row r="254" spans="5:9">
      <c r="E254" s="112">
        <v>43829</v>
      </c>
      <c r="F254" s="4">
        <v>249</v>
      </c>
      <c r="G254" s="36">
        <f t="shared" si="6"/>
        <v>3.1325180139834298E-18</v>
      </c>
      <c r="H254" s="53">
        <f>'Equity+Bond_Historical'!Y254</f>
        <v>-5.0087905620409823E-3</v>
      </c>
      <c r="I254" s="39">
        <f t="shared" si="7"/>
        <v>2.5087982894390819E-5</v>
      </c>
    </row>
    <row r="255" spans="5:9">
      <c r="E255" s="112">
        <v>43830</v>
      </c>
      <c r="F255" s="4">
        <v>248</v>
      </c>
      <c r="G255" s="36">
        <f t="shared" si="6"/>
        <v>3.6853153105687409E-18</v>
      </c>
      <c r="H255" s="53">
        <f>'Equity+Bond_Historical'!Y255</f>
        <v>-7.8538836368018342E-3</v>
      </c>
      <c r="I255" s="39">
        <f t="shared" si="7"/>
        <v>6.1683488180423602E-5</v>
      </c>
    </row>
    <row r="256" spans="5:9">
      <c r="E256" s="112">
        <v>43832</v>
      </c>
      <c r="F256" s="4">
        <v>247</v>
      </c>
      <c r="G256" s="36">
        <f t="shared" si="6"/>
        <v>4.3356650712573427E-18</v>
      </c>
      <c r="H256" s="53">
        <f>'Equity+Bond_Historical'!Y256</f>
        <v>1.8894330710489442E-2</v>
      </c>
      <c r="I256" s="39">
        <f t="shared" si="7"/>
        <v>3.569957329973445E-4</v>
      </c>
    </row>
    <row r="257" spans="5:9">
      <c r="E257" s="112">
        <v>43833</v>
      </c>
      <c r="F257" s="4">
        <v>246</v>
      </c>
      <c r="G257" s="36">
        <f t="shared" si="6"/>
        <v>5.1007824367733453E-18</v>
      </c>
      <c r="H257" s="53">
        <f>'Equity+Bond_Historical'!Y257</f>
        <v>-7.4271410342718579E-3</v>
      </c>
      <c r="I257" s="39">
        <f t="shared" si="7"/>
        <v>5.5162423942964845E-5</v>
      </c>
    </row>
    <row r="258" spans="5:9">
      <c r="E258" s="112">
        <v>43836</v>
      </c>
      <c r="F258" s="4">
        <v>245</v>
      </c>
      <c r="G258" s="36">
        <f t="shared" si="6"/>
        <v>6.0009205138509948E-18</v>
      </c>
      <c r="H258" s="53">
        <f>'Equity+Bond_Historical'!Y258</f>
        <v>-8.4647673215930818E-3</v>
      </c>
      <c r="I258" s="39">
        <f t="shared" si="7"/>
        <v>7.1652285808710111E-5</v>
      </c>
    </row>
    <row r="259" spans="5:9">
      <c r="E259" s="112">
        <v>43837</v>
      </c>
      <c r="F259" s="4">
        <v>244</v>
      </c>
      <c r="G259" s="36">
        <f t="shared" si="6"/>
        <v>7.0599064868835231E-18</v>
      </c>
      <c r="H259" s="53">
        <f>'Equity+Bond_Historical'!Y259</f>
        <v>-5.2825528688184142E-3</v>
      </c>
      <c r="I259" s="39">
        <f t="shared" si="7"/>
        <v>2.7905364811861656E-5</v>
      </c>
    </row>
    <row r="260" spans="5:9">
      <c r="E260" s="112">
        <v>43838</v>
      </c>
      <c r="F260" s="4">
        <v>243</v>
      </c>
      <c r="G260" s="36">
        <f t="shared" ref="G260:G323" si="8">$C$3^(F260-1)</f>
        <v>8.3057723375100283E-18</v>
      </c>
      <c r="H260" s="53">
        <f>'Equity+Bond_Historical'!Y260</f>
        <v>-1.0836002118006302E-2</v>
      </c>
      <c r="I260" s="39">
        <f t="shared" ref="I260:I323" si="9">H260^2</f>
        <v>1.1741894190143706E-4</v>
      </c>
    </row>
    <row r="261" spans="5:9">
      <c r="E261" s="112">
        <v>43839</v>
      </c>
      <c r="F261" s="4">
        <v>242</v>
      </c>
      <c r="G261" s="36">
        <f t="shared" si="8"/>
        <v>9.7714968676588556E-18</v>
      </c>
      <c r="H261" s="53">
        <f>'Equity+Bond_Historical'!Y261</f>
        <v>4.3136896393523097E-3</v>
      </c>
      <c r="I261" s="39">
        <f t="shared" si="9"/>
        <v>1.8607918304655458E-5</v>
      </c>
    </row>
    <row r="262" spans="5:9">
      <c r="E262" s="112">
        <v>43840</v>
      </c>
      <c r="F262" s="4">
        <v>241</v>
      </c>
      <c r="G262" s="36">
        <f t="shared" si="8"/>
        <v>1.149587866783395E-17</v>
      </c>
      <c r="H262" s="53">
        <f>'Equity+Bond_Historical'!Y262</f>
        <v>-4.6139981782428816E-3</v>
      </c>
      <c r="I262" s="39">
        <f t="shared" si="9"/>
        <v>2.128897918882863E-5</v>
      </c>
    </row>
    <row r="263" spans="5:9">
      <c r="E263" s="112">
        <v>43843</v>
      </c>
      <c r="F263" s="4">
        <v>240</v>
      </c>
      <c r="G263" s="36">
        <f t="shared" si="8"/>
        <v>1.3524563138628175E-17</v>
      </c>
      <c r="H263" s="53">
        <f>'Equity+Bond_Historical'!Y263</f>
        <v>7.8312942089794838E-3</v>
      </c>
      <c r="I263" s="39">
        <f t="shared" si="9"/>
        <v>6.13291689875956E-5</v>
      </c>
    </row>
    <row r="264" spans="5:9">
      <c r="E264" s="112">
        <v>43844</v>
      </c>
      <c r="F264" s="4">
        <v>239</v>
      </c>
      <c r="G264" s="36">
        <f t="shared" si="8"/>
        <v>1.5911250751327263E-17</v>
      </c>
      <c r="H264" s="53">
        <f>'Equity+Bond_Historical'!Y264</f>
        <v>1.2548216212578822E-2</v>
      </c>
      <c r="I264" s="39">
        <f t="shared" si="9"/>
        <v>1.5745773011762598E-4</v>
      </c>
    </row>
    <row r="265" spans="5:9">
      <c r="E265" s="112">
        <v>43845</v>
      </c>
      <c r="F265" s="4">
        <v>238</v>
      </c>
      <c r="G265" s="36">
        <f t="shared" si="8"/>
        <v>1.8719118530973254E-17</v>
      </c>
      <c r="H265" s="53">
        <f>'Equity+Bond_Historical'!Y265</f>
        <v>3.2685390097694669E-4</v>
      </c>
      <c r="I265" s="39">
        <f t="shared" si="9"/>
        <v>1.0683347258384767E-7</v>
      </c>
    </row>
    <row r="266" spans="5:9">
      <c r="E266" s="112">
        <v>43846</v>
      </c>
      <c r="F266" s="4">
        <v>237</v>
      </c>
      <c r="G266" s="36">
        <f t="shared" si="8"/>
        <v>2.20224923893803E-17</v>
      </c>
      <c r="H266" s="53">
        <f>'Equity+Bond_Historical'!Y266</f>
        <v>5.787217706533415E-3</v>
      </c>
      <c r="I266" s="39">
        <f t="shared" si="9"/>
        <v>3.3491888782813881E-5</v>
      </c>
    </row>
    <row r="267" spans="5:9">
      <c r="E267" s="112">
        <v>43847</v>
      </c>
      <c r="F267" s="4">
        <v>236</v>
      </c>
      <c r="G267" s="36">
        <f t="shared" si="8"/>
        <v>2.5908814575741529E-17</v>
      </c>
      <c r="H267" s="53">
        <f>'Equity+Bond_Historical'!Y267</f>
        <v>-1.0092889052304547E-2</v>
      </c>
      <c r="I267" s="39">
        <f t="shared" si="9"/>
        <v>1.0186640942212897E-4</v>
      </c>
    </row>
    <row r="268" spans="5:9">
      <c r="E268" s="112">
        <v>43851</v>
      </c>
      <c r="F268" s="4">
        <v>235</v>
      </c>
      <c r="G268" s="36">
        <f t="shared" si="8"/>
        <v>3.0480958324401805E-17</v>
      </c>
      <c r="H268" s="53">
        <f>'Equity+Bond_Historical'!Y268</f>
        <v>-2.9132585716019257E-3</v>
      </c>
      <c r="I268" s="39">
        <f t="shared" si="9"/>
        <v>8.4870755050120922E-6</v>
      </c>
    </row>
    <row r="269" spans="5:9">
      <c r="E269" s="112">
        <v>43852</v>
      </c>
      <c r="F269" s="4">
        <v>234</v>
      </c>
      <c r="G269" s="36">
        <f t="shared" si="8"/>
        <v>3.5859950969884479E-17</v>
      </c>
      <c r="H269" s="53">
        <f>'Equity+Bond_Historical'!Y269</f>
        <v>1.0867356510958836E-2</v>
      </c>
      <c r="I269" s="39">
        <f t="shared" si="9"/>
        <v>1.1809943753627941E-4</v>
      </c>
    </row>
    <row r="270" spans="5:9">
      <c r="E270" s="112">
        <v>43853</v>
      </c>
      <c r="F270" s="4">
        <v>233</v>
      </c>
      <c r="G270" s="36">
        <f t="shared" si="8"/>
        <v>4.21881776116288E-17</v>
      </c>
      <c r="H270" s="53">
        <f>'Equity+Bond_Historical'!Y270</f>
        <v>-7.3592657987912365E-3</v>
      </c>
      <c r="I270" s="39">
        <f t="shared" si="9"/>
        <v>5.4158793097258418E-5</v>
      </c>
    </row>
    <row r="271" spans="5:9">
      <c r="E271" s="112">
        <v>43854</v>
      </c>
      <c r="F271" s="4">
        <v>232</v>
      </c>
      <c r="G271" s="36">
        <f t="shared" si="8"/>
        <v>4.963315013132799E-17</v>
      </c>
      <c r="H271" s="53">
        <f>'Equity+Bond_Historical'!Y271</f>
        <v>-4.8533407823444456E-4</v>
      </c>
      <c r="I271" s="39">
        <f t="shared" si="9"/>
        <v>2.3554916749567795E-7</v>
      </c>
    </row>
    <row r="272" spans="5:9">
      <c r="E272" s="112">
        <v>43857</v>
      </c>
      <c r="F272" s="4">
        <v>231</v>
      </c>
      <c r="G272" s="36">
        <f t="shared" si="8"/>
        <v>5.8391941330974113E-17</v>
      </c>
      <c r="H272" s="53">
        <f>'Equity+Bond_Historical'!Y272</f>
        <v>-1.9473923585225636E-2</v>
      </c>
      <c r="I272" s="39">
        <f t="shared" si="9"/>
        <v>3.7923369980320728E-4</v>
      </c>
    </row>
    <row r="273" spans="5:9">
      <c r="E273" s="112">
        <v>43858</v>
      </c>
      <c r="F273" s="4">
        <v>230</v>
      </c>
      <c r="G273" s="36">
        <f t="shared" si="8"/>
        <v>6.8696401565851913E-17</v>
      </c>
      <c r="H273" s="53">
        <f>'Equity+Bond_Historical'!Y273</f>
        <v>1.4259883911472327E-3</v>
      </c>
      <c r="I273" s="39">
        <f t="shared" si="9"/>
        <v>2.0334428916866728E-6</v>
      </c>
    </row>
    <row r="274" spans="5:9">
      <c r="E274" s="112">
        <v>43859</v>
      </c>
      <c r="F274" s="4">
        <v>229</v>
      </c>
      <c r="G274" s="36">
        <f t="shared" si="8"/>
        <v>8.081929595982579E-17</v>
      </c>
      <c r="H274" s="53">
        <f>'Equity+Bond_Historical'!Y274</f>
        <v>4.0202682054555332E-3</v>
      </c>
      <c r="I274" s="39">
        <f t="shared" si="9"/>
        <v>1.6162556443796655E-5</v>
      </c>
    </row>
    <row r="275" spans="5:9">
      <c r="E275" s="112">
        <v>43860</v>
      </c>
      <c r="F275" s="4">
        <v>228</v>
      </c>
      <c r="G275" s="36">
        <f t="shared" si="8"/>
        <v>9.5081524658618563E-17</v>
      </c>
      <c r="H275" s="53">
        <f>'Equity+Bond_Historical'!Y275</f>
        <v>2.844148495850251E-3</v>
      </c>
      <c r="I275" s="39">
        <f t="shared" si="9"/>
        <v>8.0891806664472448E-6</v>
      </c>
    </row>
    <row r="276" spans="5:9">
      <c r="E276" s="112">
        <v>43861</v>
      </c>
      <c r="F276" s="4">
        <v>227</v>
      </c>
      <c r="G276" s="36">
        <f t="shared" si="8"/>
        <v>1.1186061724543362E-16</v>
      </c>
      <c r="H276" s="53">
        <f>'Equity+Bond_Historical'!Y276</f>
        <v>-4.1770963257427643E-2</v>
      </c>
      <c r="I276" s="39">
        <f t="shared" si="9"/>
        <v>1.7448133714533702E-3</v>
      </c>
    </row>
    <row r="277" spans="5:9">
      <c r="E277" s="112">
        <v>43864</v>
      </c>
      <c r="F277" s="4">
        <v>226</v>
      </c>
      <c r="G277" s="36">
        <f t="shared" si="8"/>
        <v>1.3160072617109838E-16</v>
      </c>
      <c r="H277" s="53">
        <f>'Equity+Bond_Historical'!Y277</f>
        <v>-2.7765759521386456E-2</v>
      </c>
      <c r="I277" s="39">
        <f t="shared" si="9"/>
        <v>7.7093740179946259E-4</v>
      </c>
    </row>
    <row r="278" spans="5:9">
      <c r="E278" s="112">
        <v>43865</v>
      </c>
      <c r="F278" s="4">
        <v>225</v>
      </c>
      <c r="G278" s="36">
        <f t="shared" si="8"/>
        <v>1.5482438373070399E-16</v>
      </c>
      <c r="H278" s="53">
        <f>'Equity+Bond_Historical'!Y278</f>
        <v>6.982200203390819E-3</v>
      </c>
      <c r="I278" s="39">
        <f t="shared" si="9"/>
        <v>4.8751119680230795E-5</v>
      </c>
    </row>
    <row r="279" spans="5:9">
      <c r="E279" s="112">
        <v>43866</v>
      </c>
      <c r="F279" s="4">
        <v>224</v>
      </c>
      <c r="G279" s="36">
        <f t="shared" si="8"/>
        <v>1.8214633380082819E-16</v>
      </c>
      <c r="H279" s="53">
        <f>'Equity+Bond_Historical'!Y279</f>
        <v>-8.8478927272491034E-4</v>
      </c>
      <c r="I279" s="39">
        <f t="shared" si="9"/>
        <v>7.8285205712907575E-7</v>
      </c>
    </row>
    <row r="280" spans="5:9">
      <c r="E280" s="112">
        <v>43867</v>
      </c>
      <c r="F280" s="4">
        <v>223</v>
      </c>
      <c r="G280" s="36">
        <f t="shared" si="8"/>
        <v>2.1428980447156263E-16</v>
      </c>
      <c r="H280" s="53">
        <f>'Equity+Bond_Historical'!Y280</f>
        <v>1.0022219675686735E-2</v>
      </c>
      <c r="I280" s="39">
        <f t="shared" si="9"/>
        <v>1.0044488722772231E-4</v>
      </c>
    </row>
    <row r="281" spans="5:9">
      <c r="E281" s="112">
        <v>43868</v>
      </c>
      <c r="F281" s="4">
        <v>222</v>
      </c>
      <c r="G281" s="36">
        <f t="shared" si="8"/>
        <v>2.5210565231948541E-16</v>
      </c>
      <c r="H281" s="53">
        <f>'Equity+Bond_Historical'!Y281</f>
        <v>-7.2983896984888845E-3</v>
      </c>
      <c r="I281" s="39">
        <f t="shared" si="9"/>
        <v>5.3266492191008668E-5</v>
      </c>
    </row>
    <row r="282" spans="5:9">
      <c r="E282" s="112">
        <v>43871</v>
      </c>
      <c r="F282" s="4">
        <v>221</v>
      </c>
      <c r="G282" s="36">
        <f t="shared" si="8"/>
        <v>2.9659488508174755E-16</v>
      </c>
      <c r="H282" s="53">
        <f>'Equity+Bond_Historical'!Y282</f>
        <v>-3.4455676588732308E-3</v>
      </c>
      <c r="I282" s="39">
        <f t="shared" si="9"/>
        <v>1.1871936491873156E-5</v>
      </c>
    </row>
    <row r="283" spans="5:9">
      <c r="E283" s="112">
        <v>43872</v>
      </c>
      <c r="F283" s="4">
        <v>220</v>
      </c>
      <c r="G283" s="36">
        <f t="shared" si="8"/>
        <v>3.4893515891970305E-16</v>
      </c>
      <c r="H283" s="53">
        <f>'Equity+Bond_Historical'!Y283</f>
        <v>9.2041237533120233E-4</v>
      </c>
      <c r="I283" s="39">
        <f t="shared" si="9"/>
        <v>8.4715894066282609E-7</v>
      </c>
    </row>
    <row r="284" spans="5:9">
      <c r="E284" s="112">
        <v>43873</v>
      </c>
      <c r="F284" s="4">
        <v>219</v>
      </c>
      <c r="G284" s="36">
        <f t="shared" si="8"/>
        <v>4.1051195167023891E-16</v>
      </c>
      <c r="H284" s="53">
        <f>'Equity+Bond_Historical'!Y284</f>
        <v>2.5438698625114897E-2</v>
      </c>
      <c r="I284" s="39">
        <f t="shared" si="9"/>
        <v>6.4712738773942255E-4</v>
      </c>
    </row>
    <row r="285" spans="5:9">
      <c r="E285" s="112">
        <v>43874</v>
      </c>
      <c r="F285" s="4">
        <v>218</v>
      </c>
      <c r="G285" s="36">
        <f t="shared" si="8"/>
        <v>4.8295523725910459E-16</v>
      </c>
      <c r="H285" s="53">
        <f>'Equity+Bond_Historical'!Y285</f>
        <v>1.1847094352447076E-2</v>
      </c>
      <c r="I285" s="39">
        <f t="shared" si="9"/>
        <v>1.403536445957834E-4</v>
      </c>
    </row>
    <row r="286" spans="5:9">
      <c r="E286" s="112">
        <v>43875</v>
      </c>
      <c r="F286" s="4">
        <v>217</v>
      </c>
      <c r="G286" s="36">
        <f t="shared" si="8"/>
        <v>5.6818263206953489E-16</v>
      </c>
      <c r="H286" s="53">
        <f>'Equity+Bond_Historical'!Y286</f>
        <v>3.1310295072134534E-4</v>
      </c>
      <c r="I286" s="39">
        <f t="shared" si="9"/>
        <v>9.8033457750413214E-8</v>
      </c>
    </row>
    <row r="287" spans="5:9">
      <c r="E287" s="112">
        <v>43879</v>
      </c>
      <c r="F287" s="4">
        <v>216</v>
      </c>
      <c r="G287" s="36">
        <f t="shared" si="8"/>
        <v>6.684501553759233E-16</v>
      </c>
      <c r="H287" s="53">
        <f>'Equity+Bond_Historical'!Y287</f>
        <v>3.15120129353051E-3</v>
      </c>
      <c r="I287" s="39">
        <f t="shared" si="9"/>
        <v>9.9300695923483599E-6</v>
      </c>
    </row>
    <row r="288" spans="5:9">
      <c r="E288" s="112">
        <v>43880</v>
      </c>
      <c r="F288" s="4">
        <v>215</v>
      </c>
      <c r="G288" s="36">
        <f t="shared" si="8"/>
        <v>7.864119475010864E-16</v>
      </c>
      <c r="H288" s="53">
        <f>'Equity+Bond_Historical'!Y288</f>
        <v>-6.1719629086089663E-3</v>
      </c>
      <c r="I288" s="39">
        <f t="shared" si="9"/>
        <v>3.8093126145244853E-5</v>
      </c>
    </row>
    <row r="289" spans="5:9">
      <c r="E289" s="112">
        <v>43881</v>
      </c>
      <c r="F289" s="4">
        <v>214</v>
      </c>
      <c r="G289" s="36">
        <f t="shared" si="8"/>
        <v>9.251905264718664E-16</v>
      </c>
      <c r="H289" s="53">
        <f>'Equity+Bond_Historical'!Y289</f>
        <v>2.8908505003403641E-3</v>
      </c>
      <c r="I289" s="39">
        <f t="shared" si="9"/>
        <v>8.3570166153181333E-6</v>
      </c>
    </row>
    <row r="290" spans="5:9">
      <c r="E290" s="112">
        <v>43882</v>
      </c>
      <c r="F290" s="4">
        <v>213</v>
      </c>
      <c r="G290" s="36">
        <f t="shared" si="8"/>
        <v>1.0884594429080782E-15</v>
      </c>
      <c r="H290" s="53">
        <f>'Equity+Bond_Historical'!Y290</f>
        <v>-1.3366944277056462E-2</v>
      </c>
      <c r="I290" s="39">
        <f t="shared" si="9"/>
        <v>1.7867519930593248E-4</v>
      </c>
    </row>
    <row r="291" spans="5:9">
      <c r="E291" s="112">
        <v>43885</v>
      </c>
      <c r="F291" s="4">
        <v>212</v>
      </c>
      <c r="G291" s="36">
        <f t="shared" si="8"/>
        <v>1.2805405210683273E-15</v>
      </c>
      <c r="H291" s="53">
        <f>'Equity+Bond_Historical'!Y291</f>
        <v>-3.4264354297267367E-2</v>
      </c>
      <c r="I291" s="39">
        <f t="shared" si="9"/>
        <v>1.1740459754086647E-3</v>
      </c>
    </row>
    <row r="292" spans="5:9">
      <c r="E292" s="112">
        <v>43886</v>
      </c>
      <c r="F292" s="4">
        <v>211</v>
      </c>
      <c r="G292" s="36">
        <f t="shared" si="8"/>
        <v>1.5065182600803853E-15</v>
      </c>
      <c r="H292" s="53">
        <f>'Equity+Bond_Historical'!Y292</f>
        <v>-1.3655880280365471E-2</v>
      </c>
      <c r="I292" s="39">
        <f t="shared" si="9"/>
        <v>1.8648306623167453E-4</v>
      </c>
    </row>
    <row r="293" spans="5:9">
      <c r="E293" s="112">
        <v>43887</v>
      </c>
      <c r="F293" s="4">
        <v>210</v>
      </c>
      <c r="G293" s="36">
        <f t="shared" si="8"/>
        <v>1.7723744236239823E-15</v>
      </c>
      <c r="H293" s="53">
        <f>'Equity+Bond_Historical'!Y293</f>
        <v>-2.4302803619951449E-2</v>
      </c>
      <c r="I293" s="39">
        <f t="shared" si="9"/>
        <v>5.9062626378992525E-4</v>
      </c>
    </row>
    <row r="294" spans="5:9">
      <c r="E294" s="112">
        <v>43888</v>
      </c>
      <c r="F294" s="4">
        <v>209</v>
      </c>
      <c r="G294" s="36">
        <f t="shared" si="8"/>
        <v>2.0851463807340972E-15</v>
      </c>
      <c r="H294" s="53">
        <f>'Equity+Bond_Historical'!Y294</f>
        <v>-1.081139303444349E-2</v>
      </c>
      <c r="I294" s="39">
        <f t="shared" si="9"/>
        <v>1.1688621934521322E-4</v>
      </c>
    </row>
    <row r="295" spans="5:9">
      <c r="E295" s="112">
        <v>43889</v>
      </c>
      <c r="F295" s="4">
        <v>208</v>
      </c>
      <c r="G295" s="36">
        <f t="shared" si="8"/>
        <v>2.4531133890989374E-15</v>
      </c>
      <c r="H295" s="53">
        <f>'Equity+Bond_Historical'!Y295</f>
        <v>-3.3740393917067353E-2</v>
      </c>
      <c r="I295" s="39">
        <f t="shared" si="9"/>
        <v>1.1384141816788756E-3</v>
      </c>
    </row>
    <row r="296" spans="5:9">
      <c r="E296" s="112">
        <v>43892</v>
      </c>
      <c r="F296" s="4">
        <v>207</v>
      </c>
      <c r="G296" s="36">
        <f t="shared" si="8"/>
        <v>2.8860157518811034E-15</v>
      </c>
      <c r="H296" s="53">
        <f>'Equity+Bond_Historical'!Y296</f>
        <v>-1.5411819872345467E-2</v>
      </c>
      <c r="I296" s="39">
        <f t="shared" si="9"/>
        <v>2.3752419177762264E-4</v>
      </c>
    </row>
    <row r="297" spans="5:9">
      <c r="E297" s="112">
        <v>43893</v>
      </c>
      <c r="F297" s="4">
        <v>206</v>
      </c>
      <c r="G297" s="36">
        <f t="shared" si="8"/>
        <v>3.3953126492718868E-15</v>
      </c>
      <c r="H297" s="53">
        <f>'Equity+Bond_Historical'!Y297</f>
        <v>3.7814306476084102E-2</v>
      </c>
      <c r="I297" s="39">
        <f t="shared" si="9"/>
        <v>1.4299217742672161E-3</v>
      </c>
    </row>
    <row r="298" spans="5:9">
      <c r="E298" s="112">
        <v>43894</v>
      </c>
      <c r="F298" s="4">
        <v>205</v>
      </c>
      <c r="G298" s="36">
        <f t="shared" si="8"/>
        <v>3.9944854697316319E-15</v>
      </c>
      <c r="H298" s="53">
        <f>'Equity+Bond_Historical'!Y298</f>
        <v>-9.3814363002609688E-3</v>
      </c>
      <c r="I298" s="39">
        <f t="shared" si="9"/>
        <v>8.801134705585421E-5</v>
      </c>
    </row>
    <row r="299" spans="5:9">
      <c r="E299" s="112">
        <v>43895</v>
      </c>
      <c r="F299" s="4">
        <v>204</v>
      </c>
      <c r="G299" s="36">
        <f t="shared" si="8"/>
        <v>4.6993946702725072E-15</v>
      </c>
      <c r="H299" s="53">
        <f>'Equity+Bond_Historical'!Y299</f>
        <v>6.5536862895251768E-3</v>
      </c>
      <c r="I299" s="39">
        <f t="shared" si="9"/>
        <v>4.295080398151028E-5</v>
      </c>
    </row>
    <row r="300" spans="5:9">
      <c r="E300" s="112">
        <v>43896</v>
      </c>
      <c r="F300" s="4">
        <v>203</v>
      </c>
      <c r="G300" s="36">
        <f t="shared" si="8"/>
        <v>5.5286996120853035E-15</v>
      </c>
      <c r="H300" s="53">
        <f>'Equity+Bond_Historical'!Y300</f>
        <v>-3.3580406509049643E-2</v>
      </c>
      <c r="I300" s="39">
        <f t="shared" si="9"/>
        <v>1.1276437013130237E-3</v>
      </c>
    </row>
    <row r="301" spans="5:9">
      <c r="E301" s="112">
        <v>43899</v>
      </c>
      <c r="F301" s="4">
        <v>202</v>
      </c>
      <c r="G301" s="36">
        <f t="shared" si="8"/>
        <v>6.5043524848062404E-15</v>
      </c>
      <c r="H301" s="53">
        <f>'Equity+Bond_Historical'!Y301</f>
        <v>-5.1530754785472366E-2</v>
      </c>
      <c r="I301" s="39">
        <f t="shared" si="9"/>
        <v>2.6554186887604832E-3</v>
      </c>
    </row>
    <row r="302" spans="5:9">
      <c r="E302" s="112">
        <v>43900</v>
      </c>
      <c r="F302" s="4">
        <v>201</v>
      </c>
      <c r="G302" s="36">
        <f t="shared" si="8"/>
        <v>7.6521793938896946E-15</v>
      </c>
      <c r="H302" s="53">
        <f>'Equity+Bond_Historical'!Y302</f>
        <v>-0.10025498740891121</v>
      </c>
      <c r="I302" s="39">
        <f t="shared" si="9"/>
        <v>1.0051062500360947E-2</v>
      </c>
    </row>
    <row r="303" spans="5:9">
      <c r="E303" s="112">
        <v>43901</v>
      </c>
      <c r="F303" s="4">
        <v>200</v>
      </c>
      <c r="G303" s="36">
        <f t="shared" si="8"/>
        <v>9.0025639928114042E-15</v>
      </c>
      <c r="H303" s="53">
        <f>'Equity+Bond_Historical'!Y303</f>
        <v>5.8237546537910509E-2</v>
      </c>
      <c r="I303" s="39">
        <f t="shared" si="9"/>
        <v>3.3916118267552924E-3</v>
      </c>
    </row>
    <row r="304" spans="5:9">
      <c r="E304" s="112">
        <v>43902</v>
      </c>
      <c r="F304" s="4">
        <v>199</v>
      </c>
      <c r="G304" s="36">
        <f t="shared" si="8"/>
        <v>1.0591251756248712E-14</v>
      </c>
      <c r="H304" s="53">
        <f>'Equity+Bond_Historical'!Y304</f>
        <v>-2.2617172477461069E-2</v>
      </c>
      <c r="I304" s="39">
        <f t="shared" si="9"/>
        <v>5.1153649087522246E-4</v>
      </c>
    </row>
    <row r="305" spans="5:9">
      <c r="E305" s="112">
        <v>43903</v>
      </c>
      <c r="F305" s="4">
        <v>198</v>
      </c>
      <c r="G305" s="36">
        <f t="shared" si="8"/>
        <v>1.2460296183822015E-14</v>
      </c>
      <c r="H305" s="53">
        <f>'Equity+Bond_Historical'!Y305</f>
        <v>-6.5742796096418754E-2</v>
      </c>
      <c r="I305" s="39">
        <f t="shared" si="9"/>
        <v>4.3221152385752928E-3</v>
      </c>
    </row>
    <row r="306" spans="5:9">
      <c r="E306" s="112">
        <v>43906</v>
      </c>
      <c r="F306" s="4">
        <v>197</v>
      </c>
      <c r="G306" s="36">
        <f t="shared" si="8"/>
        <v>1.4659171980967076E-14</v>
      </c>
      <c r="H306" s="53">
        <f>'Equity+Bond_Historical'!Y306</f>
        <v>0.10944025530310603</v>
      </c>
      <c r="I306" s="39">
        <f t="shared" si="9"/>
        <v>1.1977169480809027E-2</v>
      </c>
    </row>
    <row r="307" spans="5:9">
      <c r="E307" s="112">
        <v>43907</v>
      </c>
      <c r="F307" s="4">
        <v>196</v>
      </c>
      <c r="G307" s="36">
        <f t="shared" si="8"/>
        <v>1.7246084683490678E-14</v>
      </c>
      <c r="H307" s="53">
        <f>'Equity+Bond_Historical'!Y307</f>
        <v>-7.9997796267325574E-2</v>
      </c>
      <c r="I307" s="39">
        <f t="shared" si="9"/>
        <v>6.3996474076285295E-3</v>
      </c>
    </row>
    <row r="308" spans="5:9">
      <c r="E308" s="112">
        <v>43908</v>
      </c>
      <c r="F308" s="4">
        <v>195</v>
      </c>
      <c r="G308" s="36">
        <f t="shared" si="8"/>
        <v>2.0289511392341979E-14</v>
      </c>
      <c r="H308" s="53">
        <f>'Equity+Bond_Historical'!Y308</f>
        <v>3.0907976763703101E-2</v>
      </c>
      <c r="I308" s="39">
        <f t="shared" si="9"/>
        <v>9.5530302762561079E-4</v>
      </c>
    </row>
    <row r="309" spans="5:9">
      <c r="E309" s="112">
        <v>43909</v>
      </c>
      <c r="F309" s="4">
        <v>194</v>
      </c>
      <c r="G309" s="36">
        <f t="shared" si="8"/>
        <v>2.3870013402755268E-14</v>
      </c>
      <c r="H309" s="53">
        <f>'Equity+Bond_Historical'!Y309</f>
        <v>-8.364293246574471E-2</v>
      </c>
      <c r="I309" s="39">
        <f t="shared" si="9"/>
        <v>6.9961401514691303E-3</v>
      </c>
    </row>
    <row r="310" spans="5:9">
      <c r="E310" s="112">
        <v>43910</v>
      </c>
      <c r="F310" s="4">
        <v>193</v>
      </c>
      <c r="G310" s="36">
        <f t="shared" si="8"/>
        <v>2.8082368709123847E-14</v>
      </c>
      <c r="H310" s="53">
        <f>'Equity+Bond_Historical'!Y310</f>
        <v>-4.0362323554645009E-2</v>
      </c>
      <c r="I310" s="39">
        <f t="shared" si="9"/>
        <v>1.6291171627298513E-3</v>
      </c>
    </row>
    <row r="311" spans="5:9">
      <c r="E311" s="112">
        <v>43913</v>
      </c>
      <c r="F311" s="4">
        <v>192</v>
      </c>
      <c r="G311" s="36">
        <f t="shared" si="8"/>
        <v>3.3038080834263342E-14</v>
      </c>
      <c r="H311" s="53">
        <f>'Equity+Bond_Historical'!Y311</f>
        <v>1.102742826410656E-2</v>
      </c>
      <c r="I311" s="39">
        <f t="shared" si="9"/>
        <v>1.2160417412001623E-4</v>
      </c>
    </row>
    <row r="312" spans="5:9">
      <c r="E312" s="112">
        <v>43914</v>
      </c>
      <c r="F312" s="4">
        <v>191</v>
      </c>
      <c r="G312" s="36">
        <f t="shared" si="8"/>
        <v>3.8868330393251005E-14</v>
      </c>
      <c r="H312" s="53">
        <f>'Equity+Bond_Historical'!Y312</f>
        <v>-6.8704508196981207E-2</v>
      </c>
      <c r="I312" s="39">
        <f t="shared" si="9"/>
        <v>4.7203094465890581E-3</v>
      </c>
    </row>
    <row r="313" spans="5:9">
      <c r="E313" s="112">
        <v>43915</v>
      </c>
      <c r="F313" s="4">
        <v>190</v>
      </c>
      <c r="G313" s="36">
        <f t="shared" si="8"/>
        <v>4.5727447521471771E-14</v>
      </c>
      <c r="H313" s="53">
        <f>'Equity+Bond_Historical'!Y313</f>
        <v>6.6124822192863433E-2</v>
      </c>
      <c r="I313" s="39">
        <f t="shared" si="9"/>
        <v>4.3724921100378048E-3</v>
      </c>
    </row>
    <row r="314" spans="5:9">
      <c r="E314" s="112">
        <v>43916</v>
      </c>
      <c r="F314" s="4">
        <v>189</v>
      </c>
      <c r="G314" s="36">
        <f t="shared" si="8"/>
        <v>5.3796997084084431E-14</v>
      </c>
      <c r="H314" s="53">
        <f>'Equity+Bond_Historical'!Y314</f>
        <v>5.5744150702475612E-2</v>
      </c>
      <c r="I314" s="39">
        <f t="shared" si="9"/>
        <v>3.1074103375403122E-3</v>
      </c>
    </row>
    <row r="315" spans="5:9">
      <c r="E315" s="112">
        <v>43917</v>
      </c>
      <c r="F315" s="4">
        <v>188</v>
      </c>
      <c r="G315" s="36">
        <f t="shared" si="8"/>
        <v>6.3290584804805232E-14</v>
      </c>
      <c r="H315" s="53">
        <f>'Equity+Bond_Historical'!Y315</f>
        <v>6.407533789767475E-2</v>
      </c>
      <c r="I315" s="39">
        <f t="shared" si="9"/>
        <v>4.105648926701194E-3</v>
      </c>
    </row>
    <row r="316" spans="5:9">
      <c r="E316" s="112">
        <v>43920</v>
      </c>
      <c r="F316" s="4">
        <v>187</v>
      </c>
      <c r="G316" s="36">
        <f t="shared" si="8"/>
        <v>7.4459511535064976E-14</v>
      </c>
      <c r="H316" s="53">
        <f>'Equity+Bond_Historical'!Y316</f>
        <v>-4.8329223247325373E-2</v>
      </c>
      <c r="I316" s="39">
        <f t="shared" si="9"/>
        <v>2.3357138196898153E-3</v>
      </c>
    </row>
    <row r="317" spans="5:9">
      <c r="E317" s="112">
        <v>43921</v>
      </c>
      <c r="F317" s="4">
        <v>186</v>
      </c>
      <c r="G317" s="36">
        <f t="shared" si="8"/>
        <v>8.7599425335370554E-14</v>
      </c>
      <c r="H317" s="53">
        <f>'Equity+Bond_Historical'!Y317</f>
        <v>3.4242495930054064E-3</v>
      </c>
      <c r="I317" s="39">
        <f t="shared" si="9"/>
        <v>1.1725485275197691E-5</v>
      </c>
    </row>
    <row r="318" spans="5:9">
      <c r="E318" s="112">
        <v>43922</v>
      </c>
      <c r="F318" s="4">
        <v>185</v>
      </c>
      <c r="G318" s="36">
        <f t="shared" si="8"/>
        <v>1.0305814745337712E-13</v>
      </c>
      <c r="H318" s="53">
        <f>'Equity+Bond_Historical'!Y318</f>
        <v>-1.8774638016781975E-2</v>
      </c>
      <c r="I318" s="39">
        <f t="shared" si="9"/>
        <v>3.52487032661195E-4</v>
      </c>
    </row>
    <row r="319" spans="5:9">
      <c r="E319" s="112">
        <v>43923</v>
      </c>
      <c r="F319" s="4">
        <v>184</v>
      </c>
      <c r="G319" s="36">
        <f t="shared" si="8"/>
        <v>1.2124487935691426E-13</v>
      </c>
      <c r="H319" s="53">
        <f>'Equity+Bond_Historical'!Y319</f>
        <v>-4.3816880316092245E-2</v>
      </c>
      <c r="I319" s="39">
        <f t="shared" si="9"/>
        <v>1.919919000634752E-3</v>
      </c>
    </row>
    <row r="320" spans="5:9">
      <c r="E320" s="112">
        <v>43924</v>
      </c>
      <c r="F320" s="4">
        <v>183</v>
      </c>
      <c r="G320" s="36">
        <f t="shared" si="8"/>
        <v>1.4264103453754619E-13</v>
      </c>
      <c r="H320" s="53">
        <f>'Equity+Bond_Historical'!Y320</f>
        <v>3.0337330632720653E-2</v>
      </c>
      <c r="I320" s="39">
        <f t="shared" si="9"/>
        <v>9.2035362991901089E-4</v>
      </c>
    </row>
    <row r="321" spans="5:9">
      <c r="E321" s="112">
        <v>43927</v>
      </c>
      <c r="F321" s="4">
        <v>182</v>
      </c>
      <c r="G321" s="36">
        <f t="shared" si="8"/>
        <v>1.6781298180887791E-13</v>
      </c>
      <c r="H321" s="53">
        <f>'Equity+Bond_Historical'!Y321</f>
        <v>4.5088119037149497E-4</v>
      </c>
      <c r="I321" s="39">
        <f t="shared" si="9"/>
        <v>2.0329384783081628E-7</v>
      </c>
    </row>
    <row r="322" spans="5:9">
      <c r="E322" s="112">
        <v>43928</v>
      </c>
      <c r="F322" s="4">
        <v>181</v>
      </c>
      <c r="G322" s="36">
        <f t="shared" si="8"/>
        <v>1.9742703742220931E-13</v>
      </c>
      <c r="H322" s="53">
        <f>'Equity+Bond_Historical'!Y322</f>
        <v>6.1837252175053321E-2</v>
      </c>
      <c r="I322" s="39">
        <f t="shared" si="9"/>
        <v>3.8238457565611369E-3</v>
      </c>
    </row>
    <row r="323" spans="5:9">
      <c r="E323" s="112">
        <v>43929</v>
      </c>
      <c r="F323" s="4">
        <v>180</v>
      </c>
      <c r="G323" s="36">
        <f t="shared" si="8"/>
        <v>2.3226710284965803E-13</v>
      </c>
      <c r="H323" s="53">
        <f>'Equity+Bond_Historical'!Y323</f>
        <v>1.9816632481344323E-2</v>
      </c>
      <c r="I323" s="39">
        <f t="shared" si="9"/>
        <v>3.9269892290067084E-4</v>
      </c>
    </row>
    <row r="324" spans="5:9">
      <c r="E324" s="112">
        <v>43930</v>
      </c>
      <c r="F324" s="4">
        <v>179</v>
      </c>
      <c r="G324" s="36">
        <f t="shared" ref="G324:G387" si="10">$C$3^(F324-1)</f>
        <v>2.7325541511724476E-13</v>
      </c>
      <c r="H324" s="53">
        <f>'Equity+Bond_Historical'!Y324</f>
        <v>7.1985211056276907E-2</v>
      </c>
      <c r="I324" s="39">
        <f t="shared" ref="I324:I387" si="11">H324^2</f>
        <v>5.1818706108167313E-3</v>
      </c>
    </row>
    <row r="325" spans="5:9">
      <c r="E325" s="112">
        <v>43934</v>
      </c>
      <c r="F325" s="4">
        <v>178</v>
      </c>
      <c r="G325" s="36">
        <f t="shared" si="10"/>
        <v>3.2147695896146444E-13</v>
      </c>
      <c r="H325" s="53">
        <f>'Equity+Bond_Historical'!Y325</f>
        <v>6.0981114661833292E-2</v>
      </c>
      <c r="I325" s="39">
        <f t="shared" si="11"/>
        <v>3.7186963453996595E-3</v>
      </c>
    </row>
    <row r="326" spans="5:9">
      <c r="E326" s="112">
        <v>43935</v>
      </c>
      <c r="F326" s="4">
        <v>177</v>
      </c>
      <c r="G326" s="36">
        <f t="shared" si="10"/>
        <v>3.7820818701348757E-13</v>
      </c>
      <c r="H326" s="53">
        <f>'Equity+Bond_Historical'!Y326</f>
        <v>-3.5793416261219735E-2</v>
      </c>
      <c r="I326" s="39">
        <f t="shared" si="11"/>
        <v>1.2811686476489493E-3</v>
      </c>
    </row>
    <row r="327" spans="5:9">
      <c r="E327" s="112">
        <v>43936</v>
      </c>
      <c r="F327" s="4">
        <v>176</v>
      </c>
      <c r="G327" s="36">
        <f t="shared" si="10"/>
        <v>4.4495080825116179E-13</v>
      </c>
      <c r="H327" s="53">
        <f>'Equity+Bond_Historical'!Y327</f>
        <v>-2.9153560949628549E-3</v>
      </c>
      <c r="I327" s="39">
        <f t="shared" si="11"/>
        <v>8.4993011604370657E-6</v>
      </c>
    </row>
    <row r="328" spans="5:9">
      <c r="E328" s="112">
        <v>43937</v>
      </c>
      <c r="F328" s="4">
        <v>175</v>
      </c>
      <c r="G328" s="36">
        <f t="shared" si="10"/>
        <v>5.2347153911901386E-13</v>
      </c>
      <c r="H328" s="53">
        <f>'Equity+Bond_Historical'!Y328</f>
        <v>-4.8060824616949778E-2</v>
      </c>
      <c r="I328" s="39">
        <f t="shared" si="11"/>
        <v>2.309842862861206E-3</v>
      </c>
    </row>
    <row r="329" spans="5:9">
      <c r="E329" s="112">
        <v>43938</v>
      </c>
      <c r="F329" s="4">
        <v>174</v>
      </c>
      <c r="G329" s="36">
        <f t="shared" si="10"/>
        <v>6.1584886955178116E-13</v>
      </c>
      <c r="H329" s="53">
        <f>'Equity+Bond_Historical'!Y329</f>
        <v>1.6726569480722462E-2</v>
      </c>
      <c r="I329" s="39">
        <f t="shared" si="11"/>
        <v>2.797781265934361E-4</v>
      </c>
    </row>
    <row r="330" spans="5:9">
      <c r="E330" s="112">
        <v>43941</v>
      </c>
      <c r="F330" s="4">
        <v>173</v>
      </c>
      <c r="G330" s="36">
        <f t="shared" si="10"/>
        <v>7.2452808182562496E-13</v>
      </c>
      <c r="H330" s="53">
        <f>'Equity+Bond_Historical'!Y330</f>
        <v>3.6761600882022995E-2</v>
      </c>
      <c r="I330" s="39">
        <f t="shared" si="11"/>
        <v>1.3514152994091538E-3</v>
      </c>
    </row>
    <row r="331" spans="5:9">
      <c r="E331" s="112">
        <v>43942</v>
      </c>
      <c r="F331" s="4">
        <v>172</v>
      </c>
      <c r="G331" s="36">
        <f t="shared" si="10"/>
        <v>8.523859786183823E-13</v>
      </c>
      <c r="H331" s="53">
        <f>'Equity+Bond_Historical'!Y331</f>
        <v>-1.5396307688958933E-2</v>
      </c>
      <c r="I331" s="39">
        <f t="shared" si="11"/>
        <v>2.3704629045309596E-4</v>
      </c>
    </row>
    <row r="332" spans="5:9">
      <c r="E332" s="112">
        <v>43943</v>
      </c>
      <c r="F332" s="4">
        <v>171</v>
      </c>
      <c r="G332" s="36">
        <f t="shared" si="10"/>
        <v>1.0028070336686851E-12</v>
      </c>
      <c r="H332" s="53">
        <f>'Equity+Bond_Historical'!Y332</f>
        <v>-1.2708094824043262E-2</v>
      </c>
      <c r="I332" s="39">
        <f t="shared" si="11"/>
        <v>1.6149567405687515E-4</v>
      </c>
    </row>
    <row r="333" spans="5:9">
      <c r="E333" s="112">
        <v>43944</v>
      </c>
      <c r="F333" s="4">
        <v>170</v>
      </c>
      <c r="G333" s="36">
        <f t="shared" si="10"/>
        <v>1.1797729807866884E-12</v>
      </c>
      <c r="H333" s="53">
        <f>'Equity+Bond_Historical'!Y333</f>
        <v>2.9718035804759318E-2</v>
      </c>
      <c r="I333" s="39">
        <f t="shared" si="11"/>
        <v>8.8316165209295682E-4</v>
      </c>
    </row>
    <row r="334" spans="5:9">
      <c r="E334" s="112">
        <v>43945</v>
      </c>
      <c r="F334" s="4">
        <v>169</v>
      </c>
      <c r="G334" s="36">
        <f t="shared" si="10"/>
        <v>1.3879682126902218E-12</v>
      </c>
      <c r="H334" s="53">
        <f>'Equity+Bond_Historical'!Y334</f>
        <v>2.0799627281083869E-2</v>
      </c>
      <c r="I334" s="39">
        <f t="shared" si="11"/>
        <v>4.3262449503200833E-4</v>
      </c>
    </row>
    <row r="335" spans="5:9">
      <c r="E335" s="112">
        <v>43948</v>
      </c>
      <c r="F335" s="4">
        <v>168</v>
      </c>
      <c r="G335" s="36">
        <f t="shared" si="10"/>
        <v>1.6329037796355547E-12</v>
      </c>
      <c r="H335" s="53">
        <f>'Equity+Bond_Historical'!Y335</f>
        <v>-2.0569267042700712E-3</v>
      </c>
      <c r="I335" s="39">
        <f t="shared" si="11"/>
        <v>4.2309474667393374E-6</v>
      </c>
    </row>
    <row r="336" spans="5:9">
      <c r="E336" s="112">
        <v>43949</v>
      </c>
      <c r="F336" s="4">
        <v>167</v>
      </c>
      <c r="G336" s="36">
        <f t="shared" si="10"/>
        <v>1.9210632701594765E-12</v>
      </c>
      <c r="H336" s="53">
        <f>'Equity+Bond_Historical'!Y336</f>
        <v>3.6553534006561694E-2</v>
      </c>
      <c r="I336" s="39">
        <f t="shared" si="11"/>
        <v>1.3361608483688622E-3</v>
      </c>
    </row>
    <row r="337" spans="5:9">
      <c r="E337" s="112">
        <v>43950</v>
      </c>
      <c r="F337" s="4">
        <v>166</v>
      </c>
      <c r="G337" s="36">
        <f t="shared" si="10"/>
        <v>2.2600744354817373E-12</v>
      </c>
      <c r="H337" s="53">
        <f>'Equity+Bond_Historical'!Y337</f>
        <v>1.3911777409124301E-2</v>
      </c>
      <c r="I337" s="39">
        <f t="shared" si="11"/>
        <v>1.9353755068102124E-4</v>
      </c>
    </row>
    <row r="338" spans="5:9">
      <c r="E338" s="112">
        <v>43951</v>
      </c>
      <c r="F338" s="4">
        <v>165</v>
      </c>
      <c r="G338" s="36">
        <f t="shared" si="10"/>
        <v>2.6589111005667498E-12</v>
      </c>
      <c r="H338" s="53">
        <f>'Equity+Bond_Historical'!Y338</f>
        <v>2.2911482668407714E-4</v>
      </c>
      <c r="I338" s="39">
        <f t="shared" si="11"/>
        <v>5.2493603806474703E-8</v>
      </c>
    </row>
    <row r="339" spans="5:9">
      <c r="E339" s="112">
        <v>43952</v>
      </c>
      <c r="F339" s="4">
        <v>164</v>
      </c>
      <c r="G339" s="36">
        <f t="shared" si="10"/>
        <v>3.1281307065491176E-12</v>
      </c>
      <c r="H339" s="53">
        <f>'Equity+Bond_Historical'!Y339</f>
        <v>-1.1242066072125505E-2</v>
      </c>
      <c r="I339" s="39">
        <f t="shared" si="11"/>
        <v>1.2638404957003539E-4</v>
      </c>
    </row>
    <row r="340" spans="5:9">
      <c r="E340" s="112">
        <v>43955</v>
      </c>
      <c r="F340" s="4">
        <v>163</v>
      </c>
      <c r="G340" s="36">
        <f t="shared" si="10"/>
        <v>3.6801537724107264E-12</v>
      </c>
      <c r="H340" s="53">
        <f>'Equity+Bond_Historical'!Y340</f>
        <v>-2.486108124399488E-2</v>
      </c>
      <c r="I340" s="39">
        <f t="shared" si="11"/>
        <v>6.1807336062051404E-4</v>
      </c>
    </row>
    <row r="341" spans="5:9">
      <c r="E341" s="112">
        <v>43956</v>
      </c>
      <c r="F341" s="4">
        <v>162</v>
      </c>
      <c r="G341" s="36">
        <f t="shared" si="10"/>
        <v>4.3295926734243844E-12</v>
      </c>
      <c r="H341" s="53">
        <f>'Equity+Bond_Historical'!Y341</f>
        <v>3.0242773683330716E-2</v>
      </c>
      <c r="I341" s="39">
        <f t="shared" si="11"/>
        <v>9.1462536006116086E-4</v>
      </c>
    </row>
    <row r="342" spans="5:9">
      <c r="E342" s="112">
        <v>43957</v>
      </c>
      <c r="F342" s="4">
        <v>161</v>
      </c>
      <c r="G342" s="36">
        <f t="shared" si="10"/>
        <v>5.0936384393228056E-12</v>
      </c>
      <c r="H342" s="53">
        <f>'Equity+Bond_Historical'!Y342</f>
        <v>1.8091425355617604E-3</v>
      </c>
      <c r="I342" s="39">
        <f t="shared" si="11"/>
        <v>3.2729967139788356E-6</v>
      </c>
    </row>
    <row r="343" spans="5:9">
      <c r="E343" s="112">
        <v>43958</v>
      </c>
      <c r="F343" s="4">
        <v>160</v>
      </c>
      <c r="G343" s="36">
        <f t="shared" si="10"/>
        <v>5.9925158109680054E-12</v>
      </c>
      <c r="H343" s="53">
        <f>'Equity+Bond_Historical'!Y343</f>
        <v>-5.8856698615527749E-3</v>
      </c>
      <c r="I343" s="39">
        <f t="shared" si="11"/>
        <v>3.4641109719190658E-5</v>
      </c>
    </row>
    <row r="344" spans="5:9">
      <c r="E344" s="112">
        <v>43959</v>
      </c>
      <c r="F344" s="4">
        <v>159</v>
      </c>
      <c r="G344" s="36">
        <f t="shared" si="10"/>
        <v>7.0500186011388317E-12</v>
      </c>
      <c r="H344" s="53">
        <f>'Equity+Bond_Historical'!Y344</f>
        <v>-1.0591349865120675E-2</v>
      </c>
      <c r="I344" s="39">
        <f t="shared" si="11"/>
        <v>1.1217669196539173E-4</v>
      </c>
    </row>
    <row r="345" spans="5:9">
      <c r="E345" s="112">
        <v>43962</v>
      </c>
      <c r="F345" s="4">
        <v>158</v>
      </c>
      <c r="G345" s="36">
        <f t="shared" si="10"/>
        <v>8.2941395307515667E-12</v>
      </c>
      <c r="H345" s="53">
        <f>'Equity+Bond_Historical'!Y345</f>
        <v>2.7964143295480019E-2</v>
      </c>
      <c r="I345" s="39">
        <f t="shared" si="11"/>
        <v>7.8199331025014006E-4</v>
      </c>
    </row>
    <row r="346" spans="5:9">
      <c r="E346" s="112">
        <v>43963</v>
      </c>
      <c r="F346" s="4">
        <v>157</v>
      </c>
      <c r="G346" s="36">
        <f t="shared" si="10"/>
        <v>9.7578112126489021E-12</v>
      </c>
      <c r="H346" s="53">
        <f>'Equity+Bond_Historical'!Y346</f>
        <v>-1.0614603854536497E-2</v>
      </c>
      <c r="I346" s="39">
        <f t="shared" si="11"/>
        <v>1.1266981498874107E-4</v>
      </c>
    </row>
    <row r="347" spans="5:9">
      <c r="E347" s="112">
        <v>43964</v>
      </c>
      <c r="F347" s="4">
        <v>156</v>
      </c>
      <c r="G347" s="36">
        <f t="shared" si="10"/>
        <v>1.1479777897234005E-11</v>
      </c>
      <c r="H347" s="53">
        <f>'Equity+Bond_Historical'!Y347</f>
        <v>-1.0235927051731639E-2</v>
      </c>
      <c r="I347" s="39">
        <f t="shared" si="11"/>
        <v>1.0477420260837155E-4</v>
      </c>
    </row>
    <row r="348" spans="5:9">
      <c r="E348" s="112">
        <v>43965</v>
      </c>
      <c r="F348" s="4">
        <v>155</v>
      </c>
      <c r="G348" s="36">
        <f t="shared" si="10"/>
        <v>1.3505621055569416E-11</v>
      </c>
      <c r="H348" s="53">
        <f>'Equity+Bond_Historical'!Y348</f>
        <v>-2.2231363067676008E-2</v>
      </c>
      <c r="I348" s="39">
        <f t="shared" si="11"/>
        <v>4.942335038468288E-4</v>
      </c>
    </row>
    <row r="349" spans="5:9">
      <c r="E349" s="112">
        <v>43966</v>
      </c>
      <c r="F349" s="4">
        <v>154</v>
      </c>
      <c r="G349" s="36">
        <f t="shared" si="10"/>
        <v>1.5888965947728729E-11</v>
      </c>
      <c r="H349" s="53">
        <f>'Equity+Bond_Historical'!Y349</f>
        <v>2.2078790666679893E-2</v>
      </c>
      <c r="I349" s="39">
        <f t="shared" si="11"/>
        <v>4.8747299730307115E-4</v>
      </c>
    </row>
    <row r="350" spans="5:9">
      <c r="E350" s="112">
        <v>43969</v>
      </c>
      <c r="F350" s="4">
        <v>153</v>
      </c>
      <c r="G350" s="36">
        <f t="shared" si="10"/>
        <v>1.8692901114974974E-11</v>
      </c>
      <c r="H350" s="53">
        <f>'Equity+Bond_Historical'!Y350</f>
        <v>-9.6288801980302799E-4</v>
      </c>
      <c r="I350" s="39">
        <f t="shared" si="11"/>
        <v>9.2715333868019639E-7</v>
      </c>
    </row>
    <row r="351" spans="5:9">
      <c r="E351" s="112">
        <v>43970</v>
      </c>
      <c r="F351" s="4">
        <v>152</v>
      </c>
      <c r="G351" s="36">
        <f t="shared" si="10"/>
        <v>2.1991648370558789E-11</v>
      </c>
      <c r="H351" s="53">
        <f>'Equity+Bond_Historical'!Y351</f>
        <v>1.7125089874985729E-2</v>
      </c>
      <c r="I351" s="39">
        <f t="shared" si="11"/>
        <v>2.9326870322633872E-4</v>
      </c>
    </row>
    <row r="352" spans="5:9">
      <c r="E352" s="112">
        <v>43971</v>
      </c>
      <c r="F352" s="4">
        <v>151</v>
      </c>
      <c r="G352" s="36">
        <f t="shared" si="10"/>
        <v>2.5872527494775048E-11</v>
      </c>
      <c r="H352" s="53">
        <f>'Equity+Bond_Historical'!Y352</f>
        <v>-9.7294216350434174E-3</v>
      </c>
      <c r="I352" s="39">
        <f t="shared" si="11"/>
        <v>9.4661645352450929E-5</v>
      </c>
    </row>
    <row r="353" spans="5:9">
      <c r="E353" s="112">
        <v>43972</v>
      </c>
      <c r="F353" s="4">
        <v>150</v>
      </c>
      <c r="G353" s="36">
        <f t="shared" si="10"/>
        <v>3.0438267640911825E-11</v>
      </c>
      <c r="H353" s="53">
        <f>'Equity+Bond_Historical'!Y353</f>
        <v>1.0712013254428137E-3</v>
      </c>
      <c r="I353" s="39">
        <f t="shared" si="11"/>
        <v>1.1474722796304409E-6</v>
      </c>
    </row>
    <row r="354" spans="5:9">
      <c r="E354" s="112">
        <v>43973</v>
      </c>
      <c r="F354" s="4">
        <v>149</v>
      </c>
      <c r="G354" s="36">
        <f t="shared" si="10"/>
        <v>3.5809726636366861E-11</v>
      </c>
      <c r="H354" s="53">
        <f>'Equity+Bond_Historical'!Y354</f>
        <v>-8.8580994672444874E-3</v>
      </c>
      <c r="I354" s="39">
        <f t="shared" si="11"/>
        <v>7.8465926171597072E-5</v>
      </c>
    </row>
    <row r="355" spans="5:9">
      <c r="E355" s="112">
        <v>43977</v>
      </c>
      <c r="F355" s="4">
        <v>148</v>
      </c>
      <c r="G355" s="36">
        <f t="shared" si="10"/>
        <v>4.2129090160431601E-11</v>
      </c>
      <c r="H355" s="53">
        <f>'Equity+Bond_Historical'!Y355</f>
        <v>3.5663358729401136E-2</v>
      </c>
      <c r="I355" s="39">
        <f t="shared" si="11"/>
        <v>1.2718751558619523E-3</v>
      </c>
    </row>
    <row r="356" spans="5:9">
      <c r="E356" s="112">
        <v>43978</v>
      </c>
      <c r="F356" s="4">
        <v>147</v>
      </c>
      <c r="G356" s="36">
        <f t="shared" si="10"/>
        <v>4.9563635482860704E-11</v>
      </c>
      <c r="H356" s="53">
        <f>'Equity+Bond_Historical'!Y356</f>
        <v>1.3997060058215072E-2</v>
      </c>
      <c r="I356" s="39">
        <f t="shared" si="11"/>
        <v>1.9591769027327971E-4</v>
      </c>
    </row>
    <row r="357" spans="5:9">
      <c r="E357" s="112">
        <v>43979</v>
      </c>
      <c r="F357" s="4">
        <v>146</v>
      </c>
      <c r="G357" s="36">
        <f t="shared" si="10"/>
        <v>5.8310159391600832E-11</v>
      </c>
      <c r="H357" s="53">
        <f>'Equity+Bond_Historical'!Y357</f>
        <v>2.870591168381106E-3</v>
      </c>
      <c r="I357" s="39">
        <f t="shared" si="11"/>
        <v>8.2402936559876024E-6</v>
      </c>
    </row>
    <row r="358" spans="5:9">
      <c r="E358" s="112">
        <v>43980</v>
      </c>
      <c r="F358" s="4">
        <v>145</v>
      </c>
      <c r="G358" s="36">
        <f t="shared" si="10"/>
        <v>6.8600187519530389E-11</v>
      </c>
      <c r="H358" s="53">
        <f>'Equity+Bond_Historical'!Y358</f>
        <v>4.8410580172821658E-3</v>
      </c>
      <c r="I358" s="39">
        <f t="shared" si="11"/>
        <v>2.3435842726691936E-5</v>
      </c>
    </row>
    <row r="359" spans="5:9">
      <c r="E359" s="112">
        <v>43983</v>
      </c>
      <c r="F359" s="4">
        <v>144</v>
      </c>
      <c r="G359" s="36">
        <f t="shared" si="10"/>
        <v>8.0706102964153396E-11</v>
      </c>
      <c r="H359" s="53">
        <f>'Equity+Bond_Historical'!Y359</f>
        <v>-1.5971913408769271E-3</v>
      </c>
      <c r="I359" s="39">
        <f t="shared" si="11"/>
        <v>2.5510201793722365E-6</v>
      </c>
    </row>
    <row r="360" spans="5:9">
      <c r="E360" s="112">
        <v>43984</v>
      </c>
      <c r="F360" s="4">
        <v>143</v>
      </c>
      <c r="G360" s="36">
        <f t="shared" si="10"/>
        <v>9.4948356428415774E-11</v>
      </c>
      <c r="H360" s="53">
        <f>'Equity+Bond_Historical'!Y360</f>
        <v>2.7283525417375849E-2</v>
      </c>
      <c r="I360" s="39">
        <f t="shared" si="11"/>
        <v>7.4439075920059393E-4</v>
      </c>
    </row>
    <row r="361" spans="5:9">
      <c r="E361" s="112">
        <v>43985</v>
      </c>
      <c r="F361" s="4">
        <v>142</v>
      </c>
      <c r="G361" s="36">
        <f t="shared" si="10"/>
        <v>1.1170394873931268E-10</v>
      </c>
      <c r="H361" s="53">
        <f>'Equity+Bond_Historical'!Y361</f>
        <v>6.4251481694088067E-3</v>
      </c>
      <c r="I361" s="39">
        <f t="shared" si="11"/>
        <v>4.1282528998857342E-5</v>
      </c>
    </row>
    <row r="362" spans="5:9">
      <c r="E362" s="112">
        <v>43986</v>
      </c>
      <c r="F362" s="4">
        <v>141</v>
      </c>
      <c r="G362" s="36">
        <f t="shared" si="10"/>
        <v>1.3141641028154434E-10</v>
      </c>
      <c r="H362" s="53">
        <f>'Equity+Bond_Historical'!Y362</f>
        <v>2.063388362106619E-2</v>
      </c>
      <c r="I362" s="39">
        <f t="shared" si="11"/>
        <v>4.2575715328770357E-4</v>
      </c>
    </row>
    <row r="363" spans="5:9">
      <c r="E363" s="112">
        <v>43987</v>
      </c>
      <c r="F363" s="4">
        <v>140</v>
      </c>
      <c r="G363" s="36">
        <f t="shared" si="10"/>
        <v>1.5460754150769923E-10</v>
      </c>
      <c r="H363" s="53">
        <f>'Equity+Bond_Historical'!Y363</f>
        <v>-1.7084756878288549E-2</v>
      </c>
      <c r="I363" s="39">
        <f t="shared" si="11"/>
        <v>2.9188891759022789E-4</v>
      </c>
    </row>
    <row r="364" spans="5:9">
      <c r="E364" s="112">
        <v>43990</v>
      </c>
      <c r="F364" s="4">
        <v>139</v>
      </c>
      <c r="G364" s="36">
        <f t="shared" si="10"/>
        <v>1.8189122530317556E-10</v>
      </c>
      <c r="H364" s="53">
        <f>'Equity+Bond_Historical'!Y364</f>
        <v>3.0402189567173561E-2</v>
      </c>
      <c r="I364" s="39">
        <f t="shared" si="11"/>
        <v>9.2429313047835693E-4</v>
      </c>
    </row>
    <row r="365" spans="5:9">
      <c r="E365" s="112">
        <v>43991</v>
      </c>
      <c r="F365" s="4">
        <v>138</v>
      </c>
      <c r="G365" s="36">
        <f t="shared" si="10"/>
        <v>2.1398967682726539E-10</v>
      </c>
      <c r="H365" s="53">
        <f>'Equity+Bond_Historical'!Y365</f>
        <v>1.3067954354956432E-2</v>
      </c>
      <c r="I365" s="39">
        <f t="shared" si="11"/>
        <v>1.7077143102322477E-4</v>
      </c>
    </row>
    <row r="366" spans="5:9">
      <c r="E366" s="112">
        <v>43992</v>
      </c>
      <c r="F366" s="4">
        <v>137</v>
      </c>
      <c r="G366" s="36">
        <f t="shared" si="10"/>
        <v>2.5175256097325338E-10</v>
      </c>
      <c r="H366" s="53">
        <f>'Equity+Bond_Historical'!Y366</f>
        <v>-4.1519860750699441E-3</v>
      </c>
      <c r="I366" s="39">
        <f t="shared" si="11"/>
        <v>1.7238988367574721E-5</v>
      </c>
    </row>
    <row r="367" spans="5:9">
      <c r="E367" s="112">
        <v>43993</v>
      </c>
      <c r="F367" s="4">
        <v>136</v>
      </c>
      <c r="G367" s="36">
        <f t="shared" si="10"/>
        <v>2.9617948349794515E-10</v>
      </c>
      <c r="H367" s="53">
        <f>'Equity+Bond_Historical'!Y367</f>
        <v>-3.2109300473186574E-2</v>
      </c>
      <c r="I367" s="39">
        <f t="shared" si="11"/>
        <v>1.0310071768773795E-3</v>
      </c>
    </row>
    <row r="368" spans="5:9">
      <c r="E368" s="112">
        <v>43994</v>
      </c>
      <c r="F368" s="4">
        <v>135</v>
      </c>
      <c r="G368" s="36">
        <f t="shared" si="10"/>
        <v>3.4844645117405314E-10</v>
      </c>
      <c r="H368" s="53">
        <f>'Equity+Bond_Historical'!Y368</f>
        <v>-6.2775466210226019E-2</v>
      </c>
      <c r="I368" s="39">
        <f t="shared" si="11"/>
        <v>3.9407591579112286E-3</v>
      </c>
    </row>
    <row r="369" spans="5:9">
      <c r="E369" s="112">
        <v>43997</v>
      </c>
      <c r="F369" s="4">
        <v>134</v>
      </c>
      <c r="G369" s="36">
        <f t="shared" si="10"/>
        <v>4.0993700138123907E-10</v>
      </c>
      <c r="H369" s="53">
        <f>'Equity+Bond_Historical'!Y369</f>
        <v>2.1162285306006123E-2</v>
      </c>
      <c r="I369" s="39">
        <f t="shared" si="11"/>
        <v>4.4784231937280267E-4</v>
      </c>
    </row>
    <row r="370" spans="5:9">
      <c r="E370" s="112">
        <v>43998</v>
      </c>
      <c r="F370" s="4">
        <v>133</v>
      </c>
      <c r="G370" s="36">
        <f t="shared" si="10"/>
        <v>4.822788251543989E-10</v>
      </c>
      <c r="H370" s="53">
        <f>'Equity+Bond_Historical'!Y370</f>
        <v>1.8774849964991208E-2</v>
      </c>
      <c r="I370" s="39">
        <f t="shared" si="11"/>
        <v>3.5249499120793037E-4</v>
      </c>
    </row>
    <row r="371" spans="5:9">
      <c r="E371" s="112">
        <v>43999</v>
      </c>
      <c r="F371" s="4">
        <v>132</v>
      </c>
      <c r="G371" s="36">
        <f t="shared" si="10"/>
        <v>5.6738685312282226E-10</v>
      </c>
      <c r="H371" s="53">
        <f>'Equity+Bond_Historical'!Y371</f>
        <v>4.7289775839317681E-3</v>
      </c>
      <c r="I371" s="39">
        <f t="shared" si="11"/>
        <v>2.2363228989329142E-5</v>
      </c>
    </row>
    <row r="372" spans="5:9">
      <c r="E372" s="112">
        <v>44000</v>
      </c>
      <c r="F372" s="4">
        <v>131</v>
      </c>
      <c r="G372" s="36">
        <f t="shared" si="10"/>
        <v>6.6751394485037916E-10</v>
      </c>
      <c r="H372" s="53">
        <f>'Equity+Bond_Historical'!Y372</f>
        <v>-1.3242104919869402E-2</v>
      </c>
      <c r="I372" s="39">
        <f t="shared" si="11"/>
        <v>1.7535334270882941E-4</v>
      </c>
    </row>
    <row r="373" spans="5:9">
      <c r="E373" s="112">
        <v>44001</v>
      </c>
      <c r="F373" s="4">
        <v>130</v>
      </c>
      <c r="G373" s="36">
        <f t="shared" si="10"/>
        <v>7.853105233533873E-10</v>
      </c>
      <c r="H373" s="53">
        <f>'Equity+Bond_Historical'!Y373</f>
        <v>-7.9699906076356446E-3</v>
      </c>
      <c r="I373" s="39">
        <f t="shared" si="11"/>
        <v>6.3520750285800395E-5</v>
      </c>
    </row>
    <row r="374" spans="5:9">
      <c r="E374" s="112">
        <v>44004</v>
      </c>
      <c r="F374" s="4">
        <v>129</v>
      </c>
      <c r="G374" s="36">
        <f t="shared" si="10"/>
        <v>9.2389473335692628E-10</v>
      </c>
      <c r="H374" s="53">
        <f>'Equity+Bond_Historical'!Y374</f>
        <v>9.4413136816860182E-3</v>
      </c>
      <c r="I374" s="39">
        <f t="shared" si="11"/>
        <v>8.9138404035991593E-5</v>
      </c>
    </row>
    <row r="375" spans="5:9">
      <c r="E375" s="112">
        <v>44005</v>
      </c>
      <c r="F375" s="4">
        <v>128</v>
      </c>
      <c r="G375" s="36">
        <f t="shared" si="10"/>
        <v>1.086934980419913E-9</v>
      </c>
      <c r="H375" s="53">
        <f>'Equity+Bond_Historical'!Y375</f>
        <v>2.9554604967995178E-3</v>
      </c>
      <c r="I375" s="39">
        <f t="shared" si="11"/>
        <v>8.7347467481424525E-6</v>
      </c>
    </row>
    <row r="376" spans="5:9">
      <c r="E376" s="112">
        <v>44006</v>
      </c>
      <c r="F376" s="4">
        <v>127</v>
      </c>
      <c r="G376" s="36">
        <f t="shared" si="10"/>
        <v>1.2787470357881334E-9</v>
      </c>
      <c r="H376" s="53">
        <f>'Equity+Bond_Historical'!Y376</f>
        <v>6.0225067536419929E-3</v>
      </c>
      <c r="I376" s="39">
        <f t="shared" si="11"/>
        <v>3.6270587597663414E-5</v>
      </c>
    </row>
    <row r="377" spans="5:9">
      <c r="E377" s="112">
        <v>44007</v>
      </c>
      <c r="F377" s="4">
        <v>126</v>
      </c>
      <c r="G377" s="36">
        <f t="shared" si="10"/>
        <v>1.5044082773978041E-9</v>
      </c>
      <c r="H377" s="53">
        <f>'Equity+Bond_Historical'!Y377</f>
        <v>-3.6902947155831804E-2</v>
      </c>
      <c r="I377" s="39">
        <f t="shared" si="11"/>
        <v>1.3618275087861147E-3</v>
      </c>
    </row>
    <row r="378" spans="5:9">
      <c r="E378" s="112">
        <v>44008</v>
      </c>
      <c r="F378" s="4">
        <v>125</v>
      </c>
      <c r="G378" s="36">
        <f t="shared" si="10"/>
        <v>1.7698920910562399E-9</v>
      </c>
      <c r="H378" s="53">
        <f>'Equity+Bond_Historical'!Y378</f>
        <v>1.3244601856225545E-2</v>
      </c>
      <c r="I378" s="39">
        <f t="shared" si="11"/>
        <v>1.7541947832993315E-4</v>
      </c>
    </row>
    <row r="379" spans="5:9">
      <c r="E379" s="112">
        <v>44011</v>
      </c>
      <c r="F379" s="4">
        <v>124</v>
      </c>
      <c r="G379" s="36">
        <f t="shared" si="10"/>
        <v>2.0822259894779298E-9</v>
      </c>
      <c r="H379" s="53">
        <f>'Equity+Bond_Historical'!Y379</f>
        <v>-3.3292498917964701E-2</v>
      </c>
      <c r="I379" s="39">
        <f t="shared" si="11"/>
        <v>1.1083904842026809E-3</v>
      </c>
    </row>
    <row r="380" spans="5:9">
      <c r="E380" s="112">
        <v>44012</v>
      </c>
      <c r="F380" s="4">
        <v>123</v>
      </c>
      <c r="G380" s="36">
        <f t="shared" si="10"/>
        <v>2.4496776346799176E-9</v>
      </c>
      <c r="H380" s="53">
        <f>'Equity+Bond_Historical'!Y380</f>
        <v>1.6587415469171671E-2</v>
      </c>
      <c r="I380" s="39">
        <f t="shared" si="11"/>
        <v>2.7514235194691565E-4</v>
      </c>
    </row>
    <row r="381" spans="5:9">
      <c r="E381" s="112">
        <v>44013</v>
      </c>
      <c r="F381" s="4">
        <v>122</v>
      </c>
      <c r="G381" s="36">
        <f t="shared" si="10"/>
        <v>2.8819736878587266E-9</v>
      </c>
      <c r="H381" s="53">
        <f>'Equity+Bond_Historical'!Y381</f>
        <v>1.3205644480230021E-2</v>
      </c>
      <c r="I381" s="39">
        <f t="shared" si="11"/>
        <v>1.7438904613822963E-4</v>
      </c>
    </row>
    <row r="382" spans="5:9">
      <c r="E382" s="112">
        <v>44014</v>
      </c>
      <c r="F382" s="4">
        <v>121</v>
      </c>
      <c r="G382" s="36">
        <f t="shared" si="10"/>
        <v>3.3905572798337956E-9</v>
      </c>
      <c r="H382" s="53">
        <f>'Equity+Bond_Historical'!Y382</f>
        <v>-1.0958438118707861E-3</v>
      </c>
      <c r="I382" s="39">
        <f t="shared" si="11"/>
        <v>1.2008736600154947E-6</v>
      </c>
    </row>
    <row r="383" spans="5:9">
      <c r="E383" s="112">
        <v>44018</v>
      </c>
      <c r="F383" s="4">
        <v>120</v>
      </c>
      <c r="G383" s="36">
        <f t="shared" si="10"/>
        <v>3.9888909174515242E-9</v>
      </c>
      <c r="H383" s="53">
        <f>'Equity+Bond_Historical'!Y383</f>
        <v>5.3698652122173961E-3</v>
      </c>
      <c r="I383" s="39">
        <f t="shared" si="11"/>
        <v>2.8835452397382581E-5</v>
      </c>
    </row>
    <row r="384" spans="5:9">
      <c r="E384" s="112">
        <v>44019</v>
      </c>
      <c r="F384" s="4">
        <v>119</v>
      </c>
      <c r="G384" s="36">
        <f t="shared" si="10"/>
        <v>4.6928128440606175E-9</v>
      </c>
      <c r="H384" s="53">
        <f>'Equity+Bond_Historical'!Y384</f>
        <v>1.5744598831352982E-2</v>
      </c>
      <c r="I384" s="39">
        <f t="shared" si="11"/>
        <v>2.4789239236024167E-4</v>
      </c>
    </row>
    <row r="385" spans="5:9">
      <c r="E385" s="112">
        <v>44020</v>
      </c>
      <c r="F385" s="4">
        <v>118</v>
      </c>
      <c r="G385" s="36">
        <f t="shared" si="10"/>
        <v>5.5209562871301388E-9</v>
      </c>
      <c r="H385" s="53">
        <f>'Equity+Bond_Historical'!Y385</f>
        <v>-1.2800374372715397E-2</v>
      </c>
      <c r="I385" s="39">
        <f t="shared" si="11"/>
        <v>1.6384958408166908E-4</v>
      </c>
    </row>
    <row r="386" spans="5:9">
      <c r="E386" s="112">
        <v>44021</v>
      </c>
      <c r="F386" s="4">
        <v>117</v>
      </c>
      <c r="G386" s="36">
        <f t="shared" si="10"/>
        <v>6.4952426907413401E-9</v>
      </c>
      <c r="H386" s="53">
        <f>'Equity+Bond_Historical'!Y386</f>
        <v>-1.0236404157365552E-2</v>
      </c>
      <c r="I386" s="39">
        <f t="shared" si="11"/>
        <v>1.0478397007293076E-4</v>
      </c>
    </row>
    <row r="387" spans="5:9">
      <c r="E387" s="112">
        <v>44022</v>
      </c>
      <c r="F387" s="4">
        <v>116</v>
      </c>
      <c r="G387" s="36">
        <f t="shared" si="10"/>
        <v>7.6414619891074595E-9</v>
      </c>
      <c r="H387" s="53">
        <f>'Equity+Bond_Historical'!Y387</f>
        <v>-1.5311537736353723E-2</v>
      </c>
      <c r="I387" s="39">
        <f t="shared" si="11"/>
        <v>2.344431878517841E-4</v>
      </c>
    </row>
    <row r="388" spans="5:9">
      <c r="E388" s="112">
        <v>44025</v>
      </c>
      <c r="F388" s="4">
        <v>115</v>
      </c>
      <c r="G388" s="36">
        <f t="shared" ref="G388:G451" si="12">$C$3^(F388-1)</f>
        <v>8.9899552813028946E-9</v>
      </c>
      <c r="H388" s="53">
        <f>'Equity+Bond_Historical'!Y388</f>
        <v>1.9437265833912566E-2</v>
      </c>
      <c r="I388" s="39">
        <f t="shared" ref="I388:I451" si="13">H388^2</f>
        <v>3.7780730309818476E-4</v>
      </c>
    </row>
    <row r="389" spans="5:9">
      <c r="E389" s="112">
        <v>44026</v>
      </c>
      <c r="F389" s="4">
        <v>114</v>
      </c>
      <c r="G389" s="36">
        <f t="shared" si="12"/>
        <v>1.0576417978003404E-8</v>
      </c>
      <c r="H389" s="53">
        <f>'Equity+Bond_Historical'!Y389</f>
        <v>-2.627284333701654E-2</v>
      </c>
      <c r="I389" s="39">
        <f t="shared" si="13"/>
        <v>6.9026229701141446E-4</v>
      </c>
    </row>
    <row r="390" spans="5:9">
      <c r="E390" s="112">
        <v>44027</v>
      </c>
      <c r="F390" s="4">
        <v>113</v>
      </c>
      <c r="G390" s="36">
        <f t="shared" si="12"/>
        <v>1.2442844680004007E-8</v>
      </c>
      <c r="H390" s="53">
        <f>'Equity+Bond_Historical'!Y390</f>
        <v>9.087072601382324E-3</v>
      </c>
      <c r="I390" s="39">
        <f t="shared" si="13"/>
        <v>8.2574888462793312E-5</v>
      </c>
    </row>
    <row r="391" spans="5:9">
      <c r="E391" s="112">
        <v>44028</v>
      </c>
      <c r="F391" s="4">
        <v>112</v>
      </c>
      <c r="G391" s="36">
        <f t="shared" si="12"/>
        <v>1.4638640800004711E-8</v>
      </c>
      <c r="H391" s="53">
        <f>'Equity+Bond_Historical'!Y391</f>
        <v>4.1002367325954758E-3</v>
      </c>
      <c r="I391" s="39">
        <f t="shared" si="13"/>
        <v>1.6811941263325223E-5</v>
      </c>
    </row>
    <row r="392" spans="5:9">
      <c r="E392" s="112">
        <v>44029</v>
      </c>
      <c r="F392" s="4">
        <v>111</v>
      </c>
      <c r="G392" s="36">
        <f t="shared" si="12"/>
        <v>1.7221930352946719E-8</v>
      </c>
      <c r="H392" s="53">
        <f>'Equity+Bond_Historical'!Y392</f>
        <v>-3.267213647934147E-3</v>
      </c>
      <c r="I392" s="39">
        <f t="shared" si="13"/>
        <v>1.0674685021247156E-5</v>
      </c>
    </row>
    <row r="393" spans="5:9">
      <c r="E393" s="112">
        <v>44032</v>
      </c>
      <c r="F393" s="4">
        <v>110</v>
      </c>
      <c r="G393" s="36">
        <f t="shared" si="12"/>
        <v>2.0261094532878494E-8</v>
      </c>
      <c r="H393" s="53">
        <f>'Equity+Bond_Historical'!Y393</f>
        <v>-1.9837572195865485E-2</v>
      </c>
      <c r="I393" s="39">
        <f t="shared" si="13"/>
        <v>3.9352927062617538E-4</v>
      </c>
    </row>
    <row r="394" spans="5:9">
      <c r="E394" s="112">
        <v>44033</v>
      </c>
      <c r="F394" s="4">
        <v>109</v>
      </c>
      <c r="G394" s="36">
        <f t="shared" si="12"/>
        <v>2.3836581803386467E-8</v>
      </c>
      <c r="H394" s="53">
        <f>'Equity+Bond_Historical'!Y394</f>
        <v>-4.711081557463419E-3</v>
      </c>
      <c r="I394" s="39">
        <f t="shared" si="13"/>
        <v>2.2194289441071952E-5</v>
      </c>
    </row>
    <row r="395" spans="5:9">
      <c r="E395" s="112">
        <v>44034</v>
      </c>
      <c r="F395" s="4">
        <v>108</v>
      </c>
      <c r="G395" s="36">
        <f t="shared" si="12"/>
        <v>2.8043037415748785E-8</v>
      </c>
      <c r="H395" s="53">
        <f>'Equity+Bond_Historical'!Y395</f>
        <v>1.2963061258561445E-2</v>
      </c>
      <c r="I395" s="39">
        <f t="shared" si="13"/>
        <v>1.6804095719321661E-4</v>
      </c>
    </row>
    <row r="396" spans="5:9">
      <c r="E396" s="112">
        <v>44035</v>
      </c>
      <c r="F396" s="4">
        <v>107</v>
      </c>
      <c r="G396" s="36">
        <f t="shared" si="12"/>
        <v>3.2991808724410337E-8</v>
      </c>
      <c r="H396" s="53">
        <f>'Equity+Bond_Historical'!Y396</f>
        <v>-5.3867145595573379E-3</v>
      </c>
      <c r="I396" s="39">
        <f t="shared" si="13"/>
        <v>2.9016693746147004E-5</v>
      </c>
    </row>
    <row r="397" spans="5:9">
      <c r="E397" s="112">
        <v>44036</v>
      </c>
      <c r="F397" s="4">
        <v>106</v>
      </c>
      <c r="G397" s="36">
        <f t="shared" si="12"/>
        <v>3.8813892616953346E-8</v>
      </c>
      <c r="H397" s="53">
        <f>'Equity+Bond_Historical'!Y397</f>
        <v>-1.8510842643383929E-2</v>
      </c>
      <c r="I397" s="39">
        <f t="shared" si="13"/>
        <v>3.4265129536812094E-4</v>
      </c>
    </row>
    <row r="398" spans="5:9">
      <c r="E398" s="112">
        <v>44039</v>
      </c>
      <c r="F398" s="4">
        <v>105</v>
      </c>
      <c r="G398" s="36">
        <f t="shared" si="12"/>
        <v>4.5663403078768641E-8</v>
      </c>
      <c r="H398" s="53">
        <f>'Equity+Bond_Historical'!Y398</f>
        <v>-1.1011371791290929E-2</v>
      </c>
      <c r="I398" s="39">
        <f t="shared" si="13"/>
        <v>1.2125030872603761E-4</v>
      </c>
    </row>
    <row r="399" spans="5:9">
      <c r="E399" s="112">
        <v>44040</v>
      </c>
      <c r="F399" s="4">
        <v>104</v>
      </c>
      <c r="G399" s="36">
        <f t="shared" si="12"/>
        <v>5.3721650680904273E-8</v>
      </c>
      <c r="H399" s="53">
        <f>'Equity+Bond_Historical'!Y399</f>
        <v>8.0111199335384381E-3</v>
      </c>
      <c r="I399" s="39">
        <f t="shared" si="13"/>
        <v>6.4178042589536913E-5</v>
      </c>
    </row>
    <row r="400" spans="5:9">
      <c r="E400" s="112">
        <v>44041</v>
      </c>
      <c r="F400" s="4">
        <v>103</v>
      </c>
      <c r="G400" s="36">
        <f t="shared" si="12"/>
        <v>6.320194197753445E-8</v>
      </c>
      <c r="H400" s="53">
        <f>'Equity+Bond_Historical'!Y400</f>
        <v>-7.1660140263591526E-4</v>
      </c>
      <c r="I400" s="39">
        <f t="shared" si="13"/>
        <v>5.1351757025976111E-7</v>
      </c>
    </row>
    <row r="401" spans="5:9">
      <c r="E401" s="112">
        <v>44042</v>
      </c>
      <c r="F401" s="4">
        <v>102</v>
      </c>
      <c r="G401" s="36">
        <f t="shared" si="12"/>
        <v>7.4355225855922891E-8</v>
      </c>
      <c r="H401" s="53">
        <f>'Equity+Bond_Historical'!Y401</f>
        <v>1.3040309100812353E-2</v>
      </c>
      <c r="I401" s="39">
        <f t="shared" si="13"/>
        <v>1.7004966144472947E-4</v>
      </c>
    </row>
    <row r="402" spans="5:9">
      <c r="E402" s="112">
        <v>44043</v>
      </c>
      <c r="F402" s="4">
        <v>101</v>
      </c>
      <c r="G402" s="36">
        <f t="shared" si="12"/>
        <v>8.7476736301085767E-8</v>
      </c>
      <c r="H402" s="53">
        <f>'Equity+Bond_Historical'!Y402</f>
        <v>-3.6480798392131225E-2</v>
      </c>
      <c r="I402" s="39">
        <f t="shared" si="13"/>
        <v>1.3308486513273242E-3</v>
      </c>
    </row>
    <row r="403" spans="5:9">
      <c r="E403" s="112">
        <v>44046</v>
      </c>
      <c r="F403" s="4">
        <v>100</v>
      </c>
      <c r="G403" s="36">
        <f t="shared" si="12"/>
        <v>1.0291380741304207E-7</v>
      </c>
      <c r="H403" s="53">
        <f>'Equity+Bond_Historical'!Y403</f>
        <v>5.8037297249513304E-3</v>
      </c>
      <c r="I403" s="39">
        <f t="shared" si="13"/>
        <v>3.3683278720283645E-5</v>
      </c>
    </row>
    <row r="404" spans="5:9">
      <c r="E404" s="112">
        <v>44047</v>
      </c>
      <c r="F404" s="4">
        <v>99</v>
      </c>
      <c r="G404" s="36">
        <f t="shared" si="12"/>
        <v>1.2107506754475539E-7</v>
      </c>
      <c r="H404" s="53">
        <f>'Equity+Bond_Historical'!Y404</f>
        <v>-2.3657660819749699E-2</v>
      </c>
      <c r="I404" s="39">
        <f t="shared" si="13"/>
        <v>5.5968491546232006E-4</v>
      </c>
    </row>
    <row r="405" spans="5:9">
      <c r="E405" s="112">
        <v>44048</v>
      </c>
      <c r="F405" s="4">
        <v>98</v>
      </c>
      <c r="G405" s="36">
        <f t="shared" si="12"/>
        <v>1.4244125593500634E-7</v>
      </c>
      <c r="H405" s="53">
        <f>'Equity+Bond_Historical'!Y405</f>
        <v>1.5551718338166291E-2</v>
      </c>
      <c r="I405" s="39">
        <f t="shared" si="13"/>
        <v>2.4185594326965769E-4</v>
      </c>
    </row>
    <row r="406" spans="5:9">
      <c r="E406" s="112">
        <v>44049</v>
      </c>
      <c r="F406" s="4">
        <v>97</v>
      </c>
      <c r="G406" s="36">
        <f t="shared" si="12"/>
        <v>1.67577948158831E-7</v>
      </c>
      <c r="H406" s="53">
        <f>'Equity+Bond_Historical'!Y406</f>
        <v>1.8727354747400263E-3</v>
      </c>
      <c r="I406" s="39">
        <f t="shared" si="13"/>
        <v>3.5071381583497517E-6</v>
      </c>
    </row>
    <row r="407" spans="5:9">
      <c r="E407" s="112">
        <v>44050</v>
      </c>
      <c r="F407" s="4">
        <v>96</v>
      </c>
      <c r="G407" s="36">
        <f t="shared" si="12"/>
        <v>1.9715052724568349E-7</v>
      </c>
      <c r="H407" s="53">
        <f>'Equity+Bond_Historical'!Y407</f>
        <v>5.2391390545187032E-3</v>
      </c>
      <c r="I407" s="39">
        <f t="shared" si="13"/>
        <v>2.7448578032583131E-5</v>
      </c>
    </row>
    <row r="408" spans="5:9">
      <c r="E408" s="112">
        <v>44053</v>
      </c>
      <c r="F408" s="4">
        <v>95</v>
      </c>
      <c r="G408" s="36">
        <f t="shared" si="12"/>
        <v>2.319417967596277E-7</v>
      </c>
      <c r="H408" s="53">
        <f>'Equity+Bond_Historical'!Y408</f>
        <v>1.314878408199815E-2</v>
      </c>
      <c r="I408" s="39">
        <f t="shared" si="13"/>
        <v>1.7289052283500793E-4</v>
      </c>
    </row>
    <row r="409" spans="5:9">
      <c r="E409" s="112">
        <v>44054</v>
      </c>
      <c r="F409" s="4">
        <v>94</v>
      </c>
      <c r="G409" s="36">
        <f t="shared" si="12"/>
        <v>2.728727020701502E-7</v>
      </c>
      <c r="H409" s="53">
        <f>'Equity+Bond_Historical'!Y409</f>
        <v>-1.8235323816832457E-3</v>
      </c>
      <c r="I409" s="39">
        <f t="shared" si="13"/>
        <v>3.3252703470473702E-6</v>
      </c>
    </row>
    <row r="410" spans="5:9">
      <c r="E410" s="112">
        <v>44055</v>
      </c>
      <c r="F410" s="4">
        <v>93</v>
      </c>
      <c r="G410" s="36">
        <f t="shared" si="12"/>
        <v>3.2102670831782379E-7</v>
      </c>
      <c r="H410" s="53">
        <f>'Equity+Bond_Historical'!Y410</f>
        <v>-1.1755639031003679E-2</v>
      </c>
      <c r="I410" s="39">
        <f t="shared" si="13"/>
        <v>1.3819504902725711E-4</v>
      </c>
    </row>
    <row r="411" spans="5:9">
      <c r="E411" s="112">
        <v>44056</v>
      </c>
      <c r="F411" s="4">
        <v>92</v>
      </c>
      <c r="G411" s="36">
        <f t="shared" si="12"/>
        <v>3.7767848037391038E-7</v>
      </c>
      <c r="H411" s="53">
        <f>'Equity+Bond_Historical'!Y411</f>
        <v>1.0231138207830009E-2</v>
      </c>
      <c r="I411" s="39">
        <f t="shared" si="13"/>
        <v>1.0467618902771905E-4</v>
      </c>
    </row>
    <row r="412" spans="5:9">
      <c r="E412" s="112">
        <v>44057</v>
      </c>
      <c r="F412" s="4">
        <v>91</v>
      </c>
      <c r="G412" s="36">
        <f t="shared" si="12"/>
        <v>4.4432762396930635E-7</v>
      </c>
      <c r="H412" s="53">
        <f>'Equity+Bond_Historical'!Y412</f>
        <v>-3.8806961944755991E-3</v>
      </c>
      <c r="I412" s="39">
        <f t="shared" si="13"/>
        <v>1.5059802953817396E-5</v>
      </c>
    </row>
    <row r="413" spans="5:9">
      <c r="E413" s="112">
        <v>44060</v>
      </c>
      <c r="F413" s="4">
        <v>90</v>
      </c>
      <c r="G413" s="36">
        <f t="shared" si="12"/>
        <v>5.2273838114036044E-7</v>
      </c>
      <c r="H413" s="53">
        <f>'Equity+Bond_Historical'!Y413</f>
        <v>-9.0082555757740759E-4</v>
      </c>
      <c r="I413" s="39">
        <f t="shared" si="13"/>
        <v>8.1148668518464732E-7</v>
      </c>
    </row>
    <row r="414" spans="5:9">
      <c r="E414" s="112">
        <v>44061</v>
      </c>
      <c r="F414" s="4">
        <v>89</v>
      </c>
      <c r="G414" s="36">
        <f t="shared" si="12"/>
        <v>6.149863307533653E-7</v>
      </c>
      <c r="H414" s="53">
        <f>'Equity+Bond_Historical'!Y414</f>
        <v>-1.9200548925179681E-2</v>
      </c>
      <c r="I414" s="39">
        <f t="shared" si="13"/>
        <v>3.6866107902821859E-4</v>
      </c>
    </row>
    <row r="415" spans="5:9">
      <c r="E415" s="112">
        <v>44062</v>
      </c>
      <c r="F415" s="4">
        <v>88</v>
      </c>
      <c r="G415" s="36">
        <f t="shared" si="12"/>
        <v>7.2351333029807673E-7</v>
      </c>
      <c r="H415" s="53">
        <f>'Equity+Bond_Historical'!Y415</f>
        <v>-3.1810857568749492E-3</v>
      </c>
      <c r="I415" s="39">
        <f t="shared" si="13"/>
        <v>1.0119306592592669E-5</v>
      </c>
    </row>
    <row r="416" spans="5:9">
      <c r="E416" s="112">
        <v>44063</v>
      </c>
      <c r="F416" s="4">
        <v>87</v>
      </c>
      <c r="G416" s="36">
        <f t="shared" si="12"/>
        <v>8.5119215329185506E-7</v>
      </c>
      <c r="H416" s="53">
        <f>'Equity+Bond_Historical'!Y416</f>
        <v>-2.3248426573043199E-2</v>
      </c>
      <c r="I416" s="39">
        <f t="shared" si="13"/>
        <v>5.4048933812218109E-4</v>
      </c>
    </row>
    <row r="417" spans="5:9">
      <c r="E417" s="112">
        <v>44064</v>
      </c>
      <c r="F417" s="4">
        <v>86</v>
      </c>
      <c r="G417" s="36">
        <f t="shared" si="12"/>
        <v>1.0014025332845356E-6</v>
      </c>
      <c r="H417" s="53">
        <f>'Equity+Bond_Historical'!Y417</f>
        <v>1.1447487517778116E-3</v>
      </c>
      <c r="I417" s="39">
        <f t="shared" si="13"/>
        <v>1.3104497046968577E-6</v>
      </c>
    </row>
    <row r="418" spans="5:9">
      <c r="E418" s="112">
        <v>44067</v>
      </c>
      <c r="F418" s="4">
        <v>85</v>
      </c>
      <c r="G418" s="36">
        <f t="shared" si="12"/>
        <v>1.1781206273935713E-6</v>
      </c>
      <c r="H418" s="53">
        <f>'Equity+Bond_Historical'!Y418</f>
        <v>-2.0788900380660686E-2</v>
      </c>
      <c r="I418" s="39">
        <f t="shared" si="13"/>
        <v>4.3217837903703404E-4</v>
      </c>
    </row>
    <row r="419" spans="5:9">
      <c r="E419" s="112">
        <v>44068</v>
      </c>
      <c r="F419" s="4">
        <v>84</v>
      </c>
      <c r="G419" s="36">
        <f t="shared" si="12"/>
        <v>1.3860242675218485E-6</v>
      </c>
      <c r="H419" s="53">
        <f>'Equity+Bond_Historical'!Y419</f>
        <v>-1.9036550028806859E-3</v>
      </c>
      <c r="I419" s="39">
        <f t="shared" si="13"/>
        <v>3.6239023699926643E-6</v>
      </c>
    </row>
    <row r="420" spans="5:9">
      <c r="E420" s="112">
        <v>44069</v>
      </c>
      <c r="F420" s="4">
        <v>83</v>
      </c>
      <c r="G420" s="36">
        <f t="shared" si="12"/>
        <v>1.630616785319822E-6</v>
      </c>
      <c r="H420" s="53">
        <f>'Equity+Bond_Historical'!Y420</f>
        <v>-9.2157280102665474E-3</v>
      </c>
      <c r="I420" s="39">
        <f t="shared" si="13"/>
        <v>8.4929642759211415E-5</v>
      </c>
    </row>
    <row r="421" spans="5:9">
      <c r="E421" s="112">
        <v>44070</v>
      </c>
      <c r="F421" s="4">
        <v>82</v>
      </c>
      <c r="G421" s="36">
        <f t="shared" si="12"/>
        <v>1.918372688611555E-6</v>
      </c>
      <c r="H421" s="53">
        <f>'Equity+Bond_Historical'!Y421</f>
        <v>-1.2908935800259513E-2</v>
      </c>
      <c r="I421" s="39">
        <f t="shared" si="13"/>
        <v>1.6664062349522172E-4</v>
      </c>
    </row>
    <row r="422" spans="5:9">
      <c r="E422" s="112">
        <v>44071</v>
      </c>
      <c r="F422" s="4">
        <v>81</v>
      </c>
      <c r="G422" s="36">
        <f t="shared" si="12"/>
        <v>2.2569090454253592E-6</v>
      </c>
      <c r="H422" s="53">
        <f>'Equity+Bond_Historical'!Y422</f>
        <v>5.9418612654879542E-3</v>
      </c>
      <c r="I422" s="39">
        <f t="shared" si="13"/>
        <v>3.5305715298306116E-5</v>
      </c>
    </row>
    <row r="423" spans="5:9">
      <c r="E423" s="112">
        <v>44074</v>
      </c>
      <c r="F423" s="4">
        <v>80</v>
      </c>
      <c r="G423" s="36">
        <f t="shared" si="12"/>
        <v>2.6551871122651279E-6</v>
      </c>
      <c r="H423" s="53">
        <f>'Equity+Bond_Historical'!Y423</f>
        <v>1.6402945657156255E-2</v>
      </c>
      <c r="I423" s="39">
        <f t="shared" si="13"/>
        <v>2.6905662623162124E-4</v>
      </c>
    </row>
    <row r="424" spans="5:9">
      <c r="E424" s="112">
        <v>44075</v>
      </c>
      <c r="F424" s="4">
        <v>79</v>
      </c>
      <c r="G424" s="36">
        <f t="shared" si="12"/>
        <v>3.1237495438413274E-6</v>
      </c>
      <c r="H424" s="53">
        <f>'Equity+Bond_Historical'!Y424</f>
        <v>-1.8091222123973173E-2</v>
      </c>
      <c r="I424" s="39">
        <f t="shared" si="13"/>
        <v>3.2729231793893638E-4</v>
      </c>
    </row>
    <row r="425" spans="5:9">
      <c r="E425" s="112">
        <v>44076</v>
      </c>
      <c r="F425" s="4">
        <v>78</v>
      </c>
      <c r="G425" s="36">
        <f t="shared" si="12"/>
        <v>3.6749994633427386E-6</v>
      </c>
      <c r="H425" s="53">
        <f>'Equity+Bond_Historical'!Y425</f>
        <v>-7.0834107800847017E-3</v>
      </c>
      <c r="I425" s="39">
        <f t="shared" si="13"/>
        <v>5.0174708279420165E-5</v>
      </c>
    </row>
    <row r="426" spans="5:9">
      <c r="E426" s="112">
        <v>44077</v>
      </c>
      <c r="F426" s="4">
        <v>77</v>
      </c>
      <c r="G426" s="36">
        <f t="shared" si="12"/>
        <v>4.3235287804032224E-6</v>
      </c>
      <c r="H426" s="53">
        <f>'Equity+Bond_Historical'!Y426</f>
        <v>3.3045401001319662E-2</v>
      </c>
      <c r="I426" s="39">
        <f t="shared" si="13"/>
        <v>1.0919985273380186E-3</v>
      </c>
    </row>
    <row r="427" spans="5:9">
      <c r="E427" s="112">
        <v>44078</v>
      </c>
      <c r="F427" s="4">
        <v>76</v>
      </c>
      <c r="G427" s="36">
        <f t="shared" si="12"/>
        <v>5.0865044475332022E-6</v>
      </c>
      <c r="H427" s="53">
        <f>'Equity+Bond_Historical'!Y427</f>
        <v>-6.5207467906819739E-3</v>
      </c>
      <c r="I427" s="39">
        <f t="shared" si="13"/>
        <v>4.2520138708189262E-5</v>
      </c>
    </row>
    <row r="428" spans="5:9">
      <c r="E428" s="112">
        <v>44082</v>
      </c>
      <c r="F428" s="4">
        <v>75</v>
      </c>
      <c r="G428" s="36">
        <f t="shared" si="12"/>
        <v>5.984122879450827E-6</v>
      </c>
      <c r="H428" s="53">
        <f>'Equity+Bond_Historical'!Y428</f>
        <v>3.5198163022997927E-3</v>
      </c>
      <c r="I428" s="39">
        <f t="shared" si="13"/>
        <v>1.2389106801935386E-5</v>
      </c>
    </row>
    <row r="429" spans="5:9">
      <c r="E429" s="112">
        <v>44083</v>
      </c>
      <c r="F429" s="4">
        <v>74</v>
      </c>
      <c r="G429" s="36">
        <f t="shared" si="12"/>
        <v>7.0401445640597972E-6</v>
      </c>
      <c r="H429" s="53">
        <f>'Equity+Bond_Historical'!Y429</f>
        <v>-3.4954402201012737E-2</v>
      </c>
      <c r="I429" s="39">
        <f t="shared" si="13"/>
        <v>1.221810233230164E-3</v>
      </c>
    </row>
    <row r="430" spans="5:9">
      <c r="E430" s="112">
        <v>44084</v>
      </c>
      <c r="F430" s="4">
        <v>73</v>
      </c>
      <c r="G430" s="36">
        <f t="shared" si="12"/>
        <v>8.2825230165409376E-6</v>
      </c>
      <c r="H430" s="53">
        <f>'Equity+Bond_Historical'!Y430</f>
        <v>-2.2824300598014071E-3</v>
      </c>
      <c r="I430" s="39">
        <f t="shared" si="13"/>
        <v>5.2094869778850549E-6</v>
      </c>
    </row>
    <row r="431" spans="5:9">
      <c r="E431" s="112">
        <v>44085</v>
      </c>
      <c r="F431" s="4">
        <v>72</v>
      </c>
      <c r="G431" s="36">
        <f t="shared" si="12"/>
        <v>9.7441447253422792E-6</v>
      </c>
      <c r="H431" s="53">
        <f>'Equity+Bond_Historical'!Y431</f>
        <v>-1.2789877047980154E-2</v>
      </c>
      <c r="I431" s="39">
        <f t="shared" si="13"/>
        <v>1.6358095490244954E-4</v>
      </c>
    </row>
    <row r="432" spans="5:9">
      <c r="E432" s="112">
        <v>44088</v>
      </c>
      <c r="F432" s="4">
        <v>71</v>
      </c>
      <c r="G432" s="36">
        <f t="shared" si="12"/>
        <v>1.146369967687327E-5</v>
      </c>
      <c r="H432" s="53">
        <f>'Equity+Bond_Historical'!Y432</f>
        <v>4.8639820930386074E-3</v>
      </c>
      <c r="I432" s="39">
        <f t="shared" si="13"/>
        <v>2.3658321801400231E-5</v>
      </c>
    </row>
    <row r="433" spans="5:9">
      <c r="E433" s="112">
        <v>44089</v>
      </c>
      <c r="F433" s="4">
        <v>70</v>
      </c>
      <c r="G433" s="36">
        <f t="shared" si="12"/>
        <v>1.3486705502203848E-5</v>
      </c>
      <c r="H433" s="53">
        <f>'Equity+Bond_Historical'!Y433</f>
        <v>1.2274142583693989E-2</v>
      </c>
      <c r="I433" s="39">
        <f t="shared" si="13"/>
        <v>1.5065457616485016E-4</v>
      </c>
    </row>
    <row r="434" spans="5:9">
      <c r="E434" s="112">
        <v>44090</v>
      </c>
      <c r="F434" s="4">
        <v>69</v>
      </c>
      <c r="G434" s="36">
        <f t="shared" si="12"/>
        <v>1.5866712355533939E-5</v>
      </c>
      <c r="H434" s="53">
        <f>'Equity+Bond_Historical'!Y434</f>
        <v>1.2133834861593619E-2</v>
      </c>
      <c r="I434" s="39">
        <f t="shared" si="13"/>
        <v>1.4722994844842464E-4</v>
      </c>
    </row>
    <row r="435" spans="5:9">
      <c r="E435" s="112">
        <v>44091</v>
      </c>
      <c r="F435" s="4">
        <v>68</v>
      </c>
      <c r="G435" s="36">
        <f t="shared" si="12"/>
        <v>1.8666720418275224E-5</v>
      </c>
      <c r="H435" s="53">
        <f>'Equity+Bond_Historical'!Y435</f>
        <v>1.4617362646563775E-2</v>
      </c>
      <c r="I435" s="39">
        <f t="shared" si="13"/>
        <v>2.1366729074115791E-4</v>
      </c>
    </row>
    <row r="436" spans="5:9">
      <c r="E436" s="112">
        <v>44092</v>
      </c>
      <c r="F436" s="4">
        <v>67</v>
      </c>
      <c r="G436" s="36">
        <f t="shared" si="12"/>
        <v>2.1960847550912031E-5</v>
      </c>
      <c r="H436" s="53">
        <f>'Equity+Bond_Historical'!Y436</f>
        <v>-3.469294255819861E-2</v>
      </c>
      <c r="I436" s="39">
        <f t="shared" si="13"/>
        <v>1.2036002633464683E-3</v>
      </c>
    </row>
    <row r="437" spans="5:9">
      <c r="E437" s="112">
        <v>44095</v>
      </c>
      <c r="F437" s="4">
        <v>66</v>
      </c>
      <c r="G437" s="36">
        <f t="shared" si="12"/>
        <v>2.5836291236367096E-5</v>
      </c>
      <c r="H437" s="53">
        <f>'Equity+Bond_Historical'!Y437</f>
        <v>-2.0054712856656415E-2</v>
      </c>
      <c r="I437" s="39">
        <f t="shared" si="13"/>
        <v>4.0219150776294008E-4</v>
      </c>
    </row>
    <row r="438" spans="5:9">
      <c r="E438" s="112">
        <v>44096</v>
      </c>
      <c r="F438" s="4">
        <v>65</v>
      </c>
      <c r="G438" s="36">
        <f t="shared" si="12"/>
        <v>3.0395636748667173E-5</v>
      </c>
      <c r="H438" s="53">
        <f>'Equity+Bond_Historical'!Y438</f>
        <v>-2.223583018744095E-2</v>
      </c>
      <c r="I438" s="39">
        <f t="shared" si="13"/>
        <v>4.9443214412471027E-4</v>
      </c>
    </row>
    <row r="439" spans="5:9">
      <c r="E439" s="112">
        <v>44097</v>
      </c>
      <c r="F439" s="4">
        <v>64</v>
      </c>
      <c r="G439" s="36">
        <f t="shared" si="12"/>
        <v>3.5759572645490781E-5</v>
      </c>
      <c r="H439" s="53">
        <f>'Equity+Bond_Historical'!Y439</f>
        <v>-2.076307604137816E-2</v>
      </c>
      <c r="I439" s="39">
        <f t="shared" si="13"/>
        <v>4.3110532670005176E-4</v>
      </c>
    </row>
    <row r="440" spans="5:9">
      <c r="E440" s="112">
        <v>44098</v>
      </c>
      <c r="F440" s="4">
        <v>63</v>
      </c>
      <c r="G440" s="36">
        <f t="shared" si="12"/>
        <v>4.207008546528329E-5</v>
      </c>
      <c r="H440" s="53">
        <f>'Equity+Bond_Historical'!Y440</f>
        <v>-3.0030314435870134E-2</v>
      </c>
      <c r="I440" s="39">
        <f t="shared" si="13"/>
        <v>9.0181978511723012E-4</v>
      </c>
    </row>
    <row r="441" spans="5:9">
      <c r="E441" s="112">
        <v>44099</v>
      </c>
      <c r="F441" s="4">
        <v>62</v>
      </c>
      <c r="G441" s="36">
        <f t="shared" si="12"/>
        <v>4.9494218194450928E-5</v>
      </c>
      <c r="H441" s="53">
        <f>'Equity+Bond_Historical'!Y441</f>
        <v>-5.6537139433573969E-3</v>
      </c>
      <c r="I441" s="39">
        <f t="shared" si="13"/>
        <v>3.1964481353313844E-5</v>
      </c>
    </row>
    <row r="442" spans="5:9">
      <c r="E442" s="112">
        <v>44102</v>
      </c>
      <c r="F442" s="4">
        <v>61</v>
      </c>
      <c r="G442" s="36">
        <f t="shared" si="12"/>
        <v>5.8228491993471678E-5</v>
      </c>
      <c r="H442" s="53">
        <f>'Equity+Bond_Historical'!Y442</f>
        <v>1.2845765605669865E-2</v>
      </c>
      <c r="I442" s="39">
        <f t="shared" si="13"/>
        <v>1.6501369399581089E-4</v>
      </c>
    </row>
    <row r="443" spans="5:9">
      <c r="E443" s="112">
        <v>44103</v>
      </c>
      <c r="F443" s="4">
        <v>60</v>
      </c>
      <c r="G443" s="36">
        <f t="shared" si="12"/>
        <v>6.8504108227613754E-5</v>
      </c>
      <c r="H443" s="53">
        <f>'Equity+Bond_Historical'!Y443</f>
        <v>1.3050947159374639E-2</v>
      </c>
      <c r="I443" s="39">
        <f t="shared" si="13"/>
        <v>1.7032722175678894E-4</v>
      </c>
    </row>
    <row r="444" spans="5:9">
      <c r="E444" s="112">
        <v>44104</v>
      </c>
      <c r="F444" s="4">
        <v>59</v>
      </c>
      <c r="G444" s="36">
        <f t="shared" si="12"/>
        <v>8.0593068503075004E-5</v>
      </c>
      <c r="H444" s="53">
        <f>'Equity+Bond_Historical'!Y444</f>
        <v>-1.8374282162785933E-2</v>
      </c>
      <c r="I444" s="39">
        <f t="shared" si="13"/>
        <v>3.3761424499767327E-4</v>
      </c>
    </row>
    <row r="445" spans="5:9">
      <c r="E445" s="112">
        <v>44105</v>
      </c>
      <c r="F445" s="4">
        <v>58</v>
      </c>
      <c r="G445" s="36">
        <f t="shared" si="12"/>
        <v>9.4815374709500007E-5</v>
      </c>
      <c r="H445" s="53">
        <f>'Equity+Bond_Historical'!Y445</f>
        <v>6.200982885929995E-3</v>
      </c>
      <c r="I445" s="39">
        <f t="shared" si="13"/>
        <v>3.8452188751596693E-5</v>
      </c>
    </row>
    <row r="446" spans="5:9">
      <c r="E446" s="112">
        <v>44106</v>
      </c>
      <c r="F446" s="4">
        <v>57</v>
      </c>
      <c r="G446" s="36">
        <f t="shared" si="12"/>
        <v>1.115474996582353E-4</v>
      </c>
      <c r="H446" s="53">
        <f>'Equity+Bond_Historical'!Y446</f>
        <v>-9.2678058852262019E-3</v>
      </c>
      <c r="I446" s="39">
        <f t="shared" si="13"/>
        <v>8.589222592623342E-5</v>
      </c>
    </row>
    <row r="447" spans="5:9">
      <c r="E447" s="112">
        <v>44109</v>
      </c>
      <c r="F447" s="4">
        <v>56</v>
      </c>
      <c r="G447" s="36">
        <f t="shared" si="12"/>
        <v>1.3123235253910035E-4</v>
      </c>
      <c r="H447" s="53">
        <f>'Equity+Bond_Historical'!Y447</f>
        <v>-1.1321814117515924E-2</v>
      </c>
      <c r="I447" s="39">
        <f t="shared" si="13"/>
        <v>1.2818347491158288E-4</v>
      </c>
    </row>
    <row r="448" spans="5:9">
      <c r="E448" s="112">
        <v>44110</v>
      </c>
      <c r="F448" s="4">
        <v>55</v>
      </c>
      <c r="G448" s="36">
        <f t="shared" si="12"/>
        <v>1.5439100298717689E-4</v>
      </c>
      <c r="H448" s="53">
        <f>'Equity+Bond_Historical'!Y448</f>
        <v>1.3755248823605536E-2</v>
      </c>
      <c r="I448" s="39">
        <f t="shared" si="13"/>
        <v>1.8920687019930148E-4</v>
      </c>
    </row>
    <row r="449" spans="5:9">
      <c r="E449" s="112">
        <v>44111</v>
      </c>
      <c r="F449" s="4">
        <v>54</v>
      </c>
      <c r="G449" s="36">
        <f t="shared" si="12"/>
        <v>1.8163647410256108E-4</v>
      </c>
      <c r="H449" s="53">
        <f>'Equity+Bond_Historical'!Y449</f>
        <v>-2.8341497450501958E-3</v>
      </c>
      <c r="I449" s="39">
        <f t="shared" si="13"/>
        <v>8.0324047773680894E-6</v>
      </c>
    </row>
    <row r="450" spans="5:9">
      <c r="E450" s="112">
        <v>44112</v>
      </c>
      <c r="F450" s="4">
        <v>53</v>
      </c>
      <c r="G450" s="36">
        <f t="shared" si="12"/>
        <v>2.1368996953242481E-4</v>
      </c>
      <c r="H450" s="53">
        <f>'Equity+Bond_Historical'!Y450</f>
        <v>7.7949651727580371E-3</v>
      </c>
      <c r="I450" s="39">
        <f t="shared" si="13"/>
        <v>6.0761482044510736E-5</v>
      </c>
    </row>
    <row r="451" spans="5:9">
      <c r="E451" s="112">
        <v>44113</v>
      </c>
      <c r="F451" s="4">
        <v>52</v>
      </c>
      <c r="G451" s="36">
        <f t="shared" si="12"/>
        <v>2.5139996415579391E-4</v>
      </c>
      <c r="H451" s="53">
        <f>'Equity+Bond_Historical'!Y451</f>
        <v>2.2896780782049327E-2</v>
      </c>
      <c r="I451" s="39">
        <f t="shared" si="13"/>
        <v>5.2426257018122337E-4</v>
      </c>
    </row>
    <row r="452" spans="5:9">
      <c r="E452" s="112">
        <v>44116</v>
      </c>
      <c r="F452" s="4">
        <v>51</v>
      </c>
      <c r="G452" s="36">
        <f t="shared" ref="G452:G502" si="14">$C$3^(F452-1)</f>
        <v>2.9576466371269874E-4</v>
      </c>
      <c r="H452" s="53">
        <f>'Equity+Bond_Historical'!Y452</f>
        <v>-6.7895392705577887E-3</v>
      </c>
      <c r="I452" s="39">
        <f t="shared" ref="I452:I515" si="15">H452^2</f>
        <v>4.6097843506446388E-5</v>
      </c>
    </row>
    <row r="453" spans="5:9">
      <c r="E453" s="112">
        <v>44117</v>
      </c>
      <c r="F453" s="4">
        <v>50</v>
      </c>
      <c r="G453" s="36">
        <f t="shared" si="14"/>
        <v>3.4795842789729262E-4</v>
      </c>
      <c r="H453" s="53">
        <f>'Equity+Bond_Historical'!Y453</f>
        <v>-2.348877442873004E-3</v>
      </c>
      <c r="I453" s="39">
        <f t="shared" si="15"/>
        <v>5.5172252416376217E-6</v>
      </c>
    </row>
    <row r="454" spans="5:9">
      <c r="E454" s="112">
        <v>44118</v>
      </c>
      <c r="F454" s="4">
        <v>49</v>
      </c>
      <c r="G454" s="36">
        <f t="shared" si="14"/>
        <v>4.0936285634975606E-4</v>
      </c>
      <c r="H454" s="53">
        <f>'Equity+Bond_Historical'!Y454</f>
        <v>-1.7004929361573589E-2</v>
      </c>
      <c r="I454" s="39">
        <f t="shared" si="15"/>
        <v>2.8916762259210754E-4</v>
      </c>
    </row>
    <row r="455" spans="5:9">
      <c r="E455" s="112">
        <v>44119</v>
      </c>
      <c r="F455" s="4">
        <v>48</v>
      </c>
      <c r="G455" s="36">
        <f t="shared" si="14"/>
        <v>4.8160336041147762E-4</v>
      </c>
      <c r="H455" s="53">
        <f>'Equity+Bond_Historical'!Y455</f>
        <v>-1.1178206028949643E-2</v>
      </c>
      <c r="I455" s="39">
        <f t="shared" si="15"/>
        <v>1.2495229002564614E-4</v>
      </c>
    </row>
    <row r="456" spans="5:9">
      <c r="E456" s="112">
        <v>44120</v>
      </c>
      <c r="F456" s="4">
        <v>47</v>
      </c>
      <c r="G456" s="36">
        <f t="shared" si="14"/>
        <v>5.6659218871938548E-4</v>
      </c>
      <c r="H456" s="53">
        <f>'Equity+Bond_Historical'!Y456</f>
        <v>1.802438558979684E-2</v>
      </c>
      <c r="I456" s="39">
        <f t="shared" si="15"/>
        <v>3.2487847588967599E-4</v>
      </c>
    </row>
    <row r="457" spans="5:9">
      <c r="E457" s="112">
        <v>44123</v>
      </c>
      <c r="F457" s="4">
        <v>46</v>
      </c>
      <c r="G457" s="36">
        <f t="shared" si="14"/>
        <v>6.6657904555221829E-4</v>
      </c>
      <c r="H457" s="53">
        <f>'Equity+Bond_Historical'!Y457</f>
        <v>-2.4727118959776842E-3</v>
      </c>
      <c r="I457" s="39">
        <f t="shared" si="15"/>
        <v>6.1143041205095536E-6</v>
      </c>
    </row>
    <row r="458" spans="5:9">
      <c r="E458" s="112">
        <v>44124</v>
      </c>
      <c r="F458" s="4">
        <v>45</v>
      </c>
      <c r="G458" s="36">
        <f t="shared" si="14"/>
        <v>7.8421064182613925E-4</v>
      </c>
      <c r="H458" s="53">
        <f>'Equity+Bond_Historical'!Y458</f>
        <v>-1.260759991251896E-2</v>
      </c>
      <c r="I458" s="39">
        <f t="shared" si="15"/>
        <v>1.589515755541481E-4</v>
      </c>
    </row>
    <row r="459" spans="5:9">
      <c r="E459" s="112">
        <v>44125</v>
      </c>
      <c r="F459" s="4">
        <v>44</v>
      </c>
      <c r="G459" s="36">
        <f t="shared" si="14"/>
        <v>9.2260075508957559E-4</v>
      </c>
      <c r="H459" s="53">
        <f>'Equity+Bond_Historical'!Y459</f>
        <v>1.4344190861722891E-2</v>
      </c>
      <c r="I459" s="39">
        <f t="shared" si="15"/>
        <v>2.0575581147753448E-4</v>
      </c>
    </row>
    <row r="460" spans="5:9">
      <c r="E460" s="112">
        <v>44126</v>
      </c>
      <c r="F460" s="4">
        <v>43</v>
      </c>
      <c r="G460" s="36">
        <f t="shared" si="14"/>
        <v>1.0854126530465595E-3</v>
      </c>
      <c r="H460" s="53">
        <f>'Equity+Bond_Historical'!Y460</f>
        <v>-7.8450479297702911E-3</v>
      </c>
      <c r="I460" s="39">
        <f t="shared" si="15"/>
        <v>6.1544777020393129E-5</v>
      </c>
    </row>
    <row r="461" spans="5:9">
      <c r="E461" s="112">
        <v>44127</v>
      </c>
      <c r="F461" s="4">
        <v>42</v>
      </c>
      <c r="G461" s="36">
        <f t="shared" si="14"/>
        <v>1.2769560624077173E-3</v>
      </c>
      <c r="H461" s="53">
        <f>'Equity+Bond_Historical'!Y461</f>
        <v>9.9474007008390486E-3</v>
      </c>
      <c r="I461" s="39">
        <f t="shared" si="15"/>
        <v>9.8950780703053196E-5</v>
      </c>
    </row>
    <row r="462" spans="5:9">
      <c r="E462" s="112">
        <v>44130</v>
      </c>
      <c r="F462" s="4">
        <v>41</v>
      </c>
      <c r="G462" s="36">
        <f t="shared" si="14"/>
        <v>1.5023012498914321E-3</v>
      </c>
      <c r="H462" s="53">
        <f>'Equity+Bond_Historical'!Y462</f>
        <v>9.3630696129411747E-4</v>
      </c>
      <c r="I462" s="39">
        <f t="shared" si="15"/>
        <v>8.7667072576782394E-7</v>
      </c>
    </row>
    <row r="463" spans="5:9">
      <c r="E463" s="112">
        <v>44131</v>
      </c>
      <c r="F463" s="4">
        <v>40</v>
      </c>
      <c r="G463" s="36">
        <f t="shared" si="14"/>
        <v>1.7674132351663905E-3</v>
      </c>
      <c r="H463" s="53">
        <f>'Equity+Bond_Historical'!Y463</f>
        <v>-9.9319446679749426E-3</v>
      </c>
      <c r="I463" s="39">
        <f t="shared" si="15"/>
        <v>9.864352488771589E-5</v>
      </c>
    </row>
    <row r="464" spans="5:9">
      <c r="E464" s="112">
        <v>44132</v>
      </c>
      <c r="F464" s="4">
        <v>39</v>
      </c>
      <c r="G464" s="36">
        <f t="shared" si="14"/>
        <v>2.079309688431048E-3</v>
      </c>
      <c r="H464" s="53">
        <f>'Equity+Bond_Historical'!Y464</f>
        <v>-7.888261186657388E-3</v>
      </c>
      <c r="I464" s="39">
        <f t="shared" si="15"/>
        <v>6.222466454892543E-5</v>
      </c>
    </row>
    <row r="465" spans="5:9">
      <c r="E465" s="112">
        <v>44133</v>
      </c>
      <c r="F465" s="4">
        <v>38</v>
      </c>
      <c r="G465" s="36">
        <f t="shared" si="14"/>
        <v>2.4462466922718215E-3</v>
      </c>
      <c r="H465" s="53">
        <f>'Equity+Bond_Historical'!Y465</f>
        <v>-1.5365303678129364E-2</v>
      </c>
      <c r="I465" s="39">
        <f t="shared" si="15"/>
        <v>2.3609255712113577E-4</v>
      </c>
    </row>
    <row r="466" spans="5:9">
      <c r="E466" s="112">
        <v>44134</v>
      </c>
      <c r="F466" s="4">
        <v>37</v>
      </c>
      <c r="G466" s="36">
        <f t="shared" si="14"/>
        <v>2.8779372850256725E-3</v>
      </c>
      <c r="H466" s="53">
        <f>'Equity+Bond_Historical'!Y466</f>
        <v>2.0487742070632198E-2</v>
      </c>
      <c r="I466" s="39">
        <f t="shared" si="15"/>
        <v>4.1974757515275251E-4</v>
      </c>
    </row>
    <row r="467" spans="5:9">
      <c r="E467" s="112">
        <v>44137</v>
      </c>
      <c r="F467" s="4">
        <v>36</v>
      </c>
      <c r="G467" s="36">
        <f t="shared" si="14"/>
        <v>3.3858085706184381E-3</v>
      </c>
      <c r="H467" s="53">
        <f>'Equity+Bond_Historical'!Y467</f>
        <v>-3.8232696920665627E-3</v>
      </c>
      <c r="I467" s="39">
        <f t="shared" si="15"/>
        <v>1.4617391138274749E-5</v>
      </c>
    </row>
    <row r="468" spans="5:9">
      <c r="E468" s="112">
        <v>44138</v>
      </c>
      <c r="F468" s="4">
        <v>35</v>
      </c>
      <c r="G468" s="36">
        <f t="shared" si="14"/>
        <v>3.9833042007275743E-3</v>
      </c>
      <c r="H468" s="53">
        <f>'Equity+Bond_Historical'!Y468</f>
        <v>2.0880142600744039E-2</v>
      </c>
      <c r="I468" s="39">
        <f t="shared" si="15"/>
        <v>4.35980355027406E-4</v>
      </c>
    </row>
    <row r="469" spans="5:9">
      <c r="E469" s="112">
        <v>44139</v>
      </c>
      <c r="F469" s="4">
        <v>34</v>
      </c>
      <c r="G469" s="36">
        <f t="shared" si="14"/>
        <v>4.6862402361500877E-3</v>
      </c>
      <c r="H469" s="53">
        <f>'Equity+Bond_Historical'!Y469</f>
        <v>-1.1761290982745148E-2</v>
      </c>
      <c r="I469" s="39">
        <f t="shared" si="15"/>
        <v>1.3832796558080232E-4</v>
      </c>
    </row>
    <row r="470" spans="5:9">
      <c r="E470" s="112">
        <v>44140</v>
      </c>
      <c r="F470" s="4">
        <v>33</v>
      </c>
      <c r="G470" s="36">
        <f t="shared" si="14"/>
        <v>5.5132238072353977E-3</v>
      </c>
      <c r="H470" s="53">
        <f>'Equity+Bond_Historical'!Y470</f>
        <v>2.2023793483880371E-3</v>
      </c>
      <c r="I470" s="39">
        <f t="shared" si="15"/>
        <v>4.8504747942061147E-6</v>
      </c>
    </row>
    <row r="471" spans="5:9">
      <c r="E471" s="112">
        <v>44141</v>
      </c>
      <c r="F471" s="4">
        <v>32</v>
      </c>
      <c r="G471" s="36">
        <f t="shared" si="14"/>
        <v>6.4861456555710545E-3</v>
      </c>
      <c r="H471" s="53">
        <f>'Equity+Bond_Historical'!Y471</f>
        <v>2.5861519768122306E-3</v>
      </c>
      <c r="I471" s="39">
        <f t="shared" si="15"/>
        <v>6.6881820471698076E-6</v>
      </c>
    </row>
    <row r="472" spans="5:9">
      <c r="E472" s="112">
        <v>44144</v>
      </c>
      <c r="F472" s="4">
        <v>31</v>
      </c>
      <c r="G472" s="36">
        <f t="shared" si="14"/>
        <v>7.6307595947894781E-3</v>
      </c>
      <c r="H472" s="53">
        <f>'Equity+Bond_Historical'!Y472</f>
        <v>-1.0599076697043706E-2</v>
      </c>
      <c r="I472" s="39">
        <f t="shared" si="15"/>
        <v>1.1234042682981493E-4</v>
      </c>
    </row>
    <row r="473" spans="5:9">
      <c r="E473" s="112">
        <v>44145</v>
      </c>
      <c r="F473" s="4">
        <v>30</v>
      </c>
      <c r="G473" s="36">
        <f t="shared" si="14"/>
        <v>8.977364229164092E-3</v>
      </c>
      <c r="H473" s="53">
        <f>'Equity+Bond_Historical'!Y473</f>
        <v>5.741659776533943E-2</v>
      </c>
      <c r="I473" s="39">
        <f t="shared" si="15"/>
        <v>3.2966656989467809E-3</v>
      </c>
    </row>
    <row r="474" spans="5:9">
      <c r="E474" s="112">
        <v>44146</v>
      </c>
      <c r="F474" s="4">
        <v>29</v>
      </c>
      <c r="G474" s="36">
        <f t="shared" si="14"/>
        <v>1.0561604975487167E-2</v>
      </c>
      <c r="H474" s="53">
        <f>'Equity+Bond_Historical'!Y474</f>
        <v>-2.2581428124962149E-2</v>
      </c>
      <c r="I474" s="39">
        <f t="shared" si="15"/>
        <v>5.0992089616283152E-4</v>
      </c>
    </row>
    <row r="475" spans="5:9">
      <c r="E475" s="112">
        <v>44147</v>
      </c>
      <c r="F475" s="4">
        <v>28</v>
      </c>
      <c r="G475" s="36">
        <f t="shared" si="14"/>
        <v>1.2425417618220198E-2</v>
      </c>
      <c r="H475" s="53">
        <f>'Equity+Bond_Historical'!Y475</f>
        <v>1.636312207573157E-3</v>
      </c>
      <c r="I475" s="39">
        <f t="shared" si="15"/>
        <v>2.6775176406529385E-6</v>
      </c>
    </row>
    <row r="476" spans="5:9">
      <c r="E476" s="112">
        <v>44148</v>
      </c>
      <c r="F476" s="4">
        <v>27</v>
      </c>
      <c r="G476" s="36">
        <f t="shared" si="14"/>
        <v>1.4618138374376704E-2</v>
      </c>
      <c r="H476" s="53">
        <f>'Equity+Bond_Historical'!Y476</f>
        <v>-7.6443014233820474E-3</v>
      </c>
      <c r="I476" s="39">
        <f t="shared" si="15"/>
        <v>5.8435344251520796E-5</v>
      </c>
    </row>
    <row r="477" spans="5:9">
      <c r="E477" s="112">
        <v>44151</v>
      </c>
      <c r="F477" s="4">
        <v>26</v>
      </c>
      <c r="G477" s="36">
        <f t="shared" si="14"/>
        <v>1.7197809852207889E-2</v>
      </c>
      <c r="H477" s="53">
        <f>'Equity+Bond_Historical'!Y477</f>
        <v>2.1482401832421182E-2</v>
      </c>
      <c r="I477" s="39">
        <f t="shared" si="15"/>
        <v>4.6149358848961299E-4</v>
      </c>
    </row>
    <row r="478" spans="5:9">
      <c r="E478" s="112">
        <v>44152</v>
      </c>
      <c r="F478" s="4">
        <v>25</v>
      </c>
      <c r="G478" s="36">
        <f t="shared" si="14"/>
        <v>2.0232717473185752E-2</v>
      </c>
      <c r="H478" s="53">
        <f>'Equity+Bond_Historical'!Y478</f>
        <v>1.8019372833817993E-2</v>
      </c>
      <c r="I478" s="39">
        <f t="shared" si="15"/>
        <v>3.2469779732413785E-4</v>
      </c>
    </row>
    <row r="479" spans="5:9">
      <c r="E479" s="112">
        <v>44153</v>
      </c>
      <c r="F479" s="4">
        <v>24</v>
      </c>
      <c r="G479" s="36">
        <f t="shared" si="14"/>
        <v>2.3803197027277352E-2</v>
      </c>
      <c r="H479" s="53">
        <f>'Equity+Bond_Historical'!Y479</f>
        <v>7.3137739034687928E-3</v>
      </c>
      <c r="I479" s="39">
        <f t="shared" si="15"/>
        <v>5.3491288711061141E-5</v>
      </c>
    </row>
    <row r="480" spans="5:9">
      <c r="E480" s="112">
        <v>44154</v>
      </c>
      <c r="F480" s="4">
        <v>23</v>
      </c>
      <c r="G480" s="36">
        <f t="shared" si="14"/>
        <v>2.8003761208561594E-2</v>
      </c>
      <c r="H480" s="53">
        <f>'Equity+Bond_Historical'!Y480</f>
        <v>-1.3717063804419116E-2</v>
      </c>
      <c r="I480" s="39">
        <f t="shared" si="15"/>
        <v>1.8815783941450505E-4</v>
      </c>
    </row>
    <row r="481" spans="5:9">
      <c r="E481" s="112">
        <v>44155</v>
      </c>
      <c r="F481" s="4">
        <v>22</v>
      </c>
      <c r="G481" s="36">
        <f t="shared" si="14"/>
        <v>3.2945601421837174E-2</v>
      </c>
      <c r="H481" s="53">
        <f>'Equity+Bond_Historical'!Y481</f>
        <v>8.3185075103867009E-3</v>
      </c>
      <c r="I481" s="39">
        <f t="shared" si="15"/>
        <v>6.9197567200359944E-5</v>
      </c>
    </row>
    <row r="482" spans="5:9">
      <c r="E482" s="112">
        <v>44158</v>
      </c>
      <c r="F482" s="4">
        <v>21</v>
      </c>
      <c r="G482" s="36">
        <f t="shared" si="14"/>
        <v>3.8759531084514326E-2</v>
      </c>
      <c r="H482" s="53">
        <f>'Equity+Bond_Historical'!Y482</f>
        <v>-1.9968462962333348E-2</v>
      </c>
      <c r="I482" s="39">
        <f t="shared" si="15"/>
        <v>3.9873951307807867E-4</v>
      </c>
    </row>
    <row r="483" spans="5:9">
      <c r="E483" s="112">
        <v>44159</v>
      </c>
      <c r="F483" s="4">
        <v>20</v>
      </c>
      <c r="G483" s="36">
        <f t="shared" si="14"/>
        <v>4.5599448334722736E-2</v>
      </c>
      <c r="H483" s="53">
        <f>'Equity+Bond_Historical'!Y483</f>
        <v>2.0052012049287284E-2</v>
      </c>
      <c r="I483" s="39">
        <f t="shared" si="15"/>
        <v>4.0208318722476241E-4</v>
      </c>
    </row>
    <row r="484" spans="5:9">
      <c r="E484" s="112">
        <v>44160</v>
      </c>
      <c r="F484" s="4">
        <v>19</v>
      </c>
      <c r="G484" s="36">
        <f t="shared" si="14"/>
        <v>5.3646409805556163E-2</v>
      </c>
      <c r="H484" s="53">
        <f>'Equity+Bond_Historical'!Y484</f>
        <v>3.6379280772422612E-2</v>
      </c>
      <c r="I484" s="39">
        <f t="shared" si="15"/>
        <v>1.3234520695187576E-3</v>
      </c>
    </row>
    <row r="485" spans="5:9">
      <c r="E485" s="112">
        <v>44162</v>
      </c>
      <c r="F485" s="4">
        <v>18</v>
      </c>
      <c r="G485" s="36">
        <f t="shared" si="14"/>
        <v>6.3113423300654309E-2</v>
      </c>
      <c r="H485" s="53">
        <f>'Equity+Bond_Historical'!Y485</f>
        <v>-1.1809928120969074E-2</v>
      </c>
      <c r="I485" s="39">
        <f t="shared" si="15"/>
        <v>1.3947440222245613E-4</v>
      </c>
    </row>
    <row r="486" spans="5:9">
      <c r="E486" s="112">
        <v>44165</v>
      </c>
      <c r="F486" s="4">
        <v>17</v>
      </c>
      <c r="G486" s="36">
        <f t="shared" si="14"/>
        <v>7.4251086236063898E-2</v>
      </c>
      <c r="H486" s="53">
        <f>'Equity+Bond_Historical'!Y486</f>
        <v>-6.4527505713082621E-3</v>
      </c>
      <c r="I486" s="39">
        <f t="shared" si="15"/>
        <v>4.1637989935519105E-5</v>
      </c>
    </row>
    <row r="487" spans="5:9">
      <c r="E487" s="112">
        <v>44166</v>
      </c>
      <c r="F487" s="4">
        <v>16</v>
      </c>
      <c r="G487" s="36">
        <f t="shared" si="14"/>
        <v>8.7354219101251629E-2</v>
      </c>
      <c r="H487" s="53">
        <f>'Equity+Bond_Historical'!Y487</f>
        <v>-3.2139346783805339E-2</v>
      </c>
      <c r="I487" s="39">
        <f t="shared" si="15"/>
        <v>1.0329376116896985E-3</v>
      </c>
    </row>
    <row r="488" spans="5:9">
      <c r="E488" s="112">
        <v>44167</v>
      </c>
      <c r="F488" s="4">
        <v>15</v>
      </c>
      <c r="G488" s="36">
        <f t="shared" si="14"/>
        <v>0.10276966953088429</v>
      </c>
      <c r="H488" s="53">
        <f>'Equity+Bond_Historical'!Y488</f>
        <v>3.3100658299753047E-2</v>
      </c>
      <c r="I488" s="39">
        <f t="shared" si="15"/>
        <v>1.0956535798770102E-3</v>
      </c>
    </row>
    <row r="489" spans="5:9">
      <c r="E489" s="112">
        <v>44168</v>
      </c>
      <c r="F489" s="4">
        <v>14</v>
      </c>
      <c r="G489" s="36">
        <f t="shared" si="14"/>
        <v>0.12090549356574623</v>
      </c>
      <c r="H489" s="53">
        <f>'Equity+Bond_Historical'!Y489</f>
        <v>-3.2942047031681177E-3</v>
      </c>
      <c r="I489" s="39">
        <f t="shared" si="15"/>
        <v>1.0851784626374947E-5</v>
      </c>
    </row>
    <row r="490" spans="5:9">
      <c r="E490" s="112">
        <v>44169</v>
      </c>
      <c r="F490" s="4">
        <v>13</v>
      </c>
      <c r="G490" s="36">
        <f t="shared" si="14"/>
        <v>0.14224175713617204</v>
      </c>
      <c r="H490" s="53">
        <f>'Equity+Bond_Historical'!Y490</f>
        <v>1.4925360243526314E-2</v>
      </c>
      <c r="I490" s="39">
        <f t="shared" si="15"/>
        <v>2.2276637839903588E-4</v>
      </c>
    </row>
    <row r="491" spans="5:9">
      <c r="E491" s="112">
        <v>44172</v>
      </c>
      <c r="F491" s="4">
        <v>12</v>
      </c>
      <c r="G491" s="36">
        <f t="shared" si="14"/>
        <v>0.16734324368961417</v>
      </c>
      <c r="H491" s="53">
        <f>'Equity+Bond_Historical'!Y491</f>
        <v>2.3167701571659139E-2</v>
      </c>
      <c r="I491" s="39">
        <f t="shared" si="15"/>
        <v>5.3674239611345735E-4</v>
      </c>
    </row>
    <row r="492" spans="5:9">
      <c r="E492" s="112">
        <v>44173</v>
      </c>
      <c r="F492" s="4">
        <v>11</v>
      </c>
      <c r="G492" s="36">
        <f t="shared" si="14"/>
        <v>0.19687440434072256</v>
      </c>
      <c r="H492" s="53">
        <f>'Equity+Bond_Historical'!Y492</f>
        <v>-1.3235347416043403E-2</v>
      </c>
      <c r="I492" s="39">
        <f t="shared" si="15"/>
        <v>1.7517442122336676E-4</v>
      </c>
    </row>
    <row r="493" spans="5:9">
      <c r="E493" s="112">
        <v>44174</v>
      </c>
      <c r="F493" s="4">
        <v>10</v>
      </c>
      <c r="G493" s="36">
        <f t="shared" si="14"/>
        <v>0.23161694628320303</v>
      </c>
      <c r="H493" s="53">
        <f>'Equity+Bond_Historical'!Y493</f>
        <v>1.1241858675209026E-2</v>
      </c>
      <c r="I493" s="39">
        <f t="shared" si="15"/>
        <v>1.2637938647337243E-4</v>
      </c>
    </row>
    <row r="494" spans="5:9">
      <c r="E494" s="112">
        <v>44175</v>
      </c>
      <c r="F494" s="4">
        <v>9</v>
      </c>
      <c r="G494" s="36">
        <f t="shared" si="14"/>
        <v>0.2724905250390624</v>
      </c>
      <c r="H494" s="53">
        <f>'Equity+Bond_Historical'!Y494</f>
        <v>-9.5015875354838141E-3</v>
      </c>
      <c r="I494" s="39">
        <f t="shared" si="15"/>
        <v>9.0280165694461376E-5</v>
      </c>
    </row>
    <row r="495" spans="5:9">
      <c r="E495" s="112">
        <v>44176</v>
      </c>
      <c r="F495" s="4">
        <v>8</v>
      </c>
      <c r="G495" s="36">
        <f t="shared" si="14"/>
        <v>0.32057708828124987</v>
      </c>
      <c r="H495" s="53">
        <f>'Equity+Bond_Historical'!Y495</f>
        <v>3.5335317054104743E-3</v>
      </c>
      <c r="I495" s="39">
        <f t="shared" si="15"/>
        <v>1.2485846313141054E-5</v>
      </c>
    </row>
    <row r="496" spans="5:9">
      <c r="E496" s="112">
        <v>44179</v>
      </c>
      <c r="F496" s="4">
        <v>7</v>
      </c>
      <c r="G496" s="36">
        <f t="shared" si="14"/>
        <v>0.37714951562499988</v>
      </c>
      <c r="H496" s="53">
        <f>'Equity+Bond_Historical'!Y496</f>
        <v>-8.1959312673133122E-3</v>
      </c>
      <c r="I496" s="39">
        <f t="shared" si="15"/>
        <v>6.7173289338523994E-5</v>
      </c>
    </row>
    <row r="497" spans="5:14">
      <c r="E497" s="112">
        <v>44180</v>
      </c>
      <c r="F497" s="4">
        <v>6</v>
      </c>
      <c r="G497" s="36">
        <f t="shared" si="14"/>
        <v>0.44370531249999989</v>
      </c>
      <c r="H497" s="53">
        <f>'Equity+Bond_Historical'!Y497</f>
        <v>-1.223252731382707E-2</v>
      </c>
      <c r="I497" s="39">
        <f t="shared" si="15"/>
        <v>1.4963472448352531E-4</v>
      </c>
    </row>
    <row r="498" spans="5:14">
      <c r="E498" s="112">
        <v>44181</v>
      </c>
      <c r="F498" s="4">
        <v>5</v>
      </c>
      <c r="G498" s="36">
        <f t="shared" si="14"/>
        <v>0.52200624999999989</v>
      </c>
      <c r="H498" s="53">
        <f>'Equity+Bond_Historical'!Y498</f>
        <v>7.1784976232720232E-3</v>
      </c>
      <c r="I498" s="39">
        <f t="shared" si="15"/>
        <v>5.1530828127322084E-5</v>
      </c>
    </row>
    <row r="499" spans="5:14">
      <c r="E499" s="112">
        <v>44182</v>
      </c>
      <c r="F499" s="4">
        <v>4</v>
      </c>
      <c r="G499" s="36">
        <f t="shared" si="14"/>
        <v>0.61412499999999992</v>
      </c>
      <c r="H499" s="53">
        <f>'Equity+Bond_Historical'!Y499</f>
        <v>8.8468621206631674E-3</v>
      </c>
      <c r="I499" s="39">
        <f t="shared" si="15"/>
        <v>7.8266969382024792E-5</v>
      </c>
    </row>
    <row r="500" spans="5:14">
      <c r="E500" s="112">
        <v>44183</v>
      </c>
      <c r="F500" s="4">
        <v>3</v>
      </c>
      <c r="G500" s="36">
        <f t="shared" si="14"/>
        <v>0.72249999999999992</v>
      </c>
      <c r="H500" s="53">
        <f>'Equity+Bond_Historical'!Y500</f>
        <v>6.1403557878694634E-3</v>
      </c>
      <c r="I500" s="39">
        <f t="shared" si="15"/>
        <v>3.7703969201622016E-5</v>
      </c>
    </row>
    <row r="501" spans="5:14">
      <c r="E501" s="112">
        <v>44186</v>
      </c>
      <c r="F501" s="4">
        <v>2</v>
      </c>
      <c r="G501" s="36">
        <f t="shared" si="14"/>
        <v>0.85</v>
      </c>
      <c r="H501" s="53">
        <f>'Equity+Bond_Historical'!Y501</f>
        <v>-5.3738425631933203E-3</v>
      </c>
      <c r="I501" s="39">
        <f t="shared" si="15"/>
        <v>2.8878183893988155E-5</v>
      </c>
    </row>
    <row r="502" spans="5:14">
      <c r="E502" s="112">
        <v>44187</v>
      </c>
      <c r="F502" s="4">
        <v>1</v>
      </c>
      <c r="G502" s="36">
        <f t="shared" si="14"/>
        <v>1</v>
      </c>
      <c r="H502" s="53">
        <f>'Equity+Bond_Historical'!Y502</f>
        <v>4.9461882402221857E-3</v>
      </c>
      <c r="I502" s="39">
        <f t="shared" si="15"/>
        <v>2.4464778107712243E-5</v>
      </c>
    </row>
    <row r="503" spans="5:14">
      <c r="E503" s="112">
        <v>44188</v>
      </c>
      <c r="G503" s="25"/>
      <c r="H503" s="53">
        <f>'Equity+Bond_Historical'!Y503</f>
        <v>-6.9059648075928516E-3</v>
      </c>
      <c r="I503" s="39">
        <f t="shared" si="15"/>
        <v>4.7692349923710976E-5</v>
      </c>
      <c r="J503" s="25">
        <f t="shared" ref="J503:J566" si="16">SQRT((1-$C$3)*SUMPRODUCT(I4:I503,$G$3:$G$502))</f>
        <v>1.0710220320898627E-2</v>
      </c>
      <c r="K503" s="25"/>
      <c r="L503" s="25"/>
      <c r="M503" s="25"/>
    </row>
    <row r="504" spans="5:14">
      <c r="E504" s="112">
        <v>44189</v>
      </c>
      <c r="G504" s="25"/>
      <c r="H504" s="53">
        <f>'Equity+Bond_Historical'!Y504</f>
        <v>-5.5699772107178159E-3</v>
      </c>
      <c r="I504" s="39">
        <f t="shared" si="15"/>
        <v>3.1024646127915819E-5</v>
      </c>
      <c r="J504" s="25">
        <f t="shared" si="16"/>
        <v>1.0107234703075256E-2</v>
      </c>
      <c r="K504" s="25">
        <f>H504*$J$1321/J503</f>
        <v>-3.7980100634381108E-3</v>
      </c>
      <c r="L504" s="25">
        <f t="shared" ref="L504:L567" si="17">K504*$C$5</f>
        <v>-3798.0100634381106</v>
      </c>
      <c r="M504" s="25">
        <v>-71480.648747398125</v>
      </c>
      <c r="N504" s="25"/>
    </row>
    <row r="505" spans="5:14">
      <c r="E505" s="112">
        <v>44193</v>
      </c>
      <c r="G505" s="25"/>
      <c r="H505" s="53">
        <f>'Equity+Bond_Historical'!Y505</f>
        <v>3.1535588912359799E-3</v>
      </c>
      <c r="I505" s="39">
        <f t="shared" si="15"/>
        <v>9.9449336804935022E-6</v>
      </c>
      <c r="J505" s="25">
        <f t="shared" si="16"/>
        <v>9.3981117461788815E-3</v>
      </c>
      <c r="K505" s="25">
        <f t="shared" ref="K505:K568" si="18">H505*$J$1321/J504</f>
        <v>2.2786083925691821E-3</v>
      </c>
      <c r="L505" s="25">
        <f t="shared" si="17"/>
        <v>2278.6083925691823</v>
      </c>
      <c r="M505" s="25">
        <v>-38031.833125338926</v>
      </c>
      <c r="N505" s="25"/>
    </row>
    <row r="506" spans="5:14">
      <c r="E506" s="112">
        <v>44194</v>
      </c>
      <c r="G506" s="25"/>
      <c r="H506" s="53">
        <f>'Equity+Bond_Historical'!Y506</f>
        <v>3.2536647871992024E-3</v>
      </c>
      <c r="I506" s="39">
        <f t="shared" si="15"/>
        <v>1.058633454746003E-5</v>
      </c>
      <c r="J506" s="25">
        <f t="shared" si="16"/>
        <v>8.7557854540146578E-3</v>
      </c>
      <c r="K506" s="25">
        <f t="shared" si="18"/>
        <v>2.528327336215008E-3</v>
      </c>
      <c r="L506" s="25">
        <f t="shared" si="17"/>
        <v>2528.327336215008</v>
      </c>
      <c r="M506" s="25">
        <v>-35258.336119376298</v>
      </c>
      <c r="N506" s="25"/>
    </row>
    <row r="507" spans="5:14">
      <c r="E507" s="112">
        <v>44195</v>
      </c>
      <c r="G507" s="25"/>
      <c r="H507" s="53">
        <f>'Equity+Bond_Historical'!Y507</f>
        <v>-1.8258220381023602E-3</v>
      </c>
      <c r="I507" s="39">
        <f t="shared" si="15"/>
        <v>3.3336261148202563E-6</v>
      </c>
      <c r="J507" s="25">
        <f t="shared" si="16"/>
        <v>8.1033484434798603E-3</v>
      </c>
      <c r="K507" s="25">
        <f t="shared" si="18"/>
        <v>-1.5228756098521177E-3</v>
      </c>
      <c r="L507" s="25">
        <f t="shared" si="17"/>
        <v>-1522.8756098521178</v>
      </c>
      <c r="M507" s="25">
        <v>-24075.859404709579</v>
      </c>
      <c r="N507" s="25"/>
    </row>
    <row r="508" spans="5:14">
      <c r="E508" s="112">
        <v>44196</v>
      </c>
      <c r="G508" s="25"/>
      <c r="H508" s="53">
        <f>'Equity+Bond_Historical'!Y508</f>
        <v>1.2881488246281048E-3</v>
      </c>
      <c r="I508" s="39">
        <f t="shared" si="15"/>
        <v>1.6593273943907678E-6</v>
      </c>
      <c r="J508" s="25">
        <f t="shared" si="16"/>
        <v>7.4875574592879728E-3</v>
      </c>
      <c r="K508" s="25">
        <f t="shared" si="18"/>
        <v>1.160920887905076E-3</v>
      </c>
      <c r="L508" s="25">
        <f t="shared" si="17"/>
        <v>1160.9208879050761</v>
      </c>
      <c r="M508" s="25">
        <v>-23787.16714363933</v>
      </c>
      <c r="N508" s="25"/>
    </row>
    <row r="509" spans="5:14">
      <c r="E509" s="112">
        <v>44200</v>
      </c>
      <c r="G509" s="25"/>
      <c r="H509" s="53">
        <f>'Equity+Bond_Historical'!Y509</f>
        <v>1.2181040400599672E-2</v>
      </c>
      <c r="I509" s="39">
        <f t="shared" si="15"/>
        <v>1.4837774524104142E-4</v>
      </c>
      <c r="J509" s="25">
        <f t="shared" si="16"/>
        <v>8.3612589354937674E-3</v>
      </c>
      <c r="K509" s="25">
        <f t="shared" si="18"/>
        <v>1.1880789824624025E-2</v>
      </c>
      <c r="L509" s="25">
        <f t="shared" si="17"/>
        <v>11880.789824624024</v>
      </c>
      <c r="M509" s="25">
        <v>-23305.016554937985</v>
      </c>
      <c r="N509" s="25"/>
    </row>
    <row r="510" spans="5:14">
      <c r="E510" s="112">
        <v>44201</v>
      </c>
      <c r="G510" s="25"/>
      <c r="H510" s="53">
        <f>'Equity+Bond_Historical'!Y510</f>
        <v>-1.398755778613703E-2</v>
      </c>
      <c r="I510" s="39">
        <f t="shared" si="15"/>
        <v>1.9565177282052264E-4</v>
      </c>
      <c r="J510" s="25">
        <f t="shared" si="16"/>
        <v>9.4218798157000815E-3</v>
      </c>
      <c r="K510" s="25">
        <f t="shared" si="18"/>
        <v>-1.2217189727396265E-2</v>
      </c>
      <c r="L510" s="25">
        <f t="shared" si="17"/>
        <v>-12217.189727396264</v>
      </c>
      <c r="M510" s="25">
        <v>-21773.685094361968</v>
      </c>
      <c r="N510" s="25"/>
    </row>
    <row r="511" spans="5:14">
      <c r="E511" s="112">
        <v>44202</v>
      </c>
      <c r="G511" s="25"/>
      <c r="H511" s="53">
        <f>'Equity+Bond_Historical'!Y511</f>
        <v>2.3103470277227964E-2</v>
      </c>
      <c r="I511" s="39">
        <f t="shared" si="15"/>
        <v>5.3377033885075597E-4</v>
      </c>
      <c r="J511" s="25">
        <f t="shared" si="16"/>
        <v>1.2470829852094266E-2</v>
      </c>
      <c r="K511" s="25">
        <f t="shared" si="18"/>
        <v>1.790773899545154E-2</v>
      </c>
      <c r="L511" s="25">
        <f t="shared" si="17"/>
        <v>17907.738995451538</v>
      </c>
      <c r="M511" s="25">
        <v>-20703.094530054066</v>
      </c>
      <c r="N511" s="25"/>
    </row>
    <row r="512" spans="5:14">
      <c r="E512" s="112">
        <v>44203</v>
      </c>
      <c r="G512" s="25"/>
      <c r="H512" s="53">
        <f>'Equity+Bond_Historical'!Y512</f>
        <v>-4.2901466544554628E-3</v>
      </c>
      <c r="I512" s="39">
        <f t="shared" si="15"/>
        <v>1.8405358316735401E-5</v>
      </c>
      <c r="J512" s="25">
        <f t="shared" si="16"/>
        <v>1.1616977290475047E-2</v>
      </c>
      <c r="K512" s="25">
        <f t="shared" si="18"/>
        <v>-2.5123369292564053E-3</v>
      </c>
      <c r="L512" s="25">
        <f t="shared" si="17"/>
        <v>-2512.3369292564053</v>
      </c>
      <c r="M512" s="25">
        <v>-19563.508543474956</v>
      </c>
      <c r="N512" s="25"/>
    </row>
    <row r="513" spans="5:14">
      <c r="E513" s="112">
        <v>44204</v>
      </c>
      <c r="G513" s="25"/>
      <c r="H513" s="53">
        <f>'Equity+Bond_Historical'!Y513</f>
        <v>2.3602685370296694E-2</v>
      </c>
      <c r="I513" s="39">
        <f t="shared" si="15"/>
        <v>5.5708675668921762E-4</v>
      </c>
      <c r="J513" s="25">
        <f t="shared" si="16"/>
        <v>1.4080981878607887E-2</v>
      </c>
      <c r="K513" s="25">
        <f t="shared" si="18"/>
        <v>1.4837795271265395E-2</v>
      </c>
      <c r="L513" s="25">
        <f t="shared" si="17"/>
        <v>14837.795271265395</v>
      </c>
      <c r="M513" s="25">
        <v>-19212.490889396016</v>
      </c>
      <c r="N513" s="25"/>
    </row>
    <row r="514" spans="5:14">
      <c r="E514" s="112">
        <v>44207</v>
      </c>
      <c r="G514" s="25"/>
      <c r="H514" s="53">
        <f>'Equity+Bond_Historical'!Y514</f>
        <v>2.3096041348719138E-2</v>
      </c>
      <c r="I514" s="39">
        <f t="shared" si="15"/>
        <v>5.3342712598174419E-4</v>
      </c>
      <c r="J514" s="25">
        <f t="shared" si="16"/>
        <v>1.576537382884062E-2</v>
      </c>
      <c r="K514" s="25">
        <f t="shared" si="18"/>
        <v>1.1978590172235881E-2</v>
      </c>
      <c r="L514" s="25">
        <f t="shared" si="17"/>
        <v>11978.590172235881</v>
      </c>
      <c r="M514" s="25">
        <v>-17741.539489001145</v>
      </c>
      <c r="N514" s="25"/>
    </row>
    <row r="515" spans="5:14">
      <c r="E515" s="112">
        <v>44208</v>
      </c>
      <c r="G515" s="25"/>
      <c r="H515" s="53">
        <f>'Equity+Bond_Historical'!Y515</f>
        <v>7.9834955653845831E-3</v>
      </c>
      <c r="I515" s="39">
        <f t="shared" si="15"/>
        <v>6.3736201442515298E-5</v>
      </c>
      <c r="J515" s="25">
        <f t="shared" si="16"/>
        <v>1.4860194829981405E-2</v>
      </c>
      <c r="K515" s="25">
        <f t="shared" si="18"/>
        <v>3.6981959007483431E-3</v>
      </c>
      <c r="L515" s="25">
        <f t="shared" si="17"/>
        <v>3698.1959007483433</v>
      </c>
      <c r="M515" s="25">
        <v>-17043.778292996954</v>
      </c>
      <c r="N515" s="25"/>
    </row>
    <row r="516" spans="5:14">
      <c r="E516" s="112">
        <v>44209</v>
      </c>
      <c r="G516" s="25"/>
      <c r="H516" s="53">
        <f>'Equity+Bond_Historical'!Y516</f>
        <v>1.2729827534633378E-2</v>
      </c>
      <c r="I516" s="39">
        <f t="shared" ref="I516:I579" si="19">H516^2</f>
        <v>1.6204850906151013E-4</v>
      </c>
      <c r="J516" s="25">
        <f t="shared" si="16"/>
        <v>1.45605239667562E-2</v>
      </c>
      <c r="K516" s="25">
        <f t="shared" si="18"/>
        <v>6.256034197677892E-3</v>
      </c>
      <c r="L516" s="25">
        <f t="shared" si="17"/>
        <v>6256.0341976778918</v>
      </c>
      <c r="M516" s="25">
        <v>-16109.171313086132</v>
      </c>
      <c r="N516" s="25"/>
    </row>
    <row r="517" spans="5:14">
      <c r="E517" s="112">
        <v>44210</v>
      </c>
      <c r="G517" s="25"/>
      <c r="H517" s="53">
        <f>'Equity+Bond_Historical'!Y517</f>
        <v>-6.8437009736430571E-3</v>
      </c>
      <c r="I517" s="39">
        <f t="shared" si="19"/>
        <v>4.6836243016642925E-5</v>
      </c>
      <c r="J517" s="25">
        <f t="shared" si="16"/>
        <v>1.3683309757182504E-2</v>
      </c>
      <c r="K517" s="25">
        <f t="shared" si="18"/>
        <v>-3.4325361482970122E-3</v>
      </c>
      <c r="L517" s="25">
        <f t="shared" si="17"/>
        <v>-3432.536148297012</v>
      </c>
      <c r="M517" s="25">
        <v>-15561.217656004015</v>
      </c>
      <c r="N517" s="25"/>
    </row>
    <row r="518" spans="5:14">
      <c r="E518" s="112">
        <v>44211</v>
      </c>
      <c r="G518" s="25"/>
      <c r="H518" s="53">
        <f>'Equity+Bond_Historical'!Y518</f>
        <v>-3.6278490870207186E-3</v>
      </c>
      <c r="I518" s="39">
        <f t="shared" si="19"/>
        <v>1.3161288998197062E-5</v>
      </c>
      <c r="J518" s="25">
        <f t="shared" si="16"/>
        <v>1.2693392547860661E-2</v>
      </c>
      <c r="K518" s="25">
        <f t="shared" si="18"/>
        <v>-1.9362398404614426E-3</v>
      </c>
      <c r="L518" s="25">
        <f t="shared" si="17"/>
        <v>-1936.2398404614426</v>
      </c>
      <c r="M518" s="25">
        <v>-14902.944557271769</v>
      </c>
      <c r="N518" s="25"/>
    </row>
    <row r="519" spans="5:14">
      <c r="E519" s="112">
        <v>44215</v>
      </c>
      <c r="G519" s="25"/>
      <c r="H519" s="53">
        <f>'Equity+Bond_Historical'!Y519</f>
        <v>5.67986122798937E-3</v>
      </c>
      <c r="I519" s="39">
        <f t="shared" si="19"/>
        <v>3.2260823569216912E-5</v>
      </c>
      <c r="J519" s="25">
        <f t="shared" si="16"/>
        <v>1.1907686834702801E-2</v>
      </c>
      <c r="K519" s="25">
        <f t="shared" si="18"/>
        <v>3.2678424626929681E-3</v>
      </c>
      <c r="L519" s="25">
        <f t="shared" si="17"/>
        <v>3267.8424626929682</v>
      </c>
      <c r="M519" s="25">
        <v>-14812.0944085828</v>
      </c>
      <c r="N519" s="25"/>
    </row>
    <row r="520" spans="5:14">
      <c r="E520" s="112">
        <v>44216</v>
      </c>
      <c r="G520" s="25"/>
      <c r="H520" s="53">
        <f>'Equity+Bond_Historical'!Y520</f>
        <v>9.5669525505445822E-3</v>
      </c>
      <c r="I520" s="39">
        <f t="shared" si="19"/>
        <v>9.1526581104371481E-5</v>
      </c>
      <c r="J520" s="25">
        <f t="shared" si="16"/>
        <v>1.1586761499919078E-2</v>
      </c>
      <c r="K520" s="25">
        <f t="shared" si="18"/>
        <v>5.8674218423766739E-3</v>
      </c>
      <c r="L520" s="25">
        <f t="shared" si="17"/>
        <v>5867.4218423766742</v>
      </c>
      <c r="M520" s="25">
        <v>-14731.78791504987</v>
      </c>
      <c r="N520" s="25"/>
    </row>
    <row r="521" spans="5:14">
      <c r="E521" s="112">
        <v>44217</v>
      </c>
      <c r="G521" s="25"/>
      <c r="H521" s="53">
        <f>'Equity+Bond_Historical'!Y521</f>
        <v>2.5865486270704283E-3</v>
      </c>
      <c r="I521" s="39">
        <f t="shared" si="19"/>
        <v>6.6902338001999173E-6</v>
      </c>
      <c r="J521" s="25">
        <f t="shared" si="16"/>
        <v>1.0729334593423579E-2</v>
      </c>
      <c r="K521" s="25">
        <f t="shared" si="18"/>
        <v>1.6302705286668664E-3</v>
      </c>
      <c r="L521" s="25">
        <f t="shared" si="17"/>
        <v>1630.2705286668665</v>
      </c>
      <c r="M521" s="25">
        <v>-14623.966741142562</v>
      </c>
      <c r="N521" s="25"/>
    </row>
    <row r="522" spans="5:14">
      <c r="E522" s="112">
        <v>44218</v>
      </c>
      <c r="G522" s="25"/>
      <c r="H522" s="53">
        <f>'Equity+Bond_Historical'!Y522</f>
        <v>-3.4600799195562394E-2</v>
      </c>
      <c r="I522" s="39">
        <f t="shared" si="19"/>
        <v>1.1972153049716312E-3</v>
      </c>
      <c r="J522" s="25">
        <f t="shared" si="16"/>
        <v>1.6656323827325622E-2</v>
      </c>
      <c r="K522" s="25">
        <f t="shared" si="18"/>
        <v>-2.355127582589946E-2</v>
      </c>
      <c r="L522" s="25">
        <f t="shared" si="17"/>
        <v>-23551.275825899458</v>
      </c>
      <c r="M522" s="25">
        <v>-14173.494191186488</v>
      </c>
      <c r="N522" s="25"/>
    </row>
    <row r="523" spans="5:14">
      <c r="E523" s="112">
        <v>44221</v>
      </c>
      <c r="G523" s="25"/>
      <c r="H523" s="53">
        <f>'Equity+Bond_Historical'!Y523</f>
        <v>1.0675206357597783E-3</v>
      </c>
      <c r="I523" s="39">
        <f t="shared" si="19"/>
        <v>1.1396003077729614E-6</v>
      </c>
      <c r="J523" s="25">
        <f t="shared" si="16"/>
        <v>1.5361936563167772E-2</v>
      </c>
      <c r="K523" s="25">
        <f t="shared" si="18"/>
        <v>4.6805643553128986E-4</v>
      </c>
      <c r="L523" s="25">
        <f t="shared" si="17"/>
        <v>468.05643553128988</v>
      </c>
      <c r="M523" s="25">
        <v>-14067.484835208059</v>
      </c>
      <c r="N523" s="25"/>
    </row>
    <row r="524" spans="5:14">
      <c r="E524" s="112">
        <v>44222</v>
      </c>
      <c r="G524" s="25"/>
      <c r="H524" s="53">
        <f>'Equity+Bond_Historical'!Y524</f>
        <v>7.3408628431090306E-3</v>
      </c>
      <c r="I524" s="39">
        <f t="shared" si="19"/>
        <v>5.3888267281338802E-5</v>
      </c>
      <c r="J524" s="25">
        <f t="shared" si="16"/>
        <v>1.444555193882785E-2</v>
      </c>
      <c r="K524" s="25">
        <f t="shared" si="18"/>
        <v>3.4898136748297524E-3</v>
      </c>
      <c r="L524" s="25">
        <f t="shared" si="17"/>
        <v>3489.8136748297525</v>
      </c>
      <c r="M524" s="25">
        <v>-13772.027141257853</v>
      </c>
      <c r="N524" s="25"/>
    </row>
    <row r="525" spans="5:14">
      <c r="E525" s="112">
        <v>44223</v>
      </c>
      <c r="G525" s="25"/>
      <c r="H525" s="53">
        <f>'Equity+Bond_Historical'!Y525</f>
        <v>3.0900368479479836E-4</v>
      </c>
      <c r="I525" s="39">
        <f t="shared" si="19"/>
        <v>9.5483277216763097E-8</v>
      </c>
      <c r="J525" s="25">
        <f t="shared" si="16"/>
        <v>1.3318678526278408E-2</v>
      </c>
      <c r="K525" s="25">
        <f t="shared" si="18"/>
        <v>1.5621783542999339E-4</v>
      </c>
      <c r="L525" s="25">
        <f t="shared" si="17"/>
        <v>156.21783542999339</v>
      </c>
      <c r="M525" s="25">
        <v>-13662.795076677306</v>
      </c>
      <c r="N525" s="25"/>
    </row>
    <row r="526" spans="5:14">
      <c r="E526" s="112">
        <v>44224</v>
      </c>
      <c r="G526" s="25"/>
      <c r="H526" s="53">
        <f>'Equity+Bond_Historical'!Y526</f>
        <v>3.0335257069863007E-3</v>
      </c>
      <c r="I526" s="39">
        <f t="shared" si="19"/>
        <v>9.2022782149467346E-6</v>
      </c>
      <c r="J526" s="25">
        <f t="shared" si="16"/>
        <v>1.2335293258193708E-2</v>
      </c>
      <c r="K526" s="25">
        <f t="shared" si="18"/>
        <v>1.6633653137180405E-3</v>
      </c>
      <c r="L526" s="25">
        <f t="shared" si="17"/>
        <v>1663.3653137180404</v>
      </c>
      <c r="M526" s="25">
        <v>-13602.164861970397</v>
      </c>
      <c r="N526" s="25"/>
    </row>
    <row r="527" spans="5:14">
      <c r="E527" s="112">
        <v>44225</v>
      </c>
      <c r="G527" s="25"/>
      <c r="H527" s="53">
        <f>'Equity+Bond_Historical'!Y527</f>
        <v>6.0373486785077046E-3</v>
      </c>
      <c r="I527" s="39">
        <f t="shared" si="19"/>
        <v>3.6449579065878726E-5</v>
      </c>
      <c r="J527" s="25">
        <f t="shared" si="16"/>
        <v>1.1610468451387959E-2</v>
      </c>
      <c r="K527" s="25">
        <f t="shared" si="18"/>
        <v>3.5743565938595773E-3</v>
      </c>
      <c r="L527" s="25">
        <f t="shared" si="17"/>
        <v>3574.3565938595771</v>
      </c>
      <c r="M527" s="25">
        <v>-13451.091535696338</v>
      </c>
      <c r="N527" s="25"/>
    </row>
    <row r="528" spans="5:14">
      <c r="E528" s="112">
        <v>44228</v>
      </c>
      <c r="G528" s="25"/>
      <c r="H528" s="53">
        <f>'Equity+Bond_Historical'!Y528</f>
        <v>-1.0979244852297015E-2</v>
      </c>
      <c r="I528" s="39">
        <f t="shared" si="19"/>
        <v>1.2054381752669051E-4</v>
      </c>
      <c r="J528" s="25">
        <f t="shared" si="16"/>
        <v>1.1517990434124235E-2</v>
      </c>
      <c r="K528" s="25">
        <f t="shared" si="18"/>
        <v>-6.9059562946658503E-3</v>
      </c>
      <c r="L528" s="25">
        <f t="shared" si="17"/>
        <v>-6905.9562946658507</v>
      </c>
      <c r="M528" s="25">
        <v>-13306.136314472418</v>
      </c>
      <c r="N528" s="25"/>
    </row>
    <row r="529" spans="5:14">
      <c r="E529" s="112">
        <v>44229</v>
      </c>
      <c r="G529" s="25"/>
      <c r="H529" s="53">
        <f>'Equity+Bond_Historical'!Y529</f>
        <v>-1.8703940157500844E-2</v>
      </c>
      <c r="I529" s="39">
        <f t="shared" si="19"/>
        <v>3.498373774153727E-4</v>
      </c>
      <c r="J529" s="25">
        <f t="shared" si="16"/>
        <v>1.2854574855155527E-2</v>
      </c>
      <c r="K529" s="25">
        <f t="shared" si="18"/>
        <v>-1.1859257213126534E-2</v>
      </c>
      <c r="L529" s="25">
        <f t="shared" si="17"/>
        <v>-11859.257213126533</v>
      </c>
      <c r="M529" s="25">
        <v>-13111.775100232244</v>
      </c>
      <c r="N529" s="25"/>
    </row>
    <row r="530" spans="5:14">
      <c r="E530" s="112">
        <v>44230</v>
      </c>
      <c r="G530" s="25"/>
      <c r="H530" s="53">
        <f>'Equity+Bond_Historical'!Y530</f>
        <v>1.3076053553307217E-2</v>
      </c>
      <c r="I530" s="39">
        <f t="shared" si="19"/>
        <v>1.7098317652895829E-4</v>
      </c>
      <c r="J530" s="25">
        <f t="shared" si="16"/>
        <v>1.2888039299293006E-2</v>
      </c>
      <c r="K530" s="25">
        <f t="shared" si="18"/>
        <v>7.4288240217435303E-3</v>
      </c>
      <c r="L530" s="25">
        <f t="shared" si="17"/>
        <v>7428.8240217435305</v>
      </c>
      <c r="M530" s="25">
        <v>-13029.055879328826</v>
      </c>
      <c r="N530" s="25"/>
    </row>
    <row r="531" spans="5:14">
      <c r="E531" s="112">
        <v>44231</v>
      </c>
      <c r="G531" s="25"/>
      <c r="H531" s="53">
        <f>'Equity+Bond_Historical'!Y531</f>
        <v>-7.3207554858713631E-3</v>
      </c>
      <c r="I531" s="39">
        <f t="shared" si="19"/>
        <v>5.359346088391566E-5</v>
      </c>
      <c r="J531" s="25">
        <f t="shared" si="16"/>
        <v>1.2215782519580566E-2</v>
      </c>
      <c r="K531" s="25">
        <f t="shared" si="18"/>
        <v>-4.1482999149187469E-3</v>
      </c>
      <c r="L531" s="25">
        <f t="shared" si="17"/>
        <v>-4148.2999149187472</v>
      </c>
      <c r="M531" s="25">
        <v>-12698.203517193531</v>
      </c>
      <c r="N531" s="25"/>
    </row>
    <row r="532" spans="5:14">
      <c r="E532" s="112">
        <v>44232</v>
      </c>
      <c r="G532" s="25"/>
      <c r="H532" s="53">
        <f>'Equity+Bond_Historical'!Y532</f>
        <v>2.6464690723256561E-2</v>
      </c>
      <c r="I532" s="39">
        <f t="shared" si="19"/>
        <v>7.0037985507762188E-4</v>
      </c>
      <c r="J532" s="25">
        <f t="shared" si="16"/>
        <v>1.5228214584857935E-2</v>
      </c>
      <c r="K532" s="25">
        <f t="shared" si="18"/>
        <v>1.5821462581075328E-2</v>
      </c>
      <c r="L532" s="25">
        <f t="shared" si="17"/>
        <v>15821.462581075328</v>
      </c>
      <c r="M532" s="25">
        <v>-12647.148633181871</v>
      </c>
      <c r="N532" s="25"/>
    </row>
    <row r="533" spans="5:14">
      <c r="E533" s="112">
        <v>44235</v>
      </c>
      <c r="G533" s="25"/>
      <c r="H533" s="53">
        <f>'Equity+Bond_Historical'!Y533</f>
        <v>5.3159545460578902E-3</v>
      </c>
      <c r="I533" s="39">
        <f t="shared" si="19"/>
        <v>2.8259372735753549E-5</v>
      </c>
      <c r="J533" s="25">
        <f t="shared" si="16"/>
        <v>1.4189878344667757E-2</v>
      </c>
      <c r="K533" s="25">
        <f t="shared" si="18"/>
        <v>2.5493729216255752E-3</v>
      </c>
      <c r="L533" s="25">
        <f t="shared" si="17"/>
        <v>2549.3729216255751</v>
      </c>
      <c r="M533" s="25">
        <v>-12588.779130989638</v>
      </c>
      <c r="N533" s="25"/>
    </row>
    <row r="534" spans="5:14">
      <c r="E534" s="112">
        <v>44236</v>
      </c>
      <c r="G534" s="25"/>
      <c r="H534" s="53">
        <f>'Equity+Bond_Historical'!Y534</f>
        <v>2.2913289718187041E-3</v>
      </c>
      <c r="I534" s="39">
        <f t="shared" si="19"/>
        <v>5.2501884570957597E-6</v>
      </c>
      <c r="J534" s="25">
        <f t="shared" si="16"/>
        <v>1.311248559921286E-2</v>
      </c>
      <c r="K534" s="25">
        <f t="shared" si="18"/>
        <v>1.1792608262588225E-3</v>
      </c>
      <c r="L534" s="25">
        <f t="shared" si="17"/>
        <v>1179.2608262588226</v>
      </c>
      <c r="M534" s="25">
        <v>-12520.542864231364</v>
      </c>
      <c r="N534" s="25"/>
    </row>
    <row r="535" spans="5:14">
      <c r="E535" s="112">
        <v>44237</v>
      </c>
      <c r="G535" s="25"/>
      <c r="H535" s="53">
        <f>'Equity+Bond_Historical'!Y535</f>
        <v>-1.3093730419778564E-2</v>
      </c>
      <c r="I535" s="39">
        <f t="shared" si="19"/>
        <v>1.7144577630583453E-4</v>
      </c>
      <c r="J535" s="25">
        <f t="shared" si="16"/>
        <v>1.3109674032828015E-2</v>
      </c>
      <c r="K535" s="25">
        <f t="shared" si="18"/>
        <v>-7.2925508932137071E-3</v>
      </c>
      <c r="L535" s="25">
        <f t="shared" si="17"/>
        <v>-7292.5508932137072</v>
      </c>
      <c r="M535" s="25">
        <v>-12216.77568284349</v>
      </c>
      <c r="N535" s="25"/>
    </row>
    <row r="536" spans="5:14">
      <c r="E536" s="112">
        <v>44238</v>
      </c>
      <c r="G536" s="25"/>
      <c r="H536" s="53">
        <f>'Equity+Bond_Historical'!Y536</f>
        <v>-1.2084409016477032E-2</v>
      </c>
      <c r="I536" s="39">
        <f t="shared" si="19"/>
        <v>1.4603294127751141E-4</v>
      </c>
      <c r="J536" s="25">
        <f t="shared" si="16"/>
        <v>1.2961055568570837E-2</v>
      </c>
      <c r="K536" s="25">
        <f t="shared" si="18"/>
        <v>-6.7318529495197996E-3</v>
      </c>
      <c r="L536" s="25">
        <f t="shared" si="17"/>
        <v>-6731.8529495197999</v>
      </c>
      <c r="M536" s="25">
        <v>-11709.746328782012</v>
      </c>
      <c r="N536" s="25"/>
    </row>
    <row r="537" spans="5:14">
      <c r="E537" s="112">
        <v>44239</v>
      </c>
      <c r="G537" s="25"/>
      <c r="H537" s="53">
        <f>'Equity+Bond_Historical'!Y537</f>
        <v>-1.3299111425455016E-2</v>
      </c>
      <c r="I537" s="39">
        <f t="shared" si="19"/>
        <v>1.7686636470666813E-4</v>
      </c>
      <c r="J537" s="25">
        <f t="shared" si="16"/>
        <v>1.3012323848561567E-2</v>
      </c>
      <c r="K537" s="25">
        <f t="shared" si="18"/>
        <v>-7.493476502625853E-3</v>
      </c>
      <c r="L537" s="25">
        <f t="shared" si="17"/>
        <v>-7493.4765026258528</v>
      </c>
      <c r="M537" s="25">
        <v>-11643.197736314785</v>
      </c>
      <c r="N537" s="25"/>
    </row>
    <row r="538" spans="5:14">
      <c r="E538" s="112">
        <v>44243</v>
      </c>
      <c r="G538" s="25"/>
      <c r="H538" s="53">
        <f>'Equity+Bond_Historical'!Y538</f>
        <v>5.3389866482040603E-3</v>
      </c>
      <c r="I538" s="39">
        <f t="shared" si="19"/>
        <v>2.8504778429701225E-5</v>
      </c>
      <c r="J538" s="25">
        <f t="shared" si="16"/>
        <v>1.2173668424650093E-2</v>
      </c>
      <c r="K538" s="25">
        <f t="shared" si="18"/>
        <v>2.9964364339901644E-3</v>
      </c>
      <c r="L538" s="25">
        <f t="shared" si="17"/>
        <v>2996.4364339901645</v>
      </c>
      <c r="M538" s="25">
        <v>-11586.995152282754</v>
      </c>
      <c r="N538" s="25"/>
    </row>
    <row r="539" spans="5:14">
      <c r="E539" s="112">
        <v>44244</v>
      </c>
      <c r="G539" s="25"/>
      <c r="H539" s="53">
        <f>'Equity+Bond_Historical'!Y539</f>
        <v>-7.6338252945548062E-3</v>
      </c>
      <c r="I539" s="39">
        <f t="shared" si="19"/>
        <v>5.8275288627784772E-5</v>
      </c>
      <c r="J539" s="25">
        <f t="shared" si="16"/>
        <v>1.1606453625913988E-2</v>
      </c>
      <c r="K539" s="25">
        <f t="shared" si="18"/>
        <v>-4.5795398829984154E-3</v>
      </c>
      <c r="L539" s="25">
        <f t="shared" si="17"/>
        <v>-4579.5398829984151</v>
      </c>
      <c r="M539" s="25">
        <v>-11487.271157182833</v>
      </c>
      <c r="N539" s="25"/>
    </row>
    <row r="540" spans="5:14">
      <c r="E540" s="112">
        <v>44245</v>
      </c>
      <c r="G540" s="25"/>
      <c r="H540" s="53">
        <f>'Equity+Bond_Historical'!Y540</f>
        <v>1.3322094263838296E-2</v>
      </c>
      <c r="I540" s="39">
        <f t="shared" si="19"/>
        <v>1.7747819557459323E-4</v>
      </c>
      <c r="J540" s="25">
        <f t="shared" si="16"/>
        <v>1.1879605643332913E-2</v>
      </c>
      <c r="K540" s="25">
        <f t="shared" si="18"/>
        <v>8.3825096001215703E-3</v>
      </c>
      <c r="L540" s="25">
        <f t="shared" si="17"/>
        <v>8382.5096001215697</v>
      </c>
      <c r="M540" s="25">
        <v>-11230.576022795643</v>
      </c>
      <c r="N540" s="25"/>
    </row>
    <row r="541" spans="5:14">
      <c r="E541" s="112">
        <v>44246</v>
      </c>
      <c r="G541" s="25"/>
      <c r="H541" s="53">
        <f>'Equity+Bond_Historical'!Y541</f>
        <v>8.5948814843924276E-3</v>
      </c>
      <c r="I541" s="39">
        <f t="shared" si="19"/>
        <v>7.3871987730751774E-5</v>
      </c>
      <c r="J541" s="25">
        <f t="shared" si="16"/>
        <v>1.1447142606980742E-2</v>
      </c>
      <c r="K541" s="25">
        <f t="shared" si="18"/>
        <v>5.283709916983687E-3</v>
      </c>
      <c r="L541" s="25">
        <f t="shared" si="17"/>
        <v>5283.7099169836874</v>
      </c>
      <c r="M541" s="25">
        <v>-11155.839124070793</v>
      </c>
      <c r="N541" s="25"/>
    </row>
    <row r="542" spans="5:14">
      <c r="E542" s="112">
        <v>44249</v>
      </c>
      <c r="G542" s="25"/>
      <c r="H542" s="53">
        <f>'Equity+Bond_Historical'!Y542</f>
        <v>-2.8856235164446156E-2</v>
      </c>
      <c r="I542" s="39">
        <f t="shared" si="19"/>
        <v>8.3268230786581884E-4</v>
      </c>
      <c r="J542" s="25">
        <f t="shared" si="16"/>
        <v>1.5371527541683801E-2</v>
      </c>
      <c r="K542" s="25">
        <f t="shared" si="18"/>
        <v>-1.8409571205623535E-2</v>
      </c>
      <c r="L542" s="25">
        <f t="shared" si="17"/>
        <v>-18409.571205623535</v>
      </c>
      <c r="M542" s="25">
        <v>-11052.059615294136</v>
      </c>
      <c r="N542" s="25"/>
    </row>
    <row r="543" spans="5:14">
      <c r="E543" s="112">
        <v>44250</v>
      </c>
      <c r="G543" s="25"/>
      <c r="H543" s="53">
        <f>'Equity+Bond_Historical'!Y543</f>
        <v>-5.7982547368537031E-3</v>
      </c>
      <c r="I543" s="39">
        <f t="shared" si="19"/>
        <v>3.3619757993446409E-5</v>
      </c>
      <c r="J543" s="25">
        <f t="shared" si="16"/>
        <v>1.4348666970107329E-2</v>
      </c>
      <c r="K543" s="25">
        <f t="shared" si="18"/>
        <v>-2.7547447343719772E-3</v>
      </c>
      <c r="L543" s="25">
        <f t="shared" si="17"/>
        <v>-2754.7447343719773</v>
      </c>
      <c r="M543" s="25">
        <v>-11006.325908909534</v>
      </c>
      <c r="N543" s="25"/>
    </row>
    <row r="544" spans="5:14">
      <c r="E544" s="112">
        <v>44251</v>
      </c>
      <c r="G544" s="25"/>
      <c r="H544" s="53">
        <f>'Equity+Bond_Historical'!Y544</f>
        <v>-9.3438422549102281E-3</v>
      </c>
      <c r="I544" s="39">
        <f t="shared" si="19"/>
        <v>8.730738808464585E-5</v>
      </c>
      <c r="J544" s="25">
        <f t="shared" si="16"/>
        <v>1.3714872054047336E-2</v>
      </c>
      <c r="K544" s="25">
        <f t="shared" si="18"/>
        <v>-4.7557064527805918E-3</v>
      </c>
      <c r="L544" s="25">
        <f t="shared" si="17"/>
        <v>-4755.7064527805915</v>
      </c>
      <c r="M544" s="25">
        <v>-10868.334101190814</v>
      </c>
      <c r="N544" s="25"/>
    </row>
    <row r="545" spans="5:14">
      <c r="E545" s="112">
        <v>44252</v>
      </c>
      <c r="G545" s="25"/>
      <c r="H545" s="53">
        <f>'Equity+Bond_Historical'!Y545</f>
        <v>2.8987656879730074E-2</v>
      </c>
      <c r="I545" s="39">
        <f t="shared" si="19"/>
        <v>8.4028425137696228E-4</v>
      </c>
      <c r="J545" s="25">
        <f t="shared" si="16"/>
        <v>1.690933753423237E-2</v>
      </c>
      <c r="K545" s="25">
        <f t="shared" si="18"/>
        <v>1.5435562098434802E-2</v>
      </c>
      <c r="L545" s="25">
        <f t="shared" si="17"/>
        <v>15435.562098434802</v>
      </c>
      <c r="M545" s="25">
        <v>-10854.544097423159</v>
      </c>
      <c r="N545" s="25"/>
    </row>
    <row r="546" spans="5:14">
      <c r="E546" s="112">
        <v>44253</v>
      </c>
      <c r="G546" s="25"/>
      <c r="H546" s="53">
        <f>'Equity+Bond_Historical'!Y546</f>
        <v>-2.7120089785197046E-2</v>
      </c>
      <c r="I546" s="39">
        <f t="shared" si="19"/>
        <v>7.3549926995714922E-4</v>
      </c>
      <c r="J546" s="25">
        <f t="shared" si="16"/>
        <v>1.87979182880228E-2</v>
      </c>
      <c r="K546" s="25">
        <f t="shared" si="18"/>
        <v>-1.1712932144367786E-2</v>
      </c>
      <c r="L546" s="25">
        <f t="shared" si="17"/>
        <v>-11712.932144367785</v>
      </c>
      <c r="M546" s="25">
        <v>-10825.865082012313</v>
      </c>
      <c r="N546" s="25"/>
    </row>
    <row r="547" spans="5:14">
      <c r="E547" s="112">
        <v>44256</v>
      </c>
      <c r="G547" s="25"/>
      <c r="H547" s="53">
        <f>'Equity+Bond_Historical'!Y547</f>
        <v>-1.2596460221160713E-2</v>
      </c>
      <c r="I547" s="39">
        <f t="shared" si="19"/>
        <v>1.586708101032842E-4</v>
      </c>
      <c r="J547" s="25">
        <f t="shared" si="16"/>
        <v>1.8004390955658492E-2</v>
      </c>
      <c r="K547" s="25">
        <f t="shared" si="18"/>
        <v>-4.8937283690611592E-3</v>
      </c>
      <c r="L547" s="25">
        <f t="shared" si="17"/>
        <v>-4893.7283690611594</v>
      </c>
      <c r="M547" s="25">
        <v>-10743.581219623376</v>
      </c>
      <c r="N547" s="25"/>
    </row>
    <row r="548" spans="5:14">
      <c r="E548" s="112">
        <v>44257</v>
      </c>
      <c r="G548" s="25"/>
      <c r="H548" s="53">
        <f>'Equity+Bond_Historical'!Y548</f>
        <v>8.6478351776745534E-3</v>
      </c>
      <c r="I548" s="39">
        <f t="shared" si="19"/>
        <v>7.4785053260225477E-5</v>
      </c>
      <c r="J548" s="25">
        <f t="shared" si="16"/>
        <v>1.6933757339131845E-2</v>
      </c>
      <c r="K548" s="25">
        <f t="shared" si="18"/>
        <v>3.5077615757394755E-3</v>
      </c>
      <c r="L548" s="25">
        <f t="shared" si="17"/>
        <v>3507.7615757394756</v>
      </c>
      <c r="M548" s="25">
        <v>-10735.970661927846</v>
      </c>
      <c r="N548" s="25"/>
    </row>
    <row r="549" spans="5:14">
      <c r="E549" s="112">
        <v>44258</v>
      </c>
      <c r="G549" s="25"/>
      <c r="H549" s="53">
        <f>'Equity+Bond_Historical'!Y549</f>
        <v>-1.084042060284216E-2</v>
      </c>
      <c r="I549" s="39">
        <f t="shared" si="19"/>
        <v>1.1751471884652477E-4</v>
      </c>
      <c r="J549" s="25">
        <f t="shared" si="16"/>
        <v>1.6166834099615487E-2</v>
      </c>
      <c r="K549" s="25">
        <f t="shared" si="18"/>
        <v>-4.6751322273263013E-3</v>
      </c>
      <c r="L549" s="25">
        <f t="shared" si="17"/>
        <v>-4675.1322273263013</v>
      </c>
      <c r="M549" s="25">
        <v>-10703.962602194591</v>
      </c>
      <c r="N549" s="25"/>
    </row>
    <row r="550" spans="5:14">
      <c r="E550" s="112">
        <v>44259</v>
      </c>
      <c r="G550" s="25"/>
      <c r="H550" s="53">
        <f>'Equity+Bond_Historical'!Y550</f>
        <v>7.7546831243354144E-3</v>
      </c>
      <c r="I550" s="39">
        <f t="shared" si="19"/>
        <v>6.0135110358852468E-5</v>
      </c>
      <c r="J550" s="25">
        <f t="shared" si="16"/>
        <v>1.520466417378708E-2</v>
      </c>
      <c r="K550" s="25">
        <f t="shared" si="18"/>
        <v>3.5030002808558221E-3</v>
      </c>
      <c r="L550" s="25">
        <f t="shared" si="17"/>
        <v>3503.000280855822</v>
      </c>
      <c r="M550" s="25">
        <v>-10649.026299243253</v>
      </c>
      <c r="N550" s="25"/>
    </row>
    <row r="551" spans="5:14">
      <c r="E551" s="112">
        <v>44260</v>
      </c>
      <c r="G551" s="25"/>
      <c r="H551" s="53">
        <f>'Equity+Bond_Historical'!Y551</f>
        <v>-4.7633764667095353E-3</v>
      </c>
      <c r="I551" s="39">
        <f t="shared" si="19"/>
        <v>2.2689755363602216E-5</v>
      </c>
      <c r="J551" s="25">
        <f t="shared" si="16"/>
        <v>1.4138882701491587E-2</v>
      </c>
      <c r="K551" s="25">
        <f t="shared" si="18"/>
        <v>-2.2879112410581692E-3</v>
      </c>
      <c r="L551" s="25">
        <f t="shared" si="17"/>
        <v>-2287.9112410581693</v>
      </c>
      <c r="M551" s="25">
        <v>-10600.606323643682</v>
      </c>
      <c r="N551" s="25"/>
    </row>
    <row r="552" spans="5:14">
      <c r="E552" s="112">
        <v>44263</v>
      </c>
      <c r="G552" s="25"/>
      <c r="H552" s="53">
        <f>'Equity+Bond_Historical'!Y552</f>
        <v>-5.1905611647607682E-3</v>
      </c>
      <c r="I552" s="39">
        <f t="shared" si="19"/>
        <v>2.6941925205122664E-5</v>
      </c>
      <c r="J552" s="25">
        <f t="shared" si="16"/>
        <v>1.3189506898300851E-2</v>
      </c>
      <c r="K552" s="25">
        <f t="shared" si="18"/>
        <v>-2.6810216388368923E-3</v>
      </c>
      <c r="L552" s="25">
        <f t="shared" si="17"/>
        <v>-2681.0216388368922</v>
      </c>
      <c r="M552" s="25">
        <v>-10471.913545574367</v>
      </c>
      <c r="N552" s="25"/>
    </row>
    <row r="553" spans="5:14">
      <c r="E553" s="112">
        <v>44264</v>
      </c>
      <c r="G553" s="25"/>
      <c r="H553" s="53">
        <f>'Equity+Bond_Historical'!Y553</f>
        <v>-2.1531544641871085E-3</v>
      </c>
      <c r="I553" s="39">
        <f t="shared" si="19"/>
        <v>4.6360741466488742E-6</v>
      </c>
      <c r="J553" s="25">
        <f t="shared" si="16"/>
        <v>1.2188684896627453E-2</v>
      </c>
      <c r="K553" s="25">
        <f t="shared" si="18"/>
        <v>-1.1921961772206364E-3</v>
      </c>
      <c r="L553" s="25">
        <f t="shared" si="17"/>
        <v>-1192.1961772206364</v>
      </c>
      <c r="M553" s="25">
        <v>-10378.175853149274</v>
      </c>
      <c r="N553" s="25"/>
    </row>
    <row r="554" spans="5:14">
      <c r="E554" s="112">
        <v>44265</v>
      </c>
      <c r="G554" s="25"/>
      <c r="H554" s="53">
        <f>'Equity+Bond_Historical'!Y554</f>
        <v>1.0107530531020838E-2</v>
      </c>
      <c r="I554" s="39">
        <f t="shared" si="19"/>
        <v>1.0216217343551839E-4</v>
      </c>
      <c r="J554" s="25">
        <f t="shared" si="16"/>
        <v>1.1899737795355443E-2</v>
      </c>
      <c r="K554" s="25">
        <f t="shared" si="18"/>
        <v>6.0560480149134703E-3</v>
      </c>
      <c r="L554" s="25">
        <f t="shared" si="17"/>
        <v>6056.0480149134701</v>
      </c>
      <c r="M554" s="25">
        <v>-10375.973062839679</v>
      </c>
      <c r="N554" s="25"/>
    </row>
    <row r="555" spans="5:14">
      <c r="E555" s="112">
        <v>44266</v>
      </c>
      <c r="G555" s="25"/>
      <c r="H555" s="53">
        <f>'Equity+Bond_Historical'!Y555</f>
        <v>7.3083747174491689E-3</v>
      </c>
      <c r="I555" s="39">
        <f t="shared" si="19"/>
        <v>5.3412341010650222E-5</v>
      </c>
      <c r="J555" s="25">
        <f t="shared" si="16"/>
        <v>1.1330271259333414E-2</v>
      </c>
      <c r="K555" s="25">
        <f t="shared" si="18"/>
        <v>4.4852278711573689E-3</v>
      </c>
      <c r="L555" s="25">
        <f t="shared" si="17"/>
        <v>4485.227871157369</v>
      </c>
      <c r="M555" s="25">
        <v>-10339.22343695376</v>
      </c>
      <c r="N555" s="25"/>
    </row>
    <row r="556" spans="5:14">
      <c r="E556" s="112">
        <v>44267</v>
      </c>
      <c r="G556" s="25"/>
      <c r="H556" s="53">
        <f>'Equity+Bond_Historical'!Y556</f>
        <v>1.9812565626575986E-2</v>
      </c>
      <c r="I556" s="39">
        <f t="shared" si="19"/>
        <v>3.9253775670738028E-4</v>
      </c>
      <c r="J556" s="25">
        <f t="shared" si="16"/>
        <v>1.2961460307182685E-2</v>
      </c>
      <c r="K556" s="25">
        <f t="shared" si="18"/>
        <v>1.2770312011242476E-2</v>
      </c>
      <c r="L556" s="25">
        <f t="shared" si="17"/>
        <v>12770.312011242477</v>
      </c>
      <c r="M556" s="25">
        <v>-10074.665685840249</v>
      </c>
      <c r="N556" s="25"/>
    </row>
    <row r="557" spans="5:14">
      <c r="E557" s="112">
        <v>44270</v>
      </c>
      <c r="G557" s="25"/>
      <c r="H557" s="53">
        <f>'Equity+Bond_Historical'!Y557</f>
        <v>-3.5427824738631791E-3</v>
      </c>
      <c r="I557" s="39">
        <f t="shared" si="19"/>
        <v>1.2551307657112108E-5</v>
      </c>
      <c r="J557" s="25">
        <f t="shared" si="16"/>
        <v>1.2028392720934838E-2</v>
      </c>
      <c r="K557" s="25">
        <f t="shared" si="18"/>
        <v>-1.9961430041430905E-3</v>
      </c>
      <c r="L557" s="25">
        <f t="shared" si="17"/>
        <v>-1996.1430041430906</v>
      </c>
      <c r="M557" s="25">
        <v>-9981.5796022538052</v>
      </c>
      <c r="N557" s="25"/>
    </row>
    <row r="558" spans="5:14">
      <c r="E558" s="112">
        <v>44271</v>
      </c>
      <c r="G558" s="25"/>
      <c r="H558" s="53">
        <f>'Equity+Bond_Historical'!Y558</f>
        <v>-7.4168204797671142E-3</v>
      </c>
      <c r="I558" s="39">
        <f t="shared" si="19"/>
        <v>5.5009226029092884E-5</v>
      </c>
      <c r="J558" s="25">
        <f t="shared" si="16"/>
        <v>1.1455622228235637E-2</v>
      </c>
      <c r="K558" s="25">
        <f t="shared" si="18"/>
        <v>-4.5030966237925478E-3</v>
      </c>
      <c r="L558" s="25">
        <f t="shared" si="17"/>
        <v>-4503.0966237925477</v>
      </c>
      <c r="M558" s="25">
        <v>-9792.7877434129387</v>
      </c>
      <c r="N558" s="25"/>
    </row>
    <row r="559" spans="5:14">
      <c r="E559" s="112">
        <v>44272</v>
      </c>
      <c r="G559" s="25"/>
      <c r="H559" s="53">
        <f>'Equity+Bond_Historical'!Y559</f>
        <v>-2.2702293000084182E-3</v>
      </c>
      <c r="I559" s="39">
        <f t="shared" si="19"/>
        <v>5.1539410746167124E-6</v>
      </c>
      <c r="J559" s="25">
        <f t="shared" si="16"/>
        <v>1.0598097928488487E-2</v>
      </c>
      <c r="K559" s="25">
        <f t="shared" si="18"/>
        <v>-1.4472785938383684E-3</v>
      </c>
      <c r="L559" s="25">
        <f t="shared" si="17"/>
        <v>-1447.2785938383684</v>
      </c>
      <c r="M559" s="25">
        <v>-9786.1585495558975</v>
      </c>
      <c r="N559" s="25"/>
    </row>
    <row r="560" spans="5:14">
      <c r="E560" s="112">
        <v>44273</v>
      </c>
      <c r="G560" s="25"/>
      <c r="H560" s="53">
        <f>'Equity+Bond_Historical'!Y560</f>
        <v>7.9758173007754615E-3</v>
      </c>
      <c r="I560" s="39">
        <f t="shared" si="19"/>
        <v>6.3613661615349165E-5</v>
      </c>
      <c r="J560" s="25">
        <f t="shared" si="16"/>
        <v>1.0247622992131371E-2</v>
      </c>
      <c r="K560" s="25">
        <f t="shared" si="18"/>
        <v>5.4960207879165349E-3</v>
      </c>
      <c r="L560" s="25">
        <f t="shared" si="17"/>
        <v>5496.0207879165346</v>
      </c>
      <c r="M560" s="25">
        <v>-9694.7762761946778</v>
      </c>
      <c r="N560" s="25"/>
    </row>
    <row r="561" spans="5:14">
      <c r="E561" s="112">
        <v>44274</v>
      </c>
      <c r="G561" s="25"/>
      <c r="H561" s="53">
        <f>'Equity+Bond_Historical'!Y561</f>
        <v>-1.1918582358344918E-2</v>
      </c>
      <c r="I561" s="39">
        <f t="shared" si="19"/>
        <v>1.4205260543265072E-4</v>
      </c>
      <c r="J561" s="25">
        <f t="shared" si="16"/>
        <v>1.0515208093776755E-2</v>
      </c>
      <c r="K561" s="25">
        <f t="shared" si="18"/>
        <v>-8.4938103551987255E-3</v>
      </c>
      <c r="L561" s="25">
        <f t="shared" si="17"/>
        <v>-8493.810355198726</v>
      </c>
      <c r="M561" s="25">
        <v>-9693.9103356351279</v>
      </c>
      <c r="N561" s="25"/>
    </row>
    <row r="562" spans="5:14">
      <c r="E562" s="112">
        <v>44277</v>
      </c>
      <c r="G562" s="25"/>
      <c r="H562" s="53">
        <f>'Equity+Bond_Historical'!Y562</f>
        <v>5.716147591879919E-4</v>
      </c>
      <c r="I562" s="39">
        <f t="shared" si="19"/>
        <v>3.2674343292154594E-7</v>
      </c>
      <c r="J562" s="25">
        <f t="shared" si="16"/>
        <v>9.6970703092249585E-3</v>
      </c>
      <c r="K562" s="25">
        <f t="shared" si="18"/>
        <v>3.9699648340662532E-4</v>
      </c>
      <c r="L562" s="25">
        <f t="shared" si="17"/>
        <v>396.99648340662532</v>
      </c>
      <c r="M562" s="25">
        <v>-9631.9005017594664</v>
      </c>
      <c r="N562" s="25"/>
    </row>
    <row r="563" spans="5:14">
      <c r="E563" s="112">
        <v>44278</v>
      </c>
      <c r="G563" s="25"/>
      <c r="H563" s="53">
        <f>'Equity+Bond_Historical'!Y563</f>
        <v>3.0103413616774967E-3</v>
      </c>
      <c r="I563" s="39">
        <f t="shared" si="19"/>
        <v>9.062155113826325E-6</v>
      </c>
      <c r="J563" s="25">
        <f t="shared" si="16"/>
        <v>9.0159591814636293E-3</v>
      </c>
      <c r="K563" s="25">
        <f t="shared" si="18"/>
        <v>2.2671293482932659E-3</v>
      </c>
      <c r="L563" s="25">
        <f t="shared" si="17"/>
        <v>2267.129348293266</v>
      </c>
      <c r="M563" s="25">
        <v>-9601.3070178064827</v>
      </c>
      <c r="N563" s="25"/>
    </row>
    <row r="564" spans="5:14">
      <c r="E564" s="112">
        <v>44279</v>
      </c>
      <c r="G564" s="25"/>
      <c r="H564" s="53">
        <f>'Equity+Bond_Historical'!Y564</f>
        <v>7.2253703767801245E-3</v>
      </c>
      <c r="I564" s="39">
        <f t="shared" si="19"/>
        <v>5.2205977081651759E-5</v>
      </c>
      <c r="J564" s="25">
        <f t="shared" si="16"/>
        <v>8.7707062731454729E-3</v>
      </c>
      <c r="K564" s="25">
        <f t="shared" si="18"/>
        <v>5.8526058226898176E-3</v>
      </c>
      <c r="L564" s="25">
        <f t="shared" si="17"/>
        <v>5852.6058226898176</v>
      </c>
      <c r="M564" s="25">
        <v>-9396.8728524252529</v>
      </c>
      <c r="N564" s="25"/>
    </row>
    <row r="565" spans="5:14">
      <c r="E565" s="112">
        <v>44280</v>
      </c>
      <c r="G565" s="25"/>
      <c r="H565" s="53">
        <f>'Equity+Bond_Historical'!Y565</f>
        <v>5.9298944436513273E-3</v>
      </c>
      <c r="I565" s="39">
        <f t="shared" si="19"/>
        <v>3.5163648112846887E-5</v>
      </c>
      <c r="J565" s="25">
        <f t="shared" si="16"/>
        <v>8.4060122809362699E-3</v>
      </c>
      <c r="K565" s="25">
        <f t="shared" si="18"/>
        <v>4.937572589425415E-3</v>
      </c>
      <c r="L565" s="25">
        <f t="shared" si="17"/>
        <v>4937.5725894254147</v>
      </c>
      <c r="M565" s="25">
        <v>-9386.1641804286537</v>
      </c>
      <c r="N565" s="25"/>
    </row>
    <row r="566" spans="5:14">
      <c r="E566" s="112">
        <v>44281</v>
      </c>
      <c r="G566" s="25"/>
      <c r="H566" s="53">
        <f>'Equity+Bond_Historical'!Y566</f>
        <v>-4.5184612644941606E-3</v>
      </c>
      <c r="I566" s="39">
        <f t="shared" si="19"/>
        <v>2.0416492198734168E-5</v>
      </c>
      <c r="J566" s="25">
        <f t="shared" si="16"/>
        <v>7.945084010063946E-3</v>
      </c>
      <c r="K566" s="25">
        <f t="shared" si="18"/>
        <v>-3.9255601932245612E-3</v>
      </c>
      <c r="L566" s="25">
        <f t="shared" si="17"/>
        <v>-3925.5601932245613</v>
      </c>
      <c r="M566" s="25">
        <v>-9257.3025866104454</v>
      </c>
      <c r="N566" s="25"/>
    </row>
    <row r="567" spans="5:14">
      <c r="E567" s="112">
        <v>44284</v>
      </c>
      <c r="G567" s="25"/>
      <c r="H567" s="53">
        <f>'Equity+Bond_Historical'!Y567</f>
        <v>3.4625558479133789E-2</v>
      </c>
      <c r="I567" s="39">
        <f t="shared" si="19"/>
        <v>1.1989292999919137E-3</v>
      </c>
      <c r="J567" s="25">
        <f t="shared" ref="J567:J630" si="20">SQRT((1-$C$3)*SUMPRODUCT(I68:I567,$G$3:$G$502))</f>
        <v>1.528054648684774E-2</v>
      </c>
      <c r="K567" s="25">
        <f t="shared" si="18"/>
        <v>3.182727018130934E-2</v>
      </c>
      <c r="L567" s="25">
        <f t="shared" si="17"/>
        <v>31827.270181309341</v>
      </c>
      <c r="M567" s="25">
        <v>-9257.0181182660472</v>
      </c>
      <c r="N567" s="25"/>
    </row>
    <row r="568" spans="5:14">
      <c r="E568" s="112">
        <v>44285</v>
      </c>
      <c r="G568" s="25"/>
      <c r="H568" s="53">
        <f>'Equity+Bond_Historical'!Y568</f>
        <v>5.9152475486358663E-4</v>
      </c>
      <c r="I568" s="39">
        <f t="shared" si="19"/>
        <v>3.4990153561642625E-7</v>
      </c>
      <c r="J568" s="25">
        <f t="shared" si="20"/>
        <v>1.4089830411561029E-2</v>
      </c>
      <c r="K568" s="25">
        <f t="shared" si="18"/>
        <v>2.8270607138989766E-4</v>
      </c>
      <c r="L568" s="25">
        <f t="shared" ref="L568:L631" si="21">K568*$C$5</f>
        <v>282.70607138989766</v>
      </c>
      <c r="M568" s="25">
        <v>-9222.3384224015354</v>
      </c>
      <c r="N568" s="25"/>
    </row>
    <row r="569" spans="5:14">
      <c r="E569" s="112">
        <v>44286</v>
      </c>
      <c r="G569" s="25"/>
      <c r="H569" s="53">
        <f>'Equity+Bond_Historical'!Y569</f>
        <v>-1.2328875491323808E-2</v>
      </c>
      <c r="I569" s="39">
        <f t="shared" si="19"/>
        <v>1.5200117088056485E-4</v>
      </c>
      <c r="J569" s="25">
        <f t="shared" si="20"/>
        <v>1.3839978269659683E-2</v>
      </c>
      <c r="K569" s="25">
        <f t="shared" ref="K569:K632" si="22">H569*$J$1321/J568</f>
        <v>-6.3902639710083789E-3</v>
      </c>
      <c r="L569" s="25">
        <f t="shared" si="21"/>
        <v>-6390.2639710083786</v>
      </c>
      <c r="M569" s="25">
        <v>-9218.8597740334008</v>
      </c>
      <c r="N569" s="25"/>
    </row>
    <row r="570" spans="5:14">
      <c r="E570" s="112">
        <v>44287</v>
      </c>
      <c r="G570" s="25"/>
      <c r="H570" s="53">
        <f>'Equity+Bond_Historical'!Y570</f>
        <v>-8.3082483014139657E-3</v>
      </c>
      <c r="I570" s="39">
        <f t="shared" si="19"/>
        <v>6.9026989837948043E-5</v>
      </c>
      <c r="J570" s="25">
        <f t="shared" si="20"/>
        <v>1.3159304586665916E-2</v>
      </c>
      <c r="K570" s="25">
        <f t="shared" si="22"/>
        <v>-4.3840465503829085E-3</v>
      </c>
      <c r="L570" s="25">
        <f t="shared" si="21"/>
        <v>-4384.0465503829082</v>
      </c>
      <c r="M570" s="25">
        <v>-9148.603985763888</v>
      </c>
      <c r="N570" s="25"/>
    </row>
    <row r="571" spans="5:14">
      <c r="E571" s="112">
        <v>44291</v>
      </c>
      <c r="G571" s="25"/>
      <c r="H571" s="53">
        <f>'Equity+Bond_Historical'!Y571</f>
        <v>1.9114856966385919E-2</v>
      </c>
      <c r="I571" s="39">
        <f t="shared" si="19"/>
        <v>3.653777568453923E-4</v>
      </c>
      <c r="J571" s="25">
        <f t="shared" si="20"/>
        <v>1.4212630514818797E-2</v>
      </c>
      <c r="K571" s="25">
        <f t="shared" si="22"/>
        <v>1.0608139227277484E-2</v>
      </c>
      <c r="L571" s="25">
        <f t="shared" si="21"/>
        <v>10608.139227277485</v>
      </c>
      <c r="M571" s="25">
        <v>-9104.5808809727696</v>
      </c>
      <c r="N571" s="25"/>
    </row>
    <row r="572" spans="5:14">
      <c r="E572" s="112">
        <v>44292</v>
      </c>
      <c r="G572" s="25"/>
      <c r="H572" s="53">
        <f>'Equity+Bond_Historical'!Y572</f>
        <v>-2.5111911629331378E-3</v>
      </c>
      <c r="I572" s="39">
        <f t="shared" si="19"/>
        <v>6.3060810567934848E-6</v>
      </c>
      <c r="J572" s="25">
        <f t="shared" si="20"/>
        <v>1.3139442468638601E-2</v>
      </c>
      <c r="K572" s="25">
        <f t="shared" si="22"/>
        <v>-1.29034667252323E-3</v>
      </c>
      <c r="L572" s="25">
        <f t="shared" si="21"/>
        <v>-1290.3466725232299</v>
      </c>
      <c r="M572" s="25">
        <v>-8952.8768774889941</v>
      </c>
      <c r="N572" s="25"/>
    </row>
    <row r="573" spans="5:14">
      <c r="E573" s="112">
        <v>44293</v>
      </c>
      <c r="G573" s="25"/>
      <c r="H573" s="53">
        <f>'Equity+Bond_Historical'!Y573</f>
        <v>-8.9527599820744229E-3</v>
      </c>
      <c r="I573" s="39">
        <f t="shared" si="19"/>
        <v>8.0151911296633219E-5</v>
      </c>
      <c r="J573" s="25">
        <f t="shared" si="20"/>
        <v>1.2600436215590283E-2</v>
      </c>
      <c r="K573" s="25">
        <f t="shared" si="22"/>
        <v>-4.9760083619054931E-3</v>
      </c>
      <c r="L573" s="25">
        <f t="shared" si="21"/>
        <v>-4976.0083619054931</v>
      </c>
      <c r="M573" s="25">
        <v>-8835.6946885291145</v>
      </c>
      <c r="N573" s="25"/>
    </row>
    <row r="574" spans="5:14">
      <c r="E574" s="112">
        <v>44294</v>
      </c>
      <c r="G574" s="25"/>
      <c r="H574" s="53">
        <f>'Equity+Bond_Historical'!Y574</f>
        <v>-1.0652661600051925E-3</v>
      </c>
      <c r="I574" s="39">
        <f t="shared" si="19"/>
        <v>1.1347919916522084E-6</v>
      </c>
      <c r="J574" s="25">
        <f t="shared" si="20"/>
        <v>1.1624352141019863E-2</v>
      </c>
      <c r="K574" s="25">
        <f t="shared" si="22"/>
        <v>-6.1740998468812994E-4</v>
      </c>
      <c r="L574" s="25">
        <f t="shared" si="21"/>
        <v>-617.40998468812995</v>
      </c>
      <c r="M574" s="25">
        <v>-8710.2502032267348</v>
      </c>
      <c r="N574" s="25"/>
    </row>
    <row r="575" spans="5:14">
      <c r="E575" s="112">
        <v>44295</v>
      </c>
      <c r="G575" s="25"/>
      <c r="H575" s="53">
        <f>'Equity+Bond_Historical'!Y575</f>
        <v>-1.0659084178152914E-2</v>
      </c>
      <c r="I575" s="39">
        <f t="shared" si="19"/>
        <v>1.1361607551694977E-4</v>
      </c>
      <c r="J575" s="25">
        <f t="shared" si="20"/>
        <v>1.148473506970059E-2</v>
      </c>
      <c r="K575" s="25">
        <f t="shared" si="22"/>
        <v>-6.6965672091585677E-3</v>
      </c>
      <c r="L575" s="25">
        <f t="shared" si="21"/>
        <v>-6696.5672091585675</v>
      </c>
      <c r="M575" s="25">
        <v>-8708.4540249153324</v>
      </c>
      <c r="N575" s="25"/>
    </row>
    <row r="576" spans="5:14">
      <c r="E576" s="112">
        <v>44298</v>
      </c>
      <c r="G576" s="25"/>
      <c r="H576" s="53">
        <f>'Equity+Bond_Historical'!Y576</f>
        <v>1.0695568557690205E-3</v>
      </c>
      <c r="I576" s="39">
        <f t="shared" si="19"/>
        <v>1.1439518677225134E-6</v>
      </c>
      <c r="J576" s="25">
        <f t="shared" si="20"/>
        <v>1.0596502321907328E-2</v>
      </c>
      <c r="K576" s="25">
        <f t="shared" si="22"/>
        <v>6.8011756649557185E-4</v>
      </c>
      <c r="L576" s="25">
        <f t="shared" si="21"/>
        <v>680.11756649557185</v>
      </c>
      <c r="M576" s="25">
        <v>-8699.7161382347022</v>
      </c>
      <c r="N576" s="25"/>
    </row>
    <row r="577" spans="5:14">
      <c r="E577" s="112">
        <v>44299</v>
      </c>
      <c r="G577" s="25"/>
      <c r="H577" s="53">
        <f>'Equity+Bond_Historical'!Y577</f>
        <v>2.3856022291378312E-3</v>
      </c>
      <c r="I577" s="39">
        <f t="shared" si="19"/>
        <v>5.6910979956673892E-6</v>
      </c>
      <c r="J577" s="25">
        <f t="shared" si="20"/>
        <v>9.8130854953378133E-3</v>
      </c>
      <c r="K577" s="25">
        <f t="shared" si="22"/>
        <v>1.6441316585840088E-3</v>
      </c>
      <c r="L577" s="25">
        <f t="shared" si="21"/>
        <v>1644.1316585840088</v>
      </c>
      <c r="M577" s="25">
        <v>-8653.7829604289018</v>
      </c>
      <c r="N577" s="25"/>
    </row>
    <row r="578" spans="5:14">
      <c r="E578" s="112">
        <v>44300</v>
      </c>
      <c r="G578" s="25"/>
      <c r="H578" s="53">
        <f>'Equity+Bond_Historical'!Y578</f>
        <v>1.7727580654642214E-3</v>
      </c>
      <c r="I578" s="39">
        <f t="shared" si="19"/>
        <v>3.1426711586684489E-6</v>
      </c>
      <c r="J578" s="25">
        <f t="shared" si="20"/>
        <v>9.0732326417759315E-3</v>
      </c>
      <c r="K578" s="25">
        <f t="shared" si="22"/>
        <v>1.3193043215704598E-3</v>
      </c>
      <c r="L578" s="25">
        <f t="shared" si="21"/>
        <v>1319.3043215704597</v>
      </c>
      <c r="M578" s="25">
        <v>-8568.103942990263</v>
      </c>
      <c r="N578" s="25"/>
    </row>
    <row r="579" spans="5:14">
      <c r="E579" s="112">
        <v>44301</v>
      </c>
      <c r="G579" s="25"/>
      <c r="H579" s="53">
        <f>'Equity+Bond_Historical'!Y579</f>
        <v>-1.3528062124530007E-3</v>
      </c>
      <c r="I579" s="39">
        <f t="shared" si="19"/>
        <v>1.8300846484514335E-6</v>
      </c>
      <c r="J579" s="25">
        <f t="shared" si="20"/>
        <v>8.381499309985517E-3</v>
      </c>
      <c r="K579" s="25">
        <f t="shared" si="22"/>
        <v>-1.0888665090697796E-3</v>
      </c>
      <c r="L579" s="25">
        <f t="shared" si="21"/>
        <v>-1088.8665090697796</v>
      </c>
      <c r="M579" s="25">
        <v>-8483.4282110216354</v>
      </c>
      <c r="N579" s="25"/>
    </row>
    <row r="580" spans="5:14">
      <c r="E580" s="112">
        <v>44302</v>
      </c>
      <c r="G580" s="25"/>
      <c r="H580" s="53">
        <f>'Equity+Bond_Historical'!Y580</f>
        <v>1.2003073377672358E-2</v>
      </c>
      <c r="I580" s="39">
        <f t="shared" ref="I580:I643" si="23">H580^2</f>
        <v>1.440737705097869E-4</v>
      </c>
      <c r="J580" s="25">
        <f t="shared" si="20"/>
        <v>9.0179358312899183E-3</v>
      </c>
      <c r="K580" s="25">
        <f t="shared" si="22"/>
        <v>1.0458558865249509E-2</v>
      </c>
      <c r="L580" s="25">
        <f t="shared" si="21"/>
        <v>10458.55886524951</v>
      </c>
      <c r="M580" s="25">
        <v>-8245.1425093875132</v>
      </c>
      <c r="N580" s="25"/>
    </row>
    <row r="581" spans="5:14">
      <c r="E581" s="112">
        <v>44305</v>
      </c>
      <c r="G581" s="25"/>
      <c r="H581" s="53">
        <f>'Equity+Bond_Historical'!Y581</f>
        <v>-1.1498781431667909E-3</v>
      </c>
      <c r="I581" s="39">
        <f t="shared" si="23"/>
        <v>1.322219744132707E-6</v>
      </c>
      <c r="J581" s="25">
        <f t="shared" si="20"/>
        <v>8.3260449566581792E-3</v>
      </c>
      <c r="K581" s="25">
        <f t="shared" si="22"/>
        <v>-9.3120602234224152E-4</v>
      </c>
      <c r="L581" s="25">
        <f t="shared" si="21"/>
        <v>-931.20602234224157</v>
      </c>
      <c r="M581" s="25">
        <v>-8241.2540573115621</v>
      </c>
      <c r="N581" s="25"/>
    </row>
    <row r="582" spans="5:14">
      <c r="E582" s="112">
        <v>44306</v>
      </c>
      <c r="G582" s="25"/>
      <c r="H582" s="53">
        <f>'Equity+Bond_Historical'!Y582</f>
        <v>-5.1956795138138293E-4</v>
      </c>
      <c r="I582" s="39">
        <f t="shared" si="23"/>
        <v>2.6995085610264709E-7</v>
      </c>
      <c r="J582" s="25">
        <f t="shared" si="20"/>
        <v>7.6788712422897502E-3</v>
      </c>
      <c r="K582" s="25">
        <f t="shared" si="22"/>
        <v>-4.5572693823853097E-4</v>
      </c>
      <c r="L582" s="25">
        <f t="shared" si="21"/>
        <v>-455.72693823853098</v>
      </c>
      <c r="M582" s="25">
        <v>-8033.651402907788</v>
      </c>
      <c r="N582" s="25"/>
    </row>
    <row r="583" spans="5:14">
      <c r="E583" s="112">
        <v>44307</v>
      </c>
      <c r="G583" s="25"/>
      <c r="H583" s="53">
        <f>'Equity+Bond_Historical'!Y583</f>
        <v>3.9520080619727724E-4</v>
      </c>
      <c r="I583" s="39">
        <f t="shared" si="23"/>
        <v>1.5618367721897788E-7</v>
      </c>
      <c r="J583" s="25">
        <f t="shared" si="20"/>
        <v>7.0812238754256107E-3</v>
      </c>
      <c r="K583" s="25">
        <f t="shared" si="22"/>
        <v>3.7585604027391434E-4</v>
      </c>
      <c r="L583" s="25">
        <f t="shared" si="21"/>
        <v>375.85604027391435</v>
      </c>
      <c r="M583" s="25">
        <v>-7980.9835531487688</v>
      </c>
      <c r="N583" s="25"/>
    </row>
    <row r="584" spans="5:14">
      <c r="E584" s="112">
        <v>44308</v>
      </c>
      <c r="G584" s="25"/>
      <c r="H584" s="53">
        <f>'Equity+Bond_Historical'!Y584</f>
        <v>1.2522137154137294E-2</v>
      </c>
      <c r="I584" s="39">
        <f t="shared" si="23"/>
        <v>1.5680391890702565E-4</v>
      </c>
      <c r="J584" s="25">
        <f t="shared" si="20"/>
        <v>8.132819909100834E-3</v>
      </c>
      <c r="K584" s="25">
        <f t="shared" si="22"/>
        <v>1.2914310648747178E-2</v>
      </c>
      <c r="L584" s="25">
        <f t="shared" si="21"/>
        <v>12914.310648747178</v>
      </c>
      <c r="M584" s="25">
        <v>-7844.1180965408157</v>
      </c>
      <c r="N584" s="25"/>
    </row>
    <row r="585" spans="5:14">
      <c r="E585" s="112">
        <v>44309</v>
      </c>
      <c r="G585" s="25"/>
      <c r="H585" s="53">
        <f>'Equity+Bond_Historical'!Y585</f>
        <v>-7.6582739120909862E-3</v>
      </c>
      <c r="I585" s="39">
        <f t="shared" si="23"/>
        <v>5.8649159312613381E-5</v>
      </c>
      <c r="J585" s="25">
        <f t="shared" si="20"/>
        <v>8.0634186062537305E-3</v>
      </c>
      <c r="K585" s="25">
        <f t="shared" si="22"/>
        <v>-6.8768703682871128E-3</v>
      </c>
      <c r="L585" s="25">
        <f t="shared" si="21"/>
        <v>-6876.8703682871128</v>
      </c>
      <c r="M585" s="25">
        <v>-7789.3991118378208</v>
      </c>
      <c r="N585" s="25"/>
    </row>
    <row r="586" spans="5:14">
      <c r="E586" s="112">
        <v>44312</v>
      </c>
      <c r="G586" s="25"/>
      <c r="H586" s="53">
        <f>'Equity+Bond_Historical'!Y586</f>
        <v>1.0566824560123075E-2</v>
      </c>
      <c r="I586" s="39">
        <f t="shared" si="23"/>
        <v>1.1165778128442022E-4</v>
      </c>
      <c r="J586" s="25">
        <f t="shared" si="20"/>
        <v>8.4861403988733351E-3</v>
      </c>
      <c r="K586" s="25">
        <f t="shared" si="22"/>
        <v>9.5703184304249487E-3</v>
      </c>
      <c r="L586" s="25">
        <f t="shared" si="21"/>
        <v>9570.318430424948</v>
      </c>
      <c r="M586" s="25">
        <v>-7652.1179301938446</v>
      </c>
      <c r="N586" s="25"/>
    </row>
    <row r="587" spans="5:14">
      <c r="E587" s="112">
        <v>44313</v>
      </c>
      <c r="G587" s="25"/>
      <c r="H587" s="53">
        <f>'Equity+Bond_Historical'!Y587</f>
        <v>-5.6008045239223691E-3</v>
      </c>
      <c r="I587" s="39">
        <f t="shared" si="23"/>
        <v>3.1369011315189275E-5</v>
      </c>
      <c r="J587" s="25">
        <f t="shared" si="20"/>
        <v>8.1189743032146593E-3</v>
      </c>
      <c r="K587" s="25">
        <f t="shared" si="22"/>
        <v>-4.819936319809987E-3</v>
      </c>
      <c r="L587" s="25">
        <f t="shared" si="21"/>
        <v>-4819.9363198099873</v>
      </c>
      <c r="M587" s="25">
        <v>-7563.9296913376547</v>
      </c>
      <c r="N587" s="25"/>
    </row>
    <row r="588" spans="5:14">
      <c r="E588" s="112">
        <v>44314</v>
      </c>
      <c r="G588" s="25"/>
      <c r="H588" s="53">
        <f>'Equity+Bond_Historical'!Y588</f>
        <v>3.1816166578086955E-3</v>
      </c>
      <c r="I588" s="39">
        <f t="shared" si="23"/>
        <v>1.0122684557245775E-5</v>
      </c>
      <c r="J588" s="25">
        <f t="shared" si="20"/>
        <v>7.5860717673515198E-3</v>
      </c>
      <c r="K588" s="25">
        <f t="shared" si="22"/>
        <v>2.8618560332698247E-3</v>
      </c>
      <c r="L588" s="25">
        <f t="shared" si="21"/>
        <v>2861.8560332698248</v>
      </c>
      <c r="M588" s="25">
        <v>-7489.4889303347945</v>
      </c>
      <c r="N588" s="25"/>
    </row>
    <row r="589" spans="5:14">
      <c r="E589" s="112">
        <v>44315</v>
      </c>
      <c r="G589" s="25"/>
      <c r="H589" s="53">
        <f>'Equity+Bond_Historical'!Y589</f>
        <v>8.5398889615999809E-3</v>
      </c>
      <c r="I589" s="39">
        <f t="shared" si="23"/>
        <v>7.2929703476457201E-5</v>
      </c>
      <c r="J589" s="25">
        <f t="shared" si="20"/>
        <v>7.7366444697921349E-3</v>
      </c>
      <c r="K589" s="25">
        <f t="shared" si="22"/>
        <v>8.2212219781088187E-3</v>
      </c>
      <c r="L589" s="25">
        <f t="shared" si="21"/>
        <v>8221.2219781088188</v>
      </c>
      <c r="M589" s="25">
        <v>-7452.9518929984833</v>
      </c>
      <c r="N589" s="25"/>
    </row>
    <row r="590" spans="5:14">
      <c r="E590" s="112">
        <v>44316</v>
      </c>
      <c r="G590" s="25"/>
      <c r="H590" s="53">
        <f>'Equity+Bond_Historical'!Y590</f>
        <v>1.0159004722208767E-3</v>
      </c>
      <c r="I590" s="39">
        <f t="shared" si="23"/>
        <v>1.0320537694586003E-6</v>
      </c>
      <c r="J590" s="25">
        <f t="shared" si="20"/>
        <v>7.1436773142121435E-3</v>
      </c>
      <c r="K590" s="25">
        <f t="shared" si="22"/>
        <v>9.5895807419973001E-4</v>
      </c>
      <c r="L590" s="25">
        <f t="shared" si="21"/>
        <v>958.95807419973005</v>
      </c>
      <c r="M590" s="25">
        <v>-7441.1021842489808</v>
      </c>
      <c r="N590" s="25"/>
    </row>
    <row r="591" spans="5:14">
      <c r="E591" s="112">
        <v>44319</v>
      </c>
      <c r="G591" s="25"/>
      <c r="H591" s="53">
        <f>'Equity+Bond_Historical'!Y591</f>
        <v>2.9882438253292375E-3</v>
      </c>
      <c r="I591" s="39">
        <f t="shared" si="23"/>
        <v>8.9296011596183151E-6</v>
      </c>
      <c r="J591" s="25">
        <f t="shared" si="20"/>
        <v>6.68705816544866E-3</v>
      </c>
      <c r="K591" s="25">
        <f t="shared" si="22"/>
        <v>3.0548880496820236E-3</v>
      </c>
      <c r="L591" s="25">
        <f t="shared" si="21"/>
        <v>3054.8880496820238</v>
      </c>
      <c r="M591" s="25">
        <v>-7434.772850465255</v>
      </c>
      <c r="N591" s="25"/>
    </row>
    <row r="592" spans="5:14">
      <c r="E592" s="112">
        <v>44320</v>
      </c>
      <c r="G592" s="25"/>
      <c r="H592" s="53">
        <f>'Equity+Bond_Historical'!Y592</f>
        <v>1.9276209639956057E-3</v>
      </c>
      <c r="I592" s="39">
        <f t="shared" si="23"/>
        <v>3.7157225808353481E-6</v>
      </c>
      <c r="J592" s="25">
        <f t="shared" si="20"/>
        <v>6.2102007422469721E-3</v>
      </c>
      <c r="K592" s="25">
        <f t="shared" si="22"/>
        <v>2.1051722555858682E-3</v>
      </c>
      <c r="L592" s="25">
        <f t="shared" si="21"/>
        <v>2105.1722555858682</v>
      </c>
      <c r="M592" s="25">
        <v>-7361.5795369028319</v>
      </c>
      <c r="N592" s="25"/>
    </row>
    <row r="593" spans="5:14">
      <c r="E593" s="112">
        <v>44321</v>
      </c>
      <c r="G593" s="25"/>
      <c r="H593" s="53">
        <f>'Equity+Bond_Historical'!Y593</f>
        <v>1.630918200380585E-3</v>
      </c>
      <c r="I593" s="39">
        <f t="shared" si="23"/>
        <v>2.6598941763326461E-6</v>
      </c>
      <c r="J593" s="25">
        <f t="shared" si="20"/>
        <v>5.760259403586267E-3</v>
      </c>
      <c r="K593" s="25">
        <f t="shared" si="22"/>
        <v>1.9179074148578225E-3</v>
      </c>
      <c r="L593" s="25">
        <f t="shared" si="21"/>
        <v>1917.9074148578225</v>
      </c>
      <c r="M593" s="25">
        <v>-7334.3226870704275</v>
      </c>
      <c r="N593" s="25"/>
    </row>
    <row r="594" spans="5:14">
      <c r="E594" s="112">
        <v>44322</v>
      </c>
      <c r="G594" s="25"/>
      <c r="H594" s="53">
        <f>'Equity+Bond_Historical'!Y594</f>
        <v>1.5980990793511327E-2</v>
      </c>
      <c r="I594" s="39">
        <f t="shared" si="23"/>
        <v>2.5539206674229378E-4</v>
      </c>
      <c r="J594" s="25">
        <f t="shared" si="20"/>
        <v>8.1555079638522508E-3</v>
      </c>
      <c r="K594" s="25">
        <f t="shared" si="22"/>
        <v>2.026108774749499E-2</v>
      </c>
      <c r="L594" s="25">
        <f t="shared" si="21"/>
        <v>20261.087747494988</v>
      </c>
      <c r="M594" s="25">
        <v>-7316.4155254819771</v>
      </c>
      <c r="N594" s="25"/>
    </row>
    <row r="595" spans="5:14">
      <c r="E595" s="112">
        <v>44323</v>
      </c>
      <c r="G595" s="25"/>
      <c r="H595" s="53">
        <f>'Equity+Bond_Historical'!Y595</f>
        <v>-1.7606502176173218E-2</v>
      </c>
      <c r="I595" s="39">
        <f t="shared" si="23"/>
        <v>3.0998891887959224E-4</v>
      </c>
      <c r="J595" s="25">
        <f t="shared" si="20"/>
        <v>1.015055670680814E-2</v>
      </c>
      <c r="K595" s="25">
        <f t="shared" si="22"/>
        <v>-1.5766059683132692E-2</v>
      </c>
      <c r="L595" s="25">
        <f t="shared" si="21"/>
        <v>-15766.059683132691</v>
      </c>
      <c r="M595" s="25">
        <v>-7290.5208909407365</v>
      </c>
      <c r="N595" s="25"/>
    </row>
    <row r="596" spans="5:14">
      <c r="E596" s="112">
        <v>44326</v>
      </c>
      <c r="G596" s="25"/>
      <c r="H596" s="53">
        <f>'Equity+Bond_Historical'!Y596</f>
        <v>1.3628067689009189E-2</v>
      </c>
      <c r="I596" s="39">
        <f t="shared" si="23"/>
        <v>1.8572422893621624E-4</v>
      </c>
      <c r="J596" s="25">
        <f t="shared" si="20"/>
        <v>1.0744178217985822E-2</v>
      </c>
      <c r="K596" s="25">
        <f t="shared" si="22"/>
        <v>9.8049530382525694E-3</v>
      </c>
      <c r="L596" s="25">
        <f t="shared" si="21"/>
        <v>9804.95303825257</v>
      </c>
      <c r="M596" s="25">
        <v>-7242.6131769282056</v>
      </c>
      <c r="N596" s="25"/>
    </row>
    <row r="597" spans="5:14">
      <c r="E597" s="112">
        <v>44327</v>
      </c>
      <c r="G597" s="25"/>
      <c r="H597" s="53">
        <f>'Equity+Bond_Historical'!Y597</f>
        <v>-5.8008264395438304E-3</v>
      </c>
      <c r="I597" s="39">
        <f t="shared" si="23"/>
        <v>3.3649587381710751E-5</v>
      </c>
      <c r="J597" s="25">
        <f t="shared" si="20"/>
        <v>1.0157223973612153E-2</v>
      </c>
      <c r="K597" s="25">
        <f t="shared" si="22"/>
        <v>-3.9429181861261224E-3</v>
      </c>
      <c r="L597" s="25">
        <f t="shared" si="21"/>
        <v>-3942.9181861261222</v>
      </c>
      <c r="M597" s="25">
        <v>-7121.7062562192195</v>
      </c>
      <c r="N597" s="25"/>
    </row>
    <row r="598" spans="5:14">
      <c r="E598" s="112">
        <v>44328</v>
      </c>
      <c r="G598" s="25"/>
      <c r="H598" s="53">
        <f>'Equity+Bond_Historical'!Y598</f>
        <v>2.0729577764703223E-3</v>
      </c>
      <c r="I598" s="39">
        <f t="shared" si="23"/>
        <v>4.2971539430287826E-6</v>
      </c>
      <c r="J598" s="25">
        <f t="shared" si="20"/>
        <v>9.3988505740892347E-3</v>
      </c>
      <c r="K598" s="25">
        <f t="shared" si="22"/>
        <v>1.4904469573785335E-3</v>
      </c>
      <c r="L598" s="25">
        <f t="shared" si="21"/>
        <v>1490.4469573785336</v>
      </c>
      <c r="M598" s="25">
        <v>-7087.6396428217722</v>
      </c>
      <c r="N598" s="25"/>
    </row>
    <row r="599" spans="5:14">
      <c r="E599" s="112">
        <v>44329</v>
      </c>
      <c r="G599" s="25"/>
      <c r="H599" s="53">
        <f>'Equity+Bond_Historical'!Y599</f>
        <v>-1.3393791315450914E-2</v>
      </c>
      <c r="I599" s="39">
        <f t="shared" si="23"/>
        <v>1.7939364580184833E-4</v>
      </c>
      <c r="J599" s="25">
        <f t="shared" si="20"/>
        <v>1.0099340580811508E-2</v>
      </c>
      <c r="K599" s="25">
        <f t="shared" si="22"/>
        <v>-1.0407103666003795E-2</v>
      </c>
      <c r="L599" s="25">
        <f t="shared" si="21"/>
        <v>-10407.103666003795</v>
      </c>
      <c r="M599" s="25">
        <v>-7071.5272176122571</v>
      </c>
      <c r="N599" s="25"/>
    </row>
    <row r="600" spans="5:14">
      <c r="E600" s="112">
        <v>44330</v>
      </c>
      <c r="G600" s="25"/>
      <c r="H600" s="53">
        <f>'Equity+Bond_Historical'!Y600</f>
        <v>6.8728412514592035E-3</v>
      </c>
      <c r="I600" s="39">
        <f t="shared" si="23"/>
        <v>4.7235946867759314E-5</v>
      </c>
      <c r="J600" s="25">
        <f t="shared" si="20"/>
        <v>9.68414013592875E-3</v>
      </c>
      <c r="K600" s="25">
        <f t="shared" si="22"/>
        <v>4.9698627154766851E-3</v>
      </c>
      <c r="L600" s="25">
        <f t="shared" si="21"/>
        <v>4969.8627154766855</v>
      </c>
      <c r="M600" s="25">
        <v>-7068.8048518581381</v>
      </c>
      <c r="N600" s="25"/>
    </row>
    <row r="601" spans="5:14">
      <c r="E601" s="112">
        <v>44333</v>
      </c>
      <c r="G601" s="25"/>
      <c r="H601" s="53">
        <f>'Equity+Bond_Historical'!Y601</f>
        <v>1.6043911795679544E-2</v>
      </c>
      <c r="I601" s="39">
        <f t="shared" si="23"/>
        <v>2.5740710570754523E-4</v>
      </c>
      <c r="J601" s="25">
        <f t="shared" si="20"/>
        <v>1.0877787022303388E-2</v>
      </c>
      <c r="K601" s="25">
        <f t="shared" si="22"/>
        <v>1.2099022881111221E-2</v>
      </c>
      <c r="L601" s="25">
        <f t="shared" si="21"/>
        <v>12099.022881111221</v>
      </c>
      <c r="M601" s="25">
        <v>-7007.263931901286</v>
      </c>
      <c r="N601" s="25"/>
    </row>
    <row r="602" spans="5:14">
      <c r="E602" s="112">
        <v>44334</v>
      </c>
      <c r="G602" s="25"/>
      <c r="H602" s="53">
        <f>'Equity+Bond_Historical'!Y602</f>
        <v>1.2521356330264593E-2</v>
      </c>
      <c r="I602" s="39">
        <f t="shared" si="23"/>
        <v>1.5678436434945719E-4</v>
      </c>
      <c r="J602" s="25">
        <f t="shared" si="20"/>
        <v>1.1139792079730294E-2</v>
      </c>
      <c r="K602" s="25">
        <f t="shared" si="22"/>
        <v>8.4064361950645112E-3</v>
      </c>
      <c r="L602" s="25">
        <f t="shared" si="21"/>
        <v>8406.4361950645107</v>
      </c>
      <c r="M602" s="25">
        <v>-6988.4233910273424</v>
      </c>
      <c r="N602" s="25"/>
    </row>
    <row r="603" spans="5:14">
      <c r="E603" s="112">
        <v>44335</v>
      </c>
      <c r="G603" s="25"/>
      <c r="H603" s="53">
        <f>'Equity+Bond_Historical'!Y603</f>
        <v>7.6328205266361256E-3</v>
      </c>
      <c r="I603" s="39">
        <f t="shared" si="23"/>
        <v>5.8259949191837779E-5</v>
      </c>
      <c r="J603" s="25">
        <f t="shared" si="20"/>
        <v>1.068736238842186E-2</v>
      </c>
      <c r="K603" s="25">
        <f t="shared" si="22"/>
        <v>5.0039050870464867E-3</v>
      </c>
      <c r="L603" s="25">
        <f t="shared" si="21"/>
        <v>5003.9050870464871</v>
      </c>
      <c r="M603" s="25">
        <v>-6962.3578308803308</v>
      </c>
      <c r="N603" s="25"/>
    </row>
    <row r="604" spans="5:14">
      <c r="E604" s="112">
        <v>44336</v>
      </c>
      <c r="G604" s="25"/>
      <c r="H604" s="53">
        <f>'Equity+Bond_Historical'!Y604</f>
        <v>1.8662603192839177E-3</v>
      </c>
      <c r="I604" s="39">
        <f t="shared" si="23"/>
        <v>3.4829275793337101E-6</v>
      </c>
      <c r="J604" s="25">
        <f t="shared" si="20"/>
        <v>9.8797366733702017E-3</v>
      </c>
      <c r="K604" s="25">
        <f t="shared" si="22"/>
        <v>1.2752718816049079E-3</v>
      </c>
      <c r="L604" s="25">
        <f t="shared" si="21"/>
        <v>1275.271881604908</v>
      </c>
      <c r="M604" s="25">
        <v>-6956.8893179563293</v>
      </c>
      <c r="N604" s="25"/>
    </row>
    <row r="605" spans="5:14">
      <c r="E605" s="112">
        <v>44337</v>
      </c>
      <c r="G605" s="25"/>
      <c r="H605" s="53">
        <f>'Equity+Bond_Historical'!Y605</f>
        <v>9.6765133385495611E-3</v>
      </c>
      <c r="I605" s="39">
        <f t="shared" si="23"/>
        <v>9.3634910391127575E-5</v>
      </c>
      <c r="J605" s="25">
        <f t="shared" si="20"/>
        <v>9.849520484954322E-3</v>
      </c>
      <c r="K605" s="25">
        <f t="shared" si="22"/>
        <v>7.1527760529771917E-3</v>
      </c>
      <c r="L605" s="25">
        <f t="shared" si="21"/>
        <v>7152.7760529771913</v>
      </c>
      <c r="M605" s="25">
        <v>-6865.1735847924247</v>
      </c>
      <c r="N605" s="25"/>
    </row>
    <row r="606" spans="5:14">
      <c r="E606" s="112">
        <v>44340</v>
      </c>
      <c r="G606" s="25"/>
      <c r="H606" s="53">
        <f>'Equity+Bond_Historical'!Y606</f>
        <v>-3.0561098308943086E-3</v>
      </c>
      <c r="I606" s="39">
        <f t="shared" si="23"/>
        <v>9.3398072984888396E-6</v>
      </c>
      <c r="J606" s="25">
        <f t="shared" si="20"/>
        <v>9.157623425910125E-3</v>
      </c>
      <c r="K606" s="25">
        <f t="shared" si="22"/>
        <v>-2.2659742369275783E-3</v>
      </c>
      <c r="L606" s="25">
        <f t="shared" si="21"/>
        <v>-2265.9742369275782</v>
      </c>
      <c r="M606" s="25">
        <v>-6825.7712385107943</v>
      </c>
      <c r="N606" s="25"/>
    </row>
    <row r="607" spans="5:14">
      <c r="E607" s="112">
        <v>44341</v>
      </c>
      <c r="G607" s="25"/>
      <c r="H607" s="53">
        <f>'Equity+Bond_Historical'!Y607</f>
        <v>1.665550947238098E-2</v>
      </c>
      <c r="I607" s="39">
        <f t="shared" si="23"/>
        <v>2.7740599578457257E-4</v>
      </c>
      <c r="J607" s="25">
        <f t="shared" si="20"/>
        <v>1.0625142641717667E-2</v>
      </c>
      <c r="K607" s="25">
        <f t="shared" si="22"/>
        <v>1.3282390329570071E-2</v>
      </c>
      <c r="L607" s="25">
        <f t="shared" si="21"/>
        <v>13282.390329570071</v>
      </c>
      <c r="M607" s="25">
        <v>-6821.3056772468217</v>
      </c>
      <c r="N607" s="25"/>
    </row>
    <row r="608" spans="5:14">
      <c r="E608" s="112">
        <v>44342</v>
      </c>
      <c r="G608" s="25"/>
      <c r="H608" s="53">
        <f>'Equity+Bond_Historical'!Y608</f>
        <v>-1.7472698962274616E-2</v>
      </c>
      <c r="I608" s="39">
        <f t="shared" si="23"/>
        <v>3.0529520902627244E-4</v>
      </c>
      <c r="J608" s="25">
        <f t="shared" si="20"/>
        <v>1.1906044224983415E-2</v>
      </c>
      <c r="K608" s="25">
        <f t="shared" si="22"/>
        <v>-1.2009538619170769E-2</v>
      </c>
      <c r="L608" s="25">
        <f t="shared" si="21"/>
        <v>-12009.538619170769</v>
      </c>
      <c r="M608" s="25">
        <v>-6812.8227938475529</v>
      </c>
      <c r="N608" s="25"/>
    </row>
    <row r="609" spans="5:14">
      <c r="E609" s="112">
        <v>44343</v>
      </c>
      <c r="G609" s="25"/>
      <c r="H609" s="53">
        <f>'Equity+Bond_Historical'!Y609</f>
        <v>9.8892389752819315E-3</v>
      </c>
      <c r="I609" s="39">
        <f t="shared" si="23"/>
        <v>9.779704751023522E-5</v>
      </c>
      <c r="J609" s="25">
        <f t="shared" si="20"/>
        <v>1.1625848908819824E-2</v>
      </c>
      <c r="K609" s="25">
        <f t="shared" si="22"/>
        <v>6.065917203172554E-3</v>
      </c>
      <c r="L609" s="25">
        <f t="shared" si="21"/>
        <v>6065.9172031725539</v>
      </c>
      <c r="M609" s="25">
        <v>-6804.6627011959199</v>
      </c>
      <c r="N609" s="25"/>
    </row>
    <row r="610" spans="5:14">
      <c r="E610" s="112">
        <v>44344</v>
      </c>
      <c r="G610" s="25"/>
      <c r="H610" s="53">
        <f>'Equity+Bond_Historical'!Y610</f>
        <v>9.2063675478389565E-3</v>
      </c>
      <c r="I610" s="39">
        <f t="shared" si="23"/>
        <v>8.4757203425902278E-5</v>
      </c>
      <c r="J610" s="25">
        <f t="shared" si="20"/>
        <v>1.1296012081127849E-2</v>
      </c>
      <c r="K610" s="25">
        <f t="shared" si="22"/>
        <v>5.7831536698340303E-3</v>
      </c>
      <c r="L610" s="25">
        <f t="shared" si="21"/>
        <v>5783.1536698340306</v>
      </c>
      <c r="M610" s="25">
        <v>-6773.1398888786835</v>
      </c>
      <c r="N610" s="25"/>
    </row>
    <row r="611" spans="5:14">
      <c r="E611" s="112">
        <v>44348</v>
      </c>
      <c r="G611" s="25"/>
      <c r="H611" s="53">
        <f>'Equity+Bond_Historical'!Y611</f>
        <v>1.1795607910198194E-4</v>
      </c>
      <c r="I611" s="39">
        <f t="shared" si="23"/>
        <v>1.3913636597113022E-8</v>
      </c>
      <c r="J611" s="25">
        <f t="shared" si="20"/>
        <v>1.0414508756630241E-2</v>
      </c>
      <c r="K611" s="25">
        <f t="shared" si="22"/>
        <v>7.6259908092284938E-5</v>
      </c>
      <c r="L611" s="25">
        <f t="shared" si="21"/>
        <v>76.259908092284931</v>
      </c>
      <c r="M611" s="25">
        <v>-6723.0486808902424</v>
      </c>
      <c r="N611" s="25"/>
    </row>
    <row r="612" spans="5:14">
      <c r="E612" s="112">
        <v>44349</v>
      </c>
      <c r="G612" s="25"/>
      <c r="H612" s="53">
        <f>'Equity+Bond_Historical'!Y612</f>
        <v>1.6862335171869251E-2</v>
      </c>
      <c r="I612" s="39">
        <f t="shared" si="23"/>
        <v>2.8433834744845881E-4</v>
      </c>
      <c r="J612" s="25">
        <f t="shared" si="20"/>
        <v>1.1612211066928968E-2</v>
      </c>
      <c r="K612" s="25">
        <f t="shared" si="22"/>
        <v>1.1824424856645623E-2</v>
      </c>
      <c r="L612" s="25">
        <f t="shared" si="21"/>
        <v>11824.424856645623</v>
      </c>
      <c r="M612" s="25">
        <v>-6695.2489216071626</v>
      </c>
      <c r="N612" s="25"/>
    </row>
    <row r="613" spans="5:14">
      <c r="E613" s="112">
        <v>44350</v>
      </c>
      <c r="G613" s="25"/>
      <c r="H613" s="53">
        <f>'Equity+Bond_Historical'!Y613</f>
        <v>1.4279770607897067E-2</v>
      </c>
      <c r="I613" s="39">
        <f t="shared" si="23"/>
        <v>2.0391184861416096E-4</v>
      </c>
      <c r="J613" s="25">
        <f t="shared" si="20"/>
        <v>1.2050050052825324E-2</v>
      </c>
      <c r="K613" s="25">
        <f t="shared" si="22"/>
        <v>8.9806424817622157E-3</v>
      </c>
      <c r="L613" s="25">
        <f t="shared" si="21"/>
        <v>8980.6424817622155</v>
      </c>
      <c r="M613" s="25">
        <v>-6677.1091362140123</v>
      </c>
      <c r="N613" s="25"/>
    </row>
    <row r="614" spans="5:14">
      <c r="E614" s="112">
        <v>44351</v>
      </c>
      <c r="G614" s="25"/>
      <c r="H614" s="53">
        <f>'Equity+Bond_Historical'!Y614</f>
        <v>9.8129215988368369E-4</v>
      </c>
      <c r="I614" s="39">
        <f t="shared" si="23"/>
        <v>9.6293430304918503E-7</v>
      </c>
      <c r="J614" s="25">
        <f t="shared" si="20"/>
        <v>1.1116096008928386E-2</v>
      </c>
      <c r="K614" s="25">
        <f t="shared" si="22"/>
        <v>5.9471730517449736E-4</v>
      </c>
      <c r="L614" s="25">
        <f t="shared" si="21"/>
        <v>594.71730517449737</v>
      </c>
      <c r="M614" s="25">
        <v>-6656.9206625201068</v>
      </c>
      <c r="N614" s="25"/>
    </row>
    <row r="615" spans="5:14">
      <c r="E615" s="112">
        <v>44354</v>
      </c>
      <c r="G615" s="25"/>
      <c r="H615" s="53">
        <f>'Equity+Bond_Historical'!Y615</f>
        <v>1.0335528646695178E-2</v>
      </c>
      <c r="I615" s="39">
        <f t="shared" si="23"/>
        <v>1.0682315240665666E-4</v>
      </c>
      <c r="J615" s="25">
        <f t="shared" si="20"/>
        <v>1.1002541741286651E-2</v>
      </c>
      <c r="K615" s="25">
        <f t="shared" si="22"/>
        <v>6.7901833856642601E-3</v>
      </c>
      <c r="L615" s="25">
        <f t="shared" si="21"/>
        <v>6790.1833856642597</v>
      </c>
      <c r="M615" s="25">
        <v>-6590.4874084384073</v>
      </c>
      <c r="N615" s="25"/>
    </row>
    <row r="616" spans="5:14">
      <c r="E616" s="112">
        <v>44355</v>
      </c>
      <c r="G616" s="25"/>
      <c r="H616" s="53">
        <f>'Equity+Bond_Historical'!Y616</f>
        <v>1.1612204361687471E-3</v>
      </c>
      <c r="I616" s="39">
        <f t="shared" si="23"/>
        <v>1.3484329013759351E-6</v>
      </c>
      <c r="J616" s="25">
        <f t="shared" si="20"/>
        <v>1.0153807216440944E-2</v>
      </c>
      <c r="K616" s="25">
        <f t="shared" si="22"/>
        <v>7.7076634487597672E-4</v>
      </c>
      <c r="L616" s="25">
        <f t="shared" si="21"/>
        <v>770.76634487597676</v>
      </c>
      <c r="M616" s="25">
        <v>-6520.8330706561974</v>
      </c>
      <c r="N616" s="25"/>
    </row>
    <row r="617" spans="5:14">
      <c r="E617" s="112">
        <v>44356</v>
      </c>
      <c r="G617" s="25"/>
      <c r="H617" s="53">
        <f>'Equity+Bond_Historical'!Y617</f>
        <v>-3.3592847172237914E-4</v>
      </c>
      <c r="I617" s="39">
        <f t="shared" si="23"/>
        <v>1.1284793811373328E-7</v>
      </c>
      <c r="J617" s="25">
        <f t="shared" si="20"/>
        <v>9.3622517607180392E-3</v>
      </c>
      <c r="K617" s="25">
        <f t="shared" si="22"/>
        <v>-2.4161227707228267E-4</v>
      </c>
      <c r="L617" s="25">
        <f t="shared" si="21"/>
        <v>-241.61227707228267</v>
      </c>
      <c r="M617" s="25">
        <v>-6422.8647698953018</v>
      </c>
      <c r="N617" s="25"/>
    </row>
    <row r="618" spans="5:14">
      <c r="E618" s="112">
        <v>44357</v>
      </c>
      <c r="G618" s="25"/>
      <c r="H618" s="53">
        <f>'Equity+Bond_Historical'!Y618</f>
        <v>9.4814358890901833E-3</v>
      </c>
      <c r="I618" s="39">
        <f t="shared" si="23"/>
        <v>8.9897626518927352E-5</v>
      </c>
      <c r="J618" s="25">
        <f t="shared" si="20"/>
        <v>9.3802259196805564E-3</v>
      </c>
      <c r="K618" s="25">
        <f t="shared" si="22"/>
        <v>7.3959658113337545E-3</v>
      </c>
      <c r="L618" s="25">
        <f t="shared" si="21"/>
        <v>7395.9658113337546</v>
      </c>
      <c r="M618" s="25">
        <v>-6342.0212723994218</v>
      </c>
      <c r="N618" s="25"/>
    </row>
    <row r="619" spans="5:14">
      <c r="E619" s="112">
        <v>44358</v>
      </c>
      <c r="G619" s="25"/>
      <c r="H619" s="53">
        <f>'Equity+Bond_Historical'!Y619</f>
        <v>5.8774009408821895E-3</v>
      </c>
      <c r="I619" s="39">
        <f t="shared" si="23"/>
        <v>3.4543841819882849E-5</v>
      </c>
      <c r="J619" s="25">
        <f t="shared" si="20"/>
        <v>8.942701987184427E-3</v>
      </c>
      <c r="K619" s="25">
        <f t="shared" si="22"/>
        <v>4.5758640975328922E-3</v>
      </c>
      <c r="L619" s="25">
        <f t="shared" si="21"/>
        <v>4575.8640975328917</v>
      </c>
      <c r="M619" s="25">
        <v>-6332.0594531578354</v>
      </c>
      <c r="N619" s="25"/>
    </row>
    <row r="620" spans="5:14">
      <c r="E620" s="112">
        <v>44361</v>
      </c>
      <c r="G620" s="25"/>
      <c r="H620" s="53">
        <f>'Equity+Bond_Historical'!Y620</f>
        <v>-8.3117093677161635E-3</v>
      </c>
      <c r="I620" s="39">
        <f t="shared" si="23"/>
        <v>6.9084512613380622E-5</v>
      </c>
      <c r="J620" s="25">
        <f t="shared" si="20"/>
        <v>8.850921302263429E-3</v>
      </c>
      <c r="K620" s="25">
        <f t="shared" si="22"/>
        <v>-6.7877007679398339E-3</v>
      </c>
      <c r="L620" s="25">
        <f t="shared" si="21"/>
        <v>-6787.7007679398339</v>
      </c>
      <c r="M620" s="25">
        <v>-6230.2537315941036</v>
      </c>
      <c r="N620" s="25"/>
    </row>
    <row r="621" spans="5:14">
      <c r="E621" s="112">
        <v>44362</v>
      </c>
      <c r="G621" s="25"/>
      <c r="H621" s="53">
        <f>'Equity+Bond_Historical'!Y621</f>
        <v>1.2282173137063718E-4</v>
      </c>
      <c r="I621" s="39">
        <f t="shared" si="23"/>
        <v>1.5085177696880961E-8</v>
      </c>
      <c r="J621" s="25">
        <f t="shared" si="20"/>
        <v>8.160284890289431E-3</v>
      </c>
      <c r="K621" s="25">
        <f t="shared" si="22"/>
        <v>1.0134161793971103E-4</v>
      </c>
      <c r="L621" s="25">
        <f t="shared" si="21"/>
        <v>101.34161793971103</v>
      </c>
      <c r="M621" s="25">
        <v>-6208.9450877123481</v>
      </c>
      <c r="N621" s="25"/>
    </row>
    <row r="622" spans="5:14">
      <c r="E622" s="112">
        <v>44363</v>
      </c>
      <c r="G622" s="25"/>
      <c r="H622" s="53">
        <f>'Equity+Bond_Historical'!Y622</f>
        <v>6.4122857309331801E-4</v>
      </c>
      <c r="I622" s="39">
        <f t="shared" si="23"/>
        <v>4.1117408295129268E-7</v>
      </c>
      <c r="J622" s="25">
        <f t="shared" si="20"/>
        <v>7.5275087631649952E-3</v>
      </c>
      <c r="K622" s="25">
        <f t="shared" si="22"/>
        <v>5.7386355303113866E-4</v>
      </c>
      <c r="L622" s="25">
        <f t="shared" si="21"/>
        <v>573.86355303113862</v>
      </c>
      <c r="M622" s="25">
        <v>-6192.6079915646806</v>
      </c>
      <c r="N622" s="25"/>
    </row>
    <row r="623" spans="5:14">
      <c r="E623" s="112">
        <v>44364</v>
      </c>
      <c r="G623" s="25"/>
      <c r="H623" s="53">
        <f>'Equity+Bond_Historical'!Y623</f>
        <v>-1.0442356312046028E-2</v>
      </c>
      <c r="I623" s="39">
        <f t="shared" si="23"/>
        <v>1.0904280534772752E-4</v>
      </c>
      <c r="J623" s="25">
        <f t="shared" si="20"/>
        <v>8.0324529724584166E-3</v>
      </c>
      <c r="K623" s="25">
        <f t="shared" si="22"/>
        <v>-1.0130907171030807E-2</v>
      </c>
      <c r="L623" s="25">
        <f t="shared" si="21"/>
        <v>-10130.907171030807</v>
      </c>
      <c r="M623" s="25">
        <v>-6163.5968882940733</v>
      </c>
      <c r="N623" s="25"/>
    </row>
    <row r="624" spans="5:14">
      <c r="E624" s="112">
        <v>44365</v>
      </c>
      <c r="G624" s="25"/>
      <c r="H624" s="53">
        <f>'Equity+Bond_Historical'!Y624</f>
        <v>-7.6778612961792949E-3</v>
      </c>
      <c r="I624" s="39">
        <f t="shared" si="23"/>
        <v>5.8949554083368001E-5</v>
      </c>
      <c r="J624" s="25">
        <f t="shared" si="20"/>
        <v>7.9802687144010283E-3</v>
      </c>
      <c r="K624" s="25">
        <f t="shared" si="22"/>
        <v>-6.9806066758082768E-3</v>
      </c>
      <c r="L624" s="25">
        <f t="shared" si="21"/>
        <v>-6980.606675808277</v>
      </c>
      <c r="M624" s="25">
        <v>-6150.5432468102272</v>
      </c>
      <c r="N624" s="25"/>
    </row>
    <row r="625" spans="5:14">
      <c r="E625" s="112">
        <v>44368</v>
      </c>
      <c r="G625" s="25"/>
      <c r="H625" s="53">
        <f>'Equity+Bond_Historical'!Y625</f>
        <v>-1.7372661835283205E-2</v>
      </c>
      <c r="I625" s="39">
        <f t="shared" si="23"/>
        <v>3.0180937924310561E-4</v>
      </c>
      <c r="J625" s="25">
        <f t="shared" si="20"/>
        <v>9.9701249905608767E-3</v>
      </c>
      <c r="K625" s="25">
        <f t="shared" si="22"/>
        <v>-1.589827293208157E-2</v>
      </c>
      <c r="L625" s="25">
        <f t="shared" si="21"/>
        <v>-15898.272932081569</v>
      </c>
      <c r="M625" s="25">
        <v>-6146.7960983208923</v>
      </c>
      <c r="N625" s="25"/>
    </row>
    <row r="626" spans="5:14">
      <c r="E626" s="112">
        <v>44369</v>
      </c>
      <c r="G626" s="25"/>
      <c r="H626" s="53">
        <f>'Equity+Bond_Historical'!Y626</f>
        <v>4.6294044942321744E-3</v>
      </c>
      <c r="I626" s="39">
        <f t="shared" si="23"/>
        <v>2.1431385971217056E-5</v>
      </c>
      <c r="J626" s="25">
        <f t="shared" si="20"/>
        <v>9.3652331190407674E-3</v>
      </c>
      <c r="K626" s="25">
        <f t="shared" si="22"/>
        <v>3.390983087368812E-3</v>
      </c>
      <c r="L626" s="25">
        <f t="shared" si="21"/>
        <v>3390.983087368812</v>
      </c>
      <c r="M626" s="25">
        <v>-6130.5672040300606</v>
      </c>
      <c r="N626" s="25"/>
    </row>
    <row r="627" spans="5:14">
      <c r="E627" s="112">
        <v>44370</v>
      </c>
      <c r="G627" s="25"/>
      <c r="H627" s="53">
        <f>'Equity+Bond_Historical'!Y627</f>
        <v>-4.9411158759079393E-3</v>
      </c>
      <c r="I627" s="39">
        <f t="shared" si="23"/>
        <v>2.4414626099149482E-5</v>
      </c>
      <c r="J627" s="25">
        <f t="shared" si="20"/>
        <v>8.8438479511326849E-3</v>
      </c>
      <c r="K627" s="25">
        <f t="shared" si="22"/>
        <v>-3.8530757237783581E-3</v>
      </c>
      <c r="L627" s="25">
        <f t="shared" si="21"/>
        <v>-3853.0757237783582</v>
      </c>
      <c r="M627" s="25">
        <v>-6110.2845003604607</v>
      </c>
      <c r="N627" s="25"/>
    </row>
    <row r="628" spans="5:14">
      <c r="E628" s="112">
        <v>44371</v>
      </c>
      <c r="G628" s="25"/>
      <c r="H628" s="53">
        <f>'Equity+Bond_Historical'!Y628</f>
        <v>-9.7375488396353911E-3</v>
      </c>
      <c r="I628" s="39">
        <f t="shared" si="23"/>
        <v>9.4819857404284549E-5</v>
      </c>
      <c r="J628" s="25">
        <f t="shared" si="20"/>
        <v>8.9835726860744772E-3</v>
      </c>
      <c r="K628" s="25">
        <f t="shared" si="22"/>
        <v>-8.0409892092299269E-3</v>
      </c>
      <c r="L628" s="25">
        <f t="shared" si="21"/>
        <v>-8040.9892092299269</v>
      </c>
      <c r="M628" s="25">
        <v>-6051.3434913272949</v>
      </c>
      <c r="N628" s="25"/>
    </row>
    <row r="629" spans="5:14">
      <c r="E629" s="112">
        <v>44372</v>
      </c>
      <c r="G629" s="25"/>
      <c r="H629" s="53">
        <f>'Equity+Bond_Historical'!Y629</f>
        <v>2.2008628922952729E-3</v>
      </c>
      <c r="I629" s="39">
        <f t="shared" si="23"/>
        <v>4.8437974706823135E-6</v>
      </c>
      <c r="J629" s="25">
        <f t="shared" si="20"/>
        <v>8.32619127186544E-3</v>
      </c>
      <c r="K629" s="25">
        <f t="shared" si="22"/>
        <v>1.7891427779225034E-3</v>
      </c>
      <c r="L629" s="25">
        <f t="shared" si="21"/>
        <v>1789.1427779225035</v>
      </c>
      <c r="M629" s="25">
        <v>-6027.8282232279189</v>
      </c>
      <c r="N629" s="25"/>
    </row>
    <row r="630" spans="5:14">
      <c r="E630" s="112">
        <v>44375</v>
      </c>
      <c r="G630" s="25"/>
      <c r="H630" s="53">
        <f>'Equity+Bond_Historical'!Y630</f>
        <v>6.5776927849977148E-3</v>
      </c>
      <c r="I630" s="39">
        <f t="shared" si="23"/>
        <v>4.3266042373810992E-5</v>
      </c>
      <c r="J630" s="25">
        <f t="shared" si="20"/>
        <v>8.0880497208787403E-3</v>
      </c>
      <c r="K630" s="25">
        <f t="shared" si="22"/>
        <v>5.7693687775972257E-3</v>
      </c>
      <c r="L630" s="25">
        <f t="shared" si="21"/>
        <v>5769.3687775972257</v>
      </c>
      <c r="M630" s="25">
        <v>-5996.8922924485232</v>
      </c>
      <c r="N630" s="25"/>
    </row>
    <row r="631" spans="5:14">
      <c r="E631" s="112">
        <v>44376</v>
      </c>
      <c r="G631" s="25"/>
      <c r="H631" s="53">
        <f>'Equity+Bond_Historical'!Y631</f>
        <v>8.7995039699628082E-3</v>
      </c>
      <c r="I631" s="39">
        <f t="shared" si="23"/>
        <v>7.7431270117391221E-5</v>
      </c>
      <c r="J631" s="25">
        <f t="shared" ref="J631:J694" si="24">SQRT((1-$C$3)*SUMPRODUCT(I132:I631,$G$3:$G$502))</f>
        <v>8.1987045660826402E-3</v>
      </c>
      <c r="K631" s="25">
        <f t="shared" si="22"/>
        <v>7.9453947093598657E-3</v>
      </c>
      <c r="L631" s="25">
        <f t="shared" si="21"/>
        <v>7945.3947093598654</v>
      </c>
      <c r="M631" s="25">
        <v>-5930.8469076488964</v>
      </c>
      <c r="N631" s="25"/>
    </row>
    <row r="632" spans="5:14">
      <c r="E632" s="112">
        <v>44377</v>
      </c>
      <c r="G632" s="25"/>
      <c r="H632" s="53">
        <f>'Equity+Bond_Historical'!Y632</f>
        <v>3.5749583940649916E-3</v>
      </c>
      <c r="I632" s="39">
        <f t="shared" si="23"/>
        <v>1.2780327519295743E-5</v>
      </c>
      <c r="J632" s="25">
        <f t="shared" si="24"/>
        <v>7.6845944724177242E-3</v>
      </c>
      <c r="K632" s="25">
        <f t="shared" si="22"/>
        <v>3.1843944053173696E-3</v>
      </c>
      <c r="L632" s="25">
        <f t="shared" ref="L632:L695" si="25">K632*$C$5</f>
        <v>3184.3944053173695</v>
      </c>
      <c r="M632" s="25">
        <v>-5922.7650184636241</v>
      </c>
      <c r="N632" s="25"/>
    </row>
    <row r="633" spans="5:14">
      <c r="E633" s="112">
        <v>44378</v>
      </c>
      <c r="G633" s="25"/>
      <c r="H633" s="53">
        <f>'Equity+Bond_Historical'!Y633</f>
        <v>6.3442656094785934E-4</v>
      </c>
      <c r="I633" s="39">
        <f t="shared" si="23"/>
        <v>4.0249706123612789E-7</v>
      </c>
      <c r="J633" s="25">
        <f t="shared" si="24"/>
        <v>7.0891055806689392E-3</v>
      </c>
      <c r="K633" s="25">
        <f t="shared" ref="K633:K696" si="26">H633*$J$1321/J632</f>
        <v>6.0292251283183525E-4</v>
      </c>
      <c r="L633" s="25">
        <f t="shared" si="25"/>
        <v>602.92251283183521</v>
      </c>
      <c r="M633" s="25">
        <v>-5903.6098069207719</v>
      </c>
      <c r="N633" s="25"/>
    </row>
    <row r="634" spans="5:14">
      <c r="E634" s="112">
        <v>44379</v>
      </c>
      <c r="G634" s="25"/>
      <c r="H634" s="53">
        <f>'Equity+Bond_Historical'!Y634</f>
        <v>5.1988518026728527E-3</v>
      </c>
      <c r="I634" s="39">
        <f t="shared" si="23"/>
        <v>2.7028060066154771E-5</v>
      </c>
      <c r="J634" s="25">
        <f t="shared" si="24"/>
        <v>6.8389556405721759E-3</v>
      </c>
      <c r="K634" s="25">
        <f t="shared" si="26"/>
        <v>5.3557104686921897E-3</v>
      </c>
      <c r="L634" s="25">
        <f t="shared" si="25"/>
        <v>5355.7104686921894</v>
      </c>
      <c r="M634" s="25">
        <v>-5840.0094292678887</v>
      </c>
      <c r="N634" s="25"/>
    </row>
    <row r="635" spans="5:14">
      <c r="E635" s="112">
        <v>44383</v>
      </c>
      <c r="G635" s="25"/>
      <c r="H635" s="53">
        <f>'Equity+Bond_Historical'!Y635</f>
        <v>8.1147113784750952E-3</v>
      </c>
      <c r="I635" s="39">
        <f t="shared" si="23"/>
        <v>6.5848540755953183E-5</v>
      </c>
      <c r="J635" s="25">
        <f t="shared" si="24"/>
        <v>7.0450619748196582E-3</v>
      </c>
      <c r="K635" s="25">
        <f t="shared" si="26"/>
        <v>8.6653156735209489E-3</v>
      </c>
      <c r="L635" s="25">
        <f t="shared" si="25"/>
        <v>8665.3156735209486</v>
      </c>
      <c r="M635" s="25">
        <v>-5755.451958621019</v>
      </c>
      <c r="N635" s="25"/>
    </row>
    <row r="636" spans="5:14">
      <c r="E636" s="112">
        <v>44384</v>
      </c>
      <c r="G636" s="25"/>
      <c r="H636" s="53">
        <f>'Equity+Bond_Historical'!Y636</f>
        <v>-1.0300556936359725E-2</v>
      </c>
      <c r="I636" s="39">
        <f t="shared" si="23"/>
        <v>1.0610147319918844E-4</v>
      </c>
      <c r="J636" s="25">
        <f t="shared" si="24"/>
        <v>7.6225444881988496E-3</v>
      </c>
      <c r="K636" s="25">
        <f t="shared" si="26"/>
        <v>-1.0677682101437172E-2</v>
      </c>
      <c r="L636" s="25">
        <f t="shared" si="25"/>
        <v>-10677.682101437173</v>
      </c>
      <c r="M636" s="25">
        <v>-5706.0710587084795</v>
      </c>
      <c r="N636" s="25"/>
    </row>
    <row r="637" spans="5:14">
      <c r="E637" s="112">
        <v>44385</v>
      </c>
      <c r="G637" s="25"/>
      <c r="H637" s="53">
        <f>'Equity+Bond_Historical'!Y637</f>
        <v>-1.264017373351415E-3</v>
      </c>
      <c r="I637" s="39">
        <f t="shared" si="23"/>
        <v>1.5977399201342104E-6</v>
      </c>
      <c r="J637" s="25">
        <f t="shared" si="24"/>
        <v>7.044669459343368E-3</v>
      </c>
      <c r="K637" s="25">
        <f t="shared" si="26"/>
        <v>-1.2110279681520489E-3</v>
      </c>
      <c r="L637" s="25">
        <f t="shared" si="25"/>
        <v>-1211.027968152049</v>
      </c>
      <c r="M637" s="25">
        <v>-5698.0776993715754</v>
      </c>
      <c r="N637" s="25"/>
    </row>
    <row r="638" spans="5:14">
      <c r="E638" s="112">
        <v>44386</v>
      </c>
      <c r="G638" s="25"/>
      <c r="H638" s="53">
        <f>'Equity+Bond_Historical'!Y638</f>
        <v>3.2338232662698294E-3</v>
      </c>
      <c r="I638" s="39">
        <f t="shared" si="23"/>
        <v>1.0457612917468068E-5</v>
      </c>
      <c r="J638" s="25">
        <f t="shared" si="24"/>
        <v>6.6145222473217684E-3</v>
      </c>
      <c r="K638" s="25">
        <f t="shared" si="26"/>
        <v>3.3524071517242659E-3</v>
      </c>
      <c r="L638" s="25">
        <f t="shared" si="25"/>
        <v>3352.407151724266</v>
      </c>
      <c r="M638" s="25">
        <v>-5686.6023485360965</v>
      </c>
      <c r="N638" s="25"/>
    </row>
    <row r="639" spans="5:14">
      <c r="E639" s="112">
        <v>44389</v>
      </c>
      <c r="G639" s="25"/>
      <c r="H639" s="53">
        <f>'Equity+Bond_Historical'!Y639</f>
        <v>1.2034086115173308E-2</v>
      </c>
      <c r="I639" s="39">
        <f t="shared" si="23"/>
        <v>1.4481922862740699E-4</v>
      </c>
      <c r="J639" s="25">
        <f t="shared" si="24"/>
        <v>7.6754155047383905E-3</v>
      </c>
      <c r="K639" s="25">
        <f t="shared" si="26"/>
        <v>1.3286657228229028E-2</v>
      </c>
      <c r="L639" s="25">
        <f t="shared" si="25"/>
        <v>13286.657228229027</v>
      </c>
      <c r="M639" s="25">
        <v>-5673.4139624074314</v>
      </c>
      <c r="N639" s="25"/>
    </row>
    <row r="640" spans="5:14">
      <c r="E640" s="112">
        <v>44390</v>
      </c>
      <c r="G640" s="25"/>
      <c r="H640" s="53">
        <f>'Equity+Bond_Historical'!Y640</f>
        <v>3.4253111421744509E-3</v>
      </c>
      <c r="I640" s="39">
        <f t="shared" si="23"/>
        <v>1.1732756420704441E-5</v>
      </c>
      <c r="J640" s="25">
        <f t="shared" si="24"/>
        <v>7.1996608363121776E-3</v>
      </c>
      <c r="K640" s="25">
        <f t="shared" si="26"/>
        <v>3.2591115837060031E-3</v>
      </c>
      <c r="L640" s="25">
        <f t="shared" si="25"/>
        <v>3259.1115837060033</v>
      </c>
      <c r="M640" s="25">
        <v>-5662.675294198656</v>
      </c>
      <c r="N640" s="25"/>
    </row>
    <row r="641" spans="5:14">
      <c r="E641" s="112">
        <v>44391</v>
      </c>
      <c r="G641" s="25"/>
      <c r="H641" s="53">
        <f>'Equity+Bond_Historical'!Y641</f>
        <v>-4.7964130647321999E-3</v>
      </c>
      <c r="I641" s="39">
        <f t="shared" si="23"/>
        <v>2.3005578287533735E-5</v>
      </c>
      <c r="J641" s="25">
        <f t="shared" si="24"/>
        <v>6.8927995384581086E-3</v>
      </c>
      <c r="K641" s="25">
        <f t="shared" si="26"/>
        <v>-4.8652553278155332E-3</v>
      </c>
      <c r="L641" s="25">
        <f t="shared" si="25"/>
        <v>-4865.2553278155328</v>
      </c>
      <c r="M641" s="25">
        <v>-5612.7334503718212</v>
      </c>
      <c r="N641" s="25"/>
    </row>
    <row r="642" spans="5:14">
      <c r="E642" s="112">
        <v>44392</v>
      </c>
      <c r="G642" s="25"/>
      <c r="H642" s="53">
        <f>'Equity+Bond_Historical'!Y642</f>
        <v>9.24683422378513E-3</v>
      </c>
      <c r="I642" s="39">
        <f t="shared" si="23"/>
        <v>8.5503943162163954E-5</v>
      </c>
      <c r="J642" s="25">
        <f t="shared" si="24"/>
        <v>7.2944961532711537E-3</v>
      </c>
      <c r="K642" s="25">
        <f t="shared" si="26"/>
        <v>9.7971221129422095E-3</v>
      </c>
      <c r="L642" s="25">
        <f t="shared" si="25"/>
        <v>9797.1221129422102</v>
      </c>
      <c r="M642" s="25">
        <v>-5506.2787256211013</v>
      </c>
      <c r="N642" s="25"/>
    </row>
    <row r="643" spans="5:14">
      <c r="E643" s="112">
        <v>44393</v>
      </c>
      <c r="G643" s="25"/>
      <c r="H643" s="53">
        <f>'Equity+Bond_Historical'!Y643</f>
        <v>-1.5318350424824215E-3</v>
      </c>
      <c r="I643" s="39">
        <f t="shared" si="23"/>
        <v>2.3465185973771223E-6</v>
      </c>
      <c r="J643" s="25">
        <f t="shared" si="24"/>
        <v>6.7513110430627542E-3</v>
      </c>
      <c r="K643" s="25">
        <f t="shared" si="26"/>
        <v>-1.5336201229360204E-3</v>
      </c>
      <c r="L643" s="25">
        <f t="shared" si="25"/>
        <v>-1533.6201229360204</v>
      </c>
      <c r="M643" s="25">
        <v>-5497.5653606811202</v>
      </c>
      <c r="N643" s="25"/>
    </row>
    <row r="644" spans="5:14">
      <c r="E644" s="112">
        <v>44396</v>
      </c>
      <c r="G644" s="25"/>
      <c r="H644" s="53">
        <f>'Equity+Bond_Historical'!Y644</f>
        <v>-2.6284277501414204E-2</v>
      </c>
      <c r="I644" s="39">
        <f t="shared" ref="I644:I707" si="27">H644^2</f>
        <v>6.9086324377134892E-4</v>
      </c>
      <c r="J644" s="25">
        <f t="shared" si="24"/>
        <v>1.1932001393138381E-2</v>
      </c>
      <c r="K644" s="25">
        <f t="shared" si="26"/>
        <v>-2.8432105655381686E-2</v>
      </c>
      <c r="L644" s="25">
        <f t="shared" si="25"/>
        <v>-28432.105655381685</v>
      </c>
      <c r="M644" s="25">
        <v>-5468.4330689900853</v>
      </c>
      <c r="N644" s="25"/>
    </row>
    <row r="645" spans="5:14">
      <c r="E645" s="112">
        <v>44397</v>
      </c>
      <c r="G645" s="25"/>
      <c r="H645" s="53">
        <f>'Equity+Bond_Historical'!Y645</f>
        <v>-2.2253595861035994E-2</v>
      </c>
      <c r="I645" s="39">
        <f t="shared" si="27"/>
        <v>4.9522252874631835E-4</v>
      </c>
      <c r="J645" s="25">
        <f t="shared" si="24"/>
        <v>1.397498257497753E-2</v>
      </c>
      <c r="K645" s="25">
        <f t="shared" si="26"/>
        <v>-1.3620341573088153E-2</v>
      </c>
      <c r="L645" s="25">
        <f t="shared" si="25"/>
        <v>-13620.341573088153</v>
      </c>
      <c r="M645" s="25">
        <v>-5458.6888157940793</v>
      </c>
      <c r="N645" s="25"/>
    </row>
    <row r="646" spans="5:14">
      <c r="E646" s="112">
        <v>44398</v>
      </c>
      <c r="G646" s="25"/>
      <c r="H646" s="53">
        <f>'Equity+Bond_Historical'!Y646</f>
        <v>2.709529595787857E-3</v>
      </c>
      <c r="I646" s="39">
        <f t="shared" si="27"/>
        <v>7.3415506304503081E-6</v>
      </c>
      <c r="J646" s="25">
        <f t="shared" si="24"/>
        <v>1.2926962128429644E-2</v>
      </c>
      <c r="K646" s="25">
        <f t="shared" si="26"/>
        <v>1.4159363193961179E-3</v>
      </c>
      <c r="L646" s="25">
        <f t="shared" si="25"/>
        <v>1415.9363193961178</v>
      </c>
      <c r="M646" s="25">
        <v>-5456.8116119067208</v>
      </c>
      <c r="N646" s="25"/>
    </row>
    <row r="647" spans="5:14">
      <c r="E647" s="112">
        <v>44399</v>
      </c>
      <c r="G647" s="25"/>
      <c r="H647" s="53">
        <f>'Equity+Bond_Historical'!Y647</f>
        <v>7.2125992438101631E-3</v>
      </c>
      <c r="I647" s="39">
        <f t="shared" si="27"/>
        <v>5.2021587851810939E-5</v>
      </c>
      <c r="J647" s="25">
        <f t="shared" si="24"/>
        <v>1.2241063498207489E-2</v>
      </c>
      <c r="K647" s="25">
        <f t="shared" si="26"/>
        <v>4.074707354965598E-3</v>
      </c>
      <c r="L647" s="25">
        <f t="shared" si="25"/>
        <v>4074.7073549655979</v>
      </c>
      <c r="M647" s="25">
        <v>-5435.9926781078711</v>
      </c>
      <c r="N647" s="25"/>
    </row>
    <row r="648" spans="5:14">
      <c r="E648" s="112">
        <v>44400</v>
      </c>
      <c r="G648" s="25"/>
      <c r="H648" s="53">
        <f>'Equity+Bond_Historical'!Y648</f>
        <v>1.482628530797921E-2</v>
      </c>
      <c r="I648" s="39">
        <f t="shared" si="27"/>
        <v>2.1981873603360016E-4</v>
      </c>
      <c r="J648" s="25">
        <f t="shared" si="24"/>
        <v>1.2662539264978238E-2</v>
      </c>
      <c r="K648" s="25">
        <f t="shared" si="26"/>
        <v>8.8453352946202598E-3</v>
      </c>
      <c r="L648" s="25">
        <f t="shared" si="25"/>
        <v>8845.3352946202594</v>
      </c>
      <c r="M648" s="25">
        <v>-5384.8085545388676</v>
      </c>
      <c r="N648" s="25"/>
    </row>
    <row r="649" spans="5:14">
      <c r="E649" s="112">
        <v>44403</v>
      </c>
      <c r="G649" s="25"/>
      <c r="H649" s="53">
        <f>'Equity+Bond_Historical'!Y649</f>
        <v>-9.210992859865352E-3</v>
      </c>
      <c r="I649" s="39">
        <f t="shared" si="27"/>
        <v>8.4842389464490496E-5</v>
      </c>
      <c r="J649" s="25">
        <f t="shared" si="24"/>
        <v>1.2207181245530102E-2</v>
      </c>
      <c r="K649" s="25">
        <f t="shared" si="26"/>
        <v>-5.3123507072525738E-3</v>
      </c>
      <c r="L649" s="25">
        <f t="shared" si="25"/>
        <v>-5312.3507072525736</v>
      </c>
      <c r="M649" s="25">
        <v>-5372.2315692687553</v>
      </c>
      <c r="N649" s="25"/>
    </row>
    <row r="650" spans="5:14">
      <c r="E650" s="112">
        <v>44404</v>
      </c>
      <c r="G650" s="25"/>
      <c r="H650" s="53">
        <f>'Equity+Bond_Historical'!Y650</f>
        <v>1.3925797720968115E-2</v>
      </c>
      <c r="I650" s="39">
        <f t="shared" si="27"/>
        <v>1.9392784216532076E-4</v>
      </c>
      <c r="J650" s="25">
        <f t="shared" si="24"/>
        <v>1.2480070480243157E-2</v>
      </c>
      <c r="K650" s="25">
        <f t="shared" si="26"/>
        <v>8.3311659902570046E-3</v>
      </c>
      <c r="L650" s="25">
        <f t="shared" si="25"/>
        <v>8331.1659902570045</v>
      </c>
      <c r="M650" s="25">
        <v>-5344.3543949302148</v>
      </c>
      <c r="N650" s="25"/>
    </row>
    <row r="651" spans="5:14">
      <c r="E651" s="112">
        <v>44405</v>
      </c>
      <c r="G651" s="25"/>
      <c r="H651" s="53">
        <f>'Equity+Bond_Historical'!Y651</f>
        <v>-4.3268089331134369E-3</v>
      </c>
      <c r="I651" s="39">
        <f t="shared" si="27"/>
        <v>1.8721275543670237E-5</v>
      </c>
      <c r="J651" s="25">
        <f t="shared" si="24"/>
        <v>1.1627447124997461E-2</v>
      </c>
      <c r="K651" s="25">
        <f t="shared" si="26"/>
        <v>-2.5319304824302988E-3</v>
      </c>
      <c r="L651" s="25">
        <f t="shared" si="25"/>
        <v>-2531.930482430299</v>
      </c>
      <c r="M651" s="25">
        <v>-5294.344652746362</v>
      </c>
      <c r="N651" s="25"/>
    </row>
    <row r="652" spans="5:14">
      <c r="E652" s="112">
        <v>44406</v>
      </c>
      <c r="G652" s="25"/>
      <c r="H652" s="53">
        <f>'Equity+Bond_Historical'!Y652</f>
        <v>-3.3851164377380629E-4</v>
      </c>
      <c r="I652" s="39">
        <f t="shared" si="27"/>
        <v>1.1459013297044432E-7</v>
      </c>
      <c r="J652" s="25">
        <f t="shared" si="24"/>
        <v>1.0720778244505643E-2</v>
      </c>
      <c r="K652" s="25">
        <f t="shared" si="26"/>
        <v>-2.1261325488017846E-4</v>
      </c>
      <c r="L652" s="25">
        <f t="shared" si="25"/>
        <v>-212.61325488017846</v>
      </c>
      <c r="M652" s="25">
        <v>-5234.6277452352369</v>
      </c>
      <c r="N652" s="25"/>
    </row>
    <row r="653" spans="5:14">
      <c r="E653" s="112">
        <v>44407</v>
      </c>
      <c r="G653" s="25"/>
      <c r="H653" s="53">
        <f>'Equity+Bond_Historical'!Y653</f>
        <v>-5.3344914444943062E-3</v>
      </c>
      <c r="I653" s="39">
        <f t="shared" si="27"/>
        <v>2.845679897138295E-5</v>
      </c>
      <c r="J653" s="25">
        <f t="shared" si="24"/>
        <v>1.0097689987734479E-2</v>
      </c>
      <c r="K653" s="25">
        <f t="shared" si="26"/>
        <v>-3.6338567895781064E-3</v>
      </c>
      <c r="L653" s="25">
        <f t="shared" si="25"/>
        <v>-3633.8567895781066</v>
      </c>
      <c r="M653" s="25">
        <v>-5226.9180401344383</v>
      </c>
      <c r="N653" s="25"/>
    </row>
    <row r="654" spans="5:14">
      <c r="E654" s="112">
        <v>44410</v>
      </c>
      <c r="G654" s="25"/>
      <c r="H654" s="53">
        <f>'Equity+Bond_Historical'!Y654</f>
        <v>-8.9067670003692631E-3</v>
      </c>
      <c r="I654" s="39">
        <f t="shared" si="27"/>
        <v>7.9330498398866883E-5</v>
      </c>
      <c r="J654" s="25">
        <f t="shared" si="24"/>
        <v>9.9281627900112603E-3</v>
      </c>
      <c r="K654" s="25">
        <f t="shared" si="26"/>
        <v>-6.4416801352890065E-3</v>
      </c>
      <c r="L654" s="25">
        <f t="shared" si="25"/>
        <v>-6441.6801352890061</v>
      </c>
      <c r="M654" s="25">
        <v>-5210.2745370975899</v>
      </c>
      <c r="N654" s="25"/>
    </row>
    <row r="655" spans="5:14">
      <c r="E655" s="112">
        <v>44411</v>
      </c>
      <c r="G655" s="25"/>
      <c r="H655" s="53">
        <f>'Equity+Bond_Historical'!Y655</f>
        <v>7.4734590398025397E-3</v>
      </c>
      <c r="I655" s="39">
        <f t="shared" si="27"/>
        <v>5.5852590019606299E-5</v>
      </c>
      <c r="J655" s="25">
        <f t="shared" si="24"/>
        <v>9.6000542930839983E-3</v>
      </c>
      <c r="K655" s="25">
        <f t="shared" si="26"/>
        <v>5.4973560583479117E-3</v>
      </c>
      <c r="L655" s="25">
        <f t="shared" si="25"/>
        <v>5497.356058347912</v>
      </c>
      <c r="M655" s="25">
        <v>-5208.8091669844398</v>
      </c>
      <c r="N655" s="25"/>
    </row>
    <row r="656" spans="5:14">
      <c r="E656" s="112">
        <v>44412</v>
      </c>
      <c r="G656" s="25"/>
      <c r="H656" s="53">
        <f>'Equity+Bond_Historical'!Y656</f>
        <v>-9.7783911539470487E-3</v>
      </c>
      <c r="I656" s="39">
        <f t="shared" si="27"/>
        <v>9.561693355958989E-5</v>
      </c>
      <c r="J656" s="25">
        <f t="shared" si="24"/>
        <v>9.6270154305254391E-3</v>
      </c>
      <c r="K656" s="25">
        <f t="shared" si="26"/>
        <v>-7.4386618080486827E-3</v>
      </c>
      <c r="L656" s="25">
        <f t="shared" si="25"/>
        <v>-7438.6618080486824</v>
      </c>
      <c r="M656" s="25">
        <v>-5200.1123515364998</v>
      </c>
      <c r="N656" s="25"/>
    </row>
    <row r="657" spans="5:14">
      <c r="E657" s="112">
        <v>44413</v>
      </c>
      <c r="G657" s="25"/>
      <c r="H657" s="53">
        <f>'Equity+Bond_Historical'!Y657</f>
        <v>6.8773730644866983E-4</v>
      </c>
      <c r="I657" s="39">
        <f t="shared" si="27"/>
        <v>4.7298260268127162E-7</v>
      </c>
      <c r="J657" s="25">
        <f t="shared" si="24"/>
        <v>8.8796655103129223E-3</v>
      </c>
      <c r="K657" s="25">
        <f t="shared" si="26"/>
        <v>5.2171342594189562E-4</v>
      </c>
      <c r="L657" s="25">
        <f t="shared" si="25"/>
        <v>521.71342594189559</v>
      </c>
      <c r="M657" s="25">
        <v>-5184.1921920952309</v>
      </c>
      <c r="N657" s="25"/>
    </row>
    <row r="658" spans="5:14">
      <c r="E658" s="112">
        <v>44414</v>
      </c>
      <c r="G658" s="25"/>
      <c r="H658" s="53">
        <f>'Equity+Bond_Historical'!Y658</f>
        <v>-8.3930050525207536E-3</v>
      </c>
      <c r="I658" s="39">
        <f t="shared" si="27"/>
        <v>7.0442533811638895E-5</v>
      </c>
      <c r="J658" s="25">
        <f t="shared" si="24"/>
        <v>8.8083807087642723E-3</v>
      </c>
      <c r="K658" s="25">
        <f t="shared" si="26"/>
        <v>-6.902747314452307E-3</v>
      </c>
      <c r="L658" s="25">
        <f t="shared" si="25"/>
        <v>-6902.7473144523074</v>
      </c>
      <c r="M658" s="25">
        <v>-5142.7836349540848</v>
      </c>
      <c r="N658" s="25"/>
    </row>
    <row r="659" spans="5:14">
      <c r="E659" s="112">
        <v>44417</v>
      </c>
      <c r="G659" s="25"/>
      <c r="H659" s="53">
        <f>'Equity+Bond_Historical'!Y659</f>
        <v>1.5131278452264791E-2</v>
      </c>
      <c r="I659" s="39">
        <f t="shared" si="27"/>
        <v>2.2895558759997278E-4</v>
      </c>
      <c r="J659" s="25">
        <f t="shared" si="24"/>
        <v>1.0014627963331782E-2</v>
      </c>
      <c r="K659" s="25">
        <f t="shared" si="26"/>
        <v>1.2545288237400535E-2</v>
      </c>
      <c r="L659" s="25">
        <f t="shared" si="25"/>
        <v>12545.288237400535</v>
      </c>
      <c r="M659" s="25">
        <v>-5126.5727149954073</v>
      </c>
      <c r="N659" s="25"/>
    </row>
    <row r="660" spans="5:14">
      <c r="E660" s="112">
        <v>44418</v>
      </c>
      <c r="G660" s="25"/>
      <c r="H660" s="53">
        <f>'Equity+Bond_Historical'!Y660</f>
        <v>-1.6889263840446173E-2</v>
      </c>
      <c r="I660" s="39">
        <f t="shared" si="27"/>
        <v>2.8524723307220257E-4</v>
      </c>
      <c r="J660" s="25">
        <f t="shared" si="24"/>
        <v>1.131529682413083E-2</v>
      </c>
      <c r="K660" s="25">
        <f t="shared" si="26"/>
        <v>-1.231620751544435E-2</v>
      </c>
      <c r="L660" s="25">
        <f t="shared" si="25"/>
        <v>-12316.20751544435</v>
      </c>
      <c r="M660" s="25">
        <v>-5100.8065152273248</v>
      </c>
      <c r="N660" s="25"/>
    </row>
    <row r="661" spans="5:14">
      <c r="E661" s="112">
        <v>44419</v>
      </c>
      <c r="G661" s="25"/>
      <c r="H661" s="53">
        <f>'Equity+Bond_Historical'!Y661</f>
        <v>-1.6863575731005875E-3</v>
      </c>
      <c r="I661" s="39">
        <f t="shared" si="27"/>
        <v>2.8438018643537034E-6</v>
      </c>
      <c r="J661" s="25">
        <f t="shared" si="24"/>
        <v>1.0452613126157043E-2</v>
      </c>
      <c r="K661" s="25">
        <f t="shared" si="26"/>
        <v>-1.0883906796696251E-3</v>
      </c>
      <c r="L661" s="25">
        <f t="shared" si="25"/>
        <v>-1088.3906796696251</v>
      </c>
      <c r="M661" s="25">
        <v>-5039.0713084285626</v>
      </c>
      <c r="N661" s="25"/>
    </row>
    <row r="662" spans="5:14">
      <c r="E662" s="112">
        <v>44420</v>
      </c>
      <c r="G662" s="25"/>
      <c r="H662" s="53">
        <f>'Equity+Bond_Historical'!Y662</f>
        <v>-4.3913918002507629E-4</v>
      </c>
      <c r="I662" s="39">
        <f t="shared" si="27"/>
        <v>1.9284321943309637E-7</v>
      </c>
      <c r="J662" s="25">
        <f t="shared" si="24"/>
        <v>9.638333853589991E-3</v>
      </c>
      <c r="K662" s="25">
        <f t="shared" si="26"/>
        <v>-3.0681628548793035E-4</v>
      </c>
      <c r="L662" s="25">
        <f t="shared" si="25"/>
        <v>-306.81628548793037</v>
      </c>
      <c r="M662" s="25">
        <v>-5012.7478009935603</v>
      </c>
      <c r="N662" s="25"/>
    </row>
    <row r="663" spans="5:14">
      <c r="E663" s="112">
        <v>44421</v>
      </c>
      <c r="G663" s="25"/>
      <c r="H663" s="53">
        <f>'Equity+Bond_Historical'!Y663</f>
        <v>6.1695436038347162E-3</v>
      </c>
      <c r="I663" s="39">
        <f t="shared" si="27"/>
        <v>3.8063268279617859E-5</v>
      </c>
      <c r="J663" s="25">
        <f t="shared" si="24"/>
        <v>9.2017578643546552E-3</v>
      </c>
      <c r="K663" s="25">
        <f t="shared" si="26"/>
        <v>4.6746830487031524E-3</v>
      </c>
      <c r="L663" s="25">
        <f t="shared" si="25"/>
        <v>4674.6830487031521</v>
      </c>
      <c r="M663" s="25">
        <v>-4964.9589512597322</v>
      </c>
      <c r="N663" s="25"/>
    </row>
    <row r="664" spans="5:14">
      <c r="E664" s="112">
        <v>44424</v>
      </c>
      <c r="G664" s="25"/>
      <c r="H664" s="53">
        <f>'Equity+Bond_Historical'!Y664</f>
        <v>-5.0343134994532881E-3</v>
      </c>
      <c r="I664" s="39">
        <f t="shared" si="27"/>
        <v>2.5344312410777613E-5</v>
      </c>
      <c r="J664" s="25">
        <f t="shared" si="24"/>
        <v>8.7047769923587048E-3</v>
      </c>
      <c r="K664" s="25">
        <f t="shared" si="26"/>
        <v>-3.9954946486480186E-3</v>
      </c>
      <c r="L664" s="25">
        <f t="shared" si="25"/>
        <v>-3995.4946486480185</v>
      </c>
      <c r="M664" s="25">
        <v>-4953.0800117683821</v>
      </c>
      <c r="N664" s="25"/>
    </row>
    <row r="665" spans="5:14">
      <c r="E665" s="112">
        <v>44425</v>
      </c>
      <c r="G665" s="25"/>
      <c r="H665" s="53">
        <f>'Equity+Bond_Historical'!Y665</f>
        <v>-1.6453368664544991E-3</v>
      </c>
      <c r="I665" s="39">
        <f t="shared" si="27"/>
        <v>2.7071334041143104E-6</v>
      </c>
      <c r="J665" s="25">
        <f t="shared" si="24"/>
        <v>8.0506671229352168E-3</v>
      </c>
      <c r="K665" s="25">
        <f t="shared" si="26"/>
        <v>-1.3803787886798307E-3</v>
      </c>
      <c r="L665" s="25">
        <f t="shared" si="25"/>
        <v>-1380.3787886798307</v>
      </c>
      <c r="M665" s="25">
        <v>-4944.9941350587469</v>
      </c>
      <c r="N665" s="25"/>
    </row>
    <row r="666" spans="5:14">
      <c r="E666" s="112">
        <v>44426</v>
      </c>
      <c r="G666" s="25"/>
      <c r="H666" s="53">
        <f>'Equity+Bond_Historical'!Y666</f>
        <v>2.7535249603072862E-3</v>
      </c>
      <c r="I666" s="39">
        <f t="shared" si="27"/>
        <v>7.5818997070352417E-6</v>
      </c>
      <c r="J666" s="25">
        <f t="shared" si="24"/>
        <v>7.4985691909669533E-3</v>
      </c>
      <c r="K666" s="25">
        <f t="shared" si="26"/>
        <v>2.4978033597348732E-3</v>
      </c>
      <c r="L666" s="25">
        <f t="shared" si="25"/>
        <v>2497.8033597348731</v>
      </c>
      <c r="M666" s="25">
        <v>-4944.4956728074094</v>
      </c>
      <c r="N666" s="25"/>
    </row>
    <row r="667" spans="5:14">
      <c r="E667" s="112">
        <v>44427</v>
      </c>
      <c r="G667" s="25"/>
      <c r="H667" s="53">
        <f>'Equity+Bond_Historical'!Y667</f>
        <v>-1.050023246204857E-2</v>
      </c>
      <c r="I667" s="39">
        <f t="shared" si="27"/>
        <v>1.1025488175705857E-4</v>
      </c>
      <c r="J667" s="25">
        <f t="shared" si="24"/>
        <v>8.0207537793227229E-3</v>
      </c>
      <c r="K667" s="25">
        <f t="shared" si="26"/>
        <v>-1.0226372509447152E-2</v>
      </c>
      <c r="L667" s="25">
        <f t="shared" si="25"/>
        <v>-10226.372509447152</v>
      </c>
      <c r="M667" s="25">
        <v>-4899.8614321164632</v>
      </c>
      <c r="N667" s="25"/>
    </row>
    <row r="668" spans="5:14">
      <c r="E668" s="112">
        <v>44428</v>
      </c>
      <c r="G668" s="25"/>
      <c r="H668" s="53">
        <f>'Equity+Bond_Historical'!Y668</f>
        <v>1.4739383703945234E-2</v>
      </c>
      <c r="I668" s="39">
        <f t="shared" si="27"/>
        <v>2.1724943197212632E-4</v>
      </c>
      <c r="J668" s="25">
        <f t="shared" si="24"/>
        <v>9.3418430893513066E-3</v>
      </c>
      <c r="K668" s="25">
        <f t="shared" si="26"/>
        <v>1.3420393126167402E-2</v>
      </c>
      <c r="L668" s="25">
        <f t="shared" si="25"/>
        <v>13420.393126167402</v>
      </c>
      <c r="M668" s="25">
        <v>-4888.0724115989515</v>
      </c>
      <c r="N668" s="25"/>
    </row>
    <row r="669" spans="5:14">
      <c r="E669" s="112">
        <v>44431</v>
      </c>
      <c r="G669" s="25"/>
      <c r="H669" s="53">
        <f>'Equity+Bond_Historical'!Y669</f>
        <v>1.0462012270718659E-2</v>
      </c>
      <c r="I669" s="39">
        <f t="shared" si="27"/>
        <v>1.0945370075266779E-4</v>
      </c>
      <c r="J669" s="25">
        <f t="shared" si="24"/>
        <v>9.5182762395851807E-3</v>
      </c>
      <c r="K669" s="25">
        <f t="shared" si="26"/>
        <v>8.1786901339566884E-3</v>
      </c>
      <c r="L669" s="25">
        <f t="shared" si="25"/>
        <v>8178.6901339566884</v>
      </c>
      <c r="M669" s="25">
        <v>-4868.5841782996877</v>
      </c>
      <c r="N669" s="25"/>
    </row>
    <row r="670" spans="5:14">
      <c r="E670" s="112">
        <v>44432</v>
      </c>
      <c r="G670" s="25"/>
      <c r="H670" s="53">
        <f>'Equity+Bond_Historical'!Y670</f>
        <v>-3.9045378935127295E-4</v>
      </c>
      <c r="I670" s="39">
        <f t="shared" si="27"/>
        <v>1.5245416161876823E-7</v>
      </c>
      <c r="J670" s="25">
        <f t="shared" si="24"/>
        <v>8.7767199631375303E-3</v>
      </c>
      <c r="K670" s="25">
        <f t="shared" si="26"/>
        <v>-2.9957973684518595E-4</v>
      </c>
      <c r="L670" s="25">
        <f t="shared" si="25"/>
        <v>-299.57973684518595</v>
      </c>
      <c r="M670" s="25">
        <v>-4858.3996336686841</v>
      </c>
      <c r="N670" s="25"/>
    </row>
    <row r="671" spans="5:14">
      <c r="E671" s="112">
        <v>44433</v>
      </c>
      <c r="G671" s="25"/>
      <c r="H671" s="53">
        <f>'Equity+Bond_Historical'!Y671</f>
        <v>-2.1609362652926221E-3</v>
      </c>
      <c r="I671" s="39">
        <f t="shared" si="27"/>
        <v>4.6696455426568253E-6</v>
      </c>
      <c r="J671" s="25">
        <f t="shared" si="24"/>
        <v>8.134902466903635E-3</v>
      </c>
      <c r="K671" s="25">
        <f t="shared" si="26"/>
        <v>-1.7980874673883781E-3</v>
      </c>
      <c r="L671" s="25">
        <f t="shared" si="25"/>
        <v>-1798.0874673883782</v>
      </c>
      <c r="M671" s="25">
        <v>-4828.807273845895</v>
      </c>
      <c r="N671" s="25"/>
    </row>
    <row r="672" spans="5:14">
      <c r="E672" s="112">
        <v>44434</v>
      </c>
      <c r="G672" s="25"/>
      <c r="H672" s="53">
        <f>'Equity+Bond_Historical'!Y672</f>
        <v>-6.0602837517899346E-3</v>
      </c>
      <c r="I672" s="39">
        <f t="shared" si="27"/>
        <v>3.6727039152209086E-5</v>
      </c>
      <c r="J672" s="25">
        <f t="shared" si="24"/>
        <v>7.8587020745770082E-3</v>
      </c>
      <c r="K672" s="25">
        <f t="shared" si="26"/>
        <v>-5.4405362248145638E-3</v>
      </c>
      <c r="L672" s="25">
        <f t="shared" si="25"/>
        <v>-5440.5362248145639</v>
      </c>
      <c r="M672" s="25">
        <v>-4828.066868460196</v>
      </c>
      <c r="N672" s="25"/>
    </row>
    <row r="673" spans="5:14">
      <c r="E673" s="112">
        <v>44435</v>
      </c>
      <c r="G673" s="25"/>
      <c r="H673" s="53">
        <f>'Equity+Bond_Historical'!Y673</f>
        <v>-1.1488386046687451E-2</v>
      </c>
      <c r="I673" s="39">
        <f t="shared" si="27"/>
        <v>1.319830139577229E-4</v>
      </c>
      <c r="J673" s="25">
        <f t="shared" si="24"/>
        <v>8.5025155481231116E-3</v>
      </c>
      <c r="K673" s="25">
        <f t="shared" si="26"/>
        <v>-1.0676017909154803E-2</v>
      </c>
      <c r="L673" s="25">
        <f t="shared" si="25"/>
        <v>-10676.017909154803</v>
      </c>
      <c r="M673" s="25">
        <v>-4738.092598946886</v>
      </c>
      <c r="N673" s="25"/>
    </row>
    <row r="674" spans="5:14">
      <c r="E674" s="112">
        <v>44438</v>
      </c>
      <c r="G674" s="25"/>
      <c r="H674" s="53">
        <f>'Equity+Bond_Historical'!Y674</f>
        <v>1.8677370139925813E-2</v>
      </c>
      <c r="I674" s="39">
        <f t="shared" si="27"/>
        <v>3.4884415534379236E-4</v>
      </c>
      <c r="J674" s="25">
        <f t="shared" si="24"/>
        <v>1.0666558880479347E-2</v>
      </c>
      <c r="K674" s="25">
        <f t="shared" si="26"/>
        <v>1.6042401759447402E-2</v>
      </c>
      <c r="L674" s="25">
        <f t="shared" si="25"/>
        <v>16042.401759447403</v>
      </c>
      <c r="M674" s="25">
        <v>-4632.0421717618938</v>
      </c>
      <c r="N674" s="25"/>
    </row>
    <row r="675" spans="5:14">
      <c r="E675" s="112">
        <v>44439</v>
      </c>
      <c r="G675" s="25"/>
      <c r="H675" s="53">
        <f>'Equity+Bond_Historical'!Y675</f>
        <v>-4.9484447990506778E-3</v>
      </c>
      <c r="I675" s="39">
        <f t="shared" si="27"/>
        <v>2.4487105929251703E-5</v>
      </c>
      <c r="J675" s="25">
        <f t="shared" si="24"/>
        <v>1.0019092897438901E-2</v>
      </c>
      <c r="K675" s="25">
        <f t="shared" si="26"/>
        <v>-3.388016311927579E-3</v>
      </c>
      <c r="L675" s="25">
        <f t="shared" si="25"/>
        <v>-3388.016311927579</v>
      </c>
      <c r="M675" s="25">
        <v>-4631.5421075485074</v>
      </c>
      <c r="N675" s="25"/>
    </row>
    <row r="676" spans="5:14">
      <c r="E676" s="112">
        <v>44440</v>
      </c>
      <c r="G676" s="25"/>
      <c r="H676" s="53">
        <f>'Equity+Bond_Historical'!Y676</f>
        <v>1.7012931648705176E-3</v>
      </c>
      <c r="I676" s="39">
        <f t="shared" si="27"/>
        <v>2.8943984328351423E-6</v>
      </c>
      <c r="J676" s="25">
        <f t="shared" si="24"/>
        <v>9.2606181693939485E-3</v>
      </c>
      <c r="K676" s="25">
        <f t="shared" si="26"/>
        <v>1.2400861339431487E-3</v>
      </c>
      <c r="L676" s="25">
        <f t="shared" si="25"/>
        <v>1240.0861339431488</v>
      </c>
      <c r="M676" s="25">
        <v>-4620.9686184501725</v>
      </c>
      <c r="N676" s="25"/>
    </row>
    <row r="677" spans="5:14">
      <c r="E677" s="112">
        <v>44441</v>
      </c>
      <c r="G677" s="25"/>
      <c r="H677" s="53">
        <f>'Equity+Bond_Historical'!Y677</f>
        <v>2.3917414337420776E-3</v>
      </c>
      <c r="I677" s="39">
        <f t="shared" si="27"/>
        <v>5.7204270858786089E-6</v>
      </c>
      <c r="J677" s="25">
        <f t="shared" si="24"/>
        <v>8.5879715655266756E-3</v>
      </c>
      <c r="K677" s="25">
        <f t="shared" si="26"/>
        <v>1.8861461738814533E-3</v>
      </c>
      <c r="L677" s="25">
        <f t="shared" si="25"/>
        <v>1886.1461738814533</v>
      </c>
      <c r="M677" s="25">
        <v>-4588.0532508739543</v>
      </c>
      <c r="N677" s="25"/>
    </row>
    <row r="678" spans="5:14">
      <c r="E678" s="112">
        <v>44442</v>
      </c>
      <c r="G678" s="25"/>
      <c r="H678" s="53">
        <f>'Equity+Bond_Historical'!Y678</f>
        <v>1.1628348835413324E-2</v>
      </c>
      <c r="I678" s="39">
        <f t="shared" si="27"/>
        <v>1.3521849663805842E-4</v>
      </c>
      <c r="J678" s="25">
        <f t="shared" si="24"/>
        <v>9.1089539336006772E-3</v>
      </c>
      <c r="K678" s="25">
        <f t="shared" si="26"/>
        <v>9.8884575026049366E-3</v>
      </c>
      <c r="L678" s="25">
        <f t="shared" si="25"/>
        <v>9888.457502604937</v>
      </c>
      <c r="M678" s="25">
        <v>-4568.7895855259148</v>
      </c>
      <c r="N678" s="25"/>
    </row>
    <row r="679" spans="5:14">
      <c r="E679" s="112">
        <v>44446</v>
      </c>
      <c r="G679" s="25"/>
      <c r="H679" s="53">
        <f>'Equity+Bond_Historical'!Y679</f>
        <v>-1.7585236270691522E-2</v>
      </c>
      <c r="I679" s="39">
        <f t="shared" si="27"/>
        <v>3.0924053469604467E-4</v>
      </c>
      <c r="J679" s="25">
        <f t="shared" si="24"/>
        <v>1.0812639164616429E-2</v>
      </c>
      <c r="K679" s="25">
        <f t="shared" si="26"/>
        <v>-1.4098756169517465E-2</v>
      </c>
      <c r="L679" s="25">
        <f t="shared" si="25"/>
        <v>-14098.756169517465</v>
      </c>
      <c r="M679" s="25">
        <v>-4524.7698806514036</v>
      </c>
      <c r="N679" s="25"/>
    </row>
    <row r="680" spans="5:14">
      <c r="E680" s="112">
        <v>44447</v>
      </c>
      <c r="G680" s="25"/>
      <c r="H680" s="53">
        <f>'Equity+Bond_Historical'!Y680</f>
        <v>1.101184478858115E-2</v>
      </c>
      <c r="I680" s="39">
        <f t="shared" si="27"/>
        <v>1.2126072564780183E-4</v>
      </c>
      <c r="J680" s="25">
        <f t="shared" si="24"/>
        <v>1.0842753326334496E-2</v>
      </c>
      <c r="K680" s="25">
        <f t="shared" si="26"/>
        <v>7.4375426466161305E-3</v>
      </c>
      <c r="L680" s="25">
        <f t="shared" si="25"/>
        <v>7437.5426466161307</v>
      </c>
      <c r="M680" s="25">
        <v>-4515.8754508456122</v>
      </c>
      <c r="N680" s="25"/>
    </row>
    <row r="681" spans="5:14">
      <c r="E681" s="112">
        <v>44448</v>
      </c>
      <c r="G681" s="25"/>
      <c r="H681" s="53">
        <f>'Equity+Bond_Historical'!Y681</f>
        <v>-2.0211457704741058E-3</v>
      </c>
      <c r="I681" s="39">
        <f t="shared" si="27"/>
        <v>4.0850302255053667E-6</v>
      </c>
      <c r="J681" s="25">
        <f t="shared" si="24"/>
        <v>1.0027126172298968E-2</v>
      </c>
      <c r="K681" s="25">
        <f t="shared" si="26"/>
        <v>-1.3613166526687309E-3</v>
      </c>
      <c r="L681" s="25">
        <f t="shared" si="25"/>
        <v>-1361.316652668731</v>
      </c>
      <c r="M681" s="25">
        <v>-4509.0542816216221</v>
      </c>
      <c r="N681" s="25"/>
    </row>
    <row r="682" spans="5:14">
      <c r="E682" s="112">
        <v>44449</v>
      </c>
      <c r="G682" s="25"/>
      <c r="H682" s="53">
        <f>'Equity+Bond_Historical'!Y682</f>
        <v>-6.9308071624832259E-4</v>
      </c>
      <c r="I682" s="39">
        <f t="shared" si="27"/>
        <v>4.8036087923528781E-7</v>
      </c>
      <c r="J682" s="25">
        <f t="shared" si="24"/>
        <v>9.24844984393643E-3</v>
      </c>
      <c r="K682" s="25">
        <f t="shared" si="26"/>
        <v>-5.0478731576836971E-4</v>
      </c>
      <c r="L682" s="25">
        <f t="shared" si="25"/>
        <v>-504.78731576836969</v>
      </c>
      <c r="M682" s="25">
        <v>-4471.2096038028276</v>
      </c>
      <c r="N682" s="25"/>
    </row>
    <row r="683" spans="5:14">
      <c r="E683" s="112">
        <v>44452</v>
      </c>
      <c r="G683" s="25"/>
      <c r="H683" s="53">
        <f>'Equity+Bond_Historical'!Y683</f>
        <v>-4.8196306732628605E-3</v>
      </c>
      <c r="I683" s="39">
        <f t="shared" si="27"/>
        <v>2.3228839826656215E-5</v>
      </c>
      <c r="J683" s="25">
        <f t="shared" si="24"/>
        <v>8.7285781667139246E-3</v>
      </c>
      <c r="K683" s="25">
        <f t="shared" si="26"/>
        <v>-3.805799561238984E-3</v>
      </c>
      <c r="L683" s="25">
        <f t="shared" si="25"/>
        <v>-3805.7995612389841</v>
      </c>
      <c r="M683" s="25">
        <v>-4458.2674272386257</v>
      </c>
      <c r="N683" s="25"/>
    </row>
    <row r="684" spans="5:14">
      <c r="E684" s="112">
        <v>44453</v>
      </c>
      <c r="G684" s="25"/>
      <c r="H684" s="53">
        <f>'Equity+Bond_Historical'!Y684</f>
        <v>1.2940363016449533E-2</v>
      </c>
      <c r="I684" s="39">
        <f t="shared" si="27"/>
        <v>1.6745299499749483E-4</v>
      </c>
      <c r="J684" s="25">
        <f t="shared" si="24"/>
        <v>9.4803910541809405E-3</v>
      </c>
      <c r="K684" s="25">
        <f t="shared" si="26"/>
        <v>1.082689816608203E-2</v>
      </c>
      <c r="L684" s="25">
        <f t="shared" si="25"/>
        <v>10826.89816608203</v>
      </c>
      <c r="M684" s="25">
        <v>-4448.0694917989586</v>
      </c>
      <c r="N684" s="25"/>
    </row>
    <row r="685" spans="5:14">
      <c r="E685" s="112">
        <v>44454</v>
      </c>
      <c r="G685" s="25"/>
      <c r="H685" s="53">
        <f>'Equity+Bond_Historical'!Y685</f>
        <v>-1.0349760232090654E-2</v>
      </c>
      <c r="I685" s="39">
        <f t="shared" si="27"/>
        <v>1.0711753686176518E-4</v>
      </c>
      <c r="J685" s="25">
        <f t="shared" si="24"/>
        <v>9.6158084885478914E-3</v>
      </c>
      <c r="K685" s="25">
        <f t="shared" si="26"/>
        <v>-7.9726947148993331E-3</v>
      </c>
      <c r="L685" s="25">
        <f t="shared" si="25"/>
        <v>-7972.6947148993331</v>
      </c>
      <c r="M685" s="25">
        <v>-4373.5663326277336</v>
      </c>
      <c r="N685" s="25"/>
    </row>
    <row r="686" spans="5:14">
      <c r="E686" s="112">
        <v>44455</v>
      </c>
      <c r="G686" s="25"/>
      <c r="H686" s="53">
        <f>'Equity+Bond_Historical'!Y686</f>
        <v>1.7907975916322729E-2</v>
      </c>
      <c r="I686" s="39">
        <f t="shared" si="27"/>
        <v>3.2069560141959486E-4</v>
      </c>
      <c r="J686" s="25">
        <f t="shared" si="24"/>
        <v>1.125604491675937E-2</v>
      </c>
      <c r="K686" s="25">
        <f t="shared" si="26"/>
        <v>1.3600716690182072E-2</v>
      </c>
      <c r="L686" s="25">
        <f t="shared" si="25"/>
        <v>13600.716690182071</v>
      </c>
      <c r="M686" s="25">
        <v>-4334.480034375033</v>
      </c>
      <c r="N686" s="25"/>
    </row>
    <row r="687" spans="5:14">
      <c r="E687" s="112">
        <v>44456</v>
      </c>
      <c r="G687" s="25"/>
      <c r="H687" s="53">
        <f>'Equity+Bond_Historical'!Y687</f>
        <v>8.4811314318438275E-3</v>
      </c>
      <c r="I687" s="39">
        <f t="shared" si="27"/>
        <v>7.1929590364209337E-5</v>
      </c>
      <c r="J687" s="25">
        <f t="shared" si="24"/>
        <v>1.0884999019178651E-2</v>
      </c>
      <c r="K687" s="25">
        <f t="shared" si="26"/>
        <v>5.5026143161317556E-3</v>
      </c>
      <c r="L687" s="25">
        <f t="shared" si="25"/>
        <v>5502.6143161317559</v>
      </c>
      <c r="M687" s="25">
        <v>-4264.8532782864995</v>
      </c>
      <c r="N687" s="25"/>
    </row>
    <row r="688" spans="5:14">
      <c r="E688" s="112">
        <v>44459</v>
      </c>
      <c r="G688" s="25"/>
      <c r="H688" s="53">
        <f>'Equity+Bond_Historical'!Y688</f>
        <v>-7.9450337161553492E-3</v>
      </c>
      <c r="I688" s="39">
        <f t="shared" si="27"/>
        <v>6.3123560750845279E-5</v>
      </c>
      <c r="J688" s="25">
        <f t="shared" si="24"/>
        <v>1.049663075529567E-2</v>
      </c>
      <c r="K688" s="25">
        <f t="shared" si="26"/>
        <v>-5.3305061407626078E-3</v>
      </c>
      <c r="L688" s="25">
        <f t="shared" si="25"/>
        <v>-5330.5061407626081</v>
      </c>
      <c r="M688" s="25">
        <v>-4241.2573953768315</v>
      </c>
      <c r="N688" s="25"/>
    </row>
    <row r="689" spans="5:14">
      <c r="E689" s="112">
        <v>44460</v>
      </c>
      <c r="G689" s="25"/>
      <c r="H689" s="53">
        <f>'Equity+Bond_Historical'!Y689</f>
        <v>-1.2907348355227121E-2</v>
      </c>
      <c r="I689" s="39">
        <f t="shared" si="27"/>
        <v>1.6659964156318427E-4</v>
      </c>
      <c r="J689" s="25">
        <f t="shared" si="24"/>
        <v>1.0892305305376991E-2</v>
      </c>
      <c r="K689" s="25">
        <f t="shared" si="26"/>
        <v>-8.9802454887639837E-3</v>
      </c>
      <c r="L689" s="25">
        <f t="shared" si="25"/>
        <v>-8980.2454887639833</v>
      </c>
      <c r="M689" s="25">
        <v>-4214.1023392418101</v>
      </c>
      <c r="N689" s="25"/>
    </row>
    <row r="690" spans="5:14">
      <c r="E690" s="112">
        <v>44461</v>
      </c>
      <c r="G690" s="25"/>
      <c r="H690" s="53">
        <f>'Equity+Bond_Historical'!Y690</f>
        <v>-1.61174223617871E-5</v>
      </c>
      <c r="I690" s="39">
        <f t="shared" si="27"/>
        <v>2.5977130358823487E-10</v>
      </c>
      <c r="J690" s="25">
        <f t="shared" si="24"/>
        <v>1.0042211240628615E-2</v>
      </c>
      <c r="K690" s="25">
        <f t="shared" si="26"/>
        <v>-1.0806296481956632E-5</v>
      </c>
      <c r="L690" s="25">
        <f t="shared" si="25"/>
        <v>-10.806296481956633</v>
      </c>
      <c r="M690" s="25">
        <v>-4186.9478767418223</v>
      </c>
      <c r="N690" s="25"/>
    </row>
    <row r="691" spans="5:14">
      <c r="E691" s="112">
        <v>44462</v>
      </c>
      <c r="G691" s="25"/>
      <c r="H691" s="53">
        <f>'Equity+Bond_Historical'!Y691</f>
        <v>1.4246847137231608E-2</v>
      </c>
      <c r="I691" s="39">
        <f t="shared" si="27"/>
        <v>2.0297265335164445E-4</v>
      </c>
      <c r="J691" s="25">
        <f t="shared" si="24"/>
        <v>1.0777986992659772E-2</v>
      </c>
      <c r="K691" s="25">
        <f t="shared" si="26"/>
        <v>1.0360733659933598E-2</v>
      </c>
      <c r="L691" s="25">
        <f t="shared" si="25"/>
        <v>10360.733659933598</v>
      </c>
      <c r="M691" s="25">
        <v>-4163.7040380239359</v>
      </c>
      <c r="N691" s="25"/>
    </row>
    <row r="692" spans="5:14">
      <c r="E692" s="112">
        <v>44463</v>
      </c>
      <c r="G692" s="25"/>
      <c r="H692" s="53">
        <f>'Equity+Bond_Historical'!Y692</f>
        <v>-8.1269553359720175E-3</v>
      </c>
      <c r="I692" s="39">
        <f t="shared" si="27"/>
        <v>6.6047403032884044E-5</v>
      </c>
      <c r="J692" s="25">
        <f t="shared" si="24"/>
        <v>1.0423404603428976E-2</v>
      </c>
      <c r="K692" s="25">
        <f t="shared" si="26"/>
        <v>-5.5066987112712528E-3</v>
      </c>
      <c r="L692" s="25">
        <f t="shared" si="25"/>
        <v>-5506.6987112712532</v>
      </c>
      <c r="M692" s="25">
        <v>-4132.2482326168529</v>
      </c>
      <c r="N692" s="25"/>
    </row>
    <row r="693" spans="5:14">
      <c r="E693" s="112">
        <v>44466</v>
      </c>
      <c r="G693" s="25"/>
      <c r="H693" s="53">
        <f>'Equity+Bond_Historical'!Y693</f>
        <v>-6.2292792174737273E-3</v>
      </c>
      <c r="I693" s="39">
        <f t="shared" si="27"/>
        <v>3.8803919569250093E-5</v>
      </c>
      <c r="J693" s="25">
        <f t="shared" si="24"/>
        <v>9.9081202522554295E-3</v>
      </c>
      <c r="K693" s="25">
        <f t="shared" si="26"/>
        <v>-4.3644477592945669E-3</v>
      </c>
      <c r="L693" s="25">
        <f t="shared" si="25"/>
        <v>-4364.4477592945668</v>
      </c>
      <c r="M693" s="25">
        <v>-4127.5723691974563</v>
      </c>
      <c r="N693" s="25"/>
    </row>
    <row r="694" spans="5:14">
      <c r="E694" s="112">
        <v>44467</v>
      </c>
      <c r="G694" s="25"/>
      <c r="H694" s="53">
        <f>'Equity+Bond_Historical'!Y694</f>
        <v>8.3133510895171351E-3</v>
      </c>
      <c r="I694" s="39">
        <f t="shared" si="27"/>
        <v>6.9111806337575739E-5</v>
      </c>
      <c r="J694" s="25">
        <f t="shared" si="24"/>
        <v>9.6856590299172433E-3</v>
      </c>
      <c r="K694" s="25">
        <f t="shared" si="26"/>
        <v>6.1275371199454448E-3</v>
      </c>
      <c r="L694" s="25">
        <f t="shared" si="25"/>
        <v>6127.5371199454448</v>
      </c>
      <c r="M694" s="25">
        <v>-4110.1436709878544</v>
      </c>
      <c r="N694" s="25"/>
    </row>
    <row r="695" spans="5:14">
      <c r="E695" s="112">
        <v>44468</v>
      </c>
      <c r="G695" s="25"/>
      <c r="H695" s="53">
        <f>'Equity+Bond_Historical'!Y695</f>
        <v>-2.0717717845761152E-2</v>
      </c>
      <c r="I695" s="39">
        <f t="shared" si="27"/>
        <v>4.2922383273657014E-4</v>
      </c>
      <c r="J695" s="25">
        <f t="shared" ref="J695:J758" si="28">SQRT((1-$C$3)*SUMPRODUCT(I196:I695,$G$3:$G$502))</f>
        <v>1.200515585603662E-2</v>
      </c>
      <c r="K695" s="25">
        <f t="shared" si="26"/>
        <v>-1.5621179958320314E-2</v>
      </c>
      <c r="L695" s="25">
        <f t="shared" si="25"/>
        <v>-15621.179958320314</v>
      </c>
      <c r="M695" s="25">
        <v>-4089.9473184559311</v>
      </c>
      <c r="N695" s="25"/>
    </row>
    <row r="696" spans="5:14">
      <c r="E696" s="112">
        <v>44469</v>
      </c>
      <c r="G696" s="25"/>
      <c r="H696" s="53">
        <f>'Equity+Bond_Historical'!Y696</f>
        <v>1.90371247807598E-3</v>
      </c>
      <c r="I696" s="39">
        <f t="shared" si="27"/>
        <v>3.6241211991821884E-6</v>
      </c>
      <c r="J696" s="25">
        <f t="shared" si="28"/>
        <v>1.1092737274381292E-2</v>
      </c>
      <c r="K696" s="25">
        <f t="shared" si="26"/>
        <v>1.1580695741926182E-3</v>
      </c>
      <c r="L696" s="25">
        <f t="shared" ref="L696:L759" si="29">K696*$C$5</f>
        <v>1158.0695741926181</v>
      </c>
      <c r="M696" s="25">
        <v>-3981.7891629207061</v>
      </c>
      <c r="N696" s="25"/>
    </row>
    <row r="697" spans="5:14">
      <c r="E697" s="112">
        <v>44470</v>
      </c>
      <c r="G697" s="25"/>
      <c r="H697" s="53">
        <f>'Equity+Bond_Historical'!Y697</f>
        <v>6.9784732827651234E-4</v>
      </c>
      <c r="I697" s="39">
        <f t="shared" si="27"/>
        <v>4.869908935826664E-7</v>
      </c>
      <c r="J697" s="25">
        <f t="shared" si="28"/>
        <v>1.0230569184396257E-2</v>
      </c>
      <c r="K697" s="25">
        <f t="shared" ref="K697:K760" si="30">H697*$J$1321/J696</f>
        <v>4.5943363938942539E-4</v>
      </c>
      <c r="L697" s="25">
        <f t="shared" si="29"/>
        <v>459.43363938942537</v>
      </c>
      <c r="M697" s="25">
        <v>-3976.0733250516914</v>
      </c>
      <c r="N697" s="25"/>
    </row>
    <row r="698" spans="5:14">
      <c r="E698" s="112">
        <v>44473</v>
      </c>
      <c r="G698" s="25"/>
      <c r="H698" s="53">
        <f>'Equity+Bond_Historical'!Y698</f>
        <v>1.5479169046898909E-2</v>
      </c>
      <c r="I698" s="39">
        <f t="shared" si="27"/>
        <v>2.3960467438247329E-4</v>
      </c>
      <c r="J698" s="25">
        <f t="shared" si="28"/>
        <v>1.1176115833266114E-2</v>
      </c>
      <c r="K698" s="25">
        <f t="shared" si="30"/>
        <v>1.1049660745556477E-2</v>
      </c>
      <c r="L698" s="25">
        <f t="shared" si="29"/>
        <v>11049.660745556477</v>
      </c>
      <c r="M698" s="25">
        <v>-3949.8834262006794</v>
      </c>
      <c r="N698" s="25"/>
    </row>
    <row r="699" spans="5:14">
      <c r="E699" s="112">
        <v>44474</v>
      </c>
      <c r="G699" s="25"/>
      <c r="H699" s="53">
        <f>'Equity+Bond_Historical'!Y699</f>
        <v>1.1171955395920507E-2</v>
      </c>
      <c r="I699" s="39">
        <f t="shared" si="27"/>
        <v>1.2481258736843733E-4</v>
      </c>
      <c r="J699" s="25">
        <f t="shared" si="28"/>
        <v>1.1175491866403908E-2</v>
      </c>
      <c r="K699" s="25">
        <f t="shared" si="30"/>
        <v>7.3002779628877435E-3</v>
      </c>
      <c r="L699" s="25">
        <f t="shared" si="29"/>
        <v>7300.2779628877433</v>
      </c>
      <c r="M699" s="25">
        <v>-3949.5328193861537</v>
      </c>
      <c r="N699" s="25"/>
    </row>
    <row r="700" spans="5:14">
      <c r="E700" s="112">
        <v>44475</v>
      </c>
      <c r="G700" s="25"/>
      <c r="H700" s="53">
        <f>'Equity+Bond_Historical'!Y700</f>
        <v>8.688631291033715E-3</v>
      </c>
      <c r="I700" s="39">
        <f t="shared" si="27"/>
        <v>7.5492313711530198E-5</v>
      </c>
      <c r="J700" s="25">
        <f t="shared" si="28"/>
        <v>1.0838898594616543E-2</v>
      </c>
      <c r="K700" s="25">
        <f t="shared" si="30"/>
        <v>5.6778748912372987E-3</v>
      </c>
      <c r="L700" s="25">
        <f t="shared" si="29"/>
        <v>5677.8748912372985</v>
      </c>
      <c r="M700" s="25">
        <v>-3937.1398066765096</v>
      </c>
      <c r="N700" s="25"/>
    </row>
    <row r="701" spans="5:14">
      <c r="E701" s="112">
        <v>44476</v>
      </c>
      <c r="G701" s="25"/>
      <c r="H701" s="53">
        <f>'Equity+Bond_Historical'!Y701</f>
        <v>-3.2251572542594171E-3</v>
      </c>
      <c r="I701" s="39">
        <f t="shared" si="27"/>
        <v>1.0401639314702143E-5</v>
      </c>
      <c r="J701" s="25">
        <f t="shared" si="28"/>
        <v>1.0070735337100697E-2</v>
      </c>
      <c r="K701" s="25">
        <f t="shared" si="30"/>
        <v>-2.1730355916973307E-3</v>
      </c>
      <c r="L701" s="25">
        <f t="shared" si="29"/>
        <v>-2173.0355916973308</v>
      </c>
      <c r="M701" s="25">
        <v>-3924.6832559066884</v>
      </c>
      <c r="N701" s="25"/>
    </row>
    <row r="702" spans="5:14">
      <c r="E702" s="112">
        <v>44477</v>
      </c>
      <c r="G702" s="25"/>
      <c r="H702" s="53">
        <f>'Equity+Bond_Historical'!Y702</f>
        <v>-3.7769503878777996E-3</v>
      </c>
      <c r="I702" s="39">
        <f t="shared" si="27"/>
        <v>1.4265354232490261E-5</v>
      </c>
      <c r="J702" s="25">
        <f t="shared" si="28"/>
        <v>9.3992849105829814E-3</v>
      </c>
      <c r="K702" s="25">
        <f t="shared" si="30"/>
        <v>-2.7389316538699165E-3</v>
      </c>
      <c r="L702" s="25">
        <f t="shared" si="29"/>
        <v>-2738.9316538699168</v>
      </c>
      <c r="M702" s="25">
        <v>-3873.6604449311058</v>
      </c>
      <c r="N702" s="25"/>
    </row>
    <row r="703" spans="5:14">
      <c r="E703" s="112">
        <v>44480</v>
      </c>
      <c r="G703" s="25"/>
      <c r="H703" s="53">
        <f>'Equity+Bond_Historical'!Y703</f>
        <v>3.6644576106141481E-4</v>
      </c>
      <c r="I703" s="39">
        <f t="shared" si="27"/>
        <v>1.342824957998795E-7</v>
      </c>
      <c r="J703" s="25">
        <f t="shared" si="28"/>
        <v>8.6668746200770658E-3</v>
      </c>
      <c r="K703" s="25">
        <f t="shared" si="30"/>
        <v>2.8471869592934122E-4</v>
      </c>
      <c r="L703" s="25">
        <f t="shared" si="29"/>
        <v>284.71869592934121</v>
      </c>
      <c r="M703" s="25">
        <v>-3829.2044622899011</v>
      </c>
      <c r="N703" s="25"/>
    </row>
    <row r="704" spans="5:14">
      <c r="E704" s="112">
        <v>44481</v>
      </c>
      <c r="G704" s="25"/>
      <c r="H704" s="53">
        <f>'Equity+Bond_Historical'!Y704</f>
        <v>1.4889391306814347E-3</v>
      </c>
      <c r="I704" s="39">
        <f t="shared" si="27"/>
        <v>2.2169397348743864E-6</v>
      </c>
      <c r="J704" s="25">
        <f t="shared" si="28"/>
        <v>8.0112451771461052E-3</v>
      </c>
      <c r="K704" s="25">
        <f t="shared" si="30"/>
        <v>1.2546295944631731E-3</v>
      </c>
      <c r="L704" s="25">
        <f t="shared" si="29"/>
        <v>1254.6295944631731</v>
      </c>
      <c r="M704" s="25">
        <v>-3798.7639647270034</v>
      </c>
      <c r="N704" s="25"/>
    </row>
    <row r="705" spans="5:14">
      <c r="E705" s="112">
        <v>44482</v>
      </c>
      <c r="G705" s="25"/>
      <c r="H705" s="53">
        <f>'Equity+Bond_Historical'!Y705</f>
        <v>3.4898321966665572E-3</v>
      </c>
      <c r="I705" s="39">
        <f t="shared" si="27"/>
        <v>1.2178928760890528E-5</v>
      </c>
      <c r="J705" s="25">
        <f t="shared" si="28"/>
        <v>7.5086537547837629E-3</v>
      </c>
      <c r="K705" s="25">
        <f t="shared" si="30"/>
        <v>3.1813072822574956E-3</v>
      </c>
      <c r="L705" s="25">
        <f t="shared" si="29"/>
        <v>3181.3072822574954</v>
      </c>
      <c r="M705" s="25">
        <v>-3773.5710345588368</v>
      </c>
      <c r="N705" s="25"/>
    </row>
    <row r="706" spans="5:14">
      <c r="E706" s="112">
        <v>44483</v>
      </c>
      <c r="G706" s="25"/>
      <c r="H706" s="53">
        <f>'Equity+Bond_Historical'!Y706</f>
        <v>-5.9434649114046278E-3</v>
      </c>
      <c r="I706" s="39">
        <f t="shared" si="27"/>
        <v>3.5324775153098023E-5</v>
      </c>
      <c r="J706" s="25">
        <f t="shared" si="28"/>
        <v>7.2953146128737134E-3</v>
      </c>
      <c r="K706" s="25">
        <f t="shared" si="30"/>
        <v>-5.7806772533917561E-3</v>
      </c>
      <c r="L706" s="25">
        <f t="shared" si="29"/>
        <v>-5780.6772533917565</v>
      </c>
      <c r="M706" s="25">
        <v>-3755.3325113677911</v>
      </c>
      <c r="N706" s="25"/>
    </row>
    <row r="707" spans="5:14">
      <c r="E707" s="112">
        <v>44484</v>
      </c>
      <c r="G707" s="25"/>
      <c r="H707" s="53">
        <f>'Equity+Bond_Historical'!Y707</f>
        <v>2.6972428085401505E-2</v>
      </c>
      <c r="I707" s="39">
        <f t="shared" si="27"/>
        <v>7.2751187682215592E-4</v>
      </c>
      <c r="J707" s="25">
        <f t="shared" si="28"/>
        <v>1.2424377430238139E-2</v>
      </c>
      <c r="K707" s="25">
        <f t="shared" si="30"/>
        <v>2.7000830081736777E-2</v>
      </c>
      <c r="L707" s="25">
        <f t="shared" si="29"/>
        <v>27000.830081736778</v>
      </c>
      <c r="M707" s="25">
        <v>-3745.8448070006502</v>
      </c>
      <c r="N707" s="25"/>
    </row>
    <row r="708" spans="5:14">
      <c r="E708" s="112">
        <v>44487</v>
      </c>
      <c r="G708" s="25"/>
      <c r="H708" s="53">
        <f>'Equity+Bond_Historical'!Y708</f>
        <v>9.4193894033178256E-3</v>
      </c>
      <c r="I708" s="39">
        <f t="shared" ref="I708:I771" si="31">H708^2</f>
        <v>8.8724896731336145E-5</v>
      </c>
      <c r="J708" s="25">
        <f t="shared" si="28"/>
        <v>1.202161036880499E-2</v>
      </c>
      <c r="K708" s="25">
        <f t="shared" si="30"/>
        <v>5.5366773145598784E-3</v>
      </c>
      <c r="L708" s="25">
        <f t="shared" si="29"/>
        <v>5536.6773145598781</v>
      </c>
      <c r="M708" s="25">
        <v>-3736.0436713649829</v>
      </c>
      <c r="N708" s="25"/>
    </row>
    <row r="709" spans="5:14">
      <c r="E709" s="112">
        <v>44488</v>
      </c>
      <c r="G709" s="25"/>
      <c r="H709" s="53">
        <f>'Equity+Bond_Historical'!Y709</f>
        <v>-4.0402084232745144E-4</v>
      </c>
      <c r="I709" s="39">
        <f t="shared" si="31"/>
        <v>1.6323284103498338E-7</v>
      </c>
      <c r="J709" s="25">
        <f t="shared" si="28"/>
        <v>1.1084481648079486E-2</v>
      </c>
      <c r="K709" s="25">
        <f t="shared" si="30"/>
        <v>-2.4543823515641192E-4</v>
      </c>
      <c r="L709" s="25">
        <f t="shared" si="29"/>
        <v>-245.43823515641193</v>
      </c>
      <c r="M709" s="25">
        <v>-3722.3241692341931</v>
      </c>
      <c r="N709" s="25"/>
    </row>
    <row r="710" spans="5:14">
      <c r="E710" s="112">
        <v>44489</v>
      </c>
      <c r="G710" s="25"/>
      <c r="H710" s="53">
        <f>'Equity+Bond_Historical'!Y710</f>
        <v>1.9075400886634855E-3</v>
      </c>
      <c r="I710" s="39">
        <f t="shared" si="31"/>
        <v>3.6387091898582982E-6</v>
      </c>
      <c r="J710" s="25">
        <f t="shared" si="28"/>
        <v>1.0246056791473394E-2</v>
      </c>
      <c r="K710" s="25">
        <f t="shared" si="30"/>
        <v>1.2567803528988229E-3</v>
      </c>
      <c r="L710" s="25">
        <f t="shared" si="29"/>
        <v>1256.7803528988229</v>
      </c>
      <c r="M710" s="25">
        <v>-3712.5436971781901</v>
      </c>
      <c r="N710" s="25"/>
    </row>
    <row r="711" spans="5:14">
      <c r="E711" s="112">
        <v>44490</v>
      </c>
      <c r="G711" s="25"/>
      <c r="H711" s="53">
        <f>'Equity+Bond_Historical'!Y711</f>
        <v>1.1723308837537012E-2</v>
      </c>
      <c r="I711" s="39">
        <f t="shared" si="31"/>
        <v>1.374359701002734E-4</v>
      </c>
      <c r="J711" s="25">
        <f t="shared" si="28"/>
        <v>1.0480926644291731E-2</v>
      </c>
      <c r="K711" s="25">
        <f t="shared" si="30"/>
        <v>8.3559252279338803E-3</v>
      </c>
      <c r="L711" s="25">
        <f t="shared" si="29"/>
        <v>8355.9252279338798</v>
      </c>
      <c r="M711" s="25">
        <v>-3711.1779573840672</v>
      </c>
      <c r="N711" s="25"/>
    </row>
    <row r="712" spans="5:14">
      <c r="E712" s="112">
        <v>44491</v>
      </c>
      <c r="G712" s="25"/>
      <c r="H712" s="53">
        <f>'Equity+Bond_Historical'!Y712</f>
        <v>-8.2132149851061702E-3</v>
      </c>
      <c r="I712" s="39">
        <f t="shared" si="31"/>
        <v>6.7456900391572552E-5</v>
      </c>
      <c r="J712" s="25">
        <f t="shared" si="28"/>
        <v>1.0173046981278843E-2</v>
      </c>
      <c r="K712" s="25">
        <f t="shared" si="30"/>
        <v>-5.7228795736760235E-3</v>
      </c>
      <c r="L712" s="25">
        <f t="shared" si="29"/>
        <v>-5722.8795736760239</v>
      </c>
      <c r="M712" s="25">
        <v>-3651.9850802123415</v>
      </c>
      <c r="N712" s="25"/>
    </row>
    <row r="713" spans="5:14">
      <c r="E713" s="112">
        <v>44494</v>
      </c>
      <c r="G713" s="25"/>
      <c r="H713" s="53">
        <f>'Equity+Bond_Historical'!Y713</f>
        <v>1.6217029542792302E-2</v>
      </c>
      <c r="I713" s="39">
        <f t="shared" si="31"/>
        <v>2.629920471917983E-4</v>
      </c>
      <c r="J713" s="25">
        <f t="shared" si="28"/>
        <v>1.1287872218871913E-2</v>
      </c>
      <c r="K713" s="25">
        <f t="shared" si="30"/>
        <v>1.1641832739274553E-2</v>
      </c>
      <c r="L713" s="25">
        <f t="shared" si="29"/>
        <v>11641.832739274552</v>
      </c>
      <c r="M713" s="25">
        <v>-3619.6417453684462</v>
      </c>
      <c r="N713" s="25"/>
    </row>
    <row r="714" spans="5:14">
      <c r="E714" s="112">
        <v>44495</v>
      </c>
      <c r="G714" s="25"/>
      <c r="H714" s="53">
        <f>'Equity+Bond_Historical'!Y714</f>
        <v>-1.152683348062908E-2</v>
      </c>
      <c r="I714" s="39">
        <f t="shared" si="31"/>
        <v>1.3286789009015151E-4</v>
      </c>
      <c r="J714" s="25">
        <f t="shared" si="28"/>
        <v>1.1324037877836068E-2</v>
      </c>
      <c r="K714" s="25">
        <f t="shared" si="30"/>
        <v>-7.4575990884285194E-3</v>
      </c>
      <c r="L714" s="25">
        <f t="shared" si="29"/>
        <v>-7457.5990884285193</v>
      </c>
      <c r="M714" s="25">
        <v>-3614.65630020239</v>
      </c>
      <c r="N714" s="25"/>
    </row>
    <row r="715" spans="5:14">
      <c r="E715" s="112">
        <v>44496</v>
      </c>
      <c r="G715" s="25"/>
      <c r="H715" s="53">
        <f>'Equity+Bond_Historical'!Y715</f>
        <v>2.3775279209896614E-2</v>
      </c>
      <c r="I715" s="39">
        <f t="shared" si="31"/>
        <v>5.6526390150854217E-4</v>
      </c>
      <c r="J715" s="25">
        <f t="shared" si="28"/>
        <v>1.3920788196296482E-2</v>
      </c>
      <c r="K715" s="25">
        <f t="shared" si="30"/>
        <v>1.5332939080715089E-2</v>
      </c>
      <c r="L715" s="25">
        <f t="shared" si="29"/>
        <v>15332.93908071509</v>
      </c>
      <c r="M715" s="25">
        <v>-3606.9978113392926</v>
      </c>
      <c r="N715" s="25"/>
    </row>
    <row r="716" spans="5:14">
      <c r="E716" s="112">
        <v>44497</v>
      </c>
      <c r="G716" s="25"/>
      <c r="H716" s="53">
        <f>'Equity+Bond_Historical'!Y716</f>
        <v>-2.1437224679699704E-2</v>
      </c>
      <c r="I716" s="39">
        <f t="shared" si="31"/>
        <v>4.5955460196792607E-4</v>
      </c>
      <c r="J716" s="25">
        <f t="shared" si="28"/>
        <v>1.5285721530252153E-2</v>
      </c>
      <c r="K716" s="25">
        <f t="shared" si="30"/>
        <v>-1.1246200751449335E-2</v>
      </c>
      <c r="L716" s="25">
        <f t="shared" si="29"/>
        <v>-11246.200751449334</v>
      </c>
      <c r="M716" s="25">
        <v>-3585.9469553593467</v>
      </c>
      <c r="N716" s="25"/>
    </row>
    <row r="717" spans="5:14">
      <c r="E717" s="112">
        <v>44498</v>
      </c>
      <c r="G717" s="25"/>
      <c r="H717" s="53">
        <f>'Equity+Bond_Historical'!Y717</f>
        <v>-8.8680407332414543E-3</v>
      </c>
      <c r="I717" s="39">
        <f t="shared" si="31"/>
        <v>7.8642146446429633E-5</v>
      </c>
      <c r="J717" s="25">
        <f t="shared" si="28"/>
        <v>1.4505227066899593E-2</v>
      </c>
      <c r="K717" s="25">
        <f t="shared" si="30"/>
        <v>-4.2368475103680536E-3</v>
      </c>
      <c r="L717" s="25">
        <f t="shared" si="29"/>
        <v>-4236.8475103680539</v>
      </c>
      <c r="M717" s="25">
        <v>-3580.3758918639351</v>
      </c>
      <c r="N717" s="25"/>
    </row>
    <row r="718" spans="5:14">
      <c r="E718" s="112">
        <v>44501</v>
      </c>
      <c r="G718" s="25"/>
      <c r="H718" s="53">
        <f>'Equity+Bond_Historical'!Y718</f>
        <v>3.902835434257671E-3</v>
      </c>
      <c r="I718" s="39">
        <f t="shared" si="31"/>
        <v>1.5232124426897263E-5</v>
      </c>
      <c r="J718" s="25">
        <f t="shared" si="28"/>
        <v>1.3458313010440931E-2</v>
      </c>
      <c r="K718" s="25">
        <f t="shared" si="30"/>
        <v>1.9649739866299037E-3</v>
      </c>
      <c r="L718" s="25">
        <f t="shared" si="29"/>
        <v>1964.9739866299037</v>
      </c>
      <c r="M718" s="25">
        <v>-3571.2459339517172</v>
      </c>
      <c r="N718" s="25"/>
    </row>
    <row r="719" spans="5:14">
      <c r="E719" s="112">
        <v>44502</v>
      </c>
      <c r="G719" s="25"/>
      <c r="H719" s="53">
        <f>'Equity+Bond_Historical'!Y719</f>
        <v>-1.0390766099339562E-2</v>
      </c>
      <c r="I719" s="39">
        <f t="shared" si="31"/>
        <v>1.079680201311843E-4</v>
      </c>
      <c r="J719" s="25">
        <f t="shared" si="28"/>
        <v>1.3044250217763792E-2</v>
      </c>
      <c r="K719" s="25">
        <f t="shared" si="30"/>
        <v>-5.6384280334800538E-3</v>
      </c>
      <c r="L719" s="25">
        <f t="shared" si="29"/>
        <v>-5638.4280334800542</v>
      </c>
      <c r="M719" s="25">
        <v>-3569.9238031473592</v>
      </c>
      <c r="N719" s="25"/>
    </row>
    <row r="720" spans="5:14">
      <c r="E720" s="112">
        <v>44503</v>
      </c>
      <c r="G720" s="25"/>
      <c r="H720" s="53">
        <f>'Equity+Bond_Historical'!Y720</f>
        <v>3.8556405646804404E-2</v>
      </c>
      <c r="I720" s="39">
        <f t="shared" si="31"/>
        <v>1.4865964164009304E-3</v>
      </c>
      <c r="J720" s="25">
        <f t="shared" si="28"/>
        <v>1.9173394499728671E-2</v>
      </c>
      <c r="K720" s="25">
        <f t="shared" si="30"/>
        <v>2.158631536124505E-2</v>
      </c>
      <c r="L720" s="25">
        <f t="shared" si="29"/>
        <v>21586.315361245048</v>
      </c>
      <c r="M720" s="25">
        <v>-3514.2090975823107</v>
      </c>
      <c r="N720" s="25"/>
    </row>
    <row r="721" spans="5:14">
      <c r="E721" s="112">
        <v>44504</v>
      </c>
      <c r="G721" s="25"/>
      <c r="H721" s="53">
        <f>'Equity+Bond_Historical'!Y721</f>
        <v>2.0614697532925063E-2</v>
      </c>
      <c r="I721" s="39">
        <f t="shared" si="31"/>
        <v>4.2496575437398669E-4</v>
      </c>
      <c r="J721" s="25">
        <f t="shared" si="28"/>
        <v>1.9396418775175738E-2</v>
      </c>
      <c r="K721" s="25">
        <f t="shared" si="30"/>
        <v>7.8519776834690431E-3</v>
      </c>
      <c r="L721" s="25">
        <f t="shared" si="29"/>
        <v>7851.9776834690429</v>
      </c>
      <c r="M721" s="25">
        <v>-3493.159422042153</v>
      </c>
      <c r="N721" s="25"/>
    </row>
    <row r="722" spans="5:14">
      <c r="E722" s="112">
        <v>44505</v>
      </c>
      <c r="G722" s="25"/>
      <c r="H722" s="53">
        <f>'Equity+Bond_Historical'!Y722</f>
        <v>-1.1662237708777577E-2</v>
      </c>
      <c r="I722" s="39">
        <f t="shared" si="31"/>
        <v>1.3600778837603367E-4</v>
      </c>
      <c r="J722" s="25">
        <f t="shared" si="28"/>
        <v>1.844421509208501E-2</v>
      </c>
      <c r="K722" s="25">
        <f t="shared" si="30"/>
        <v>-4.3909797562638039E-3</v>
      </c>
      <c r="L722" s="25">
        <f t="shared" si="29"/>
        <v>-4390.9797562638041</v>
      </c>
      <c r="M722" s="25">
        <v>-3473.7594465561278</v>
      </c>
      <c r="N722" s="25"/>
    </row>
    <row r="723" spans="5:14">
      <c r="E723" s="112">
        <v>44508</v>
      </c>
      <c r="G723" s="25"/>
      <c r="H723" s="53">
        <f>'Equity+Bond_Historical'!Y723</f>
        <v>-1.2703107750483623E-3</v>
      </c>
      <c r="I723" s="39">
        <f t="shared" si="31"/>
        <v>1.6136894652039709E-6</v>
      </c>
      <c r="J723" s="25">
        <f t="shared" si="28"/>
        <v>1.701184185290977E-2</v>
      </c>
      <c r="K723" s="25">
        <f t="shared" si="30"/>
        <v>-5.0298021403944414E-4</v>
      </c>
      <c r="L723" s="25">
        <f t="shared" si="29"/>
        <v>-502.98021403944415</v>
      </c>
      <c r="M723" s="25">
        <v>-3469.750772908812</v>
      </c>
      <c r="N723" s="25"/>
    </row>
    <row r="724" spans="5:14">
      <c r="E724" s="112">
        <v>44509</v>
      </c>
      <c r="G724" s="25"/>
      <c r="H724" s="53">
        <f>'Equity+Bond_Historical'!Y724</f>
        <v>-4.8488060562241779E-3</v>
      </c>
      <c r="I724" s="39">
        <f t="shared" si="31"/>
        <v>2.3510920170876266E-5</v>
      </c>
      <c r="J724" s="25">
        <f t="shared" si="28"/>
        <v>1.5796170003193246E-2</v>
      </c>
      <c r="K724" s="25">
        <f t="shared" si="30"/>
        <v>-2.0815391059100809E-3</v>
      </c>
      <c r="L724" s="25">
        <f t="shared" si="29"/>
        <v>-2081.5391059100807</v>
      </c>
      <c r="M724" s="25">
        <v>-3453.0001750775914</v>
      </c>
      <c r="N724" s="25"/>
    </row>
    <row r="725" spans="5:14">
      <c r="E725" s="112">
        <v>44510</v>
      </c>
      <c r="G725" s="25"/>
      <c r="H725" s="53">
        <f>'Equity+Bond_Historical'!Y725</f>
        <v>1.6639827698444354E-2</v>
      </c>
      <c r="I725" s="39">
        <f t="shared" si="31"/>
        <v>2.7688386583391591E-4</v>
      </c>
      <c r="J725" s="25">
        <f t="shared" si="28"/>
        <v>1.5925568078702945E-2</v>
      </c>
      <c r="K725" s="25">
        <f t="shared" si="30"/>
        <v>7.6930423557132815E-3</v>
      </c>
      <c r="L725" s="25">
        <f t="shared" si="29"/>
        <v>7693.0423557132817</v>
      </c>
      <c r="M725" s="25">
        <v>-3440.5896639210923</v>
      </c>
      <c r="N725" s="25"/>
    </row>
    <row r="726" spans="5:14">
      <c r="E726" s="112">
        <v>44511</v>
      </c>
      <c r="G726" s="25"/>
      <c r="H726" s="53">
        <f>'Equity+Bond_Historical'!Y726</f>
        <v>-1.7109551900696306E-2</v>
      </c>
      <c r="I726" s="39">
        <f t="shared" si="31"/>
        <v>2.9273676624262061E-4</v>
      </c>
      <c r="J726" s="25">
        <f t="shared" si="28"/>
        <v>1.6108714280518632E-2</v>
      </c>
      <c r="K726" s="25">
        <f t="shared" si="30"/>
        <v>-7.8459367051188257E-3</v>
      </c>
      <c r="L726" s="25">
        <f t="shared" si="29"/>
        <v>-7845.9367051188256</v>
      </c>
      <c r="M726" s="25">
        <v>-3437.5760754241051</v>
      </c>
      <c r="N726" s="25"/>
    </row>
    <row r="727" spans="5:14">
      <c r="E727" s="112">
        <v>44512</v>
      </c>
      <c r="G727" s="25"/>
      <c r="H727" s="53">
        <f>'Equity+Bond_Historical'!Y727</f>
        <v>-2.774024877443809E-3</v>
      </c>
      <c r="I727" s="39">
        <f t="shared" si="31"/>
        <v>7.6952140206771385E-6</v>
      </c>
      <c r="J727" s="25">
        <f t="shared" si="28"/>
        <v>1.4890310826466274E-2</v>
      </c>
      <c r="K727" s="25">
        <f t="shared" si="30"/>
        <v>-1.2576232876114705E-3</v>
      </c>
      <c r="L727" s="25">
        <f t="shared" si="29"/>
        <v>-1257.6232876114705</v>
      </c>
      <c r="M727" s="25">
        <v>-3412.5372571997882</v>
      </c>
      <c r="N727" s="25"/>
    </row>
    <row r="728" spans="5:14">
      <c r="E728" s="112">
        <v>44515</v>
      </c>
      <c r="G728" s="25"/>
      <c r="H728" s="53">
        <f>'Equity+Bond_Historical'!Y728</f>
        <v>-8.2452333571979095E-3</v>
      </c>
      <c r="I728" s="39">
        <f t="shared" si="31"/>
        <v>6.7983873114649105E-5</v>
      </c>
      <c r="J728" s="25">
        <f t="shared" si="28"/>
        <v>1.4094705885532317E-2</v>
      </c>
      <c r="K728" s="25">
        <f t="shared" si="30"/>
        <v>-4.043898866160623E-3</v>
      </c>
      <c r="L728" s="25">
        <f t="shared" si="29"/>
        <v>-4043.8988661606231</v>
      </c>
      <c r="M728" s="25">
        <v>-3386.1230701891727</v>
      </c>
      <c r="N728" s="25"/>
    </row>
    <row r="729" spans="5:14">
      <c r="E729" s="112">
        <v>44516</v>
      </c>
      <c r="G729" s="25"/>
      <c r="H729" s="53">
        <f>'Equity+Bond_Historical'!Y729</f>
        <v>-3.7163928846240632E-2</v>
      </c>
      <c r="I729" s="39">
        <f t="shared" si="31"/>
        <v>1.3811576072884366E-3</v>
      </c>
      <c r="J729" s="25">
        <f t="shared" si="28"/>
        <v>1.9391628734920025E-2</v>
      </c>
      <c r="K729" s="25">
        <f t="shared" si="30"/>
        <v>-1.9256027598845944E-2</v>
      </c>
      <c r="L729" s="25">
        <f t="shared" si="29"/>
        <v>-19256.027598845943</v>
      </c>
      <c r="M729" s="25">
        <v>-3383.7202000052221</v>
      </c>
      <c r="N729" s="25"/>
    </row>
    <row r="730" spans="5:14">
      <c r="E730" s="112">
        <v>44517</v>
      </c>
      <c r="G730" s="25"/>
      <c r="H730" s="53">
        <f>'Equity+Bond_Historical'!Y730</f>
        <v>-7.594017184239089E-3</v>
      </c>
      <c r="I730" s="39">
        <f t="shared" si="31"/>
        <v>5.7669096994518584E-5</v>
      </c>
      <c r="J730" s="25">
        <f t="shared" si="28"/>
        <v>1.8118508211031264E-2</v>
      </c>
      <c r="K730" s="25">
        <f t="shared" si="30"/>
        <v>-2.8599496379299611E-3</v>
      </c>
      <c r="L730" s="25">
        <f t="shared" si="29"/>
        <v>-2859.9496379299612</v>
      </c>
      <c r="M730" s="25">
        <v>-3375.8094507145165</v>
      </c>
      <c r="N730" s="25"/>
    </row>
    <row r="731" spans="5:14">
      <c r="E731" s="112">
        <v>44518</v>
      </c>
      <c r="G731" s="25"/>
      <c r="H731" s="53">
        <f>'Equity+Bond_Historical'!Y731</f>
        <v>1.5493193582938934E-2</v>
      </c>
      <c r="I731" s="39">
        <f t="shared" si="31"/>
        <v>2.4003904739842015E-4</v>
      </c>
      <c r="J731" s="25">
        <f t="shared" si="28"/>
        <v>1.7749482976526083E-2</v>
      </c>
      <c r="K731" s="25">
        <f t="shared" si="30"/>
        <v>6.2448154418955756E-3</v>
      </c>
      <c r="L731" s="25">
        <f t="shared" si="29"/>
        <v>6244.8154418955755</v>
      </c>
      <c r="M731" s="25">
        <v>-3360.4212980508305</v>
      </c>
      <c r="N731" s="25"/>
    </row>
    <row r="732" spans="5:14">
      <c r="E732" s="112">
        <v>44519</v>
      </c>
      <c r="G732" s="25"/>
      <c r="H732" s="53">
        <f>'Equity+Bond_Historical'!Y732</f>
        <v>-1.4713084301568396E-3</v>
      </c>
      <c r="I732" s="39">
        <f t="shared" si="31"/>
        <v>2.1647484966505835E-6</v>
      </c>
      <c r="J732" s="25">
        <f t="shared" si="28"/>
        <v>1.6374133147082578E-2</v>
      </c>
      <c r="K732" s="25">
        <f t="shared" si="30"/>
        <v>-6.0536751736940751E-4</v>
      </c>
      <c r="L732" s="25">
        <f t="shared" si="29"/>
        <v>-605.36751736940755</v>
      </c>
      <c r="M732" s="25">
        <v>-3324.4346863588116</v>
      </c>
      <c r="N732" s="25"/>
    </row>
    <row r="733" spans="5:14">
      <c r="E733" s="112">
        <v>44522</v>
      </c>
      <c r="G733" s="25"/>
      <c r="H733" s="53">
        <f>'Equity+Bond_Historical'!Y733</f>
        <v>5.6137036423257874E-3</v>
      </c>
      <c r="I733" s="39">
        <f t="shared" si="31"/>
        <v>3.1513668583861812E-5</v>
      </c>
      <c r="J733" s="25">
        <f t="shared" si="28"/>
        <v>1.5251965485084519E-2</v>
      </c>
      <c r="K733" s="25">
        <f t="shared" si="30"/>
        <v>2.5037574919511635E-3</v>
      </c>
      <c r="L733" s="25">
        <f t="shared" si="29"/>
        <v>2503.7574919511635</v>
      </c>
      <c r="M733" s="25">
        <v>-3244.0932963069117</v>
      </c>
      <c r="N733" s="25"/>
    </row>
    <row r="734" spans="5:14">
      <c r="E734" s="112">
        <v>44523</v>
      </c>
      <c r="G734" s="25"/>
      <c r="H734" s="53">
        <f>'Equity+Bond_Historical'!Y734</f>
        <v>-8.3897247871236383E-3</v>
      </c>
      <c r="I734" s="39">
        <f t="shared" si="31"/>
        <v>7.0387482003676774E-5</v>
      </c>
      <c r="J734" s="25">
        <f t="shared" si="28"/>
        <v>1.4432158736136097E-2</v>
      </c>
      <c r="K734" s="25">
        <f t="shared" si="30"/>
        <v>-4.0171957868292843E-3</v>
      </c>
      <c r="L734" s="25">
        <f t="shared" si="29"/>
        <v>-4017.1957868292843</v>
      </c>
      <c r="M734" s="25">
        <v>-3154.5785162715474</v>
      </c>
      <c r="N734" s="25"/>
    </row>
    <row r="735" spans="5:14">
      <c r="E735" s="112">
        <v>44524</v>
      </c>
      <c r="G735" s="25"/>
      <c r="H735" s="53">
        <f>'Equity+Bond_Historical'!Y735</f>
        <v>1.4203534796691836E-2</v>
      </c>
      <c r="I735" s="39">
        <f t="shared" si="31"/>
        <v>2.017404007208358E-4</v>
      </c>
      <c r="J735" s="25">
        <f t="shared" si="28"/>
        <v>1.4398096576471505E-2</v>
      </c>
      <c r="K735" s="25">
        <f t="shared" si="30"/>
        <v>7.1873077369970619E-3</v>
      </c>
      <c r="L735" s="25">
        <f t="shared" si="29"/>
        <v>7187.3077369970615</v>
      </c>
      <c r="M735" s="25">
        <v>-3131.0044371286035</v>
      </c>
      <c r="N735" s="25"/>
    </row>
    <row r="736" spans="5:14">
      <c r="E736" s="112">
        <v>44526</v>
      </c>
      <c r="G736" s="25"/>
      <c r="H736" s="53">
        <f>'Equity+Bond_Historical'!Y736</f>
        <v>-1.9026856148432567E-2</v>
      </c>
      <c r="I736" s="39">
        <f t="shared" si="31"/>
        <v>3.6202125489314616E-4</v>
      </c>
      <c r="J736" s="25">
        <f t="shared" si="28"/>
        <v>1.518264125590677E-2</v>
      </c>
      <c r="K736" s="25">
        <f t="shared" si="30"/>
        <v>-9.650794101728111E-3</v>
      </c>
      <c r="L736" s="25">
        <f t="shared" si="29"/>
        <v>-9650.7941017281119</v>
      </c>
      <c r="M736" s="25">
        <v>-3115.9793756223794</v>
      </c>
      <c r="N736" s="25"/>
    </row>
    <row r="737" spans="5:14">
      <c r="E737" s="112">
        <v>44529</v>
      </c>
      <c r="G737" s="25"/>
      <c r="H737" s="53">
        <f>'Equity+Bond_Historical'!Y737</f>
        <v>-1.8933442361549126E-2</v>
      </c>
      <c r="I737" s="39">
        <f t="shared" si="31"/>
        <v>3.5847523965810296E-4</v>
      </c>
      <c r="J737" s="25">
        <f t="shared" si="28"/>
        <v>1.5802119861855351E-2</v>
      </c>
      <c r="K737" s="25">
        <f t="shared" si="30"/>
        <v>-9.1071680229371042E-3</v>
      </c>
      <c r="L737" s="25">
        <f t="shared" si="29"/>
        <v>-9107.168022937105</v>
      </c>
      <c r="M737" s="25">
        <v>-3100.9626958530644</v>
      </c>
      <c r="N737" s="25"/>
    </row>
    <row r="738" spans="5:14">
      <c r="E738" s="112">
        <v>44530</v>
      </c>
      <c r="G738" s="25"/>
      <c r="H738" s="53">
        <f>'Equity+Bond_Historical'!Y738</f>
        <v>2.2438156751726335E-2</v>
      </c>
      <c r="I738" s="39">
        <f t="shared" si="31"/>
        <v>5.034708784150421E-4</v>
      </c>
      <c r="J738" s="25">
        <f t="shared" si="28"/>
        <v>1.6963831379480085E-2</v>
      </c>
      <c r="K738" s="25">
        <f t="shared" si="30"/>
        <v>1.036986072833793E-2</v>
      </c>
      <c r="L738" s="25">
        <f t="shared" si="29"/>
        <v>10369.86072833793</v>
      </c>
      <c r="M738" s="25">
        <v>-3097.6811043138409</v>
      </c>
      <c r="N738" s="25"/>
    </row>
    <row r="739" spans="5:14">
      <c r="E739" s="112">
        <v>44531</v>
      </c>
      <c r="G739" s="25"/>
      <c r="H739" s="53">
        <f>'Equity+Bond_Historical'!Y739</f>
        <v>-1.7589793600472518E-2</v>
      </c>
      <c r="I739" s="39">
        <f t="shared" si="31"/>
        <v>3.0940083890722395E-4</v>
      </c>
      <c r="J739" s="25">
        <f t="shared" si="28"/>
        <v>1.7059190034899131E-2</v>
      </c>
      <c r="K739" s="25">
        <f t="shared" si="30"/>
        <v>-7.5724758021602744E-3</v>
      </c>
      <c r="L739" s="25">
        <f t="shared" si="29"/>
        <v>-7572.4758021602747</v>
      </c>
      <c r="M739" s="25">
        <v>-3066.2731713277767</v>
      </c>
      <c r="N739" s="25"/>
    </row>
    <row r="740" spans="5:14">
      <c r="E740" s="112">
        <v>44532</v>
      </c>
      <c r="G740" s="25"/>
      <c r="H740" s="53">
        <f>'Equity+Bond_Historical'!Y740</f>
        <v>-2.5874120463229584E-3</v>
      </c>
      <c r="I740" s="39">
        <f t="shared" si="31"/>
        <v>6.6947010974571586E-6</v>
      </c>
      <c r="J740" s="25">
        <f t="shared" si="28"/>
        <v>1.5759688293694139E-2</v>
      </c>
      <c r="K740" s="25">
        <f t="shared" si="30"/>
        <v>-1.1076646256479908E-3</v>
      </c>
      <c r="L740" s="25">
        <f t="shared" si="29"/>
        <v>-1107.6646256479908</v>
      </c>
      <c r="M740" s="25">
        <v>-3056.1841019763128</v>
      </c>
      <c r="N740" s="25"/>
    </row>
    <row r="741" spans="5:14">
      <c r="E741" s="112">
        <v>44533</v>
      </c>
      <c r="G741" s="25"/>
      <c r="H741" s="53">
        <f>'Equity+Bond_Historical'!Y741</f>
        <v>1.5811600611660575E-2</v>
      </c>
      <c r="I741" s="39">
        <f t="shared" si="31"/>
        <v>2.5000671390266506E-4</v>
      </c>
      <c r="J741" s="25">
        <f t="shared" si="28"/>
        <v>1.5767486037179163E-2</v>
      </c>
      <c r="K741" s="25">
        <f t="shared" si="30"/>
        <v>7.3270526137654652E-3</v>
      </c>
      <c r="L741" s="25">
        <f t="shared" si="29"/>
        <v>7327.0526137654651</v>
      </c>
      <c r="M741" s="25">
        <v>-3055.4757061594746</v>
      </c>
      <c r="N741" s="25"/>
    </row>
    <row r="742" spans="5:14">
      <c r="E742" s="112">
        <v>44536</v>
      </c>
      <c r="G742" s="25"/>
      <c r="H742" s="53">
        <f>'Equity+Bond_Historical'!Y742</f>
        <v>1.1838570376072649E-4</v>
      </c>
      <c r="I742" s="39">
        <f t="shared" si="31"/>
        <v>1.4015174854922491E-8</v>
      </c>
      <c r="J742" s="25">
        <f t="shared" si="28"/>
        <v>1.4536976158024477E-2</v>
      </c>
      <c r="K742" s="25">
        <f t="shared" si="30"/>
        <v>5.4832481759875597E-5</v>
      </c>
      <c r="L742" s="25">
        <f t="shared" si="29"/>
        <v>54.832481759875598</v>
      </c>
      <c r="M742" s="25">
        <v>-3049.8507071424797</v>
      </c>
      <c r="N742" s="25"/>
    </row>
    <row r="743" spans="5:14">
      <c r="E743" s="112">
        <v>44537</v>
      </c>
      <c r="G743" s="25"/>
      <c r="H743" s="53">
        <f>'Equity+Bond_Historical'!Y743</f>
        <v>-8.3275659308279049E-4</v>
      </c>
      <c r="I743" s="39">
        <f t="shared" si="31"/>
        <v>6.9348354332285627E-7</v>
      </c>
      <c r="J743" s="25">
        <f t="shared" si="28"/>
        <v>1.3406309968728334E-2</v>
      </c>
      <c r="K743" s="25">
        <f t="shared" si="30"/>
        <v>-4.1835513046904933E-4</v>
      </c>
      <c r="L743" s="25">
        <f t="shared" si="29"/>
        <v>-418.35513046904936</v>
      </c>
      <c r="M743" s="25">
        <v>-3018.1556176711151</v>
      </c>
      <c r="N743" s="25"/>
    </row>
    <row r="744" spans="5:14">
      <c r="E744" s="112">
        <v>44538</v>
      </c>
      <c r="G744" s="25"/>
      <c r="H744" s="53">
        <f>'Equity+Bond_Historical'!Y744</f>
        <v>1.8898981817126952E-2</v>
      </c>
      <c r="I744" s="39">
        <f t="shared" si="31"/>
        <v>3.5717151372409515E-4</v>
      </c>
      <c r="J744" s="25">
        <f t="shared" si="28"/>
        <v>1.4364731184035267E-2</v>
      </c>
      <c r="K744" s="25">
        <f t="shared" si="30"/>
        <v>1.0295092388073806E-2</v>
      </c>
      <c r="L744" s="25">
        <f t="shared" si="29"/>
        <v>10295.092388073806</v>
      </c>
      <c r="M744" s="25">
        <v>-3008.7531941095035</v>
      </c>
      <c r="N744" s="25"/>
    </row>
    <row r="745" spans="5:14">
      <c r="E745" s="112">
        <v>44539</v>
      </c>
      <c r="G745" s="25"/>
      <c r="H745" s="53">
        <f>'Equity+Bond_Historical'!Y745</f>
        <v>-4.4633397612580577E-3</v>
      </c>
      <c r="I745" s="39">
        <f t="shared" si="31"/>
        <v>1.9921401824427134E-5</v>
      </c>
      <c r="J745" s="25">
        <f t="shared" si="28"/>
        <v>1.3355968215177066E-2</v>
      </c>
      <c r="K745" s="25">
        <f t="shared" si="30"/>
        <v>-2.2691517596942169E-3</v>
      </c>
      <c r="L745" s="25">
        <f t="shared" si="29"/>
        <v>-2269.1517596942167</v>
      </c>
      <c r="M745" s="25">
        <v>-2954.1903512545118</v>
      </c>
      <c r="N745" s="25"/>
    </row>
    <row r="746" spans="5:14">
      <c r="E746" s="112">
        <v>44540</v>
      </c>
      <c r="G746" s="25"/>
      <c r="H746" s="53">
        <f>'Equity+Bond_Historical'!Y746</f>
        <v>-7.2423682275425732E-3</v>
      </c>
      <c r="I746" s="39">
        <f t="shared" si="31"/>
        <v>5.2451897543318154E-5</v>
      </c>
      <c r="J746" s="25">
        <f t="shared" si="28"/>
        <v>1.2629029596591923E-2</v>
      </c>
      <c r="K746" s="25">
        <f t="shared" si="30"/>
        <v>-3.9601015513478239E-3</v>
      </c>
      <c r="L746" s="25">
        <f t="shared" si="29"/>
        <v>-3960.1015513478237</v>
      </c>
      <c r="M746" s="25">
        <v>-2908.5863401944803</v>
      </c>
      <c r="N746" s="25"/>
    </row>
    <row r="747" spans="5:14">
      <c r="E747" s="112">
        <v>44543</v>
      </c>
      <c r="G747" s="25"/>
      <c r="H747" s="53">
        <f>'Equity+Bond_Historical'!Y747</f>
        <v>1.3246230729830052E-2</v>
      </c>
      <c r="I747" s="39">
        <f t="shared" si="31"/>
        <v>1.75462628547894E-4</v>
      </c>
      <c r="J747" s="25">
        <f t="shared" si="28"/>
        <v>1.2723518560171933E-2</v>
      </c>
      <c r="K747" s="25">
        <f t="shared" si="30"/>
        <v>7.659905859967538E-3</v>
      </c>
      <c r="L747" s="25">
        <f t="shared" si="29"/>
        <v>7659.9058599675382</v>
      </c>
      <c r="M747" s="25">
        <v>-2854.3548727552752</v>
      </c>
      <c r="N747" s="25"/>
    </row>
    <row r="748" spans="5:14">
      <c r="E748" s="112">
        <v>44544</v>
      </c>
      <c r="G748" s="25"/>
      <c r="H748" s="53">
        <f>'Equity+Bond_Historical'!Y748</f>
        <v>-4.0584755297280034E-3</v>
      </c>
      <c r="I748" s="39">
        <f t="shared" si="31"/>
        <v>1.6471223625400999E-5</v>
      </c>
      <c r="J748" s="25">
        <f t="shared" si="28"/>
        <v>1.1835346188945798E-2</v>
      </c>
      <c r="K748" s="25">
        <f t="shared" si="30"/>
        <v>-2.3294682836743344E-3</v>
      </c>
      <c r="L748" s="25">
        <f t="shared" si="29"/>
        <v>-2329.4682836743345</v>
      </c>
      <c r="M748" s="25">
        <v>-2824.3570149539346</v>
      </c>
      <c r="N748" s="25"/>
    </row>
    <row r="749" spans="5:14">
      <c r="E749" s="112">
        <v>44545</v>
      </c>
      <c r="G749" s="25"/>
      <c r="H749" s="53">
        <f>'Equity+Bond_Historical'!Y749</f>
        <v>1.5939359474587871E-5</v>
      </c>
      <c r="I749" s="39">
        <f t="shared" si="31"/>
        <v>2.540631804601341E-10</v>
      </c>
      <c r="J749" s="25">
        <f t="shared" si="28"/>
        <v>1.0911651781918346E-2</v>
      </c>
      <c r="K749" s="25">
        <f t="shared" si="30"/>
        <v>9.8353766747524395E-6</v>
      </c>
      <c r="L749" s="25">
        <f t="shared" si="29"/>
        <v>9.8353766747524389</v>
      </c>
      <c r="M749" s="25">
        <v>-2816.0018069829521</v>
      </c>
      <c r="N749" s="25"/>
    </row>
    <row r="750" spans="5:14">
      <c r="E750" s="112">
        <v>44546</v>
      </c>
      <c r="G750" s="25"/>
      <c r="H750" s="53">
        <f>'Equity+Bond_Historical'!Y750</f>
        <v>1.0542060030705925E-2</v>
      </c>
      <c r="I750" s="39">
        <f t="shared" si="31"/>
        <v>1.111350296910074E-4</v>
      </c>
      <c r="J750" s="25">
        <f t="shared" si="28"/>
        <v>1.0857015122583953E-2</v>
      </c>
      <c r="K750" s="25">
        <f t="shared" si="30"/>
        <v>7.0556346522552228E-3</v>
      </c>
      <c r="L750" s="25">
        <f t="shared" si="29"/>
        <v>7055.634652255223</v>
      </c>
      <c r="M750" s="25">
        <v>-2796.5080884466893</v>
      </c>
      <c r="N750" s="25"/>
    </row>
    <row r="751" spans="5:14">
      <c r="E751" s="112">
        <v>44547</v>
      </c>
      <c r="G751" s="25"/>
      <c r="H751" s="53">
        <f>'Equity+Bond_Historical'!Y751</f>
        <v>6.0918101061134848E-3</v>
      </c>
      <c r="I751" s="39">
        <f t="shared" si="31"/>
        <v>3.7110150368946389E-5</v>
      </c>
      <c r="J751" s="25">
        <f t="shared" si="28"/>
        <v>1.0283972156786312E-2</v>
      </c>
      <c r="K751" s="25">
        <f t="shared" si="30"/>
        <v>4.0976703000082746E-3</v>
      </c>
      <c r="L751" s="25">
        <f t="shared" si="29"/>
        <v>4097.6703000082744</v>
      </c>
      <c r="M751" s="25">
        <v>-2794.8783842018547</v>
      </c>
      <c r="N751" s="25"/>
    </row>
    <row r="752" spans="5:14">
      <c r="E752" s="112">
        <v>44550</v>
      </c>
      <c r="G752" s="25"/>
      <c r="H752" s="53">
        <f>'Equity+Bond_Historical'!Y752</f>
        <v>-1.7230722732860616E-2</v>
      </c>
      <c r="I752" s="39">
        <f t="shared" si="31"/>
        <v>2.9689780589671965E-4</v>
      </c>
      <c r="J752" s="25">
        <f t="shared" si="28"/>
        <v>1.1594427183256215E-2</v>
      </c>
      <c r="K752" s="25">
        <f t="shared" si="30"/>
        <v>-1.2236119214819624E-2</v>
      </c>
      <c r="L752" s="25">
        <f t="shared" si="29"/>
        <v>-12236.119214819624</v>
      </c>
      <c r="M752" s="25">
        <v>-2793.8067870387013</v>
      </c>
      <c r="N752" s="25"/>
    </row>
    <row r="753" spans="5:14">
      <c r="E753" s="112">
        <v>44551</v>
      </c>
      <c r="G753" s="25"/>
      <c r="H753" s="53">
        <f>'Equity+Bond_Historical'!Y753</f>
        <v>-4.5190572872043262E-3</v>
      </c>
      <c r="I753" s="39">
        <f t="shared" si="31"/>
        <v>2.0421878765034525E-5</v>
      </c>
      <c r="J753" s="25">
        <f t="shared" si="28"/>
        <v>1.0831870210929009E-2</v>
      </c>
      <c r="K753" s="25">
        <f t="shared" si="30"/>
        <v>-2.8464243574946374E-3</v>
      </c>
      <c r="L753" s="25">
        <f t="shared" si="29"/>
        <v>-2846.4243574946372</v>
      </c>
      <c r="M753" s="25">
        <v>-2783.074470460836</v>
      </c>
      <c r="N753" s="25"/>
    </row>
    <row r="754" spans="5:14">
      <c r="E754" s="112">
        <v>44552</v>
      </c>
      <c r="G754" s="25"/>
      <c r="H754" s="53">
        <f>'Equity+Bond_Historical'!Y754</f>
        <v>1.7712723262905607E-3</v>
      </c>
      <c r="I754" s="39">
        <f t="shared" si="31"/>
        <v>3.1374056538827747E-6</v>
      </c>
      <c r="J754" s="25">
        <f t="shared" si="28"/>
        <v>1.0010025538155831E-2</v>
      </c>
      <c r="K754" s="25">
        <f t="shared" si="30"/>
        <v>1.1942162804695837E-3</v>
      </c>
      <c r="L754" s="25">
        <f t="shared" si="29"/>
        <v>1194.2162804695836</v>
      </c>
      <c r="M754" s="25">
        <v>-2761.6837482498568</v>
      </c>
      <c r="N754" s="25"/>
    </row>
    <row r="755" spans="5:14">
      <c r="E755" s="112">
        <v>44553</v>
      </c>
      <c r="G755" s="25"/>
      <c r="H755" s="53">
        <f>'Equity+Bond_Historical'!Y755</f>
        <v>1.52909429153572E-2</v>
      </c>
      <c r="I755" s="39">
        <f t="shared" si="31"/>
        <v>2.3381293524071256E-4</v>
      </c>
      <c r="J755" s="25">
        <f t="shared" si="28"/>
        <v>1.0965512293981483E-2</v>
      </c>
      <c r="K755" s="25">
        <f t="shared" si="30"/>
        <v>1.115578611658901E-2</v>
      </c>
      <c r="L755" s="25">
        <f t="shared" si="29"/>
        <v>11155.78611658901</v>
      </c>
      <c r="M755" s="25">
        <v>-2742.9143187590544</v>
      </c>
      <c r="N755" s="25"/>
    </row>
    <row r="756" spans="5:14">
      <c r="E756" s="112">
        <v>44557</v>
      </c>
      <c r="G756" s="25"/>
      <c r="H756" s="53">
        <f>'Equity+Bond_Historical'!Y756</f>
        <v>2.0958998764730821E-3</v>
      </c>
      <c r="I756" s="39">
        <f t="shared" si="31"/>
        <v>4.3927962921998805E-6</v>
      </c>
      <c r="J756" s="25">
        <f t="shared" si="28"/>
        <v>1.0142238921109588E-2</v>
      </c>
      <c r="K756" s="25">
        <f t="shared" si="30"/>
        <v>1.3958627043176009E-3</v>
      </c>
      <c r="L756" s="25">
        <f t="shared" si="29"/>
        <v>1395.8627043176009</v>
      </c>
      <c r="M756" s="25">
        <v>-2733.6136308587788</v>
      </c>
      <c r="N756" s="25"/>
    </row>
    <row r="757" spans="5:14">
      <c r="E757" s="112">
        <v>44558</v>
      </c>
      <c r="G757" s="25"/>
      <c r="H757" s="53">
        <f>'Equity+Bond_Historical'!Y757</f>
        <v>1.9923827307818335E-2</v>
      </c>
      <c r="I757" s="39">
        <f t="shared" si="31"/>
        <v>3.9695889459176762E-4</v>
      </c>
      <c r="J757" s="25">
        <f t="shared" si="28"/>
        <v>1.2123493431008438E-2</v>
      </c>
      <c r="K757" s="25">
        <f t="shared" si="30"/>
        <v>1.4346304002881508E-2</v>
      </c>
      <c r="L757" s="25">
        <f t="shared" si="29"/>
        <v>14346.304002881508</v>
      </c>
      <c r="M757" s="25">
        <v>-2711.0862635154854</v>
      </c>
      <c r="N757" s="25"/>
    </row>
    <row r="758" spans="5:14">
      <c r="E758" s="112">
        <v>44559</v>
      </c>
      <c r="G758" s="25"/>
      <c r="H758" s="53">
        <f>'Equity+Bond_Historical'!Y758</f>
        <v>7.1504799496670702E-3</v>
      </c>
      <c r="I758" s="39">
        <f t="shared" si="31"/>
        <v>5.1129363510590787E-5</v>
      </c>
      <c r="J758" s="25">
        <f t="shared" si="28"/>
        <v>1.1515278266396244E-2</v>
      </c>
      <c r="K758" s="25">
        <f t="shared" si="30"/>
        <v>4.3073336052945541E-3</v>
      </c>
      <c r="L758" s="25">
        <f t="shared" si="29"/>
        <v>4307.3336052945542</v>
      </c>
      <c r="M758" s="25">
        <v>-2707.5566155537012</v>
      </c>
      <c r="N758" s="25"/>
    </row>
    <row r="759" spans="5:14">
      <c r="E759" s="112">
        <v>44560</v>
      </c>
      <c r="G759" s="25"/>
      <c r="H759" s="53">
        <f>'Equity+Bond_Historical'!Y759</f>
        <v>2.3226905244322256E-3</v>
      </c>
      <c r="I759" s="39">
        <f t="shared" si="31"/>
        <v>5.394891272287247E-6</v>
      </c>
      <c r="J759" s="25">
        <f t="shared" ref="J759:J822" si="32">SQRT((1-$C$3)*SUMPRODUCT(I260:I759,$G$3:$G$502))</f>
        <v>1.0654605680666934E-2</v>
      </c>
      <c r="K759" s="25">
        <f t="shared" si="30"/>
        <v>1.473051764840944E-3</v>
      </c>
      <c r="L759" s="25">
        <f t="shared" si="29"/>
        <v>1473.0517648409441</v>
      </c>
      <c r="M759" s="25">
        <v>-2675.7615396259789</v>
      </c>
      <c r="N759" s="25"/>
    </row>
    <row r="760" spans="5:14">
      <c r="E760" s="112">
        <v>44561</v>
      </c>
      <c r="G760" s="25"/>
      <c r="H760" s="53">
        <f>'Equity+Bond_Historical'!Y760</f>
        <v>4.6633130454129153E-3</v>
      </c>
      <c r="I760" s="39">
        <f t="shared" si="31"/>
        <v>2.1746488559518279E-5</v>
      </c>
      <c r="J760" s="25">
        <f t="shared" si="32"/>
        <v>9.9877175652324495E-3</v>
      </c>
      <c r="K760" s="25">
        <f t="shared" si="30"/>
        <v>3.1963791318236445E-3</v>
      </c>
      <c r="L760" s="25">
        <f t="shared" ref="L760:L823" si="33">K760*$C$5</f>
        <v>3196.3791318236445</v>
      </c>
      <c r="M760" s="25">
        <v>-2671.394356425867</v>
      </c>
      <c r="N760" s="25"/>
    </row>
    <row r="761" spans="5:14">
      <c r="E761" s="112">
        <v>44564</v>
      </c>
      <c r="G761" s="25"/>
      <c r="H761" s="53">
        <f>'Equity+Bond_Historical'!Y761</f>
        <v>5.1670880054742966E-3</v>
      </c>
      <c r="I761" s="39">
        <f t="shared" si="31"/>
        <v>2.6698798456316344E-5</v>
      </c>
      <c r="J761" s="25">
        <f t="shared" si="32"/>
        <v>9.4231707300076219E-3</v>
      </c>
      <c r="K761" s="25">
        <f t="shared" ref="K761:K824" si="34">H761*$J$1321/J760</f>
        <v>3.7781631111470501E-3</v>
      </c>
      <c r="L761" s="25">
        <f t="shared" si="33"/>
        <v>3778.1631111470501</v>
      </c>
      <c r="M761" s="25">
        <v>-2655.5404085857149</v>
      </c>
      <c r="N761" s="25"/>
    </row>
    <row r="762" spans="5:14">
      <c r="E762" s="112">
        <v>44565</v>
      </c>
      <c r="G762" s="25"/>
      <c r="H762" s="53">
        <f>'Equity+Bond_Historical'!Y762</f>
        <v>-1.2237657714415227E-2</v>
      </c>
      <c r="I762" s="39">
        <f t="shared" si="31"/>
        <v>1.4976026633518652E-4</v>
      </c>
      <c r="J762" s="25">
        <f t="shared" si="32"/>
        <v>9.8965026431623547E-3</v>
      </c>
      <c r="K762" s="25">
        <f t="shared" si="34"/>
        <v>-9.4842357295475792E-3</v>
      </c>
      <c r="L762" s="25">
        <f t="shared" si="33"/>
        <v>-9484.2357295475795</v>
      </c>
      <c r="M762" s="25">
        <v>-2595.0316456306236</v>
      </c>
      <c r="N762" s="25"/>
    </row>
    <row r="763" spans="5:14">
      <c r="E763" s="112">
        <v>44566</v>
      </c>
      <c r="G763" s="25"/>
      <c r="H763" s="53">
        <f>'Equity+Bond_Historical'!Y763</f>
        <v>-5.6844034038674501E-3</v>
      </c>
      <c r="I763" s="39">
        <f t="shared" si="31"/>
        <v>3.2312442057899853E-5</v>
      </c>
      <c r="J763" s="25">
        <f t="shared" si="32"/>
        <v>9.3859744400827429E-3</v>
      </c>
      <c r="K763" s="25">
        <f t="shared" si="34"/>
        <v>-4.1947322357507302E-3</v>
      </c>
      <c r="L763" s="25">
        <f t="shared" si="33"/>
        <v>-4194.7322357507301</v>
      </c>
      <c r="M763" s="25">
        <v>-2593.3830784206752</v>
      </c>
      <c r="N763" s="25"/>
    </row>
    <row r="764" spans="5:14">
      <c r="E764" s="112">
        <v>44567</v>
      </c>
      <c r="G764" s="25"/>
      <c r="H764" s="53">
        <f>'Equity+Bond_Historical'!Y764</f>
        <v>-4.2018223360120302E-2</v>
      </c>
      <c r="I764" s="39">
        <f t="shared" si="31"/>
        <v>1.7655310943409594E-3</v>
      </c>
      <c r="J764" s="25">
        <f t="shared" si="32"/>
        <v>1.8431269704297301E-2</v>
      </c>
      <c r="K764" s="25">
        <f t="shared" si="34"/>
        <v>-3.2693349396617132E-2</v>
      </c>
      <c r="L764" s="25">
        <f t="shared" si="33"/>
        <v>-32693.34939661713</v>
      </c>
      <c r="M764" s="25">
        <v>-2580.3131228026441</v>
      </c>
      <c r="N764" s="25"/>
    </row>
    <row r="765" spans="5:14">
      <c r="E765" s="112">
        <v>44568</v>
      </c>
      <c r="G765" s="25"/>
      <c r="H765" s="53">
        <f>'Equity+Bond_Historical'!Y765</f>
        <v>5.1078183844570106E-3</v>
      </c>
      <c r="I765" s="39">
        <f t="shared" si="31"/>
        <v>2.6089808648597025E-5</v>
      </c>
      <c r="J765" s="25">
        <f t="shared" si="32"/>
        <v>1.7107554435773539E-2</v>
      </c>
      <c r="K765" s="25">
        <f t="shared" si="34"/>
        <v>2.0238638372704304E-3</v>
      </c>
      <c r="L765" s="25">
        <f t="shared" si="33"/>
        <v>2023.8638372704304</v>
      </c>
      <c r="M765" s="25">
        <v>-2576.0316977565744</v>
      </c>
      <c r="N765" s="25"/>
    </row>
    <row r="766" spans="5:14">
      <c r="E766" s="112">
        <v>44571</v>
      </c>
      <c r="G766" s="25"/>
      <c r="H766" s="53">
        <f>'Equity+Bond_Historical'!Y766</f>
        <v>4.83219045483367E-3</v>
      </c>
      <c r="I766" s="39">
        <f t="shared" si="31"/>
        <v>2.335006459178563E-5</v>
      </c>
      <c r="J766" s="25">
        <f t="shared" si="32"/>
        <v>1.588303074497369E-2</v>
      </c>
      <c r="K766" s="25">
        <f t="shared" si="34"/>
        <v>2.0628004156074695E-3</v>
      </c>
      <c r="L766" s="25">
        <f t="shared" si="33"/>
        <v>2062.8004156074694</v>
      </c>
      <c r="M766" s="25">
        <v>-2572.9856264808736</v>
      </c>
      <c r="N766" s="25"/>
    </row>
    <row r="767" spans="5:14">
      <c r="E767" s="112">
        <v>44572</v>
      </c>
      <c r="G767" s="25"/>
      <c r="H767" s="53">
        <f>'Equity+Bond_Historical'!Y767</f>
        <v>-1.4347062790328597E-2</v>
      </c>
      <c r="I767" s="39">
        <f t="shared" si="31"/>
        <v>2.0583821070963137E-4</v>
      </c>
      <c r="J767" s="25">
        <f t="shared" si="32"/>
        <v>1.5662241136100458E-2</v>
      </c>
      <c r="K767" s="25">
        <f t="shared" si="34"/>
        <v>-6.5967605475201127E-3</v>
      </c>
      <c r="L767" s="25">
        <f t="shared" si="33"/>
        <v>-6596.7605475201126</v>
      </c>
      <c r="M767" s="25">
        <v>-2558.4189567074218</v>
      </c>
      <c r="N767" s="25"/>
    </row>
    <row r="768" spans="5:14">
      <c r="E768" s="112">
        <v>44573</v>
      </c>
      <c r="G768" s="25"/>
      <c r="H768" s="53">
        <f>'Equity+Bond_Historical'!Y768</f>
        <v>1.0877924056712574E-2</v>
      </c>
      <c r="I768" s="39">
        <f t="shared" si="31"/>
        <v>1.1832923178360615E-4</v>
      </c>
      <c r="J768" s="25">
        <f t="shared" si="32"/>
        <v>1.5041918513344453E-2</v>
      </c>
      <c r="K768" s="25">
        <f t="shared" si="34"/>
        <v>5.0721631451844636E-3</v>
      </c>
      <c r="L768" s="25">
        <f t="shared" si="33"/>
        <v>5072.1631451844632</v>
      </c>
      <c r="M768" s="25">
        <v>-2551.0039910509868</v>
      </c>
      <c r="N768" s="25"/>
    </row>
    <row r="769" spans="5:14">
      <c r="E769" s="112">
        <v>44574</v>
      </c>
      <c r="G769" s="25"/>
      <c r="H769" s="53">
        <f>'Equity+Bond_Historical'!Y769</f>
        <v>8.9085673095771496E-3</v>
      </c>
      <c r="I769" s="39">
        <f t="shared" si="31"/>
        <v>7.9362571509266659E-5</v>
      </c>
      <c r="J769" s="25">
        <f t="shared" si="32"/>
        <v>1.4290724313489867E-2</v>
      </c>
      <c r="K769" s="25">
        <f t="shared" si="34"/>
        <v>4.3251953931660748E-3</v>
      </c>
      <c r="L769" s="25">
        <f t="shared" si="33"/>
        <v>4325.1953931660746</v>
      </c>
      <c r="M769" s="25">
        <v>-2542.1403370051316</v>
      </c>
      <c r="N769" s="25"/>
    </row>
    <row r="770" spans="5:14">
      <c r="E770" s="112">
        <v>44575</v>
      </c>
      <c r="G770" s="25"/>
      <c r="H770" s="53">
        <f>'Equity+Bond_Historical'!Y770</f>
        <v>-1.4114418592325043E-2</v>
      </c>
      <c r="I770" s="39">
        <f t="shared" si="31"/>
        <v>1.9921681219937085E-4</v>
      </c>
      <c r="J770" s="25">
        <f t="shared" si="32"/>
        <v>1.4264417374132407E-2</v>
      </c>
      <c r="K770" s="25">
        <f t="shared" si="34"/>
        <v>-7.2128989789655819E-3</v>
      </c>
      <c r="L770" s="25">
        <f t="shared" si="33"/>
        <v>-7212.8989789655816</v>
      </c>
      <c r="M770" s="25">
        <v>-2536.5266637306099</v>
      </c>
      <c r="N770" s="25"/>
    </row>
    <row r="771" spans="5:14">
      <c r="E771" s="112">
        <v>44579</v>
      </c>
      <c r="G771" s="25"/>
      <c r="H771" s="53">
        <f>'Equity+Bond_Historical'!Y771</f>
        <v>-2.0253860541549394E-2</v>
      </c>
      <c r="I771" s="39">
        <f t="shared" si="31"/>
        <v>4.1021886683653149E-4</v>
      </c>
      <c r="J771" s="25">
        <f t="shared" si="32"/>
        <v>1.5312915875019121E-2</v>
      </c>
      <c r="K771" s="25">
        <f t="shared" si="34"/>
        <v>-1.0369429786870473E-2</v>
      </c>
      <c r="L771" s="25">
        <f t="shared" si="33"/>
        <v>-10369.429786870473</v>
      </c>
      <c r="M771" s="25">
        <v>-2533.328315477137</v>
      </c>
      <c r="N771" s="25"/>
    </row>
    <row r="772" spans="5:14">
      <c r="E772" s="112">
        <v>44580</v>
      </c>
      <c r="G772" s="25"/>
      <c r="H772" s="53">
        <f>'Equity+Bond_Historical'!Y772</f>
        <v>2.8436929977853572E-2</v>
      </c>
      <c r="I772" s="39">
        <f t="shared" ref="I772:I835" si="35">H772^2</f>
        <v>8.0865898656534718E-4</v>
      </c>
      <c r="J772" s="25">
        <f t="shared" si="32"/>
        <v>1.7905625699508598E-2</v>
      </c>
      <c r="K772" s="25">
        <f t="shared" si="34"/>
        <v>1.3562067751986326E-2</v>
      </c>
      <c r="L772" s="25">
        <f t="shared" si="33"/>
        <v>13562.067751986326</v>
      </c>
      <c r="M772" s="25">
        <v>-2496.5378484863295</v>
      </c>
      <c r="N772" s="25"/>
    </row>
    <row r="773" spans="5:14">
      <c r="E773" s="112">
        <v>44581</v>
      </c>
      <c r="G773" s="25"/>
      <c r="H773" s="53">
        <f>'Equity+Bond_Historical'!Y773</f>
        <v>-2.9977839824153352E-2</v>
      </c>
      <c r="I773" s="39">
        <f t="shared" si="35"/>
        <v>8.9867088052259468E-4</v>
      </c>
      <c r="J773" s="25">
        <f t="shared" si="32"/>
        <v>2.0182178995729293E-2</v>
      </c>
      <c r="K773" s="25">
        <f t="shared" si="34"/>
        <v>-1.2226775293986396E-2</v>
      </c>
      <c r="L773" s="25">
        <f t="shared" si="33"/>
        <v>-12226.775293986397</v>
      </c>
      <c r="M773" s="25">
        <v>-2427.5353449078834</v>
      </c>
      <c r="N773" s="25"/>
    </row>
    <row r="774" spans="5:14">
      <c r="E774" s="112">
        <v>44582</v>
      </c>
      <c r="G774" s="25"/>
      <c r="H774" s="53">
        <f>'Equity+Bond_Historical'!Y774</f>
        <v>-5.2331677456707582E-3</v>
      </c>
      <c r="I774" s="39">
        <f t="shared" si="35"/>
        <v>2.7386044654328766E-5</v>
      </c>
      <c r="J774" s="25">
        <f t="shared" si="32"/>
        <v>1.8717109909423983E-2</v>
      </c>
      <c r="K774" s="25">
        <f t="shared" si="34"/>
        <v>-1.8936412264869325E-3</v>
      </c>
      <c r="L774" s="25">
        <f t="shared" si="33"/>
        <v>-1893.6412264869325</v>
      </c>
      <c r="M774" s="25">
        <v>-2337.233404370832</v>
      </c>
      <c r="N774" s="25"/>
    </row>
    <row r="775" spans="5:14">
      <c r="E775" s="112">
        <v>44585</v>
      </c>
      <c r="G775" s="25"/>
      <c r="H775" s="53">
        <f>'Equity+Bond_Historical'!Y775</f>
        <v>-1.398203570115652E-2</v>
      </c>
      <c r="I775" s="39">
        <f t="shared" si="35"/>
        <v>1.954973223484155E-4</v>
      </c>
      <c r="J775" s="25">
        <f t="shared" si="32"/>
        <v>1.8086051841391507E-2</v>
      </c>
      <c r="K775" s="25">
        <f t="shared" si="34"/>
        <v>-5.4554768071130317E-3</v>
      </c>
      <c r="L775" s="25">
        <f t="shared" si="33"/>
        <v>-5455.476807113032</v>
      </c>
      <c r="M775" s="25">
        <v>-2335.7334799117525</v>
      </c>
      <c r="N775" s="25"/>
    </row>
    <row r="776" spans="5:14">
      <c r="E776" s="112">
        <v>44586</v>
      </c>
      <c r="G776" s="25"/>
      <c r="H776" s="53">
        <f>'Equity+Bond_Historical'!Y776</f>
        <v>-1.7482071476208245E-2</v>
      </c>
      <c r="I776" s="39">
        <f t="shared" si="35"/>
        <v>3.0562282309925393E-4</v>
      </c>
      <c r="J776" s="25">
        <f t="shared" si="32"/>
        <v>1.7996747039200279E-2</v>
      </c>
      <c r="K776" s="25">
        <f t="shared" si="34"/>
        <v>-7.0591143632016719E-3</v>
      </c>
      <c r="L776" s="25">
        <f t="shared" si="33"/>
        <v>-7059.1143632016719</v>
      </c>
      <c r="M776" s="25">
        <v>-2328.15259977715</v>
      </c>
      <c r="N776" s="25"/>
    </row>
    <row r="777" spans="5:14">
      <c r="E777" s="112">
        <v>44587</v>
      </c>
      <c r="G777" s="25"/>
      <c r="H777" s="53">
        <f>'Equity+Bond_Historical'!Y777</f>
        <v>1.0557175098397195E-2</v>
      </c>
      <c r="I777" s="39">
        <f t="shared" si="35"/>
        <v>1.1145394605821783E-4</v>
      </c>
      <c r="J777" s="25">
        <f t="shared" si="32"/>
        <v>1.7088550561787038E-2</v>
      </c>
      <c r="K777" s="25">
        <f t="shared" si="34"/>
        <v>4.284052753848985E-3</v>
      </c>
      <c r="L777" s="25">
        <f t="shared" si="33"/>
        <v>4284.052753848985</v>
      </c>
      <c r="M777" s="25">
        <v>-2310.9547342818055</v>
      </c>
      <c r="N777" s="25"/>
    </row>
    <row r="778" spans="5:14">
      <c r="E778" s="112">
        <v>44588</v>
      </c>
      <c r="G778" s="25"/>
      <c r="H778" s="53">
        <f>'Equity+Bond_Historical'!Y778</f>
        <v>-1.5472538056235267E-2</v>
      </c>
      <c r="I778" s="39">
        <f t="shared" si="35"/>
        <v>2.3939943390164864E-4</v>
      </c>
      <c r="J778" s="25">
        <f t="shared" si="32"/>
        <v>1.6856028338330078E-2</v>
      </c>
      <c r="K778" s="25">
        <f t="shared" si="34"/>
        <v>-6.6123743035301913E-3</v>
      </c>
      <c r="L778" s="25">
        <f t="shared" si="33"/>
        <v>-6612.3743035301914</v>
      </c>
      <c r="M778" s="25">
        <v>-2300.7818643004371</v>
      </c>
      <c r="N778" s="25"/>
    </row>
    <row r="779" spans="5:14">
      <c r="E779" s="112">
        <v>44589</v>
      </c>
      <c r="G779" s="25"/>
      <c r="H779" s="53">
        <f>'Equity+Bond_Historical'!Y779</f>
        <v>-1.9571136430481809E-2</v>
      </c>
      <c r="I779" s="39">
        <f t="shared" si="35"/>
        <v>3.8302938118053224E-4</v>
      </c>
      <c r="J779" s="25">
        <f t="shared" si="32"/>
        <v>1.7290495794461139E-2</v>
      </c>
      <c r="K779" s="25">
        <f t="shared" si="34"/>
        <v>-8.479336869265431E-3</v>
      </c>
      <c r="L779" s="25">
        <f t="shared" si="33"/>
        <v>-8479.3368692654312</v>
      </c>
      <c r="M779" s="25">
        <v>-2298.1374525216811</v>
      </c>
      <c r="N779" s="25"/>
    </row>
    <row r="780" spans="5:14">
      <c r="E780" s="112">
        <v>44592</v>
      </c>
      <c r="G780" s="25"/>
      <c r="H780" s="53">
        <f>'Equity+Bond_Historical'!Y780</f>
        <v>2.3977045273598452E-2</v>
      </c>
      <c r="I780" s="39">
        <f t="shared" si="35"/>
        <v>5.7489870005218984E-4</v>
      </c>
      <c r="J780" s="25">
        <f t="shared" si="32"/>
        <v>1.8448627675341198E-2</v>
      </c>
      <c r="K780" s="25">
        <f t="shared" si="34"/>
        <v>1.012719831083631E-2</v>
      </c>
      <c r="L780" s="25">
        <f t="shared" si="33"/>
        <v>10127.198310836311</v>
      </c>
      <c r="M780" s="25">
        <v>-2222.5048209262736</v>
      </c>
      <c r="N780" s="25"/>
    </row>
    <row r="781" spans="5:14">
      <c r="E781" s="112">
        <v>44593</v>
      </c>
      <c r="G781" s="25"/>
      <c r="H781" s="53">
        <f>'Equity+Bond_Historical'!Y781</f>
        <v>1.3106182181141963E-2</v>
      </c>
      <c r="I781" s="39">
        <f t="shared" si="35"/>
        <v>1.7177201136528311E-4</v>
      </c>
      <c r="J781" s="25">
        <f t="shared" si="32"/>
        <v>1.7750067192623606E-2</v>
      </c>
      <c r="K781" s="25">
        <f t="shared" si="34"/>
        <v>5.1881584594753562E-3</v>
      </c>
      <c r="L781" s="25">
        <f t="shared" si="33"/>
        <v>5188.1584594753558</v>
      </c>
      <c r="M781" s="25">
        <v>-2192.0000941093017</v>
      </c>
      <c r="N781" s="25"/>
    </row>
    <row r="782" spans="5:14">
      <c r="E782" s="112">
        <v>44594</v>
      </c>
      <c r="G782" s="25"/>
      <c r="H782" s="53">
        <f>'Equity+Bond_Historical'!Y782</f>
        <v>2.2127054339837762E-2</v>
      </c>
      <c r="I782" s="39">
        <f t="shared" si="35"/>
        <v>4.8960653375813314E-4</v>
      </c>
      <c r="J782" s="25">
        <f t="shared" si="32"/>
        <v>1.8472848524387755E-2</v>
      </c>
      <c r="K782" s="25">
        <f t="shared" si="34"/>
        <v>9.1038417248819024E-3</v>
      </c>
      <c r="L782" s="25">
        <f t="shared" si="33"/>
        <v>9103.8417248819023</v>
      </c>
      <c r="M782" s="25">
        <v>-2174.4675154682659</v>
      </c>
      <c r="N782" s="25"/>
    </row>
    <row r="783" spans="5:14">
      <c r="E783" s="112">
        <v>44595</v>
      </c>
      <c r="G783" s="25"/>
      <c r="H783" s="53">
        <f>'Equity+Bond_Historical'!Y783</f>
        <v>1.2610478079272579E-2</v>
      </c>
      <c r="I783" s="39">
        <f t="shared" si="35"/>
        <v>1.5902415738781425E-4</v>
      </c>
      <c r="J783" s="25">
        <f t="shared" si="32"/>
        <v>1.7717585510514708E-2</v>
      </c>
      <c r="K783" s="25">
        <f t="shared" si="34"/>
        <v>4.985385889661716E-3</v>
      </c>
      <c r="L783" s="25">
        <f t="shared" si="33"/>
        <v>4985.3858896617157</v>
      </c>
      <c r="M783" s="25">
        <v>-2164.2124916273938</v>
      </c>
      <c r="N783" s="25"/>
    </row>
    <row r="784" spans="5:14">
      <c r="E784" s="112">
        <v>44596</v>
      </c>
      <c r="G784" s="25"/>
      <c r="H784" s="53">
        <f>'Equity+Bond_Historical'!Y784</f>
        <v>-1.3191015655109129E-2</v>
      </c>
      <c r="I784" s="39">
        <f t="shared" si="35"/>
        <v>1.7400289401333413E-4</v>
      </c>
      <c r="J784" s="25">
        <f t="shared" si="32"/>
        <v>1.7115091147173033E-2</v>
      </c>
      <c r="K784" s="25">
        <f t="shared" si="34"/>
        <v>-5.4371935867458324E-3</v>
      </c>
      <c r="L784" s="25">
        <f t="shared" si="33"/>
        <v>-5437.1935867458324</v>
      </c>
      <c r="M784" s="25">
        <v>-2161.8189558031409</v>
      </c>
      <c r="N784" s="25"/>
    </row>
    <row r="785" spans="5:14">
      <c r="E785" s="112">
        <v>44599</v>
      </c>
      <c r="G785" s="25"/>
      <c r="H785" s="53">
        <f>'Equity+Bond_Historical'!Y785</f>
        <v>-5.3078905617928215E-3</v>
      </c>
      <c r="I785" s="39">
        <f t="shared" si="35"/>
        <v>2.8173702215969315E-5</v>
      </c>
      <c r="J785" s="25">
        <f t="shared" si="32"/>
        <v>1.5912682004050417E-2</v>
      </c>
      <c r="K785" s="25">
        <f t="shared" si="34"/>
        <v>-2.2648729314057149E-3</v>
      </c>
      <c r="L785" s="25">
        <f t="shared" si="33"/>
        <v>-2264.872931405715</v>
      </c>
      <c r="M785" s="25">
        <v>-2145.4239064177664</v>
      </c>
      <c r="N785" s="25"/>
    </row>
    <row r="786" spans="5:14">
      <c r="E786" s="112">
        <v>44600</v>
      </c>
      <c r="G786" s="25"/>
      <c r="H786" s="53">
        <f>'Equity+Bond_Historical'!Y786</f>
        <v>-8.5886592944151349E-3</v>
      </c>
      <c r="I786" s="39">
        <f t="shared" si="35"/>
        <v>7.3765068475543482E-5</v>
      </c>
      <c r="J786" s="25">
        <f t="shared" si="32"/>
        <v>1.5043144337174229E-2</v>
      </c>
      <c r="K786" s="25">
        <f t="shared" si="34"/>
        <v>-3.9416956550378602E-3</v>
      </c>
      <c r="L786" s="25">
        <f t="shared" si="33"/>
        <v>-3941.69565503786</v>
      </c>
      <c r="M786" s="25">
        <v>-2137.7789261981311</v>
      </c>
      <c r="N786" s="25"/>
    </row>
    <row r="787" spans="5:14">
      <c r="E787" s="112">
        <v>44601</v>
      </c>
      <c r="G787" s="25"/>
      <c r="H787" s="53">
        <f>'Equity+Bond_Historical'!Y787</f>
        <v>4.461612326174889E-4</v>
      </c>
      <c r="I787" s="39">
        <f t="shared" si="35"/>
        <v>1.9905984549075705E-7</v>
      </c>
      <c r="J787" s="25">
        <f t="shared" si="32"/>
        <v>1.3870170215016183E-2</v>
      </c>
      <c r="K787" s="25">
        <f t="shared" si="34"/>
        <v>2.1659793232690384E-4</v>
      </c>
      <c r="L787" s="25">
        <f t="shared" si="33"/>
        <v>216.59793232690384</v>
      </c>
      <c r="M787" s="25">
        <v>-2134.4842185324273</v>
      </c>
      <c r="N787" s="25"/>
    </row>
    <row r="788" spans="5:14">
      <c r="E788" s="112">
        <v>44602</v>
      </c>
      <c r="G788" s="25"/>
      <c r="H788" s="53">
        <f>'Equity+Bond_Historical'!Y788</f>
        <v>1.1404813734502263E-2</v>
      </c>
      <c r="I788" s="39">
        <f t="shared" si="35"/>
        <v>1.3006977631869145E-4</v>
      </c>
      <c r="J788" s="25">
        <f t="shared" si="32"/>
        <v>1.3529037104402421E-2</v>
      </c>
      <c r="K788" s="25">
        <f t="shared" si="34"/>
        <v>6.0049238393668656E-3</v>
      </c>
      <c r="L788" s="25">
        <f t="shared" si="33"/>
        <v>6004.9238393668656</v>
      </c>
      <c r="M788" s="25">
        <v>-2098.9592032718238</v>
      </c>
      <c r="N788" s="25"/>
    </row>
    <row r="789" spans="5:14">
      <c r="E789" s="112">
        <v>44603</v>
      </c>
      <c r="G789" s="25"/>
      <c r="H789" s="53">
        <f>'Equity+Bond_Historical'!Y789</f>
        <v>-1.9473696534508884E-2</v>
      </c>
      <c r="I789" s="39">
        <f t="shared" si="35"/>
        <v>3.7922485671814331E-4</v>
      </c>
      <c r="J789" s="25">
        <f t="shared" si="32"/>
        <v>1.4576122486250394E-2</v>
      </c>
      <c r="K789" s="25">
        <f t="shared" si="34"/>
        <v>-1.0511933571722117E-2</v>
      </c>
      <c r="L789" s="25">
        <f t="shared" si="33"/>
        <v>-10511.933571722117</v>
      </c>
      <c r="M789" s="25">
        <v>-2039.0771689915832</v>
      </c>
      <c r="N789" s="25"/>
    </row>
    <row r="790" spans="5:14">
      <c r="E790" s="112">
        <v>44606</v>
      </c>
      <c r="G790" s="25"/>
      <c r="H790" s="53">
        <f>'Equity+Bond_Historical'!Y790</f>
        <v>-2.1437948072951629E-2</v>
      </c>
      <c r="I790" s="39">
        <f t="shared" si="35"/>
        <v>4.5958561757857046E-4</v>
      </c>
      <c r="J790" s="25">
        <f t="shared" si="32"/>
        <v>1.5796572012966414E-2</v>
      </c>
      <c r="K790" s="25">
        <f t="shared" si="34"/>
        <v>-1.0740940312493272E-2</v>
      </c>
      <c r="L790" s="25">
        <f t="shared" si="33"/>
        <v>-10740.940312493272</v>
      </c>
      <c r="M790" s="25">
        <v>-1971.9826157072284</v>
      </c>
      <c r="N790" s="25"/>
    </row>
    <row r="791" spans="5:14">
      <c r="E791" s="112">
        <v>44607</v>
      </c>
      <c r="G791" s="25"/>
      <c r="H791" s="53">
        <f>'Equity+Bond_Historical'!Y791</f>
        <v>1.6497041016236454E-4</v>
      </c>
      <c r="I791" s="39">
        <f t="shared" si="35"/>
        <v>2.7215236229138789E-8</v>
      </c>
      <c r="J791" s="25">
        <f t="shared" si="32"/>
        <v>1.4563859946530077E-2</v>
      </c>
      <c r="K791" s="25">
        <f t="shared" si="34"/>
        <v>7.6268341093792272E-5</v>
      </c>
      <c r="L791" s="25">
        <f t="shared" si="33"/>
        <v>76.268341093792273</v>
      </c>
      <c r="M791" s="25">
        <v>-1933.0987563471706</v>
      </c>
      <c r="N791" s="25"/>
    </row>
    <row r="792" spans="5:14">
      <c r="E792" s="112">
        <v>44608</v>
      </c>
      <c r="G792" s="25"/>
      <c r="H792" s="53">
        <f>'Equity+Bond_Historical'!Y792</f>
        <v>3.9223474259020086E-3</v>
      </c>
      <c r="I792" s="39">
        <f t="shared" si="35"/>
        <v>1.5384809329480113E-5</v>
      </c>
      <c r="J792" s="25">
        <f t="shared" si="32"/>
        <v>1.3512876653778929E-2</v>
      </c>
      <c r="K792" s="25">
        <f t="shared" si="34"/>
        <v>1.9668473859383493E-3</v>
      </c>
      <c r="L792" s="25">
        <f t="shared" si="33"/>
        <v>1966.8473859383494</v>
      </c>
      <c r="M792" s="25">
        <v>-1929.0398708357773</v>
      </c>
      <c r="N792" s="25"/>
    </row>
    <row r="793" spans="5:14">
      <c r="E793" s="112">
        <v>44609</v>
      </c>
      <c r="G793" s="25"/>
      <c r="H793" s="53">
        <f>'Equity+Bond_Historical'!Y793</f>
        <v>3.5022600926590897E-3</v>
      </c>
      <c r="I793" s="39">
        <f t="shared" si="35"/>
        <v>1.2265825756632455E-5</v>
      </c>
      <c r="J793" s="25">
        <f t="shared" si="32"/>
        <v>1.2531880705013987E-2</v>
      </c>
      <c r="K793" s="25">
        <f t="shared" si="34"/>
        <v>1.8927867218318344E-3</v>
      </c>
      <c r="L793" s="25">
        <f t="shared" si="33"/>
        <v>1892.7867218318343</v>
      </c>
      <c r="M793" s="25">
        <v>-1912.5851507505065</v>
      </c>
      <c r="N793" s="25"/>
    </row>
    <row r="794" spans="5:14">
      <c r="E794" s="112">
        <v>44610</v>
      </c>
      <c r="G794" s="25"/>
      <c r="H794" s="53">
        <f>'Equity+Bond_Historical'!Y794</f>
        <v>-1.3383905252894535E-2</v>
      </c>
      <c r="I794" s="39">
        <f t="shared" si="35"/>
        <v>1.7912891981845792E-4</v>
      </c>
      <c r="J794" s="25">
        <f t="shared" si="32"/>
        <v>1.2663339483594577E-2</v>
      </c>
      <c r="K794" s="25">
        <f t="shared" si="34"/>
        <v>-7.7995168231700142E-3</v>
      </c>
      <c r="L794" s="25">
        <f t="shared" si="33"/>
        <v>-7799.5168231700145</v>
      </c>
      <c r="M794" s="25">
        <v>-1888.7977052783947</v>
      </c>
      <c r="N794" s="25"/>
    </row>
    <row r="795" spans="5:14">
      <c r="E795" s="112">
        <v>44614</v>
      </c>
      <c r="G795" s="25"/>
      <c r="H795" s="53">
        <f>'Equity+Bond_Historical'!Y795</f>
        <v>8.5913198039537693E-4</v>
      </c>
      <c r="I795" s="39">
        <f t="shared" si="35"/>
        <v>7.3810775973808234E-7</v>
      </c>
      <c r="J795" s="25">
        <f t="shared" si="32"/>
        <v>1.1679762754834162E-2</v>
      </c>
      <c r="K795" s="25">
        <f t="shared" si="34"/>
        <v>4.9546471757097338E-4</v>
      </c>
      <c r="L795" s="25">
        <f t="shared" si="33"/>
        <v>495.46471757097339</v>
      </c>
      <c r="M795" s="25">
        <v>-1885.1367916451122</v>
      </c>
      <c r="N795" s="25"/>
    </row>
    <row r="796" spans="5:14">
      <c r="E796" s="112">
        <v>44615</v>
      </c>
      <c r="G796" s="25"/>
      <c r="H796" s="53">
        <f>'Equity+Bond_Historical'!Y796</f>
        <v>1.6464520534385761E-2</v>
      </c>
      <c r="I796" s="39">
        <f t="shared" si="35"/>
        <v>2.7108043642721038E-4</v>
      </c>
      <c r="J796" s="25">
        <f t="shared" si="32"/>
        <v>1.2514647209246896E-2</v>
      </c>
      <c r="K796" s="25">
        <f t="shared" si="34"/>
        <v>1.0294758531976405E-2</v>
      </c>
      <c r="L796" s="25">
        <f t="shared" si="33"/>
        <v>10294.758531976406</v>
      </c>
      <c r="M796" s="25">
        <v>-1880.0583063306487</v>
      </c>
      <c r="N796" s="25"/>
    </row>
    <row r="797" spans="5:14">
      <c r="E797" s="112">
        <v>44616</v>
      </c>
      <c r="G797" s="25"/>
      <c r="H797" s="53">
        <f>'Equity+Bond_Historical'!Y797</f>
        <v>-4.2552227065708499E-3</v>
      </c>
      <c r="I797" s="39">
        <f t="shared" si="35"/>
        <v>1.810692028251615E-5</v>
      </c>
      <c r="J797" s="25">
        <f t="shared" si="32"/>
        <v>1.1655040694845379E-2</v>
      </c>
      <c r="K797" s="25">
        <f t="shared" si="34"/>
        <v>-2.4831604426464957E-3</v>
      </c>
      <c r="L797" s="25">
        <f t="shared" si="33"/>
        <v>-2483.1604426464955</v>
      </c>
      <c r="M797" s="25">
        <v>-1875.0782183679369</v>
      </c>
      <c r="N797" s="25"/>
    </row>
    <row r="798" spans="5:14">
      <c r="E798" s="112">
        <v>44617</v>
      </c>
      <c r="G798" s="25"/>
      <c r="H798" s="53">
        <f>'Equity+Bond_Historical'!Y798</f>
        <v>1.0243996238726422E-2</v>
      </c>
      <c r="I798" s="39">
        <f t="shared" si="35"/>
        <v>1.0493945893904109E-4</v>
      </c>
      <c r="J798" s="25">
        <f t="shared" si="32"/>
        <v>1.1454470585739994E-2</v>
      </c>
      <c r="K798" s="25">
        <f t="shared" si="34"/>
        <v>6.418842415827083E-3</v>
      </c>
      <c r="L798" s="25">
        <f t="shared" si="33"/>
        <v>6418.8424158270827</v>
      </c>
      <c r="M798" s="25">
        <v>-1874.5712998575048</v>
      </c>
      <c r="N798" s="25"/>
    </row>
    <row r="799" spans="5:14">
      <c r="E799" s="112">
        <v>44620</v>
      </c>
      <c r="G799" s="25"/>
      <c r="H799" s="53">
        <f>'Equity+Bond_Historical'!Y799</f>
        <v>1.6324770335896993E-2</v>
      </c>
      <c r="I799" s="39">
        <f t="shared" si="35"/>
        <v>2.6649812651978244E-4</v>
      </c>
      <c r="J799" s="25">
        <f t="shared" si="32"/>
        <v>1.2308488165392721E-2</v>
      </c>
      <c r="K799" s="25">
        <f t="shared" si="34"/>
        <v>1.0408140747909507E-2</v>
      </c>
      <c r="L799" s="25">
        <f t="shared" si="33"/>
        <v>10408.140747909507</v>
      </c>
      <c r="M799" s="25">
        <v>-1862.3488202882015</v>
      </c>
      <c r="N799" s="25"/>
    </row>
    <row r="800" spans="5:14">
      <c r="E800" s="112">
        <v>44621</v>
      </c>
      <c r="G800" s="25"/>
      <c r="H800" s="53">
        <f>'Equity+Bond_Historical'!Y800</f>
        <v>-3.8526367762188991E-2</v>
      </c>
      <c r="I800" s="39">
        <f t="shared" si="35"/>
        <v>1.4842810129474353E-3</v>
      </c>
      <c r="J800" s="25">
        <f t="shared" si="32"/>
        <v>1.874609827996445E-2</v>
      </c>
      <c r="K800" s="25">
        <f t="shared" si="34"/>
        <v>-2.2858853865894726E-2</v>
      </c>
      <c r="L800" s="25">
        <f t="shared" si="33"/>
        <v>-22858.853865894725</v>
      </c>
      <c r="M800" s="25">
        <v>-1844.3570282665416</v>
      </c>
      <c r="N800" s="25"/>
    </row>
    <row r="801" spans="5:14">
      <c r="E801" s="112">
        <v>44622</v>
      </c>
      <c r="G801" s="25"/>
      <c r="H801" s="53">
        <f>'Equity+Bond_Historical'!Y801</f>
        <v>1.5036163359966413E-3</v>
      </c>
      <c r="I801" s="39">
        <f t="shared" si="35"/>
        <v>2.2608620858759644E-6</v>
      </c>
      <c r="J801" s="25">
        <f t="shared" si="32"/>
        <v>1.7292856904706479E-2</v>
      </c>
      <c r="K801" s="25">
        <f t="shared" si="34"/>
        <v>5.8577015900490787E-4</v>
      </c>
      <c r="L801" s="25">
        <f t="shared" si="33"/>
        <v>585.7701590049079</v>
      </c>
      <c r="M801" s="25">
        <v>-1830.9120303641066</v>
      </c>
      <c r="N801" s="25"/>
    </row>
    <row r="802" spans="5:14">
      <c r="E802" s="112">
        <v>44623</v>
      </c>
      <c r="G802" s="25"/>
      <c r="H802" s="53">
        <f>'Equity+Bond_Historical'!Y802</f>
        <v>-4.0273356465026092E-3</v>
      </c>
      <c r="I802" s="39">
        <f t="shared" si="35"/>
        <v>1.6219432409590588E-5</v>
      </c>
      <c r="J802" s="25">
        <f t="shared" si="32"/>
        <v>1.6019343925363954E-2</v>
      </c>
      <c r="K802" s="25">
        <f t="shared" si="34"/>
        <v>-1.7007958051013525E-3</v>
      </c>
      <c r="L802" s="25">
        <f t="shared" si="33"/>
        <v>-1700.7958051013525</v>
      </c>
      <c r="M802" s="25">
        <v>-1807.9728874046361</v>
      </c>
      <c r="N802" s="25"/>
    </row>
    <row r="803" spans="5:14">
      <c r="E803" s="112">
        <v>44624</v>
      </c>
      <c r="G803" s="25"/>
      <c r="H803" s="53">
        <f>'Equity+Bond_Historical'!Y803</f>
        <v>7.5558574033306328E-3</v>
      </c>
      <c r="I803" s="39">
        <f t="shared" si="35"/>
        <v>5.7090981099466334E-5</v>
      </c>
      <c r="J803" s="25">
        <f t="shared" si="32"/>
        <v>1.5056231932131979E-2</v>
      </c>
      <c r="K803" s="25">
        <f t="shared" si="34"/>
        <v>3.4446105337807699E-3</v>
      </c>
      <c r="L803" s="25">
        <f t="shared" si="33"/>
        <v>3444.6105337807699</v>
      </c>
      <c r="M803" s="25">
        <v>-1791.8478384036866</v>
      </c>
      <c r="N803" s="25"/>
    </row>
    <row r="804" spans="5:14">
      <c r="E804" s="112">
        <v>44627</v>
      </c>
      <c r="G804" s="25"/>
      <c r="H804" s="53">
        <f>'Equity+Bond_Historical'!Y804</f>
        <v>-4.3564977420119944E-4</v>
      </c>
      <c r="I804" s="39">
        <f t="shared" si="35"/>
        <v>1.8979072576155606E-7</v>
      </c>
      <c r="J804" s="25">
        <f t="shared" si="32"/>
        <v>1.3882185368445859E-2</v>
      </c>
      <c r="K804" s="25">
        <f t="shared" si="34"/>
        <v>-2.1131109221272465E-4</v>
      </c>
      <c r="L804" s="25">
        <f t="shared" si="33"/>
        <v>-211.31109221272465</v>
      </c>
      <c r="M804" s="25">
        <v>-1785.9347749164431</v>
      </c>
      <c r="N804" s="25"/>
    </row>
    <row r="805" spans="5:14">
      <c r="E805" s="112">
        <v>44628</v>
      </c>
      <c r="G805" s="25"/>
      <c r="H805" s="53">
        <f>'Equity+Bond_Historical'!Y805</f>
        <v>-1.1109305525802089E-2</v>
      </c>
      <c r="I805" s="39">
        <f t="shared" si="35"/>
        <v>1.2341666926561683E-4</v>
      </c>
      <c r="J805" s="25">
        <f t="shared" si="32"/>
        <v>1.3502603837895526E-2</v>
      </c>
      <c r="K805" s="25">
        <f t="shared" si="34"/>
        <v>-5.8442686210647826E-3</v>
      </c>
      <c r="L805" s="25">
        <f t="shared" si="33"/>
        <v>-5844.2686210647826</v>
      </c>
      <c r="M805" s="25">
        <v>-1776.4721977910897</v>
      </c>
      <c r="N805" s="25"/>
    </row>
    <row r="806" spans="5:14">
      <c r="E806" s="112">
        <v>44629</v>
      </c>
      <c r="G806" s="25"/>
      <c r="H806" s="53">
        <f>'Equity+Bond_Historical'!Y806</f>
        <v>-6.1773659281959756E-3</v>
      </c>
      <c r="I806" s="39">
        <f t="shared" si="35"/>
        <v>3.8159849810836527E-5</v>
      </c>
      <c r="J806" s="25">
        <f t="shared" si="32"/>
        <v>1.2676602120217538E-2</v>
      </c>
      <c r="K806" s="25">
        <f t="shared" si="34"/>
        <v>-3.3410801970373133E-3</v>
      </c>
      <c r="L806" s="25">
        <f t="shared" si="33"/>
        <v>-3341.0801970373132</v>
      </c>
      <c r="M806" s="25">
        <v>-1761.821582393228</v>
      </c>
      <c r="N806" s="25"/>
    </row>
    <row r="807" spans="5:14">
      <c r="E807" s="112">
        <v>44630</v>
      </c>
      <c r="G807" s="25"/>
      <c r="H807" s="53">
        <f>'Equity+Bond_Historical'!Y807</f>
        <v>1.2398006722611534E-2</v>
      </c>
      <c r="I807" s="39">
        <f t="shared" si="35"/>
        <v>1.5371057069392079E-4</v>
      </c>
      <c r="J807" s="25">
        <f t="shared" si="32"/>
        <v>1.2635204419448319E-2</v>
      </c>
      <c r="K807" s="25">
        <f t="shared" si="34"/>
        <v>7.1424976444100187E-3</v>
      </c>
      <c r="L807" s="25">
        <f t="shared" si="33"/>
        <v>7142.4976444100184</v>
      </c>
      <c r="M807" s="25">
        <v>-1760.0395086308299</v>
      </c>
      <c r="N807" s="25"/>
    </row>
    <row r="808" spans="5:14">
      <c r="E808" s="112">
        <v>44631</v>
      </c>
      <c r="G808" s="25"/>
      <c r="H808" s="53">
        <f>'Equity+Bond_Historical'!Y808</f>
        <v>-5.7591001143816774E-3</v>
      </c>
      <c r="I808" s="39">
        <f t="shared" si="35"/>
        <v>3.3167234127471048E-5</v>
      </c>
      <c r="J808" s="25">
        <f t="shared" si="32"/>
        <v>1.1860700537159685E-2</v>
      </c>
      <c r="K808" s="25">
        <f t="shared" si="34"/>
        <v>-3.3286907820569349E-3</v>
      </c>
      <c r="L808" s="25">
        <f t="shared" si="33"/>
        <v>-3328.6907820569349</v>
      </c>
      <c r="M808" s="25">
        <v>-1755.4880974462737</v>
      </c>
      <c r="N808" s="25"/>
    </row>
    <row r="809" spans="5:14">
      <c r="E809" s="112">
        <v>44634</v>
      </c>
      <c r="G809" s="25"/>
      <c r="H809" s="53">
        <f>'Equity+Bond_Historical'!Y809</f>
        <v>-1.055325614893657E-2</v>
      </c>
      <c r="I809" s="39">
        <f t="shared" si="35"/>
        <v>1.1137121534506753E-4</v>
      </c>
      <c r="J809" s="25">
        <f t="shared" si="32"/>
        <v>1.1673922517693579E-2</v>
      </c>
      <c r="K809" s="25">
        <f t="shared" si="34"/>
        <v>-6.4979630332635992E-3</v>
      </c>
      <c r="L809" s="25">
        <f t="shared" si="33"/>
        <v>-6497.9630332635988</v>
      </c>
      <c r="M809" s="25">
        <v>-1690.4083524537502</v>
      </c>
      <c r="N809" s="25"/>
    </row>
    <row r="810" spans="5:14">
      <c r="E810" s="112">
        <v>44635</v>
      </c>
      <c r="G810" s="25"/>
      <c r="H810" s="53">
        <f>'Equity+Bond_Historical'!Y810</f>
        <v>-2.232191710764498E-2</v>
      </c>
      <c r="I810" s="39">
        <f t="shared" si="35"/>
        <v>4.9826798336057357E-4</v>
      </c>
      <c r="J810" s="25">
        <f t="shared" si="32"/>
        <v>1.3805020623339619E-2</v>
      </c>
      <c r="K810" s="25">
        <f t="shared" si="34"/>
        <v>-1.396419105993274E-2</v>
      </c>
      <c r="L810" s="25">
        <f t="shared" si="33"/>
        <v>-13964.19105993274</v>
      </c>
      <c r="M810" s="25">
        <v>-1685.8593436246267</v>
      </c>
      <c r="N810" s="25"/>
    </row>
    <row r="811" spans="5:14">
      <c r="E811" s="112">
        <v>44636</v>
      </c>
      <c r="G811" s="25"/>
      <c r="H811" s="53">
        <f>'Equity+Bond_Historical'!Y811</f>
        <v>4.2997097169914639E-4</v>
      </c>
      <c r="I811" s="39">
        <f t="shared" si="35"/>
        <v>1.8487503650390815E-7</v>
      </c>
      <c r="J811" s="25">
        <f t="shared" si="32"/>
        <v>1.2728689504606629E-2</v>
      </c>
      <c r="K811" s="25">
        <f t="shared" si="34"/>
        <v>2.2745902556541443E-4</v>
      </c>
      <c r="L811" s="25">
        <f t="shared" si="33"/>
        <v>227.45902556541444</v>
      </c>
      <c r="M811" s="25">
        <v>-1649.4760189245085</v>
      </c>
      <c r="N811" s="25"/>
    </row>
    <row r="812" spans="5:14">
      <c r="E812" s="112">
        <v>44637</v>
      </c>
      <c r="G812" s="25"/>
      <c r="H812" s="53">
        <f>'Equity+Bond_Historical'!Y812</f>
        <v>2.7658184128285038E-2</v>
      </c>
      <c r="I812" s="39">
        <f t="shared" si="35"/>
        <v>7.6497514927411833E-4</v>
      </c>
      <c r="J812" s="25">
        <f t="shared" si="32"/>
        <v>1.588908047748825E-2</v>
      </c>
      <c r="K812" s="25">
        <f t="shared" si="34"/>
        <v>1.5868689720392168E-2</v>
      </c>
      <c r="L812" s="25">
        <f t="shared" si="33"/>
        <v>15868.689720392167</v>
      </c>
      <c r="M812" s="25">
        <v>-1642.6486525620924</v>
      </c>
      <c r="N812" s="25"/>
    </row>
    <row r="813" spans="5:14">
      <c r="E813" s="112">
        <v>44638</v>
      </c>
      <c r="G813" s="25"/>
      <c r="H813" s="53">
        <f>'Equity+Bond_Historical'!Y813</f>
        <v>9.1468062427793421E-3</v>
      </c>
      <c r="I813" s="39">
        <f t="shared" si="35"/>
        <v>8.3664064442947144E-5</v>
      </c>
      <c r="J813" s="25">
        <f t="shared" si="32"/>
        <v>1.5071265916422735E-2</v>
      </c>
      <c r="K813" s="25">
        <f t="shared" si="34"/>
        <v>4.2040881389606996E-3</v>
      </c>
      <c r="L813" s="25">
        <f t="shared" si="33"/>
        <v>4204.0881389606993</v>
      </c>
      <c r="M813" s="25">
        <v>-1637.5101765661891</v>
      </c>
      <c r="N813" s="25"/>
    </row>
    <row r="814" spans="5:14">
      <c r="E814" s="112">
        <v>44641</v>
      </c>
      <c r="G814" s="25"/>
      <c r="H814" s="53">
        <f>'Equity+Bond_Historical'!Y814</f>
        <v>-7.5338112785024412E-3</v>
      </c>
      <c r="I814" s="39">
        <f t="shared" si="35"/>
        <v>5.6758312380090586E-5</v>
      </c>
      <c r="J814" s="25">
        <f t="shared" si="32"/>
        <v>1.419807538830564E-2</v>
      </c>
      <c r="K814" s="25">
        <f t="shared" si="34"/>
        <v>-3.6506155727258622E-3</v>
      </c>
      <c r="L814" s="25">
        <f t="shared" si="33"/>
        <v>-3650.6155727258624</v>
      </c>
      <c r="M814" s="25">
        <v>-1620.8792225020534</v>
      </c>
      <c r="N814" s="25"/>
    </row>
    <row r="815" spans="5:14">
      <c r="E815" s="112">
        <v>44642</v>
      </c>
      <c r="G815" s="25"/>
      <c r="H815" s="53">
        <f>'Equity+Bond_Historical'!Y815</f>
        <v>-5.1280816648764001E-3</v>
      </c>
      <c r="I815" s="39">
        <f t="shared" si="35"/>
        <v>2.629722156164151E-5</v>
      </c>
      <c r="J815" s="25">
        <f t="shared" si="32"/>
        <v>1.3239793286016779E-2</v>
      </c>
      <c r="K815" s="25">
        <f t="shared" si="34"/>
        <v>-2.6377070041548769E-3</v>
      </c>
      <c r="L815" s="25">
        <f t="shared" si="33"/>
        <v>-2637.7070041548768</v>
      </c>
      <c r="M815" s="25">
        <v>-1599.7673917245759</v>
      </c>
      <c r="N815" s="25"/>
    </row>
    <row r="816" spans="5:14">
      <c r="E816" s="112">
        <v>44643</v>
      </c>
      <c r="G816" s="25"/>
      <c r="H816" s="53">
        <f>'Equity+Bond_Historical'!Y816</f>
        <v>-8.4942551822574444E-3</v>
      </c>
      <c r="I816" s="39">
        <f t="shared" si="35"/>
        <v>7.2152371101307449E-5</v>
      </c>
      <c r="J816" s="25">
        <f t="shared" si="32"/>
        <v>1.2642039510426428E-2</v>
      </c>
      <c r="K816" s="25">
        <f t="shared" si="34"/>
        <v>-4.6853840740837156E-3</v>
      </c>
      <c r="L816" s="25">
        <f t="shared" si="33"/>
        <v>-4685.3840740837159</v>
      </c>
      <c r="M816" s="25">
        <v>-1552.3846590460341</v>
      </c>
      <c r="N816" s="25"/>
    </row>
    <row r="817" spans="5:14">
      <c r="E817" s="112">
        <v>44644</v>
      </c>
      <c r="G817" s="25"/>
      <c r="H817" s="53">
        <f>'Equity+Bond_Historical'!Y817</f>
        <v>-1.7079761360568955E-2</v>
      </c>
      <c r="I817" s="39">
        <f t="shared" si="35"/>
        <v>2.9171824813398428E-4</v>
      </c>
      <c r="J817" s="25">
        <f t="shared" si="32"/>
        <v>1.3401706076309952E-2</v>
      </c>
      <c r="K817" s="25">
        <f t="shared" si="34"/>
        <v>-9.8665598080761845E-3</v>
      </c>
      <c r="L817" s="25">
        <f t="shared" si="33"/>
        <v>-9866.5598080761847</v>
      </c>
      <c r="M817" s="25">
        <v>-1537.6335575425308</v>
      </c>
      <c r="N817" s="25"/>
    </row>
    <row r="818" spans="5:14">
      <c r="E818" s="112">
        <v>44645</v>
      </c>
      <c r="G818" s="25"/>
      <c r="H818" s="53">
        <f>'Equity+Bond_Historical'!Y818</f>
        <v>6.5057228940831758E-3</v>
      </c>
      <c r="I818" s="39">
        <f t="shared" si="35"/>
        <v>4.2324430374597976E-5</v>
      </c>
      <c r="J818" s="25">
        <f t="shared" si="32"/>
        <v>1.2610056758342618E-2</v>
      </c>
      <c r="K818" s="25">
        <f t="shared" si="34"/>
        <v>3.5451659528976868E-3</v>
      </c>
      <c r="L818" s="25">
        <f t="shared" si="33"/>
        <v>3545.165952897687</v>
      </c>
      <c r="M818" s="25">
        <v>-1536.3644060990882</v>
      </c>
      <c r="N818" s="25"/>
    </row>
    <row r="819" spans="5:14">
      <c r="E819" s="112">
        <v>44648</v>
      </c>
      <c r="G819" s="25"/>
      <c r="H819" s="53">
        <f>'Equity+Bond_Historical'!Y819</f>
        <v>1.2106483574077842E-2</v>
      </c>
      <c r="I819" s="39">
        <f t="shared" si="35"/>
        <v>1.4656694452941661E-4</v>
      </c>
      <c r="J819" s="25">
        <f t="shared" si="32"/>
        <v>1.2535810440922496E-2</v>
      </c>
      <c r="K819" s="25">
        <f t="shared" si="34"/>
        <v>7.0113568811230797E-3</v>
      </c>
      <c r="L819" s="25">
        <f t="shared" si="33"/>
        <v>7011.3568811230798</v>
      </c>
      <c r="M819" s="25">
        <v>-1511.9633222290195</v>
      </c>
      <c r="N819" s="25"/>
    </row>
    <row r="820" spans="5:14">
      <c r="E820" s="112">
        <v>44649</v>
      </c>
      <c r="G820" s="25"/>
      <c r="H820" s="53">
        <f>'Equity+Bond_Historical'!Y820</f>
        <v>-3.0820878822635737E-4</v>
      </c>
      <c r="I820" s="39">
        <f t="shared" si="35"/>
        <v>9.4992657139959604E-8</v>
      </c>
      <c r="J820" s="25">
        <f t="shared" si="32"/>
        <v>1.1558062588414254E-2</v>
      </c>
      <c r="K820" s="25">
        <f t="shared" si="34"/>
        <v>-1.7955342729186375E-4</v>
      </c>
      <c r="L820" s="25">
        <f t="shared" si="33"/>
        <v>-179.55342729186376</v>
      </c>
      <c r="M820" s="25">
        <v>-1478.0272306928157</v>
      </c>
      <c r="N820" s="25"/>
    </row>
    <row r="821" spans="5:14">
      <c r="E821" s="112">
        <v>44650</v>
      </c>
      <c r="G821" s="25"/>
      <c r="H821" s="53">
        <f>'Equity+Bond_Historical'!Y821</f>
        <v>3.480400388903316E-2</v>
      </c>
      <c r="I821" s="39">
        <f t="shared" si="35"/>
        <v>1.2113186867078352E-3</v>
      </c>
      <c r="J821" s="25">
        <f t="shared" si="32"/>
        <v>1.7182790581981185E-2</v>
      </c>
      <c r="K821" s="25">
        <f t="shared" si="34"/>
        <v>2.1991014469481852E-2</v>
      </c>
      <c r="L821" s="25">
        <f t="shared" si="33"/>
        <v>21991.014469481852</v>
      </c>
      <c r="M821" s="25">
        <v>-1476.0618094466258</v>
      </c>
      <c r="N821" s="25"/>
    </row>
    <row r="822" spans="5:14">
      <c r="E822" s="112">
        <v>44651</v>
      </c>
      <c r="G822" s="25"/>
      <c r="H822" s="53">
        <f>'Equity+Bond_Historical'!Y822</f>
        <v>-7.5104674560788664E-3</v>
      </c>
      <c r="I822" s="39">
        <f t="shared" si="35"/>
        <v>5.6407121408819756E-5</v>
      </c>
      <c r="J822" s="25">
        <f t="shared" si="32"/>
        <v>1.6106586123940451E-2</v>
      </c>
      <c r="K822" s="25">
        <f t="shared" si="34"/>
        <v>-3.192084425286098E-3</v>
      </c>
      <c r="L822" s="25">
        <f t="shared" si="33"/>
        <v>-3192.0844252860979</v>
      </c>
      <c r="M822" s="25">
        <v>-1462.0032336724614</v>
      </c>
      <c r="N822" s="25"/>
    </row>
    <row r="823" spans="5:14">
      <c r="E823" s="112">
        <v>44652</v>
      </c>
      <c r="G823" s="25"/>
      <c r="H823" s="53">
        <f>'Equity+Bond_Historical'!Y823</f>
        <v>-2.2198105035696553E-2</v>
      </c>
      <c r="I823" s="39">
        <f t="shared" si="35"/>
        <v>4.9275586717581661E-4</v>
      </c>
      <c r="J823" s="25">
        <f t="shared" ref="J823:J886" si="36">SQRT((1-$C$3)*SUMPRODUCT(I324:I823,$G$3:$G$502))</f>
        <v>1.7158734777339993E-2</v>
      </c>
      <c r="K823" s="25">
        <f t="shared" si="34"/>
        <v>-1.0064993541745977E-2</v>
      </c>
      <c r="L823" s="25">
        <f t="shared" si="33"/>
        <v>-10064.993541745978</v>
      </c>
      <c r="M823" s="25">
        <v>-1460.1586438145725</v>
      </c>
      <c r="N823" s="25"/>
    </row>
    <row r="824" spans="5:14">
      <c r="E824" s="112">
        <v>44655</v>
      </c>
      <c r="G824" s="25"/>
      <c r="H824" s="53">
        <f>'Equity+Bond_Historical'!Y824</f>
        <v>8.4875017045580037E-3</v>
      </c>
      <c r="I824" s="39">
        <f t="shared" si="35"/>
        <v>7.2037685184875012E-5</v>
      </c>
      <c r="J824" s="25">
        <f t="shared" si="36"/>
        <v>1.6157490679649597E-2</v>
      </c>
      <c r="K824" s="25">
        <f t="shared" si="34"/>
        <v>3.6123989784917036E-3</v>
      </c>
      <c r="L824" s="25">
        <f t="shared" ref="L824:L887" si="37">K824*$C$5</f>
        <v>3612.3989784917035</v>
      </c>
      <c r="M824" s="25">
        <v>-1455.5308707665615</v>
      </c>
      <c r="N824" s="25"/>
    </row>
    <row r="825" spans="5:14">
      <c r="E825" s="112">
        <v>44656</v>
      </c>
      <c r="G825" s="25"/>
      <c r="H825" s="53">
        <f>'Equity+Bond_Historical'!Y825</f>
        <v>3.9810493725803524E-3</v>
      </c>
      <c r="I825" s="39">
        <f t="shared" si="35"/>
        <v>1.5848754106922416E-5</v>
      </c>
      <c r="J825" s="25">
        <f t="shared" si="36"/>
        <v>1.4976052297570194E-2</v>
      </c>
      <c r="K825" s="25">
        <f t="shared" ref="K825:K888" si="38">H825*$J$1321/J824</f>
        <v>1.7993876993458251E-3</v>
      </c>
      <c r="L825" s="25">
        <f t="shared" si="37"/>
        <v>1799.387699345825</v>
      </c>
      <c r="M825" s="25">
        <v>-1442.344112604618</v>
      </c>
      <c r="N825" s="25"/>
    </row>
    <row r="826" spans="5:14">
      <c r="E826" s="112">
        <v>44657</v>
      </c>
      <c r="G826" s="25"/>
      <c r="H826" s="53">
        <f>'Equity+Bond_Historical'!Y826</f>
        <v>-2.1885775760099647E-3</v>
      </c>
      <c r="I826" s="39">
        <f t="shared" si="35"/>
        <v>4.7898718062136531E-6</v>
      </c>
      <c r="J826" s="25">
        <f t="shared" si="36"/>
        <v>1.3833231792591197E-2</v>
      </c>
      <c r="K826" s="25">
        <f t="shared" si="38"/>
        <v>-1.0672488484112384E-3</v>
      </c>
      <c r="L826" s="25">
        <f t="shared" si="37"/>
        <v>-1067.2488484112384</v>
      </c>
      <c r="M826" s="25">
        <v>-1442.2795787524074</v>
      </c>
      <c r="N826" s="25"/>
    </row>
    <row r="827" spans="5:14">
      <c r="E827" s="112">
        <v>44658</v>
      </c>
      <c r="G827" s="25"/>
      <c r="H827" s="53">
        <f>'Equity+Bond_Historical'!Y827</f>
        <v>-3.5296037641715096E-3</v>
      </c>
      <c r="I827" s="39">
        <f t="shared" si="35"/>
        <v>1.2458102732053689E-5</v>
      </c>
      <c r="J827" s="25">
        <f t="shared" si="36"/>
        <v>1.2826662541878558E-2</v>
      </c>
      <c r="K827" s="25">
        <f t="shared" si="38"/>
        <v>-1.863388442429278E-3</v>
      </c>
      <c r="L827" s="25">
        <f t="shared" si="37"/>
        <v>-1863.388442429278</v>
      </c>
      <c r="M827" s="25">
        <v>-1435.3335327072341</v>
      </c>
      <c r="N827" s="25"/>
    </row>
    <row r="828" spans="5:14">
      <c r="E828" s="112">
        <v>44659</v>
      </c>
      <c r="G828" s="25"/>
      <c r="H828" s="53">
        <f>'Equity+Bond_Historical'!Y828</f>
        <v>-4.71684408955763E-3</v>
      </c>
      <c r="I828" s="39">
        <f t="shared" si="35"/>
        <v>2.2248618165194747E-5</v>
      </c>
      <c r="J828" s="25">
        <f t="shared" si="36"/>
        <v>1.1965871213310176E-2</v>
      </c>
      <c r="K828" s="25">
        <f t="shared" si="38"/>
        <v>-2.6855852935805231E-3</v>
      </c>
      <c r="L828" s="25">
        <f t="shared" si="37"/>
        <v>-2685.5852935805228</v>
      </c>
      <c r="M828" s="25">
        <v>-1426.1971509609753</v>
      </c>
      <c r="N828" s="25"/>
    </row>
    <row r="829" spans="5:14">
      <c r="E829" s="112">
        <v>44662</v>
      </c>
      <c r="G829" s="25"/>
      <c r="H829" s="53">
        <f>'Equity+Bond_Historical'!Y829</f>
        <v>-4.308228470530983E-3</v>
      </c>
      <c r="I829" s="39">
        <f t="shared" si="35"/>
        <v>1.8560832554293734E-5</v>
      </c>
      <c r="J829" s="25">
        <f t="shared" si="36"/>
        <v>1.1157458836699351E-2</v>
      </c>
      <c r="K829" s="25">
        <f t="shared" si="38"/>
        <v>-2.6293929841047473E-3</v>
      </c>
      <c r="L829" s="25">
        <f t="shared" si="37"/>
        <v>-2629.3929841047475</v>
      </c>
      <c r="M829" s="25">
        <v>-1398.1579036329667</v>
      </c>
      <c r="N829" s="25"/>
    </row>
    <row r="830" spans="5:14">
      <c r="E830" s="112">
        <v>44663</v>
      </c>
      <c r="G830" s="25"/>
      <c r="H830" s="53">
        <f>'Equity+Bond_Historical'!Y830</f>
        <v>-1.6176176280028848E-2</v>
      </c>
      <c r="I830" s="39">
        <f t="shared" si="35"/>
        <v>2.6166867904256795E-4</v>
      </c>
      <c r="J830" s="25">
        <f t="shared" si="36"/>
        <v>1.2044328806335767E-2</v>
      </c>
      <c r="K830" s="25">
        <f t="shared" si="38"/>
        <v>-1.058794496984598E-2</v>
      </c>
      <c r="L830" s="25">
        <f t="shared" si="37"/>
        <v>-10587.944969845979</v>
      </c>
      <c r="M830" s="25">
        <v>-1389.4085306570908</v>
      </c>
      <c r="N830" s="25"/>
    </row>
    <row r="831" spans="5:14">
      <c r="E831" s="112">
        <v>44664</v>
      </c>
      <c r="G831" s="25"/>
      <c r="H831" s="53">
        <f>'Equity+Bond_Historical'!Y831</f>
        <v>-2.9903897404796155E-3</v>
      </c>
      <c r="I831" s="39">
        <f t="shared" si="35"/>
        <v>8.9424307999657418E-6</v>
      </c>
      <c r="J831" s="25">
        <f t="shared" si="36"/>
        <v>1.1164557427675088E-2</v>
      </c>
      <c r="K831" s="25">
        <f t="shared" si="38"/>
        <v>-1.8132024141937044E-3</v>
      </c>
      <c r="L831" s="25">
        <f t="shared" si="37"/>
        <v>-1813.2024141937043</v>
      </c>
      <c r="M831" s="25">
        <v>-1385.9567797641398</v>
      </c>
      <c r="N831" s="25"/>
    </row>
    <row r="832" spans="5:14">
      <c r="E832" s="112">
        <v>44665</v>
      </c>
      <c r="G832" s="25"/>
      <c r="H832" s="53">
        <f>'Equity+Bond_Historical'!Y832</f>
        <v>-1.1475893506797952E-2</v>
      </c>
      <c r="I832" s="39">
        <f t="shared" si="35"/>
        <v>1.3169613177936739E-4</v>
      </c>
      <c r="J832" s="25">
        <f t="shared" si="36"/>
        <v>1.1211808994956248E-2</v>
      </c>
      <c r="K832" s="25">
        <f t="shared" si="38"/>
        <v>-7.5066487550120922E-3</v>
      </c>
      <c r="L832" s="25">
        <f t="shared" si="37"/>
        <v>-7506.6487550120919</v>
      </c>
      <c r="M832" s="25">
        <v>-1380.2013004369692</v>
      </c>
      <c r="N832" s="25"/>
    </row>
    <row r="833" spans="5:14">
      <c r="E833" s="112">
        <v>44669</v>
      </c>
      <c r="G833" s="25"/>
      <c r="H833" s="53">
        <f>'Equity+Bond_Historical'!Y833</f>
        <v>-1.5408361973945645E-2</v>
      </c>
      <c r="I833" s="39">
        <f t="shared" si="35"/>
        <v>2.3741761872013415E-4</v>
      </c>
      <c r="J833" s="25">
        <f t="shared" si="36"/>
        <v>1.1935728071906409E-2</v>
      </c>
      <c r="K833" s="25">
        <f t="shared" si="38"/>
        <v>-1.0036490539574871E-2</v>
      </c>
      <c r="L833" s="25">
        <f t="shared" si="37"/>
        <v>-10036.490539574872</v>
      </c>
      <c r="M833" s="25">
        <v>-1375.382775990347</v>
      </c>
      <c r="N833" s="25"/>
    </row>
    <row r="834" spans="5:14">
      <c r="E834" s="112">
        <v>44670</v>
      </c>
      <c r="G834" s="25"/>
      <c r="H834" s="53">
        <f>'Equity+Bond_Historical'!Y834</f>
        <v>2.7606170327003367E-3</v>
      </c>
      <c r="I834" s="39">
        <f t="shared" si="35"/>
        <v>7.6210064012352119E-6</v>
      </c>
      <c r="J834" s="25">
        <f t="shared" si="36"/>
        <v>1.1056017134380073E-2</v>
      </c>
      <c r="K834" s="25">
        <f t="shared" si="38"/>
        <v>1.6891116023085506E-3</v>
      </c>
      <c r="L834" s="25">
        <f t="shared" si="37"/>
        <v>1689.1116023085506</v>
      </c>
      <c r="M834" s="25">
        <v>-1341.3376381763699</v>
      </c>
      <c r="N834" s="25"/>
    </row>
    <row r="835" spans="5:14">
      <c r="E835" s="112">
        <v>44671</v>
      </c>
      <c r="G835" s="25"/>
      <c r="H835" s="53">
        <f>'Equity+Bond_Historical'!Y835</f>
        <v>9.9081419387041653E-3</v>
      </c>
      <c r="I835" s="39">
        <f t="shared" si="35"/>
        <v>9.817127667750833E-5</v>
      </c>
      <c r="J835" s="25">
        <f t="shared" si="36"/>
        <v>1.0891550814552358E-2</v>
      </c>
      <c r="K835" s="25">
        <f t="shared" si="38"/>
        <v>6.5447733920753499E-3</v>
      </c>
      <c r="L835" s="25">
        <f t="shared" si="37"/>
        <v>6544.7733920753499</v>
      </c>
      <c r="M835" s="25">
        <v>-1335.8374389670369</v>
      </c>
      <c r="N835" s="25"/>
    </row>
    <row r="836" spans="5:14">
      <c r="E836" s="112">
        <v>44672</v>
      </c>
      <c r="G836" s="25"/>
      <c r="H836" s="53">
        <f>'Equity+Bond_Historical'!Y836</f>
        <v>2.6115306289547752E-2</v>
      </c>
      <c r="I836" s="39">
        <f t="shared" ref="I836:I899" si="39">H836^2</f>
        <v>6.8200922259689233E-4</v>
      </c>
      <c r="J836" s="25">
        <f t="shared" si="36"/>
        <v>1.4252486823835817E-2</v>
      </c>
      <c r="K836" s="25">
        <f t="shared" si="38"/>
        <v>1.7510820630822675E-2</v>
      </c>
      <c r="L836" s="25">
        <f t="shared" si="37"/>
        <v>17510.820630822676</v>
      </c>
      <c r="M836" s="25">
        <v>-1335.4494345361989</v>
      </c>
      <c r="N836" s="25"/>
    </row>
    <row r="837" spans="5:14">
      <c r="E837" s="112">
        <v>44673</v>
      </c>
      <c r="G837" s="25"/>
      <c r="H837" s="53">
        <f>'Equity+Bond_Historical'!Y837</f>
        <v>-5.7121252267713116E-4</v>
      </c>
      <c r="I837" s="39">
        <f t="shared" si="39"/>
        <v>3.2628374606317205E-7</v>
      </c>
      <c r="J837" s="25">
        <f t="shared" si="36"/>
        <v>1.3142005787777642E-2</v>
      </c>
      <c r="K837" s="25">
        <f t="shared" si="38"/>
        <v>-2.9269019190922529E-4</v>
      </c>
      <c r="L837" s="25">
        <f t="shared" si="37"/>
        <v>-292.69019190922529</v>
      </c>
      <c r="M837" s="25">
        <v>-1322.4265935384676</v>
      </c>
      <c r="N837" s="25"/>
    </row>
    <row r="838" spans="5:14">
      <c r="E838" s="112">
        <v>44676</v>
      </c>
      <c r="G838" s="25"/>
      <c r="H838" s="53">
        <f>'Equity+Bond_Historical'!Y838</f>
        <v>-1.2638992993266367E-2</v>
      </c>
      <c r="I838" s="39">
        <f t="shared" si="39"/>
        <v>1.5974414388383632E-4</v>
      </c>
      <c r="J838" s="25">
        <f t="shared" si="36"/>
        <v>1.3067788270769438E-2</v>
      </c>
      <c r="K838" s="25">
        <f t="shared" si="38"/>
        <v>-7.0234729907640171E-3</v>
      </c>
      <c r="L838" s="25">
        <f t="shared" si="37"/>
        <v>-7023.4729907640167</v>
      </c>
      <c r="M838" s="25">
        <v>-1314.3326522720711</v>
      </c>
      <c r="N838" s="25"/>
    </row>
    <row r="839" spans="5:14">
      <c r="E839" s="112">
        <v>44677</v>
      </c>
      <c r="G839" s="25"/>
      <c r="H839" s="53">
        <f>'Equity+Bond_Historical'!Y839</f>
        <v>7.4921724324084581E-3</v>
      </c>
      <c r="I839" s="39">
        <f t="shared" si="39"/>
        <v>5.613264775694127E-5</v>
      </c>
      <c r="J839" s="25">
        <f t="shared" si="36"/>
        <v>1.2392413966203339E-2</v>
      </c>
      <c r="K839" s="25">
        <f t="shared" si="38"/>
        <v>4.1870367479596594E-3</v>
      </c>
      <c r="L839" s="25">
        <f t="shared" si="37"/>
        <v>4187.0367479596598</v>
      </c>
      <c r="M839" s="25">
        <v>-1283.7631222391185</v>
      </c>
      <c r="N839" s="25"/>
    </row>
    <row r="840" spans="5:14">
      <c r="E840" s="112">
        <v>44678</v>
      </c>
      <c r="G840" s="25"/>
      <c r="H840" s="53">
        <f>'Equity+Bond_Historical'!Y840</f>
        <v>-1.6534392633113501E-2</v>
      </c>
      <c r="I840" s="39">
        <f t="shared" si="39"/>
        <v>2.73386139745958E-4</v>
      </c>
      <c r="J840" s="25">
        <f t="shared" si="36"/>
        <v>1.3097482822480912E-2</v>
      </c>
      <c r="K840" s="25">
        <f t="shared" si="38"/>
        <v>-9.7439137604382105E-3</v>
      </c>
      <c r="L840" s="25">
        <f t="shared" si="37"/>
        <v>-9743.9137604382104</v>
      </c>
      <c r="M840" s="25">
        <v>-1264.7633943924357</v>
      </c>
      <c r="N840" s="25"/>
    </row>
    <row r="841" spans="5:14">
      <c r="E841" s="112">
        <v>44679</v>
      </c>
      <c r="G841" s="25"/>
      <c r="H841" s="53">
        <f>'Equity+Bond_Historical'!Y841</f>
        <v>-6.3294217033328117E-4</v>
      </c>
      <c r="I841" s="39">
        <f t="shared" si="39"/>
        <v>4.006157909862043E-7</v>
      </c>
      <c r="J841" s="25">
        <f t="shared" si="36"/>
        <v>1.2077770498359914E-2</v>
      </c>
      <c r="K841" s="25">
        <f t="shared" si="38"/>
        <v>-3.5292083009091425E-4</v>
      </c>
      <c r="L841" s="25">
        <f t="shared" si="37"/>
        <v>-352.92083009091425</v>
      </c>
      <c r="M841" s="25">
        <v>-1245.195235040947</v>
      </c>
      <c r="N841" s="25"/>
    </row>
    <row r="842" spans="5:14">
      <c r="E842" s="112">
        <v>44680</v>
      </c>
      <c r="G842" s="25"/>
      <c r="H842" s="53">
        <f>'Equity+Bond_Historical'!Y842</f>
        <v>9.2082494478733824E-3</v>
      </c>
      <c r="I842" s="39">
        <f t="shared" si="39"/>
        <v>8.4791857894260455E-5</v>
      </c>
      <c r="J842" s="25">
        <f t="shared" si="36"/>
        <v>1.1692323886359554E-2</v>
      </c>
      <c r="K842" s="25">
        <f t="shared" si="38"/>
        <v>5.5678996633226254E-3</v>
      </c>
      <c r="L842" s="25">
        <f t="shared" si="37"/>
        <v>5567.8996633226252</v>
      </c>
      <c r="M842" s="25">
        <v>-1238.6504672714357</v>
      </c>
      <c r="N842" s="25"/>
    </row>
    <row r="843" spans="5:14">
      <c r="E843" s="112">
        <v>44683</v>
      </c>
      <c r="G843" s="25"/>
      <c r="H843" s="53">
        <f>'Equity+Bond_Historical'!Y843</f>
        <v>-4.0473654722425846E-2</v>
      </c>
      <c r="I843" s="39">
        <f t="shared" si="39"/>
        <v>1.638116726590144E-3</v>
      </c>
      <c r="J843" s="25">
        <f t="shared" si="36"/>
        <v>1.9024231421335414E-2</v>
      </c>
      <c r="K843" s="25">
        <f t="shared" si="38"/>
        <v>-2.5279744658156297E-2</v>
      </c>
      <c r="L843" s="25">
        <f t="shared" si="37"/>
        <v>-25279.744658156298</v>
      </c>
      <c r="M843" s="25">
        <v>-1220.3697325239623</v>
      </c>
      <c r="N843" s="25"/>
    </row>
    <row r="844" spans="5:14">
      <c r="E844" s="112">
        <v>44684</v>
      </c>
      <c r="G844" s="25"/>
      <c r="H844" s="53">
        <f>'Equity+Bond_Historical'!Y844</f>
        <v>-6.6216408951979902E-3</v>
      </c>
      <c r="I844" s="39">
        <f t="shared" si="39"/>
        <v>4.3846128144958444E-5</v>
      </c>
      <c r="J844" s="25">
        <f t="shared" si="36"/>
        <v>1.7725972278506773E-2</v>
      </c>
      <c r="K844" s="25">
        <f t="shared" si="38"/>
        <v>-2.5419066761758887E-3</v>
      </c>
      <c r="L844" s="25">
        <f t="shared" si="37"/>
        <v>-2541.9066761758886</v>
      </c>
      <c r="M844" s="25">
        <v>-1196.8206268491049</v>
      </c>
      <c r="N844" s="25"/>
    </row>
    <row r="845" spans="5:14">
      <c r="E845" s="112">
        <v>44685</v>
      </c>
      <c r="G845" s="25"/>
      <c r="H845" s="53">
        <f>'Equity+Bond_Historical'!Y845</f>
        <v>1.2745859739680707E-2</v>
      </c>
      <c r="I845" s="39">
        <f t="shared" si="39"/>
        <v>1.6245694050361355E-4</v>
      </c>
      <c r="J845" s="25">
        <f t="shared" si="36"/>
        <v>1.7071822407440106E-2</v>
      </c>
      <c r="K845" s="25">
        <f t="shared" si="38"/>
        <v>5.2512194376006542E-3</v>
      </c>
      <c r="L845" s="25">
        <f t="shared" si="37"/>
        <v>5251.2194376006546</v>
      </c>
      <c r="M845" s="25">
        <v>-1178.7551300849532</v>
      </c>
      <c r="N845" s="25"/>
    </row>
    <row r="846" spans="5:14">
      <c r="E846" s="112">
        <v>44686</v>
      </c>
      <c r="G846" s="25"/>
      <c r="H846" s="53">
        <f>'Equity+Bond_Historical'!Y846</f>
        <v>3.3611313067375727E-2</v>
      </c>
      <c r="I846" s="39">
        <f t="shared" si="39"/>
        <v>1.1297203661131423E-3</v>
      </c>
      <c r="J846" s="25">
        <f t="shared" si="36"/>
        <v>2.0425183161515818E-2</v>
      </c>
      <c r="K846" s="25">
        <f t="shared" si="38"/>
        <v>1.4378271912781942E-2</v>
      </c>
      <c r="L846" s="25">
        <f t="shared" si="37"/>
        <v>14378.271912781942</v>
      </c>
      <c r="M846" s="25">
        <v>-1152.9826220754217</v>
      </c>
      <c r="N846" s="25"/>
    </row>
    <row r="847" spans="5:14">
      <c r="E847" s="112">
        <v>44687</v>
      </c>
      <c r="G847" s="25"/>
      <c r="H847" s="53">
        <f>'Equity+Bond_Historical'!Y847</f>
        <v>-1.6134994810592617E-2</v>
      </c>
      <c r="I847" s="39">
        <f t="shared" si="39"/>
        <v>2.6033805753785066E-4</v>
      </c>
      <c r="J847" s="25">
        <f t="shared" si="36"/>
        <v>1.9840882030165052E-2</v>
      </c>
      <c r="K847" s="25">
        <f t="shared" si="38"/>
        <v>-5.7690455504734268E-3</v>
      </c>
      <c r="L847" s="25">
        <f t="shared" si="37"/>
        <v>-5769.0455504734264</v>
      </c>
      <c r="M847" s="25">
        <v>-1150.7963092540492</v>
      </c>
      <c r="N847" s="25"/>
    </row>
    <row r="848" spans="5:14">
      <c r="E848" s="112">
        <v>44690</v>
      </c>
      <c r="G848" s="25"/>
      <c r="H848" s="53">
        <f>'Equity+Bond_Historical'!Y848</f>
        <v>1.0535376543484179E-2</v>
      </c>
      <c r="I848" s="39">
        <f t="shared" si="39"/>
        <v>1.1099415891299664E-4</v>
      </c>
      <c r="J848" s="25">
        <f t="shared" si="36"/>
        <v>1.8741948500933327E-2</v>
      </c>
      <c r="K848" s="25">
        <f t="shared" si="38"/>
        <v>3.8778426697210081E-3</v>
      </c>
      <c r="L848" s="25">
        <f t="shared" si="37"/>
        <v>3877.842669721008</v>
      </c>
      <c r="M848" s="25">
        <v>-1135.98792325556</v>
      </c>
      <c r="N848" s="25"/>
    </row>
    <row r="849" spans="5:14">
      <c r="E849" s="112">
        <v>44691</v>
      </c>
      <c r="G849" s="25"/>
      <c r="H849" s="53">
        <f>'Equity+Bond_Historical'!Y849</f>
        <v>-4.4463719408741817E-2</v>
      </c>
      <c r="I849" s="39">
        <f t="shared" si="39"/>
        <v>1.9770223436593238E-3</v>
      </c>
      <c r="J849" s="25">
        <f t="shared" si="36"/>
        <v>2.4395181698827127E-2</v>
      </c>
      <c r="K849" s="25">
        <f t="shared" si="38"/>
        <v>-1.732575410065609E-2</v>
      </c>
      <c r="L849" s="25">
        <f t="shared" si="37"/>
        <v>-17325.75410065609</v>
      </c>
      <c r="M849" s="25">
        <v>-1132.7571939486454</v>
      </c>
      <c r="N849" s="25"/>
    </row>
    <row r="850" spans="5:14">
      <c r="E850" s="112">
        <v>44692</v>
      </c>
      <c r="G850" s="25"/>
      <c r="H850" s="53">
        <f>'Equity+Bond_Historical'!Y850</f>
        <v>-2.7344433265145924E-2</v>
      </c>
      <c r="I850" s="39">
        <f t="shared" si="39"/>
        <v>7.4771803059201902E-4</v>
      </c>
      <c r="J850" s="25">
        <f t="shared" si="36"/>
        <v>2.4859884577161141E-2</v>
      </c>
      <c r="K850" s="25">
        <f t="shared" si="38"/>
        <v>-8.1858911845158963E-3</v>
      </c>
      <c r="L850" s="25">
        <f t="shared" si="37"/>
        <v>-8185.8911845158964</v>
      </c>
      <c r="M850" s="25">
        <v>-1119.6458468521523</v>
      </c>
      <c r="N850" s="25"/>
    </row>
    <row r="851" spans="5:14">
      <c r="E851" s="112">
        <v>44693</v>
      </c>
      <c r="G851" s="25"/>
      <c r="H851" s="53">
        <f>'Equity+Bond_Historical'!Y851</f>
        <v>9.7639122837067729E-3</v>
      </c>
      <c r="I851" s="39">
        <f t="shared" si="39"/>
        <v>9.5333983083920005E-5</v>
      </c>
      <c r="J851" s="25">
        <f t="shared" si="36"/>
        <v>2.322954755207032E-2</v>
      </c>
      <c r="K851" s="25">
        <f t="shared" si="38"/>
        <v>2.8683084937053977E-3</v>
      </c>
      <c r="L851" s="25">
        <f t="shared" si="37"/>
        <v>2868.3084937053977</v>
      </c>
      <c r="M851" s="25">
        <v>-1117.1516494071209</v>
      </c>
      <c r="N851" s="25"/>
    </row>
    <row r="852" spans="5:14">
      <c r="E852" s="112">
        <v>44694</v>
      </c>
      <c r="G852" s="25"/>
      <c r="H852" s="53">
        <f>'Equity+Bond_Historical'!Y852</f>
        <v>-8.3769387747917789E-4</v>
      </c>
      <c r="I852" s="39">
        <f t="shared" si="39"/>
        <v>7.0173103236609993E-7</v>
      </c>
      <c r="J852" s="25">
        <f t="shared" si="36"/>
        <v>2.1419041930200021E-2</v>
      </c>
      <c r="K852" s="25">
        <f t="shared" si="38"/>
        <v>-2.6335749822932708E-4</v>
      </c>
      <c r="L852" s="25">
        <f t="shared" si="37"/>
        <v>-263.35749822932706</v>
      </c>
      <c r="M852" s="25">
        <v>-1115.9009067575303</v>
      </c>
      <c r="N852" s="25"/>
    </row>
    <row r="853" spans="5:14">
      <c r="E853" s="112">
        <v>44697</v>
      </c>
      <c r="G853" s="25"/>
      <c r="H853" s="53">
        <f>'Equity+Bond_Historical'!Y853</f>
        <v>1.7752115382242899E-2</v>
      </c>
      <c r="I853" s="39">
        <f t="shared" si="39"/>
        <v>3.1513760054446496E-4</v>
      </c>
      <c r="J853" s="25">
        <f t="shared" si="36"/>
        <v>2.0910038108721524E-2</v>
      </c>
      <c r="K853" s="25">
        <f t="shared" si="38"/>
        <v>6.0527281506712891E-3</v>
      </c>
      <c r="L853" s="25">
        <f t="shared" si="37"/>
        <v>6052.7281506712889</v>
      </c>
      <c r="M853" s="25">
        <v>-1085.7513436261088</v>
      </c>
      <c r="N853" s="25"/>
    </row>
    <row r="854" spans="5:14">
      <c r="E854" s="112">
        <v>44698</v>
      </c>
      <c r="G854" s="25"/>
      <c r="H854" s="53">
        <f>'Equity+Bond_Historical'!Y854</f>
        <v>-6.2259782745114466E-3</v>
      </c>
      <c r="I854" s="39">
        <f t="shared" si="39"/>
        <v>3.8762805474688527E-5</v>
      </c>
      <c r="J854" s="25">
        <f t="shared" si="36"/>
        <v>1.9428321092496946E-2</v>
      </c>
      <c r="K854" s="25">
        <f t="shared" si="38"/>
        <v>-2.1744722727934014E-3</v>
      </c>
      <c r="L854" s="25">
        <f t="shared" si="37"/>
        <v>-2174.4722727934013</v>
      </c>
      <c r="M854" s="25">
        <v>-1053.3994920310906</v>
      </c>
      <c r="N854" s="25"/>
    </row>
    <row r="855" spans="5:14">
      <c r="E855" s="112">
        <v>44699</v>
      </c>
      <c r="G855" s="25"/>
      <c r="H855" s="53">
        <f>'Equity+Bond_Historical'!Y855</f>
        <v>1.4513304735610438E-2</v>
      </c>
      <c r="I855" s="39">
        <f t="shared" si="39"/>
        <v>2.1063601434869237E-4</v>
      </c>
      <c r="J855" s="25">
        <f t="shared" si="36"/>
        <v>1.8773281906861446E-2</v>
      </c>
      <c r="K855" s="25">
        <f t="shared" si="38"/>
        <v>5.4554695924528274E-3</v>
      </c>
      <c r="L855" s="25">
        <f t="shared" si="37"/>
        <v>5455.4695924528278</v>
      </c>
      <c r="M855" s="25">
        <v>-1048.0307109535431</v>
      </c>
      <c r="N855" s="25"/>
    </row>
    <row r="856" spans="5:14">
      <c r="E856" s="112">
        <v>44700</v>
      </c>
      <c r="G856" s="25"/>
      <c r="H856" s="53">
        <f>'Equity+Bond_Historical'!Y856</f>
        <v>3.4275258254937166E-3</v>
      </c>
      <c r="I856" s="39">
        <f t="shared" si="39"/>
        <v>1.1747933284426384E-5</v>
      </c>
      <c r="J856" s="25">
        <f t="shared" si="36"/>
        <v>1.7358942551721906E-2</v>
      </c>
      <c r="K856" s="25">
        <f t="shared" si="38"/>
        <v>1.3333422216827799E-3</v>
      </c>
      <c r="L856" s="25">
        <f t="shared" si="37"/>
        <v>1333.3422216827798</v>
      </c>
      <c r="M856" s="25">
        <v>-1047.0527349950125</v>
      </c>
      <c r="N856" s="25"/>
    </row>
    <row r="857" spans="5:14">
      <c r="E857" s="112">
        <v>44701</v>
      </c>
      <c r="G857" s="25"/>
      <c r="H857" s="53">
        <f>'Equity+Bond_Historical'!Y857</f>
        <v>1.5213773011945417E-2</v>
      </c>
      <c r="I857" s="39">
        <f t="shared" si="39"/>
        <v>2.3145888925899872E-4</v>
      </c>
      <c r="J857" s="25">
        <f t="shared" si="36"/>
        <v>1.7054377353797886E-2</v>
      </c>
      <c r="K857" s="25">
        <f t="shared" si="38"/>
        <v>6.4005127070941156E-3</v>
      </c>
      <c r="L857" s="25">
        <f t="shared" si="37"/>
        <v>6400.5127070941153</v>
      </c>
      <c r="M857" s="25">
        <v>-1043.3106793987431</v>
      </c>
      <c r="N857" s="25"/>
    </row>
    <row r="858" spans="5:14">
      <c r="E858" s="112">
        <v>44704</v>
      </c>
      <c r="G858" s="25"/>
      <c r="H858" s="53">
        <f>'Equity+Bond_Historical'!Y858</f>
        <v>8.3670947451700659E-2</v>
      </c>
      <c r="I858" s="39">
        <f t="shared" si="39"/>
        <v>7.0008274474652526E-3</v>
      </c>
      <c r="J858" s="25">
        <f t="shared" si="36"/>
        <v>3.6018719244396542E-2</v>
      </c>
      <c r="K858" s="25">
        <f t="shared" si="38"/>
        <v>3.5829431412683875E-2</v>
      </c>
      <c r="L858" s="25">
        <f t="shared" si="37"/>
        <v>35829.431412683873</v>
      </c>
      <c r="M858" s="25">
        <v>-1033.9125639413101</v>
      </c>
      <c r="N858" s="25"/>
    </row>
    <row r="859" spans="5:14">
      <c r="E859" s="112">
        <v>44705</v>
      </c>
      <c r="G859" s="25"/>
      <c r="H859" s="53">
        <f>'Equity+Bond_Historical'!Y859</f>
        <v>4.4934217644475392E-3</v>
      </c>
      <c r="I859" s="39">
        <f t="shared" si="39"/>
        <v>2.0190839153210835E-5</v>
      </c>
      <c r="J859" s="25">
        <f t="shared" si="36"/>
        <v>3.3253188440789318E-2</v>
      </c>
      <c r="K859" s="25">
        <f t="shared" si="38"/>
        <v>9.1106637045460079E-4</v>
      </c>
      <c r="L859" s="25">
        <f t="shared" si="37"/>
        <v>911.06637045460081</v>
      </c>
      <c r="M859" s="25">
        <v>-1010.2927511387045</v>
      </c>
      <c r="N859" s="25"/>
    </row>
    <row r="860" spans="5:14">
      <c r="E860" s="112">
        <v>44706</v>
      </c>
      <c r="G860" s="25"/>
      <c r="H860" s="53">
        <f>'Equity+Bond_Historical'!Y860</f>
        <v>1.6266779874565623E-2</v>
      </c>
      <c r="I860" s="39">
        <f t="shared" si="39"/>
        <v>2.6460812748757318E-4</v>
      </c>
      <c r="J860" s="25">
        <f t="shared" si="36"/>
        <v>3.1298555547820149E-2</v>
      </c>
      <c r="K860" s="25">
        <f t="shared" si="38"/>
        <v>3.5724766098598169E-3</v>
      </c>
      <c r="L860" s="25">
        <f t="shared" si="37"/>
        <v>3572.476609859817</v>
      </c>
      <c r="M860" s="25">
        <v>-1010.2205087983067</v>
      </c>
      <c r="N860" s="25"/>
    </row>
    <row r="861" spans="5:14">
      <c r="E861" s="112">
        <v>44707</v>
      </c>
      <c r="G861" s="25"/>
      <c r="H861" s="53">
        <f>'Equity+Bond_Historical'!Y861</f>
        <v>1.4903639428685932E-2</v>
      </c>
      <c r="I861" s="39">
        <f t="shared" si="39"/>
        <v>2.2211846822028193E-4</v>
      </c>
      <c r="J861" s="25">
        <f t="shared" si="36"/>
        <v>2.9427494162874764E-2</v>
      </c>
      <c r="K861" s="25">
        <f t="shared" si="38"/>
        <v>3.4775160060537234E-3</v>
      </c>
      <c r="L861" s="25">
        <f t="shared" si="37"/>
        <v>3477.5160060537232</v>
      </c>
      <c r="M861" s="25">
        <v>-987.1517975990954</v>
      </c>
      <c r="N861" s="25"/>
    </row>
    <row r="862" spans="5:14">
      <c r="E862" s="112">
        <v>44708</v>
      </c>
      <c r="G862" s="25"/>
      <c r="H862" s="53">
        <f>'Equity+Bond_Historical'!Y862</f>
        <v>7.1425095511550485E-4</v>
      </c>
      <c r="I862" s="39">
        <f t="shared" si="39"/>
        <v>5.1015442688341096E-7</v>
      </c>
      <c r="J862" s="25">
        <f t="shared" si="36"/>
        <v>2.7132219296698831E-2</v>
      </c>
      <c r="K862" s="25">
        <f t="shared" si="38"/>
        <v>1.7725506149832225E-4</v>
      </c>
      <c r="L862" s="25">
        <f t="shared" si="37"/>
        <v>177.25506149832225</v>
      </c>
      <c r="M862" s="25">
        <v>-979.09339623932419</v>
      </c>
      <c r="N862" s="25"/>
    </row>
    <row r="863" spans="5:14">
      <c r="E863" s="112">
        <v>44712</v>
      </c>
      <c r="G863" s="25"/>
      <c r="H863" s="53">
        <f>'Equity+Bond_Historical'!Y863</f>
        <v>9.2536859344682833E-3</v>
      </c>
      <c r="I863" s="39">
        <f t="shared" si="39"/>
        <v>8.5630703373776153E-5</v>
      </c>
      <c r="J863" s="25">
        <f t="shared" si="36"/>
        <v>2.5270107456748174E-2</v>
      </c>
      <c r="K863" s="25">
        <f t="shared" si="38"/>
        <v>2.4907522698028408E-3</v>
      </c>
      <c r="L863" s="25">
        <f t="shared" si="37"/>
        <v>2490.7522698028406</v>
      </c>
      <c r="M863" s="25">
        <v>-971.4430807497713</v>
      </c>
      <c r="N863" s="25"/>
    </row>
    <row r="864" spans="5:14">
      <c r="E864" s="112">
        <v>44713</v>
      </c>
      <c r="G864" s="25"/>
      <c r="H864" s="53">
        <f>'Equity+Bond_Historical'!Y864</f>
        <v>-4.2089146270053474E-2</v>
      </c>
      <c r="I864" s="39">
        <f t="shared" si="39"/>
        <v>1.7714962337419561E-3</v>
      </c>
      <c r="J864" s="25">
        <f t="shared" si="36"/>
        <v>2.8434416053535423E-2</v>
      </c>
      <c r="K864" s="25">
        <f t="shared" si="38"/>
        <v>-1.216365589630501E-2</v>
      </c>
      <c r="L864" s="25">
        <f t="shared" si="37"/>
        <v>-12163.65589630501</v>
      </c>
      <c r="M864" s="25">
        <v>-947.64214598779517</v>
      </c>
      <c r="N864" s="25"/>
    </row>
    <row r="865" spans="5:14">
      <c r="E865" s="112">
        <v>44714</v>
      </c>
      <c r="G865" s="25"/>
      <c r="H865" s="53">
        <f>'Equity+Bond_Historical'!Y865</f>
        <v>9.9627775772562193E-3</v>
      </c>
      <c r="I865" s="39">
        <f t="shared" si="39"/>
        <v>9.9256937053879301E-5</v>
      </c>
      <c r="J865" s="25">
        <f t="shared" si="36"/>
        <v>2.6497682057451778E-2</v>
      </c>
      <c r="K865" s="25">
        <f t="shared" si="38"/>
        <v>2.5588051644287648E-3</v>
      </c>
      <c r="L865" s="25">
        <f t="shared" si="37"/>
        <v>2558.8051644287648</v>
      </c>
      <c r="M865" s="25">
        <v>-929.98657543522779</v>
      </c>
      <c r="N865" s="25"/>
    </row>
    <row r="866" spans="5:14">
      <c r="E866" s="112">
        <v>44715</v>
      </c>
      <c r="G866" s="25"/>
      <c r="H866" s="53">
        <f>'Equity+Bond_Historical'!Y866</f>
        <v>1.7635050000972541E-2</v>
      </c>
      <c r="I866" s="39">
        <f t="shared" si="39"/>
        <v>3.1099498853680161E-4</v>
      </c>
      <c r="J866" s="25">
        <f t="shared" si="36"/>
        <v>2.5366460721504915E-2</v>
      </c>
      <c r="K866" s="25">
        <f t="shared" si="38"/>
        <v>4.8603764545216248E-3</v>
      </c>
      <c r="L866" s="25">
        <f t="shared" si="37"/>
        <v>4860.3764545216245</v>
      </c>
      <c r="M866" s="25">
        <v>-859.68253749329619</v>
      </c>
      <c r="N866" s="25"/>
    </row>
    <row r="867" spans="5:14">
      <c r="E867" s="112">
        <v>44718</v>
      </c>
      <c r="G867" s="25"/>
      <c r="H867" s="53">
        <f>'Equity+Bond_Historical'!Y867</f>
        <v>-2.5851172580955897E-3</v>
      </c>
      <c r="I867" s="39">
        <f t="shared" si="39"/>
        <v>6.6828312381036597E-6</v>
      </c>
      <c r="J867" s="25">
        <f t="shared" si="36"/>
        <v>2.3408142916323361E-2</v>
      </c>
      <c r="K867" s="25">
        <f t="shared" si="38"/>
        <v>-7.442544989047932E-4</v>
      </c>
      <c r="L867" s="25">
        <f t="shared" si="37"/>
        <v>-744.25449890479319</v>
      </c>
      <c r="M867" s="25">
        <v>-842.66208712127036</v>
      </c>
      <c r="N867" s="25"/>
    </row>
    <row r="868" spans="5:14">
      <c r="E868" s="112">
        <v>44719</v>
      </c>
      <c r="G868" s="25"/>
      <c r="H868" s="53">
        <f>'Equity+Bond_Historical'!Y868</f>
        <v>-1.5183635588979635E-3</v>
      </c>
      <c r="I868" s="39">
        <f t="shared" si="39"/>
        <v>2.3054278969892895E-6</v>
      </c>
      <c r="J868" s="25">
        <f t="shared" si="36"/>
        <v>2.1589251857276462E-2</v>
      </c>
      <c r="K868" s="25">
        <f t="shared" si="38"/>
        <v>-4.7370711672143408E-4</v>
      </c>
      <c r="L868" s="25">
        <f t="shared" si="37"/>
        <v>-473.70711672143409</v>
      </c>
      <c r="M868" s="25">
        <v>-828.48980365606872</v>
      </c>
      <c r="N868" s="25"/>
    </row>
    <row r="869" spans="5:14">
      <c r="E869" s="112">
        <v>44720</v>
      </c>
      <c r="G869" s="25"/>
      <c r="H869" s="53">
        <f>'Equity+Bond_Historical'!Y869</f>
        <v>5.8942843308500362E-3</v>
      </c>
      <c r="I869" s="39">
        <f t="shared" si="39"/>
        <v>3.4742587772904262E-5</v>
      </c>
      <c r="J869" s="25">
        <f t="shared" si="36"/>
        <v>2.0034790105197341E-2</v>
      </c>
      <c r="K869" s="25">
        <f t="shared" si="38"/>
        <v>1.9938596592646764E-3</v>
      </c>
      <c r="L869" s="25">
        <f t="shared" si="37"/>
        <v>1993.8596592646763</v>
      </c>
      <c r="M869" s="25">
        <v>-799.91466528740966</v>
      </c>
      <c r="N869" s="25"/>
    </row>
    <row r="870" spans="5:14">
      <c r="E870" s="112">
        <v>44721</v>
      </c>
      <c r="G870" s="25"/>
      <c r="H870" s="53">
        <f>'Equity+Bond_Historical'!Y870</f>
        <v>1.3511223862218688E-2</v>
      </c>
      <c r="I870" s="39">
        <f t="shared" si="39"/>
        <v>1.8255317025498769E-4</v>
      </c>
      <c r="J870" s="25">
        <f t="shared" si="36"/>
        <v>1.919809542412123E-2</v>
      </c>
      <c r="K870" s="25">
        <f t="shared" si="38"/>
        <v>4.9250539304873933E-3</v>
      </c>
      <c r="L870" s="25">
        <f t="shared" si="37"/>
        <v>4925.0539304873937</v>
      </c>
      <c r="M870" s="25">
        <v>-791.2109818140093</v>
      </c>
      <c r="N870" s="25"/>
    </row>
    <row r="871" spans="5:14">
      <c r="E871" s="112">
        <v>44722</v>
      </c>
      <c r="G871" s="25"/>
      <c r="H871" s="53">
        <f>'Equity+Bond_Historical'!Y871</f>
        <v>-8.8906686340496574E-3</v>
      </c>
      <c r="I871" s="39">
        <f t="shared" si="39"/>
        <v>7.9043988760474398E-5</v>
      </c>
      <c r="J871" s="25">
        <f t="shared" si="36"/>
        <v>1.8031595493485483E-2</v>
      </c>
      <c r="K871" s="25">
        <f t="shared" si="38"/>
        <v>-3.3820293762279311E-3</v>
      </c>
      <c r="L871" s="25">
        <f t="shared" si="37"/>
        <v>-3382.0293762279312</v>
      </c>
      <c r="M871" s="25">
        <v>-770.89882771961231</v>
      </c>
      <c r="N871" s="25"/>
    </row>
    <row r="872" spans="5:14">
      <c r="E872" s="112">
        <v>44725</v>
      </c>
      <c r="G872" s="25"/>
      <c r="H872" s="53">
        <f>'Equity+Bond_Historical'!Y872</f>
        <v>-3.9946973453626446E-2</v>
      </c>
      <c r="I872" s="39">
        <f t="shared" si="39"/>
        <v>1.5957606881047361E-3</v>
      </c>
      <c r="J872" s="25">
        <f t="shared" si="36"/>
        <v>2.2709728616834977E-2</v>
      </c>
      <c r="K872" s="25">
        <f t="shared" si="38"/>
        <v>-1.6178968239636257E-2</v>
      </c>
      <c r="L872" s="25">
        <f t="shared" si="37"/>
        <v>-16178.968239636257</v>
      </c>
      <c r="M872" s="25">
        <v>-756.61290173204679</v>
      </c>
      <c r="N872" s="25"/>
    </row>
    <row r="873" spans="5:14">
      <c r="E873" s="112">
        <v>44726</v>
      </c>
      <c r="G873" s="25"/>
      <c r="H873" s="53">
        <f>'Equity+Bond_Historical'!Y873</f>
        <v>-4.4134089982977485E-2</v>
      </c>
      <c r="I873" s="39">
        <f t="shared" si="39"/>
        <v>1.9478178986255537E-3</v>
      </c>
      <c r="J873" s="25">
        <f t="shared" si="36"/>
        <v>2.7028590280785688E-2</v>
      </c>
      <c r="K873" s="25">
        <f t="shared" si="38"/>
        <v>-1.4192644657321651E-2</v>
      </c>
      <c r="L873" s="25">
        <f t="shared" si="37"/>
        <v>-14192.644657321651</v>
      </c>
      <c r="M873" s="25">
        <v>-748.89001753881951</v>
      </c>
      <c r="N873" s="25"/>
    </row>
    <row r="874" spans="5:14">
      <c r="E874" s="112">
        <v>44727</v>
      </c>
      <c r="G874" s="25"/>
      <c r="H874" s="53">
        <f>'Equity+Bond_Historical'!Y874</f>
        <v>-1.6656719747570405E-2</v>
      </c>
      <c r="I874" s="39">
        <f t="shared" si="39"/>
        <v>2.7744631274910188E-4</v>
      </c>
      <c r="J874" s="25">
        <f t="shared" si="36"/>
        <v>2.5740628111877151E-2</v>
      </c>
      <c r="K874" s="25">
        <f t="shared" si="38"/>
        <v>-4.500566481863694E-3</v>
      </c>
      <c r="L874" s="25">
        <f t="shared" si="37"/>
        <v>-4500.5664818636942</v>
      </c>
      <c r="M874" s="25">
        <v>-740.44292984724029</v>
      </c>
      <c r="N874" s="25"/>
    </row>
    <row r="875" spans="5:14">
      <c r="E875" s="112">
        <v>44728</v>
      </c>
      <c r="G875" s="25"/>
      <c r="H875" s="53">
        <f>'Equity+Bond_Historical'!Y875</f>
        <v>1.0616904594008849E-2</v>
      </c>
      <c r="I875" s="39">
        <f t="shared" si="39"/>
        <v>1.1271866315828621E-4</v>
      </c>
      <c r="J875" s="25">
        <f t="shared" si="36"/>
        <v>2.4085280665348478E-2</v>
      </c>
      <c r="K875" s="25">
        <f t="shared" si="38"/>
        <v>3.0121727286226549E-3</v>
      </c>
      <c r="L875" s="25">
        <f t="shared" si="37"/>
        <v>3012.1727286226551</v>
      </c>
      <c r="M875" s="25">
        <v>-725.74421402565065</v>
      </c>
      <c r="N875" s="25"/>
    </row>
    <row r="876" spans="5:14">
      <c r="E876" s="112">
        <v>44729</v>
      </c>
      <c r="G876" s="25"/>
      <c r="H876" s="53">
        <f>'Equity+Bond_Historical'!Y876</f>
        <v>-2.91726830614201E-2</v>
      </c>
      <c r="I876" s="39">
        <f t="shared" si="39"/>
        <v>8.5104543700206716E-4</v>
      </c>
      <c r="J876" s="25">
        <f t="shared" si="36"/>
        <v>2.4914703461402624E-2</v>
      </c>
      <c r="K876" s="25">
        <f t="shared" si="38"/>
        <v>-8.8455687021436712E-3</v>
      </c>
      <c r="L876" s="25">
        <f t="shared" si="37"/>
        <v>-8845.5687021436715</v>
      </c>
      <c r="M876" s="25">
        <v>-719.1023566596333</v>
      </c>
      <c r="N876" s="25"/>
    </row>
    <row r="877" spans="5:14">
      <c r="E877" s="112">
        <v>44733</v>
      </c>
      <c r="G877" s="25"/>
      <c r="H877" s="53">
        <f>'Equity+Bond_Historical'!Y877</f>
        <v>-2.0663947008132868E-2</v>
      </c>
      <c r="I877" s="39">
        <f t="shared" si="39"/>
        <v>4.2699870595492331E-4</v>
      </c>
      <c r="J877" s="25">
        <f t="shared" si="36"/>
        <v>2.4324491509123525E-2</v>
      </c>
      <c r="K877" s="25">
        <f t="shared" si="38"/>
        <v>-6.0570150759114748E-3</v>
      </c>
      <c r="L877" s="25">
        <f t="shared" si="37"/>
        <v>-6057.0150759114749</v>
      </c>
      <c r="M877" s="25">
        <v>-718.02107611085466</v>
      </c>
      <c r="N877" s="25"/>
    </row>
    <row r="878" spans="5:14">
      <c r="E878" s="112">
        <v>44734</v>
      </c>
      <c r="G878" s="25"/>
      <c r="H878" s="53">
        <f>'Equity+Bond_Historical'!Y878</f>
        <v>3.2543762999289808E-2</v>
      </c>
      <c r="I878" s="39">
        <f t="shared" si="39"/>
        <v>1.0590965101539443E-3</v>
      </c>
      <c r="J878" s="25">
        <f t="shared" si="36"/>
        <v>2.5725342186721258E-2</v>
      </c>
      <c r="K878" s="25">
        <f t="shared" si="38"/>
        <v>9.7706868827208224E-3</v>
      </c>
      <c r="L878" s="25">
        <f t="shared" si="37"/>
        <v>9770.6868827208218</v>
      </c>
      <c r="M878" s="25">
        <v>-714.65909565923164</v>
      </c>
      <c r="N878" s="25"/>
    </row>
    <row r="879" spans="5:14">
      <c r="E879" s="112">
        <v>44735</v>
      </c>
      <c r="G879" s="25"/>
      <c r="H879" s="53">
        <f>'Equity+Bond_Historical'!Y879</f>
        <v>1.1983075720612383E-2</v>
      </c>
      <c r="I879" s="39">
        <f t="shared" si="39"/>
        <v>1.4359410372592998E-4</v>
      </c>
      <c r="J879" s="25">
        <f t="shared" si="36"/>
        <v>2.4167402872241051E-2</v>
      </c>
      <c r="K879" s="25">
        <f t="shared" si="38"/>
        <v>3.4017958033787832E-3</v>
      </c>
      <c r="L879" s="25">
        <f t="shared" si="37"/>
        <v>3401.7958033787831</v>
      </c>
      <c r="M879" s="25">
        <v>-664.24829490809941</v>
      </c>
      <c r="N879" s="25"/>
    </row>
    <row r="880" spans="5:14">
      <c r="E880" s="112">
        <v>44736</v>
      </c>
      <c r="G880" s="25"/>
      <c r="H880" s="53">
        <f>'Equity+Bond_Historical'!Y880</f>
        <v>2.8354747325915999E-2</v>
      </c>
      <c r="I880" s="39">
        <f t="shared" si="39"/>
        <v>8.0399169591654043E-4</v>
      </c>
      <c r="J880" s="25">
        <f t="shared" si="36"/>
        <v>2.4840543708588687E-2</v>
      </c>
      <c r="K880" s="25">
        <f t="shared" si="38"/>
        <v>8.5683440643388679E-3</v>
      </c>
      <c r="L880" s="25">
        <f t="shared" si="37"/>
        <v>8568.3440643388676</v>
      </c>
      <c r="M880" s="25">
        <v>-658.61817997023252</v>
      </c>
      <c r="N880" s="25"/>
    </row>
    <row r="881" spans="5:14">
      <c r="E881" s="112">
        <v>44739</v>
      </c>
      <c r="G881" s="25"/>
      <c r="H881" s="53">
        <f>'Equity+Bond_Historical'!Y881</f>
        <v>7.8483172806328595E-3</v>
      </c>
      <c r="I881" s="39">
        <f t="shared" si="39"/>
        <v>6.159608413748036E-5</v>
      </c>
      <c r="J881" s="25">
        <f t="shared" si="36"/>
        <v>2.3102686696533405E-2</v>
      </c>
      <c r="K881" s="25">
        <f t="shared" si="38"/>
        <v>2.307366335768521E-3</v>
      </c>
      <c r="L881" s="25">
        <f t="shared" si="37"/>
        <v>2307.3663357685209</v>
      </c>
      <c r="M881" s="25">
        <v>-657.33070070215877</v>
      </c>
      <c r="N881" s="25"/>
    </row>
    <row r="882" spans="5:14">
      <c r="E882" s="112">
        <v>44740</v>
      </c>
      <c r="G882" s="25"/>
      <c r="H882" s="53">
        <f>'Equity+Bond_Historical'!Y882</f>
        <v>-1.4502990806279875E-2</v>
      </c>
      <c r="I882" s="39">
        <f t="shared" si="39"/>
        <v>2.1033674232703858E-4</v>
      </c>
      <c r="J882" s="25">
        <f t="shared" si="36"/>
        <v>2.2027812511856686E-2</v>
      </c>
      <c r="K882" s="25">
        <f t="shared" si="38"/>
        <v>-4.5845443758590404E-3</v>
      </c>
      <c r="L882" s="25">
        <f t="shared" si="37"/>
        <v>-4584.54437585904</v>
      </c>
      <c r="M882" s="25">
        <v>-642.8648883310741</v>
      </c>
      <c r="N882" s="25"/>
    </row>
    <row r="883" spans="5:14">
      <c r="E883" s="112">
        <v>44741</v>
      </c>
      <c r="G883" s="25"/>
      <c r="H883" s="53">
        <f>'Equity+Bond_Historical'!Y883</f>
        <v>3.912094593443053E-3</v>
      </c>
      <c r="I883" s="39">
        <f t="shared" si="39"/>
        <v>1.5304484108046366E-5</v>
      </c>
      <c r="J883" s="25">
        <f t="shared" si="36"/>
        <v>2.0365080850934289E-2</v>
      </c>
      <c r="K883" s="25">
        <f t="shared" si="38"/>
        <v>1.2969973050737731E-3</v>
      </c>
      <c r="L883" s="25">
        <f t="shared" si="37"/>
        <v>1296.9973050737731</v>
      </c>
      <c r="M883" s="25">
        <v>-625.18874840330807</v>
      </c>
      <c r="N883" s="25"/>
    </row>
    <row r="884" spans="5:14">
      <c r="E884" s="112">
        <v>44742</v>
      </c>
      <c r="G884" s="25"/>
      <c r="H884" s="53">
        <f>'Equity+Bond_Historical'!Y884</f>
        <v>-5.2208986690670724E-3</v>
      </c>
      <c r="I884" s="39">
        <f t="shared" si="39"/>
        <v>2.7257782912666328E-5</v>
      </c>
      <c r="J884" s="25">
        <f t="shared" si="36"/>
        <v>1.8884244962196046E-2</v>
      </c>
      <c r="K884" s="25">
        <f t="shared" si="38"/>
        <v>-1.8722344114994339E-3</v>
      </c>
      <c r="L884" s="25">
        <f t="shared" si="37"/>
        <v>-1872.2344114994339</v>
      </c>
      <c r="M884" s="25">
        <v>-593.58655047457307</v>
      </c>
      <c r="N884" s="25"/>
    </row>
    <row r="885" spans="5:14">
      <c r="E885" s="112">
        <v>44743</v>
      </c>
      <c r="G885" s="25"/>
      <c r="H885" s="53">
        <f>'Equity+Bond_Historical'!Y885</f>
        <v>-1.1805179783588859E-2</v>
      </c>
      <c r="I885" s="39">
        <f t="shared" si="39"/>
        <v>1.3936226972285511E-4</v>
      </c>
      <c r="J885" s="25">
        <f t="shared" si="36"/>
        <v>1.8000745597941799E-2</v>
      </c>
      <c r="K885" s="25">
        <f t="shared" si="38"/>
        <v>-4.5653499964074815E-3</v>
      </c>
      <c r="L885" s="25">
        <f t="shared" si="37"/>
        <v>-4565.3499964074817</v>
      </c>
      <c r="M885" s="25">
        <v>-585.65726669987828</v>
      </c>
      <c r="N885" s="25"/>
    </row>
    <row r="886" spans="5:14">
      <c r="E886" s="112">
        <v>44747</v>
      </c>
      <c r="G886" s="25"/>
      <c r="H886" s="53">
        <f>'Equity+Bond_Historical'!Y886</f>
        <v>3.9106374713648506E-3</v>
      </c>
      <c r="I886" s="39">
        <f t="shared" si="39"/>
        <v>1.5293085432442873E-5</v>
      </c>
      <c r="J886" s="25">
        <f t="shared" si="36"/>
        <v>1.6664836590390388E-2</v>
      </c>
      <c r="K886" s="25">
        <f t="shared" si="38"/>
        <v>1.5865660648106572E-3</v>
      </c>
      <c r="L886" s="25">
        <f t="shared" si="37"/>
        <v>1586.5660648106573</v>
      </c>
      <c r="M886" s="25">
        <v>-564.11691324896697</v>
      </c>
      <c r="N886" s="25"/>
    </row>
    <row r="887" spans="5:14">
      <c r="E887" s="112">
        <v>44748</v>
      </c>
      <c r="G887" s="25"/>
      <c r="H887" s="53">
        <f>'Equity+Bond_Historical'!Y887</f>
        <v>2.7408597255540817E-3</v>
      </c>
      <c r="I887" s="39">
        <f t="shared" si="39"/>
        <v>7.5123120351643962E-6</v>
      </c>
      <c r="J887" s="25">
        <f t="shared" ref="J887:J950" si="40">SQRT((1-$C$3)*SUMPRODUCT(I388:I887,$G$3:$G$502))</f>
        <v>1.5400847658555252E-2</v>
      </c>
      <c r="K887" s="25">
        <f t="shared" si="38"/>
        <v>1.2011212419051733E-3</v>
      </c>
      <c r="L887" s="25">
        <f t="shared" si="37"/>
        <v>1201.1212419051733</v>
      </c>
      <c r="M887" s="25">
        <v>-554.63474701806172</v>
      </c>
      <c r="N887" s="25"/>
    </row>
    <row r="888" spans="5:14">
      <c r="E888" s="112">
        <v>44749</v>
      </c>
      <c r="G888" s="25"/>
      <c r="H888" s="53">
        <f>'Equity+Bond_Historical'!Y888</f>
        <v>5.4819725003954298E-3</v>
      </c>
      <c r="I888" s="39">
        <f t="shared" si="39"/>
        <v>3.005202249509172E-5</v>
      </c>
      <c r="J888" s="25">
        <f t="shared" si="40"/>
        <v>1.4356740426920957E-2</v>
      </c>
      <c r="K888" s="25">
        <f t="shared" si="38"/>
        <v>2.5995209711093198E-3</v>
      </c>
      <c r="L888" s="25">
        <f t="shared" ref="L888:L951" si="41">K888*$C$5</f>
        <v>2599.5209711093198</v>
      </c>
      <c r="M888" s="25">
        <v>-516.15171854057132</v>
      </c>
      <c r="N888" s="25"/>
    </row>
    <row r="889" spans="5:14">
      <c r="E889" s="112">
        <v>44750</v>
      </c>
      <c r="G889" s="25"/>
      <c r="H889" s="53">
        <f>'Equity+Bond_Historical'!Y889</f>
        <v>-8.7754854437553827E-4</v>
      </c>
      <c r="I889" s="39">
        <f t="shared" si="39"/>
        <v>7.7009144773562603E-7</v>
      </c>
      <c r="J889" s="25">
        <f t="shared" si="40"/>
        <v>1.3240623476643723E-2</v>
      </c>
      <c r="K889" s="25">
        <f t="shared" ref="K889:K952" si="42">H889*$J$1321/J888</f>
        <v>-4.4639199665555786E-4</v>
      </c>
      <c r="L889" s="25">
        <f t="shared" si="41"/>
        <v>-446.39199665555788</v>
      </c>
      <c r="M889" s="25">
        <v>-497.85637720268386</v>
      </c>
      <c r="N889" s="25"/>
    </row>
    <row r="890" spans="5:14">
      <c r="E890" s="112">
        <v>44753</v>
      </c>
      <c r="G890" s="25"/>
      <c r="H890" s="53">
        <f>'Equity+Bond_Historical'!Y890</f>
        <v>-1.2909326538052568E-2</v>
      </c>
      <c r="I890" s="39">
        <f t="shared" si="39"/>
        <v>1.6665071166606832E-4</v>
      </c>
      <c r="J890" s="25">
        <f t="shared" si="40"/>
        <v>1.3191459369327634E-2</v>
      </c>
      <c r="K890" s="25">
        <f t="shared" si="42"/>
        <v>-7.1202664901838771E-3</v>
      </c>
      <c r="L890" s="25">
        <f t="shared" si="41"/>
        <v>-7120.2664901838771</v>
      </c>
      <c r="M890" s="25">
        <v>-487.79498908846494</v>
      </c>
      <c r="N890" s="25"/>
    </row>
    <row r="891" spans="5:14">
      <c r="E891" s="112">
        <v>44754</v>
      </c>
      <c r="G891" s="25"/>
      <c r="H891" s="53">
        <f>'Equity+Bond_Historical'!Y891</f>
        <v>1.0229041230527527E-2</v>
      </c>
      <c r="I891" s="39">
        <f t="shared" si="39"/>
        <v>1.0463328449583211E-4</v>
      </c>
      <c r="J891" s="25">
        <f t="shared" si="40"/>
        <v>1.2790910949697967E-2</v>
      </c>
      <c r="K891" s="25">
        <f t="shared" si="42"/>
        <v>5.6629559402747434E-3</v>
      </c>
      <c r="L891" s="25">
        <f t="shared" si="41"/>
        <v>5662.9559402747436</v>
      </c>
      <c r="M891" s="25">
        <v>-482.50389521190851</v>
      </c>
      <c r="N891" s="25"/>
    </row>
    <row r="892" spans="5:14">
      <c r="E892" s="112">
        <v>44755</v>
      </c>
      <c r="G892" s="25"/>
      <c r="H892" s="53">
        <f>'Equity+Bond_Historical'!Y892</f>
        <v>-4.9837232310922456E-4</v>
      </c>
      <c r="I892" s="39">
        <f t="shared" si="39"/>
        <v>2.4837497244128535E-7</v>
      </c>
      <c r="J892" s="25">
        <f t="shared" si="40"/>
        <v>1.1794216749343894E-2</v>
      </c>
      <c r="K892" s="25">
        <f t="shared" si="42"/>
        <v>-2.8454669015469332E-4</v>
      </c>
      <c r="L892" s="25">
        <f t="shared" si="41"/>
        <v>-284.54669015469329</v>
      </c>
      <c r="M892" s="25">
        <v>-478.79242048946605</v>
      </c>
      <c r="N892" s="25"/>
    </row>
    <row r="893" spans="5:14">
      <c r="E893" s="112">
        <v>44756</v>
      </c>
      <c r="G893" s="25"/>
      <c r="H893" s="53">
        <f>'Equity+Bond_Historical'!Y893</f>
        <v>-7.3732697907441715E-3</v>
      </c>
      <c r="I893" s="39">
        <f t="shared" si="39"/>
        <v>5.43651074071006E-5</v>
      </c>
      <c r="J893" s="25">
        <f t="shared" si="40"/>
        <v>1.1242454470977124E-2</v>
      </c>
      <c r="K893" s="25">
        <f t="shared" si="42"/>
        <v>-4.5655396422136412E-3</v>
      </c>
      <c r="L893" s="25">
        <f t="shared" si="41"/>
        <v>-4565.5396422136409</v>
      </c>
      <c r="M893" s="25">
        <v>-476.32208477874718</v>
      </c>
      <c r="N893" s="25"/>
    </row>
    <row r="894" spans="5:14">
      <c r="E894" s="112">
        <v>44757</v>
      </c>
      <c r="G894" s="25"/>
      <c r="H894" s="53">
        <f>'Equity+Bond_Historical'!Y894</f>
        <v>-1.7189046151978714E-2</v>
      </c>
      <c r="I894" s="39">
        <f t="shared" si="39"/>
        <v>2.954633076148542E-4</v>
      </c>
      <c r="J894" s="25">
        <f t="shared" si="40"/>
        <v>1.231882142473145E-2</v>
      </c>
      <c r="K894" s="25">
        <f t="shared" si="42"/>
        <v>-1.1165848677301131E-2</v>
      </c>
      <c r="L894" s="25">
        <f t="shared" si="41"/>
        <v>-11165.84867730113</v>
      </c>
      <c r="M894" s="25">
        <v>-474.37295735953296</v>
      </c>
      <c r="N894" s="25"/>
    </row>
    <row r="895" spans="5:14">
      <c r="E895" s="112">
        <v>44760</v>
      </c>
      <c r="G895" s="25"/>
      <c r="H895" s="53">
        <f>'Equity+Bond_Historical'!Y895</f>
        <v>2.0048445771228062E-2</v>
      </c>
      <c r="I895" s="39">
        <f t="shared" si="39"/>
        <v>4.0194017784187235E-4</v>
      </c>
      <c r="J895" s="25">
        <f t="shared" si="40"/>
        <v>1.3757957107671911E-2</v>
      </c>
      <c r="K895" s="25">
        <f t="shared" si="42"/>
        <v>1.1885368412852437E-2</v>
      </c>
      <c r="L895" s="25">
        <f t="shared" si="41"/>
        <v>11885.368412852436</v>
      </c>
      <c r="M895" s="25">
        <v>-471.25118820995942</v>
      </c>
      <c r="N895" s="25"/>
    </row>
    <row r="896" spans="5:14">
      <c r="E896" s="112">
        <v>44761</v>
      </c>
      <c r="G896" s="25"/>
      <c r="H896" s="53">
        <f>'Equity+Bond_Historical'!Y896</f>
        <v>-1.6053081956339584E-2</v>
      </c>
      <c r="I896" s="39">
        <f t="shared" si="39"/>
        <v>2.5770144029695552E-4</v>
      </c>
      <c r="J896" s="25">
        <f t="shared" si="40"/>
        <v>1.4126018273193703E-2</v>
      </c>
      <c r="K896" s="25">
        <f t="shared" si="42"/>
        <v>-8.5212943915284351E-3</v>
      </c>
      <c r="L896" s="25">
        <f t="shared" si="41"/>
        <v>-8521.2943915284359</v>
      </c>
      <c r="M896" s="25">
        <v>-466.48679896907362</v>
      </c>
      <c r="N896" s="25"/>
    </row>
    <row r="897" spans="5:14">
      <c r="E897" s="112">
        <v>44762</v>
      </c>
      <c r="G897" s="25"/>
      <c r="H897" s="53">
        <f>'Equity+Bond_Historical'!Y897</f>
        <v>1.5062249496933012E-2</v>
      </c>
      <c r="I897" s="39">
        <f t="shared" si="39"/>
        <v>2.2687135990785877E-4</v>
      </c>
      <c r="J897" s="25">
        <f t="shared" si="40"/>
        <v>1.4270369210451104E-2</v>
      </c>
      <c r="K897" s="25">
        <f t="shared" si="42"/>
        <v>7.7870178661558409E-3</v>
      </c>
      <c r="L897" s="25">
        <f t="shared" si="41"/>
        <v>7787.0178661558411</v>
      </c>
      <c r="M897" s="25">
        <v>-450.34133981886072</v>
      </c>
      <c r="N897" s="25"/>
    </row>
    <row r="898" spans="5:14">
      <c r="E898" s="112">
        <v>44763</v>
      </c>
      <c r="G898" s="25"/>
      <c r="H898" s="53">
        <f>'Equity+Bond_Historical'!Y898</f>
        <v>-9.3830408024532918E-3</v>
      </c>
      <c r="I898" s="39">
        <f t="shared" si="39"/>
        <v>8.8041454700503316E-5</v>
      </c>
      <c r="J898" s="25">
        <f t="shared" si="40"/>
        <v>1.3649290823968757E-2</v>
      </c>
      <c r="K898" s="25">
        <f t="shared" si="42"/>
        <v>-4.8018599902294699E-3</v>
      </c>
      <c r="L898" s="25">
        <f t="shared" si="41"/>
        <v>-4801.85999022947</v>
      </c>
      <c r="M898" s="25">
        <v>-444.17424580234615</v>
      </c>
      <c r="N898" s="25"/>
    </row>
    <row r="899" spans="5:14">
      <c r="E899" s="112">
        <v>44764</v>
      </c>
      <c r="G899" s="25"/>
      <c r="H899" s="53">
        <f>'Equity+Bond_Historical'!Y899</f>
        <v>1.549092419270936E-2</v>
      </c>
      <c r="I899" s="39">
        <f t="shared" si="39"/>
        <v>2.3996873234426814E-4</v>
      </c>
      <c r="J899" s="25">
        <f t="shared" si="40"/>
        <v>1.3941053720910992E-2</v>
      </c>
      <c r="K899" s="25">
        <f t="shared" si="42"/>
        <v>8.2883549021167263E-3</v>
      </c>
      <c r="L899" s="25">
        <f t="shared" si="41"/>
        <v>8288.3549021167255</v>
      </c>
      <c r="M899" s="25">
        <v>-428.7578715956804</v>
      </c>
      <c r="N899" s="25"/>
    </row>
    <row r="900" spans="5:14">
      <c r="E900" s="112">
        <v>44767</v>
      </c>
      <c r="G900" s="25"/>
      <c r="H900" s="53">
        <f>'Equity+Bond_Historical'!Y900</f>
        <v>8.0413805884295524E-3</v>
      </c>
      <c r="I900" s="39">
        <f t="shared" ref="I900:I963" si="43">H900^2</f>
        <v>6.4663801767971609E-5</v>
      </c>
      <c r="J900" s="25">
        <f t="shared" si="40"/>
        <v>1.322496133405021E-2</v>
      </c>
      <c r="K900" s="25">
        <f t="shared" si="42"/>
        <v>4.2124631443921411E-3</v>
      </c>
      <c r="L900" s="25">
        <f t="shared" si="41"/>
        <v>4212.4631443921407</v>
      </c>
      <c r="M900" s="25">
        <v>-423.6976094176793</v>
      </c>
      <c r="N900" s="25"/>
    </row>
    <row r="901" spans="5:14">
      <c r="E901" s="112">
        <v>44768</v>
      </c>
      <c r="G901" s="25"/>
      <c r="H901" s="53">
        <f>'Equity+Bond_Historical'!Y901</f>
        <v>-9.1435891479741214E-3</v>
      </c>
      <c r="I901" s="39">
        <f t="shared" si="43"/>
        <v>8.3605222506950117E-5</v>
      </c>
      <c r="J901" s="25">
        <f t="shared" si="40"/>
        <v>1.2696670639191093E-2</v>
      </c>
      <c r="K901" s="25">
        <f t="shared" si="42"/>
        <v>-5.0492094952361514E-3</v>
      </c>
      <c r="L901" s="25">
        <f t="shared" si="41"/>
        <v>-5049.2094952361513</v>
      </c>
      <c r="M901" s="25">
        <v>-383.2500821085564</v>
      </c>
      <c r="N901" s="25"/>
    </row>
    <row r="902" spans="5:14">
      <c r="E902" s="112">
        <v>44769</v>
      </c>
      <c r="G902" s="25"/>
      <c r="H902" s="53">
        <f>'Equity+Bond_Historical'!Y902</f>
        <v>-1.0405358347638838E-2</v>
      </c>
      <c r="I902" s="39">
        <f t="shared" si="43"/>
        <v>1.0827148234277724E-4</v>
      </c>
      <c r="J902" s="25">
        <f t="shared" si="40"/>
        <v>1.2380038403555102E-2</v>
      </c>
      <c r="K902" s="25">
        <f t="shared" si="42"/>
        <v>-5.9850569224334377E-3</v>
      </c>
      <c r="L902" s="25">
        <f t="shared" si="41"/>
        <v>-5985.0569224334376</v>
      </c>
      <c r="M902" s="25">
        <v>-376.36502506095934</v>
      </c>
      <c r="N902" s="25"/>
    </row>
    <row r="903" spans="5:14">
      <c r="E903" s="112">
        <v>44770</v>
      </c>
      <c r="G903" s="25"/>
      <c r="H903" s="53">
        <f>'Equity+Bond_Historical'!Y903</f>
        <v>1.4798510007029376E-2</v>
      </c>
      <c r="I903" s="39">
        <f t="shared" si="43"/>
        <v>2.1899589842814859E-4</v>
      </c>
      <c r="J903" s="25">
        <f t="shared" si="40"/>
        <v>1.2772037151789708E-2</v>
      </c>
      <c r="K903" s="25">
        <f t="shared" si="42"/>
        <v>8.729655317167977E-3</v>
      </c>
      <c r="L903" s="25">
        <f t="shared" si="41"/>
        <v>8729.655317167977</v>
      </c>
      <c r="M903" s="25">
        <v>-351.10179071629784</v>
      </c>
      <c r="N903" s="25"/>
    </row>
    <row r="904" spans="5:14">
      <c r="E904" s="112">
        <v>44771</v>
      </c>
      <c r="G904" s="25"/>
      <c r="H904" s="53">
        <f>'Equity+Bond_Historical'!Y904</f>
        <v>2.4006707604527475E-2</v>
      </c>
      <c r="I904" s="39">
        <f t="shared" si="43"/>
        <v>5.7632201000927736E-4</v>
      </c>
      <c r="J904" s="25">
        <f t="shared" si="40"/>
        <v>1.5003482747585098E-2</v>
      </c>
      <c r="K904" s="25">
        <f t="shared" si="42"/>
        <v>1.3726933426604049E-2</v>
      </c>
      <c r="L904" s="25">
        <f t="shared" si="41"/>
        <v>13726.93342660405</v>
      </c>
      <c r="M904" s="25">
        <v>-318.9657827607503</v>
      </c>
      <c r="N904" s="25"/>
    </row>
    <row r="905" spans="5:14">
      <c r="E905" s="112">
        <v>44774</v>
      </c>
      <c r="G905" s="25"/>
      <c r="H905" s="53">
        <f>'Equity+Bond_Historical'!Y905</f>
        <v>5.7746190697278103E-3</v>
      </c>
      <c r="I905" s="39">
        <f t="shared" si="43"/>
        <v>3.3346225400464083E-5</v>
      </c>
      <c r="J905" s="25">
        <f t="shared" si="40"/>
        <v>1.401216450744105E-2</v>
      </c>
      <c r="K905" s="25">
        <f t="shared" si="42"/>
        <v>2.8108155998072884E-3</v>
      </c>
      <c r="L905" s="25">
        <f t="shared" si="41"/>
        <v>2810.8155998072884</v>
      </c>
      <c r="M905" s="25">
        <v>-311.66819551829997</v>
      </c>
      <c r="N905" s="25"/>
    </row>
    <row r="906" spans="5:14">
      <c r="E906" s="112">
        <v>44775</v>
      </c>
      <c r="G906" s="25"/>
      <c r="H906" s="53">
        <f>'Equity+Bond_Historical'!Y906</f>
        <v>-1.3060058407106195E-2</v>
      </c>
      <c r="I906" s="39">
        <f t="shared" si="43"/>
        <v>1.705651255970252E-4</v>
      </c>
      <c r="J906" s="25">
        <f t="shared" si="40"/>
        <v>1.3873514691512236E-2</v>
      </c>
      <c r="K906" s="25">
        <f t="shared" si="42"/>
        <v>-6.8067686419548612E-3</v>
      </c>
      <c r="L906" s="25">
        <f t="shared" si="41"/>
        <v>-6806.7686419548609</v>
      </c>
      <c r="M906" s="25">
        <v>-308.83982727400559</v>
      </c>
      <c r="N906" s="25"/>
    </row>
    <row r="907" spans="5:14">
      <c r="E907" s="112">
        <v>44776</v>
      </c>
      <c r="G907" s="25"/>
      <c r="H907" s="53">
        <f>'Equity+Bond_Historical'!Y907</f>
        <v>-1.4314770942034569E-2</v>
      </c>
      <c r="I907" s="39">
        <f t="shared" si="43"/>
        <v>2.0491266712291728E-4</v>
      </c>
      <c r="J907" s="25">
        <f t="shared" si="40"/>
        <v>1.3940593548328658E-2</v>
      </c>
      <c r="K907" s="25">
        <f t="shared" si="42"/>
        <v>-7.5352731921323997E-3</v>
      </c>
      <c r="L907" s="25">
        <f t="shared" si="41"/>
        <v>-7535.2731921323993</v>
      </c>
      <c r="M907" s="25">
        <v>-268.35444191007804</v>
      </c>
      <c r="N907" s="25"/>
    </row>
    <row r="908" spans="5:14">
      <c r="E908" s="112">
        <v>44777</v>
      </c>
      <c r="G908" s="25"/>
      <c r="H908" s="53">
        <f>'Equity+Bond_Historical'!Y908</f>
        <v>-7.7249678444432628E-3</v>
      </c>
      <c r="I908" s="39">
        <f t="shared" si="43"/>
        <v>5.967512819768239E-5</v>
      </c>
      <c r="J908" s="25">
        <f t="shared" si="40"/>
        <v>1.31962265605513E-2</v>
      </c>
      <c r="K908" s="25">
        <f t="shared" si="42"/>
        <v>-4.0468444624172702E-3</v>
      </c>
      <c r="L908" s="25">
        <f t="shared" si="41"/>
        <v>-4046.8444624172703</v>
      </c>
      <c r="M908" s="25">
        <v>-226.01763000947997</v>
      </c>
      <c r="N908" s="25"/>
    </row>
    <row r="909" spans="5:14">
      <c r="E909" s="112">
        <v>44778</v>
      </c>
      <c r="G909" s="25"/>
      <c r="H909" s="53">
        <f>'Equity+Bond_Historical'!Y909</f>
        <v>-1.2536538757787695E-2</v>
      </c>
      <c r="I909" s="39">
        <f t="shared" si="43"/>
        <v>1.5716480402551305E-4</v>
      </c>
      <c r="J909" s="25">
        <f t="shared" si="40"/>
        <v>1.3099391463942766E-2</v>
      </c>
      <c r="K909" s="25">
        <f t="shared" si="42"/>
        <v>-6.9379151185970022E-3</v>
      </c>
      <c r="L909" s="25">
        <f t="shared" si="41"/>
        <v>-6937.9151185970022</v>
      </c>
      <c r="M909" s="25">
        <v>-215.31040373285779</v>
      </c>
      <c r="N909" s="25"/>
    </row>
    <row r="910" spans="5:14">
      <c r="E910" s="112">
        <v>44781</v>
      </c>
      <c r="G910" s="25"/>
      <c r="H910" s="53">
        <f>'Equity+Bond_Historical'!Y910</f>
        <v>1.1117186212330696E-2</v>
      </c>
      <c r="I910" s="39">
        <f t="shared" si="43"/>
        <v>1.2359182927963573E-4</v>
      </c>
      <c r="J910" s="25">
        <f t="shared" si="40"/>
        <v>1.282161154491585E-2</v>
      </c>
      <c r="K910" s="25">
        <f t="shared" si="42"/>
        <v>6.1979041691299129E-3</v>
      </c>
      <c r="L910" s="25">
        <f t="shared" si="41"/>
        <v>6197.9041691299126</v>
      </c>
      <c r="M910" s="25">
        <v>-206.85529664599062</v>
      </c>
      <c r="N910" s="25"/>
    </row>
    <row r="911" spans="5:14">
      <c r="E911" s="112">
        <v>44782</v>
      </c>
      <c r="G911" s="25"/>
      <c r="H911" s="53">
        <f>'Equity+Bond_Historical'!Y911</f>
        <v>8.9204868238504939E-4</v>
      </c>
      <c r="I911" s="39">
        <f t="shared" si="43"/>
        <v>7.9575085174490278E-7</v>
      </c>
      <c r="J911" s="25">
        <f t="shared" si="40"/>
        <v>1.1825989465798338E-2</v>
      </c>
      <c r="K911" s="25">
        <f t="shared" si="42"/>
        <v>5.0809747746716086E-4</v>
      </c>
      <c r="L911" s="25">
        <f t="shared" si="41"/>
        <v>508.09747746716084</v>
      </c>
      <c r="M911" s="25">
        <v>-158.53897075149564</v>
      </c>
      <c r="N911" s="25"/>
    </row>
    <row r="912" spans="5:14">
      <c r="E912" s="112">
        <v>44783</v>
      </c>
      <c r="G912" s="25"/>
      <c r="H912" s="53">
        <f>'Equity+Bond_Historical'!Y912</f>
        <v>9.9786141942118378E-3</v>
      </c>
      <c r="I912" s="39">
        <f t="shared" si="43"/>
        <v>9.9572741236925966E-5</v>
      </c>
      <c r="J912" s="25">
        <f t="shared" si="40"/>
        <v>1.1567706514427834E-2</v>
      </c>
      <c r="K912" s="25">
        <f t="shared" si="42"/>
        <v>6.1621723590772805E-3</v>
      </c>
      <c r="L912" s="25">
        <f t="shared" si="41"/>
        <v>6162.1723590772808</v>
      </c>
      <c r="M912" s="25">
        <v>-151.93208848547735</v>
      </c>
      <c r="N912" s="25"/>
    </row>
    <row r="913" spans="5:14">
      <c r="E913" s="112">
        <v>44784</v>
      </c>
      <c r="G913" s="25"/>
      <c r="H913" s="53">
        <f>'Equity+Bond_Historical'!Y913</f>
        <v>1.229275299921663E-2</v>
      </c>
      <c r="I913" s="39">
        <f t="shared" si="43"/>
        <v>1.5111177629974944E-4</v>
      </c>
      <c r="J913" s="25">
        <f t="shared" si="40"/>
        <v>1.167933325786657E-2</v>
      </c>
      <c r="K913" s="25">
        <f t="shared" si="42"/>
        <v>7.7607374537093992E-3</v>
      </c>
      <c r="L913" s="25">
        <f t="shared" si="41"/>
        <v>7760.7374537093992</v>
      </c>
      <c r="M913" s="25">
        <v>-143.93153536880624</v>
      </c>
      <c r="N913" s="25"/>
    </row>
    <row r="914" spans="5:14">
      <c r="E914" s="112">
        <v>44785</v>
      </c>
      <c r="G914" s="25"/>
      <c r="H914" s="53">
        <f>'Equity+Bond_Historical'!Y914</f>
        <v>2.6184031570942903E-3</v>
      </c>
      <c r="I914" s="39">
        <f t="shared" si="43"/>
        <v>6.8560350930813467E-6</v>
      </c>
      <c r="J914" s="25">
        <f t="shared" si="40"/>
        <v>1.0815461470044824E-2</v>
      </c>
      <c r="K914" s="25">
        <f t="shared" si="42"/>
        <v>1.6372672050589904E-3</v>
      </c>
      <c r="L914" s="25">
        <f t="shared" si="41"/>
        <v>1637.2672050589904</v>
      </c>
      <c r="M914" s="25">
        <v>-140.08558410629115</v>
      </c>
      <c r="N914" s="25"/>
    </row>
    <row r="915" spans="5:14">
      <c r="E915" s="112">
        <v>44788</v>
      </c>
      <c r="G915" s="25"/>
      <c r="H915" s="53">
        <f>'Equity+Bond_Historical'!Y915</f>
        <v>1.0546975716866844E-2</v>
      </c>
      <c r="I915" s="39">
        <f t="shared" si="43"/>
        <v>1.1123869677217888E-4</v>
      </c>
      <c r="J915" s="25">
        <f t="shared" si="40"/>
        <v>1.0775615077773859E-2</v>
      </c>
      <c r="K915" s="25">
        <f t="shared" si="42"/>
        <v>7.1217051513182477E-3</v>
      </c>
      <c r="L915" s="25">
        <f t="shared" si="41"/>
        <v>7121.7051513182478</v>
      </c>
      <c r="M915" s="25">
        <v>-117.47874280588998</v>
      </c>
      <c r="N915" s="25"/>
    </row>
    <row r="916" spans="5:14">
      <c r="E916" s="112">
        <v>44789</v>
      </c>
      <c r="G916" s="25"/>
      <c r="H916" s="53">
        <f>'Equity+Bond_Historical'!Y916</f>
        <v>5.2454742254291441E-3</v>
      </c>
      <c r="I916" s="39">
        <f t="shared" si="43"/>
        <v>2.7514999849641477E-5</v>
      </c>
      <c r="J916" s="25">
        <f t="shared" si="40"/>
        <v>1.0140219338660356E-2</v>
      </c>
      <c r="K916" s="25">
        <f t="shared" si="42"/>
        <v>3.5550342221616397E-3</v>
      </c>
      <c r="L916" s="25">
        <f t="shared" si="41"/>
        <v>3555.0342221616397</v>
      </c>
      <c r="M916" s="25">
        <v>-110.083445405163</v>
      </c>
      <c r="N916" s="25"/>
    </row>
    <row r="917" spans="5:14">
      <c r="E917" s="112">
        <v>44790</v>
      </c>
      <c r="G917" s="25"/>
      <c r="H917" s="53">
        <f>'Equity+Bond_Historical'!Y917</f>
        <v>-1.0394588323950094E-2</v>
      </c>
      <c r="I917" s="39">
        <f t="shared" si="43"/>
        <v>1.0804746642439962E-4</v>
      </c>
      <c r="J917" s="25">
        <f t="shared" si="40"/>
        <v>1.0178779934961763E-2</v>
      </c>
      <c r="K917" s="25">
        <f t="shared" si="42"/>
        <v>-7.4861933967529321E-3</v>
      </c>
      <c r="L917" s="25">
        <f t="shared" si="41"/>
        <v>-7486.1933967529321</v>
      </c>
      <c r="M917" s="25">
        <v>-96.965371451525243</v>
      </c>
      <c r="N917" s="25"/>
    </row>
    <row r="918" spans="5:14">
      <c r="E918" s="112">
        <v>44791</v>
      </c>
      <c r="G918" s="25"/>
      <c r="H918" s="53">
        <f>'Equity+Bond_Historical'!Y918</f>
        <v>-2.941940889816664E-3</v>
      </c>
      <c r="I918" s="39">
        <f t="shared" si="43"/>
        <v>8.6550161991752657E-6</v>
      </c>
      <c r="J918" s="25">
        <f t="shared" si="40"/>
        <v>9.4532893349140341E-3</v>
      </c>
      <c r="K918" s="25">
        <f t="shared" si="42"/>
        <v>-2.110762234298005E-3</v>
      </c>
      <c r="L918" s="25">
        <f t="shared" si="41"/>
        <v>-2110.7622342980048</v>
      </c>
      <c r="M918" s="25">
        <v>-86.09997584090884</v>
      </c>
      <c r="N918" s="25"/>
    </row>
    <row r="919" spans="5:14">
      <c r="E919" s="112">
        <v>44792</v>
      </c>
      <c r="G919" s="25"/>
      <c r="H919" s="53">
        <f>'Equity+Bond_Historical'!Y919</f>
        <v>-1.748049804382618E-3</v>
      </c>
      <c r="I919" s="39">
        <f t="shared" si="43"/>
        <v>3.055678118602109E-6</v>
      </c>
      <c r="J919" s="25">
        <f t="shared" si="40"/>
        <v>8.7417577797574472E-3</v>
      </c>
      <c r="K919" s="25">
        <f t="shared" si="42"/>
        <v>-1.3504296021530943E-3</v>
      </c>
      <c r="L919" s="25">
        <f t="shared" si="41"/>
        <v>-1350.4296021530943</v>
      </c>
      <c r="M919" s="25">
        <v>-78.402820413629684</v>
      </c>
      <c r="N919" s="25"/>
    </row>
    <row r="920" spans="5:14">
      <c r="E920" s="112">
        <v>44795</v>
      </c>
      <c r="G920" s="25"/>
      <c r="H920" s="53">
        <f>'Equity+Bond_Historical'!Y920</f>
        <v>-2.3196732949683871E-2</v>
      </c>
      <c r="I920" s="39">
        <f t="shared" si="43"/>
        <v>5.3808841953894941E-4</v>
      </c>
      <c r="J920" s="25">
        <f t="shared" si="40"/>
        <v>1.2069334805564049E-2</v>
      </c>
      <c r="K920" s="25">
        <f t="shared" si="42"/>
        <v>-1.9378901341444529E-2</v>
      </c>
      <c r="L920" s="25">
        <f t="shared" si="41"/>
        <v>-19378.901341444529</v>
      </c>
      <c r="M920" s="25">
        <v>-47.353191596670698</v>
      </c>
      <c r="N920" s="25"/>
    </row>
    <row r="921" spans="5:14">
      <c r="E921" s="112">
        <v>44796</v>
      </c>
      <c r="G921" s="25"/>
      <c r="H921" s="53">
        <f>'Equity+Bond_Historical'!Y921</f>
        <v>-2.6909926082901967E-2</v>
      </c>
      <c r="I921" s="39">
        <f t="shared" si="43"/>
        <v>7.2414412178724763E-4</v>
      </c>
      <c r="J921" s="25">
        <f t="shared" si="40"/>
        <v>1.5245987489158156E-2</v>
      </c>
      <c r="K921" s="25">
        <f t="shared" si="42"/>
        <v>-1.6282844208901331E-2</v>
      </c>
      <c r="L921" s="25">
        <f t="shared" si="41"/>
        <v>-16282.844208901332</v>
      </c>
      <c r="M921" s="25">
        <v>-46.456467760380768</v>
      </c>
      <c r="N921" s="25"/>
    </row>
    <row r="922" spans="5:14">
      <c r="E922" s="112">
        <v>44797</v>
      </c>
      <c r="G922" s="25"/>
      <c r="H922" s="53">
        <f>'Equity+Bond_Historical'!Y922</f>
        <v>2.8844512436035021E-3</v>
      </c>
      <c r="I922" s="39">
        <f t="shared" si="43"/>
        <v>8.3200589767257891E-6</v>
      </c>
      <c r="J922" s="25">
        <f t="shared" si="40"/>
        <v>1.4100429893735182E-2</v>
      </c>
      <c r="K922" s="25">
        <f t="shared" si="42"/>
        <v>1.3816840400030523E-3</v>
      </c>
      <c r="L922" s="25">
        <f t="shared" si="41"/>
        <v>1381.6840400030524</v>
      </c>
      <c r="M922" s="25">
        <v>-31.624237637710273</v>
      </c>
      <c r="N922" s="25"/>
    </row>
    <row r="923" spans="5:14">
      <c r="E923" s="112">
        <v>44798</v>
      </c>
      <c r="G923" s="25"/>
      <c r="H923" s="53">
        <f>'Equity+Bond_Historical'!Y923</f>
        <v>-1.0976609564516149E-2</v>
      </c>
      <c r="I923" s="39">
        <f t="shared" si="43"/>
        <v>1.2048595753182741E-4</v>
      </c>
      <c r="J923" s="25">
        <f t="shared" si="40"/>
        <v>1.3677415630874634E-2</v>
      </c>
      <c r="K923" s="25">
        <f t="shared" si="42"/>
        <v>-5.6850849791344393E-3</v>
      </c>
      <c r="L923" s="25">
        <f t="shared" si="41"/>
        <v>-5685.084979134439</v>
      </c>
      <c r="M923" s="25">
        <v>1.9616932871581005</v>
      </c>
      <c r="N923" s="25"/>
    </row>
    <row r="924" spans="5:14">
      <c r="E924" s="112">
        <v>44799</v>
      </c>
      <c r="G924" s="25"/>
      <c r="H924" s="53">
        <f>'Equity+Bond_Historical'!Y924</f>
        <v>1.6339777070392216E-2</v>
      </c>
      <c r="I924" s="39">
        <f t="shared" si="43"/>
        <v>2.6698831471011524E-4</v>
      </c>
      <c r="J924" s="25">
        <f t="shared" si="40"/>
        <v>1.4108833785797357E-2</v>
      </c>
      <c r="K924" s="25">
        <f t="shared" si="42"/>
        <v>8.7245528980348375E-3</v>
      </c>
      <c r="L924" s="25">
        <f t="shared" si="41"/>
        <v>8724.5528980348372</v>
      </c>
      <c r="M924" s="25">
        <v>3.0727835278869491</v>
      </c>
      <c r="N924" s="25"/>
    </row>
    <row r="925" spans="5:14">
      <c r="E925" s="112">
        <v>44802</v>
      </c>
      <c r="G925" s="25"/>
      <c r="H925" s="53">
        <f>'Equity+Bond_Historical'!Y925</f>
        <v>-2.8136894366559494E-2</v>
      </c>
      <c r="I925" s="39">
        <f t="shared" si="43"/>
        <v>7.9168482459492735E-4</v>
      </c>
      <c r="J925" s="25">
        <f t="shared" si="40"/>
        <v>1.6969178997971811E-2</v>
      </c>
      <c r="K925" s="25">
        <f t="shared" si="42"/>
        <v>-1.4564183450727167E-2</v>
      </c>
      <c r="L925" s="25">
        <f t="shared" si="41"/>
        <v>-14564.183450727167</v>
      </c>
      <c r="M925" s="25">
        <v>22.67219999924966</v>
      </c>
      <c r="N925" s="25"/>
    </row>
    <row r="926" spans="5:14">
      <c r="E926" s="112">
        <v>44803</v>
      </c>
      <c r="G926" s="25"/>
      <c r="H926" s="53">
        <f>'Equity+Bond_Historical'!Y926</f>
        <v>-8.2902620568320643E-4</v>
      </c>
      <c r="I926" s="39">
        <f t="shared" si="43"/>
        <v>6.8728444970949406E-7</v>
      </c>
      <c r="J926" s="25">
        <f t="shared" si="40"/>
        <v>1.5648104458779753E-2</v>
      </c>
      <c r="K926" s="25">
        <f t="shared" si="42"/>
        <v>-3.5678659241507711E-4</v>
      </c>
      <c r="L926" s="25">
        <f t="shared" si="41"/>
        <v>-356.78659241507711</v>
      </c>
      <c r="M926" s="25">
        <v>102.81828494137804</v>
      </c>
      <c r="N926" s="25"/>
    </row>
    <row r="927" spans="5:14">
      <c r="E927" s="112">
        <v>44804</v>
      </c>
      <c r="G927" s="25"/>
      <c r="H927" s="53">
        <f>'Equity+Bond_Historical'!Y927</f>
        <v>-1.1708936018492287E-2</v>
      </c>
      <c r="I927" s="39">
        <f t="shared" si="43"/>
        <v>1.3709918268514602E-4</v>
      </c>
      <c r="J927" s="25">
        <f t="shared" si="40"/>
        <v>1.512278329484101E-2</v>
      </c>
      <c r="K927" s="25">
        <f t="shared" si="42"/>
        <v>-5.46458007150551E-3</v>
      </c>
      <c r="L927" s="25">
        <f t="shared" si="41"/>
        <v>-5464.5800715055102</v>
      </c>
      <c r="M927" s="25">
        <v>123.96993216755048</v>
      </c>
      <c r="N927" s="25"/>
    </row>
    <row r="928" spans="5:14">
      <c r="E928" s="112">
        <v>44805</v>
      </c>
      <c r="G928" s="25"/>
      <c r="H928" s="53">
        <f>'Equity+Bond_Historical'!Y928</f>
        <v>-8.5230341917974899E-3</v>
      </c>
      <c r="I928" s="39">
        <f t="shared" si="43"/>
        <v>7.2642111834549095E-5</v>
      </c>
      <c r="J928" s="25">
        <f t="shared" si="40"/>
        <v>1.4327948393629018E-2</v>
      </c>
      <c r="K928" s="25">
        <f t="shared" si="42"/>
        <v>-4.1158884843737753E-3</v>
      </c>
      <c r="L928" s="25">
        <f t="shared" si="41"/>
        <v>-4115.8884843737751</v>
      </c>
      <c r="M928" s="25">
        <v>129.96153482713186</v>
      </c>
      <c r="N928" s="25"/>
    </row>
    <row r="929" spans="5:14">
      <c r="E929" s="112">
        <v>44806</v>
      </c>
      <c r="G929" s="25"/>
      <c r="H929" s="53">
        <f>'Equity+Bond_Historical'!Y929</f>
        <v>3.5259298884959436E-3</v>
      </c>
      <c r="I929" s="39">
        <f t="shared" si="43"/>
        <v>1.2432181578589017E-5</v>
      </c>
      <c r="J929" s="25">
        <f t="shared" si="40"/>
        <v>1.3280113577515452E-2</v>
      </c>
      <c r="K929" s="25">
        <f t="shared" si="42"/>
        <v>1.7971766253491786E-3</v>
      </c>
      <c r="L929" s="25">
        <f t="shared" si="41"/>
        <v>1797.1766253491787</v>
      </c>
      <c r="M929" s="25">
        <v>153.76083924945038</v>
      </c>
      <c r="N929" s="25"/>
    </row>
    <row r="930" spans="5:14">
      <c r="E930" s="112">
        <v>44810</v>
      </c>
      <c r="G930" s="25"/>
      <c r="H930" s="53">
        <f>'Equity+Bond_Historical'!Y930</f>
        <v>-9.4074636556700422E-3</v>
      </c>
      <c r="I930" s="39">
        <f t="shared" si="43"/>
        <v>8.8500372432752752E-5</v>
      </c>
      <c r="J930" s="25">
        <f t="shared" si="40"/>
        <v>1.277428119315786E-2</v>
      </c>
      <c r="K930" s="25">
        <f t="shared" si="42"/>
        <v>-5.1733499544370362E-3</v>
      </c>
      <c r="L930" s="25">
        <f t="shared" si="41"/>
        <v>-5173.3499544370361</v>
      </c>
      <c r="M930" s="25">
        <v>186.81362744039376</v>
      </c>
      <c r="N930" s="25"/>
    </row>
    <row r="931" spans="5:14">
      <c r="E931" s="112">
        <v>44811</v>
      </c>
      <c r="G931" s="25"/>
      <c r="H931" s="53">
        <f>'Equity+Bond_Historical'!Y931</f>
        <v>-1.7742363765548986E-3</v>
      </c>
      <c r="I931" s="39">
        <f t="shared" si="43"/>
        <v>3.1479147198906561E-6</v>
      </c>
      <c r="J931" s="25">
        <f t="shared" si="40"/>
        <v>1.1797334792637284E-2</v>
      </c>
      <c r="K931" s="25">
        <f t="shared" si="42"/>
        <v>-1.0143226070308898E-3</v>
      </c>
      <c r="L931" s="25">
        <f t="shared" si="41"/>
        <v>-1014.3226070308898</v>
      </c>
      <c r="M931" s="25">
        <v>199.42568890041443</v>
      </c>
      <c r="N931" s="25"/>
    </row>
    <row r="932" spans="5:14">
      <c r="E932" s="112">
        <v>44812</v>
      </c>
      <c r="G932" s="25"/>
      <c r="H932" s="53">
        <f>'Equity+Bond_Historical'!Y932</f>
        <v>1.9444122576420777E-2</v>
      </c>
      <c r="I932" s="39">
        <f t="shared" si="43"/>
        <v>3.7807390276687616E-4</v>
      </c>
      <c r="J932" s="25">
        <f t="shared" si="40"/>
        <v>1.3229196022176332E-2</v>
      </c>
      <c r="K932" s="25">
        <f t="shared" si="42"/>
        <v>1.2036647540466364E-2</v>
      </c>
      <c r="L932" s="25">
        <f t="shared" si="41"/>
        <v>12036.647540466363</v>
      </c>
      <c r="M932" s="25">
        <v>215.49869296526265</v>
      </c>
      <c r="N932" s="25"/>
    </row>
    <row r="933" spans="5:14">
      <c r="E933" s="112">
        <v>44813</v>
      </c>
      <c r="G933" s="25"/>
      <c r="H933" s="53">
        <f>'Equity+Bond_Historical'!Y933</f>
        <v>1.882464381520204E-2</v>
      </c>
      <c r="I933" s="39">
        <f t="shared" si="43"/>
        <v>3.5436721476922439E-4</v>
      </c>
      <c r="J933" s="25">
        <f t="shared" si="40"/>
        <v>1.4209678585371832E-2</v>
      </c>
      <c r="K933" s="25">
        <f t="shared" si="42"/>
        <v>1.0391886952646666E-2</v>
      </c>
      <c r="L933" s="25">
        <f t="shared" si="41"/>
        <v>10391.886952646666</v>
      </c>
      <c r="M933" s="25">
        <v>233.24537621676535</v>
      </c>
      <c r="N933" s="25"/>
    </row>
    <row r="934" spans="5:14">
      <c r="E934" s="112">
        <v>44816</v>
      </c>
      <c r="G934" s="25"/>
      <c r="H934" s="53">
        <f>'Equity+Bond_Historical'!Y934</f>
        <v>-2.6571831519588298E-4</v>
      </c>
      <c r="I934" s="39">
        <f t="shared" si="43"/>
        <v>7.0606223030538614E-8</v>
      </c>
      <c r="J934" s="25">
        <f t="shared" si="40"/>
        <v>1.3101080551164213E-2</v>
      </c>
      <c r="K934" s="25">
        <f t="shared" si="42"/>
        <v>-1.3656466171009876E-4</v>
      </c>
      <c r="L934" s="25">
        <f t="shared" si="41"/>
        <v>-136.56466171009876</v>
      </c>
      <c r="M934" s="25">
        <v>247.72980294230231</v>
      </c>
      <c r="N934" s="25"/>
    </row>
    <row r="935" spans="5:14">
      <c r="E935" s="112">
        <v>44817</v>
      </c>
      <c r="G935" s="25"/>
      <c r="H935" s="53">
        <f>'Equity+Bond_Historical'!Y935</f>
        <v>1.226686391178311E-2</v>
      </c>
      <c r="I935" s="39">
        <f t="shared" si="43"/>
        <v>1.5047595023020681E-4</v>
      </c>
      <c r="J935" s="25">
        <f t="shared" si="40"/>
        <v>1.2979366602473721E-2</v>
      </c>
      <c r="K935" s="25">
        <f t="shared" si="42"/>
        <v>6.8379753053961533E-3</v>
      </c>
      <c r="L935" s="25">
        <f t="shared" si="41"/>
        <v>6837.9753053961531</v>
      </c>
      <c r="M935" s="25">
        <v>249.05277660628755</v>
      </c>
      <c r="N935" s="25"/>
    </row>
    <row r="936" spans="5:14">
      <c r="E936" s="112">
        <v>44818</v>
      </c>
      <c r="G936" s="25"/>
      <c r="H936" s="53">
        <f>'Equity+Bond_Historical'!Y936</f>
        <v>-3.6508351634192186E-2</v>
      </c>
      <c r="I936" s="39">
        <f t="shared" si="43"/>
        <v>1.3328597390458233E-3</v>
      </c>
      <c r="J936" s="25">
        <f t="shared" si="40"/>
        <v>1.852358833077631E-2</v>
      </c>
      <c r="K936" s="25">
        <f t="shared" si="42"/>
        <v>-2.0541862754412405E-2</v>
      </c>
      <c r="L936" s="25">
        <f t="shared" si="41"/>
        <v>-20541.862754412407</v>
      </c>
      <c r="M936" s="25">
        <v>267.79308219522318</v>
      </c>
      <c r="N936" s="25"/>
    </row>
    <row r="937" spans="5:14">
      <c r="E937" s="112">
        <v>44819</v>
      </c>
      <c r="G937" s="25"/>
      <c r="H937" s="53">
        <f>'Equity+Bond_Historical'!Y937</f>
        <v>-4.1946484377035007E-3</v>
      </c>
      <c r="I937" s="39">
        <f t="shared" si="43"/>
        <v>1.7595075515928417E-5</v>
      </c>
      <c r="J937" s="25">
        <f t="shared" si="40"/>
        <v>1.7155001815163138E-2</v>
      </c>
      <c r="K937" s="25">
        <f t="shared" si="42"/>
        <v>-1.6537564254747541E-3</v>
      </c>
      <c r="L937" s="25">
        <f t="shared" si="41"/>
        <v>-1653.756425474754</v>
      </c>
      <c r="M937" s="25">
        <v>339.9819512037642</v>
      </c>
      <c r="N937" s="25"/>
    </row>
    <row r="938" spans="5:14">
      <c r="E938" s="112">
        <v>44820</v>
      </c>
      <c r="G938" s="25"/>
      <c r="H938" s="53">
        <f>'Equity+Bond_Historical'!Y938</f>
        <v>-1.51223272263392E-2</v>
      </c>
      <c r="I938" s="39">
        <f t="shared" si="43"/>
        <v>2.2868478074047986E-4</v>
      </c>
      <c r="J938" s="25">
        <f t="shared" si="40"/>
        <v>1.6865725341579145E-2</v>
      </c>
      <c r="K938" s="25">
        <f t="shared" si="42"/>
        <v>-6.4376737066973323E-3</v>
      </c>
      <c r="L938" s="25">
        <f t="shared" si="41"/>
        <v>-6437.6737066973319</v>
      </c>
      <c r="M938" s="25">
        <v>347.88642294381026</v>
      </c>
      <c r="N938" s="25"/>
    </row>
    <row r="939" spans="5:14">
      <c r="E939" s="112">
        <v>44823</v>
      </c>
      <c r="G939" s="25"/>
      <c r="H939" s="53">
        <f>'Equity+Bond_Historical'!Y939</f>
        <v>-6.0278580010375152E-3</v>
      </c>
      <c r="I939" s="39">
        <f t="shared" si="43"/>
        <v>3.6335072080671988E-5</v>
      </c>
      <c r="J939" s="25">
        <f t="shared" si="40"/>
        <v>1.5723709753587032E-2</v>
      </c>
      <c r="K939" s="25">
        <f t="shared" si="42"/>
        <v>-2.6101116624326535E-3</v>
      </c>
      <c r="L939" s="25">
        <f t="shared" si="41"/>
        <v>-2610.1116624326532</v>
      </c>
      <c r="M939" s="25">
        <v>352.50480753658701</v>
      </c>
      <c r="N939" s="25"/>
    </row>
    <row r="940" spans="5:14">
      <c r="E940" s="112">
        <v>44824</v>
      </c>
      <c r="G940" s="25"/>
      <c r="H940" s="53">
        <f>'Equity+Bond_Historical'!Y940</f>
        <v>3.5992357956932289E-3</v>
      </c>
      <c r="I940" s="39">
        <f t="shared" si="43"/>
        <v>1.2954498312999471E-5</v>
      </c>
      <c r="J940" s="25">
        <f t="shared" si="40"/>
        <v>1.4563411890753511E-2</v>
      </c>
      <c r="K940" s="25">
        <f t="shared" si="42"/>
        <v>1.6716924405401953E-3</v>
      </c>
      <c r="L940" s="25">
        <f t="shared" si="41"/>
        <v>1671.6924405401953</v>
      </c>
      <c r="M940" s="25">
        <v>431.61744385819907</v>
      </c>
      <c r="N940" s="25"/>
    </row>
    <row r="941" spans="5:14">
      <c r="E941" s="112">
        <v>44825</v>
      </c>
      <c r="G941" s="25"/>
      <c r="H941" s="53">
        <f>'Equity+Bond_Historical'!Y941</f>
        <v>-2.6770627280780231E-2</v>
      </c>
      <c r="I941" s="39">
        <f t="shared" si="43"/>
        <v>7.1666648500645473E-4</v>
      </c>
      <c r="J941" s="25">
        <f t="shared" si="40"/>
        <v>1.6964050040180496E-2</v>
      </c>
      <c r="K941" s="25">
        <f t="shared" si="42"/>
        <v>-1.3424450337198034E-2</v>
      </c>
      <c r="L941" s="25">
        <f t="shared" si="41"/>
        <v>-13424.450337198034</v>
      </c>
      <c r="M941" s="25">
        <v>438.36921207687709</v>
      </c>
      <c r="N941" s="25"/>
    </row>
    <row r="942" spans="5:14">
      <c r="E942" s="112">
        <v>44826</v>
      </c>
      <c r="G942" s="25"/>
      <c r="H942" s="53">
        <f>'Equity+Bond_Historical'!Y942</f>
        <v>-2.0585869500703517E-2</v>
      </c>
      <c r="I942" s="39">
        <f t="shared" si="43"/>
        <v>4.2377802309999526E-4</v>
      </c>
      <c r="J942" s="25">
        <f t="shared" si="40"/>
        <v>1.7555023445324273E-2</v>
      </c>
      <c r="K942" s="25">
        <f t="shared" si="42"/>
        <v>-8.8621841099974525E-3</v>
      </c>
      <c r="L942" s="25">
        <f t="shared" si="41"/>
        <v>-8862.1841099974517</v>
      </c>
      <c r="M942" s="25">
        <v>453.46198607594732</v>
      </c>
      <c r="N942" s="25"/>
    </row>
    <row r="943" spans="5:14">
      <c r="E943" s="112">
        <v>44827</v>
      </c>
      <c r="G943" s="25"/>
      <c r="H943" s="53">
        <f>'Equity+Bond_Historical'!Y943</f>
        <v>-1.212800848292107E-2</v>
      </c>
      <c r="I943" s="39">
        <f t="shared" si="43"/>
        <v>1.4708858976180544E-4</v>
      </c>
      <c r="J943" s="25">
        <f t="shared" si="40"/>
        <v>1.6852753763265903E-2</v>
      </c>
      <c r="K943" s="25">
        <f t="shared" si="42"/>
        <v>-5.0453253358297059E-3</v>
      </c>
      <c r="L943" s="25">
        <f t="shared" si="41"/>
        <v>-5045.3253358297061</v>
      </c>
      <c r="M943" s="25">
        <v>457.38926481505399</v>
      </c>
      <c r="N943" s="25"/>
    </row>
    <row r="944" spans="5:14">
      <c r="E944" s="112">
        <v>44830</v>
      </c>
      <c r="G944" s="25"/>
      <c r="H944" s="53">
        <f>'Equity+Bond_Historical'!Y944</f>
        <v>-1.2203752236004383E-2</v>
      </c>
      <c r="I944" s="39">
        <f t="shared" si="43"/>
        <v>1.4893156863778198E-4</v>
      </c>
      <c r="J944" s="25">
        <f t="shared" si="40"/>
        <v>1.6240466381546723E-2</v>
      </c>
      <c r="K944" s="25">
        <f t="shared" si="42"/>
        <v>-5.2883915698281429E-3</v>
      </c>
      <c r="L944" s="25">
        <f t="shared" si="41"/>
        <v>-5288.3915698281426</v>
      </c>
      <c r="M944" s="25">
        <v>461.84143369138411</v>
      </c>
      <c r="N944" s="25"/>
    </row>
    <row r="945" spans="5:14">
      <c r="E945" s="112">
        <v>44831</v>
      </c>
      <c r="G945" s="25"/>
      <c r="H945" s="53">
        <f>'Equity+Bond_Historical'!Y945</f>
        <v>-3.3161522267451941E-2</v>
      </c>
      <c r="I945" s="39">
        <f t="shared" si="43"/>
        <v>1.099686559094711E-3</v>
      </c>
      <c r="J945" s="25">
        <f t="shared" si="40"/>
        <v>1.9726703219515255E-2</v>
      </c>
      <c r="K945" s="25">
        <f t="shared" si="42"/>
        <v>-1.4912039978069573E-2</v>
      </c>
      <c r="L945" s="25">
        <f t="shared" si="41"/>
        <v>-14912.039978069573</v>
      </c>
      <c r="M945" s="25">
        <v>474.34500257135164</v>
      </c>
      <c r="N945" s="25"/>
    </row>
    <row r="946" spans="5:14">
      <c r="E946" s="112">
        <v>44832</v>
      </c>
      <c r="G946" s="25"/>
      <c r="H946" s="53">
        <f>'Equity+Bond_Historical'!Y946</f>
        <v>-7.6807810022229547E-4</v>
      </c>
      <c r="I946" s="39">
        <f t="shared" si="43"/>
        <v>5.8994396804109052E-7</v>
      </c>
      <c r="J946" s="25">
        <f t="shared" si="40"/>
        <v>1.8189554379352307E-2</v>
      </c>
      <c r="K946" s="25">
        <f t="shared" si="42"/>
        <v>-2.8434917290406713E-4</v>
      </c>
      <c r="L946" s="25">
        <f t="shared" si="41"/>
        <v>-284.34917290406713</v>
      </c>
      <c r="M946" s="25">
        <v>522.46668310726864</v>
      </c>
      <c r="N946" s="25"/>
    </row>
    <row r="947" spans="5:14">
      <c r="E947" s="112">
        <v>44833</v>
      </c>
      <c r="G947" s="25"/>
      <c r="H947" s="53">
        <f>'Equity+Bond_Historical'!Y947</f>
        <v>9.2153270578903754E-3</v>
      </c>
      <c r="I947" s="39">
        <f t="shared" si="43"/>
        <v>8.4922252783886486E-5</v>
      </c>
      <c r="J947" s="25">
        <f t="shared" si="40"/>
        <v>1.7145531288329487E-2</v>
      </c>
      <c r="K947" s="25">
        <f t="shared" si="42"/>
        <v>3.6998983399890101E-3</v>
      </c>
      <c r="L947" s="25">
        <f t="shared" si="41"/>
        <v>3699.8983399890103</v>
      </c>
      <c r="M947" s="25">
        <v>528.76941079370897</v>
      </c>
      <c r="N947" s="25"/>
    </row>
    <row r="948" spans="5:14">
      <c r="E948" s="112">
        <v>44834</v>
      </c>
      <c r="G948" s="25"/>
      <c r="H948" s="53">
        <f>'Equity+Bond_Historical'!Y948</f>
        <v>-2.5195163239583884E-2</v>
      </c>
      <c r="I948" s="39">
        <f t="shared" si="43"/>
        <v>6.3479625066927903E-4</v>
      </c>
      <c r="J948" s="25">
        <f t="shared" si="40"/>
        <v>1.8576686848994751E-2</v>
      </c>
      <c r="K948" s="25">
        <f t="shared" si="42"/>
        <v>-1.0731670431045727E-2</v>
      </c>
      <c r="L948" s="25">
        <f t="shared" si="41"/>
        <v>-10731.670431045728</v>
      </c>
      <c r="M948" s="25">
        <v>530.55330479488589</v>
      </c>
      <c r="N948" s="25"/>
    </row>
    <row r="949" spans="5:14">
      <c r="E949" s="112">
        <v>44837</v>
      </c>
      <c r="G949" s="25"/>
      <c r="H949" s="53">
        <f>'Equity+Bond_Historical'!Y949</f>
        <v>8.5692268208597509E-3</v>
      </c>
      <c r="I949" s="39">
        <f t="shared" si="43"/>
        <v>7.3431648307342118E-5</v>
      </c>
      <c r="J949" s="25">
        <f t="shared" si="40"/>
        <v>1.7445459219776176E-2</v>
      </c>
      <c r="K949" s="25">
        <f t="shared" si="42"/>
        <v>3.3687941631365859E-3</v>
      </c>
      <c r="L949" s="25">
        <f t="shared" si="41"/>
        <v>3368.7941631365857</v>
      </c>
      <c r="M949" s="25">
        <v>601.74259134432339</v>
      </c>
      <c r="N949" s="25"/>
    </row>
    <row r="950" spans="5:14">
      <c r="E950" s="112">
        <v>44838</v>
      </c>
      <c r="G950" s="25"/>
      <c r="H950" s="53">
        <f>'Equity+Bond_Historical'!Y950</f>
        <v>2.9394296985036424E-2</v>
      </c>
      <c r="I950" s="39">
        <f t="shared" si="43"/>
        <v>8.6402469524452137E-4</v>
      </c>
      <c r="J950" s="25">
        <f t="shared" si="40"/>
        <v>1.9705231401006707E-2</v>
      </c>
      <c r="K950" s="25">
        <f t="shared" si="42"/>
        <v>1.2305004291331183E-2</v>
      </c>
      <c r="L950" s="25">
        <f t="shared" si="41"/>
        <v>12305.004291331183</v>
      </c>
      <c r="M950" s="25">
        <v>602.95755103648492</v>
      </c>
      <c r="N950" s="25"/>
    </row>
    <row r="951" spans="5:14">
      <c r="E951" s="112">
        <v>44839</v>
      </c>
      <c r="G951" s="25"/>
      <c r="H951" s="53">
        <f>'Equity+Bond_Historical'!Y951</f>
        <v>1.5601936762901844E-2</v>
      </c>
      <c r="I951" s="39">
        <f t="shared" si="43"/>
        <v>2.434204307535881E-4</v>
      </c>
      <c r="J951" s="25">
        <f t="shared" ref="J951:J1014" si="44">SQRT((1-$C$3)*SUMPRODUCT(I452:I951,$G$3:$G$502))</f>
        <v>1.9145881737208548E-2</v>
      </c>
      <c r="K951" s="25">
        <f t="shared" si="42"/>
        <v>5.7822660700490155E-3</v>
      </c>
      <c r="L951" s="25">
        <f t="shared" si="41"/>
        <v>5782.2660700490151</v>
      </c>
      <c r="M951" s="25">
        <v>614.30038791003415</v>
      </c>
      <c r="N951" s="25"/>
    </row>
    <row r="952" spans="5:14">
      <c r="E952" s="112">
        <v>44840</v>
      </c>
      <c r="G952" s="25"/>
      <c r="H952" s="53">
        <f>'Equity+Bond_Historical'!Y952</f>
        <v>8.8014935505578836E-4</v>
      </c>
      <c r="I952" s="39">
        <f t="shared" si="43"/>
        <v>7.7466288720512017E-7</v>
      </c>
      <c r="J952" s="25">
        <f t="shared" si="44"/>
        <v>1.7654921942732577E-2</v>
      </c>
      <c r="K952" s="25">
        <f t="shared" si="42"/>
        <v>3.3572377727940963E-4</v>
      </c>
      <c r="L952" s="25">
        <f t="shared" ref="L952:L1015" si="45">K952*$C$5</f>
        <v>335.7237772794096</v>
      </c>
      <c r="M952" s="25">
        <v>616.49222307085392</v>
      </c>
      <c r="N952" s="25"/>
    </row>
    <row r="953" spans="5:14">
      <c r="E953" s="112">
        <v>44841</v>
      </c>
      <c r="G953" s="25"/>
      <c r="H953" s="53">
        <f>'Equity+Bond_Historical'!Y953</f>
        <v>-2.843003367027145E-2</v>
      </c>
      <c r="I953" s="39">
        <f t="shared" si="43"/>
        <v>8.0826681449276835E-4</v>
      </c>
      <c r="J953" s="25">
        <f t="shared" si="44"/>
        <v>1.9651510136813873E-2</v>
      </c>
      <c r="K953" s="25">
        <f t="shared" ref="K953:K1016" si="46">H953*$J$1321/J952</f>
        <v>-1.1760144821948988E-2</v>
      </c>
      <c r="L953" s="25">
        <f t="shared" si="45"/>
        <v>-11760.144821948988</v>
      </c>
      <c r="M953" s="25">
        <v>622.65507578497841</v>
      </c>
      <c r="N953" s="25"/>
    </row>
    <row r="954" spans="5:14">
      <c r="E954" s="112">
        <v>44844</v>
      </c>
      <c r="G954" s="25"/>
      <c r="H954" s="53">
        <f>'Equity+Bond_Historical'!Y954</f>
        <v>-3.0815851306174744E-2</v>
      </c>
      <c r="I954" s="39">
        <f t="shared" si="43"/>
        <v>9.4961669172427164E-4</v>
      </c>
      <c r="J954" s="25">
        <f t="shared" si="44"/>
        <v>2.1695554309981213E-2</v>
      </c>
      <c r="K954" s="25">
        <f t="shared" si="46"/>
        <v>-1.1451947221996408E-2</v>
      </c>
      <c r="L954" s="25">
        <f t="shared" si="45"/>
        <v>-11451.947221996408</v>
      </c>
      <c r="M954" s="25">
        <v>626.40050865820706</v>
      </c>
      <c r="N954" s="25"/>
    </row>
    <row r="955" spans="5:14">
      <c r="E955" s="112">
        <v>44845</v>
      </c>
      <c r="G955" s="25"/>
      <c r="H955" s="53">
        <f>'Equity+Bond_Historical'!Y955</f>
        <v>-3.2031083409336886E-2</v>
      </c>
      <c r="I955" s="39">
        <f t="shared" si="43"/>
        <v>1.0259903043758967E-3</v>
      </c>
      <c r="J955" s="25">
        <f t="shared" si="44"/>
        <v>2.3537014699216367E-2</v>
      </c>
      <c r="K955" s="25">
        <f t="shared" si="46"/>
        <v>-1.0782065739325134E-2</v>
      </c>
      <c r="L955" s="25">
        <f t="shared" si="45"/>
        <v>-10782.065739325135</v>
      </c>
      <c r="M955" s="25">
        <v>627.40628754697627</v>
      </c>
      <c r="N955" s="25"/>
    </row>
    <row r="956" spans="5:14">
      <c r="E956" s="112">
        <v>44846</v>
      </c>
      <c r="G956" s="25"/>
      <c r="H956" s="53">
        <f>'Equity+Bond_Historical'!Y956</f>
        <v>-1.3828098870151972E-2</v>
      </c>
      <c r="I956" s="39">
        <f t="shared" si="43"/>
        <v>1.9121631836269823E-4</v>
      </c>
      <c r="J956" s="25">
        <f t="shared" si="44"/>
        <v>2.2351171100478448E-2</v>
      </c>
      <c r="K956" s="25">
        <f t="shared" si="46"/>
        <v>-4.2905423710742005E-3</v>
      </c>
      <c r="L956" s="25">
        <f t="shared" si="45"/>
        <v>-4290.5423710742007</v>
      </c>
      <c r="M956" s="25">
        <v>646.6476848976572</v>
      </c>
      <c r="N956" s="25"/>
    </row>
    <row r="957" spans="5:14">
      <c r="E957" s="112">
        <v>44847</v>
      </c>
      <c r="G957" s="25"/>
      <c r="H957" s="53">
        <f>'Equity+Bond_Historical'!Y957</f>
        <v>-8.8669982978469512E-3</v>
      </c>
      <c r="I957" s="39">
        <f t="shared" si="43"/>
        <v>7.8623658814020735E-5</v>
      </c>
      <c r="J957" s="25">
        <f t="shared" si="44"/>
        <v>2.0890959072061212E-2</v>
      </c>
      <c r="K957" s="25">
        <f t="shared" si="46"/>
        <v>-2.8971930829214424E-3</v>
      </c>
      <c r="L957" s="25">
        <f t="shared" si="45"/>
        <v>-2897.1930829214425</v>
      </c>
      <c r="M957" s="25">
        <v>648.56212792761266</v>
      </c>
      <c r="N957" s="25"/>
    </row>
    <row r="958" spans="5:14">
      <c r="E958" s="112">
        <v>44848</v>
      </c>
      <c r="G958" s="25"/>
      <c r="H958" s="53">
        <f>'Equity+Bond_Historical'!Y958</f>
        <v>3.9981309966567131E-2</v>
      </c>
      <c r="I958" s="39">
        <f t="shared" si="43"/>
        <v>1.5985051466427202E-3</v>
      </c>
      <c r="J958" s="25">
        <f t="shared" si="44"/>
        <v>2.471321746160067E-2</v>
      </c>
      <c r="K958" s="25">
        <f t="shared" si="46"/>
        <v>1.3976542160114526E-2</v>
      </c>
      <c r="L958" s="25">
        <f t="shared" si="45"/>
        <v>13976.542160114526</v>
      </c>
      <c r="M958" s="25">
        <v>667.0173350965307</v>
      </c>
      <c r="N958" s="25"/>
    </row>
    <row r="959" spans="5:14">
      <c r="E959" s="112">
        <v>44851</v>
      </c>
      <c r="G959" s="25"/>
      <c r="H959" s="53">
        <f>'Equity+Bond_Historical'!Y959</f>
        <v>-9.3791802175441606E-3</v>
      </c>
      <c r="I959" s="39">
        <f t="shared" si="43"/>
        <v>8.7969021553171734E-5</v>
      </c>
      <c r="J959" s="25">
        <f t="shared" si="44"/>
        <v>2.3072212788150283E-2</v>
      </c>
      <c r="K959" s="25">
        <f t="shared" si="46"/>
        <v>-2.7716391532377743E-3</v>
      </c>
      <c r="L959" s="25">
        <f t="shared" si="45"/>
        <v>-2771.6391532377743</v>
      </c>
      <c r="M959" s="25">
        <v>669.35571331461347</v>
      </c>
      <c r="N959" s="25"/>
    </row>
    <row r="960" spans="5:14">
      <c r="E960" s="112">
        <v>44852</v>
      </c>
      <c r="G960" s="25"/>
      <c r="H960" s="53">
        <f>'Equity+Bond_Historical'!Y960</f>
        <v>2.8292172940327466E-2</v>
      </c>
      <c r="I960" s="39">
        <f t="shared" si="43"/>
        <v>8.0044704968539764E-4</v>
      </c>
      <c r="J960" s="25">
        <f t="shared" si="44"/>
        <v>2.3927912778870668E-2</v>
      </c>
      <c r="K960" s="25">
        <f t="shared" si="46"/>
        <v>8.9552590522471928E-3</v>
      </c>
      <c r="L960" s="25">
        <f t="shared" si="45"/>
        <v>8955.2590522471928</v>
      </c>
      <c r="M960" s="25">
        <v>672.85205344091344</v>
      </c>
      <c r="N960" s="25"/>
    </row>
    <row r="961" spans="5:14">
      <c r="E961" s="112">
        <v>44853</v>
      </c>
      <c r="G961" s="25"/>
      <c r="H961" s="53">
        <f>'Equity+Bond_Historical'!Y961</f>
        <v>2.1179523303877693E-2</v>
      </c>
      <c r="I961" s="39">
        <f t="shared" si="43"/>
        <v>4.4857220737949823E-4</v>
      </c>
      <c r="J961" s="25">
        <f t="shared" si="44"/>
        <v>2.3536123078518701E-2</v>
      </c>
      <c r="K961" s="25">
        <f t="shared" si="46"/>
        <v>6.4641654220006306E-3</v>
      </c>
      <c r="L961" s="25">
        <f t="shared" si="45"/>
        <v>6464.1654220006303</v>
      </c>
      <c r="M961" s="25">
        <v>676.44565582515452</v>
      </c>
      <c r="N961" s="25"/>
    </row>
    <row r="962" spans="5:14">
      <c r="E962" s="112">
        <v>44854</v>
      </c>
      <c r="G962" s="25"/>
      <c r="H962" s="53">
        <f>'Equity+Bond_Historical'!Y962</f>
        <v>-2.3122033637689748E-2</v>
      </c>
      <c r="I962" s="39">
        <f t="shared" si="43"/>
        <v>5.3462843954245624E-4</v>
      </c>
      <c r="J962" s="25">
        <f t="shared" si="44"/>
        <v>2.3474475330951955E-2</v>
      </c>
      <c r="K962" s="25">
        <f t="shared" si="46"/>
        <v>-7.1745092503483071E-3</v>
      </c>
      <c r="L962" s="25">
        <f t="shared" si="45"/>
        <v>-7174.5092503483074</v>
      </c>
      <c r="M962" s="25">
        <v>701.91247662566332</v>
      </c>
      <c r="N962" s="25"/>
    </row>
    <row r="963" spans="5:14">
      <c r="E963" s="112">
        <v>44855</v>
      </c>
      <c r="G963" s="25"/>
      <c r="H963" s="53">
        <f>'Equity+Bond_Historical'!Y963</f>
        <v>-3.755274469223047E-3</v>
      </c>
      <c r="I963" s="39">
        <f t="shared" si="43"/>
        <v>1.4102086339198437E-5</v>
      </c>
      <c r="J963" s="25">
        <f t="shared" si="44"/>
        <v>2.1691211496936515E-2</v>
      </c>
      <c r="K963" s="25">
        <f t="shared" si="46"/>
        <v>-1.1682798548605573E-3</v>
      </c>
      <c r="L963" s="25">
        <f t="shared" si="45"/>
        <v>-1168.2798548605572</v>
      </c>
      <c r="M963" s="25">
        <v>722.04637065453767</v>
      </c>
      <c r="N963" s="25"/>
    </row>
    <row r="964" spans="5:14">
      <c r="E964" s="112">
        <v>44858</v>
      </c>
      <c r="G964" s="25"/>
      <c r="H964" s="53">
        <f>'Equity+Bond_Historical'!Y964</f>
        <v>7.9789003370215933E-4</v>
      </c>
      <c r="I964" s="39">
        <f t="shared" ref="I964:I1027" si="47">H964^2</f>
        <v>6.3662850588123299E-7</v>
      </c>
      <c r="J964" s="25">
        <f t="shared" si="44"/>
        <v>2.0000696289129243E-2</v>
      </c>
      <c r="K964" s="25">
        <f t="shared" si="46"/>
        <v>2.6863359816836884E-4</v>
      </c>
      <c r="L964" s="25">
        <f t="shared" si="45"/>
        <v>268.63359816836885</v>
      </c>
      <c r="M964" s="25">
        <v>729.75758487678638</v>
      </c>
      <c r="N964" s="25"/>
    </row>
    <row r="965" spans="5:14">
      <c r="E965" s="112">
        <v>44859</v>
      </c>
      <c r="G965" s="25"/>
      <c r="H965" s="53">
        <f>'Equity+Bond_Historical'!Y965</f>
        <v>-3.1908839373400266E-3</v>
      </c>
      <c r="I965" s="39">
        <f t="shared" si="47"/>
        <v>1.0181740301574591E-5</v>
      </c>
      <c r="J965" s="25">
        <f t="shared" si="44"/>
        <v>1.848109670143323E-2</v>
      </c>
      <c r="K965" s="25">
        <f t="shared" si="46"/>
        <v>-1.1651101625433265E-3</v>
      </c>
      <c r="L965" s="25">
        <f t="shared" si="45"/>
        <v>-1165.1101625433264</v>
      </c>
      <c r="M965" s="25">
        <v>732.39080957099998</v>
      </c>
      <c r="N965" s="25"/>
    </row>
    <row r="966" spans="5:14">
      <c r="E966" s="112">
        <v>44860</v>
      </c>
      <c r="G966" s="25"/>
      <c r="H966" s="53">
        <f>'Equity+Bond_Historical'!Y966</f>
        <v>2.4337594979874266E-2</v>
      </c>
      <c r="I966" s="39">
        <f t="shared" si="47"/>
        <v>5.9231852940440106E-4</v>
      </c>
      <c r="J966" s="25">
        <f t="shared" si="44"/>
        <v>1.9472187201370769E-2</v>
      </c>
      <c r="K966" s="25">
        <f t="shared" si="46"/>
        <v>9.6172524796019274E-3</v>
      </c>
      <c r="L966" s="25">
        <f t="shared" si="45"/>
        <v>9617.2524796019279</v>
      </c>
      <c r="M966" s="25">
        <v>774.46977013299136</v>
      </c>
      <c r="N966" s="25"/>
    </row>
    <row r="967" spans="5:14">
      <c r="E967" s="112">
        <v>44861</v>
      </c>
      <c r="G967" s="25"/>
      <c r="H967" s="53">
        <f>'Equity+Bond_Historical'!Y967</f>
        <v>1.3507558567832527E-2</v>
      </c>
      <c r="I967" s="39">
        <f t="shared" si="47"/>
        <v>1.8245413846342592E-4</v>
      </c>
      <c r="J967" s="25">
        <f t="shared" si="44"/>
        <v>1.869917869891502E-2</v>
      </c>
      <c r="K967" s="25">
        <f t="shared" si="46"/>
        <v>5.0659770831884138E-3</v>
      </c>
      <c r="L967" s="25">
        <f t="shared" si="45"/>
        <v>5065.9770831884134</v>
      </c>
      <c r="M967" s="25">
        <v>786.00407574492647</v>
      </c>
      <c r="N967" s="25"/>
    </row>
    <row r="968" spans="5:14">
      <c r="E968" s="112">
        <v>44862</v>
      </c>
      <c r="G968" s="25"/>
      <c r="H968" s="53">
        <f>'Equity+Bond_Historical'!Y968</f>
        <v>5.4943289264721982E-3</v>
      </c>
      <c r="I968" s="39">
        <f t="shared" si="47"/>
        <v>3.0187650352269136E-5</v>
      </c>
      <c r="J968" s="25">
        <f t="shared" si="44"/>
        <v>1.7370622872099437E-2</v>
      </c>
      <c r="K968" s="25">
        <f t="shared" si="46"/>
        <v>2.1458196664578912E-3</v>
      </c>
      <c r="L968" s="25">
        <f t="shared" si="45"/>
        <v>2145.8196664578913</v>
      </c>
      <c r="M968" s="25">
        <v>788.14364828603755</v>
      </c>
      <c r="N968" s="25"/>
    </row>
    <row r="969" spans="5:14">
      <c r="E969" s="112">
        <v>44865</v>
      </c>
      <c r="G969" s="25"/>
      <c r="H969" s="53">
        <f>'Equity+Bond_Historical'!Y969</f>
        <v>2.0232648345107934E-2</v>
      </c>
      <c r="I969" s="39">
        <f t="shared" si="47"/>
        <v>4.0936005905679884E-4</v>
      </c>
      <c r="J969" s="25">
        <f t="shared" si="44"/>
        <v>1.7829239102623483E-2</v>
      </c>
      <c r="K969" s="25">
        <f t="shared" si="46"/>
        <v>8.5062558148558121E-3</v>
      </c>
      <c r="L969" s="25">
        <f t="shared" si="45"/>
        <v>8506.2558148558128</v>
      </c>
      <c r="M969" s="25">
        <v>793.83315395134071</v>
      </c>
      <c r="N969" s="25"/>
    </row>
    <row r="970" spans="5:14">
      <c r="E970" s="112">
        <v>44866</v>
      </c>
      <c r="G970" s="25"/>
      <c r="H970" s="53">
        <f>'Equity+Bond_Historical'!Y970</f>
        <v>5.7949172973507865E-3</v>
      </c>
      <c r="I970" s="39">
        <f t="shared" si="47"/>
        <v>3.3581066483135345E-5</v>
      </c>
      <c r="J970" s="25">
        <f t="shared" si="44"/>
        <v>1.6590258042122517E-2</v>
      </c>
      <c r="K970" s="25">
        <f t="shared" si="46"/>
        <v>2.373643709740839E-3</v>
      </c>
      <c r="L970" s="25">
        <f t="shared" si="45"/>
        <v>2373.6437097408389</v>
      </c>
      <c r="M970" s="25">
        <v>843.33902342051817</v>
      </c>
      <c r="N970" s="25"/>
    </row>
    <row r="971" spans="5:14">
      <c r="E971" s="112">
        <v>44867</v>
      </c>
      <c r="G971" s="25"/>
      <c r="H971" s="53">
        <f>'Equity+Bond_Historical'!Y971</f>
        <v>2.7423286567816053E-2</v>
      </c>
      <c r="I971" s="39">
        <f t="shared" si="47"/>
        <v>7.5203664618056032E-4</v>
      </c>
      <c r="J971" s="25">
        <f t="shared" si="44"/>
        <v>1.8621403264675387E-2</v>
      </c>
      <c r="K971" s="25">
        <f t="shared" si="46"/>
        <v>1.2071672888082224E-2</v>
      </c>
      <c r="L971" s="25">
        <f t="shared" si="45"/>
        <v>12071.672888082225</v>
      </c>
      <c r="M971" s="25">
        <v>860.45066682541653</v>
      </c>
      <c r="N971" s="25"/>
    </row>
    <row r="972" spans="5:14">
      <c r="E972" s="112">
        <v>44868</v>
      </c>
      <c r="G972" s="25"/>
      <c r="H972" s="53">
        <f>'Equity+Bond_Historical'!Y972</f>
        <v>4.9550709693846375E-3</v>
      </c>
      <c r="I972" s="39">
        <f t="shared" si="47"/>
        <v>2.455272831163841E-5</v>
      </c>
      <c r="J972" s="25">
        <f t="shared" si="44"/>
        <v>1.7275012875843522E-2</v>
      </c>
      <c r="K972" s="25">
        <f t="shared" si="46"/>
        <v>1.94329427617203E-3</v>
      </c>
      <c r="L972" s="25">
        <f t="shared" si="45"/>
        <v>1943.2942761720301</v>
      </c>
      <c r="M972" s="25">
        <v>863.15421926164117</v>
      </c>
      <c r="N972" s="25"/>
    </row>
    <row r="973" spans="5:14">
      <c r="E973" s="112">
        <v>44869</v>
      </c>
      <c r="G973" s="25"/>
      <c r="H973" s="53">
        <f>'Equity+Bond_Historical'!Y973</f>
        <v>-2.1706688198415383E-2</v>
      </c>
      <c r="I973" s="39">
        <f t="shared" si="47"/>
        <v>4.7118031254322565E-4</v>
      </c>
      <c r="J973" s="25">
        <f t="shared" si="44"/>
        <v>1.8009419931329256E-2</v>
      </c>
      <c r="K973" s="25">
        <f t="shared" si="46"/>
        <v>-9.1764834545027662E-3</v>
      </c>
      <c r="L973" s="25">
        <f t="shared" si="45"/>
        <v>-9176.4834545027661</v>
      </c>
      <c r="M973" s="25">
        <v>864.08046528183445</v>
      </c>
      <c r="N973" s="25"/>
    </row>
    <row r="974" spans="5:14">
      <c r="E974" s="112">
        <v>44872</v>
      </c>
      <c r="G974" s="25"/>
      <c r="H974" s="53">
        <f>'Equity+Bond_Historical'!Y974</f>
        <v>1.6693584926864808E-2</v>
      </c>
      <c r="I974" s="39">
        <f t="shared" si="47"/>
        <v>2.7867577771044789E-4</v>
      </c>
      <c r="J974" s="25">
        <f t="shared" si="44"/>
        <v>1.7818240428843772E-2</v>
      </c>
      <c r="K974" s="25">
        <f t="shared" si="46"/>
        <v>6.7694125748171468E-3</v>
      </c>
      <c r="L974" s="25">
        <f t="shared" si="45"/>
        <v>6769.4125748171464</v>
      </c>
      <c r="M974" s="25">
        <v>869.2012702331574</v>
      </c>
      <c r="N974" s="25"/>
    </row>
    <row r="975" spans="5:14">
      <c r="E975" s="112">
        <v>44873</v>
      </c>
      <c r="G975" s="25"/>
      <c r="H975" s="53">
        <f>'Equity+Bond_Historical'!Y975</f>
        <v>-5.7618442206666745E-3</v>
      </c>
      <c r="I975" s="39">
        <f t="shared" si="47"/>
        <v>3.3198848823229955E-5</v>
      </c>
      <c r="J975" s="25">
        <f t="shared" si="44"/>
        <v>1.6578482002480046E-2</v>
      </c>
      <c r="K975" s="25">
        <f t="shared" si="46"/>
        <v>-2.3615535353951494E-3</v>
      </c>
      <c r="L975" s="25">
        <f t="shared" si="45"/>
        <v>-2361.5535353951495</v>
      </c>
      <c r="M975" s="25">
        <v>878.67075096319411</v>
      </c>
      <c r="N975" s="25"/>
    </row>
    <row r="976" spans="5:14">
      <c r="E976" s="112">
        <v>44874</v>
      </c>
      <c r="G976" s="25"/>
      <c r="H976" s="53">
        <f>'Equity+Bond_Historical'!Y976</f>
        <v>2.5743712965470577E-2</v>
      </c>
      <c r="I976" s="39">
        <f t="shared" si="47"/>
        <v>6.6273875724853792E-4</v>
      </c>
      <c r="J976" s="25">
        <f t="shared" si="44"/>
        <v>1.8249108725300868E-2</v>
      </c>
      <c r="K976" s="25">
        <f t="shared" si="46"/>
        <v>1.1340377719712002E-2</v>
      </c>
      <c r="L976" s="25">
        <f t="shared" si="45"/>
        <v>11340.377719712002</v>
      </c>
      <c r="M976" s="25">
        <v>887.4557733184937</v>
      </c>
      <c r="N976" s="25"/>
    </row>
    <row r="977" spans="5:14">
      <c r="E977" s="112">
        <v>44875</v>
      </c>
      <c r="G977" s="25"/>
      <c r="H977" s="53">
        <f>'Equity+Bond_Historical'!Y977</f>
        <v>-3.6537970115109106E-3</v>
      </c>
      <c r="I977" s="39">
        <f t="shared" si="47"/>
        <v>1.3350232601326061E-5</v>
      </c>
      <c r="J977" s="25">
        <f t="shared" si="44"/>
        <v>1.6884253278361863E-2</v>
      </c>
      <c r="K977" s="25">
        <f t="shared" si="46"/>
        <v>-1.4621901544283388E-3</v>
      </c>
      <c r="L977" s="25">
        <f t="shared" si="45"/>
        <v>-1462.1901544283387</v>
      </c>
      <c r="M977" s="25">
        <v>910.37697616333446</v>
      </c>
      <c r="N977" s="25"/>
    </row>
    <row r="978" spans="5:14">
      <c r="E978" s="112">
        <v>44876</v>
      </c>
      <c r="G978" s="25"/>
      <c r="H978" s="53">
        <f>'Equity+Bond_Historical'!Y978</f>
        <v>6.3070226730626427E-2</v>
      </c>
      <c r="I978" s="39">
        <f t="shared" si="47"/>
        <v>3.9778534998526245E-3</v>
      </c>
      <c r="J978" s="25">
        <f t="shared" si="44"/>
        <v>2.8965398882642476E-2</v>
      </c>
      <c r="K978" s="25">
        <f t="shared" si="46"/>
        <v>2.7279953870109622E-2</v>
      </c>
      <c r="L978" s="25">
        <f t="shared" si="45"/>
        <v>27279.953870109621</v>
      </c>
      <c r="M978" s="25">
        <v>914.31395555382869</v>
      </c>
      <c r="N978" s="25"/>
    </row>
    <row r="979" spans="5:14">
      <c r="E979" s="112">
        <v>44879</v>
      </c>
      <c r="G979" s="25"/>
      <c r="H979" s="53">
        <f>'Equity+Bond_Historical'!Y979</f>
        <v>2.4403490980781199E-2</v>
      </c>
      <c r="I979" s="39">
        <f t="shared" si="47"/>
        <v>5.9553037204906933E-4</v>
      </c>
      <c r="J979" s="25">
        <f t="shared" si="44"/>
        <v>2.8327985074363453E-2</v>
      </c>
      <c r="K979" s="25">
        <f t="shared" si="46"/>
        <v>6.1528105333343054E-3</v>
      </c>
      <c r="L979" s="25">
        <f t="shared" si="45"/>
        <v>6152.8105333343055</v>
      </c>
      <c r="M979" s="25">
        <v>921.96468375903487</v>
      </c>
      <c r="N979" s="25"/>
    </row>
    <row r="980" spans="5:14">
      <c r="E980" s="112">
        <v>44880</v>
      </c>
      <c r="G980" s="25"/>
      <c r="H980" s="53">
        <f>'Equity+Bond_Historical'!Y980</f>
        <v>-2.6956945378597399E-2</v>
      </c>
      <c r="I980" s="39">
        <f t="shared" si="47"/>
        <v>7.266769041446837E-4</v>
      </c>
      <c r="J980" s="25">
        <f t="shared" si="44"/>
        <v>2.8126589968196593E-2</v>
      </c>
      <c r="K980" s="25">
        <f t="shared" si="46"/>
        <v>-6.9495405191464295E-3</v>
      </c>
      <c r="L980" s="25">
        <f t="shared" si="45"/>
        <v>-6949.5405191464297</v>
      </c>
      <c r="M980" s="25">
        <v>932.53045518204829</v>
      </c>
      <c r="N980" s="25"/>
    </row>
    <row r="981" spans="5:14">
      <c r="E981" s="112">
        <v>44881</v>
      </c>
      <c r="G981" s="25"/>
      <c r="H981" s="53">
        <f>'Equity+Bond_Historical'!Y981</f>
        <v>9.23769582831847E-3</v>
      </c>
      <c r="I981" s="39">
        <f t="shared" si="47"/>
        <v>8.5335024216532461E-5</v>
      </c>
      <c r="J981" s="25">
        <f t="shared" si="44"/>
        <v>2.6177080765159406E-2</v>
      </c>
      <c r="K981" s="25">
        <f t="shared" si="46"/>
        <v>2.3985439110707184E-3</v>
      </c>
      <c r="L981" s="25">
        <f t="shared" si="45"/>
        <v>2398.5439110707184</v>
      </c>
      <c r="M981" s="25">
        <v>952.46523389164201</v>
      </c>
      <c r="N981" s="25"/>
    </row>
    <row r="982" spans="5:14">
      <c r="E982" s="112">
        <v>44882</v>
      </c>
      <c r="G982" s="25"/>
      <c r="H982" s="53">
        <f>'Equity+Bond_Historical'!Y982</f>
        <v>-1.300980830443761E-2</v>
      </c>
      <c r="I982" s="39">
        <f t="shared" si="47"/>
        <v>1.6925511211821379E-4</v>
      </c>
      <c r="J982" s="25">
        <f t="shared" si="44"/>
        <v>2.4654449711878766E-2</v>
      </c>
      <c r="K982" s="25">
        <f t="shared" si="46"/>
        <v>-3.6295332737531511E-3</v>
      </c>
      <c r="L982" s="25">
        <f t="shared" si="45"/>
        <v>-3629.5332737531512</v>
      </c>
      <c r="M982" s="25">
        <v>954.23026087996789</v>
      </c>
      <c r="N982" s="25"/>
    </row>
    <row r="983" spans="5:14">
      <c r="E983" s="112">
        <v>44883</v>
      </c>
      <c r="G983" s="25"/>
      <c r="H983" s="53">
        <f>'Equity+Bond_Historical'!Y983</f>
        <v>-1.4502818679832892E-2</v>
      </c>
      <c r="I983" s="39">
        <f t="shared" si="47"/>
        <v>2.1033174966010986E-4</v>
      </c>
      <c r="J983" s="25">
        <f t="shared" si="44"/>
        <v>2.3413999433143439E-2</v>
      </c>
      <c r="K983" s="25">
        <f t="shared" si="46"/>
        <v>-4.2959399443395548E-3</v>
      </c>
      <c r="L983" s="25">
        <f t="shared" si="45"/>
        <v>-4295.939944339555</v>
      </c>
      <c r="M983" s="25">
        <v>969.38656766086444</v>
      </c>
      <c r="N983" s="25"/>
    </row>
    <row r="984" spans="5:14">
      <c r="E984" s="112">
        <v>44886</v>
      </c>
      <c r="G984" s="25"/>
      <c r="H984" s="53">
        <f>'Equity+Bond_Historical'!Y984</f>
        <v>-4.0564837746693205E-3</v>
      </c>
      <c r="I984" s="39">
        <f t="shared" si="47"/>
        <v>1.645506061415546E-5</v>
      </c>
      <c r="J984" s="25">
        <f t="shared" si="44"/>
        <v>2.1643736348631641E-2</v>
      </c>
      <c r="K984" s="25">
        <f t="shared" si="46"/>
        <v>-1.2652467702861394E-3</v>
      </c>
      <c r="L984" s="25">
        <f t="shared" si="45"/>
        <v>-1265.2467702861393</v>
      </c>
      <c r="M984" s="25">
        <v>1004.1298226583797</v>
      </c>
      <c r="N984" s="25"/>
    </row>
    <row r="985" spans="5:14">
      <c r="E985" s="112">
        <v>44887</v>
      </c>
      <c r="G985" s="25"/>
      <c r="H985" s="53">
        <f>'Equity+Bond_Historical'!Y985</f>
        <v>6.3484519856614983E-3</v>
      </c>
      <c r="I985" s="39">
        <f t="shared" si="47"/>
        <v>4.0302842614249419E-5</v>
      </c>
      <c r="J985" s="25">
        <f t="shared" si="44"/>
        <v>2.0105448292735334E-2</v>
      </c>
      <c r="K985" s="25">
        <f t="shared" si="46"/>
        <v>2.1420850096404314E-3</v>
      </c>
      <c r="L985" s="25">
        <f t="shared" si="45"/>
        <v>2142.0850096404315</v>
      </c>
      <c r="M985" s="25">
        <v>1007.6841262924704</v>
      </c>
      <c r="N985" s="25"/>
    </row>
    <row r="986" spans="5:14">
      <c r="E986" s="112">
        <v>44888</v>
      </c>
      <c r="G986" s="25"/>
      <c r="H986" s="53">
        <f>'Equity+Bond_Historical'!Y986</f>
        <v>7.9259226170101549E-3</v>
      </c>
      <c r="I986" s="39">
        <f t="shared" si="47"/>
        <v>6.2820249330833105E-5</v>
      </c>
      <c r="J986" s="25">
        <f t="shared" si="44"/>
        <v>1.8788766079593972E-2</v>
      </c>
      <c r="K986" s="25">
        <f t="shared" si="46"/>
        <v>2.8789701666591216E-3</v>
      </c>
      <c r="L986" s="25">
        <f t="shared" si="45"/>
        <v>2878.9701666591218</v>
      </c>
      <c r="M986" s="25">
        <v>1015.1007063795723</v>
      </c>
      <c r="N986" s="25"/>
    </row>
    <row r="987" spans="5:14">
      <c r="E987" s="112">
        <v>44890</v>
      </c>
      <c r="G987" s="25"/>
      <c r="H987" s="53">
        <f>'Equity+Bond_Historical'!Y987</f>
        <v>-1.7381241102398783E-2</v>
      </c>
      <c r="I987" s="39">
        <f t="shared" si="47"/>
        <v>3.0210754225971686E-4</v>
      </c>
      <c r="J987" s="25">
        <f t="shared" si="44"/>
        <v>1.858443441468164E-2</v>
      </c>
      <c r="K987" s="25">
        <f t="shared" si="46"/>
        <v>-6.7559063705213626E-3</v>
      </c>
      <c r="L987" s="25">
        <f t="shared" si="45"/>
        <v>-6755.906370521363</v>
      </c>
      <c r="M987" s="25">
        <v>1038.7781208088609</v>
      </c>
      <c r="N987" s="25"/>
    </row>
    <row r="988" spans="5:14">
      <c r="E988" s="112">
        <v>44893</v>
      </c>
      <c r="G988" s="25"/>
      <c r="H988" s="53">
        <f>'Equity+Bond_Historical'!Y988</f>
        <v>-4.3787333657873675E-3</v>
      </c>
      <c r="I988" s="39">
        <f t="shared" si="47"/>
        <v>1.9173305888659567E-5</v>
      </c>
      <c r="J988" s="25">
        <f t="shared" si="44"/>
        <v>1.7217723950042344E-2</v>
      </c>
      <c r="K988" s="25">
        <f t="shared" si="46"/>
        <v>-1.720680549802018E-3</v>
      </c>
      <c r="L988" s="25">
        <f t="shared" si="45"/>
        <v>-1720.680549802018</v>
      </c>
      <c r="M988" s="25">
        <v>1049.4379609772643</v>
      </c>
      <c r="N988" s="25"/>
    </row>
    <row r="989" spans="5:14">
      <c r="E989" s="112">
        <v>44894</v>
      </c>
      <c r="G989" s="25"/>
      <c r="H989" s="53">
        <f>'Equity+Bond_Historical'!Y989</f>
        <v>-3.7022301278254482E-2</v>
      </c>
      <c r="I989" s="39">
        <f t="shared" si="47"/>
        <v>1.3706507919378436E-3</v>
      </c>
      <c r="J989" s="25">
        <f t="shared" si="44"/>
        <v>2.1391122787445239E-2</v>
      </c>
      <c r="K989" s="25">
        <f t="shared" si="46"/>
        <v>-1.570322190483903E-2</v>
      </c>
      <c r="L989" s="25">
        <f t="shared" si="45"/>
        <v>-15703.221904839031</v>
      </c>
      <c r="M989" s="25">
        <v>1058.4495939976741</v>
      </c>
      <c r="N989" s="25"/>
    </row>
    <row r="990" spans="5:14">
      <c r="E990" s="112">
        <v>44895</v>
      </c>
      <c r="G990" s="25"/>
      <c r="H990" s="53">
        <f>'Equity+Bond_Historical'!Y990</f>
        <v>1.5140155670964224E-2</v>
      </c>
      <c r="I990" s="39">
        <f t="shared" si="47"/>
        <v>2.2922431374103016E-4</v>
      </c>
      <c r="J990" s="25">
        <f t="shared" si="44"/>
        <v>2.057490610069897E-2</v>
      </c>
      <c r="K990" s="25">
        <f t="shared" si="46"/>
        <v>5.1688967565071374E-3</v>
      </c>
      <c r="L990" s="25">
        <f t="shared" si="45"/>
        <v>5168.8967565071371</v>
      </c>
      <c r="M990" s="25">
        <v>1076.3835602087122</v>
      </c>
      <c r="N990" s="25"/>
    </row>
    <row r="991" spans="5:14">
      <c r="E991" s="112">
        <v>44896</v>
      </c>
      <c r="G991" s="25"/>
      <c r="H991" s="53">
        <f>'Equity+Bond_Historical'!Y991</f>
        <v>1.7654927657790843E-2</v>
      </c>
      <c r="I991" s="39">
        <f t="shared" si="47"/>
        <v>3.116964706018281E-4</v>
      </c>
      <c r="J991" s="25">
        <f t="shared" si="44"/>
        <v>2.0163883988085406E-2</v>
      </c>
      <c r="K991" s="25">
        <f t="shared" si="46"/>
        <v>6.2665596528269623E-3</v>
      </c>
      <c r="L991" s="25">
        <f t="shared" si="45"/>
        <v>6266.5596528269625</v>
      </c>
      <c r="M991" s="25">
        <v>1086.9450111757337</v>
      </c>
      <c r="N991" s="25"/>
    </row>
    <row r="992" spans="5:14">
      <c r="E992" s="112">
        <v>44897</v>
      </c>
      <c r="G992" s="25"/>
      <c r="H992" s="53">
        <f>'Equity+Bond_Historical'!Y992</f>
        <v>-7.2218506905532536E-3</v>
      </c>
      <c r="I992" s="39">
        <f t="shared" si="47"/>
        <v>5.2155127396644508E-5</v>
      </c>
      <c r="J992" s="25">
        <f t="shared" si="44"/>
        <v>1.8799418979631222E-2</v>
      </c>
      <c r="K992" s="25">
        <f t="shared" si="46"/>
        <v>-2.6156245977823106E-3</v>
      </c>
      <c r="L992" s="25">
        <f t="shared" si="45"/>
        <v>-2615.6245977823105</v>
      </c>
      <c r="M992" s="25">
        <v>1101.4695618402513</v>
      </c>
      <c r="N992" s="25"/>
    </row>
    <row r="993" spans="5:14">
      <c r="E993" s="112">
        <v>44900</v>
      </c>
      <c r="G993" s="25"/>
      <c r="H993" s="53">
        <f>'Equity+Bond_Historical'!Y993</f>
        <v>-5.8873060405837518E-3</v>
      </c>
      <c r="I993" s="39">
        <f t="shared" si="47"/>
        <v>3.4660372415493934E-5</v>
      </c>
      <c r="J993" s="25">
        <f t="shared" si="44"/>
        <v>1.7481547035039114E-2</v>
      </c>
      <c r="K993" s="25">
        <f t="shared" si="46"/>
        <v>-2.2870374860262345E-3</v>
      </c>
      <c r="L993" s="25">
        <f t="shared" si="45"/>
        <v>-2287.0374860262345</v>
      </c>
      <c r="M993" s="25">
        <v>1102.7262458482455</v>
      </c>
      <c r="N993" s="25"/>
    </row>
    <row r="994" spans="5:14">
      <c r="E994" s="112">
        <v>44901</v>
      </c>
      <c r="G994" s="25"/>
      <c r="H994" s="53">
        <f>'Equity+Bond_Historical'!Y994</f>
        <v>-1.9588470880766672E-2</v>
      </c>
      <c r="I994" s="39">
        <f t="shared" si="47"/>
        <v>3.8370819144664382E-4</v>
      </c>
      <c r="J994" s="25">
        <f t="shared" si="44"/>
        <v>1.7813479234684577E-2</v>
      </c>
      <c r="K994" s="25">
        <f t="shared" si="46"/>
        <v>-8.1831737032840753E-3</v>
      </c>
      <c r="L994" s="25">
        <f t="shared" si="45"/>
        <v>-8183.1737032840756</v>
      </c>
      <c r="M994" s="25">
        <v>1104.5115522641784</v>
      </c>
      <c r="N994" s="25"/>
    </row>
    <row r="995" spans="5:14">
      <c r="E995" s="112">
        <v>44902</v>
      </c>
      <c r="G995" s="25"/>
      <c r="H995" s="53">
        <f>'Equity+Bond_Historical'!Y995</f>
        <v>-1.7211611455317116E-2</v>
      </c>
      <c r="I995" s="39">
        <f t="shared" si="47"/>
        <v>2.9623956888880337E-4</v>
      </c>
      <c r="J995" s="25">
        <f t="shared" si="44"/>
        <v>1.772450200742403E-2</v>
      </c>
      <c r="K995" s="25">
        <f t="shared" si="46"/>
        <v>-7.0562487014273773E-3</v>
      </c>
      <c r="L995" s="25">
        <f t="shared" si="45"/>
        <v>-7056.2487014273775</v>
      </c>
      <c r="M995" s="25">
        <v>1138.8811229665446</v>
      </c>
      <c r="N995" s="25"/>
    </row>
    <row r="996" spans="5:14">
      <c r="E996" s="112">
        <v>44903</v>
      </c>
      <c r="G996" s="25"/>
      <c r="H996" s="53">
        <f>'Equity+Bond_Historical'!Y996</f>
        <v>-1.8920194830721227E-3</v>
      </c>
      <c r="I996" s="39">
        <f t="shared" si="47"/>
        <v>3.5797377243245024E-6</v>
      </c>
      <c r="J996" s="25">
        <f t="shared" si="44"/>
        <v>1.635760484784219E-2</v>
      </c>
      <c r="K996" s="25">
        <f t="shared" si="46"/>
        <v>-7.7956558790323236E-4</v>
      </c>
      <c r="L996" s="25">
        <f t="shared" si="45"/>
        <v>-779.56558790323231</v>
      </c>
      <c r="M996" s="25">
        <v>1155.8674221515848</v>
      </c>
      <c r="N996" s="25"/>
    </row>
    <row r="997" spans="5:14">
      <c r="E997" s="112">
        <v>44904</v>
      </c>
      <c r="G997" s="25"/>
      <c r="H997" s="53">
        <f>'Equity+Bond_Historical'!Y997</f>
        <v>6.5652780231120252E-3</v>
      </c>
      <c r="I997" s="39">
        <f t="shared" si="47"/>
        <v>4.3102875520757742E-5</v>
      </c>
      <c r="J997" s="25">
        <f t="shared" si="44"/>
        <v>1.5293821701345333E-2</v>
      </c>
      <c r="K997" s="25">
        <f t="shared" si="46"/>
        <v>2.9311261301709626E-3</v>
      </c>
      <c r="L997" s="25">
        <f t="shared" si="45"/>
        <v>2931.1261301709624</v>
      </c>
      <c r="M997" s="25">
        <v>1159.3601901043889</v>
      </c>
      <c r="N997" s="25"/>
    </row>
    <row r="998" spans="5:14">
      <c r="E998" s="112">
        <v>44907</v>
      </c>
      <c r="G998" s="25"/>
      <c r="H998" s="53">
        <f>'Equity+Bond_Historical'!Y998</f>
        <v>1.2207838150195493E-3</v>
      </c>
      <c r="I998" s="39">
        <f t="shared" si="47"/>
        <v>1.4903131230136851E-6</v>
      </c>
      <c r="J998" s="25">
        <f t="shared" si="44"/>
        <v>1.4108131763848545E-2</v>
      </c>
      <c r="K998" s="25">
        <f t="shared" si="46"/>
        <v>5.8293997464084165E-4</v>
      </c>
      <c r="L998" s="25">
        <f t="shared" si="45"/>
        <v>582.93997464084168</v>
      </c>
      <c r="M998" s="25">
        <v>1159.8946356221413</v>
      </c>
      <c r="N998" s="25"/>
    </row>
    <row r="999" spans="5:14">
      <c r="E999" s="112">
        <v>44908</v>
      </c>
      <c r="G999" s="25"/>
      <c r="H999" s="53">
        <f>'Equity+Bond_Historical'!Y999</f>
        <v>1.4706905239280752E-2</v>
      </c>
      <c r="I999" s="39">
        <f t="shared" si="47"/>
        <v>2.1629306171718363E-4</v>
      </c>
      <c r="J999" s="25">
        <f t="shared" si="44"/>
        <v>1.4199557522816441E-2</v>
      </c>
      <c r="K999" s="25">
        <f t="shared" si="46"/>
        <v>7.6129483738819519E-3</v>
      </c>
      <c r="L999" s="25">
        <f t="shared" si="45"/>
        <v>7612.9483738819517</v>
      </c>
      <c r="M999" s="25">
        <v>1168.8291863795116</v>
      </c>
      <c r="N999" s="25"/>
    </row>
    <row r="1000" spans="5:14">
      <c r="E1000" s="112">
        <v>44909</v>
      </c>
      <c r="G1000" s="25"/>
      <c r="H1000" s="53">
        <f>'Equity+Bond_Historical'!Y1000</f>
        <v>2.7531274814955861E-2</v>
      </c>
      <c r="I1000" s="39">
        <f t="shared" si="47"/>
        <v>7.5797109293662289E-4</v>
      </c>
      <c r="J1000" s="25">
        <f t="shared" si="44"/>
        <v>1.688428211999848E-2</v>
      </c>
      <c r="K1000" s="25">
        <f t="shared" si="46"/>
        <v>1.4159652911058718E-2</v>
      </c>
      <c r="L1000" s="25">
        <f t="shared" si="45"/>
        <v>14159.652911058718</v>
      </c>
      <c r="M1000" s="25">
        <v>1182.2537178937837</v>
      </c>
      <c r="N1000" s="25"/>
    </row>
    <row r="1001" spans="5:14">
      <c r="E1001" s="112">
        <v>44910</v>
      </c>
      <c r="G1001" s="25"/>
      <c r="H1001" s="53">
        <f>'Equity+Bond_Historical'!Y1001</f>
        <v>-2.3593590642657179E-2</v>
      </c>
      <c r="I1001" s="39">
        <f t="shared" si="47"/>
        <v>5.5665751941328041E-4</v>
      </c>
      <c r="J1001" s="25">
        <f t="shared" si="44"/>
        <v>1.8050367398297948E-2</v>
      </c>
      <c r="K1001" s="25">
        <f t="shared" si="46"/>
        <v>-1.0204988919132746E-2</v>
      </c>
      <c r="L1001" s="25">
        <f t="shared" si="45"/>
        <v>-10204.988919132746</v>
      </c>
      <c r="M1001" s="25">
        <v>1202.2537507189866</v>
      </c>
      <c r="N1001" s="25"/>
    </row>
    <row r="1002" spans="5:14">
      <c r="E1002" s="112">
        <v>44911</v>
      </c>
      <c r="G1002" s="25"/>
      <c r="H1002" s="53">
        <f>'Equity+Bond_Historical'!Y1002</f>
        <v>-8.2877729928119669E-3</v>
      </c>
      <c r="I1002" s="39">
        <f t="shared" si="47"/>
        <v>6.8687181180383428E-5</v>
      </c>
      <c r="J1002" s="25">
        <f t="shared" si="44"/>
        <v>1.6948347291360428E-2</v>
      </c>
      <c r="K1002" s="25">
        <f t="shared" si="46"/>
        <v>-3.3531493595715845E-3</v>
      </c>
      <c r="L1002" s="25">
        <f t="shared" si="45"/>
        <v>-3353.1493595715847</v>
      </c>
      <c r="M1002" s="25">
        <v>1233.7588687483847</v>
      </c>
      <c r="N1002" s="25"/>
    </row>
    <row r="1003" spans="5:14">
      <c r="E1003" s="112">
        <v>44914</v>
      </c>
      <c r="G1003" s="25"/>
      <c r="H1003" s="53">
        <f>'Equity+Bond_Historical'!Y1003</f>
        <v>-1.4118244836841994E-2</v>
      </c>
      <c r="I1003" s="39">
        <f t="shared" si="47"/>
        <v>1.9932483727301561E-4</v>
      </c>
      <c r="J1003" s="25">
        <f t="shared" si="44"/>
        <v>1.6554704168701778E-2</v>
      </c>
      <c r="K1003" s="25">
        <f t="shared" si="46"/>
        <v>-6.0835131642987712E-3</v>
      </c>
      <c r="L1003" s="25">
        <f t="shared" si="45"/>
        <v>-6083.5131642987708</v>
      </c>
      <c r="M1003" s="25">
        <v>1246.3085708907961</v>
      </c>
      <c r="N1003" s="25"/>
    </row>
    <row r="1004" spans="5:14">
      <c r="E1004" s="112">
        <v>44915</v>
      </c>
      <c r="G1004" s="25"/>
      <c r="H1004" s="53">
        <f>'Equity+Bond_Historical'!Y1004</f>
        <v>-1.4210170277157756E-2</v>
      </c>
      <c r="I1004" s="39">
        <f t="shared" si="47"/>
        <v>2.0192893930581773E-4</v>
      </c>
      <c r="J1004" s="25">
        <f t="shared" si="44"/>
        <v>1.6224636713717808E-2</v>
      </c>
      <c r="K1004" s="25">
        <f t="shared" si="46"/>
        <v>-6.2687212033179854E-3</v>
      </c>
      <c r="L1004" s="25">
        <f t="shared" si="45"/>
        <v>-6268.7212033179858</v>
      </c>
      <c r="M1004" s="25">
        <v>1264.1005760925818</v>
      </c>
      <c r="N1004" s="25"/>
    </row>
    <row r="1005" spans="5:14">
      <c r="E1005" s="112">
        <v>44916</v>
      </c>
      <c r="G1005" s="25"/>
      <c r="H1005" s="53">
        <f>'Equity+Bond_Historical'!Y1005</f>
        <v>-5.2122124747222276E-3</v>
      </c>
      <c r="I1005" s="39">
        <f t="shared" si="47"/>
        <v>2.716715888165001E-5</v>
      </c>
      <c r="J1005" s="25">
        <f t="shared" si="44"/>
        <v>1.5093975117594085E-2</v>
      </c>
      <c r="K1005" s="25">
        <f t="shared" si="46"/>
        <v>-2.3461092279649068E-3</v>
      </c>
      <c r="L1005" s="25">
        <f t="shared" si="45"/>
        <v>-2346.1092279649069</v>
      </c>
      <c r="M1005" s="25">
        <v>1277.5546345852765</v>
      </c>
      <c r="N1005" s="25"/>
    </row>
    <row r="1006" spans="5:14">
      <c r="E1006" s="112">
        <v>44917</v>
      </c>
      <c r="G1006" s="25"/>
      <c r="H1006" s="53">
        <f>'Equity+Bond_Historical'!Y1006</f>
        <v>7.0951519974107946E-3</v>
      </c>
      <c r="I1006" s="39">
        <f t="shared" si="47"/>
        <v>5.0341181866362388E-5</v>
      </c>
      <c r="J1006" s="25">
        <f t="shared" si="44"/>
        <v>1.4184676570261352E-2</v>
      </c>
      <c r="K1006" s="25">
        <f t="shared" si="46"/>
        <v>3.4328843408553138E-3</v>
      </c>
      <c r="L1006" s="25">
        <f t="shared" si="45"/>
        <v>3432.8843408553139</v>
      </c>
      <c r="M1006" s="25">
        <v>1299.5897791398797</v>
      </c>
      <c r="N1006" s="25"/>
    </row>
    <row r="1007" spans="5:14">
      <c r="E1007" s="112">
        <v>44918</v>
      </c>
      <c r="G1007" s="25"/>
      <c r="H1007" s="53">
        <f>'Equity+Bond_Historical'!Y1007</f>
        <v>-4.4916057788244148E-3</v>
      </c>
      <c r="I1007" s="39">
        <f t="shared" si="47"/>
        <v>2.0174522472368877E-5</v>
      </c>
      <c r="J1007" s="25">
        <f t="shared" si="44"/>
        <v>1.3192818893751951E-2</v>
      </c>
      <c r="K1007" s="25">
        <f t="shared" si="46"/>
        <v>-2.3125082557312942E-3</v>
      </c>
      <c r="L1007" s="25">
        <f t="shared" si="45"/>
        <v>-2312.5082557312944</v>
      </c>
      <c r="M1007" s="25">
        <v>1304.4581672941633</v>
      </c>
      <c r="N1007" s="25"/>
    </row>
    <row r="1008" spans="5:14">
      <c r="E1008" s="112">
        <v>44922</v>
      </c>
      <c r="G1008" s="25"/>
      <c r="H1008" s="53">
        <f>'Equity+Bond_Historical'!Y1008</f>
        <v>1.485090069944589E-2</v>
      </c>
      <c r="I1008" s="39">
        <f t="shared" si="47"/>
        <v>2.2054925158480242E-4</v>
      </c>
      <c r="J1008" s="25">
        <f t="shared" si="44"/>
        <v>1.345456381851742E-2</v>
      </c>
      <c r="K1008" s="25">
        <f t="shared" si="46"/>
        <v>8.2208418077822139E-3</v>
      </c>
      <c r="L1008" s="25">
        <f t="shared" si="45"/>
        <v>8220.8418077822134</v>
      </c>
      <c r="M1008" s="25">
        <v>1308.9769860557508</v>
      </c>
      <c r="N1008" s="25"/>
    </row>
    <row r="1009" spans="5:14">
      <c r="E1009" s="112">
        <v>44923</v>
      </c>
      <c r="G1009" s="25"/>
      <c r="H1009" s="53">
        <f>'Equity+Bond_Historical'!Y1009</f>
        <v>1.0895410988118427E-3</v>
      </c>
      <c r="I1009" s="39">
        <f t="shared" si="47"/>
        <v>1.1870998060001175E-6</v>
      </c>
      <c r="J1009" s="25">
        <f t="shared" si="44"/>
        <v>1.2411670289911603E-2</v>
      </c>
      <c r="K1009" s="25">
        <f t="shared" si="46"/>
        <v>5.9139151841092847E-4</v>
      </c>
      <c r="L1009" s="25">
        <f t="shared" si="45"/>
        <v>591.39151841092848</v>
      </c>
      <c r="M1009" s="25">
        <v>1328.5592832449056</v>
      </c>
      <c r="N1009" s="25"/>
    </row>
    <row r="1010" spans="5:14">
      <c r="E1010" s="112">
        <v>44924</v>
      </c>
      <c r="G1010" s="25"/>
      <c r="H1010" s="53">
        <f>'Equity+Bond_Historical'!Y1010</f>
        <v>-1.1220133552093487E-3</v>
      </c>
      <c r="I1010" s="39">
        <f t="shared" si="47"/>
        <v>1.2589139692681402E-6</v>
      </c>
      <c r="J1010" s="25">
        <f t="shared" si="44"/>
        <v>1.1451242839667817E-2</v>
      </c>
      <c r="K1010" s="25">
        <f t="shared" si="46"/>
        <v>-6.6018992709613591E-4</v>
      </c>
      <c r="L1010" s="25">
        <f t="shared" si="45"/>
        <v>-660.18992709613588</v>
      </c>
      <c r="M1010" s="25">
        <v>1372.9782473396056</v>
      </c>
      <c r="N1010" s="25"/>
    </row>
    <row r="1011" spans="5:14">
      <c r="E1011" s="112">
        <v>44925</v>
      </c>
      <c r="G1011" s="25"/>
      <c r="H1011" s="53">
        <f>'Equity+Bond_Historical'!Y1011</f>
        <v>2.2358299810891075E-2</v>
      </c>
      <c r="I1011" s="39">
        <f t="shared" si="47"/>
        <v>4.9989357043369188E-4</v>
      </c>
      <c r="J1011" s="25">
        <f t="shared" si="44"/>
        <v>1.3654499395881954E-2</v>
      </c>
      <c r="K1011" s="25">
        <f t="shared" si="46"/>
        <v>1.4258940230307658E-2</v>
      </c>
      <c r="L1011" s="25">
        <f t="shared" si="45"/>
        <v>14258.940230307659</v>
      </c>
      <c r="M1011" s="25">
        <v>1376.0691271087487</v>
      </c>
      <c r="N1011" s="25"/>
    </row>
    <row r="1012" spans="5:14">
      <c r="E1012" s="112">
        <v>44929</v>
      </c>
      <c r="G1012" s="25"/>
      <c r="H1012" s="53">
        <f>'Equity+Bond_Historical'!Y1012</f>
        <v>-4.6202064884524512E-3</v>
      </c>
      <c r="I1012" s="39">
        <f t="shared" si="47"/>
        <v>2.1346307995938129E-5</v>
      </c>
      <c r="J1012" s="25">
        <f t="shared" si="44"/>
        <v>1.2715364599126143E-2</v>
      </c>
      <c r="K1012" s="25">
        <f t="shared" si="46"/>
        <v>-2.4710794031235681E-3</v>
      </c>
      <c r="L1012" s="25">
        <f t="shared" si="45"/>
        <v>-2471.0794031235682</v>
      </c>
      <c r="M1012" s="25">
        <v>1379.5023183362096</v>
      </c>
      <c r="N1012" s="25"/>
    </row>
    <row r="1013" spans="5:14">
      <c r="E1013" s="112">
        <v>44930</v>
      </c>
      <c r="G1013" s="25"/>
      <c r="H1013" s="53">
        <f>'Equity+Bond_Historical'!Y1013</f>
        <v>6.1325898978667279E-3</v>
      </c>
      <c r="I1013" s="39">
        <f t="shared" si="47"/>
        <v>3.7608658855417045E-5</v>
      </c>
      <c r="J1013" s="25">
        <f t="shared" si="44"/>
        <v>1.1961175576995612E-2</v>
      </c>
      <c r="K1013" s="25">
        <f t="shared" si="46"/>
        <v>3.5222177661842088E-3</v>
      </c>
      <c r="L1013" s="25">
        <f t="shared" si="45"/>
        <v>3522.2177661842088</v>
      </c>
      <c r="M1013" s="25">
        <v>1388.7749702062868</v>
      </c>
      <c r="N1013" s="25"/>
    </row>
    <row r="1014" spans="5:14">
      <c r="E1014" s="112">
        <v>44931</v>
      </c>
      <c r="G1014" s="25"/>
      <c r="H1014" s="53">
        <f>'Equity+Bond_Historical'!Y1014</f>
        <v>2.2394350439304943E-2</v>
      </c>
      <c r="I1014" s="39">
        <f t="shared" si="47"/>
        <v>5.0150693159839747E-4</v>
      </c>
      <c r="J1014" s="25">
        <f t="shared" si="44"/>
        <v>1.402980052409579E-2</v>
      </c>
      <c r="K1014" s="25">
        <f t="shared" si="46"/>
        <v>1.3673059456160281E-2</v>
      </c>
      <c r="L1014" s="25">
        <f t="shared" si="45"/>
        <v>13673.059456160281</v>
      </c>
      <c r="M1014" s="25">
        <v>1431.9576282548924</v>
      </c>
      <c r="N1014" s="25"/>
    </row>
    <row r="1015" spans="5:14">
      <c r="E1015" s="112">
        <v>44932</v>
      </c>
      <c r="G1015" s="25"/>
      <c r="H1015" s="53">
        <f>'Equity+Bond_Historical'!Y1015</f>
        <v>4.0300963608197486E-3</v>
      </c>
      <c r="I1015" s="39">
        <f t="shared" si="47"/>
        <v>1.6241676677492583E-5</v>
      </c>
      <c r="J1015" s="25">
        <f t="shared" ref="J1015:J1078" si="48">SQRT((1-$C$3)*SUMPRODUCT(I516:I1015,$G$3:$G$502))</f>
        <v>1.3028670647293784E-2</v>
      </c>
      <c r="K1015" s="25">
        <f t="shared" si="46"/>
        <v>2.0978045923340581E-3</v>
      </c>
      <c r="L1015" s="25">
        <f t="shared" si="45"/>
        <v>2097.8045923340583</v>
      </c>
      <c r="M1015" s="25">
        <v>1448.2810199547123</v>
      </c>
      <c r="N1015" s="25"/>
    </row>
    <row r="1016" spans="5:14">
      <c r="E1016" s="112">
        <v>44935</v>
      </c>
      <c r="G1016" s="25"/>
      <c r="H1016" s="53">
        <f>'Equity+Bond_Historical'!Y1016</f>
        <v>1.7588195880883221E-2</v>
      </c>
      <c r="I1016" s="39">
        <f t="shared" si="47"/>
        <v>3.093446343443175E-4</v>
      </c>
      <c r="J1016" s="25">
        <f t="shared" si="48"/>
        <v>1.3808910715981693E-2</v>
      </c>
      <c r="K1016" s="25">
        <f t="shared" si="46"/>
        <v>9.8587598051695438E-3</v>
      </c>
      <c r="L1016" s="25">
        <f t="shared" ref="L1016:L1079" si="49">K1016*$C$5</f>
        <v>9858.7598051695441</v>
      </c>
      <c r="M1016" s="25">
        <v>1451.4501202927383</v>
      </c>
      <c r="N1016" s="25"/>
    </row>
    <row r="1017" spans="5:14">
      <c r="E1017" s="112">
        <v>44936</v>
      </c>
      <c r="G1017" s="25"/>
      <c r="H1017" s="53">
        <f>'Equity+Bond_Historical'!Y1017</f>
        <v>9.4613910064456639E-4</v>
      </c>
      <c r="I1017" s="39">
        <f t="shared" si="47"/>
        <v>8.9517919776850891E-7</v>
      </c>
      <c r="J1017" s="25">
        <f t="shared" si="48"/>
        <v>1.2736459074928408E-2</v>
      </c>
      <c r="K1017" s="25">
        <f t="shared" ref="K1017:K1080" si="50">H1017*$J$1321/J1016</f>
        <v>5.0037622554730823E-4</v>
      </c>
      <c r="L1017" s="25">
        <f t="shared" si="49"/>
        <v>500.37622554730825</v>
      </c>
      <c r="M1017" s="25">
        <v>1454.3153684344486</v>
      </c>
      <c r="N1017" s="25"/>
    </row>
    <row r="1018" spans="5:14">
      <c r="E1018" s="112">
        <v>44937</v>
      </c>
      <c r="G1018" s="25"/>
      <c r="H1018" s="53">
        <f>'Equity+Bond_Historical'!Y1018</f>
        <v>2.1228707778980296E-3</v>
      </c>
      <c r="I1018" s="39">
        <f t="shared" si="47"/>
        <v>4.5065803396533852E-6</v>
      </c>
      <c r="J1018" s="25">
        <f t="shared" si="48"/>
        <v>1.1771183812734183E-2</v>
      </c>
      <c r="K1018" s="25">
        <f t="shared" si="50"/>
        <v>1.2172392620867401E-3</v>
      </c>
      <c r="L1018" s="25">
        <f t="shared" si="49"/>
        <v>1217.2392620867402</v>
      </c>
      <c r="M1018" s="25">
        <v>1459.2687235821697</v>
      </c>
      <c r="N1018" s="25"/>
    </row>
    <row r="1019" spans="5:14">
      <c r="E1019" s="112">
        <v>44938</v>
      </c>
      <c r="G1019" s="25"/>
      <c r="H1019" s="53">
        <f>'Equity+Bond_Historical'!Y1019</f>
        <v>3.1042139827775175E-2</v>
      </c>
      <c r="I1019" s="39">
        <f t="shared" si="47"/>
        <v>9.6361444508714575E-4</v>
      </c>
      <c r="J1019" s="25">
        <f t="shared" si="48"/>
        <v>1.6196259440477943E-2</v>
      </c>
      <c r="K1019" s="25">
        <f t="shared" si="50"/>
        <v>1.9258950062017853E-2</v>
      </c>
      <c r="L1019" s="25">
        <f t="shared" si="49"/>
        <v>19258.950062017851</v>
      </c>
      <c r="M1019" s="25">
        <v>1463.7425335133057</v>
      </c>
      <c r="N1019" s="25"/>
    </row>
    <row r="1020" spans="5:14">
      <c r="E1020" s="112">
        <v>44939</v>
      </c>
      <c r="G1020" s="25"/>
      <c r="H1020" s="53">
        <f>'Equity+Bond_Historical'!Y1020</f>
        <v>1.1787396037638139E-2</v>
      </c>
      <c r="I1020" s="39">
        <f t="shared" si="47"/>
        <v>1.3894270534812732E-4</v>
      </c>
      <c r="J1020" s="25">
        <f t="shared" si="48"/>
        <v>1.5614493353484105E-2</v>
      </c>
      <c r="K1020" s="25">
        <f t="shared" si="50"/>
        <v>5.3150119847545779E-3</v>
      </c>
      <c r="L1020" s="25">
        <f t="shared" si="49"/>
        <v>5315.0119847545775</v>
      </c>
      <c r="M1020" s="25">
        <v>1466.0619376029672</v>
      </c>
      <c r="N1020" s="25"/>
    </row>
    <row r="1021" spans="5:14">
      <c r="E1021" s="112">
        <v>44943</v>
      </c>
      <c r="G1021" s="25"/>
      <c r="H1021" s="53">
        <f>'Equity+Bond_Historical'!Y1021</f>
        <v>3.5337232370457831E-3</v>
      </c>
      <c r="I1021" s="39">
        <f t="shared" si="47"/>
        <v>1.2487199916037327E-5</v>
      </c>
      <c r="J1021" s="25">
        <f t="shared" si="48"/>
        <v>1.4460761469248603E-2</v>
      </c>
      <c r="K1021" s="25">
        <f t="shared" si="50"/>
        <v>1.6527445467414445E-3</v>
      </c>
      <c r="L1021" s="25">
        <f t="shared" si="49"/>
        <v>1652.7445467414445</v>
      </c>
      <c r="M1021" s="25">
        <v>1481.9873608164553</v>
      </c>
      <c r="N1021" s="25"/>
    </row>
    <row r="1022" spans="5:14">
      <c r="E1022" s="112">
        <v>44944</v>
      </c>
      <c r="G1022" s="25"/>
      <c r="H1022" s="53">
        <f>'Equity+Bond_Historical'!Y1022</f>
        <v>-9.3735840594886908E-3</v>
      </c>
      <c r="I1022" s="39">
        <f t="shared" si="47"/>
        <v>8.7864078120300482E-5</v>
      </c>
      <c r="J1022" s="25">
        <f t="shared" si="48"/>
        <v>1.3817604374419406E-2</v>
      </c>
      <c r="K1022" s="25">
        <f t="shared" si="50"/>
        <v>-4.733862220287946E-3</v>
      </c>
      <c r="L1022" s="25">
        <f t="shared" si="49"/>
        <v>-4733.862220287946</v>
      </c>
      <c r="M1022" s="25">
        <v>1498.5439312712926</v>
      </c>
      <c r="N1022" s="25"/>
    </row>
    <row r="1023" spans="5:14">
      <c r="E1023" s="112">
        <v>44945</v>
      </c>
      <c r="G1023" s="25"/>
      <c r="H1023" s="53">
        <f>'Equity+Bond_Historical'!Y1023</f>
        <v>-9.7874401455679341E-3</v>
      </c>
      <c r="I1023" s="39">
        <f t="shared" si="47"/>
        <v>9.5793984603074862E-5</v>
      </c>
      <c r="J1023" s="25">
        <f t="shared" si="48"/>
        <v>1.3291213629358282E-2</v>
      </c>
      <c r="K1023" s="25">
        <f t="shared" si="50"/>
        <v>-5.1729402610780463E-3</v>
      </c>
      <c r="L1023" s="25">
        <f t="shared" si="49"/>
        <v>-5172.9402610780462</v>
      </c>
      <c r="M1023" s="25">
        <v>1561.314600107836</v>
      </c>
      <c r="N1023" s="25"/>
    </row>
    <row r="1024" spans="5:14">
      <c r="E1024" s="112">
        <v>44946</v>
      </c>
      <c r="G1024" s="25"/>
      <c r="H1024" s="53">
        <f>'Equity+Bond_Historical'!Y1024</f>
        <v>1.1566506489435137E-2</v>
      </c>
      <c r="I1024" s="39">
        <f t="shared" si="47"/>
        <v>1.3378407237014513E-4</v>
      </c>
      <c r="J1024" s="25">
        <f t="shared" si="48"/>
        <v>1.3047050112403771E-2</v>
      </c>
      <c r="K1024" s="25">
        <f t="shared" si="50"/>
        <v>6.3553381785308042E-3</v>
      </c>
      <c r="L1024" s="25">
        <f t="shared" si="49"/>
        <v>6355.3381785308038</v>
      </c>
      <c r="M1024" s="25">
        <v>1573.910719477874</v>
      </c>
      <c r="N1024" s="25"/>
    </row>
    <row r="1025" spans="5:14">
      <c r="E1025" s="112">
        <v>44949</v>
      </c>
      <c r="G1025" s="25"/>
      <c r="H1025" s="53">
        <f>'Equity+Bond_Historical'!Y1025</f>
        <v>-1.9578734598658817E-3</v>
      </c>
      <c r="I1025" s="39">
        <f t="shared" si="47"/>
        <v>3.8332684848471979E-6</v>
      </c>
      <c r="J1025" s="25">
        <f t="shared" si="48"/>
        <v>1.2052662751979996E-2</v>
      </c>
      <c r="K1025" s="25">
        <f t="shared" si="50"/>
        <v>-1.0959062065601848E-3</v>
      </c>
      <c r="L1025" s="25">
        <f t="shared" si="49"/>
        <v>-1095.9062065601847</v>
      </c>
      <c r="M1025" s="25">
        <v>1582.4082517300751</v>
      </c>
      <c r="N1025" s="25"/>
    </row>
    <row r="1026" spans="5:14">
      <c r="E1026" s="112">
        <v>44950</v>
      </c>
      <c r="G1026" s="25"/>
      <c r="H1026" s="53">
        <f>'Equity+Bond_Historical'!Y1026</f>
        <v>-2.4679169950988468E-3</v>
      </c>
      <c r="I1026" s="39">
        <f t="shared" si="47"/>
        <v>6.0906142946977215E-6</v>
      </c>
      <c r="J1026" s="25">
        <f t="shared" si="48"/>
        <v>1.1153038583508343E-2</v>
      </c>
      <c r="K1026" s="25">
        <f t="shared" si="50"/>
        <v>-1.4953699247605564E-3</v>
      </c>
      <c r="L1026" s="25">
        <f t="shared" si="49"/>
        <v>-1495.3699247605564</v>
      </c>
      <c r="M1026" s="25">
        <v>1602.524999043148</v>
      </c>
      <c r="N1026" s="25"/>
    </row>
    <row r="1027" spans="5:14">
      <c r="E1027" s="112">
        <v>44951</v>
      </c>
      <c r="G1027" s="25"/>
      <c r="H1027" s="53">
        <f>'Equity+Bond_Historical'!Y1027</f>
        <v>-3.3966421030052537E-3</v>
      </c>
      <c r="I1027" s="39">
        <f t="shared" si="47"/>
        <v>1.1537177575907952E-5</v>
      </c>
      <c r="J1027" s="25">
        <f t="shared" si="48"/>
        <v>1.0366402743229116E-2</v>
      </c>
      <c r="K1027" s="25">
        <f t="shared" si="50"/>
        <v>-2.2241172663671422E-3</v>
      </c>
      <c r="L1027" s="25">
        <f t="shared" si="49"/>
        <v>-2224.1172663671423</v>
      </c>
      <c r="M1027" s="25">
        <v>1602.5749364480102</v>
      </c>
      <c r="N1027" s="25"/>
    </row>
    <row r="1028" spans="5:14">
      <c r="E1028" s="112">
        <v>44952</v>
      </c>
      <c r="G1028" s="25"/>
      <c r="H1028" s="53">
        <f>'Equity+Bond_Historical'!Y1028</f>
        <v>4.5912275551738616E-3</v>
      </c>
      <c r="I1028" s="39">
        <f t="shared" ref="I1028:I1091" si="51">H1028^2</f>
        <v>2.1079370463387752E-5</v>
      </c>
      <c r="J1028" s="25">
        <f t="shared" si="48"/>
        <v>9.721361300204413E-3</v>
      </c>
      <c r="K1028" s="25">
        <f t="shared" si="50"/>
        <v>3.2344604002766809E-3</v>
      </c>
      <c r="L1028" s="25">
        <f t="shared" si="49"/>
        <v>3234.460400276681</v>
      </c>
      <c r="M1028" s="25">
        <v>1627.5620822122917</v>
      </c>
      <c r="N1028" s="25"/>
    </row>
    <row r="1029" spans="5:14">
      <c r="E1029" s="112">
        <v>44953</v>
      </c>
      <c r="G1029" s="25"/>
      <c r="H1029" s="53">
        <f>'Equity+Bond_Historical'!Y1029</f>
        <v>1.03698385489335E-2</v>
      </c>
      <c r="I1029" s="39">
        <f t="shared" si="51"/>
        <v>1.0753355153094724E-4</v>
      </c>
      <c r="J1029" s="25">
        <f t="shared" si="48"/>
        <v>9.8213628600814507E-3</v>
      </c>
      <c r="K1029" s="25">
        <f t="shared" si="50"/>
        <v>7.790153373955359E-3</v>
      </c>
      <c r="L1029" s="25">
        <f t="shared" si="49"/>
        <v>7790.1533739553588</v>
      </c>
      <c r="M1029" s="25">
        <v>1654.4203331392134</v>
      </c>
      <c r="N1029" s="25"/>
    </row>
    <row r="1030" spans="5:14">
      <c r="E1030" s="112">
        <v>44956</v>
      </c>
      <c r="G1030" s="25"/>
      <c r="H1030" s="53">
        <f>'Equity+Bond_Historical'!Y1030</f>
        <v>-1.5313169992773172E-3</v>
      </c>
      <c r="I1030" s="39">
        <f t="shared" si="51"/>
        <v>2.344931752275687E-6</v>
      </c>
      <c r="J1030" s="25">
        <f t="shared" si="48"/>
        <v>9.0742510945984161E-3</v>
      </c>
      <c r="K1030" s="25">
        <f t="shared" si="50"/>
        <v>-1.1386609963298325E-3</v>
      </c>
      <c r="L1030" s="25">
        <f t="shared" si="49"/>
        <v>-1138.6609963298326</v>
      </c>
      <c r="M1030" s="25">
        <v>1662.5467969911867</v>
      </c>
      <c r="N1030" s="25"/>
    </row>
    <row r="1031" spans="5:14">
      <c r="E1031" s="112">
        <v>44957</v>
      </c>
      <c r="G1031" s="25"/>
      <c r="H1031" s="53">
        <f>'Equity+Bond_Historical'!Y1031</f>
        <v>-2.3907595301796904E-2</v>
      </c>
      <c r="I1031" s="39">
        <f t="shared" si="51"/>
        <v>5.7157311311450141E-4</v>
      </c>
      <c r="J1031" s="25">
        <f t="shared" si="48"/>
        <v>1.2479050242539402E-2</v>
      </c>
      <c r="K1031" s="25">
        <f t="shared" si="50"/>
        <v>-1.9240936257547012E-2</v>
      </c>
      <c r="L1031" s="25">
        <f t="shared" si="49"/>
        <v>-19240.936257547011</v>
      </c>
      <c r="M1031" s="25">
        <v>1662.820428167747</v>
      </c>
      <c r="N1031" s="25"/>
    </row>
    <row r="1032" spans="5:14">
      <c r="E1032" s="112">
        <v>44958</v>
      </c>
      <c r="G1032" s="25"/>
      <c r="H1032" s="53">
        <f>'Equity+Bond_Historical'!Y1032</f>
        <v>2.1002314408174509E-2</v>
      </c>
      <c r="I1032" s="39">
        <f t="shared" si="51"/>
        <v>4.4109721049981457E-4</v>
      </c>
      <c r="J1032" s="25">
        <f t="shared" si="48"/>
        <v>1.4090148057682769E-2</v>
      </c>
      <c r="K1032" s="25">
        <f t="shared" si="50"/>
        <v>1.2290985889490008E-2</v>
      </c>
      <c r="L1032" s="25">
        <f t="shared" si="49"/>
        <v>12290.985889490008</v>
      </c>
      <c r="M1032" s="25">
        <v>1672.4645475253351</v>
      </c>
      <c r="N1032" s="25"/>
    </row>
    <row r="1033" spans="5:14">
      <c r="E1033" s="112">
        <v>44959</v>
      </c>
      <c r="G1033" s="25"/>
      <c r="H1033" s="53">
        <f>'Equity+Bond_Historical'!Y1033</f>
        <v>4.1602960532233111E-3</v>
      </c>
      <c r="I1033" s="39">
        <f t="shared" si="51"/>
        <v>1.7308063250465461E-5</v>
      </c>
      <c r="J1033" s="25">
        <f t="shared" si="48"/>
        <v>1.309002066201112E-2</v>
      </c>
      <c r="K1033" s="25">
        <f t="shared" si="50"/>
        <v>2.1563029539412542E-3</v>
      </c>
      <c r="L1033" s="25">
        <f t="shared" si="49"/>
        <v>2156.3029539412541</v>
      </c>
      <c r="M1033" s="25">
        <v>1679.9866763190334</v>
      </c>
      <c r="N1033" s="25"/>
    </row>
    <row r="1034" spans="5:14">
      <c r="E1034" s="112">
        <v>44960</v>
      </c>
      <c r="G1034" s="25"/>
      <c r="H1034" s="53">
        <f>'Equity+Bond_Historical'!Y1034</f>
        <v>1.9187866581189018E-2</v>
      </c>
      <c r="I1034" s="39">
        <f t="shared" si="51"/>
        <v>3.6817422393751033E-4</v>
      </c>
      <c r="J1034" s="25">
        <f t="shared" si="48"/>
        <v>1.4172948824529174E-2</v>
      </c>
      <c r="K1034" s="25">
        <f t="shared" si="50"/>
        <v>1.0705019325440148E-2</v>
      </c>
      <c r="L1034" s="25">
        <f t="shared" si="49"/>
        <v>10705.019325440149</v>
      </c>
      <c r="M1034" s="25">
        <v>1728.1269555129945</v>
      </c>
      <c r="N1034" s="25"/>
    </row>
    <row r="1035" spans="5:14">
      <c r="E1035" s="112">
        <v>44963</v>
      </c>
      <c r="G1035" s="25"/>
      <c r="H1035" s="53">
        <f>'Equity+Bond_Historical'!Y1035</f>
        <v>-1.828792477249196E-2</v>
      </c>
      <c r="I1035" s="39">
        <f t="shared" si="51"/>
        <v>3.3444819248432508E-4</v>
      </c>
      <c r="J1035" s="25">
        <f t="shared" si="48"/>
        <v>1.4863002237030151E-2</v>
      </c>
      <c r="K1035" s="25">
        <f t="shared" si="50"/>
        <v>-9.4233496397403711E-3</v>
      </c>
      <c r="L1035" s="25">
        <f t="shared" si="49"/>
        <v>-9423.3496397403705</v>
      </c>
      <c r="M1035" s="25">
        <v>1731.0085522358797</v>
      </c>
      <c r="N1035" s="25"/>
    </row>
    <row r="1036" spans="5:14">
      <c r="E1036" s="112">
        <v>44964</v>
      </c>
      <c r="G1036" s="25"/>
      <c r="H1036" s="53">
        <f>'Equity+Bond_Historical'!Y1036</f>
        <v>-1.2027220773829833E-2</v>
      </c>
      <c r="I1036" s="39">
        <f t="shared" si="51"/>
        <v>1.4465403954244389E-4</v>
      </c>
      <c r="J1036" s="25">
        <f t="shared" si="48"/>
        <v>1.4473099740713298E-2</v>
      </c>
      <c r="K1036" s="25">
        <f t="shared" si="50"/>
        <v>-5.9096238339670136E-3</v>
      </c>
      <c r="L1036" s="25">
        <f t="shared" si="49"/>
        <v>-5909.6238339670135</v>
      </c>
      <c r="M1036" s="25">
        <v>1768.4843565821818</v>
      </c>
      <c r="N1036" s="25"/>
    </row>
    <row r="1037" spans="5:14">
      <c r="E1037" s="112">
        <v>44965</v>
      </c>
      <c r="G1037" s="25"/>
      <c r="H1037" s="53">
        <f>'Equity+Bond_Historical'!Y1037</f>
        <v>4.1271126125763224E-2</v>
      </c>
      <c r="I1037" s="39">
        <f t="shared" si="51"/>
        <v>1.7033058516886558E-3</v>
      </c>
      <c r="J1037" s="25">
        <f t="shared" si="48"/>
        <v>2.0821765089498016E-2</v>
      </c>
      <c r="K1037" s="25">
        <f t="shared" si="50"/>
        <v>2.0825040844339861E-2</v>
      </c>
      <c r="L1037" s="25">
        <f t="shared" si="49"/>
        <v>20825.040844339863</v>
      </c>
      <c r="M1037" s="25">
        <v>1769.8377950373861</v>
      </c>
      <c r="N1037" s="25"/>
    </row>
    <row r="1038" spans="5:14">
      <c r="E1038" s="112">
        <v>44966</v>
      </c>
      <c r="G1038" s="25"/>
      <c r="H1038" s="53">
        <f>'Equity+Bond_Historical'!Y1038</f>
        <v>-6.7892336016907263E-3</v>
      </c>
      <c r="I1038" s="39">
        <f t="shared" si="51"/>
        <v>4.609369289832643E-5</v>
      </c>
      <c r="J1038" s="25">
        <f t="shared" si="48"/>
        <v>1.9375966302629957E-2</v>
      </c>
      <c r="K1038" s="25">
        <f t="shared" si="50"/>
        <v>-2.3812462396650609E-3</v>
      </c>
      <c r="L1038" s="25">
        <f t="shared" si="49"/>
        <v>-2381.2462396650608</v>
      </c>
      <c r="M1038" s="25">
        <v>1800.2586978187155</v>
      </c>
      <c r="N1038" s="25"/>
    </row>
    <row r="1039" spans="5:14">
      <c r="E1039" s="112">
        <v>44967</v>
      </c>
      <c r="G1039" s="25"/>
      <c r="H1039" s="53">
        <f>'Equity+Bond_Historical'!Y1039</f>
        <v>-1.8616684200053964E-2</v>
      </c>
      <c r="I1039" s="39">
        <f t="shared" si="51"/>
        <v>3.4658093060453894E-4</v>
      </c>
      <c r="J1039" s="25">
        <f t="shared" si="48"/>
        <v>1.9263981915150219E-2</v>
      </c>
      <c r="K1039" s="25">
        <f t="shared" si="50"/>
        <v>-7.0168155256707205E-3</v>
      </c>
      <c r="L1039" s="25">
        <f t="shared" si="49"/>
        <v>-7016.8155256707205</v>
      </c>
      <c r="M1039" s="25">
        <v>1805.9878055803176</v>
      </c>
      <c r="N1039" s="25"/>
    </row>
    <row r="1040" spans="5:14">
      <c r="E1040" s="112">
        <v>44970</v>
      </c>
      <c r="G1040" s="25"/>
      <c r="H1040" s="53">
        <f>'Equity+Bond_Historical'!Y1040</f>
        <v>4.9804964533855297E-4</v>
      </c>
      <c r="I1040" s="39">
        <f t="shared" si="51"/>
        <v>2.4805344922185838E-7</v>
      </c>
      <c r="J1040" s="25">
        <f t="shared" si="48"/>
        <v>1.7761561230942871E-2</v>
      </c>
      <c r="K1040" s="25">
        <f t="shared" si="50"/>
        <v>1.8881116459528469E-4</v>
      </c>
      <c r="L1040" s="25">
        <f t="shared" si="49"/>
        <v>188.81116459528468</v>
      </c>
      <c r="M1040" s="25">
        <v>1807.0835005395329</v>
      </c>
      <c r="N1040" s="25"/>
    </row>
    <row r="1041" spans="5:14">
      <c r="E1041" s="112">
        <v>44971</v>
      </c>
      <c r="G1041" s="25"/>
      <c r="H1041" s="53">
        <f>'Equity+Bond_Historical'!Y1041</f>
        <v>-2.4583007075126553E-3</v>
      </c>
      <c r="I1041" s="39">
        <f t="shared" si="51"/>
        <v>6.0432423685572219E-6</v>
      </c>
      <c r="J1041" s="25">
        <f t="shared" si="48"/>
        <v>1.6403005368277376E-2</v>
      </c>
      <c r="K1041" s="25">
        <f t="shared" si="50"/>
        <v>-1.0107761048557659E-3</v>
      </c>
      <c r="L1041" s="25">
        <f t="shared" si="49"/>
        <v>-1010.7761048557659</v>
      </c>
      <c r="M1041" s="25">
        <v>1809.1038138013107</v>
      </c>
      <c r="N1041" s="25"/>
    </row>
    <row r="1042" spans="5:14">
      <c r="E1042" s="112">
        <v>44972</v>
      </c>
      <c r="G1042" s="25"/>
      <c r="H1042" s="53">
        <f>'Equity+Bond_Historical'!Y1042</f>
        <v>-2.8642592951276784E-5</v>
      </c>
      <c r="I1042" s="39">
        <f t="shared" si="51"/>
        <v>8.2039813097253054E-10</v>
      </c>
      <c r="J1042" s="25">
        <f t="shared" si="48"/>
        <v>1.51228277912795E-2</v>
      </c>
      <c r="K1042" s="25">
        <f t="shared" si="50"/>
        <v>-1.275234348060559E-5</v>
      </c>
      <c r="L1042" s="25">
        <f t="shared" si="49"/>
        <v>-12.752343480605591</v>
      </c>
      <c r="M1042" s="25">
        <v>1810.5974577645334</v>
      </c>
      <c r="N1042" s="25"/>
    </row>
    <row r="1043" spans="5:14">
      <c r="E1043" s="112">
        <v>44973</v>
      </c>
      <c r="G1043" s="25"/>
      <c r="H1043" s="53">
        <f>'Equity+Bond_Historical'!Y1043</f>
        <v>2.72539138497996E-3</v>
      </c>
      <c r="I1043" s="39">
        <f t="shared" si="51"/>
        <v>7.4277582013229844E-6</v>
      </c>
      <c r="J1043" s="25">
        <f t="shared" si="48"/>
        <v>1.3982456725275058E-2</v>
      </c>
      <c r="K1043" s="25">
        <f t="shared" si="50"/>
        <v>1.3161244879513838E-3</v>
      </c>
      <c r="L1043" s="25">
        <f t="shared" si="49"/>
        <v>1316.1244879513838</v>
      </c>
      <c r="M1043" s="25">
        <v>1863.3735769224493</v>
      </c>
      <c r="N1043" s="25"/>
    </row>
    <row r="1044" spans="5:14">
      <c r="E1044" s="112">
        <v>44974</v>
      </c>
      <c r="G1044" s="25"/>
      <c r="H1044" s="53">
        <f>'Equity+Bond_Historical'!Y1044</f>
        <v>-1.0071794897510066E-2</v>
      </c>
      <c r="I1044" s="39">
        <f t="shared" si="51"/>
        <v>1.0144105245750981E-4</v>
      </c>
      <c r="J1044" s="25">
        <f t="shared" si="48"/>
        <v>1.3468440501100626E-2</v>
      </c>
      <c r="K1044" s="25">
        <f t="shared" si="50"/>
        <v>-5.2604692586030871E-3</v>
      </c>
      <c r="L1044" s="25">
        <f t="shared" si="49"/>
        <v>-5260.4692586030869</v>
      </c>
      <c r="M1044" s="25">
        <v>1868.0413561929133</v>
      </c>
      <c r="N1044" s="25"/>
    </row>
    <row r="1045" spans="5:14">
      <c r="E1045" s="112">
        <v>44978</v>
      </c>
      <c r="G1045" s="25"/>
      <c r="H1045" s="53">
        <f>'Equity+Bond_Historical'!Y1045</f>
        <v>-4.9370375255586976E-2</v>
      </c>
      <c r="I1045" s="39">
        <f t="shared" si="51"/>
        <v>2.437433952877475E-3</v>
      </c>
      <c r="J1045" s="25">
        <f t="shared" si="48"/>
        <v>2.2799213781039818E-2</v>
      </c>
      <c r="K1045" s="25">
        <f t="shared" si="50"/>
        <v>-2.677011358284051E-2</v>
      </c>
      <c r="L1045" s="25">
        <f t="shared" si="49"/>
        <v>-26770.113582840509</v>
      </c>
      <c r="M1045" s="25">
        <v>1869.7963862826396</v>
      </c>
      <c r="N1045" s="25"/>
    </row>
    <row r="1046" spans="5:14">
      <c r="E1046" s="112">
        <v>44979</v>
      </c>
      <c r="G1046" s="25"/>
      <c r="H1046" s="53">
        <f>'Equity+Bond_Historical'!Y1046</f>
        <v>-2.9772160738854532E-2</v>
      </c>
      <c r="I1046" s="39">
        <f t="shared" si="51"/>
        <v>8.8638155506019127E-4</v>
      </c>
      <c r="J1046" s="25">
        <f t="shared" si="48"/>
        <v>2.3974794262674105E-2</v>
      </c>
      <c r="K1046" s="25">
        <f t="shared" si="50"/>
        <v>-9.5365564074383867E-3</v>
      </c>
      <c r="L1046" s="25">
        <f t="shared" si="49"/>
        <v>-9536.5564074383874</v>
      </c>
      <c r="M1046" s="25">
        <v>1886.5844674170191</v>
      </c>
      <c r="N1046" s="25"/>
    </row>
    <row r="1047" spans="5:14">
      <c r="E1047" s="112">
        <v>44980</v>
      </c>
      <c r="G1047" s="25"/>
      <c r="H1047" s="53">
        <f>'Equity+Bond_Historical'!Y1047</f>
        <v>-1.5787714602108444E-2</v>
      </c>
      <c r="I1047" s="39">
        <f t="shared" si="51"/>
        <v>2.492519323576282E-4</v>
      </c>
      <c r="J1047" s="25">
        <f t="shared" si="48"/>
        <v>2.2933816424672161E-2</v>
      </c>
      <c r="K1047" s="25">
        <f t="shared" si="50"/>
        <v>-4.8091184681282248E-3</v>
      </c>
      <c r="L1047" s="25">
        <f t="shared" si="49"/>
        <v>-4809.1184681282248</v>
      </c>
      <c r="M1047" s="25">
        <v>1896.6326519825379</v>
      </c>
      <c r="N1047" s="25"/>
    </row>
    <row r="1048" spans="5:14">
      <c r="E1048" s="112">
        <v>44981</v>
      </c>
      <c r="G1048" s="25"/>
      <c r="H1048" s="53">
        <f>'Equity+Bond_Historical'!Y1048</f>
        <v>1.522717866251774E-2</v>
      </c>
      <c r="I1048" s="39">
        <f t="shared" si="51"/>
        <v>2.3186697002023553E-4</v>
      </c>
      <c r="J1048" s="25">
        <f t="shared" si="48"/>
        <v>2.1950990659501304E-2</v>
      </c>
      <c r="K1048" s="25">
        <f t="shared" si="50"/>
        <v>4.8489109594841784E-3</v>
      </c>
      <c r="L1048" s="25">
        <f t="shared" si="49"/>
        <v>4848.9109594841784</v>
      </c>
      <c r="M1048" s="25">
        <v>1906.6552346558665</v>
      </c>
      <c r="N1048" s="25"/>
    </row>
    <row r="1049" spans="5:14">
      <c r="E1049" s="112">
        <v>44984</v>
      </c>
      <c r="G1049" s="25"/>
      <c r="H1049" s="53">
        <f>'Equity+Bond_Historical'!Y1049</f>
        <v>-5.6281924174866622E-3</v>
      </c>
      <c r="I1049" s="39">
        <f t="shared" si="51"/>
        <v>3.1676549888254356E-5</v>
      </c>
      <c r="J1049" s="25">
        <f t="shared" si="48"/>
        <v>2.0354866120334093E-2</v>
      </c>
      <c r="K1049" s="25">
        <f t="shared" si="50"/>
        <v>-1.8724744889349625E-3</v>
      </c>
      <c r="L1049" s="25">
        <f t="shared" si="49"/>
        <v>-1872.4744889349624</v>
      </c>
      <c r="M1049" s="25">
        <v>1920.7420521695342</v>
      </c>
      <c r="N1049" s="25"/>
    </row>
    <row r="1050" spans="5:14">
      <c r="E1050" s="112">
        <v>44985</v>
      </c>
      <c r="G1050" s="25"/>
      <c r="H1050" s="53">
        <f>'Equity+Bond_Historical'!Y1050</f>
        <v>-2.4458039254342625E-3</v>
      </c>
      <c r="I1050" s="39">
        <f t="shared" si="51"/>
        <v>5.9819568416696474E-6</v>
      </c>
      <c r="J1050" s="25">
        <f t="shared" si="48"/>
        <v>1.8790151199137978E-2</v>
      </c>
      <c r="K1050" s="25">
        <f t="shared" si="50"/>
        <v>-8.7751487112249817E-4</v>
      </c>
      <c r="L1050" s="25">
        <f t="shared" si="49"/>
        <v>-877.51487112249822</v>
      </c>
      <c r="M1050" s="25">
        <v>1930.8002311096011</v>
      </c>
      <c r="N1050" s="25"/>
    </row>
    <row r="1051" spans="5:14">
      <c r="E1051" s="112">
        <v>44986</v>
      </c>
      <c r="G1051" s="25"/>
      <c r="H1051" s="53">
        <f>'Equity+Bond_Historical'!Y1051</f>
        <v>1.4956454752699692E-2</v>
      </c>
      <c r="I1051" s="39">
        <f t="shared" si="51"/>
        <v>2.2369553876955319E-4</v>
      </c>
      <c r="J1051" s="25">
        <f t="shared" si="48"/>
        <v>1.8266462317288734E-2</v>
      </c>
      <c r="K1051" s="25">
        <f t="shared" si="50"/>
        <v>5.8129887757337002E-3</v>
      </c>
      <c r="L1051" s="25">
        <f t="shared" si="49"/>
        <v>5812.9887757337001</v>
      </c>
      <c r="M1051" s="25">
        <v>1938.4242782527367</v>
      </c>
      <c r="N1051" s="25"/>
    </row>
    <row r="1052" spans="5:14">
      <c r="E1052" s="112">
        <v>44987</v>
      </c>
      <c r="G1052" s="25"/>
      <c r="H1052" s="53">
        <f>'Equity+Bond_Historical'!Y1052</f>
        <v>-5.4474993656056497E-3</v>
      </c>
      <c r="I1052" s="39">
        <f t="shared" si="51"/>
        <v>2.9675249338273955E-5</v>
      </c>
      <c r="J1052" s="25">
        <f t="shared" si="48"/>
        <v>1.6972489097104498E-2</v>
      </c>
      <c r="K1052" s="25">
        <f t="shared" si="50"/>
        <v>-2.1779296168312921E-3</v>
      </c>
      <c r="L1052" s="25">
        <f t="shared" si="49"/>
        <v>-2177.9296168312922</v>
      </c>
      <c r="M1052" s="25">
        <v>1938.4961599113574</v>
      </c>
      <c r="N1052" s="25"/>
    </row>
    <row r="1053" spans="5:14">
      <c r="E1053" s="112">
        <v>44988</v>
      </c>
      <c r="G1053" s="25"/>
      <c r="H1053" s="53">
        <f>'Equity+Bond_Historical'!Y1053</f>
        <v>6.3054078206122048E-3</v>
      </c>
      <c r="I1053" s="39">
        <f t="shared" si="51"/>
        <v>3.9758167784237555E-5</v>
      </c>
      <c r="J1053" s="25">
        <f t="shared" si="48"/>
        <v>1.5837275756779227E-2</v>
      </c>
      <c r="K1053" s="25">
        <f t="shared" si="50"/>
        <v>2.7131183606073079E-3</v>
      </c>
      <c r="L1053" s="25">
        <f t="shared" si="49"/>
        <v>2713.1183606073077</v>
      </c>
      <c r="M1053" s="25">
        <v>1945.1155684883217</v>
      </c>
      <c r="N1053" s="25"/>
    </row>
    <row r="1054" spans="5:14">
      <c r="E1054" s="112">
        <v>44991</v>
      </c>
      <c r="G1054" s="25"/>
      <c r="H1054" s="53">
        <f>'Equity+Bond_Historical'!Y1054</f>
        <v>1.4765398301192152E-2</v>
      </c>
      <c r="I1054" s="39">
        <f t="shared" si="51"/>
        <v>2.180169869928481E-4</v>
      </c>
      <c r="J1054" s="25">
        <f t="shared" si="48"/>
        <v>1.5681165643400177E-2</v>
      </c>
      <c r="K1054" s="25">
        <f t="shared" si="50"/>
        <v>6.8087248752650206E-3</v>
      </c>
      <c r="L1054" s="25">
        <f t="shared" si="49"/>
        <v>6808.7248752650203</v>
      </c>
      <c r="M1054" s="25">
        <v>1948.6968610696529</v>
      </c>
      <c r="N1054" s="25"/>
    </row>
    <row r="1055" spans="5:14">
      <c r="E1055" s="112">
        <v>44992</v>
      </c>
      <c r="G1055" s="25"/>
      <c r="H1055" s="53">
        <f>'Equity+Bond_Historical'!Y1055</f>
        <v>-1.4156397736378577E-2</v>
      </c>
      <c r="I1055" s="39">
        <f t="shared" si="51"/>
        <v>2.0040359687054451E-4</v>
      </c>
      <c r="J1055" s="25">
        <f t="shared" si="48"/>
        <v>1.5462039065917949E-2</v>
      </c>
      <c r="K1055" s="25">
        <f t="shared" si="50"/>
        <v>-6.5928851659516948E-3</v>
      </c>
      <c r="L1055" s="25">
        <f t="shared" si="49"/>
        <v>-6592.8851659516949</v>
      </c>
      <c r="M1055" s="25">
        <v>1976.9271250677446</v>
      </c>
      <c r="N1055" s="25"/>
    </row>
    <row r="1056" spans="5:14">
      <c r="E1056" s="112">
        <v>44993</v>
      </c>
      <c r="G1056" s="25"/>
      <c r="H1056" s="53">
        <f>'Equity+Bond_Historical'!Y1056</f>
        <v>-2.4726631729760657E-2</v>
      </c>
      <c r="I1056" s="39">
        <f t="shared" si="51"/>
        <v>6.1140631669920646E-4</v>
      </c>
      <c r="J1056" s="25">
        <f t="shared" si="48"/>
        <v>1.7173363146729816E-2</v>
      </c>
      <c r="K1056" s="25">
        <f t="shared" si="50"/>
        <v>-1.1678828799000968E-2</v>
      </c>
      <c r="L1056" s="25">
        <f t="shared" si="49"/>
        <v>-11678.828799000969</v>
      </c>
      <c r="M1056" s="25">
        <v>1989.6410441378612</v>
      </c>
      <c r="N1056" s="25"/>
    </row>
    <row r="1057" spans="5:14">
      <c r="E1057" s="112">
        <v>44994</v>
      </c>
      <c r="G1057" s="25"/>
      <c r="H1057" s="53">
        <f>'Equity+Bond_Historical'!Y1057</f>
        <v>7.9997986340196335E-4</v>
      </c>
      <c r="I1057" s="39">
        <f t="shared" si="51"/>
        <v>6.3996778184862392E-7</v>
      </c>
      <c r="J1057" s="25">
        <f t="shared" si="48"/>
        <v>1.5836089690050265E-2</v>
      </c>
      <c r="K1057" s="25">
        <f t="shared" si="50"/>
        <v>3.4019255065546357E-4</v>
      </c>
      <c r="L1057" s="25">
        <f t="shared" si="49"/>
        <v>340.19255065546355</v>
      </c>
      <c r="M1057" s="25">
        <v>1990.2632127716063</v>
      </c>
      <c r="N1057" s="25"/>
    </row>
    <row r="1058" spans="5:14">
      <c r="E1058" s="112">
        <v>44995</v>
      </c>
      <c r="G1058" s="25"/>
      <c r="H1058" s="53">
        <f>'Equity+Bond_Historical'!Y1058</f>
        <v>-2.9625346493800185E-2</v>
      </c>
      <c r="I1058" s="39">
        <f t="shared" si="51"/>
        <v>8.776611548777189E-4</v>
      </c>
      <c r="J1058" s="25">
        <f t="shared" si="48"/>
        <v>1.8569158553964602E-2</v>
      </c>
      <c r="K1058" s="25">
        <f t="shared" si="50"/>
        <v>-1.3662072428996723E-2</v>
      </c>
      <c r="L1058" s="25">
        <f t="shared" si="49"/>
        <v>-13662.072428996722</v>
      </c>
      <c r="M1058" s="25">
        <v>2000.1975300320014</v>
      </c>
      <c r="N1058" s="25"/>
    </row>
    <row r="1059" spans="5:14">
      <c r="E1059" s="112">
        <v>44998</v>
      </c>
      <c r="G1059" s="25"/>
      <c r="H1059" s="53">
        <f>'Equity+Bond_Historical'!Y1059</f>
        <v>3.3403319827678551E-2</v>
      </c>
      <c r="I1059" s="39">
        <f t="shared" si="51"/>
        <v>1.1157817755101831E-3</v>
      </c>
      <c r="J1059" s="25">
        <f t="shared" si="48"/>
        <v>2.1458305345913566E-2</v>
      </c>
      <c r="K1059" s="25">
        <f t="shared" si="50"/>
        <v>1.3137069727327743E-2</v>
      </c>
      <c r="L1059" s="25">
        <f t="shared" si="49"/>
        <v>13137.069727327742</v>
      </c>
      <c r="M1059" s="25">
        <v>2011.57718475565</v>
      </c>
      <c r="N1059" s="25"/>
    </row>
    <row r="1060" spans="5:14">
      <c r="E1060" s="112">
        <v>44999</v>
      </c>
      <c r="G1060" s="25"/>
      <c r="H1060" s="53">
        <f>'Equity+Bond_Historical'!Y1060</f>
        <v>-4.0592470253740139E-3</v>
      </c>
      <c r="I1060" s="39">
        <f t="shared" si="51"/>
        <v>1.6477486413007781E-5</v>
      </c>
      <c r="J1060" s="25">
        <f t="shared" si="48"/>
        <v>1.9845948227097752E-2</v>
      </c>
      <c r="K1060" s="25">
        <f t="shared" si="50"/>
        <v>-1.3815008545573465E-3</v>
      </c>
      <c r="L1060" s="25">
        <f t="shared" si="49"/>
        <v>-1381.5008545573464</v>
      </c>
      <c r="M1060" s="25">
        <v>2033.791824210266</v>
      </c>
      <c r="N1060" s="25"/>
    </row>
    <row r="1061" spans="5:14">
      <c r="E1061" s="112">
        <v>45000</v>
      </c>
      <c r="G1061" s="25"/>
      <c r="H1061" s="53">
        <f>'Equity+Bond_Historical'!Y1061</f>
        <v>1.0687522439035813E-2</v>
      </c>
      <c r="I1061" s="39">
        <f t="shared" si="51"/>
        <v>1.14223135884894E-4</v>
      </c>
      <c r="J1061" s="25">
        <f t="shared" si="48"/>
        <v>1.8759421160059336E-2</v>
      </c>
      <c r="K1061" s="25">
        <f t="shared" si="50"/>
        <v>3.9328400439373901E-3</v>
      </c>
      <c r="L1061" s="25">
        <f t="shared" si="49"/>
        <v>3932.84004393739</v>
      </c>
      <c r="M1061" s="25">
        <v>2042.8082881942819</v>
      </c>
      <c r="N1061" s="25"/>
    </row>
    <row r="1062" spans="5:14">
      <c r="E1062" s="112">
        <v>45001</v>
      </c>
      <c r="G1062" s="25"/>
      <c r="H1062" s="53">
        <f>'Equity+Bond_Historical'!Y1062</f>
        <v>-1.1098455457261919E-2</v>
      </c>
      <c r="I1062" s="39">
        <f t="shared" si="51"/>
        <v>1.2317571353682687E-4</v>
      </c>
      <c r="J1062" s="25">
        <f t="shared" si="48"/>
        <v>1.7821471795335359E-2</v>
      </c>
      <c r="K1062" s="25">
        <f t="shared" si="50"/>
        <v>-4.3206014532933034E-3</v>
      </c>
      <c r="L1062" s="25">
        <f t="shared" si="49"/>
        <v>-4320.6014532933032</v>
      </c>
      <c r="M1062" s="25">
        <v>2125.6146512067949</v>
      </c>
      <c r="N1062" s="25"/>
    </row>
    <row r="1063" spans="5:14">
      <c r="E1063" s="112">
        <v>45002</v>
      </c>
      <c r="G1063" s="25"/>
      <c r="H1063" s="53">
        <f>'Equity+Bond_Historical'!Y1063</f>
        <v>1.1633135952658556E-2</v>
      </c>
      <c r="I1063" s="39">
        <f t="shared" si="51"/>
        <v>1.3532985209303708E-4</v>
      </c>
      <c r="J1063" s="25">
        <f t="shared" si="48"/>
        <v>1.703712435310311E-2</v>
      </c>
      <c r="K1063" s="25">
        <f t="shared" si="50"/>
        <v>4.7671007835857404E-3</v>
      </c>
      <c r="L1063" s="25">
        <f t="shared" si="49"/>
        <v>4767.1007835857408</v>
      </c>
      <c r="M1063" s="25">
        <v>2145.6312851559783</v>
      </c>
      <c r="N1063" s="25"/>
    </row>
    <row r="1064" spans="5:14">
      <c r="E1064" s="112">
        <v>45005</v>
      </c>
      <c r="G1064" s="25"/>
      <c r="H1064" s="53">
        <f>'Equity+Bond_Historical'!Y1064</f>
        <v>-1.7973763122954747E-2</v>
      </c>
      <c r="I1064" s="39">
        <f t="shared" si="51"/>
        <v>3.2305616080008799E-4</v>
      </c>
      <c r="J1064" s="25">
        <f t="shared" si="48"/>
        <v>1.7180875688091322E-2</v>
      </c>
      <c r="K1064" s="25">
        <f t="shared" si="50"/>
        <v>-7.704488622893222E-3</v>
      </c>
      <c r="L1064" s="25">
        <f t="shared" si="49"/>
        <v>-7704.4886228932219</v>
      </c>
      <c r="M1064" s="25">
        <v>2175.5517178322593</v>
      </c>
      <c r="N1064" s="25"/>
    </row>
    <row r="1065" spans="5:14">
      <c r="E1065" s="112">
        <v>45006</v>
      </c>
      <c r="G1065" s="25"/>
      <c r="H1065" s="53">
        <f>'Equity+Bond_Historical'!Y1065</f>
        <v>1.0793221738917779E-3</v>
      </c>
      <c r="I1065" s="39">
        <f t="shared" si="51"/>
        <v>1.1649363550544732E-6</v>
      </c>
      <c r="J1065" s="25">
        <f t="shared" si="48"/>
        <v>1.5845499564591154E-2</v>
      </c>
      <c r="K1065" s="25">
        <f t="shared" si="50"/>
        <v>4.5878256123100912E-4</v>
      </c>
      <c r="L1065" s="25">
        <f t="shared" si="49"/>
        <v>458.78256123100914</v>
      </c>
      <c r="M1065" s="25">
        <v>2186.0385868005528</v>
      </c>
      <c r="N1065" s="25"/>
    </row>
    <row r="1066" spans="5:14">
      <c r="E1066" s="112">
        <v>45007</v>
      </c>
      <c r="G1066" s="25"/>
      <c r="H1066" s="53">
        <f>'Equity+Bond_Historical'!Y1066</f>
        <v>8.985200747408424E-4</v>
      </c>
      <c r="I1066" s="39">
        <f t="shared" si="51"/>
        <v>8.0733832471228905E-7</v>
      </c>
      <c r="J1066" s="25">
        <f t="shared" si="48"/>
        <v>1.4612972960094278E-2</v>
      </c>
      <c r="K1066" s="25">
        <f t="shared" si="50"/>
        <v>4.1411689247005382E-4</v>
      </c>
      <c r="L1066" s="25">
        <f t="shared" si="49"/>
        <v>414.11689247005381</v>
      </c>
      <c r="M1066" s="25">
        <v>2193.1251082150243</v>
      </c>
      <c r="N1066" s="25"/>
    </row>
    <row r="1067" spans="5:14">
      <c r="E1067" s="112">
        <v>45008</v>
      </c>
      <c r="G1067" s="25"/>
      <c r="H1067" s="53">
        <f>'Equity+Bond_Historical'!Y1067</f>
        <v>-2.6478307221156103E-2</v>
      </c>
      <c r="I1067" s="39">
        <f t="shared" si="51"/>
        <v>7.0110075329792747E-4</v>
      </c>
      <c r="J1067" s="25">
        <f t="shared" si="48"/>
        <v>1.6931427728259327E-2</v>
      </c>
      <c r="K1067" s="25">
        <f t="shared" si="50"/>
        <v>-1.323283002013711E-2</v>
      </c>
      <c r="L1067" s="25">
        <f t="shared" si="49"/>
        <v>-13232.830020137109</v>
      </c>
      <c r="M1067" s="25">
        <v>2196.5565118341242</v>
      </c>
      <c r="N1067" s="25"/>
    </row>
    <row r="1068" spans="5:14">
      <c r="E1068" s="112">
        <v>45009</v>
      </c>
      <c r="G1068" s="25"/>
      <c r="H1068" s="53">
        <f>'Equity+Bond_Historical'!Y1068</f>
        <v>6.8670192598074245E-4</v>
      </c>
      <c r="I1068" s="39">
        <f t="shared" si="51"/>
        <v>4.7155953514566111E-7</v>
      </c>
      <c r="J1068" s="25">
        <f t="shared" si="48"/>
        <v>1.5612270562283702E-2</v>
      </c>
      <c r="K1068" s="25">
        <f t="shared" si="50"/>
        <v>2.9619367618130652E-4</v>
      </c>
      <c r="L1068" s="25">
        <f t="shared" si="49"/>
        <v>296.1936761813065</v>
      </c>
      <c r="M1068" s="25">
        <v>2227.3196935767796</v>
      </c>
      <c r="N1068" s="25"/>
    </row>
    <row r="1069" spans="5:14">
      <c r="E1069" s="112">
        <v>45012</v>
      </c>
      <c r="G1069" s="25"/>
      <c r="H1069" s="53">
        <f>'Equity+Bond_Historical'!Y1069</f>
        <v>2.1665082551753527E-2</v>
      </c>
      <c r="I1069" s="39">
        <f t="shared" si="51"/>
        <v>4.6937580197429509E-4</v>
      </c>
      <c r="J1069" s="25">
        <f t="shared" si="48"/>
        <v>1.6660969767381548E-2</v>
      </c>
      <c r="K1069" s="25">
        <f t="shared" si="50"/>
        <v>1.0134337814907721E-2</v>
      </c>
      <c r="L1069" s="25">
        <f t="shared" si="49"/>
        <v>10134.337814907722</v>
      </c>
      <c r="M1069" s="25">
        <v>2233.3357871358025</v>
      </c>
      <c r="N1069" s="25"/>
    </row>
    <row r="1070" spans="5:14">
      <c r="E1070" s="112">
        <v>45013</v>
      </c>
      <c r="G1070" s="25"/>
      <c r="H1070" s="53">
        <f>'Equity+Bond_Historical'!Y1070</f>
        <v>-1.5970516538314876E-2</v>
      </c>
      <c r="I1070" s="39">
        <f t="shared" si="51"/>
        <v>2.5505739850058897E-4</v>
      </c>
      <c r="J1070" s="25">
        <f t="shared" si="48"/>
        <v>1.655923719034938E-2</v>
      </c>
      <c r="K1070" s="25">
        <f t="shared" si="50"/>
        <v>-7.0003504839665706E-3</v>
      </c>
      <c r="L1070" s="25">
        <f t="shared" si="49"/>
        <v>-7000.3504839665702</v>
      </c>
      <c r="M1070" s="25">
        <v>2234.9101441191806</v>
      </c>
      <c r="N1070" s="25"/>
    </row>
    <row r="1071" spans="5:14">
      <c r="E1071" s="112">
        <v>45014</v>
      </c>
      <c r="G1071" s="25"/>
      <c r="H1071" s="53">
        <f>'Equity+Bond_Historical'!Y1071</f>
        <v>2.1554966865709323E-3</v>
      </c>
      <c r="I1071" s="39">
        <f t="shared" si="51"/>
        <v>4.6461659658182683E-6</v>
      </c>
      <c r="J1071" s="25">
        <f t="shared" si="48"/>
        <v>1.5289670067473178E-2</v>
      </c>
      <c r="K1071" s="25">
        <f t="shared" si="50"/>
        <v>9.5062258996018306E-4</v>
      </c>
      <c r="L1071" s="25">
        <f t="shared" si="49"/>
        <v>950.62258996018306</v>
      </c>
      <c r="M1071" s="25">
        <v>2247.2537513600064</v>
      </c>
      <c r="N1071" s="25"/>
    </row>
    <row r="1072" spans="5:14">
      <c r="E1072" s="112">
        <v>45015</v>
      </c>
      <c r="G1072" s="25"/>
      <c r="H1072" s="53">
        <f>'Equity+Bond_Historical'!Y1072</f>
        <v>2.1563919004915628E-2</v>
      </c>
      <c r="I1072" s="39">
        <f t="shared" si="51"/>
        <v>4.6500260285056141E-4</v>
      </c>
      <c r="J1072" s="25">
        <f t="shared" si="48"/>
        <v>1.6384697116026945E-2</v>
      </c>
      <c r="K1072" s="25">
        <f t="shared" si="50"/>
        <v>1.0299844679686173E-2</v>
      </c>
      <c r="L1072" s="25">
        <f t="shared" si="49"/>
        <v>10299.844679686172</v>
      </c>
      <c r="M1072" s="25">
        <v>2265.2586149265085</v>
      </c>
      <c r="N1072" s="25"/>
    </row>
    <row r="1073" spans="5:14">
      <c r="E1073" s="112">
        <v>45016</v>
      </c>
      <c r="G1073" s="25"/>
      <c r="H1073" s="53">
        <f>'Equity+Bond_Historical'!Y1073</f>
        <v>7.7746644950993946E-4</v>
      </c>
      <c r="I1073" s="39">
        <f t="shared" si="51"/>
        <v>6.0445408011359121E-7</v>
      </c>
      <c r="J1073" s="25">
        <f t="shared" si="48"/>
        <v>1.5108945123944537E-2</v>
      </c>
      <c r="K1073" s="25">
        <f t="shared" si="50"/>
        <v>3.4653279137189524E-4</v>
      </c>
      <c r="L1073" s="25">
        <f t="shared" si="49"/>
        <v>346.53279137189526</v>
      </c>
      <c r="M1073" s="25">
        <v>2272.970368350962</v>
      </c>
      <c r="N1073" s="25"/>
    </row>
    <row r="1074" spans="5:14">
      <c r="E1074" s="112">
        <v>45019</v>
      </c>
      <c r="G1074" s="25"/>
      <c r="H1074" s="53">
        <f>'Equity+Bond_Historical'!Y1074</f>
        <v>9.7758453373994608E-3</v>
      </c>
      <c r="I1074" s="39">
        <f t="shared" si="51"/>
        <v>9.5567152060754777E-5</v>
      </c>
      <c r="J1074" s="25">
        <f t="shared" si="48"/>
        <v>1.4435139838384856E-2</v>
      </c>
      <c r="K1074" s="25">
        <f t="shared" si="50"/>
        <v>4.7252117570045424E-3</v>
      </c>
      <c r="L1074" s="25">
        <f t="shared" si="49"/>
        <v>4725.2117570045421</v>
      </c>
      <c r="M1074" s="25">
        <v>2280.3649804499801</v>
      </c>
      <c r="N1074" s="25"/>
    </row>
    <row r="1075" spans="5:14">
      <c r="E1075" s="112">
        <v>45020</v>
      </c>
      <c r="G1075" s="25"/>
      <c r="H1075" s="53">
        <f>'Equity+Bond_Historical'!Y1075</f>
        <v>2.3267580802309178E-3</v>
      </c>
      <c r="I1075" s="39">
        <f t="shared" si="51"/>
        <v>5.4138031639198662E-6</v>
      </c>
      <c r="J1075" s="25">
        <f t="shared" si="48"/>
        <v>1.3339015829710027E-2</v>
      </c>
      <c r="K1075" s="25">
        <f t="shared" si="50"/>
        <v>1.1771487155171707E-3</v>
      </c>
      <c r="L1075" s="25">
        <f t="shared" si="49"/>
        <v>1177.1487155171708</v>
      </c>
      <c r="M1075" s="25">
        <v>2320.0859604582029</v>
      </c>
      <c r="N1075" s="25"/>
    </row>
    <row r="1076" spans="5:14">
      <c r="E1076" s="112">
        <v>45021</v>
      </c>
      <c r="G1076" s="25"/>
      <c r="H1076" s="53">
        <f>'Equity+Bond_Historical'!Y1076</f>
        <v>9.0725332073972442E-3</v>
      </c>
      <c r="I1076" s="39">
        <f t="shared" si="51"/>
        <v>8.2310858799325724E-5</v>
      </c>
      <c r="J1076" s="25">
        <f t="shared" si="48"/>
        <v>1.2790096584051478E-2</v>
      </c>
      <c r="K1076" s="25">
        <f t="shared" si="50"/>
        <v>4.9671339997148407E-3</v>
      </c>
      <c r="L1076" s="25">
        <f t="shared" si="49"/>
        <v>4967.1339997148407</v>
      </c>
      <c r="M1076" s="25">
        <v>2329.4697021818024</v>
      </c>
      <c r="N1076" s="25"/>
    </row>
    <row r="1077" spans="5:14">
      <c r="E1077" s="112">
        <v>45022</v>
      </c>
      <c r="G1077" s="25"/>
      <c r="H1077" s="53">
        <f>'Equity+Bond_Historical'!Y1077</f>
        <v>3.4401852516687807E-2</v>
      </c>
      <c r="I1077" s="39">
        <f t="shared" si="51"/>
        <v>1.1834874565799392E-3</v>
      </c>
      <c r="J1077" s="25">
        <f t="shared" si="48"/>
        <v>1.7792461985963366E-2</v>
      </c>
      <c r="K1077" s="25">
        <f t="shared" si="50"/>
        <v>1.9643058195081498E-2</v>
      </c>
      <c r="L1077" s="25">
        <f t="shared" si="49"/>
        <v>19643.058195081496</v>
      </c>
      <c r="M1077" s="25">
        <v>2332.7855810498213</v>
      </c>
      <c r="N1077" s="25"/>
    </row>
    <row r="1078" spans="5:14">
      <c r="E1078" s="112">
        <v>45026</v>
      </c>
      <c r="G1078" s="25"/>
      <c r="H1078" s="53">
        <f>'Equity+Bond_Historical'!Y1078</f>
        <v>-1.6765126462053008E-4</v>
      </c>
      <c r="I1078" s="39">
        <f t="shared" si="51"/>
        <v>2.8106946528863001E-8</v>
      </c>
      <c r="J1078" s="25">
        <f t="shared" si="48"/>
        <v>1.6403967935705008E-2</v>
      </c>
      <c r="K1078" s="25">
        <f t="shared" si="50"/>
        <v>-6.8813220695490467E-5</v>
      </c>
      <c r="L1078" s="25">
        <f t="shared" si="49"/>
        <v>-68.813220695490472</v>
      </c>
      <c r="M1078" s="25">
        <v>2339.0589108570762</v>
      </c>
      <c r="N1078" s="25"/>
    </row>
    <row r="1079" spans="5:14">
      <c r="E1079" s="112">
        <v>45027</v>
      </c>
      <c r="G1079" s="25"/>
      <c r="H1079" s="53">
        <f>'Equity+Bond_Historical'!Y1079</f>
        <v>-6.7668285646722585E-3</v>
      </c>
      <c r="I1079" s="39">
        <f t="shared" si="51"/>
        <v>4.5789968823664419E-5</v>
      </c>
      <c r="J1079" s="25">
        <f t="shared" ref="J1079:J1142" si="52">SQRT((1-$C$3)*SUMPRODUCT(I580:I1079,$G$3:$G$502))</f>
        <v>1.5349108598020994E-2</v>
      </c>
      <c r="K1079" s="25">
        <f t="shared" si="50"/>
        <v>-3.0125714770577864E-3</v>
      </c>
      <c r="L1079" s="25">
        <f t="shared" si="49"/>
        <v>-3012.5714770577865</v>
      </c>
      <c r="M1079" s="25">
        <v>2348.913293062225</v>
      </c>
      <c r="N1079" s="25"/>
    </row>
    <row r="1080" spans="5:14">
      <c r="E1080" s="112">
        <v>45028</v>
      </c>
      <c r="G1080" s="25"/>
      <c r="H1080" s="53">
        <f>'Equity+Bond_Historical'!Y1080</f>
        <v>1.0815449111751687E-2</v>
      </c>
      <c r="I1080" s="39">
        <f t="shared" si="51"/>
        <v>1.1697393948889036E-4</v>
      </c>
      <c r="J1080" s="25">
        <f t="shared" si="52"/>
        <v>1.4758114902117385E-2</v>
      </c>
      <c r="K1080" s="25">
        <f t="shared" si="50"/>
        <v>5.145913682692454E-3</v>
      </c>
      <c r="L1080" s="25">
        <f t="shared" ref="L1080:L1143" si="53">K1080*$C$5</f>
        <v>5145.9136826924541</v>
      </c>
      <c r="M1080" s="25">
        <v>2359.1163695596506</v>
      </c>
      <c r="N1080" s="25"/>
    </row>
    <row r="1081" spans="5:14">
      <c r="E1081" s="112">
        <v>45029</v>
      </c>
      <c r="G1081" s="25"/>
      <c r="H1081" s="53">
        <f>'Equity+Bond_Historical'!Y1081</f>
        <v>-1.6957384706668818E-3</v>
      </c>
      <c r="I1081" s="39">
        <f t="shared" si="51"/>
        <v>2.8755289608996551E-6</v>
      </c>
      <c r="J1081" s="25">
        <f t="shared" si="52"/>
        <v>1.3622150765889331E-2</v>
      </c>
      <c r="K1081" s="25">
        <f t="shared" ref="K1081:K1144" si="54">H1081*$J$1321/J1080</f>
        <v>-8.3912968194966805E-4</v>
      </c>
      <c r="L1081" s="25">
        <f t="shared" si="53"/>
        <v>-839.129681949668</v>
      </c>
      <c r="M1081" s="25">
        <v>2359.7340529999051</v>
      </c>
      <c r="N1081" s="25"/>
    </row>
    <row r="1082" spans="5:14">
      <c r="E1082" s="112">
        <v>45030</v>
      </c>
      <c r="G1082" s="25"/>
      <c r="H1082" s="53">
        <f>'Equity+Bond_Historical'!Y1082</f>
        <v>3.7732985574575489E-3</v>
      </c>
      <c r="I1082" s="39">
        <f t="shared" si="51"/>
        <v>1.4237782003711219E-5</v>
      </c>
      <c r="J1082" s="25">
        <f t="shared" si="52"/>
        <v>1.264374193290432E-2</v>
      </c>
      <c r="K1082" s="25">
        <f t="shared" si="54"/>
        <v>2.0229101087647834E-3</v>
      </c>
      <c r="L1082" s="25">
        <f t="shared" si="53"/>
        <v>2022.9101087647834</v>
      </c>
      <c r="M1082" s="25">
        <v>2362.8264836343587</v>
      </c>
      <c r="N1082" s="25"/>
    </row>
    <row r="1083" spans="5:14">
      <c r="E1083" s="112">
        <v>45033</v>
      </c>
      <c r="G1083" s="25"/>
      <c r="H1083" s="53">
        <f>'Equity+Bond_Historical'!Y1083</f>
        <v>7.298246195037634E-4</v>
      </c>
      <c r="I1083" s="39">
        <f t="shared" si="51"/>
        <v>5.3264397523381302E-7</v>
      </c>
      <c r="J1083" s="25">
        <f t="shared" si="52"/>
        <v>1.1660380574933467E-2</v>
      </c>
      <c r="K1083" s="25">
        <f t="shared" si="54"/>
        <v>4.2154504052223715E-4</v>
      </c>
      <c r="L1083" s="25">
        <f t="shared" si="53"/>
        <v>421.54504052223717</v>
      </c>
      <c r="M1083" s="25">
        <v>2367.7634256186302</v>
      </c>
      <c r="N1083" s="25"/>
    </row>
    <row r="1084" spans="5:14">
      <c r="E1084" s="112">
        <v>45034</v>
      </c>
      <c r="G1084" s="25"/>
      <c r="H1084" s="53">
        <f>'Equity+Bond_Historical'!Y1084</f>
        <v>-6.111330557869994E-4</v>
      </c>
      <c r="I1084" s="39">
        <f t="shared" si="51"/>
        <v>3.7348361187555573E-7</v>
      </c>
      <c r="J1084" s="25">
        <f t="shared" si="52"/>
        <v>1.0752945011540985E-2</v>
      </c>
      <c r="K1084" s="25">
        <f t="shared" si="54"/>
        <v>-3.8275788616243484E-4</v>
      </c>
      <c r="L1084" s="25">
        <f t="shared" si="53"/>
        <v>-382.75788616243483</v>
      </c>
      <c r="M1084" s="25">
        <v>2369.4846281645964</v>
      </c>
      <c r="N1084" s="25"/>
    </row>
    <row r="1085" spans="5:14">
      <c r="E1085" s="112">
        <v>45035</v>
      </c>
      <c r="G1085" s="25"/>
      <c r="H1085" s="53">
        <f>'Equity+Bond_Historical'!Y1085</f>
        <v>2.8528991518266301E-3</v>
      </c>
      <c r="I1085" s="39">
        <f t="shared" si="51"/>
        <v>8.1390335704931052E-6</v>
      </c>
      <c r="J1085" s="25">
        <f t="shared" si="52"/>
        <v>9.9751093975762734E-3</v>
      </c>
      <c r="K1085" s="25">
        <f t="shared" si="54"/>
        <v>1.9375820063182948E-3</v>
      </c>
      <c r="L1085" s="25">
        <f t="shared" si="53"/>
        <v>1937.5820063182948</v>
      </c>
      <c r="M1085" s="25">
        <v>2384.9619152327573</v>
      </c>
      <c r="N1085" s="25"/>
    </row>
    <row r="1086" spans="5:14">
      <c r="E1086" s="112">
        <v>45036</v>
      </c>
      <c r="G1086" s="25"/>
      <c r="H1086" s="53">
        <f>'Equity+Bond_Historical'!Y1086</f>
        <v>-2.2129553313179444E-3</v>
      </c>
      <c r="I1086" s="39">
        <f t="shared" si="51"/>
        <v>4.8971712984085131E-6</v>
      </c>
      <c r="J1086" s="25">
        <f t="shared" si="52"/>
        <v>9.2364474807327089E-3</v>
      </c>
      <c r="K1086" s="25">
        <f t="shared" si="54"/>
        <v>-1.6201531820865839E-3</v>
      </c>
      <c r="L1086" s="25">
        <f t="shared" si="53"/>
        <v>-1620.1531820865839</v>
      </c>
      <c r="M1086" s="25">
        <v>2397.7044540637985</v>
      </c>
      <c r="N1086" s="25"/>
    </row>
    <row r="1087" spans="5:14">
      <c r="E1087" s="112">
        <v>45037</v>
      </c>
      <c r="G1087" s="25"/>
      <c r="H1087" s="53">
        <f>'Equity+Bond_Historical'!Y1087</f>
        <v>-1.253429996141258E-2</v>
      </c>
      <c r="I1087" s="39">
        <f t="shared" si="51"/>
        <v>1.5710867552266741E-4</v>
      </c>
      <c r="J1087" s="25">
        <f t="shared" si="52"/>
        <v>9.8021155412025048E-3</v>
      </c>
      <c r="K1087" s="25">
        <f t="shared" si="54"/>
        <v>-9.9105148415061257E-3</v>
      </c>
      <c r="L1087" s="25">
        <f t="shared" si="53"/>
        <v>-9910.5148415061249</v>
      </c>
      <c r="M1087" s="25">
        <v>2443.011727426489</v>
      </c>
      <c r="N1087" s="25"/>
    </row>
    <row r="1088" spans="5:14">
      <c r="E1088" s="112">
        <v>45040</v>
      </c>
      <c r="G1088" s="25"/>
      <c r="H1088" s="53">
        <f>'Equity+Bond_Historical'!Y1088</f>
        <v>-3.764124515276716E-3</v>
      </c>
      <c r="I1088" s="39">
        <f t="shared" si="51"/>
        <v>1.4168633366507172E-5</v>
      </c>
      <c r="J1088" s="25">
        <f t="shared" si="52"/>
        <v>9.1539359690570917E-3</v>
      </c>
      <c r="K1088" s="25">
        <f t="shared" si="54"/>
        <v>-2.8044342441331865E-3</v>
      </c>
      <c r="L1088" s="25">
        <f t="shared" si="53"/>
        <v>-2804.4342441331864</v>
      </c>
      <c r="M1088" s="25">
        <v>2524.8314707669683</v>
      </c>
      <c r="N1088" s="25"/>
    </row>
    <row r="1089" spans="5:14">
      <c r="E1089" s="112">
        <v>45041</v>
      </c>
      <c r="G1089" s="25"/>
      <c r="H1089" s="53">
        <f>'Equity+Bond_Historical'!Y1089</f>
        <v>7.6081948690614612E-3</v>
      </c>
      <c r="I1089" s="39">
        <f t="shared" si="51"/>
        <v>5.7884629165613146E-5</v>
      </c>
      <c r="J1089" s="25">
        <f t="shared" si="52"/>
        <v>8.939130636790112E-3</v>
      </c>
      <c r="K1089" s="25">
        <f t="shared" si="54"/>
        <v>6.0698066220908472E-3</v>
      </c>
      <c r="L1089" s="25">
        <f t="shared" si="53"/>
        <v>6069.8066220908477</v>
      </c>
      <c r="M1089" s="25">
        <v>2555.9439863669872</v>
      </c>
      <c r="N1089" s="25"/>
    </row>
    <row r="1090" spans="5:14">
      <c r="E1090" s="112">
        <v>45042</v>
      </c>
      <c r="G1090" s="25"/>
      <c r="H1090" s="53">
        <f>'Equity+Bond_Historical'!Y1090</f>
        <v>-1.7856825538937741E-2</v>
      </c>
      <c r="I1090" s="39">
        <f t="shared" si="51"/>
        <v>3.1886621832805914E-4</v>
      </c>
      <c r="J1090" s="25">
        <f t="shared" si="52"/>
        <v>1.0758800156595926E-2</v>
      </c>
      <c r="K1090" s="25">
        <f t="shared" si="54"/>
        <v>-1.4588480834098295E-2</v>
      </c>
      <c r="L1090" s="25">
        <f t="shared" si="53"/>
        <v>-14588.480834098295</v>
      </c>
      <c r="M1090" s="25">
        <v>2558.6153269965257</v>
      </c>
      <c r="N1090" s="25"/>
    </row>
    <row r="1091" spans="5:14">
      <c r="E1091" s="112">
        <v>45043</v>
      </c>
      <c r="G1091" s="25"/>
      <c r="H1091" s="53">
        <f>'Equity+Bond_Historical'!Y1091</f>
        <v>-7.4150030611810844E-3</v>
      </c>
      <c r="I1091" s="39">
        <f t="shared" si="51"/>
        <v>5.4982270397324855E-5</v>
      </c>
      <c r="J1091" s="25">
        <f t="shared" si="52"/>
        <v>1.0326487991942466E-2</v>
      </c>
      <c r="K1091" s="25">
        <f t="shared" si="54"/>
        <v>-5.0332510374181795E-3</v>
      </c>
      <c r="L1091" s="25">
        <f t="shared" si="53"/>
        <v>-5033.2510374181793</v>
      </c>
      <c r="M1091" s="25">
        <v>2575.715300734365</v>
      </c>
      <c r="N1091" s="25"/>
    </row>
    <row r="1092" spans="5:14">
      <c r="E1092" s="112">
        <v>45044</v>
      </c>
      <c r="G1092" s="25"/>
      <c r="H1092" s="53">
        <f>'Equity+Bond_Historical'!Y1092</f>
        <v>2.2664585134921207E-2</v>
      </c>
      <c r="I1092" s="39">
        <f t="shared" ref="I1092:I1155" si="55">H1092^2</f>
        <v>5.136834193380914E-4</v>
      </c>
      <c r="J1092" s="25">
        <f t="shared" si="52"/>
        <v>1.2949649184873152E-2</v>
      </c>
      <c r="K1092" s="25">
        <f t="shared" si="54"/>
        <v>1.6028623479618757E-2</v>
      </c>
      <c r="L1092" s="25">
        <f t="shared" si="53"/>
        <v>16028.623479618756</v>
      </c>
      <c r="M1092" s="25">
        <v>2596.974402779867</v>
      </c>
      <c r="N1092" s="25"/>
    </row>
    <row r="1093" spans="5:14">
      <c r="E1093" s="112">
        <v>45047</v>
      </c>
      <c r="G1093" s="25"/>
      <c r="H1093" s="53">
        <f>'Equity+Bond_Historical'!Y1093</f>
        <v>3.1656126608197565E-3</v>
      </c>
      <c r="I1093" s="39">
        <f t="shared" si="55"/>
        <v>1.0021103518342338E-5</v>
      </c>
      <c r="J1093" s="25">
        <f t="shared" si="52"/>
        <v>1.2001773512166624E-2</v>
      </c>
      <c r="K1093" s="25">
        <f t="shared" si="54"/>
        <v>1.7852575099278963E-3</v>
      </c>
      <c r="L1093" s="25">
        <f t="shared" si="53"/>
        <v>1785.2575099278963</v>
      </c>
      <c r="M1093" s="25">
        <v>2689.8718854939398</v>
      </c>
      <c r="N1093" s="25"/>
    </row>
    <row r="1094" spans="5:14">
      <c r="E1094" s="112">
        <v>45048</v>
      </c>
      <c r="G1094" s="25"/>
      <c r="H1094" s="53">
        <f>'Equity+Bond_Historical'!Y1094</f>
        <v>-2.5526825539371443E-2</v>
      </c>
      <c r="I1094" s="39">
        <f t="shared" si="55"/>
        <v>6.516188221175062E-4</v>
      </c>
      <c r="J1094" s="25">
        <f t="shared" si="52"/>
        <v>1.4838430026096718E-2</v>
      </c>
      <c r="K1094" s="25">
        <f t="shared" si="54"/>
        <v>-1.5532897667664622E-2</v>
      </c>
      <c r="L1094" s="25">
        <f t="shared" si="53"/>
        <v>-15532.897667664622</v>
      </c>
      <c r="M1094" s="25">
        <v>2718.6328525435179</v>
      </c>
      <c r="N1094" s="25"/>
    </row>
    <row r="1095" spans="5:14">
      <c r="E1095" s="112">
        <v>45049</v>
      </c>
      <c r="G1095" s="25"/>
      <c r="H1095" s="53">
        <f>'Equity+Bond_Historical'!Y1095</f>
        <v>-4.698141165518914E-2</v>
      </c>
      <c r="I1095" s="39">
        <f t="shared" si="55"/>
        <v>2.2072530411143421E-3</v>
      </c>
      <c r="J1095" s="25">
        <f t="shared" si="52"/>
        <v>2.2764887677311624E-2</v>
      </c>
      <c r="K1095" s="25">
        <f t="shared" si="54"/>
        <v>-2.312273524720734E-2</v>
      </c>
      <c r="L1095" s="25">
        <f t="shared" si="53"/>
        <v>-23122.73524720734</v>
      </c>
      <c r="M1095" s="25">
        <v>2732.3373307470401</v>
      </c>
      <c r="N1095" s="25"/>
    </row>
    <row r="1096" spans="5:14">
      <c r="E1096" s="112">
        <v>45050</v>
      </c>
      <c r="G1096" s="25"/>
      <c r="H1096" s="53">
        <f>'Equity+Bond_Historical'!Y1096</f>
        <v>-2.1703868121328036E-2</v>
      </c>
      <c r="I1096" s="39">
        <f t="shared" si="55"/>
        <v>4.7105789142799933E-4</v>
      </c>
      <c r="J1096" s="25">
        <f t="shared" si="52"/>
        <v>2.2608909262295744E-2</v>
      </c>
      <c r="K1096" s="25">
        <f t="shared" si="54"/>
        <v>-6.9626205525330333E-3</v>
      </c>
      <c r="L1096" s="25">
        <f t="shared" si="53"/>
        <v>-6962.6205525330333</v>
      </c>
      <c r="M1096" s="25">
        <v>2796.6847110281915</v>
      </c>
      <c r="N1096" s="25"/>
    </row>
    <row r="1097" spans="5:14">
      <c r="E1097" s="112">
        <v>45051</v>
      </c>
      <c r="G1097" s="25"/>
      <c r="H1097" s="53">
        <f>'Equity+Bond_Historical'!Y1097</f>
        <v>6.7936361039221908E-3</v>
      </c>
      <c r="I1097" s="39">
        <f t="shared" si="55"/>
        <v>4.6153491512515086E-5</v>
      </c>
      <c r="J1097" s="25">
        <f t="shared" si="52"/>
        <v>2.1009792598999908E-2</v>
      </c>
      <c r="K1097" s="25">
        <f t="shared" si="54"/>
        <v>2.1944402848335311E-3</v>
      </c>
      <c r="L1097" s="25">
        <f t="shared" si="53"/>
        <v>2194.4402848335312</v>
      </c>
      <c r="M1097" s="25">
        <v>2828.9019774645449</v>
      </c>
      <c r="N1097" s="25"/>
    </row>
    <row r="1098" spans="5:14">
      <c r="E1098" s="112">
        <v>45054</v>
      </c>
      <c r="G1098" s="25"/>
      <c r="H1098" s="53">
        <f>'Equity+Bond_Historical'!Y1098</f>
        <v>1.4906993252899455E-2</v>
      </c>
      <c r="I1098" s="39">
        <f t="shared" si="55"/>
        <v>2.2221844784198988E-4</v>
      </c>
      <c r="J1098" s="25">
        <f t="shared" si="52"/>
        <v>2.0212185544154819E-2</v>
      </c>
      <c r="K1098" s="25">
        <f t="shared" si="54"/>
        <v>5.181665660796364E-3</v>
      </c>
      <c r="L1098" s="25">
        <f t="shared" si="53"/>
        <v>5181.6656607963641</v>
      </c>
      <c r="M1098" s="25">
        <v>2836.7955955434809</v>
      </c>
      <c r="N1098" s="25"/>
    </row>
    <row r="1099" spans="5:14">
      <c r="E1099" s="112">
        <v>45055</v>
      </c>
      <c r="G1099" s="25"/>
      <c r="H1099" s="53">
        <f>'Equity+Bond_Historical'!Y1099</f>
        <v>-1.2211584706538272E-2</v>
      </c>
      <c r="I1099" s="39">
        <f t="shared" si="55"/>
        <v>1.4912280104495941E-4</v>
      </c>
      <c r="J1099" s="25">
        <f t="shared" si="52"/>
        <v>1.9225529848547317E-2</v>
      </c>
      <c r="K1099" s="25">
        <f t="shared" si="54"/>
        <v>-4.412247316887179E-3</v>
      </c>
      <c r="L1099" s="25">
        <f t="shared" si="53"/>
        <v>-4412.2473168871793</v>
      </c>
      <c r="M1099" s="25">
        <v>2840.5795288541744</v>
      </c>
      <c r="N1099" s="25"/>
    </row>
    <row r="1100" spans="5:14">
      <c r="E1100" s="112">
        <v>45056</v>
      </c>
      <c r="G1100" s="25"/>
      <c r="H1100" s="53">
        <f>'Equity+Bond_Historical'!Y1100</f>
        <v>-2.4090845378961631E-3</v>
      </c>
      <c r="I1100" s="39">
        <f t="shared" si="55"/>
        <v>5.8036883107303696E-6</v>
      </c>
      <c r="J1100" s="25">
        <f t="shared" si="52"/>
        <v>1.7749602855004553E-2</v>
      </c>
      <c r="K1100" s="25">
        <f t="shared" si="54"/>
        <v>-9.1511320088568694E-4</v>
      </c>
      <c r="L1100" s="25">
        <f t="shared" si="53"/>
        <v>-915.11320088568698</v>
      </c>
      <c r="M1100" s="25">
        <v>2870.7212897623817</v>
      </c>
      <c r="N1100" s="25"/>
    </row>
    <row r="1101" spans="5:14">
      <c r="E1101" s="112">
        <v>45057</v>
      </c>
      <c r="G1101" s="25"/>
      <c r="H1101" s="53">
        <f>'Equity+Bond_Historical'!Y1101</f>
        <v>1.0986369732949936E-2</v>
      </c>
      <c r="I1101" s="39">
        <f t="shared" si="55"/>
        <v>1.2070031990907846E-4</v>
      </c>
      <c r="J1101" s="25">
        <f t="shared" si="52"/>
        <v>1.6908465018155541E-2</v>
      </c>
      <c r="K1101" s="25">
        <f t="shared" si="54"/>
        <v>4.5202938522284786E-3</v>
      </c>
      <c r="L1101" s="25">
        <f t="shared" si="53"/>
        <v>4520.2938522284785</v>
      </c>
      <c r="M1101" s="25">
        <v>2905.6599578719511</v>
      </c>
      <c r="N1101" s="25"/>
    </row>
    <row r="1102" spans="5:14">
      <c r="E1102" s="112">
        <v>45058</v>
      </c>
      <c r="G1102" s="25"/>
      <c r="H1102" s="53">
        <f>'Equity+Bond_Historical'!Y1102</f>
        <v>9.9267379546269519E-4</v>
      </c>
      <c r="I1102" s="39">
        <f t="shared" si="55"/>
        <v>9.854012641983127E-7</v>
      </c>
      <c r="J1102" s="25">
        <f t="shared" si="52"/>
        <v>1.5593574672578797E-2</v>
      </c>
      <c r="K1102" s="25">
        <f t="shared" si="54"/>
        <v>4.2874934730264939E-4</v>
      </c>
      <c r="L1102" s="25">
        <f t="shared" si="53"/>
        <v>428.74934730264937</v>
      </c>
      <c r="M1102" s="25">
        <v>2912.3502066120009</v>
      </c>
      <c r="N1102" s="25"/>
    </row>
    <row r="1103" spans="5:14">
      <c r="E1103" s="112">
        <v>45061</v>
      </c>
      <c r="G1103" s="25"/>
      <c r="H1103" s="53">
        <f>'Equity+Bond_Historical'!Y1103</f>
        <v>4.7809383330468472E-3</v>
      </c>
      <c r="I1103" s="39">
        <f t="shared" si="55"/>
        <v>2.2857371344396766E-5</v>
      </c>
      <c r="J1103" s="25">
        <f t="shared" si="52"/>
        <v>1.4495317903052585E-2</v>
      </c>
      <c r="K1103" s="25">
        <f t="shared" si="54"/>
        <v>2.2390745587697399E-3</v>
      </c>
      <c r="L1103" s="25">
        <f t="shared" si="53"/>
        <v>2239.0745587697397</v>
      </c>
      <c r="M1103" s="25">
        <v>2926.5856415438416</v>
      </c>
      <c r="N1103" s="25"/>
    </row>
    <row r="1104" spans="5:14">
      <c r="E1104" s="112">
        <v>45062</v>
      </c>
      <c r="G1104" s="25"/>
      <c r="H1104" s="53">
        <f>'Equity+Bond_Historical'!Y1104</f>
        <v>4.8040138717739041E-3</v>
      </c>
      <c r="I1104" s="39">
        <f t="shared" si="55"/>
        <v>2.3078549280196097E-5</v>
      </c>
      <c r="J1104" s="25">
        <f t="shared" si="52"/>
        <v>1.3492919896597724E-2</v>
      </c>
      <c r="K1104" s="25">
        <f t="shared" si="54"/>
        <v>2.4203468419847179E-3</v>
      </c>
      <c r="L1104" s="25">
        <f t="shared" si="53"/>
        <v>2420.3468419847181</v>
      </c>
      <c r="M1104" s="25">
        <v>2956.1816857989866</v>
      </c>
      <c r="N1104" s="25"/>
    </row>
    <row r="1105" spans="5:14">
      <c r="E1105" s="112">
        <v>45063</v>
      </c>
      <c r="G1105" s="25"/>
      <c r="H1105" s="53">
        <f>'Equity+Bond_Historical'!Y1105</f>
        <v>-1.2649994442069925E-2</v>
      </c>
      <c r="I1105" s="39">
        <f t="shared" si="55"/>
        <v>1.6002235938440001E-4</v>
      </c>
      <c r="J1105" s="25">
        <f t="shared" si="52"/>
        <v>1.3369869413844786E-2</v>
      </c>
      <c r="K1105" s="25">
        <f t="shared" si="54"/>
        <v>-6.8467660777621168E-3</v>
      </c>
      <c r="L1105" s="25">
        <f t="shared" si="53"/>
        <v>-6846.7660777621168</v>
      </c>
      <c r="M1105" s="25">
        <v>2968.6032766194508</v>
      </c>
      <c r="N1105" s="25"/>
    </row>
    <row r="1106" spans="5:14">
      <c r="E1106" s="112">
        <v>45064</v>
      </c>
      <c r="G1106" s="25"/>
      <c r="H1106" s="53">
        <f>'Equity+Bond_Historical'!Y1106</f>
        <v>1.9723442032862203E-2</v>
      </c>
      <c r="I1106" s="39">
        <f t="shared" si="55"/>
        <v>3.890141656236755E-4</v>
      </c>
      <c r="J1106" s="25">
        <f t="shared" si="52"/>
        <v>1.4501466193641396E-2</v>
      </c>
      <c r="K1106" s="25">
        <f t="shared" si="54"/>
        <v>1.0773495641162903E-2</v>
      </c>
      <c r="L1106" s="25">
        <f t="shared" si="53"/>
        <v>10773.495641162903</v>
      </c>
      <c r="M1106" s="25">
        <v>2975.6850440075154</v>
      </c>
      <c r="N1106" s="25"/>
    </row>
    <row r="1107" spans="5:14">
      <c r="E1107" s="112">
        <v>45065</v>
      </c>
      <c r="G1107" s="25"/>
      <c r="H1107" s="53">
        <f>'Equity+Bond_Historical'!Y1107</f>
        <v>5.9099829609334897E-4</v>
      </c>
      <c r="I1107" s="39">
        <f t="shared" si="55"/>
        <v>3.4927898598524176E-7</v>
      </c>
      <c r="J1107" s="25">
        <f t="shared" si="52"/>
        <v>1.3371650434722838E-2</v>
      </c>
      <c r="K1107" s="25">
        <f t="shared" si="54"/>
        <v>2.9762911430829031E-4</v>
      </c>
      <c r="L1107" s="25">
        <f t="shared" si="53"/>
        <v>297.6291143082903</v>
      </c>
      <c r="M1107" s="25">
        <v>2990.9792716102293</v>
      </c>
      <c r="N1107" s="25"/>
    </row>
    <row r="1108" spans="5:14">
      <c r="E1108" s="112">
        <v>45068</v>
      </c>
      <c r="G1108" s="25"/>
      <c r="H1108" s="53">
        <f>'Equity+Bond_Historical'!Y1108</f>
        <v>4.1338508861378754E-3</v>
      </c>
      <c r="I1108" s="39">
        <f t="shared" si="55"/>
        <v>1.7088723148822897E-5</v>
      </c>
      <c r="J1108" s="25">
        <f t="shared" si="52"/>
        <v>1.2431580290473265E-2</v>
      </c>
      <c r="K1108" s="25">
        <f t="shared" si="54"/>
        <v>2.2577242099363188E-3</v>
      </c>
      <c r="L1108" s="25">
        <f t="shared" si="53"/>
        <v>2257.7242099363189</v>
      </c>
      <c r="M1108" s="25">
        <v>3036.8660260850365</v>
      </c>
      <c r="N1108" s="25"/>
    </row>
    <row r="1109" spans="5:14">
      <c r="E1109" s="112">
        <v>45069</v>
      </c>
      <c r="G1109" s="25"/>
      <c r="H1109" s="53">
        <f>'Equity+Bond_Historical'!Y1109</f>
        <v>1.3834886474769135E-2</v>
      </c>
      <c r="I1109" s="39">
        <f t="shared" si="55"/>
        <v>1.9140408376974995E-4</v>
      </c>
      <c r="J1109" s="25">
        <f t="shared" si="52"/>
        <v>1.2652002719181391E-2</v>
      </c>
      <c r="K1109" s="25">
        <f t="shared" si="54"/>
        <v>8.1273761137484329E-3</v>
      </c>
      <c r="L1109" s="25">
        <f t="shared" si="53"/>
        <v>8127.3761137484325</v>
      </c>
      <c r="M1109" s="25">
        <v>3038.7806026944772</v>
      </c>
      <c r="N1109" s="25"/>
    </row>
    <row r="1110" spans="5:14">
      <c r="E1110" s="112">
        <v>45070</v>
      </c>
      <c r="G1110" s="25"/>
      <c r="H1110" s="53">
        <f>'Equity+Bond_Historical'!Y1110</f>
        <v>-9.6799800313065038E-3</v>
      </c>
      <c r="I1110" s="39">
        <f t="shared" si="55"/>
        <v>9.3702013406492664E-5</v>
      </c>
      <c r="J1110" s="25">
        <f t="shared" si="52"/>
        <v>1.2252244647256322E-2</v>
      </c>
      <c r="K1110" s="25">
        <f t="shared" si="54"/>
        <v>-5.5874838712451332E-3</v>
      </c>
      <c r="L1110" s="25">
        <f t="shared" si="53"/>
        <v>-5587.4838712451328</v>
      </c>
      <c r="M1110" s="25">
        <v>3048.3733047739152</v>
      </c>
      <c r="N1110" s="25"/>
    </row>
    <row r="1111" spans="5:14">
      <c r="E1111" s="112">
        <v>45071</v>
      </c>
      <c r="G1111" s="25"/>
      <c r="H1111" s="53">
        <f>'Equity+Bond_Historical'!Y1111</f>
        <v>-9.4068117824838947E-3</v>
      </c>
      <c r="I1111" s="39">
        <f t="shared" si="55"/>
        <v>8.848810791107783E-5</v>
      </c>
      <c r="J1111" s="25">
        <f t="shared" si="52"/>
        <v>1.1868997019481036E-2</v>
      </c>
      <c r="K1111" s="25">
        <f t="shared" si="54"/>
        <v>-5.6069656068195011E-3</v>
      </c>
      <c r="L1111" s="25">
        <f t="shared" si="53"/>
        <v>-5606.9656068195009</v>
      </c>
      <c r="M1111" s="25">
        <v>3058.7067612227193</v>
      </c>
      <c r="N1111" s="25"/>
    </row>
    <row r="1112" spans="5:14">
      <c r="E1112" s="112">
        <v>45072</v>
      </c>
      <c r="G1112" s="25"/>
      <c r="H1112" s="53">
        <f>'Equity+Bond_Historical'!Y1112</f>
        <v>-4.9285117926941456E-3</v>
      </c>
      <c r="I1112" s="39">
        <f t="shared" si="55"/>
        <v>2.4290228490725262E-5</v>
      </c>
      <c r="J1112" s="25">
        <f t="shared" si="52"/>
        <v>1.1107909838704626E-2</v>
      </c>
      <c r="K1112" s="25">
        <f t="shared" si="54"/>
        <v>-3.0325144359485438E-3</v>
      </c>
      <c r="L1112" s="25">
        <f t="shared" si="53"/>
        <v>-3032.5144359485439</v>
      </c>
      <c r="M1112" s="25">
        <v>3083.5189848681257</v>
      </c>
      <c r="N1112" s="25"/>
    </row>
    <row r="1113" spans="5:14">
      <c r="E1113" s="112">
        <v>45076</v>
      </c>
      <c r="G1113" s="25"/>
      <c r="H1113" s="53">
        <f>'Equity+Bond_Historical'!Y1113</f>
        <v>4.3553318314419123E-3</v>
      </c>
      <c r="I1113" s="39">
        <f t="shared" si="55"/>
        <v>1.8968915361971163E-5</v>
      </c>
      <c r="J1113" s="25">
        <f t="shared" si="52"/>
        <v>1.0378976305077878E-2</v>
      </c>
      <c r="K1113" s="25">
        <f t="shared" si="54"/>
        <v>2.8634526173525461E-3</v>
      </c>
      <c r="L1113" s="25">
        <f t="shared" si="53"/>
        <v>2863.452617352546</v>
      </c>
      <c r="M1113" s="25">
        <v>3135.9377312575816</v>
      </c>
      <c r="N1113" s="25"/>
    </row>
    <row r="1114" spans="5:14">
      <c r="E1114" s="112">
        <v>45077</v>
      </c>
      <c r="G1114" s="25"/>
      <c r="H1114" s="53">
        <f>'Equity+Bond_Historical'!Y1114</f>
        <v>2.675404115693554E-2</v>
      </c>
      <c r="I1114" s="39">
        <f t="shared" si="55"/>
        <v>7.157787182270008E-4</v>
      </c>
      <c r="J1114" s="25">
        <f t="shared" si="52"/>
        <v>1.4104307303239425E-2</v>
      </c>
      <c r="K1114" s="25">
        <f t="shared" si="54"/>
        <v>1.8825042616790313E-2</v>
      </c>
      <c r="L1114" s="25">
        <f t="shared" si="53"/>
        <v>18825.042616790313</v>
      </c>
      <c r="M1114" s="25">
        <v>3146.0598349518573</v>
      </c>
      <c r="N1114" s="25"/>
    </row>
    <row r="1115" spans="5:14">
      <c r="E1115" s="112">
        <v>45078</v>
      </c>
      <c r="G1115" s="25"/>
      <c r="H1115" s="53">
        <f>'Equity+Bond_Historical'!Y1115</f>
        <v>-2.2925819357167494E-3</v>
      </c>
      <c r="I1115" s="39">
        <f t="shared" si="55"/>
        <v>5.2559319319747577E-6</v>
      </c>
      <c r="J1115" s="25">
        <f t="shared" si="52"/>
        <v>1.3033808024456139E-2</v>
      </c>
      <c r="K1115" s="25">
        <f t="shared" si="54"/>
        <v>-1.1870641848870469E-3</v>
      </c>
      <c r="L1115" s="25">
        <f t="shared" si="53"/>
        <v>-1187.0641848870468</v>
      </c>
      <c r="M1115" s="25">
        <v>3162.1077095504293</v>
      </c>
      <c r="N1115" s="25"/>
    </row>
    <row r="1116" spans="5:14">
      <c r="E1116" s="112">
        <v>45079</v>
      </c>
      <c r="G1116" s="25"/>
      <c r="H1116" s="53">
        <f>'Equity+Bond_Historical'!Y1116</f>
        <v>7.4388649646186392E-3</v>
      </c>
      <c r="I1116" s="39">
        <f t="shared" si="55"/>
        <v>5.533671196183067E-5</v>
      </c>
      <c r="J1116" s="25">
        <f t="shared" si="52"/>
        <v>1.2357128941218314E-2</v>
      </c>
      <c r="K1116" s="25">
        <f t="shared" si="54"/>
        <v>4.1680839051022999E-3</v>
      </c>
      <c r="L1116" s="25">
        <f t="shared" si="53"/>
        <v>4168.0839051022995</v>
      </c>
      <c r="M1116" s="25">
        <v>3198.8595139297768</v>
      </c>
      <c r="N1116" s="25"/>
    </row>
    <row r="1117" spans="5:14">
      <c r="E1117" s="112">
        <v>45082</v>
      </c>
      <c r="G1117" s="25"/>
      <c r="H1117" s="53">
        <f>'Equity+Bond_Historical'!Y1117</f>
        <v>2.3287265215990022E-2</v>
      </c>
      <c r="I1117" s="39">
        <f t="shared" si="55"/>
        <v>5.422967212398588E-4</v>
      </c>
      <c r="J1117" s="25">
        <f t="shared" si="52"/>
        <v>1.4530600417924573E-2</v>
      </c>
      <c r="K1117" s="25">
        <f t="shared" si="54"/>
        <v>1.3762648201340115E-2</v>
      </c>
      <c r="L1117" s="25">
        <f t="shared" si="53"/>
        <v>13762.648201340115</v>
      </c>
      <c r="M1117" s="25">
        <v>3214.553214919481</v>
      </c>
      <c r="N1117" s="25"/>
    </row>
    <row r="1118" spans="5:14">
      <c r="E1118" s="112">
        <v>45083</v>
      </c>
      <c r="G1118" s="25"/>
      <c r="H1118" s="53">
        <f>'Equity+Bond_Historical'!Y1118</f>
        <v>-5.3800293967724011E-3</v>
      </c>
      <c r="I1118" s="39">
        <f t="shared" si="55"/>
        <v>2.8944716310135206E-5</v>
      </c>
      <c r="J1118" s="25">
        <f t="shared" si="52"/>
        <v>1.3557628984306276E-2</v>
      </c>
      <c r="K1118" s="25">
        <f t="shared" si="54"/>
        <v>-2.7039719759249293E-3</v>
      </c>
      <c r="L1118" s="25">
        <f t="shared" si="53"/>
        <v>-2703.9719759249292</v>
      </c>
      <c r="M1118" s="25">
        <v>3273.491912305481</v>
      </c>
      <c r="N1118" s="25"/>
    </row>
    <row r="1119" spans="5:14">
      <c r="E1119" s="112">
        <v>45084</v>
      </c>
      <c r="G1119" s="25"/>
      <c r="H1119" s="53">
        <f>'Equity+Bond_Historical'!Y1119</f>
        <v>-1.0912584522466226E-2</v>
      </c>
      <c r="I1119" s="39">
        <f t="shared" si="55"/>
        <v>1.1908450095996943E-4</v>
      </c>
      <c r="J1119" s="25">
        <f t="shared" si="52"/>
        <v>1.3194718006410056E-2</v>
      </c>
      <c r="K1119" s="25">
        <f t="shared" si="54"/>
        <v>-5.8782083221837643E-3</v>
      </c>
      <c r="L1119" s="25">
        <f t="shared" si="53"/>
        <v>-5878.2083221837638</v>
      </c>
      <c r="M1119" s="25">
        <v>3289.7094572365963</v>
      </c>
      <c r="N1119" s="25"/>
    </row>
    <row r="1120" spans="5:14">
      <c r="E1120" s="112">
        <v>45085</v>
      </c>
      <c r="G1120" s="25"/>
      <c r="H1120" s="53">
        <f>'Equity+Bond_Historical'!Y1120</f>
        <v>1.2390096982713063E-3</v>
      </c>
      <c r="I1120" s="39">
        <f t="shared" si="55"/>
        <v>1.5351450324103536E-6</v>
      </c>
      <c r="J1120" s="25">
        <f t="shared" si="52"/>
        <v>1.2174389821803844E-2</v>
      </c>
      <c r="K1120" s="25">
        <f t="shared" si="54"/>
        <v>6.8576559146876065E-4</v>
      </c>
      <c r="L1120" s="25">
        <f t="shared" si="53"/>
        <v>685.7655914687607</v>
      </c>
      <c r="M1120" s="25">
        <v>3309.142553359718</v>
      </c>
      <c r="N1120" s="25"/>
    </row>
    <row r="1121" spans="5:14">
      <c r="E1121" s="112">
        <v>45086</v>
      </c>
      <c r="G1121" s="25"/>
      <c r="H1121" s="53">
        <f>'Equity+Bond_Historical'!Y1121</f>
        <v>-4.3391815960515208E-3</v>
      </c>
      <c r="I1121" s="39">
        <f t="shared" si="55"/>
        <v>1.8828496923512223E-5</v>
      </c>
      <c r="J1121" s="25">
        <f t="shared" si="52"/>
        <v>1.1349346983055092E-2</v>
      </c>
      <c r="K1121" s="25">
        <f t="shared" si="54"/>
        <v>-2.6029253909927606E-3</v>
      </c>
      <c r="L1121" s="25">
        <f t="shared" si="53"/>
        <v>-2602.9253909927606</v>
      </c>
      <c r="M1121" s="25">
        <v>3312.9417924775494</v>
      </c>
      <c r="N1121" s="25"/>
    </row>
    <row r="1122" spans="5:14">
      <c r="E1122" s="112">
        <v>45089</v>
      </c>
      <c r="G1122" s="25"/>
      <c r="H1122" s="53">
        <f>'Equity+Bond_Historical'!Y1122</f>
        <v>-9.1991168610056247E-3</v>
      </c>
      <c r="I1122" s="39">
        <f t="shared" si="55"/>
        <v>8.4623751022437971E-5</v>
      </c>
      <c r="J1122" s="25">
        <f t="shared" si="52"/>
        <v>1.1053510214130178E-2</v>
      </c>
      <c r="K1122" s="25">
        <f t="shared" si="54"/>
        <v>-5.9193818940492648E-3</v>
      </c>
      <c r="L1122" s="25">
        <f t="shared" si="53"/>
        <v>-5919.3818940492647</v>
      </c>
      <c r="M1122" s="25">
        <v>3346.7122181834898</v>
      </c>
      <c r="N1122" s="25"/>
    </row>
    <row r="1123" spans="5:14">
      <c r="E1123" s="112">
        <v>45090</v>
      </c>
      <c r="G1123" s="25"/>
      <c r="H1123" s="53">
        <f>'Equity+Bond_Historical'!Y1123</f>
        <v>-6.9255269626252187E-3</v>
      </c>
      <c r="I1123" s="39">
        <f t="shared" si="55"/>
        <v>4.7962923710048886E-5</v>
      </c>
      <c r="J1123" s="25">
        <f t="shared" si="52"/>
        <v>1.0537908397889283E-2</v>
      </c>
      <c r="K1123" s="25">
        <f t="shared" si="54"/>
        <v>-4.5756595680943243E-3</v>
      </c>
      <c r="L1123" s="25">
        <f t="shared" si="53"/>
        <v>-4575.6595680943246</v>
      </c>
      <c r="M1123" s="25">
        <v>3382.9751705887852</v>
      </c>
      <c r="N1123" s="25"/>
    </row>
    <row r="1124" spans="5:14">
      <c r="E1124" s="112">
        <v>45091</v>
      </c>
      <c r="G1124" s="25"/>
      <c r="H1124" s="53">
        <f>'Equity+Bond_Historical'!Y1124</f>
        <v>-2.3449104909135281E-4</v>
      </c>
      <c r="I1124" s="39">
        <f t="shared" si="55"/>
        <v>5.4986052103963233E-8</v>
      </c>
      <c r="J1124" s="25">
        <f t="shared" si="52"/>
        <v>9.7158959597031091E-3</v>
      </c>
      <c r="K1124" s="25">
        <f t="shared" si="54"/>
        <v>-1.6250732750494693E-4</v>
      </c>
      <c r="L1124" s="25">
        <f t="shared" si="53"/>
        <v>-162.50732750494694</v>
      </c>
      <c r="M1124" s="25">
        <v>3445.8101072312793</v>
      </c>
      <c r="N1124" s="25"/>
    </row>
    <row r="1125" spans="5:14">
      <c r="E1125" s="112">
        <v>45092</v>
      </c>
      <c r="G1125" s="25"/>
      <c r="H1125" s="53">
        <f>'Equity+Bond_Historical'!Y1125</f>
        <v>-7.2063280326302992E-3</v>
      </c>
      <c r="I1125" s="39">
        <f t="shared" si="55"/>
        <v>5.1931163713873277E-5</v>
      </c>
      <c r="J1125" s="25">
        <f t="shared" si="52"/>
        <v>9.3823511825069702E-3</v>
      </c>
      <c r="K1125" s="25">
        <f t="shared" si="54"/>
        <v>-5.4166686475961689E-3</v>
      </c>
      <c r="L1125" s="25">
        <f t="shared" si="53"/>
        <v>-5416.6686475961687</v>
      </c>
      <c r="M1125" s="25">
        <v>3450.0228101393109</v>
      </c>
      <c r="N1125" s="25"/>
    </row>
    <row r="1126" spans="5:14">
      <c r="E1126" s="112">
        <v>45093</v>
      </c>
      <c r="G1126" s="25"/>
      <c r="H1126" s="53">
        <f>'Equity+Bond_Historical'!Y1126</f>
        <v>-2.4974845837210267E-3</v>
      </c>
      <c r="I1126" s="39">
        <f t="shared" si="55"/>
        <v>6.2374292459241899E-6</v>
      </c>
      <c r="J1126" s="25">
        <f t="shared" si="52"/>
        <v>8.7040135019423696E-3</v>
      </c>
      <c r="K1126" s="25">
        <f t="shared" si="54"/>
        <v>-1.9439819546935159E-3</v>
      </c>
      <c r="L1126" s="25">
        <f t="shared" si="53"/>
        <v>-1943.9819546935159</v>
      </c>
      <c r="M1126" s="25">
        <v>3515.8676738205018</v>
      </c>
      <c r="N1126" s="25"/>
    </row>
    <row r="1127" spans="5:14">
      <c r="E1127" s="112">
        <v>45097</v>
      </c>
      <c r="G1127" s="25"/>
      <c r="H1127" s="53">
        <f>'Equity+Bond_Historical'!Y1127</f>
        <v>-1.2828805828888233E-2</v>
      </c>
      <c r="I1127" s="39">
        <f t="shared" si="55"/>
        <v>1.645782589953167E-4</v>
      </c>
      <c r="J1127" s="25">
        <f t="shared" si="52"/>
        <v>9.4383585561787862E-3</v>
      </c>
      <c r="K1127" s="25">
        <f t="shared" si="54"/>
        <v>-1.0763853383816361E-2</v>
      </c>
      <c r="L1127" s="25">
        <f t="shared" si="53"/>
        <v>-10763.85338381636</v>
      </c>
      <c r="M1127" s="25">
        <v>3531.4885954893325</v>
      </c>
      <c r="N1127" s="25"/>
    </row>
    <row r="1128" spans="5:14">
      <c r="E1128" s="112">
        <v>45098</v>
      </c>
      <c r="G1128" s="25"/>
      <c r="H1128" s="53">
        <f>'Equity+Bond_Historical'!Y1128</f>
        <v>-1.4012878133067659E-2</v>
      </c>
      <c r="I1128" s="39">
        <f t="shared" si="55"/>
        <v>1.9636075357220575E-4</v>
      </c>
      <c r="J1128" s="25">
        <f t="shared" si="52"/>
        <v>1.0255453838596086E-2</v>
      </c>
      <c r="K1128" s="25">
        <f t="shared" si="54"/>
        <v>-1.0842563415334629E-2</v>
      </c>
      <c r="L1128" s="25">
        <f t="shared" si="53"/>
        <v>-10842.563415334629</v>
      </c>
      <c r="M1128" s="25">
        <v>3567.3712085583616</v>
      </c>
      <c r="N1128" s="25"/>
    </row>
    <row r="1129" spans="5:14">
      <c r="E1129" s="112">
        <v>45099</v>
      </c>
      <c r="G1129" s="25"/>
      <c r="H1129" s="53">
        <f>'Equity+Bond_Historical'!Y1129</f>
        <v>-1.262803703917925E-2</v>
      </c>
      <c r="I1129" s="39">
        <f t="shared" si="55"/>
        <v>1.5946731946288304E-4</v>
      </c>
      <c r="J1129" s="25">
        <f t="shared" si="52"/>
        <v>1.0645105980668833E-2</v>
      </c>
      <c r="K1129" s="25">
        <f t="shared" si="54"/>
        <v>-8.9925334218303246E-3</v>
      </c>
      <c r="L1129" s="25">
        <f t="shared" si="53"/>
        <v>-8992.5334218303251</v>
      </c>
      <c r="M1129" s="25">
        <v>3572.5286224798383</v>
      </c>
      <c r="N1129" s="25"/>
    </row>
    <row r="1130" spans="5:14">
      <c r="E1130" s="112">
        <v>45100</v>
      </c>
      <c r="G1130" s="25"/>
      <c r="H1130" s="53">
        <f>'Equity+Bond_Historical'!Y1130</f>
        <v>-1.6245672476061793E-2</v>
      </c>
      <c r="I1130" s="39">
        <f t="shared" si="55"/>
        <v>2.6392187419947173E-4</v>
      </c>
      <c r="J1130" s="25">
        <f t="shared" si="52"/>
        <v>1.1657993835503663E-2</v>
      </c>
      <c r="K1130" s="25">
        <f t="shared" si="54"/>
        <v>-1.114522399910284E-2</v>
      </c>
      <c r="L1130" s="25">
        <f t="shared" si="53"/>
        <v>-11145.22399910284</v>
      </c>
      <c r="M1130" s="25">
        <v>3581.9195667117319</v>
      </c>
      <c r="N1130" s="25"/>
    </row>
    <row r="1131" spans="5:14">
      <c r="E1131" s="112">
        <v>45103</v>
      </c>
      <c r="G1131" s="25"/>
      <c r="H1131" s="53">
        <f>'Equity+Bond_Historical'!Y1131</f>
        <v>8.9677250457439253E-3</v>
      </c>
      <c r="I1131" s="39">
        <f t="shared" si="55"/>
        <v>8.0420092496062885E-5</v>
      </c>
      <c r="J1131" s="25">
        <f t="shared" si="52"/>
        <v>1.1295375651245717E-2</v>
      </c>
      <c r="K1131" s="25">
        <f t="shared" si="54"/>
        <v>5.6177131612625665E-3</v>
      </c>
      <c r="L1131" s="25">
        <f t="shared" si="53"/>
        <v>5617.7131612625662</v>
      </c>
      <c r="M1131" s="25">
        <v>3586.5578582710318</v>
      </c>
      <c r="N1131" s="25"/>
    </row>
    <row r="1132" spans="5:14">
      <c r="E1132" s="112">
        <v>45104</v>
      </c>
      <c r="G1132" s="25"/>
      <c r="H1132" s="53">
        <f>'Equity+Bond_Historical'!Y1132</f>
        <v>5.1925364297228851E-3</v>
      </c>
      <c r="I1132" s="39">
        <f t="shared" si="55"/>
        <v>2.6962434573999287E-5</v>
      </c>
      <c r="J1132" s="25">
        <f t="shared" si="52"/>
        <v>1.0606226926831299E-2</v>
      </c>
      <c r="K1132" s="25">
        <f t="shared" si="54"/>
        <v>3.3572213085954769E-3</v>
      </c>
      <c r="L1132" s="25">
        <f t="shared" si="53"/>
        <v>3357.2213085954768</v>
      </c>
      <c r="M1132" s="25">
        <v>3588.7836662043333</v>
      </c>
      <c r="N1132" s="25"/>
    </row>
    <row r="1133" spans="5:14">
      <c r="E1133" s="112">
        <v>45105</v>
      </c>
      <c r="G1133" s="25"/>
      <c r="H1133" s="53">
        <f>'Equity+Bond_Historical'!Y1133</f>
        <v>6.4115976506524683E-3</v>
      </c>
      <c r="I1133" s="39">
        <f t="shared" si="55"/>
        <v>4.1108584433852252E-5</v>
      </c>
      <c r="J1133" s="25">
        <f t="shared" si="52"/>
        <v>1.0088831936602123E-2</v>
      </c>
      <c r="K1133" s="25">
        <f t="shared" si="54"/>
        <v>4.4147533410286354E-3</v>
      </c>
      <c r="L1133" s="25">
        <f t="shared" si="53"/>
        <v>4414.7533410286351</v>
      </c>
      <c r="M1133" s="25">
        <v>3601.4502755809726</v>
      </c>
      <c r="N1133" s="25"/>
    </row>
    <row r="1134" spans="5:14">
      <c r="E1134" s="112">
        <v>45106</v>
      </c>
      <c r="G1134" s="25"/>
      <c r="H1134" s="53">
        <f>'Equity+Bond_Historical'!Y1134</f>
        <v>2.306037876230858E-2</v>
      </c>
      <c r="I1134" s="39">
        <f t="shared" si="55"/>
        <v>5.317810686611326E-4</v>
      </c>
      <c r="J1134" s="25">
        <f t="shared" si="52"/>
        <v>1.2895115767895315E-2</v>
      </c>
      <c r="K1134" s="25">
        <f t="shared" si="54"/>
        <v>1.6692702233317033E-2</v>
      </c>
      <c r="L1134" s="25">
        <f t="shared" si="53"/>
        <v>16692.702233317032</v>
      </c>
      <c r="M1134" s="25">
        <v>3623.3290178654306</v>
      </c>
      <c r="N1134" s="25"/>
    </row>
    <row r="1135" spans="5:14">
      <c r="E1135" s="112">
        <v>45107</v>
      </c>
      <c r="G1135" s="25"/>
      <c r="H1135" s="53">
        <f>'Equity+Bond_Historical'!Y1135</f>
        <v>2.1741613116963102E-2</v>
      </c>
      <c r="I1135" s="39">
        <f t="shared" si="55"/>
        <v>4.7269774092770201E-4</v>
      </c>
      <c r="J1135" s="25">
        <f t="shared" si="52"/>
        <v>1.4568667413544191E-2</v>
      </c>
      <c r="K1135" s="25">
        <f t="shared" si="54"/>
        <v>1.2313105927111523E-2</v>
      </c>
      <c r="L1135" s="25">
        <f t="shared" si="53"/>
        <v>12313.105927111523</v>
      </c>
      <c r="M1135" s="25">
        <v>3632.3608241754059</v>
      </c>
      <c r="N1135" s="25"/>
    </row>
    <row r="1136" spans="5:14">
      <c r="E1136" s="112">
        <v>45110</v>
      </c>
      <c r="G1136" s="25"/>
      <c r="H1136" s="53">
        <f>'Equity+Bond_Historical'!Y1136</f>
        <v>4.6946401512490757E-3</v>
      </c>
      <c r="I1136" s="39">
        <f t="shared" si="55"/>
        <v>2.2039646149719945E-5</v>
      </c>
      <c r="J1136" s="25">
        <f t="shared" si="52"/>
        <v>1.3554154588094114E-2</v>
      </c>
      <c r="K1136" s="25">
        <f t="shared" si="54"/>
        <v>2.3533340441711514E-3</v>
      </c>
      <c r="L1136" s="25">
        <f t="shared" si="53"/>
        <v>2353.3340441711516</v>
      </c>
      <c r="M1136" s="25">
        <v>3696.3484222084762</v>
      </c>
      <c r="N1136" s="25"/>
    </row>
    <row r="1137" spans="5:14">
      <c r="E1137" s="112">
        <v>45112</v>
      </c>
      <c r="G1137" s="25"/>
      <c r="H1137" s="53">
        <f>'Equity+Bond_Historical'!Y1137</f>
        <v>2.1431791166547439E-3</v>
      </c>
      <c r="I1137" s="39">
        <f t="shared" si="55"/>
        <v>4.5932167260650083E-6</v>
      </c>
      <c r="J1137" s="25">
        <f t="shared" si="52"/>
        <v>1.2523850171459636E-2</v>
      </c>
      <c r="K1137" s="25">
        <f t="shared" si="54"/>
        <v>1.1547477692443629E-3</v>
      </c>
      <c r="L1137" s="25">
        <f t="shared" si="53"/>
        <v>1154.7477692443629</v>
      </c>
      <c r="M1137" s="25">
        <v>3706.2439364882766</v>
      </c>
      <c r="N1137" s="25"/>
    </row>
    <row r="1138" spans="5:14">
      <c r="E1138" s="112">
        <v>45113</v>
      </c>
      <c r="G1138" s="25"/>
      <c r="H1138" s="53">
        <f>'Equity+Bond_Historical'!Y1138</f>
        <v>-3.031708059278734E-3</v>
      </c>
      <c r="I1138" s="39">
        <f t="shared" si="55"/>
        <v>9.1912537566956275E-6</v>
      </c>
      <c r="J1138" s="25">
        <f t="shared" si="52"/>
        <v>1.1605967762883819E-2</v>
      </c>
      <c r="K1138" s="25">
        <f t="shared" si="54"/>
        <v>-1.7678711663784903E-3</v>
      </c>
      <c r="L1138" s="25">
        <f t="shared" si="53"/>
        <v>-1767.8711663784902</v>
      </c>
      <c r="M1138" s="25">
        <v>3724.6770077216333</v>
      </c>
      <c r="N1138" s="25"/>
    </row>
    <row r="1139" spans="5:14">
      <c r="E1139" s="112">
        <v>45114</v>
      </c>
      <c r="G1139" s="25"/>
      <c r="H1139" s="53">
        <f>'Equity+Bond_Historical'!Y1139</f>
        <v>-1.4689631926601417E-2</v>
      </c>
      <c r="I1139" s="39">
        <f t="shared" si="55"/>
        <v>2.1578528613902767E-4</v>
      </c>
      <c r="J1139" s="25">
        <f t="shared" si="52"/>
        <v>1.2118642971759991E-2</v>
      </c>
      <c r="K1139" s="25">
        <f t="shared" si="54"/>
        <v>-9.2433766850219812E-3</v>
      </c>
      <c r="L1139" s="25">
        <f t="shared" si="53"/>
        <v>-9243.3766850219818</v>
      </c>
      <c r="M1139" s="25">
        <v>3769.4285100960988</v>
      </c>
      <c r="N1139" s="25"/>
    </row>
    <row r="1140" spans="5:14">
      <c r="E1140" s="112">
        <v>45117</v>
      </c>
      <c r="G1140" s="25"/>
      <c r="H1140" s="53">
        <f>'Equity+Bond_Historical'!Y1140</f>
        <v>2.2782355107351976E-3</v>
      </c>
      <c r="I1140" s="39">
        <f t="shared" si="55"/>
        <v>5.1903570423748664E-6</v>
      </c>
      <c r="J1140" s="25">
        <f t="shared" si="52"/>
        <v>1.1207623963704167E-2</v>
      </c>
      <c r="K1140" s="25">
        <f t="shared" si="54"/>
        <v>1.372921555524779E-3</v>
      </c>
      <c r="L1140" s="25">
        <f t="shared" si="53"/>
        <v>1372.921555524779</v>
      </c>
      <c r="M1140" s="25">
        <v>3775.4818195580019</v>
      </c>
      <c r="N1140" s="25"/>
    </row>
    <row r="1141" spans="5:14">
      <c r="E1141" s="112">
        <v>45118</v>
      </c>
      <c r="G1141" s="25"/>
      <c r="H1141" s="53">
        <f>'Equity+Bond_Historical'!Y1141</f>
        <v>-1.9537085198668177E-3</v>
      </c>
      <c r="I1141" s="39">
        <f t="shared" si="55"/>
        <v>3.8169769806001914E-6</v>
      </c>
      <c r="J1141" s="25">
        <f t="shared" si="52"/>
        <v>1.0360586673645297E-2</v>
      </c>
      <c r="K1141" s="25">
        <f t="shared" si="54"/>
        <v>-1.2730554396804157E-3</v>
      </c>
      <c r="L1141" s="25">
        <f t="shared" si="53"/>
        <v>-1273.0554396804157</v>
      </c>
      <c r="M1141" s="25">
        <v>3787.0280203228008</v>
      </c>
      <c r="N1141" s="25"/>
    </row>
    <row r="1142" spans="5:14">
      <c r="E1142" s="112">
        <v>45119</v>
      </c>
      <c r="G1142" s="25"/>
      <c r="H1142" s="53">
        <f>'Equity+Bond_Historical'!Y1142</f>
        <v>8.1734629747854132E-3</v>
      </c>
      <c r="I1142" s="39">
        <f t="shared" si="55"/>
        <v>6.6805497000188015E-5</v>
      </c>
      <c r="J1142" s="25">
        <f t="shared" si="52"/>
        <v>1.0062868246122835E-2</v>
      </c>
      <c r="K1142" s="25">
        <f t="shared" si="54"/>
        <v>5.7613312923627197E-3</v>
      </c>
      <c r="L1142" s="25">
        <f t="shared" si="53"/>
        <v>5761.33129236272</v>
      </c>
      <c r="M1142" s="25">
        <v>3806.2939041927998</v>
      </c>
      <c r="N1142" s="25"/>
    </row>
    <row r="1143" spans="5:14">
      <c r="E1143" s="112">
        <v>45120</v>
      </c>
      <c r="G1143" s="25"/>
      <c r="H1143" s="53">
        <f>'Equity+Bond_Historical'!Y1143</f>
        <v>1.6401683282853755E-2</v>
      </c>
      <c r="I1143" s="39">
        <f t="shared" si="55"/>
        <v>2.6901521451104429E-4</v>
      </c>
      <c r="J1143" s="25">
        <f t="shared" ref="J1143:J1206" si="56">SQRT((1-$C$3)*SUMPRODUCT(I644:I1143,$G$3:$G$502))</f>
        <v>1.1243860632125418E-2</v>
      </c>
      <c r="K1143" s="25">
        <f t="shared" si="54"/>
        <v>1.190330968354433E-2</v>
      </c>
      <c r="L1143" s="25">
        <f t="shared" si="53"/>
        <v>11903.30968354433</v>
      </c>
      <c r="M1143" s="25">
        <v>3822.1169702456341</v>
      </c>
      <c r="N1143" s="25"/>
    </row>
    <row r="1144" spans="5:14">
      <c r="E1144" s="112">
        <v>45121</v>
      </c>
      <c r="G1144" s="25"/>
      <c r="H1144" s="53">
        <f>'Equity+Bond_Historical'!Y1144</f>
        <v>4.8754151228190198E-4</v>
      </c>
      <c r="I1144" s="39">
        <f t="shared" si="55"/>
        <v>2.3769672619812397E-7</v>
      </c>
      <c r="J1144" s="25">
        <f t="shared" si="56"/>
        <v>1.0368046881471483E-2</v>
      </c>
      <c r="K1144" s="25">
        <f t="shared" si="54"/>
        <v>3.1666294316375429E-4</v>
      </c>
      <c r="L1144" s="25">
        <f t="shared" ref="L1144:L1207" si="57">K1144*$C$5</f>
        <v>316.66294316375428</v>
      </c>
      <c r="M1144" s="25">
        <v>3845.7746015925582</v>
      </c>
      <c r="N1144" s="25"/>
    </row>
    <row r="1145" spans="5:14">
      <c r="E1145" s="112">
        <v>45124</v>
      </c>
      <c r="G1145" s="25"/>
      <c r="H1145" s="53">
        <f>'Equity+Bond_Historical'!Y1145</f>
        <v>-2.3640150765760544E-2</v>
      </c>
      <c r="I1145" s="39">
        <f t="shared" si="55"/>
        <v>5.5885672822788884E-4</v>
      </c>
      <c r="J1145" s="25">
        <f t="shared" si="56"/>
        <v>1.3236330531915381E-2</v>
      </c>
      <c r="K1145" s="25">
        <f t="shared" ref="K1145:K1208" si="58">H1145*$J$1321/J1144</f>
        <v>-1.6651539324223679E-2</v>
      </c>
      <c r="L1145" s="25">
        <f t="shared" si="57"/>
        <v>-16651.539324223679</v>
      </c>
      <c r="M1145" s="25">
        <v>3860.6967424228114</v>
      </c>
      <c r="N1145" s="25"/>
    </row>
    <row r="1146" spans="5:14">
      <c r="E1146" s="112">
        <v>45125</v>
      </c>
      <c r="G1146" s="25"/>
      <c r="H1146" s="53">
        <f>'Equity+Bond_Historical'!Y1146</f>
        <v>-1.9888522759283746E-2</v>
      </c>
      <c r="I1146" s="39">
        <f t="shared" si="55"/>
        <v>3.9555333754654756E-4</v>
      </c>
      <c r="J1146" s="25">
        <f t="shared" si="56"/>
        <v>1.443098678849025E-2</v>
      </c>
      <c r="K1146" s="25">
        <f t="shared" si="58"/>
        <v>-1.0973268874211007E-2</v>
      </c>
      <c r="L1146" s="25">
        <f t="shared" si="57"/>
        <v>-10973.268874211008</v>
      </c>
      <c r="M1146" s="25">
        <v>3904.8606338807658</v>
      </c>
      <c r="N1146" s="25"/>
    </row>
    <row r="1147" spans="5:14">
      <c r="E1147" s="112">
        <v>45126</v>
      </c>
      <c r="G1147" s="25"/>
      <c r="H1147" s="53">
        <f>'Equity+Bond_Historical'!Y1147</f>
        <v>1.7171455976585135E-4</v>
      </c>
      <c r="I1147" s="39">
        <f t="shared" si="55"/>
        <v>2.9485890035580137E-8</v>
      </c>
      <c r="J1147" s="25">
        <f t="shared" si="56"/>
        <v>1.3304878639794068E-2</v>
      </c>
      <c r="K1147" s="25">
        <f t="shared" si="58"/>
        <v>8.689848187895874E-5</v>
      </c>
      <c r="L1147" s="25">
        <f t="shared" si="57"/>
        <v>86.898481878958734</v>
      </c>
      <c r="M1147" s="25">
        <v>3929.1910441724272</v>
      </c>
      <c r="N1147" s="25"/>
    </row>
    <row r="1148" spans="5:14">
      <c r="E1148" s="112">
        <v>45127</v>
      </c>
      <c r="G1148" s="25"/>
      <c r="H1148" s="53">
        <f>'Equity+Bond_Historical'!Y1148</f>
        <v>7.8600247835440701E-3</v>
      </c>
      <c r="I1148" s="39">
        <f t="shared" si="55"/>
        <v>6.1779989597927006E-5</v>
      </c>
      <c r="J1148" s="25">
        <f t="shared" si="56"/>
        <v>1.263858475923591E-2</v>
      </c>
      <c r="K1148" s="25">
        <f t="shared" si="58"/>
        <v>4.3143372986134375E-3</v>
      </c>
      <c r="L1148" s="25">
        <f t="shared" si="57"/>
        <v>4314.3372986134373</v>
      </c>
      <c r="M1148" s="25">
        <v>4007.5292262856856</v>
      </c>
      <c r="N1148" s="25"/>
    </row>
    <row r="1149" spans="5:14">
      <c r="E1149" s="112">
        <v>45128</v>
      </c>
      <c r="G1149" s="25"/>
      <c r="H1149" s="53">
        <f>'Equity+Bond_Historical'!Y1149</f>
        <v>-7.4496260727039956E-3</v>
      </c>
      <c r="I1149" s="39">
        <f t="shared" si="55"/>
        <v>5.5496928623111159E-5</v>
      </c>
      <c r="J1149" s="25">
        <f t="shared" si="56"/>
        <v>1.2004094730649137E-2</v>
      </c>
      <c r="K1149" s="25">
        <f t="shared" si="58"/>
        <v>-4.3046428710930571E-3</v>
      </c>
      <c r="L1149" s="25">
        <f t="shared" si="57"/>
        <v>-4304.6428710930568</v>
      </c>
      <c r="M1149" s="25">
        <v>4021.5464083514403</v>
      </c>
      <c r="N1149" s="25"/>
    </row>
    <row r="1150" spans="5:14">
      <c r="E1150" s="112">
        <v>45131</v>
      </c>
      <c r="G1150" s="25"/>
      <c r="H1150" s="53">
        <f>'Equity+Bond_Historical'!Y1150</f>
        <v>-1.7414266530311643E-4</v>
      </c>
      <c r="I1150" s="39">
        <f t="shared" si="55"/>
        <v>3.0325667878873233E-8</v>
      </c>
      <c r="J1150" s="25">
        <f t="shared" si="56"/>
        <v>1.1067434011875581E-2</v>
      </c>
      <c r="K1150" s="25">
        <f t="shared" si="58"/>
        <v>-1.0594412314490657E-4</v>
      </c>
      <c r="L1150" s="25">
        <f t="shared" si="57"/>
        <v>-105.94412314490657</v>
      </c>
      <c r="M1150" s="25">
        <v>4035.1888899520518</v>
      </c>
      <c r="N1150" s="25"/>
    </row>
    <row r="1151" spans="5:14">
      <c r="E1151" s="112">
        <v>45132</v>
      </c>
      <c r="G1151" s="25"/>
      <c r="H1151" s="53">
        <f>'Equity+Bond_Historical'!Y1151</f>
        <v>2.5657275464738043E-2</v>
      </c>
      <c r="I1151" s="39">
        <f t="shared" si="55"/>
        <v>6.5829578427344874E-4</v>
      </c>
      <c r="J1151" s="25">
        <f t="shared" si="56"/>
        <v>1.4242866597253332E-2</v>
      </c>
      <c r="K1151" s="25">
        <f t="shared" si="58"/>
        <v>1.6930301545386394E-2</v>
      </c>
      <c r="L1151" s="25">
        <f t="shared" si="57"/>
        <v>16930.301545386395</v>
      </c>
      <c r="M1151" s="25">
        <v>4039.3286883655269</v>
      </c>
      <c r="N1151" s="25"/>
    </row>
    <row r="1152" spans="5:14">
      <c r="E1152" s="112">
        <v>45133</v>
      </c>
      <c r="G1152" s="25"/>
      <c r="H1152" s="53">
        <f>'Equity+Bond_Historical'!Y1152</f>
        <v>-2.4003804240409644E-2</v>
      </c>
      <c r="I1152" s="39">
        <f t="shared" si="55"/>
        <v>5.7618261801190799E-4</v>
      </c>
      <c r="J1152" s="25">
        <f t="shared" si="56"/>
        <v>1.6089056972764675E-2</v>
      </c>
      <c r="K1152" s="25">
        <f t="shared" si="58"/>
        <v>-1.2307894569502801E-2</v>
      </c>
      <c r="L1152" s="25">
        <f t="shared" si="57"/>
        <v>-12307.894569502801</v>
      </c>
      <c r="M1152" s="25">
        <v>4041.5144769504645</v>
      </c>
      <c r="N1152" s="25"/>
    </row>
    <row r="1153" spans="5:14">
      <c r="E1153" s="112">
        <v>45134</v>
      </c>
      <c r="G1153" s="25"/>
      <c r="H1153" s="53">
        <f>'Equity+Bond_Historical'!Y1153</f>
        <v>2.201861119317185E-2</v>
      </c>
      <c r="I1153" s="39">
        <f t="shared" si="55"/>
        <v>4.8481923887607273E-4</v>
      </c>
      <c r="J1153" s="25">
        <f t="shared" si="56"/>
        <v>1.7109996404539318E-2</v>
      </c>
      <c r="K1153" s="25">
        <f t="shared" si="58"/>
        <v>9.9944852373800123E-3</v>
      </c>
      <c r="L1153" s="25">
        <f t="shared" si="57"/>
        <v>9994.4852373800131</v>
      </c>
      <c r="M1153" s="25">
        <v>4063.3656709228626</v>
      </c>
      <c r="N1153" s="25"/>
    </row>
    <row r="1154" spans="5:14">
      <c r="E1154" s="112">
        <v>45135</v>
      </c>
      <c r="G1154" s="25"/>
      <c r="H1154" s="53">
        <f>'Equity+Bond_Historical'!Y1154</f>
        <v>1.81905801343825E-2</v>
      </c>
      <c r="I1154" s="39">
        <f t="shared" si="55"/>
        <v>3.3089720562539125E-4</v>
      </c>
      <c r="J1154" s="25">
        <f t="shared" si="56"/>
        <v>1.7276393178631205E-2</v>
      </c>
      <c r="K1154" s="25">
        <f t="shared" si="58"/>
        <v>7.7642181505397671E-3</v>
      </c>
      <c r="L1154" s="25">
        <f t="shared" si="57"/>
        <v>7764.2181505397675</v>
      </c>
      <c r="M1154" s="25">
        <v>4080.2948109297381</v>
      </c>
      <c r="N1154" s="25"/>
    </row>
    <row r="1155" spans="5:14">
      <c r="E1155" s="112">
        <v>45138</v>
      </c>
      <c r="G1155" s="25"/>
      <c r="H1155" s="53">
        <f>'Equity+Bond_Historical'!Y1155</f>
        <v>-1.5260345591617298E-2</v>
      </c>
      <c r="I1155" s="39">
        <f t="shared" si="55"/>
        <v>2.3287814757559351E-4</v>
      </c>
      <c r="J1155" s="25">
        <f t="shared" si="56"/>
        <v>1.6989244221259393E-2</v>
      </c>
      <c r="K1155" s="25">
        <f t="shared" si="58"/>
        <v>-6.4507823260388101E-3</v>
      </c>
      <c r="L1155" s="25">
        <f t="shared" si="57"/>
        <v>-6450.7823260388104</v>
      </c>
      <c r="M1155" s="25">
        <v>4093.964609058331</v>
      </c>
      <c r="N1155" s="25"/>
    </row>
    <row r="1156" spans="5:14">
      <c r="E1156" s="112">
        <v>45139</v>
      </c>
      <c r="G1156" s="25"/>
      <c r="H1156" s="53">
        <f>'Equity+Bond_Historical'!Y1156</f>
        <v>1.5362850603143846E-2</v>
      </c>
      <c r="I1156" s="39">
        <f t="shared" ref="I1156:I1219" si="59">H1156^2</f>
        <v>2.3601717865451725E-4</v>
      </c>
      <c r="J1156" s="25">
        <f t="shared" si="56"/>
        <v>1.6755352372490824E-2</v>
      </c>
      <c r="K1156" s="25">
        <f t="shared" si="58"/>
        <v>6.6038750201355099E-3</v>
      </c>
      <c r="L1156" s="25">
        <f t="shared" si="57"/>
        <v>6603.8750201355097</v>
      </c>
      <c r="M1156" s="25">
        <v>4109.511564901255</v>
      </c>
      <c r="N1156" s="25"/>
    </row>
    <row r="1157" spans="5:14">
      <c r="E1157" s="112">
        <v>45140</v>
      </c>
      <c r="G1157" s="25"/>
      <c r="H1157" s="53">
        <f>'Equity+Bond_Historical'!Y1157</f>
        <v>-7.7673822439938665E-3</v>
      </c>
      <c r="I1157" s="39">
        <f t="shared" si="59"/>
        <v>6.0332226924311194E-5</v>
      </c>
      <c r="J1157" s="25">
        <f t="shared" si="56"/>
        <v>1.5737864918597771E-2</v>
      </c>
      <c r="K1157" s="25">
        <f t="shared" si="58"/>
        <v>-3.3854952589454515E-3</v>
      </c>
      <c r="L1157" s="25">
        <f t="shared" si="57"/>
        <v>-3385.4952589454515</v>
      </c>
      <c r="M1157" s="25">
        <v>4109.7542124121883</v>
      </c>
      <c r="N1157" s="25"/>
    </row>
    <row r="1158" spans="5:14">
      <c r="E1158" s="112">
        <v>45141</v>
      </c>
      <c r="G1158" s="25"/>
      <c r="H1158" s="53">
        <f>'Equity+Bond_Historical'!Y1158</f>
        <v>-5.8549891684020333E-3</v>
      </c>
      <c r="I1158" s="39">
        <f t="shared" si="59"/>
        <v>3.4280898162105132E-5</v>
      </c>
      <c r="J1158" s="25">
        <f t="shared" si="56"/>
        <v>1.4685723274355324E-2</v>
      </c>
      <c r="K1158" s="25">
        <f t="shared" si="58"/>
        <v>-2.7169483367562659E-3</v>
      </c>
      <c r="L1158" s="25">
        <f t="shared" si="57"/>
        <v>-2716.9483367562661</v>
      </c>
      <c r="M1158" s="25">
        <v>4149.3148032691352</v>
      </c>
      <c r="N1158" s="25"/>
    </row>
    <row r="1159" spans="5:14">
      <c r="E1159" s="112">
        <v>45142</v>
      </c>
      <c r="G1159" s="25"/>
      <c r="H1159" s="53">
        <f>'Equity+Bond_Historical'!Y1159</f>
        <v>3.968673584750072E-3</v>
      </c>
      <c r="I1159" s="39">
        <f t="shared" si="59"/>
        <v>1.5750370022292988E-5</v>
      </c>
      <c r="J1159" s="25">
        <f t="shared" si="56"/>
        <v>1.3626534899989957E-2</v>
      </c>
      <c r="K1159" s="25">
        <f t="shared" si="58"/>
        <v>1.9735636511400011E-3</v>
      </c>
      <c r="L1159" s="25">
        <f t="shared" si="57"/>
        <v>1973.5636511400012</v>
      </c>
      <c r="M1159" s="25">
        <v>4200.2752763718445</v>
      </c>
      <c r="N1159" s="25"/>
    </row>
    <row r="1160" spans="5:14">
      <c r="E1160" s="112">
        <v>45145</v>
      </c>
      <c r="G1160" s="25"/>
      <c r="H1160" s="53">
        <f>'Equity+Bond_Historical'!Y1160</f>
        <v>2.3487159151831809E-3</v>
      </c>
      <c r="I1160" s="39">
        <f t="shared" si="59"/>
        <v>5.5164664502347667E-6</v>
      </c>
      <c r="J1160" s="25">
        <f t="shared" si="56"/>
        <v>1.2595934079737116E-2</v>
      </c>
      <c r="K1160" s="25">
        <f t="shared" si="58"/>
        <v>1.258769337815723E-3</v>
      </c>
      <c r="L1160" s="25">
        <f t="shared" si="57"/>
        <v>1258.769337815723</v>
      </c>
      <c r="M1160" s="25">
        <v>4227.1185066036405</v>
      </c>
      <c r="N1160" s="25"/>
    </row>
    <row r="1161" spans="5:14">
      <c r="E1161" s="112">
        <v>45146</v>
      </c>
      <c r="G1161" s="25"/>
      <c r="H1161" s="53">
        <f>'Equity+Bond_Historical'!Y1161</f>
        <v>-8.3411743547615862E-3</v>
      </c>
      <c r="I1161" s="39">
        <f t="shared" si="59"/>
        <v>6.9575189616532366E-5</v>
      </c>
      <c r="J1161" s="25">
        <f t="shared" si="56"/>
        <v>1.2053845879320022E-2</v>
      </c>
      <c r="K1161" s="25">
        <f t="shared" si="58"/>
        <v>-4.8361294573378314E-3</v>
      </c>
      <c r="L1161" s="25">
        <f t="shared" si="57"/>
        <v>-4836.1294573378318</v>
      </c>
      <c r="M1161" s="25">
        <v>4228.9851949709891</v>
      </c>
      <c r="N1161" s="25"/>
    </row>
    <row r="1162" spans="5:14">
      <c r="E1162" s="112">
        <v>45147</v>
      </c>
      <c r="G1162" s="25"/>
      <c r="H1162" s="53">
        <f>'Equity+Bond_Historical'!Y1162</f>
        <v>2.6356867817518559E-3</v>
      </c>
      <c r="I1162" s="39">
        <f t="shared" si="59"/>
        <v>6.9468448115014555E-6</v>
      </c>
      <c r="J1162" s="25">
        <f t="shared" si="56"/>
        <v>1.1159881143263377E-2</v>
      </c>
      <c r="K1162" s="25">
        <f t="shared" si="58"/>
        <v>1.5968688968365542E-3</v>
      </c>
      <c r="L1162" s="25">
        <f t="shared" si="57"/>
        <v>1596.8688968365543</v>
      </c>
      <c r="M1162" s="25">
        <v>4242.8668752266858</v>
      </c>
      <c r="N1162" s="25"/>
    </row>
    <row r="1163" spans="5:14">
      <c r="E1163" s="112">
        <v>45148</v>
      </c>
      <c r="G1163" s="25"/>
      <c r="H1163" s="53">
        <f>'Equity+Bond_Historical'!Y1163</f>
        <v>-4.4753076843240093E-3</v>
      </c>
      <c r="I1163" s="39">
        <f t="shared" si="59"/>
        <v>2.0028378869369527E-5</v>
      </c>
      <c r="J1163" s="25">
        <f t="shared" si="56"/>
        <v>1.0433875688947328E-2</v>
      </c>
      <c r="K1163" s="25">
        <f t="shared" si="58"/>
        <v>-2.9286294652719567E-3</v>
      </c>
      <c r="L1163" s="25">
        <f t="shared" si="57"/>
        <v>-2928.6294652719566</v>
      </c>
      <c r="M1163" s="25">
        <v>4272.1546451058048</v>
      </c>
      <c r="N1163" s="25"/>
    </row>
    <row r="1164" spans="5:14">
      <c r="E1164" s="112">
        <v>45149</v>
      </c>
      <c r="G1164" s="25"/>
      <c r="H1164" s="53">
        <f>'Equity+Bond_Historical'!Y1164</f>
        <v>-1.9008855363776233E-3</v>
      </c>
      <c r="I1164" s="39">
        <f t="shared" si="59"/>
        <v>3.6133658224096445E-6</v>
      </c>
      <c r="J1164" s="25">
        <f t="shared" si="56"/>
        <v>9.6476889710389521E-3</v>
      </c>
      <c r="K1164" s="25">
        <f t="shared" si="58"/>
        <v>-1.3304893597157401E-3</v>
      </c>
      <c r="L1164" s="25">
        <f t="shared" si="57"/>
        <v>-1330.48935971574</v>
      </c>
      <c r="M1164" s="25">
        <v>4304.5807862066049</v>
      </c>
      <c r="N1164" s="25"/>
    </row>
    <row r="1165" spans="5:14">
      <c r="E1165" s="112">
        <v>45152</v>
      </c>
      <c r="G1165" s="25"/>
      <c r="H1165" s="53">
        <f>'Equity+Bond_Historical'!Y1165</f>
        <v>6.7652545017588186E-3</v>
      </c>
      <c r="I1165" s="39">
        <f t="shared" si="59"/>
        <v>4.5768668473567962E-5</v>
      </c>
      <c r="J1165" s="25">
        <f t="shared" si="56"/>
        <v>9.2726219258986199E-3</v>
      </c>
      <c r="K1165" s="25">
        <f t="shared" si="58"/>
        <v>5.1210845090365748E-3</v>
      </c>
      <c r="L1165" s="25">
        <f t="shared" si="57"/>
        <v>5121.0845090365747</v>
      </c>
      <c r="M1165" s="25">
        <v>4367.6797123272181</v>
      </c>
      <c r="N1165" s="25"/>
    </row>
    <row r="1166" spans="5:14">
      <c r="E1166" s="112">
        <v>45153</v>
      </c>
      <c r="G1166" s="25"/>
      <c r="H1166" s="53">
        <f>'Equity+Bond_Historical'!Y1166</f>
        <v>1.6756627367250742E-3</v>
      </c>
      <c r="I1166" s="39">
        <f t="shared" si="59"/>
        <v>2.8078456072489654E-6</v>
      </c>
      <c r="J1166" s="25">
        <f t="shared" si="56"/>
        <v>8.5735329132537175E-3</v>
      </c>
      <c r="K1166" s="25">
        <f t="shared" si="58"/>
        <v>1.3197302063345795E-3</v>
      </c>
      <c r="L1166" s="25">
        <f t="shared" si="57"/>
        <v>1319.7302063345794</v>
      </c>
      <c r="M1166" s="25">
        <v>4370.5618366526114</v>
      </c>
      <c r="N1166" s="25"/>
    </row>
    <row r="1167" spans="5:14">
      <c r="E1167" s="112">
        <v>45154</v>
      </c>
      <c r="G1167" s="25"/>
      <c r="H1167" s="53">
        <f>'Equity+Bond_Historical'!Y1167</f>
        <v>-1.5492550023641433E-2</v>
      </c>
      <c r="I1167" s="39">
        <f t="shared" si="59"/>
        <v>2.4001910623503217E-4</v>
      </c>
      <c r="J1167" s="25">
        <f t="shared" si="56"/>
        <v>9.9238355769179741E-3</v>
      </c>
      <c r="K1167" s="25">
        <f t="shared" si="58"/>
        <v>-1.3196664793121827E-2</v>
      </c>
      <c r="L1167" s="25">
        <f t="shared" si="57"/>
        <v>-13196.664793121827</v>
      </c>
      <c r="M1167" s="25">
        <v>4377.5941049585372</v>
      </c>
      <c r="N1167" s="25"/>
    </row>
    <row r="1168" spans="5:14">
      <c r="E1168" s="112">
        <v>45155</v>
      </c>
      <c r="G1168" s="25"/>
      <c r="H1168" s="53">
        <f>'Equity+Bond_Historical'!Y1168</f>
        <v>-2.2384709094514336E-2</v>
      </c>
      <c r="I1168" s="39">
        <f t="shared" si="59"/>
        <v>5.0107520124603288E-4</v>
      </c>
      <c r="J1168" s="25">
        <f t="shared" si="56"/>
        <v>1.2604420488898028E-2</v>
      </c>
      <c r="K1168" s="25">
        <f t="shared" si="58"/>
        <v>-1.6473011151249054E-2</v>
      </c>
      <c r="L1168" s="25">
        <f t="shared" si="57"/>
        <v>-16473.011151249055</v>
      </c>
      <c r="M1168" s="25">
        <v>4379.4657868703143</v>
      </c>
      <c r="N1168" s="25"/>
    </row>
    <row r="1169" spans="5:14">
      <c r="E1169" s="112">
        <v>45156</v>
      </c>
      <c r="G1169" s="25"/>
      <c r="H1169" s="53">
        <f>'Equity+Bond_Historical'!Y1169</f>
        <v>3.1659111306374227E-3</v>
      </c>
      <c r="I1169" s="39">
        <f t="shared" si="59"/>
        <v>1.0022993287093924E-5</v>
      </c>
      <c r="J1169" s="25">
        <f t="shared" si="56"/>
        <v>1.1685210844262658E-2</v>
      </c>
      <c r="K1169" s="25">
        <f t="shared" si="58"/>
        <v>1.8343277426083092E-3</v>
      </c>
      <c r="L1169" s="25">
        <f t="shared" si="57"/>
        <v>1834.3277426083093</v>
      </c>
      <c r="M1169" s="25">
        <v>4407.5530494508612</v>
      </c>
      <c r="N1169" s="25"/>
    </row>
    <row r="1170" spans="5:14">
      <c r="E1170" s="112">
        <v>45159</v>
      </c>
      <c r="G1170" s="25"/>
      <c r="H1170" s="53">
        <f>'Equity+Bond_Historical'!Y1170</f>
        <v>3.4320452782278889E-2</v>
      </c>
      <c r="I1170" s="39">
        <f t="shared" si="59"/>
        <v>1.1778934791806348E-3</v>
      </c>
      <c r="J1170" s="25">
        <f t="shared" si="56"/>
        <v>1.7109837856646621E-2</v>
      </c>
      <c r="K1170" s="25">
        <f t="shared" si="58"/>
        <v>2.1449518787392333E-2</v>
      </c>
      <c r="L1170" s="25">
        <f t="shared" si="57"/>
        <v>21449.518787392331</v>
      </c>
      <c r="M1170" s="25">
        <v>4410.3891068705925</v>
      </c>
      <c r="N1170" s="25"/>
    </row>
    <row r="1171" spans="5:14">
      <c r="E1171" s="112">
        <v>45160</v>
      </c>
      <c r="G1171" s="25"/>
      <c r="H1171" s="53">
        <f>'Equity+Bond_Historical'!Y1171</f>
        <v>-3.4729947942650449E-3</v>
      </c>
      <c r="I1171" s="39">
        <f t="shared" si="59"/>
        <v>1.2061692840992101E-5</v>
      </c>
      <c r="J1171" s="25">
        <f t="shared" si="56"/>
        <v>1.5831734670742052E-2</v>
      </c>
      <c r="K1171" s="25">
        <f t="shared" si="58"/>
        <v>-1.4823792804019766E-3</v>
      </c>
      <c r="L1171" s="25">
        <f t="shared" si="57"/>
        <v>-1482.3792804019765</v>
      </c>
      <c r="M1171" s="25">
        <v>4442.1483152484716</v>
      </c>
      <c r="N1171" s="25"/>
    </row>
    <row r="1172" spans="5:14">
      <c r="E1172" s="112">
        <v>45161</v>
      </c>
      <c r="G1172" s="25"/>
      <c r="H1172" s="53">
        <f>'Equity+Bond_Historical'!Y1172</f>
        <v>-3.2009147533999562E-3</v>
      </c>
      <c r="I1172" s="39">
        <f t="shared" si="59"/>
        <v>1.0245855258533502E-5</v>
      </c>
      <c r="J1172" s="25">
        <f t="shared" si="56"/>
        <v>1.4648690302236566E-2</v>
      </c>
      <c r="K1172" s="25">
        <f t="shared" si="58"/>
        <v>-1.476545053717949E-3</v>
      </c>
      <c r="L1172" s="25">
        <f t="shared" si="57"/>
        <v>-1476.545053717949</v>
      </c>
      <c r="M1172" s="25">
        <v>4483.6150394068027</v>
      </c>
      <c r="N1172" s="25"/>
    </row>
    <row r="1173" spans="5:14">
      <c r="E1173" s="112">
        <v>45162</v>
      </c>
      <c r="G1173" s="25"/>
      <c r="H1173" s="53">
        <f>'Equity+Bond_Historical'!Y1173</f>
        <v>4.4532332940251966E-4</v>
      </c>
      <c r="I1173" s="39">
        <f t="shared" si="59"/>
        <v>1.9831286771014502E-7</v>
      </c>
      <c r="J1173" s="25">
        <f t="shared" si="56"/>
        <v>1.3506526398943963E-2</v>
      </c>
      <c r="K1173" s="25">
        <f t="shared" si="58"/>
        <v>2.2201266377454073E-4</v>
      </c>
      <c r="L1173" s="25">
        <f t="shared" si="57"/>
        <v>222.01266377454073</v>
      </c>
      <c r="M1173" s="25">
        <v>4504.4270143214126</v>
      </c>
      <c r="N1173" s="25"/>
    </row>
    <row r="1174" spans="5:14">
      <c r="E1174" s="112">
        <v>45163</v>
      </c>
      <c r="G1174" s="25"/>
      <c r="H1174" s="53">
        <f>'Equity+Bond_Historical'!Y1174</f>
        <v>4.2673118925904314E-3</v>
      </c>
      <c r="I1174" s="39">
        <f t="shared" si="59"/>
        <v>1.8209950788643731E-5</v>
      </c>
      <c r="J1174" s="25">
        <f t="shared" si="56"/>
        <v>1.2561600601788816E-2</v>
      </c>
      <c r="K1174" s="25">
        <f t="shared" si="58"/>
        <v>2.3073411525229314E-3</v>
      </c>
      <c r="L1174" s="25">
        <f t="shared" si="57"/>
        <v>2307.3411525229312</v>
      </c>
      <c r="M1174" s="25">
        <v>4514.6141452103666</v>
      </c>
      <c r="N1174" s="25"/>
    </row>
    <row r="1175" spans="5:14">
      <c r="E1175" s="112">
        <v>45166</v>
      </c>
      <c r="G1175" s="25"/>
      <c r="H1175" s="53">
        <f>'Equity+Bond_Historical'!Y1175</f>
        <v>7.3797681355255258E-4</v>
      </c>
      <c r="I1175" s="39">
        <f t="shared" si="59"/>
        <v>5.4460977734117898E-7</v>
      </c>
      <c r="J1175" s="25">
        <f t="shared" si="56"/>
        <v>1.1584749876179164E-2</v>
      </c>
      <c r="K1175" s="25">
        <f t="shared" si="58"/>
        <v>4.2904103717543213E-4</v>
      </c>
      <c r="L1175" s="25">
        <f t="shared" si="57"/>
        <v>429.04103717543211</v>
      </c>
      <c r="M1175" s="25">
        <v>4536.8922463746549</v>
      </c>
      <c r="N1175" s="25"/>
    </row>
    <row r="1176" spans="5:14">
      <c r="E1176" s="112">
        <v>45167</v>
      </c>
      <c r="G1176" s="25"/>
      <c r="H1176" s="53">
        <f>'Equity+Bond_Historical'!Y1176</f>
        <v>4.0292330052010931E-3</v>
      </c>
      <c r="I1176" s="39">
        <f t="shared" si="59"/>
        <v>1.6234718610201832E-5</v>
      </c>
      <c r="J1176" s="25">
        <f t="shared" si="56"/>
        <v>1.0794010979757176E-2</v>
      </c>
      <c r="K1176" s="25">
        <f t="shared" si="58"/>
        <v>2.5400181445736462E-3</v>
      </c>
      <c r="L1176" s="25">
        <f t="shared" si="57"/>
        <v>2540.0181445736462</v>
      </c>
      <c r="M1176" s="25">
        <v>4620.5430944705067</v>
      </c>
      <c r="N1176" s="25"/>
    </row>
    <row r="1177" spans="5:14">
      <c r="E1177" s="112">
        <v>45168</v>
      </c>
      <c r="G1177" s="25"/>
      <c r="H1177" s="53">
        <f>'Equity+Bond_Historical'!Y1177</f>
        <v>9.8561489893218505E-3</v>
      </c>
      <c r="I1177" s="39">
        <f t="shared" si="59"/>
        <v>9.7143672899710129E-5</v>
      </c>
      <c r="J1177" s="25">
        <f t="shared" si="56"/>
        <v>1.0658593857137404E-2</v>
      </c>
      <c r="K1177" s="25">
        <f t="shared" si="58"/>
        <v>6.6684592563888475E-3</v>
      </c>
      <c r="L1177" s="25">
        <f t="shared" si="57"/>
        <v>6668.4592563888473</v>
      </c>
      <c r="M1177" s="25">
        <v>4647.6408092502725</v>
      </c>
      <c r="N1177" s="25"/>
    </row>
    <row r="1178" spans="5:14">
      <c r="E1178" s="112">
        <v>45169</v>
      </c>
      <c r="G1178" s="25"/>
      <c r="H1178" s="53">
        <f>'Equity+Bond_Historical'!Y1178</f>
        <v>-6.2357788617135278E-3</v>
      </c>
      <c r="I1178" s="39">
        <f t="shared" si="59"/>
        <v>3.8884938012193258E-5</v>
      </c>
      <c r="J1178" s="25">
        <f t="shared" si="56"/>
        <v>1.0119165986459809E-2</v>
      </c>
      <c r="K1178" s="25">
        <f t="shared" si="58"/>
        <v>-4.2725965878568509E-3</v>
      </c>
      <c r="L1178" s="25">
        <f t="shared" si="57"/>
        <v>-4272.5965878568513</v>
      </c>
      <c r="M1178" s="25">
        <v>4667.8268941115621</v>
      </c>
      <c r="N1178" s="25"/>
    </row>
    <row r="1179" spans="5:14">
      <c r="E1179" s="112">
        <v>45170</v>
      </c>
      <c r="G1179" s="25"/>
      <c r="H1179" s="53">
        <f>'Equity+Bond_Historical'!Y1179</f>
        <v>5.2662688147749287E-4</v>
      </c>
      <c r="I1179" s="39">
        <f t="shared" si="59"/>
        <v>2.7733587229470931E-7</v>
      </c>
      <c r="J1179" s="25">
        <f t="shared" si="56"/>
        <v>9.3316393309611223E-3</v>
      </c>
      <c r="K1179" s="25">
        <f t="shared" si="58"/>
        <v>3.8006633385411729E-4</v>
      </c>
      <c r="L1179" s="25">
        <f t="shared" si="57"/>
        <v>380.06633385411726</v>
      </c>
      <c r="M1179" s="25">
        <v>4669.8904458146117</v>
      </c>
      <c r="N1179" s="25"/>
    </row>
    <row r="1180" spans="5:14">
      <c r="E1180" s="112">
        <v>45174</v>
      </c>
      <c r="G1180" s="25"/>
      <c r="H1180" s="53">
        <f>'Equity+Bond_Historical'!Y1180</f>
        <v>1.6286459118196755E-3</v>
      </c>
      <c r="I1180" s="39">
        <f t="shared" si="59"/>
        <v>2.6524875060869422E-6</v>
      </c>
      <c r="J1180" s="25">
        <f t="shared" si="56"/>
        <v>8.6264385373445111E-3</v>
      </c>
      <c r="K1180" s="25">
        <f t="shared" si="58"/>
        <v>1.2745880025863184E-3</v>
      </c>
      <c r="L1180" s="25">
        <f t="shared" si="57"/>
        <v>1274.5880025863185</v>
      </c>
      <c r="M1180" s="25">
        <v>4682.0710765287995</v>
      </c>
      <c r="N1180" s="25"/>
    </row>
    <row r="1181" spans="5:14">
      <c r="E1181" s="112">
        <v>45175</v>
      </c>
      <c r="G1181" s="25"/>
      <c r="H1181" s="53">
        <f>'Equity+Bond_Historical'!Y1181</f>
        <v>-8.7731759062831902E-3</v>
      </c>
      <c r="I1181" s="39">
        <f t="shared" si="59"/>
        <v>7.6968615482587882E-5</v>
      </c>
      <c r="J1181" s="25">
        <f t="shared" si="56"/>
        <v>8.6486078582152931E-3</v>
      </c>
      <c r="K1181" s="25">
        <f t="shared" si="58"/>
        <v>-7.4272219554738393E-3</v>
      </c>
      <c r="L1181" s="25">
        <f t="shared" si="57"/>
        <v>-7427.2219554738394</v>
      </c>
      <c r="M1181" s="25">
        <v>4687.8756890703708</v>
      </c>
      <c r="N1181" s="25"/>
    </row>
    <row r="1182" spans="5:14">
      <c r="E1182" s="112">
        <v>45176</v>
      </c>
      <c r="G1182" s="25"/>
      <c r="H1182" s="53">
        <f>'Equity+Bond_Historical'!Y1182</f>
        <v>-1.8210658453126881E-3</v>
      </c>
      <c r="I1182" s="39">
        <f t="shared" si="59"/>
        <v>3.3162808129644154E-6</v>
      </c>
      <c r="J1182" s="25">
        <f t="shared" si="56"/>
        <v>8.0047546698415722E-3</v>
      </c>
      <c r="K1182" s="25">
        <f t="shared" si="58"/>
        <v>-1.5377316062114117E-3</v>
      </c>
      <c r="L1182" s="25">
        <f t="shared" si="57"/>
        <v>-1537.7316062114116</v>
      </c>
      <c r="M1182" s="25">
        <v>4692.3816577572152</v>
      </c>
      <c r="N1182" s="25"/>
    </row>
    <row r="1183" spans="5:14">
      <c r="E1183" s="112">
        <v>45177</v>
      </c>
      <c r="G1183" s="25"/>
      <c r="H1183" s="53">
        <f>'Equity+Bond_Historical'!Y1183</f>
        <v>7.9662701679911983E-3</v>
      </c>
      <c r="I1183" s="39">
        <f t="shared" si="59"/>
        <v>6.3461460389426514E-5</v>
      </c>
      <c r="J1183" s="25">
        <f t="shared" si="56"/>
        <v>7.9989937982293674E-3</v>
      </c>
      <c r="K1183" s="25">
        <f t="shared" si="58"/>
        <v>7.2678859313946619E-3</v>
      </c>
      <c r="L1183" s="25">
        <f t="shared" si="57"/>
        <v>7267.8859313946623</v>
      </c>
      <c r="M1183" s="25">
        <v>4696.1096415919219</v>
      </c>
      <c r="N1183" s="25"/>
    </row>
    <row r="1184" spans="5:14">
      <c r="E1184" s="112">
        <v>45180</v>
      </c>
      <c r="G1184" s="25"/>
      <c r="H1184" s="53">
        <f>'Equity+Bond_Historical'!Y1184</f>
        <v>9.2130954292254045E-3</v>
      </c>
      <c r="I1184" s="39">
        <f t="shared" si="59"/>
        <v>8.488112738801404E-5</v>
      </c>
      <c r="J1184" s="25">
        <f t="shared" si="56"/>
        <v>8.1925872363190141E-3</v>
      </c>
      <c r="K1184" s="25">
        <f t="shared" si="58"/>
        <v>8.411458512653798E-3</v>
      </c>
      <c r="L1184" s="25">
        <f t="shared" si="57"/>
        <v>8411.4585126537986</v>
      </c>
      <c r="M1184" s="25">
        <v>4715.0372930362228</v>
      </c>
      <c r="N1184" s="25"/>
    </row>
    <row r="1185" spans="5:14">
      <c r="E1185" s="112">
        <v>45181</v>
      </c>
      <c r="G1185" s="25"/>
      <c r="H1185" s="53">
        <f>'Equity+Bond_Historical'!Y1185</f>
        <v>-7.2129461371529084E-3</v>
      </c>
      <c r="I1185" s="39">
        <f t="shared" si="59"/>
        <v>5.2026591977469065E-5</v>
      </c>
      <c r="J1185" s="25">
        <f t="shared" si="56"/>
        <v>8.0532416813115064E-3</v>
      </c>
      <c r="K1185" s="25">
        <f t="shared" si="58"/>
        <v>-6.4297296450443325E-3</v>
      </c>
      <c r="L1185" s="25">
        <f t="shared" si="57"/>
        <v>-6429.7296450443328</v>
      </c>
      <c r="M1185" s="25">
        <v>4732.3266128744626</v>
      </c>
      <c r="N1185" s="25"/>
    </row>
    <row r="1186" spans="5:14">
      <c r="E1186" s="112">
        <v>45182</v>
      </c>
      <c r="G1186" s="25"/>
      <c r="H1186" s="53">
        <f>'Equity+Bond_Historical'!Y1186</f>
        <v>5.0220659855829582E-3</v>
      </c>
      <c r="I1186" s="39">
        <f t="shared" si="59"/>
        <v>2.522114676354933E-5</v>
      </c>
      <c r="J1186" s="25">
        <f t="shared" si="56"/>
        <v>7.6752634062619259E-3</v>
      </c>
      <c r="K1186" s="25">
        <f t="shared" si="58"/>
        <v>4.5542071385115557E-3</v>
      </c>
      <c r="L1186" s="25">
        <f t="shared" si="57"/>
        <v>4554.207138511556</v>
      </c>
      <c r="M1186" s="25">
        <v>4748.2943417652777</v>
      </c>
      <c r="N1186" s="25"/>
    </row>
    <row r="1187" spans="5:14">
      <c r="E1187" s="112">
        <v>45183</v>
      </c>
      <c r="G1187" s="25"/>
      <c r="H1187" s="53">
        <f>'Equity+Bond_Historical'!Y1187</f>
        <v>-1.5304150491083053E-2</v>
      </c>
      <c r="I1187" s="39">
        <f t="shared" si="59"/>
        <v>2.3421702225371766E-4</v>
      </c>
      <c r="J1187" s="25">
        <f t="shared" si="56"/>
        <v>9.2306972347832739E-3</v>
      </c>
      <c r="K1187" s="25">
        <f t="shared" si="58"/>
        <v>-1.4561866204425695E-2</v>
      </c>
      <c r="L1187" s="25">
        <f t="shared" si="57"/>
        <v>-14561.866204425694</v>
      </c>
      <c r="M1187" s="25">
        <v>4770.382374459773</v>
      </c>
      <c r="N1187" s="25"/>
    </row>
    <row r="1188" spans="5:14">
      <c r="E1188" s="112">
        <v>45184</v>
      </c>
      <c r="G1188" s="25"/>
      <c r="H1188" s="53">
        <f>'Equity+Bond_Historical'!Y1188</f>
        <v>1.3020142446807562E-2</v>
      </c>
      <c r="I1188" s="39">
        <f t="shared" si="59"/>
        <v>1.6952410933516001E-4</v>
      </c>
      <c r="J1188" s="25">
        <f t="shared" si="56"/>
        <v>9.8920939201199588E-3</v>
      </c>
      <c r="K1188" s="25">
        <f t="shared" si="58"/>
        <v>1.030106972797501E-2</v>
      </c>
      <c r="L1188" s="25">
        <f t="shared" si="57"/>
        <v>10301.069727975009</v>
      </c>
      <c r="M1188" s="25">
        <v>4831.359705509215</v>
      </c>
      <c r="N1188" s="25"/>
    </row>
    <row r="1189" spans="5:14">
      <c r="E1189" s="112">
        <v>45187</v>
      </c>
      <c r="G1189" s="25"/>
      <c r="H1189" s="53">
        <f>'Equity+Bond_Historical'!Y1189</f>
        <v>-1.0816335805593944E-2</v>
      </c>
      <c r="I1189" s="39">
        <f t="shared" si="59"/>
        <v>1.169931202593736E-4</v>
      </c>
      <c r="J1189" s="25">
        <f t="shared" si="56"/>
        <v>1.003615772318815E-2</v>
      </c>
      <c r="K1189" s="25">
        <f t="shared" si="58"/>
        <v>-7.9853329448407173E-3</v>
      </c>
      <c r="L1189" s="25">
        <f t="shared" si="57"/>
        <v>-7985.3329448407176</v>
      </c>
      <c r="M1189" s="25">
        <v>4893.4641221750817</v>
      </c>
      <c r="N1189" s="25"/>
    </row>
    <row r="1190" spans="5:14">
      <c r="E1190" s="112">
        <v>45188</v>
      </c>
      <c r="G1190" s="25"/>
      <c r="H1190" s="53">
        <f>'Equity+Bond_Historical'!Y1190</f>
        <v>3.4259434036860549E-3</v>
      </c>
      <c r="I1190" s="39">
        <f t="shared" si="59"/>
        <v>1.1737088205259992E-5</v>
      </c>
      <c r="J1190" s="25">
        <f t="shared" si="56"/>
        <v>9.3475320699525702E-3</v>
      </c>
      <c r="K1190" s="25">
        <f t="shared" si="58"/>
        <v>2.492951353993177E-3</v>
      </c>
      <c r="L1190" s="25">
        <f t="shared" si="57"/>
        <v>2492.9513539931768</v>
      </c>
      <c r="M1190" s="25">
        <v>4910.6165411616066</v>
      </c>
      <c r="N1190" s="25"/>
    </row>
    <row r="1191" spans="5:14">
      <c r="E1191" s="112">
        <v>45189</v>
      </c>
      <c r="G1191" s="25"/>
      <c r="H1191" s="53">
        <f>'Equity+Bond_Historical'!Y1191</f>
        <v>5.3353187005106655E-3</v>
      </c>
      <c r="I1191" s="39">
        <f t="shared" si="59"/>
        <v>2.8465625636018814E-5</v>
      </c>
      <c r="J1191" s="25">
        <f t="shared" si="56"/>
        <v>8.8622653015115616E-3</v>
      </c>
      <c r="K1191" s="25">
        <f t="shared" si="58"/>
        <v>4.1683530978696036E-3</v>
      </c>
      <c r="L1191" s="25">
        <f t="shared" si="57"/>
        <v>4168.3530978696035</v>
      </c>
      <c r="M1191" s="25">
        <v>4923.7498241014318</v>
      </c>
      <c r="N1191" s="25"/>
    </row>
    <row r="1192" spans="5:14">
      <c r="E1192" s="112">
        <v>45190</v>
      </c>
      <c r="G1192" s="25"/>
      <c r="H1192" s="53">
        <f>'Equity+Bond_Historical'!Y1192</f>
        <v>-1.0161286826389051E-2</v>
      </c>
      <c r="I1192" s="39">
        <f t="shared" si="59"/>
        <v>1.0325174996814767E-4</v>
      </c>
      <c r="J1192" s="25">
        <f t="shared" si="56"/>
        <v>9.0689881920995793E-3</v>
      </c>
      <c r="K1192" s="25">
        <f t="shared" si="58"/>
        <v>-8.3734621442196847E-3</v>
      </c>
      <c r="L1192" s="25">
        <f t="shared" si="57"/>
        <v>-8373.462144219684</v>
      </c>
      <c r="M1192" s="25">
        <v>5055.4897815326813</v>
      </c>
      <c r="N1192" s="25"/>
    </row>
    <row r="1193" spans="5:14">
      <c r="E1193" s="112">
        <v>45191</v>
      </c>
      <c r="G1193" s="25"/>
      <c r="H1193" s="53">
        <f>'Equity+Bond_Historical'!Y1193</f>
        <v>-2.0399599679469204E-2</v>
      </c>
      <c r="I1193" s="39">
        <f t="shared" si="59"/>
        <v>4.1614366708260005E-4</v>
      </c>
      <c r="J1193" s="25">
        <f t="shared" si="56"/>
        <v>1.1503526192718709E-2</v>
      </c>
      <c r="K1193" s="25">
        <f t="shared" si="58"/>
        <v>-1.6427213673991404E-2</v>
      </c>
      <c r="L1193" s="25">
        <f t="shared" si="57"/>
        <v>-16427.213673991402</v>
      </c>
      <c r="M1193" s="25">
        <v>5074.555308376528</v>
      </c>
      <c r="N1193" s="25"/>
    </row>
    <row r="1194" spans="5:14">
      <c r="E1194" s="112">
        <v>45194</v>
      </c>
      <c r="G1194" s="25"/>
      <c r="H1194" s="53">
        <f>'Equity+Bond_Historical'!Y1194</f>
        <v>-3.4881963434920033E-4</v>
      </c>
      <c r="I1194" s="39">
        <f t="shared" si="59"/>
        <v>1.2167513730750981E-7</v>
      </c>
      <c r="J1194" s="25">
        <f t="shared" si="56"/>
        <v>1.0606587524136908E-2</v>
      </c>
      <c r="K1194" s="25">
        <f t="shared" si="58"/>
        <v>-2.2144762888425058E-4</v>
      </c>
      <c r="L1194" s="25">
        <f t="shared" si="57"/>
        <v>-221.44762888425058</v>
      </c>
      <c r="M1194" s="25">
        <v>5078.4476266661986</v>
      </c>
      <c r="N1194" s="25"/>
    </row>
    <row r="1195" spans="5:14">
      <c r="E1195" s="112">
        <v>45195</v>
      </c>
      <c r="G1195" s="25"/>
      <c r="H1195" s="53">
        <f>'Equity+Bond_Historical'!Y1195</f>
        <v>2.5722003757054747E-3</v>
      </c>
      <c r="I1195" s="39">
        <f t="shared" si="59"/>
        <v>6.6162147727793856E-6</v>
      </c>
      <c r="J1195" s="25">
        <f t="shared" si="56"/>
        <v>9.8294036587687796E-3</v>
      </c>
      <c r="K1195" s="25">
        <f t="shared" si="58"/>
        <v>1.7710475232974258E-3</v>
      </c>
      <c r="L1195" s="25">
        <f t="shared" si="57"/>
        <v>1771.0475232974259</v>
      </c>
      <c r="M1195" s="25">
        <v>5107.6195588073215</v>
      </c>
      <c r="N1195" s="25"/>
    </row>
    <row r="1196" spans="5:14">
      <c r="E1196" s="112">
        <v>45196</v>
      </c>
      <c r="G1196" s="25"/>
      <c r="H1196" s="53">
        <f>'Equity+Bond_Historical'!Y1196</f>
        <v>-5.0265214693520598E-3</v>
      </c>
      <c r="I1196" s="39">
        <f t="shared" si="59"/>
        <v>2.526591808185719E-5</v>
      </c>
      <c r="J1196" s="25">
        <f t="shared" si="56"/>
        <v>9.2690068268527614E-3</v>
      </c>
      <c r="K1196" s="25">
        <f t="shared" si="58"/>
        <v>-3.7345774382965611E-3</v>
      </c>
      <c r="L1196" s="25">
        <f t="shared" si="57"/>
        <v>-3734.577438296561</v>
      </c>
      <c r="M1196" s="25">
        <v>5211.7319231274714</v>
      </c>
      <c r="N1196" s="25"/>
    </row>
    <row r="1197" spans="5:14">
      <c r="E1197" s="112">
        <v>45197</v>
      </c>
      <c r="G1197" s="25"/>
      <c r="H1197" s="53">
        <f>'Equity+Bond_Historical'!Y1197</f>
        <v>-5.7555033326880879E-4</v>
      </c>
      <c r="I1197" s="39">
        <f t="shared" si="59"/>
        <v>3.3125818612583686E-7</v>
      </c>
      <c r="J1197" s="25">
        <f t="shared" si="56"/>
        <v>8.5485088261477229E-3</v>
      </c>
      <c r="K1197" s="25">
        <f t="shared" si="58"/>
        <v>-4.5347276122636646E-4</v>
      </c>
      <c r="L1197" s="25">
        <f t="shared" si="57"/>
        <v>-453.47276122636646</v>
      </c>
      <c r="M1197" s="25">
        <v>5212.0400464394334</v>
      </c>
      <c r="N1197" s="25"/>
    </row>
    <row r="1198" spans="5:14">
      <c r="E1198" s="112">
        <v>45198</v>
      </c>
      <c r="G1198" s="25"/>
      <c r="H1198" s="53">
        <f>'Equity+Bond_Historical'!Y1198</f>
        <v>1.3207327678077431E-2</v>
      </c>
      <c r="I1198" s="39">
        <f t="shared" si="59"/>
        <v>1.7443350439611018E-4</v>
      </c>
      <c r="J1198" s="25">
        <f t="shared" si="56"/>
        <v>9.3957691722143331E-3</v>
      </c>
      <c r="K1198" s="25">
        <f t="shared" si="58"/>
        <v>1.1283028528137338E-2</v>
      </c>
      <c r="L1198" s="25">
        <f t="shared" si="57"/>
        <v>11283.028528137338</v>
      </c>
      <c r="M1198" s="25">
        <v>5222.2871059569934</v>
      </c>
      <c r="N1198" s="25"/>
    </row>
    <row r="1199" spans="5:14">
      <c r="E1199" s="112">
        <v>45201</v>
      </c>
      <c r="G1199" s="25"/>
      <c r="H1199" s="53">
        <f>'Equity+Bond_Historical'!Y1199</f>
        <v>6.0396920928014793E-3</v>
      </c>
      <c r="I1199" s="39">
        <f t="shared" si="59"/>
        <v>3.6477880575848712E-5</v>
      </c>
      <c r="J1199" s="25">
        <f t="shared" si="56"/>
        <v>8.9727414246305193E-3</v>
      </c>
      <c r="K1199" s="25">
        <f t="shared" si="58"/>
        <v>4.6944374571955298E-3</v>
      </c>
      <c r="L1199" s="25">
        <f t="shared" si="57"/>
        <v>4694.4374571955295</v>
      </c>
      <c r="M1199" s="25">
        <v>5280.3233128684506</v>
      </c>
      <c r="N1199" s="25"/>
    </row>
    <row r="1200" spans="5:14">
      <c r="E1200" s="112">
        <v>45202</v>
      </c>
      <c r="G1200" s="25"/>
      <c r="H1200" s="53">
        <f>'Equity+Bond_Historical'!Y1200</f>
        <v>-1.1982996448771559E-2</v>
      </c>
      <c r="I1200" s="39">
        <f t="shared" si="59"/>
        <v>1.4359220389127179E-4</v>
      </c>
      <c r="J1200" s="25">
        <f t="shared" si="56"/>
        <v>9.4853785351971705E-3</v>
      </c>
      <c r="K1200" s="25">
        <f t="shared" si="58"/>
        <v>-9.7530707760133759E-3</v>
      </c>
      <c r="L1200" s="25">
        <f t="shared" si="57"/>
        <v>-9753.0707760133755</v>
      </c>
      <c r="M1200" s="25">
        <v>5302.3909838016561</v>
      </c>
      <c r="N1200" s="25"/>
    </row>
    <row r="1201" spans="5:14">
      <c r="E1201" s="112">
        <v>45203</v>
      </c>
      <c r="G1201" s="25"/>
      <c r="H1201" s="53">
        <f>'Equity+Bond_Historical'!Y1201</f>
        <v>-1.5975333683702506E-2</v>
      </c>
      <c r="I1201" s="39">
        <f t="shared" si="59"/>
        <v>2.5521128630563987E-4</v>
      </c>
      <c r="J1201" s="25">
        <f t="shared" si="56"/>
        <v>1.0712527153217783E-2</v>
      </c>
      <c r="K1201" s="25">
        <f t="shared" si="58"/>
        <v>-1.2299752396580805E-2</v>
      </c>
      <c r="L1201" s="25">
        <f t="shared" si="57"/>
        <v>-12299.752396580805</v>
      </c>
      <c r="M1201" s="25">
        <v>5324.9564014483776</v>
      </c>
      <c r="N1201" s="25"/>
    </row>
    <row r="1202" spans="5:14">
      <c r="E1202" s="112">
        <v>45204</v>
      </c>
      <c r="G1202" s="25"/>
      <c r="H1202" s="53">
        <f>'Equity+Bond_Historical'!Y1202</f>
        <v>-1.2265567335356761E-2</v>
      </c>
      <c r="I1202" s="39">
        <f t="shared" si="59"/>
        <v>1.5044414205817077E-4</v>
      </c>
      <c r="J1202" s="25">
        <f t="shared" si="56"/>
        <v>1.0959522052347433E-2</v>
      </c>
      <c r="K1202" s="25">
        <f t="shared" si="58"/>
        <v>-8.3617427623269847E-3</v>
      </c>
      <c r="L1202" s="25">
        <f t="shared" si="57"/>
        <v>-8361.742762326985</v>
      </c>
      <c r="M1202" s="25">
        <v>5371.3567535288585</v>
      </c>
      <c r="N1202" s="25"/>
    </row>
    <row r="1203" spans="5:14">
      <c r="E1203" s="112">
        <v>45205</v>
      </c>
      <c r="G1203" s="25"/>
      <c r="H1203" s="53">
        <f>'Equity+Bond_Historical'!Y1203</f>
        <v>2.7575454025245802E-4</v>
      </c>
      <c r="I1203" s="39">
        <f t="shared" si="59"/>
        <v>7.604056646984449E-8</v>
      </c>
      <c r="J1203" s="25">
        <f t="shared" si="56"/>
        <v>1.0104744487540332E-2</v>
      </c>
      <c r="K1203" s="25">
        <f t="shared" si="58"/>
        <v>1.8375203377827022E-4</v>
      </c>
      <c r="L1203" s="25">
        <f t="shared" si="57"/>
        <v>183.75203377827023</v>
      </c>
      <c r="M1203" s="25">
        <v>5372.4355048640937</v>
      </c>
      <c r="N1203" s="25"/>
    </row>
    <row r="1204" spans="5:14">
      <c r="E1204" s="112">
        <v>45208</v>
      </c>
      <c r="G1204" s="25"/>
      <c r="H1204" s="53">
        <f>'Equity+Bond_Historical'!Y1204</f>
        <v>1.0240145397927211E-2</v>
      </c>
      <c r="I1204" s="39">
        <f t="shared" si="59"/>
        <v>1.0486057777068983E-4</v>
      </c>
      <c r="J1204" s="25">
        <f t="shared" si="56"/>
        <v>1.0125170055377277E-2</v>
      </c>
      <c r="K1204" s="25">
        <f t="shared" si="58"/>
        <v>7.4008548148112151E-3</v>
      </c>
      <c r="L1204" s="25">
        <f t="shared" si="57"/>
        <v>7400.854814811215</v>
      </c>
      <c r="M1204" s="25">
        <v>5419.4764810293582</v>
      </c>
      <c r="N1204" s="25"/>
    </row>
    <row r="1205" spans="5:14">
      <c r="E1205" s="112">
        <v>45209</v>
      </c>
      <c r="G1205" s="25"/>
      <c r="H1205" s="53">
        <f>'Equity+Bond_Historical'!Y1205</f>
        <v>1.4429308752971454E-2</v>
      </c>
      <c r="I1205" s="39">
        <f t="shared" si="59"/>
        <v>2.0820495108857864E-4</v>
      </c>
      <c r="J1205" s="25">
        <f t="shared" si="56"/>
        <v>1.0879887454199568E-2</v>
      </c>
      <c r="K1205" s="25">
        <f t="shared" si="58"/>
        <v>1.0407449159040631E-2</v>
      </c>
      <c r="L1205" s="25">
        <f t="shared" si="57"/>
        <v>10407.449159040631</v>
      </c>
      <c r="M1205" s="25">
        <v>5437.3213603315726</v>
      </c>
      <c r="N1205" s="25"/>
    </row>
    <row r="1206" spans="5:14">
      <c r="E1206" s="112">
        <v>45210</v>
      </c>
      <c r="G1206" s="25"/>
      <c r="H1206" s="53">
        <f>'Equity+Bond_Historical'!Y1206</f>
        <v>-1.3412896528333768E-2</v>
      </c>
      <c r="I1206" s="39">
        <f t="shared" si="59"/>
        <v>1.7990579327978806E-4</v>
      </c>
      <c r="J1206" s="25">
        <f t="shared" si="56"/>
        <v>1.1296106734428903E-2</v>
      </c>
      <c r="K1206" s="25">
        <f t="shared" si="58"/>
        <v>-9.0032491588409383E-3</v>
      </c>
      <c r="L1206" s="25">
        <f t="shared" si="57"/>
        <v>-9003.2491588409375</v>
      </c>
      <c r="M1206" s="25">
        <v>5454.0724041544509</v>
      </c>
      <c r="N1206" s="25"/>
    </row>
    <row r="1207" spans="5:14">
      <c r="E1207" s="112">
        <v>45211</v>
      </c>
      <c r="G1207" s="25"/>
      <c r="H1207" s="53">
        <f>'Equity+Bond_Historical'!Y1207</f>
        <v>2.0388064601000018E-2</v>
      </c>
      <c r="I1207" s="39">
        <f t="shared" si="59"/>
        <v>4.1567317817455001E-4</v>
      </c>
      <c r="J1207" s="25">
        <f t="shared" ref="J1207:J1260" si="60">SQRT((1-$C$3)*SUMPRODUCT(I708:I1207,$G$3:$G$502))</f>
        <v>1.3069533273168213E-2</v>
      </c>
      <c r="K1207" s="25">
        <f t="shared" si="58"/>
        <v>1.3180998524564612E-2</v>
      </c>
      <c r="L1207" s="25">
        <f t="shared" si="57"/>
        <v>13180.998524564611</v>
      </c>
      <c r="M1207" s="25">
        <v>5481.4571202434799</v>
      </c>
      <c r="N1207" s="25"/>
    </row>
    <row r="1208" spans="5:14">
      <c r="E1208" s="112">
        <v>45212</v>
      </c>
      <c r="G1208" s="25"/>
      <c r="H1208" s="53">
        <f>'Equity+Bond_Historical'!Y1208</f>
        <v>1.9072566651574903E-3</v>
      </c>
      <c r="I1208" s="39">
        <f t="shared" si="59"/>
        <v>3.637627986787671E-6</v>
      </c>
      <c r="J1208" s="25">
        <f t="shared" si="60"/>
        <v>1.2072134822793418E-2</v>
      </c>
      <c r="K1208" s="25">
        <f t="shared" si="58"/>
        <v>1.0657372857432099E-3</v>
      </c>
      <c r="L1208" s="25">
        <f t="shared" ref="L1208:L1260" si="61">K1208*$C$5</f>
        <v>1065.7372857432099</v>
      </c>
      <c r="M1208" s="25">
        <v>5483.1548208605391</v>
      </c>
      <c r="N1208" s="25"/>
    </row>
    <row r="1209" spans="5:14">
      <c r="E1209" s="112">
        <v>45215</v>
      </c>
      <c r="G1209" s="25"/>
      <c r="H1209" s="53">
        <f>'Equity+Bond_Historical'!Y1209</f>
        <v>2.0683636605561041E-2</v>
      </c>
      <c r="I1209" s="39">
        <f t="shared" si="59"/>
        <v>4.2781282323090463E-4</v>
      </c>
      <c r="J1209" s="25">
        <f t="shared" si="60"/>
        <v>1.3713055705690909E-2</v>
      </c>
      <c r="K1209" s="25">
        <f t="shared" ref="K1209:K1272" si="62">H1209*$J$1321/J1208</f>
        <v>1.2512495077109094E-2</v>
      </c>
      <c r="L1209" s="25">
        <f t="shared" si="61"/>
        <v>12512.495077109093</v>
      </c>
      <c r="M1209" s="25">
        <v>5518.3904523440615</v>
      </c>
      <c r="N1209" s="25"/>
    </row>
    <row r="1210" spans="5:14">
      <c r="E1210" s="112">
        <v>45216</v>
      </c>
      <c r="G1210" s="25"/>
      <c r="H1210" s="53">
        <f>'Equity+Bond_Historical'!Y1210</f>
        <v>-9.6872351582965761E-3</v>
      </c>
      <c r="I1210" s="39">
        <f t="shared" si="59"/>
        <v>9.3842525012137294E-5</v>
      </c>
      <c r="J1210" s="25">
        <f t="shared" si="60"/>
        <v>1.3187762927088707E-2</v>
      </c>
      <c r="K1210" s="25">
        <f t="shared" si="62"/>
        <v>-5.1590139220876931E-3</v>
      </c>
      <c r="L1210" s="25">
        <f t="shared" si="61"/>
        <v>-5159.0139220876936</v>
      </c>
      <c r="M1210" s="25">
        <v>5546.9083511394665</v>
      </c>
      <c r="N1210" s="25"/>
    </row>
    <row r="1211" spans="5:14">
      <c r="E1211" s="112">
        <v>45217</v>
      </c>
      <c r="G1211" s="25"/>
      <c r="H1211" s="53">
        <f>'Equity+Bond_Historical'!Y1211</f>
        <v>-8.5615821356536306E-3</v>
      </c>
      <c r="I1211" s="39">
        <f t="shared" si="59"/>
        <v>7.330068866554338E-5</v>
      </c>
      <c r="J1211" s="25">
        <f t="shared" si="60"/>
        <v>1.2602564448070182E-2</v>
      </c>
      <c r="K1211" s="25">
        <f t="shared" si="62"/>
        <v>-4.7411532541965706E-3</v>
      </c>
      <c r="L1211" s="25">
        <f t="shared" si="61"/>
        <v>-4741.1532541965707</v>
      </c>
      <c r="M1211" s="25">
        <v>5607.5891992967427</v>
      </c>
      <c r="N1211" s="25"/>
    </row>
    <row r="1212" spans="5:14">
      <c r="E1212" s="112">
        <v>45218</v>
      </c>
      <c r="G1212" s="25"/>
      <c r="H1212" s="53">
        <f>'Equity+Bond_Historical'!Y1212</f>
        <v>-1.1202707956963284E-2</v>
      </c>
      <c r="I1212" s="39">
        <f t="shared" si="59"/>
        <v>1.2550066556900848E-4</v>
      </c>
      <c r="J1212" s="25">
        <f t="shared" si="60"/>
        <v>1.2402662452189423E-2</v>
      </c>
      <c r="K1212" s="25">
        <f t="shared" si="62"/>
        <v>-6.4918008008396358E-3</v>
      </c>
      <c r="L1212" s="25">
        <f t="shared" si="61"/>
        <v>-6491.8008008396355</v>
      </c>
      <c r="M1212" s="25">
        <v>5640.4843044394256</v>
      </c>
      <c r="N1212" s="25"/>
    </row>
    <row r="1213" spans="5:14">
      <c r="E1213" s="112">
        <v>45219</v>
      </c>
      <c r="G1213" s="25"/>
      <c r="H1213" s="53">
        <f>'Equity+Bond_Historical'!Y1213</f>
        <v>-1.3848670385977657E-2</v>
      </c>
      <c r="I1213" s="39">
        <f t="shared" si="59"/>
        <v>1.9178567145945453E-4</v>
      </c>
      <c r="J1213" s="25">
        <f t="shared" si="60"/>
        <v>1.2630121980267061E-2</v>
      </c>
      <c r="K1213" s="25">
        <f t="shared" si="62"/>
        <v>-8.1544420768782759E-3</v>
      </c>
      <c r="L1213" s="25">
        <f t="shared" si="61"/>
        <v>-8154.4420768782757</v>
      </c>
      <c r="M1213" s="25">
        <v>5670.5203662356098</v>
      </c>
      <c r="N1213" s="25"/>
    </row>
    <row r="1214" spans="5:14">
      <c r="E1214" s="112">
        <v>45222</v>
      </c>
      <c r="G1214" s="25"/>
      <c r="H1214" s="53">
        <f>'Equity+Bond_Historical'!Y1214</f>
        <v>-9.7207567812452461E-4</v>
      </c>
      <c r="I1214" s="39">
        <f t="shared" si="59"/>
        <v>9.4493112400125433E-7</v>
      </c>
      <c r="J1214" s="25">
        <f t="shared" si="60"/>
        <v>1.1650481694743852E-2</v>
      </c>
      <c r="K1214" s="25">
        <f t="shared" si="62"/>
        <v>-5.6207417243418008E-4</v>
      </c>
      <c r="L1214" s="25">
        <f t="shared" si="61"/>
        <v>-562.07417243418013</v>
      </c>
      <c r="M1214" s="25">
        <v>5700.7311090423082</v>
      </c>
      <c r="N1214" s="25"/>
    </row>
    <row r="1215" spans="5:14">
      <c r="E1215" s="112">
        <v>45223</v>
      </c>
      <c r="G1215" s="25"/>
      <c r="H1215" s="53">
        <f>'Equity+Bond_Historical'!Y1215</f>
        <v>-1.1631344727391118E-2</v>
      </c>
      <c r="I1215" s="39">
        <f t="shared" si="59"/>
        <v>1.3528818016740916E-4</v>
      </c>
      <c r="J1215" s="25">
        <f t="shared" si="60"/>
        <v>1.1647613154064599E-2</v>
      </c>
      <c r="K1215" s="25">
        <f t="shared" si="62"/>
        <v>-7.2910007563465823E-3</v>
      </c>
      <c r="L1215" s="25">
        <f t="shared" si="61"/>
        <v>-7291.0007563465824</v>
      </c>
      <c r="M1215" s="25">
        <v>5774.9384585485232</v>
      </c>
      <c r="N1215" s="25"/>
    </row>
    <row r="1216" spans="5:14">
      <c r="E1216" s="112">
        <v>45224</v>
      </c>
      <c r="G1216" s="25"/>
      <c r="H1216" s="53">
        <f>'Equity+Bond_Historical'!Y1216</f>
        <v>1.3950053624088991E-2</v>
      </c>
      <c r="I1216" s="39">
        <f t="shared" si="59"/>
        <v>1.946039961149584E-4</v>
      </c>
      <c r="J1216" s="25">
        <f t="shared" si="60"/>
        <v>1.202112547875496E-2</v>
      </c>
      <c r="K1216" s="25">
        <f t="shared" si="62"/>
        <v>8.7466155219811884E-3</v>
      </c>
      <c r="L1216" s="25">
        <f t="shared" si="61"/>
        <v>8746.6155219811881</v>
      </c>
      <c r="M1216" s="25">
        <v>5817.7729742888287</v>
      </c>
      <c r="N1216" s="25"/>
    </row>
    <row r="1217" spans="5:14">
      <c r="E1217" s="112">
        <v>45225</v>
      </c>
      <c r="G1217" s="25"/>
      <c r="H1217" s="53">
        <f>'Equity+Bond_Historical'!Y1217</f>
        <v>-1.2112570627100255E-2</v>
      </c>
      <c r="I1217" s="39">
        <f t="shared" si="59"/>
        <v>1.4671436719649187E-4</v>
      </c>
      <c r="J1217" s="25">
        <f t="shared" si="60"/>
        <v>1.2034886546579892E-2</v>
      </c>
      <c r="K1217" s="25">
        <f t="shared" si="62"/>
        <v>-7.3585507536494269E-3</v>
      </c>
      <c r="L1217" s="25">
        <f t="shared" si="61"/>
        <v>-7358.550753649427</v>
      </c>
      <c r="M1217" s="25">
        <v>5843.5082586866065</v>
      </c>
      <c r="N1217" s="25"/>
    </row>
    <row r="1218" spans="5:14">
      <c r="E1218" s="112">
        <v>45226</v>
      </c>
      <c r="G1218" s="25"/>
      <c r="H1218" s="53">
        <f>'Equity+Bond_Historical'!Y1218</f>
        <v>5.4691410378212756E-2</v>
      </c>
      <c r="I1218" s="39">
        <f t="shared" si="59"/>
        <v>2.9911503691580779E-3</v>
      </c>
      <c r="J1218" s="25">
        <f t="shared" si="60"/>
        <v>2.3912032022277069E-2</v>
      </c>
      <c r="K1218" s="25">
        <f t="shared" si="62"/>
        <v>3.318778135489573E-2</v>
      </c>
      <c r="L1218" s="25">
        <f t="shared" si="61"/>
        <v>33187.781354895727</v>
      </c>
      <c r="M1218" s="25">
        <v>5863.1378013257399</v>
      </c>
      <c r="N1218" s="25"/>
    </row>
    <row r="1219" spans="5:14">
      <c r="E1219" s="112">
        <v>45229</v>
      </c>
      <c r="G1219" s="25"/>
      <c r="H1219" s="53">
        <f>'Equity+Bond_Historical'!Y1219</f>
        <v>-4.6352288808226491E-3</v>
      </c>
      <c r="I1219" s="39">
        <f t="shared" si="59"/>
        <v>2.1485346777612388E-5</v>
      </c>
      <c r="J1219" s="25">
        <f t="shared" si="60"/>
        <v>2.2118776777568083E-2</v>
      </c>
      <c r="K1219" s="25">
        <f t="shared" si="62"/>
        <v>-1.4156496890687109E-3</v>
      </c>
      <c r="L1219" s="25">
        <f t="shared" si="61"/>
        <v>-1415.6496890687108</v>
      </c>
      <c r="M1219" s="25">
        <v>5885.8904405636058</v>
      </c>
      <c r="N1219" s="25"/>
    </row>
    <row r="1220" spans="5:14">
      <c r="E1220" s="112">
        <v>45230</v>
      </c>
      <c r="G1220" s="25"/>
      <c r="H1220" s="53">
        <f>'Equity+Bond_Historical'!Y1220</f>
        <v>-3.6607448030805895E-3</v>
      </c>
      <c r="I1220" s="39">
        <f t="shared" ref="I1220:I1260" si="63">H1220^2</f>
        <v>1.3401052513281544E-5</v>
      </c>
      <c r="J1220" s="25">
        <f t="shared" si="60"/>
        <v>2.0441731851594539E-2</v>
      </c>
      <c r="K1220" s="25">
        <f t="shared" si="62"/>
        <v>-1.2086747414740292E-3</v>
      </c>
      <c r="L1220" s="25">
        <f t="shared" si="61"/>
        <v>-1208.6747414740291</v>
      </c>
      <c r="M1220" s="25">
        <v>5913.0924361320458</v>
      </c>
      <c r="N1220" s="25"/>
    </row>
    <row r="1221" spans="5:14">
      <c r="E1221" s="112">
        <v>45231</v>
      </c>
      <c r="G1221" s="25"/>
      <c r="H1221" s="53">
        <f>'Equity+Bond_Historical'!Y1221</f>
        <v>1.9204793102777618E-2</v>
      </c>
      <c r="I1221" s="39">
        <f t="shared" si="63"/>
        <v>3.6882407812049474E-4</v>
      </c>
      <c r="J1221" s="25">
        <f t="shared" si="60"/>
        <v>2.0261005716565372E-2</v>
      </c>
      <c r="K1221" s="25">
        <f t="shared" si="62"/>
        <v>6.8610888502430674E-3</v>
      </c>
      <c r="L1221" s="25">
        <f t="shared" si="61"/>
        <v>6861.0888502430671</v>
      </c>
      <c r="M1221" s="25">
        <v>5971.5471892576625</v>
      </c>
      <c r="N1221" s="25"/>
    </row>
    <row r="1222" spans="5:14">
      <c r="E1222" s="112">
        <v>45232</v>
      </c>
      <c r="G1222" s="25"/>
      <c r="H1222" s="53">
        <f>'Equity+Bond_Historical'!Y1222</f>
        <v>-3.7966018408932468E-2</v>
      </c>
      <c r="I1222" s="39">
        <f t="shared" si="63"/>
        <v>1.4414185538273992E-3</v>
      </c>
      <c r="J1222" s="25">
        <f t="shared" si="60"/>
        <v>2.3772776085762476E-2</v>
      </c>
      <c r="K1222" s="25">
        <f t="shared" si="62"/>
        <v>-1.3684695949800112E-2</v>
      </c>
      <c r="L1222" s="25">
        <f t="shared" si="61"/>
        <v>-13684.695949800112</v>
      </c>
      <c r="M1222" s="25">
        <v>6025.6346360042198</v>
      </c>
      <c r="N1222" s="25"/>
    </row>
    <row r="1223" spans="5:14">
      <c r="E1223" s="112">
        <v>45233</v>
      </c>
      <c r="G1223" s="25"/>
      <c r="H1223" s="53">
        <f>'Equity+Bond_Historical'!Y1223</f>
        <v>3.1649204833443946E-2</v>
      </c>
      <c r="I1223" s="39">
        <f t="shared" si="63"/>
        <v>1.0016721665892917E-3</v>
      </c>
      <c r="J1223" s="25">
        <f t="shared" si="60"/>
        <v>2.5112227607056767E-2</v>
      </c>
      <c r="K1223" s="25">
        <f t="shared" si="62"/>
        <v>9.7226354234366454E-3</v>
      </c>
      <c r="L1223" s="25">
        <f t="shared" si="61"/>
        <v>9722.6354234366463</v>
      </c>
      <c r="M1223" s="25">
        <v>6053.8181717780608</v>
      </c>
      <c r="N1223" s="25"/>
    </row>
    <row r="1224" spans="5:14">
      <c r="E1224" s="112">
        <v>45236</v>
      </c>
      <c r="G1224" s="25"/>
      <c r="H1224" s="53">
        <f>'Equity+Bond_Historical'!Y1224</f>
        <v>1.833634149051756E-2</v>
      </c>
      <c r="I1224" s="39">
        <f t="shared" si="63"/>
        <v>3.3622141925687574E-4</v>
      </c>
      <c r="J1224" s="25">
        <f t="shared" si="60"/>
        <v>2.4217010384621422E-2</v>
      </c>
      <c r="K1224" s="25">
        <f t="shared" si="62"/>
        <v>5.3324715521675973E-3</v>
      </c>
      <c r="L1224" s="25">
        <f t="shared" si="61"/>
        <v>5332.4715521675971</v>
      </c>
      <c r="M1224" s="25">
        <v>6080.4843113335937</v>
      </c>
      <c r="N1224" s="25"/>
    </row>
    <row r="1225" spans="5:14">
      <c r="E1225" s="112">
        <v>45237</v>
      </c>
      <c r="G1225" s="25"/>
      <c r="H1225" s="53">
        <f>'Equity+Bond_Historical'!Y1225</f>
        <v>-1.1507506308558209E-2</v>
      </c>
      <c r="I1225" s="39">
        <f t="shared" si="63"/>
        <v>1.3242270144150697E-4</v>
      </c>
      <c r="J1225" s="25">
        <f t="shared" si="60"/>
        <v>2.2767464909158389E-2</v>
      </c>
      <c r="K1225" s="25">
        <f t="shared" si="62"/>
        <v>-3.4702582178125284E-3</v>
      </c>
      <c r="L1225" s="25">
        <f t="shared" si="61"/>
        <v>-3470.2582178125285</v>
      </c>
      <c r="M1225" s="25">
        <v>6100.2602882855927</v>
      </c>
      <c r="N1225" s="25"/>
    </row>
    <row r="1226" spans="5:14">
      <c r="E1226" s="112">
        <v>45238</v>
      </c>
      <c r="G1226" s="25"/>
      <c r="H1226" s="53">
        <f>'Equity+Bond_Historical'!Y1226</f>
        <v>6.3461938153466704E-5</v>
      </c>
      <c r="I1226" s="39">
        <f t="shared" si="63"/>
        <v>4.0274175941944331E-9</v>
      </c>
      <c r="J1226" s="25">
        <f t="shared" si="60"/>
        <v>2.099057988107841E-2</v>
      </c>
      <c r="K1226" s="25">
        <f t="shared" si="62"/>
        <v>2.0356342684541936E-5</v>
      </c>
      <c r="L1226" s="25">
        <f t="shared" si="61"/>
        <v>20.356342684541936</v>
      </c>
      <c r="M1226" s="25">
        <v>6263.6583375869714</v>
      </c>
      <c r="N1226" s="25"/>
    </row>
    <row r="1227" spans="5:14">
      <c r="E1227" s="112">
        <v>45239</v>
      </c>
      <c r="G1227" s="25"/>
      <c r="H1227" s="53">
        <f>'Equity+Bond_Historical'!Y1227</f>
        <v>-2.8385284833599743E-3</v>
      </c>
      <c r="I1227" s="39">
        <f t="shared" si="63"/>
        <v>8.0572439508458768E-6</v>
      </c>
      <c r="J1227" s="25">
        <f t="shared" si="60"/>
        <v>1.9383559110105933E-2</v>
      </c>
      <c r="K1227" s="25">
        <f t="shared" si="62"/>
        <v>-9.8757461413494425E-4</v>
      </c>
      <c r="L1227" s="25">
        <f t="shared" si="61"/>
        <v>-987.57461413494423</v>
      </c>
      <c r="M1227" s="25">
        <v>6277.2631463517437</v>
      </c>
      <c r="N1227" s="25"/>
    </row>
    <row r="1228" spans="5:14">
      <c r="E1228" s="112">
        <v>45240</v>
      </c>
      <c r="G1228" s="25"/>
      <c r="H1228" s="53">
        <f>'Equity+Bond_Historical'!Y1228</f>
        <v>-2.0001804208880598E-2</v>
      </c>
      <c r="I1228" s="39">
        <f t="shared" si="63"/>
        <v>4.0007217161039361E-4</v>
      </c>
      <c r="J1228" s="25">
        <f t="shared" si="60"/>
        <v>1.947754694386036E-2</v>
      </c>
      <c r="K1228" s="25">
        <f t="shared" si="62"/>
        <v>-7.5359281050853179E-3</v>
      </c>
      <c r="L1228" s="25">
        <f t="shared" si="61"/>
        <v>-7535.9281050853178</v>
      </c>
      <c r="M1228" s="25">
        <v>6313.228816910454</v>
      </c>
      <c r="N1228" s="25"/>
    </row>
    <row r="1229" spans="5:14">
      <c r="E1229" s="112">
        <v>45243</v>
      </c>
      <c r="G1229" s="25"/>
      <c r="H1229" s="53">
        <f>'Equity+Bond_Historical'!Y1229</f>
        <v>1.2757274149429794E-2</v>
      </c>
      <c r="I1229" s="39">
        <f t="shared" si="63"/>
        <v>1.6274804372370968E-4</v>
      </c>
      <c r="J1229" s="25">
        <f t="shared" si="60"/>
        <v>1.862473667642842E-2</v>
      </c>
      <c r="K1229" s="25">
        <f t="shared" si="62"/>
        <v>4.7832681314150111E-3</v>
      </c>
      <c r="L1229" s="25">
        <f t="shared" si="61"/>
        <v>4783.2681314150113</v>
      </c>
      <c r="M1229" s="25">
        <v>6362.1168775085225</v>
      </c>
      <c r="N1229" s="25"/>
    </row>
    <row r="1230" spans="5:14">
      <c r="E1230" s="112">
        <v>45244</v>
      </c>
      <c r="G1230" s="25"/>
      <c r="H1230" s="53">
        <f>'Equity+Bond_Historical'!Y1230</f>
        <v>6.4378233756790517E-3</v>
      </c>
      <c r="I1230" s="39">
        <f t="shared" si="63"/>
        <v>4.1445569816439618E-5</v>
      </c>
      <c r="J1230" s="25">
        <f t="shared" si="60"/>
        <v>1.7351239993119199E-2</v>
      </c>
      <c r="K1230" s="25">
        <f t="shared" si="62"/>
        <v>2.5243525832396962E-3</v>
      </c>
      <c r="L1230" s="25">
        <f t="shared" si="61"/>
        <v>2524.3525832396963</v>
      </c>
      <c r="M1230" s="25">
        <v>6368.6660413927602</v>
      </c>
      <c r="N1230" s="25"/>
    </row>
    <row r="1231" spans="5:14">
      <c r="E1231" s="112">
        <v>45245</v>
      </c>
      <c r="G1231" s="25"/>
      <c r="H1231" s="53">
        <f>'Equity+Bond_Historical'!Y1231</f>
        <v>3.783376497629052E-2</v>
      </c>
      <c r="I1231" s="39">
        <f t="shared" si="63"/>
        <v>1.4313937722811871E-3</v>
      </c>
      <c r="J1231" s="25">
        <f t="shared" si="60"/>
        <v>2.1693657269952763E-2</v>
      </c>
      <c r="K1231" s="25">
        <f t="shared" si="62"/>
        <v>1.5923925702756952E-2</v>
      </c>
      <c r="L1231" s="25">
        <f t="shared" si="61"/>
        <v>15923.925702756951</v>
      </c>
      <c r="M1231" s="25">
        <v>6377.0599546591575</v>
      </c>
      <c r="N1231" s="25"/>
    </row>
    <row r="1232" spans="5:14">
      <c r="E1232" s="112">
        <v>45246</v>
      </c>
      <c r="G1232" s="25"/>
      <c r="H1232" s="53">
        <f>'Equity+Bond_Historical'!Y1232</f>
        <v>1.7415471208626953E-3</v>
      </c>
      <c r="I1232" s="39">
        <f t="shared" si="63"/>
        <v>3.0329863741851431E-6</v>
      </c>
      <c r="J1232" s="25">
        <f t="shared" si="60"/>
        <v>2.0011933910553871E-2</v>
      </c>
      <c r="K1232" s="25">
        <f t="shared" si="62"/>
        <v>5.8627793929651162E-4</v>
      </c>
      <c r="L1232" s="25">
        <f t="shared" si="61"/>
        <v>586.27793929651159</v>
      </c>
      <c r="M1232" s="25">
        <v>6399.6366811017933</v>
      </c>
      <c r="N1232" s="25"/>
    </row>
    <row r="1233" spans="5:14">
      <c r="E1233" s="112">
        <v>45247</v>
      </c>
      <c r="G1233" s="25"/>
      <c r="H1233" s="53">
        <f>'Equity+Bond_Historical'!Y1233</f>
        <v>1.2490059703383046E-2</v>
      </c>
      <c r="I1233" s="39">
        <f t="shared" si="63"/>
        <v>1.5600159139407297E-4</v>
      </c>
      <c r="J1233" s="25">
        <f t="shared" si="60"/>
        <v>1.9073702124218845E-2</v>
      </c>
      <c r="K1233" s="25">
        <f t="shared" si="62"/>
        <v>4.5580234171712893E-3</v>
      </c>
      <c r="L1233" s="25">
        <f t="shared" si="61"/>
        <v>4558.0234171712891</v>
      </c>
      <c r="M1233" s="25">
        <v>6553.9954494326594</v>
      </c>
      <c r="N1233" s="25"/>
    </row>
    <row r="1234" spans="5:14">
      <c r="E1234" s="112">
        <v>45250</v>
      </c>
      <c r="G1234" s="25"/>
      <c r="H1234" s="53">
        <f>'Equity+Bond_Historical'!Y1234</f>
        <v>3.879460240069404E-3</v>
      </c>
      <c r="I1234" s="39">
        <f t="shared" si="63"/>
        <v>1.5050211754279357E-5</v>
      </c>
      <c r="J1234" s="25">
        <f t="shared" si="60"/>
        <v>1.7649156568461222E-2</v>
      </c>
      <c r="K1234" s="25">
        <f t="shared" si="62"/>
        <v>1.4853794354512053E-3</v>
      </c>
      <c r="L1234" s="25">
        <f t="shared" si="61"/>
        <v>1485.3794354512052</v>
      </c>
      <c r="M1234" s="25">
        <v>6669.9607872246761</v>
      </c>
      <c r="N1234" s="25"/>
    </row>
    <row r="1235" spans="5:14">
      <c r="E1235" s="112">
        <v>45251</v>
      </c>
      <c r="G1235" s="25"/>
      <c r="H1235" s="53">
        <f>'Equity+Bond_Historical'!Y1235</f>
        <v>1.3496672170807534E-2</v>
      </c>
      <c r="I1235" s="39">
        <f t="shared" si="63"/>
        <v>1.8216015968625055E-4</v>
      </c>
      <c r="J1235" s="25">
        <f t="shared" si="60"/>
        <v>1.7090723869815659E-2</v>
      </c>
      <c r="K1235" s="25">
        <f t="shared" si="62"/>
        <v>5.584751340328372E-3</v>
      </c>
      <c r="L1235" s="25">
        <f t="shared" si="61"/>
        <v>5584.751340328372</v>
      </c>
      <c r="M1235" s="25">
        <v>6782.6676997820341</v>
      </c>
      <c r="N1235" s="25"/>
    </row>
    <row r="1236" spans="5:14">
      <c r="E1236" s="112">
        <v>45252</v>
      </c>
      <c r="G1236" s="25"/>
      <c r="H1236" s="53">
        <f>'Equity+Bond_Historical'!Y1236</f>
        <v>-1.5133144874967464E-2</v>
      </c>
      <c r="I1236" s="39">
        <f t="shared" si="63"/>
        <v>2.2901207380675404E-4</v>
      </c>
      <c r="J1236" s="25">
        <f t="shared" si="60"/>
        <v>1.6811624761044273E-2</v>
      </c>
      <c r="K1236" s="25">
        <f t="shared" si="62"/>
        <v>-6.4665081606064276E-3</v>
      </c>
      <c r="L1236" s="25">
        <f t="shared" si="61"/>
        <v>-6466.5081606064277</v>
      </c>
      <c r="M1236" s="25">
        <v>6834.8254049200214</v>
      </c>
      <c r="N1236" s="25"/>
    </row>
    <row r="1237" spans="5:14">
      <c r="E1237" s="112">
        <v>45254</v>
      </c>
      <c r="G1237" s="25"/>
      <c r="H1237" s="53">
        <f>'Equity+Bond_Historical'!Y1237</f>
        <v>1.9790118251423856E-2</v>
      </c>
      <c r="I1237" s="39">
        <f t="shared" si="63"/>
        <v>3.9164878040533961E-4</v>
      </c>
      <c r="J1237" s="25">
        <f t="shared" si="60"/>
        <v>1.7291137472735394E-2</v>
      </c>
      <c r="K1237" s="25">
        <f t="shared" si="62"/>
        <v>8.5968589058965407E-3</v>
      </c>
      <c r="L1237" s="25">
        <f t="shared" si="61"/>
        <v>8596.8589058965408</v>
      </c>
      <c r="M1237" s="25">
        <v>6981.1427098668655</v>
      </c>
      <c r="N1237" s="25"/>
    </row>
    <row r="1238" spans="5:14">
      <c r="E1238" s="112">
        <v>45257</v>
      </c>
      <c r="G1238" s="25"/>
      <c r="H1238" s="53">
        <f>'Equity+Bond_Historical'!Y1238</f>
        <v>2.0742675691697403E-3</v>
      </c>
      <c r="I1238" s="39">
        <f t="shared" si="63"/>
        <v>4.3025859485093433E-6</v>
      </c>
      <c r="J1238" s="25">
        <f t="shared" si="60"/>
        <v>1.5961870433259241E-2</v>
      </c>
      <c r="K1238" s="25">
        <f t="shared" si="62"/>
        <v>8.7607706562868744E-4</v>
      </c>
      <c r="L1238" s="25">
        <f t="shared" si="61"/>
        <v>876.07706562868748</v>
      </c>
      <c r="M1238" s="25">
        <v>7117.7608822738794</v>
      </c>
      <c r="N1238" s="25"/>
    </row>
    <row r="1239" spans="5:14">
      <c r="E1239" s="112">
        <v>45258</v>
      </c>
      <c r="G1239" s="25"/>
      <c r="H1239" s="53">
        <f>'Equity+Bond_Historical'!Y1239</f>
        <v>1.4188994058985811E-2</v>
      </c>
      <c r="I1239" s="39">
        <f t="shared" si="63"/>
        <v>2.0132755240593464E-4</v>
      </c>
      <c r="J1239" s="25">
        <f t="shared" si="60"/>
        <v>1.5708699641594218E-2</v>
      </c>
      <c r="K1239" s="25">
        <f t="shared" si="62"/>
        <v>6.4918566794054814E-3</v>
      </c>
      <c r="L1239" s="25">
        <f t="shared" si="61"/>
        <v>6491.8566794054814</v>
      </c>
      <c r="M1239" s="25">
        <v>7128.5734777542975</v>
      </c>
      <c r="N1239" s="25"/>
    </row>
    <row r="1240" spans="5:14">
      <c r="E1240" s="112">
        <v>45259</v>
      </c>
      <c r="G1240" s="25"/>
      <c r="H1240" s="53">
        <f>'Equity+Bond_Historical'!Y1240</f>
        <v>9.3744357016492634E-3</v>
      </c>
      <c r="I1240" s="39">
        <f t="shared" si="63"/>
        <v>8.7880044724356318E-5</v>
      </c>
      <c r="J1240" s="25">
        <f t="shared" si="60"/>
        <v>1.493086616623438E-2</v>
      </c>
      <c r="K1240" s="25">
        <f t="shared" si="62"/>
        <v>4.3581883604412591E-3</v>
      </c>
      <c r="L1240" s="25">
        <f t="shared" si="61"/>
        <v>4358.1883604412587</v>
      </c>
      <c r="M1240" s="25">
        <v>7237.6113425394424</v>
      </c>
      <c r="N1240" s="25"/>
    </row>
    <row r="1241" spans="5:14">
      <c r="E1241" s="112">
        <v>45260</v>
      </c>
      <c r="G1241" s="25"/>
      <c r="H1241" s="53">
        <f>'Equity+Bond_Historical'!Y1241</f>
        <v>8.4807898470868042E-3</v>
      </c>
      <c r="I1241" s="39">
        <f t="shared" si="63"/>
        <v>7.1923796430450624E-5</v>
      </c>
      <c r="J1241" s="25">
        <f t="shared" si="60"/>
        <v>1.4152021737810808E-2</v>
      </c>
      <c r="K1241" s="25">
        <f t="shared" si="62"/>
        <v>4.1481303643141352E-3</v>
      </c>
      <c r="L1241" s="25">
        <f t="shared" si="61"/>
        <v>4148.1303643141355</v>
      </c>
      <c r="M1241" s="25">
        <v>7241.7024523005339</v>
      </c>
      <c r="N1241" s="25"/>
    </row>
    <row r="1242" spans="5:14">
      <c r="E1242" s="112">
        <v>45261</v>
      </c>
      <c r="G1242" s="25"/>
      <c r="H1242" s="53">
        <f>'Equity+Bond_Historical'!Y1242</f>
        <v>8.6385967928001243E-3</v>
      </c>
      <c r="I1242" s="39">
        <f t="shared" si="63"/>
        <v>7.4625354548576599E-5</v>
      </c>
      <c r="J1242" s="25">
        <f t="shared" si="60"/>
        <v>1.3469653468431758E-2</v>
      </c>
      <c r="K1242" s="25">
        <f t="shared" si="62"/>
        <v>4.4578537303321371E-3</v>
      </c>
      <c r="L1242" s="25">
        <f t="shared" si="61"/>
        <v>4457.8537303321373</v>
      </c>
      <c r="M1242" s="25">
        <v>7299.9111641391783</v>
      </c>
      <c r="N1242" s="25"/>
    </row>
    <row r="1243" spans="5:14">
      <c r="E1243" s="112">
        <v>45264</v>
      </c>
      <c r="G1243" s="25"/>
      <c r="H1243" s="53">
        <f>'Equity+Bond_Historical'!Y1243</f>
        <v>6.2688490780509485E-3</v>
      </c>
      <c r="I1243" s="39">
        <f t="shared" si="63"/>
        <v>3.9298468763380227E-5</v>
      </c>
      <c r="J1243" s="25">
        <f t="shared" si="60"/>
        <v>1.2653521256559273E-2</v>
      </c>
      <c r="K1243" s="25">
        <f t="shared" si="62"/>
        <v>3.3988538405759147E-3</v>
      </c>
      <c r="L1243" s="25">
        <f t="shared" si="61"/>
        <v>3398.8538405759145</v>
      </c>
      <c r="M1243" s="25">
        <v>7446.6802013005708</v>
      </c>
      <c r="N1243" s="25"/>
    </row>
    <row r="1244" spans="5:14">
      <c r="E1244" s="112">
        <v>45265</v>
      </c>
      <c r="G1244" s="25"/>
      <c r="H1244" s="53">
        <f>'Equity+Bond_Historical'!Y1244</f>
        <v>-1.0526852397391546E-2</v>
      </c>
      <c r="I1244" s="39">
        <f t="shared" si="63"/>
        <v>1.1081462139646815E-4</v>
      </c>
      <c r="J1244" s="25">
        <f t="shared" si="60"/>
        <v>1.235787414449338E-2</v>
      </c>
      <c r="K1244" s="25">
        <f t="shared" si="62"/>
        <v>-6.0755868325427969E-3</v>
      </c>
      <c r="L1244" s="25">
        <f t="shared" si="61"/>
        <v>-6075.5868325427973</v>
      </c>
      <c r="M1244" s="25">
        <v>7474.8489166169265</v>
      </c>
      <c r="N1244" s="25"/>
    </row>
    <row r="1245" spans="5:14">
      <c r="E1245" s="112">
        <v>45266</v>
      </c>
      <c r="G1245" s="25"/>
      <c r="H1245" s="53">
        <f>'Equity+Bond_Historical'!Y1245</f>
        <v>9.9676573415854591E-3</v>
      </c>
      <c r="I1245" s="39">
        <f t="shared" si="63"/>
        <v>9.93541928792625E-5</v>
      </c>
      <c r="J1245" s="25">
        <f t="shared" si="60"/>
        <v>1.2029656034041733E-2</v>
      </c>
      <c r="K1245" s="25">
        <f t="shared" si="62"/>
        <v>5.8904765250406606E-3</v>
      </c>
      <c r="L1245" s="25">
        <f t="shared" si="61"/>
        <v>5890.4765250406608</v>
      </c>
      <c r="M1245" s="25">
        <v>7533.0838261458566</v>
      </c>
      <c r="N1245" s="25"/>
    </row>
    <row r="1246" spans="5:14">
      <c r="E1246" s="112">
        <v>45267</v>
      </c>
      <c r="G1246" s="25"/>
      <c r="H1246" s="53">
        <f>'Equity+Bond_Historical'!Y1246</f>
        <v>-1.1110712568333981E-2</v>
      </c>
      <c r="I1246" s="39">
        <f t="shared" si="63"/>
        <v>1.2344793377613467E-4</v>
      </c>
      <c r="J1246" s="25">
        <f t="shared" si="60"/>
        <v>1.1896340644045688E-2</v>
      </c>
      <c r="K1246" s="25">
        <f t="shared" si="62"/>
        <v>-6.7451218669765398E-3</v>
      </c>
      <c r="L1246" s="25">
        <f t="shared" si="61"/>
        <v>-6745.1218669765394</v>
      </c>
      <c r="M1246" s="25">
        <v>7562.2938341771214</v>
      </c>
      <c r="N1246" s="25"/>
    </row>
    <row r="1247" spans="5:14">
      <c r="E1247" s="112">
        <v>45268</v>
      </c>
      <c r="G1247" s="25"/>
      <c r="H1247" s="53">
        <f>'Equity+Bond_Historical'!Y1247</f>
        <v>2.8982737380781657E-3</v>
      </c>
      <c r="I1247" s="39">
        <f t="shared" si="63"/>
        <v>8.3999906608335842E-6</v>
      </c>
      <c r="J1247" s="25">
        <f t="shared" si="60"/>
        <v>1.1025174883439372E-2</v>
      </c>
      <c r="K1247" s="25">
        <f t="shared" si="62"/>
        <v>1.7792095780667192E-3</v>
      </c>
      <c r="L1247" s="25">
        <f t="shared" si="61"/>
        <v>1779.2095780667191</v>
      </c>
      <c r="M1247" s="25">
        <v>7820.9960382453719</v>
      </c>
      <c r="N1247" s="25"/>
    </row>
    <row r="1248" spans="5:14">
      <c r="E1248" s="112">
        <v>45271</v>
      </c>
      <c r="G1248" s="25"/>
      <c r="H1248" s="53">
        <f>'Equity+Bond_Historical'!Y1248</f>
        <v>-5.3220349793959877E-3</v>
      </c>
      <c r="I1248" s="39">
        <f t="shared" si="63"/>
        <v>2.832405632191445E-5</v>
      </c>
      <c r="J1248" s="25">
        <f t="shared" si="60"/>
        <v>1.037159184875428E-2</v>
      </c>
      <c r="K1248" s="25">
        <f t="shared" si="62"/>
        <v>-3.5252777123415831E-3</v>
      </c>
      <c r="L1248" s="25">
        <f t="shared" si="61"/>
        <v>-3525.2777123415831</v>
      </c>
      <c r="M1248" s="25">
        <v>7948.8009230524203</v>
      </c>
      <c r="N1248" s="25"/>
    </row>
    <row r="1249" spans="5:14">
      <c r="E1249" s="112">
        <v>45272</v>
      </c>
      <c r="G1249" s="25"/>
      <c r="H1249" s="53">
        <f>'Equity+Bond_Historical'!Y1249</f>
        <v>4.8781336034038761E-3</v>
      </c>
      <c r="I1249" s="39">
        <f t="shared" si="63"/>
        <v>2.3796187452658085E-5</v>
      </c>
      <c r="J1249" s="25">
        <f t="shared" si="60"/>
        <v>9.7469922526630219E-3</v>
      </c>
      <c r="K1249" s="25">
        <f t="shared" si="62"/>
        <v>3.4348626109531478E-3</v>
      </c>
      <c r="L1249" s="25">
        <f t="shared" si="61"/>
        <v>3434.8626109531479</v>
      </c>
      <c r="M1249" s="25">
        <v>7977.5065091222832</v>
      </c>
      <c r="N1249" s="25"/>
    </row>
    <row r="1250" spans="5:14">
      <c r="E1250" s="112">
        <v>45273</v>
      </c>
      <c r="G1250" s="25"/>
      <c r="H1250" s="53">
        <f>'Equity+Bond_Historical'!Y1250</f>
        <v>-3.5831863514482649E-3</v>
      </c>
      <c r="I1250" s="39">
        <f t="shared" si="63"/>
        <v>1.283922442920513E-5</v>
      </c>
      <c r="J1250" s="25">
        <f t="shared" si="60"/>
        <v>9.0928083088687613E-3</v>
      </c>
      <c r="K1250" s="25">
        <f t="shared" si="62"/>
        <v>-2.6847254022001879E-3</v>
      </c>
      <c r="L1250" s="25">
        <f t="shared" si="61"/>
        <v>-2684.725402200188</v>
      </c>
      <c r="M1250" s="25">
        <v>7986.3833399541372</v>
      </c>
      <c r="N1250" s="25"/>
    </row>
    <row r="1251" spans="5:14">
      <c r="E1251" s="112">
        <v>45274</v>
      </c>
      <c r="G1251" s="25"/>
      <c r="H1251" s="53">
        <f>'Equity+Bond_Historical'!Y1251</f>
        <v>1.9485938289791113E-3</v>
      </c>
      <c r="I1251" s="39">
        <f t="shared" si="63"/>
        <v>3.7970179103354739E-6</v>
      </c>
      <c r="J1251" s="25">
        <f t="shared" si="60"/>
        <v>8.4170565631405975E-3</v>
      </c>
      <c r="K1251" s="25">
        <f t="shared" si="62"/>
        <v>1.5650361911741788E-3</v>
      </c>
      <c r="L1251" s="25">
        <f t="shared" si="61"/>
        <v>1565.0361911741788</v>
      </c>
      <c r="M1251" s="25">
        <v>8000.1675919733252</v>
      </c>
      <c r="N1251" s="25"/>
    </row>
    <row r="1252" spans="5:14">
      <c r="E1252" s="112">
        <v>45275</v>
      </c>
      <c r="G1252" s="25"/>
      <c r="H1252" s="53">
        <f>'Equity+Bond_Historical'!Y1252</f>
        <v>1.4518220887669145E-2</v>
      </c>
      <c r="I1252" s="39">
        <f t="shared" si="63"/>
        <v>2.1077873774315265E-4</v>
      </c>
      <c r="J1252" s="25">
        <f t="shared" si="60"/>
        <v>9.5831427867122416E-3</v>
      </c>
      <c r="K1252" s="25">
        <f t="shared" si="62"/>
        <v>1.2596626480869545E-2</v>
      </c>
      <c r="L1252" s="25">
        <f t="shared" si="61"/>
        <v>12596.626480869545</v>
      </c>
      <c r="M1252" s="25">
        <v>8006.3341001087965</v>
      </c>
      <c r="N1252" s="25"/>
    </row>
    <row r="1253" spans="5:14">
      <c r="E1253" s="112">
        <v>45278</v>
      </c>
      <c r="G1253" s="25"/>
      <c r="H1253" s="53">
        <f>'Equity+Bond_Historical'!Y1253</f>
        <v>5.4538718665831307E-3</v>
      </c>
      <c r="I1253" s="39">
        <f t="shared" si="63"/>
        <v>2.9744718337106962E-5</v>
      </c>
      <c r="J1253" s="25">
        <f t="shared" si="60"/>
        <v>9.0842082522641279E-3</v>
      </c>
      <c r="K1253" s="25">
        <f t="shared" si="62"/>
        <v>4.1562156084821019E-3</v>
      </c>
      <c r="L1253" s="25">
        <f t="shared" si="61"/>
        <v>4156.2156084821017</v>
      </c>
      <c r="M1253" s="25">
        <v>8010.3816488453595</v>
      </c>
      <c r="N1253" s="25"/>
    </row>
    <row r="1254" spans="5:14">
      <c r="E1254" s="112">
        <v>45279</v>
      </c>
      <c r="G1254" s="25"/>
      <c r="H1254" s="53">
        <f>'Equity+Bond_Historical'!Y1254</f>
        <v>1.6702086029869801E-3</v>
      </c>
      <c r="I1254" s="39">
        <f t="shared" si="63"/>
        <v>2.7895967774917196E-6</v>
      </c>
      <c r="J1254" s="25">
        <f t="shared" si="60"/>
        <v>8.4001698287327429E-3</v>
      </c>
      <c r="K1254" s="25">
        <f t="shared" si="62"/>
        <v>1.3427177568736881E-3</v>
      </c>
      <c r="L1254" s="25">
        <f t="shared" si="61"/>
        <v>1342.7177568736881</v>
      </c>
      <c r="M1254" s="25">
        <v>8107.3453029175453</v>
      </c>
      <c r="N1254" s="25"/>
    </row>
    <row r="1255" spans="5:14">
      <c r="E1255" s="112">
        <v>45280</v>
      </c>
      <c r="G1255" s="25"/>
      <c r="H1255" s="53">
        <f>'Equity+Bond_Historical'!Y1255</f>
        <v>-4.8199007647786668E-3</v>
      </c>
      <c r="I1255" s="39">
        <f t="shared" si="63"/>
        <v>2.3231443382313979E-5</v>
      </c>
      <c r="J1255" s="25">
        <f t="shared" si="60"/>
        <v>7.9663756932601519E-3</v>
      </c>
      <c r="K1255" s="25">
        <f t="shared" si="62"/>
        <v>-4.1903579990980287E-3</v>
      </c>
      <c r="L1255" s="25">
        <f t="shared" si="61"/>
        <v>-4190.3579990980288</v>
      </c>
      <c r="M1255" s="25">
        <v>8115.6810326404475</v>
      </c>
      <c r="N1255" s="25"/>
    </row>
    <row r="1256" spans="5:14">
      <c r="E1256" s="112">
        <v>45281</v>
      </c>
      <c r="G1256" s="25"/>
      <c r="H1256" s="53">
        <f>'Equity+Bond_Historical'!Y1256</f>
        <v>1.5762758748210292E-4</v>
      </c>
      <c r="I1256" s="39">
        <f t="shared" si="63"/>
        <v>2.4846456335428011E-8</v>
      </c>
      <c r="J1256" s="25">
        <f t="shared" si="60"/>
        <v>7.3448892028193033E-3</v>
      </c>
      <c r="K1256" s="25">
        <f t="shared" si="62"/>
        <v>1.4450156228477238E-4</v>
      </c>
      <c r="L1256" s="25">
        <f t="shared" si="61"/>
        <v>144.50156228477238</v>
      </c>
      <c r="M1256" s="25">
        <v>8160.6917020628553</v>
      </c>
      <c r="N1256" s="25"/>
    </row>
    <row r="1257" spans="5:14">
      <c r="E1257" s="112">
        <v>45282</v>
      </c>
      <c r="G1257" s="25"/>
      <c r="H1257" s="53">
        <f>'Equity+Bond_Historical'!Y1257</f>
        <v>7.7518663771059849E-3</v>
      </c>
      <c r="I1257" s="39">
        <f t="shared" si="63"/>
        <v>6.0091432328506271E-5</v>
      </c>
      <c r="J1257" s="25">
        <f t="shared" si="60"/>
        <v>7.4073613818088956E-3</v>
      </c>
      <c r="K1257" s="25">
        <f t="shared" si="62"/>
        <v>7.7076525094985663E-3</v>
      </c>
      <c r="L1257" s="25">
        <f t="shared" si="61"/>
        <v>7707.6525094985664</v>
      </c>
      <c r="M1257" s="25">
        <v>8197.8262803908092</v>
      </c>
      <c r="N1257" s="25"/>
    </row>
    <row r="1258" spans="5:14">
      <c r="E1258" s="112">
        <v>45286</v>
      </c>
      <c r="G1258" s="25"/>
      <c r="H1258" s="53">
        <f>'Equity+Bond_Historical'!Y1258</f>
        <v>2.402794680176552E-3</v>
      </c>
      <c r="I1258" s="39">
        <f t="shared" si="63"/>
        <v>5.773422275084739E-6</v>
      </c>
      <c r="J1258" s="25">
        <f t="shared" si="60"/>
        <v>6.892362844908081E-3</v>
      </c>
      <c r="K1258" s="25">
        <f t="shared" si="62"/>
        <v>2.368940901420185E-3</v>
      </c>
      <c r="L1258" s="25">
        <f t="shared" si="61"/>
        <v>2368.9409014201851</v>
      </c>
      <c r="M1258" s="25">
        <v>8204.1005230651408</v>
      </c>
      <c r="N1258" s="25"/>
    </row>
    <row r="1259" spans="5:14">
      <c r="E1259" s="112">
        <v>45287</v>
      </c>
      <c r="G1259" s="25"/>
      <c r="H1259" s="53">
        <f>'Equity+Bond_Historical'!Y1259</f>
        <v>4.5241749497155637E-3</v>
      </c>
      <c r="I1259" s="39">
        <f t="shared" si="63"/>
        <v>2.0468158975633823E-5</v>
      </c>
      <c r="J1259" s="25">
        <f t="shared" si="60"/>
        <v>6.5915999267502634E-3</v>
      </c>
      <c r="K1259" s="25">
        <f t="shared" si="62"/>
        <v>4.7937166050219526E-3</v>
      </c>
      <c r="L1259" s="25">
        <f t="shared" si="61"/>
        <v>4793.716605021953</v>
      </c>
      <c r="M1259" s="25">
        <v>8245.7669446197342</v>
      </c>
      <c r="N1259" s="25"/>
    </row>
    <row r="1260" spans="5:14">
      <c r="E1260" s="112">
        <v>45288</v>
      </c>
      <c r="G1260" s="25"/>
      <c r="H1260" s="53">
        <f>'Equity+Bond_Historical'!Y1260</f>
        <v>8.9228591808923428E-3</v>
      </c>
      <c r="I1260" s="39">
        <f t="shared" si="63"/>
        <v>7.9617415962034775E-5</v>
      </c>
      <c r="J1260" s="25">
        <f t="shared" si="60"/>
        <v>6.9910244992768536E-3</v>
      </c>
      <c r="K1260" s="25">
        <f t="shared" si="62"/>
        <v>9.8858563732435577E-3</v>
      </c>
      <c r="L1260" s="25">
        <f t="shared" si="61"/>
        <v>9885.8563732435578</v>
      </c>
      <c r="M1260" s="25">
        <v>8294.6734502866802</v>
      </c>
      <c r="N1260" s="25"/>
    </row>
    <row r="1261" spans="5:14">
      <c r="E1261" s="112">
        <v>45289</v>
      </c>
      <c r="G1261" s="25"/>
      <c r="H1261" s="53">
        <f>'Equity+Bond_Historical'!Y1261</f>
        <v>-1.5509602415387106E-3</v>
      </c>
      <c r="I1261" s="39">
        <f t="shared" ref="I1261:I1284" si="64">H1261^2</f>
        <v>2.4054776708338156E-6</v>
      </c>
      <c r="J1261" s="25">
        <f t="shared" ref="J1261:J1284" si="65">SQRT((1-$C$3)*SUMPRODUCT(I762:I1261,$G$3:$G$502))</f>
        <v>6.4733362084547158E-3</v>
      </c>
      <c r="K1261" s="25">
        <f t="shared" si="62"/>
        <v>-1.6201713142250359E-3</v>
      </c>
      <c r="L1261" s="25">
        <f t="shared" ref="L1261:L1284" si="66">K1261*$C$5</f>
        <v>-1620.1713142250358</v>
      </c>
      <c r="M1261" s="25">
        <v>8297.6224587777942</v>
      </c>
    </row>
    <row r="1262" spans="5:14">
      <c r="E1262" s="112">
        <v>45293</v>
      </c>
      <c r="H1262" s="53">
        <f>'Equity+Bond_Historical'!Y1262</f>
        <v>-6.089633204579975E-3</v>
      </c>
      <c r="I1262" s="39">
        <f t="shared" si="64"/>
        <v>3.7083632566322975E-5</v>
      </c>
      <c r="J1262" s="25">
        <f t="shared" si="65"/>
        <v>6.4172435127931434E-3</v>
      </c>
      <c r="K1262" s="25">
        <f t="shared" si="62"/>
        <v>-6.8701159769823609E-3</v>
      </c>
      <c r="L1262" s="25">
        <f t="shared" si="66"/>
        <v>-6870.1159769823607</v>
      </c>
      <c r="M1262" s="25">
        <v>8297.9079367862887</v>
      </c>
    </row>
    <row r="1263" spans="5:14">
      <c r="E1263" s="112">
        <v>45294</v>
      </c>
      <c r="H1263" s="53">
        <f>'Equity+Bond_Historical'!Y1263</f>
        <v>1.4581463943635751E-2</v>
      </c>
      <c r="I1263" s="39">
        <f t="shared" si="64"/>
        <v>2.1261909073954947E-4</v>
      </c>
      <c r="J1263" s="25">
        <f t="shared" si="65"/>
        <v>8.1790418612478853E-3</v>
      </c>
      <c r="K1263" s="25">
        <f t="shared" si="62"/>
        <v>1.6594100130971876E-2</v>
      </c>
      <c r="L1263" s="25">
        <f t="shared" si="66"/>
        <v>16594.100130971878</v>
      </c>
      <c r="M1263" s="25">
        <v>8317.4297732335945</v>
      </c>
    </row>
    <row r="1264" spans="5:14">
      <c r="E1264" s="112">
        <v>45295</v>
      </c>
      <c r="H1264" s="53">
        <f>'Equity+Bond_Historical'!Y1264</f>
        <v>-4.1994065569229549E-3</v>
      </c>
      <c r="I1264" s="39">
        <f t="shared" si="64"/>
        <v>1.7635015430327507E-5</v>
      </c>
      <c r="J1264" s="25">
        <f t="shared" si="65"/>
        <v>7.7141084525295328E-3</v>
      </c>
      <c r="K1264" s="25">
        <f t="shared" si="62"/>
        <v>-3.7496142303167488E-3</v>
      </c>
      <c r="L1264" s="25">
        <f t="shared" si="66"/>
        <v>-3749.6142303167489</v>
      </c>
      <c r="M1264" s="25">
        <v>8389.014588129452</v>
      </c>
    </row>
    <row r="1265" spans="5:13">
      <c r="E1265" s="112">
        <v>45296</v>
      </c>
      <c r="H1265" s="53">
        <f>'Equity+Bond_Historical'!Y1265</f>
        <v>-3.3955692897560332E-3</v>
      </c>
      <c r="I1265" s="39">
        <f t="shared" si="64"/>
        <v>1.1529890801534292E-5</v>
      </c>
      <c r="J1265" s="25">
        <f t="shared" si="65"/>
        <v>7.2326227922524479E-3</v>
      </c>
      <c r="K1265" s="25">
        <f t="shared" si="62"/>
        <v>-3.2146075061221971E-3</v>
      </c>
      <c r="L1265" s="25">
        <f t="shared" si="66"/>
        <v>-3214.6075061221973</v>
      </c>
      <c r="M1265" s="25">
        <v>8540.7707248421812</v>
      </c>
    </row>
    <row r="1266" spans="5:13">
      <c r="E1266" s="112">
        <v>45299</v>
      </c>
      <c r="H1266" s="53">
        <f>'Equity+Bond_Historical'!Y1266</f>
        <v>-5.8207490142406443E-3</v>
      </c>
      <c r="I1266" s="39">
        <f t="shared" si="64"/>
        <v>3.3881119086783433E-5</v>
      </c>
      <c r="J1266" s="25">
        <f t="shared" si="65"/>
        <v>7.0389186278700276E-3</v>
      </c>
      <c r="K1266" s="25">
        <f t="shared" si="62"/>
        <v>-5.8773852040548847E-3</v>
      </c>
      <c r="L1266" s="25">
        <f t="shared" si="66"/>
        <v>-5877.3852040548845</v>
      </c>
      <c r="M1266" s="25">
        <v>8706.3478520807494</v>
      </c>
    </row>
    <row r="1267" spans="5:13">
      <c r="E1267" s="112">
        <v>45300</v>
      </c>
      <c r="H1267" s="53">
        <f>'Equity+Bond_Historical'!Y1267</f>
        <v>-3.5849589836611153E-3</v>
      </c>
      <c r="I1267" s="39">
        <f t="shared" si="64"/>
        <v>1.2851930914532537E-5</v>
      </c>
      <c r="J1267" s="25">
        <f t="shared" si="65"/>
        <v>6.6364304237661676E-3</v>
      </c>
      <c r="K1267" s="25">
        <f t="shared" si="62"/>
        <v>-3.7194553037042158E-3</v>
      </c>
      <c r="L1267" s="25">
        <f t="shared" si="66"/>
        <v>-3719.455303704216</v>
      </c>
      <c r="M1267" s="25">
        <v>8713.8582449160658</v>
      </c>
    </row>
    <row r="1268" spans="5:13">
      <c r="E1268" s="112">
        <v>45301</v>
      </c>
      <c r="H1268" s="53">
        <f>'Equity+Bond_Historical'!Y1268</f>
        <v>-1.0842524360172582E-2</v>
      </c>
      <c r="I1268" s="39">
        <f t="shared" si="64"/>
        <v>1.1756033450093585E-4</v>
      </c>
      <c r="J1268" s="25">
        <f t="shared" si="65"/>
        <v>7.4209115093232447E-3</v>
      </c>
      <c r="K1268" s="25">
        <f t="shared" si="62"/>
        <v>-1.1931552557973872E-2</v>
      </c>
      <c r="L1268" s="25">
        <f t="shared" si="66"/>
        <v>-11931.552557973871</v>
      </c>
      <c r="M1268" s="25">
        <v>8791.1498316057623</v>
      </c>
    </row>
    <row r="1269" spans="5:13">
      <c r="E1269" s="112">
        <v>45302</v>
      </c>
      <c r="H1269" s="53">
        <f>'Equity+Bond_Historical'!Y1269</f>
        <v>-9.5102539218846847E-3</v>
      </c>
      <c r="I1269" s="39">
        <f t="shared" si="64"/>
        <v>9.0444929658723027E-5</v>
      </c>
      <c r="J1269" s="25">
        <f t="shared" si="65"/>
        <v>7.7702109323771725E-3</v>
      </c>
      <c r="K1269" s="25">
        <f t="shared" si="62"/>
        <v>-9.3591402952668441E-3</v>
      </c>
      <c r="L1269" s="25">
        <f t="shared" si="66"/>
        <v>-9359.140295266845</v>
      </c>
      <c r="M1269" s="25">
        <v>8799.9765862064487</v>
      </c>
    </row>
    <row r="1270" spans="5:13">
      <c r="E1270" s="112">
        <v>45303</v>
      </c>
      <c r="H1270" s="53">
        <f>'Equity+Bond_Historical'!Y1270</f>
        <v>2.5188058635024083E-3</v>
      </c>
      <c r="I1270" s="39">
        <f t="shared" si="64"/>
        <v>6.3443829780141129E-6</v>
      </c>
      <c r="J1270" s="25">
        <f t="shared" si="65"/>
        <v>7.2298968658128715E-3</v>
      </c>
      <c r="K1270" s="25">
        <f t="shared" si="62"/>
        <v>2.3673528022540506E-3</v>
      </c>
      <c r="L1270" s="25">
        <f t="shared" si="66"/>
        <v>2367.3528022540504</v>
      </c>
      <c r="M1270" s="25">
        <v>9005.0321468667953</v>
      </c>
    </row>
    <row r="1271" spans="5:13">
      <c r="E1271" s="112">
        <v>45307</v>
      </c>
      <c r="H1271" s="53">
        <f>'Equity+Bond_Historical'!Y1271</f>
        <v>5.6639635164714265E-3</v>
      </c>
      <c r="I1271" s="39">
        <f t="shared" si="64"/>
        <v>3.2080482715919365E-5</v>
      </c>
      <c r="J1271" s="25">
        <f t="shared" si="65"/>
        <v>7.0173192740629279E-3</v>
      </c>
      <c r="K1271" s="25">
        <f t="shared" si="62"/>
        <v>5.7212304681914421E-3</v>
      </c>
      <c r="L1271" s="25">
        <f t="shared" si="66"/>
        <v>5721.230468191442</v>
      </c>
      <c r="M1271" s="25">
        <v>9084.4335785499989</v>
      </c>
    </row>
    <row r="1272" spans="5:13">
      <c r="E1272" s="112">
        <v>45308</v>
      </c>
      <c r="H1272" s="53">
        <f>'Equity+Bond_Historical'!Y1272</f>
        <v>-1.5822161142586621E-2</v>
      </c>
      <c r="I1272" s="39">
        <f t="shared" si="64"/>
        <v>2.5034078322197799E-4</v>
      </c>
      <c r="J1272" s="25">
        <f t="shared" si="65"/>
        <v>8.9110870160890882E-3</v>
      </c>
      <c r="K1272" s="25">
        <f t="shared" si="62"/>
        <v>-1.6466286385577376E-2</v>
      </c>
      <c r="L1272" s="25">
        <f t="shared" si="66"/>
        <v>-16466.286385577376</v>
      </c>
      <c r="M1272" s="25">
        <v>9187.4151570342601</v>
      </c>
    </row>
    <row r="1273" spans="5:13">
      <c r="E1273" s="112">
        <v>45309</v>
      </c>
      <c r="H1273" s="53">
        <f>'Equity+Bond_Historical'!Y1273</f>
        <v>-3.2442883872903418E-3</v>
      </c>
      <c r="I1273" s="39">
        <f t="shared" si="64"/>
        <v>1.0525407139906968E-5</v>
      </c>
      <c r="J1273" s="25">
        <f t="shared" si="65"/>
        <v>8.3111468587705045E-3</v>
      </c>
      <c r="K1273" s="25">
        <f t="shared" ref="K1273:K1322" si="67">H1273*$J$1321/J1272</f>
        <v>-2.6588256828100911E-3</v>
      </c>
      <c r="L1273" s="25">
        <f t="shared" si="66"/>
        <v>-2658.8256828100912</v>
      </c>
      <c r="M1273" s="25">
        <v>9204.0172114999186</v>
      </c>
    </row>
    <row r="1274" spans="5:13">
      <c r="E1274" s="112">
        <v>45310</v>
      </c>
      <c r="H1274" s="53">
        <f>'Equity+Bond_Historical'!Y1274</f>
        <v>-1.0093188342489214E-3</v>
      </c>
      <c r="I1274" s="39">
        <f t="shared" si="64"/>
        <v>1.0187245091696016E-6</v>
      </c>
      <c r="J1274" s="25">
        <f t="shared" si="65"/>
        <v>7.6724635201621287E-3</v>
      </c>
      <c r="K1274" s="25">
        <f t="shared" si="67"/>
        <v>-8.868874689771986E-4</v>
      </c>
      <c r="L1274" s="25">
        <f t="shared" si="66"/>
        <v>-886.88746897719864</v>
      </c>
      <c r="M1274" s="25">
        <v>9208.552586836413</v>
      </c>
    </row>
    <row r="1275" spans="5:13">
      <c r="E1275" s="112">
        <v>45313</v>
      </c>
      <c r="H1275" s="53">
        <f>'Equity+Bond_Historical'!Y1275</f>
        <v>3.4311179020582584E-3</v>
      </c>
      <c r="I1275" s="39">
        <f t="shared" si="64"/>
        <v>1.1772570057824665E-5</v>
      </c>
      <c r="J1275" s="25">
        <f t="shared" si="65"/>
        <v>7.197400746565356E-3</v>
      </c>
      <c r="K1275" s="25">
        <f t="shared" si="67"/>
        <v>3.2658926644637777E-3</v>
      </c>
      <c r="L1275" s="25">
        <f t="shared" si="66"/>
        <v>3265.8926644637777</v>
      </c>
      <c r="M1275" s="25">
        <v>9226.9688872274874</v>
      </c>
    </row>
    <row r="1276" spans="5:13">
      <c r="E1276" s="112">
        <v>45314</v>
      </c>
      <c r="H1276" s="53">
        <f>'Equity+Bond_Historical'!Y1276</f>
        <v>4.8857935372051972E-3</v>
      </c>
      <c r="I1276" s="39">
        <f t="shared" si="64"/>
        <v>2.3870978488196074E-5</v>
      </c>
      <c r="J1276" s="25">
        <f t="shared" si="65"/>
        <v>6.9002056240296218E-3</v>
      </c>
      <c r="K1276" s="25">
        <f t="shared" si="67"/>
        <v>4.9574748974188449E-3</v>
      </c>
      <c r="L1276" s="25">
        <f t="shared" si="66"/>
        <v>4957.4748974188451</v>
      </c>
      <c r="M1276" s="25">
        <v>9349.5551819312859</v>
      </c>
    </row>
    <row r="1277" spans="5:13">
      <c r="E1277" s="112">
        <v>45315</v>
      </c>
      <c r="H1277" s="53">
        <f>'Equity+Bond_Historical'!Y1277</f>
        <v>-8.9898515393728919E-3</v>
      </c>
      <c r="I1277" s="39">
        <f t="shared" si="64"/>
        <v>8.0817430699965149E-5</v>
      </c>
      <c r="J1277" s="25">
        <f t="shared" si="65"/>
        <v>7.2521394505898253E-3</v>
      </c>
      <c r="K1277" s="25">
        <f t="shared" si="67"/>
        <v>-9.5146229965165207E-3</v>
      </c>
      <c r="L1277" s="25">
        <f t="shared" si="66"/>
        <v>-9514.6229965165203</v>
      </c>
      <c r="M1277" s="25">
        <v>9509.3577247079465</v>
      </c>
    </row>
    <row r="1278" spans="5:13">
      <c r="E1278" s="112">
        <v>45316</v>
      </c>
      <c r="H1278" s="53">
        <f>'Equity+Bond_Historical'!Y1278</f>
        <v>-6.9968074081965162E-2</v>
      </c>
      <c r="I1278" s="39">
        <f t="shared" si="64"/>
        <v>4.8955313907393652E-3</v>
      </c>
      <c r="J1278" s="25">
        <f t="shared" si="65"/>
        <v>2.7911184249868114E-2</v>
      </c>
      <c r="K1278" s="25">
        <f t="shared" si="67"/>
        <v>-7.0458739756990532E-2</v>
      </c>
      <c r="L1278" s="25">
        <f t="shared" si="66"/>
        <v>-70458.73975699053</v>
      </c>
      <c r="M1278" s="25">
        <v>9740.4910030621559</v>
      </c>
    </row>
    <row r="1279" spans="5:13">
      <c r="E1279" s="112">
        <v>45317</v>
      </c>
      <c r="H1279" s="53">
        <f>'Equity+Bond_Historical'!Y1279</f>
        <v>8.3084540751976067E-3</v>
      </c>
      <c r="I1279" s="39">
        <f t="shared" si="64"/>
        <v>6.9030409119667717E-5</v>
      </c>
      <c r="J1279" s="25">
        <f t="shared" si="65"/>
        <v>2.593325349167596E-2</v>
      </c>
      <c r="K1279" s="25">
        <f t="shared" si="67"/>
        <v>2.1739174953138117E-3</v>
      </c>
      <c r="L1279" s="25">
        <f t="shared" si="66"/>
        <v>2173.9174953138117</v>
      </c>
      <c r="M1279" s="25">
        <v>9855.0685458933513</v>
      </c>
    </row>
    <row r="1280" spans="5:13">
      <c r="E1280" s="112">
        <v>45320</v>
      </c>
      <c r="H1280" s="53">
        <f>'Equity+Bond_Historical'!Y1280</f>
        <v>-8.8310179260343777E-3</v>
      </c>
      <c r="I1280" s="39">
        <f t="shared" si="64"/>
        <v>7.7986877609940525E-5</v>
      </c>
      <c r="J1280" s="25">
        <f t="shared" si="65"/>
        <v>2.4152673202059556E-2</v>
      </c>
      <c r="K1280" s="25">
        <f t="shared" si="67"/>
        <v>-2.4868801670275904E-3</v>
      </c>
      <c r="L1280" s="25">
        <f t="shared" si="66"/>
        <v>-2486.8801670275902</v>
      </c>
      <c r="M1280" s="25">
        <v>9878.1536283733622</v>
      </c>
    </row>
    <row r="1281" spans="5:13">
      <c r="E1281" s="112">
        <v>45321</v>
      </c>
      <c r="H1281" s="53">
        <f>'Equity+Bond_Historical'!Y1281</f>
        <v>-7.8728718758266127E-3</v>
      </c>
      <c r="I1281" s="39">
        <f t="shared" si="64"/>
        <v>6.1982111573181646E-5</v>
      </c>
      <c r="J1281" s="25">
        <f t="shared" si="65"/>
        <v>2.2475457639848852E-2</v>
      </c>
      <c r="K1281" s="25">
        <f t="shared" si="67"/>
        <v>-2.3805048807342896E-3</v>
      </c>
      <c r="L1281" s="25">
        <f t="shared" si="66"/>
        <v>-2380.5048807342896</v>
      </c>
      <c r="M1281" s="25">
        <v>9926.1528335768344</v>
      </c>
    </row>
    <row r="1282" spans="5:13">
      <c r="E1282" s="112">
        <v>45322</v>
      </c>
      <c r="H1282" s="53">
        <f>'Equity+Bond_Historical'!Y1282</f>
        <v>-4.9183475418044069E-3</v>
      </c>
      <c r="I1282" s="39">
        <f t="shared" si="64"/>
        <v>2.4190142541973451E-5</v>
      </c>
      <c r="J1282" s="25">
        <f t="shared" si="65"/>
        <v>2.0808719039956305E-2</v>
      </c>
      <c r="K1282" s="25">
        <f t="shared" si="67"/>
        <v>-1.5981287628405892E-3</v>
      </c>
      <c r="L1282" s="25">
        <f t="shared" si="66"/>
        <v>-1598.1287628405892</v>
      </c>
      <c r="M1282" s="25">
        <v>10164.819497109991</v>
      </c>
    </row>
    <row r="1283" spans="5:13">
      <c r="E1283" s="112">
        <v>45323</v>
      </c>
      <c r="H1283" s="53">
        <f>'Equity+Bond_Historical'!Y1283</f>
        <v>-6.4395224726866906E-3</v>
      </c>
      <c r="I1283" s="39">
        <f t="shared" si="64"/>
        <v>4.1467449676236908E-5</v>
      </c>
      <c r="J1283" s="25">
        <f t="shared" si="65"/>
        <v>1.9346123315090794E-2</v>
      </c>
      <c r="K1283" s="25">
        <f t="shared" si="67"/>
        <v>-2.2600050753075083E-3</v>
      </c>
      <c r="L1283" s="25">
        <f t="shared" si="66"/>
        <v>-2260.0050753075084</v>
      </c>
      <c r="M1283" s="25">
        <v>10384.069570287073</v>
      </c>
    </row>
    <row r="1284" spans="5:13">
      <c r="E1284" s="112">
        <v>45324</v>
      </c>
      <c r="H1284" s="53">
        <f>'Equity+Bond_Historical'!Y1284</f>
        <v>1.9372787464173955E-3</v>
      </c>
      <c r="I1284" s="39">
        <f t="shared" si="64"/>
        <v>3.7530489413205553E-6</v>
      </c>
      <c r="J1284" s="25">
        <f t="shared" si="65"/>
        <v>1.7852018697208805E-2</v>
      </c>
      <c r="K1284" s="25">
        <f t="shared" si="67"/>
        <v>7.313062076070452E-4</v>
      </c>
      <c r="L1284" s="25">
        <f t="shared" si="66"/>
        <v>731.30620760704517</v>
      </c>
      <c r="M1284" s="25">
        <v>10521.595658558226</v>
      </c>
    </row>
    <row r="1285" spans="5:13">
      <c r="E1285" s="112">
        <v>45327</v>
      </c>
      <c r="H1285" s="53">
        <f>'Equity+Bond_Historical'!Y1285</f>
        <v>-9.7593607392834625E-3</v>
      </c>
      <c r="I1285" s="39">
        <f t="shared" ref="I1285:I1322" si="68">H1285^2</f>
        <v>9.5245122039467453E-5</v>
      </c>
      <c r="J1285" s="25">
        <f t="shared" ref="J1285:J1322" si="69">SQRT((1-$C$3)*SUMPRODUCT(I786:I1285,$G$3:$G$502))</f>
        <v>1.6887189053735051E-2</v>
      </c>
      <c r="K1285" s="25">
        <f t="shared" si="67"/>
        <v>-3.9924100114773564E-3</v>
      </c>
      <c r="L1285" s="25">
        <f t="shared" ref="L1285:L1322" si="70">K1285*$C$5</f>
        <v>-3992.4100114773564</v>
      </c>
      <c r="M1285" s="25">
        <v>10628.299051590033</v>
      </c>
    </row>
    <row r="1286" spans="5:13">
      <c r="E1286" s="112">
        <v>45328</v>
      </c>
      <c r="H1286" s="53">
        <f>'Equity+Bond_Historical'!Y1286</f>
        <v>-1.5375226071879198E-2</v>
      </c>
      <c r="I1286" s="39">
        <f t="shared" si="68"/>
        <v>2.3639757676139383E-4</v>
      </c>
      <c r="J1286" s="25">
        <f t="shared" si="69"/>
        <v>1.6669139675769402E-2</v>
      </c>
      <c r="K1286" s="25">
        <f t="shared" si="67"/>
        <v>-6.6491364058520047E-3</v>
      </c>
      <c r="L1286" s="25">
        <f t="shared" si="70"/>
        <v>-6649.1364058520048</v>
      </c>
      <c r="M1286" s="25">
        <v>10635.139771114043</v>
      </c>
    </row>
    <row r="1287" spans="5:13">
      <c r="E1287" s="112">
        <v>45329</v>
      </c>
      <c r="H1287" s="53">
        <f>'Equity+Bond_Historical'!Y1287</f>
        <v>3.3179850581979371E-2</v>
      </c>
      <c r="I1287" s="39">
        <f t="shared" si="68"/>
        <v>1.1009024846424767E-3</v>
      </c>
      <c r="J1287" s="25">
        <f t="shared" si="69"/>
        <v>2.0032886901221569E-2</v>
      </c>
      <c r="K1287" s="25">
        <f t="shared" si="67"/>
        <v>1.4536583187600972E-2</v>
      </c>
      <c r="L1287" s="25">
        <f t="shared" si="70"/>
        <v>14536.583187600972</v>
      </c>
      <c r="M1287" s="25">
        <v>10660.568510568046</v>
      </c>
    </row>
    <row r="1288" spans="5:13">
      <c r="E1288" s="112">
        <v>45330</v>
      </c>
      <c r="H1288" s="53">
        <f>'Equity+Bond_Historical'!Y1288</f>
        <v>1.9413025279543628E-2</v>
      </c>
      <c r="I1288" s="39">
        <f t="shared" si="68"/>
        <v>3.7686555050419994E-4</v>
      </c>
      <c r="J1288" s="25">
        <f t="shared" si="69"/>
        <v>1.9941136039182784E-2</v>
      </c>
      <c r="K1288" s="25">
        <f t="shared" si="67"/>
        <v>7.0770257957302766E-3</v>
      </c>
      <c r="L1288" s="25">
        <f t="shared" si="70"/>
        <v>7077.0257957302765</v>
      </c>
      <c r="M1288" s="25">
        <v>10689.589695492141</v>
      </c>
    </row>
    <row r="1289" spans="5:13">
      <c r="E1289" s="112">
        <v>45331</v>
      </c>
      <c r="H1289" s="53">
        <f>'Equity+Bond_Historical'!Y1289</f>
        <v>-4.4745905107432191E-3</v>
      </c>
      <c r="I1289" s="39">
        <f t="shared" si="68"/>
        <v>2.0021960238833262E-5</v>
      </c>
      <c r="J1289" s="25">
        <f t="shared" si="69"/>
        <v>1.8466317028282608E-2</v>
      </c>
      <c r="K1289" s="25">
        <f t="shared" si="67"/>
        <v>-1.6387190361006282E-3</v>
      </c>
      <c r="L1289" s="25">
        <f t="shared" si="70"/>
        <v>-1638.7190361006283</v>
      </c>
      <c r="M1289" s="25">
        <v>10771.911459440449</v>
      </c>
    </row>
    <row r="1290" spans="5:13">
      <c r="E1290" s="112">
        <v>45334</v>
      </c>
      <c r="H1290" s="53">
        <f>'Equity+Bond_Historical'!Y1290</f>
        <v>6.1079065969322941E-3</v>
      </c>
      <c r="I1290" s="39">
        <f t="shared" si="68"/>
        <v>3.730652299684904E-5</v>
      </c>
      <c r="J1290" s="25">
        <f t="shared" si="69"/>
        <v>1.7188662349066363E-2</v>
      </c>
      <c r="K1290" s="25">
        <f t="shared" si="67"/>
        <v>2.4155342380264735E-3</v>
      </c>
      <c r="L1290" s="25">
        <f t="shared" si="70"/>
        <v>2415.5342380264733</v>
      </c>
      <c r="M1290" s="25">
        <v>10895.574951614049</v>
      </c>
    </row>
    <row r="1291" spans="5:13">
      <c r="E1291" s="112">
        <v>45335</v>
      </c>
      <c r="H1291" s="53">
        <f>'Equity+Bond_Historical'!Y1291</f>
        <v>-7.7692824433368418E-3</v>
      </c>
      <c r="I1291" s="39">
        <f t="shared" si="68"/>
        <v>6.0361749684342085E-5</v>
      </c>
      <c r="J1291" s="25">
        <f t="shared" si="69"/>
        <v>1.6130308701333994E-2</v>
      </c>
      <c r="K1291" s="25">
        <f t="shared" si="67"/>
        <v>-3.3009574576596803E-3</v>
      </c>
      <c r="L1291" s="25">
        <f t="shared" si="70"/>
        <v>-3300.9574576596801</v>
      </c>
      <c r="M1291" s="25">
        <v>11189.853675178774</v>
      </c>
    </row>
    <row r="1292" spans="5:13">
      <c r="E1292" s="112">
        <v>45336</v>
      </c>
      <c r="H1292" s="53">
        <f>'Equity+Bond_Historical'!Y1292</f>
        <v>-1.0173815257458255E-2</v>
      </c>
      <c r="I1292" s="39">
        <f t="shared" si="68"/>
        <v>1.0350651689289038E-4</v>
      </c>
      <c r="J1292" s="25">
        <f t="shared" si="69"/>
        <v>1.5384563936433657E-2</v>
      </c>
      <c r="K1292" s="25">
        <f t="shared" si="67"/>
        <v>-4.6061944305774453E-3</v>
      </c>
      <c r="L1292" s="25">
        <f t="shared" si="70"/>
        <v>-4606.194430577445</v>
      </c>
      <c r="M1292" s="25">
        <v>11196.307526761386</v>
      </c>
    </row>
    <row r="1293" spans="5:13">
      <c r="E1293" s="112">
        <v>45337</v>
      </c>
      <c r="H1293" s="53">
        <f>'Equity+Bond_Historical'!Y1293</f>
        <v>1.3180001014105177E-3</v>
      </c>
      <c r="I1293" s="39">
        <f t="shared" si="68"/>
        <v>1.7371242673181351E-6</v>
      </c>
      <c r="J1293" s="25">
        <f t="shared" si="69"/>
        <v>1.4193049532330273E-2</v>
      </c>
      <c r="K1293" s="25">
        <f t="shared" si="67"/>
        <v>6.25649858016344E-4</v>
      </c>
      <c r="L1293" s="25">
        <f t="shared" si="70"/>
        <v>625.64985801634396</v>
      </c>
      <c r="M1293" s="25">
        <v>11503.626368331692</v>
      </c>
    </row>
    <row r="1294" spans="5:13">
      <c r="E1294" s="112">
        <v>45338</v>
      </c>
      <c r="H1294" s="53">
        <f>'Equity+Bond_Historical'!Y1294</f>
        <v>4.2886035780529935E-2</v>
      </c>
      <c r="I1294" s="39">
        <f t="shared" si="68"/>
        <v>1.8392120649688938E-3</v>
      </c>
      <c r="J1294" s="25">
        <f t="shared" si="69"/>
        <v>2.1144930042883505E-2</v>
      </c>
      <c r="K1294" s="25">
        <f t="shared" si="67"/>
        <v>2.2066897760657976E-2</v>
      </c>
      <c r="L1294" s="25">
        <f t="shared" si="70"/>
        <v>22066.897760657976</v>
      </c>
      <c r="M1294" s="25">
        <v>11518.89677731291</v>
      </c>
    </row>
    <row r="1295" spans="5:13">
      <c r="E1295" s="112">
        <v>45342</v>
      </c>
      <c r="H1295" s="53">
        <f>'Equity+Bond_Historical'!Y1295</f>
        <v>-6.5262092026638404E-3</v>
      </c>
      <c r="I1295" s="39">
        <f t="shared" si="68"/>
        <v>4.2591406556934202E-5</v>
      </c>
      <c r="J1295" s="25">
        <f t="shared" si="69"/>
        <v>1.965783730536531E-2</v>
      </c>
      <c r="K1295" s="25">
        <f t="shared" si="67"/>
        <v>-2.2540099890358718E-3</v>
      </c>
      <c r="L1295" s="25">
        <f t="shared" si="70"/>
        <v>-2254.009989035872</v>
      </c>
      <c r="M1295" s="25">
        <v>11539.708582076575</v>
      </c>
    </row>
    <row r="1296" spans="5:13">
      <c r="E1296" s="112">
        <v>45343</v>
      </c>
      <c r="H1296" s="53">
        <f>'Equity+Bond_Historical'!Y1296</f>
        <v>1.7796515789684961E-3</v>
      </c>
      <c r="I1296" s="39">
        <f t="shared" si="68"/>
        <v>3.1671597425250615E-6</v>
      </c>
      <c r="J1296" s="25">
        <f t="shared" si="69"/>
        <v>1.813673224031713E-2</v>
      </c>
      <c r="K1296" s="25">
        <f t="shared" si="67"/>
        <v>6.6115052259525678E-4</v>
      </c>
      <c r="L1296" s="25">
        <f t="shared" si="70"/>
        <v>661.1505225952568</v>
      </c>
      <c r="M1296" s="25">
        <v>11567.081098978328</v>
      </c>
    </row>
    <row r="1297" spans="5:13">
      <c r="E1297" s="112">
        <v>45344</v>
      </c>
      <c r="H1297" s="53">
        <f>'Equity+Bond_Historical'!Y1297</f>
        <v>9.7002015676734953E-3</v>
      </c>
      <c r="I1297" s="39">
        <f t="shared" si="68"/>
        <v>9.4093910453495332E-5</v>
      </c>
      <c r="J1297" s="25">
        <f t="shared" si="69"/>
        <v>1.7138085787842219E-2</v>
      </c>
      <c r="K1297" s="25">
        <f t="shared" si="67"/>
        <v>3.9059152445320602E-3</v>
      </c>
      <c r="L1297" s="25">
        <f t="shared" si="70"/>
        <v>3905.9152445320601</v>
      </c>
      <c r="M1297" s="25">
        <v>11649.322280953078</v>
      </c>
    </row>
    <row r="1298" spans="5:13">
      <c r="E1298" s="112">
        <v>45345</v>
      </c>
      <c r="H1298" s="53">
        <f>'Equity+Bond_Historical'!Y1298</f>
        <v>8.9591364134756577E-3</v>
      </c>
      <c r="I1298" s="39">
        <f t="shared" si="68"/>
        <v>8.0266125275265469E-5</v>
      </c>
      <c r="J1298" s="25">
        <f t="shared" si="69"/>
        <v>1.6177045638558769E-2</v>
      </c>
      <c r="K1298" s="25">
        <f t="shared" si="67"/>
        <v>3.8177275724631033E-3</v>
      </c>
      <c r="L1298" s="25">
        <f t="shared" si="70"/>
        <v>3817.7275724631031</v>
      </c>
      <c r="M1298" s="25">
        <v>11871.568190447184</v>
      </c>
    </row>
    <row r="1299" spans="5:13">
      <c r="E1299" s="112">
        <v>45348</v>
      </c>
      <c r="H1299" s="53">
        <f>'Equity+Bond_Historical'!Y1299</f>
        <v>-3.6795451562744268E-3</v>
      </c>
      <c r="I1299" s="39">
        <f t="shared" si="68"/>
        <v>1.3539052557062596E-5</v>
      </c>
      <c r="J1299" s="25">
        <f t="shared" si="69"/>
        <v>1.4982427795146244E-2</v>
      </c>
      <c r="K1299" s="25">
        <f t="shared" si="67"/>
        <v>-1.6611009401191765E-3</v>
      </c>
      <c r="L1299" s="25">
        <f t="shared" si="70"/>
        <v>-1661.1009401191766</v>
      </c>
      <c r="M1299" s="25">
        <v>12059.514732998487</v>
      </c>
    </row>
    <row r="1300" spans="5:13">
      <c r="E1300" s="112">
        <v>45349</v>
      </c>
      <c r="H1300" s="53">
        <f>'Equity+Bond_Historical'!Y1300</f>
        <v>-2.8334910126930715E-3</v>
      </c>
      <c r="I1300" s="39">
        <f t="shared" si="68"/>
        <v>8.0286713190124071E-6</v>
      </c>
      <c r="J1300" s="25">
        <f t="shared" si="69"/>
        <v>1.3856639994569641E-2</v>
      </c>
      <c r="K1300" s="25">
        <f t="shared" si="67"/>
        <v>-1.3811496693573394E-3</v>
      </c>
      <c r="L1300" s="25">
        <f t="shared" si="70"/>
        <v>-1381.1496693573395</v>
      </c>
      <c r="M1300" s="25">
        <v>12122.086031196835</v>
      </c>
    </row>
    <row r="1301" spans="5:13">
      <c r="E1301" s="112">
        <v>45350</v>
      </c>
      <c r="H1301" s="53">
        <f>'Equity+Bond_Historical'!Y1301</f>
        <v>1.4568742427782445E-3</v>
      </c>
      <c r="I1301" s="39">
        <f t="shared" si="68"/>
        <v>2.1224825592706833E-6</v>
      </c>
      <c r="J1301" s="25">
        <f t="shared" si="69"/>
        <v>1.27876453474489E-2</v>
      </c>
      <c r="K1301" s="25">
        <f t="shared" si="67"/>
        <v>7.6783026961048948E-4</v>
      </c>
      <c r="L1301" s="25">
        <f t="shared" si="70"/>
        <v>767.83026961048949</v>
      </c>
      <c r="M1301" s="25">
        <v>12294.576935359533</v>
      </c>
    </row>
    <row r="1302" spans="5:13">
      <c r="E1302" s="112">
        <v>45351</v>
      </c>
      <c r="H1302" s="53">
        <f>'Equity+Bond_Historical'!Y1302</f>
        <v>2.1440562241569282E-2</v>
      </c>
      <c r="I1302" s="39">
        <f t="shared" si="68"/>
        <v>4.5969770923460639E-4</v>
      </c>
      <c r="J1302" s="25">
        <f t="shared" si="69"/>
        <v>1.4420469787337121E-2</v>
      </c>
      <c r="K1302" s="25">
        <f t="shared" si="67"/>
        <v>1.224465870162225E-2</v>
      </c>
      <c r="L1302" s="25">
        <f t="shared" si="70"/>
        <v>12244.658701622249</v>
      </c>
      <c r="M1302" s="25">
        <v>12684.781399820649</v>
      </c>
    </row>
    <row r="1303" spans="5:13">
      <c r="E1303" s="112">
        <v>45352</v>
      </c>
      <c r="H1303" s="53">
        <f>'Equity+Bond_Historical'!Y1303</f>
        <v>1.3280108770270846E-2</v>
      </c>
      <c r="I1303" s="39">
        <f t="shared" si="68"/>
        <v>1.7636128895022463E-4</v>
      </c>
      <c r="J1303" s="25">
        <f t="shared" si="69"/>
        <v>1.4255232369095603E-2</v>
      </c>
      <c r="K1303" s="25">
        <f t="shared" si="67"/>
        <v>6.7254805465159374E-3</v>
      </c>
      <c r="L1303" s="25">
        <f t="shared" si="70"/>
        <v>6725.480546515937</v>
      </c>
      <c r="M1303" s="25">
        <v>12686.314264090941</v>
      </c>
    </row>
    <row r="1304" spans="5:13">
      <c r="E1304" s="112">
        <v>45355</v>
      </c>
      <c r="H1304" s="53">
        <f>'Equity+Bond_Historical'!Y1304</f>
        <v>8.253316617283667E-3</v>
      </c>
      <c r="I1304" s="39">
        <f t="shared" si="68"/>
        <v>6.8117235185130714E-5</v>
      </c>
      <c r="J1304" s="25">
        <f t="shared" si="69"/>
        <v>1.3525808208389766E-2</v>
      </c>
      <c r="K1304" s="25">
        <f t="shared" si="67"/>
        <v>4.2281978664490596E-3</v>
      </c>
      <c r="L1304" s="25">
        <f t="shared" si="70"/>
        <v>4228.1978664490598</v>
      </c>
      <c r="M1304" s="25">
        <v>12870.425895969503</v>
      </c>
    </row>
    <row r="1305" spans="5:13">
      <c r="E1305" s="112">
        <v>45356</v>
      </c>
      <c r="H1305" s="53">
        <f>'Equity+Bond_Historical'!Y1305</f>
        <v>1.1014478468126813E-2</v>
      </c>
      <c r="I1305" s="39">
        <f t="shared" si="68"/>
        <v>1.2131873592482918E-4</v>
      </c>
      <c r="J1305" s="25">
        <f t="shared" si="69"/>
        <v>1.3179650030457816E-2</v>
      </c>
      <c r="K1305" s="25">
        <f t="shared" si="67"/>
        <v>5.9470530280139391E-3</v>
      </c>
      <c r="L1305" s="25">
        <f t="shared" si="70"/>
        <v>5947.0530280139392</v>
      </c>
      <c r="M1305" s="25">
        <v>13088.522536240225</v>
      </c>
    </row>
    <row r="1306" spans="5:13">
      <c r="E1306" s="112">
        <v>45357</v>
      </c>
      <c r="H1306" s="53">
        <f>'Equity+Bond_Historical'!Y1306</f>
        <v>-1.4459313419557603E-3</v>
      </c>
      <c r="I1306" s="39">
        <f t="shared" si="68"/>
        <v>2.0907174456499858E-6</v>
      </c>
      <c r="J1306" s="25">
        <f t="shared" si="69"/>
        <v>1.2163934655504862E-2</v>
      </c>
      <c r="K1306" s="25">
        <f t="shared" si="67"/>
        <v>-8.012072878386511E-4</v>
      </c>
      <c r="L1306" s="25">
        <f t="shared" si="70"/>
        <v>-801.20728783865104</v>
      </c>
      <c r="M1306" s="25">
        <v>13199.911846767454</v>
      </c>
    </row>
    <row r="1307" spans="5:13">
      <c r="E1307" s="112">
        <v>45358</v>
      </c>
      <c r="H1307" s="53">
        <f>'Equity+Bond_Historical'!Y1307</f>
        <v>1.2771069154946885E-2</v>
      </c>
      <c r="I1307" s="39">
        <f t="shared" si="68"/>
        <v>1.6310020736043574E-4</v>
      </c>
      <c r="J1307" s="25">
        <f t="shared" si="69"/>
        <v>1.2256922185522299E-2</v>
      </c>
      <c r="K1307" s="25">
        <f t="shared" si="67"/>
        <v>7.6675086716870558E-3</v>
      </c>
      <c r="L1307" s="25">
        <f t="shared" si="70"/>
        <v>7667.5086716870555</v>
      </c>
      <c r="M1307" s="25">
        <v>13568.552557662593</v>
      </c>
    </row>
    <row r="1308" spans="5:13">
      <c r="E1308" s="112">
        <v>45359</v>
      </c>
      <c r="H1308" s="53">
        <f>'Equity+Bond_Historical'!Y1308</f>
        <v>-8.1465260666319823E-3</v>
      </c>
      <c r="I1308" s="39">
        <f t="shared" si="68"/>
        <v>6.6365886954314362E-5</v>
      </c>
      <c r="J1308" s="25">
        <f t="shared" si="69"/>
        <v>1.1732527574474461E-2</v>
      </c>
      <c r="K1308" s="25">
        <f t="shared" si="67"/>
        <v>-4.8539144787970749E-3</v>
      </c>
      <c r="L1308" s="25">
        <f t="shared" si="70"/>
        <v>-4853.9144787970745</v>
      </c>
      <c r="M1308" s="25">
        <v>13911.264593669042</v>
      </c>
    </row>
    <row r="1309" spans="5:13">
      <c r="E1309" s="112">
        <v>45362</v>
      </c>
      <c r="H1309" s="53">
        <f>'Equity+Bond_Historical'!Y1309</f>
        <v>1.0883439570744889E-2</v>
      </c>
      <c r="I1309" s="39">
        <f t="shared" si="68"/>
        <v>1.1844925689005569E-4</v>
      </c>
      <c r="J1309" s="25">
        <f t="shared" si="69"/>
        <v>1.16091240550888E-2</v>
      </c>
      <c r="K1309" s="25">
        <f t="shared" si="67"/>
        <v>6.774475622337111E-3</v>
      </c>
      <c r="L1309" s="25">
        <f t="shared" si="70"/>
        <v>6774.4756223371105</v>
      </c>
      <c r="M1309" s="25">
        <v>14290.061773881789</v>
      </c>
    </row>
    <row r="1310" spans="5:13">
      <c r="E1310" s="112">
        <v>45363</v>
      </c>
      <c r="H1310" s="53">
        <f>'Equity+Bond_Historical'!Y1310</f>
        <v>2.8202429519040267E-3</v>
      </c>
      <c r="I1310" s="39">
        <f t="shared" si="68"/>
        <v>7.9537703077643388E-6</v>
      </c>
      <c r="J1310" s="25">
        <f t="shared" si="69"/>
        <v>1.0758673834336638E-2</v>
      </c>
      <c r="K1310" s="25">
        <f t="shared" si="67"/>
        <v>1.7741411457894928E-3</v>
      </c>
      <c r="L1310" s="25">
        <f t="shared" si="70"/>
        <v>1774.1411457894928</v>
      </c>
      <c r="M1310" s="25">
        <v>14975.490000442478</v>
      </c>
    </row>
    <row r="1311" spans="5:13">
      <c r="E1311" s="112">
        <v>45364</v>
      </c>
      <c r="H1311" s="53">
        <f>'Equity+Bond_Historical'!Y1311</f>
        <v>-6.2039025836089189E-3</v>
      </c>
      <c r="I1311" s="39">
        <f t="shared" si="68"/>
        <v>3.8488407266909421E-5</v>
      </c>
      <c r="J1311" s="25">
        <f t="shared" si="69"/>
        <v>1.0205878911815007E-2</v>
      </c>
      <c r="K1311" s="25">
        <f t="shared" si="67"/>
        <v>-4.2112141415189212E-3</v>
      </c>
      <c r="L1311" s="25">
        <f t="shared" si="70"/>
        <v>-4211.2141415189208</v>
      </c>
      <c r="M1311" s="25">
        <v>15245.348224256164</v>
      </c>
    </row>
    <row r="1312" spans="5:13">
      <c r="E1312" s="112">
        <v>45365</v>
      </c>
      <c r="H1312" s="53">
        <f>'Equity+Bond_Historical'!Y1312</f>
        <v>1.1522626948822809E-3</v>
      </c>
      <c r="I1312" s="39">
        <f t="shared" si="68"/>
        <v>1.3277093180173764E-6</v>
      </c>
      <c r="J1312" s="25">
        <f t="shared" si="69"/>
        <v>9.4199323832996982E-3</v>
      </c>
      <c r="K1312" s="25">
        <f t="shared" si="67"/>
        <v>8.2452188595844023E-4</v>
      </c>
      <c r="L1312" s="25">
        <f t="shared" si="70"/>
        <v>824.52188595844018</v>
      </c>
      <c r="M1312" s="25">
        <v>15934.417139823787</v>
      </c>
    </row>
    <row r="1313" spans="5:13">
      <c r="E1313" s="112">
        <v>45366</v>
      </c>
      <c r="H1313" s="53">
        <f>'Equity+Bond_Historical'!Y1313</f>
        <v>-8.08822074219997E-3</v>
      </c>
      <c r="I1313" s="39">
        <f t="shared" si="68"/>
        <v>6.5419314774553839E-5</v>
      </c>
      <c r="J1313" s="25">
        <f t="shared" si="69"/>
        <v>9.2324294964126665E-3</v>
      </c>
      <c r="K1313" s="25">
        <f t="shared" si="67"/>
        <v>-6.2705597102985546E-3</v>
      </c>
      <c r="L1313" s="25">
        <f t="shared" si="70"/>
        <v>-6270.5597102985548</v>
      </c>
      <c r="M1313" s="25">
        <v>16468.145543653245</v>
      </c>
    </row>
    <row r="1314" spans="5:13">
      <c r="E1314" s="112">
        <v>45369</v>
      </c>
      <c r="H1314" s="53">
        <f>'Equity+Bond_Historical'!Y1314</f>
        <v>-6.242008600860576E-3</v>
      </c>
      <c r="I1314" s="39">
        <f t="shared" si="68"/>
        <v>3.8962671373217407E-5</v>
      </c>
      <c r="J1314" s="25">
        <f t="shared" si="69"/>
        <v>8.8485304967140539E-3</v>
      </c>
      <c r="K1314" s="25">
        <f t="shared" si="67"/>
        <v>-4.9375267395001055E-3</v>
      </c>
      <c r="L1314" s="25">
        <f t="shared" si="70"/>
        <v>-4937.5267395001056</v>
      </c>
      <c r="M1314" s="25">
        <v>17209.886806455263</v>
      </c>
    </row>
    <row r="1315" spans="5:13">
      <c r="E1315" s="112">
        <v>45370</v>
      </c>
      <c r="H1315" s="53">
        <f>'Equity+Bond_Historical'!Y1315</f>
        <v>1.233236375411304E-3</v>
      </c>
      <c r="I1315" s="39">
        <f t="shared" si="68"/>
        <v>1.5208719576376108E-6</v>
      </c>
      <c r="J1315" s="25">
        <f t="shared" si="69"/>
        <v>8.1719121968014622E-3</v>
      </c>
      <c r="K1315" s="25">
        <f t="shared" si="67"/>
        <v>1.0178324009993175E-3</v>
      </c>
      <c r="L1315" s="25">
        <f t="shared" si="70"/>
        <v>1017.8324009993175</v>
      </c>
      <c r="M1315" s="25">
        <v>17210.449813589566</v>
      </c>
    </row>
    <row r="1316" spans="5:13">
      <c r="E1316" s="112">
        <v>45371</v>
      </c>
      <c r="H1316" s="53">
        <f>'Equity+Bond_Historical'!Y1316</f>
        <v>-8.6542986376995801E-3</v>
      </c>
      <c r="I1316" s="39">
        <f t="shared" si="68"/>
        <v>7.4896884910488807E-5</v>
      </c>
      <c r="J1316" s="25">
        <f t="shared" si="69"/>
        <v>8.2460693270170211E-3</v>
      </c>
      <c r="K1316" s="25">
        <f t="shared" si="67"/>
        <v>-7.7340911029479698E-3</v>
      </c>
      <c r="L1316" s="25">
        <f t="shared" si="70"/>
        <v>-7734.0911029479694</v>
      </c>
      <c r="M1316" s="25">
        <v>17221.407292016262</v>
      </c>
    </row>
    <row r="1317" spans="5:13">
      <c r="E1317" s="112">
        <v>45372</v>
      </c>
      <c r="H1317" s="53">
        <f>'Equity+Bond_Historical'!Y1317</f>
        <v>2.9020322299828137E-3</v>
      </c>
      <c r="I1317" s="39">
        <f t="shared" si="68"/>
        <v>8.4217910638590234E-6</v>
      </c>
      <c r="J1317" s="25">
        <f t="shared" si="69"/>
        <v>7.6851336425370091E-3</v>
      </c>
      <c r="K1317" s="25">
        <f t="shared" si="67"/>
        <v>2.5701374352924168E-3</v>
      </c>
      <c r="L1317" s="25">
        <f t="shared" si="70"/>
        <v>2570.1374352924167</v>
      </c>
      <c r="M1317" s="25">
        <v>18007.140334505177</v>
      </c>
    </row>
    <row r="1318" spans="5:13">
      <c r="E1318" s="112">
        <v>45373</v>
      </c>
      <c r="H1318" s="53">
        <f>'Equity+Bond_Historical'!Y1318</f>
        <v>1.1450611870620678E-3</v>
      </c>
      <c r="I1318" s="39">
        <f t="shared" si="68"/>
        <v>1.3111651221159918E-6</v>
      </c>
      <c r="J1318" s="25">
        <f t="shared" si="69"/>
        <v>7.0992085478892245E-3</v>
      </c>
      <c r="K1318" s="25">
        <f t="shared" si="67"/>
        <v>1.0881239455504386E-3</v>
      </c>
      <c r="L1318" s="25">
        <f t="shared" si="70"/>
        <v>1088.1239455504385</v>
      </c>
      <c r="M1318" s="25">
        <v>18478.85836847459</v>
      </c>
    </row>
    <row r="1319" spans="5:13">
      <c r="E1319" s="112">
        <v>45376</v>
      </c>
      <c r="H1319" s="53">
        <f>'Equity+Bond_Historical'!Y1319</f>
        <v>-5.6012735633954045E-3</v>
      </c>
      <c r="I1319" s="39">
        <f t="shared" si="68"/>
        <v>3.1374265531992249E-5</v>
      </c>
      <c r="J1319" s="25">
        <f t="shared" si="69"/>
        <v>6.8952945937979151E-3</v>
      </c>
      <c r="K1319" s="25">
        <f t="shared" si="67"/>
        <v>-5.7620622695144855E-3</v>
      </c>
      <c r="L1319" s="25">
        <f t="shared" si="70"/>
        <v>-5762.0622695144857</v>
      </c>
      <c r="M1319" s="25">
        <v>27276.131936297203</v>
      </c>
    </row>
    <row r="1320" spans="5:13">
      <c r="E1320" s="112">
        <v>45377</v>
      </c>
      <c r="H1320" s="53">
        <f>'Equity+Bond_Historical'!Y1320</f>
        <v>1.0539536112460023E-2</v>
      </c>
      <c r="I1320" s="39">
        <f t="shared" si="68"/>
        <v>1.1108182146584893E-4</v>
      </c>
      <c r="J1320" s="25">
        <f t="shared" si="69"/>
        <v>7.5548393513593173E-3</v>
      </c>
      <c r="K1320" s="25">
        <f t="shared" si="67"/>
        <v>1.1162713240525146E-2</v>
      </c>
      <c r="L1320" s="25">
        <f t="shared" si="70"/>
        <v>11162.713240525147</v>
      </c>
      <c r="M1320" s="25">
        <v>29292.064366585779</v>
      </c>
    </row>
    <row r="1321" spans="5:13">
      <c r="E1321" s="112">
        <v>45378</v>
      </c>
      <c r="H1321" s="53">
        <f>'Equity+Bond_Historical'!Y1321</f>
        <v>-5.6683337768701127E-3</v>
      </c>
      <c r="I1321" s="39">
        <f t="shared" si="68"/>
        <v>3.21300078060066E-5</v>
      </c>
      <c r="J1321" s="25">
        <f t="shared" si="69"/>
        <v>7.3029965871566158E-3</v>
      </c>
      <c r="K1321" s="25">
        <f t="shared" si="67"/>
        <v>-5.4793782239590302E-3</v>
      </c>
      <c r="L1321" s="25">
        <f t="shared" si="70"/>
        <v>-5479.37822395903</v>
      </c>
      <c r="M1321" s="25">
        <v>36112.343319084044</v>
      </c>
    </row>
    <row r="1322" spans="5:13">
      <c r="H1322" s="53">
        <f>'Equity+Bond_Historical'!Y1322</f>
        <v>2.2298496914707725E-3</v>
      </c>
      <c r="I1322" s="39">
        <f t="shared" si="68"/>
        <v>4.9722296465522991E-6</v>
      </c>
      <c r="J1322" s="25">
        <f t="shared" si="69"/>
        <v>6.788190460365771E-3</v>
      </c>
      <c r="K1322" s="25">
        <f t="shared" si="67"/>
        <v>2.2298496914707725E-3</v>
      </c>
      <c r="L1322" s="25">
        <f t="shared" si="70"/>
        <v>2229.8496914707725</v>
      </c>
      <c r="M1322" s="25">
        <v>48580.542078161394</v>
      </c>
    </row>
  </sheetData>
  <sortState xmlns:xlrd2="http://schemas.microsoft.com/office/spreadsheetml/2017/richdata2" ref="M504:M1322">
    <sortCondition ref="M504:M1322"/>
  </sortState>
  <mergeCells count="2">
    <mergeCell ref="R4:S4"/>
    <mergeCell ref="M7:O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6B28C-4140-4CD1-8EE8-8C0CD97E836C}">
  <sheetPr>
    <tabColor theme="4" tint="-0.499984740745262"/>
  </sheetPr>
  <dimension ref="A1"/>
  <sheetViews>
    <sheetView showGridLines="0" workbookViewId="0"/>
  </sheetViews>
  <sheetFormatPr defaultRowHeight="14.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E6551-A614-4A7A-803C-533AFB602A19}">
  <dimension ref="B2:S1387"/>
  <sheetViews>
    <sheetView showGridLines="0" zoomScale="85" zoomScaleNormal="85" workbookViewId="0">
      <selection activeCell="R4" sqref="R4"/>
    </sheetView>
  </sheetViews>
  <sheetFormatPr defaultRowHeight="14.5"/>
  <cols>
    <col min="1" max="1" width="2.6328125" customWidth="1"/>
    <col min="2" max="2" width="11.453125" bestFit="1" customWidth="1"/>
    <col min="3" max="3" width="2.6328125" customWidth="1"/>
    <col min="4" max="4" width="16.1796875" bestFit="1" customWidth="1"/>
    <col min="5" max="5" width="10.6328125" bestFit="1" customWidth="1"/>
    <col min="6" max="6" width="11.1796875" bestFit="1" customWidth="1"/>
    <col min="7" max="7" width="6.1796875" bestFit="1" customWidth="1"/>
    <col min="9" max="9" width="9.1796875" bestFit="1" customWidth="1"/>
    <col min="12" max="12" width="9.6328125" customWidth="1"/>
    <col min="13" max="13" width="2.6328125" customWidth="1"/>
    <col min="14" max="14" width="13" bestFit="1" customWidth="1"/>
  </cols>
  <sheetData>
    <row r="2" spans="2:19">
      <c r="B2" s="21" t="s">
        <v>20</v>
      </c>
      <c r="D2" s="151" t="s">
        <v>70</v>
      </c>
      <c r="E2" s="151"/>
      <c r="H2" s="151" t="s">
        <v>71</v>
      </c>
      <c r="I2" s="151"/>
      <c r="J2" s="151"/>
      <c r="K2" s="151"/>
      <c r="L2" s="151"/>
      <c r="N2" s="151" t="s">
        <v>72</v>
      </c>
      <c r="O2" s="151"/>
      <c r="P2" s="151"/>
      <c r="Q2" s="151"/>
      <c r="R2" s="151"/>
      <c r="S2" s="151"/>
    </row>
    <row r="3" spans="2:19">
      <c r="B3" s="36">
        <f>Equity_Historical!AA6</f>
        <v>2.7417811326666153E-2</v>
      </c>
      <c r="D3" s="21" t="s">
        <v>56</v>
      </c>
      <c r="E3" s="21" t="s">
        <v>73</v>
      </c>
      <c r="F3" s="82"/>
      <c r="H3" s="21" t="s">
        <v>7</v>
      </c>
      <c r="I3" s="21" t="s">
        <v>74</v>
      </c>
      <c r="J3" s="21" t="s">
        <v>75</v>
      </c>
      <c r="K3" s="21" t="s">
        <v>76</v>
      </c>
      <c r="L3" s="21" t="s">
        <v>90</v>
      </c>
      <c r="N3" s="21" t="s">
        <v>77</v>
      </c>
      <c r="O3" s="21" t="s">
        <v>7</v>
      </c>
      <c r="P3" s="21" t="s">
        <v>74</v>
      </c>
      <c r="Q3" s="21" t="s">
        <v>75</v>
      </c>
      <c r="R3" s="21" t="s">
        <v>76</v>
      </c>
      <c r="S3" s="21" t="s">
        <v>90</v>
      </c>
    </row>
    <row r="4" spans="2:19">
      <c r="B4" s="36">
        <f>Equity_Historical!AA7</f>
        <v>-1.2535464478697061E-2</v>
      </c>
      <c r="D4" s="81">
        <v>0.99</v>
      </c>
      <c r="E4" s="82">
        <v>1000000</v>
      </c>
      <c r="F4" s="82"/>
      <c r="H4" s="79">
        <f>AVERAGE(B3:B1320)</f>
        <v>9.868421717723547E-5</v>
      </c>
      <c r="I4" s="79">
        <f>_xlfn.STDEV.S(B3:B1320)</f>
        <v>2.6686465603575453E-2</v>
      </c>
      <c r="J4" s="79">
        <f>-H4+I4*_xlfn.NORM.INV(D4,0,1)</f>
        <v>6.1983318305364542E-2</v>
      </c>
      <c r="K4">
        <f>J4*1000000</f>
        <v>61983.318305364541</v>
      </c>
      <c r="L4" s="66">
        <f>-H4+(I4*_xlfn.NORM.DIST(_xlfn.NORM.INV(D4,0,1),0,1,FALSE))/(1-D4)*E4</f>
        <v>71125.147518734302</v>
      </c>
      <c r="N4" s="90">
        <v>5</v>
      </c>
      <c r="O4" s="91">
        <f>AVERAGE(B3:B1321)</f>
        <v>9.8609399726759929E-5</v>
      </c>
      <c r="P4" s="91">
        <f>_xlfn.STDEV.S(B3:B1321)</f>
        <v>2.667633997206488E-2</v>
      </c>
      <c r="Q4" s="92">
        <f>-O4+P4*SQRT((N4-2)/N4)*_xlfn.T.INV(D4,N4)</f>
        <v>6.9432298901970002E-2</v>
      </c>
      <c r="R4" s="4">
        <f>Q4*1000000</f>
        <v>69432.298901970003</v>
      </c>
      <c r="S4" s="4">
        <f>-O4+(P4*SQRT((N4-2)/N4)*(_xlfn.T.INV((D4),N4)+_xlfn.T.DIST(_xlfn.T.INV((D4),N4)/(D4),N4,FALSE)))*E4</f>
        <v>69747.101891842991</v>
      </c>
    </row>
    <row r="5" spans="2:19">
      <c r="B5" s="36">
        <f>Equity_Historical!AA8</f>
        <v>1.1602273468450712E-2</v>
      </c>
    </row>
    <row r="6" spans="2:19">
      <c r="B6" s="36">
        <f>Equity_Historical!AA9</f>
        <v>1.4922201470105138E-3</v>
      </c>
      <c r="N6" s="64"/>
    </row>
    <row r="7" spans="2:19">
      <c r="B7" s="36">
        <f>Equity_Historical!AA10</f>
        <v>6.1622204166199256E-3</v>
      </c>
      <c r="K7" s="93"/>
    </row>
    <row r="8" spans="2:19">
      <c r="B8" s="36">
        <f>Equity_Historical!AA11</f>
        <v>1.467989837887989E-2</v>
      </c>
    </row>
    <row r="9" spans="2:19">
      <c r="B9" s="36">
        <f>Equity_Historical!AA12</f>
        <v>-1.6648035721758814E-2</v>
      </c>
    </row>
    <row r="10" spans="2:19">
      <c r="B10" s="36">
        <f>Equity_Historical!AA13</f>
        <v>-8.0195331699498829E-3</v>
      </c>
    </row>
    <row r="11" spans="2:19">
      <c r="B11" s="36">
        <f>Equity_Historical!AA14</f>
        <v>1.7262549970400054E-2</v>
      </c>
    </row>
    <row r="12" spans="2:19">
      <c r="B12" s="36">
        <f>Equity_Historical!AA15</f>
        <v>3.9608176262187263E-3</v>
      </c>
    </row>
    <row r="13" spans="2:19">
      <c r="B13" s="36">
        <f>Equity_Historical!AA16</f>
        <v>1.6693015287552695E-2</v>
      </c>
    </row>
    <row r="14" spans="2:19">
      <c r="B14" s="36">
        <f>Equity_Historical!AA17</f>
        <v>8.9477645793316248E-3</v>
      </c>
    </row>
    <row r="15" spans="2:19">
      <c r="B15" s="36">
        <f>Equity_Historical!AA18</f>
        <v>2.8926292747986117E-3</v>
      </c>
    </row>
    <row r="16" spans="2:19">
      <c r="B16" s="36">
        <f>Equity_Historical!AA19</f>
        <v>-6.2156493448925453E-3</v>
      </c>
    </row>
    <row r="17" spans="2:2">
      <c r="B17" s="36">
        <f>Equity_Historical!AA20</f>
        <v>3.7967919002319709E-3</v>
      </c>
    </row>
    <row r="18" spans="2:2">
      <c r="B18" s="36">
        <f>Equity_Historical!AA21</f>
        <v>-9.0588059455624882E-4</v>
      </c>
    </row>
    <row r="19" spans="2:2">
      <c r="B19" s="36">
        <f>Equity_Historical!AA22</f>
        <v>2.0091354851973234E-2</v>
      </c>
    </row>
    <row r="20" spans="2:2">
      <c r="B20" s="36">
        <f>Equity_Historical!AA23</f>
        <v>3.2100745916961548E-2</v>
      </c>
    </row>
    <row r="21" spans="2:2">
      <c r="B21" s="36">
        <f>Equity_Historical!AA24</f>
        <v>-1.3505009799999475E-2</v>
      </c>
    </row>
    <row r="22" spans="2:2">
      <c r="B22" s="36">
        <f>Equity_Historical!AA25</f>
        <v>8.086024766231565E-3</v>
      </c>
    </row>
    <row r="23" spans="2:2">
      <c r="B23" s="36">
        <f>Equity_Historical!AA26</f>
        <v>-5.7643032595060352E-2</v>
      </c>
    </row>
    <row r="24" spans="2:2">
      <c r="B24" s="36">
        <f>Equity_Historical!AA27</f>
        <v>-5.2895743411669081E-3</v>
      </c>
    </row>
    <row r="25" spans="2:2">
      <c r="B25" s="36">
        <f>Equity_Historical!AA28</f>
        <v>-1.54182401275967E-2</v>
      </c>
    </row>
    <row r="26" spans="2:2">
      <c r="B26" s="36">
        <f>Equity_Historical!AA29</f>
        <v>1.5608882314616579E-2</v>
      </c>
    </row>
    <row r="27" spans="2:2">
      <c r="B27" s="36">
        <f>Equity_Historical!AA30</f>
        <v>-1.588485248631058E-2</v>
      </c>
    </row>
    <row r="28" spans="2:2">
      <c r="B28" s="36">
        <f>Equity_Historical!AA31</f>
        <v>-7.7567038983039523E-3</v>
      </c>
    </row>
    <row r="29" spans="2:2">
      <c r="B29" s="36">
        <f>Equity_Historical!AA32</f>
        <v>-1.5021985680859842E-2</v>
      </c>
    </row>
    <row r="30" spans="2:2">
      <c r="B30" s="36">
        <f>Equity_Historical!AA33</f>
        <v>1.1347943821289681E-2</v>
      </c>
    </row>
    <row r="31" spans="2:2">
      <c r="B31" s="36">
        <f>Equity_Historical!AA34</f>
        <v>6.9149461084988609E-3</v>
      </c>
    </row>
    <row r="32" spans="2:2">
      <c r="B32" s="36">
        <f>Equity_Historical!AA35</f>
        <v>2.2535269425750428E-2</v>
      </c>
    </row>
    <row r="33" spans="2:2">
      <c r="B33" s="36">
        <f>Equity_Historical!AA36</f>
        <v>1.6322905105141724E-3</v>
      </c>
    </row>
    <row r="34" spans="2:2">
      <c r="B34" s="36">
        <f>Equity_Historical!AA37</f>
        <v>6.5206537716233151E-2</v>
      </c>
    </row>
    <row r="35" spans="2:2">
      <c r="B35" s="36">
        <f>Equity_Historical!AA38</f>
        <v>8.1247986043376606E-3</v>
      </c>
    </row>
    <row r="36" spans="2:2">
      <c r="B36" s="36">
        <f>Equity_Historical!AA39</f>
        <v>2.8906530094514934E-3</v>
      </c>
    </row>
    <row r="37" spans="2:2">
      <c r="B37" s="36">
        <f>Equity_Historical!AA40</f>
        <v>-3.4479267176439683E-2</v>
      </c>
    </row>
    <row r="38" spans="2:2">
      <c r="B38" s="36">
        <f>Equity_Historical!AA41</f>
        <v>-1.3765225618225017E-2</v>
      </c>
    </row>
    <row r="39" spans="2:2">
      <c r="B39" s="36">
        <f>Equity_Historical!AA42</f>
        <v>1.6601445844272696E-2</v>
      </c>
    </row>
    <row r="40" spans="2:2">
      <c r="B40" s="36">
        <f>Equity_Historical!AA43</f>
        <v>-3.9258575849530943E-3</v>
      </c>
    </row>
    <row r="41" spans="2:2">
      <c r="B41" s="36">
        <f>Equity_Historical!AA44</f>
        <v>2.4003068179438737E-3</v>
      </c>
    </row>
    <row r="42" spans="2:2">
      <c r="B42" s="36">
        <f>Equity_Historical!AA45</f>
        <v>-1.5210392320172577E-2</v>
      </c>
    </row>
    <row r="43" spans="2:2">
      <c r="B43" s="36">
        <f>Equity_Historical!AA46</f>
        <v>2.4302752237323283E-2</v>
      </c>
    </row>
    <row r="44" spans="2:2">
      <c r="B44" s="36">
        <f>Equity_Historical!AA47</f>
        <v>1.8770140026342121E-3</v>
      </c>
    </row>
    <row r="45" spans="2:2">
      <c r="B45" s="36">
        <f>Equity_Historical!AA48</f>
        <v>1.3629938117057079E-2</v>
      </c>
    </row>
    <row r="46" spans="2:2">
      <c r="B46" s="36">
        <f>Equity_Historical!AA49</f>
        <v>2.3277046217582344E-2</v>
      </c>
    </row>
    <row r="47" spans="2:2">
      <c r="B47" s="36">
        <f>Equity_Historical!AA50</f>
        <v>-1.7792822639360387E-3</v>
      </c>
    </row>
    <row r="48" spans="2:2">
      <c r="B48" s="36">
        <f>Equity_Historical!AA51</f>
        <v>-1.5910639870668257E-2</v>
      </c>
    </row>
    <row r="49" spans="2:2">
      <c r="B49" s="36">
        <f>Equity_Historical!AA52</f>
        <v>3.4811148791072076E-2</v>
      </c>
    </row>
    <row r="50" spans="2:2">
      <c r="B50" s="36">
        <f>Equity_Historical!AA53</f>
        <v>7.9078670048004854E-3</v>
      </c>
    </row>
    <row r="51" spans="2:2">
      <c r="B51" s="36">
        <f>Equity_Historical!AA54</f>
        <v>8.8229124339058718E-3</v>
      </c>
    </row>
    <row r="52" spans="2:2">
      <c r="B52" s="36">
        <f>Equity_Historical!AA55</f>
        <v>-4.1234642213599983E-3</v>
      </c>
    </row>
    <row r="53" spans="2:2">
      <c r="B53" s="36">
        <f>Equity_Historical!AA56</f>
        <v>1.02777516930039E-3</v>
      </c>
    </row>
    <row r="54" spans="2:2">
      <c r="B54" s="36">
        <f>Equity_Historical!AA57</f>
        <v>-1.8419122095421243E-3</v>
      </c>
    </row>
    <row r="55" spans="2:2">
      <c r="B55" s="36">
        <f>Equity_Historical!AA58</f>
        <v>-1.3569060873948764E-3</v>
      </c>
    </row>
    <row r="56" spans="2:2">
      <c r="B56" s="36">
        <f>Equity_Historical!AA59</f>
        <v>1.2121960134818107E-3</v>
      </c>
    </row>
    <row r="57" spans="2:2">
      <c r="B57" s="36">
        <f>Equity_Historical!AA60</f>
        <v>1.6632946962204301E-2</v>
      </c>
    </row>
    <row r="58" spans="2:2">
      <c r="B58" s="36">
        <f>Equity_Historical!AA61</f>
        <v>-2.6466909512836326E-2</v>
      </c>
    </row>
    <row r="59" spans="2:2">
      <c r="B59" s="36">
        <f>Equity_Historical!AA62</f>
        <v>-1.4600316127989867E-2</v>
      </c>
    </row>
    <row r="60" spans="2:2">
      <c r="B60" s="36">
        <f>Equity_Historical!AA63</f>
        <v>-3.3277503967779464E-3</v>
      </c>
    </row>
    <row r="61" spans="2:2">
      <c r="B61" s="36">
        <f>Equity_Historical!AA64</f>
        <v>-1.6591187233727333E-2</v>
      </c>
    </row>
    <row r="62" spans="2:2">
      <c r="B62" s="36">
        <f>Equity_Historical!AA65</f>
        <v>9.0525806056479738E-3</v>
      </c>
    </row>
    <row r="63" spans="2:2">
      <c r="B63" s="36">
        <f>Equity_Historical!AA66</f>
        <v>1.1595796754302574E-2</v>
      </c>
    </row>
    <row r="64" spans="2:2">
      <c r="B64" s="36">
        <f>Equity_Historical!AA67</f>
        <v>3.4775990585684691E-3</v>
      </c>
    </row>
    <row r="65" spans="2:2">
      <c r="B65" s="36">
        <f>Equity_Historical!AA68</f>
        <v>7.5565175571211569E-3</v>
      </c>
    </row>
    <row r="66" spans="2:2">
      <c r="B66" s="36">
        <f>Equity_Historical!AA69</f>
        <v>4.7271150268525155E-3</v>
      </c>
    </row>
    <row r="67" spans="2:2">
      <c r="B67" s="36">
        <f>Equity_Historical!AA70</f>
        <v>8.3037933732143729E-3</v>
      </c>
    </row>
    <row r="68" spans="2:2">
      <c r="B68" s="36">
        <f>Equity_Historical!AA71</f>
        <v>1.2679672853353492E-2</v>
      </c>
    </row>
    <row r="69" spans="2:2">
      <c r="B69" s="36">
        <f>Equity_Historical!AA72</f>
        <v>9.579326854803439E-3</v>
      </c>
    </row>
    <row r="70" spans="2:2">
      <c r="B70" s="36">
        <f>Equity_Historical!AA73</f>
        <v>2.5672789649488877E-2</v>
      </c>
    </row>
    <row r="71" spans="2:2">
      <c r="B71" s="36">
        <f>Equity_Historical!AA74</f>
        <v>9.6109799078827815E-3</v>
      </c>
    </row>
    <row r="72" spans="2:2">
      <c r="B72" s="36">
        <f>Equity_Historical!AA75</f>
        <v>1.2511501748552365E-3</v>
      </c>
    </row>
    <row r="73" spans="2:2">
      <c r="B73" s="36">
        <f>Equity_Historical!AA76</f>
        <v>2.1700723844562113E-2</v>
      </c>
    </row>
    <row r="74" spans="2:2">
      <c r="B74" s="36">
        <f>Equity_Historical!AA77</f>
        <v>-2.6946622564409519E-2</v>
      </c>
    </row>
    <row r="75" spans="2:2">
      <c r="B75" s="36">
        <f>Equity_Historical!AA78</f>
        <v>-1.6900335197038586E-2</v>
      </c>
    </row>
    <row r="76" spans="2:2">
      <c r="B76" s="36">
        <f>Equity_Historical!AA79</f>
        <v>1.8214985756134843E-3</v>
      </c>
    </row>
    <row r="77" spans="2:2">
      <c r="B77" s="36">
        <f>Equity_Historical!AA80</f>
        <v>-2.6392505434625346E-2</v>
      </c>
    </row>
    <row r="78" spans="2:2">
      <c r="B78" s="36">
        <f>Equity_Historical!AA81</f>
        <v>-4.4406484320362724E-3</v>
      </c>
    </row>
    <row r="79" spans="2:2">
      <c r="B79" s="36">
        <f>Equity_Historical!AA82</f>
        <v>1.2987496870940134E-2</v>
      </c>
    </row>
    <row r="80" spans="2:2">
      <c r="B80" s="36">
        <f>Equity_Historical!AA83</f>
        <v>2.5000073021420825E-3</v>
      </c>
    </row>
    <row r="81" spans="2:2">
      <c r="B81" s="36">
        <f>Equity_Historical!AA84</f>
        <v>-1.0974389275934804E-4</v>
      </c>
    </row>
    <row r="82" spans="2:2">
      <c r="B82" s="36">
        <f>Equity_Historical!AA85</f>
        <v>-1.3522172695990296E-2</v>
      </c>
    </row>
    <row r="83" spans="2:2">
      <c r="B83" s="36">
        <f>Equity_Historical!AA86</f>
        <v>-8.7296483607919688E-3</v>
      </c>
    </row>
    <row r="84" spans="2:2">
      <c r="B84" s="36">
        <f>Equity_Historical!AA87</f>
        <v>1.2623662315045834E-2</v>
      </c>
    </row>
    <row r="85" spans="2:2">
      <c r="B85" s="36">
        <f>Equity_Historical!AA88</f>
        <v>-3.052640726763118E-2</v>
      </c>
    </row>
    <row r="86" spans="2:2">
      <c r="B86" s="36">
        <f>Equity_Historical!AA89</f>
        <v>-5.2501052545862931E-2</v>
      </c>
    </row>
    <row r="87" spans="2:2">
      <c r="B87" s="36">
        <f>Equity_Historical!AA90</f>
        <v>-1.18370525733364E-2</v>
      </c>
    </row>
    <row r="88" spans="2:2">
      <c r="B88" s="36">
        <f>Equity_Historical!AA91</f>
        <v>2.6711543033428042E-4</v>
      </c>
    </row>
    <row r="89" spans="2:2">
      <c r="B89" s="36">
        <f>Equity_Historical!AA92</f>
        <v>-3.2919140806010758E-2</v>
      </c>
    </row>
    <row r="90" spans="2:2">
      <c r="B90" s="36">
        <f>Equity_Historical!AA93</f>
        <v>5.1198722839307124E-3</v>
      </c>
    </row>
    <row r="91" spans="2:2">
      <c r="B91" s="36">
        <f>Equity_Historical!AA94</f>
        <v>-1.0847036438552045E-2</v>
      </c>
    </row>
    <row r="92" spans="2:2">
      <c r="B92" s="36">
        <f>Equity_Historical!AA95</f>
        <v>1.9559935659886469E-2</v>
      </c>
    </row>
    <row r="93" spans="2:2">
      <c r="B93" s="36">
        <f>Equity_Historical!AA96</f>
        <v>1.1453234558686673E-2</v>
      </c>
    </row>
    <row r="94" spans="2:2">
      <c r="B94" s="36">
        <f>Equity_Historical!AA97</f>
        <v>2.1561608408688232E-2</v>
      </c>
    </row>
    <row r="95" spans="2:2">
      <c r="B95" s="36">
        <f>Equity_Historical!AA98</f>
        <v>2.1865240489556993E-3</v>
      </c>
    </row>
    <row r="96" spans="2:2">
      <c r="B96" s="36">
        <f>Equity_Historical!AA99</f>
        <v>1.5807641196586057E-2</v>
      </c>
    </row>
    <row r="97" spans="2:2">
      <c r="B97" s="36">
        <f>Equity_Historical!AA100</f>
        <v>6.1589682587208018E-2</v>
      </c>
    </row>
    <row r="98" spans="2:2">
      <c r="B98" s="36">
        <f>Equity_Historical!AA101</f>
        <v>-1.5548107008082991E-2</v>
      </c>
    </row>
    <row r="99" spans="2:2">
      <c r="B99" s="36">
        <f>Equity_Historical!AA102</f>
        <v>7.1847652148842381E-3</v>
      </c>
    </row>
    <row r="100" spans="2:2">
      <c r="B100" s="36">
        <f>Equity_Historical!AA103</f>
        <v>-9.2041081766095281E-3</v>
      </c>
    </row>
    <row r="101" spans="2:2">
      <c r="B101" s="36">
        <f>Equity_Historical!AA104</f>
        <v>-1.2801441896671172E-2</v>
      </c>
    </row>
    <row r="102" spans="2:2">
      <c r="B102" s="36">
        <f>Equity_Historical!AA105</f>
        <v>-1.0412073358581556E-2</v>
      </c>
    </row>
    <row r="103" spans="2:2">
      <c r="B103" s="36">
        <f>Equity_Historical!AA106</f>
        <v>-7.338772105443498E-3</v>
      </c>
    </row>
    <row r="104" spans="2:2">
      <c r="B104" s="36">
        <f>Equity_Historical!AA107</f>
        <v>-1.9227574588842285E-2</v>
      </c>
    </row>
    <row r="105" spans="2:2">
      <c r="B105" s="36">
        <f>Equity_Historical!AA108</f>
        <v>5.3709651530801815E-3</v>
      </c>
    </row>
    <row r="106" spans="2:2">
      <c r="B106" s="36">
        <f>Equity_Historical!AA109</f>
        <v>4.7894630274269313E-3</v>
      </c>
    </row>
    <row r="107" spans="2:2">
      <c r="B107" s="36">
        <f>Equity_Historical!AA110</f>
        <v>9.9383677625167394E-2</v>
      </c>
    </row>
    <row r="108" spans="2:2">
      <c r="B108" s="36">
        <f>Equity_Historical!AA111</f>
        <v>-1.2516066988572796E-2</v>
      </c>
    </row>
    <row r="109" spans="2:2">
      <c r="B109" s="36">
        <f>Equity_Historical!AA112</f>
        <v>1.7133440084978815E-2</v>
      </c>
    </row>
    <row r="110" spans="2:2">
      <c r="B110" s="36">
        <f>Equity_Historical!AA113</f>
        <v>-1.7695802101384293E-2</v>
      </c>
    </row>
    <row r="111" spans="2:2">
      <c r="B111" s="36">
        <f>Equity_Historical!AA114</f>
        <v>-6.6564403138052409E-3</v>
      </c>
    </row>
    <row r="112" spans="2:2">
      <c r="B112" s="36">
        <f>Equity_Historical!AA115</f>
        <v>-5.1950744754433245E-3</v>
      </c>
    </row>
    <row r="113" spans="2:2">
      <c r="B113" s="36">
        <f>Equity_Historical!AA116</f>
        <v>-6.9175375590758807E-3</v>
      </c>
    </row>
    <row r="114" spans="2:2">
      <c r="B114" s="36">
        <f>Equity_Historical!AA117</f>
        <v>-8.5745808060528651E-4</v>
      </c>
    </row>
    <row r="115" spans="2:2">
      <c r="B115" s="36">
        <f>Equity_Historical!AA118</f>
        <v>-3.2099987436334868E-3</v>
      </c>
    </row>
    <row r="116" spans="2:2">
      <c r="B116" s="36">
        <f>Equity_Historical!AA119</f>
        <v>1.0262556105541693E-2</v>
      </c>
    </row>
    <row r="117" spans="2:2">
      <c r="B117" s="36">
        <f>Equity_Historical!AA120</f>
        <v>-2.3856237667081986E-3</v>
      </c>
    </row>
    <row r="118" spans="2:2">
      <c r="B118" s="36">
        <f>Equity_Historical!AA121</f>
        <v>-1.3534525398305469E-2</v>
      </c>
    </row>
    <row r="119" spans="2:2">
      <c r="B119" s="36">
        <f>Equity_Historical!AA122</f>
        <v>-1.3692175737327162E-2</v>
      </c>
    </row>
    <row r="120" spans="2:2">
      <c r="B120" s="36">
        <f>Equity_Historical!AA123</f>
        <v>2.0093658813897148E-2</v>
      </c>
    </row>
    <row r="121" spans="2:2">
      <c r="B121" s="36">
        <f>Equity_Historical!AA124</f>
        <v>-1.7022397540979225E-2</v>
      </c>
    </row>
    <row r="122" spans="2:2">
      <c r="B122" s="36">
        <f>Equity_Historical!AA125</f>
        <v>-2.6455261874374573E-2</v>
      </c>
    </row>
    <row r="123" spans="2:2">
      <c r="B123" s="36">
        <f>Equity_Historical!AA126</f>
        <v>-2.0303717184906946E-2</v>
      </c>
    </row>
    <row r="124" spans="2:2">
      <c r="B124" s="36">
        <f>Equity_Historical!AA127</f>
        <v>-1.0620650097364587E-2</v>
      </c>
    </row>
    <row r="125" spans="2:2">
      <c r="B125" s="36">
        <f>Equity_Historical!AA128</f>
        <v>1.215399605037676E-3</v>
      </c>
    </row>
    <row r="126" spans="2:2">
      <c r="B126" s="36">
        <f>Equity_Historical!AA129</f>
        <v>1.1863420691374018E-2</v>
      </c>
    </row>
    <row r="127" spans="2:2">
      <c r="B127" s="36">
        <f>Equity_Historical!AA130</f>
        <v>6.0893049371858639E-3</v>
      </c>
    </row>
    <row r="128" spans="2:2">
      <c r="B128" s="36">
        <f>Equity_Historical!AA131</f>
        <v>-7.9963109774601748E-3</v>
      </c>
    </row>
    <row r="129" spans="2:2">
      <c r="B129" s="36">
        <f>Equity_Historical!AA132</f>
        <v>8.1738383422235647E-3</v>
      </c>
    </row>
    <row r="130" spans="2:2">
      <c r="B130" s="36">
        <f>Equity_Historical!AA133</f>
        <v>5.7999961212236439E-3</v>
      </c>
    </row>
    <row r="131" spans="2:2">
      <c r="B131" s="36">
        <f>Equity_Historical!AA134</f>
        <v>-2.0300991558139393E-2</v>
      </c>
    </row>
    <row r="132" spans="2:2">
      <c r="B132" s="36">
        <f>Equity_Historical!AA135</f>
        <v>-2.4111638161712508E-3</v>
      </c>
    </row>
    <row r="133" spans="2:2">
      <c r="B133" s="36">
        <f>Equity_Historical!AA136</f>
        <v>1.5064179937557411E-2</v>
      </c>
    </row>
    <row r="134" spans="2:2">
      <c r="B134" s="36">
        <f>Equity_Historical!AA137</f>
        <v>-6.5090925709175339E-3</v>
      </c>
    </row>
    <row r="135" spans="2:2">
      <c r="B135" s="36">
        <f>Equity_Historical!AA138</f>
        <v>5.7963119551987727E-3</v>
      </c>
    </row>
    <row r="136" spans="2:2">
      <c r="B136" s="36">
        <f>Equity_Historical!AA139</f>
        <v>3.4269107106218435E-4</v>
      </c>
    </row>
    <row r="137" spans="2:2">
      <c r="B137" s="36">
        <f>Equity_Historical!AA140</f>
        <v>-6.3625243550966826E-3</v>
      </c>
    </row>
    <row r="138" spans="2:2">
      <c r="B138" s="36">
        <f>Equity_Historical!AA141</f>
        <v>-3.0163403095641861E-3</v>
      </c>
    </row>
    <row r="139" spans="2:2">
      <c r="B139" s="36">
        <f>Equity_Historical!AA142</f>
        <v>-3.1676678271622583E-3</v>
      </c>
    </row>
    <row r="140" spans="2:2">
      <c r="B140" s="36">
        <f>Equity_Historical!AA143</f>
        <v>-1.8540874118120828E-2</v>
      </c>
    </row>
    <row r="141" spans="2:2">
      <c r="B141" s="36">
        <f>Equity_Historical!AA144</f>
        <v>1.0394723547349709E-2</v>
      </c>
    </row>
    <row r="142" spans="2:2">
      <c r="B142" s="36">
        <f>Equity_Historical!AA145</f>
        <v>8.2972990953160929E-3</v>
      </c>
    </row>
    <row r="143" spans="2:2">
      <c r="B143" s="36">
        <f>Equity_Historical!AA146</f>
        <v>9.8203131764292191E-3</v>
      </c>
    </row>
    <row r="144" spans="2:2">
      <c r="B144" s="36">
        <f>Equity_Historical!AA147</f>
        <v>-7.5032516485370776E-4</v>
      </c>
    </row>
    <row r="145" spans="2:2">
      <c r="B145" s="36">
        <f>Equity_Historical!AA148</f>
        <v>-1.7064479948514427E-2</v>
      </c>
    </row>
    <row r="146" spans="2:2">
      <c r="B146" s="36">
        <f>Equity_Historical!AA149</f>
        <v>9.926580382857539E-4</v>
      </c>
    </row>
    <row r="147" spans="2:2">
      <c r="B147" s="36">
        <f>Equity_Historical!AA150</f>
        <v>2.3894124975223949E-2</v>
      </c>
    </row>
    <row r="148" spans="2:2">
      <c r="B148" s="36">
        <f>Equity_Historical!AA151</f>
        <v>2.4157750178795241E-2</v>
      </c>
    </row>
    <row r="149" spans="2:2">
      <c r="B149" s="36">
        <f>Equity_Historical!AA152</f>
        <v>-9.3721967547870724E-3</v>
      </c>
    </row>
    <row r="150" spans="2:2">
      <c r="B150" s="36">
        <f>Equity_Historical!AA153</f>
        <v>2.8816969078326888E-3</v>
      </c>
    </row>
    <row r="151" spans="2:2">
      <c r="B151" s="36">
        <f>Equity_Historical!AA154</f>
        <v>-9.9280738656896406E-3</v>
      </c>
    </row>
    <row r="152" spans="2:2">
      <c r="B152" s="36">
        <f>Equity_Historical!AA155</f>
        <v>3.3163769639702773E-2</v>
      </c>
    </row>
    <row r="153" spans="2:2">
      <c r="B153" s="36">
        <f>Equity_Historical!AA156</f>
        <v>5.8113313668096047E-3</v>
      </c>
    </row>
    <row r="154" spans="2:2">
      <c r="B154" s="36">
        <f>Equity_Historical!AA157</f>
        <v>2.0000602666231306E-2</v>
      </c>
    </row>
    <row r="155" spans="2:2">
      <c r="B155" s="36">
        <f>Equity_Historical!AA158</f>
        <v>-1.7315394495829577E-2</v>
      </c>
    </row>
    <row r="156" spans="2:2">
      <c r="B156" s="36">
        <f>Equity_Historical!AA159</f>
        <v>1.1476809343469112E-2</v>
      </c>
    </row>
    <row r="157" spans="2:2">
      <c r="B157" s="36">
        <f>Equity_Historical!AA160</f>
        <v>1.3187054660631041E-2</v>
      </c>
    </row>
    <row r="158" spans="2:2">
      <c r="B158" s="36">
        <f>Equity_Historical!AA161</f>
        <v>-4.7830723717099295E-2</v>
      </c>
    </row>
    <row r="159" spans="2:2">
      <c r="B159" s="36">
        <f>Equity_Historical!AA162</f>
        <v>4.4331263591084608E-3</v>
      </c>
    </row>
    <row r="160" spans="2:2">
      <c r="B160" s="36">
        <f>Equity_Historical!AA163</f>
        <v>-1.6493364430562509E-2</v>
      </c>
    </row>
    <row r="161" spans="2:2">
      <c r="B161" s="36">
        <f>Equity_Historical!AA164</f>
        <v>8.6666787805714449E-3</v>
      </c>
    </row>
    <row r="162" spans="2:2">
      <c r="B162" s="36">
        <f>Equity_Historical!AA165</f>
        <v>-6.1105267437279349E-3</v>
      </c>
    </row>
    <row r="163" spans="2:2">
      <c r="B163" s="36">
        <f>Equity_Historical!AA166</f>
        <v>2.3143197870731831E-3</v>
      </c>
    </row>
    <row r="164" spans="2:2">
      <c r="B164" s="36">
        <f>Equity_Historical!AA167</f>
        <v>3.5058246794521584E-3</v>
      </c>
    </row>
    <row r="165" spans="2:2">
      <c r="B165" s="36">
        <f>Equity_Historical!AA168</f>
        <v>1.3882787357119147E-3</v>
      </c>
    </row>
    <row r="166" spans="2:2">
      <c r="B166" s="36">
        <f>Equity_Historical!AA169</f>
        <v>-2.3498754229019151E-2</v>
      </c>
    </row>
    <row r="167" spans="2:2">
      <c r="B167" s="36">
        <f>Equity_Historical!AA170</f>
        <v>-1.844265775409646E-2</v>
      </c>
    </row>
    <row r="168" spans="2:2">
      <c r="B168" s="36">
        <f>Equity_Historical!AA171</f>
        <v>-4.5738470389590311E-3</v>
      </c>
    </row>
    <row r="169" spans="2:2">
      <c r="B169" s="36">
        <f>Equity_Historical!AA172</f>
        <v>1.1394915314713018E-2</v>
      </c>
    </row>
    <row r="170" spans="2:2">
      <c r="B170" s="36">
        <f>Equity_Historical!AA173</f>
        <v>2.9485466352014829E-2</v>
      </c>
    </row>
    <row r="171" spans="2:2">
      <c r="B171" s="36">
        <f>Equity_Historical!AA174</f>
        <v>2.6948459708782492E-2</v>
      </c>
    </row>
    <row r="172" spans="2:2">
      <c r="B172" s="36">
        <f>Equity_Historical!AA175</f>
        <v>2.0870362599345462E-2</v>
      </c>
    </row>
    <row r="173" spans="2:2">
      <c r="B173" s="36">
        <f>Equity_Historical!AA176</f>
        <v>-1.3430722268193076E-2</v>
      </c>
    </row>
    <row r="174" spans="2:2">
      <c r="B174" s="36">
        <f>Equity_Historical!AA177</f>
        <v>-6.7531464063688845E-3</v>
      </c>
    </row>
    <row r="175" spans="2:2">
      <c r="B175" s="36">
        <f>Equity_Historical!AA178</f>
        <v>-5.2834712588683422E-3</v>
      </c>
    </row>
    <row r="176" spans="2:2">
      <c r="B176" s="36">
        <f>Equity_Historical!AA179</f>
        <v>-2.8187979048625657E-2</v>
      </c>
    </row>
    <row r="177" spans="2:2">
      <c r="B177" s="36">
        <f>Equity_Historical!AA180</f>
        <v>-1.74652477172514E-2</v>
      </c>
    </row>
    <row r="178" spans="2:2">
      <c r="B178" s="36">
        <f>Equity_Historical!AA181</f>
        <v>3.0917678567944876E-2</v>
      </c>
    </row>
    <row r="179" spans="2:2">
      <c r="B179" s="36">
        <f>Equity_Historical!AA182</f>
        <v>1.4444691175735012E-2</v>
      </c>
    </row>
    <row r="180" spans="2:2">
      <c r="B180" s="36">
        <f>Equity_Historical!AA183</f>
        <v>4.4629999577819228E-3</v>
      </c>
    </row>
    <row r="181" spans="2:2">
      <c r="B181" s="36">
        <f>Equity_Historical!AA184</f>
        <v>-3.0426675034341231E-3</v>
      </c>
    </row>
    <row r="182" spans="2:2">
      <c r="B182" s="36">
        <f>Equity_Historical!AA185</f>
        <v>2.4376701966159079E-3</v>
      </c>
    </row>
    <row r="183" spans="2:2">
      <c r="B183" s="36">
        <f>Equity_Historical!AA186</f>
        <v>1.2508248975662646E-2</v>
      </c>
    </row>
    <row r="184" spans="2:2">
      <c r="B184" s="36">
        <f>Equity_Historical!AA187</f>
        <v>9.9088754314251466E-3</v>
      </c>
    </row>
    <row r="185" spans="2:2">
      <c r="B185" s="36">
        <f>Equity_Historical!AA188</f>
        <v>-1.6620870114937424E-2</v>
      </c>
    </row>
    <row r="186" spans="2:2">
      <c r="B186" s="36">
        <f>Equity_Historical!AA189</f>
        <v>-2.778308927253902E-2</v>
      </c>
    </row>
    <row r="187" spans="2:2">
      <c r="B187" s="36">
        <f>Equity_Historical!AA190</f>
        <v>6.3867872219041397E-3</v>
      </c>
    </row>
    <row r="188" spans="2:2">
      <c r="B188" s="36">
        <f>Equity_Historical!AA191</f>
        <v>-1.7904029635055885E-2</v>
      </c>
    </row>
    <row r="189" spans="2:2">
      <c r="B189" s="36">
        <f>Equity_Historical!AA192</f>
        <v>-9.6780202241884411E-3</v>
      </c>
    </row>
    <row r="190" spans="2:2">
      <c r="B190" s="36">
        <f>Equity_Historical!AA193</f>
        <v>7.0626492377351188E-3</v>
      </c>
    </row>
    <row r="191" spans="2:2">
      <c r="B191" s="36">
        <f>Equity_Historical!AA194</f>
        <v>-3.654316580824165E-2</v>
      </c>
    </row>
    <row r="192" spans="2:2">
      <c r="B192" s="36">
        <f>Equity_Historical!AA195</f>
        <v>-7.3953554438187779E-3</v>
      </c>
    </row>
    <row r="193" spans="2:2">
      <c r="B193" s="36">
        <f>Equity_Historical!AA196</f>
        <v>1.7361255517987131E-2</v>
      </c>
    </row>
    <row r="194" spans="2:2">
      <c r="B194" s="36">
        <f>Equity_Historical!AA197</f>
        <v>6.8739478713886453E-3</v>
      </c>
    </row>
    <row r="195" spans="2:2">
      <c r="B195" s="36">
        <f>Equity_Historical!AA198</f>
        <v>-1.7675729974920146E-2</v>
      </c>
    </row>
    <row r="196" spans="2:2">
      <c r="B196" s="36">
        <f>Equity_Historical!AA199</f>
        <v>-1.8770982060387697E-2</v>
      </c>
    </row>
    <row r="197" spans="2:2">
      <c r="B197" s="36">
        <f>Equity_Historical!AA200</f>
        <v>-2.36676239016048E-3</v>
      </c>
    </row>
    <row r="198" spans="2:2">
      <c r="B198" s="36">
        <f>Equity_Historical!AA201</f>
        <v>-1.217316284720751E-2</v>
      </c>
    </row>
    <row r="199" spans="2:2">
      <c r="B199" s="36">
        <f>Equity_Historical!AA202</f>
        <v>1.332594861987862E-2</v>
      </c>
    </row>
    <row r="200" spans="2:2">
      <c r="B200" s="36">
        <f>Equity_Historical!AA203</f>
        <v>1.6470027938857424E-2</v>
      </c>
    </row>
    <row r="201" spans="2:2">
      <c r="B201" s="36">
        <f>Equity_Historical!AA204</f>
        <v>6.7400175635945053E-3</v>
      </c>
    </row>
    <row r="202" spans="2:2">
      <c r="B202" s="36">
        <f>Equity_Historical!AA205</f>
        <v>-7.9583215444461106E-3</v>
      </c>
    </row>
    <row r="203" spans="2:2">
      <c r="B203" s="36">
        <f>Equity_Historical!AA206</f>
        <v>4.0597987763541258E-3</v>
      </c>
    </row>
    <row r="204" spans="2:2">
      <c r="B204" s="36">
        <f>Equity_Historical!AA207</f>
        <v>-5.621193779120048E-3</v>
      </c>
    </row>
    <row r="205" spans="2:2">
      <c r="B205" s="36">
        <f>Equity_Historical!AA208</f>
        <v>2.6228240796395574E-2</v>
      </c>
    </row>
    <row r="206" spans="2:2">
      <c r="B206" s="36">
        <f>Equity_Historical!AA209</f>
        <v>-8.2234931998618338E-3</v>
      </c>
    </row>
    <row r="207" spans="2:2">
      <c r="B207" s="36">
        <f>Equity_Historical!AA210</f>
        <v>1.0206893082685556E-2</v>
      </c>
    </row>
    <row r="208" spans="2:2">
      <c r="B208" s="36">
        <f>Equity_Historical!AA211</f>
        <v>-1.2318175335135522E-2</v>
      </c>
    </row>
    <row r="209" spans="2:2">
      <c r="B209" s="36">
        <f>Equity_Historical!AA212</f>
        <v>-1.5745735627900631E-2</v>
      </c>
    </row>
    <row r="210" spans="2:2">
      <c r="B210" s="36">
        <f>Equity_Historical!AA213</f>
        <v>-1.2383831754489276E-2</v>
      </c>
    </row>
    <row r="211" spans="2:2">
      <c r="B211" s="36">
        <f>Equity_Historical!AA214</f>
        <v>1.2020559854129106E-2</v>
      </c>
    </row>
    <row r="212" spans="2:2">
      <c r="B212" s="36">
        <f>Equity_Historical!AA215</f>
        <v>-2.6171958419475592E-2</v>
      </c>
    </row>
    <row r="213" spans="2:2">
      <c r="B213" s="36">
        <f>Equity_Historical!AA216</f>
        <v>-2.5582516312835672E-3</v>
      </c>
    </row>
    <row r="214" spans="2:2">
      <c r="B214" s="36">
        <f>Equity_Historical!AA217</f>
        <v>4.4299556443577887E-2</v>
      </c>
    </row>
    <row r="215" spans="2:2">
      <c r="B215" s="36">
        <f>Equity_Historical!AA218</f>
        <v>8.0909426258730689E-3</v>
      </c>
    </row>
    <row r="216" spans="2:2">
      <c r="B216" s="36">
        <f>Equity_Historical!AA219</f>
        <v>-3.3538932612377148E-3</v>
      </c>
    </row>
    <row r="217" spans="2:2">
      <c r="B217" s="36">
        <f>Equity_Historical!AA220</f>
        <v>-1.5332513981019379E-2</v>
      </c>
    </row>
    <row r="218" spans="2:2">
      <c r="B218" s="36">
        <f>Equity_Historical!AA221</f>
        <v>1.4728935747776216E-2</v>
      </c>
    </row>
    <row r="219" spans="2:2">
      <c r="B219" s="36">
        <f>Equity_Historical!AA222</f>
        <v>-1.5513059244162008E-2</v>
      </c>
    </row>
    <row r="220" spans="2:2">
      <c r="B220" s="36">
        <f>Equity_Historical!AA223</f>
        <v>1.0294133432070574E-2</v>
      </c>
    </row>
    <row r="221" spans="2:2">
      <c r="B221" s="36">
        <f>Equity_Historical!AA224</f>
        <v>1.2219401217465056E-2</v>
      </c>
    </row>
    <row r="222" spans="2:2">
      <c r="B222" s="36">
        <f>Equity_Historical!AA225</f>
        <v>-1.9548883594874965E-2</v>
      </c>
    </row>
    <row r="223" spans="2:2">
      <c r="B223" s="36">
        <f>Equity_Historical!AA226</f>
        <v>1.491196076044686E-2</v>
      </c>
    </row>
    <row r="224" spans="2:2">
      <c r="B224" s="36">
        <f>Equity_Historical!AA227</f>
        <v>-6.3640270746039423E-3</v>
      </c>
    </row>
    <row r="225" spans="2:2">
      <c r="B225" s="36">
        <f>Equity_Historical!AA228</f>
        <v>-6.5876620763957181E-3</v>
      </c>
    </row>
    <row r="226" spans="2:2">
      <c r="B226" s="36">
        <f>Equity_Historical!AA229</f>
        <v>-3.8582356766522774E-4</v>
      </c>
    </row>
    <row r="227" spans="2:2">
      <c r="B227" s="36">
        <f>Equity_Historical!AA230</f>
        <v>6.0056327976331482E-3</v>
      </c>
    </row>
    <row r="228" spans="2:2">
      <c r="B228" s="36">
        <f>Equity_Historical!AA231</f>
        <v>-1.1583313981003025E-2</v>
      </c>
    </row>
    <row r="229" spans="2:2">
      <c r="B229" s="36">
        <f>Equity_Historical!AA232</f>
        <v>-8.1829749519946281E-3</v>
      </c>
    </row>
    <row r="230" spans="2:2">
      <c r="B230" s="36">
        <f>Equity_Historical!AA233</f>
        <v>-1.5619125420304664E-2</v>
      </c>
    </row>
    <row r="231" spans="2:2">
      <c r="B231" s="36">
        <f>Equity_Historical!AA234</f>
        <v>1.4506690887802804E-2</v>
      </c>
    </row>
    <row r="232" spans="2:2">
      <c r="B232" s="36">
        <f>Equity_Historical!AA235</f>
        <v>4.1889348217037534E-2</v>
      </c>
    </row>
    <row r="233" spans="2:2">
      <c r="B233" s="36">
        <f>Equity_Historical!AA236</f>
        <v>-1.5872320910162864E-2</v>
      </c>
    </row>
    <row r="234" spans="2:2">
      <c r="B234" s="36">
        <f>Equity_Historical!AA237</f>
        <v>-7.9641312738753904E-4</v>
      </c>
    </row>
    <row r="235" spans="2:2">
      <c r="B235" s="36">
        <f>Equity_Historical!AA238</f>
        <v>-1.9019680128241002E-2</v>
      </c>
    </row>
    <row r="236" spans="2:2">
      <c r="B236" s="36">
        <f>Equity_Historical!AA239</f>
        <v>1.1829226341385096E-2</v>
      </c>
    </row>
    <row r="237" spans="2:2">
      <c r="B237" s="36">
        <f>Equity_Historical!AA240</f>
        <v>-1.7465465255787588E-3</v>
      </c>
    </row>
    <row r="238" spans="2:2">
      <c r="B238" s="36">
        <f>Equity_Historical!AA241</f>
        <v>1.7234335067289934E-2</v>
      </c>
    </row>
    <row r="239" spans="2:2">
      <c r="B239" s="36">
        <f>Equity_Historical!AA242</f>
        <v>-1.2591566108913205E-2</v>
      </c>
    </row>
    <row r="240" spans="2:2">
      <c r="B240" s="36">
        <f>Equity_Historical!AA243</f>
        <v>-1.8195688734662856E-2</v>
      </c>
    </row>
    <row r="241" spans="2:2">
      <c r="B241" s="36">
        <f>Equity_Historical!AA244</f>
        <v>1.0884783573140447E-2</v>
      </c>
    </row>
    <row r="242" spans="2:2">
      <c r="B242" s="36">
        <f>Equity_Historical!AA245</f>
        <v>1.4869157849205884E-2</v>
      </c>
    </row>
    <row r="243" spans="2:2">
      <c r="B243" s="36">
        <f>Equity_Historical!AA246</f>
        <v>-1.8794641830429198E-2</v>
      </c>
    </row>
    <row r="244" spans="2:2">
      <c r="B244" s="36">
        <f>Equity_Historical!AA247</f>
        <v>1.0290099068693692E-2</v>
      </c>
    </row>
    <row r="245" spans="2:2">
      <c r="B245" s="36">
        <f>Equity_Historical!AA248</f>
        <v>2.2583679152721824E-2</v>
      </c>
    </row>
    <row r="246" spans="2:2">
      <c r="B246" s="36">
        <f>Equity_Historical!AA249</f>
        <v>2.9713084534206964E-2</v>
      </c>
    </row>
    <row r="247" spans="2:2">
      <c r="B247" s="36">
        <f>Equity_Historical!AA250</f>
        <v>1.2491175307459391E-2</v>
      </c>
    </row>
    <row r="248" spans="2:2">
      <c r="B248" s="36">
        <f>Equity_Historical!AA251</f>
        <v>5.174598983458973E-4</v>
      </c>
    </row>
    <row r="249" spans="2:2">
      <c r="B249" s="36">
        <f>Equity_Historical!AA252</f>
        <v>2.2070075745028537E-3</v>
      </c>
    </row>
    <row r="250" spans="2:2">
      <c r="B250" s="36">
        <f>Equity_Historical!AA253</f>
        <v>2.4388219449947707E-3</v>
      </c>
    </row>
    <row r="251" spans="2:2">
      <c r="B251" s="36">
        <f>Equity_Historical!AA254</f>
        <v>9.096355927961125E-3</v>
      </c>
    </row>
    <row r="252" spans="2:2">
      <c r="B252" s="36">
        <f>Equity_Historical!AA255</f>
        <v>-9.1517643764453989E-3</v>
      </c>
    </row>
    <row r="253" spans="2:2">
      <c r="B253" s="36">
        <f>Equity_Historical!AA256</f>
        <v>-1.3343561864657816E-2</v>
      </c>
    </row>
    <row r="254" spans="2:2">
      <c r="B254" s="36">
        <f>Equity_Historical!AA257</f>
        <v>3.298337187400039E-2</v>
      </c>
    </row>
    <row r="255" spans="2:2">
      <c r="B255" s="36">
        <f>Equity_Historical!AA258</f>
        <v>-1.3790424053022214E-2</v>
      </c>
    </row>
    <row r="256" spans="2:2">
      <c r="B256" s="36">
        <f>Equity_Historical!AA259</f>
        <v>-1.6588942441434586E-2</v>
      </c>
    </row>
    <row r="257" spans="2:2">
      <c r="B257" s="36">
        <f>Equity_Historical!AA260</f>
        <v>-7.6980981048048614E-3</v>
      </c>
    </row>
    <row r="258" spans="2:2">
      <c r="B258" s="36">
        <f>Equity_Historical!AA261</f>
        <v>-1.7064151973408534E-2</v>
      </c>
    </row>
    <row r="259" spans="2:2">
      <c r="B259" s="36">
        <f>Equity_Historical!AA262</f>
        <v>8.0120123751853834E-3</v>
      </c>
    </row>
    <row r="260" spans="2:2">
      <c r="B260" s="36">
        <f>Equity_Historical!AA263</f>
        <v>-9.0734238856106427E-3</v>
      </c>
    </row>
    <row r="261" spans="2:2">
      <c r="B261" s="36">
        <f>Equity_Historical!AA264</f>
        <v>1.169956168589396E-2</v>
      </c>
    </row>
    <row r="262" spans="2:2">
      <c r="B262" s="36">
        <f>Equity_Historical!AA265</f>
        <v>2.1659509592456737E-2</v>
      </c>
    </row>
    <row r="263" spans="2:2">
      <c r="B263" s="36">
        <f>Equity_Historical!AA266</f>
        <v>-3.0312216746417563E-4</v>
      </c>
    </row>
    <row r="264" spans="2:2">
      <c r="B264" s="36">
        <f>Equity_Historical!AA267</f>
        <v>8.5638605580250528E-3</v>
      </c>
    </row>
    <row r="265" spans="2:2">
      <c r="B265" s="36">
        <f>Equity_Historical!AA268</f>
        <v>-1.690109480377272E-2</v>
      </c>
    </row>
    <row r="266" spans="2:2">
      <c r="B266" s="36">
        <f>Equity_Historical!AA269</f>
        <v>-4.3687658135866279E-3</v>
      </c>
    </row>
    <row r="267" spans="2:2">
      <c r="B267" s="36">
        <f>Equity_Historical!AA270</f>
        <v>1.5789771579188837E-2</v>
      </c>
    </row>
    <row r="268" spans="2:2">
      <c r="B268" s="36">
        <f>Equity_Historical!AA271</f>
        <v>-1.2544524074397035E-2</v>
      </c>
    </row>
    <row r="269" spans="2:2">
      <c r="B269" s="36">
        <f>Equity_Historical!AA272</f>
        <v>-1.9120092754001655E-3</v>
      </c>
    </row>
    <row r="270" spans="2:2">
      <c r="B270" s="36">
        <f>Equity_Historical!AA273</f>
        <v>-3.3688195063739976E-2</v>
      </c>
    </row>
    <row r="271" spans="2:2">
      <c r="B271" s="36">
        <f>Equity_Historical!AA274</f>
        <v>3.4529857832545433E-4</v>
      </c>
    </row>
    <row r="272" spans="2:2">
      <c r="B272" s="36">
        <f>Equity_Historical!AA275</f>
        <v>7.5504777226446679E-3</v>
      </c>
    </row>
    <row r="273" spans="2:2">
      <c r="B273" s="36">
        <f>Equity_Historical!AA276</f>
        <v>2.7737409587118463E-3</v>
      </c>
    </row>
    <row r="274" spans="2:2">
      <c r="B274" s="36">
        <f>Equity_Historical!AA277</f>
        <v>-6.9782074358460552E-2</v>
      </c>
    </row>
    <row r="275" spans="2:2">
      <c r="B275" s="36">
        <f>Equity_Historical!AA278</f>
        <v>-4.8198484966604213E-2</v>
      </c>
    </row>
    <row r="276" spans="2:2">
      <c r="B276" s="36">
        <f>Equity_Historical!AA279</f>
        <v>1.2086385402311569E-2</v>
      </c>
    </row>
    <row r="277" spans="2:2">
      <c r="B277" s="36">
        <f>Equity_Historical!AA280</f>
        <v>7.1157932135027663E-4</v>
      </c>
    </row>
    <row r="278" spans="2:2">
      <c r="B278" s="36">
        <f>Equity_Historical!AA281</f>
        <v>1.7676358706158198E-2</v>
      </c>
    </row>
    <row r="279" spans="2:2">
      <c r="B279" s="36">
        <f>Equity_Historical!AA282</f>
        <v>-1.2413012514292811E-2</v>
      </c>
    </row>
    <row r="280" spans="2:2">
      <c r="B280" s="36">
        <f>Equity_Historical!AA283</f>
        <v>-7.8197729651395646E-3</v>
      </c>
    </row>
    <row r="281" spans="2:2">
      <c r="B281" s="36">
        <f>Equity_Historical!AA284</f>
        <v>4.3900425629656015E-4</v>
      </c>
    </row>
    <row r="282" spans="2:2">
      <c r="B282" s="36">
        <f>Equity_Historical!AA285</f>
        <v>4.3273814397410959E-2</v>
      </c>
    </row>
    <row r="283" spans="2:2">
      <c r="B283" s="36">
        <f>Equity_Historical!AA286</f>
        <v>2.0435278972168843E-2</v>
      </c>
    </row>
    <row r="284" spans="2:2">
      <c r="B284" s="36">
        <f>Equity_Historical!AA287</f>
        <v>3.4572226258371575E-4</v>
      </c>
    </row>
    <row r="285" spans="2:2">
      <c r="B285" s="36">
        <f>Equity_Historical!AA288</f>
        <v>4.2864809813440525E-3</v>
      </c>
    </row>
    <row r="286" spans="2:2">
      <c r="B286" s="36">
        <f>Equity_Historical!AA289</f>
        <v>-1.1458578739127886E-2</v>
      </c>
    </row>
    <row r="287" spans="2:2">
      <c r="B287" s="36">
        <f>Equity_Historical!AA290</f>
        <v>5.1691610758709938E-3</v>
      </c>
    </row>
    <row r="288" spans="2:2">
      <c r="B288" s="36">
        <f>Equity_Historical!AA291</f>
        <v>-2.4099407639500196E-2</v>
      </c>
    </row>
    <row r="289" spans="2:2">
      <c r="B289" s="36">
        <f>Equity_Historical!AA292</f>
        <v>-5.8644448147145742E-2</v>
      </c>
    </row>
    <row r="290" spans="2:2">
      <c r="B290" s="36">
        <f>Equity_Historical!AA293</f>
        <v>-2.4718029808115667E-2</v>
      </c>
    </row>
    <row r="291" spans="2:2">
      <c r="B291" s="36">
        <f>Equity_Historical!AA294</f>
        <v>-4.1465481097491139E-2</v>
      </c>
    </row>
    <row r="292" spans="2:2">
      <c r="B292" s="36">
        <f>Equity_Historical!AA295</f>
        <v>-1.6901276694119585E-2</v>
      </c>
    </row>
    <row r="293" spans="2:2">
      <c r="B293" s="36">
        <f>Equity_Historical!AA296</f>
        <v>-5.5911970691478761E-2</v>
      </c>
    </row>
    <row r="294" spans="2:2">
      <c r="B294" s="36">
        <f>Equity_Historical!AA297</f>
        <v>-3.0616050361054123E-2</v>
      </c>
    </row>
    <row r="295" spans="2:2">
      <c r="B295" s="36">
        <f>Equity_Historical!AA298</f>
        <v>6.3439603637681918E-2</v>
      </c>
    </row>
    <row r="296" spans="2:2">
      <c r="B296" s="36">
        <f>Equity_Historical!AA299</f>
        <v>-2.1009514215222493E-2</v>
      </c>
    </row>
    <row r="297" spans="2:2">
      <c r="B297" s="36">
        <f>Equity_Historical!AA300</f>
        <v>1.1098428658279282E-2</v>
      </c>
    </row>
    <row r="298" spans="2:2">
      <c r="B298" s="36">
        <f>Equity_Historical!AA301</f>
        <v>-5.7693664394084417E-2</v>
      </c>
    </row>
    <row r="299" spans="2:2">
      <c r="B299" s="36">
        <f>Equity_Historical!AA302</f>
        <v>-9.1401872682218915E-2</v>
      </c>
    </row>
    <row r="300" spans="2:2">
      <c r="B300" s="36">
        <f>Equity_Historical!AA303</f>
        <v>-0.16260984074442975</v>
      </c>
    </row>
    <row r="301" spans="2:2">
      <c r="B301" s="36">
        <f>Equity_Historical!AA304</f>
        <v>0.10847810492397357</v>
      </c>
    </row>
    <row r="302" spans="2:2">
      <c r="B302" s="36">
        <f>Equity_Historical!AA305</f>
        <v>-2.4758951208579613E-2</v>
      </c>
    </row>
    <row r="303" spans="2:2">
      <c r="B303" s="36">
        <f>Equity_Historical!AA306</f>
        <v>-8.4245972818549744E-2</v>
      </c>
    </row>
    <row r="304" spans="2:2">
      <c r="B304" s="36">
        <f>Equity_Historical!AA307</f>
        <v>0.16638007219980297</v>
      </c>
    </row>
    <row r="305" spans="2:2">
      <c r="B305" s="36">
        <f>Equity_Historical!AA308</f>
        <v>-0.13427001022684185</v>
      </c>
    </row>
    <row r="306" spans="2:2">
      <c r="B306" s="36">
        <f>Equity_Historical!AA309</f>
        <v>6.9803263594151566E-2</v>
      </c>
    </row>
    <row r="307" spans="2:2">
      <c r="B307" s="36">
        <f>Equity_Historical!AA310</f>
        <v>-0.11499971052894541</v>
      </c>
    </row>
    <row r="308" spans="2:2">
      <c r="B308" s="36">
        <f>Equity_Historical!AA311</f>
        <v>-5.6433951105523961E-2</v>
      </c>
    </row>
    <row r="309" spans="2:2">
      <c r="B309" s="36">
        <f>Equity_Historical!AA312</f>
        <v>6.2581625591150714E-3</v>
      </c>
    </row>
    <row r="310" spans="2:2">
      <c r="B310" s="36">
        <f>Equity_Historical!AA313</f>
        <v>-0.13990248046055717</v>
      </c>
    </row>
    <row r="311" spans="2:2">
      <c r="B311" s="36">
        <f>Equity_Historical!AA314</f>
        <v>0.1040665764144426</v>
      </c>
    </row>
    <row r="312" spans="2:2">
      <c r="B312" s="36">
        <f>Equity_Historical!AA315</f>
        <v>7.6938600905754204E-2</v>
      </c>
    </row>
    <row r="313" spans="2:2">
      <c r="B313" s="36">
        <f>Equity_Historical!AA316</f>
        <v>0.10338429279485808</v>
      </c>
    </row>
    <row r="314" spans="2:2">
      <c r="B314" s="36">
        <f>Equity_Historical!AA317</f>
        <v>-8.2256708362652864E-2</v>
      </c>
    </row>
    <row r="315" spans="2:2">
      <c r="B315" s="36">
        <f>Equity_Historical!AA318</f>
        <v>4.1456164450269506E-3</v>
      </c>
    </row>
    <row r="316" spans="2:2">
      <c r="B316" s="36">
        <f>Equity_Historical!AA319</f>
        <v>-2.9048668705689243E-2</v>
      </c>
    </row>
    <row r="317" spans="2:2">
      <c r="B317" s="36">
        <f>Equity_Historical!AA320</f>
        <v>-6.9351394234098029E-2</v>
      </c>
    </row>
    <row r="318" spans="2:2">
      <c r="B318" s="36">
        <f>Equity_Historical!AA321</f>
        <v>4.9468738730637452E-2</v>
      </c>
    </row>
    <row r="319" spans="2:2">
      <c r="B319" s="36">
        <f>Equity_Historical!AA322</f>
        <v>1.2385230392671295E-3</v>
      </c>
    </row>
    <row r="320" spans="2:2">
      <c r="B320" s="36">
        <f>Equity_Historical!AA323</f>
        <v>9.7586595500438689E-2</v>
      </c>
    </row>
    <row r="321" spans="2:2">
      <c r="B321" s="36">
        <f>Equity_Historical!AA324</f>
        <v>3.2243398579656593E-2</v>
      </c>
    </row>
    <row r="322" spans="2:2">
      <c r="B322" s="36">
        <f>Equity_Historical!AA325</f>
        <v>0.11607371665785349</v>
      </c>
    </row>
    <row r="323" spans="2:2">
      <c r="B323" s="36">
        <f>Equity_Historical!AA326</f>
        <v>8.8703736472502376E-2</v>
      </c>
    </row>
    <row r="324" spans="2:2">
      <c r="B324" s="36">
        <f>Equity_Historical!AA327</f>
        <v>-5.6446050988349476E-2</v>
      </c>
    </row>
    <row r="325" spans="2:2">
      <c r="B325" s="36">
        <f>Equity_Historical!AA328</f>
        <v>-4.4259143080812597E-3</v>
      </c>
    </row>
    <row r="326" spans="2:2">
      <c r="B326" s="36">
        <f>Equity_Historical!AA329</f>
        <v>-8.3467707126747517E-2</v>
      </c>
    </row>
    <row r="327" spans="2:2">
      <c r="B327" s="36">
        <f>Equity_Historical!AA330</f>
        <v>2.8761248414689362E-2</v>
      </c>
    </row>
    <row r="328" spans="2:2">
      <c r="B328" s="36">
        <f>Equity_Historical!AA331</f>
        <v>6.1331291045428969E-2</v>
      </c>
    </row>
    <row r="329" spans="2:2">
      <c r="B329" s="36">
        <f>Equity_Historical!AA332</f>
        <v>-2.4224471148932288E-2</v>
      </c>
    </row>
    <row r="330" spans="2:2">
      <c r="B330" s="36">
        <f>Equity_Historical!AA333</f>
        <v>-2.101042074136375E-2</v>
      </c>
    </row>
    <row r="331" spans="2:2">
      <c r="B331" s="36">
        <f>Equity_Historical!AA334</f>
        <v>4.9965123085459195E-2</v>
      </c>
    </row>
    <row r="332" spans="2:2">
      <c r="B332" s="36">
        <f>Equity_Historical!AA335</f>
        <v>3.3358337808650683E-2</v>
      </c>
    </row>
    <row r="333" spans="2:2">
      <c r="B333" s="36">
        <f>Equity_Historical!AA336</f>
        <v>-2.9158076793065427E-3</v>
      </c>
    </row>
    <row r="334" spans="2:2">
      <c r="B334" s="36">
        <f>Equity_Historical!AA337</f>
        <v>6.3987935117421305E-2</v>
      </c>
    </row>
    <row r="335" spans="2:2">
      <c r="B335" s="36">
        <f>Equity_Historical!AA338</f>
        <v>2.1621096752510914E-2</v>
      </c>
    </row>
    <row r="336" spans="2:2">
      <c r="B336" s="36">
        <f>Equity_Historical!AA339</f>
        <v>-6.7753919245788427E-4</v>
      </c>
    </row>
    <row r="337" spans="2:2">
      <c r="B337" s="36">
        <f>Equity_Historical!AA340</f>
        <v>-1.6381875290225049E-2</v>
      </c>
    </row>
    <row r="338" spans="2:2">
      <c r="B338" s="36">
        <f>Equity_Historical!AA341</f>
        <v>-4.1158653964000931E-2</v>
      </c>
    </row>
    <row r="339" spans="2:2">
      <c r="B339" s="36">
        <f>Equity_Historical!AA342</f>
        <v>4.9714906926503502E-2</v>
      </c>
    </row>
    <row r="340" spans="2:2">
      <c r="B340" s="36">
        <f>Equity_Historical!AA343</f>
        <v>3.3322564666511505E-3</v>
      </c>
    </row>
    <row r="341" spans="2:2">
      <c r="B341" s="36">
        <f>Equity_Historical!AA344</f>
        <v>-5.7636593813029449E-3</v>
      </c>
    </row>
    <row r="342" spans="2:2">
      <c r="B342" s="36">
        <f>Equity_Historical!AA345</f>
        <v>-1.9820622553939078E-2</v>
      </c>
    </row>
    <row r="343" spans="2:2">
      <c r="B343" s="36">
        <f>Equity_Historical!AA346</f>
        <v>4.8526225693504663E-2</v>
      </c>
    </row>
    <row r="344" spans="2:2">
      <c r="B344" s="36">
        <f>Equity_Historical!AA347</f>
        <v>-1.4753977641561824E-2</v>
      </c>
    </row>
    <row r="345" spans="2:2">
      <c r="B345" s="36">
        <f>Equity_Historical!AA348</f>
        <v>-2.016725555366735E-2</v>
      </c>
    </row>
    <row r="346" spans="2:2">
      <c r="B346" s="36">
        <f>Equity_Historical!AA349</f>
        <v>-3.8337207677034989E-2</v>
      </c>
    </row>
    <row r="347" spans="2:2">
      <c r="B347" s="36">
        <f>Equity_Historical!AA350</f>
        <v>3.3980237981198098E-2</v>
      </c>
    </row>
    <row r="348" spans="2:2">
      <c r="B348" s="36">
        <f>Equity_Historical!AA351</f>
        <v>-2.6136139309110139E-3</v>
      </c>
    </row>
    <row r="349" spans="2:2">
      <c r="B349" s="36">
        <f>Equity_Historical!AA352</f>
        <v>2.8460476495708362E-2</v>
      </c>
    </row>
    <row r="350" spans="2:2">
      <c r="B350" s="36">
        <f>Equity_Historical!AA353</f>
        <v>-1.6973365525483113E-2</v>
      </c>
    </row>
    <row r="351" spans="2:2">
      <c r="B351" s="36">
        <f>Equity_Historical!AA354</f>
        <v>-1.4254488568164192E-3</v>
      </c>
    </row>
    <row r="352" spans="2:2">
      <c r="B352" s="36">
        <f>Equity_Historical!AA355</f>
        <v>-1.5070343685676658E-2</v>
      </c>
    </row>
    <row r="353" spans="2:2">
      <c r="B353" s="36">
        <f>Equity_Historical!AA356</f>
        <v>5.8953522096764514E-2</v>
      </c>
    </row>
    <row r="354" spans="2:2">
      <c r="B354" s="36">
        <f>Equity_Historical!AA357</f>
        <v>2.4205599280037425E-2</v>
      </c>
    </row>
    <row r="355" spans="2:2">
      <c r="B355" s="36">
        <f>Equity_Historical!AA358</f>
        <v>3.6514315833206419E-3</v>
      </c>
    </row>
    <row r="356" spans="2:2">
      <c r="B356" s="36">
        <f>Equity_Historical!AA359</f>
        <v>8.0239279195391706E-3</v>
      </c>
    </row>
    <row r="357" spans="2:2">
      <c r="B357" s="36">
        <f>Equity_Historical!AA360</f>
        <v>-4.9812823549157358E-3</v>
      </c>
    </row>
    <row r="358" spans="2:2">
      <c r="B358" s="36">
        <f>Equity_Historical!AA361</f>
        <v>4.5767018903612289E-2</v>
      </c>
    </row>
    <row r="359" spans="2:2">
      <c r="B359" s="36">
        <f>Equity_Historical!AA362</f>
        <v>1.0123823220335011E-2</v>
      </c>
    </row>
    <row r="360" spans="2:2">
      <c r="B360" s="36">
        <f>Equity_Historical!AA363</f>
        <v>3.5711080324850791E-2</v>
      </c>
    </row>
    <row r="361" spans="2:2">
      <c r="B361" s="36">
        <f>Equity_Historical!AA364</f>
        <v>-2.6629111843645109E-2</v>
      </c>
    </row>
    <row r="362" spans="2:2">
      <c r="B362" s="36">
        <f>Equity_Historical!AA365</f>
        <v>5.001163173877668E-2</v>
      </c>
    </row>
    <row r="363" spans="2:2">
      <c r="B363" s="36">
        <f>Equity_Historical!AA366</f>
        <v>2.0816813319293703E-2</v>
      </c>
    </row>
    <row r="364" spans="2:2">
      <c r="B364" s="36">
        <f>Equity_Historical!AA367</f>
        <v>-7.6192560505004038E-3</v>
      </c>
    </row>
    <row r="365" spans="2:2">
      <c r="B365" s="36">
        <f>Equity_Historical!AA368</f>
        <v>-5.6649127262066959E-2</v>
      </c>
    </row>
    <row r="366" spans="2:2">
      <c r="B366" s="36">
        <f>Equity_Historical!AA369</f>
        <v>-0.10231876234611628</v>
      </c>
    </row>
    <row r="367" spans="2:2">
      <c r="B367" s="36">
        <f>Equity_Historical!AA370</f>
        <v>3.4362333466430819E-2</v>
      </c>
    </row>
    <row r="368" spans="2:2">
      <c r="B368" s="36">
        <f>Equity_Historical!AA371</f>
        <v>2.7630380529854306E-2</v>
      </c>
    </row>
    <row r="369" spans="2:2">
      <c r="B369" s="36">
        <f>Equity_Historical!AA372</f>
        <v>9.2809144811536876E-3</v>
      </c>
    </row>
    <row r="370" spans="2:2">
      <c r="B370" s="36">
        <f>Equity_Historical!AA373</f>
        <v>-2.1685176982532833E-2</v>
      </c>
    </row>
    <row r="371" spans="2:2">
      <c r="B371" s="36">
        <f>Equity_Historical!AA374</f>
        <v>-1.4487019472437189E-2</v>
      </c>
    </row>
    <row r="372" spans="2:2">
      <c r="B372" s="36">
        <f>Equity_Historical!AA375</f>
        <v>1.5394156153102098E-2</v>
      </c>
    </row>
    <row r="373" spans="2:2">
      <c r="B373" s="36">
        <f>Equity_Historical!AA376</f>
        <v>5.0956199668070927E-3</v>
      </c>
    </row>
    <row r="374" spans="2:2">
      <c r="B374" s="36">
        <f>Equity_Historical!AA377</f>
        <v>1.0558327613732179E-2</v>
      </c>
    </row>
    <row r="375" spans="2:2">
      <c r="B375" s="36">
        <f>Equity_Historical!AA378</f>
        <v>-6.1217234732124336E-2</v>
      </c>
    </row>
    <row r="376" spans="2:2">
      <c r="B376" s="36">
        <f>Equity_Historical!AA379</f>
        <v>2.1501709094897268E-2</v>
      </c>
    </row>
    <row r="377" spans="2:2">
      <c r="B377" s="36">
        <f>Equity_Historical!AA380</f>
        <v>-5.6335127793977133E-2</v>
      </c>
    </row>
    <row r="378" spans="2:2">
      <c r="B378" s="36">
        <f>Equity_Historical!AA381</f>
        <v>2.6338743831594735E-2</v>
      </c>
    </row>
    <row r="379" spans="2:2">
      <c r="B379" s="36">
        <f>Equity_Historical!AA382</f>
        <v>2.1468201728307254E-2</v>
      </c>
    </row>
    <row r="380" spans="2:2">
      <c r="B380" s="36">
        <f>Equity_Historical!AA383</f>
        <v>-2.6425625889731352E-3</v>
      </c>
    </row>
    <row r="381" spans="2:2">
      <c r="B381" s="36">
        <f>Equity_Historical!AA384</f>
        <v>7.4401764540543164E-3</v>
      </c>
    </row>
    <row r="382" spans="2:2">
      <c r="B382" s="36">
        <f>Equity_Historical!AA385</f>
        <v>2.6316482396468534E-2</v>
      </c>
    </row>
    <row r="383" spans="2:2">
      <c r="B383" s="36">
        <f>Equity_Historical!AA386</f>
        <v>-2.2513058553125038E-2</v>
      </c>
    </row>
    <row r="384" spans="2:2">
      <c r="B384" s="36">
        <f>Equity_Historical!AA387</f>
        <v>-1.6482768668090252E-2</v>
      </c>
    </row>
    <row r="385" spans="2:2">
      <c r="B385" s="36">
        <f>Equity_Historical!AA388</f>
        <v>-2.7906265219734175E-2</v>
      </c>
    </row>
    <row r="386" spans="2:2">
      <c r="B386" s="36">
        <f>Equity_Historical!AA389</f>
        <v>3.3167333016223141E-2</v>
      </c>
    </row>
    <row r="387" spans="2:2">
      <c r="B387" s="36">
        <f>Equity_Historical!AA390</f>
        <v>-4.3436876077758438E-2</v>
      </c>
    </row>
    <row r="388" spans="2:2">
      <c r="B388" s="36">
        <f>Equity_Historical!AA391</f>
        <v>1.3459749589865056E-2</v>
      </c>
    </row>
    <row r="389" spans="2:2">
      <c r="B389" s="36">
        <f>Equity_Historical!AA392</f>
        <v>6.4587188891043323E-3</v>
      </c>
    </row>
    <row r="390" spans="2:2">
      <c r="B390" s="36">
        <f>Equity_Historical!AA393</f>
        <v>-6.4482212575232289E-3</v>
      </c>
    </row>
    <row r="391" spans="2:2">
      <c r="B391" s="36">
        <f>Equity_Historical!AA394</f>
        <v>-3.3911074512058645E-2</v>
      </c>
    </row>
    <row r="392" spans="2:2">
      <c r="B392" s="36">
        <f>Equity_Historical!AA395</f>
        <v>-8.8541197964198161E-3</v>
      </c>
    </row>
    <row r="393" spans="2:2">
      <c r="B393" s="36">
        <f>Equity_Historical!AA396</f>
        <v>2.0983526661773576E-2</v>
      </c>
    </row>
    <row r="394" spans="2:2">
      <c r="B394" s="36">
        <f>Equity_Historical!AA397</f>
        <v>-1.0037666450654114E-2</v>
      </c>
    </row>
    <row r="395" spans="2:2">
      <c r="B395" s="36">
        <f>Equity_Historical!AA398</f>
        <v>-3.1564361043621446E-2</v>
      </c>
    </row>
    <row r="396" spans="2:2">
      <c r="B396" s="36">
        <f>Equity_Historical!AA399</f>
        <v>-1.7904123549791946E-2</v>
      </c>
    </row>
    <row r="397" spans="2:2">
      <c r="B397" s="36">
        <f>Equity_Historical!AA400</f>
        <v>1.4417805736037057E-2</v>
      </c>
    </row>
    <row r="398" spans="2:2">
      <c r="B398" s="36">
        <f>Equity_Historical!AA401</f>
        <v>-1.5776287326856016E-3</v>
      </c>
    </row>
    <row r="399" spans="2:2">
      <c r="B399" s="36">
        <f>Equity_Historical!AA402</f>
        <v>2.0163326373700344E-2</v>
      </c>
    </row>
    <row r="400" spans="2:2">
      <c r="B400" s="36">
        <f>Equity_Historical!AA403</f>
        <v>-6.1135096124953242E-2</v>
      </c>
    </row>
    <row r="401" spans="2:2">
      <c r="B401" s="36">
        <f>Equity_Historical!AA404</f>
        <v>9.101848502612489E-3</v>
      </c>
    </row>
    <row r="402" spans="2:2">
      <c r="B402" s="36">
        <f>Equity_Historical!AA405</f>
        <v>-3.9672278518473943E-2</v>
      </c>
    </row>
    <row r="403" spans="2:2">
      <c r="B403" s="36">
        <f>Equity_Historical!AA406</f>
        <v>2.4184216429436668E-2</v>
      </c>
    </row>
    <row r="404" spans="2:2">
      <c r="B404" s="36">
        <f>Equity_Historical!AA407</f>
        <v>4.0636350261173612E-3</v>
      </c>
    </row>
    <row r="405" spans="2:2">
      <c r="B405" s="36">
        <f>Equity_Historical!AA408</f>
        <v>7.2264160886900269E-3</v>
      </c>
    </row>
    <row r="406" spans="2:2">
      <c r="B406" s="36">
        <f>Equity_Historical!AA409</f>
        <v>2.305228044449251E-2</v>
      </c>
    </row>
    <row r="407" spans="2:2">
      <c r="B407" s="36">
        <f>Equity_Historical!AA410</f>
        <v>-2.247741748325767E-3</v>
      </c>
    </row>
    <row r="408" spans="2:2">
      <c r="B408" s="36">
        <f>Equity_Historical!AA411</f>
        <v>-1.692273403802989E-2</v>
      </c>
    </row>
    <row r="409" spans="2:2">
      <c r="B409" s="36">
        <f>Equity_Historical!AA412</f>
        <v>1.8303458115350744E-2</v>
      </c>
    </row>
    <row r="410" spans="2:2">
      <c r="B410" s="36">
        <f>Equity_Historical!AA413</f>
        <v>-3.2831877733085872E-3</v>
      </c>
    </row>
    <row r="411" spans="2:2">
      <c r="B411" s="36">
        <f>Equity_Historical!AA414</f>
        <v>-1.750668642701101E-4</v>
      </c>
    </row>
    <row r="412" spans="2:2">
      <c r="B412" s="36">
        <f>Equity_Historical!AA415</f>
        <v>-3.2825848696263565E-2</v>
      </c>
    </row>
    <row r="413" spans="2:2">
      <c r="B413" s="36">
        <f>Equity_Historical!AA416</f>
        <v>-6.5311639994078798E-3</v>
      </c>
    </row>
    <row r="414" spans="2:2">
      <c r="B414" s="36">
        <f>Equity_Historical!AA417</f>
        <v>-3.7542866414400973E-2</v>
      </c>
    </row>
    <row r="415" spans="2:2">
      <c r="B415" s="36">
        <f>Equity_Historical!AA418</f>
        <v>7.3902868162930169E-4</v>
      </c>
    </row>
    <row r="416" spans="2:2">
      <c r="B416" s="36">
        <f>Equity_Historical!AA419</f>
        <v>-3.5641726804977722E-2</v>
      </c>
    </row>
    <row r="417" spans="2:2">
      <c r="B417" s="36">
        <f>Equity_Historical!AA420</f>
        <v>-2.7612023720948349E-3</v>
      </c>
    </row>
    <row r="418" spans="2:2">
      <c r="B418" s="36">
        <f>Equity_Historical!AA421</f>
        <v>-1.3580121294732904E-2</v>
      </c>
    </row>
    <row r="419" spans="2:2">
      <c r="B419" s="36">
        <f>Equity_Historical!AA422</f>
        <v>-2.1419177963709776E-2</v>
      </c>
    </row>
    <row r="420" spans="2:2">
      <c r="B420" s="36">
        <f>Equity_Historical!AA423</f>
        <v>1.3102584780822253E-2</v>
      </c>
    </row>
    <row r="421" spans="2:2">
      <c r="B421" s="36">
        <f>Equity_Historical!AA424</f>
        <v>2.6258092576721733E-2</v>
      </c>
    </row>
    <row r="422" spans="2:2">
      <c r="B422" s="36">
        <f>Equity_Historical!AA425</f>
        <v>-3.1861717809736366E-2</v>
      </c>
    </row>
    <row r="423" spans="2:2">
      <c r="B423" s="36">
        <f>Equity_Historical!AA426</f>
        <v>-1.4219352018839327E-2</v>
      </c>
    </row>
    <row r="424" spans="2:2">
      <c r="B424" s="36">
        <f>Equity_Historical!AA427</f>
        <v>5.3544427806045979E-2</v>
      </c>
    </row>
    <row r="425" spans="2:2">
      <c r="B425" s="36">
        <f>Equity_Historical!AA428</f>
        <v>-1.0463078888459671E-2</v>
      </c>
    </row>
    <row r="426" spans="2:2">
      <c r="B426" s="36">
        <f>Equity_Historical!AA429</f>
        <v>1.0100153857545199E-2</v>
      </c>
    </row>
    <row r="427" spans="2:2">
      <c r="B427" s="36">
        <f>Equity_Historical!AA430</f>
        <v>-5.8970275990936835E-2</v>
      </c>
    </row>
    <row r="428" spans="2:2">
      <c r="B428" s="36">
        <f>Equity_Historical!AA431</f>
        <v>-3.8516878387934144E-3</v>
      </c>
    </row>
    <row r="429" spans="2:2">
      <c r="B429" s="36">
        <f>Equity_Historical!AA432</f>
        <v>-2.1709234995145373E-2</v>
      </c>
    </row>
    <row r="430" spans="2:2">
      <c r="B430" s="36">
        <f>Equity_Historical!AA433</f>
        <v>7.6291712014278767E-3</v>
      </c>
    </row>
    <row r="431" spans="2:2">
      <c r="B431" s="36">
        <f>Equity_Historical!AA434</f>
        <v>1.9974653030713149E-2</v>
      </c>
    </row>
    <row r="432" spans="2:2">
      <c r="B432" s="36">
        <f>Equity_Historical!AA435</f>
        <v>1.9934893621131204E-2</v>
      </c>
    </row>
    <row r="433" spans="2:2">
      <c r="B433" s="36">
        <f>Equity_Historical!AA436</f>
        <v>2.4465757268266584E-2</v>
      </c>
    </row>
    <row r="434" spans="2:2">
      <c r="B434" s="36">
        <f>Equity_Historical!AA437</f>
        <v>-5.7999800502286189E-2</v>
      </c>
    </row>
    <row r="435" spans="2:2">
      <c r="B435" s="36">
        <f>Equity_Historical!AA438</f>
        <v>-3.2697098624669185E-2</v>
      </c>
    </row>
    <row r="436" spans="2:2">
      <c r="B436" s="36">
        <f>Equity_Historical!AA439</f>
        <v>-3.6990259621154598E-2</v>
      </c>
    </row>
    <row r="437" spans="2:2">
      <c r="B437" s="36">
        <f>Equity_Historical!AA440</f>
        <v>-3.4947616305670316E-2</v>
      </c>
    </row>
    <row r="438" spans="2:2">
      <c r="B438" s="36">
        <f>Equity_Historical!AA441</f>
        <v>-4.8058461352368145E-2</v>
      </c>
    </row>
    <row r="439" spans="2:2">
      <c r="B439" s="36">
        <f>Equity_Historical!AA442</f>
        <v>-9.055382632473E-3</v>
      </c>
    </row>
    <row r="440" spans="2:2">
      <c r="B440" s="36">
        <f>Equity_Historical!AA443</f>
        <v>2.1534193308902119E-2</v>
      </c>
    </row>
    <row r="441" spans="2:2">
      <c r="B441" s="36">
        <f>Equity_Historical!AA444</f>
        <v>2.0553682908660789E-2</v>
      </c>
    </row>
    <row r="442" spans="2:2">
      <c r="B442" s="36">
        <f>Equity_Historical!AA445</f>
        <v>-3.0569691149396307E-2</v>
      </c>
    </row>
    <row r="443" spans="2:2">
      <c r="B443" s="36">
        <f>Equity_Historical!AA446</f>
        <v>1.1082536665585729E-2</v>
      </c>
    </row>
    <row r="444" spans="2:2">
      <c r="B444" s="36">
        <f>Equity_Historical!AA447</f>
        <v>-1.6277444368914581E-2</v>
      </c>
    </row>
    <row r="445" spans="2:2">
      <c r="B445" s="36">
        <f>Equity_Historical!AA448</f>
        <v>-1.8475157219510877E-2</v>
      </c>
    </row>
    <row r="446" spans="2:2">
      <c r="B446" s="36">
        <f>Equity_Historical!AA449</f>
        <v>2.5193738210813645E-2</v>
      </c>
    </row>
    <row r="447" spans="2:2">
      <c r="B447" s="36">
        <f>Equity_Historical!AA450</f>
        <v>-4.9669472113668383E-3</v>
      </c>
    </row>
    <row r="448" spans="2:2">
      <c r="B448" s="36">
        <f>Equity_Historical!AA451</f>
        <v>1.3637507685261714E-2</v>
      </c>
    </row>
    <row r="449" spans="2:2">
      <c r="B449" s="36">
        <f>Equity_Historical!AA452</f>
        <v>3.6964285441586142E-2</v>
      </c>
    </row>
    <row r="450" spans="2:2">
      <c r="B450" s="36">
        <f>Equity_Historical!AA453</f>
        <v>-1.1836259047402176E-2</v>
      </c>
    </row>
    <row r="451" spans="2:2">
      <c r="B451" s="36">
        <f>Equity_Historical!AA454</f>
        <v>-5.5943645528734546E-3</v>
      </c>
    </row>
    <row r="452" spans="2:2">
      <c r="B452" s="36">
        <f>Equity_Historical!AA455</f>
        <v>-2.8599585145407447E-2</v>
      </c>
    </row>
    <row r="453" spans="2:2">
      <c r="B453" s="36">
        <f>Equity_Historical!AA456</f>
        <v>-1.899244647422231E-2</v>
      </c>
    </row>
    <row r="454" spans="2:2">
      <c r="B454" s="36">
        <f>Equity_Historical!AA457</f>
        <v>3.0469229027295791E-2</v>
      </c>
    </row>
    <row r="455" spans="2:2">
      <c r="B455" s="36">
        <f>Equity_Historical!AA458</f>
        <v>-3.592684817014905E-3</v>
      </c>
    </row>
    <row r="456" spans="2:2">
      <c r="B456" s="36">
        <f>Equity_Historical!AA459</f>
        <v>-2.007913525271637E-2</v>
      </c>
    </row>
    <row r="457" spans="2:2">
      <c r="B457" s="36">
        <f>Equity_Historical!AA460</f>
        <v>2.4943381290442847E-2</v>
      </c>
    </row>
    <row r="458" spans="2:2">
      <c r="B458" s="36">
        <f>Equity_Historical!AA461</f>
        <v>-1.228120190610117E-2</v>
      </c>
    </row>
    <row r="459" spans="2:2">
      <c r="B459" s="36">
        <f>Equity_Historical!AA462</f>
        <v>1.7886417213808275E-2</v>
      </c>
    </row>
    <row r="460" spans="2:2">
      <c r="B460" s="36">
        <f>Equity_Historical!AA463</f>
        <v>4.9903112020534442E-4</v>
      </c>
    </row>
    <row r="461" spans="2:2">
      <c r="B461" s="36">
        <f>Equity_Historical!AA464</f>
        <v>-1.7641249554063852E-2</v>
      </c>
    </row>
    <row r="462" spans="2:2">
      <c r="B462" s="36">
        <f>Equity_Historical!AA465</f>
        <v>-1.4941724692765449E-2</v>
      </c>
    </row>
    <row r="463" spans="2:2">
      <c r="B463" s="36">
        <f>Equity_Historical!AA466</f>
        <v>-2.4154148520245462E-2</v>
      </c>
    </row>
    <row r="464" spans="2:2">
      <c r="B464" s="36">
        <f>Equity_Historical!AA467</f>
        <v>3.5610692331569757E-2</v>
      </c>
    </row>
    <row r="465" spans="2:2">
      <c r="B465" s="36">
        <f>Equity_Historical!AA468</f>
        <v>-4.2926811337999048E-3</v>
      </c>
    </row>
    <row r="466" spans="2:2">
      <c r="B466" s="36">
        <f>Equity_Historical!AA469</f>
        <v>3.3268577916852213E-2</v>
      </c>
    </row>
    <row r="467" spans="2:2">
      <c r="B467" s="36">
        <f>Equity_Historical!AA470</f>
        <v>-1.9548985976992915E-2</v>
      </c>
    </row>
    <row r="468" spans="2:2">
      <c r="B468" s="36">
        <f>Equity_Historical!AA471</f>
        <v>-2.0321439378729877E-3</v>
      </c>
    </row>
    <row r="469" spans="2:2">
      <c r="B469" s="36">
        <f>Equity_Historical!AA472</f>
        <v>3.0162976545248313E-3</v>
      </c>
    </row>
    <row r="470" spans="2:2">
      <c r="B470" s="36">
        <f>Equity_Historical!AA473</f>
        <v>-1.6048140966265161E-2</v>
      </c>
    </row>
    <row r="471" spans="2:2">
      <c r="B471" s="36">
        <f>Equity_Historical!AA474</f>
        <v>9.9357355835233641E-2</v>
      </c>
    </row>
    <row r="472" spans="2:2">
      <c r="B472" s="36">
        <f>Equity_Historical!AA475</f>
        <v>-3.6425963644571797E-2</v>
      </c>
    </row>
    <row r="473" spans="2:2">
      <c r="B473" s="36">
        <f>Equity_Historical!AA476</f>
        <v>2.0397460686390097E-3</v>
      </c>
    </row>
    <row r="474" spans="2:2">
      <c r="B474" s="36">
        <f>Equity_Historical!AA477</f>
        <v>-1.5296085887187533E-2</v>
      </c>
    </row>
    <row r="475" spans="2:2">
      <c r="B475" s="36">
        <f>Equity_Historical!AA478</f>
        <v>3.5459478193689789E-2</v>
      </c>
    </row>
    <row r="476" spans="2:2">
      <c r="B476" s="36">
        <f>Equity_Historical!AA479</f>
        <v>2.9418960893628533E-2</v>
      </c>
    </row>
    <row r="477" spans="2:2">
      <c r="B477" s="36">
        <f>Equity_Historical!AA480</f>
        <v>1.0633597571655079E-2</v>
      </c>
    </row>
    <row r="478" spans="2:2">
      <c r="B478" s="36">
        <f>Equity_Historical!AA481</f>
        <v>-2.357628710695258E-2</v>
      </c>
    </row>
    <row r="479" spans="2:2">
      <c r="B479" s="36">
        <f>Equity_Historical!AA482</f>
        <v>1.1916061761352729E-2</v>
      </c>
    </row>
    <row r="480" spans="2:2">
      <c r="B480" s="36">
        <f>Equity_Historical!AA483</f>
        <v>-3.3795918895730623E-2</v>
      </c>
    </row>
    <row r="481" spans="2:2">
      <c r="B481" s="36">
        <f>Equity_Historical!AA484</f>
        <v>3.3346551649738834E-2</v>
      </c>
    </row>
    <row r="482" spans="2:2">
      <c r="B482" s="36">
        <f>Equity_Historical!AA485</f>
        <v>6.1732602347177971E-2</v>
      </c>
    </row>
    <row r="483" spans="2:2">
      <c r="B483" s="36">
        <f>Equity_Historical!AA486</f>
        <v>-1.974336767910825E-2</v>
      </c>
    </row>
    <row r="484" spans="2:2">
      <c r="B484" s="36">
        <f>Equity_Historical!AA487</f>
        <v>-1.2305993971759424E-2</v>
      </c>
    </row>
    <row r="485" spans="2:2">
      <c r="B485" s="36">
        <f>Equity_Historical!AA488</f>
        <v>-5.4683423030848215E-2</v>
      </c>
    </row>
    <row r="486" spans="2:2">
      <c r="B486" s="36">
        <f>Equity_Historical!AA489</f>
        <v>5.7460336305612356E-2</v>
      </c>
    </row>
    <row r="487" spans="2:2">
      <c r="B487" s="36">
        <f>Equity_Historical!AA490</f>
        <v>-4.3201561765219615E-3</v>
      </c>
    </row>
    <row r="488" spans="2:2">
      <c r="B488" s="36">
        <f>Equity_Historical!AA491</f>
        <v>2.3077939808594232E-2</v>
      </c>
    </row>
    <row r="489" spans="2:2">
      <c r="B489" s="36">
        <f>Equity_Historical!AA492</f>
        <v>4.0930715248381162E-2</v>
      </c>
    </row>
    <row r="490" spans="2:2">
      <c r="B490" s="36">
        <f>Equity_Historical!AA493</f>
        <v>-2.3097716135497208E-2</v>
      </c>
    </row>
    <row r="491" spans="2:2">
      <c r="B491" s="36">
        <f>Equity_Historical!AA494</f>
        <v>1.8611073791470839E-2</v>
      </c>
    </row>
    <row r="492" spans="2:2">
      <c r="B492" s="36">
        <f>Equity_Historical!AA495</f>
        <v>-1.4526336911087893E-2</v>
      </c>
    </row>
    <row r="493" spans="2:2">
      <c r="B493" s="36">
        <f>Equity_Historical!AA496</f>
        <v>3.9959723270491026E-3</v>
      </c>
    </row>
    <row r="494" spans="2:2">
      <c r="B494" s="36">
        <f>Equity_Historical!AA497</f>
        <v>-1.4485953650185571E-2</v>
      </c>
    </row>
    <row r="495" spans="2:2">
      <c r="B495" s="36">
        <f>Equity_Historical!AA498</f>
        <v>-1.9981931106024926E-2</v>
      </c>
    </row>
    <row r="496" spans="2:2">
      <c r="B496" s="36">
        <f>Equity_Historical!AA499</f>
        <v>1.1447449093124673E-2</v>
      </c>
    </row>
    <row r="497" spans="2:2">
      <c r="B497" s="36">
        <f>Equity_Historical!AA500</f>
        <v>1.5165787242091604E-2</v>
      </c>
    </row>
    <row r="498" spans="2:2">
      <c r="B498" s="36">
        <f>Equity_Historical!AA501</f>
        <v>1.0115111698313396E-2</v>
      </c>
    </row>
    <row r="499" spans="2:2">
      <c r="B499" s="36">
        <f>Equity_Historical!AA502</f>
        <v>-8.6505292592717505E-3</v>
      </c>
    </row>
    <row r="500" spans="2:2">
      <c r="B500" s="36">
        <f>Equity_Historical!AA503</f>
        <v>8.3142697005348428E-3</v>
      </c>
    </row>
    <row r="501" spans="2:2">
      <c r="B501" s="36">
        <f>Equity_Historical!AA504</f>
        <v>-1.2605085253734398E-2</v>
      </c>
    </row>
    <row r="502" spans="2:2">
      <c r="B502" s="36">
        <f>Equity_Historical!AA505</f>
        <v>-8.9747332505197598E-3</v>
      </c>
    </row>
    <row r="503" spans="2:2">
      <c r="B503" s="36">
        <f>Equity_Historical!AA506</f>
        <v>4.1603712465312307E-3</v>
      </c>
    </row>
    <row r="504" spans="2:2">
      <c r="B504" s="36">
        <f>Equity_Historical!AA507</f>
        <v>5.1998067502580583E-3</v>
      </c>
    </row>
    <row r="505" spans="2:2">
      <c r="B505" s="36">
        <f>Equity_Historical!AA508</f>
        <v>-3.1675906489191368E-3</v>
      </c>
    </row>
    <row r="506" spans="2:2">
      <c r="B506" s="36">
        <f>Equity_Historical!AA509</f>
        <v>1.652874093061813E-3</v>
      </c>
    </row>
    <row r="507" spans="2:2">
      <c r="B507" s="36">
        <f>Equity_Historical!AA510</f>
        <v>2.0510895339453369E-2</v>
      </c>
    </row>
    <row r="508" spans="2:2">
      <c r="B508" s="36">
        <f>Equity_Historical!AA511</f>
        <v>-2.2707503538622775E-2</v>
      </c>
    </row>
    <row r="509" spans="2:2">
      <c r="B509" s="36">
        <f>Equity_Historical!AA512</f>
        <v>3.975776089842159E-2</v>
      </c>
    </row>
    <row r="510" spans="2:2">
      <c r="B510" s="36">
        <f>Equity_Historical!AA513</f>
        <v>-3.5721724846347336E-3</v>
      </c>
    </row>
    <row r="511" spans="2:2">
      <c r="B511" s="36">
        <f>Equity_Historical!AA514</f>
        <v>3.9979462771968725E-2</v>
      </c>
    </row>
    <row r="512" spans="2:2">
      <c r="B512" s="36">
        <f>Equity_Historical!AA515</f>
        <v>3.9422199815754684E-2</v>
      </c>
    </row>
    <row r="513" spans="2:2">
      <c r="B513" s="36">
        <f>Equity_Historical!AA516</f>
        <v>1.4655263462319643E-2</v>
      </c>
    </row>
    <row r="514" spans="2:2">
      <c r="B514" s="36">
        <f>Equity_Historical!AA517</f>
        <v>2.0622696479022956E-2</v>
      </c>
    </row>
    <row r="515" spans="2:2">
      <c r="B515" s="36">
        <f>Equity_Historical!AA518</f>
        <v>-1.4028699383347665E-2</v>
      </c>
    </row>
    <row r="516" spans="2:2">
      <c r="B516" s="36">
        <f>Equity_Historical!AA519</f>
        <v>-4.5883664414900771E-3</v>
      </c>
    </row>
    <row r="517" spans="2:2">
      <c r="B517" s="36">
        <f>Equity_Historical!AA520</f>
        <v>8.6527801262409384E-3</v>
      </c>
    </row>
    <row r="518" spans="2:2">
      <c r="B518" s="36">
        <f>Equity_Historical!AA521</f>
        <v>1.5050131791184886E-2</v>
      </c>
    </row>
    <row r="519" spans="2:2">
      <c r="B519" s="36">
        <f>Equity_Historical!AA522</f>
        <v>4.2341184738811169E-3</v>
      </c>
    </row>
    <row r="520" spans="2:2">
      <c r="B520" s="36">
        <f>Equity_Historical!AA523</f>
        <v>-5.6306611562804823E-2</v>
      </c>
    </row>
    <row r="521" spans="2:2">
      <c r="B521" s="36">
        <f>Equity_Historical!AA524</f>
        <v>1.7504486438775252E-3</v>
      </c>
    </row>
    <row r="522" spans="2:2">
      <c r="B522" s="36">
        <f>Equity_Historical!AA525</f>
        <v>1.0151516840493688E-2</v>
      </c>
    </row>
    <row r="523" spans="2:2">
      <c r="B523" s="36">
        <f>Equity_Historical!AA526</f>
        <v>5.802032443812952E-4</v>
      </c>
    </row>
    <row r="524" spans="2:2">
      <c r="B524" s="36">
        <f>Equity_Historical!AA527</f>
        <v>5.1873901739445671E-3</v>
      </c>
    </row>
    <row r="525" spans="2:2">
      <c r="B525" s="36">
        <f>Equity_Historical!AA528</f>
        <v>1.0871299823872721E-2</v>
      </c>
    </row>
    <row r="526" spans="2:2">
      <c r="B526" s="36">
        <f>Equity_Historical!AA529</f>
        <v>-1.7581163501586394E-2</v>
      </c>
    </row>
    <row r="527" spans="2:2">
      <c r="B527" s="36">
        <f>Equity_Historical!AA530</f>
        <v>-3.182836435518259E-2</v>
      </c>
    </row>
    <row r="528" spans="2:2">
      <c r="B528" s="36">
        <f>Equity_Historical!AA531</f>
        <v>2.2917051548926651E-2</v>
      </c>
    </row>
    <row r="529" spans="2:2">
      <c r="B529" s="36">
        <f>Equity_Historical!AA532</f>
        <v>-1.1030217083007538E-2</v>
      </c>
    </row>
    <row r="530" spans="2:2">
      <c r="B530" s="36">
        <f>Equity_Historical!AA533</f>
        <v>4.3852016879135203E-2</v>
      </c>
    </row>
    <row r="531" spans="2:2">
      <c r="B531" s="36">
        <f>Equity_Historical!AA534</f>
        <v>9.9172559590173324E-3</v>
      </c>
    </row>
    <row r="532" spans="2:2">
      <c r="B532" s="36">
        <f>Equity_Historical!AA535</f>
        <v>2.576255313367512E-3</v>
      </c>
    </row>
    <row r="533" spans="2:2">
      <c r="B533" s="36">
        <f>Equity_Historical!AA536</f>
        <v>-2.1747379099033882E-2</v>
      </c>
    </row>
    <row r="534" spans="2:2">
      <c r="B534" s="36">
        <f>Equity_Historical!AA537</f>
        <v>-2.1245736888202651E-2</v>
      </c>
    </row>
    <row r="535" spans="2:2">
      <c r="B535" s="36">
        <f>Equity_Historical!AA538</f>
        <v>-2.1146715202671775E-2</v>
      </c>
    </row>
    <row r="536" spans="2:2">
      <c r="B536" s="36">
        <f>Equity_Historical!AA539</f>
        <v>1.061547877944871E-2</v>
      </c>
    </row>
    <row r="537" spans="2:2">
      <c r="B537" s="36">
        <f>Equity_Historical!AA540</f>
        <v>-9.3214665331124401E-3</v>
      </c>
    </row>
    <row r="538" spans="2:2">
      <c r="B538" s="36">
        <f>Equity_Historical!AA541</f>
        <v>2.0650163434091959E-2</v>
      </c>
    </row>
    <row r="539" spans="2:2">
      <c r="B539" s="36">
        <f>Equity_Historical!AA542</f>
        <v>1.5294103514307525E-2</v>
      </c>
    </row>
    <row r="540" spans="2:2">
      <c r="B540" s="36">
        <f>Equity_Historical!AA543</f>
        <v>-4.505312290148468E-2</v>
      </c>
    </row>
    <row r="541" spans="2:2">
      <c r="B541" s="36">
        <f>Equity_Historical!AA544</f>
        <v>-7.0761620383005194E-3</v>
      </c>
    </row>
    <row r="542" spans="2:2">
      <c r="B542" s="36">
        <f>Equity_Historical!AA545</f>
        <v>-1.5698657322846057E-2</v>
      </c>
    </row>
    <row r="543" spans="2:2">
      <c r="B543" s="36">
        <f>Equity_Historical!AA546</f>
        <v>4.8632935586842868E-2</v>
      </c>
    </row>
    <row r="544" spans="2:2">
      <c r="B544" s="36">
        <f>Equity_Historical!AA547</f>
        <v>-3.8008815646722614E-2</v>
      </c>
    </row>
    <row r="545" spans="2:2">
      <c r="B545" s="36">
        <f>Equity_Historical!AA548</f>
        <v>-2.741743656465815E-2</v>
      </c>
    </row>
    <row r="546" spans="2:2">
      <c r="B546" s="36">
        <f>Equity_Historical!AA549</f>
        <v>1.4839005974758148E-2</v>
      </c>
    </row>
    <row r="547" spans="2:2">
      <c r="B547" s="36">
        <f>Equity_Historical!AA550</f>
        <v>-1.8077049444464394E-2</v>
      </c>
    </row>
    <row r="548" spans="2:2">
      <c r="B548" s="36">
        <f>Equity_Historical!AA551</f>
        <v>1.574245612966501E-2</v>
      </c>
    </row>
    <row r="549" spans="2:2">
      <c r="B549" s="36">
        <f>Equity_Historical!AA552</f>
        <v>-5.0493639657877721E-3</v>
      </c>
    </row>
    <row r="550" spans="2:2">
      <c r="B550" s="36">
        <f>Equity_Historical!AA553</f>
        <v>-8.3791249757982078E-3</v>
      </c>
    </row>
    <row r="551" spans="2:2">
      <c r="B551" s="36">
        <f>Equity_Historical!AA554</f>
        <v>-1.8866886532599957E-4</v>
      </c>
    </row>
    <row r="552" spans="2:2">
      <c r="B552" s="36">
        <f>Equity_Historical!AA555</f>
        <v>1.3707132925714766E-2</v>
      </c>
    </row>
    <row r="553" spans="2:2">
      <c r="B553" s="36">
        <f>Equity_Historical!AA556</f>
        <v>1.0373779840382982E-2</v>
      </c>
    </row>
    <row r="554" spans="2:2">
      <c r="B554" s="36">
        <f>Equity_Historical!AA557</f>
        <v>3.2857677888215371E-2</v>
      </c>
    </row>
    <row r="555" spans="2:2">
      <c r="B555" s="36">
        <f>Equity_Historical!AA558</f>
        <v>-9.9429974507295356E-4</v>
      </c>
    </row>
    <row r="556" spans="2:2">
      <c r="B556" s="36">
        <f>Equity_Historical!AA559</f>
        <v>-1.3699223840869459E-2</v>
      </c>
    </row>
    <row r="557" spans="2:2">
      <c r="B557" s="36">
        <f>Equity_Historical!AA560</f>
        <v>-3.6286910443308362E-3</v>
      </c>
    </row>
    <row r="558" spans="2:2">
      <c r="B558" s="36">
        <f>Equity_Historical!AA561</f>
        <v>1.3444921465424245E-2</v>
      </c>
    </row>
    <row r="559" spans="2:2">
      <c r="B559" s="36">
        <f>Equity_Historical!AA562</f>
        <v>-1.6844599072615214E-2</v>
      </c>
    </row>
    <row r="560" spans="2:2">
      <c r="B560" s="36">
        <f>Equity_Historical!AA563</f>
        <v>2.2994505143630536E-4</v>
      </c>
    </row>
    <row r="561" spans="2:2">
      <c r="B561" s="36">
        <f>Equity_Historical!AA564</f>
        <v>3.3100218082973013E-3</v>
      </c>
    </row>
    <row r="562" spans="2:2">
      <c r="B562" s="36">
        <f>Equity_Historical!AA565</f>
        <v>1.050107556661525E-2</v>
      </c>
    </row>
    <row r="563" spans="2:2">
      <c r="B563" s="36">
        <f>Equity_Historical!AA566</f>
        <v>8.5005133543681402E-3</v>
      </c>
    </row>
    <row r="564" spans="2:2">
      <c r="B564" s="36">
        <f>Equity_Historical!AA567</f>
        <v>-7.031729775540712E-3</v>
      </c>
    </row>
    <row r="565" spans="2:2">
      <c r="B565" s="36">
        <f>Equity_Historical!AA568</f>
        <v>5.8421040938024783E-2</v>
      </c>
    </row>
    <row r="566" spans="2:2">
      <c r="B566" s="36">
        <f>Equity_Historical!AA569</f>
        <v>2.2574743455058529E-3</v>
      </c>
    </row>
    <row r="567" spans="2:2">
      <c r="B567" s="36">
        <f>Equity_Historical!AA570</f>
        <v>-2.1486859343162336E-2</v>
      </c>
    </row>
    <row r="568" spans="2:2">
      <c r="B568" s="36">
        <f>Equity_Historical!AA571</f>
        <v>-1.4325198164251636E-2</v>
      </c>
    </row>
    <row r="569" spans="2:2">
      <c r="B569" s="36">
        <f>Equity_Historical!AA572</f>
        <v>2.9263887855842222E-2</v>
      </c>
    </row>
    <row r="570" spans="2:2">
      <c r="B570" s="36">
        <f>Equity_Historical!AA573</f>
        <v>-2.2847368872321375E-3</v>
      </c>
    </row>
    <row r="571" spans="2:2">
      <c r="B571" s="36">
        <f>Equity_Historical!AA574</f>
        <v>-1.7706712115125468E-2</v>
      </c>
    </row>
    <row r="572" spans="2:2">
      <c r="B572" s="36">
        <f>Equity_Historical!AA575</f>
        <v>-9.453416986472125E-4</v>
      </c>
    </row>
    <row r="573" spans="2:2">
      <c r="B573" s="36">
        <f>Equity_Historical!AA576</f>
        <v>-1.9517248335011204E-2</v>
      </c>
    </row>
    <row r="574" spans="2:2">
      <c r="B574" s="36">
        <f>Equity_Historical!AA577</f>
        <v>2.6237810329372288E-3</v>
      </c>
    </row>
    <row r="575" spans="2:2">
      <c r="B575" s="36">
        <f>Equity_Historical!AA578</f>
        <v>4.160072150500493E-3</v>
      </c>
    </row>
    <row r="576" spans="2:2">
      <c r="B576" s="36">
        <f>Equity_Historical!AA579</f>
        <v>9.0167845344080687E-4</v>
      </c>
    </row>
    <row r="577" spans="2:2">
      <c r="B577" s="36">
        <f>Equity_Historical!AA580</f>
        <v>-1.7668876210256328E-3</v>
      </c>
    </row>
    <row r="578" spans="2:2">
      <c r="B578" s="36">
        <f>Equity_Historical!AA581</f>
        <v>1.6753276821596434E-2</v>
      </c>
    </row>
    <row r="579" spans="2:2">
      <c r="B579" s="36">
        <f>Equity_Historical!AA582</f>
        <v>4.3721981321330158E-4</v>
      </c>
    </row>
    <row r="580" spans="2:2">
      <c r="B580" s="36">
        <f>Equity_Historical!AA583</f>
        <v>-6.5781528096061671E-5</v>
      </c>
    </row>
    <row r="581" spans="2:2">
      <c r="B581" s="36">
        <f>Equity_Historical!AA584</f>
        <v>-3.5627833557987446E-4</v>
      </c>
    </row>
    <row r="582" spans="2:2">
      <c r="B582" s="36">
        <f>Equity_Historical!AA585</f>
        <v>1.9949633316368742E-2</v>
      </c>
    </row>
    <row r="583" spans="2:2">
      <c r="B583" s="36">
        <f>Equity_Historical!AA586</f>
        <v>-1.3307099863064843E-2</v>
      </c>
    </row>
    <row r="584" spans="2:2">
      <c r="B584" s="36">
        <f>Equity_Historical!AA587</f>
        <v>1.7543852577527712E-2</v>
      </c>
    </row>
    <row r="585" spans="2:2">
      <c r="B585" s="36">
        <f>Equity_Historical!AA588</f>
        <v>-9.0705686265065682E-3</v>
      </c>
    </row>
    <row r="586" spans="2:2">
      <c r="B586" s="36">
        <f>Equity_Historical!AA589</f>
        <v>7.2086849778900206E-3</v>
      </c>
    </row>
    <row r="587" spans="2:2">
      <c r="B587" s="36">
        <f>Equity_Historical!AA590</f>
        <v>1.3853152591377427E-2</v>
      </c>
    </row>
    <row r="588" spans="2:2">
      <c r="B588" s="36">
        <f>Equity_Historical!AA591</f>
        <v>2.3557285411775347E-3</v>
      </c>
    </row>
    <row r="589" spans="2:2">
      <c r="B589" s="36">
        <f>Equity_Historical!AA592</f>
        <v>4.2089308685248246E-3</v>
      </c>
    </row>
    <row r="590" spans="2:2">
      <c r="B590" s="36">
        <f>Equity_Historical!AA593</f>
        <v>2.4611362691439823E-3</v>
      </c>
    </row>
    <row r="591" spans="2:2">
      <c r="B591" s="36">
        <f>Equity_Historical!AA594</f>
        <v>2.0868011704436463E-3</v>
      </c>
    </row>
    <row r="592" spans="2:2">
      <c r="B592" s="36">
        <f>Equity_Historical!AA595</f>
        <v>2.5878156113468331E-2</v>
      </c>
    </row>
    <row r="593" spans="2:2">
      <c r="B593" s="36">
        <f>Equity_Historical!AA596</f>
        <v>-2.9866947502495383E-2</v>
      </c>
    </row>
    <row r="594" spans="2:2">
      <c r="B594" s="36">
        <f>Equity_Historical!AA597</f>
        <v>2.2580920375591059E-2</v>
      </c>
    </row>
    <row r="595" spans="2:2">
      <c r="B595" s="36">
        <f>Equity_Historical!AA598</f>
        <v>-7.8023143023951396E-3</v>
      </c>
    </row>
    <row r="596" spans="2:2">
      <c r="B596" s="36">
        <f>Equity_Historical!AA599</f>
        <v>4.9435206011783951E-3</v>
      </c>
    </row>
    <row r="597" spans="2:2">
      <c r="B597" s="36">
        <f>Equity_Historical!AA600</f>
        <v>-1.976002549421713E-2</v>
      </c>
    </row>
    <row r="598" spans="2:2">
      <c r="B598" s="36">
        <f>Equity_Historical!AA601</f>
        <v>1.0028367854795165E-2</v>
      </c>
    </row>
    <row r="599" spans="2:2">
      <c r="B599" s="36">
        <f>Equity_Historical!AA602</f>
        <v>2.4671830281828275E-2</v>
      </c>
    </row>
    <row r="600" spans="2:2">
      <c r="B600" s="36">
        <f>Equity_Historical!AA603</f>
        <v>2.1287819189602403E-2</v>
      </c>
    </row>
    <row r="601" spans="2:2">
      <c r="B601" s="36">
        <f>Equity_Historical!AA604</f>
        <v>1.3783513052221481E-2</v>
      </c>
    </row>
    <row r="602" spans="2:2">
      <c r="B602" s="36">
        <f>Equity_Historical!AA605</f>
        <v>4.2347227566485908E-3</v>
      </c>
    </row>
    <row r="603" spans="2:2">
      <c r="B603" s="36">
        <f>Equity_Historical!AA606</f>
        <v>1.3535725304105344E-2</v>
      </c>
    </row>
    <row r="604" spans="2:2">
      <c r="B604" s="36">
        <f>Equity_Historical!AA607</f>
        <v>-5.5608415312797697E-3</v>
      </c>
    </row>
    <row r="605" spans="2:2">
      <c r="B605" s="36">
        <f>Equity_Historical!AA608</f>
        <v>2.6769344080729618E-2</v>
      </c>
    </row>
    <row r="606" spans="2:2">
      <c r="B606" s="36">
        <f>Equity_Historical!AA609</f>
        <v>-3.0978820021984359E-2</v>
      </c>
    </row>
    <row r="607" spans="2:2">
      <c r="B607" s="36">
        <f>Equity_Historical!AA610</f>
        <v>1.6780784541852986E-2</v>
      </c>
    </row>
    <row r="608" spans="2:2">
      <c r="B608" s="36">
        <f>Equity_Historical!AA611</f>
        <v>1.6334823296178736E-2</v>
      </c>
    </row>
    <row r="609" spans="2:2">
      <c r="B609" s="36">
        <f>Equity_Historical!AA612</f>
        <v>-6.1965637886173333E-6</v>
      </c>
    </row>
    <row r="610" spans="2:2">
      <c r="B610" s="36">
        <f>Equity_Historical!AA613</f>
        <v>2.8176290189171869E-2</v>
      </c>
    </row>
    <row r="611" spans="2:2">
      <c r="B611" s="36">
        <f>Equity_Historical!AA614</f>
        <v>2.3035722240956742E-2</v>
      </c>
    </row>
    <row r="612" spans="2:2">
      <c r="B612" s="36">
        <f>Equity_Historical!AA615</f>
        <v>3.3107779426026591E-3</v>
      </c>
    </row>
    <row r="613" spans="2:2">
      <c r="B613" s="36">
        <f>Equity_Historical!AA616</f>
        <v>1.4025082572064664E-2</v>
      </c>
    </row>
    <row r="614" spans="2:2">
      <c r="B614" s="36">
        <f>Equity_Historical!AA617</f>
        <v>2.502137039464575E-3</v>
      </c>
    </row>
    <row r="615" spans="2:2">
      <c r="B615" s="36">
        <f>Equity_Historical!AA618</f>
        <v>-2.1905737319677897E-3</v>
      </c>
    </row>
    <row r="616" spans="2:2">
      <c r="B616" s="36">
        <f>Equity_Historical!AA619</f>
        <v>1.4151483695561608E-2</v>
      </c>
    </row>
    <row r="617" spans="2:2">
      <c r="B617" s="36">
        <f>Equity_Historical!AA620</f>
        <v>7.8757951205218994E-3</v>
      </c>
    </row>
    <row r="618" spans="2:2">
      <c r="B618" s="36">
        <f>Equity_Historical!AA621</f>
        <v>-1.3730423871859411E-2</v>
      </c>
    </row>
    <row r="619" spans="2:2">
      <c r="B619" s="36">
        <f>Equity_Historical!AA622</f>
        <v>1.8518177662819133E-3</v>
      </c>
    </row>
    <row r="620" spans="2:2">
      <c r="B620" s="36">
        <f>Equity_Historical!AA623</f>
        <v>8.9873143618526743E-4</v>
      </c>
    </row>
    <row r="621" spans="2:2">
      <c r="B621" s="36">
        <f>Equity_Historical!AA624</f>
        <v>-1.5305329500085915E-2</v>
      </c>
    </row>
    <row r="622" spans="2:2">
      <c r="B622" s="36">
        <f>Equity_Historical!AA625</f>
        <v>-1.5276367382206387E-2</v>
      </c>
    </row>
    <row r="623" spans="2:2">
      <c r="B623" s="36">
        <f>Equity_Historical!AA626</f>
        <v>-3.1175846633074149E-2</v>
      </c>
    </row>
    <row r="624" spans="2:2">
      <c r="B624" s="36">
        <f>Equity_Historical!AA627</f>
        <v>1.0154502708332843E-2</v>
      </c>
    </row>
    <row r="625" spans="2:2">
      <c r="B625" s="36">
        <f>Equity_Historical!AA628</f>
        <v>-9.2076988736635272E-3</v>
      </c>
    </row>
    <row r="626" spans="2:2">
      <c r="B626" s="36">
        <f>Equity_Historical!AA629</f>
        <v>-1.5472005410211796E-2</v>
      </c>
    </row>
    <row r="627" spans="2:2">
      <c r="B627" s="36">
        <f>Equity_Historical!AA630</f>
        <v>3.2149222506573927E-3</v>
      </c>
    </row>
    <row r="628" spans="2:2">
      <c r="B628" s="36">
        <f>Equity_Historical!AA631</f>
        <v>1.2252552503033786E-2</v>
      </c>
    </row>
    <row r="629" spans="2:2">
      <c r="B629" s="36">
        <f>Equity_Historical!AA632</f>
        <v>1.2710334583763781E-2</v>
      </c>
    </row>
    <row r="630" spans="2:2">
      <c r="B630" s="36">
        <f>Equity_Historical!AA633</f>
        <v>5.5108079119563346E-3</v>
      </c>
    </row>
    <row r="631" spans="2:2">
      <c r="B631" s="36">
        <f>Equity_Historical!AA634</f>
        <v>1.8309885581064937E-4</v>
      </c>
    </row>
    <row r="632" spans="2:2">
      <c r="B632" s="36">
        <f>Equity_Historical!AA635</f>
        <v>9.1389921431446891E-3</v>
      </c>
    </row>
    <row r="633" spans="2:2">
      <c r="B633" s="36">
        <f>Equity_Historical!AA636</f>
        <v>1.2258001731357698E-2</v>
      </c>
    </row>
    <row r="634" spans="2:2">
      <c r="B634" s="36">
        <f>Equity_Historical!AA637</f>
        <v>-1.9655409092408434E-2</v>
      </c>
    </row>
    <row r="635" spans="2:2">
      <c r="B635" s="36">
        <f>Equity_Historical!AA638</f>
        <v>-3.6293630789185662E-3</v>
      </c>
    </row>
    <row r="636" spans="2:2">
      <c r="B636" s="36">
        <f>Equity_Historical!AA639</f>
        <v>4.7060076395313358E-3</v>
      </c>
    </row>
    <row r="637" spans="2:2">
      <c r="B637" s="36">
        <f>Equity_Historical!AA640</f>
        <v>2.2263283648222429E-2</v>
      </c>
    </row>
    <row r="638" spans="2:2">
      <c r="B638" s="36">
        <f>Equity_Historical!AA641</f>
        <v>5.8615129618656316E-3</v>
      </c>
    </row>
    <row r="639" spans="2:2">
      <c r="B639" s="36">
        <f>Equity_Historical!AA642</f>
        <v>-6.3001726709977978E-3</v>
      </c>
    </row>
    <row r="640" spans="2:2">
      <c r="B640" s="36">
        <f>Equity_Historical!AA643</f>
        <v>1.3171187766453804E-2</v>
      </c>
    </row>
    <row r="641" spans="2:2">
      <c r="B641" s="36">
        <f>Equity_Historical!AA644</f>
        <v>-4.0654250585861621E-3</v>
      </c>
    </row>
    <row r="642" spans="2:2">
      <c r="B642" s="36">
        <f>Equity_Historical!AA645</f>
        <v>-4.3232693091990147E-2</v>
      </c>
    </row>
    <row r="643" spans="2:2">
      <c r="B643" s="36">
        <f>Equity_Historical!AA646</f>
        <v>-4.0665463397721695E-2</v>
      </c>
    </row>
    <row r="644" spans="2:2">
      <c r="B644" s="36">
        <f>Equity_Historical!AA647</f>
        <v>5.1712446563679688E-3</v>
      </c>
    </row>
    <row r="645" spans="2:2">
      <c r="B645" s="36">
        <f>Equity_Historical!AA648</f>
        <v>1.414692445000377E-2</v>
      </c>
    </row>
    <row r="646" spans="2:2">
      <c r="B646" s="36">
        <f>Equity_Historical!AA649</f>
        <v>2.2833742022886638E-2</v>
      </c>
    </row>
    <row r="647" spans="2:2">
      <c r="B647" s="36">
        <f>Equity_Historical!AA650</f>
        <v>-1.4924928700067754E-2</v>
      </c>
    </row>
    <row r="648" spans="2:2">
      <c r="B648" s="36">
        <f>Equity_Historical!AA651</f>
        <v>2.3829857932721757E-2</v>
      </c>
    </row>
    <row r="649" spans="2:2">
      <c r="B649" s="36">
        <f>Equity_Historical!AA652</f>
        <v>-8.9411519131032263E-3</v>
      </c>
    </row>
    <row r="650" spans="2:2">
      <c r="B650" s="36">
        <f>Equity_Historical!AA653</f>
        <v>-1.3047026780936605E-3</v>
      </c>
    </row>
    <row r="651" spans="2:2">
      <c r="B651" s="36">
        <f>Equity_Historical!AA654</f>
        <v>-7.692646013929277E-3</v>
      </c>
    </row>
    <row r="652" spans="2:2">
      <c r="B652" s="36">
        <f>Equity_Historical!AA655</f>
        <v>-1.5517239171915295E-2</v>
      </c>
    </row>
    <row r="653" spans="2:2">
      <c r="B653" s="36">
        <f>Equity_Historical!AA656</f>
        <v>1.0857777902607228E-2</v>
      </c>
    </row>
    <row r="654" spans="2:2">
      <c r="B654" s="36">
        <f>Equity_Historical!AA657</f>
        <v>-1.6690726201283469E-2</v>
      </c>
    </row>
    <row r="655" spans="2:2">
      <c r="B655" s="36">
        <f>Equity_Historical!AA658</f>
        <v>1.2158099161453731E-3</v>
      </c>
    </row>
    <row r="656" spans="2:2">
      <c r="B656" s="36">
        <f>Equity_Historical!AA659</f>
        <v>-1.2242042391144193E-2</v>
      </c>
    </row>
    <row r="657" spans="2:2">
      <c r="B657" s="36">
        <f>Equity_Historical!AA660</f>
        <v>2.87898413649368E-2</v>
      </c>
    </row>
    <row r="658" spans="2:2">
      <c r="B658" s="36">
        <f>Equity_Historical!AA661</f>
        <v>-2.6583443754014648E-2</v>
      </c>
    </row>
    <row r="659" spans="2:2">
      <c r="B659" s="36">
        <f>Equity_Historical!AA662</f>
        <v>-1.8321622481501914E-3</v>
      </c>
    </row>
    <row r="660" spans="2:2">
      <c r="B660" s="36">
        <f>Equity_Historical!AA663</f>
        <v>-1.3256497845696366E-3</v>
      </c>
    </row>
    <row r="661" spans="2:2">
      <c r="B661" s="36">
        <f>Equity_Historical!AA664</f>
        <v>1.0230556341234006E-2</v>
      </c>
    </row>
    <row r="662" spans="2:2">
      <c r="B662" s="36">
        <f>Equity_Historical!AA665</f>
        <v>-1.1313199530335168E-2</v>
      </c>
    </row>
    <row r="663" spans="2:2">
      <c r="B663" s="36">
        <f>Equity_Historical!AA666</f>
        <v>-3.1988434299095418E-3</v>
      </c>
    </row>
    <row r="664" spans="2:2">
      <c r="B664" s="36">
        <f>Equity_Historical!AA667</f>
        <v>5.1831175090476488E-3</v>
      </c>
    </row>
    <row r="665" spans="2:2">
      <c r="B665" s="36">
        <f>Equity_Historical!AA668</f>
        <v>-1.7393938199322716E-2</v>
      </c>
    </row>
    <row r="666" spans="2:2">
      <c r="B666" s="36">
        <f>Equity_Historical!AA669</f>
        <v>2.346392847227606E-2</v>
      </c>
    </row>
    <row r="667" spans="2:2">
      <c r="B667" s="36">
        <f>Equity_Historical!AA670</f>
        <v>1.7488703957086828E-2</v>
      </c>
    </row>
    <row r="668" spans="2:2">
      <c r="B668" s="36">
        <f>Equity_Historical!AA671</f>
        <v>-9.2432308858042891E-4</v>
      </c>
    </row>
    <row r="669" spans="2:2">
      <c r="B669" s="36">
        <f>Equity_Historical!AA672</f>
        <v>-2.4578854245082479E-3</v>
      </c>
    </row>
    <row r="670" spans="2:2">
      <c r="B670" s="36">
        <f>Equity_Historical!AA673</f>
        <v>-8.7770385689844577E-3</v>
      </c>
    </row>
    <row r="671" spans="2:2">
      <c r="B671" s="36">
        <f>Equity_Historical!AA674</f>
        <v>-1.7871813606129341E-2</v>
      </c>
    </row>
    <row r="672" spans="2:2">
      <c r="B672" s="36">
        <f>Equity_Historical!AA675</f>
        <v>2.7476371317941575E-2</v>
      </c>
    </row>
    <row r="673" spans="2:2">
      <c r="B673" s="36">
        <f>Equity_Historical!AA676</f>
        <v>-8.951371007226934E-3</v>
      </c>
    </row>
    <row r="674" spans="2:2">
      <c r="B674" s="36">
        <f>Equity_Historical!AA677</f>
        <v>3.7749761004345454E-3</v>
      </c>
    </row>
    <row r="675" spans="2:2">
      <c r="B675" s="36">
        <f>Equity_Historical!AA678</f>
        <v>3.614011971078245E-3</v>
      </c>
    </row>
    <row r="676" spans="2:2">
      <c r="B676" s="36">
        <f>Equity_Historical!AA679</f>
        <v>1.8624489362955098E-2</v>
      </c>
    </row>
    <row r="677" spans="2:2">
      <c r="B677" s="36">
        <f>Equity_Historical!AA680</f>
        <v>-2.7802181002239919E-2</v>
      </c>
    </row>
    <row r="678" spans="2:2">
      <c r="B678" s="36">
        <f>Equity_Historical!AA681</f>
        <v>2.0562795047251302E-2</v>
      </c>
    </row>
    <row r="679" spans="2:2">
      <c r="B679" s="36">
        <f>Equity_Historical!AA682</f>
        <v>-5.0265645688054843E-3</v>
      </c>
    </row>
    <row r="680" spans="2:2">
      <c r="B680" s="36">
        <f>Equity_Historical!AA683</f>
        <v>-3.8133721380924808E-3</v>
      </c>
    </row>
    <row r="681" spans="2:2">
      <c r="B681" s="36">
        <f>Equity_Historical!AA684</f>
        <v>-6.4294760710829919E-3</v>
      </c>
    </row>
    <row r="682" spans="2:2">
      <c r="B682" s="36">
        <f>Equity_Historical!AA685</f>
        <v>2.0501397958402424E-2</v>
      </c>
    </row>
    <row r="683" spans="2:2">
      <c r="B683" s="36">
        <f>Equity_Historical!AA686</f>
        <v>-1.8778022062027069E-2</v>
      </c>
    </row>
    <row r="684" spans="2:2">
      <c r="B684" s="36">
        <f>Equity_Historical!AA687</f>
        <v>3.0408872109465628E-2</v>
      </c>
    </row>
    <row r="685" spans="2:2">
      <c r="B685" s="36">
        <f>Equity_Historical!AA688</f>
        <v>1.5230000184540349E-2</v>
      </c>
    </row>
    <row r="686" spans="2:2">
      <c r="B686" s="36">
        <f>Equity_Historical!AA689</f>
        <v>-1.2265530773434849E-2</v>
      </c>
    </row>
    <row r="687" spans="2:2">
      <c r="B687" s="36">
        <f>Equity_Historical!AA690</f>
        <v>-2.3289427880939722E-2</v>
      </c>
    </row>
    <row r="688" spans="2:2">
      <c r="B688" s="36">
        <f>Equity_Historical!AA691</f>
        <v>7.9764402646938758E-5</v>
      </c>
    </row>
    <row r="689" spans="2:2">
      <c r="B689" s="36">
        <f>Equity_Historical!AA692</f>
        <v>2.2969194897044638E-2</v>
      </c>
    </row>
    <row r="690" spans="2:2">
      <c r="B690" s="36">
        <f>Equity_Historical!AA693</f>
        <v>-9.8925250440916029E-3</v>
      </c>
    </row>
    <row r="691" spans="2:2">
      <c r="B691" s="36">
        <f>Equity_Historical!AA694</f>
        <v>-8.9665178962451686E-3</v>
      </c>
    </row>
    <row r="692" spans="2:2">
      <c r="B692" s="36">
        <f>Equity_Historical!AA695</f>
        <v>1.4465041470293016E-2</v>
      </c>
    </row>
    <row r="693" spans="2:2">
      <c r="B693" s="36">
        <f>Equity_Historical!AA696</f>
        <v>-3.0633198630204386E-2</v>
      </c>
    </row>
    <row r="694" spans="2:2">
      <c r="B694" s="36">
        <f>Equity_Historical!AA697</f>
        <v>3.0950863523147472E-3</v>
      </c>
    </row>
    <row r="695" spans="2:2">
      <c r="B695" s="36">
        <f>Equity_Historical!AA698</f>
        <v>1.6241369425751204E-3</v>
      </c>
    </row>
    <row r="696" spans="2:2">
      <c r="B696" s="36">
        <f>Equity_Historical!AA699</f>
        <v>2.3099579331560427E-2</v>
      </c>
    </row>
    <row r="697" spans="2:2">
      <c r="B697" s="36">
        <f>Equity_Historical!AA700</f>
        <v>1.9265630178817501E-2</v>
      </c>
    </row>
    <row r="698" spans="2:2">
      <c r="B698" s="36">
        <f>Equity_Historical!AA701</f>
        <v>1.6182436444746914E-2</v>
      </c>
    </row>
    <row r="699" spans="2:2">
      <c r="B699" s="36">
        <f>Equity_Historical!AA702</f>
        <v>-5.5940668661396903E-3</v>
      </c>
    </row>
    <row r="700" spans="2:2">
      <c r="B700" s="36">
        <f>Equity_Historical!AA703</f>
        <v>-4.2550158410390518E-3</v>
      </c>
    </row>
    <row r="701" spans="2:2">
      <c r="B701" s="36">
        <f>Equity_Historical!AA704</f>
        <v>2.336956478317265E-3</v>
      </c>
    </row>
    <row r="702" spans="2:2">
      <c r="B702" s="36">
        <f>Equity_Historical!AA705</f>
        <v>3.7435696228476402E-3</v>
      </c>
    </row>
    <row r="703" spans="2:2">
      <c r="B703" s="36">
        <f>Equity_Historical!AA706</f>
        <v>2.758559793453139E-3</v>
      </c>
    </row>
    <row r="704" spans="2:2">
      <c r="B704" s="36">
        <f>Equity_Historical!AA707</f>
        <v>-1.1925719381255487E-2</v>
      </c>
    </row>
    <row r="705" spans="2:2">
      <c r="B705" s="36">
        <f>Equity_Historical!AA708</f>
        <v>4.3404946076603459E-2</v>
      </c>
    </row>
    <row r="706" spans="2:2">
      <c r="B706" s="36">
        <f>Equity_Historical!AA709</f>
        <v>1.738830423847107E-2</v>
      </c>
    </row>
    <row r="707" spans="2:2">
      <c r="B707" s="36">
        <f>Equity_Historical!AA710</f>
        <v>-3.5420149910761695E-4</v>
      </c>
    </row>
    <row r="708" spans="2:2">
      <c r="B708" s="36">
        <f>Equity_Historical!AA711</f>
        <v>5.4917297261768035E-3</v>
      </c>
    </row>
    <row r="709" spans="2:2">
      <c r="B709" s="36">
        <f>Equity_Historical!AA712</f>
        <v>2.0419833446200603E-2</v>
      </c>
    </row>
    <row r="710" spans="2:2">
      <c r="B710" s="36">
        <f>Equity_Historical!AA713</f>
        <v>-1.2552767536701382E-2</v>
      </c>
    </row>
    <row r="711" spans="2:2">
      <c r="B711" s="36">
        <f>Equity_Historical!AA714</f>
        <v>2.5333490896819764E-2</v>
      </c>
    </row>
    <row r="712" spans="2:2">
      <c r="B712" s="36">
        <f>Equity_Historical!AA715</f>
        <v>-1.9584465490454891E-2</v>
      </c>
    </row>
    <row r="713" spans="2:2">
      <c r="B713" s="36">
        <f>Equity_Historical!AA716</f>
        <v>3.8027854646887252E-2</v>
      </c>
    </row>
    <row r="714" spans="2:2">
      <c r="B714" s="36">
        <f>Equity_Historical!AA717</f>
        <v>-3.8709296144296919E-2</v>
      </c>
    </row>
    <row r="715" spans="2:2">
      <c r="B715" s="36">
        <f>Equity_Historical!AA718</f>
        <v>-1.3584319204109395E-2</v>
      </c>
    </row>
    <row r="716" spans="2:2">
      <c r="B716" s="36">
        <f>Equity_Historical!AA719</f>
        <v>6.3740598635317249E-3</v>
      </c>
    </row>
    <row r="717" spans="2:2">
      <c r="B717" s="36">
        <f>Equity_Historical!AA720</f>
        <v>-1.6328096362922068E-2</v>
      </c>
    </row>
    <row r="718" spans="2:2">
      <c r="B718" s="36">
        <f>Equity_Historical!AA721</f>
        <v>6.2551527470012622E-2</v>
      </c>
    </row>
    <row r="719" spans="2:2">
      <c r="B719" s="36">
        <f>Equity_Historical!AA722</f>
        <v>3.5630479856346028E-2</v>
      </c>
    </row>
    <row r="720" spans="2:2">
      <c r="B720" s="36">
        <f>Equity_Historical!AA723</f>
        <v>-2.2151538650304944E-2</v>
      </c>
    </row>
    <row r="721" spans="2:2">
      <c r="B721" s="36">
        <f>Equity_Historical!AA724</f>
        <v>-5.2117173730109106E-3</v>
      </c>
    </row>
    <row r="722" spans="2:2">
      <c r="B722" s="36">
        <f>Equity_Historical!AA725</f>
        <v>-6.9731354942852552E-3</v>
      </c>
    </row>
    <row r="723" spans="2:2">
      <c r="B723" s="36">
        <f>Equity_Historical!AA726</f>
        <v>2.568640413232999E-2</v>
      </c>
    </row>
    <row r="724" spans="2:2">
      <c r="B724" s="36">
        <f>Equity_Historical!AA727</f>
        <v>-2.3808149656825942E-2</v>
      </c>
    </row>
    <row r="725" spans="2:2">
      <c r="B725" s="36">
        <f>Equity_Historical!AA728</f>
        <v>-3.3112649209611086E-3</v>
      </c>
    </row>
    <row r="726" spans="2:2">
      <c r="B726" s="36">
        <f>Equity_Historical!AA729</f>
        <v>-1.3526174484305138E-2</v>
      </c>
    </row>
    <row r="727" spans="2:2">
      <c r="B727" s="36">
        <f>Equity_Historical!AA730</f>
        <v>-5.9021378155000144E-2</v>
      </c>
    </row>
    <row r="728" spans="2:2">
      <c r="B728" s="36">
        <f>Equity_Historical!AA731</f>
        <v>-1.2009361519893274E-2</v>
      </c>
    </row>
    <row r="729" spans="2:2">
      <c r="B729" s="36">
        <f>Equity_Historical!AA732</f>
        <v>2.4073563669177577E-2</v>
      </c>
    </row>
    <row r="730" spans="2:2">
      <c r="B730" s="36">
        <f>Equity_Historical!AA733</f>
        <v>-3.4019784068167044E-3</v>
      </c>
    </row>
    <row r="731" spans="2:2">
      <c r="B731" s="36">
        <f>Equity_Historical!AA734</f>
        <v>7.8582393131165287E-3</v>
      </c>
    </row>
    <row r="732" spans="2:2">
      <c r="B732" s="36">
        <f>Equity_Historical!AA735</f>
        <v>-1.0103571581217143E-2</v>
      </c>
    </row>
    <row r="733" spans="2:2">
      <c r="B733" s="36">
        <f>Equity_Historical!AA736</f>
        <v>2.6704716935438421E-2</v>
      </c>
    </row>
    <row r="734" spans="2:2">
      <c r="B734" s="36">
        <f>Equity_Historical!AA737</f>
        <v>-3.3740334076052092E-2</v>
      </c>
    </row>
    <row r="735" spans="2:2">
      <c r="B735" s="36">
        <f>Equity_Historical!AA738</f>
        <v>-3.6415662089094546E-2</v>
      </c>
    </row>
    <row r="736" spans="2:2">
      <c r="B736" s="36">
        <f>Equity_Historical!AA739</f>
        <v>3.7406840578015285E-2</v>
      </c>
    </row>
    <row r="737" spans="2:2">
      <c r="B737" s="36">
        <f>Equity_Historical!AA740</f>
        <v>-3.0687662075440155E-2</v>
      </c>
    </row>
    <row r="738" spans="2:2">
      <c r="B738" s="36">
        <f>Equity_Historical!AA741</f>
        <v>-4.6559233971597818E-3</v>
      </c>
    </row>
    <row r="739" spans="2:2">
      <c r="B739" s="36">
        <f>Equity_Historical!AA742</f>
        <v>2.6056590979463258E-2</v>
      </c>
    </row>
    <row r="740" spans="2:2">
      <c r="B740" s="36">
        <f>Equity_Historical!AA743</f>
        <v>-3.076708870896277E-3</v>
      </c>
    </row>
    <row r="741" spans="2:2">
      <c r="B741" s="36">
        <f>Equity_Historical!AA744</f>
        <v>1.1668225128535024E-3</v>
      </c>
    </row>
    <row r="742" spans="2:2">
      <c r="B742" s="36">
        <f>Equity_Historical!AA745</f>
        <v>3.2178156677404153E-2</v>
      </c>
    </row>
    <row r="743" spans="2:2">
      <c r="B743" s="36">
        <f>Equity_Historical!AA746</f>
        <v>-4.8765349762571204E-3</v>
      </c>
    </row>
    <row r="744" spans="2:2">
      <c r="B744" s="36">
        <f>Equity_Historical!AA747</f>
        <v>-1.2030715848766679E-2</v>
      </c>
    </row>
    <row r="745" spans="2:2">
      <c r="B745" s="36">
        <f>Equity_Historical!AA748</f>
        <v>2.1720847203056982E-2</v>
      </c>
    </row>
    <row r="746" spans="2:2">
      <c r="B746" s="36">
        <f>Equity_Historical!AA749</f>
        <v>-8.9729218033775121E-3</v>
      </c>
    </row>
    <row r="747" spans="2:2">
      <c r="B747" s="36">
        <f>Equity_Historical!AA750</f>
        <v>1.5008340520957933E-3</v>
      </c>
    </row>
    <row r="748" spans="2:2">
      <c r="B748" s="36">
        <f>Equity_Historical!AA751</f>
        <v>1.7771225306263377E-2</v>
      </c>
    </row>
    <row r="749" spans="2:2">
      <c r="B749" s="36">
        <f>Equity_Historical!AA752</f>
        <v>9.5371002410069433E-3</v>
      </c>
    </row>
    <row r="750" spans="2:2">
      <c r="B750" s="36">
        <f>Equity_Historical!AA753</f>
        <v>-2.9830883868187295E-2</v>
      </c>
    </row>
    <row r="751" spans="2:2">
      <c r="B751" s="36">
        <f>Equity_Historical!AA754</f>
        <v>-6.1466650005797228E-3</v>
      </c>
    </row>
    <row r="752" spans="2:2">
      <c r="B752" s="36">
        <f>Equity_Historical!AA755</f>
        <v>3.1248784270939828E-3</v>
      </c>
    </row>
    <row r="753" spans="2:2">
      <c r="B753" s="36">
        <f>Equity_Historical!AA756</f>
        <v>2.4640471632263055E-2</v>
      </c>
    </row>
    <row r="754" spans="2:2">
      <c r="B754" s="36">
        <f>Equity_Historical!AA757</f>
        <v>3.5416489601940611E-3</v>
      </c>
    </row>
    <row r="755" spans="2:2">
      <c r="B755" s="36">
        <f>Equity_Historical!AA758</f>
        <v>3.3226763471077017E-2</v>
      </c>
    </row>
    <row r="756" spans="2:2">
      <c r="B756" s="36">
        <f>Equity_Historical!AA759</f>
        <v>1.2361649055434848E-2</v>
      </c>
    </row>
    <row r="757" spans="2:2">
      <c r="B757" s="36">
        <f>Equity_Historical!AA760</f>
        <v>6.1061598424069115E-3</v>
      </c>
    </row>
    <row r="758" spans="2:2">
      <c r="B758" s="36">
        <f>Equity_Historical!AA761</f>
        <v>6.0007838209018491E-3</v>
      </c>
    </row>
    <row r="759" spans="2:2">
      <c r="B759" s="36">
        <f>Equity_Historical!AA762</f>
        <v>7.7670637773096423E-3</v>
      </c>
    </row>
    <row r="760" spans="2:2">
      <c r="B760" s="36">
        <f>Equity_Historical!AA763</f>
        <v>-1.4164795939801061E-2</v>
      </c>
    </row>
    <row r="761" spans="2:2">
      <c r="B761" s="36">
        <f>Equity_Historical!AA764</f>
        <v>-9.4462307783395871E-3</v>
      </c>
    </row>
    <row r="762" spans="2:2">
      <c r="B762" s="36">
        <f>Equity_Historical!AA765</f>
        <v>-6.7359997506311178E-2</v>
      </c>
    </row>
    <row r="763" spans="2:2">
      <c r="B763" s="36">
        <f>Equity_Historical!AA766</f>
        <v>9.3498110084448607E-3</v>
      </c>
    </row>
    <row r="764" spans="2:2">
      <c r="B764" s="36">
        <f>Equity_Historical!AA767</f>
        <v>1.0101089979466699E-2</v>
      </c>
    </row>
    <row r="765" spans="2:2">
      <c r="B765" s="36">
        <f>Equity_Historical!AA768</f>
        <v>-2.3396971173472409E-2</v>
      </c>
    </row>
    <row r="766" spans="2:2">
      <c r="B766" s="36">
        <f>Equity_Historical!AA769</f>
        <v>1.6619412128353796E-2</v>
      </c>
    </row>
    <row r="767" spans="2:2">
      <c r="B767" s="36">
        <f>Equity_Historical!AA770</f>
        <v>1.5423674325566244E-2</v>
      </c>
    </row>
    <row r="768" spans="2:2">
      <c r="B768" s="36">
        <f>Equity_Historical!AA771</f>
        <v>-2.4967701474535572E-2</v>
      </c>
    </row>
    <row r="769" spans="2:2">
      <c r="B769" s="36">
        <f>Equity_Historical!AA772</f>
        <v>-2.9702028852862824E-2</v>
      </c>
    </row>
    <row r="770" spans="2:2">
      <c r="B770" s="36">
        <f>Equity_Historical!AA773</f>
        <v>5.1941158249038312E-2</v>
      </c>
    </row>
    <row r="771" spans="2:2">
      <c r="B771" s="36">
        <f>Equity_Historical!AA774</f>
        <v>-5.1179539594590893E-2</v>
      </c>
    </row>
    <row r="772" spans="2:2">
      <c r="B772" s="36">
        <f>Equity_Historical!AA775</f>
        <v>-8.9150352742938914E-3</v>
      </c>
    </row>
    <row r="773" spans="2:2">
      <c r="B773" s="36">
        <f>Equity_Historical!AA776</f>
        <v>-2.607497236783389E-2</v>
      </c>
    </row>
    <row r="774" spans="2:2">
      <c r="B774" s="36">
        <f>Equity_Historical!AA777</f>
        <v>-2.8129374344045853E-2</v>
      </c>
    </row>
    <row r="775" spans="2:2">
      <c r="B775" s="36">
        <f>Equity_Historical!AA778</f>
        <v>1.8909579631431805E-2</v>
      </c>
    </row>
    <row r="776" spans="2:2">
      <c r="B776" s="36">
        <f>Equity_Historical!AA779</f>
        <v>-2.2010373053266981E-2</v>
      </c>
    </row>
    <row r="777" spans="2:2">
      <c r="B777" s="36">
        <f>Equity_Historical!AA780</f>
        <v>-3.4406184617301341E-2</v>
      </c>
    </row>
    <row r="778" spans="2:2">
      <c r="B778" s="36">
        <f>Equity_Historical!AA781</f>
        <v>3.9512192691443571E-2</v>
      </c>
    </row>
    <row r="779" spans="2:2">
      <c r="B779" s="36">
        <f>Equity_Historical!AA782</f>
        <v>2.186474583668345E-2</v>
      </c>
    </row>
    <row r="780" spans="2:2">
      <c r="B780" s="36">
        <f>Equity_Historical!AA783</f>
        <v>3.6881220312779822E-2</v>
      </c>
    </row>
    <row r="781" spans="2:2">
      <c r="B781" s="36">
        <f>Equity_Historical!AA784</f>
        <v>2.0327538181251336E-2</v>
      </c>
    </row>
    <row r="782" spans="2:2">
      <c r="B782" s="36">
        <f>Equity_Historical!AA785</f>
        <v>-1.8869544735327398E-2</v>
      </c>
    </row>
    <row r="783" spans="2:2">
      <c r="B783" s="36">
        <f>Equity_Historical!AA786</f>
        <v>-4.3374323375074235E-3</v>
      </c>
    </row>
    <row r="784" spans="2:2">
      <c r="B784" s="36">
        <f>Equity_Historical!AA787</f>
        <v>-1.484169422080606E-2</v>
      </c>
    </row>
    <row r="785" spans="2:2">
      <c r="B785" s="36">
        <f>Equity_Historical!AA788</f>
        <v>2.6112810046958063E-3</v>
      </c>
    </row>
    <row r="786" spans="2:2">
      <c r="B786" s="36">
        <f>Equity_Historical!AA789</f>
        <v>1.8214592837645312E-2</v>
      </c>
    </row>
    <row r="787" spans="2:2">
      <c r="B787" s="36">
        <f>Equity_Historical!AA790</f>
        <v>-2.5831072573053018E-2</v>
      </c>
    </row>
    <row r="788" spans="2:2">
      <c r="B788" s="36">
        <f>Equity_Historical!AA791</f>
        <v>-3.9818121896284031E-2</v>
      </c>
    </row>
    <row r="789" spans="2:2">
      <c r="B789" s="36">
        <f>Equity_Historical!AA792</f>
        <v>4.2510698614998338E-3</v>
      </c>
    </row>
    <row r="790" spans="2:2">
      <c r="B790" s="36">
        <f>Equity_Historical!AA793</f>
        <v>8.7403990602060531E-3</v>
      </c>
    </row>
    <row r="791" spans="2:2">
      <c r="B791" s="36">
        <f>Equity_Historical!AA794</f>
        <v>4.7935736193403548E-3</v>
      </c>
    </row>
    <row r="792" spans="2:2">
      <c r="B792" s="36">
        <f>Equity_Historical!AA795</f>
        <v>-2.3509303062092098E-2</v>
      </c>
    </row>
    <row r="793" spans="2:2">
      <c r="B793" s="36">
        <f>Equity_Historical!AA796</f>
        <v>6.7169426056338383E-5</v>
      </c>
    </row>
    <row r="794" spans="2:2">
      <c r="B794" s="36">
        <f>Equity_Historical!AA797</f>
        <v>2.7680073904641979E-2</v>
      </c>
    </row>
    <row r="795" spans="2:2">
      <c r="B795" s="36">
        <f>Equity_Historical!AA798</f>
        <v>-3.5187370923226088E-3</v>
      </c>
    </row>
    <row r="796" spans="2:2">
      <c r="B796" s="36">
        <f>Equity_Historical!AA799</f>
        <v>1.5388395820776115E-2</v>
      </c>
    </row>
    <row r="797" spans="2:2">
      <c r="B797" s="36">
        <f>Equity_Historical!AA800</f>
        <v>2.5934248133723019E-2</v>
      </c>
    </row>
    <row r="798" spans="2:2">
      <c r="B798" s="36">
        <f>Equity_Historical!AA801</f>
        <v>-6.9660084115582388E-2</v>
      </c>
    </row>
    <row r="799" spans="2:2">
      <c r="B799" s="36">
        <f>Equity_Historical!AA802</f>
        <v>-7.623759152396584E-4</v>
      </c>
    </row>
    <row r="800" spans="2:2">
      <c r="B800" s="36">
        <f>Equity_Historical!AA803</f>
        <v>1.3045012421493835E-3</v>
      </c>
    </row>
    <row r="801" spans="2:2">
      <c r="B801" s="36">
        <f>Equity_Historical!AA804</f>
        <v>1.0698979079534461E-2</v>
      </c>
    </row>
    <row r="802" spans="2:2">
      <c r="B802" s="36">
        <f>Equity_Historical!AA805</f>
        <v>-2.7463278034157088E-3</v>
      </c>
    </row>
    <row r="803" spans="2:2">
      <c r="B803" s="36">
        <f>Equity_Historical!AA806</f>
        <v>-1.4328824878097723E-2</v>
      </c>
    </row>
    <row r="804" spans="2:2">
      <c r="B804" s="36">
        <f>Equity_Historical!AA807</f>
        <v>-7.4804048570297783E-3</v>
      </c>
    </row>
    <row r="805" spans="2:2">
      <c r="B805" s="36">
        <f>Equity_Historical!AA808</f>
        <v>2.1737009112387295E-2</v>
      </c>
    </row>
    <row r="806" spans="2:2">
      <c r="B806" s="36">
        <f>Equity_Historical!AA809</f>
        <v>-5.217719350831004E-3</v>
      </c>
    </row>
    <row r="807" spans="2:2">
      <c r="B807" s="36">
        <f>Equity_Historical!AA810</f>
        <v>-1.7363769692188009E-2</v>
      </c>
    </row>
    <row r="808" spans="2:2">
      <c r="B808" s="36">
        <f>Equity_Historical!AA811</f>
        <v>-3.0246282621995246E-2</v>
      </c>
    </row>
    <row r="809" spans="2:2">
      <c r="B809" s="36">
        <f>Equity_Historical!AA812</f>
        <v>1.7533986412325217E-5</v>
      </c>
    </row>
    <row r="810" spans="2:2">
      <c r="B810" s="36">
        <f>Equity_Historical!AA813</f>
        <v>4.3343920038206044E-2</v>
      </c>
    </row>
    <row r="811" spans="2:2">
      <c r="B811" s="36">
        <f>Equity_Historical!AA814</f>
        <v>1.2666122076993261E-2</v>
      </c>
    </row>
    <row r="812" spans="2:2">
      <c r="B812" s="36">
        <f>Equity_Historical!AA815</f>
        <v>-1.3864208335627739E-2</v>
      </c>
    </row>
    <row r="813" spans="2:2">
      <c r="B813" s="36">
        <f>Equity_Historical!AA816</f>
        <v>-1.49509298280864E-3</v>
      </c>
    </row>
    <row r="814" spans="2:2">
      <c r="B814" s="36">
        <f>Equity_Historical!AA817</f>
        <v>-1.2313879095735664E-2</v>
      </c>
    </row>
    <row r="815" spans="2:2">
      <c r="B815" s="36">
        <f>Equity_Historical!AA818</f>
        <v>-3.093452864448144E-2</v>
      </c>
    </row>
    <row r="816" spans="2:2">
      <c r="B816" s="36">
        <f>Equity_Historical!AA819</f>
        <v>1.186816111058029E-2</v>
      </c>
    </row>
    <row r="817" spans="2:2">
      <c r="B817" s="36">
        <f>Equity_Historical!AA820</f>
        <v>2.5170779948374404E-2</v>
      </c>
    </row>
    <row r="818" spans="2:2">
      <c r="B818" s="36">
        <f>Equity_Historical!AA821</f>
        <v>-2.4006118218131527E-3</v>
      </c>
    </row>
    <row r="819" spans="2:2">
      <c r="B819" s="36">
        <f>Equity_Historical!AA822</f>
        <v>5.5038266672491211E-2</v>
      </c>
    </row>
    <row r="820" spans="2:2">
      <c r="B820" s="36">
        <f>Equity_Historical!AA823</f>
        <v>-1.4236021189030454E-2</v>
      </c>
    </row>
    <row r="821" spans="2:2">
      <c r="B821" s="36">
        <f>Equity_Historical!AA824</f>
        <v>-3.6433576391798728E-2</v>
      </c>
    </row>
    <row r="822" spans="2:2">
      <c r="B822" s="36">
        <f>Equity_Historical!AA825</f>
        <v>1.4341822853948225E-2</v>
      </c>
    </row>
    <row r="823" spans="2:2">
      <c r="B823" s="36">
        <f>Equity_Historical!AA826</f>
        <v>5.8249931528393589E-3</v>
      </c>
    </row>
    <row r="824" spans="2:2">
      <c r="B824" s="36">
        <f>Equity_Historical!AA827</f>
        <v>3.670389409209128E-3</v>
      </c>
    </row>
    <row r="825" spans="2:2">
      <c r="B825" s="36">
        <f>Equity_Historical!AA828</f>
        <v>-3.444783378855688E-3</v>
      </c>
    </row>
    <row r="826" spans="2:2">
      <c r="B826" s="36">
        <f>Equity_Historical!AA829</f>
        <v>-6.0534857924722102E-3</v>
      </c>
    </row>
    <row r="827" spans="2:2">
      <c r="B827" s="36">
        <f>Equity_Historical!AA830</f>
        <v>-3.8706522732079463E-3</v>
      </c>
    </row>
    <row r="828" spans="2:2">
      <c r="B828" s="36">
        <f>Equity_Historical!AA831</f>
        <v>-2.3191290304320055E-2</v>
      </c>
    </row>
    <row r="829" spans="2:2">
      <c r="B829" s="36">
        <f>Equity_Historical!AA832</f>
        <v>-6.0389470744799155E-3</v>
      </c>
    </row>
    <row r="830" spans="2:2">
      <c r="B830" s="36">
        <f>Equity_Historical!AA833</f>
        <v>-2.0737153764982856E-2</v>
      </c>
    </row>
    <row r="831" spans="2:2">
      <c r="B831" s="36">
        <f>Equity_Historical!AA834</f>
        <v>-2.0271019295706374E-2</v>
      </c>
    </row>
    <row r="832" spans="2:2">
      <c r="B832" s="36">
        <f>Equity_Historical!AA835</f>
        <v>7.0422071934938182E-3</v>
      </c>
    </row>
    <row r="833" spans="2:2">
      <c r="B833" s="36">
        <f>Equity_Historical!AA836</f>
        <v>2.0815412064282928E-2</v>
      </c>
    </row>
    <row r="834" spans="2:2">
      <c r="B834" s="36">
        <f>Equity_Historical!AA837</f>
        <v>3.8993995517757764E-2</v>
      </c>
    </row>
    <row r="835" spans="2:2">
      <c r="B835" s="36">
        <f>Equity_Historical!AA838</f>
        <v>3.0267385497629654E-3</v>
      </c>
    </row>
    <row r="836" spans="2:2">
      <c r="B836" s="36">
        <f>Equity_Historical!AA839</f>
        <v>-2.0243848113079041E-2</v>
      </c>
    </row>
    <row r="837" spans="2:2">
      <c r="B837" s="36">
        <f>Equity_Historical!AA840</f>
        <v>8.1495465789911334E-3</v>
      </c>
    </row>
    <row r="838" spans="2:2">
      <c r="B838" s="36">
        <f>Equity_Historical!AA841</f>
        <v>-2.871590673931939E-2</v>
      </c>
    </row>
    <row r="839" spans="2:2">
      <c r="B839" s="36">
        <f>Equity_Historical!AA842</f>
        <v>2.3666699632849909E-3</v>
      </c>
    </row>
    <row r="840" spans="2:2">
      <c r="B840" s="36">
        <f>Equity_Historical!AA843</f>
        <v>1.4793396193017895E-2</v>
      </c>
    </row>
    <row r="841" spans="2:2">
      <c r="B841" s="36">
        <f>Equity_Historical!AA844</f>
        <v>-6.2814468733520867E-2</v>
      </c>
    </row>
    <row r="842" spans="2:2">
      <c r="B842" s="36">
        <f>Equity_Historical!AA845</f>
        <v>-7.2691432791162922E-3</v>
      </c>
    </row>
    <row r="843" spans="2:2">
      <c r="B843" s="36">
        <f>Equity_Historical!AA846</f>
        <v>1.9146941488018817E-2</v>
      </c>
    </row>
    <row r="844" spans="2:2">
      <c r="B844" s="36">
        <f>Equity_Historical!AA847</f>
        <v>5.1777278650278008E-2</v>
      </c>
    </row>
    <row r="845" spans="2:2">
      <c r="B845" s="36">
        <f>Equity_Historical!AA848</f>
        <v>-1.990079665703964E-2</v>
      </c>
    </row>
    <row r="846" spans="2:2">
      <c r="B846" s="36">
        <f>Equity_Historical!AA849</f>
        <v>2.102074129509194E-2</v>
      </c>
    </row>
    <row r="847" spans="2:2">
      <c r="B847" s="36">
        <f>Equity_Historical!AA850</f>
        <v>-7.6235809680213179E-2</v>
      </c>
    </row>
    <row r="848" spans="2:2">
      <c r="B848" s="36">
        <f>Equity_Historical!AA851</f>
        <v>-4.7105988487767418E-2</v>
      </c>
    </row>
    <row r="849" spans="2:2">
      <c r="B849" s="36">
        <f>Equity_Historical!AA852</f>
        <v>1.3595743985919197E-2</v>
      </c>
    </row>
    <row r="850" spans="2:2">
      <c r="B850" s="36">
        <f>Equity_Historical!AA853</f>
        <v>-1.9027295720164049E-3</v>
      </c>
    </row>
    <row r="851" spans="2:2">
      <c r="B851" s="36">
        <f>Equity_Historical!AA854</f>
        <v>3.2115528557078298E-2</v>
      </c>
    </row>
    <row r="852" spans="2:2">
      <c r="B852" s="36">
        <f>Equity_Historical!AA855</f>
        <v>-1.1270032018465026E-2</v>
      </c>
    </row>
    <row r="853" spans="2:2">
      <c r="B853" s="36">
        <f>Equity_Historical!AA856</f>
        <v>2.7767857097293482E-2</v>
      </c>
    </row>
    <row r="854" spans="2:2">
      <c r="B854" s="36">
        <f>Equity_Historical!AA857</f>
        <v>3.1945607890499737E-3</v>
      </c>
    </row>
    <row r="855" spans="2:2">
      <c r="B855" s="36">
        <f>Equity_Historical!AA858</f>
        <v>2.3894815128966032E-2</v>
      </c>
    </row>
    <row r="856" spans="2:2">
      <c r="B856" s="36">
        <f>Equity_Historical!AA859</f>
        <v>0.13682370196662941</v>
      </c>
    </row>
    <row r="857" spans="2:2">
      <c r="B857" s="36">
        <f>Equity_Historical!AA860</f>
        <v>9.4369523726952551E-3</v>
      </c>
    </row>
    <row r="858" spans="2:2">
      <c r="B858" s="36">
        <f>Equity_Historical!AA861</f>
        <v>2.099573887124067E-2</v>
      </c>
    </row>
    <row r="859" spans="2:2">
      <c r="B859" s="36">
        <f>Equity_Historical!AA862</f>
        <v>2.0967145860763547E-2</v>
      </c>
    </row>
    <row r="860" spans="2:2">
      <c r="B860" s="36">
        <f>Equity_Historical!AA863</f>
        <v>1.0343596010159179E-3</v>
      </c>
    </row>
    <row r="861" spans="2:2">
      <c r="B861" s="36">
        <f>Equity_Historical!AA864</f>
        <v>1.3926956564333924E-2</v>
      </c>
    </row>
    <row r="862" spans="2:2">
      <c r="B862" s="36">
        <f>Equity_Historical!AA865</f>
        <v>-6.663267272629092E-2</v>
      </c>
    </row>
    <row r="863" spans="2:2">
      <c r="B863" s="36">
        <f>Equity_Historical!AA866</f>
        <v>1.9267213374917901E-2</v>
      </c>
    </row>
    <row r="864" spans="2:2">
      <c r="B864" s="36">
        <f>Equity_Historical!AA867</f>
        <v>2.86844726241452E-2</v>
      </c>
    </row>
    <row r="865" spans="2:2">
      <c r="B865" s="36">
        <f>Equity_Historical!AA868</f>
        <v>-3.382784143135583E-3</v>
      </c>
    </row>
    <row r="866" spans="2:2">
      <c r="B866" s="36">
        <f>Equity_Historical!AA869</f>
        <v>1.5265040165338721E-3</v>
      </c>
    </row>
    <row r="867" spans="2:2">
      <c r="B867" s="36">
        <f>Equity_Historical!AA870</f>
        <v>7.4505443815339467E-3</v>
      </c>
    </row>
    <row r="868" spans="2:2">
      <c r="B868" s="36">
        <f>Equity_Historical!AA871</f>
        <v>2.5211095006580763E-2</v>
      </c>
    </row>
    <row r="869" spans="2:2">
      <c r="B869" s="36">
        <f>Equity_Historical!AA872</f>
        <v>-1.2909377380088894E-2</v>
      </c>
    </row>
    <row r="870" spans="2:2">
      <c r="B870" s="36">
        <f>Equity_Historical!AA873</f>
        <v>-6.1333491149275998E-2</v>
      </c>
    </row>
    <row r="871" spans="2:2">
      <c r="B871" s="36">
        <f>Equity_Historical!AA874</f>
        <v>-6.1800129172013066E-2</v>
      </c>
    </row>
    <row r="872" spans="2:2">
      <c r="B872" s="36">
        <f>Equity_Historical!AA875</f>
        <v>-2.4138905186032629E-2</v>
      </c>
    </row>
    <row r="873" spans="2:2">
      <c r="B873" s="36">
        <f>Equity_Historical!AA876</f>
        <v>1.0338413107624154E-2</v>
      </c>
    </row>
    <row r="874" spans="2:2">
      <c r="B874" s="36">
        <f>Equity_Historical!AA877</f>
        <v>-4.9736506839314021E-2</v>
      </c>
    </row>
    <row r="875" spans="2:2">
      <c r="B875" s="36">
        <f>Equity_Historical!AA878</f>
        <v>-3.4959869363143416E-2</v>
      </c>
    </row>
    <row r="876" spans="2:2">
      <c r="B876" s="36">
        <f>Equity_Historical!AA879</f>
        <v>5.8153282193682779E-2</v>
      </c>
    </row>
    <row r="877" spans="2:2">
      <c r="B877" s="36">
        <f>Equity_Historical!AA880</f>
        <v>1.4898340687584921E-2</v>
      </c>
    </row>
    <row r="878" spans="2:2">
      <c r="B878" s="36">
        <f>Equity_Historical!AA881</f>
        <v>4.3923507144772708E-2</v>
      </c>
    </row>
    <row r="879" spans="2:2">
      <c r="B879" s="36">
        <f>Equity_Historical!AA882</f>
        <v>1.3466749342339233E-2</v>
      </c>
    </row>
    <row r="880" spans="2:2">
      <c r="B880" s="36">
        <f>Equity_Historical!AA883</f>
        <v>-2.0503784748566921E-2</v>
      </c>
    </row>
    <row r="881" spans="2:2">
      <c r="B881" s="36">
        <f>Equity_Historical!AA884</f>
        <v>6.4433945107563347E-3</v>
      </c>
    </row>
    <row r="882" spans="2:2">
      <c r="B882" s="36">
        <f>Equity_Historical!AA885</f>
        <v>-1.2042048429118799E-2</v>
      </c>
    </row>
    <row r="883" spans="2:2">
      <c r="B883" s="36">
        <f>Equity_Historical!AA886</f>
        <v>-2.2008455545393976E-2</v>
      </c>
    </row>
    <row r="884" spans="2:2">
      <c r="B884" s="36">
        <f>Equity_Historical!AA887</f>
        <v>1.1945033503444821E-4</v>
      </c>
    </row>
    <row r="885" spans="2:2">
      <c r="B885" s="36">
        <f>Equity_Historical!AA888</f>
        <v>3.9623893686035541E-3</v>
      </c>
    </row>
    <row r="886" spans="2:2">
      <c r="B886" s="36">
        <f>Equity_Historical!AA889</f>
        <v>1.2817541762235759E-2</v>
      </c>
    </row>
    <row r="887" spans="2:2">
      <c r="B887" s="36">
        <f>Equity_Historical!AA890</f>
        <v>-4.7645162294671778E-4</v>
      </c>
    </row>
    <row r="888" spans="2:2">
      <c r="B888" s="36">
        <f>Equity_Historical!AA891</f>
        <v>-1.9732181104072502E-2</v>
      </c>
    </row>
    <row r="889" spans="2:2">
      <c r="B889" s="36">
        <f>Equity_Historical!AA892</f>
        <v>1.449824272876481E-2</v>
      </c>
    </row>
    <row r="890" spans="2:2">
      <c r="B890" s="36">
        <f>Equity_Historical!AA893</f>
        <v>-1.6535822603748777E-3</v>
      </c>
    </row>
    <row r="891" spans="2:2">
      <c r="B891" s="36">
        <f>Equity_Historical!AA894</f>
        <v>-1.5115174674430985E-2</v>
      </c>
    </row>
    <row r="892" spans="2:2">
      <c r="B892" s="36">
        <f>Equity_Historical!AA895</f>
        <v>-2.6164408057583011E-2</v>
      </c>
    </row>
    <row r="893" spans="2:2">
      <c r="B893" s="36">
        <f>Equity_Historical!AA896</f>
        <v>3.0368012462796298E-2</v>
      </c>
    </row>
    <row r="894" spans="2:2">
      <c r="B894" s="36">
        <f>Equity_Historical!AA897</f>
        <v>-2.4034130334428947E-2</v>
      </c>
    </row>
    <row r="895" spans="2:2">
      <c r="B895" s="36">
        <f>Equity_Historical!AA898</f>
        <v>2.5216969639886067E-2</v>
      </c>
    </row>
    <row r="896" spans="2:2">
      <c r="B896" s="36">
        <f>Equity_Historical!AA899</f>
        <v>-1.5182662597991944E-2</v>
      </c>
    </row>
    <row r="897" spans="2:2">
      <c r="B897" s="36">
        <f>Equity_Historical!AA900</f>
        <v>1.9575721105339498E-2</v>
      </c>
    </row>
    <row r="898" spans="2:2">
      <c r="B898" s="36">
        <f>Equity_Historical!AA901</f>
        <v>8.4905722668749926E-3</v>
      </c>
    </row>
    <row r="899" spans="2:2">
      <c r="B899" s="36">
        <f>Equity_Historical!AA902</f>
        <v>-1.1909545960414629E-2</v>
      </c>
    </row>
    <row r="900" spans="2:2">
      <c r="B900" s="36">
        <f>Equity_Historical!AA903</f>
        <v>-1.7490778193061388E-2</v>
      </c>
    </row>
    <row r="901" spans="2:2">
      <c r="B901" s="36">
        <f>Equity_Historical!AA904</f>
        <v>2.2132536245357631E-2</v>
      </c>
    </row>
    <row r="902" spans="2:2">
      <c r="B902" s="36">
        <f>Equity_Historical!AA905</f>
        <v>3.5415101377885588E-2</v>
      </c>
    </row>
    <row r="903" spans="2:2">
      <c r="B903" s="36">
        <f>Equity_Historical!AA906</f>
        <v>8.8834339637331554E-3</v>
      </c>
    </row>
    <row r="904" spans="2:2">
      <c r="B904" s="36">
        <f>Equity_Historical!AA907</f>
        <v>-2.3786853865084771E-2</v>
      </c>
    </row>
    <row r="905" spans="2:2">
      <c r="B905" s="36">
        <f>Equity_Historical!AA908</f>
        <v>-1.7390240446779476E-2</v>
      </c>
    </row>
    <row r="906" spans="2:2">
      <c r="B906" s="36">
        <f>Equity_Historical!AA909</f>
        <v>-1.6914271142501474E-2</v>
      </c>
    </row>
    <row r="907" spans="2:2">
      <c r="B907" s="36">
        <f>Equity_Historical!AA910</f>
        <v>-2.19266685903035E-2</v>
      </c>
    </row>
    <row r="908" spans="2:2">
      <c r="B908" s="36">
        <f>Equity_Historical!AA911</f>
        <v>2.5962024476316143E-2</v>
      </c>
    </row>
    <row r="909" spans="2:2">
      <c r="B909" s="36">
        <f>Equity_Historical!AA912</f>
        <v>-1.0862641869646944E-3</v>
      </c>
    </row>
    <row r="910" spans="2:2">
      <c r="B910" s="36">
        <f>Equity_Historical!AA913</f>
        <v>1.8338064494511641E-2</v>
      </c>
    </row>
    <row r="911" spans="2:2">
      <c r="B911" s="36">
        <f>Equity_Historical!AA914</f>
        <v>1.7988556016872648E-2</v>
      </c>
    </row>
    <row r="912" spans="2:2">
      <c r="B912" s="36">
        <f>Equity_Historical!AA915</f>
        <v>8.6342533033221328E-3</v>
      </c>
    </row>
    <row r="913" spans="2:2">
      <c r="B913" s="36">
        <f>Equity_Historical!AA916</f>
        <v>1.3536061046833444E-2</v>
      </c>
    </row>
    <row r="914" spans="2:2">
      <c r="B914" s="36">
        <f>Equity_Historical!AA917</f>
        <v>8.5087528189887011E-3</v>
      </c>
    </row>
    <row r="915" spans="2:2">
      <c r="B915" s="36">
        <f>Equity_Historical!AA918</f>
        <v>-1.6144033791872715E-2</v>
      </c>
    </row>
    <row r="916" spans="2:2">
      <c r="B916" s="36">
        <f>Equity_Historical!AA919</f>
        <v>-6.7176205861689542E-4</v>
      </c>
    </row>
    <row r="917" spans="2:2">
      <c r="B917" s="36">
        <f>Equity_Historical!AA920</f>
        <v>-4.0299492580988389E-3</v>
      </c>
    </row>
    <row r="918" spans="2:2">
      <c r="B918" s="36">
        <f>Equity_Historical!AA921</f>
        <v>-3.376419939510477E-2</v>
      </c>
    </row>
    <row r="919" spans="2:2">
      <c r="B919" s="36">
        <f>Equity_Historical!AA922</f>
        <v>-4.1961135298290014E-2</v>
      </c>
    </row>
    <row r="920" spans="2:2">
      <c r="B920" s="36">
        <f>Equity_Historical!AA923</f>
        <v>4.8705867945072322E-3</v>
      </c>
    </row>
    <row r="921" spans="2:2">
      <c r="B921" s="36">
        <f>Equity_Historical!AA924</f>
        <v>-1.6532208838489673E-2</v>
      </c>
    </row>
    <row r="922" spans="2:2">
      <c r="B922" s="36">
        <f>Equity_Historical!AA925</f>
        <v>2.3174785481871962E-2</v>
      </c>
    </row>
    <row r="923" spans="2:2">
      <c r="B923" s="36">
        <f>Equity_Historical!AA926</f>
        <v>-4.5029740748618374E-2</v>
      </c>
    </row>
    <row r="924" spans="2:2">
      <c r="B924" s="36">
        <f>Equity_Historical!AA927</f>
        <v>2.0041569774312549E-3</v>
      </c>
    </row>
    <row r="925" spans="2:2">
      <c r="B925" s="36">
        <f>Equity_Historical!AA928</f>
        <v>-1.9974530473012491E-2</v>
      </c>
    </row>
    <row r="926" spans="2:2">
      <c r="B926" s="36">
        <f>Equity_Historical!AA929</f>
        <v>-1.0054992403417713E-2</v>
      </c>
    </row>
    <row r="927" spans="2:2">
      <c r="B927" s="36">
        <f>Equity_Historical!AA930</f>
        <v>9.4254558885025937E-3</v>
      </c>
    </row>
    <row r="928" spans="2:2">
      <c r="B928" s="36">
        <f>Equity_Historical!AA931</f>
        <v>-1.7297233566468385E-2</v>
      </c>
    </row>
    <row r="929" spans="2:2">
      <c r="B929" s="36">
        <f>Equity_Historical!AA932</f>
        <v>3.5790206117121068E-3</v>
      </c>
    </row>
    <row r="930" spans="2:2">
      <c r="B930" s="36">
        <f>Equity_Historical!AA933</f>
        <v>2.7271024668190702E-2</v>
      </c>
    </row>
    <row r="931" spans="2:2">
      <c r="B931" s="36">
        <f>Equity_Historical!AA934</f>
        <v>3.3105624595951559E-2</v>
      </c>
    </row>
    <row r="932" spans="2:2">
      <c r="B932" s="36">
        <f>Equity_Historical!AA935</f>
        <v>-8.5217518272508175E-4</v>
      </c>
    </row>
    <row r="933" spans="2:2">
      <c r="B933" s="36">
        <f>Equity_Historical!AA936</f>
        <v>2.1532654965779063E-2</v>
      </c>
    </row>
    <row r="934" spans="2:2">
      <c r="B934" s="36">
        <f>Equity_Historical!AA937</f>
        <v>-5.7410684969857101E-2</v>
      </c>
    </row>
    <row r="935" spans="2:2">
      <c r="B935" s="36">
        <f>Equity_Historical!AA938</f>
        <v>-8.2462580661493805E-3</v>
      </c>
    </row>
    <row r="936" spans="2:2">
      <c r="B936" s="36">
        <f>Equity_Historical!AA939</f>
        <v>-2.3057342557854552E-2</v>
      </c>
    </row>
    <row r="937" spans="2:2">
      <c r="B937" s="36">
        <f>Equity_Historical!AA940</f>
        <v>-9.1748220489143387E-3</v>
      </c>
    </row>
    <row r="938" spans="2:2">
      <c r="B938" s="36">
        <f>Equity_Historical!AA941</f>
        <v>6.3295165241319291E-3</v>
      </c>
    </row>
    <row r="939" spans="2:2">
      <c r="B939" s="36">
        <f>Equity_Historical!AA942</f>
        <v>-4.0484360888418065E-2</v>
      </c>
    </row>
    <row r="940" spans="2:2">
      <c r="B940" s="36">
        <f>Equity_Historical!AA943</f>
        <v>-3.6218608908700524E-2</v>
      </c>
    </row>
    <row r="941" spans="2:2">
      <c r="B941" s="36">
        <f>Equity_Historical!AA944</f>
        <v>-1.3049731148114429E-2</v>
      </c>
    </row>
    <row r="942" spans="2:2">
      <c r="B942" s="36">
        <f>Equity_Historical!AA945</f>
        <v>-1.8843753130840833E-2</v>
      </c>
    </row>
    <row r="943" spans="2:2">
      <c r="B943" s="36">
        <f>Equity_Historical!AA946</f>
        <v>-4.6604580304244317E-2</v>
      </c>
    </row>
    <row r="944" spans="2:2">
      <c r="B944" s="36">
        <f>Equity_Historical!AA947</f>
        <v>3.9963206337550027E-3</v>
      </c>
    </row>
    <row r="945" spans="2:2">
      <c r="B945" s="36">
        <f>Equity_Historical!AA948</f>
        <v>5.2254984766825427E-3</v>
      </c>
    </row>
    <row r="946" spans="2:2">
      <c r="B946" s="36">
        <f>Equity_Historical!AA949</f>
        <v>-3.8409572644771239E-2</v>
      </c>
    </row>
    <row r="947" spans="2:2">
      <c r="B947" s="36">
        <f>Equity_Historical!AA950</f>
        <v>1.6026665750720915E-2</v>
      </c>
    </row>
    <row r="948" spans="2:2">
      <c r="B948" s="36">
        <f>Equity_Historical!AA951</f>
        <v>4.1706986280091785E-2</v>
      </c>
    </row>
    <row r="949" spans="2:2">
      <c r="B949" s="36">
        <f>Equity_Historical!AA952</f>
        <v>2.3651244884866092E-2</v>
      </c>
    </row>
    <row r="950" spans="2:2">
      <c r="B950" s="36">
        <f>Equity_Historical!AA953</f>
        <v>5.1069919108234947E-3</v>
      </c>
    </row>
    <row r="951" spans="2:2">
      <c r="B951" s="36">
        <f>Equity_Historical!AA954</f>
        <v>-4.544926425035465E-2</v>
      </c>
    </row>
    <row r="952" spans="2:2">
      <c r="B952" s="36">
        <f>Equity_Historical!AA955</f>
        <v>-4.7858673691459699E-2</v>
      </c>
    </row>
    <row r="953" spans="2:2">
      <c r="B953" s="36">
        <f>Equity_Historical!AA956</f>
        <v>-4.9681665104245036E-2</v>
      </c>
    </row>
    <row r="954" spans="2:2">
      <c r="B954" s="36">
        <f>Equity_Historical!AA957</f>
        <v>-2.3089027237796184E-2</v>
      </c>
    </row>
    <row r="955" spans="2:2">
      <c r="B955" s="36">
        <f>Equity_Historical!AA958</f>
        <v>-1.5139003926452475E-2</v>
      </c>
    </row>
    <row r="956" spans="2:2">
      <c r="B956" s="36">
        <f>Equity_Historical!AA959</f>
        <v>6.7952172420050597E-2</v>
      </c>
    </row>
    <row r="957" spans="2:2">
      <c r="B957" s="36">
        <f>Equity_Historical!AA960</f>
        <v>-1.2175882705723503E-2</v>
      </c>
    </row>
    <row r="958" spans="2:2">
      <c r="B958" s="36">
        <f>Equity_Historical!AA961</f>
        <v>4.5633396263913273E-2</v>
      </c>
    </row>
    <row r="959" spans="2:2">
      <c r="B959" s="36">
        <f>Equity_Historical!AA962</f>
        <v>3.3379247152304212E-2</v>
      </c>
    </row>
    <row r="960" spans="2:2">
      <c r="B960" s="36">
        <f>Equity_Historical!AA963</f>
        <v>-3.2462170170754763E-2</v>
      </c>
    </row>
    <row r="961" spans="2:2">
      <c r="B961" s="36">
        <f>Equity_Historical!AA964</f>
        <v>-1.7317921887242613E-3</v>
      </c>
    </row>
    <row r="962" spans="2:2">
      <c r="B962" s="36">
        <f>Equity_Historical!AA965</f>
        <v>4.0068226879087787E-4</v>
      </c>
    </row>
    <row r="963" spans="2:2">
      <c r="B963" s="36">
        <f>Equity_Historical!AA966</f>
        <v>-4.2730000365609425E-3</v>
      </c>
    </row>
    <row r="964" spans="2:2">
      <c r="B964" s="36">
        <f>Equity_Historical!AA967</f>
        <v>3.4627146112406408E-2</v>
      </c>
    </row>
    <row r="965" spans="2:2">
      <c r="B965" s="36">
        <f>Equity_Historical!AA968</f>
        <v>2.0172418095921543E-2</v>
      </c>
    </row>
    <row r="966" spans="2:2">
      <c r="B966" s="36">
        <f>Equity_Historical!AA969</f>
        <v>5.9865100151479155E-3</v>
      </c>
    </row>
    <row r="967" spans="2:2">
      <c r="B967" s="36">
        <f>Equity_Historical!AA970</f>
        <v>3.4326451621331758E-2</v>
      </c>
    </row>
    <row r="968" spans="2:2">
      <c r="B968" s="36">
        <f>Equity_Historical!AA971</f>
        <v>1.209237963370899E-2</v>
      </c>
    </row>
    <row r="969" spans="2:2">
      <c r="B969" s="36">
        <f>Equity_Historical!AA972</f>
        <v>4.3468671492715515E-2</v>
      </c>
    </row>
    <row r="970" spans="2:2">
      <c r="B970" s="36">
        <f>Equity_Historical!AA973</f>
        <v>9.6755054367956336E-3</v>
      </c>
    </row>
    <row r="971" spans="2:2">
      <c r="B971" s="36">
        <f>Equity_Historical!AA974</f>
        <v>-3.3720280985260774E-2</v>
      </c>
    </row>
    <row r="972" spans="2:2">
      <c r="B972" s="36">
        <f>Equity_Historical!AA975</f>
        <v>2.7575674419862244E-2</v>
      </c>
    </row>
    <row r="973" spans="2:2">
      <c r="B973" s="36">
        <f>Equity_Historical!AA976</f>
        <v>-7.6090238113083264E-3</v>
      </c>
    </row>
    <row r="974" spans="2:2">
      <c r="B974" s="36">
        <f>Equity_Historical!AA977</f>
        <v>4.0143538419517122E-2</v>
      </c>
    </row>
    <row r="975" spans="2:2">
      <c r="B975" s="36">
        <f>Equity_Historical!AA978</f>
        <v>-6.1852557049835877E-3</v>
      </c>
    </row>
    <row r="976" spans="2:2">
      <c r="B976" s="36">
        <f>Equity_Historical!AA979</f>
        <v>9.0085609625512722E-2</v>
      </c>
    </row>
    <row r="977" spans="2:2">
      <c r="B977" s="36">
        <f>Equity_Historical!AA980</f>
        <v>4.0406243246796925E-2</v>
      </c>
    </row>
    <row r="978" spans="2:2">
      <c r="B978" s="36">
        <f>Equity_Historical!AA981</f>
        <v>-4.2618282580016764E-2</v>
      </c>
    </row>
    <row r="979" spans="2:2">
      <c r="B979" s="36">
        <f>Equity_Historical!AA982</f>
        <v>9.5844898914230186E-3</v>
      </c>
    </row>
    <row r="980" spans="2:2">
      <c r="B980" s="36">
        <f>Equity_Historical!AA983</f>
        <v>-2.6182074517769438E-2</v>
      </c>
    </row>
    <row r="981" spans="2:2">
      <c r="B981" s="36">
        <f>Equity_Historical!AA984</f>
        <v>-2.1510088073813202E-2</v>
      </c>
    </row>
    <row r="982" spans="2:2">
      <c r="B982" s="36">
        <f>Equity_Historical!AA985</f>
        <v>-5.9641711011350204E-3</v>
      </c>
    </row>
    <row r="983" spans="2:2">
      <c r="B983" s="36">
        <f>Equity_Historical!AA986</f>
        <v>1.0712176141649602E-2</v>
      </c>
    </row>
    <row r="984" spans="2:2">
      <c r="B984" s="36">
        <f>Equity_Historical!AA987</f>
        <v>9.3520620312036711E-3</v>
      </c>
    </row>
    <row r="985" spans="2:2">
      <c r="B985" s="36">
        <f>Equity_Historical!AA988</f>
        <v>-3.3357570746574118E-2</v>
      </c>
    </row>
    <row r="986" spans="2:2">
      <c r="B986" s="36">
        <f>Equity_Historical!AA989</f>
        <v>-7.3714790054900713E-3</v>
      </c>
    </row>
    <row r="987" spans="2:2">
      <c r="B987" s="36">
        <f>Equity_Historical!AA990</f>
        <v>-6.005714171506276E-2</v>
      </c>
    </row>
    <row r="988" spans="2:2">
      <c r="B988" s="36">
        <f>Equity_Historical!AA991</f>
        <v>2.7527230508714161E-2</v>
      </c>
    </row>
    <row r="989" spans="2:2">
      <c r="B989" s="36">
        <f>Equity_Historical!AA992</f>
        <v>2.3669403333040691E-2</v>
      </c>
    </row>
    <row r="990" spans="2:2">
      <c r="B990" s="36">
        <f>Equity_Historical!AA993</f>
        <v>-1.8295277612921004E-2</v>
      </c>
    </row>
    <row r="991" spans="2:2">
      <c r="B991" s="36">
        <f>Equity_Historical!AA994</f>
        <v>-1.249381888878765E-2</v>
      </c>
    </row>
    <row r="992" spans="2:2">
      <c r="B992" s="36">
        <f>Equity_Historical!AA995</f>
        <v>-2.7868924862916741E-2</v>
      </c>
    </row>
    <row r="993" spans="2:2">
      <c r="B993" s="36">
        <f>Equity_Historical!AA996</f>
        <v>-3.0533880730042266E-2</v>
      </c>
    </row>
    <row r="994" spans="2:2">
      <c r="B994" s="36">
        <f>Equity_Historical!AA997</f>
        <v>-8.7564811974228454E-3</v>
      </c>
    </row>
    <row r="995" spans="2:2">
      <c r="B995" s="36">
        <f>Equity_Historical!AA998</f>
        <v>1.2701891914643078E-2</v>
      </c>
    </row>
    <row r="996" spans="2:2">
      <c r="B996" s="36">
        <f>Equity_Historical!AA999</f>
        <v>6.1268187793997045E-3</v>
      </c>
    </row>
    <row r="997" spans="2:2">
      <c r="B997" s="36">
        <f>Equity_Historical!AA1000</f>
        <v>2.4934389591768052E-2</v>
      </c>
    </row>
    <row r="998" spans="2:2">
      <c r="B998" s="36">
        <f>Equity_Historical!AA1001</f>
        <v>4.1403527235734636E-2</v>
      </c>
    </row>
    <row r="999" spans="2:2">
      <c r="B999" s="36">
        <f>Equity_Historical!AA1002</f>
        <v>-4.0088156300340884E-2</v>
      </c>
    </row>
    <row r="1000" spans="2:2">
      <c r="B1000" s="36">
        <f>Equity_Historical!AA1003</f>
        <v>-1.4491021273437108E-2</v>
      </c>
    </row>
    <row r="1001" spans="2:2">
      <c r="B1001" s="36">
        <f>Equity_Historical!AA1004</f>
        <v>-2.157327011778171E-2</v>
      </c>
    </row>
    <row r="1002" spans="2:2">
      <c r="B1002" s="36">
        <f>Equity_Historical!AA1005</f>
        <v>-1.9210719669761889E-2</v>
      </c>
    </row>
    <row r="1003" spans="2:2">
      <c r="B1003" s="36">
        <f>Equity_Historical!AA1006</f>
        <v>-3.7697432601953487E-3</v>
      </c>
    </row>
    <row r="1004" spans="2:2">
      <c r="B1004" s="36">
        <f>Equity_Historical!AA1007</f>
        <v>9.401933960669925E-3</v>
      </c>
    </row>
    <row r="1005" spans="2:2">
      <c r="B1005" s="36">
        <f>Equity_Historical!AA1008</f>
        <v>-7.172811547610243E-3</v>
      </c>
    </row>
    <row r="1006" spans="2:2">
      <c r="B1006" s="36">
        <f>Equity_Historical!AA1009</f>
        <v>2.6828365072882446E-2</v>
      </c>
    </row>
    <row r="1007" spans="2:2">
      <c r="B1007" s="36">
        <f>Equity_Historical!AA1010</f>
        <v>7.221396346875358E-3</v>
      </c>
    </row>
    <row r="1008" spans="2:2">
      <c r="B1008" s="36">
        <f>Equity_Historical!AA1011</f>
        <v>-6.2390618715060103E-4</v>
      </c>
    </row>
    <row r="1009" spans="2:2">
      <c r="B1009" s="36">
        <f>Equity_Historical!AA1012</f>
        <v>3.4353606676108685E-2</v>
      </c>
    </row>
    <row r="1010" spans="2:2">
      <c r="B1010" s="36">
        <f>Equity_Historical!AA1013</f>
        <v>-4.8377318363331621E-3</v>
      </c>
    </row>
    <row r="1011" spans="2:2">
      <c r="B1011" s="36">
        <f>Equity_Historical!AA1014</f>
        <v>6.5756101605078665E-3</v>
      </c>
    </row>
    <row r="1012" spans="2:2">
      <c r="B1012" s="36">
        <f>Equity_Historical!AA1015</f>
        <v>3.3611862783171166E-2</v>
      </c>
    </row>
    <row r="1013" spans="2:2">
      <c r="B1013" s="36">
        <f>Equity_Historical!AA1016</f>
        <v>7.2214813173091131E-3</v>
      </c>
    </row>
    <row r="1014" spans="2:2">
      <c r="B1014" s="36">
        <f>Equity_Historical!AA1017</f>
        <v>2.1725403045782125E-2</v>
      </c>
    </row>
    <row r="1015" spans="2:2">
      <c r="B1015" s="36">
        <f>Equity_Historical!AA1018</f>
        <v>-5.0355656221605111E-4</v>
      </c>
    </row>
    <row r="1016" spans="2:2">
      <c r="B1016" s="36">
        <f>Equity_Historical!AA1019</f>
        <v>5.7471221379619339E-3</v>
      </c>
    </row>
    <row r="1017" spans="2:2">
      <c r="B1017" s="36">
        <f>Equity_Historical!AA1020</f>
        <v>4.7888484705514087E-2</v>
      </c>
    </row>
    <row r="1018" spans="2:2">
      <c r="B1018" s="36">
        <f>Equity_Historical!AA1021</f>
        <v>1.4049567260052319E-2</v>
      </c>
    </row>
    <row r="1019" spans="2:2">
      <c r="B1019" s="36">
        <f>Equity_Historical!AA1022</f>
        <v>8.1683487798188369E-3</v>
      </c>
    </row>
    <row r="1020" spans="2:2">
      <c r="B1020" s="36">
        <f>Equity_Historical!AA1023</f>
        <v>-1.4245201305904048E-2</v>
      </c>
    </row>
    <row r="1021" spans="2:2">
      <c r="B1021" s="36">
        <f>Equity_Historical!AA1024</f>
        <v>-2.2612033940440507E-2</v>
      </c>
    </row>
    <row r="1022" spans="2:2">
      <c r="B1022" s="36">
        <f>Equity_Historical!AA1025</f>
        <v>2.0079484278479144E-2</v>
      </c>
    </row>
    <row r="1023" spans="2:2">
      <c r="B1023" s="36">
        <f>Equity_Historical!AA1026</f>
        <v>-2.2942641293280906E-4</v>
      </c>
    </row>
    <row r="1024" spans="2:2">
      <c r="B1024" s="36">
        <f>Equity_Historical!AA1027</f>
        <v>-2.5170275926298521E-3</v>
      </c>
    </row>
    <row r="1025" spans="2:2">
      <c r="B1025" s="36">
        <f>Equity_Historical!AA1028</f>
        <v>-8.665583583432012E-3</v>
      </c>
    </row>
    <row r="1026" spans="2:2">
      <c r="B1026" s="36">
        <f>Equity_Historical!AA1029</f>
        <v>7.0426393024108991E-3</v>
      </c>
    </row>
    <row r="1027" spans="2:2">
      <c r="B1027" s="36">
        <f>Equity_Historical!AA1030</f>
        <v>1.808479859085755E-2</v>
      </c>
    </row>
    <row r="1028" spans="2:2">
      <c r="B1028" s="36">
        <f>Equity_Historical!AA1031</f>
        <v>-1.2888036818273947E-3</v>
      </c>
    </row>
    <row r="1029" spans="2:2">
      <c r="B1029" s="36">
        <f>Equity_Historical!AA1032</f>
        <v>-3.8086382082321402E-2</v>
      </c>
    </row>
    <row r="1030" spans="2:2">
      <c r="B1030" s="36">
        <f>Equity_Historical!AA1033</f>
        <v>3.2013884683218807E-2</v>
      </c>
    </row>
    <row r="1031" spans="2:2">
      <c r="B1031" s="36">
        <f>Equity_Historical!AA1034</f>
        <v>2.0327863882981488E-3</v>
      </c>
    </row>
    <row r="1032" spans="2:2">
      <c r="B1032" s="36">
        <f>Equity_Historical!AA1035</f>
        <v>3.1373429773578154E-2</v>
      </c>
    </row>
    <row r="1033" spans="2:2">
      <c r="B1033" s="36">
        <f>Equity_Historical!AA1036</f>
        <v>-2.44342037026395E-2</v>
      </c>
    </row>
    <row r="1034" spans="2:2">
      <c r="B1034" s="36">
        <f>Equity_Historical!AA1037</f>
        <v>-1.5968309129765594E-2</v>
      </c>
    </row>
    <row r="1035" spans="2:2">
      <c r="B1035" s="36">
        <f>Equity_Historical!AA1038</f>
        <v>7.0053694582521545E-2</v>
      </c>
    </row>
    <row r="1036" spans="2:2">
      <c r="B1036" s="36">
        <f>Equity_Historical!AA1039</f>
        <v>-1.2406563835828138E-2</v>
      </c>
    </row>
    <row r="1037" spans="2:2">
      <c r="B1037" s="36">
        <f>Equity_Historical!AA1040</f>
        <v>-2.774030041680766E-2</v>
      </c>
    </row>
    <row r="1038" spans="2:2">
      <c r="B1038" s="36">
        <f>Equity_Historical!AA1041</f>
        <v>4.0550256718448301E-3</v>
      </c>
    </row>
    <row r="1039" spans="2:2">
      <c r="B1039" s="36">
        <f>Equity_Historical!AA1042</f>
        <v>-5.8794395637100224E-3</v>
      </c>
    </row>
    <row r="1040" spans="2:2">
      <c r="B1040" s="36">
        <f>Equity_Historical!AA1043</f>
        <v>1.8721952411954977E-3</v>
      </c>
    </row>
    <row r="1041" spans="2:2">
      <c r="B1041" s="36">
        <f>Equity_Historical!AA1044</f>
        <v>6.4623784380126951E-3</v>
      </c>
    </row>
    <row r="1042" spans="2:2">
      <c r="B1042" s="36">
        <f>Equity_Historical!AA1045</f>
        <v>-1.3272923043883484E-2</v>
      </c>
    </row>
    <row r="1043" spans="2:2">
      <c r="B1043" s="36">
        <f>Equity_Historical!AA1046</f>
        <v>-8.3688512826403189E-2</v>
      </c>
    </row>
    <row r="1044" spans="2:2">
      <c r="B1044" s="36">
        <f>Equity_Historical!AA1047</f>
        <v>-4.3141966237720028E-2</v>
      </c>
    </row>
    <row r="1045" spans="2:2">
      <c r="B1045" s="36">
        <f>Equity_Historical!AA1048</f>
        <v>-2.7940025374731108E-2</v>
      </c>
    </row>
    <row r="1046" spans="2:2">
      <c r="B1046" s="36">
        <f>Equity_Historical!AA1049</f>
        <v>2.2454478655438086E-2</v>
      </c>
    </row>
    <row r="1047" spans="2:2">
      <c r="B1047" s="36">
        <f>Equity_Historical!AA1050</f>
        <v>-5.552008522108352E-3</v>
      </c>
    </row>
    <row r="1048" spans="2:2">
      <c r="B1048" s="36">
        <f>Equity_Historical!AA1051</f>
        <v>-4.9258006495624292E-3</v>
      </c>
    </row>
    <row r="1049" spans="2:2">
      <c r="B1049" s="36">
        <f>Equity_Historical!AA1052</f>
        <v>2.4507394494875934E-2</v>
      </c>
    </row>
    <row r="1050" spans="2:2">
      <c r="B1050" s="36">
        <f>Equity_Historical!AA1053</f>
        <v>-5.5262657115547793E-3</v>
      </c>
    </row>
    <row r="1051" spans="2:2">
      <c r="B1051" s="36">
        <f>Equity_Historical!AA1054</f>
        <v>1.1090677952558829E-2</v>
      </c>
    </row>
    <row r="1052" spans="2:2">
      <c r="B1052" s="36">
        <f>Equity_Historical!AA1055</f>
        <v>1.9265882621039166E-2</v>
      </c>
    </row>
    <row r="1053" spans="2:2">
      <c r="B1053" s="36">
        <f>Equity_Historical!AA1056</f>
        <v>-2.2062087446650301E-2</v>
      </c>
    </row>
    <row r="1054" spans="2:2">
      <c r="B1054" s="36">
        <f>Equity_Historical!AA1057</f>
        <v>-4.0096705562194968E-2</v>
      </c>
    </row>
    <row r="1055" spans="2:2">
      <c r="B1055" s="36">
        <f>Equity_Historical!AA1058</f>
        <v>2.0401330605490618E-3</v>
      </c>
    </row>
    <row r="1056" spans="2:2">
      <c r="B1056" s="36">
        <f>Equity_Historical!AA1059</f>
        <v>-5.0861056371835522E-2</v>
      </c>
    </row>
    <row r="1057" spans="2:2">
      <c r="B1057" s="36">
        <f>Equity_Historical!AA1060</f>
        <v>4.7566335049075856E-2</v>
      </c>
    </row>
    <row r="1058" spans="2:2">
      <c r="B1058" s="36">
        <f>Equity_Historical!AA1061</f>
        <v>-1.0508020385243344E-2</v>
      </c>
    </row>
    <row r="1059" spans="2:2">
      <c r="B1059" s="36">
        <f>Equity_Historical!AA1062</f>
        <v>2.1065176393364013E-2</v>
      </c>
    </row>
    <row r="1060" spans="2:2">
      <c r="B1060" s="36">
        <f>Equity_Historical!AA1063</f>
        <v>-2.5006696079193712E-2</v>
      </c>
    </row>
    <row r="1061" spans="2:2">
      <c r="B1061" s="36">
        <f>Equity_Historical!AA1064</f>
        <v>2.1911290230905642E-2</v>
      </c>
    </row>
    <row r="1062" spans="2:2">
      <c r="B1062" s="36">
        <f>Equity_Historical!AA1065</f>
        <v>-3.3908792023622812E-2</v>
      </c>
    </row>
    <row r="1063" spans="2:2">
      <c r="B1063" s="36">
        <f>Equity_Historical!AA1066</f>
        <v>3.9403848640669689E-3</v>
      </c>
    </row>
    <row r="1064" spans="2:2">
      <c r="B1064" s="36">
        <f>Equity_Historical!AA1067</f>
        <v>2.2577088684291469E-3</v>
      </c>
    </row>
    <row r="1065" spans="2:2">
      <c r="B1065" s="36">
        <f>Equity_Historical!AA1068</f>
        <v>-4.9308333752107213E-2</v>
      </c>
    </row>
    <row r="1066" spans="2:2">
      <c r="B1066" s="36">
        <f>Equity_Historical!AA1069</f>
        <v>-6.6046341418440641E-4</v>
      </c>
    </row>
    <row r="1067" spans="2:2">
      <c r="B1067" s="36">
        <f>Equity_Historical!AA1070</f>
        <v>3.4874963516873261E-2</v>
      </c>
    </row>
    <row r="1068" spans="2:2">
      <c r="B1068" s="36">
        <f>Equity_Historical!AA1071</f>
        <v>-2.0086315877929802E-2</v>
      </c>
    </row>
    <row r="1069" spans="2:2">
      <c r="B1069" s="36">
        <f>Equity_Historical!AA1072</f>
        <v>4.1072723418635257E-3</v>
      </c>
    </row>
    <row r="1070" spans="2:2">
      <c r="B1070" s="36">
        <f>Equity_Historical!AA1073</f>
        <v>3.4787310269766232E-2</v>
      </c>
    </row>
    <row r="1071" spans="2:2">
      <c r="B1071" s="36">
        <f>Equity_Historical!AA1074</f>
        <v>3.0837409944981225E-4</v>
      </c>
    </row>
    <row r="1072" spans="2:2">
      <c r="B1072" s="36">
        <f>Equity_Historical!AA1075</f>
        <v>1.2429539721076424E-2</v>
      </c>
    </row>
    <row r="1073" spans="2:2">
      <c r="B1073" s="36">
        <f>Equity_Historical!AA1076</f>
        <v>1.1665542728652978E-3</v>
      </c>
    </row>
    <row r="1074" spans="2:2">
      <c r="B1074" s="36">
        <f>Equity_Historical!AA1077</f>
        <v>1.3126489398996667E-2</v>
      </c>
    </row>
    <row r="1075" spans="2:2">
      <c r="B1075" s="36">
        <f>Equity_Historical!AA1078</f>
        <v>5.5243276280347295E-2</v>
      </c>
    </row>
    <row r="1076" spans="2:2">
      <c r="B1076" s="36">
        <f>Equity_Historical!AA1079</f>
        <v>-2.9096675538471672E-5</v>
      </c>
    </row>
    <row r="1077" spans="2:2">
      <c r="B1077" s="36">
        <f>Equity_Historical!AA1080</f>
        <v>-7.5791729324789416E-3</v>
      </c>
    </row>
    <row r="1078" spans="2:2">
      <c r="B1078" s="36">
        <f>Equity_Historical!AA1081</f>
        <v>1.7726603801723969E-2</v>
      </c>
    </row>
    <row r="1079" spans="2:2">
      <c r="B1079" s="36">
        <f>Equity_Historical!AA1082</f>
        <v>-3.0178972920859555E-3</v>
      </c>
    </row>
    <row r="1080" spans="2:2">
      <c r="B1080" s="36">
        <f>Equity_Historical!AA1083</f>
        <v>6.4387299670891542E-3</v>
      </c>
    </row>
    <row r="1081" spans="2:2">
      <c r="B1081" s="36">
        <f>Equity_Historical!AA1084</f>
        <v>3.9504743064361497E-3</v>
      </c>
    </row>
    <row r="1082" spans="2:2">
      <c r="B1082" s="36">
        <f>Equity_Historical!AA1085</f>
        <v>2.2847569767214422E-3</v>
      </c>
    </row>
    <row r="1083" spans="2:2">
      <c r="B1083" s="36">
        <f>Equity_Historical!AA1086</f>
        <v>4.2294446675146622E-3</v>
      </c>
    </row>
    <row r="1084" spans="2:2">
      <c r="B1084" s="36">
        <f>Equity_Historical!AA1087</f>
        <v>-1.9277216003100103E-3</v>
      </c>
    </row>
    <row r="1085" spans="2:2">
      <c r="B1085" s="36">
        <f>Equity_Historical!AA1088</f>
        <v>-2.3475842557873834E-2</v>
      </c>
    </row>
    <row r="1086" spans="2:2">
      <c r="B1086" s="36">
        <f>Equity_Historical!AA1089</f>
        <v>-5.6901157198687652E-3</v>
      </c>
    </row>
    <row r="1087" spans="2:2">
      <c r="B1087" s="36">
        <f>Equity_Historical!AA1090</f>
        <v>1.0101334873973002E-2</v>
      </c>
    </row>
    <row r="1088" spans="2:2">
      <c r="B1088" s="36">
        <f>Equity_Historical!AA1091</f>
        <v>-3.3566751062618624E-2</v>
      </c>
    </row>
    <row r="1089" spans="2:2">
      <c r="B1089" s="36">
        <f>Equity_Historical!AA1092</f>
        <v>-9.803364220826824E-3</v>
      </c>
    </row>
    <row r="1090" spans="2:2">
      <c r="B1090" s="36">
        <f>Equity_Historical!AA1093</f>
        <v>4.0385953749284581E-2</v>
      </c>
    </row>
    <row r="1091" spans="2:2">
      <c r="B1091" s="36">
        <f>Equity_Historical!AA1094</f>
        <v>1.5476576715706975E-3</v>
      </c>
    </row>
    <row r="1092" spans="2:2">
      <c r="B1092" s="36">
        <f>Equity_Historical!AA1095</f>
        <v>-3.519210149150126E-2</v>
      </c>
    </row>
    <row r="1093" spans="2:2">
      <c r="B1093" s="36">
        <f>Equity_Historical!AA1096</f>
        <v>-8.4831632842740298E-2</v>
      </c>
    </row>
    <row r="1094" spans="2:2">
      <c r="B1094" s="36">
        <f>Equity_Historical!AA1097</f>
        <v>-3.8337232405353028E-2</v>
      </c>
    </row>
    <row r="1095" spans="2:2">
      <c r="B1095" s="36">
        <f>Equity_Historical!AA1098</f>
        <v>1.2145648401545747E-2</v>
      </c>
    </row>
    <row r="1096" spans="2:2">
      <c r="B1096" s="36">
        <f>Equity_Historical!AA1099</f>
        <v>2.6990372897841911E-2</v>
      </c>
    </row>
    <row r="1097" spans="2:2">
      <c r="B1097" s="36">
        <f>Equity_Historical!AA1100</f>
        <v>-1.6753070649309778E-2</v>
      </c>
    </row>
    <row r="1098" spans="2:2">
      <c r="B1098" s="36">
        <f>Equity_Historical!AA1101</f>
        <v>-3.5410682570780928E-3</v>
      </c>
    </row>
    <row r="1099" spans="2:2">
      <c r="B1099" s="36">
        <f>Equity_Historical!AA1102</f>
        <v>1.431655304429417E-2</v>
      </c>
    </row>
    <row r="1100" spans="2:2">
      <c r="B1100" s="36">
        <f>Equity_Historical!AA1103</f>
        <v>-2.5204607371038731E-4</v>
      </c>
    </row>
    <row r="1101" spans="2:2">
      <c r="B1101" s="36">
        <f>Equity_Historical!AA1104</f>
        <v>1.1375910642052248E-2</v>
      </c>
    </row>
    <row r="1102" spans="2:2">
      <c r="B1102" s="36">
        <f>Equity_Historical!AA1105</f>
        <v>9.99300691070624E-3</v>
      </c>
    </row>
    <row r="1103" spans="2:2">
      <c r="B1103" s="36">
        <f>Equity_Historical!AA1106</f>
        <v>-1.9216142429122045E-2</v>
      </c>
    </row>
    <row r="1104" spans="2:2">
      <c r="B1104" s="36">
        <f>Equity_Historical!AA1107</f>
        <v>3.3834870181152971E-2</v>
      </c>
    </row>
    <row r="1105" spans="2:2">
      <c r="B1105" s="36">
        <f>Equity_Historical!AA1108</f>
        <v>3.8197066644728196E-3</v>
      </c>
    </row>
    <row r="1106" spans="2:2">
      <c r="B1106" s="36">
        <f>Equity_Historical!AA1109</f>
        <v>8.4201572665264027E-3</v>
      </c>
    </row>
    <row r="1107" spans="2:2">
      <c r="B1107" s="36">
        <f>Equity_Historical!AA1110</f>
        <v>2.3651744089353759E-2</v>
      </c>
    </row>
    <row r="1108" spans="2:2">
      <c r="B1108" s="36">
        <f>Equity_Historical!AA1111</f>
        <v>-1.6782712531640459E-2</v>
      </c>
    </row>
    <row r="1109" spans="2:2">
      <c r="B1109" s="36">
        <f>Equity_Historical!AA1112</f>
        <v>-1.3811063761052405E-2</v>
      </c>
    </row>
    <row r="1110" spans="2:2">
      <c r="B1110" s="36">
        <f>Equity_Historical!AA1113</f>
        <v>-6.2132217139999647E-3</v>
      </c>
    </row>
    <row r="1111" spans="2:2">
      <c r="B1111" s="36">
        <f>Equity_Historical!AA1114</f>
        <v>5.8960093868258116E-3</v>
      </c>
    </row>
    <row r="1112" spans="2:2">
      <c r="B1112" s="36">
        <f>Equity_Historical!AA1115</f>
        <v>4.0215045789230616E-2</v>
      </c>
    </row>
    <row r="1113" spans="2:2">
      <c r="B1113" s="36">
        <f>Equity_Historical!AA1116</f>
        <v>-5.787531854336397E-3</v>
      </c>
    </row>
    <row r="1114" spans="2:2">
      <c r="B1114" s="36">
        <f>Equity_Historical!AA1117</f>
        <v>1.0748173090976249E-2</v>
      </c>
    </row>
    <row r="1115" spans="2:2">
      <c r="B1115" s="36">
        <f>Equity_Historical!AA1118</f>
        <v>4.1593885204500462E-2</v>
      </c>
    </row>
    <row r="1116" spans="2:2">
      <c r="B1116" s="36">
        <f>Equity_Historical!AA1119</f>
        <v>-8.7415412614926958E-3</v>
      </c>
    </row>
    <row r="1117" spans="2:2">
      <c r="B1117" s="36">
        <f>Equity_Historical!AA1120</f>
        <v>-1.9104802664873563E-2</v>
      </c>
    </row>
    <row r="1118" spans="2:2">
      <c r="B1118" s="36">
        <f>Equity_Historical!AA1121</f>
        <v>6.1168325974072062E-3</v>
      </c>
    </row>
    <row r="1119" spans="2:2">
      <c r="B1119" s="36">
        <f>Equity_Historical!AA1122</f>
        <v>-1.069967932645024E-2</v>
      </c>
    </row>
    <row r="1120" spans="2:2">
      <c r="B1120" s="36">
        <f>Equity_Historical!AA1123</f>
        <v>-1.3854367210807596E-2</v>
      </c>
    </row>
    <row r="1121" spans="2:2">
      <c r="B1121" s="36">
        <f>Equity_Historical!AA1124</f>
        <v>-1.2869354133702472E-2</v>
      </c>
    </row>
    <row r="1122" spans="2:2">
      <c r="B1122" s="36">
        <f>Equity_Historical!AA1125</f>
        <v>2.3267383419775696E-3</v>
      </c>
    </row>
    <row r="1123" spans="2:2">
      <c r="B1123" s="36">
        <f>Equity_Historical!AA1126</f>
        <v>-1.3228106433794885E-2</v>
      </c>
    </row>
    <row r="1124" spans="2:2">
      <c r="B1124" s="36">
        <f>Equity_Historical!AA1127</f>
        <v>-8.3848897542459742E-3</v>
      </c>
    </row>
    <row r="1125" spans="2:2">
      <c r="B1125" s="36">
        <f>Equity_Historical!AA1128</f>
        <v>-1.9934350255673111E-2</v>
      </c>
    </row>
    <row r="1126" spans="2:2">
      <c r="B1126" s="36">
        <f>Equity_Historical!AA1129</f>
        <v>-2.495884665663271E-2</v>
      </c>
    </row>
    <row r="1127" spans="2:2">
      <c r="B1127" s="36">
        <f>Equity_Historical!AA1130</f>
        <v>-2.1294394176589286E-2</v>
      </c>
    </row>
    <row r="1128" spans="2:2">
      <c r="B1128" s="36">
        <f>Equity_Historical!AA1131</f>
        <v>-2.4156491868083114E-2</v>
      </c>
    </row>
    <row r="1129" spans="2:2">
      <c r="B1129" s="36">
        <f>Equity_Historical!AA1132</f>
        <v>1.3272222850334841E-2</v>
      </c>
    </row>
    <row r="1130" spans="2:2">
      <c r="B1130" s="36">
        <f>Equity_Historical!AA1133</f>
        <v>7.7860558876335553E-3</v>
      </c>
    </row>
    <row r="1131" spans="2:2">
      <c r="B1131" s="36">
        <f>Equity_Historical!AA1134</f>
        <v>1.1787862820007017E-2</v>
      </c>
    </row>
    <row r="1132" spans="2:2">
      <c r="B1132" s="36">
        <f>Equity_Historical!AA1135</f>
        <v>3.6367548595018298E-2</v>
      </c>
    </row>
    <row r="1133" spans="2:2">
      <c r="B1133" s="36">
        <f>Equity_Historical!AA1136</f>
        <v>4.0972262643356926E-2</v>
      </c>
    </row>
    <row r="1134" spans="2:2">
      <c r="B1134" s="36">
        <f>Equity_Historical!AA1137</f>
        <v>5.2662261062231489E-3</v>
      </c>
    </row>
    <row r="1135" spans="2:2">
      <c r="B1135" s="36">
        <f>Equity_Historical!AA1138</f>
        <v>4.8035776465670671E-3</v>
      </c>
    </row>
    <row r="1136" spans="2:2">
      <c r="B1136" s="36">
        <f>Equity_Historical!AA1139</f>
        <v>-1.9878250972999935E-3</v>
      </c>
    </row>
    <row r="1137" spans="2:2">
      <c r="B1137" s="36">
        <f>Equity_Historical!AA1140</f>
        <v>-1.9768210755115694E-2</v>
      </c>
    </row>
    <row r="1138" spans="2:2">
      <c r="B1138" s="36">
        <f>Equity_Historical!AA1141</f>
        <v>4.1042557167587064E-3</v>
      </c>
    </row>
    <row r="1139" spans="2:2">
      <c r="B1139" s="36">
        <f>Equity_Historical!AA1142</f>
        <v>-5.4742653003836605E-3</v>
      </c>
    </row>
    <row r="1140" spans="2:2">
      <c r="B1140" s="36">
        <f>Equity_Historical!AA1143</f>
        <v>1.1936477880104839E-2</v>
      </c>
    </row>
    <row r="1141" spans="2:2">
      <c r="B1141" s="36">
        <f>Equity_Historical!AA1144</f>
        <v>2.2395836004928501E-2</v>
      </c>
    </row>
    <row r="1142" spans="2:2">
      <c r="B1142" s="36">
        <f>Equity_Historical!AA1145</f>
        <v>-3.2575920430796866E-3</v>
      </c>
    </row>
    <row r="1143" spans="2:2">
      <c r="B1143" s="36">
        <f>Equity_Historical!AA1146</f>
        <v>-3.5783428462279783E-2</v>
      </c>
    </row>
    <row r="1144" spans="2:2">
      <c r="B1144" s="36">
        <f>Equity_Historical!AA1147</f>
        <v>-3.4186582861327683E-2</v>
      </c>
    </row>
    <row r="1145" spans="2:2">
      <c r="B1145" s="36">
        <f>Equity_Historical!AA1148</f>
        <v>-7.0623569587604379E-4</v>
      </c>
    </row>
    <row r="1146" spans="2:2">
      <c r="B1146" s="36">
        <f>Equity_Historical!AA1149</f>
        <v>1.0561151100058208E-2</v>
      </c>
    </row>
    <row r="1147" spans="2:2">
      <c r="B1147" s="36">
        <f>Equity_Historical!AA1150</f>
        <v>-9.020868256273953E-3</v>
      </c>
    </row>
    <row r="1148" spans="2:2">
      <c r="B1148" s="36">
        <f>Equity_Historical!AA1151</f>
        <v>-9.2947166749780125E-4</v>
      </c>
    </row>
    <row r="1149" spans="2:2">
      <c r="B1149" s="36">
        <f>Equity_Historical!AA1152</f>
        <v>4.3652894928957832E-2</v>
      </c>
    </row>
    <row r="1150" spans="2:2">
      <c r="B1150" s="36">
        <f>Equity_Historical!AA1153</f>
        <v>-3.9211869678149915E-2</v>
      </c>
    </row>
    <row r="1151" spans="2:2">
      <c r="B1151" s="36">
        <f>Equity_Historical!AA1154</f>
        <v>3.4614492862542957E-2</v>
      </c>
    </row>
    <row r="1152" spans="2:2">
      <c r="B1152" s="36">
        <f>Equity_Historical!AA1155</f>
        <v>3.6286666366405838E-2</v>
      </c>
    </row>
    <row r="1153" spans="2:2">
      <c r="B1153" s="36">
        <f>Equity_Historical!AA1156</f>
        <v>-2.7923760790345413E-2</v>
      </c>
    </row>
    <row r="1154" spans="2:2">
      <c r="B1154" s="36">
        <f>Equity_Historical!AA1157</f>
        <v>2.4647528720708172E-2</v>
      </c>
    </row>
    <row r="1155" spans="2:2">
      <c r="B1155" s="36">
        <f>Equity_Historical!AA1158</f>
        <v>-8.5561488197137426E-3</v>
      </c>
    </row>
    <row r="1156" spans="2:2">
      <c r="B1156" s="36">
        <f>Equity_Historical!AA1159</f>
        <v>-7.2799331889023136E-3</v>
      </c>
    </row>
    <row r="1157" spans="2:2">
      <c r="B1157" s="36">
        <f>Equity_Historical!AA1160</f>
        <v>1.1309841671317667E-2</v>
      </c>
    </row>
    <row r="1158" spans="2:2">
      <c r="B1158" s="36">
        <f>Equity_Historical!AA1161</f>
        <v>-1.5329631512956963E-3</v>
      </c>
    </row>
    <row r="1159" spans="2:2">
      <c r="B1159" s="36">
        <f>Equity_Historical!AA1162</f>
        <v>-1.2866485660785212E-2</v>
      </c>
    </row>
    <row r="1160" spans="2:2">
      <c r="B1160" s="36">
        <f>Equity_Historical!AA1163</f>
        <v>2.2607188940511253E-3</v>
      </c>
    </row>
    <row r="1161" spans="2:2">
      <c r="B1161" s="36">
        <f>Equity_Historical!AA1164</f>
        <v>-7.9936623447717983E-3</v>
      </c>
    </row>
    <row r="1162" spans="2:2">
      <c r="B1162" s="36">
        <f>Equity_Historical!AA1165</f>
        <v>5.857935786812399E-4</v>
      </c>
    </row>
    <row r="1163" spans="2:2">
      <c r="B1163" s="36">
        <f>Equity_Historical!AA1166</f>
        <v>1.31564527004213E-2</v>
      </c>
    </row>
    <row r="1164" spans="2:2">
      <c r="B1164" s="36">
        <f>Equity_Historical!AA1167</f>
        <v>3.1677576058862485E-3</v>
      </c>
    </row>
    <row r="1165" spans="2:2">
      <c r="B1165" s="36">
        <f>Equity_Historical!AA1168</f>
        <v>-2.3787928304841988E-2</v>
      </c>
    </row>
    <row r="1166" spans="2:2">
      <c r="B1166" s="36">
        <f>Equity_Historical!AA1169</f>
        <v>-3.5280474536572459E-2</v>
      </c>
    </row>
    <row r="1167" spans="2:2">
      <c r="B1167" s="36">
        <f>Equity_Historical!AA1170</f>
        <v>6.3210172538545051E-3</v>
      </c>
    </row>
    <row r="1168" spans="2:2">
      <c r="B1168" s="36">
        <f>Equity_Historical!AA1171</f>
        <v>5.5900766382566955E-2</v>
      </c>
    </row>
    <row r="1169" spans="2:2">
      <c r="B1169" s="36">
        <f>Equity_Historical!AA1172</f>
        <v>-2.5854037792904638E-3</v>
      </c>
    </row>
    <row r="1170" spans="2:2">
      <c r="B1170" s="36">
        <f>Equity_Historical!AA1173</f>
        <v>-6.2334458353241178E-3</v>
      </c>
    </row>
    <row r="1171" spans="2:2">
      <c r="B1171" s="36">
        <f>Equity_Historical!AA1174</f>
        <v>-5.8314829458647952E-3</v>
      </c>
    </row>
    <row r="1172" spans="2:2">
      <c r="B1172" s="36">
        <f>Equity_Historical!AA1175</f>
        <v>8.8736420197568916E-3</v>
      </c>
    </row>
    <row r="1173" spans="2:2">
      <c r="B1173" s="36">
        <f>Equity_Historical!AA1176</f>
        <v>1.2834721263804034E-3</v>
      </c>
    </row>
    <row r="1174" spans="2:2">
      <c r="B1174" s="36">
        <f>Equity_Historical!AA1177</f>
        <v>5.4119501997808486E-3</v>
      </c>
    </row>
    <row r="1175" spans="2:2">
      <c r="B1175" s="36">
        <f>Equity_Historical!AA1178</f>
        <v>1.2342373732617821E-2</v>
      </c>
    </row>
    <row r="1176" spans="2:2">
      <c r="B1176" s="36">
        <f>Equity_Historical!AA1179</f>
        <v>-9.8912740188419543E-3</v>
      </c>
    </row>
    <row r="1177" spans="2:2">
      <c r="B1177" s="36">
        <f>Equity_Historical!AA1180</f>
        <v>-3.5150141787176729E-4</v>
      </c>
    </row>
    <row r="1178" spans="2:2">
      <c r="B1178" s="36">
        <f>Equity_Historical!AA1181</f>
        <v>6.1366641046463836E-3</v>
      </c>
    </row>
    <row r="1179" spans="2:2">
      <c r="B1179" s="36">
        <f>Equity_Historical!AA1182</f>
        <v>-1.1024169132948613E-2</v>
      </c>
    </row>
    <row r="1180" spans="2:2">
      <c r="B1180" s="36">
        <f>Equity_Historical!AA1183</f>
        <v>-2.6055120335745138E-3</v>
      </c>
    </row>
    <row r="1181" spans="2:2">
      <c r="B1181" s="36">
        <f>Equity_Historical!AA1184</f>
        <v>1.1466806918677236E-2</v>
      </c>
    </row>
    <row r="1182" spans="2:2">
      <c r="B1182" s="36">
        <f>Equity_Historical!AA1185</f>
        <v>1.4962231257551542E-2</v>
      </c>
    </row>
    <row r="1183" spans="2:2">
      <c r="B1183" s="36">
        <f>Equity_Historical!AA1186</f>
        <v>-1.1172156476567467E-2</v>
      </c>
    </row>
    <row r="1184" spans="2:2">
      <c r="B1184" s="36">
        <f>Equity_Historical!AA1187</f>
        <v>8.2706298262653702E-3</v>
      </c>
    </row>
    <row r="1185" spans="2:2">
      <c r="B1185" s="36">
        <f>Equity_Historical!AA1188</f>
        <v>-2.6503760047013089E-2</v>
      </c>
    </row>
    <row r="1186" spans="2:2">
      <c r="B1186" s="36">
        <f>Equity_Historical!AA1189</f>
        <v>2.2748725132066234E-2</v>
      </c>
    </row>
    <row r="1187" spans="2:2">
      <c r="B1187" s="36">
        <f>Equity_Historical!AA1190</f>
        <v>-1.6791785205878717E-2</v>
      </c>
    </row>
    <row r="1188" spans="2:2">
      <c r="B1188" s="36">
        <f>Equity_Historical!AA1191</f>
        <v>4.8273440401131844E-3</v>
      </c>
    </row>
    <row r="1189" spans="2:2">
      <c r="B1189" s="36">
        <f>Equity_Historical!AA1192</f>
        <v>1.0605883041133751E-2</v>
      </c>
    </row>
    <row r="1190" spans="2:2">
      <c r="B1190" s="36">
        <f>Equity_Historical!AA1193</f>
        <v>-1.6665180984273317E-2</v>
      </c>
    </row>
    <row r="1191" spans="2:2">
      <c r="B1191" s="36">
        <f>Equity_Historical!AA1194</f>
        <v>-2.8800038086595356E-2</v>
      </c>
    </row>
    <row r="1192" spans="2:2">
      <c r="B1192" s="36">
        <f>Equity_Historical!AA1195</f>
        <v>-3.4456424846652164E-3</v>
      </c>
    </row>
    <row r="1193" spans="2:2">
      <c r="B1193" s="36">
        <f>Equity_Historical!AA1196</f>
        <v>9.5738466453870949E-3</v>
      </c>
    </row>
    <row r="1194" spans="2:2">
      <c r="B1194" s="36">
        <f>Equity_Historical!AA1197</f>
        <v>-7.3261627145911508E-3</v>
      </c>
    </row>
    <row r="1195" spans="2:2">
      <c r="B1195" s="36">
        <f>Equity_Historical!AA1198</f>
        <v>1.3318659316318721E-3</v>
      </c>
    </row>
    <row r="1196" spans="2:2">
      <c r="B1196" s="36">
        <f>Equity_Historical!AA1199</f>
        <v>2.0918259163459487E-2</v>
      </c>
    </row>
    <row r="1197" spans="2:2">
      <c r="B1197" s="36">
        <f>Equity_Historical!AA1200</f>
        <v>1.0645513143256249E-2</v>
      </c>
    </row>
    <row r="1198" spans="2:2">
      <c r="B1198" s="36">
        <f>Equity_Historical!AA1201</f>
        <v>-1.5257112079446029E-2</v>
      </c>
    </row>
    <row r="1199" spans="2:2">
      <c r="B1199" s="36">
        <f>Equity_Historical!AA1202</f>
        <v>-2.1191070446157777E-2</v>
      </c>
    </row>
    <row r="1200" spans="2:2">
      <c r="B1200" s="36">
        <f>Equity_Historical!AA1203</f>
        <v>-2.4871516639301684E-2</v>
      </c>
    </row>
    <row r="1201" spans="2:2">
      <c r="B1201" s="36">
        <f>Equity_Historical!AA1204</f>
        <v>5.9057547127969699E-4</v>
      </c>
    </row>
    <row r="1202" spans="2:2">
      <c r="B1202" s="36">
        <f>Equity_Historical!AA1205</f>
        <v>1.9564247667375495E-2</v>
      </c>
    </row>
    <row r="1203" spans="2:2">
      <c r="B1203" s="36">
        <f>Equity_Historical!AA1206</f>
        <v>1.7275723500235714E-2</v>
      </c>
    </row>
    <row r="1204" spans="2:2">
      <c r="B1204" s="36">
        <f>Equity_Historical!AA1207</f>
        <v>-2.2201798223303135E-2</v>
      </c>
    </row>
    <row r="1205" spans="2:2">
      <c r="B1205" s="36">
        <f>Equity_Historical!AA1208</f>
        <v>3.0393811853448582E-2</v>
      </c>
    </row>
    <row r="1206" spans="2:2">
      <c r="B1206" s="36">
        <f>Equity_Historical!AA1209</f>
        <v>8.6524156260609948E-3</v>
      </c>
    </row>
    <row r="1207" spans="2:2">
      <c r="B1207" s="36">
        <f>Equity_Historical!AA1210</f>
        <v>3.1385512920858658E-2</v>
      </c>
    </row>
    <row r="1208" spans="2:2">
      <c r="B1208" s="36">
        <f>Equity_Historical!AA1211</f>
        <v>-1.243520017445897E-2</v>
      </c>
    </row>
    <row r="1209" spans="2:2">
      <c r="B1209" s="36">
        <f>Equity_Historical!AA1212</f>
        <v>-9.8017206153914252E-3</v>
      </c>
    </row>
    <row r="1210" spans="2:2">
      <c r="B1210" s="36">
        <f>Equity_Historical!AA1213</f>
        <v>-1.5306458156265142E-2</v>
      </c>
    </row>
    <row r="1211" spans="2:2">
      <c r="B1211" s="36">
        <f>Equity_Historical!AA1214</f>
        <v>-1.9658542973677525E-2</v>
      </c>
    </row>
    <row r="1212" spans="2:2">
      <c r="B1212" s="36">
        <f>Equity_Historical!AA1215</f>
        <v>-3.8692360414952463E-3</v>
      </c>
    </row>
    <row r="1213" spans="2:2">
      <c r="B1213" s="36">
        <f>Equity_Historical!AA1216</f>
        <v>-2.2399007794179509E-2</v>
      </c>
    </row>
    <row r="1214" spans="2:2">
      <c r="B1214" s="36">
        <f>Equity_Historical!AA1217</f>
        <v>2.0905764679997052E-2</v>
      </c>
    </row>
    <row r="1215" spans="2:2">
      <c r="B1215" s="36">
        <f>Equity_Historical!AA1218</f>
        <v>-1.5417554167463789E-2</v>
      </c>
    </row>
    <row r="1216" spans="2:2">
      <c r="B1216" s="36">
        <f>Equity_Historical!AA1219</f>
        <v>8.7070913153284843E-2</v>
      </c>
    </row>
    <row r="1217" spans="2:2">
      <c r="B1217" s="36">
        <f>Equity_Historical!AA1220</f>
        <v>-7.3624678950394498E-3</v>
      </c>
    </row>
    <row r="1218" spans="2:2">
      <c r="B1218" s="36">
        <f>Equity_Historical!AA1221</f>
        <v>-4.5154322927996871E-3</v>
      </c>
    </row>
    <row r="1219" spans="2:2">
      <c r="B1219" s="36">
        <f>Equity_Historical!AA1222</f>
        <v>3.2656583334113004E-2</v>
      </c>
    </row>
    <row r="1220" spans="2:2">
      <c r="B1220" s="36">
        <f>Equity_Historical!AA1223</f>
        <v>-7.0232924530067936E-2</v>
      </c>
    </row>
    <row r="1221" spans="2:2">
      <c r="B1221" s="36">
        <f>Equity_Historical!AA1224</f>
        <v>4.7432364296208056E-2</v>
      </c>
    </row>
    <row r="1222" spans="2:2">
      <c r="B1222" s="36">
        <f>Equity_Historical!AA1225</f>
        <v>2.6840734494241014E-2</v>
      </c>
    </row>
    <row r="1223" spans="2:2">
      <c r="B1223" s="36">
        <f>Equity_Historical!AA1226</f>
        <v>-1.6304051505190736E-2</v>
      </c>
    </row>
    <row r="1224" spans="2:2">
      <c r="B1224" s="36">
        <f>Equity_Historical!AA1227</f>
        <v>-3.7652219486793807E-3</v>
      </c>
    </row>
    <row r="1225" spans="2:2">
      <c r="B1225" s="36">
        <f>Equity_Historical!AA1228</f>
        <v>-7.2536616884699111E-3</v>
      </c>
    </row>
    <row r="1226" spans="2:2">
      <c r="B1226" s="36">
        <f>Equity_Historical!AA1229</f>
        <v>-2.794738369029235E-2</v>
      </c>
    </row>
    <row r="1227" spans="2:2">
      <c r="B1227" s="36">
        <f>Equity_Historical!AA1230</f>
        <v>1.9417914530341487E-2</v>
      </c>
    </row>
    <row r="1228" spans="2:2">
      <c r="B1228" s="36">
        <f>Equity_Historical!AA1231</f>
        <v>1.0794302457801731E-2</v>
      </c>
    </row>
    <row r="1229" spans="2:2">
      <c r="B1229" s="36">
        <f>Equity_Historical!AA1232</f>
        <v>5.4950076735929387E-2</v>
      </c>
    </row>
    <row r="1230" spans="2:2">
      <c r="B1230" s="36">
        <f>Equity_Historical!AA1233</f>
        <v>6.1916795353345669E-3</v>
      </c>
    </row>
    <row r="1231" spans="2:2">
      <c r="B1231" s="36">
        <f>Equity_Historical!AA1234</f>
        <v>1.6951683688545154E-2</v>
      </c>
    </row>
    <row r="1232" spans="2:2">
      <c r="B1232" s="36">
        <f>Equity_Historical!AA1235</f>
        <v>5.2028840460402459E-3</v>
      </c>
    </row>
    <row r="1233" spans="2:2">
      <c r="B1233" s="36">
        <f>Equity_Historical!AA1236</f>
        <v>2.087981905298153E-2</v>
      </c>
    </row>
    <row r="1234" spans="2:2">
      <c r="B1234" s="36">
        <f>Equity_Historical!AA1237</f>
        <v>-2.5787207515567259E-2</v>
      </c>
    </row>
    <row r="1235" spans="2:2">
      <c r="B1235" s="36">
        <f>Equity_Historical!AA1238</f>
        <v>3.1756627320013942E-2</v>
      </c>
    </row>
    <row r="1236" spans="2:2">
      <c r="B1236" s="36">
        <f>Equity_Historical!AA1239</f>
        <v>6.2648864218772197E-3</v>
      </c>
    </row>
    <row r="1237" spans="2:2">
      <c r="B1237" s="36">
        <f>Equity_Historical!AA1240</f>
        <v>1.9698878306128886E-2</v>
      </c>
    </row>
    <row r="1238" spans="2:2">
      <c r="B1238" s="36">
        <f>Equity_Historical!AA1241</f>
        <v>1.3105396248184381E-2</v>
      </c>
    </row>
    <row r="1239" spans="2:2">
      <c r="B1239" s="36">
        <f>Equity_Historical!AA1242</f>
        <v>1.0035669063434028E-2</v>
      </c>
    </row>
    <row r="1240" spans="2:2">
      <c r="B1240" s="36">
        <f>Equity_Historical!AA1243</f>
        <v>1.6768223024506992E-2</v>
      </c>
    </row>
    <row r="1241" spans="2:2">
      <c r="B1241" s="36">
        <f>Equity_Historical!AA1244</f>
        <v>4.4944388161661311E-3</v>
      </c>
    </row>
    <row r="1242" spans="2:2">
      <c r="B1242" s="36">
        <f>Equity_Historical!AA1245</f>
        <v>-1.520599732568584E-2</v>
      </c>
    </row>
    <row r="1243" spans="2:2">
      <c r="B1243" s="36">
        <f>Equity_Historical!AA1246</f>
        <v>1.2440672312835976E-2</v>
      </c>
    </row>
    <row r="1244" spans="2:2">
      <c r="B1244" s="36">
        <f>Equity_Historical!AA1247</f>
        <v>-2.0417386112805976E-2</v>
      </c>
    </row>
    <row r="1245" spans="2:2">
      <c r="B1245" s="36">
        <f>Equity_Historical!AA1248</f>
        <v>4.8475980438387987E-3</v>
      </c>
    </row>
    <row r="1246" spans="2:2">
      <c r="B1246" s="36">
        <f>Equity_Historical!AA1249</f>
        <v>-5.9989972876598888E-3</v>
      </c>
    </row>
    <row r="1247" spans="2:2">
      <c r="B1247" s="36">
        <f>Equity_Historical!AA1250</f>
        <v>8.3243361745091206E-3</v>
      </c>
    </row>
    <row r="1248" spans="2:2">
      <c r="B1248" s="36">
        <f>Equity_Historical!AA1251</f>
        <v>-7.9801278573778372E-3</v>
      </c>
    </row>
    <row r="1249" spans="2:2">
      <c r="B1249" s="36">
        <f>Equity_Historical!AA1252</f>
        <v>-5.3557281104971433E-3</v>
      </c>
    </row>
    <row r="1250" spans="2:2">
      <c r="B1250" s="36">
        <f>Equity_Historical!AA1253</f>
        <v>1.844689420599667E-2</v>
      </c>
    </row>
    <row r="1251" spans="2:2">
      <c r="B1251" s="36">
        <f>Equity_Historical!AA1254</f>
        <v>9.9233288217915067E-3</v>
      </c>
    </row>
    <row r="1252" spans="2:2">
      <c r="B1252" s="36">
        <f>Equity_Historical!AA1255</f>
        <v>4.5756360079537593E-3</v>
      </c>
    </row>
    <row r="1253" spans="2:2">
      <c r="B1253" s="36">
        <f>Equity_Historical!AA1256</f>
        <v>-8.8637923618546024E-3</v>
      </c>
    </row>
    <row r="1254" spans="2:2">
      <c r="B1254" s="36">
        <f>Equity_Historical!AA1257</f>
        <v>-1.6667820033663371E-3</v>
      </c>
    </row>
    <row r="1255" spans="2:2">
      <c r="B1255" s="36">
        <f>Equity_Historical!AA1258</f>
        <v>1.2994021500173255E-2</v>
      </c>
    </row>
    <row r="1256" spans="2:2">
      <c r="B1256" s="36">
        <f>Equity_Historical!AA1259</f>
        <v>4.8276932636066045E-3</v>
      </c>
    </row>
    <row r="1257" spans="2:2">
      <c r="B1257" s="36">
        <f>Equity_Historical!AA1260</f>
        <v>6.5547210776879059E-3</v>
      </c>
    </row>
    <row r="1258" spans="2:2">
      <c r="B1258" s="36">
        <f>Equity_Historical!AA1261</f>
        <v>1.0347213578700781E-2</v>
      </c>
    </row>
    <row r="1259" spans="2:2">
      <c r="B1259" s="36">
        <f>Equity_Historical!AA1262</f>
        <v>-1.02654743297863E-3</v>
      </c>
    </row>
    <row r="1260" spans="2:2">
      <c r="B1260" s="36">
        <f>Equity_Historical!AA1263</f>
        <v>-8.6645111707105999E-3</v>
      </c>
    </row>
    <row r="1261" spans="2:2">
      <c r="B1261" s="36">
        <f>Equity_Historical!AA1264</f>
        <v>2.7392885213960706E-2</v>
      </c>
    </row>
    <row r="1262" spans="2:2">
      <c r="B1262" s="36">
        <f>Equity_Historical!AA1265</f>
        <v>-7.0370192877554534E-3</v>
      </c>
    </row>
    <row r="1263" spans="2:2">
      <c r="B1263" s="36">
        <f>Equity_Historical!AA1266</f>
        <v>-2.7479939827138363E-3</v>
      </c>
    </row>
    <row r="1264" spans="2:2">
      <c r="B1264" s="36">
        <f>Equity_Historical!AA1267</f>
        <v>-7.7396099781286646E-3</v>
      </c>
    </row>
    <row r="1265" spans="2:2">
      <c r="B1265" s="36">
        <f>Equity_Historical!AA1268</f>
        <v>-9.1285960702397854E-3</v>
      </c>
    </row>
    <row r="1266" spans="2:2">
      <c r="B1266" s="36">
        <f>Equity_Historical!AA1269</f>
        <v>-1.828077957517199E-2</v>
      </c>
    </row>
    <row r="1267" spans="2:2">
      <c r="B1267" s="36">
        <f>Equity_Historical!AA1270</f>
        <v>-1.4878281452007534E-2</v>
      </c>
    </row>
    <row r="1268" spans="2:2">
      <c r="B1268" s="36">
        <f>Equity_Historical!AA1271</f>
        <v>8.9089338422819117E-4</v>
      </c>
    </row>
    <row r="1269" spans="2:2">
      <c r="B1269" s="36">
        <f>Equity_Historical!AA1272</f>
        <v>8.3089558628745459E-3</v>
      </c>
    </row>
    <row r="1270" spans="2:2">
      <c r="B1270" s="36">
        <f>Equity_Historical!AA1273</f>
        <v>-2.1504186264819956E-2</v>
      </c>
    </row>
    <row r="1271" spans="2:2">
      <c r="B1271" s="36">
        <f>Equity_Historical!AA1274</f>
        <v>-3.7095837904582898E-3</v>
      </c>
    </row>
    <row r="1272" spans="2:2">
      <c r="B1272" s="36">
        <f>Equity_Historical!AA1275</f>
        <v>-5.7650452217563371E-4</v>
      </c>
    </row>
    <row r="1273" spans="2:2">
      <c r="B1273" s="36">
        <f>Equity_Historical!AA1276</f>
        <v>5.5896440990247289E-3</v>
      </c>
    </row>
    <row r="1274" spans="2:2">
      <c r="B1274" s="36">
        <f>Equity_Historical!AA1277</f>
        <v>6.8410095170301083E-3</v>
      </c>
    </row>
    <row r="1275" spans="2:2">
      <c r="B1275" s="36">
        <f>Equity_Historical!AA1278</f>
        <v>-1.3288998221169183E-2</v>
      </c>
    </row>
    <row r="1276" spans="2:2">
      <c r="B1276" s="36">
        <f>Equity_Historical!AA1279</f>
        <v>-0.11528771862436001</v>
      </c>
    </row>
    <row r="1277" spans="2:2">
      <c r="B1277" s="36">
        <f>Equity_Historical!AA1280</f>
        <v>1.060679144849873E-2</v>
      </c>
    </row>
    <row r="1278" spans="2:2">
      <c r="B1278" s="36">
        <f>Equity_Historical!AA1281</f>
        <v>-1.3567533804394641E-2</v>
      </c>
    </row>
    <row r="1279" spans="2:2">
      <c r="B1279" s="36">
        <f>Equity_Historical!AA1282</f>
        <v>-1.5809338060819963E-2</v>
      </c>
    </row>
    <row r="1280" spans="2:2">
      <c r="B1280" s="36">
        <f>Equity_Historical!AA1283</f>
        <v>-9.5080308458517573E-3</v>
      </c>
    </row>
    <row r="1281" spans="2:2">
      <c r="B1281" s="36">
        <f>Equity_Historical!AA1284</f>
        <v>-1.3422444675353447E-2</v>
      </c>
    </row>
    <row r="1282" spans="2:2">
      <c r="B1282" s="36">
        <f>Equity_Historical!AA1285</f>
        <v>-8.4218814502768908E-4</v>
      </c>
    </row>
    <row r="1283" spans="2:2">
      <c r="B1283" s="36">
        <f>Equity_Historical!AA1286</f>
        <v>-1.0271135310808699E-2</v>
      </c>
    </row>
    <row r="1284" spans="2:2">
      <c r="B1284" s="36">
        <f>Equity_Historical!AA1287</f>
        <v>-2.0318486405833995E-2</v>
      </c>
    </row>
    <row r="1285" spans="2:2">
      <c r="B1285" s="36">
        <f>Equity_Historical!AA1288</f>
        <v>5.2161235666638252E-2</v>
      </c>
    </row>
    <row r="1286" spans="2:2">
      <c r="B1286" s="36">
        <f>Equity_Historical!AA1289</f>
        <v>3.3730951415595588E-2</v>
      </c>
    </row>
    <row r="1287" spans="2:2">
      <c r="B1287" s="36">
        <f>Equity_Historical!AA1290</f>
        <v>-5.4016050029307445E-3</v>
      </c>
    </row>
    <row r="1288" spans="2:2">
      <c r="B1288" s="36">
        <f>Equity_Historical!AA1291</f>
        <v>1.064179456355081E-2</v>
      </c>
    </row>
    <row r="1289" spans="2:2">
      <c r="B1289" s="36">
        <f>Equity_Historical!AA1292</f>
        <v>-1.3285729209203997E-2</v>
      </c>
    </row>
    <row r="1290" spans="2:2">
      <c r="B1290" s="36">
        <f>Equity_Historical!AA1293</f>
        <v>-1.1040958151405079E-2</v>
      </c>
    </row>
    <row r="1291" spans="2:2">
      <c r="B1291" s="36">
        <f>Equity_Historical!AA1294</f>
        <v>-4.021576243922239E-4</v>
      </c>
    </row>
    <row r="1292" spans="2:2">
      <c r="B1292" s="36">
        <f>Equity_Historical!AA1295</f>
        <v>6.9661212474885326E-2</v>
      </c>
    </row>
    <row r="1293" spans="2:2">
      <c r="B1293" s="36">
        <f>Equity_Historical!AA1296</f>
        <v>-8.9163552599451409E-3</v>
      </c>
    </row>
    <row r="1294" spans="2:2">
      <c r="B1294" s="36">
        <f>Equity_Historical!AA1297</f>
        <v>1.9360594358945613E-3</v>
      </c>
    </row>
    <row r="1295" spans="2:2">
      <c r="B1295" s="36">
        <f>Equity_Historical!AA1298</f>
        <v>1.763827159025971E-2</v>
      </c>
    </row>
    <row r="1296" spans="2:2">
      <c r="B1296" s="36">
        <f>Equity_Historical!AA1299</f>
        <v>1.4534447422973462E-2</v>
      </c>
    </row>
    <row r="1297" spans="2:2">
      <c r="B1297" s="36">
        <f>Equity_Historical!AA1300</f>
        <v>-8.3069005137164451E-3</v>
      </c>
    </row>
    <row r="1298" spans="2:2">
      <c r="B1298" s="36">
        <f>Equity_Historical!AA1301</f>
        <v>-3.2555477714805623E-3</v>
      </c>
    </row>
    <row r="1299" spans="2:2">
      <c r="B1299" s="36">
        <f>Equity_Historical!AA1302</f>
        <v>3.362758933600852E-3</v>
      </c>
    </row>
    <row r="1300" spans="2:2">
      <c r="B1300" s="36">
        <f>Equity_Historical!AA1303</f>
        <v>3.4752092257675608E-2</v>
      </c>
    </row>
    <row r="1301" spans="2:2">
      <c r="B1301" s="36">
        <f>Equity_Historical!AA1304</f>
        <v>2.1141637228804053E-2</v>
      </c>
    </row>
    <row r="1302" spans="2:2">
      <c r="B1302" s="36">
        <f>Equity_Historical!AA1305</f>
        <v>1.1124146390719116E-2</v>
      </c>
    </row>
    <row r="1303" spans="2:2">
      <c r="B1303" s="36">
        <f>Equity_Historical!AA1306</f>
        <v>1.9686186195634676E-2</v>
      </c>
    </row>
    <row r="1304" spans="2:2">
      <c r="B1304" s="36">
        <f>Equity_Historical!AA1307</f>
        <v>-5.7095690269952344E-3</v>
      </c>
    </row>
    <row r="1305" spans="2:2">
      <c r="B1305" s="36">
        <f>Equity_Historical!AA1308</f>
        <v>2.0134057109273719E-2</v>
      </c>
    </row>
    <row r="1306" spans="2:2">
      <c r="B1306" s="36">
        <f>Equity_Historical!AA1309</f>
        <v>-1.4755995684345448E-2</v>
      </c>
    </row>
    <row r="1307" spans="2:2">
      <c r="B1307" s="36">
        <f>Equity_Historical!AA1310</f>
        <v>1.7593346539537959E-2</v>
      </c>
    </row>
    <row r="1308" spans="2:2">
      <c r="B1308" s="36">
        <f>Equity_Historical!AA1311</f>
        <v>5.0288533747296213E-3</v>
      </c>
    </row>
    <row r="1309" spans="2:2">
      <c r="B1309" s="36">
        <f>Equity_Historical!AA1312</f>
        <v>-8.569155615242012E-3</v>
      </c>
    </row>
    <row r="1310" spans="2:2">
      <c r="B1310" s="36">
        <f>Equity_Historical!AA1313</f>
        <v>2.7527119971214944E-3</v>
      </c>
    </row>
    <row r="1311" spans="2:2">
      <c r="B1311" s="36">
        <f>Equity_Historical!AA1314</f>
        <v>-9.4479093765571474E-3</v>
      </c>
    </row>
    <row r="1312" spans="2:2">
      <c r="B1312" s="36">
        <f>Equity_Historical!AA1315</f>
        <v>-1.0208273894507196E-2</v>
      </c>
    </row>
    <row r="1313" spans="2:2">
      <c r="B1313" s="36">
        <f>Equity_Historical!AA1316</f>
        <v>2.768046848299603E-3</v>
      </c>
    </row>
    <row r="1314" spans="2:2">
      <c r="B1314" s="36">
        <f>Equity_Historical!AA1317</f>
        <v>-1.5936849657467063E-2</v>
      </c>
    </row>
    <row r="1315" spans="2:2">
      <c r="B1315" s="36">
        <f>Equity_Historical!AA1318</f>
        <v>3.7127913632483654E-3</v>
      </c>
    </row>
    <row r="1316" spans="2:2">
      <c r="B1316" s="36">
        <f>Equity_Historical!AA1319</f>
        <v>1.3493867436378633E-3</v>
      </c>
    </row>
    <row r="1317" spans="2:2">
      <c r="B1317" s="36">
        <f>Equity_Historical!AA1320</f>
        <v>-1.1516432597635375E-2</v>
      </c>
    </row>
    <row r="1318" spans="2:2">
      <c r="B1318" s="36">
        <f>Equity_Historical!AA1321</f>
        <v>1.9348541218914817E-2</v>
      </c>
    </row>
    <row r="1319" spans="2:2">
      <c r="B1319" s="36">
        <f>Equity_Historical!AA1322</f>
        <v>-9.7482207753566957E-3</v>
      </c>
    </row>
    <row r="1320" spans="2:2">
      <c r="B1320" s="36">
        <f>Equity_Historical!AA1323</f>
        <v>3.7164161524512879E-3</v>
      </c>
    </row>
    <row r="1321" spans="2:2">
      <c r="B1321" s="36">
        <f>Equity_Historical!AA1324</f>
        <v>0</v>
      </c>
    </row>
    <row r="1322" spans="2:2">
      <c r="B1322" s="36"/>
    </row>
    <row r="1323" spans="2:2">
      <c r="B1323" s="36"/>
    </row>
    <row r="1324" spans="2:2">
      <c r="B1324" s="36"/>
    </row>
    <row r="1325" spans="2:2">
      <c r="B1325" s="36"/>
    </row>
    <row r="1326" spans="2:2">
      <c r="B1326" s="36"/>
    </row>
    <row r="1327" spans="2:2">
      <c r="B1327" s="36"/>
    </row>
    <row r="1328" spans="2:2">
      <c r="B1328" s="36"/>
    </row>
    <row r="1329" spans="2:2">
      <c r="B1329" s="80"/>
    </row>
    <row r="1330" spans="2:2">
      <c r="B1330" s="80"/>
    </row>
    <row r="1331" spans="2:2">
      <c r="B1331" s="80"/>
    </row>
    <row r="1332" spans="2:2">
      <c r="B1332" s="80"/>
    </row>
    <row r="1333" spans="2:2">
      <c r="B1333" s="80"/>
    </row>
    <row r="1334" spans="2:2">
      <c r="B1334" s="80"/>
    </row>
    <row r="1335" spans="2:2">
      <c r="B1335" s="80"/>
    </row>
    <row r="1336" spans="2:2">
      <c r="B1336" s="80"/>
    </row>
    <row r="1337" spans="2:2">
      <c r="B1337" s="80"/>
    </row>
    <row r="1338" spans="2:2">
      <c r="B1338" s="80"/>
    </row>
    <row r="1339" spans="2:2">
      <c r="B1339" s="80"/>
    </row>
    <row r="1340" spans="2:2">
      <c r="B1340" s="80"/>
    </row>
    <row r="1341" spans="2:2">
      <c r="B1341" s="80"/>
    </row>
    <row r="1342" spans="2:2">
      <c r="B1342" s="80"/>
    </row>
    <row r="1343" spans="2:2">
      <c r="B1343" s="80"/>
    </row>
    <row r="1344" spans="2:2">
      <c r="B1344" s="80"/>
    </row>
    <row r="1345" spans="2:2">
      <c r="B1345" s="80"/>
    </row>
    <row r="1346" spans="2:2">
      <c r="B1346" s="80"/>
    </row>
    <row r="1347" spans="2:2">
      <c r="B1347" s="80"/>
    </row>
    <row r="1348" spans="2:2">
      <c r="B1348" s="80"/>
    </row>
    <row r="1349" spans="2:2">
      <c r="B1349" s="80"/>
    </row>
    <row r="1350" spans="2:2">
      <c r="B1350" s="80"/>
    </row>
    <row r="1351" spans="2:2">
      <c r="B1351" s="80"/>
    </row>
    <row r="1352" spans="2:2">
      <c r="B1352" s="80"/>
    </row>
    <row r="1353" spans="2:2">
      <c r="B1353" s="80"/>
    </row>
    <row r="1354" spans="2:2">
      <c r="B1354" s="80"/>
    </row>
    <row r="1355" spans="2:2">
      <c r="B1355" s="80"/>
    </row>
    <row r="1356" spans="2:2">
      <c r="B1356" s="80"/>
    </row>
    <row r="1357" spans="2:2">
      <c r="B1357" s="80"/>
    </row>
    <row r="1358" spans="2:2">
      <c r="B1358" s="80"/>
    </row>
    <row r="1359" spans="2:2">
      <c r="B1359" s="80"/>
    </row>
    <row r="1360" spans="2:2">
      <c r="B1360" s="80"/>
    </row>
    <row r="1361" spans="2:2">
      <c r="B1361" s="80"/>
    </row>
    <row r="1362" spans="2:2">
      <c r="B1362" s="80"/>
    </row>
    <row r="1363" spans="2:2">
      <c r="B1363" s="80"/>
    </row>
    <row r="1364" spans="2:2">
      <c r="B1364" s="80"/>
    </row>
    <row r="1365" spans="2:2">
      <c r="B1365" s="80"/>
    </row>
    <row r="1366" spans="2:2">
      <c r="B1366" s="80"/>
    </row>
    <row r="1367" spans="2:2">
      <c r="B1367" s="80"/>
    </row>
    <row r="1368" spans="2:2">
      <c r="B1368" s="80"/>
    </row>
    <row r="1369" spans="2:2">
      <c r="B1369" s="80"/>
    </row>
    <row r="1370" spans="2:2">
      <c r="B1370" s="80"/>
    </row>
    <row r="1371" spans="2:2">
      <c r="B1371" s="80"/>
    </row>
    <row r="1372" spans="2:2">
      <c r="B1372" s="80"/>
    </row>
    <row r="1373" spans="2:2">
      <c r="B1373" s="80"/>
    </row>
    <row r="1374" spans="2:2">
      <c r="B1374" s="80"/>
    </row>
    <row r="1375" spans="2:2">
      <c r="B1375" s="80"/>
    </row>
    <row r="1376" spans="2:2">
      <c r="B1376" s="80"/>
    </row>
    <row r="1377" spans="2:2">
      <c r="B1377" s="80"/>
    </row>
    <row r="1378" spans="2:2">
      <c r="B1378" s="80"/>
    </row>
    <row r="1379" spans="2:2">
      <c r="B1379" s="80"/>
    </row>
    <row r="1380" spans="2:2">
      <c r="B1380" s="80"/>
    </row>
    <row r="1381" spans="2:2">
      <c r="B1381" s="80"/>
    </row>
    <row r="1382" spans="2:2">
      <c r="B1382" s="80"/>
    </row>
    <row r="1383" spans="2:2">
      <c r="B1383" s="80"/>
    </row>
    <row r="1384" spans="2:2">
      <c r="B1384" s="80"/>
    </row>
    <row r="1385" spans="2:2">
      <c r="B1385" s="80"/>
    </row>
    <row r="1386" spans="2:2">
      <c r="B1386" s="80"/>
    </row>
    <row r="1387" spans="2:2">
      <c r="B1387" s="80"/>
    </row>
  </sheetData>
  <mergeCells count="3">
    <mergeCell ref="N2:S2"/>
    <mergeCell ref="H2:L2"/>
    <mergeCell ref="D2:E2"/>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A2BAC-47A0-4DC4-91C3-71C7B453C860}">
  <dimension ref="B2:P1323"/>
  <sheetViews>
    <sheetView showGridLines="0" tabSelected="1" topLeftCell="H9" zoomScale="162" zoomScaleNormal="85" workbookViewId="0">
      <selection activeCell="N11" sqref="N11"/>
    </sheetView>
  </sheetViews>
  <sheetFormatPr defaultRowHeight="14.5"/>
  <cols>
    <col min="2" max="2" width="8.81640625" bestFit="1" customWidth="1"/>
    <col min="3" max="3" width="10.1796875" bestFit="1" customWidth="1"/>
    <col min="4" max="4" width="5.81640625" bestFit="1" customWidth="1"/>
    <col min="5" max="5" width="7.7265625" bestFit="1" customWidth="1"/>
    <col min="6" max="6" width="12.453125" bestFit="1" customWidth="1"/>
    <col min="7" max="7" width="7.6328125" bestFit="1" customWidth="1"/>
    <col min="8" max="8" width="12.453125" bestFit="1" customWidth="1"/>
    <col min="9" max="10" width="11.81640625" bestFit="1" customWidth="1"/>
    <col min="12" max="12" width="11.453125" bestFit="1" customWidth="1"/>
    <col min="13" max="14" width="12.90625" bestFit="1" customWidth="1"/>
    <col min="15" max="15" width="14.36328125" bestFit="1" customWidth="1"/>
  </cols>
  <sheetData>
    <row r="2" spans="2:16">
      <c r="B2" s="151" t="s">
        <v>78</v>
      </c>
      <c r="C2" s="151"/>
      <c r="D2" s="151"/>
      <c r="E2" s="151"/>
      <c r="F2" s="151"/>
      <c r="G2" s="151"/>
      <c r="H2" s="151"/>
      <c r="I2" s="151"/>
      <c r="J2" s="151"/>
      <c r="L2" s="151" t="s">
        <v>133</v>
      </c>
      <c r="M2" s="151"/>
    </row>
    <row r="3" spans="2:16" ht="16" thickBot="1">
      <c r="B3" s="21" t="s">
        <v>20</v>
      </c>
      <c r="C3" s="21" t="s">
        <v>79</v>
      </c>
      <c r="D3" s="21" t="s">
        <v>7</v>
      </c>
      <c r="E3" s="21" t="s">
        <v>80</v>
      </c>
      <c r="F3" s="21" t="s">
        <v>81</v>
      </c>
      <c r="G3" s="21" t="s">
        <v>82</v>
      </c>
      <c r="H3" s="21" t="s">
        <v>83</v>
      </c>
      <c r="I3" s="21" t="s">
        <v>84</v>
      </c>
      <c r="J3" s="21" t="s">
        <v>85</v>
      </c>
      <c r="L3" s="185" t="s">
        <v>109</v>
      </c>
      <c r="M3" s="185" t="s">
        <v>152</v>
      </c>
      <c r="N3" s="185" t="s">
        <v>153</v>
      </c>
      <c r="O3" s="185" t="s">
        <v>154</v>
      </c>
    </row>
    <row r="4" spans="2:16" ht="15.5">
      <c r="B4" s="84">
        <f>'Distributional Approaches'!B3</f>
        <v>2.7417811326666153E-2</v>
      </c>
      <c r="C4" s="26">
        <v>0.99</v>
      </c>
      <c r="D4" s="86">
        <f>AVERAGE(B4:B1321)</f>
        <v>9.868421717723547E-5</v>
      </c>
      <c r="E4" s="86">
        <f>_xlfn.STDEV.S(B4:B1321)</f>
        <v>2.6686465603575453E-2</v>
      </c>
      <c r="F4" s="4">
        <f>SKEW(B4:B1321)</f>
        <v>-3.7458861220846136E-2</v>
      </c>
      <c r="G4" s="36">
        <f>KURT(B4:B1321)+3</f>
        <v>8.3512868239154159</v>
      </c>
      <c r="H4" s="4">
        <f>_xlfn.NORM.INV(1-C4,0,1)</f>
        <v>-2.3263478740408408</v>
      </c>
      <c r="I4" s="4">
        <f>-D4-E4*(H4+(F4/6)*(H4^2-1)+(G4/24)*H4*(H4^2-3)-(F4^2/36)*(2*H4^2-5))</f>
        <v>0.11482784305747047</v>
      </c>
      <c r="J4" s="4">
        <f>I4*1000000</f>
        <v>114827.84305747047</v>
      </c>
      <c r="L4" s="179">
        <v>0.99</v>
      </c>
      <c r="M4" s="180">
        <v>114827.84305747047</v>
      </c>
      <c r="N4" s="180">
        <v>25269.514130845531</v>
      </c>
      <c r="O4" s="180">
        <v>57561.65351199422</v>
      </c>
    </row>
    <row r="5" spans="2:16" ht="15.5">
      <c r="B5" s="85">
        <f>'Distributional Approaches'!B4</f>
        <v>-1.2535464478697061E-2</v>
      </c>
      <c r="G5" s="80"/>
      <c r="L5" s="181">
        <v>0.97499999999999998</v>
      </c>
      <c r="M5" s="182">
        <v>67996.926405835882</v>
      </c>
      <c r="N5" s="182">
        <v>10890.434802241503</v>
      </c>
      <c r="O5" s="182">
        <v>34409.623328995869</v>
      </c>
    </row>
    <row r="6" spans="2:16" ht="16" thickBot="1">
      <c r="B6" s="85">
        <f>'Distributional Approaches'!B5</f>
        <v>1.1602273468450712E-2</v>
      </c>
      <c r="L6" s="183">
        <v>0.95</v>
      </c>
      <c r="M6" s="184">
        <v>39583.620441399071</v>
      </c>
      <c r="N6" s="184">
        <v>2869.5851513357402</v>
      </c>
      <c r="O6" s="184">
        <v>20318.787538470064</v>
      </c>
    </row>
    <row r="7" spans="2:16">
      <c r="B7" s="85">
        <f>'Distributional Approaches'!B6</f>
        <v>1.4922201470105138E-3</v>
      </c>
    </row>
    <row r="8" spans="2:16">
      <c r="B8" s="85">
        <f>'Distributional Approaches'!B7</f>
        <v>6.1622204166199256E-3</v>
      </c>
    </row>
    <row r="9" spans="2:16">
      <c r="B9" s="85">
        <f>'Distributional Approaches'!B8</f>
        <v>1.467989837887989E-2</v>
      </c>
    </row>
    <row r="10" spans="2:16">
      <c r="B10" s="85">
        <f>'Distributional Approaches'!B9</f>
        <v>-1.6648035721758814E-2</v>
      </c>
      <c r="K10" s="191"/>
      <c r="L10" s="173" t="s">
        <v>109</v>
      </c>
      <c r="M10" s="173" t="s">
        <v>152</v>
      </c>
      <c r="N10" s="173" t="s">
        <v>153</v>
      </c>
      <c r="O10" s="173" t="s">
        <v>154</v>
      </c>
      <c r="P10" s="191"/>
    </row>
    <row r="11" spans="2:16">
      <c r="B11" s="85">
        <f>'Distributional Approaches'!B10</f>
        <v>-8.0195331699498829E-3</v>
      </c>
      <c r="K11" s="192"/>
      <c r="L11" s="193">
        <v>0.99</v>
      </c>
      <c r="M11" s="194">
        <v>114827.84305747047</v>
      </c>
      <c r="N11" s="194">
        <v>25269.514130845531</v>
      </c>
      <c r="O11" s="194">
        <v>57561.65351199422</v>
      </c>
      <c r="P11" s="192"/>
    </row>
    <row r="12" spans="2:16">
      <c r="B12" s="85">
        <f>'Distributional Approaches'!B11</f>
        <v>1.7262549970400054E-2</v>
      </c>
      <c r="K12" s="192"/>
      <c r="L12" s="195">
        <v>0.97499999999999998</v>
      </c>
      <c r="M12" s="194">
        <v>67996.926405835882</v>
      </c>
      <c r="N12" s="194">
        <v>10890.434802241503</v>
      </c>
      <c r="O12" s="194">
        <v>34409.623328995869</v>
      </c>
      <c r="P12" s="192"/>
    </row>
    <row r="13" spans="2:16">
      <c r="B13" s="85">
        <f>'Distributional Approaches'!B12</f>
        <v>3.9608176262187263E-3</v>
      </c>
      <c r="K13" s="196"/>
      <c r="L13" s="197">
        <v>0.95</v>
      </c>
      <c r="M13" s="198">
        <v>39583.620441399071</v>
      </c>
      <c r="N13" s="198">
        <v>2869.5851513357402</v>
      </c>
      <c r="O13" s="198">
        <v>20318.787538470064</v>
      </c>
      <c r="P13" s="196"/>
    </row>
    <row r="14" spans="2:16">
      <c r="B14" s="85">
        <f>'Distributional Approaches'!B13</f>
        <v>1.6693015287552695E-2</v>
      </c>
      <c r="K14" s="199"/>
      <c r="L14" s="192"/>
      <c r="M14" s="192"/>
      <c r="N14" s="192"/>
      <c r="O14" s="192"/>
      <c r="P14" s="192"/>
    </row>
    <row r="15" spans="2:16">
      <c r="B15" s="85">
        <f>'Distributional Approaches'!B14</f>
        <v>8.9477645793316248E-3</v>
      </c>
      <c r="L15" s="186"/>
      <c r="M15" s="186"/>
      <c r="N15" s="186"/>
      <c r="O15" s="186"/>
      <c r="P15" s="186"/>
    </row>
    <row r="16" spans="2:16">
      <c r="B16" s="85">
        <f>'Distributional Approaches'!B15</f>
        <v>2.8926292747986117E-3</v>
      </c>
    </row>
    <row r="17" spans="2:2">
      <c r="B17" s="85">
        <f>'Distributional Approaches'!B16</f>
        <v>-6.2156493448925453E-3</v>
      </c>
    </row>
    <row r="18" spans="2:2">
      <c r="B18" s="85">
        <f>'Distributional Approaches'!B17</f>
        <v>3.7967919002319709E-3</v>
      </c>
    </row>
    <row r="19" spans="2:2">
      <c r="B19" s="85">
        <f>'Distributional Approaches'!B18</f>
        <v>-9.0588059455624882E-4</v>
      </c>
    </row>
    <row r="20" spans="2:2">
      <c r="B20" s="85">
        <f>'Distributional Approaches'!B19</f>
        <v>2.0091354851973234E-2</v>
      </c>
    </row>
    <row r="21" spans="2:2">
      <c r="B21" s="85">
        <f>'Distributional Approaches'!B20</f>
        <v>3.2100745916961548E-2</v>
      </c>
    </row>
    <row r="22" spans="2:2">
      <c r="B22" s="85">
        <f>'Distributional Approaches'!B21</f>
        <v>-1.3505009799999475E-2</v>
      </c>
    </row>
    <row r="23" spans="2:2">
      <c r="B23" s="85">
        <f>'Distributional Approaches'!B22</f>
        <v>8.086024766231565E-3</v>
      </c>
    </row>
    <row r="24" spans="2:2">
      <c r="B24" s="85">
        <f>'Distributional Approaches'!B23</f>
        <v>-5.7643032595060352E-2</v>
      </c>
    </row>
    <row r="25" spans="2:2">
      <c r="B25" s="85">
        <f>'Distributional Approaches'!B24</f>
        <v>-5.2895743411669081E-3</v>
      </c>
    </row>
    <row r="26" spans="2:2">
      <c r="B26" s="85">
        <f>'Distributional Approaches'!B25</f>
        <v>-1.54182401275967E-2</v>
      </c>
    </row>
    <row r="27" spans="2:2">
      <c r="B27" s="85">
        <f>'Distributional Approaches'!B26</f>
        <v>1.5608882314616579E-2</v>
      </c>
    </row>
    <row r="28" spans="2:2">
      <c r="B28" s="85">
        <f>'Distributional Approaches'!B27</f>
        <v>-1.588485248631058E-2</v>
      </c>
    </row>
    <row r="29" spans="2:2">
      <c r="B29" s="85">
        <f>'Distributional Approaches'!B28</f>
        <v>-7.7567038983039523E-3</v>
      </c>
    </row>
    <row r="30" spans="2:2">
      <c r="B30" s="85">
        <f>'Distributional Approaches'!B29</f>
        <v>-1.5021985680859842E-2</v>
      </c>
    </row>
    <row r="31" spans="2:2">
      <c r="B31" s="85">
        <f>'Distributional Approaches'!B30</f>
        <v>1.1347943821289681E-2</v>
      </c>
    </row>
    <row r="32" spans="2:2">
      <c r="B32" s="85">
        <f>'Distributional Approaches'!B31</f>
        <v>6.9149461084988609E-3</v>
      </c>
    </row>
    <row r="33" spans="2:2">
      <c r="B33" s="85">
        <f>'Distributional Approaches'!B32</f>
        <v>2.2535269425750428E-2</v>
      </c>
    </row>
    <row r="34" spans="2:2">
      <c r="B34" s="85">
        <f>'Distributional Approaches'!B33</f>
        <v>1.6322905105141724E-3</v>
      </c>
    </row>
    <row r="35" spans="2:2">
      <c r="B35" s="85">
        <f>'Distributional Approaches'!B34</f>
        <v>6.5206537716233151E-2</v>
      </c>
    </row>
    <row r="36" spans="2:2">
      <c r="B36" s="85">
        <f>'Distributional Approaches'!B35</f>
        <v>8.1247986043376606E-3</v>
      </c>
    </row>
    <row r="37" spans="2:2">
      <c r="B37" s="85">
        <f>'Distributional Approaches'!B36</f>
        <v>2.8906530094514934E-3</v>
      </c>
    </row>
    <row r="38" spans="2:2">
      <c r="B38" s="85">
        <f>'Distributional Approaches'!B37</f>
        <v>-3.4479267176439683E-2</v>
      </c>
    </row>
    <row r="39" spans="2:2">
      <c r="B39" s="85">
        <f>'Distributional Approaches'!B38</f>
        <v>-1.3765225618225017E-2</v>
      </c>
    </row>
    <row r="40" spans="2:2">
      <c r="B40" s="85">
        <f>'Distributional Approaches'!B39</f>
        <v>1.6601445844272696E-2</v>
      </c>
    </row>
    <row r="41" spans="2:2">
      <c r="B41" s="85">
        <f>'Distributional Approaches'!B40</f>
        <v>-3.9258575849530943E-3</v>
      </c>
    </row>
    <row r="42" spans="2:2">
      <c r="B42" s="85">
        <f>'Distributional Approaches'!B41</f>
        <v>2.4003068179438737E-3</v>
      </c>
    </row>
    <row r="43" spans="2:2">
      <c r="B43" s="85">
        <f>'Distributional Approaches'!B42</f>
        <v>-1.5210392320172577E-2</v>
      </c>
    </row>
    <row r="44" spans="2:2">
      <c r="B44" s="85">
        <f>'Distributional Approaches'!B43</f>
        <v>2.4302752237323283E-2</v>
      </c>
    </row>
    <row r="45" spans="2:2">
      <c r="B45" s="85">
        <f>'Distributional Approaches'!B44</f>
        <v>1.8770140026342121E-3</v>
      </c>
    </row>
    <row r="46" spans="2:2">
      <c r="B46" s="85">
        <f>'Distributional Approaches'!B45</f>
        <v>1.3629938117057079E-2</v>
      </c>
    </row>
    <row r="47" spans="2:2">
      <c r="B47" s="85">
        <f>'Distributional Approaches'!B46</f>
        <v>2.3277046217582344E-2</v>
      </c>
    </row>
    <row r="48" spans="2:2">
      <c r="B48" s="85">
        <f>'Distributional Approaches'!B47</f>
        <v>-1.7792822639360387E-3</v>
      </c>
    </row>
    <row r="49" spans="2:2">
      <c r="B49" s="85">
        <f>'Distributional Approaches'!B48</f>
        <v>-1.5910639870668257E-2</v>
      </c>
    </row>
    <row r="50" spans="2:2">
      <c r="B50" s="85">
        <f>'Distributional Approaches'!B49</f>
        <v>3.4811148791072076E-2</v>
      </c>
    </row>
    <row r="51" spans="2:2">
      <c r="B51" s="85">
        <f>'Distributional Approaches'!B50</f>
        <v>7.9078670048004854E-3</v>
      </c>
    </row>
    <row r="52" spans="2:2">
      <c r="B52" s="85">
        <f>'Distributional Approaches'!B51</f>
        <v>8.8229124339058718E-3</v>
      </c>
    </row>
    <row r="53" spans="2:2">
      <c r="B53" s="85">
        <f>'Distributional Approaches'!B52</f>
        <v>-4.1234642213599983E-3</v>
      </c>
    </row>
    <row r="54" spans="2:2">
      <c r="B54" s="85">
        <f>'Distributional Approaches'!B53</f>
        <v>1.02777516930039E-3</v>
      </c>
    </row>
    <row r="55" spans="2:2">
      <c r="B55" s="85">
        <f>'Distributional Approaches'!B54</f>
        <v>-1.8419122095421243E-3</v>
      </c>
    </row>
    <row r="56" spans="2:2">
      <c r="B56" s="85">
        <f>'Distributional Approaches'!B55</f>
        <v>-1.3569060873948764E-3</v>
      </c>
    </row>
    <row r="57" spans="2:2">
      <c r="B57" s="85">
        <f>'Distributional Approaches'!B56</f>
        <v>1.2121960134818107E-3</v>
      </c>
    </row>
    <row r="58" spans="2:2">
      <c r="B58" s="85">
        <f>'Distributional Approaches'!B57</f>
        <v>1.6632946962204301E-2</v>
      </c>
    </row>
    <row r="59" spans="2:2">
      <c r="B59" s="85">
        <f>'Distributional Approaches'!B58</f>
        <v>-2.6466909512836326E-2</v>
      </c>
    </row>
    <row r="60" spans="2:2">
      <c r="B60" s="85">
        <f>'Distributional Approaches'!B59</f>
        <v>-1.4600316127989867E-2</v>
      </c>
    </row>
    <row r="61" spans="2:2">
      <c r="B61" s="85">
        <f>'Distributional Approaches'!B60</f>
        <v>-3.3277503967779464E-3</v>
      </c>
    </row>
    <row r="62" spans="2:2">
      <c r="B62" s="85">
        <f>'Distributional Approaches'!B61</f>
        <v>-1.6591187233727333E-2</v>
      </c>
    </row>
    <row r="63" spans="2:2">
      <c r="B63" s="85">
        <f>'Distributional Approaches'!B62</f>
        <v>9.0525806056479738E-3</v>
      </c>
    </row>
    <row r="64" spans="2:2">
      <c r="B64" s="85">
        <f>'Distributional Approaches'!B63</f>
        <v>1.1595796754302574E-2</v>
      </c>
    </row>
    <row r="65" spans="2:2">
      <c r="B65" s="85">
        <f>'Distributional Approaches'!B64</f>
        <v>3.4775990585684691E-3</v>
      </c>
    </row>
    <row r="66" spans="2:2">
      <c r="B66" s="85">
        <f>'Distributional Approaches'!B65</f>
        <v>7.5565175571211569E-3</v>
      </c>
    </row>
    <row r="67" spans="2:2">
      <c r="B67" s="85">
        <f>'Distributional Approaches'!B66</f>
        <v>4.7271150268525155E-3</v>
      </c>
    </row>
    <row r="68" spans="2:2">
      <c r="B68" s="85">
        <f>'Distributional Approaches'!B67</f>
        <v>8.3037933732143729E-3</v>
      </c>
    </row>
    <row r="69" spans="2:2">
      <c r="B69" s="85">
        <f>'Distributional Approaches'!B68</f>
        <v>1.2679672853353492E-2</v>
      </c>
    </row>
    <row r="70" spans="2:2">
      <c r="B70" s="85">
        <f>'Distributional Approaches'!B69</f>
        <v>9.579326854803439E-3</v>
      </c>
    </row>
    <row r="71" spans="2:2">
      <c r="B71" s="85">
        <f>'Distributional Approaches'!B70</f>
        <v>2.5672789649488877E-2</v>
      </c>
    </row>
    <row r="72" spans="2:2">
      <c r="B72" s="85">
        <f>'Distributional Approaches'!B71</f>
        <v>9.6109799078827815E-3</v>
      </c>
    </row>
    <row r="73" spans="2:2">
      <c r="B73" s="85">
        <f>'Distributional Approaches'!B72</f>
        <v>1.2511501748552365E-3</v>
      </c>
    </row>
    <row r="74" spans="2:2">
      <c r="B74" s="85">
        <f>'Distributional Approaches'!B73</f>
        <v>2.1700723844562113E-2</v>
      </c>
    </row>
    <row r="75" spans="2:2">
      <c r="B75" s="85">
        <f>'Distributional Approaches'!B74</f>
        <v>-2.6946622564409519E-2</v>
      </c>
    </row>
    <row r="76" spans="2:2">
      <c r="B76" s="85">
        <f>'Distributional Approaches'!B75</f>
        <v>-1.6900335197038586E-2</v>
      </c>
    </row>
    <row r="77" spans="2:2">
      <c r="B77" s="85">
        <f>'Distributional Approaches'!B76</f>
        <v>1.8214985756134843E-3</v>
      </c>
    </row>
    <row r="78" spans="2:2">
      <c r="B78" s="85">
        <f>'Distributional Approaches'!B77</f>
        <v>-2.6392505434625346E-2</v>
      </c>
    </row>
    <row r="79" spans="2:2">
      <c r="B79" s="85">
        <f>'Distributional Approaches'!B78</f>
        <v>-4.4406484320362724E-3</v>
      </c>
    </row>
    <row r="80" spans="2:2">
      <c r="B80" s="85">
        <f>'Distributional Approaches'!B79</f>
        <v>1.2987496870940134E-2</v>
      </c>
    </row>
    <row r="81" spans="2:2">
      <c r="B81" s="85">
        <f>'Distributional Approaches'!B80</f>
        <v>2.5000073021420825E-3</v>
      </c>
    </row>
    <row r="82" spans="2:2">
      <c r="B82" s="85">
        <f>'Distributional Approaches'!B81</f>
        <v>-1.0974389275934804E-4</v>
      </c>
    </row>
    <row r="83" spans="2:2">
      <c r="B83" s="85">
        <f>'Distributional Approaches'!B82</f>
        <v>-1.3522172695990296E-2</v>
      </c>
    </row>
    <row r="84" spans="2:2">
      <c r="B84" s="85">
        <f>'Distributional Approaches'!B83</f>
        <v>-8.7296483607919688E-3</v>
      </c>
    </row>
    <row r="85" spans="2:2">
      <c r="B85" s="85">
        <f>'Distributional Approaches'!B84</f>
        <v>1.2623662315045834E-2</v>
      </c>
    </row>
    <row r="86" spans="2:2">
      <c r="B86" s="85">
        <f>'Distributional Approaches'!B85</f>
        <v>-3.052640726763118E-2</v>
      </c>
    </row>
    <row r="87" spans="2:2">
      <c r="B87" s="85">
        <f>'Distributional Approaches'!B86</f>
        <v>-5.2501052545862931E-2</v>
      </c>
    </row>
    <row r="88" spans="2:2">
      <c r="B88" s="85">
        <f>'Distributional Approaches'!B87</f>
        <v>-1.18370525733364E-2</v>
      </c>
    </row>
    <row r="89" spans="2:2">
      <c r="B89" s="85">
        <f>'Distributional Approaches'!B88</f>
        <v>2.6711543033428042E-4</v>
      </c>
    </row>
    <row r="90" spans="2:2">
      <c r="B90" s="85">
        <f>'Distributional Approaches'!B89</f>
        <v>-3.2919140806010758E-2</v>
      </c>
    </row>
    <row r="91" spans="2:2">
      <c r="B91" s="85">
        <f>'Distributional Approaches'!B90</f>
        <v>5.1198722839307124E-3</v>
      </c>
    </row>
    <row r="92" spans="2:2">
      <c r="B92" s="85">
        <f>'Distributional Approaches'!B91</f>
        <v>-1.0847036438552045E-2</v>
      </c>
    </row>
    <row r="93" spans="2:2">
      <c r="B93" s="85">
        <f>'Distributional Approaches'!B92</f>
        <v>1.9559935659886469E-2</v>
      </c>
    </row>
    <row r="94" spans="2:2">
      <c r="B94" s="85">
        <f>'Distributional Approaches'!B93</f>
        <v>1.1453234558686673E-2</v>
      </c>
    </row>
    <row r="95" spans="2:2">
      <c r="B95" s="85">
        <f>'Distributional Approaches'!B94</f>
        <v>2.1561608408688232E-2</v>
      </c>
    </row>
    <row r="96" spans="2:2">
      <c r="B96" s="85">
        <f>'Distributional Approaches'!B95</f>
        <v>2.1865240489556993E-3</v>
      </c>
    </row>
    <row r="97" spans="2:2">
      <c r="B97" s="85">
        <f>'Distributional Approaches'!B96</f>
        <v>1.5807641196586057E-2</v>
      </c>
    </row>
    <row r="98" spans="2:2">
      <c r="B98" s="85">
        <f>'Distributional Approaches'!B97</f>
        <v>6.1589682587208018E-2</v>
      </c>
    </row>
    <row r="99" spans="2:2">
      <c r="B99" s="85">
        <f>'Distributional Approaches'!B98</f>
        <v>-1.5548107008082991E-2</v>
      </c>
    </row>
    <row r="100" spans="2:2">
      <c r="B100" s="85">
        <f>'Distributional Approaches'!B99</f>
        <v>7.1847652148842381E-3</v>
      </c>
    </row>
    <row r="101" spans="2:2">
      <c r="B101" s="85">
        <f>'Distributional Approaches'!B100</f>
        <v>-9.2041081766095281E-3</v>
      </c>
    </row>
    <row r="102" spans="2:2">
      <c r="B102" s="85">
        <f>'Distributional Approaches'!B101</f>
        <v>-1.2801441896671172E-2</v>
      </c>
    </row>
    <row r="103" spans="2:2">
      <c r="B103" s="85">
        <f>'Distributional Approaches'!B102</f>
        <v>-1.0412073358581556E-2</v>
      </c>
    </row>
    <row r="104" spans="2:2">
      <c r="B104" s="85">
        <f>'Distributional Approaches'!B103</f>
        <v>-7.338772105443498E-3</v>
      </c>
    </row>
    <row r="105" spans="2:2">
      <c r="B105" s="85">
        <f>'Distributional Approaches'!B104</f>
        <v>-1.9227574588842285E-2</v>
      </c>
    </row>
    <row r="106" spans="2:2">
      <c r="B106" s="85">
        <f>'Distributional Approaches'!B105</f>
        <v>5.3709651530801815E-3</v>
      </c>
    </row>
    <row r="107" spans="2:2">
      <c r="B107" s="85">
        <f>'Distributional Approaches'!B106</f>
        <v>4.7894630274269313E-3</v>
      </c>
    </row>
    <row r="108" spans="2:2">
      <c r="B108" s="85">
        <f>'Distributional Approaches'!B107</f>
        <v>9.9383677625167394E-2</v>
      </c>
    </row>
    <row r="109" spans="2:2">
      <c r="B109" s="85">
        <f>'Distributional Approaches'!B108</f>
        <v>-1.2516066988572796E-2</v>
      </c>
    </row>
    <row r="110" spans="2:2">
      <c r="B110" s="85">
        <f>'Distributional Approaches'!B109</f>
        <v>1.7133440084978815E-2</v>
      </c>
    </row>
    <row r="111" spans="2:2">
      <c r="B111" s="85">
        <f>'Distributional Approaches'!B110</f>
        <v>-1.7695802101384293E-2</v>
      </c>
    </row>
    <row r="112" spans="2:2">
      <c r="B112" s="85">
        <f>'Distributional Approaches'!B111</f>
        <v>-6.6564403138052409E-3</v>
      </c>
    </row>
    <row r="113" spans="2:2">
      <c r="B113" s="85">
        <f>'Distributional Approaches'!B112</f>
        <v>-5.1950744754433245E-3</v>
      </c>
    </row>
    <row r="114" spans="2:2">
      <c r="B114" s="85">
        <f>'Distributional Approaches'!B113</f>
        <v>-6.9175375590758807E-3</v>
      </c>
    </row>
    <row r="115" spans="2:2">
      <c r="B115" s="85">
        <f>'Distributional Approaches'!B114</f>
        <v>-8.5745808060528651E-4</v>
      </c>
    </row>
    <row r="116" spans="2:2">
      <c r="B116" s="85">
        <f>'Distributional Approaches'!B115</f>
        <v>-3.2099987436334868E-3</v>
      </c>
    </row>
    <row r="117" spans="2:2">
      <c r="B117" s="85">
        <f>'Distributional Approaches'!B116</f>
        <v>1.0262556105541693E-2</v>
      </c>
    </row>
    <row r="118" spans="2:2">
      <c r="B118" s="85">
        <f>'Distributional Approaches'!B117</f>
        <v>-2.3856237667081986E-3</v>
      </c>
    </row>
    <row r="119" spans="2:2">
      <c r="B119" s="85">
        <f>'Distributional Approaches'!B118</f>
        <v>-1.3534525398305469E-2</v>
      </c>
    </row>
    <row r="120" spans="2:2">
      <c r="B120" s="85">
        <f>'Distributional Approaches'!B119</f>
        <v>-1.3692175737327162E-2</v>
      </c>
    </row>
    <row r="121" spans="2:2">
      <c r="B121" s="85">
        <f>'Distributional Approaches'!B120</f>
        <v>2.0093658813897148E-2</v>
      </c>
    </row>
    <row r="122" spans="2:2">
      <c r="B122" s="85">
        <f>'Distributional Approaches'!B121</f>
        <v>-1.7022397540979225E-2</v>
      </c>
    </row>
    <row r="123" spans="2:2">
      <c r="B123" s="85">
        <f>'Distributional Approaches'!B122</f>
        <v>-2.6455261874374573E-2</v>
      </c>
    </row>
    <row r="124" spans="2:2">
      <c r="B124" s="85">
        <f>'Distributional Approaches'!B123</f>
        <v>-2.0303717184906946E-2</v>
      </c>
    </row>
    <row r="125" spans="2:2">
      <c r="B125" s="85">
        <f>'Distributional Approaches'!B124</f>
        <v>-1.0620650097364587E-2</v>
      </c>
    </row>
    <row r="126" spans="2:2">
      <c r="B126" s="85">
        <f>'Distributional Approaches'!B125</f>
        <v>1.215399605037676E-3</v>
      </c>
    </row>
    <row r="127" spans="2:2">
      <c r="B127" s="85">
        <f>'Distributional Approaches'!B126</f>
        <v>1.1863420691374018E-2</v>
      </c>
    </row>
    <row r="128" spans="2:2">
      <c r="B128" s="85">
        <f>'Distributional Approaches'!B127</f>
        <v>6.0893049371858639E-3</v>
      </c>
    </row>
    <row r="129" spans="2:2">
      <c r="B129" s="85">
        <f>'Distributional Approaches'!B128</f>
        <v>-7.9963109774601748E-3</v>
      </c>
    </row>
    <row r="130" spans="2:2">
      <c r="B130" s="85">
        <f>'Distributional Approaches'!B129</f>
        <v>8.1738383422235647E-3</v>
      </c>
    </row>
    <row r="131" spans="2:2">
      <c r="B131" s="85">
        <f>'Distributional Approaches'!B130</f>
        <v>5.7999961212236439E-3</v>
      </c>
    </row>
    <row r="132" spans="2:2">
      <c r="B132" s="85">
        <f>'Distributional Approaches'!B131</f>
        <v>-2.0300991558139393E-2</v>
      </c>
    </row>
    <row r="133" spans="2:2">
      <c r="B133" s="85">
        <f>'Distributional Approaches'!B132</f>
        <v>-2.4111638161712508E-3</v>
      </c>
    </row>
    <row r="134" spans="2:2">
      <c r="B134" s="85">
        <f>'Distributional Approaches'!B133</f>
        <v>1.5064179937557411E-2</v>
      </c>
    </row>
    <row r="135" spans="2:2">
      <c r="B135" s="85">
        <f>'Distributional Approaches'!B134</f>
        <v>-6.5090925709175339E-3</v>
      </c>
    </row>
    <row r="136" spans="2:2">
      <c r="B136" s="85">
        <f>'Distributional Approaches'!B135</f>
        <v>5.7963119551987727E-3</v>
      </c>
    </row>
    <row r="137" spans="2:2">
      <c r="B137" s="85">
        <f>'Distributional Approaches'!B136</f>
        <v>3.4269107106218435E-4</v>
      </c>
    </row>
    <row r="138" spans="2:2">
      <c r="B138" s="85">
        <f>'Distributional Approaches'!B137</f>
        <v>-6.3625243550966826E-3</v>
      </c>
    </row>
    <row r="139" spans="2:2">
      <c r="B139" s="85">
        <f>'Distributional Approaches'!B138</f>
        <v>-3.0163403095641861E-3</v>
      </c>
    </row>
    <row r="140" spans="2:2">
      <c r="B140" s="85">
        <f>'Distributional Approaches'!B139</f>
        <v>-3.1676678271622583E-3</v>
      </c>
    </row>
    <row r="141" spans="2:2">
      <c r="B141" s="85">
        <f>'Distributional Approaches'!B140</f>
        <v>-1.8540874118120828E-2</v>
      </c>
    </row>
    <row r="142" spans="2:2">
      <c r="B142" s="85">
        <f>'Distributional Approaches'!B141</f>
        <v>1.0394723547349709E-2</v>
      </c>
    </row>
    <row r="143" spans="2:2">
      <c r="B143" s="85">
        <f>'Distributional Approaches'!B142</f>
        <v>8.2972990953160929E-3</v>
      </c>
    </row>
    <row r="144" spans="2:2">
      <c r="B144" s="85">
        <f>'Distributional Approaches'!B143</f>
        <v>9.8203131764292191E-3</v>
      </c>
    </row>
    <row r="145" spans="2:2">
      <c r="B145" s="85">
        <f>'Distributional Approaches'!B144</f>
        <v>-7.5032516485370776E-4</v>
      </c>
    </row>
    <row r="146" spans="2:2">
      <c r="B146" s="85">
        <f>'Distributional Approaches'!B145</f>
        <v>-1.7064479948514427E-2</v>
      </c>
    </row>
    <row r="147" spans="2:2">
      <c r="B147" s="85">
        <f>'Distributional Approaches'!B146</f>
        <v>9.926580382857539E-4</v>
      </c>
    </row>
    <row r="148" spans="2:2">
      <c r="B148" s="85">
        <f>'Distributional Approaches'!B147</f>
        <v>2.3894124975223949E-2</v>
      </c>
    </row>
    <row r="149" spans="2:2">
      <c r="B149" s="85">
        <f>'Distributional Approaches'!B148</f>
        <v>2.4157750178795241E-2</v>
      </c>
    </row>
    <row r="150" spans="2:2">
      <c r="B150" s="85">
        <f>'Distributional Approaches'!B149</f>
        <v>-9.3721967547870724E-3</v>
      </c>
    </row>
    <row r="151" spans="2:2">
      <c r="B151" s="85">
        <f>'Distributional Approaches'!B150</f>
        <v>2.8816969078326888E-3</v>
      </c>
    </row>
    <row r="152" spans="2:2">
      <c r="B152" s="85">
        <f>'Distributional Approaches'!B151</f>
        <v>-9.9280738656896406E-3</v>
      </c>
    </row>
    <row r="153" spans="2:2">
      <c r="B153" s="85">
        <f>'Distributional Approaches'!B152</f>
        <v>3.3163769639702773E-2</v>
      </c>
    </row>
    <row r="154" spans="2:2">
      <c r="B154" s="85">
        <f>'Distributional Approaches'!B153</f>
        <v>5.8113313668096047E-3</v>
      </c>
    </row>
    <row r="155" spans="2:2">
      <c r="B155" s="85">
        <f>'Distributional Approaches'!B154</f>
        <v>2.0000602666231306E-2</v>
      </c>
    </row>
    <row r="156" spans="2:2">
      <c r="B156" s="85">
        <f>'Distributional Approaches'!B155</f>
        <v>-1.7315394495829577E-2</v>
      </c>
    </row>
    <row r="157" spans="2:2">
      <c r="B157" s="85">
        <f>'Distributional Approaches'!B156</f>
        <v>1.1476809343469112E-2</v>
      </c>
    </row>
    <row r="158" spans="2:2">
      <c r="B158" s="85">
        <f>'Distributional Approaches'!B157</f>
        <v>1.3187054660631041E-2</v>
      </c>
    </row>
    <row r="159" spans="2:2">
      <c r="B159" s="85">
        <f>'Distributional Approaches'!B158</f>
        <v>-4.7830723717099295E-2</v>
      </c>
    </row>
    <row r="160" spans="2:2">
      <c r="B160" s="85">
        <f>'Distributional Approaches'!B159</f>
        <v>4.4331263591084608E-3</v>
      </c>
    </row>
    <row r="161" spans="2:2">
      <c r="B161" s="85">
        <f>'Distributional Approaches'!B160</f>
        <v>-1.6493364430562509E-2</v>
      </c>
    </row>
    <row r="162" spans="2:2">
      <c r="B162" s="85">
        <f>'Distributional Approaches'!B161</f>
        <v>8.6666787805714449E-3</v>
      </c>
    </row>
    <row r="163" spans="2:2">
      <c r="B163" s="85">
        <f>'Distributional Approaches'!B162</f>
        <v>-6.1105267437279349E-3</v>
      </c>
    </row>
    <row r="164" spans="2:2">
      <c r="B164" s="85">
        <f>'Distributional Approaches'!B163</f>
        <v>2.3143197870731831E-3</v>
      </c>
    </row>
    <row r="165" spans="2:2">
      <c r="B165" s="85">
        <f>'Distributional Approaches'!B164</f>
        <v>3.5058246794521584E-3</v>
      </c>
    </row>
    <row r="166" spans="2:2">
      <c r="B166" s="85">
        <f>'Distributional Approaches'!B165</f>
        <v>1.3882787357119147E-3</v>
      </c>
    </row>
    <row r="167" spans="2:2">
      <c r="B167" s="85">
        <f>'Distributional Approaches'!B166</f>
        <v>-2.3498754229019151E-2</v>
      </c>
    </row>
    <row r="168" spans="2:2">
      <c r="B168" s="85">
        <f>'Distributional Approaches'!B167</f>
        <v>-1.844265775409646E-2</v>
      </c>
    </row>
    <row r="169" spans="2:2">
      <c r="B169" s="85">
        <f>'Distributional Approaches'!B168</f>
        <v>-4.5738470389590311E-3</v>
      </c>
    </row>
    <row r="170" spans="2:2">
      <c r="B170" s="85">
        <f>'Distributional Approaches'!B169</f>
        <v>1.1394915314713018E-2</v>
      </c>
    </row>
    <row r="171" spans="2:2">
      <c r="B171" s="85">
        <f>'Distributional Approaches'!B170</f>
        <v>2.9485466352014829E-2</v>
      </c>
    </row>
    <row r="172" spans="2:2">
      <c r="B172" s="85">
        <f>'Distributional Approaches'!B171</f>
        <v>2.6948459708782492E-2</v>
      </c>
    </row>
    <row r="173" spans="2:2">
      <c r="B173" s="85">
        <f>'Distributional Approaches'!B172</f>
        <v>2.0870362599345462E-2</v>
      </c>
    </row>
    <row r="174" spans="2:2">
      <c r="B174" s="85">
        <f>'Distributional Approaches'!B173</f>
        <v>-1.3430722268193076E-2</v>
      </c>
    </row>
    <row r="175" spans="2:2">
      <c r="B175" s="85">
        <f>'Distributional Approaches'!B174</f>
        <v>-6.7531464063688845E-3</v>
      </c>
    </row>
    <row r="176" spans="2:2">
      <c r="B176" s="85">
        <f>'Distributional Approaches'!B175</f>
        <v>-5.2834712588683422E-3</v>
      </c>
    </row>
    <row r="177" spans="2:2">
      <c r="B177" s="85">
        <f>'Distributional Approaches'!B176</f>
        <v>-2.8187979048625657E-2</v>
      </c>
    </row>
    <row r="178" spans="2:2">
      <c r="B178" s="85">
        <f>'Distributional Approaches'!B177</f>
        <v>-1.74652477172514E-2</v>
      </c>
    </row>
    <row r="179" spans="2:2">
      <c r="B179" s="85">
        <f>'Distributional Approaches'!B178</f>
        <v>3.0917678567944876E-2</v>
      </c>
    </row>
    <row r="180" spans="2:2">
      <c r="B180" s="85">
        <f>'Distributional Approaches'!B179</f>
        <v>1.4444691175735012E-2</v>
      </c>
    </row>
    <row r="181" spans="2:2">
      <c r="B181" s="85">
        <f>'Distributional Approaches'!B180</f>
        <v>4.4629999577819228E-3</v>
      </c>
    </row>
    <row r="182" spans="2:2">
      <c r="B182" s="85">
        <f>'Distributional Approaches'!B181</f>
        <v>-3.0426675034341231E-3</v>
      </c>
    </row>
    <row r="183" spans="2:2">
      <c r="B183" s="85">
        <f>'Distributional Approaches'!B182</f>
        <v>2.4376701966159079E-3</v>
      </c>
    </row>
    <row r="184" spans="2:2">
      <c r="B184" s="85">
        <f>'Distributional Approaches'!B183</f>
        <v>1.2508248975662646E-2</v>
      </c>
    </row>
    <row r="185" spans="2:2">
      <c r="B185" s="85">
        <f>'Distributional Approaches'!B184</f>
        <v>9.9088754314251466E-3</v>
      </c>
    </row>
    <row r="186" spans="2:2">
      <c r="B186" s="85">
        <f>'Distributional Approaches'!B185</f>
        <v>-1.6620870114937424E-2</v>
      </c>
    </row>
    <row r="187" spans="2:2">
      <c r="B187" s="85">
        <f>'Distributional Approaches'!B186</f>
        <v>-2.778308927253902E-2</v>
      </c>
    </row>
    <row r="188" spans="2:2">
      <c r="B188" s="85">
        <f>'Distributional Approaches'!B187</f>
        <v>6.3867872219041397E-3</v>
      </c>
    </row>
    <row r="189" spans="2:2">
      <c r="B189" s="85">
        <f>'Distributional Approaches'!B188</f>
        <v>-1.7904029635055885E-2</v>
      </c>
    </row>
    <row r="190" spans="2:2">
      <c r="B190" s="85">
        <f>'Distributional Approaches'!B189</f>
        <v>-9.6780202241884411E-3</v>
      </c>
    </row>
    <row r="191" spans="2:2">
      <c r="B191" s="85">
        <f>'Distributional Approaches'!B190</f>
        <v>7.0626492377351188E-3</v>
      </c>
    </row>
    <row r="192" spans="2:2">
      <c r="B192" s="85">
        <f>'Distributional Approaches'!B191</f>
        <v>-3.654316580824165E-2</v>
      </c>
    </row>
    <row r="193" spans="2:2">
      <c r="B193" s="85">
        <f>'Distributional Approaches'!B192</f>
        <v>-7.3953554438187779E-3</v>
      </c>
    </row>
    <row r="194" spans="2:2">
      <c r="B194" s="85">
        <f>'Distributional Approaches'!B193</f>
        <v>1.7361255517987131E-2</v>
      </c>
    </row>
    <row r="195" spans="2:2">
      <c r="B195" s="85">
        <f>'Distributional Approaches'!B194</f>
        <v>6.8739478713886453E-3</v>
      </c>
    </row>
    <row r="196" spans="2:2">
      <c r="B196" s="85">
        <f>'Distributional Approaches'!B195</f>
        <v>-1.7675729974920146E-2</v>
      </c>
    </row>
    <row r="197" spans="2:2">
      <c r="B197" s="85">
        <f>'Distributional Approaches'!B196</f>
        <v>-1.8770982060387697E-2</v>
      </c>
    </row>
    <row r="198" spans="2:2">
      <c r="B198" s="85">
        <f>'Distributional Approaches'!B197</f>
        <v>-2.36676239016048E-3</v>
      </c>
    </row>
    <row r="199" spans="2:2">
      <c r="B199" s="85">
        <f>'Distributional Approaches'!B198</f>
        <v>-1.217316284720751E-2</v>
      </c>
    </row>
    <row r="200" spans="2:2">
      <c r="B200" s="85">
        <f>'Distributional Approaches'!B199</f>
        <v>1.332594861987862E-2</v>
      </c>
    </row>
    <row r="201" spans="2:2">
      <c r="B201" s="85">
        <f>'Distributional Approaches'!B200</f>
        <v>1.6470027938857424E-2</v>
      </c>
    </row>
    <row r="202" spans="2:2">
      <c r="B202" s="85">
        <f>'Distributional Approaches'!B201</f>
        <v>6.7400175635945053E-3</v>
      </c>
    </row>
    <row r="203" spans="2:2">
      <c r="B203" s="85">
        <f>'Distributional Approaches'!B202</f>
        <v>-7.9583215444461106E-3</v>
      </c>
    </row>
    <row r="204" spans="2:2">
      <c r="B204" s="85">
        <f>'Distributional Approaches'!B203</f>
        <v>4.0597987763541258E-3</v>
      </c>
    </row>
    <row r="205" spans="2:2">
      <c r="B205" s="85">
        <f>'Distributional Approaches'!B204</f>
        <v>-5.621193779120048E-3</v>
      </c>
    </row>
    <row r="206" spans="2:2">
      <c r="B206" s="85">
        <f>'Distributional Approaches'!B205</f>
        <v>2.6228240796395574E-2</v>
      </c>
    </row>
    <row r="207" spans="2:2">
      <c r="B207" s="85">
        <f>'Distributional Approaches'!B206</f>
        <v>-8.2234931998618338E-3</v>
      </c>
    </row>
    <row r="208" spans="2:2">
      <c r="B208" s="85">
        <f>'Distributional Approaches'!B207</f>
        <v>1.0206893082685556E-2</v>
      </c>
    </row>
    <row r="209" spans="2:2">
      <c r="B209" s="85">
        <f>'Distributional Approaches'!B208</f>
        <v>-1.2318175335135522E-2</v>
      </c>
    </row>
    <row r="210" spans="2:2">
      <c r="B210" s="85">
        <f>'Distributional Approaches'!B209</f>
        <v>-1.5745735627900631E-2</v>
      </c>
    </row>
    <row r="211" spans="2:2">
      <c r="B211" s="85">
        <f>'Distributional Approaches'!B210</f>
        <v>-1.2383831754489276E-2</v>
      </c>
    </row>
    <row r="212" spans="2:2">
      <c r="B212" s="85">
        <f>'Distributional Approaches'!B211</f>
        <v>1.2020559854129106E-2</v>
      </c>
    </row>
    <row r="213" spans="2:2">
      <c r="B213" s="85">
        <f>'Distributional Approaches'!B212</f>
        <v>-2.6171958419475592E-2</v>
      </c>
    </row>
    <row r="214" spans="2:2">
      <c r="B214" s="85">
        <f>'Distributional Approaches'!B213</f>
        <v>-2.5582516312835672E-3</v>
      </c>
    </row>
    <row r="215" spans="2:2">
      <c r="B215" s="85">
        <f>'Distributional Approaches'!B214</f>
        <v>4.4299556443577887E-2</v>
      </c>
    </row>
    <row r="216" spans="2:2">
      <c r="B216" s="85">
        <f>'Distributional Approaches'!B215</f>
        <v>8.0909426258730689E-3</v>
      </c>
    </row>
    <row r="217" spans="2:2">
      <c r="B217" s="85">
        <f>'Distributional Approaches'!B216</f>
        <v>-3.3538932612377148E-3</v>
      </c>
    </row>
    <row r="218" spans="2:2">
      <c r="B218" s="85">
        <f>'Distributional Approaches'!B217</f>
        <v>-1.5332513981019379E-2</v>
      </c>
    </row>
    <row r="219" spans="2:2">
      <c r="B219" s="85">
        <f>'Distributional Approaches'!B218</f>
        <v>1.4728935747776216E-2</v>
      </c>
    </row>
    <row r="220" spans="2:2">
      <c r="B220" s="85">
        <f>'Distributional Approaches'!B219</f>
        <v>-1.5513059244162008E-2</v>
      </c>
    </row>
    <row r="221" spans="2:2">
      <c r="B221" s="85">
        <f>'Distributional Approaches'!B220</f>
        <v>1.0294133432070574E-2</v>
      </c>
    </row>
    <row r="222" spans="2:2">
      <c r="B222" s="85">
        <f>'Distributional Approaches'!B221</f>
        <v>1.2219401217465056E-2</v>
      </c>
    </row>
    <row r="223" spans="2:2">
      <c r="B223" s="85">
        <f>'Distributional Approaches'!B222</f>
        <v>-1.9548883594874965E-2</v>
      </c>
    </row>
    <row r="224" spans="2:2">
      <c r="B224" s="85">
        <f>'Distributional Approaches'!B223</f>
        <v>1.491196076044686E-2</v>
      </c>
    </row>
    <row r="225" spans="2:2">
      <c r="B225" s="85">
        <f>'Distributional Approaches'!B224</f>
        <v>-6.3640270746039423E-3</v>
      </c>
    </row>
    <row r="226" spans="2:2">
      <c r="B226" s="85">
        <f>'Distributional Approaches'!B225</f>
        <v>-6.5876620763957181E-3</v>
      </c>
    </row>
    <row r="227" spans="2:2">
      <c r="B227" s="85">
        <f>'Distributional Approaches'!B226</f>
        <v>-3.8582356766522774E-4</v>
      </c>
    </row>
    <row r="228" spans="2:2">
      <c r="B228" s="85">
        <f>'Distributional Approaches'!B227</f>
        <v>6.0056327976331482E-3</v>
      </c>
    </row>
    <row r="229" spans="2:2">
      <c r="B229" s="85">
        <f>'Distributional Approaches'!B228</f>
        <v>-1.1583313981003025E-2</v>
      </c>
    </row>
    <row r="230" spans="2:2">
      <c r="B230" s="85">
        <f>'Distributional Approaches'!B229</f>
        <v>-8.1829749519946281E-3</v>
      </c>
    </row>
    <row r="231" spans="2:2">
      <c r="B231" s="85">
        <f>'Distributional Approaches'!B230</f>
        <v>-1.5619125420304664E-2</v>
      </c>
    </row>
    <row r="232" spans="2:2">
      <c r="B232" s="85">
        <f>'Distributional Approaches'!B231</f>
        <v>1.4506690887802804E-2</v>
      </c>
    </row>
    <row r="233" spans="2:2">
      <c r="B233" s="85">
        <f>'Distributional Approaches'!B232</f>
        <v>4.1889348217037534E-2</v>
      </c>
    </row>
    <row r="234" spans="2:2">
      <c r="B234" s="85">
        <f>'Distributional Approaches'!B233</f>
        <v>-1.5872320910162864E-2</v>
      </c>
    </row>
    <row r="235" spans="2:2">
      <c r="B235" s="85">
        <f>'Distributional Approaches'!B234</f>
        <v>-7.9641312738753904E-4</v>
      </c>
    </row>
    <row r="236" spans="2:2">
      <c r="B236" s="85">
        <f>'Distributional Approaches'!B235</f>
        <v>-1.9019680128241002E-2</v>
      </c>
    </row>
    <row r="237" spans="2:2">
      <c r="B237" s="85">
        <f>'Distributional Approaches'!B236</f>
        <v>1.1829226341385096E-2</v>
      </c>
    </row>
    <row r="238" spans="2:2">
      <c r="B238" s="85">
        <f>'Distributional Approaches'!B237</f>
        <v>-1.7465465255787588E-3</v>
      </c>
    </row>
    <row r="239" spans="2:2">
      <c r="B239" s="85">
        <f>'Distributional Approaches'!B238</f>
        <v>1.7234335067289934E-2</v>
      </c>
    </row>
    <row r="240" spans="2:2">
      <c r="B240" s="85">
        <f>'Distributional Approaches'!B239</f>
        <v>-1.2591566108913205E-2</v>
      </c>
    </row>
    <row r="241" spans="2:2">
      <c r="B241" s="85">
        <f>'Distributional Approaches'!B240</f>
        <v>-1.8195688734662856E-2</v>
      </c>
    </row>
    <row r="242" spans="2:2">
      <c r="B242" s="85">
        <f>'Distributional Approaches'!B241</f>
        <v>1.0884783573140447E-2</v>
      </c>
    </row>
    <row r="243" spans="2:2">
      <c r="B243" s="85">
        <f>'Distributional Approaches'!B242</f>
        <v>1.4869157849205884E-2</v>
      </c>
    </row>
    <row r="244" spans="2:2">
      <c r="B244" s="85">
        <f>'Distributional Approaches'!B243</f>
        <v>-1.8794641830429198E-2</v>
      </c>
    </row>
    <row r="245" spans="2:2">
      <c r="B245" s="85">
        <f>'Distributional Approaches'!B244</f>
        <v>1.0290099068693692E-2</v>
      </c>
    </row>
    <row r="246" spans="2:2">
      <c r="B246" s="85">
        <f>'Distributional Approaches'!B245</f>
        <v>2.2583679152721824E-2</v>
      </c>
    </row>
    <row r="247" spans="2:2">
      <c r="B247" s="85">
        <f>'Distributional Approaches'!B246</f>
        <v>2.9713084534206964E-2</v>
      </c>
    </row>
    <row r="248" spans="2:2">
      <c r="B248" s="85">
        <f>'Distributional Approaches'!B247</f>
        <v>1.2491175307459391E-2</v>
      </c>
    </row>
    <row r="249" spans="2:2">
      <c r="B249" s="85">
        <f>'Distributional Approaches'!B248</f>
        <v>5.174598983458973E-4</v>
      </c>
    </row>
    <row r="250" spans="2:2">
      <c r="B250" s="85">
        <f>'Distributional Approaches'!B249</f>
        <v>2.2070075745028537E-3</v>
      </c>
    </row>
    <row r="251" spans="2:2">
      <c r="B251" s="85">
        <f>'Distributional Approaches'!B250</f>
        <v>2.4388219449947707E-3</v>
      </c>
    </row>
    <row r="252" spans="2:2">
      <c r="B252" s="85">
        <f>'Distributional Approaches'!B251</f>
        <v>9.096355927961125E-3</v>
      </c>
    </row>
    <row r="253" spans="2:2">
      <c r="B253" s="85">
        <f>'Distributional Approaches'!B252</f>
        <v>-9.1517643764453989E-3</v>
      </c>
    </row>
    <row r="254" spans="2:2">
      <c r="B254" s="85">
        <f>'Distributional Approaches'!B253</f>
        <v>-1.3343561864657816E-2</v>
      </c>
    </row>
    <row r="255" spans="2:2">
      <c r="B255" s="85">
        <f>'Distributional Approaches'!B254</f>
        <v>3.298337187400039E-2</v>
      </c>
    </row>
    <row r="256" spans="2:2">
      <c r="B256" s="85">
        <f>'Distributional Approaches'!B255</f>
        <v>-1.3790424053022214E-2</v>
      </c>
    </row>
    <row r="257" spans="2:2">
      <c r="B257" s="85">
        <f>'Distributional Approaches'!B256</f>
        <v>-1.6588942441434586E-2</v>
      </c>
    </row>
    <row r="258" spans="2:2">
      <c r="B258" s="85">
        <f>'Distributional Approaches'!B257</f>
        <v>-7.6980981048048614E-3</v>
      </c>
    </row>
    <row r="259" spans="2:2">
      <c r="B259" s="85">
        <f>'Distributional Approaches'!B258</f>
        <v>-1.7064151973408534E-2</v>
      </c>
    </row>
    <row r="260" spans="2:2">
      <c r="B260" s="85">
        <f>'Distributional Approaches'!B259</f>
        <v>8.0120123751853834E-3</v>
      </c>
    </row>
    <row r="261" spans="2:2">
      <c r="B261" s="85">
        <f>'Distributional Approaches'!B260</f>
        <v>-9.0734238856106427E-3</v>
      </c>
    </row>
    <row r="262" spans="2:2">
      <c r="B262" s="85">
        <f>'Distributional Approaches'!B261</f>
        <v>1.169956168589396E-2</v>
      </c>
    </row>
    <row r="263" spans="2:2">
      <c r="B263" s="85">
        <f>'Distributional Approaches'!B262</f>
        <v>2.1659509592456737E-2</v>
      </c>
    </row>
    <row r="264" spans="2:2">
      <c r="B264" s="85">
        <f>'Distributional Approaches'!B263</f>
        <v>-3.0312216746417563E-4</v>
      </c>
    </row>
    <row r="265" spans="2:2">
      <c r="B265" s="85">
        <f>'Distributional Approaches'!B264</f>
        <v>8.5638605580250528E-3</v>
      </c>
    </row>
    <row r="266" spans="2:2">
      <c r="B266" s="85">
        <f>'Distributional Approaches'!B265</f>
        <v>-1.690109480377272E-2</v>
      </c>
    </row>
    <row r="267" spans="2:2">
      <c r="B267" s="85">
        <f>'Distributional Approaches'!B266</f>
        <v>-4.3687658135866279E-3</v>
      </c>
    </row>
    <row r="268" spans="2:2">
      <c r="B268" s="85">
        <f>'Distributional Approaches'!B267</f>
        <v>1.5789771579188837E-2</v>
      </c>
    </row>
    <row r="269" spans="2:2">
      <c r="B269" s="85">
        <f>'Distributional Approaches'!B268</f>
        <v>-1.2544524074397035E-2</v>
      </c>
    </row>
    <row r="270" spans="2:2">
      <c r="B270" s="85">
        <f>'Distributional Approaches'!B269</f>
        <v>-1.9120092754001655E-3</v>
      </c>
    </row>
    <row r="271" spans="2:2">
      <c r="B271" s="85">
        <f>'Distributional Approaches'!B270</f>
        <v>-3.3688195063739976E-2</v>
      </c>
    </row>
    <row r="272" spans="2:2">
      <c r="B272" s="85">
        <f>'Distributional Approaches'!B271</f>
        <v>3.4529857832545433E-4</v>
      </c>
    </row>
    <row r="273" spans="2:2">
      <c r="B273" s="85">
        <f>'Distributional Approaches'!B272</f>
        <v>7.5504777226446679E-3</v>
      </c>
    </row>
    <row r="274" spans="2:2">
      <c r="B274" s="85">
        <f>'Distributional Approaches'!B273</f>
        <v>2.7737409587118463E-3</v>
      </c>
    </row>
    <row r="275" spans="2:2">
      <c r="B275" s="85">
        <f>'Distributional Approaches'!B274</f>
        <v>-6.9782074358460552E-2</v>
      </c>
    </row>
    <row r="276" spans="2:2">
      <c r="B276" s="85">
        <f>'Distributional Approaches'!B275</f>
        <v>-4.8198484966604213E-2</v>
      </c>
    </row>
    <row r="277" spans="2:2">
      <c r="B277" s="85">
        <f>'Distributional Approaches'!B276</f>
        <v>1.2086385402311569E-2</v>
      </c>
    </row>
    <row r="278" spans="2:2">
      <c r="B278" s="85">
        <f>'Distributional Approaches'!B277</f>
        <v>7.1157932135027663E-4</v>
      </c>
    </row>
    <row r="279" spans="2:2">
      <c r="B279" s="85">
        <f>'Distributional Approaches'!B278</f>
        <v>1.7676358706158198E-2</v>
      </c>
    </row>
    <row r="280" spans="2:2">
      <c r="B280" s="85">
        <f>'Distributional Approaches'!B279</f>
        <v>-1.2413012514292811E-2</v>
      </c>
    </row>
    <row r="281" spans="2:2">
      <c r="B281" s="85">
        <f>'Distributional Approaches'!B280</f>
        <v>-7.8197729651395646E-3</v>
      </c>
    </row>
    <row r="282" spans="2:2">
      <c r="B282" s="85">
        <f>'Distributional Approaches'!B281</f>
        <v>4.3900425629656015E-4</v>
      </c>
    </row>
    <row r="283" spans="2:2">
      <c r="B283" s="85">
        <f>'Distributional Approaches'!B282</f>
        <v>4.3273814397410959E-2</v>
      </c>
    </row>
    <row r="284" spans="2:2">
      <c r="B284" s="85">
        <f>'Distributional Approaches'!B283</f>
        <v>2.0435278972168843E-2</v>
      </c>
    </row>
    <row r="285" spans="2:2">
      <c r="B285" s="85">
        <f>'Distributional Approaches'!B284</f>
        <v>3.4572226258371575E-4</v>
      </c>
    </row>
    <row r="286" spans="2:2">
      <c r="B286" s="85">
        <f>'Distributional Approaches'!B285</f>
        <v>4.2864809813440525E-3</v>
      </c>
    </row>
    <row r="287" spans="2:2">
      <c r="B287" s="85">
        <f>'Distributional Approaches'!B286</f>
        <v>-1.1458578739127886E-2</v>
      </c>
    </row>
    <row r="288" spans="2:2">
      <c r="B288" s="85">
        <f>'Distributional Approaches'!B287</f>
        <v>5.1691610758709938E-3</v>
      </c>
    </row>
    <row r="289" spans="2:2">
      <c r="B289" s="85">
        <f>'Distributional Approaches'!B288</f>
        <v>-2.4099407639500196E-2</v>
      </c>
    </row>
    <row r="290" spans="2:2">
      <c r="B290" s="85">
        <f>'Distributional Approaches'!B289</f>
        <v>-5.8644448147145742E-2</v>
      </c>
    </row>
    <row r="291" spans="2:2">
      <c r="B291" s="85">
        <f>'Distributional Approaches'!B290</f>
        <v>-2.4718029808115667E-2</v>
      </c>
    </row>
    <row r="292" spans="2:2">
      <c r="B292" s="85">
        <f>'Distributional Approaches'!B291</f>
        <v>-4.1465481097491139E-2</v>
      </c>
    </row>
    <row r="293" spans="2:2">
      <c r="B293" s="85">
        <f>'Distributional Approaches'!B292</f>
        <v>-1.6901276694119585E-2</v>
      </c>
    </row>
    <row r="294" spans="2:2">
      <c r="B294" s="85">
        <f>'Distributional Approaches'!B293</f>
        <v>-5.5911970691478761E-2</v>
      </c>
    </row>
    <row r="295" spans="2:2">
      <c r="B295" s="85">
        <f>'Distributional Approaches'!B294</f>
        <v>-3.0616050361054123E-2</v>
      </c>
    </row>
    <row r="296" spans="2:2">
      <c r="B296" s="85">
        <f>'Distributional Approaches'!B295</f>
        <v>6.3439603637681918E-2</v>
      </c>
    </row>
    <row r="297" spans="2:2">
      <c r="B297" s="85">
        <f>'Distributional Approaches'!B296</f>
        <v>-2.1009514215222493E-2</v>
      </c>
    </row>
    <row r="298" spans="2:2">
      <c r="B298" s="85">
        <f>'Distributional Approaches'!B297</f>
        <v>1.1098428658279282E-2</v>
      </c>
    </row>
    <row r="299" spans="2:2">
      <c r="B299" s="85">
        <f>'Distributional Approaches'!B298</f>
        <v>-5.7693664394084417E-2</v>
      </c>
    </row>
    <row r="300" spans="2:2">
      <c r="B300" s="85">
        <f>'Distributional Approaches'!B299</f>
        <v>-9.1401872682218915E-2</v>
      </c>
    </row>
    <row r="301" spans="2:2">
      <c r="B301" s="85">
        <f>'Distributional Approaches'!B300</f>
        <v>-0.16260984074442975</v>
      </c>
    </row>
    <row r="302" spans="2:2">
      <c r="B302" s="85">
        <f>'Distributional Approaches'!B301</f>
        <v>0.10847810492397357</v>
      </c>
    </row>
    <row r="303" spans="2:2">
      <c r="B303" s="85">
        <f>'Distributional Approaches'!B302</f>
        <v>-2.4758951208579613E-2</v>
      </c>
    </row>
    <row r="304" spans="2:2">
      <c r="B304" s="85">
        <f>'Distributional Approaches'!B303</f>
        <v>-8.4245972818549744E-2</v>
      </c>
    </row>
    <row r="305" spans="2:2">
      <c r="B305" s="85">
        <f>'Distributional Approaches'!B304</f>
        <v>0.16638007219980297</v>
      </c>
    </row>
    <row r="306" spans="2:2">
      <c r="B306" s="85">
        <f>'Distributional Approaches'!B305</f>
        <v>-0.13427001022684185</v>
      </c>
    </row>
    <row r="307" spans="2:2">
      <c r="B307" s="85">
        <f>'Distributional Approaches'!B306</f>
        <v>6.9803263594151566E-2</v>
      </c>
    </row>
    <row r="308" spans="2:2">
      <c r="B308" s="85">
        <f>'Distributional Approaches'!B307</f>
        <v>-0.11499971052894541</v>
      </c>
    </row>
    <row r="309" spans="2:2">
      <c r="B309" s="85">
        <f>'Distributional Approaches'!B308</f>
        <v>-5.6433951105523961E-2</v>
      </c>
    </row>
    <row r="310" spans="2:2">
      <c r="B310" s="85">
        <f>'Distributional Approaches'!B309</f>
        <v>6.2581625591150714E-3</v>
      </c>
    </row>
    <row r="311" spans="2:2">
      <c r="B311" s="85">
        <f>'Distributional Approaches'!B310</f>
        <v>-0.13990248046055717</v>
      </c>
    </row>
    <row r="312" spans="2:2">
      <c r="B312" s="85">
        <f>'Distributional Approaches'!B311</f>
        <v>0.1040665764144426</v>
      </c>
    </row>
    <row r="313" spans="2:2">
      <c r="B313" s="85">
        <f>'Distributional Approaches'!B312</f>
        <v>7.6938600905754204E-2</v>
      </c>
    </row>
    <row r="314" spans="2:2">
      <c r="B314" s="85">
        <f>'Distributional Approaches'!B313</f>
        <v>0.10338429279485808</v>
      </c>
    </row>
    <row r="315" spans="2:2">
      <c r="B315" s="85">
        <f>'Distributional Approaches'!B314</f>
        <v>-8.2256708362652864E-2</v>
      </c>
    </row>
    <row r="316" spans="2:2">
      <c r="B316" s="85">
        <f>'Distributional Approaches'!B315</f>
        <v>4.1456164450269506E-3</v>
      </c>
    </row>
    <row r="317" spans="2:2">
      <c r="B317" s="85">
        <f>'Distributional Approaches'!B316</f>
        <v>-2.9048668705689243E-2</v>
      </c>
    </row>
    <row r="318" spans="2:2">
      <c r="B318" s="85">
        <f>'Distributional Approaches'!B317</f>
        <v>-6.9351394234098029E-2</v>
      </c>
    </row>
    <row r="319" spans="2:2">
      <c r="B319" s="85">
        <f>'Distributional Approaches'!B318</f>
        <v>4.9468738730637452E-2</v>
      </c>
    </row>
    <row r="320" spans="2:2">
      <c r="B320" s="85">
        <f>'Distributional Approaches'!B319</f>
        <v>1.2385230392671295E-3</v>
      </c>
    </row>
    <row r="321" spans="2:2">
      <c r="B321" s="85">
        <f>'Distributional Approaches'!B320</f>
        <v>9.7586595500438689E-2</v>
      </c>
    </row>
    <row r="322" spans="2:2">
      <c r="B322" s="85">
        <f>'Distributional Approaches'!B321</f>
        <v>3.2243398579656593E-2</v>
      </c>
    </row>
    <row r="323" spans="2:2">
      <c r="B323" s="85">
        <f>'Distributional Approaches'!B322</f>
        <v>0.11607371665785349</v>
      </c>
    </row>
    <row r="324" spans="2:2">
      <c r="B324" s="85">
        <f>'Distributional Approaches'!B323</f>
        <v>8.8703736472502376E-2</v>
      </c>
    </row>
    <row r="325" spans="2:2">
      <c r="B325" s="85">
        <f>'Distributional Approaches'!B324</f>
        <v>-5.6446050988349476E-2</v>
      </c>
    </row>
    <row r="326" spans="2:2">
      <c r="B326" s="85">
        <f>'Distributional Approaches'!B325</f>
        <v>-4.4259143080812597E-3</v>
      </c>
    </row>
    <row r="327" spans="2:2">
      <c r="B327" s="85">
        <f>'Distributional Approaches'!B326</f>
        <v>-8.3467707126747517E-2</v>
      </c>
    </row>
    <row r="328" spans="2:2">
      <c r="B328" s="85">
        <f>'Distributional Approaches'!B327</f>
        <v>2.8761248414689362E-2</v>
      </c>
    </row>
    <row r="329" spans="2:2">
      <c r="B329" s="85">
        <f>'Distributional Approaches'!B328</f>
        <v>6.1331291045428969E-2</v>
      </c>
    </row>
    <row r="330" spans="2:2">
      <c r="B330" s="85">
        <f>'Distributional Approaches'!B329</f>
        <v>-2.4224471148932288E-2</v>
      </c>
    </row>
    <row r="331" spans="2:2">
      <c r="B331" s="85">
        <f>'Distributional Approaches'!B330</f>
        <v>-2.101042074136375E-2</v>
      </c>
    </row>
    <row r="332" spans="2:2">
      <c r="B332" s="85">
        <f>'Distributional Approaches'!B331</f>
        <v>4.9965123085459195E-2</v>
      </c>
    </row>
    <row r="333" spans="2:2">
      <c r="B333" s="85">
        <f>'Distributional Approaches'!B332</f>
        <v>3.3358337808650683E-2</v>
      </c>
    </row>
    <row r="334" spans="2:2">
      <c r="B334" s="85">
        <f>'Distributional Approaches'!B333</f>
        <v>-2.9158076793065427E-3</v>
      </c>
    </row>
    <row r="335" spans="2:2">
      <c r="B335" s="85">
        <f>'Distributional Approaches'!B334</f>
        <v>6.3987935117421305E-2</v>
      </c>
    </row>
    <row r="336" spans="2:2">
      <c r="B336" s="85">
        <f>'Distributional Approaches'!B335</f>
        <v>2.1621096752510914E-2</v>
      </c>
    </row>
    <row r="337" spans="2:2">
      <c r="B337" s="85">
        <f>'Distributional Approaches'!B336</f>
        <v>-6.7753919245788427E-4</v>
      </c>
    </row>
    <row r="338" spans="2:2">
      <c r="B338" s="85">
        <f>'Distributional Approaches'!B337</f>
        <v>-1.6381875290225049E-2</v>
      </c>
    </row>
    <row r="339" spans="2:2">
      <c r="B339" s="85">
        <f>'Distributional Approaches'!B338</f>
        <v>-4.1158653964000931E-2</v>
      </c>
    </row>
    <row r="340" spans="2:2">
      <c r="B340" s="85">
        <f>'Distributional Approaches'!B339</f>
        <v>4.9714906926503502E-2</v>
      </c>
    </row>
    <row r="341" spans="2:2">
      <c r="B341" s="85">
        <f>'Distributional Approaches'!B340</f>
        <v>3.3322564666511505E-3</v>
      </c>
    </row>
    <row r="342" spans="2:2">
      <c r="B342" s="85">
        <f>'Distributional Approaches'!B341</f>
        <v>-5.7636593813029449E-3</v>
      </c>
    </row>
    <row r="343" spans="2:2">
      <c r="B343" s="85">
        <f>'Distributional Approaches'!B342</f>
        <v>-1.9820622553939078E-2</v>
      </c>
    </row>
    <row r="344" spans="2:2">
      <c r="B344" s="85">
        <f>'Distributional Approaches'!B343</f>
        <v>4.8526225693504663E-2</v>
      </c>
    </row>
    <row r="345" spans="2:2">
      <c r="B345" s="85">
        <f>'Distributional Approaches'!B344</f>
        <v>-1.4753977641561824E-2</v>
      </c>
    </row>
    <row r="346" spans="2:2">
      <c r="B346" s="85">
        <f>'Distributional Approaches'!B345</f>
        <v>-2.016725555366735E-2</v>
      </c>
    </row>
    <row r="347" spans="2:2">
      <c r="B347" s="85">
        <f>'Distributional Approaches'!B346</f>
        <v>-3.8337207677034989E-2</v>
      </c>
    </row>
    <row r="348" spans="2:2">
      <c r="B348" s="85">
        <f>'Distributional Approaches'!B347</f>
        <v>3.3980237981198098E-2</v>
      </c>
    </row>
    <row r="349" spans="2:2">
      <c r="B349" s="85">
        <f>'Distributional Approaches'!B348</f>
        <v>-2.6136139309110139E-3</v>
      </c>
    </row>
    <row r="350" spans="2:2">
      <c r="B350" s="85">
        <f>'Distributional Approaches'!B349</f>
        <v>2.8460476495708362E-2</v>
      </c>
    </row>
    <row r="351" spans="2:2">
      <c r="B351" s="85">
        <f>'Distributional Approaches'!B350</f>
        <v>-1.6973365525483113E-2</v>
      </c>
    </row>
    <row r="352" spans="2:2">
      <c r="B352" s="85">
        <f>'Distributional Approaches'!B351</f>
        <v>-1.4254488568164192E-3</v>
      </c>
    </row>
    <row r="353" spans="2:2">
      <c r="B353" s="85">
        <f>'Distributional Approaches'!B352</f>
        <v>-1.5070343685676658E-2</v>
      </c>
    </row>
    <row r="354" spans="2:2">
      <c r="B354" s="85">
        <f>'Distributional Approaches'!B353</f>
        <v>5.8953522096764514E-2</v>
      </c>
    </row>
    <row r="355" spans="2:2">
      <c r="B355" s="85">
        <f>'Distributional Approaches'!B354</f>
        <v>2.4205599280037425E-2</v>
      </c>
    </row>
    <row r="356" spans="2:2">
      <c r="B356" s="85">
        <f>'Distributional Approaches'!B355</f>
        <v>3.6514315833206419E-3</v>
      </c>
    </row>
    <row r="357" spans="2:2">
      <c r="B357" s="85">
        <f>'Distributional Approaches'!B356</f>
        <v>8.0239279195391706E-3</v>
      </c>
    </row>
    <row r="358" spans="2:2">
      <c r="B358" s="85">
        <f>'Distributional Approaches'!B357</f>
        <v>-4.9812823549157358E-3</v>
      </c>
    </row>
    <row r="359" spans="2:2">
      <c r="B359" s="85">
        <f>'Distributional Approaches'!B358</f>
        <v>4.5767018903612289E-2</v>
      </c>
    </row>
    <row r="360" spans="2:2">
      <c r="B360" s="85">
        <f>'Distributional Approaches'!B359</f>
        <v>1.0123823220335011E-2</v>
      </c>
    </row>
    <row r="361" spans="2:2">
      <c r="B361" s="85">
        <f>'Distributional Approaches'!B360</f>
        <v>3.5711080324850791E-2</v>
      </c>
    </row>
    <row r="362" spans="2:2">
      <c r="B362" s="85">
        <f>'Distributional Approaches'!B361</f>
        <v>-2.6629111843645109E-2</v>
      </c>
    </row>
    <row r="363" spans="2:2">
      <c r="B363" s="85">
        <f>'Distributional Approaches'!B362</f>
        <v>5.001163173877668E-2</v>
      </c>
    </row>
    <row r="364" spans="2:2">
      <c r="B364" s="85">
        <f>'Distributional Approaches'!B363</f>
        <v>2.0816813319293703E-2</v>
      </c>
    </row>
    <row r="365" spans="2:2">
      <c r="B365" s="85">
        <f>'Distributional Approaches'!B364</f>
        <v>-7.6192560505004038E-3</v>
      </c>
    </row>
    <row r="366" spans="2:2">
      <c r="B366" s="85">
        <f>'Distributional Approaches'!B365</f>
        <v>-5.6649127262066959E-2</v>
      </c>
    </row>
    <row r="367" spans="2:2">
      <c r="B367" s="85">
        <f>'Distributional Approaches'!B366</f>
        <v>-0.10231876234611628</v>
      </c>
    </row>
    <row r="368" spans="2:2">
      <c r="B368" s="85">
        <f>'Distributional Approaches'!B367</f>
        <v>3.4362333466430819E-2</v>
      </c>
    </row>
    <row r="369" spans="2:2">
      <c r="B369" s="85">
        <f>'Distributional Approaches'!B368</f>
        <v>2.7630380529854306E-2</v>
      </c>
    </row>
    <row r="370" spans="2:2">
      <c r="B370" s="85">
        <f>'Distributional Approaches'!B369</f>
        <v>9.2809144811536876E-3</v>
      </c>
    </row>
    <row r="371" spans="2:2">
      <c r="B371" s="85">
        <f>'Distributional Approaches'!B370</f>
        <v>-2.1685176982532833E-2</v>
      </c>
    </row>
    <row r="372" spans="2:2">
      <c r="B372" s="85">
        <f>'Distributional Approaches'!B371</f>
        <v>-1.4487019472437189E-2</v>
      </c>
    </row>
    <row r="373" spans="2:2">
      <c r="B373" s="85">
        <f>'Distributional Approaches'!B372</f>
        <v>1.5394156153102098E-2</v>
      </c>
    </row>
    <row r="374" spans="2:2">
      <c r="B374" s="85">
        <f>'Distributional Approaches'!B373</f>
        <v>5.0956199668070927E-3</v>
      </c>
    </row>
    <row r="375" spans="2:2">
      <c r="B375" s="85">
        <f>'Distributional Approaches'!B374</f>
        <v>1.0558327613732179E-2</v>
      </c>
    </row>
    <row r="376" spans="2:2">
      <c r="B376" s="85">
        <f>'Distributional Approaches'!B375</f>
        <v>-6.1217234732124336E-2</v>
      </c>
    </row>
    <row r="377" spans="2:2">
      <c r="B377" s="85">
        <f>'Distributional Approaches'!B376</f>
        <v>2.1501709094897268E-2</v>
      </c>
    </row>
    <row r="378" spans="2:2">
      <c r="B378" s="85">
        <f>'Distributional Approaches'!B377</f>
        <v>-5.6335127793977133E-2</v>
      </c>
    </row>
    <row r="379" spans="2:2">
      <c r="B379" s="85">
        <f>'Distributional Approaches'!B378</f>
        <v>2.6338743831594735E-2</v>
      </c>
    </row>
    <row r="380" spans="2:2">
      <c r="B380" s="85">
        <f>'Distributional Approaches'!B379</f>
        <v>2.1468201728307254E-2</v>
      </c>
    </row>
    <row r="381" spans="2:2">
      <c r="B381" s="85">
        <f>'Distributional Approaches'!B380</f>
        <v>-2.6425625889731352E-3</v>
      </c>
    </row>
    <row r="382" spans="2:2">
      <c r="B382" s="85">
        <f>'Distributional Approaches'!B381</f>
        <v>7.4401764540543164E-3</v>
      </c>
    </row>
    <row r="383" spans="2:2">
      <c r="B383" s="85">
        <f>'Distributional Approaches'!B382</f>
        <v>2.6316482396468534E-2</v>
      </c>
    </row>
    <row r="384" spans="2:2">
      <c r="B384" s="85">
        <f>'Distributional Approaches'!B383</f>
        <v>-2.2513058553125038E-2</v>
      </c>
    </row>
    <row r="385" spans="2:2">
      <c r="B385" s="85">
        <f>'Distributional Approaches'!B384</f>
        <v>-1.6482768668090252E-2</v>
      </c>
    </row>
    <row r="386" spans="2:2">
      <c r="B386" s="85">
        <f>'Distributional Approaches'!B385</f>
        <v>-2.7906265219734175E-2</v>
      </c>
    </row>
    <row r="387" spans="2:2">
      <c r="B387" s="85">
        <f>'Distributional Approaches'!B386</f>
        <v>3.3167333016223141E-2</v>
      </c>
    </row>
    <row r="388" spans="2:2">
      <c r="B388" s="85">
        <f>'Distributional Approaches'!B387</f>
        <v>-4.3436876077758438E-2</v>
      </c>
    </row>
    <row r="389" spans="2:2">
      <c r="B389" s="85">
        <f>'Distributional Approaches'!B388</f>
        <v>1.3459749589865056E-2</v>
      </c>
    </row>
    <row r="390" spans="2:2">
      <c r="B390" s="85">
        <f>'Distributional Approaches'!B389</f>
        <v>6.4587188891043323E-3</v>
      </c>
    </row>
    <row r="391" spans="2:2">
      <c r="B391" s="85">
        <f>'Distributional Approaches'!B390</f>
        <v>-6.4482212575232289E-3</v>
      </c>
    </row>
    <row r="392" spans="2:2">
      <c r="B392" s="85">
        <f>'Distributional Approaches'!B391</f>
        <v>-3.3911074512058645E-2</v>
      </c>
    </row>
    <row r="393" spans="2:2">
      <c r="B393" s="85">
        <f>'Distributional Approaches'!B392</f>
        <v>-8.8541197964198161E-3</v>
      </c>
    </row>
    <row r="394" spans="2:2">
      <c r="B394" s="85">
        <f>'Distributional Approaches'!B393</f>
        <v>2.0983526661773576E-2</v>
      </c>
    </row>
    <row r="395" spans="2:2">
      <c r="B395" s="85">
        <f>'Distributional Approaches'!B394</f>
        <v>-1.0037666450654114E-2</v>
      </c>
    </row>
    <row r="396" spans="2:2">
      <c r="B396" s="85">
        <f>'Distributional Approaches'!B395</f>
        <v>-3.1564361043621446E-2</v>
      </c>
    </row>
    <row r="397" spans="2:2">
      <c r="B397" s="85">
        <f>'Distributional Approaches'!B396</f>
        <v>-1.7904123549791946E-2</v>
      </c>
    </row>
    <row r="398" spans="2:2">
      <c r="B398" s="85">
        <f>'Distributional Approaches'!B397</f>
        <v>1.4417805736037057E-2</v>
      </c>
    </row>
    <row r="399" spans="2:2">
      <c r="B399" s="85">
        <f>'Distributional Approaches'!B398</f>
        <v>-1.5776287326856016E-3</v>
      </c>
    </row>
    <row r="400" spans="2:2">
      <c r="B400" s="85">
        <f>'Distributional Approaches'!B399</f>
        <v>2.0163326373700344E-2</v>
      </c>
    </row>
    <row r="401" spans="2:2">
      <c r="B401" s="85">
        <f>'Distributional Approaches'!B400</f>
        <v>-6.1135096124953242E-2</v>
      </c>
    </row>
    <row r="402" spans="2:2">
      <c r="B402" s="85">
        <f>'Distributional Approaches'!B401</f>
        <v>9.101848502612489E-3</v>
      </c>
    </row>
    <row r="403" spans="2:2">
      <c r="B403" s="85">
        <f>'Distributional Approaches'!B402</f>
        <v>-3.9672278518473943E-2</v>
      </c>
    </row>
    <row r="404" spans="2:2">
      <c r="B404" s="85">
        <f>'Distributional Approaches'!B403</f>
        <v>2.4184216429436668E-2</v>
      </c>
    </row>
    <row r="405" spans="2:2">
      <c r="B405" s="85">
        <f>'Distributional Approaches'!B404</f>
        <v>4.0636350261173612E-3</v>
      </c>
    </row>
    <row r="406" spans="2:2">
      <c r="B406" s="85">
        <f>'Distributional Approaches'!B405</f>
        <v>7.2264160886900269E-3</v>
      </c>
    </row>
    <row r="407" spans="2:2">
      <c r="B407" s="85">
        <f>'Distributional Approaches'!B406</f>
        <v>2.305228044449251E-2</v>
      </c>
    </row>
    <row r="408" spans="2:2">
      <c r="B408" s="85">
        <f>'Distributional Approaches'!B407</f>
        <v>-2.247741748325767E-3</v>
      </c>
    </row>
    <row r="409" spans="2:2">
      <c r="B409" s="85">
        <f>'Distributional Approaches'!B408</f>
        <v>-1.692273403802989E-2</v>
      </c>
    </row>
    <row r="410" spans="2:2">
      <c r="B410" s="85">
        <f>'Distributional Approaches'!B409</f>
        <v>1.8303458115350744E-2</v>
      </c>
    </row>
    <row r="411" spans="2:2">
      <c r="B411" s="85">
        <f>'Distributional Approaches'!B410</f>
        <v>-3.2831877733085872E-3</v>
      </c>
    </row>
    <row r="412" spans="2:2">
      <c r="B412" s="85">
        <f>'Distributional Approaches'!B411</f>
        <v>-1.750668642701101E-4</v>
      </c>
    </row>
    <row r="413" spans="2:2">
      <c r="B413" s="85">
        <f>'Distributional Approaches'!B412</f>
        <v>-3.2825848696263565E-2</v>
      </c>
    </row>
    <row r="414" spans="2:2">
      <c r="B414" s="85">
        <f>'Distributional Approaches'!B413</f>
        <v>-6.5311639994078798E-3</v>
      </c>
    </row>
    <row r="415" spans="2:2">
      <c r="B415" s="85">
        <f>'Distributional Approaches'!B414</f>
        <v>-3.7542866414400973E-2</v>
      </c>
    </row>
    <row r="416" spans="2:2">
      <c r="B416" s="85">
        <f>'Distributional Approaches'!B415</f>
        <v>7.3902868162930169E-4</v>
      </c>
    </row>
    <row r="417" spans="2:2">
      <c r="B417" s="85">
        <f>'Distributional Approaches'!B416</f>
        <v>-3.5641726804977722E-2</v>
      </c>
    </row>
    <row r="418" spans="2:2">
      <c r="B418" s="85">
        <f>'Distributional Approaches'!B417</f>
        <v>-2.7612023720948349E-3</v>
      </c>
    </row>
    <row r="419" spans="2:2">
      <c r="B419" s="85">
        <f>'Distributional Approaches'!B418</f>
        <v>-1.3580121294732904E-2</v>
      </c>
    </row>
    <row r="420" spans="2:2">
      <c r="B420" s="85">
        <f>'Distributional Approaches'!B419</f>
        <v>-2.1419177963709776E-2</v>
      </c>
    </row>
    <row r="421" spans="2:2">
      <c r="B421" s="85">
        <f>'Distributional Approaches'!B420</f>
        <v>1.3102584780822253E-2</v>
      </c>
    </row>
    <row r="422" spans="2:2">
      <c r="B422" s="85">
        <f>'Distributional Approaches'!B421</f>
        <v>2.6258092576721733E-2</v>
      </c>
    </row>
    <row r="423" spans="2:2">
      <c r="B423" s="85">
        <f>'Distributional Approaches'!B422</f>
        <v>-3.1861717809736366E-2</v>
      </c>
    </row>
    <row r="424" spans="2:2">
      <c r="B424" s="85">
        <f>'Distributional Approaches'!B423</f>
        <v>-1.4219352018839327E-2</v>
      </c>
    </row>
    <row r="425" spans="2:2">
      <c r="B425" s="85">
        <f>'Distributional Approaches'!B424</f>
        <v>5.3544427806045979E-2</v>
      </c>
    </row>
    <row r="426" spans="2:2">
      <c r="B426" s="85">
        <f>'Distributional Approaches'!B425</f>
        <v>-1.0463078888459671E-2</v>
      </c>
    </row>
    <row r="427" spans="2:2">
      <c r="B427" s="85">
        <f>'Distributional Approaches'!B426</f>
        <v>1.0100153857545199E-2</v>
      </c>
    </row>
    <row r="428" spans="2:2">
      <c r="B428" s="85">
        <f>'Distributional Approaches'!B427</f>
        <v>-5.8970275990936835E-2</v>
      </c>
    </row>
    <row r="429" spans="2:2">
      <c r="B429" s="85">
        <f>'Distributional Approaches'!B428</f>
        <v>-3.8516878387934144E-3</v>
      </c>
    </row>
    <row r="430" spans="2:2">
      <c r="B430" s="85">
        <f>'Distributional Approaches'!B429</f>
        <v>-2.1709234995145373E-2</v>
      </c>
    </row>
    <row r="431" spans="2:2">
      <c r="B431" s="85">
        <f>'Distributional Approaches'!B430</f>
        <v>7.6291712014278767E-3</v>
      </c>
    </row>
    <row r="432" spans="2:2">
      <c r="B432" s="85">
        <f>'Distributional Approaches'!B431</f>
        <v>1.9974653030713149E-2</v>
      </c>
    </row>
    <row r="433" spans="2:2">
      <c r="B433" s="85">
        <f>'Distributional Approaches'!B432</f>
        <v>1.9934893621131204E-2</v>
      </c>
    </row>
    <row r="434" spans="2:2">
      <c r="B434" s="85">
        <f>'Distributional Approaches'!B433</f>
        <v>2.4465757268266584E-2</v>
      </c>
    </row>
    <row r="435" spans="2:2">
      <c r="B435" s="85">
        <f>'Distributional Approaches'!B434</f>
        <v>-5.7999800502286189E-2</v>
      </c>
    </row>
    <row r="436" spans="2:2">
      <c r="B436" s="85">
        <f>'Distributional Approaches'!B435</f>
        <v>-3.2697098624669185E-2</v>
      </c>
    </row>
    <row r="437" spans="2:2">
      <c r="B437" s="85">
        <f>'Distributional Approaches'!B436</f>
        <v>-3.6990259621154598E-2</v>
      </c>
    </row>
    <row r="438" spans="2:2">
      <c r="B438" s="85">
        <f>'Distributional Approaches'!B437</f>
        <v>-3.4947616305670316E-2</v>
      </c>
    </row>
    <row r="439" spans="2:2">
      <c r="B439" s="85">
        <f>'Distributional Approaches'!B438</f>
        <v>-4.8058461352368145E-2</v>
      </c>
    </row>
    <row r="440" spans="2:2">
      <c r="B440" s="85">
        <f>'Distributional Approaches'!B439</f>
        <v>-9.055382632473E-3</v>
      </c>
    </row>
    <row r="441" spans="2:2">
      <c r="B441" s="85">
        <f>'Distributional Approaches'!B440</f>
        <v>2.1534193308902119E-2</v>
      </c>
    </row>
    <row r="442" spans="2:2">
      <c r="B442" s="85">
        <f>'Distributional Approaches'!B441</f>
        <v>2.0553682908660789E-2</v>
      </c>
    </row>
    <row r="443" spans="2:2">
      <c r="B443" s="85">
        <f>'Distributional Approaches'!B442</f>
        <v>-3.0569691149396307E-2</v>
      </c>
    </row>
    <row r="444" spans="2:2">
      <c r="B444" s="85">
        <f>'Distributional Approaches'!B443</f>
        <v>1.1082536665585729E-2</v>
      </c>
    </row>
    <row r="445" spans="2:2">
      <c r="B445" s="85">
        <f>'Distributional Approaches'!B444</f>
        <v>-1.6277444368914581E-2</v>
      </c>
    </row>
    <row r="446" spans="2:2">
      <c r="B446" s="85">
        <f>'Distributional Approaches'!B445</f>
        <v>-1.8475157219510877E-2</v>
      </c>
    </row>
    <row r="447" spans="2:2">
      <c r="B447" s="85">
        <f>'Distributional Approaches'!B446</f>
        <v>2.5193738210813645E-2</v>
      </c>
    </row>
    <row r="448" spans="2:2">
      <c r="B448" s="85">
        <f>'Distributional Approaches'!B447</f>
        <v>-4.9669472113668383E-3</v>
      </c>
    </row>
    <row r="449" spans="2:2">
      <c r="B449" s="85">
        <f>'Distributional Approaches'!B448</f>
        <v>1.3637507685261714E-2</v>
      </c>
    </row>
    <row r="450" spans="2:2">
      <c r="B450" s="85">
        <f>'Distributional Approaches'!B449</f>
        <v>3.6964285441586142E-2</v>
      </c>
    </row>
    <row r="451" spans="2:2">
      <c r="B451" s="85">
        <f>'Distributional Approaches'!B450</f>
        <v>-1.1836259047402176E-2</v>
      </c>
    </row>
    <row r="452" spans="2:2">
      <c r="B452" s="85">
        <f>'Distributional Approaches'!B451</f>
        <v>-5.5943645528734546E-3</v>
      </c>
    </row>
    <row r="453" spans="2:2">
      <c r="B453" s="85">
        <f>'Distributional Approaches'!B452</f>
        <v>-2.8599585145407447E-2</v>
      </c>
    </row>
    <row r="454" spans="2:2">
      <c r="B454" s="85">
        <f>'Distributional Approaches'!B453</f>
        <v>-1.899244647422231E-2</v>
      </c>
    </row>
    <row r="455" spans="2:2">
      <c r="B455" s="85">
        <f>'Distributional Approaches'!B454</f>
        <v>3.0469229027295791E-2</v>
      </c>
    </row>
    <row r="456" spans="2:2">
      <c r="B456" s="85">
        <f>'Distributional Approaches'!B455</f>
        <v>-3.592684817014905E-3</v>
      </c>
    </row>
    <row r="457" spans="2:2">
      <c r="B457" s="85">
        <f>'Distributional Approaches'!B456</f>
        <v>-2.007913525271637E-2</v>
      </c>
    </row>
    <row r="458" spans="2:2">
      <c r="B458" s="85">
        <f>'Distributional Approaches'!B457</f>
        <v>2.4943381290442847E-2</v>
      </c>
    </row>
    <row r="459" spans="2:2">
      <c r="B459" s="85">
        <f>'Distributional Approaches'!B458</f>
        <v>-1.228120190610117E-2</v>
      </c>
    </row>
    <row r="460" spans="2:2">
      <c r="B460" s="85">
        <f>'Distributional Approaches'!B459</f>
        <v>1.7886417213808275E-2</v>
      </c>
    </row>
    <row r="461" spans="2:2">
      <c r="B461" s="85">
        <f>'Distributional Approaches'!B460</f>
        <v>4.9903112020534442E-4</v>
      </c>
    </row>
    <row r="462" spans="2:2">
      <c r="B462" s="85">
        <f>'Distributional Approaches'!B461</f>
        <v>-1.7641249554063852E-2</v>
      </c>
    </row>
    <row r="463" spans="2:2">
      <c r="B463" s="85">
        <f>'Distributional Approaches'!B462</f>
        <v>-1.4941724692765449E-2</v>
      </c>
    </row>
    <row r="464" spans="2:2">
      <c r="B464" s="85">
        <f>'Distributional Approaches'!B463</f>
        <v>-2.4154148520245462E-2</v>
      </c>
    </row>
    <row r="465" spans="2:2">
      <c r="B465" s="85">
        <f>'Distributional Approaches'!B464</f>
        <v>3.5610692331569757E-2</v>
      </c>
    </row>
    <row r="466" spans="2:2">
      <c r="B466" s="85">
        <f>'Distributional Approaches'!B465</f>
        <v>-4.2926811337999048E-3</v>
      </c>
    </row>
    <row r="467" spans="2:2">
      <c r="B467" s="85">
        <f>'Distributional Approaches'!B466</f>
        <v>3.3268577916852213E-2</v>
      </c>
    </row>
    <row r="468" spans="2:2">
      <c r="B468" s="85">
        <f>'Distributional Approaches'!B467</f>
        <v>-1.9548985976992915E-2</v>
      </c>
    </row>
    <row r="469" spans="2:2">
      <c r="B469" s="85">
        <f>'Distributional Approaches'!B468</f>
        <v>-2.0321439378729877E-3</v>
      </c>
    </row>
    <row r="470" spans="2:2">
      <c r="B470" s="85">
        <f>'Distributional Approaches'!B469</f>
        <v>3.0162976545248313E-3</v>
      </c>
    </row>
    <row r="471" spans="2:2">
      <c r="B471" s="85">
        <f>'Distributional Approaches'!B470</f>
        <v>-1.6048140966265161E-2</v>
      </c>
    </row>
    <row r="472" spans="2:2">
      <c r="B472" s="85">
        <f>'Distributional Approaches'!B471</f>
        <v>9.9357355835233641E-2</v>
      </c>
    </row>
    <row r="473" spans="2:2">
      <c r="B473" s="85">
        <f>'Distributional Approaches'!B472</f>
        <v>-3.6425963644571797E-2</v>
      </c>
    </row>
    <row r="474" spans="2:2">
      <c r="B474" s="85">
        <f>'Distributional Approaches'!B473</f>
        <v>2.0397460686390097E-3</v>
      </c>
    </row>
    <row r="475" spans="2:2">
      <c r="B475" s="85">
        <f>'Distributional Approaches'!B474</f>
        <v>-1.5296085887187533E-2</v>
      </c>
    </row>
    <row r="476" spans="2:2">
      <c r="B476" s="85">
        <f>'Distributional Approaches'!B475</f>
        <v>3.5459478193689789E-2</v>
      </c>
    </row>
    <row r="477" spans="2:2">
      <c r="B477" s="85">
        <f>'Distributional Approaches'!B476</f>
        <v>2.9418960893628533E-2</v>
      </c>
    </row>
    <row r="478" spans="2:2">
      <c r="B478" s="85">
        <f>'Distributional Approaches'!B477</f>
        <v>1.0633597571655079E-2</v>
      </c>
    </row>
    <row r="479" spans="2:2">
      <c r="B479" s="85">
        <f>'Distributional Approaches'!B478</f>
        <v>-2.357628710695258E-2</v>
      </c>
    </row>
    <row r="480" spans="2:2">
      <c r="B480" s="85">
        <f>'Distributional Approaches'!B479</f>
        <v>1.1916061761352729E-2</v>
      </c>
    </row>
    <row r="481" spans="2:2">
      <c r="B481" s="85">
        <f>'Distributional Approaches'!B480</f>
        <v>-3.3795918895730623E-2</v>
      </c>
    </row>
    <row r="482" spans="2:2">
      <c r="B482" s="85">
        <f>'Distributional Approaches'!B481</f>
        <v>3.3346551649738834E-2</v>
      </c>
    </row>
    <row r="483" spans="2:2">
      <c r="B483" s="85">
        <f>'Distributional Approaches'!B482</f>
        <v>6.1732602347177971E-2</v>
      </c>
    </row>
    <row r="484" spans="2:2">
      <c r="B484" s="85">
        <f>'Distributional Approaches'!B483</f>
        <v>-1.974336767910825E-2</v>
      </c>
    </row>
    <row r="485" spans="2:2">
      <c r="B485" s="85">
        <f>'Distributional Approaches'!B484</f>
        <v>-1.2305993971759424E-2</v>
      </c>
    </row>
    <row r="486" spans="2:2">
      <c r="B486" s="85">
        <f>'Distributional Approaches'!B485</f>
        <v>-5.4683423030848215E-2</v>
      </c>
    </row>
    <row r="487" spans="2:2">
      <c r="B487" s="85">
        <f>'Distributional Approaches'!B486</f>
        <v>5.7460336305612356E-2</v>
      </c>
    </row>
    <row r="488" spans="2:2">
      <c r="B488" s="85">
        <f>'Distributional Approaches'!B487</f>
        <v>-4.3201561765219615E-3</v>
      </c>
    </row>
    <row r="489" spans="2:2">
      <c r="B489" s="85">
        <f>'Distributional Approaches'!B488</f>
        <v>2.3077939808594232E-2</v>
      </c>
    </row>
    <row r="490" spans="2:2">
      <c r="B490" s="85">
        <f>'Distributional Approaches'!B489</f>
        <v>4.0930715248381162E-2</v>
      </c>
    </row>
    <row r="491" spans="2:2">
      <c r="B491" s="85">
        <f>'Distributional Approaches'!B490</f>
        <v>-2.3097716135497208E-2</v>
      </c>
    </row>
    <row r="492" spans="2:2">
      <c r="B492" s="85">
        <f>'Distributional Approaches'!B491</f>
        <v>1.8611073791470839E-2</v>
      </c>
    </row>
    <row r="493" spans="2:2">
      <c r="B493" s="85">
        <f>'Distributional Approaches'!B492</f>
        <v>-1.4526336911087893E-2</v>
      </c>
    </row>
    <row r="494" spans="2:2">
      <c r="B494" s="85">
        <f>'Distributional Approaches'!B493</f>
        <v>3.9959723270491026E-3</v>
      </c>
    </row>
    <row r="495" spans="2:2">
      <c r="B495" s="85">
        <f>'Distributional Approaches'!B494</f>
        <v>-1.4485953650185571E-2</v>
      </c>
    </row>
    <row r="496" spans="2:2">
      <c r="B496" s="85">
        <f>'Distributional Approaches'!B495</f>
        <v>-1.9981931106024926E-2</v>
      </c>
    </row>
    <row r="497" spans="2:2">
      <c r="B497" s="85">
        <f>'Distributional Approaches'!B496</f>
        <v>1.1447449093124673E-2</v>
      </c>
    </row>
    <row r="498" spans="2:2">
      <c r="B498" s="85">
        <f>'Distributional Approaches'!B497</f>
        <v>1.5165787242091604E-2</v>
      </c>
    </row>
    <row r="499" spans="2:2">
      <c r="B499" s="85">
        <f>'Distributional Approaches'!B498</f>
        <v>1.0115111698313396E-2</v>
      </c>
    </row>
    <row r="500" spans="2:2">
      <c r="B500" s="85">
        <f>'Distributional Approaches'!B499</f>
        <v>-8.6505292592717505E-3</v>
      </c>
    </row>
    <row r="501" spans="2:2">
      <c r="B501" s="85">
        <f>'Distributional Approaches'!B500</f>
        <v>8.3142697005348428E-3</v>
      </c>
    </row>
    <row r="502" spans="2:2">
      <c r="B502" s="85">
        <f>'Distributional Approaches'!B501</f>
        <v>-1.2605085253734398E-2</v>
      </c>
    </row>
    <row r="503" spans="2:2">
      <c r="B503" s="85">
        <f>'Distributional Approaches'!B502</f>
        <v>-8.9747332505197598E-3</v>
      </c>
    </row>
    <row r="504" spans="2:2">
      <c r="B504" s="85">
        <f>'Distributional Approaches'!B503</f>
        <v>4.1603712465312307E-3</v>
      </c>
    </row>
    <row r="505" spans="2:2">
      <c r="B505" s="85">
        <f>'Distributional Approaches'!B504</f>
        <v>5.1998067502580583E-3</v>
      </c>
    </row>
    <row r="506" spans="2:2">
      <c r="B506" s="85">
        <f>'Distributional Approaches'!B505</f>
        <v>-3.1675906489191368E-3</v>
      </c>
    </row>
    <row r="507" spans="2:2">
      <c r="B507" s="85">
        <f>'Distributional Approaches'!B506</f>
        <v>1.652874093061813E-3</v>
      </c>
    </row>
    <row r="508" spans="2:2">
      <c r="B508" s="85">
        <f>'Distributional Approaches'!B507</f>
        <v>2.0510895339453369E-2</v>
      </c>
    </row>
    <row r="509" spans="2:2">
      <c r="B509" s="85">
        <f>'Distributional Approaches'!B508</f>
        <v>-2.2707503538622775E-2</v>
      </c>
    </row>
    <row r="510" spans="2:2">
      <c r="B510" s="85">
        <f>'Distributional Approaches'!B509</f>
        <v>3.975776089842159E-2</v>
      </c>
    </row>
    <row r="511" spans="2:2">
      <c r="B511" s="85">
        <f>'Distributional Approaches'!B510</f>
        <v>-3.5721724846347336E-3</v>
      </c>
    </row>
    <row r="512" spans="2:2">
      <c r="B512" s="85">
        <f>'Distributional Approaches'!B511</f>
        <v>3.9979462771968725E-2</v>
      </c>
    </row>
    <row r="513" spans="2:2">
      <c r="B513" s="85">
        <f>'Distributional Approaches'!B512</f>
        <v>3.9422199815754684E-2</v>
      </c>
    </row>
    <row r="514" spans="2:2">
      <c r="B514" s="85">
        <f>'Distributional Approaches'!B513</f>
        <v>1.4655263462319643E-2</v>
      </c>
    </row>
    <row r="515" spans="2:2">
      <c r="B515" s="85">
        <f>'Distributional Approaches'!B514</f>
        <v>2.0622696479022956E-2</v>
      </c>
    </row>
    <row r="516" spans="2:2">
      <c r="B516" s="85">
        <f>'Distributional Approaches'!B515</f>
        <v>-1.4028699383347665E-2</v>
      </c>
    </row>
    <row r="517" spans="2:2">
      <c r="B517" s="85">
        <f>'Distributional Approaches'!B516</f>
        <v>-4.5883664414900771E-3</v>
      </c>
    </row>
    <row r="518" spans="2:2">
      <c r="B518" s="85">
        <f>'Distributional Approaches'!B517</f>
        <v>8.6527801262409384E-3</v>
      </c>
    </row>
    <row r="519" spans="2:2">
      <c r="B519" s="85">
        <f>'Distributional Approaches'!B518</f>
        <v>1.5050131791184886E-2</v>
      </c>
    </row>
    <row r="520" spans="2:2">
      <c r="B520" s="85">
        <f>'Distributional Approaches'!B519</f>
        <v>4.2341184738811169E-3</v>
      </c>
    </row>
    <row r="521" spans="2:2">
      <c r="B521" s="85">
        <f>'Distributional Approaches'!B520</f>
        <v>-5.6306611562804823E-2</v>
      </c>
    </row>
    <row r="522" spans="2:2">
      <c r="B522" s="85">
        <f>'Distributional Approaches'!B521</f>
        <v>1.7504486438775252E-3</v>
      </c>
    </row>
    <row r="523" spans="2:2">
      <c r="B523" s="85">
        <f>'Distributional Approaches'!B522</f>
        <v>1.0151516840493688E-2</v>
      </c>
    </row>
    <row r="524" spans="2:2">
      <c r="B524" s="85">
        <f>'Distributional Approaches'!B523</f>
        <v>5.802032443812952E-4</v>
      </c>
    </row>
    <row r="525" spans="2:2">
      <c r="B525" s="85">
        <f>'Distributional Approaches'!B524</f>
        <v>5.1873901739445671E-3</v>
      </c>
    </row>
    <row r="526" spans="2:2">
      <c r="B526" s="85">
        <f>'Distributional Approaches'!B525</f>
        <v>1.0871299823872721E-2</v>
      </c>
    </row>
    <row r="527" spans="2:2">
      <c r="B527" s="85">
        <f>'Distributional Approaches'!B526</f>
        <v>-1.7581163501586394E-2</v>
      </c>
    </row>
    <row r="528" spans="2:2">
      <c r="B528" s="85">
        <f>'Distributional Approaches'!B527</f>
        <v>-3.182836435518259E-2</v>
      </c>
    </row>
    <row r="529" spans="2:2">
      <c r="B529" s="85">
        <f>'Distributional Approaches'!B528</f>
        <v>2.2917051548926651E-2</v>
      </c>
    </row>
    <row r="530" spans="2:2">
      <c r="B530" s="85">
        <f>'Distributional Approaches'!B529</f>
        <v>-1.1030217083007538E-2</v>
      </c>
    </row>
    <row r="531" spans="2:2">
      <c r="B531" s="85">
        <f>'Distributional Approaches'!B530</f>
        <v>4.3852016879135203E-2</v>
      </c>
    </row>
    <row r="532" spans="2:2">
      <c r="B532" s="85">
        <f>'Distributional Approaches'!B531</f>
        <v>9.9172559590173324E-3</v>
      </c>
    </row>
    <row r="533" spans="2:2">
      <c r="B533" s="85">
        <f>'Distributional Approaches'!B532</f>
        <v>2.576255313367512E-3</v>
      </c>
    </row>
    <row r="534" spans="2:2">
      <c r="B534" s="85">
        <f>'Distributional Approaches'!B533</f>
        <v>-2.1747379099033882E-2</v>
      </c>
    </row>
    <row r="535" spans="2:2">
      <c r="B535" s="85">
        <f>'Distributional Approaches'!B534</f>
        <v>-2.1245736888202651E-2</v>
      </c>
    </row>
    <row r="536" spans="2:2">
      <c r="B536" s="85">
        <f>'Distributional Approaches'!B535</f>
        <v>-2.1146715202671775E-2</v>
      </c>
    </row>
    <row r="537" spans="2:2">
      <c r="B537" s="85">
        <f>'Distributional Approaches'!B536</f>
        <v>1.061547877944871E-2</v>
      </c>
    </row>
    <row r="538" spans="2:2">
      <c r="B538" s="85">
        <f>'Distributional Approaches'!B537</f>
        <v>-9.3214665331124401E-3</v>
      </c>
    </row>
    <row r="539" spans="2:2">
      <c r="B539" s="85">
        <f>'Distributional Approaches'!B538</f>
        <v>2.0650163434091959E-2</v>
      </c>
    </row>
    <row r="540" spans="2:2">
      <c r="B540" s="85">
        <f>'Distributional Approaches'!B539</f>
        <v>1.5294103514307525E-2</v>
      </c>
    </row>
    <row r="541" spans="2:2">
      <c r="B541" s="85">
        <f>'Distributional Approaches'!B540</f>
        <v>-4.505312290148468E-2</v>
      </c>
    </row>
    <row r="542" spans="2:2">
      <c r="B542" s="85">
        <f>'Distributional Approaches'!B541</f>
        <v>-7.0761620383005194E-3</v>
      </c>
    </row>
    <row r="543" spans="2:2">
      <c r="B543" s="85">
        <f>'Distributional Approaches'!B542</f>
        <v>-1.5698657322846057E-2</v>
      </c>
    </row>
    <row r="544" spans="2:2">
      <c r="B544" s="85">
        <f>'Distributional Approaches'!B543</f>
        <v>4.8632935586842868E-2</v>
      </c>
    </row>
    <row r="545" spans="2:2">
      <c r="B545" s="85">
        <f>'Distributional Approaches'!B544</f>
        <v>-3.8008815646722614E-2</v>
      </c>
    </row>
    <row r="546" spans="2:2">
      <c r="B546" s="85">
        <f>'Distributional Approaches'!B545</f>
        <v>-2.741743656465815E-2</v>
      </c>
    </row>
    <row r="547" spans="2:2">
      <c r="B547" s="85">
        <f>'Distributional Approaches'!B546</f>
        <v>1.4839005974758148E-2</v>
      </c>
    </row>
    <row r="548" spans="2:2">
      <c r="B548" s="85">
        <f>'Distributional Approaches'!B547</f>
        <v>-1.8077049444464394E-2</v>
      </c>
    </row>
    <row r="549" spans="2:2">
      <c r="B549" s="85">
        <f>'Distributional Approaches'!B548</f>
        <v>1.574245612966501E-2</v>
      </c>
    </row>
    <row r="550" spans="2:2">
      <c r="B550" s="85">
        <f>'Distributional Approaches'!B549</f>
        <v>-5.0493639657877721E-3</v>
      </c>
    </row>
    <row r="551" spans="2:2">
      <c r="B551" s="85">
        <f>'Distributional Approaches'!B550</f>
        <v>-8.3791249757982078E-3</v>
      </c>
    </row>
    <row r="552" spans="2:2">
      <c r="B552" s="85">
        <f>'Distributional Approaches'!B551</f>
        <v>-1.8866886532599957E-4</v>
      </c>
    </row>
    <row r="553" spans="2:2">
      <c r="B553" s="85">
        <f>'Distributional Approaches'!B552</f>
        <v>1.3707132925714766E-2</v>
      </c>
    </row>
    <row r="554" spans="2:2">
      <c r="B554" s="85">
        <f>'Distributional Approaches'!B553</f>
        <v>1.0373779840382982E-2</v>
      </c>
    </row>
    <row r="555" spans="2:2">
      <c r="B555" s="85">
        <f>'Distributional Approaches'!B554</f>
        <v>3.2857677888215371E-2</v>
      </c>
    </row>
    <row r="556" spans="2:2">
      <c r="B556" s="85">
        <f>'Distributional Approaches'!B555</f>
        <v>-9.9429974507295356E-4</v>
      </c>
    </row>
    <row r="557" spans="2:2">
      <c r="B557" s="85">
        <f>'Distributional Approaches'!B556</f>
        <v>-1.3699223840869459E-2</v>
      </c>
    </row>
    <row r="558" spans="2:2">
      <c r="B558" s="85">
        <f>'Distributional Approaches'!B557</f>
        <v>-3.6286910443308362E-3</v>
      </c>
    </row>
    <row r="559" spans="2:2">
      <c r="B559" s="85">
        <f>'Distributional Approaches'!B558</f>
        <v>1.3444921465424245E-2</v>
      </c>
    </row>
    <row r="560" spans="2:2">
      <c r="B560" s="85">
        <f>'Distributional Approaches'!B559</f>
        <v>-1.6844599072615214E-2</v>
      </c>
    </row>
    <row r="561" spans="2:2">
      <c r="B561" s="85">
        <f>'Distributional Approaches'!B560</f>
        <v>2.2994505143630536E-4</v>
      </c>
    </row>
    <row r="562" spans="2:2">
      <c r="B562" s="85">
        <f>'Distributional Approaches'!B561</f>
        <v>3.3100218082973013E-3</v>
      </c>
    </row>
    <row r="563" spans="2:2">
      <c r="B563" s="85">
        <f>'Distributional Approaches'!B562</f>
        <v>1.050107556661525E-2</v>
      </c>
    </row>
    <row r="564" spans="2:2">
      <c r="B564" s="85">
        <f>'Distributional Approaches'!B563</f>
        <v>8.5005133543681402E-3</v>
      </c>
    </row>
    <row r="565" spans="2:2">
      <c r="B565" s="85">
        <f>'Distributional Approaches'!B564</f>
        <v>-7.031729775540712E-3</v>
      </c>
    </row>
    <row r="566" spans="2:2">
      <c r="B566" s="85">
        <f>'Distributional Approaches'!B565</f>
        <v>5.8421040938024783E-2</v>
      </c>
    </row>
    <row r="567" spans="2:2">
      <c r="B567" s="85">
        <f>'Distributional Approaches'!B566</f>
        <v>2.2574743455058529E-3</v>
      </c>
    </row>
    <row r="568" spans="2:2">
      <c r="B568" s="85">
        <f>'Distributional Approaches'!B567</f>
        <v>-2.1486859343162336E-2</v>
      </c>
    </row>
    <row r="569" spans="2:2">
      <c r="B569" s="85">
        <f>'Distributional Approaches'!B568</f>
        <v>-1.4325198164251636E-2</v>
      </c>
    </row>
    <row r="570" spans="2:2">
      <c r="B570" s="85">
        <f>'Distributional Approaches'!B569</f>
        <v>2.9263887855842222E-2</v>
      </c>
    </row>
    <row r="571" spans="2:2">
      <c r="B571" s="85">
        <f>'Distributional Approaches'!B570</f>
        <v>-2.2847368872321375E-3</v>
      </c>
    </row>
    <row r="572" spans="2:2">
      <c r="B572" s="85">
        <f>'Distributional Approaches'!B571</f>
        <v>-1.7706712115125468E-2</v>
      </c>
    </row>
    <row r="573" spans="2:2">
      <c r="B573" s="85">
        <f>'Distributional Approaches'!B572</f>
        <v>-9.453416986472125E-4</v>
      </c>
    </row>
    <row r="574" spans="2:2">
      <c r="B574" s="85">
        <f>'Distributional Approaches'!B573</f>
        <v>-1.9517248335011204E-2</v>
      </c>
    </row>
    <row r="575" spans="2:2">
      <c r="B575" s="85">
        <f>'Distributional Approaches'!B574</f>
        <v>2.6237810329372288E-3</v>
      </c>
    </row>
    <row r="576" spans="2:2">
      <c r="B576" s="85">
        <f>'Distributional Approaches'!B575</f>
        <v>4.160072150500493E-3</v>
      </c>
    </row>
    <row r="577" spans="2:2">
      <c r="B577" s="85">
        <f>'Distributional Approaches'!B576</f>
        <v>9.0167845344080687E-4</v>
      </c>
    </row>
    <row r="578" spans="2:2">
      <c r="B578" s="85">
        <f>'Distributional Approaches'!B577</f>
        <v>-1.7668876210256328E-3</v>
      </c>
    </row>
    <row r="579" spans="2:2">
      <c r="B579" s="85">
        <f>'Distributional Approaches'!B578</f>
        <v>1.6753276821596434E-2</v>
      </c>
    </row>
    <row r="580" spans="2:2">
      <c r="B580" s="85">
        <f>'Distributional Approaches'!B579</f>
        <v>4.3721981321330158E-4</v>
      </c>
    </row>
    <row r="581" spans="2:2">
      <c r="B581" s="85">
        <f>'Distributional Approaches'!B580</f>
        <v>-6.5781528096061671E-5</v>
      </c>
    </row>
    <row r="582" spans="2:2">
      <c r="B582" s="85">
        <f>'Distributional Approaches'!B581</f>
        <v>-3.5627833557987446E-4</v>
      </c>
    </row>
    <row r="583" spans="2:2">
      <c r="B583" s="85">
        <f>'Distributional Approaches'!B582</f>
        <v>1.9949633316368742E-2</v>
      </c>
    </row>
    <row r="584" spans="2:2">
      <c r="B584" s="85">
        <f>'Distributional Approaches'!B583</f>
        <v>-1.3307099863064843E-2</v>
      </c>
    </row>
    <row r="585" spans="2:2">
      <c r="B585" s="85">
        <f>'Distributional Approaches'!B584</f>
        <v>1.7543852577527712E-2</v>
      </c>
    </row>
    <row r="586" spans="2:2">
      <c r="B586" s="85">
        <f>'Distributional Approaches'!B585</f>
        <v>-9.0705686265065682E-3</v>
      </c>
    </row>
    <row r="587" spans="2:2">
      <c r="B587" s="85">
        <f>'Distributional Approaches'!B586</f>
        <v>7.2086849778900206E-3</v>
      </c>
    </row>
    <row r="588" spans="2:2">
      <c r="B588" s="85">
        <f>'Distributional Approaches'!B587</f>
        <v>1.3853152591377427E-2</v>
      </c>
    </row>
    <row r="589" spans="2:2">
      <c r="B589" s="85">
        <f>'Distributional Approaches'!B588</f>
        <v>2.3557285411775347E-3</v>
      </c>
    </row>
    <row r="590" spans="2:2">
      <c r="B590" s="85">
        <f>'Distributional Approaches'!B589</f>
        <v>4.2089308685248246E-3</v>
      </c>
    </row>
    <row r="591" spans="2:2">
      <c r="B591" s="85">
        <f>'Distributional Approaches'!B590</f>
        <v>2.4611362691439823E-3</v>
      </c>
    </row>
    <row r="592" spans="2:2">
      <c r="B592" s="85">
        <f>'Distributional Approaches'!B591</f>
        <v>2.0868011704436463E-3</v>
      </c>
    </row>
    <row r="593" spans="2:2">
      <c r="B593" s="85">
        <f>'Distributional Approaches'!B592</f>
        <v>2.5878156113468331E-2</v>
      </c>
    </row>
    <row r="594" spans="2:2">
      <c r="B594" s="85">
        <f>'Distributional Approaches'!B593</f>
        <v>-2.9866947502495383E-2</v>
      </c>
    </row>
    <row r="595" spans="2:2">
      <c r="B595" s="85">
        <f>'Distributional Approaches'!B594</f>
        <v>2.2580920375591059E-2</v>
      </c>
    </row>
    <row r="596" spans="2:2">
      <c r="B596" s="85">
        <f>'Distributional Approaches'!B595</f>
        <v>-7.8023143023951396E-3</v>
      </c>
    </row>
    <row r="597" spans="2:2">
      <c r="B597" s="85">
        <f>'Distributional Approaches'!B596</f>
        <v>4.9435206011783951E-3</v>
      </c>
    </row>
    <row r="598" spans="2:2">
      <c r="B598" s="85">
        <f>'Distributional Approaches'!B597</f>
        <v>-1.976002549421713E-2</v>
      </c>
    </row>
    <row r="599" spans="2:2">
      <c r="B599" s="85">
        <f>'Distributional Approaches'!B598</f>
        <v>1.0028367854795165E-2</v>
      </c>
    </row>
    <row r="600" spans="2:2">
      <c r="B600" s="85">
        <f>'Distributional Approaches'!B599</f>
        <v>2.4671830281828275E-2</v>
      </c>
    </row>
    <row r="601" spans="2:2">
      <c r="B601" s="85">
        <f>'Distributional Approaches'!B600</f>
        <v>2.1287819189602403E-2</v>
      </c>
    </row>
    <row r="602" spans="2:2">
      <c r="B602" s="85">
        <f>'Distributional Approaches'!B601</f>
        <v>1.3783513052221481E-2</v>
      </c>
    </row>
    <row r="603" spans="2:2">
      <c r="B603" s="85">
        <f>'Distributional Approaches'!B602</f>
        <v>4.2347227566485908E-3</v>
      </c>
    </row>
    <row r="604" spans="2:2">
      <c r="B604" s="85">
        <f>'Distributional Approaches'!B603</f>
        <v>1.3535725304105344E-2</v>
      </c>
    </row>
    <row r="605" spans="2:2">
      <c r="B605" s="85">
        <f>'Distributional Approaches'!B604</f>
        <v>-5.5608415312797697E-3</v>
      </c>
    </row>
    <row r="606" spans="2:2">
      <c r="B606" s="85">
        <f>'Distributional Approaches'!B605</f>
        <v>2.6769344080729618E-2</v>
      </c>
    </row>
    <row r="607" spans="2:2">
      <c r="B607" s="85">
        <f>'Distributional Approaches'!B606</f>
        <v>-3.0978820021984359E-2</v>
      </c>
    </row>
    <row r="608" spans="2:2">
      <c r="B608" s="85">
        <f>'Distributional Approaches'!B607</f>
        <v>1.6780784541852986E-2</v>
      </c>
    </row>
    <row r="609" spans="2:2">
      <c r="B609" s="85">
        <f>'Distributional Approaches'!B608</f>
        <v>1.6334823296178736E-2</v>
      </c>
    </row>
    <row r="610" spans="2:2">
      <c r="B610" s="85">
        <f>'Distributional Approaches'!B609</f>
        <v>-6.1965637886173333E-6</v>
      </c>
    </row>
    <row r="611" spans="2:2">
      <c r="B611" s="85">
        <f>'Distributional Approaches'!B610</f>
        <v>2.8176290189171869E-2</v>
      </c>
    </row>
    <row r="612" spans="2:2">
      <c r="B612" s="85">
        <f>'Distributional Approaches'!B611</f>
        <v>2.3035722240956742E-2</v>
      </c>
    </row>
    <row r="613" spans="2:2">
      <c r="B613" s="85">
        <f>'Distributional Approaches'!B612</f>
        <v>3.3107779426026591E-3</v>
      </c>
    </row>
    <row r="614" spans="2:2">
      <c r="B614" s="85">
        <f>'Distributional Approaches'!B613</f>
        <v>1.4025082572064664E-2</v>
      </c>
    </row>
    <row r="615" spans="2:2">
      <c r="B615" s="85">
        <f>'Distributional Approaches'!B614</f>
        <v>2.502137039464575E-3</v>
      </c>
    </row>
    <row r="616" spans="2:2">
      <c r="B616" s="85">
        <f>'Distributional Approaches'!B615</f>
        <v>-2.1905737319677897E-3</v>
      </c>
    </row>
    <row r="617" spans="2:2">
      <c r="B617" s="85">
        <f>'Distributional Approaches'!B616</f>
        <v>1.4151483695561608E-2</v>
      </c>
    </row>
    <row r="618" spans="2:2">
      <c r="B618" s="85">
        <f>'Distributional Approaches'!B617</f>
        <v>7.8757951205218994E-3</v>
      </c>
    </row>
    <row r="619" spans="2:2">
      <c r="B619" s="85">
        <f>'Distributional Approaches'!B618</f>
        <v>-1.3730423871859411E-2</v>
      </c>
    </row>
    <row r="620" spans="2:2">
      <c r="B620" s="85">
        <f>'Distributional Approaches'!B619</f>
        <v>1.8518177662819133E-3</v>
      </c>
    </row>
    <row r="621" spans="2:2">
      <c r="B621" s="85">
        <f>'Distributional Approaches'!B620</f>
        <v>8.9873143618526743E-4</v>
      </c>
    </row>
    <row r="622" spans="2:2">
      <c r="B622" s="85">
        <f>'Distributional Approaches'!B621</f>
        <v>-1.5305329500085915E-2</v>
      </c>
    </row>
    <row r="623" spans="2:2">
      <c r="B623" s="85">
        <f>'Distributional Approaches'!B622</f>
        <v>-1.5276367382206387E-2</v>
      </c>
    </row>
    <row r="624" spans="2:2">
      <c r="B624" s="85">
        <f>'Distributional Approaches'!B623</f>
        <v>-3.1175846633074149E-2</v>
      </c>
    </row>
    <row r="625" spans="2:2">
      <c r="B625" s="85">
        <f>'Distributional Approaches'!B624</f>
        <v>1.0154502708332843E-2</v>
      </c>
    </row>
    <row r="626" spans="2:2">
      <c r="B626" s="85">
        <f>'Distributional Approaches'!B625</f>
        <v>-9.2076988736635272E-3</v>
      </c>
    </row>
    <row r="627" spans="2:2">
      <c r="B627" s="85">
        <f>'Distributional Approaches'!B626</f>
        <v>-1.5472005410211796E-2</v>
      </c>
    </row>
    <row r="628" spans="2:2">
      <c r="B628" s="85">
        <f>'Distributional Approaches'!B627</f>
        <v>3.2149222506573927E-3</v>
      </c>
    </row>
    <row r="629" spans="2:2">
      <c r="B629" s="85">
        <f>'Distributional Approaches'!B628</f>
        <v>1.2252552503033786E-2</v>
      </c>
    </row>
    <row r="630" spans="2:2">
      <c r="B630" s="85">
        <f>'Distributional Approaches'!B629</f>
        <v>1.2710334583763781E-2</v>
      </c>
    </row>
    <row r="631" spans="2:2">
      <c r="B631" s="85">
        <f>'Distributional Approaches'!B630</f>
        <v>5.5108079119563346E-3</v>
      </c>
    </row>
    <row r="632" spans="2:2">
      <c r="B632" s="85">
        <f>'Distributional Approaches'!B631</f>
        <v>1.8309885581064937E-4</v>
      </c>
    </row>
    <row r="633" spans="2:2">
      <c r="B633" s="85">
        <f>'Distributional Approaches'!B632</f>
        <v>9.1389921431446891E-3</v>
      </c>
    </row>
    <row r="634" spans="2:2">
      <c r="B634" s="85">
        <f>'Distributional Approaches'!B633</f>
        <v>1.2258001731357698E-2</v>
      </c>
    </row>
    <row r="635" spans="2:2">
      <c r="B635" s="85">
        <f>'Distributional Approaches'!B634</f>
        <v>-1.9655409092408434E-2</v>
      </c>
    </row>
    <row r="636" spans="2:2">
      <c r="B636" s="85">
        <f>'Distributional Approaches'!B635</f>
        <v>-3.6293630789185662E-3</v>
      </c>
    </row>
    <row r="637" spans="2:2">
      <c r="B637" s="85">
        <f>'Distributional Approaches'!B636</f>
        <v>4.7060076395313358E-3</v>
      </c>
    </row>
    <row r="638" spans="2:2">
      <c r="B638" s="85">
        <f>'Distributional Approaches'!B637</f>
        <v>2.2263283648222429E-2</v>
      </c>
    </row>
    <row r="639" spans="2:2">
      <c r="B639" s="85">
        <f>'Distributional Approaches'!B638</f>
        <v>5.8615129618656316E-3</v>
      </c>
    </row>
    <row r="640" spans="2:2">
      <c r="B640" s="85">
        <f>'Distributional Approaches'!B639</f>
        <v>-6.3001726709977978E-3</v>
      </c>
    </row>
    <row r="641" spans="2:2">
      <c r="B641" s="85">
        <f>'Distributional Approaches'!B640</f>
        <v>1.3171187766453804E-2</v>
      </c>
    </row>
    <row r="642" spans="2:2">
      <c r="B642" s="85">
        <f>'Distributional Approaches'!B641</f>
        <v>-4.0654250585861621E-3</v>
      </c>
    </row>
    <row r="643" spans="2:2">
      <c r="B643" s="85">
        <f>'Distributional Approaches'!B642</f>
        <v>-4.3232693091990147E-2</v>
      </c>
    </row>
    <row r="644" spans="2:2">
      <c r="B644" s="85">
        <f>'Distributional Approaches'!B643</f>
        <v>-4.0665463397721695E-2</v>
      </c>
    </row>
    <row r="645" spans="2:2">
      <c r="B645" s="85">
        <f>'Distributional Approaches'!B644</f>
        <v>5.1712446563679688E-3</v>
      </c>
    </row>
    <row r="646" spans="2:2">
      <c r="B646" s="85">
        <f>'Distributional Approaches'!B645</f>
        <v>1.414692445000377E-2</v>
      </c>
    </row>
    <row r="647" spans="2:2">
      <c r="B647" s="85">
        <f>'Distributional Approaches'!B646</f>
        <v>2.2833742022886638E-2</v>
      </c>
    </row>
    <row r="648" spans="2:2">
      <c r="B648" s="85">
        <f>'Distributional Approaches'!B647</f>
        <v>-1.4924928700067754E-2</v>
      </c>
    </row>
    <row r="649" spans="2:2">
      <c r="B649" s="85">
        <f>'Distributional Approaches'!B648</f>
        <v>2.3829857932721757E-2</v>
      </c>
    </row>
    <row r="650" spans="2:2">
      <c r="B650" s="85">
        <f>'Distributional Approaches'!B649</f>
        <v>-8.9411519131032263E-3</v>
      </c>
    </row>
    <row r="651" spans="2:2">
      <c r="B651" s="85">
        <f>'Distributional Approaches'!B650</f>
        <v>-1.3047026780936605E-3</v>
      </c>
    </row>
    <row r="652" spans="2:2">
      <c r="B652" s="85">
        <f>'Distributional Approaches'!B651</f>
        <v>-7.692646013929277E-3</v>
      </c>
    </row>
    <row r="653" spans="2:2">
      <c r="B653" s="85">
        <f>'Distributional Approaches'!B652</f>
        <v>-1.5517239171915295E-2</v>
      </c>
    </row>
    <row r="654" spans="2:2">
      <c r="B654" s="85">
        <f>'Distributional Approaches'!B653</f>
        <v>1.0857777902607228E-2</v>
      </c>
    </row>
    <row r="655" spans="2:2">
      <c r="B655" s="85">
        <f>'Distributional Approaches'!B654</f>
        <v>-1.6690726201283469E-2</v>
      </c>
    </row>
    <row r="656" spans="2:2">
      <c r="B656" s="85">
        <f>'Distributional Approaches'!B655</f>
        <v>1.2158099161453731E-3</v>
      </c>
    </row>
    <row r="657" spans="2:2">
      <c r="B657" s="85">
        <f>'Distributional Approaches'!B656</f>
        <v>-1.2242042391144193E-2</v>
      </c>
    </row>
    <row r="658" spans="2:2">
      <c r="B658" s="85">
        <f>'Distributional Approaches'!B657</f>
        <v>2.87898413649368E-2</v>
      </c>
    </row>
    <row r="659" spans="2:2">
      <c r="B659" s="85">
        <f>'Distributional Approaches'!B658</f>
        <v>-2.6583443754014648E-2</v>
      </c>
    </row>
    <row r="660" spans="2:2">
      <c r="B660" s="85">
        <f>'Distributional Approaches'!B659</f>
        <v>-1.8321622481501914E-3</v>
      </c>
    </row>
    <row r="661" spans="2:2">
      <c r="B661" s="85">
        <f>'Distributional Approaches'!B660</f>
        <v>-1.3256497845696366E-3</v>
      </c>
    </row>
    <row r="662" spans="2:2">
      <c r="B662" s="85">
        <f>'Distributional Approaches'!B661</f>
        <v>1.0230556341234006E-2</v>
      </c>
    </row>
    <row r="663" spans="2:2">
      <c r="B663" s="85">
        <f>'Distributional Approaches'!B662</f>
        <v>-1.1313199530335168E-2</v>
      </c>
    </row>
    <row r="664" spans="2:2">
      <c r="B664" s="85">
        <f>'Distributional Approaches'!B663</f>
        <v>-3.1988434299095418E-3</v>
      </c>
    </row>
    <row r="665" spans="2:2">
      <c r="B665" s="85">
        <f>'Distributional Approaches'!B664</f>
        <v>5.1831175090476488E-3</v>
      </c>
    </row>
    <row r="666" spans="2:2">
      <c r="B666" s="85">
        <f>'Distributional Approaches'!B665</f>
        <v>-1.7393938199322716E-2</v>
      </c>
    </row>
    <row r="667" spans="2:2">
      <c r="B667" s="85">
        <f>'Distributional Approaches'!B666</f>
        <v>2.346392847227606E-2</v>
      </c>
    </row>
    <row r="668" spans="2:2">
      <c r="B668" s="85">
        <f>'Distributional Approaches'!B667</f>
        <v>1.7488703957086828E-2</v>
      </c>
    </row>
    <row r="669" spans="2:2">
      <c r="B669" s="85">
        <f>'Distributional Approaches'!B668</f>
        <v>-9.2432308858042891E-4</v>
      </c>
    </row>
    <row r="670" spans="2:2">
      <c r="B670" s="85">
        <f>'Distributional Approaches'!B669</f>
        <v>-2.4578854245082479E-3</v>
      </c>
    </row>
    <row r="671" spans="2:2">
      <c r="B671" s="85">
        <f>'Distributional Approaches'!B670</f>
        <v>-8.7770385689844577E-3</v>
      </c>
    </row>
    <row r="672" spans="2:2">
      <c r="B672" s="85">
        <f>'Distributional Approaches'!B671</f>
        <v>-1.7871813606129341E-2</v>
      </c>
    </row>
    <row r="673" spans="2:2">
      <c r="B673" s="85">
        <f>'Distributional Approaches'!B672</f>
        <v>2.7476371317941575E-2</v>
      </c>
    </row>
    <row r="674" spans="2:2">
      <c r="B674" s="85">
        <f>'Distributional Approaches'!B673</f>
        <v>-8.951371007226934E-3</v>
      </c>
    </row>
    <row r="675" spans="2:2">
      <c r="B675" s="85">
        <f>'Distributional Approaches'!B674</f>
        <v>3.7749761004345454E-3</v>
      </c>
    </row>
    <row r="676" spans="2:2">
      <c r="B676" s="85">
        <f>'Distributional Approaches'!B675</f>
        <v>3.614011971078245E-3</v>
      </c>
    </row>
    <row r="677" spans="2:2">
      <c r="B677" s="85">
        <f>'Distributional Approaches'!B676</f>
        <v>1.8624489362955098E-2</v>
      </c>
    </row>
    <row r="678" spans="2:2">
      <c r="B678" s="85">
        <f>'Distributional Approaches'!B677</f>
        <v>-2.7802181002239919E-2</v>
      </c>
    </row>
    <row r="679" spans="2:2">
      <c r="B679" s="85">
        <f>'Distributional Approaches'!B678</f>
        <v>2.0562795047251302E-2</v>
      </c>
    </row>
    <row r="680" spans="2:2">
      <c r="B680" s="85">
        <f>'Distributional Approaches'!B679</f>
        <v>-5.0265645688054843E-3</v>
      </c>
    </row>
    <row r="681" spans="2:2">
      <c r="B681" s="85">
        <f>'Distributional Approaches'!B680</f>
        <v>-3.8133721380924808E-3</v>
      </c>
    </row>
    <row r="682" spans="2:2">
      <c r="B682" s="85">
        <f>'Distributional Approaches'!B681</f>
        <v>-6.4294760710829919E-3</v>
      </c>
    </row>
    <row r="683" spans="2:2">
      <c r="B683" s="85">
        <f>'Distributional Approaches'!B682</f>
        <v>2.0501397958402424E-2</v>
      </c>
    </row>
    <row r="684" spans="2:2">
      <c r="B684" s="85">
        <f>'Distributional Approaches'!B683</f>
        <v>-1.8778022062027069E-2</v>
      </c>
    </row>
    <row r="685" spans="2:2">
      <c r="B685" s="85">
        <f>'Distributional Approaches'!B684</f>
        <v>3.0408872109465628E-2</v>
      </c>
    </row>
    <row r="686" spans="2:2">
      <c r="B686" s="85">
        <f>'Distributional Approaches'!B685</f>
        <v>1.5230000184540349E-2</v>
      </c>
    </row>
    <row r="687" spans="2:2">
      <c r="B687" s="85">
        <f>'Distributional Approaches'!B686</f>
        <v>-1.2265530773434849E-2</v>
      </c>
    </row>
    <row r="688" spans="2:2">
      <c r="B688" s="85">
        <f>'Distributional Approaches'!B687</f>
        <v>-2.3289427880939722E-2</v>
      </c>
    </row>
    <row r="689" spans="2:2">
      <c r="B689" s="85">
        <f>'Distributional Approaches'!B688</f>
        <v>7.9764402646938758E-5</v>
      </c>
    </row>
    <row r="690" spans="2:2">
      <c r="B690" s="85">
        <f>'Distributional Approaches'!B689</f>
        <v>2.2969194897044638E-2</v>
      </c>
    </row>
    <row r="691" spans="2:2">
      <c r="B691" s="85">
        <f>'Distributional Approaches'!B690</f>
        <v>-9.8925250440916029E-3</v>
      </c>
    </row>
    <row r="692" spans="2:2">
      <c r="B692" s="85">
        <f>'Distributional Approaches'!B691</f>
        <v>-8.9665178962451686E-3</v>
      </c>
    </row>
    <row r="693" spans="2:2">
      <c r="B693" s="85">
        <f>'Distributional Approaches'!B692</f>
        <v>1.4465041470293016E-2</v>
      </c>
    </row>
    <row r="694" spans="2:2">
      <c r="B694" s="85">
        <f>'Distributional Approaches'!B693</f>
        <v>-3.0633198630204386E-2</v>
      </c>
    </row>
    <row r="695" spans="2:2">
      <c r="B695" s="85">
        <f>'Distributional Approaches'!B694</f>
        <v>3.0950863523147472E-3</v>
      </c>
    </row>
    <row r="696" spans="2:2">
      <c r="B696" s="85">
        <f>'Distributional Approaches'!B695</f>
        <v>1.6241369425751204E-3</v>
      </c>
    </row>
    <row r="697" spans="2:2">
      <c r="B697" s="85">
        <f>'Distributional Approaches'!B696</f>
        <v>2.3099579331560427E-2</v>
      </c>
    </row>
    <row r="698" spans="2:2">
      <c r="B698" s="85">
        <f>'Distributional Approaches'!B697</f>
        <v>1.9265630178817501E-2</v>
      </c>
    </row>
    <row r="699" spans="2:2">
      <c r="B699" s="85">
        <f>'Distributional Approaches'!B698</f>
        <v>1.6182436444746914E-2</v>
      </c>
    </row>
    <row r="700" spans="2:2">
      <c r="B700" s="85">
        <f>'Distributional Approaches'!B699</f>
        <v>-5.5940668661396903E-3</v>
      </c>
    </row>
    <row r="701" spans="2:2">
      <c r="B701" s="85">
        <f>'Distributional Approaches'!B700</f>
        <v>-4.2550158410390518E-3</v>
      </c>
    </row>
    <row r="702" spans="2:2">
      <c r="B702" s="85">
        <f>'Distributional Approaches'!B701</f>
        <v>2.336956478317265E-3</v>
      </c>
    </row>
    <row r="703" spans="2:2">
      <c r="B703" s="85">
        <f>'Distributional Approaches'!B702</f>
        <v>3.7435696228476402E-3</v>
      </c>
    </row>
    <row r="704" spans="2:2">
      <c r="B704" s="85">
        <f>'Distributional Approaches'!B703</f>
        <v>2.758559793453139E-3</v>
      </c>
    </row>
    <row r="705" spans="2:2">
      <c r="B705" s="85">
        <f>'Distributional Approaches'!B704</f>
        <v>-1.1925719381255487E-2</v>
      </c>
    </row>
    <row r="706" spans="2:2">
      <c r="B706" s="85">
        <f>'Distributional Approaches'!B705</f>
        <v>4.3404946076603459E-2</v>
      </c>
    </row>
    <row r="707" spans="2:2">
      <c r="B707" s="85">
        <f>'Distributional Approaches'!B706</f>
        <v>1.738830423847107E-2</v>
      </c>
    </row>
    <row r="708" spans="2:2">
      <c r="B708" s="85">
        <f>'Distributional Approaches'!B707</f>
        <v>-3.5420149910761695E-4</v>
      </c>
    </row>
    <row r="709" spans="2:2">
      <c r="B709" s="85">
        <f>'Distributional Approaches'!B708</f>
        <v>5.4917297261768035E-3</v>
      </c>
    </row>
    <row r="710" spans="2:2">
      <c r="B710" s="85">
        <f>'Distributional Approaches'!B709</f>
        <v>2.0419833446200603E-2</v>
      </c>
    </row>
    <row r="711" spans="2:2">
      <c r="B711" s="85">
        <f>'Distributional Approaches'!B710</f>
        <v>-1.2552767536701382E-2</v>
      </c>
    </row>
    <row r="712" spans="2:2">
      <c r="B712" s="85">
        <f>'Distributional Approaches'!B711</f>
        <v>2.5333490896819764E-2</v>
      </c>
    </row>
    <row r="713" spans="2:2">
      <c r="B713" s="85">
        <f>'Distributional Approaches'!B712</f>
        <v>-1.9584465490454891E-2</v>
      </c>
    </row>
    <row r="714" spans="2:2">
      <c r="B714" s="85">
        <f>'Distributional Approaches'!B713</f>
        <v>3.8027854646887252E-2</v>
      </c>
    </row>
    <row r="715" spans="2:2">
      <c r="B715" s="85">
        <f>'Distributional Approaches'!B714</f>
        <v>-3.8709296144296919E-2</v>
      </c>
    </row>
    <row r="716" spans="2:2">
      <c r="B716" s="85">
        <f>'Distributional Approaches'!B715</f>
        <v>-1.3584319204109395E-2</v>
      </c>
    </row>
    <row r="717" spans="2:2">
      <c r="B717" s="85">
        <f>'Distributional Approaches'!B716</f>
        <v>6.3740598635317249E-3</v>
      </c>
    </row>
    <row r="718" spans="2:2">
      <c r="B718" s="85">
        <f>'Distributional Approaches'!B717</f>
        <v>-1.6328096362922068E-2</v>
      </c>
    </row>
    <row r="719" spans="2:2">
      <c r="B719" s="85">
        <f>'Distributional Approaches'!B718</f>
        <v>6.2551527470012622E-2</v>
      </c>
    </row>
    <row r="720" spans="2:2">
      <c r="B720" s="85">
        <f>'Distributional Approaches'!B719</f>
        <v>3.5630479856346028E-2</v>
      </c>
    </row>
    <row r="721" spans="2:2">
      <c r="B721" s="85">
        <f>'Distributional Approaches'!B720</f>
        <v>-2.2151538650304944E-2</v>
      </c>
    </row>
    <row r="722" spans="2:2">
      <c r="B722" s="85">
        <f>'Distributional Approaches'!B721</f>
        <v>-5.2117173730109106E-3</v>
      </c>
    </row>
    <row r="723" spans="2:2">
      <c r="B723" s="85">
        <f>'Distributional Approaches'!B722</f>
        <v>-6.9731354942852552E-3</v>
      </c>
    </row>
    <row r="724" spans="2:2">
      <c r="B724" s="85">
        <f>'Distributional Approaches'!B723</f>
        <v>2.568640413232999E-2</v>
      </c>
    </row>
    <row r="725" spans="2:2">
      <c r="B725" s="85">
        <f>'Distributional Approaches'!B724</f>
        <v>-2.3808149656825942E-2</v>
      </c>
    </row>
    <row r="726" spans="2:2">
      <c r="B726" s="85">
        <f>'Distributional Approaches'!B725</f>
        <v>-3.3112649209611086E-3</v>
      </c>
    </row>
    <row r="727" spans="2:2">
      <c r="B727" s="85">
        <f>'Distributional Approaches'!B726</f>
        <v>-1.3526174484305138E-2</v>
      </c>
    </row>
    <row r="728" spans="2:2">
      <c r="B728" s="85">
        <f>'Distributional Approaches'!B727</f>
        <v>-5.9021378155000144E-2</v>
      </c>
    </row>
    <row r="729" spans="2:2">
      <c r="B729" s="85">
        <f>'Distributional Approaches'!B728</f>
        <v>-1.2009361519893274E-2</v>
      </c>
    </row>
    <row r="730" spans="2:2">
      <c r="B730" s="85">
        <f>'Distributional Approaches'!B729</f>
        <v>2.4073563669177577E-2</v>
      </c>
    </row>
    <row r="731" spans="2:2">
      <c r="B731" s="85">
        <f>'Distributional Approaches'!B730</f>
        <v>-3.4019784068167044E-3</v>
      </c>
    </row>
    <row r="732" spans="2:2">
      <c r="B732" s="85">
        <f>'Distributional Approaches'!B731</f>
        <v>7.8582393131165287E-3</v>
      </c>
    </row>
    <row r="733" spans="2:2">
      <c r="B733" s="85">
        <f>'Distributional Approaches'!B732</f>
        <v>-1.0103571581217143E-2</v>
      </c>
    </row>
    <row r="734" spans="2:2">
      <c r="B734" s="85">
        <f>'Distributional Approaches'!B733</f>
        <v>2.6704716935438421E-2</v>
      </c>
    </row>
    <row r="735" spans="2:2">
      <c r="B735" s="85">
        <f>'Distributional Approaches'!B734</f>
        <v>-3.3740334076052092E-2</v>
      </c>
    </row>
    <row r="736" spans="2:2">
      <c r="B736" s="85">
        <f>'Distributional Approaches'!B735</f>
        <v>-3.6415662089094546E-2</v>
      </c>
    </row>
    <row r="737" spans="2:2">
      <c r="B737" s="85">
        <f>'Distributional Approaches'!B736</f>
        <v>3.7406840578015285E-2</v>
      </c>
    </row>
    <row r="738" spans="2:2">
      <c r="B738" s="85">
        <f>'Distributional Approaches'!B737</f>
        <v>-3.0687662075440155E-2</v>
      </c>
    </row>
    <row r="739" spans="2:2">
      <c r="B739" s="85">
        <f>'Distributional Approaches'!B738</f>
        <v>-4.6559233971597818E-3</v>
      </c>
    </row>
    <row r="740" spans="2:2">
      <c r="B740" s="85">
        <f>'Distributional Approaches'!B739</f>
        <v>2.6056590979463258E-2</v>
      </c>
    </row>
    <row r="741" spans="2:2">
      <c r="B741" s="85">
        <f>'Distributional Approaches'!B740</f>
        <v>-3.076708870896277E-3</v>
      </c>
    </row>
    <row r="742" spans="2:2">
      <c r="B742" s="85">
        <f>'Distributional Approaches'!B741</f>
        <v>1.1668225128535024E-3</v>
      </c>
    </row>
    <row r="743" spans="2:2">
      <c r="B743" s="85">
        <f>'Distributional Approaches'!B742</f>
        <v>3.2178156677404153E-2</v>
      </c>
    </row>
    <row r="744" spans="2:2">
      <c r="B744" s="85">
        <f>'Distributional Approaches'!B743</f>
        <v>-4.8765349762571204E-3</v>
      </c>
    </row>
    <row r="745" spans="2:2">
      <c r="B745" s="85">
        <f>'Distributional Approaches'!B744</f>
        <v>-1.2030715848766679E-2</v>
      </c>
    </row>
    <row r="746" spans="2:2">
      <c r="B746" s="85">
        <f>'Distributional Approaches'!B745</f>
        <v>2.1720847203056982E-2</v>
      </c>
    </row>
    <row r="747" spans="2:2">
      <c r="B747" s="85">
        <f>'Distributional Approaches'!B746</f>
        <v>-8.9729218033775121E-3</v>
      </c>
    </row>
    <row r="748" spans="2:2">
      <c r="B748" s="85">
        <f>'Distributional Approaches'!B747</f>
        <v>1.5008340520957933E-3</v>
      </c>
    </row>
    <row r="749" spans="2:2">
      <c r="B749" s="85">
        <f>'Distributional Approaches'!B748</f>
        <v>1.7771225306263377E-2</v>
      </c>
    </row>
    <row r="750" spans="2:2">
      <c r="B750" s="85">
        <f>'Distributional Approaches'!B749</f>
        <v>9.5371002410069433E-3</v>
      </c>
    </row>
    <row r="751" spans="2:2">
      <c r="B751" s="85">
        <f>'Distributional Approaches'!B750</f>
        <v>-2.9830883868187295E-2</v>
      </c>
    </row>
    <row r="752" spans="2:2">
      <c r="B752" s="85">
        <f>'Distributional Approaches'!B751</f>
        <v>-6.1466650005797228E-3</v>
      </c>
    </row>
    <row r="753" spans="2:2">
      <c r="B753" s="85">
        <f>'Distributional Approaches'!B752</f>
        <v>3.1248784270939828E-3</v>
      </c>
    </row>
    <row r="754" spans="2:2">
      <c r="B754" s="85">
        <f>'Distributional Approaches'!B753</f>
        <v>2.4640471632263055E-2</v>
      </c>
    </row>
    <row r="755" spans="2:2">
      <c r="B755" s="85">
        <f>'Distributional Approaches'!B754</f>
        <v>3.5416489601940611E-3</v>
      </c>
    </row>
    <row r="756" spans="2:2">
      <c r="B756" s="85">
        <f>'Distributional Approaches'!B755</f>
        <v>3.3226763471077017E-2</v>
      </c>
    </row>
    <row r="757" spans="2:2">
      <c r="B757" s="85">
        <f>'Distributional Approaches'!B756</f>
        <v>1.2361649055434848E-2</v>
      </c>
    </row>
    <row r="758" spans="2:2">
      <c r="B758" s="85">
        <f>'Distributional Approaches'!B757</f>
        <v>6.1061598424069115E-3</v>
      </c>
    </row>
    <row r="759" spans="2:2">
      <c r="B759" s="85">
        <f>'Distributional Approaches'!B758</f>
        <v>6.0007838209018491E-3</v>
      </c>
    </row>
    <row r="760" spans="2:2">
      <c r="B760" s="85">
        <f>'Distributional Approaches'!B759</f>
        <v>7.7670637773096423E-3</v>
      </c>
    </row>
    <row r="761" spans="2:2">
      <c r="B761" s="85">
        <f>'Distributional Approaches'!B760</f>
        <v>-1.4164795939801061E-2</v>
      </c>
    </row>
    <row r="762" spans="2:2">
      <c r="B762" s="85">
        <f>'Distributional Approaches'!B761</f>
        <v>-9.4462307783395871E-3</v>
      </c>
    </row>
    <row r="763" spans="2:2">
      <c r="B763" s="85">
        <f>'Distributional Approaches'!B762</f>
        <v>-6.7359997506311178E-2</v>
      </c>
    </row>
    <row r="764" spans="2:2">
      <c r="B764" s="85">
        <f>'Distributional Approaches'!B763</f>
        <v>9.3498110084448607E-3</v>
      </c>
    </row>
    <row r="765" spans="2:2">
      <c r="B765" s="85">
        <f>'Distributional Approaches'!B764</f>
        <v>1.0101089979466699E-2</v>
      </c>
    </row>
    <row r="766" spans="2:2">
      <c r="B766" s="85">
        <f>'Distributional Approaches'!B765</f>
        <v>-2.3396971173472409E-2</v>
      </c>
    </row>
    <row r="767" spans="2:2">
      <c r="B767" s="85">
        <f>'Distributional Approaches'!B766</f>
        <v>1.6619412128353796E-2</v>
      </c>
    </row>
    <row r="768" spans="2:2">
      <c r="B768" s="85">
        <f>'Distributional Approaches'!B767</f>
        <v>1.5423674325566244E-2</v>
      </c>
    </row>
    <row r="769" spans="2:2">
      <c r="B769" s="85">
        <f>'Distributional Approaches'!B768</f>
        <v>-2.4967701474535572E-2</v>
      </c>
    </row>
    <row r="770" spans="2:2">
      <c r="B770" s="85">
        <f>'Distributional Approaches'!B769</f>
        <v>-2.9702028852862824E-2</v>
      </c>
    </row>
    <row r="771" spans="2:2">
      <c r="B771" s="85">
        <f>'Distributional Approaches'!B770</f>
        <v>5.1941158249038312E-2</v>
      </c>
    </row>
    <row r="772" spans="2:2">
      <c r="B772" s="85">
        <f>'Distributional Approaches'!B771</f>
        <v>-5.1179539594590893E-2</v>
      </c>
    </row>
    <row r="773" spans="2:2">
      <c r="B773" s="85">
        <f>'Distributional Approaches'!B772</f>
        <v>-8.9150352742938914E-3</v>
      </c>
    </row>
    <row r="774" spans="2:2">
      <c r="B774" s="85">
        <f>'Distributional Approaches'!B773</f>
        <v>-2.607497236783389E-2</v>
      </c>
    </row>
    <row r="775" spans="2:2">
      <c r="B775" s="85">
        <f>'Distributional Approaches'!B774</f>
        <v>-2.8129374344045853E-2</v>
      </c>
    </row>
    <row r="776" spans="2:2">
      <c r="B776" s="85">
        <f>'Distributional Approaches'!B775</f>
        <v>1.8909579631431805E-2</v>
      </c>
    </row>
    <row r="777" spans="2:2">
      <c r="B777" s="85">
        <f>'Distributional Approaches'!B776</f>
        <v>-2.2010373053266981E-2</v>
      </c>
    </row>
    <row r="778" spans="2:2">
      <c r="B778" s="85">
        <f>'Distributional Approaches'!B777</f>
        <v>-3.4406184617301341E-2</v>
      </c>
    </row>
    <row r="779" spans="2:2">
      <c r="B779" s="85">
        <f>'Distributional Approaches'!B778</f>
        <v>3.9512192691443571E-2</v>
      </c>
    </row>
    <row r="780" spans="2:2">
      <c r="B780" s="85">
        <f>'Distributional Approaches'!B779</f>
        <v>2.186474583668345E-2</v>
      </c>
    </row>
    <row r="781" spans="2:2">
      <c r="B781" s="85">
        <f>'Distributional Approaches'!B780</f>
        <v>3.6881220312779822E-2</v>
      </c>
    </row>
    <row r="782" spans="2:2">
      <c r="B782" s="85">
        <f>'Distributional Approaches'!B781</f>
        <v>2.0327538181251336E-2</v>
      </c>
    </row>
    <row r="783" spans="2:2">
      <c r="B783" s="85">
        <f>'Distributional Approaches'!B782</f>
        <v>-1.8869544735327398E-2</v>
      </c>
    </row>
    <row r="784" spans="2:2">
      <c r="B784" s="85">
        <f>'Distributional Approaches'!B783</f>
        <v>-4.3374323375074235E-3</v>
      </c>
    </row>
    <row r="785" spans="2:2">
      <c r="B785" s="85">
        <f>'Distributional Approaches'!B784</f>
        <v>-1.484169422080606E-2</v>
      </c>
    </row>
    <row r="786" spans="2:2">
      <c r="B786" s="85">
        <f>'Distributional Approaches'!B785</f>
        <v>2.6112810046958063E-3</v>
      </c>
    </row>
    <row r="787" spans="2:2">
      <c r="B787" s="85">
        <f>'Distributional Approaches'!B786</f>
        <v>1.8214592837645312E-2</v>
      </c>
    </row>
    <row r="788" spans="2:2">
      <c r="B788" s="85">
        <f>'Distributional Approaches'!B787</f>
        <v>-2.5831072573053018E-2</v>
      </c>
    </row>
    <row r="789" spans="2:2">
      <c r="B789" s="85">
        <f>'Distributional Approaches'!B788</f>
        <v>-3.9818121896284031E-2</v>
      </c>
    </row>
    <row r="790" spans="2:2">
      <c r="B790" s="85">
        <f>'Distributional Approaches'!B789</f>
        <v>4.2510698614998338E-3</v>
      </c>
    </row>
    <row r="791" spans="2:2">
      <c r="B791" s="85">
        <f>'Distributional Approaches'!B790</f>
        <v>8.7403990602060531E-3</v>
      </c>
    </row>
    <row r="792" spans="2:2">
      <c r="B792" s="85">
        <f>'Distributional Approaches'!B791</f>
        <v>4.7935736193403548E-3</v>
      </c>
    </row>
    <row r="793" spans="2:2">
      <c r="B793" s="85">
        <f>'Distributional Approaches'!B792</f>
        <v>-2.3509303062092098E-2</v>
      </c>
    </row>
    <row r="794" spans="2:2">
      <c r="B794" s="85">
        <f>'Distributional Approaches'!B793</f>
        <v>6.7169426056338383E-5</v>
      </c>
    </row>
    <row r="795" spans="2:2">
      <c r="B795" s="85">
        <f>'Distributional Approaches'!B794</f>
        <v>2.7680073904641979E-2</v>
      </c>
    </row>
    <row r="796" spans="2:2">
      <c r="B796" s="85">
        <f>'Distributional Approaches'!B795</f>
        <v>-3.5187370923226088E-3</v>
      </c>
    </row>
    <row r="797" spans="2:2">
      <c r="B797" s="85">
        <f>'Distributional Approaches'!B796</f>
        <v>1.5388395820776115E-2</v>
      </c>
    </row>
    <row r="798" spans="2:2">
      <c r="B798" s="85">
        <f>'Distributional Approaches'!B797</f>
        <v>2.5934248133723019E-2</v>
      </c>
    </row>
    <row r="799" spans="2:2">
      <c r="B799" s="85">
        <f>'Distributional Approaches'!B798</f>
        <v>-6.9660084115582388E-2</v>
      </c>
    </row>
    <row r="800" spans="2:2">
      <c r="B800" s="85">
        <f>'Distributional Approaches'!B799</f>
        <v>-7.623759152396584E-4</v>
      </c>
    </row>
    <row r="801" spans="2:2">
      <c r="B801" s="85">
        <f>'Distributional Approaches'!B800</f>
        <v>1.3045012421493835E-3</v>
      </c>
    </row>
    <row r="802" spans="2:2">
      <c r="B802" s="85">
        <f>'Distributional Approaches'!B801</f>
        <v>1.0698979079534461E-2</v>
      </c>
    </row>
    <row r="803" spans="2:2">
      <c r="B803" s="85">
        <f>'Distributional Approaches'!B802</f>
        <v>-2.7463278034157088E-3</v>
      </c>
    </row>
    <row r="804" spans="2:2">
      <c r="B804" s="85">
        <f>'Distributional Approaches'!B803</f>
        <v>-1.4328824878097723E-2</v>
      </c>
    </row>
    <row r="805" spans="2:2">
      <c r="B805" s="85">
        <f>'Distributional Approaches'!B804</f>
        <v>-7.4804048570297783E-3</v>
      </c>
    </row>
    <row r="806" spans="2:2">
      <c r="B806" s="85">
        <f>'Distributional Approaches'!B805</f>
        <v>2.1737009112387295E-2</v>
      </c>
    </row>
    <row r="807" spans="2:2">
      <c r="B807" s="85">
        <f>'Distributional Approaches'!B806</f>
        <v>-5.217719350831004E-3</v>
      </c>
    </row>
    <row r="808" spans="2:2">
      <c r="B808" s="85">
        <f>'Distributional Approaches'!B807</f>
        <v>-1.7363769692188009E-2</v>
      </c>
    </row>
    <row r="809" spans="2:2">
      <c r="B809" s="85">
        <f>'Distributional Approaches'!B808</f>
        <v>-3.0246282621995246E-2</v>
      </c>
    </row>
    <row r="810" spans="2:2">
      <c r="B810" s="85">
        <f>'Distributional Approaches'!B809</f>
        <v>1.7533986412325217E-5</v>
      </c>
    </row>
    <row r="811" spans="2:2">
      <c r="B811" s="85">
        <f>'Distributional Approaches'!B810</f>
        <v>4.3343920038206044E-2</v>
      </c>
    </row>
    <row r="812" spans="2:2">
      <c r="B812" s="85">
        <f>'Distributional Approaches'!B811</f>
        <v>1.2666122076993261E-2</v>
      </c>
    </row>
    <row r="813" spans="2:2">
      <c r="B813" s="85">
        <f>'Distributional Approaches'!B812</f>
        <v>-1.3864208335627739E-2</v>
      </c>
    </row>
    <row r="814" spans="2:2">
      <c r="B814" s="85">
        <f>'Distributional Approaches'!B813</f>
        <v>-1.49509298280864E-3</v>
      </c>
    </row>
    <row r="815" spans="2:2">
      <c r="B815" s="85">
        <f>'Distributional Approaches'!B814</f>
        <v>-1.2313879095735664E-2</v>
      </c>
    </row>
    <row r="816" spans="2:2">
      <c r="B816" s="85">
        <f>'Distributional Approaches'!B815</f>
        <v>-3.093452864448144E-2</v>
      </c>
    </row>
    <row r="817" spans="2:2">
      <c r="B817" s="85">
        <f>'Distributional Approaches'!B816</f>
        <v>1.186816111058029E-2</v>
      </c>
    </row>
    <row r="818" spans="2:2">
      <c r="B818" s="85">
        <f>'Distributional Approaches'!B817</f>
        <v>2.5170779948374404E-2</v>
      </c>
    </row>
    <row r="819" spans="2:2">
      <c r="B819" s="85">
        <f>'Distributional Approaches'!B818</f>
        <v>-2.4006118218131527E-3</v>
      </c>
    </row>
    <row r="820" spans="2:2">
      <c r="B820" s="85">
        <f>'Distributional Approaches'!B819</f>
        <v>5.5038266672491211E-2</v>
      </c>
    </row>
    <row r="821" spans="2:2">
      <c r="B821" s="85">
        <f>'Distributional Approaches'!B820</f>
        <v>-1.4236021189030454E-2</v>
      </c>
    </row>
    <row r="822" spans="2:2">
      <c r="B822" s="85">
        <f>'Distributional Approaches'!B821</f>
        <v>-3.6433576391798728E-2</v>
      </c>
    </row>
    <row r="823" spans="2:2">
      <c r="B823" s="85">
        <f>'Distributional Approaches'!B822</f>
        <v>1.4341822853948225E-2</v>
      </c>
    </row>
    <row r="824" spans="2:2">
      <c r="B824" s="85">
        <f>'Distributional Approaches'!B823</f>
        <v>5.8249931528393589E-3</v>
      </c>
    </row>
    <row r="825" spans="2:2">
      <c r="B825" s="85">
        <f>'Distributional Approaches'!B824</f>
        <v>3.670389409209128E-3</v>
      </c>
    </row>
    <row r="826" spans="2:2">
      <c r="B826" s="85">
        <f>'Distributional Approaches'!B825</f>
        <v>-3.444783378855688E-3</v>
      </c>
    </row>
    <row r="827" spans="2:2">
      <c r="B827" s="85">
        <f>'Distributional Approaches'!B826</f>
        <v>-6.0534857924722102E-3</v>
      </c>
    </row>
    <row r="828" spans="2:2">
      <c r="B828" s="85">
        <f>'Distributional Approaches'!B827</f>
        <v>-3.8706522732079463E-3</v>
      </c>
    </row>
    <row r="829" spans="2:2">
      <c r="B829" s="85">
        <f>'Distributional Approaches'!B828</f>
        <v>-2.3191290304320055E-2</v>
      </c>
    </row>
    <row r="830" spans="2:2">
      <c r="B830" s="85">
        <f>'Distributional Approaches'!B829</f>
        <v>-6.0389470744799155E-3</v>
      </c>
    </row>
    <row r="831" spans="2:2">
      <c r="B831" s="85">
        <f>'Distributional Approaches'!B830</f>
        <v>-2.0737153764982856E-2</v>
      </c>
    </row>
    <row r="832" spans="2:2">
      <c r="B832" s="85">
        <f>'Distributional Approaches'!B831</f>
        <v>-2.0271019295706374E-2</v>
      </c>
    </row>
    <row r="833" spans="2:2">
      <c r="B833" s="85">
        <f>'Distributional Approaches'!B832</f>
        <v>7.0422071934938182E-3</v>
      </c>
    </row>
    <row r="834" spans="2:2">
      <c r="B834" s="85">
        <f>'Distributional Approaches'!B833</f>
        <v>2.0815412064282928E-2</v>
      </c>
    </row>
    <row r="835" spans="2:2">
      <c r="B835" s="85">
        <f>'Distributional Approaches'!B834</f>
        <v>3.8993995517757764E-2</v>
      </c>
    </row>
    <row r="836" spans="2:2">
      <c r="B836" s="85">
        <f>'Distributional Approaches'!B835</f>
        <v>3.0267385497629654E-3</v>
      </c>
    </row>
    <row r="837" spans="2:2">
      <c r="B837" s="85">
        <f>'Distributional Approaches'!B836</f>
        <v>-2.0243848113079041E-2</v>
      </c>
    </row>
    <row r="838" spans="2:2">
      <c r="B838" s="85">
        <f>'Distributional Approaches'!B837</f>
        <v>8.1495465789911334E-3</v>
      </c>
    </row>
    <row r="839" spans="2:2">
      <c r="B839" s="85">
        <f>'Distributional Approaches'!B838</f>
        <v>-2.871590673931939E-2</v>
      </c>
    </row>
    <row r="840" spans="2:2">
      <c r="B840" s="85">
        <f>'Distributional Approaches'!B839</f>
        <v>2.3666699632849909E-3</v>
      </c>
    </row>
    <row r="841" spans="2:2">
      <c r="B841" s="85">
        <f>'Distributional Approaches'!B840</f>
        <v>1.4793396193017895E-2</v>
      </c>
    </row>
    <row r="842" spans="2:2">
      <c r="B842" s="85">
        <f>'Distributional Approaches'!B841</f>
        <v>-6.2814468733520867E-2</v>
      </c>
    </row>
    <row r="843" spans="2:2">
      <c r="B843" s="85">
        <f>'Distributional Approaches'!B842</f>
        <v>-7.2691432791162922E-3</v>
      </c>
    </row>
    <row r="844" spans="2:2">
      <c r="B844" s="85">
        <f>'Distributional Approaches'!B843</f>
        <v>1.9146941488018817E-2</v>
      </c>
    </row>
    <row r="845" spans="2:2">
      <c r="B845" s="85">
        <f>'Distributional Approaches'!B844</f>
        <v>5.1777278650278008E-2</v>
      </c>
    </row>
    <row r="846" spans="2:2">
      <c r="B846" s="85">
        <f>'Distributional Approaches'!B845</f>
        <v>-1.990079665703964E-2</v>
      </c>
    </row>
    <row r="847" spans="2:2">
      <c r="B847" s="85">
        <f>'Distributional Approaches'!B846</f>
        <v>2.102074129509194E-2</v>
      </c>
    </row>
    <row r="848" spans="2:2">
      <c r="B848" s="85">
        <f>'Distributional Approaches'!B847</f>
        <v>-7.6235809680213179E-2</v>
      </c>
    </row>
    <row r="849" spans="2:2">
      <c r="B849" s="85">
        <f>'Distributional Approaches'!B848</f>
        <v>-4.7105988487767418E-2</v>
      </c>
    </row>
    <row r="850" spans="2:2">
      <c r="B850" s="85">
        <f>'Distributional Approaches'!B849</f>
        <v>1.3595743985919197E-2</v>
      </c>
    </row>
    <row r="851" spans="2:2">
      <c r="B851" s="85">
        <f>'Distributional Approaches'!B850</f>
        <v>-1.9027295720164049E-3</v>
      </c>
    </row>
    <row r="852" spans="2:2">
      <c r="B852" s="85">
        <f>'Distributional Approaches'!B851</f>
        <v>3.2115528557078298E-2</v>
      </c>
    </row>
    <row r="853" spans="2:2">
      <c r="B853" s="85">
        <f>'Distributional Approaches'!B852</f>
        <v>-1.1270032018465026E-2</v>
      </c>
    </row>
    <row r="854" spans="2:2">
      <c r="B854" s="85">
        <f>'Distributional Approaches'!B853</f>
        <v>2.7767857097293482E-2</v>
      </c>
    </row>
    <row r="855" spans="2:2">
      <c r="B855" s="85">
        <f>'Distributional Approaches'!B854</f>
        <v>3.1945607890499737E-3</v>
      </c>
    </row>
    <row r="856" spans="2:2">
      <c r="B856" s="85">
        <f>'Distributional Approaches'!B855</f>
        <v>2.3894815128966032E-2</v>
      </c>
    </row>
    <row r="857" spans="2:2">
      <c r="B857" s="85">
        <f>'Distributional Approaches'!B856</f>
        <v>0.13682370196662941</v>
      </c>
    </row>
    <row r="858" spans="2:2">
      <c r="B858" s="85">
        <f>'Distributional Approaches'!B857</f>
        <v>9.4369523726952551E-3</v>
      </c>
    </row>
    <row r="859" spans="2:2">
      <c r="B859" s="85">
        <f>'Distributional Approaches'!B858</f>
        <v>2.099573887124067E-2</v>
      </c>
    </row>
    <row r="860" spans="2:2">
      <c r="B860" s="85">
        <f>'Distributional Approaches'!B859</f>
        <v>2.0967145860763547E-2</v>
      </c>
    </row>
    <row r="861" spans="2:2">
      <c r="B861" s="85">
        <f>'Distributional Approaches'!B860</f>
        <v>1.0343596010159179E-3</v>
      </c>
    </row>
    <row r="862" spans="2:2">
      <c r="B862" s="85">
        <f>'Distributional Approaches'!B861</f>
        <v>1.3926956564333924E-2</v>
      </c>
    </row>
    <row r="863" spans="2:2">
      <c r="B863" s="85">
        <f>'Distributional Approaches'!B862</f>
        <v>-6.663267272629092E-2</v>
      </c>
    </row>
    <row r="864" spans="2:2">
      <c r="B864" s="85">
        <f>'Distributional Approaches'!B863</f>
        <v>1.9267213374917901E-2</v>
      </c>
    </row>
    <row r="865" spans="2:2">
      <c r="B865" s="85">
        <f>'Distributional Approaches'!B864</f>
        <v>2.86844726241452E-2</v>
      </c>
    </row>
    <row r="866" spans="2:2">
      <c r="B866" s="85">
        <f>'Distributional Approaches'!B865</f>
        <v>-3.382784143135583E-3</v>
      </c>
    </row>
    <row r="867" spans="2:2">
      <c r="B867" s="85">
        <f>'Distributional Approaches'!B866</f>
        <v>1.5265040165338721E-3</v>
      </c>
    </row>
    <row r="868" spans="2:2">
      <c r="B868" s="85">
        <f>'Distributional Approaches'!B867</f>
        <v>7.4505443815339467E-3</v>
      </c>
    </row>
    <row r="869" spans="2:2">
      <c r="B869" s="85">
        <f>'Distributional Approaches'!B868</f>
        <v>2.5211095006580763E-2</v>
      </c>
    </row>
    <row r="870" spans="2:2">
      <c r="B870" s="85">
        <f>'Distributional Approaches'!B869</f>
        <v>-1.2909377380088894E-2</v>
      </c>
    </row>
    <row r="871" spans="2:2">
      <c r="B871" s="85">
        <f>'Distributional Approaches'!B870</f>
        <v>-6.1333491149275998E-2</v>
      </c>
    </row>
    <row r="872" spans="2:2">
      <c r="B872" s="85">
        <f>'Distributional Approaches'!B871</f>
        <v>-6.1800129172013066E-2</v>
      </c>
    </row>
    <row r="873" spans="2:2">
      <c r="B873" s="85">
        <f>'Distributional Approaches'!B872</f>
        <v>-2.4138905186032629E-2</v>
      </c>
    </row>
    <row r="874" spans="2:2">
      <c r="B874" s="85">
        <f>'Distributional Approaches'!B873</f>
        <v>1.0338413107624154E-2</v>
      </c>
    </row>
    <row r="875" spans="2:2">
      <c r="B875" s="85">
        <f>'Distributional Approaches'!B874</f>
        <v>-4.9736506839314021E-2</v>
      </c>
    </row>
    <row r="876" spans="2:2">
      <c r="B876" s="85">
        <f>'Distributional Approaches'!B875</f>
        <v>-3.4959869363143416E-2</v>
      </c>
    </row>
    <row r="877" spans="2:2">
      <c r="B877" s="85">
        <f>'Distributional Approaches'!B876</f>
        <v>5.8153282193682779E-2</v>
      </c>
    </row>
    <row r="878" spans="2:2">
      <c r="B878" s="85">
        <f>'Distributional Approaches'!B877</f>
        <v>1.4898340687584921E-2</v>
      </c>
    </row>
    <row r="879" spans="2:2">
      <c r="B879" s="85">
        <f>'Distributional Approaches'!B878</f>
        <v>4.3923507144772708E-2</v>
      </c>
    </row>
    <row r="880" spans="2:2">
      <c r="B880" s="85">
        <f>'Distributional Approaches'!B879</f>
        <v>1.3466749342339233E-2</v>
      </c>
    </row>
    <row r="881" spans="2:2">
      <c r="B881" s="85">
        <f>'Distributional Approaches'!B880</f>
        <v>-2.0503784748566921E-2</v>
      </c>
    </row>
    <row r="882" spans="2:2">
      <c r="B882" s="85">
        <f>'Distributional Approaches'!B881</f>
        <v>6.4433945107563347E-3</v>
      </c>
    </row>
    <row r="883" spans="2:2">
      <c r="B883" s="85">
        <f>'Distributional Approaches'!B882</f>
        <v>-1.2042048429118799E-2</v>
      </c>
    </row>
    <row r="884" spans="2:2">
      <c r="B884" s="85">
        <f>'Distributional Approaches'!B883</f>
        <v>-2.2008455545393976E-2</v>
      </c>
    </row>
    <row r="885" spans="2:2">
      <c r="B885" s="85">
        <f>'Distributional Approaches'!B884</f>
        <v>1.1945033503444821E-4</v>
      </c>
    </row>
    <row r="886" spans="2:2">
      <c r="B886" s="85">
        <f>'Distributional Approaches'!B885</f>
        <v>3.9623893686035541E-3</v>
      </c>
    </row>
    <row r="887" spans="2:2">
      <c r="B887" s="85">
        <f>'Distributional Approaches'!B886</f>
        <v>1.2817541762235759E-2</v>
      </c>
    </row>
    <row r="888" spans="2:2">
      <c r="B888" s="85">
        <f>'Distributional Approaches'!B887</f>
        <v>-4.7645162294671778E-4</v>
      </c>
    </row>
    <row r="889" spans="2:2">
      <c r="B889" s="85">
        <f>'Distributional Approaches'!B888</f>
        <v>-1.9732181104072502E-2</v>
      </c>
    </row>
    <row r="890" spans="2:2">
      <c r="B890" s="85">
        <f>'Distributional Approaches'!B889</f>
        <v>1.449824272876481E-2</v>
      </c>
    </row>
    <row r="891" spans="2:2">
      <c r="B891" s="85">
        <f>'Distributional Approaches'!B890</f>
        <v>-1.6535822603748777E-3</v>
      </c>
    </row>
    <row r="892" spans="2:2">
      <c r="B892" s="85">
        <f>'Distributional Approaches'!B891</f>
        <v>-1.5115174674430985E-2</v>
      </c>
    </row>
    <row r="893" spans="2:2">
      <c r="B893" s="85">
        <f>'Distributional Approaches'!B892</f>
        <v>-2.6164408057583011E-2</v>
      </c>
    </row>
    <row r="894" spans="2:2">
      <c r="B894" s="85">
        <f>'Distributional Approaches'!B893</f>
        <v>3.0368012462796298E-2</v>
      </c>
    </row>
    <row r="895" spans="2:2">
      <c r="B895" s="85">
        <f>'Distributional Approaches'!B894</f>
        <v>-2.4034130334428947E-2</v>
      </c>
    </row>
    <row r="896" spans="2:2">
      <c r="B896" s="85">
        <f>'Distributional Approaches'!B895</f>
        <v>2.5216969639886067E-2</v>
      </c>
    </row>
    <row r="897" spans="2:2">
      <c r="B897" s="85">
        <f>'Distributional Approaches'!B896</f>
        <v>-1.5182662597991944E-2</v>
      </c>
    </row>
    <row r="898" spans="2:2">
      <c r="B898" s="85">
        <f>'Distributional Approaches'!B897</f>
        <v>1.9575721105339498E-2</v>
      </c>
    </row>
    <row r="899" spans="2:2">
      <c r="B899" s="85">
        <f>'Distributional Approaches'!B898</f>
        <v>8.4905722668749926E-3</v>
      </c>
    </row>
    <row r="900" spans="2:2">
      <c r="B900" s="85">
        <f>'Distributional Approaches'!B899</f>
        <v>-1.1909545960414629E-2</v>
      </c>
    </row>
    <row r="901" spans="2:2">
      <c r="B901" s="85">
        <f>'Distributional Approaches'!B900</f>
        <v>-1.7490778193061388E-2</v>
      </c>
    </row>
    <row r="902" spans="2:2">
      <c r="B902" s="85">
        <f>'Distributional Approaches'!B901</f>
        <v>2.2132536245357631E-2</v>
      </c>
    </row>
    <row r="903" spans="2:2">
      <c r="B903" s="85">
        <f>'Distributional Approaches'!B902</f>
        <v>3.5415101377885588E-2</v>
      </c>
    </row>
    <row r="904" spans="2:2">
      <c r="B904" s="85">
        <f>'Distributional Approaches'!B903</f>
        <v>8.8834339637331554E-3</v>
      </c>
    </row>
    <row r="905" spans="2:2">
      <c r="B905" s="85">
        <f>'Distributional Approaches'!B904</f>
        <v>-2.3786853865084771E-2</v>
      </c>
    </row>
    <row r="906" spans="2:2">
      <c r="B906" s="85">
        <f>'Distributional Approaches'!B905</f>
        <v>-1.7390240446779476E-2</v>
      </c>
    </row>
    <row r="907" spans="2:2">
      <c r="B907" s="85">
        <f>'Distributional Approaches'!B906</f>
        <v>-1.6914271142501474E-2</v>
      </c>
    </row>
    <row r="908" spans="2:2">
      <c r="B908" s="85">
        <f>'Distributional Approaches'!B907</f>
        <v>-2.19266685903035E-2</v>
      </c>
    </row>
    <row r="909" spans="2:2">
      <c r="B909" s="85">
        <f>'Distributional Approaches'!B908</f>
        <v>2.5962024476316143E-2</v>
      </c>
    </row>
    <row r="910" spans="2:2">
      <c r="B910" s="85">
        <f>'Distributional Approaches'!B909</f>
        <v>-1.0862641869646944E-3</v>
      </c>
    </row>
    <row r="911" spans="2:2">
      <c r="B911" s="85">
        <f>'Distributional Approaches'!B910</f>
        <v>1.8338064494511641E-2</v>
      </c>
    </row>
    <row r="912" spans="2:2">
      <c r="B912" s="85">
        <f>'Distributional Approaches'!B911</f>
        <v>1.7988556016872648E-2</v>
      </c>
    </row>
    <row r="913" spans="2:2">
      <c r="B913" s="85">
        <f>'Distributional Approaches'!B912</f>
        <v>8.6342533033221328E-3</v>
      </c>
    </row>
    <row r="914" spans="2:2">
      <c r="B914" s="85">
        <f>'Distributional Approaches'!B913</f>
        <v>1.3536061046833444E-2</v>
      </c>
    </row>
    <row r="915" spans="2:2">
      <c r="B915" s="85">
        <f>'Distributional Approaches'!B914</f>
        <v>8.5087528189887011E-3</v>
      </c>
    </row>
    <row r="916" spans="2:2">
      <c r="B916" s="85">
        <f>'Distributional Approaches'!B915</f>
        <v>-1.6144033791872715E-2</v>
      </c>
    </row>
    <row r="917" spans="2:2">
      <c r="B917" s="85">
        <f>'Distributional Approaches'!B916</f>
        <v>-6.7176205861689542E-4</v>
      </c>
    </row>
    <row r="918" spans="2:2">
      <c r="B918" s="85">
        <f>'Distributional Approaches'!B917</f>
        <v>-4.0299492580988389E-3</v>
      </c>
    </row>
    <row r="919" spans="2:2">
      <c r="B919" s="85">
        <f>'Distributional Approaches'!B918</f>
        <v>-3.376419939510477E-2</v>
      </c>
    </row>
    <row r="920" spans="2:2">
      <c r="B920" s="85">
        <f>'Distributional Approaches'!B919</f>
        <v>-4.1961135298290014E-2</v>
      </c>
    </row>
    <row r="921" spans="2:2">
      <c r="B921" s="85">
        <f>'Distributional Approaches'!B920</f>
        <v>4.8705867945072322E-3</v>
      </c>
    </row>
    <row r="922" spans="2:2">
      <c r="B922" s="85">
        <f>'Distributional Approaches'!B921</f>
        <v>-1.6532208838489673E-2</v>
      </c>
    </row>
    <row r="923" spans="2:2">
      <c r="B923" s="85">
        <f>'Distributional Approaches'!B922</f>
        <v>2.3174785481871962E-2</v>
      </c>
    </row>
    <row r="924" spans="2:2">
      <c r="B924" s="85">
        <f>'Distributional Approaches'!B923</f>
        <v>-4.5029740748618374E-2</v>
      </c>
    </row>
    <row r="925" spans="2:2">
      <c r="B925" s="85">
        <f>'Distributional Approaches'!B924</f>
        <v>2.0041569774312549E-3</v>
      </c>
    </row>
    <row r="926" spans="2:2">
      <c r="B926" s="85">
        <f>'Distributional Approaches'!B925</f>
        <v>-1.9974530473012491E-2</v>
      </c>
    </row>
    <row r="927" spans="2:2">
      <c r="B927" s="85">
        <f>'Distributional Approaches'!B926</f>
        <v>-1.0054992403417713E-2</v>
      </c>
    </row>
    <row r="928" spans="2:2">
      <c r="B928" s="85">
        <f>'Distributional Approaches'!B927</f>
        <v>9.4254558885025937E-3</v>
      </c>
    </row>
    <row r="929" spans="2:2">
      <c r="B929" s="85">
        <f>'Distributional Approaches'!B928</f>
        <v>-1.7297233566468385E-2</v>
      </c>
    </row>
    <row r="930" spans="2:2">
      <c r="B930" s="85">
        <f>'Distributional Approaches'!B929</f>
        <v>3.5790206117121068E-3</v>
      </c>
    </row>
    <row r="931" spans="2:2">
      <c r="B931" s="85">
        <f>'Distributional Approaches'!B930</f>
        <v>2.7271024668190702E-2</v>
      </c>
    </row>
    <row r="932" spans="2:2">
      <c r="B932" s="85">
        <f>'Distributional Approaches'!B931</f>
        <v>3.3105624595951559E-2</v>
      </c>
    </row>
    <row r="933" spans="2:2">
      <c r="B933" s="85">
        <f>'Distributional Approaches'!B932</f>
        <v>-8.5217518272508175E-4</v>
      </c>
    </row>
    <row r="934" spans="2:2">
      <c r="B934" s="85">
        <f>'Distributional Approaches'!B933</f>
        <v>2.1532654965779063E-2</v>
      </c>
    </row>
    <row r="935" spans="2:2">
      <c r="B935" s="85">
        <f>'Distributional Approaches'!B934</f>
        <v>-5.7410684969857101E-2</v>
      </c>
    </row>
    <row r="936" spans="2:2">
      <c r="B936" s="85">
        <f>'Distributional Approaches'!B935</f>
        <v>-8.2462580661493805E-3</v>
      </c>
    </row>
    <row r="937" spans="2:2">
      <c r="B937" s="85">
        <f>'Distributional Approaches'!B936</f>
        <v>-2.3057342557854552E-2</v>
      </c>
    </row>
    <row r="938" spans="2:2">
      <c r="B938" s="85">
        <f>'Distributional Approaches'!B937</f>
        <v>-9.1748220489143387E-3</v>
      </c>
    </row>
    <row r="939" spans="2:2">
      <c r="B939" s="85">
        <f>'Distributional Approaches'!B938</f>
        <v>6.3295165241319291E-3</v>
      </c>
    </row>
    <row r="940" spans="2:2">
      <c r="B940" s="85">
        <f>'Distributional Approaches'!B939</f>
        <v>-4.0484360888418065E-2</v>
      </c>
    </row>
    <row r="941" spans="2:2">
      <c r="B941" s="85">
        <f>'Distributional Approaches'!B940</f>
        <v>-3.6218608908700524E-2</v>
      </c>
    </row>
    <row r="942" spans="2:2">
      <c r="B942" s="85">
        <f>'Distributional Approaches'!B941</f>
        <v>-1.3049731148114429E-2</v>
      </c>
    </row>
    <row r="943" spans="2:2">
      <c r="B943" s="85">
        <f>'Distributional Approaches'!B942</f>
        <v>-1.8843753130840833E-2</v>
      </c>
    </row>
    <row r="944" spans="2:2">
      <c r="B944" s="85">
        <f>'Distributional Approaches'!B943</f>
        <v>-4.6604580304244317E-2</v>
      </c>
    </row>
    <row r="945" spans="2:2">
      <c r="B945" s="85">
        <f>'Distributional Approaches'!B944</f>
        <v>3.9963206337550027E-3</v>
      </c>
    </row>
    <row r="946" spans="2:2">
      <c r="B946" s="85">
        <f>'Distributional Approaches'!B945</f>
        <v>5.2254984766825427E-3</v>
      </c>
    </row>
    <row r="947" spans="2:2">
      <c r="B947" s="85">
        <f>'Distributional Approaches'!B946</f>
        <v>-3.8409572644771239E-2</v>
      </c>
    </row>
    <row r="948" spans="2:2">
      <c r="B948" s="85">
        <f>'Distributional Approaches'!B947</f>
        <v>1.6026665750720915E-2</v>
      </c>
    </row>
    <row r="949" spans="2:2">
      <c r="B949" s="85">
        <f>'Distributional Approaches'!B948</f>
        <v>4.1706986280091785E-2</v>
      </c>
    </row>
    <row r="950" spans="2:2">
      <c r="B950" s="85">
        <f>'Distributional Approaches'!B949</f>
        <v>2.3651244884866092E-2</v>
      </c>
    </row>
    <row r="951" spans="2:2">
      <c r="B951" s="85">
        <f>'Distributional Approaches'!B950</f>
        <v>5.1069919108234947E-3</v>
      </c>
    </row>
    <row r="952" spans="2:2">
      <c r="B952" s="85">
        <f>'Distributional Approaches'!B951</f>
        <v>-4.544926425035465E-2</v>
      </c>
    </row>
    <row r="953" spans="2:2">
      <c r="B953" s="85">
        <f>'Distributional Approaches'!B952</f>
        <v>-4.7858673691459699E-2</v>
      </c>
    </row>
    <row r="954" spans="2:2">
      <c r="B954" s="85">
        <f>'Distributional Approaches'!B953</f>
        <v>-4.9681665104245036E-2</v>
      </c>
    </row>
    <row r="955" spans="2:2">
      <c r="B955" s="85">
        <f>'Distributional Approaches'!B954</f>
        <v>-2.3089027237796184E-2</v>
      </c>
    </row>
    <row r="956" spans="2:2">
      <c r="B956" s="85">
        <f>'Distributional Approaches'!B955</f>
        <v>-1.5139003926452475E-2</v>
      </c>
    </row>
    <row r="957" spans="2:2">
      <c r="B957" s="85">
        <f>'Distributional Approaches'!B956</f>
        <v>6.7952172420050597E-2</v>
      </c>
    </row>
    <row r="958" spans="2:2">
      <c r="B958" s="85">
        <f>'Distributional Approaches'!B957</f>
        <v>-1.2175882705723503E-2</v>
      </c>
    </row>
    <row r="959" spans="2:2">
      <c r="B959" s="85">
        <f>'Distributional Approaches'!B958</f>
        <v>4.5633396263913273E-2</v>
      </c>
    </row>
    <row r="960" spans="2:2">
      <c r="B960" s="85">
        <f>'Distributional Approaches'!B959</f>
        <v>3.3379247152304212E-2</v>
      </c>
    </row>
    <row r="961" spans="2:2">
      <c r="B961" s="85">
        <f>'Distributional Approaches'!B960</f>
        <v>-3.2462170170754763E-2</v>
      </c>
    </row>
    <row r="962" spans="2:2">
      <c r="B962" s="85">
        <f>'Distributional Approaches'!B961</f>
        <v>-1.7317921887242613E-3</v>
      </c>
    </row>
    <row r="963" spans="2:2">
      <c r="B963" s="85">
        <f>'Distributional Approaches'!B962</f>
        <v>4.0068226879087787E-4</v>
      </c>
    </row>
    <row r="964" spans="2:2">
      <c r="B964" s="85">
        <f>'Distributional Approaches'!B963</f>
        <v>-4.2730000365609425E-3</v>
      </c>
    </row>
    <row r="965" spans="2:2">
      <c r="B965" s="85">
        <f>'Distributional Approaches'!B964</f>
        <v>3.4627146112406408E-2</v>
      </c>
    </row>
    <row r="966" spans="2:2">
      <c r="B966" s="85">
        <f>'Distributional Approaches'!B965</f>
        <v>2.0172418095921543E-2</v>
      </c>
    </row>
    <row r="967" spans="2:2">
      <c r="B967" s="85">
        <f>'Distributional Approaches'!B966</f>
        <v>5.9865100151479155E-3</v>
      </c>
    </row>
    <row r="968" spans="2:2">
      <c r="B968" s="85">
        <f>'Distributional Approaches'!B967</f>
        <v>3.4326451621331758E-2</v>
      </c>
    </row>
    <row r="969" spans="2:2">
      <c r="B969" s="85">
        <f>'Distributional Approaches'!B968</f>
        <v>1.209237963370899E-2</v>
      </c>
    </row>
    <row r="970" spans="2:2">
      <c r="B970" s="85">
        <f>'Distributional Approaches'!B969</f>
        <v>4.3468671492715515E-2</v>
      </c>
    </row>
    <row r="971" spans="2:2">
      <c r="B971" s="85">
        <f>'Distributional Approaches'!B970</f>
        <v>9.6755054367956336E-3</v>
      </c>
    </row>
    <row r="972" spans="2:2">
      <c r="B972" s="85">
        <f>'Distributional Approaches'!B971</f>
        <v>-3.3720280985260774E-2</v>
      </c>
    </row>
    <row r="973" spans="2:2">
      <c r="B973" s="85">
        <f>'Distributional Approaches'!B972</f>
        <v>2.7575674419862244E-2</v>
      </c>
    </row>
    <row r="974" spans="2:2">
      <c r="B974" s="85">
        <f>'Distributional Approaches'!B973</f>
        <v>-7.6090238113083264E-3</v>
      </c>
    </row>
    <row r="975" spans="2:2">
      <c r="B975" s="85">
        <f>'Distributional Approaches'!B974</f>
        <v>4.0143538419517122E-2</v>
      </c>
    </row>
    <row r="976" spans="2:2">
      <c r="B976" s="85">
        <f>'Distributional Approaches'!B975</f>
        <v>-6.1852557049835877E-3</v>
      </c>
    </row>
    <row r="977" spans="2:2">
      <c r="B977" s="85">
        <f>'Distributional Approaches'!B976</f>
        <v>9.0085609625512722E-2</v>
      </c>
    </row>
    <row r="978" spans="2:2">
      <c r="B978" s="85">
        <f>'Distributional Approaches'!B977</f>
        <v>4.0406243246796925E-2</v>
      </c>
    </row>
    <row r="979" spans="2:2">
      <c r="B979" s="85">
        <f>'Distributional Approaches'!B978</f>
        <v>-4.2618282580016764E-2</v>
      </c>
    </row>
    <row r="980" spans="2:2">
      <c r="B980" s="85">
        <f>'Distributional Approaches'!B979</f>
        <v>9.5844898914230186E-3</v>
      </c>
    </row>
    <row r="981" spans="2:2">
      <c r="B981" s="85">
        <f>'Distributional Approaches'!B980</f>
        <v>-2.6182074517769438E-2</v>
      </c>
    </row>
    <row r="982" spans="2:2">
      <c r="B982" s="85">
        <f>'Distributional Approaches'!B981</f>
        <v>-2.1510088073813202E-2</v>
      </c>
    </row>
    <row r="983" spans="2:2">
      <c r="B983" s="85">
        <f>'Distributional Approaches'!B982</f>
        <v>-5.9641711011350204E-3</v>
      </c>
    </row>
    <row r="984" spans="2:2">
      <c r="B984" s="85">
        <f>'Distributional Approaches'!B983</f>
        <v>1.0712176141649602E-2</v>
      </c>
    </row>
    <row r="985" spans="2:2">
      <c r="B985" s="85">
        <f>'Distributional Approaches'!B984</f>
        <v>9.3520620312036711E-3</v>
      </c>
    </row>
    <row r="986" spans="2:2">
      <c r="B986" s="85">
        <f>'Distributional Approaches'!B985</f>
        <v>-3.3357570746574118E-2</v>
      </c>
    </row>
    <row r="987" spans="2:2">
      <c r="B987" s="85">
        <f>'Distributional Approaches'!B986</f>
        <v>-7.3714790054900713E-3</v>
      </c>
    </row>
    <row r="988" spans="2:2">
      <c r="B988" s="85">
        <f>'Distributional Approaches'!B987</f>
        <v>-6.005714171506276E-2</v>
      </c>
    </row>
    <row r="989" spans="2:2">
      <c r="B989" s="85">
        <f>'Distributional Approaches'!B988</f>
        <v>2.7527230508714161E-2</v>
      </c>
    </row>
    <row r="990" spans="2:2">
      <c r="B990" s="85">
        <f>'Distributional Approaches'!B989</f>
        <v>2.3669403333040691E-2</v>
      </c>
    </row>
    <row r="991" spans="2:2">
      <c r="B991" s="85">
        <f>'Distributional Approaches'!B990</f>
        <v>-1.8295277612921004E-2</v>
      </c>
    </row>
    <row r="992" spans="2:2">
      <c r="B992" s="85">
        <f>'Distributional Approaches'!B991</f>
        <v>-1.249381888878765E-2</v>
      </c>
    </row>
    <row r="993" spans="2:2">
      <c r="B993" s="85">
        <f>'Distributional Approaches'!B992</f>
        <v>-2.7868924862916741E-2</v>
      </c>
    </row>
    <row r="994" spans="2:2">
      <c r="B994" s="85">
        <f>'Distributional Approaches'!B993</f>
        <v>-3.0533880730042266E-2</v>
      </c>
    </row>
    <row r="995" spans="2:2">
      <c r="B995" s="85">
        <f>'Distributional Approaches'!B994</f>
        <v>-8.7564811974228454E-3</v>
      </c>
    </row>
    <row r="996" spans="2:2">
      <c r="B996" s="85">
        <f>'Distributional Approaches'!B995</f>
        <v>1.2701891914643078E-2</v>
      </c>
    </row>
    <row r="997" spans="2:2">
      <c r="B997" s="85">
        <f>'Distributional Approaches'!B996</f>
        <v>6.1268187793997045E-3</v>
      </c>
    </row>
    <row r="998" spans="2:2">
      <c r="B998" s="85">
        <f>'Distributional Approaches'!B997</f>
        <v>2.4934389591768052E-2</v>
      </c>
    </row>
    <row r="999" spans="2:2">
      <c r="B999" s="85">
        <f>'Distributional Approaches'!B998</f>
        <v>4.1403527235734636E-2</v>
      </c>
    </row>
    <row r="1000" spans="2:2">
      <c r="B1000" s="85">
        <f>'Distributional Approaches'!B999</f>
        <v>-4.0088156300340884E-2</v>
      </c>
    </row>
    <row r="1001" spans="2:2">
      <c r="B1001" s="85">
        <f>'Distributional Approaches'!B1000</f>
        <v>-1.4491021273437108E-2</v>
      </c>
    </row>
    <row r="1002" spans="2:2">
      <c r="B1002" s="85">
        <f>'Distributional Approaches'!B1001</f>
        <v>-2.157327011778171E-2</v>
      </c>
    </row>
    <row r="1003" spans="2:2">
      <c r="B1003" s="85">
        <f>'Distributional Approaches'!B1002</f>
        <v>-1.9210719669761889E-2</v>
      </c>
    </row>
    <row r="1004" spans="2:2">
      <c r="B1004" s="85">
        <f>'Distributional Approaches'!B1003</f>
        <v>-3.7697432601953487E-3</v>
      </c>
    </row>
    <row r="1005" spans="2:2">
      <c r="B1005" s="85">
        <f>'Distributional Approaches'!B1004</f>
        <v>9.401933960669925E-3</v>
      </c>
    </row>
    <row r="1006" spans="2:2">
      <c r="B1006" s="85">
        <f>'Distributional Approaches'!B1005</f>
        <v>-7.172811547610243E-3</v>
      </c>
    </row>
    <row r="1007" spans="2:2">
      <c r="B1007" s="85">
        <f>'Distributional Approaches'!B1006</f>
        <v>2.6828365072882446E-2</v>
      </c>
    </row>
    <row r="1008" spans="2:2">
      <c r="B1008" s="85">
        <f>'Distributional Approaches'!B1007</f>
        <v>7.221396346875358E-3</v>
      </c>
    </row>
    <row r="1009" spans="2:2">
      <c r="B1009" s="85">
        <f>'Distributional Approaches'!B1008</f>
        <v>-6.2390618715060103E-4</v>
      </c>
    </row>
    <row r="1010" spans="2:2">
      <c r="B1010" s="85">
        <f>'Distributional Approaches'!B1009</f>
        <v>3.4353606676108685E-2</v>
      </c>
    </row>
    <row r="1011" spans="2:2">
      <c r="B1011" s="85">
        <f>'Distributional Approaches'!B1010</f>
        <v>-4.8377318363331621E-3</v>
      </c>
    </row>
    <row r="1012" spans="2:2">
      <c r="B1012" s="85">
        <f>'Distributional Approaches'!B1011</f>
        <v>6.5756101605078665E-3</v>
      </c>
    </row>
    <row r="1013" spans="2:2">
      <c r="B1013" s="85">
        <f>'Distributional Approaches'!B1012</f>
        <v>3.3611862783171166E-2</v>
      </c>
    </row>
    <row r="1014" spans="2:2">
      <c r="B1014" s="85">
        <f>'Distributional Approaches'!B1013</f>
        <v>7.2214813173091131E-3</v>
      </c>
    </row>
    <row r="1015" spans="2:2">
      <c r="B1015" s="85">
        <f>'Distributional Approaches'!B1014</f>
        <v>2.1725403045782125E-2</v>
      </c>
    </row>
    <row r="1016" spans="2:2">
      <c r="B1016" s="85">
        <f>'Distributional Approaches'!B1015</f>
        <v>-5.0355656221605111E-4</v>
      </c>
    </row>
    <row r="1017" spans="2:2">
      <c r="B1017" s="85">
        <f>'Distributional Approaches'!B1016</f>
        <v>5.7471221379619339E-3</v>
      </c>
    </row>
    <row r="1018" spans="2:2">
      <c r="B1018" s="85">
        <f>'Distributional Approaches'!B1017</f>
        <v>4.7888484705514087E-2</v>
      </c>
    </row>
    <row r="1019" spans="2:2">
      <c r="B1019" s="85">
        <f>'Distributional Approaches'!B1018</f>
        <v>1.4049567260052319E-2</v>
      </c>
    </row>
    <row r="1020" spans="2:2">
      <c r="B1020" s="85">
        <f>'Distributional Approaches'!B1019</f>
        <v>8.1683487798188369E-3</v>
      </c>
    </row>
    <row r="1021" spans="2:2">
      <c r="B1021" s="85">
        <f>'Distributional Approaches'!B1020</f>
        <v>-1.4245201305904048E-2</v>
      </c>
    </row>
    <row r="1022" spans="2:2">
      <c r="B1022" s="85">
        <f>'Distributional Approaches'!B1021</f>
        <v>-2.2612033940440507E-2</v>
      </c>
    </row>
    <row r="1023" spans="2:2">
      <c r="B1023" s="85">
        <f>'Distributional Approaches'!B1022</f>
        <v>2.0079484278479144E-2</v>
      </c>
    </row>
    <row r="1024" spans="2:2">
      <c r="B1024" s="85">
        <f>'Distributional Approaches'!B1023</f>
        <v>-2.2942641293280906E-4</v>
      </c>
    </row>
    <row r="1025" spans="2:2">
      <c r="B1025" s="85">
        <f>'Distributional Approaches'!B1024</f>
        <v>-2.5170275926298521E-3</v>
      </c>
    </row>
    <row r="1026" spans="2:2">
      <c r="B1026" s="85">
        <f>'Distributional Approaches'!B1025</f>
        <v>-8.665583583432012E-3</v>
      </c>
    </row>
    <row r="1027" spans="2:2">
      <c r="B1027" s="85">
        <f>'Distributional Approaches'!B1026</f>
        <v>7.0426393024108991E-3</v>
      </c>
    </row>
    <row r="1028" spans="2:2">
      <c r="B1028" s="85">
        <f>'Distributional Approaches'!B1027</f>
        <v>1.808479859085755E-2</v>
      </c>
    </row>
    <row r="1029" spans="2:2">
      <c r="B1029" s="85">
        <f>'Distributional Approaches'!B1028</f>
        <v>-1.2888036818273947E-3</v>
      </c>
    </row>
    <row r="1030" spans="2:2">
      <c r="B1030" s="85">
        <f>'Distributional Approaches'!B1029</f>
        <v>-3.8086382082321402E-2</v>
      </c>
    </row>
    <row r="1031" spans="2:2">
      <c r="B1031" s="85">
        <f>'Distributional Approaches'!B1030</f>
        <v>3.2013884683218807E-2</v>
      </c>
    </row>
    <row r="1032" spans="2:2">
      <c r="B1032" s="85">
        <f>'Distributional Approaches'!B1031</f>
        <v>2.0327863882981488E-3</v>
      </c>
    </row>
    <row r="1033" spans="2:2">
      <c r="B1033" s="85">
        <f>'Distributional Approaches'!B1032</f>
        <v>3.1373429773578154E-2</v>
      </c>
    </row>
    <row r="1034" spans="2:2">
      <c r="B1034" s="85">
        <f>'Distributional Approaches'!B1033</f>
        <v>-2.44342037026395E-2</v>
      </c>
    </row>
    <row r="1035" spans="2:2">
      <c r="B1035" s="85">
        <f>'Distributional Approaches'!B1034</f>
        <v>-1.5968309129765594E-2</v>
      </c>
    </row>
    <row r="1036" spans="2:2">
      <c r="B1036" s="85">
        <f>'Distributional Approaches'!B1035</f>
        <v>7.0053694582521545E-2</v>
      </c>
    </row>
    <row r="1037" spans="2:2">
      <c r="B1037" s="85">
        <f>'Distributional Approaches'!B1036</f>
        <v>-1.2406563835828138E-2</v>
      </c>
    </row>
    <row r="1038" spans="2:2">
      <c r="B1038" s="85">
        <f>'Distributional Approaches'!B1037</f>
        <v>-2.774030041680766E-2</v>
      </c>
    </row>
    <row r="1039" spans="2:2">
      <c r="B1039" s="85">
        <f>'Distributional Approaches'!B1038</f>
        <v>4.0550256718448301E-3</v>
      </c>
    </row>
    <row r="1040" spans="2:2">
      <c r="B1040" s="85">
        <f>'Distributional Approaches'!B1039</f>
        <v>-5.8794395637100224E-3</v>
      </c>
    </row>
    <row r="1041" spans="2:2">
      <c r="B1041" s="85">
        <f>'Distributional Approaches'!B1040</f>
        <v>1.8721952411954977E-3</v>
      </c>
    </row>
    <row r="1042" spans="2:2">
      <c r="B1042" s="85">
        <f>'Distributional Approaches'!B1041</f>
        <v>6.4623784380126951E-3</v>
      </c>
    </row>
    <row r="1043" spans="2:2">
      <c r="B1043" s="85">
        <f>'Distributional Approaches'!B1042</f>
        <v>-1.3272923043883484E-2</v>
      </c>
    </row>
    <row r="1044" spans="2:2">
      <c r="B1044" s="85">
        <f>'Distributional Approaches'!B1043</f>
        <v>-8.3688512826403189E-2</v>
      </c>
    </row>
    <row r="1045" spans="2:2">
      <c r="B1045" s="85">
        <f>'Distributional Approaches'!B1044</f>
        <v>-4.3141966237720028E-2</v>
      </c>
    </row>
    <row r="1046" spans="2:2">
      <c r="B1046" s="85">
        <f>'Distributional Approaches'!B1045</f>
        <v>-2.7940025374731108E-2</v>
      </c>
    </row>
    <row r="1047" spans="2:2">
      <c r="B1047" s="85">
        <f>'Distributional Approaches'!B1046</f>
        <v>2.2454478655438086E-2</v>
      </c>
    </row>
    <row r="1048" spans="2:2">
      <c r="B1048" s="85">
        <f>'Distributional Approaches'!B1047</f>
        <v>-5.552008522108352E-3</v>
      </c>
    </row>
    <row r="1049" spans="2:2">
      <c r="B1049" s="85">
        <f>'Distributional Approaches'!B1048</f>
        <v>-4.9258006495624292E-3</v>
      </c>
    </row>
    <row r="1050" spans="2:2">
      <c r="B1050" s="85">
        <f>'Distributional Approaches'!B1049</f>
        <v>2.4507394494875934E-2</v>
      </c>
    </row>
    <row r="1051" spans="2:2">
      <c r="B1051" s="85">
        <f>'Distributional Approaches'!B1050</f>
        <v>-5.5262657115547793E-3</v>
      </c>
    </row>
    <row r="1052" spans="2:2">
      <c r="B1052" s="85">
        <f>'Distributional Approaches'!B1051</f>
        <v>1.1090677952558829E-2</v>
      </c>
    </row>
    <row r="1053" spans="2:2">
      <c r="B1053" s="85">
        <f>'Distributional Approaches'!B1052</f>
        <v>1.9265882621039166E-2</v>
      </c>
    </row>
    <row r="1054" spans="2:2">
      <c r="B1054" s="85">
        <f>'Distributional Approaches'!B1053</f>
        <v>-2.2062087446650301E-2</v>
      </c>
    </row>
    <row r="1055" spans="2:2">
      <c r="B1055" s="85">
        <f>'Distributional Approaches'!B1054</f>
        <v>-4.0096705562194968E-2</v>
      </c>
    </row>
    <row r="1056" spans="2:2">
      <c r="B1056" s="85">
        <f>'Distributional Approaches'!B1055</f>
        <v>2.0401330605490618E-3</v>
      </c>
    </row>
    <row r="1057" spans="2:2">
      <c r="B1057" s="85">
        <f>'Distributional Approaches'!B1056</f>
        <v>-5.0861056371835522E-2</v>
      </c>
    </row>
    <row r="1058" spans="2:2">
      <c r="B1058" s="85">
        <f>'Distributional Approaches'!B1057</f>
        <v>4.7566335049075856E-2</v>
      </c>
    </row>
    <row r="1059" spans="2:2">
      <c r="B1059" s="85">
        <f>'Distributional Approaches'!B1058</f>
        <v>-1.0508020385243344E-2</v>
      </c>
    </row>
    <row r="1060" spans="2:2">
      <c r="B1060" s="85">
        <f>'Distributional Approaches'!B1059</f>
        <v>2.1065176393364013E-2</v>
      </c>
    </row>
    <row r="1061" spans="2:2">
      <c r="B1061" s="85">
        <f>'Distributional Approaches'!B1060</f>
        <v>-2.5006696079193712E-2</v>
      </c>
    </row>
    <row r="1062" spans="2:2">
      <c r="B1062" s="85">
        <f>'Distributional Approaches'!B1061</f>
        <v>2.1911290230905642E-2</v>
      </c>
    </row>
    <row r="1063" spans="2:2">
      <c r="B1063" s="85">
        <f>'Distributional Approaches'!B1062</f>
        <v>-3.3908792023622812E-2</v>
      </c>
    </row>
    <row r="1064" spans="2:2">
      <c r="B1064" s="85">
        <f>'Distributional Approaches'!B1063</f>
        <v>3.9403848640669689E-3</v>
      </c>
    </row>
    <row r="1065" spans="2:2">
      <c r="B1065" s="85">
        <f>'Distributional Approaches'!B1064</f>
        <v>2.2577088684291469E-3</v>
      </c>
    </row>
    <row r="1066" spans="2:2">
      <c r="B1066" s="85">
        <f>'Distributional Approaches'!B1065</f>
        <v>-4.9308333752107213E-2</v>
      </c>
    </row>
    <row r="1067" spans="2:2">
      <c r="B1067" s="85">
        <f>'Distributional Approaches'!B1066</f>
        <v>-6.6046341418440641E-4</v>
      </c>
    </row>
    <row r="1068" spans="2:2">
      <c r="B1068" s="85">
        <f>'Distributional Approaches'!B1067</f>
        <v>3.4874963516873261E-2</v>
      </c>
    </row>
    <row r="1069" spans="2:2">
      <c r="B1069" s="85">
        <f>'Distributional Approaches'!B1068</f>
        <v>-2.0086315877929802E-2</v>
      </c>
    </row>
    <row r="1070" spans="2:2">
      <c r="B1070" s="85">
        <f>'Distributional Approaches'!B1069</f>
        <v>4.1072723418635257E-3</v>
      </c>
    </row>
    <row r="1071" spans="2:2">
      <c r="B1071" s="85">
        <f>'Distributional Approaches'!B1070</f>
        <v>3.4787310269766232E-2</v>
      </c>
    </row>
    <row r="1072" spans="2:2">
      <c r="B1072" s="85">
        <f>'Distributional Approaches'!B1071</f>
        <v>3.0837409944981225E-4</v>
      </c>
    </row>
    <row r="1073" spans="2:2">
      <c r="B1073" s="85">
        <f>'Distributional Approaches'!B1072</f>
        <v>1.2429539721076424E-2</v>
      </c>
    </row>
    <row r="1074" spans="2:2">
      <c r="B1074" s="85">
        <f>'Distributional Approaches'!B1073</f>
        <v>1.1665542728652978E-3</v>
      </c>
    </row>
    <row r="1075" spans="2:2">
      <c r="B1075" s="85">
        <f>'Distributional Approaches'!B1074</f>
        <v>1.3126489398996667E-2</v>
      </c>
    </row>
    <row r="1076" spans="2:2">
      <c r="B1076" s="85">
        <f>'Distributional Approaches'!B1075</f>
        <v>5.5243276280347295E-2</v>
      </c>
    </row>
    <row r="1077" spans="2:2">
      <c r="B1077" s="85">
        <f>'Distributional Approaches'!B1076</f>
        <v>-2.9096675538471672E-5</v>
      </c>
    </row>
    <row r="1078" spans="2:2">
      <c r="B1078" s="85">
        <f>'Distributional Approaches'!B1077</f>
        <v>-7.5791729324789416E-3</v>
      </c>
    </row>
    <row r="1079" spans="2:2">
      <c r="B1079" s="85">
        <f>'Distributional Approaches'!B1078</f>
        <v>1.7726603801723969E-2</v>
      </c>
    </row>
    <row r="1080" spans="2:2">
      <c r="B1080" s="85">
        <f>'Distributional Approaches'!B1079</f>
        <v>-3.0178972920859555E-3</v>
      </c>
    </row>
    <row r="1081" spans="2:2">
      <c r="B1081" s="85">
        <f>'Distributional Approaches'!B1080</f>
        <v>6.4387299670891542E-3</v>
      </c>
    </row>
    <row r="1082" spans="2:2">
      <c r="B1082" s="85">
        <f>'Distributional Approaches'!B1081</f>
        <v>3.9504743064361497E-3</v>
      </c>
    </row>
    <row r="1083" spans="2:2">
      <c r="B1083" s="85">
        <f>'Distributional Approaches'!B1082</f>
        <v>2.2847569767214422E-3</v>
      </c>
    </row>
    <row r="1084" spans="2:2">
      <c r="B1084" s="85">
        <f>'Distributional Approaches'!B1083</f>
        <v>4.2294446675146622E-3</v>
      </c>
    </row>
    <row r="1085" spans="2:2">
      <c r="B1085" s="85">
        <f>'Distributional Approaches'!B1084</f>
        <v>-1.9277216003100103E-3</v>
      </c>
    </row>
    <row r="1086" spans="2:2">
      <c r="B1086" s="85">
        <f>'Distributional Approaches'!B1085</f>
        <v>-2.3475842557873834E-2</v>
      </c>
    </row>
    <row r="1087" spans="2:2">
      <c r="B1087" s="85">
        <f>'Distributional Approaches'!B1086</f>
        <v>-5.6901157198687652E-3</v>
      </c>
    </row>
    <row r="1088" spans="2:2">
      <c r="B1088" s="85">
        <f>'Distributional Approaches'!B1087</f>
        <v>1.0101334873973002E-2</v>
      </c>
    </row>
    <row r="1089" spans="2:2">
      <c r="B1089" s="85">
        <f>'Distributional Approaches'!B1088</f>
        <v>-3.3566751062618624E-2</v>
      </c>
    </row>
    <row r="1090" spans="2:2">
      <c r="B1090" s="85">
        <f>'Distributional Approaches'!B1089</f>
        <v>-9.803364220826824E-3</v>
      </c>
    </row>
    <row r="1091" spans="2:2">
      <c r="B1091" s="85">
        <f>'Distributional Approaches'!B1090</f>
        <v>4.0385953749284581E-2</v>
      </c>
    </row>
    <row r="1092" spans="2:2">
      <c r="B1092" s="85">
        <f>'Distributional Approaches'!B1091</f>
        <v>1.5476576715706975E-3</v>
      </c>
    </row>
    <row r="1093" spans="2:2">
      <c r="B1093" s="85">
        <f>'Distributional Approaches'!B1092</f>
        <v>-3.519210149150126E-2</v>
      </c>
    </row>
    <row r="1094" spans="2:2">
      <c r="B1094" s="85">
        <f>'Distributional Approaches'!B1093</f>
        <v>-8.4831632842740298E-2</v>
      </c>
    </row>
    <row r="1095" spans="2:2">
      <c r="B1095" s="85">
        <f>'Distributional Approaches'!B1094</f>
        <v>-3.8337232405353028E-2</v>
      </c>
    </row>
    <row r="1096" spans="2:2">
      <c r="B1096" s="85">
        <f>'Distributional Approaches'!B1095</f>
        <v>1.2145648401545747E-2</v>
      </c>
    </row>
    <row r="1097" spans="2:2">
      <c r="B1097" s="85">
        <f>'Distributional Approaches'!B1096</f>
        <v>2.6990372897841911E-2</v>
      </c>
    </row>
    <row r="1098" spans="2:2">
      <c r="B1098" s="85">
        <f>'Distributional Approaches'!B1097</f>
        <v>-1.6753070649309778E-2</v>
      </c>
    </row>
    <row r="1099" spans="2:2">
      <c r="B1099" s="85">
        <f>'Distributional Approaches'!B1098</f>
        <v>-3.5410682570780928E-3</v>
      </c>
    </row>
    <row r="1100" spans="2:2">
      <c r="B1100" s="85">
        <f>'Distributional Approaches'!B1099</f>
        <v>1.431655304429417E-2</v>
      </c>
    </row>
    <row r="1101" spans="2:2">
      <c r="B1101" s="85">
        <f>'Distributional Approaches'!B1100</f>
        <v>-2.5204607371038731E-4</v>
      </c>
    </row>
    <row r="1102" spans="2:2">
      <c r="B1102" s="85">
        <f>'Distributional Approaches'!B1101</f>
        <v>1.1375910642052248E-2</v>
      </c>
    </row>
    <row r="1103" spans="2:2">
      <c r="B1103" s="85">
        <f>'Distributional Approaches'!B1102</f>
        <v>9.99300691070624E-3</v>
      </c>
    </row>
    <row r="1104" spans="2:2">
      <c r="B1104" s="85">
        <f>'Distributional Approaches'!B1103</f>
        <v>-1.9216142429122045E-2</v>
      </c>
    </row>
    <row r="1105" spans="2:2">
      <c r="B1105" s="85">
        <f>'Distributional Approaches'!B1104</f>
        <v>3.3834870181152971E-2</v>
      </c>
    </row>
    <row r="1106" spans="2:2">
      <c r="B1106" s="85">
        <f>'Distributional Approaches'!B1105</f>
        <v>3.8197066644728196E-3</v>
      </c>
    </row>
    <row r="1107" spans="2:2">
      <c r="B1107" s="85">
        <f>'Distributional Approaches'!B1106</f>
        <v>8.4201572665264027E-3</v>
      </c>
    </row>
    <row r="1108" spans="2:2">
      <c r="B1108" s="85">
        <f>'Distributional Approaches'!B1107</f>
        <v>2.3651744089353759E-2</v>
      </c>
    </row>
    <row r="1109" spans="2:2">
      <c r="B1109" s="85">
        <f>'Distributional Approaches'!B1108</f>
        <v>-1.6782712531640459E-2</v>
      </c>
    </row>
    <row r="1110" spans="2:2">
      <c r="B1110" s="85">
        <f>'Distributional Approaches'!B1109</f>
        <v>-1.3811063761052405E-2</v>
      </c>
    </row>
    <row r="1111" spans="2:2">
      <c r="B1111" s="85">
        <f>'Distributional Approaches'!B1110</f>
        <v>-6.2132217139999647E-3</v>
      </c>
    </row>
    <row r="1112" spans="2:2">
      <c r="B1112" s="85">
        <f>'Distributional Approaches'!B1111</f>
        <v>5.8960093868258116E-3</v>
      </c>
    </row>
    <row r="1113" spans="2:2">
      <c r="B1113" s="85">
        <f>'Distributional Approaches'!B1112</f>
        <v>4.0215045789230616E-2</v>
      </c>
    </row>
    <row r="1114" spans="2:2">
      <c r="B1114" s="85">
        <f>'Distributional Approaches'!B1113</f>
        <v>-5.787531854336397E-3</v>
      </c>
    </row>
    <row r="1115" spans="2:2">
      <c r="B1115" s="85">
        <f>'Distributional Approaches'!B1114</f>
        <v>1.0748173090976249E-2</v>
      </c>
    </row>
    <row r="1116" spans="2:2">
      <c r="B1116" s="85">
        <f>'Distributional Approaches'!B1115</f>
        <v>4.1593885204500462E-2</v>
      </c>
    </row>
    <row r="1117" spans="2:2">
      <c r="B1117" s="85">
        <f>'Distributional Approaches'!B1116</f>
        <v>-8.7415412614926958E-3</v>
      </c>
    </row>
    <row r="1118" spans="2:2">
      <c r="B1118" s="85">
        <f>'Distributional Approaches'!B1117</f>
        <v>-1.9104802664873563E-2</v>
      </c>
    </row>
    <row r="1119" spans="2:2">
      <c r="B1119" s="85">
        <f>'Distributional Approaches'!B1118</f>
        <v>6.1168325974072062E-3</v>
      </c>
    </row>
    <row r="1120" spans="2:2">
      <c r="B1120" s="85">
        <f>'Distributional Approaches'!B1119</f>
        <v>-1.069967932645024E-2</v>
      </c>
    </row>
    <row r="1121" spans="2:2">
      <c r="B1121" s="85">
        <f>'Distributional Approaches'!B1120</f>
        <v>-1.3854367210807596E-2</v>
      </c>
    </row>
    <row r="1122" spans="2:2">
      <c r="B1122" s="85">
        <f>'Distributional Approaches'!B1121</f>
        <v>-1.2869354133702472E-2</v>
      </c>
    </row>
    <row r="1123" spans="2:2">
      <c r="B1123" s="85">
        <f>'Distributional Approaches'!B1122</f>
        <v>2.3267383419775696E-3</v>
      </c>
    </row>
    <row r="1124" spans="2:2">
      <c r="B1124" s="85">
        <f>'Distributional Approaches'!B1123</f>
        <v>-1.3228106433794885E-2</v>
      </c>
    </row>
    <row r="1125" spans="2:2">
      <c r="B1125" s="85">
        <f>'Distributional Approaches'!B1124</f>
        <v>-8.3848897542459742E-3</v>
      </c>
    </row>
    <row r="1126" spans="2:2">
      <c r="B1126" s="85">
        <f>'Distributional Approaches'!B1125</f>
        <v>-1.9934350255673111E-2</v>
      </c>
    </row>
    <row r="1127" spans="2:2">
      <c r="B1127" s="85">
        <f>'Distributional Approaches'!B1126</f>
        <v>-2.495884665663271E-2</v>
      </c>
    </row>
    <row r="1128" spans="2:2">
      <c r="B1128" s="85">
        <f>'Distributional Approaches'!B1127</f>
        <v>-2.1294394176589286E-2</v>
      </c>
    </row>
    <row r="1129" spans="2:2">
      <c r="B1129" s="85">
        <f>'Distributional Approaches'!B1128</f>
        <v>-2.4156491868083114E-2</v>
      </c>
    </row>
    <row r="1130" spans="2:2">
      <c r="B1130" s="85">
        <f>'Distributional Approaches'!B1129</f>
        <v>1.3272222850334841E-2</v>
      </c>
    </row>
    <row r="1131" spans="2:2">
      <c r="B1131" s="85">
        <f>'Distributional Approaches'!B1130</f>
        <v>7.7860558876335553E-3</v>
      </c>
    </row>
    <row r="1132" spans="2:2">
      <c r="B1132" s="85">
        <f>'Distributional Approaches'!B1131</f>
        <v>1.1787862820007017E-2</v>
      </c>
    </row>
    <row r="1133" spans="2:2">
      <c r="B1133" s="85">
        <f>'Distributional Approaches'!B1132</f>
        <v>3.6367548595018298E-2</v>
      </c>
    </row>
    <row r="1134" spans="2:2">
      <c r="B1134" s="85">
        <f>'Distributional Approaches'!B1133</f>
        <v>4.0972262643356926E-2</v>
      </c>
    </row>
    <row r="1135" spans="2:2">
      <c r="B1135" s="85">
        <f>'Distributional Approaches'!B1134</f>
        <v>5.2662261062231489E-3</v>
      </c>
    </row>
    <row r="1136" spans="2:2">
      <c r="B1136" s="85">
        <f>'Distributional Approaches'!B1135</f>
        <v>4.8035776465670671E-3</v>
      </c>
    </row>
    <row r="1137" spans="2:2">
      <c r="B1137" s="85">
        <f>'Distributional Approaches'!B1136</f>
        <v>-1.9878250972999935E-3</v>
      </c>
    </row>
    <row r="1138" spans="2:2">
      <c r="B1138" s="85">
        <f>'Distributional Approaches'!B1137</f>
        <v>-1.9768210755115694E-2</v>
      </c>
    </row>
    <row r="1139" spans="2:2">
      <c r="B1139" s="85">
        <f>'Distributional Approaches'!B1138</f>
        <v>4.1042557167587064E-3</v>
      </c>
    </row>
    <row r="1140" spans="2:2">
      <c r="B1140" s="85">
        <f>'Distributional Approaches'!B1139</f>
        <v>-5.4742653003836605E-3</v>
      </c>
    </row>
    <row r="1141" spans="2:2">
      <c r="B1141" s="85">
        <f>'Distributional Approaches'!B1140</f>
        <v>1.1936477880104839E-2</v>
      </c>
    </row>
    <row r="1142" spans="2:2">
      <c r="B1142" s="85">
        <f>'Distributional Approaches'!B1141</f>
        <v>2.2395836004928501E-2</v>
      </c>
    </row>
    <row r="1143" spans="2:2">
      <c r="B1143" s="85">
        <f>'Distributional Approaches'!B1142</f>
        <v>-3.2575920430796866E-3</v>
      </c>
    </row>
    <row r="1144" spans="2:2">
      <c r="B1144" s="85">
        <f>'Distributional Approaches'!B1143</f>
        <v>-3.5783428462279783E-2</v>
      </c>
    </row>
    <row r="1145" spans="2:2">
      <c r="B1145" s="85">
        <f>'Distributional Approaches'!B1144</f>
        <v>-3.4186582861327683E-2</v>
      </c>
    </row>
    <row r="1146" spans="2:2">
      <c r="B1146" s="85">
        <f>'Distributional Approaches'!B1145</f>
        <v>-7.0623569587604379E-4</v>
      </c>
    </row>
    <row r="1147" spans="2:2">
      <c r="B1147" s="85">
        <f>'Distributional Approaches'!B1146</f>
        <v>1.0561151100058208E-2</v>
      </c>
    </row>
    <row r="1148" spans="2:2">
      <c r="B1148" s="85">
        <f>'Distributional Approaches'!B1147</f>
        <v>-9.020868256273953E-3</v>
      </c>
    </row>
    <row r="1149" spans="2:2">
      <c r="B1149" s="85">
        <f>'Distributional Approaches'!B1148</f>
        <v>-9.2947166749780125E-4</v>
      </c>
    </row>
    <row r="1150" spans="2:2">
      <c r="B1150" s="85">
        <f>'Distributional Approaches'!B1149</f>
        <v>4.3652894928957832E-2</v>
      </c>
    </row>
    <row r="1151" spans="2:2">
      <c r="B1151" s="85">
        <f>'Distributional Approaches'!B1150</f>
        <v>-3.9211869678149915E-2</v>
      </c>
    </row>
    <row r="1152" spans="2:2">
      <c r="B1152" s="85">
        <f>'Distributional Approaches'!B1151</f>
        <v>3.4614492862542957E-2</v>
      </c>
    </row>
    <row r="1153" spans="2:2">
      <c r="B1153" s="85">
        <f>'Distributional Approaches'!B1152</f>
        <v>3.6286666366405838E-2</v>
      </c>
    </row>
    <row r="1154" spans="2:2">
      <c r="B1154" s="85">
        <f>'Distributional Approaches'!B1153</f>
        <v>-2.7923760790345413E-2</v>
      </c>
    </row>
    <row r="1155" spans="2:2">
      <c r="B1155" s="85">
        <f>'Distributional Approaches'!B1154</f>
        <v>2.4647528720708172E-2</v>
      </c>
    </row>
    <row r="1156" spans="2:2">
      <c r="B1156" s="85">
        <f>'Distributional Approaches'!B1155</f>
        <v>-8.5561488197137426E-3</v>
      </c>
    </row>
    <row r="1157" spans="2:2">
      <c r="B1157" s="85">
        <f>'Distributional Approaches'!B1156</f>
        <v>-7.2799331889023136E-3</v>
      </c>
    </row>
    <row r="1158" spans="2:2">
      <c r="B1158" s="85">
        <f>'Distributional Approaches'!B1157</f>
        <v>1.1309841671317667E-2</v>
      </c>
    </row>
    <row r="1159" spans="2:2">
      <c r="B1159" s="85">
        <f>'Distributional Approaches'!B1158</f>
        <v>-1.5329631512956963E-3</v>
      </c>
    </row>
    <row r="1160" spans="2:2">
      <c r="B1160" s="85">
        <f>'Distributional Approaches'!B1159</f>
        <v>-1.2866485660785212E-2</v>
      </c>
    </row>
    <row r="1161" spans="2:2">
      <c r="B1161" s="85">
        <f>'Distributional Approaches'!B1160</f>
        <v>2.2607188940511253E-3</v>
      </c>
    </row>
    <row r="1162" spans="2:2">
      <c r="B1162" s="85">
        <f>'Distributional Approaches'!B1161</f>
        <v>-7.9936623447717983E-3</v>
      </c>
    </row>
    <row r="1163" spans="2:2">
      <c r="B1163" s="85">
        <f>'Distributional Approaches'!B1162</f>
        <v>5.857935786812399E-4</v>
      </c>
    </row>
    <row r="1164" spans="2:2">
      <c r="B1164" s="85">
        <f>'Distributional Approaches'!B1163</f>
        <v>1.31564527004213E-2</v>
      </c>
    </row>
    <row r="1165" spans="2:2">
      <c r="B1165" s="85">
        <f>'Distributional Approaches'!B1164</f>
        <v>3.1677576058862485E-3</v>
      </c>
    </row>
    <row r="1166" spans="2:2">
      <c r="B1166" s="85">
        <f>'Distributional Approaches'!B1165</f>
        <v>-2.3787928304841988E-2</v>
      </c>
    </row>
    <row r="1167" spans="2:2">
      <c r="B1167" s="85">
        <f>'Distributional Approaches'!B1166</f>
        <v>-3.5280474536572459E-2</v>
      </c>
    </row>
    <row r="1168" spans="2:2">
      <c r="B1168" s="85">
        <f>'Distributional Approaches'!B1167</f>
        <v>6.3210172538545051E-3</v>
      </c>
    </row>
    <row r="1169" spans="2:2">
      <c r="B1169" s="85">
        <f>'Distributional Approaches'!B1168</f>
        <v>5.5900766382566955E-2</v>
      </c>
    </row>
    <row r="1170" spans="2:2">
      <c r="B1170" s="85">
        <f>'Distributional Approaches'!B1169</f>
        <v>-2.5854037792904638E-3</v>
      </c>
    </row>
    <row r="1171" spans="2:2">
      <c r="B1171" s="85">
        <f>'Distributional Approaches'!B1170</f>
        <v>-6.2334458353241178E-3</v>
      </c>
    </row>
    <row r="1172" spans="2:2">
      <c r="B1172" s="85">
        <f>'Distributional Approaches'!B1171</f>
        <v>-5.8314829458647952E-3</v>
      </c>
    </row>
    <row r="1173" spans="2:2">
      <c r="B1173" s="85">
        <f>'Distributional Approaches'!B1172</f>
        <v>8.8736420197568916E-3</v>
      </c>
    </row>
    <row r="1174" spans="2:2">
      <c r="B1174" s="85">
        <f>'Distributional Approaches'!B1173</f>
        <v>1.2834721263804034E-3</v>
      </c>
    </row>
    <row r="1175" spans="2:2">
      <c r="B1175" s="85">
        <f>'Distributional Approaches'!B1174</f>
        <v>5.4119501997808486E-3</v>
      </c>
    </row>
    <row r="1176" spans="2:2">
      <c r="B1176" s="85">
        <f>'Distributional Approaches'!B1175</f>
        <v>1.2342373732617821E-2</v>
      </c>
    </row>
    <row r="1177" spans="2:2">
      <c r="B1177" s="85">
        <f>'Distributional Approaches'!B1176</f>
        <v>-9.8912740188419543E-3</v>
      </c>
    </row>
    <row r="1178" spans="2:2">
      <c r="B1178" s="85">
        <f>'Distributional Approaches'!B1177</f>
        <v>-3.5150141787176729E-4</v>
      </c>
    </row>
    <row r="1179" spans="2:2">
      <c r="B1179" s="85">
        <f>'Distributional Approaches'!B1178</f>
        <v>6.1366641046463836E-3</v>
      </c>
    </row>
    <row r="1180" spans="2:2">
      <c r="B1180" s="85">
        <f>'Distributional Approaches'!B1179</f>
        <v>-1.1024169132948613E-2</v>
      </c>
    </row>
    <row r="1181" spans="2:2">
      <c r="B1181" s="85">
        <f>'Distributional Approaches'!B1180</f>
        <v>-2.6055120335745138E-3</v>
      </c>
    </row>
    <row r="1182" spans="2:2">
      <c r="B1182" s="85">
        <f>'Distributional Approaches'!B1181</f>
        <v>1.1466806918677236E-2</v>
      </c>
    </row>
    <row r="1183" spans="2:2">
      <c r="B1183" s="85">
        <f>'Distributional Approaches'!B1182</f>
        <v>1.4962231257551542E-2</v>
      </c>
    </row>
    <row r="1184" spans="2:2">
      <c r="B1184" s="85">
        <f>'Distributional Approaches'!B1183</f>
        <v>-1.1172156476567467E-2</v>
      </c>
    </row>
    <row r="1185" spans="2:2">
      <c r="B1185" s="85">
        <f>'Distributional Approaches'!B1184</f>
        <v>8.2706298262653702E-3</v>
      </c>
    </row>
    <row r="1186" spans="2:2">
      <c r="B1186" s="85">
        <f>'Distributional Approaches'!B1185</f>
        <v>-2.6503760047013089E-2</v>
      </c>
    </row>
    <row r="1187" spans="2:2">
      <c r="B1187" s="85">
        <f>'Distributional Approaches'!B1186</f>
        <v>2.2748725132066234E-2</v>
      </c>
    </row>
    <row r="1188" spans="2:2">
      <c r="B1188" s="85">
        <f>'Distributional Approaches'!B1187</f>
        <v>-1.6791785205878717E-2</v>
      </c>
    </row>
    <row r="1189" spans="2:2">
      <c r="B1189" s="85">
        <f>'Distributional Approaches'!B1188</f>
        <v>4.8273440401131844E-3</v>
      </c>
    </row>
    <row r="1190" spans="2:2">
      <c r="B1190" s="85">
        <f>'Distributional Approaches'!B1189</f>
        <v>1.0605883041133751E-2</v>
      </c>
    </row>
    <row r="1191" spans="2:2">
      <c r="B1191" s="85">
        <f>'Distributional Approaches'!B1190</f>
        <v>-1.6665180984273317E-2</v>
      </c>
    </row>
    <row r="1192" spans="2:2">
      <c r="B1192" s="85">
        <f>'Distributional Approaches'!B1191</f>
        <v>-2.8800038086595356E-2</v>
      </c>
    </row>
    <row r="1193" spans="2:2">
      <c r="B1193" s="85">
        <f>'Distributional Approaches'!B1192</f>
        <v>-3.4456424846652164E-3</v>
      </c>
    </row>
    <row r="1194" spans="2:2">
      <c r="B1194" s="85">
        <f>'Distributional Approaches'!B1193</f>
        <v>9.5738466453870949E-3</v>
      </c>
    </row>
    <row r="1195" spans="2:2">
      <c r="B1195" s="85">
        <f>'Distributional Approaches'!B1194</f>
        <v>-7.3261627145911508E-3</v>
      </c>
    </row>
    <row r="1196" spans="2:2">
      <c r="B1196" s="85">
        <f>'Distributional Approaches'!B1195</f>
        <v>1.3318659316318721E-3</v>
      </c>
    </row>
    <row r="1197" spans="2:2">
      <c r="B1197" s="85">
        <f>'Distributional Approaches'!B1196</f>
        <v>2.0918259163459487E-2</v>
      </c>
    </row>
    <row r="1198" spans="2:2">
      <c r="B1198" s="85">
        <f>'Distributional Approaches'!B1197</f>
        <v>1.0645513143256249E-2</v>
      </c>
    </row>
    <row r="1199" spans="2:2">
      <c r="B1199" s="85">
        <f>'Distributional Approaches'!B1198</f>
        <v>-1.5257112079446029E-2</v>
      </c>
    </row>
    <row r="1200" spans="2:2">
      <c r="B1200" s="85">
        <f>'Distributional Approaches'!B1199</f>
        <v>-2.1191070446157777E-2</v>
      </c>
    </row>
    <row r="1201" spans="2:2">
      <c r="B1201" s="85">
        <f>'Distributional Approaches'!B1200</f>
        <v>-2.4871516639301684E-2</v>
      </c>
    </row>
    <row r="1202" spans="2:2">
      <c r="B1202" s="85">
        <f>'Distributional Approaches'!B1201</f>
        <v>5.9057547127969699E-4</v>
      </c>
    </row>
    <row r="1203" spans="2:2">
      <c r="B1203" s="85">
        <f>'Distributional Approaches'!B1202</f>
        <v>1.9564247667375495E-2</v>
      </c>
    </row>
    <row r="1204" spans="2:2">
      <c r="B1204" s="85">
        <f>'Distributional Approaches'!B1203</f>
        <v>1.7275723500235714E-2</v>
      </c>
    </row>
    <row r="1205" spans="2:2">
      <c r="B1205" s="85">
        <f>'Distributional Approaches'!B1204</f>
        <v>-2.2201798223303135E-2</v>
      </c>
    </row>
    <row r="1206" spans="2:2">
      <c r="B1206" s="85">
        <f>'Distributional Approaches'!B1205</f>
        <v>3.0393811853448582E-2</v>
      </c>
    </row>
    <row r="1207" spans="2:2">
      <c r="B1207" s="85">
        <f>'Distributional Approaches'!B1206</f>
        <v>8.6524156260609948E-3</v>
      </c>
    </row>
    <row r="1208" spans="2:2">
      <c r="B1208" s="85">
        <f>'Distributional Approaches'!B1207</f>
        <v>3.1385512920858658E-2</v>
      </c>
    </row>
    <row r="1209" spans="2:2">
      <c r="B1209" s="85">
        <f>'Distributional Approaches'!B1208</f>
        <v>-1.243520017445897E-2</v>
      </c>
    </row>
    <row r="1210" spans="2:2">
      <c r="B1210" s="85">
        <f>'Distributional Approaches'!B1209</f>
        <v>-9.8017206153914252E-3</v>
      </c>
    </row>
    <row r="1211" spans="2:2">
      <c r="B1211" s="85">
        <f>'Distributional Approaches'!B1210</f>
        <v>-1.5306458156265142E-2</v>
      </c>
    </row>
    <row r="1212" spans="2:2">
      <c r="B1212" s="85">
        <f>'Distributional Approaches'!B1211</f>
        <v>-1.9658542973677525E-2</v>
      </c>
    </row>
    <row r="1213" spans="2:2">
      <c r="B1213" s="85">
        <f>'Distributional Approaches'!B1212</f>
        <v>-3.8692360414952463E-3</v>
      </c>
    </row>
    <row r="1214" spans="2:2">
      <c r="B1214" s="85">
        <f>'Distributional Approaches'!B1213</f>
        <v>-2.2399007794179509E-2</v>
      </c>
    </row>
    <row r="1215" spans="2:2">
      <c r="B1215" s="85">
        <f>'Distributional Approaches'!B1214</f>
        <v>2.0905764679997052E-2</v>
      </c>
    </row>
    <row r="1216" spans="2:2">
      <c r="B1216" s="85">
        <f>'Distributional Approaches'!B1215</f>
        <v>-1.5417554167463789E-2</v>
      </c>
    </row>
    <row r="1217" spans="2:2">
      <c r="B1217" s="85">
        <f>'Distributional Approaches'!B1216</f>
        <v>8.7070913153284843E-2</v>
      </c>
    </row>
    <row r="1218" spans="2:2">
      <c r="B1218" s="85">
        <f>'Distributional Approaches'!B1217</f>
        <v>-7.3624678950394498E-3</v>
      </c>
    </row>
    <row r="1219" spans="2:2">
      <c r="B1219" s="85">
        <f>'Distributional Approaches'!B1218</f>
        <v>-4.5154322927996871E-3</v>
      </c>
    </row>
    <row r="1220" spans="2:2">
      <c r="B1220" s="85">
        <f>'Distributional Approaches'!B1219</f>
        <v>3.2656583334113004E-2</v>
      </c>
    </row>
    <row r="1221" spans="2:2">
      <c r="B1221" s="85">
        <f>'Distributional Approaches'!B1220</f>
        <v>-7.0232924530067936E-2</v>
      </c>
    </row>
    <row r="1222" spans="2:2">
      <c r="B1222" s="85">
        <f>'Distributional Approaches'!B1221</f>
        <v>4.7432364296208056E-2</v>
      </c>
    </row>
    <row r="1223" spans="2:2">
      <c r="B1223" s="85">
        <f>'Distributional Approaches'!B1222</f>
        <v>2.6840734494241014E-2</v>
      </c>
    </row>
    <row r="1224" spans="2:2">
      <c r="B1224" s="85">
        <f>'Distributional Approaches'!B1223</f>
        <v>-1.6304051505190736E-2</v>
      </c>
    </row>
    <row r="1225" spans="2:2">
      <c r="B1225" s="85">
        <f>'Distributional Approaches'!B1224</f>
        <v>-3.7652219486793807E-3</v>
      </c>
    </row>
    <row r="1226" spans="2:2">
      <c r="B1226" s="85">
        <f>'Distributional Approaches'!B1225</f>
        <v>-7.2536616884699111E-3</v>
      </c>
    </row>
    <row r="1227" spans="2:2">
      <c r="B1227" s="85">
        <f>'Distributional Approaches'!B1226</f>
        <v>-2.794738369029235E-2</v>
      </c>
    </row>
    <row r="1228" spans="2:2">
      <c r="B1228" s="85">
        <f>'Distributional Approaches'!B1227</f>
        <v>1.9417914530341487E-2</v>
      </c>
    </row>
    <row r="1229" spans="2:2">
      <c r="B1229" s="85">
        <f>'Distributional Approaches'!B1228</f>
        <v>1.0794302457801731E-2</v>
      </c>
    </row>
    <row r="1230" spans="2:2">
      <c r="B1230" s="85">
        <f>'Distributional Approaches'!B1229</f>
        <v>5.4950076735929387E-2</v>
      </c>
    </row>
    <row r="1231" spans="2:2">
      <c r="B1231" s="85">
        <f>'Distributional Approaches'!B1230</f>
        <v>6.1916795353345669E-3</v>
      </c>
    </row>
    <row r="1232" spans="2:2">
      <c r="B1232" s="85">
        <f>'Distributional Approaches'!B1231</f>
        <v>1.6951683688545154E-2</v>
      </c>
    </row>
    <row r="1233" spans="2:2">
      <c r="B1233" s="85">
        <f>'Distributional Approaches'!B1232</f>
        <v>5.2028840460402459E-3</v>
      </c>
    </row>
    <row r="1234" spans="2:2">
      <c r="B1234" s="85">
        <f>'Distributional Approaches'!B1233</f>
        <v>2.087981905298153E-2</v>
      </c>
    </row>
    <row r="1235" spans="2:2">
      <c r="B1235" s="85">
        <f>'Distributional Approaches'!B1234</f>
        <v>-2.5787207515567259E-2</v>
      </c>
    </row>
    <row r="1236" spans="2:2">
      <c r="B1236" s="85">
        <f>'Distributional Approaches'!B1235</f>
        <v>3.1756627320013942E-2</v>
      </c>
    </row>
    <row r="1237" spans="2:2">
      <c r="B1237" s="85">
        <f>'Distributional Approaches'!B1236</f>
        <v>6.2648864218772197E-3</v>
      </c>
    </row>
    <row r="1238" spans="2:2">
      <c r="B1238" s="85">
        <f>'Distributional Approaches'!B1237</f>
        <v>1.9698878306128886E-2</v>
      </c>
    </row>
    <row r="1239" spans="2:2">
      <c r="B1239" s="85">
        <f>'Distributional Approaches'!B1238</f>
        <v>1.3105396248184381E-2</v>
      </c>
    </row>
    <row r="1240" spans="2:2">
      <c r="B1240" s="85">
        <f>'Distributional Approaches'!B1239</f>
        <v>1.0035669063434028E-2</v>
      </c>
    </row>
    <row r="1241" spans="2:2">
      <c r="B1241" s="85">
        <f>'Distributional Approaches'!B1240</f>
        <v>1.6768223024506992E-2</v>
      </c>
    </row>
    <row r="1242" spans="2:2">
      <c r="B1242" s="85">
        <f>'Distributional Approaches'!B1241</f>
        <v>4.4944388161661311E-3</v>
      </c>
    </row>
    <row r="1243" spans="2:2">
      <c r="B1243" s="85">
        <f>'Distributional Approaches'!B1242</f>
        <v>-1.520599732568584E-2</v>
      </c>
    </row>
    <row r="1244" spans="2:2">
      <c r="B1244" s="85">
        <f>'Distributional Approaches'!B1243</f>
        <v>1.2440672312835976E-2</v>
      </c>
    </row>
    <row r="1245" spans="2:2">
      <c r="B1245" s="85">
        <f>'Distributional Approaches'!B1244</f>
        <v>-2.0417386112805976E-2</v>
      </c>
    </row>
    <row r="1246" spans="2:2">
      <c r="B1246" s="85">
        <f>'Distributional Approaches'!B1245</f>
        <v>4.8475980438387987E-3</v>
      </c>
    </row>
    <row r="1247" spans="2:2">
      <c r="B1247" s="85">
        <f>'Distributional Approaches'!B1246</f>
        <v>-5.9989972876598888E-3</v>
      </c>
    </row>
    <row r="1248" spans="2:2">
      <c r="B1248" s="85">
        <f>'Distributional Approaches'!B1247</f>
        <v>8.3243361745091206E-3</v>
      </c>
    </row>
    <row r="1249" spans="2:2">
      <c r="B1249" s="85">
        <f>'Distributional Approaches'!B1248</f>
        <v>-7.9801278573778372E-3</v>
      </c>
    </row>
    <row r="1250" spans="2:2">
      <c r="B1250" s="85">
        <f>'Distributional Approaches'!B1249</f>
        <v>-5.3557281104971433E-3</v>
      </c>
    </row>
    <row r="1251" spans="2:2">
      <c r="B1251" s="85">
        <f>'Distributional Approaches'!B1250</f>
        <v>1.844689420599667E-2</v>
      </c>
    </row>
    <row r="1252" spans="2:2">
      <c r="B1252" s="85">
        <f>'Distributional Approaches'!B1251</f>
        <v>9.9233288217915067E-3</v>
      </c>
    </row>
    <row r="1253" spans="2:2">
      <c r="B1253" s="85">
        <f>'Distributional Approaches'!B1252</f>
        <v>4.5756360079537593E-3</v>
      </c>
    </row>
    <row r="1254" spans="2:2">
      <c r="B1254" s="85">
        <f>'Distributional Approaches'!B1253</f>
        <v>-8.8637923618546024E-3</v>
      </c>
    </row>
    <row r="1255" spans="2:2">
      <c r="B1255" s="85">
        <f>'Distributional Approaches'!B1254</f>
        <v>-1.6667820033663371E-3</v>
      </c>
    </row>
    <row r="1256" spans="2:2">
      <c r="B1256" s="85">
        <f>'Distributional Approaches'!B1255</f>
        <v>1.2994021500173255E-2</v>
      </c>
    </row>
    <row r="1257" spans="2:2">
      <c r="B1257" s="85">
        <f>'Distributional Approaches'!B1256</f>
        <v>4.8276932636066045E-3</v>
      </c>
    </row>
    <row r="1258" spans="2:2">
      <c r="B1258" s="85">
        <f>'Distributional Approaches'!B1257</f>
        <v>6.5547210776879059E-3</v>
      </c>
    </row>
    <row r="1259" spans="2:2">
      <c r="B1259" s="85">
        <f>'Distributional Approaches'!B1258</f>
        <v>1.0347213578700781E-2</v>
      </c>
    </row>
    <row r="1260" spans="2:2">
      <c r="B1260" s="85">
        <f>'Distributional Approaches'!B1259</f>
        <v>-1.02654743297863E-3</v>
      </c>
    </row>
    <row r="1261" spans="2:2">
      <c r="B1261" s="85">
        <f>'Distributional Approaches'!B1260</f>
        <v>-8.6645111707105999E-3</v>
      </c>
    </row>
    <row r="1262" spans="2:2">
      <c r="B1262" s="85">
        <f>'Distributional Approaches'!B1261</f>
        <v>2.7392885213960706E-2</v>
      </c>
    </row>
    <row r="1263" spans="2:2">
      <c r="B1263" s="85">
        <f>'Distributional Approaches'!B1262</f>
        <v>-7.0370192877554534E-3</v>
      </c>
    </row>
    <row r="1264" spans="2:2">
      <c r="B1264" s="85">
        <f>'Distributional Approaches'!B1263</f>
        <v>-2.7479939827138363E-3</v>
      </c>
    </row>
    <row r="1265" spans="2:2">
      <c r="B1265" s="85">
        <f>'Distributional Approaches'!B1264</f>
        <v>-7.7396099781286646E-3</v>
      </c>
    </row>
    <row r="1266" spans="2:2">
      <c r="B1266" s="85">
        <f>'Distributional Approaches'!B1265</f>
        <v>-9.1285960702397854E-3</v>
      </c>
    </row>
    <row r="1267" spans="2:2">
      <c r="B1267" s="85">
        <f>'Distributional Approaches'!B1266</f>
        <v>-1.828077957517199E-2</v>
      </c>
    </row>
    <row r="1268" spans="2:2">
      <c r="B1268" s="85">
        <f>'Distributional Approaches'!B1267</f>
        <v>-1.4878281452007534E-2</v>
      </c>
    </row>
    <row r="1269" spans="2:2">
      <c r="B1269" s="85">
        <f>'Distributional Approaches'!B1268</f>
        <v>8.9089338422819117E-4</v>
      </c>
    </row>
    <row r="1270" spans="2:2">
      <c r="B1270" s="85">
        <f>'Distributional Approaches'!B1269</f>
        <v>8.3089558628745459E-3</v>
      </c>
    </row>
    <row r="1271" spans="2:2">
      <c r="B1271" s="85">
        <f>'Distributional Approaches'!B1270</f>
        <v>-2.1504186264819956E-2</v>
      </c>
    </row>
    <row r="1272" spans="2:2">
      <c r="B1272" s="85">
        <f>'Distributional Approaches'!B1271</f>
        <v>-3.7095837904582898E-3</v>
      </c>
    </row>
    <row r="1273" spans="2:2">
      <c r="B1273" s="85">
        <f>'Distributional Approaches'!B1272</f>
        <v>-5.7650452217563371E-4</v>
      </c>
    </row>
    <row r="1274" spans="2:2">
      <c r="B1274" s="85">
        <f>'Distributional Approaches'!B1273</f>
        <v>5.5896440990247289E-3</v>
      </c>
    </row>
    <row r="1275" spans="2:2">
      <c r="B1275" s="85">
        <f>'Distributional Approaches'!B1274</f>
        <v>6.8410095170301083E-3</v>
      </c>
    </row>
    <row r="1276" spans="2:2">
      <c r="B1276" s="85">
        <f>'Distributional Approaches'!B1275</f>
        <v>-1.3288998221169183E-2</v>
      </c>
    </row>
    <row r="1277" spans="2:2">
      <c r="B1277" s="85">
        <f>'Distributional Approaches'!B1276</f>
        <v>-0.11528771862436001</v>
      </c>
    </row>
    <row r="1278" spans="2:2">
      <c r="B1278" s="85">
        <f>'Distributional Approaches'!B1277</f>
        <v>1.060679144849873E-2</v>
      </c>
    </row>
    <row r="1279" spans="2:2">
      <c r="B1279" s="85">
        <f>'Distributional Approaches'!B1278</f>
        <v>-1.3567533804394641E-2</v>
      </c>
    </row>
    <row r="1280" spans="2:2">
      <c r="B1280" s="85">
        <f>'Distributional Approaches'!B1279</f>
        <v>-1.5809338060819963E-2</v>
      </c>
    </row>
    <row r="1281" spans="2:2">
      <c r="B1281" s="85">
        <f>'Distributional Approaches'!B1280</f>
        <v>-9.5080308458517573E-3</v>
      </c>
    </row>
    <row r="1282" spans="2:2">
      <c r="B1282" s="85">
        <f>'Distributional Approaches'!B1281</f>
        <v>-1.3422444675353447E-2</v>
      </c>
    </row>
    <row r="1283" spans="2:2">
      <c r="B1283" s="85">
        <f>'Distributional Approaches'!B1282</f>
        <v>-8.4218814502768908E-4</v>
      </c>
    </row>
    <row r="1284" spans="2:2">
      <c r="B1284" s="85">
        <f>'Distributional Approaches'!B1283</f>
        <v>-1.0271135310808699E-2</v>
      </c>
    </row>
    <row r="1285" spans="2:2">
      <c r="B1285" s="85">
        <f>'Distributional Approaches'!B1284</f>
        <v>-2.0318486405833995E-2</v>
      </c>
    </row>
    <row r="1286" spans="2:2">
      <c r="B1286" s="85">
        <f>'Distributional Approaches'!B1285</f>
        <v>5.2161235666638252E-2</v>
      </c>
    </row>
    <row r="1287" spans="2:2">
      <c r="B1287" s="85">
        <f>'Distributional Approaches'!B1286</f>
        <v>3.3730951415595588E-2</v>
      </c>
    </row>
    <row r="1288" spans="2:2">
      <c r="B1288" s="85">
        <f>'Distributional Approaches'!B1287</f>
        <v>-5.4016050029307445E-3</v>
      </c>
    </row>
    <row r="1289" spans="2:2">
      <c r="B1289" s="85">
        <f>'Distributional Approaches'!B1288</f>
        <v>1.064179456355081E-2</v>
      </c>
    </row>
    <row r="1290" spans="2:2">
      <c r="B1290" s="85">
        <f>'Distributional Approaches'!B1289</f>
        <v>-1.3285729209203997E-2</v>
      </c>
    </row>
    <row r="1291" spans="2:2">
      <c r="B1291" s="85">
        <f>'Distributional Approaches'!B1290</f>
        <v>-1.1040958151405079E-2</v>
      </c>
    </row>
    <row r="1292" spans="2:2">
      <c r="B1292" s="85">
        <f>'Distributional Approaches'!B1291</f>
        <v>-4.021576243922239E-4</v>
      </c>
    </row>
    <row r="1293" spans="2:2">
      <c r="B1293" s="85">
        <f>'Distributional Approaches'!B1292</f>
        <v>6.9661212474885326E-2</v>
      </c>
    </row>
    <row r="1294" spans="2:2">
      <c r="B1294" s="85">
        <f>'Distributional Approaches'!B1293</f>
        <v>-8.9163552599451409E-3</v>
      </c>
    </row>
    <row r="1295" spans="2:2">
      <c r="B1295" s="85">
        <f>'Distributional Approaches'!B1294</f>
        <v>1.9360594358945613E-3</v>
      </c>
    </row>
    <row r="1296" spans="2:2">
      <c r="B1296" s="85">
        <f>'Distributional Approaches'!B1295</f>
        <v>1.763827159025971E-2</v>
      </c>
    </row>
    <row r="1297" spans="2:2">
      <c r="B1297" s="85">
        <f>'Distributional Approaches'!B1296</f>
        <v>1.4534447422973462E-2</v>
      </c>
    </row>
    <row r="1298" spans="2:2">
      <c r="B1298" s="85">
        <f>'Distributional Approaches'!B1297</f>
        <v>-8.3069005137164451E-3</v>
      </c>
    </row>
    <row r="1299" spans="2:2">
      <c r="B1299" s="85">
        <f>'Distributional Approaches'!B1298</f>
        <v>-3.2555477714805623E-3</v>
      </c>
    </row>
    <row r="1300" spans="2:2">
      <c r="B1300" s="85">
        <f>'Distributional Approaches'!B1299</f>
        <v>3.362758933600852E-3</v>
      </c>
    </row>
    <row r="1301" spans="2:2">
      <c r="B1301" s="85">
        <f>'Distributional Approaches'!B1300</f>
        <v>3.4752092257675608E-2</v>
      </c>
    </row>
    <row r="1302" spans="2:2">
      <c r="B1302" s="85">
        <f>'Distributional Approaches'!B1301</f>
        <v>2.1141637228804053E-2</v>
      </c>
    </row>
    <row r="1303" spans="2:2">
      <c r="B1303" s="85">
        <f>'Distributional Approaches'!B1302</f>
        <v>1.1124146390719116E-2</v>
      </c>
    </row>
    <row r="1304" spans="2:2">
      <c r="B1304" s="85">
        <f>'Distributional Approaches'!B1303</f>
        <v>1.9686186195634676E-2</v>
      </c>
    </row>
    <row r="1305" spans="2:2">
      <c r="B1305" s="85">
        <f>'Distributional Approaches'!B1304</f>
        <v>-5.7095690269952344E-3</v>
      </c>
    </row>
    <row r="1306" spans="2:2">
      <c r="B1306" s="85">
        <f>'Distributional Approaches'!B1305</f>
        <v>2.0134057109273719E-2</v>
      </c>
    </row>
    <row r="1307" spans="2:2">
      <c r="B1307" s="85">
        <f>'Distributional Approaches'!B1306</f>
        <v>-1.4755995684345448E-2</v>
      </c>
    </row>
    <row r="1308" spans="2:2">
      <c r="B1308" s="85">
        <f>'Distributional Approaches'!B1307</f>
        <v>1.7593346539537959E-2</v>
      </c>
    </row>
    <row r="1309" spans="2:2">
      <c r="B1309" s="85">
        <f>'Distributional Approaches'!B1308</f>
        <v>5.0288533747296213E-3</v>
      </c>
    </row>
    <row r="1310" spans="2:2">
      <c r="B1310" s="85">
        <f>'Distributional Approaches'!B1309</f>
        <v>-8.569155615242012E-3</v>
      </c>
    </row>
    <row r="1311" spans="2:2">
      <c r="B1311" s="85">
        <f>'Distributional Approaches'!B1310</f>
        <v>2.7527119971214944E-3</v>
      </c>
    </row>
    <row r="1312" spans="2:2">
      <c r="B1312" s="85">
        <f>'Distributional Approaches'!B1311</f>
        <v>-9.4479093765571474E-3</v>
      </c>
    </row>
    <row r="1313" spans="2:2">
      <c r="B1313" s="85">
        <f>'Distributional Approaches'!B1312</f>
        <v>-1.0208273894507196E-2</v>
      </c>
    </row>
    <row r="1314" spans="2:2">
      <c r="B1314" s="85">
        <f>'Distributional Approaches'!B1313</f>
        <v>2.768046848299603E-3</v>
      </c>
    </row>
    <row r="1315" spans="2:2">
      <c r="B1315" s="85">
        <f>'Distributional Approaches'!B1314</f>
        <v>-1.5936849657467063E-2</v>
      </c>
    </row>
    <row r="1316" spans="2:2">
      <c r="B1316" s="85">
        <f>'Distributional Approaches'!B1315</f>
        <v>3.7127913632483654E-3</v>
      </c>
    </row>
    <row r="1317" spans="2:2">
      <c r="B1317" s="85">
        <f>'Distributional Approaches'!B1316</f>
        <v>1.3493867436378633E-3</v>
      </c>
    </row>
    <row r="1318" spans="2:2">
      <c r="B1318" s="85">
        <f>'Distributional Approaches'!B1317</f>
        <v>-1.1516432597635375E-2</v>
      </c>
    </row>
    <row r="1319" spans="2:2">
      <c r="B1319" s="85">
        <f>'Distributional Approaches'!B1318</f>
        <v>1.9348541218914817E-2</v>
      </c>
    </row>
    <row r="1320" spans="2:2">
      <c r="B1320" s="85">
        <f>'Distributional Approaches'!B1319</f>
        <v>-9.7482207753566957E-3</v>
      </c>
    </row>
    <row r="1321" spans="2:2">
      <c r="B1321" s="113">
        <f>'Distributional Approaches'!B1320</f>
        <v>3.7164161524512879E-3</v>
      </c>
    </row>
    <row r="1322" spans="2:2">
      <c r="B1322" s="36"/>
    </row>
    <row r="1323" spans="2:2">
      <c r="B1323" s="36"/>
    </row>
  </sheetData>
  <mergeCells count="2">
    <mergeCell ref="B2:J2"/>
    <mergeCell ref="L2:M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66706-580C-4D3C-9606-58C60CE1D2DE}">
  <sheetPr>
    <tabColor theme="4" tint="-0.499984740745262"/>
  </sheetPr>
  <dimension ref="A1"/>
  <sheetViews>
    <sheetView showGridLines="0" workbookViewId="0">
      <selection activeCell="R15" sqref="R15"/>
    </sheetView>
  </sheetViews>
  <sheetFormatPr defaultRowHeight="14.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58299-BBE1-484C-A451-1DFA3652A0F7}">
  <dimension ref="B2:P1321"/>
  <sheetViews>
    <sheetView showGridLines="0" topLeftCell="A16" zoomScale="85" zoomScaleNormal="85" workbookViewId="0">
      <selection activeCell="D4" sqref="D4"/>
    </sheetView>
  </sheetViews>
  <sheetFormatPr defaultRowHeight="14.5"/>
  <cols>
    <col min="2" max="2" width="9.1796875" bestFit="1" customWidth="1"/>
    <col min="3" max="3" width="11.1796875" bestFit="1" customWidth="1"/>
    <col min="9" max="9" width="2.6328125" customWidth="1"/>
    <col min="10" max="10" width="11.1796875" bestFit="1" customWidth="1"/>
    <col min="11" max="11" width="13.453125" bestFit="1" customWidth="1"/>
  </cols>
  <sheetData>
    <row r="2" spans="2:16">
      <c r="B2" s="151" t="s">
        <v>86</v>
      </c>
      <c r="C2" s="151"/>
      <c r="D2" s="151"/>
      <c r="E2" s="151"/>
      <c r="F2" s="151"/>
      <c r="G2" s="151"/>
      <c r="H2" s="151"/>
      <c r="J2" s="151" t="s">
        <v>87</v>
      </c>
      <c r="K2" s="151"/>
      <c r="L2" s="151"/>
      <c r="M2" s="151"/>
      <c r="N2" s="151"/>
      <c r="O2" s="151"/>
      <c r="P2" s="151"/>
    </row>
    <row r="3" spans="2:16">
      <c r="B3" s="21" t="s">
        <v>88</v>
      </c>
      <c r="C3" s="21" t="s">
        <v>79</v>
      </c>
      <c r="D3" s="21" t="s">
        <v>7</v>
      </c>
      <c r="E3" s="21" t="s">
        <v>74</v>
      </c>
      <c r="F3" s="21" t="s">
        <v>84</v>
      </c>
      <c r="G3" s="21" t="s">
        <v>89</v>
      </c>
      <c r="H3" s="21" t="s">
        <v>90</v>
      </c>
      <c r="I3" s="4"/>
      <c r="J3" s="21" t="s">
        <v>79</v>
      </c>
      <c r="K3" s="21" t="s">
        <v>91</v>
      </c>
      <c r="L3" s="21" t="s">
        <v>7</v>
      </c>
      <c r="M3" s="21" t="s">
        <v>80</v>
      </c>
      <c r="N3" s="21" t="s">
        <v>84</v>
      </c>
      <c r="O3" s="21" t="s">
        <v>92</v>
      </c>
      <c r="P3" s="21" t="s">
        <v>90</v>
      </c>
    </row>
    <row r="4" spans="2:16">
      <c r="B4" s="87">
        <f>Bond_Historical!Q5</f>
        <v>3.0929971815425233E-3</v>
      </c>
      <c r="C4" s="26">
        <v>0.99</v>
      </c>
      <c r="D4" s="89">
        <f>AVERAGE(B4:B1321)</f>
        <v>5.6566033718225715E-5</v>
      </c>
      <c r="E4" s="4">
        <f>_xlfn.STDEV.S(B4:B1321)</f>
        <v>4.4191867375948336E-3</v>
      </c>
      <c r="F4" s="86">
        <f>-D4+E4*_xlfn.NORM.INV(C4,0,1)</f>
        <v>1.0223999638274995E-2</v>
      </c>
      <c r="G4" s="4">
        <f>F4*1000000</f>
        <v>10223.999638274994</v>
      </c>
      <c r="H4" s="66">
        <f>-D4+(E4*_xlfn.NORM.DIST(_xlfn.NORM.INV(C4,0,1),0,1,FALSE))/(1-C4)*'Distributional Approaches'!E4</f>
        <v>11778.079278835305</v>
      </c>
      <c r="I4" s="4"/>
      <c r="J4" s="26">
        <v>0.99</v>
      </c>
      <c r="K4" s="90">
        <f>(1/((KURT(B4:B1321)/6))+4)</f>
        <v>4.3980729188059513</v>
      </c>
      <c r="L4" s="89">
        <f>AVERAGE(B4:B1321)</f>
        <v>5.6566033718225715E-5</v>
      </c>
      <c r="M4" s="4">
        <f>_xlfn.STDEV.S(B4:B1321)</f>
        <v>4.4191867375948336E-3</v>
      </c>
      <c r="N4" s="91">
        <f>-L4+M4*SQRT((K4-2)/K4)*_xlfn.T.INV(J4,K4)</f>
        <v>1.2170434415655905E-2</v>
      </c>
      <c r="O4" s="4">
        <f>N4*1000000</f>
        <v>12170.434415655905</v>
      </c>
      <c r="P4" s="4">
        <f>-L4+(M4*SQRT((K4-2)/K4)*(_xlfn.T.INV(J4,K4)+_xlfn.T.DIST(_xlfn.T.INV(J4,K4)/J4,K4,FALSE)))*'Distributional Approaches'!E4</f>
        <v>12254.24200655875</v>
      </c>
    </row>
    <row r="5" spans="2:16">
      <c r="B5" s="88">
        <f>Bond_Historical!Q6</f>
        <v>3.1553387604627151E-3</v>
      </c>
      <c r="N5" s="93"/>
    </row>
    <row r="6" spans="2:16">
      <c r="B6" s="88">
        <f>Bond_Historical!Q7</f>
        <v>-2.6920826614663432E-3</v>
      </c>
      <c r="E6" s="83"/>
      <c r="F6" s="83"/>
      <c r="G6" s="83"/>
      <c r="H6" s="83"/>
      <c r="I6" s="83"/>
      <c r="J6" s="83"/>
      <c r="K6" s="83"/>
    </row>
    <row r="7" spans="2:16">
      <c r="B7" s="88">
        <f>Bond_Historical!Q8</f>
        <v>-7.4447280819772742E-4</v>
      </c>
    </row>
    <row r="8" spans="2:16">
      <c r="B8" s="88">
        <f>Bond_Historical!Q9</f>
        <v>-7.3578053800681269E-5</v>
      </c>
      <c r="J8" s="93"/>
    </row>
    <row r="9" spans="2:16">
      <c r="B9" s="88">
        <f>Bond_Historical!Q10</f>
        <v>1.4266411421128974E-3</v>
      </c>
    </row>
    <row r="10" spans="2:16">
      <c r="B10" s="88">
        <f>Bond_Historical!Q11</f>
        <v>-1.5544860455076412E-3</v>
      </c>
    </row>
    <row r="11" spans="2:16">
      <c r="B11" s="88">
        <f>Bond_Historical!Q12</f>
        <v>1.8845136265372027E-3</v>
      </c>
    </row>
    <row r="12" spans="2:16">
      <c r="B12" s="88">
        <f>Bond_Historical!Q13</f>
        <v>-1.5175839920061266E-3</v>
      </c>
    </row>
    <row r="13" spans="2:16">
      <c r="B13" s="88">
        <f>Bond_Historical!Q14</f>
        <v>2.1458310902840481E-4</v>
      </c>
    </row>
    <row r="14" spans="2:16">
      <c r="B14" s="88">
        <f>Bond_Historical!Q15</f>
        <v>7.6672003916690586E-4</v>
      </c>
    </row>
    <row r="15" spans="2:16">
      <c r="B15" s="88">
        <f>Bond_Historical!Q16</f>
        <v>1.822811099060096E-4</v>
      </c>
    </row>
    <row r="16" spans="2:16">
      <c r="B16" s="88">
        <f>Bond_Historical!Q17</f>
        <v>-1.5988371486617281E-4</v>
      </c>
    </row>
    <row r="17" spans="2:2">
      <c r="B17" s="88">
        <f>Bond_Historical!Q18</f>
        <v>1.4005373907166609E-3</v>
      </c>
    </row>
    <row r="18" spans="2:2">
      <c r="B18" s="88">
        <f>Bond_Historical!Q19</f>
        <v>9.8635603771593224E-4</v>
      </c>
    </row>
    <row r="19" spans="2:2">
      <c r="B19" s="88">
        <f>Bond_Historical!Q20</f>
        <v>2.0487373949547058E-3</v>
      </c>
    </row>
    <row r="20" spans="2:2">
      <c r="B20" s="88">
        <f>Bond_Historical!Q21</f>
        <v>-4.6863786947466029E-4</v>
      </c>
    </row>
    <row r="21" spans="2:2">
      <c r="B21" s="88">
        <f>Bond_Historical!Q22</f>
        <v>-7.1486504753377143E-5</v>
      </c>
    </row>
    <row r="22" spans="2:2">
      <c r="B22" s="88">
        <f>Bond_Historical!Q23</f>
        <v>2.0023532058930128E-3</v>
      </c>
    </row>
    <row r="23" spans="2:2">
      <c r="B23" s="88">
        <f>Bond_Historical!Q24</f>
        <v>2.5102699919700997E-3</v>
      </c>
    </row>
    <row r="24" spans="2:2">
      <c r="B24" s="88">
        <f>Bond_Historical!Q25</f>
        <v>4.4586058216107899E-3</v>
      </c>
    </row>
    <row r="25" spans="2:2">
      <c r="B25" s="88">
        <f>Bond_Historical!Q26</f>
        <v>-2.2864654816640885E-3</v>
      </c>
    </row>
    <row r="26" spans="2:2">
      <c r="B26" s="88">
        <f>Bond_Historical!Q27</f>
        <v>-1.0035996967401677E-3</v>
      </c>
    </row>
    <row r="27" spans="2:2">
      <c r="B27" s="88">
        <f>Bond_Historical!Q28</f>
        <v>2.39085096035237E-3</v>
      </c>
    </row>
    <row r="28" spans="2:2">
      <c r="B28" s="88">
        <f>Bond_Historical!Q29</f>
        <v>-7.531034990518248E-4</v>
      </c>
    </row>
    <row r="29" spans="2:2">
      <c r="B29" s="88">
        <f>Bond_Historical!Q30</f>
        <v>9.3048510553652667E-4</v>
      </c>
    </row>
    <row r="30" spans="2:2">
      <c r="B30" s="88">
        <f>Bond_Historical!Q31</f>
        <v>1.7794528304314054E-3</v>
      </c>
    </row>
    <row r="31" spans="2:2">
      <c r="B31" s="88">
        <f>Bond_Historical!Q32</f>
        <v>-1.2307480626954608E-3</v>
      </c>
    </row>
    <row r="32" spans="2:2">
      <c r="B32" s="88">
        <f>Bond_Historical!Q33</f>
        <v>1.249227105911543E-4</v>
      </c>
    </row>
    <row r="33" spans="2:2">
      <c r="B33" s="88">
        <f>Bond_Historical!Q34</f>
        <v>-1.5958321365883456E-3</v>
      </c>
    </row>
    <row r="34" spans="2:2">
      <c r="B34" s="88">
        <f>Bond_Historical!Q35</f>
        <v>1.5078558095005965E-3</v>
      </c>
    </row>
    <row r="35" spans="2:2">
      <c r="B35" s="88">
        <f>Bond_Historical!Q36</f>
        <v>6.9733477030875307E-4</v>
      </c>
    </row>
    <row r="36" spans="2:2">
      <c r="B36" s="88">
        <f>Bond_Historical!Q37</f>
        <v>8.2775020909022249E-4</v>
      </c>
    </row>
    <row r="37" spans="2:2">
      <c r="B37" s="88">
        <f>Bond_Historical!Q38</f>
        <v>-2.3447256678094699E-4</v>
      </c>
    </row>
    <row r="38" spans="2:2">
      <c r="B38" s="88">
        <f>Bond_Historical!Q39</f>
        <v>-2.3017539909608508E-3</v>
      </c>
    </row>
    <row r="39" spans="2:2">
      <c r="B39" s="88">
        <f>Bond_Historical!Q40</f>
        <v>2.8795488420050039E-3</v>
      </c>
    </row>
    <row r="40" spans="2:2">
      <c r="B40" s="88">
        <f>Bond_Historical!Q41</f>
        <v>-4.7378105489903665E-4</v>
      </c>
    </row>
    <row r="41" spans="2:2">
      <c r="B41" s="88">
        <f>Bond_Historical!Q42</f>
        <v>1.4803324778854281E-3</v>
      </c>
    </row>
    <row r="42" spans="2:2">
      <c r="B42" s="88">
        <f>Bond_Historical!Q43</f>
        <v>-2.351280759416281E-3</v>
      </c>
    </row>
    <row r="43" spans="2:2">
      <c r="B43" s="88">
        <f>Bond_Historical!Q44</f>
        <v>-1.289420733658681E-3</v>
      </c>
    </row>
    <row r="44" spans="2:2">
      <c r="B44" s="88">
        <f>Bond_Historical!Q45</f>
        <v>-2.0460142648862324E-3</v>
      </c>
    </row>
    <row r="45" spans="2:2">
      <c r="B45" s="88">
        <f>Bond_Historical!Q46</f>
        <v>1.8998775313286266E-3</v>
      </c>
    </row>
    <row r="46" spans="2:2">
      <c r="B46" s="88">
        <f>Bond_Historical!Q47</f>
        <v>3.6508870368783084E-4</v>
      </c>
    </row>
    <row r="47" spans="2:2">
      <c r="B47" s="88">
        <f>Bond_Historical!Q48</f>
        <v>1.2994382623209809E-3</v>
      </c>
    </row>
    <row r="48" spans="2:2">
      <c r="B48" s="88">
        <f>Bond_Historical!Q49</f>
        <v>2.6903129233686656E-3</v>
      </c>
    </row>
    <row r="49" spans="2:2">
      <c r="B49" s="88">
        <f>Bond_Historical!Q50</f>
        <v>1.3416247845314914E-3</v>
      </c>
    </row>
    <row r="50" spans="2:2">
      <c r="B50" s="88">
        <f>Bond_Historical!Q51</f>
        <v>-1.2668708312390257E-4</v>
      </c>
    </row>
    <row r="51" spans="2:2">
      <c r="B51" s="88">
        <f>Bond_Historical!Q52</f>
        <v>2.3270794932321774E-3</v>
      </c>
    </row>
    <row r="52" spans="2:2">
      <c r="B52" s="88">
        <f>Bond_Historical!Q53</f>
        <v>-6.4483044054116463E-4</v>
      </c>
    </row>
    <row r="53" spans="2:2">
      <c r="B53" s="88">
        <f>Bond_Historical!Q54</f>
        <v>-1.4507493853054831E-3</v>
      </c>
    </row>
    <row r="54" spans="2:2">
      <c r="B54" s="88">
        <f>Bond_Historical!Q55</f>
        <v>2.5653428131106452E-3</v>
      </c>
    </row>
    <row r="55" spans="2:2">
      <c r="B55" s="88">
        <f>Bond_Historical!Q56</f>
        <v>-3.5170421254991001E-4</v>
      </c>
    </row>
    <row r="56" spans="2:2">
      <c r="B56" s="88">
        <f>Bond_Historical!Q57</f>
        <v>-1.8466039913732802E-4</v>
      </c>
    </row>
    <row r="57" spans="2:2">
      <c r="B57" s="88">
        <f>Bond_Historical!Q58</f>
        <v>4.8284959757265381E-3</v>
      </c>
    </row>
    <row r="58" spans="2:2">
      <c r="B58" s="88">
        <f>Bond_Historical!Q59</f>
        <v>8.0231453585881917E-4</v>
      </c>
    </row>
    <row r="59" spans="2:2">
      <c r="B59" s="88">
        <f>Bond_Historical!Q60</f>
        <v>5.27196807250055E-3</v>
      </c>
    </row>
    <row r="60" spans="2:2">
      <c r="B60" s="88">
        <f>Bond_Historical!Q61</f>
        <v>1.5753018791725189E-3</v>
      </c>
    </row>
    <row r="61" spans="2:2">
      <c r="B61" s="88">
        <f>Bond_Historical!Q62</f>
        <v>1.9369758756342109E-4</v>
      </c>
    </row>
    <row r="62" spans="2:2">
      <c r="B62" s="88">
        <f>Bond_Historical!Q63</f>
        <v>1.7495999455853426E-3</v>
      </c>
    </row>
    <row r="63" spans="2:2">
      <c r="B63" s="88">
        <f>Bond_Historical!Q64</f>
        <v>5.7441284624125074E-4</v>
      </c>
    </row>
    <row r="64" spans="2:2">
      <c r="B64" s="88">
        <f>Bond_Historical!Q65</f>
        <v>-5.0106244900548127E-4</v>
      </c>
    </row>
    <row r="65" spans="2:2">
      <c r="B65" s="88">
        <f>Bond_Historical!Q66</f>
        <v>-3.9609559066923006E-3</v>
      </c>
    </row>
    <row r="66" spans="2:2">
      <c r="B66" s="88">
        <f>Bond_Historical!Q67</f>
        <v>8.636328230243502E-4</v>
      </c>
    </row>
    <row r="67" spans="2:2">
      <c r="B67" s="88">
        <f>Bond_Historical!Q68</f>
        <v>-1.7833219517811711E-3</v>
      </c>
    </row>
    <row r="68" spans="2:2">
      <c r="B68" s="88">
        <f>Bond_Historical!Q69</f>
        <v>9.8856752211692596E-4</v>
      </c>
    </row>
    <row r="69" spans="2:2">
      <c r="B69" s="88">
        <f>Bond_Historical!Q70</f>
        <v>9.1057479554997435E-4</v>
      </c>
    </row>
    <row r="70" spans="2:2">
      <c r="B70" s="88">
        <f>Bond_Historical!Q71</f>
        <v>-8.7793734386693739E-4</v>
      </c>
    </row>
    <row r="71" spans="2:2">
      <c r="B71" s="88">
        <f>Bond_Historical!Q72</f>
        <v>1.2997240440830887E-3</v>
      </c>
    </row>
    <row r="72" spans="2:2">
      <c r="B72" s="88">
        <f>Bond_Historical!Q73</f>
        <v>2.5261586854469576E-3</v>
      </c>
    </row>
    <row r="73" spans="2:2">
      <c r="B73" s="88">
        <f>Bond_Historical!Q74</f>
        <v>-1.2636580067979608E-3</v>
      </c>
    </row>
    <row r="74" spans="2:2">
      <c r="B74" s="88">
        <f>Bond_Historical!Q75</f>
        <v>-1.5484945701000677E-3</v>
      </c>
    </row>
    <row r="75" spans="2:2">
      <c r="B75" s="88">
        <f>Bond_Historical!Q76</f>
        <v>-2.2523312137889622E-4</v>
      </c>
    </row>
    <row r="76" spans="2:2">
      <c r="B76" s="88">
        <f>Bond_Historical!Q77</f>
        <v>-2.1117808213896821E-3</v>
      </c>
    </row>
    <row r="77" spans="2:2">
      <c r="B77" s="88">
        <f>Bond_Historical!Q78</f>
        <v>7.4601895381614676E-5</v>
      </c>
    </row>
    <row r="78" spans="2:2">
      <c r="B78" s="88">
        <f>Bond_Historical!Q79</f>
        <v>1.259522301880738E-3</v>
      </c>
    </row>
    <row r="79" spans="2:2">
      <c r="B79" s="88">
        <f>Bond_Historical!Q80</f>
        <v>-1.1047969255733806E-3</v>
      </c>
    </row>
    <row r="80" spans="2:2">
      <c r="B80" s="88">
        <f>Bond_Historical!Q81</f>
        <v>2.2323049682201924E-3</v>
      </c>
    </row>
    <row r="81" spans="2:2">
      <c r="B81" s="88">
        <f>Bond_Historical!Q82</f>
        <v>2.8302307828771871E-3</v>
      </c>
    </row>
    <row r="82" spans="2:2">
      <c r="B82" s="88">
        <f>Bond_Historical!Q83</f>
        <v>-2.8098541060158353E-4</v>
      </c>
    </row>
    <row r="83" spans="2:2">
      <c r="B83" s="88">
        <f>Bond_Historical!Q84</f>
        <v>2.4522169063298069E-3</v>
      </c>
    </row>
    <row r="84" spans="2:2">
      <c r="B84" s="88">
        <f>Bond_Historical!Q85</f>
        <v>-2.2990795799768195E-3</v>
      </c>
    </row>
    <row r="85" spans="2:2">
      <c r="B85" s="88">
        <f>Bond_Historical!Q86</f>
        <v>8.0389983167370208E-4</v>
      </c>
    </row>
    <row r="86" spans="2:2">
      <c r="B86" s="88">
        <f>Bond_Historical!Q87</f>
        <v>9.3191937167970773E-5</v>
      </c>
    </row>
    <row r="87" spans="2:2">
      <c r="B87" s="88">
        <f>Bond_Historical!Q88</f>
        <v>-2.3803795908356328E-3</v>
      </c>
    </row>
    <row r="88" spans="2:2">
      <c r="B88" s="88">
        <f>Bond_Historical!Q89</f>
        <v>2.3238756295638017E-3</v>
      </c>
    </row>
    <row r="89" spans="2:2">
      <c r="B89" s="88">
        <f>Bond_Historical!Q90</f>
        <v>1.488144924722613E-3</v>
      </c>
    </row>
    <row r="90" spans="2:2">
      <c r="B90" s="88">
        <f>Bond_Historical!Q91</f>
        <v>9.6166980015553651E-4</v>
      </c>
    </row>
    <row r="91" spans="2:2">
      <c r="B91" s="88">
        <f>Bond_Historical!Q92</f>
        <v>-1.5449226110617505E-3</v>
      </c>
    </row>
    <row r="92" spans="2:2">
      <c r="B92" s="88">
        <f>Bond_Historical!Q93</f>
        <v>1.18405052552041E-3</v>
      </c>
    </row>
    <row r="93" spans="2:2">
      <c r="B93" s="88">
        <f>Bond_Historical!Q94</f>
        <v>2.5367780344128388E-4</v>
      </c>
    </row>
    <row r="94" spans="2:2">
      <c r="B94" s="88">
        <f>Bond_Historical!Q95</f>
        <v>1.7833550866944749E-3</v>
      </c>
    </row>
    <row r="95" spans="2:2">
      <c r="B95" s="88">
        <f>Bond_Historical!Q96</f>
        <v>5.3003459327220412E-4</v>
      </c>
    </row>
    <row r="96" spans="2:2">
      <c r="B96" s="88">
        <f>Bond_Historical!Q97</f>
        <v>2.1867909498622523E-3</v>
      </c>
    </row>
    <row r="97" spans="2:2">
      <c r="B97" s="88">
        <f>Bond_Historical!Q98</f>
        <v>-1.1836642772405483E-3</v>
      </c>
    </row>
    <row r="98" spans="2:2">
      <c r="B98" s="88">
        <f>Bond_Historical!Q99</f>
        <v>1.9023943972179555E-4</v>
      </c>
    </row>
    <row r="99" spans="2:2">
      <c r="B99" s="88">
        <f>Bond_Historical!Q100</f>
        <v>-1.599869444544191E-3</v>
      </c>
    </row>
    <row r="100" spans="2:2">
      <c r="B100" s="88">
        <f>Bond_Historical!Q101</f>
        <v>-1.9310437785857238E-5</v>
      </c>
    </row>
    <row r="101" spans="2:2">
      <c r="B101" s="88">
        <f>Bond_Historical!Q102</f>
        <v>1.4409402471972919E-3</v>
      </c>
    </row>
    <row r="102" spans="2:2">
      <c r="B102" s="88">
        <f>Bond_Historical!Q103</f>
        <v>2.8927425459121317E-3</v>
      </c>
    </row>
    <row r="103" spans="2:2">
      <c r="B103" s="88">
        <f>Bond_Historical!Q104</f>
        <v>8.3355304447022644E-4</v>
      </c>
    </row>
    <row r="104" spans="2:2">
      <c r="B104" s="88">
        <f>Bond_Historical!Q105</f>
        <v>1.3540419628851046E-3</v>
      </c>
    </row>
    <row r="105" spans="2:2">
      <c r="B105" s="88">
        <f>Bond_Historical!Q106</f>
        <v>5.0246091220264224E-4</v>
      </c>
    </row>
    <row r="106" spans="2:2">
      <c r="B106" s="88">
        <f>Bond_Historical!Q107</f>
        <v>3.4650792685167954E-3</v>
      </c>
    </row>
    <row r="107" spans="2:2">
      <c r="B107" s="88">
        <f>Bond_Historical!Q108</f>
        <v>3.6835392165454335E-3</v>
      </c>
    </row>
    <row r="108" spans="2:2">
      <c r="B108" s="88">
        <f>Bond_Historical!Q109</f>
        <v>2.9135156368492944E-3</v>
      </c>
    </row>
    <row r="109" spans="2:2">
      <c r="B109" s="88">
        <f>Bond_Historical!Q110</f>
        <v>-1.1251658719109781E-3</v>
      </c>
    </row>
    <row r="110" spans="2:2">
      <c r="B110" s="88">
        <f>Bond_Historical!Q111</f>
        <v>-6.0231689356317244E-4</v>
      </c>
    </row>
    <row r="111" spans="2:2">
      <c r="B111" s="88">
        <f>Bond_Historical!Q112</f>
        <v>5.7567714490037146E-4</v>
      </c>
    </row>
    <row r="112" spans="2:2">
      <c r="B112" s="88">
        <f>Bond_Historical!Q113</f>
        <v>3.2023399403604612E-3</v>
      </c>
    </row>
    <row r="113" spans="2:2">
      <c r="B113" s="88">
        <f>Bond_Historical!Q114</f>
        <v>-2.8837435668555853E-3</v>
      </c>
    </row>
    <row r="114" spans="2:2">
      <c r="B114" s="88">
        <f>Bond_Historical!Q115</f>
        <v>-3.2536496595482375E-5</v>
      </c>
    </row>
    <row r="115" spans="2:2">
      <c r="B115" s="88">
        <f>Bond_Historical!Q116</f>
        <v>1.2835813630001464E-3</v>
      </c>
    </row>
    <row r="116" spans="2:2">
      <c r="B116" s="88">
        <f>Bond_Historical!Q117</f>
        <v>1.7584999234288132E-3</v>
      </c>
    </row>
    <row r="117" spans="2:2">
      <c r="B117" s="88">
        <f>Bond_Historical!Q118</f>
        <v>2.1572074785110372E-4</v>
      </c>
    </row>
    <row r="118" spans="2:2">
      <c r="B118" s="88">
        <f>Bond_Historical!Q119</f>
        <v>-4.5203604450228308E-5</v>
      </c>
    </row>
    <row r="119" spans="2:2">
      <c r="B119" s="88">
        <f>Bond_Historical!Q120</f>
        <v>3.4138328854074001E-3</v>
      </c>
    </row>
    <row r="120" spans="2:2">
      <c r="B120" s="88">
        <f>Bond_Historical!Q121</f>
        <v>3.8858239588711349E-3</v>
      </c>
    </row>
    <row r="121" spans="2:2">
      <c r="B121" s="88">
        <f>Bond_Historical!Q122</f>
        <v>2.8550950574980352E-3</v>
      </c>
    </row>
    <row r="122" spans="2:2">
      <c r="B122" s="88">
        <f>Bond_Historical!Q123</f>
        <v>-2.9140245770598898E-3</v>
      </c>
    </row>
    <row r="123" spans="2:2">
      <c r="B123" s="88">
        <f>Bond_Historical!Q124</f>
        <v>2.0140764743289906E-3</v>
      </c>
    </row>
    <row r="124" spans="2:2">
      <c r="B124" s="88">
        <f>Bond_Historical!Q125</f>
        <v>-7.2411341350028769E-4</v>
      </c>
    </row>
    <row r="125" spans="2:2">
      <c r="B125" s="88">
        <f>Bond_Historical!Q126</f>
        <v>-1.9744972051773529E-3</v>
      </c>
    </row>
    <row r="126" spans="2:2">
      <c r="B126" s="88">
        <f>Bond_Historical!Q127</f>
        <v>3.4008827594234304E-3</v>
      </c>
    </row>
    <row r="127" spans="2:2">
      <c r="B127" s="88">
        <f>Bond_Historical!Q128</f>
        <v>1.0097439075242968E-3</v>
      </c>
    </row>
    <row r="128" spans="2:2">
      <c r="B128" s="88">
        <f>Bond_Historical!Q129</f>
        <v>3.0892888734827812E-4</v>
      </c>
    </row>
    <row r="129" spans="2:2">
      <c r="B129" s="88">
        <f>Bond_Historical!Q130</f>
        <v>2.1215296464970985E-3</v>
      </c>
    </row>
    <row r="130" spans="2:2">
      <c r="B130" s="88">
        <f>Bond_Historical!Q131</f>
        <v>1.9798629382155328E-3</v>
      </c>
    </row>
    <row r="131" spans="2:2">
      <c r="B131" s="88">
        <f>Bond_Historical!Q132</f>
        <v>-5.4922825803467804E-3</v>
      </c>
    </row>
    <row r="132" spans="2:2">
      <c r="B132" s="88">
        <f>Bond_Historical!Q133</f>
        <v>-6.4141246893132677E-4</v>
      </c>
    </row>
    <row r="133" spans="2:2">
      <c r="B133" s="88">
        <f>Bond_Historical!Q134</f>
        <v>-8.0643498116103704E-4</v>
      </c>
    </row>
    <row r="134" spans="2:2">
      <c r="B134" s="88">
        <f>Bond_Historical!Q135</f>
        <v>1.1840445176778383E-3</v>
      </c>
    </row>
    <row r="135" spans="2:2">
      <c r="B135" s="88">
        <f>Bond_Historical!Q136</f>
        <v>-4.0557067817596154E-3</v>
      </c>
    </row>
    <row r="136" spans="2:2">
      <c r="B136" s="88">
        <f>Bond_Historical!Q137</f>
        <v>1.0202721243726225E-3</v>
      </c>
    </row>
    <row r="137" spans="2:2">
      <c r="B137" s="88">
        <f>Bond_Historical!Q138</f>
        <v>1.5246630146841138E-3</v>
      </c>
    </row>
    <row r="138" spans="2:2">
      <c r="B138" s="88">
        <f>Bond_Historical!Q139</f>
        <v>-1.4514427508590252E-3</v>
      </c>
    </row>
    <row r="139" spans="2:2">
      <c r="B139" s="88">
        <f>Bond_Historical!Q140</f>
        <v>3.4341123200244215E-3</v>
      </c>
    </row>
    <row r="140" spans="2:2">
      <c r="B140" s="88">
        <f>Bond_Historical!Q141</f>
        <v>1.8188471913187039E-3</v>
      </c>
    </row>
    <row r="141" spans="2:2">
      <c r="B141" s="88">
        <f>Bond_Historical!Q142</f>
        <v>-1.2666833149068048E-3</v>
      </c>
    </row>
    <row r="142" spans="2:2">
      <c r="B142" s="88">
        <f>Bond_Historical!Q143</f>
        <v>1.6054222974021674E-3</v>
      </c>
    </row>
    <row r="143" spans="2:2">
      <c r="B143" s="88">
        <f>Bond_Historical!Q144</f>
        <v>-4.5569149015681931E-4</v>
      </c>
    </row>
    <row r="144" spans="2:2">
      <c r="B144" s="88">
        <f>Bond_Historical!Q145</f>
        <v>1.5939448624299587E-3</v>
      </c>
    </row>
    <row r="145" spans="2:2">
      <c r="B145" s="88">
        <f>Bond_Historical!Q146</f>
        <v>-1.7686106519802399E-3</v>
      </c>
    </row>
    <row r="146" spans="2:2">
      <c r="B146" s="88">
        <f>Bond_Historical!Q147</f>
        <v>5.1811383558623004E-4</v>
      </c>
    </row>
    <row r="147" spans="2:2">
      <c r="B147" s="88">
        <f>Bond_Historical!Q148</f>
        <v>7.5883057061255154E-5</v>
      </c>
    </row>
    <row r="148" spans="2:2">
      <c r="B148" s="88">
        <f>Bond_Historical!Q149</f>
        <v>1.0049597548529563E-5</v>
      </c>
    </row>
    <row r="149" spans="2:2">
      <c r="B149" s="88">
        <f>Bond_Historical!Q150</f>
        <v>1.1857040593756106E-3</v>
      </c>
    </row>
    <row r="150" spans="2:2">
      <c r="B150" s="88">
        <f>Bond_Historical!Q151</f>
        <v>6.8449843455494694E-3</v>
      </c>
    </row>
    <row r="151" spans="2:2">
      <c r="B151" s="88">
        <f>Bond_Historical!Q152</f>
        <v>1.134709570080289E-3</v>
      </c>
    </row>
    <row r="152" spans="2:2">
      <c r="B152" s="88">
        <f>Bond_Historical!Q153</f>
        <v>3.4304762703954396E-3</v>
      </c>
    </row>
    <row r="153" spans="2:2">
      <c r="B153" s="88">
        <f>Bond_Historical!Q154</f>
        <v>3.5126659750668366E-3</v>
      </c>
    </row>
    <row r="154" spans="2:2">
      <c r="B154" s="88">
        <f>Bond_Historical!Q155</f>
        <v>3.5048233624011393E-5</v>
      </c>
    </row>
    <row r="155" spans="2:2">
      <c r="B155" s="88">
        <f>Bond_Historical!Q156</f>
        <v>1.4973313555909419E-3</v>
      </c>
    </row>
    <row r="156" spans="2:2">
      <c r="B156" s="88">
        <f>Bond_Historical!Q157</f>
        <v>-1.7372399679488624E-3</v>
      </c>
    </row>
    <row r="157" spans="2:2">
      <c r="B157" s="88">
        <f>Bond_Historical!Q158</f>
        <v>5.0592855533793703E-3</v>
      </c>
    </row>
    <row r="158" spans="2:2">
      <c r="B158" s="88">
        <f>Bond_Historical!Q159</f>
        <v>-1.4941183610119144E-3</v>
      </c>
    </row>
    <row r="159" spans="2:2">
      <c r="B159" s="88">
        <f>Bond_Historical!Q160</f>
        <v>3.7793063357957086E-3</v>
      </c>
    </row>
    <row r="160" spans="2:2">
      <c r="B160" s="88">
        <f>Bond_Historical!Q161</f>
        <v>4.3333253846189581E-3</v>
      </c>
    </row>
    <row r="161" spans="2:2">
      <c r="B161" s="88">
        <f>Bond_Historical!Q162</f>
        <v>-2.7793938075227535E-4</v>
      </c>
    </row>
    <row r="162" spans="2:2">
      <c r="B162" s="88">
        <f>Bond_Historical!Q163</f>
        <v>-3.2956367501950487E-3</v>
      </c>
    </row>
    <row r="163" spans="2:2">
      <c r="B163" s="88">
        <f>Bond_Historical!Q164</f>
        <v>3.665015281620089E-3</v>
      </c>
    </row>
    <row r="164" spans="2:2">
      <c r="B164" s="88">
        <f>Bond_Historical!Q165</f>
        <v>-3.6359117834484635E-4</v>
      </c>
    </row>
    <row r="165" spans="2:2">
      <c r="B165" s="88">
        <f>Bond_Historical!Q166</f>
        <v>-2.3976239716499131E-3</v>
      </c>
    </row>
    <row r="166" spans="2:2">
      <c r="B166" s="88">
        <f>Bond_Historical!Q167</f>
        <v>4.0500902834207601E-3</v>
      </c>
    </row>
    <row r="167" spans="2:2">
      <c r="B167" s="88">
        <f>Bond_Historical!Q168</f>
        <v>-6.5077975666352978E-4</v>
      </c>
    </row>
    <row r="168" spans="2:2">
      <c r="B168" s="88">
        <f>Bond_Historical!Q169</f>
        <v>3.9674659887560934E-3</v>
      </c>
    </row>
    <row r="169" spans="2:2">
      <c r="B169" s="88">
        <f>Bond_Historical!Q170</f>
        <v>2.8835267998700124E-4</v>
      </c>
    </row>
    <row r="170" spans="2:2">
      <c r="B170" s="88">
        <f>Bond_Historical!Q171</f>
        <v>-1.086596102091747E-3</v>
      </c>
    </row>
    <row r="171" spans="2:2">
      <c r="B171" s="88">
        <f>Bond_Historical!Q172</f>
        <v>-9.2487018365400845E-5</v>
      </c>
    </row>
    <row r="172" spans="2:2">
      <c r="B172" s="88">
        <f>Bond_Historical!Q173</f>
        <v>7.8566676056283864E-5</v>
      </c>
    </row>
    <row r="173" spans="2:2">
      <c r="B173" s="88">
        <f>Bond_Historical!Q174</f>
        <v>1.5753894276885685E-3</v>
      </c>
    </row>
    <row r="174" spans="2:2">
      <c r="B174" s="88">
        <f>Bond_Historical!Q175</f>
        <v>-5.6346743059197636E-3</v>
      </c>
    </row>
    <row r="175" spans="2:2">
      <c r="B175" s="88">
        <f>Bond_Historical!Q176</f>
        <v>1.8059842895523372E-3</v>
      </c>
    </row>
    <row r="176" spans="2:2">
      <c r="B176" s="88">
        <f>Bond_Historical!Q177</f>
        <v>-5.4468973774802355E-3</v>
      </c>
    </row>
    <row r="177" spans="2:2">
      <c r="B177" s="88">
        <f>Bond_Historical!Q178</f>
        <v>-5.8956247445411019E-3</v>
      </c>
    </row>
    <row r="178" spans="2:2">
      <c r="B178" s="88">
        <f>Bond_Historical!Q179</f>
        <v>-9.3726218364042916E-4</v>
      </c>
    </row>
    <row r="179" spans="2:2">
      <c r="B179" s="88">
        <f>Bond_Historical!Q180</f>
        <v>-1.4373153128307476E-3</v>
      </c>
    </row>
    <row r="180" spans="2:2">
      <c r="B180" s="88">
        <f>Bond_Historical!Q181</f>
        <v>-6.8513923847838727E-3</v>
      </c>
    </row>
    <row r="181" spans="2:2">
      <c r="B181" s="88">
        <f>Bond_Historical!Q182</f>
        <v>3.2403389456580403E-3</v>
      </c>
    </row>
    <row r="182" spans="2:2">
      <c r="B182" s="88">
        <f>Bond_Historical!Q183</f>
        <v>1.9720165887473725E-3</v>
      </c>
    </row>
    <row r="183" spans="2:2">
      <c r="B183" s="88">
        <f>Bond_Historical!Q184</f>
        <v>1.3270447649322264E-3</v>
      </c>
    </row>
    <row r="184" spans="2:2">
      <c r="B184" s="88">
        <f>Bond_Historical!Q185</f>
        <v>1.7002366734365111E-3</v>
      </c>
    </row>
    <row r="185" spans="2:2">
      <c r="B185" s="88">
        <f>Bond_Historical!Q186</f>
        <v>4.6673942625504693E-3</v>
      </c>
    </row>
    <row r="186" spans="2:2">
      <c r="B186" s="88">
        <f>Bond_Historical!Q187</f>
        <v>2.9831114544498678E-4</v>
      </c>
    </row>
    <row r="187" spans="2:2">
      <c r="B187" s="88">
        <f>Bond_Historical!Q188</f>
        <v>3.0678283917589949E-3</v>
      </c>
    </row>
    <row r="188" spans="2:2">
      <c r="B188" s="88">
        <f>Bond_Historical!Q189</f>
        <v>-4.6813430708096907E-3</v>
      </c>
    </row>
    <row r="189" spans="2:2">
      <c r="B189" s="88">
        <f>Bond_Historical!Q190</f>
        <v>1.6078608982315653E-3</v>
      </c>
    </row>
    <row r="190" spans="2:2">
      <c r="B190" s="88">
        <f>Bond_Historical!Q191</f>
        <v>6.0101438343176364E-4</v>
      </c>
    </row>
    <row r="191" spans="2:2">
      <c r="B191" s="88">
        <f>Bond_Historical!Q192</f>
        <v>1.5949166432290645E-3</v>
      </c>
    </row>
    <row r="192" spans="2:2">
      <c r="B192" s="88">
        <f>Bond_Historical!Q193</f>
        <v>1.4299436485659168E-3</v>
      </c>
    </row>
    <row r="193" spans="2:2">
      <c r="B193" s="88">
        <f>Bond_Historical!Q194</f>
        <v>8.2143682603543248E-4</v>
      </c>
    </row>
    <row r="194" spans="2:2">
      <c r="B194" s="88">
        <f>Bond_Historical!Q195</f>
        <v>3.5783891717904E-3</v>
      </c>
    </row>
    <row r="195" spans="2:2">
      <c r="B195" s="88">
        <f>Bond_Historical!Q196</f>
        <v>2.5371325261816092E-3</v>
      </c>
    </row>
    <row r="196" spans="2:2">
      <c r="B196" s="88">
        <f>Bond_Historical!Q197</f>
        <v>-3.3378065165547907E-3</v>
      </c>
    </row>
    <row r="197" spans="2:2">
      <c r="B197" s="88">
        <f>Bond_Historical!Q198</f>
        <v>4.4828996054615958E-4</v>
      </c>
    </row>
    <row r="198" spans="2:2">
      <c r="B198" s="88">
        <f>Bond_Historical!Q199</f>
        <v>-7.347913278273957E-4</v>
      </c>
    </row>
    <row r="199" spans="2:2">
      <c r="B199" s="88">
        <f>Bond_Historical!Q200</f>
        <v>-4.1228180738178055E-3</v>
      </c>
    </row>
    <row r="200" spans="2:2">
      <c r="B200" s="88">
        <f>Bond_Historical!Q201</f>
        <v>-2.9874185028372505E-3</v>
      </c>
    </row>
    <row r="201" spans="2:2">
      <c r="B201" s="88">
        <f>Bond_Historical!Q202</f>
        <v>1.8948298871138383E-3</v>
      </c>
    </row>
    <row r="202" spans="2:2">
      <c r="B202" s="88">
        <f>Bond_Historical!Q203</f>
        <v>-2.7891330145757903E-3</v>
      </c>
    </row>
    <row r="203" spans="2:2">
      <c r="B203" s="88">
        <f>Bond_Historical!Q204</f>
        <v>1.1172486589624802E-3</v>
      </c>
    </row>
    <row r="204" spans="2:2">
      <c r="B204" s="88">
        <f>Bond_Historical!Q205</f>
        <v>1.1657164600364838E-4</v>
      </c>
    </row>
    <row r="205" spans="2:2">
      <c r="B205" s="88">
        <f>Bond_Historical!Q206</f>
        <v>8.3788808748390268E-4</v>
      </c>
    </row>
    <row r="206" spans="2:2">
      <c r="B206" s="88">
        <f>Bond_Historical!Q207</f>
        <v>-2.4222276168353162E-3</v>
      </c>
    </row>
    <row r="207" spans="2:2">
      <c r="B207" s="88">
        <f>Bond_Historical!Q208</f>
        <v>1.4247202351669471E-3</v>
      </c>
    </row>
    <row r="208" spans="2:2">
      <c r="B208" s="88">
        <f>Bond_Historical!Q209</f>
        <v>4.7818847585446011E-4</v>
      </c>
    </row>
    <row r="209" spans="2:2">
      <c r="B209" s="88">
        <f>Bond_Historical!Q210</f>
        <v>8.4449022623236556E-4</v>
      </c>
    </row>
    <row r="210" spans="2:2">
      <c r="B210" s="88">
        <f>Bond_Historical!Q211</f>
        <v>-1.4894192434471484E-3</v>
      </c>
    </row>
    <row r="211" spans="2:2">
      <c r="B211" s="88">
        <f>Bond_Historical!Q212</f>
        <v>-2.3834985660033171E-3</v>
      </c>
    </row>
    <row r="212" spans="2:2">
      <c r="B212" s="88">
        <f>Bond_Historical!Q213</f>
        <v>-9.3424968279587112E-4</v>
      </c>
    </row>
    <row r="213" spans="2:2">
      <c r="B213" s="88">
        <f>Bond_Historical!Q214</f>
        <v>3.2526171916211081E-3</v>
      </c>
    </row>
    <row r="214" spans="2:2">
      <c r="B214" s="88">
        <f>Bond_Historical!Q215</f>
        <v>4.7293095868376177E-3</v>
      </c>
    </row>
    <row r="215" spans="2:2">
      <c r="B215" s="88">
        <f>Bond_Historical!Q216</f>
        <v>1.3074791556546569E-4</v>
      </c>
    </row>
    <row r="216" spans="2:2">
      <c r="B216" s="88">
        <f>Bond_Historical!Q217</f>
        <v>-3.3656153493977843E-3</v>
      </c>
    </row>
    <row r="217" spans="2:2">
      <c r="B217" s="88">
        <f>Bond_Historical!Q218</f>
        <v>-4.0607896039285473E-3</v>
      </c>
    </row>
    <row r="218" spans="2:2">
      <c r="B218" s="88">
        <f>Bond_Historical!Q219</f>
        <v>3.0288490155191685E-3</v>
      </c>
    </row>
    <row r="219" spans="2:2">
      <c r="B219" s="88">
        <f>Bond_Historical!Q220</f>
        <v>-5.8648007395064273E-3</v>
      </c>
    </row>
    <row r="220" spans="2:2">
      <c r="B220" s="88">
        <f>Bond_Historical!Q221</f>
        <v>-1.0726466219734897E-3</v>
      </c>
    </row>
    <row r="221" spans="2:2">
      <c r="B221" s="88">
        <f>Bond_Historical!Q222</f>
        <v>4.176131718354293E-4</v>
      </c>
    </row>
    <row r="222" spans="2:2">
      <c r="B222" s="88">
        <f>Bond_Historical!Q223</f>
        <v>8.0669051124527462E-4</v>
      </c>
    </row>
    <row r="223" spans="2:2">
      <c r="B223" s="88">
        <f>Bond_Historical!Q224</f>
        <v>1.9771567697482234E-3</v>
      </c>
    </row>
    <row r="224" spans="2:2">
      <c r="B224" s="88">
        <f>Bond_Historical!Q225</f>
        <v>3.3720636940097969E-3</v>
      </c>
    </row>
    <row r="225" spans="2:2">
      <c r="B225" s="88">
        <f>Bond_Historical!Q226</f>
        <v>-5.7018743457011911E-5</v>
      </c>
    </row>
    <row r="226" spans="2:2">
      <c r="B226" s="88">
        <f>Bond_Historical!Q227</f>
        <v>1.2194956998308039E-3</v>
      </c>
    </row>
    <row r="227" spans="2:2">
      <c r="B227" s="88">
        <f>Bond_Historical!Q228</f>
        <v>1.3765453558234827E-3</v>
      </c>
    </row>
    <row r="228" spans="2:2">
      <c r="B228" s="88">
        <f>Bond_Historical!Q229</f>
        <v>2.2546785879171264E-3</v>
      </c>
    </row>
    <row r="229" spans="2:2">
      <c r="B229" s="88">
        <f>Bond_Historical!Q230</f>
        <v>-1.771895616470776E-3</v>
      </c>
    </row>
    <row r="230" spans="2:2">
      <c r="B230" s="88">
        <f>Bond_Historical!Q231</f>
        <v>1.174129917050628E-3</v>
      </c>
    </row>
    <row r="231" spans="2:2">
      <c r="B231" s="88">
        <f>Bond_Historical!Q232</f>
        <v>1.7054873375211743E-3</v>
      </c>
    </row>
    <row r="232" spans="2:2">
      <c r="B232" s="88">
        <f>Bond_Historical!Q233</f>
        <v>1.675531606261924E-3</v>
      </c>
    </row>
    <row r="233" spans="2:2">
      <c r="B233" s="88">
        <f>Bond_Historical!Q234</f>
        <v>-7.9987268851286269E-4</v>
      </c>
    </row>
    <row r="234" spans="2:2">
      <c r="B234" s="88">
        <f>Bond_Historical!Q235</f>
        <v>-1.0817980892029451E-3</v>
      </c>
    </row>
    <row r="235" spans="2:2">
      <c r="B235" s="88">
        <f>Bond_Historical!Q236</f>
        <v>-2.766656092012263E-3</v>
      </c>
    </row>
    <row r="236" spans="2:2">
      <c r="B236" s="88">
        <f>Bond_Historical!Q237</f>
        <v>5.9917256773463455E-3</v>
      </c>
    </row>
    <row r="237" spans="2:2">
      <c r="B237" s="88">
        <f>Bond_Historical!Q238</f>
        <v>-1.8302135256963036E-3</v>
      </c>
    </row>
    <row r="238" spans="2:2">
      <c r="B238" s="88">
        <f>Bond_Historical!Q239</f>
        <v>-1.1445319674730544E-3</v>
      </c>
    </row>
    <row r="239" spans="2:2">
      <c r="B239" s="88">
        <f>Bond_Historical!Q240</f>
        <v>-1.045781969914873E-3</v>
      </c>
    </row>
    <row r="240" spans="2:2">
      <c r="B240" s="88">
        <f>Bond_Historical!Q241</f>
        <v>2.8148416423336695E-4</v>
      </c>
    </row>
    <row r="241" spans="2:2">
      <c r="B241" s="88">
        <f>Bond_Historical!Q242</f>
        <v>-2.6238255201515637E-4</v>
      </c>
    </row>
    <row r="242" spans="2:2">
      <c r="B242" s="88">
        <f>Bond_Historical!Q243</f>
        <v>2.9983512571555779E-3</v>
      </c>
    </row>
    <row r="243" spans="2:2">
      <c r="B243" s="88">
        <f>Bond_Historical!Q244</f>
        <v>-4.4471085441883402E-3</v>
      </c>
    </row>
    <row r="244" spans="2:2">
      <c r="B244" s="88">
        <f>Bond_Historical!Q245</f>
        <v>4.7144459612092097E-3</v>
      </c>
    </row>
    <row r="245" spans="2:2">
      <c r="B245" s="88">
        <f>Bond_Historical!Q246</f>
        <v>-2.1799987047300007E-3</v>
      </c>
    </row>
    <row r="246" spans="2:2">
      <c r="B246" s="88">
        <f>Bond_Historical!Q247</f>
        <v>-1.3857977356439069E-4</v>
      </c>
    </row>
    <row r="247" spans="2:2">
      <c r="B247" s="88">
        <f>Bond_Historical!Q248</f>
        <v>-1.2183050354997301E-3</v>
      </c>
    </row>
    <row r="248" spans="2:2">
      <c r="B248" s="88">
        <f>Bond_Historical!Q249</f>
        <v>7.8522015394728861E-4</v>
      </c>
    </row>
    <row r="249" spans="2:2">
      <c r="B249" s="88">
        <f>Bond_Historical!Q250</f>
        <v>-6.600813454206863E-5</v>
      </c>
    </row>
    <row r="250" spans="2:2">
      <c r="B250" s="88">
        <f>Bond_Historical!Q251</f>
        <v>-2.6703882230419282E-4</v>
      </c>
    </row>
    <row r="251" spans="2:2">
      <c r="B251" s="88">
        <f>Bond_Historical!Q252</f>
        <v>1.0646222211924581E-3</v>
      </c>
    </row>
    <row r="252" spans="2:2">
      <c r="B252" s="88">
        <f>Bond_Historical!Q253</f>
        <v>1.1187455797114167E-3</v>
      </c>
    </row>
    <row r="253" spans="2:2">
      <c r="B253" s="88">
        <f>Bond_Historical!Q254</f>
        <v>1.2056701595656413E-3</v>
      </c>
    </row>
    <row r="254" spans="2:2">
      <c r="B254" s="88">
        <f>Bond_Historical!Q255</f>
        <v>3.8063370498213822E-4</v>
      </c>
    </row>
    <row r="255" spans="2:2">
      <c r="B255" s="88">
        <f>Bond_Historical!Q256</f>
        <v>-2.239231034776976E-3</v>
      </c>
    </row>
    <row r="256" spans="2:2">
      <c r="B256" s="88">
        <f>Bond_Historical!Q257</f>
        <v>2.1177834938536752E-3</v>
      </c>
    </row>
    <row r="257" spans="2:2">
      <c r="B257" s="88">
        <f>Bond_Historical!Q258</f>
        <v>3.7214953581691723E-3</v>
      </c>
    </row>
    <row r="258" spans="2:2">
      <c r="B258" s="88">
        <f>Bond_Historical!Q259</f>
        <v>-1.6592350148387431E-3</v>
      </c>
    </row>
    <row r="259" spans="2:2">
      <c r="B259" s="88">
        <f>Bond_Historical!Q260</f>
        <v>-1.4937773349029538E-3</v>
      </c>
    </row>
    <row r="260" spans="2:2">
      <c r="B260" s="88">
        <f>Bond_Historical!Q261</f>
        <v>-1.2337944643973009E-3</v>
      </c>
    </row>
    <row r="261" spans="2:2">
      <c r="B261" s="88">
        <f>Bond_Historical!Q262</f>
        <v>2.0751403828087583E-3</v>
      </c>
    </row>
    <row r="262" spans="2:2">
      <c r="B262" s="88">
        <f>Bond_Historical!Q263</f>
        <v>2.0288929936077694E-3</v>
      </c>
    </row>
    <row r="263" spans="2:2">
      <c r="B263" s="88">
        <f>Bond_Historical!Q264</f>
        <v>-1.1187238572380514E-3</v>
      </c>
    </row>
    <row r="264" spans="2:2">
      <c r="B264" s="88">
        <f>Bond_Historical!Q265</f>
        <v>1.2718180036386303E-3</v>
      </c>
    </row>
    <row r="265" spans="2:2">
      <c r="B265" s="88">
        <f>Bond_Historical!Q266</f>
        <v>1.6222534292959592E-3</v>
      </c>
    </row>
    <row r="266" spans="2:2">
      <c r="B266" s="88">
        <f>Bond_Historical!Q267</f>
        <v>1.1941957489771007E-4</v>
      </c>
    </row>
    <row r="267" spans="2:2">
      <c r="B267" s="88">
        <f>Bond_Historical!Q268</f>
        <v>-7.2999770862487256E-4</v>
      </c>
    </row>
    <row r="268" spans="2:2">
      <c r="B268" s="88">
        <f>Bond_Historical!Q269</f>
        <v>3.4837339086138367E-3</v>
      </c>
    </row>
    <row r="269" spans="2:2">
      <c r="B269" s="88">
        <f>Bond_Historical!Q270</f>
        <v>4.1862161461746027E-4</v>
      </c>
    </row>
    <row r="270" spans="2:2">
      <c r="B270" s="88">
        <f>Bond_Historical!Q271</f>
        <v>1.6546787175141366E-3</v>
      </c>
    </row>
    <row r="271" spans="2:2">
      <c r="B271" s="88">
        <f>Bond_Historical!Q272</f>
        <v>1.8474836325458762E-3</v>
      </c>
    </row>
    <row r="272" spans="2:2">
      <c r="B272" s="88">
        <f>Bond_Historical!Q273</f>
        <v>3.0470231103798999E-3</v>
      </c>
    </row>
    <row r="273" spans="2:2">
      <c r="B273" s="88">
        <f>Bond_Historical!Q274</f>
        <v>-1.2750460703281688E-3</v>
      </c>
    </row>
    <row r="274" spans="2:2">
      <c r="B274" s="88">
        <f>Bond_Historical!Q275</f>
        <v>2.9497598015578576E-3</v>
      </c>
    </row>
    <row r="275" spans="2:2">
      <c r="B275" s="88">
        <f>Bond_Historical!Q276</f>
        <v>2.4570339412172116E-4</v>
      </c>
    </row>
    <row r="276" spans="2:2">
      <c r="B276" s="88">
        <f>Bond_Historical!Q277</f>
        <v>2.8833286464401741E-3</v>
      </c>
    </row>
    <row r="277" spans="2:2">
      <c r="B277" s="88">
        <f>Bond_Historical!Q278</f>
        <v>-6.7407759499030597E-4</v>
      </c>
    </row>
    <row r="278" spans="2:2">
      <c r="B278" s="88">
        <f>Bond_Historical!Q279</f>
        <v>-3.2793421638376906E-3</v>
      </c>
    </row>
    <row r="279" spans="2:2">
      <c r="B279" s="88">
        <f>Bond_Historical!Q280</f>
        <v>-1.4589888700204591E-3</v>
      </c>
    </row>
    <row r="280" spans="2:2">
      <c r="B280" s="88">
        <f>Bond_Historical!Q281</f>
        <v>3.7354452521700304E-4</v>
      </c>
    </row>
    <row r="281" spans="2:2">
      <c r="B281" s="88">
        <f>Bond_Historical!Q282</f>
        <v>3.1157403005262693E-3</v>
      </c>
    </row>
    <row r="282" spans="2:2">
      <c r="B282" s="88">
        <f>Bond_Historical!Q283</f>
        <v>1.6425245538831655E-3</v>
      </c>
    </row>
    <row r="283" spans="2:2">
      <c r="B283" s="88">
        <f>Bond_Historical!Q284</f>
        <v>-1.3139750333291955E-3</v>
      </c>
    </row>
    <row r="284" spans="2:2">
      <c r="B284" s="88">
        <f>Bond_Historical!Q285</f>
        <v>-1.0351825771355763E-3</v>
      </c>
    </row>
    <row r="285" spans="2:2">
      <c r="B285" s="88">
        <f>Bond_Historical!Q286</f>
        <v>2.6417398292778976E-4</v>
      </c>
    </row>
    <row r="286" spans="2:2">
      <c r="B286" s="88">
        <f>Bond_Historical!Q287</f>
        <v>1.4482817618101959E-3</v>
      </c>
    </row>
    <row r="287" spans="2:2">
      <c r="B287" s="88">
        <f>Bond_Historical!Q288</f>
        <v>1.7579608371694128E-3</v>
      </c>
    </row>
    <row r="288" spans="2:2">
      <c r="B288" s="88">
        <f>Bond_Historical!Q289</f>
        <v>-5.2661536295558E-4</v>
      </c>
    </row>
    <row r="289" spans="2:2">
      <c r="B289" s="88">
        <f>Bond_Historical!Q290</f>
        <v>2.7317507666091367E-3</v>
      </c>
    </row>
    <row r="290" spans="2:2">
      <c r="B290" s="88">
        <f>Bond_Historical!Q291</f>
        <v>2.305786477550188E-3</v>
      </c>
    </row>
    <row r="291" spans="2:2">
      <c r="B291" s="88">
        <f>Bond_Historical!Q292</f>
        <v>2.9373440112598227E-3</v>
      </c>
    </row>
    <row r="292" spans="2:2">
      <c r="B292" s="88">
        <f>Bond_Historical!Q293</f>
        <v>1.4412125963580861E-3</v>
      </c>
    </row>
    <row r="293" spans="2:2">
      <c r="B293" s="88">
        <f>Bond_Historical!Q294</f>
        <v>-1.6765675449293496E-3</v>
      </c>
    </row>
    <row r="294" spans="2:2">
      <c r="B294" s="88">
        <f>Bond_Historical!Q295</f>
        <v>-4.8302875545023257E-4</v>
      </c>
    </row>
    <row r="295" spans="2:2">
      <c r="B295" s="88">
        <f>Bond_Historical!Q296</f>
        <v>7.3945258607175145E-3</v>
      </c>
    </row>
    <row r="296" spans="2:2">
      <c r="B296" s="88">
        <f>Bond_Historical!Q297</f>
        <v>-6.2363926631261643E-4</v>
      </c>
    </row>
    <row r="297" spans="2:2">
      <c r="B297" s="88">
        <f>Bond_Historical!Q298</f>
        <v>8.0606805721813168E-3</v>
      </c>
    </row>
    <row r="298" spans="2:2">
      <c r="B298" s="88">
        <f>Bond_Historical!Q299</f>
        <v>-2.6342726360598198E-4</v>
      </c>
    </row>
    <row r="299" spans="2:2">
      <c r="B299" s="88">
        <f>Bond_Historical!Q300</f>
        <v>2.5894803185025224E-3</v>
      </c>
    </row>
    <row r="300" spans="2:2">
      <c r="B300" s="88">
        <f>Bond_Historical!Q301</f>
        <v>8.2759220596474638E-3</v>
      </c>
    </row>
    <row r="301" spans="2:2">
      <c r="B301" s="88">
        <f>Bond_Historical!Q302</f>
        <v>-6.7227074056334258E-3</v>
      </c>
    </row>
    <row r="302" spans="2:2">
      <c r="B302" s="88">
        <f>Bond_Historical!Q303</f>
        <v>-1.7123291041184072E-2</v>
      </c>
    </row>
    <row r="303" spans="2:2">
      <c r="B303" s="88">
        <f>Bond_Historical!Q304</f>
        <v>-1.9404504380783255E-2</v>
      </c>
    </row>
    <row r="304" spans="2:2">
      <c r="B304" s="88">
        <f>Bond_Historical!Q305</f>
        <v>-3.7988031013222283E-2</v>
      </c>
    </row>
    <row r="305" spans="2:2">
      <c r="B305" s="88">
        <f>Bond_Historical!Q306</f>
        <v>2.4030529958060633E-2</v>
      </c>
    </row>
    <row r="306" spans="2:2">
      <c r="B306" s="88">
        <f>Bond_Historical!Q307</f>
        <v>1.4105246719488419E-3</v>
      </c>
    </row>
    <row r="307" spans="2:2">
      <c r="B307" s="88">
        <f>Bond_Historical!Q308</f>
        <v>-2.7434953481969584E-2</v>
      </c>
    </row>
    <row r="308" spans="2:2">
      <c r="B308" s="88">
        <f>Bond_Historical!Q309</f>
        <v>-3.6607765370943651E-2</v>
      </c>
    </row>
    <row r="309" spans="2:2">
      <c r="B309" s="88">
        <f>Bond_Historical!Q310</f>
        <v>-1.6254882228326585E-2</v>
      </c>
    </row>
    <row r="310" spans="2:2">
      <c r="B310" s="88">
        <f>Bond_Historical!Q311</f>
        <v>1.8181326821593794E-2</v>
      </c>
    </row>
    <row r="311" spans="2:2">
      <c r="B311" s="88">
        <f>Bond_Historical!Q312</f>
        <v>3.8092450198382741E-2</v>
      </c>
    </row>
    <row r="312" spans="2:2">
      <c r="B312" s="88">
        <f>Bond_Historical!Q313</f>
        <v>9.2121908604946828E-3</v>
      </c>
    </row>
    <row r="313" spans="2:2">
      <c r="B313" s="88">
        <f>Bond_Historical!Q314</f>
        <v>2.3952475397557727E-2</v>
      </c>
    </row>
    <row r="314" spans="2:2">
      <c r="B314" s="88">
        <f>Bond_Historical!Q315</f>
        <v>5.1119055518997602E-3</v>
      </c>
    </row>
    <row r="315" spans="2:2">
      <c r="B315" s="88">
        <f>Bond_Historical!Q316</f>
        <v>2.5620044256658612E-3</v>
      </c>
    </row>
    <row r="316" spans="2:2">
      <c r="B316" s="88">
        <f>Bond_Historical!Q317</f>
        <v>2.3421993149730898E-3</v>
      </c>
    </row>
    <row r="317" spans="2:2">
      <c r="B317" s="88">
        <f>Bond_Historical!Q318</f>
        <v>-3.3635919834210676E-3</v>
      </c>
    </row>
    <row r="318" spans="2:2">
      <c r="B318" s="88">
        <f>Bond_Historical!Q319</f>
        <v>-5.515109439083574E-3</v>
      </c>
    </row>
    <row r="319" spans="2:2">
      <c r="B319" s="88">
        <f>Bond_Historical!Q320</f>
        <v>1.6402184858454595E-3</v>
      </c>
    </row>
    <row r="320" spans="2:2">
      <c r="B320" s="88">
        <f>Bond_Historical!Q321</f>
        <v>-7.3058158297195674E-4</v>
      </c>
    </row>
    <row r="321" spans="2:2">
      <c r="B321" s="88">
        <f>Bond_Historical!Q322</f>
        <v>8.213237186975279E-3</v>
      </c>
    </row>
    <row r="322" spans="2:2">
      <c r="B322" s="88">
        <f>Bond_Historical!Q323</f>
        <v>1.1764833338759164E-3</v>
      </c>
    </row>
    <row r="323" spans="2:2">
      <c r="B323" s="88">
        <f>Bond_Historical!Q324</f>
        <v>5.8524526539120306E-3</v>
      </c>
    </row>
    <row r="324" spans="2:2">
      <c r="B324" s="88">
        <f>Bond_Historical!Q325</f>
        <v>1.9397181945829674E-2</v>
      </c>
    </row>
    <row r="325" spans="2:2">
      <c r="B325" s="88">
        <f>Bond_Historical!Q326</f>
        <v>-4.8144641705251236E-3</v>
      </c>
    </row>
    <row r="326" spans="2:2">
      <c r="B326" s="88">
        <f>Bond_Historical!Q327</f>
        <v>-6.4951877528524841E-4</v>
      </c>
    </row>
    <row r="327" spans="2:2">
      <c r="B327" s="88">
        <f>Bond_Historical!Q328</f>
        <v>5.0494991477468276E-3</v>
      </c>
    </row>
    <row r="328" spans="2:2">
      <c r="B328" s="88">
        <f>Bond_Historical!Q329</f>
        <v>-1.3254489202278892E-3</v>
      </c>
    </row>
    <row r="329" spans="2:2">
      <c r="B329" s="88">
        <f>Bond_Historical!Q330</f>
        <v>-9.2934363085950332E-5</v>
      </c>
    </row>
    <row r="330" spans="2:2">
      <c r="B330" s="88">
        <f>Bond_Historical!Q331</f>
        <v>-2.1540624989989025E-3</v>
      </c>
    </row>
    <row r="331" spans="2:2">
      <c r="B331" s="88">
        <f>Bond_Historical!Q332</f>
        <v>-2.546059480625307E-4</v>
      </c>
    </row>
    <row r="332" spans="2:2">
      <c r="B332" s="88">
        <f>Bond_Historical!Q333</f>
        <v>-6.5259511629050019E-4</v>
      </c>
    </row>
    <row r="333" spans="2:2">
      <c r="B333" s="88">
        <f>Bond_Historical!Q334</f>
        <v>1.9615614897336513E-3</v>
      </c>
    </row>
    <row r="334" spans="2:2">
      <c r="B334" s="88">
        <f>Bond_Historical!Q335</f>
        <v>-7.686052417153642E-4</v>
      </c>
    </row>
    <row r="335" spans="2:2">
      <c r="B335" s="88">
        <f>Bond_Historical!Q336</f>
        <v>-4.5980676597277125E-3</v>
      </c>
    </row>
    <row r="336" spans="2:2">
      <c r="B336" s="88">
        <f>Bond_Historical!Q337</f>
        <v>2.3477983940443817E-3</v>
      </c>
    </row>
    <row r="337" spans="2:2">
      <c r="B337" s="88">
        <f>Bond_Historical!Q338</f>
        <v>1.5890958553970191E-3</v>
      </c>
    </row>
    <row r="338" spans="2:2">
      <c r="B338" s="88">
        <f>Bond_Historical!Q339</f>
        <v>-3.5323522449761903E-3</v>
      </c>
    </row>
    <row r="339" spans="2:2">
      <c r="B339" s="88">
        <f>Bond_Historical!Q340</f>
        <v>-4.1472216398580689E-4</v>
      </c>
    </row>
    <row r="340" spans="2:2">
      <c r="B340" s="88">
        <f>Bond_Historical!Q341</f>
        <v>1.0345738185715432E-3</v>
      </c>
    </row>
    <row r="341" spans="2:2">
      <c r="B341" s="88">
        <f>Bond_Historical!Q342</f>
        <v>-4.7552836107232478E-4</v>
      </c>
    </row>
    <row r="342" spans="2:2">
      <c r="B342" s="88">
        <f>Bond_Historical!Q343</f>
        <v>-6.0686855819275191E-3</v>
      </c>
    </row>
    <row r="343" spans="2:2">
      <c r="B343" s="88">
        <f>Bond_Historical!Q344</f>
        <v>3.2525591681069302E-3</v>
      </c>
    </row>
    <row r="344" spans="2:2">
      <c r="B344" s="88">
        <f>Bond_Historical!Q345</f>
        <v>-2.8789803015569358E-3</v>
      </c>
    </row>
    <row r="345" spans="2:2">
      <c r="B345" s="88">
        <f>Bond_Historical!Q346</f>
        <v>-4.4055431739985062E-3</v>
      </c>
    </row>
    <row r="346" spans="2:2">
      <c r="B346" s="88">
        <f>Bond_Historical!Q347</f>
        <v>4.6610657011719233E-3</v>
      </c>
    </row>
    <row r="347" spans="2:2">
      <c r="B347" s="88">
        <f>Bond_Historical!Q348</f>
        <v>1.9274038463624565E-3</v>
      </c>
    </row>
    <row r="348" spans="2:2">
      <c r="B348" s="88">
        <f>Bond_Historical!Q349</f>
        <v>4.22661969490258E-3</v>
      </c>
    </row>
    <row r="349" spans="2:2">
      <c r="B349" s="88">
        <f>Bond_Historical!Q350</f>
        <v>1.5132008468589509E-3</v>
      </c>
    </row>
    <row r="350" spans="2:2">
      <c r="B350" s="88">
        <f>Bond_Historical!Q351</f>
        <v>1.220099439017826E-4</v>
      </c>
    </row>
    <row r="351" spans="2:2">
      <c r="B351" s="88">
        <f>Bond_Historical!Q352</f>
        <v>1.1364942006161277E-3</v>
      </c>
    </row>
    <row r="352" spans="2:2">
      <c r="B352" s="88">
        <f>Bond_Historical!Q353</f>
        <v>4.8161765988316623E-3</v>
      </c>
    </row>
    <row r="353" spans="2:2">
      <c r="B353" s="88">
        <f>Bond_Historical!Q354</f>
        <v>4.6026686040376644E-4</v>
      </c>
    </row>
    <row r="354" spans="2:2">
      <c r="B354" s="88">
        <f>Bond_Historical!Q355</f>
        <v>7.2811367835605803E-4</v>
      </c>
    </row>
    <row r="355" spans="2:2">
      <c r="B355" s="88">
        <f>Bond_Historical!Q356</f>
        <v>-1.3157487745184592E-3</v>
      </c>
    </row>
    <row r="356" spans="2:2">
      <c r="B356" s="88">
        <f>Bond_Historical!Q357</f>
        <v>1.6993305459718023E-3</v>
      </c>
    </row>
    <row r="357" spans="2:2">
      <c r="B357" s="88">
        <f>Bond_Historical!Q358</f>
        <v>6.6753163896658631E-5</v>
      </c>
    </row>
    <row r="358" spans="2:2">
      <c r="B358" s="88">
        <f>Bond_Historical!Q359</f>
        <v>3.478945180181285E-3</v>
      </c>
    </row>
    <row r="359" spans="2:2">
      <c r="B359" s="88">
        <f>Bond_Historical!Q360</f>
        <v>-4.4171481197880923E-4</v>
      </c>
    </row>
    <row r="360" spans="2:2">
      <c r="B360" s="88">
        <f>Bond_Historical!Q361</f>
        <v>8.7713559301950039E-4</v>
      </c>
    </row>
    <row r="361" spans="2:2">
      <c r="B361" s="88">
        <f>Bond_Historical!Q362</f>
        <v>-1.9819114346107101E-3</v>
      </c>
    </row>
    <row r="362" spans="2:2">
      <c r="B362" s="88">
        <f>Bond_Historical!Q363</f>
        <v>-2.7682244302537095E-3</v>
      </c>
    </row>
    <row r="363" spans="2:2">
      <c r="B363" s="88">
        <f>Bond_Historical!Q364</f>
        <v>9.880263097688908E-4</v>
      </c>
    </row>
    <row r="364" spans="2:2">
      <c r="B364" s="88">
        <f>Bond_Historical!Q365</f>
        <v>1.4446659084505283E-3</v>
      </c>
    </row>
    <row r="365" spans="2:2">
      <c r="B365" s="88">
        <f>Bond_Historical!Q366</f>
        <v>1.0489188880757458E-3</v>
      </c>
    </row>
    <row r="366" spans="2:2">
      <c r="B366" s="88">
        <f>Bond_Historical!Q367</f>
        <v>4.7004397101339974E-3</v>
      </c>
    </row>
    <row r="367" spans="2:2">
      <c r="B367" s="88">
        <f>Bond_Historical!Q368</f>
        <v>-3.4605220063906404E-3</v>
      </c>
    </row>
    <row r="368" spans="2:2">
      <c r="B368" s="88">
        <f>Bond_Historical!Q369</f>
        <v>1.3622130653690792E-3</v>
      </c>
    </row>
    <row r="369" spans="2:2">
      <c r="B369" s="88">
        <f>Bond_Historical!Q370</f>
        <v>5.4915541176965635E-3</v>
      </c>
    </row>
    <row r="370" spans="2:2">
      <c r="B370" s="88">
        <f>Bond_Historical!Q371</f>
        <v>-2.0989277619011103E-3</v>
      </c>
    </row>
    <row r="371" spans="2:2">
      <c r="B371" s="88">
        <f>Bond_Historical!Q372</f>
        <v>-5.7749682587425401E-4</v>
      </c>
    </row>
    <row r="372" spans="2:2">
      <c r="B372" s="88">
        <f>Bond_Historical!Q373</f>
        <v>1.8055526895666689E-3</v>
      </c>
    </row>
    <row r="373" spans="2:2">
      <c r="B373" s="88">
        <f>Bond_Historical!Q374</f>
        <v>5.1204997456190176E-4</v>
      </c>
    </row>
    <row r="374" spans="2:2">
      <c r="B374" s="88">
        <f>Bond_Historical!Q375</f>
        <v>-2.5477870821184496E-4</v>
      </c>
    </row>
    <row r="375" spans="2:2">
      <c r="B375" s="88">
        <f>Bond_Historical!Q376</f>
        <v>-7.8122453649328574E-4</v>
      </c>
    </row>
    <row r="376" spans="2:2">
      <c r="B376" s="88">
        <f>Bond_Historical!Q377</f>
        <v>-4.3151579139300163E-4</v>
      </c>
    </row>
    <row r="377" spans="2:2">
      <c r="B377" s="88">
        <f>Bond_Historical!Q378</f>
        <v>8.5894099821796357E-4</v>
      </c>
    </row>
    <row r="378" spans="2:2">
      <c r="B378" s="88">
        <f>Bond_Historical!Q379</f>
        <v>1.2714443960539486E-3</v>
      </c>
    </row>
    <row r="379" spans="2:2">
      <c r="B379" s="88">
        <f>Bond_Historical!Q380</f>
        <v>1.9604229255370713E-3</v>
      </c>
    </row>
    <row r="380" spans="2:2">
      <c r="B380" s="88">
        <f>Bond_Historical!Q381</f>
        <v>8.1180860811417416E-4</v>
      </c>
    </row>
    <row r="381" spans="2:2">
      <c r="B381" s="88">
        <f>Bond_Historical!Q382</f>
        <v>1.2242343537827377E-3</v>
      </c>
    </row>
    <row r="382" spans="2:2">
      <c r="B382" s="88">
        <f>Bond_Historical!Q383</f>
        <v>2.2643983494620157E-3</v>
      </c>
    </row>
    <row r="383" spans="2:2">
      <c r="B383" s="88">
        <f>Bond_Historical!Q384</f>
        <v>-1.1322651632033953E-4</v>
      </c>
    </row>
    <row r="384" spans="2:2">
      <c r="B384" s="88">
        <f>Bond_Historical!Q385</f>
        <v>1.7686518978990643E-3</v>
      </c>
    </row>
    <row r="385" spans="2:2">
      <c r="B385" s="88">
        <f>Bond_Historical!Q386</f>
        <v>-8.668573912785025E-4</v>
      </c>
    </row>
    <row r="386" spans="2:2">
      <c r="B386" s="88">
        <f>Bond_Historical!Q387</f>
        <v>3.5805534887169547E-3</v>
      </c>
    </row>
    <row r="387" spans="2:2">
      <c r="B387" s="88">
        <f>Bond_Historical!Q388</f>
        <v>-1.1578349395532945E-3</v>
      </c>
    </row>
    <row r="388" spans="2:2">
      <c r="B388" s="88">
        <f>Bond_Historical!Q389</f>
        <v>-5.267942259036992E-4</v>
      </c>
    </row>
    <row r="389" spans="2:2">
      <c r="B389" s="88">
        <f>Bond_Historical!Q390</f>
        <v>2.5280571186582284E-3</v>
      </c>
    </row>
    <row r="390" spans="2:2">
      <c r="B390" s="88">
        <f>Bond_Historical!Q391</f>
        <v>5.6251349783219176E-4</v>
      </c>
    </row>
    <row r="391" spans="2:2">
      <c r="B391" s="88">
        <f>Bond_Historical!Q392</f>
        <v>1.5042977664494761E-3</v>
      </c>
    </row>
    <row r="392" spans="2:2">
      <c r="B392" s="88">
        <f>Bond_Historical!Q393</f>
        <v>1.2726812784242592E-3</v>
      </c>
    </row>
    <row r="393" spans="2:2">
      <c r="B393" s="88">
        <f>Bond_Historical!Q394</f>
        <v>1.5034758009711752E-3</v>
      </c>
    </row>
    <row r="394" spans="2:2">
      <c r="B394" s="88">
        <f>Bond_Historical!Q395</f>
        <v>9.3236315374324867E-4</v>
      </c>
    </row>
    <row r="395" spans="2:2">
      <c r="B395" s="88">
        <f>Bond_Historical!Q396</f>
        <v>1.5897132770878258E-3</v>
      </c>
    </row>
    <row r="396" spans="2:2">
      <c r="B396" s="88">
        <f>Bond_Historical!Q397</f>
        <v>1.0694349569723394E-3</v>
      </c>
    </row>
    <row r="397" spans="2:2">
      <c r="B397" s="88">
        <f>Bond_Historical!Q398</f>
        <v>-6.7224415353940646E-4</v>
      </c>
    </row>
    <row r="398" spans="2:2">
      <c r="B398" s="88">
        <f>Bond_Historical!Q399</f>
        <v>-1.598908770209486E-3</v>
      </c>
    </row>
    <row r="399" spans="2:2">
      <c r="B399" s="88">
        <f>Bond_Historical!Q400</f>
        <v>5.7493959243861401E-4</v>
      </c>
    </row>
    <row r="400" spans="2:2">
      <c r="B400" s="88">
        <f>Bond_Historical!Q401</f>
        <v>2.3557831914803682E-3</v>
      </c>
    </row>
    <row r="401" spans="2:2">
      <c r="B401" s="88">
        <f>Bond_Historical!Q402</f>
        <v>5.0064820710179342E-4</v>
      </c>
    </row>
    <row r="402" spans="2:2">
      <c r="B402" s="88">
        <f>Bond_Historical!Q403</f>
        <v>8.5655155845959128E-4</v>
      </c>
    </row>
    <row r="403" spans="2:2">
      <c r="B403" s="88">
        <f>Bond_Historical!Q404</f>
        <v>3.6426572833666594E-4</v>
      </c>
    </row>
    <row r="404" spans="2:2">
      <c r="B404" s="88">
        <f>Bond_Historical!Q405</f>
        <v>2.6029712012607263E-3</v>
      </c>
    </row>
    <row r="405" spans="2:2">
      <c r="B405" s="88">
        <f>Bond_Historical!Q406</f>
        <v>-1.4136138523259754E-3</v>
      </c>
    </row>
    <row r="406" spans="2:2">
      <c r="B406" s="88">
        <f>Bond_Historical!Q407</f>
        <v>2.2582235032617172E-3</v>
      </c>
    </row>
    <row r="407" spans="2:2">
      <c r="B407" s="88">
        <f>Bond_Historical!Q408</f>
        <v>-1.7064604617433919E-3</v>
      </c>
    </row>
    <row r="408" spans="2:2">
      <c r="B408" s="88">
        <f>Bond_Historical!Q409</f>
        <v>-1.1872183317194636E-3</v>
      </c>
    </row>
    <row r="409" spans="2:2">
      <c r="B409" s="88">
        <f>Bond_Historical!Q410</f>
        <v>-4.0049965204643637E-3</v>
      </c>
    </row>
    <row r="410" spans="2:2">
      <c r="B410" s="88">
        <f>Bond_Historical!Q411</f>
        <v>-1.8773416534510947E-3</v>
      </c>
    </row>
    <row r="411" spans="2:2">
      <c r="B411" s="88">
        <f>Bond_Historical!Q412</f>
        <v>-4.7769588262261175E-3</v>
      </c>
    </row>
    <row r="412" spans="2:2">
      <c r="B412" s="88">
        <f>Bond_Historical!Q413</f>
        <v>-1.9894635975383538E-3</v>
      </c>
    </row>
    <row r="413" spans="2:2">
      <c r="B413" s="88">
        <f>Bond_Historical!Q414</f>
        <v>1.2374007314461402E-3</v>
      </c>
    </row>
    <row r="414" spans="2:2">
      <c r="B414" s="88">
        <f>Bond_Historical!Q415</f>
        <v>1.8440316069244468E-3</v>
      </c>
    </row>
    <row r="415" spans="2:2">
      <c r="B415" s="88">
        <f>Bond_Historical!Q416</f>
        <v>-1.8067668110065399E-3</v>
      </c>
    </row>
    <row r="416" spans="2:2">
      <c r="B416" s="88">
        <f>Bond_Historical!Q417</f>
        <v>1.7533288570005762E-3</v>
      </c>
    </row>
    <row r="417" spans="2:2">
      <c r="B417" s="88">
        <f>Bond_Historical!Q418</f>
        <v>1.4903392558148663E-3</v>
      </c>
    </row>
    <row r="418" spans="2:2">
      <c r="B418" s="88">
        <f>Bond_Historical!Q419</f>
        <v>-6.1733394905946217E-4</v>
      </c>
    </row>
    <row r="419" spans="2:2">
      <c r="B419" s="88">
        <f>Bond_Historical!Q420</f>
        <v>-2.6691380835670141E-3</v>
      </c>
    </row>
    <row r="420" spans="2:2">
      <c r="B420" s="88">
        <f>Bond_Historical!Q421</f>
        <v>-1.4357255508411822E-4</v>
      </c>
    </row>
    <row r="421" spans="2:2">
      <c r="B421" s="88">
        <f>Bond_Historical!Q422</f>
        <v>-4.7992240075134945E-3</v>
      </c>
    </row>
    <row r="422" spans="2:2">
      <c r="B422" s="88">
        <f>Bond_Historical!Q423</f>
        <v>1.6202252778080338E-3</v>
      </c>
    </row>
    <row r="423" spans="2:2">
      <c r="B423" s="88">
        <f>Bond_Historical!Q424</f>
        <v>2.5645214046716141E-3</v>
      </c>
    </row>
    <row r="424" spans="2:2">
      <c r="B424" s="88">
        <f>Bond_Historical!Q425</f>
        <v>3.6205010780472348E-3</v>
      </c>
    </row>
    <row r="425" spans="2:2">
      <c r="B425" s="88">
        <f>Bond_Historical!Q426</f>
        <v>2.2968607942301807E-3</v>
      </c>
    </row>
    <row r="426" spans="2:2">
      <c r="B426" s="88">
        <f>Bond_Historical!Q427</f>
        <v>-6.0724864401542737E-4</v>
      </c>
    </row>
    <row r="427" spans="2:2">
      <c r="B427" s="88">
        <f>Bond_Historical!Q428</f>
        <v>-6.3506900305683161E-3</v>
      </c>
    </row>
    <row r="428" spans="2:2">
      <c r="B428" s="88">
        <f>Bond_Historical!Q429</f>
        <v>1.0694084838734131E-3</v>
      </c>
    </row>
    <row r="429" spans="2:2">
      <c r="B429" s="88">
        <f>Bond_Historical!Q430</f>
        <v>7.1456608686603225E-5</v>
      </c>
    </row>
    <row r="430" spans="2:2">
      <c r="B430" s="88">
        <f>Bond_Historical!Q431</f>
        <v>5.8915987276767542E-4</v>
      </c>
    </row>
    <row r="431" spans="2:2">
      <c r="B431" s="88">
        <f>Bond_Historical!Q432</f>
        <v>7.1619843045470533E-4</v>
      </c>
    </row>
    <row r="432" spans="2:2">
      <c r="B432" s="88">
        <f>Bond_Historical!Q433</f>
        <v>7.2337691316524803E-4</v>
      </c>
    </row>
    <row r="433" spans="2:2">
      <c r="B433" s="88">
        <f>Bond_Historical!Q434</f>
        <v>4.3224672228724299E-4</v>
      </c>
    </row>
    <row r="434" spans="2:2">
      <c r="B434" s="88">
        <f>Bond_Historical!Q435</f>
        <v>-1.5522928599043788E-4</v>
      </c>
    </row>
    <row r="435" spans="2:2">
      <c r="B435" s="88">
        <f>Bond_Historical!Q436</f>
        <v>2.673443579327514E-4</v>
      </c>
    </row>
    <row r="436" spans="2:2">
      <c r="B436" s="88">
        <f>Bond_Historical!Q437</f>
        <v>-1.0911342046372645E-3</v>
      </c>
    </row>
    <row r="437" spans="2:2">
      <c r="B437" s="88">
        <f>Bond_Historical!Q438</f>
        <v>-1.0418603687047916E-4</v>
      </c>
    </row>
    <row r="438" spans="2:2">
      <c r="B438" s="88">
        <f>Bond_Historical!Q439</f>
        <v>5.1373435506007245E-4</v>
      </c>
    </row>
    <row r="439" spans="2:2">
      <c r="B439" s="88">
        <f>Bond_Historical!Q440</f>
        <v>-2.9880940611231163E-3</v>
      </c>
    </row>
    <row r="440" spans="2:2">
      <c r="B440" s="88">
        <f>Bond_Historical!Q441</f>
        <v>-5.5121090968399361E-4</v>
      </c>
    </row>
    <row r="441" spans="2:2">
      <c r="B441" s="88">
        <f>Bond_Historical!Q442</f>
        <v>-1.8687594917851392E-4</v>
      </c>
    </row>
    <row r="442" spans="2:2">
      <c r="B442" s="88">
        <f>Bond_Historical!Q443</f>
        <v>1.7968435354454137E-3</v>
      </c>
    </row>
    <row r="443" spans="2:2">
      <c r="B443" s="88">
        <f>Bond_Historical!Q444</f>
        <v>-8.1168682870380216E-5</v>
      </c>
    </row>
    <row r="444" spans="2:2">
      <c r="B444" s="88">
        <f>Bond_Historical!Q445</f>
        <v>-1.1213477835536074E-3</v>
      </c>
    </row>
    <row r="445" spans="2:2">
      <c r="B445" s="88">
        <f>Bond_Historical!Q446</f>
        <v>1.2466518403063663E-3</v>
      </c>
    </row>
    <row r="446" spans="2:2">
      <c r="B446" s="88">
        <f>Bond_Historical!Q447</f>
        <v>-5.9179946452349546E-4</v>
      </c>
    </row>
    <row r="447" spans="2:2">
      <c r="B447" s="88">
        <f>Bond_Historical!Q448</f>
        <v>-3.4024852572066295E-3</v>
      </c>
    </row>
    <row r="448" spans="2:2">
      <c r="B448" s="88">
        <f>Bond_Historical!Q449</f>
        <v>3.6504645442476751E-4</v>
      </c>
    </row>
    <row r="449" spans="2:2">
      <c r="B449" s="88">
        <f>Bond_Historical!Q450</f>
        <v>-9.6884859599747773E-4</v>
      </c>
    </row>
    <row r="450" spans="2:2">
      <c r="B450" s="88">
        <f>Bond_Historical!Q451</f>
        <v>1.7955237927441113E-3</v>
      </c>
    </row>
    <row r="451" spans="2:2">
      <c r="B451" s="88">
        <f>Bond_Historical!Q452</f>
        <v>7.8054039470879064E-4</v>
      </c>
    </row>
    <row r="452" spans="2:2">
      <c r="B452" s="88">
        <f>Bond_Historical!Q453</f>
        <v>2.5193532221276719E-3</v>
      </c>
    </row>
    <row r="453" spans="2:2">
      <c r="B453" s="88">
        <f>Bond_Historical!Q454</f>
        <v>3.8705431417719491E-4</v>
      </c>
    </row>
    <row r="454" spans="2:2">
      <c r="B454" s="88">
        <f>Bond_Historical!Q455</f>
        <v>5.4315463895935744E-4</v>
      </c>
    </row>
    <row r="455" spans="2:2">
      <c r="B455" s="88">
        <f>Bond_Historical!Q456</f>
        <v>-6.4287956645158785E-4</v>
      </c>
    </row>
    <row r="456" spans="2:2">
      <c r="B456" s="88">
        <f>Bond_Historical!Q457</f>
        <v>-7.9275251442185296E-4</v>
      </c>
    </row>
    <row r="457" spans="2:2">
      <c r="B457" s="88">
        <f>Bond_Historical!Q458</f>
        <v>-1.4002969022228447E-3</v>
      </c>
    </row>
    <row r="458" spans="2:2">
      <c r="B458" s="88">
        <f>Bond_Historical!Q459</f>
        <v>-1.554594781357044E-3</v>
      </c>
    </row>
    <row r="459" spans="2:2">
      <c r="B459" s="88">
        <f>Bond_Historical!Q460</f>
        <v>-1.1908169652739733E-3</v>
      </c>
    </row>
    <row r="460" spans="2:2">
      <c r="B460" s="88">
        <f>Bond_Historical!Q461</f>
        <v>-1.9611240686147908E-3</v>
      </c>
    </row>
    <row r="461" spans="2:2">
      <c r="B461" s="88">
        <f>Bond_Historical!Q462</f>
        <v>1.5922207229272769E-3</v>
      </c>
    </row>
    <row r="462" spans="2:2">
      <c r="B462" s="88">
        <f>Bond_Historical!Q463</f>
        <v>1.6320126611584194E-3</v>
      </c>
    </row>
    <row r="463" spans="2:2">
      <c r="B463" s="88">
        <f>Bond_Historical!Q464</f>
        <v>2.6919340725047049E-3</v>
      </c>
    </row>
    <row r="464" spans="2:2">
      <c r="B464" s="88">
        <f>Bond_Historical!Q465</f>
        <v>-2.1820364149552187E-3</v>
      </c>
    </row>
    <row r="465" spans="2:2">
      <c r="B465" s="88">
        <f>Bond_Historical!Q466</f>
        <v>-2.196683320774143E-3</v>
      </c>
    </row>
    <row r="466" spans="2:2">
      <c r="B466" s="88">
        <f>Bond_Historical!Q467</f>
        <v>-3.1191525294665501E-3</v>
      </c>
    </row>
    <row r="467" spans="2:2">
      <c r="B467" s="88">
        <f>Bond_Historical!Q468</f>
        <v>2.2974896265817802E-3</v>
      </c>
    </row>
    <row r="468" spans="2:2">
      <c r="B468" s="88">
        <f>Bond_Historical!Q469</f>
        <v>-7.974849137349911E-5</v>
      </c>
    </row>
    <row r="469" spans="2:2">
      <c r="B469" s="88">
        <f>Bond_Historical!Q470</f>
        <v>8.5541642777795749E-3</v>
      </c>
    </row>
    <row r="470" spans="2:2">
      <c r="B470" s="88">
        <f>Bond_Historical!Q471</f>
        <v>1.9409334602433297E-3</v>
      </c>
    </row>
    <row r="471" spans="2:2">
      <c r="B471" s="88">
        <f>Bond_Historical!Q472</f>
        <v>-2.4254802932115252E-3</v>
      </c>
    </row>
    <row r="472" spans="2:2">
      <c r="B472" s="88">
        <f>Bond_Historical!Q473</f>
        <v>-5.4945393395018881E-3</v>
      </c>
    </row>
    <row r="473" spans="2:2">
      <c r="B473" s="88">
        <f>Bond_Historical!Q474</f>
        <v>-1.8146248455476791E-3</v>
      </c>
    </row>
    <row r="474" spans="2:2">
      <c r="B474" s="88">
        <f>Bond_Historical!Q475</f>
        <v>1.0311614159743783E-3</v>
      </c>
    </row>
    <row r="475" spans="2:2">
      <c r="B475" s="88">
        <f>Bond_Historical!Q476</f>
        <v>3.8333752723261776E-3</v>
      </c>
    </row>
    <row r="476" spans="2:2">
      <c r="B476" s="88">
        <f>Bond_Historical!Q477</f>
        <v>5.1678729051827404E-4</v>
      </c>
    </row>
    <row r="477" spans="2:2">
      <c r="B477" s="88">
        <f>Bond_Historical!Q478</f>
        <v>9.1999074410218241E-4</v>
      </c>
    </row>
    <row r="478" spans="2:2">
      <c r="B478" s="88">
        <f>Bond_Historical!Q479</f>
        <v>2.3340384011893635E-3</v>
      </c>
    </row>
    <row r="479" spans="2:2">
      <c r="B479" s="88">
        <f>Bond_Historical!Q480</f>
        <v>1.0717711493810778E-3</v>
      </c>
    </row>
    <row r="480" spans="2:2">
      <c r="B480" s="88">
        <f>Bond_Historical!Q481</f>
        <v>2.9221761339376581E-3</v>
      </c>
    </row>
    <row r="481" spans="2:2">
      <c r="B481" s="88">
        <f>Bond_Historical!Q482</f>
        <v>7.7272093776256613E-4</v>
      </c>
    </row>
    <row r="482" spans="2:2">
      <c r="B482" s="88">
        <f>Bond_Historical!Q483</f>
        <v>1.1020264860995554E-4</v>
      </c>
    </row>
    <row r="483" spans="2:2">
      <c r="B483" s="88">
        <f>Bond_Historical!Q484</f>
        <v>-1.650701589710419E-3</v>
      </c>
    </row>
    <row r="484" spans="2:2">
      <c r="B484" s="88">
        <f>Bond_Historical!Q485</f>
        <v>9.0231216239688777E-5</v>
      </c>
    </row>
    <row r="485" spans="2:2">
      <c r="B485" s="88">
        <f>Bond_Historical!Q486</f>
        <v>2.32711452936848E-3</v>
      </c>
    </row>
    <row r="486" spans="2:2">
      <c r="B486" s="88">
        <f>Bond_Historical!Q487</f>
        <v>1.6767675867589596E-3</v>
      </c>
    </row>
    <row r="487" spans="2:2">
      <c r="B487" s="88">
        <f>Bond_Historical!Q488</f>
        <v>-3.4388587090359059E-3</v>
      </c>
    </row>
    <row r="488" spans="2:2">
      <c r="B488" s="88">
        <f>Bond_Historical!Q489</f>
        <v>-1.7552774931373523E-3</v>
      </c>
    </row>
    <row r="489" spans="2:2">
      <c r="B489" s="88">
        <f>Bond_Historical!Q490</f>
        <v>2.6964908959244407E-3</v>
      </c>
    </row>
    <row r="490" spans="2:2">
      <c r="B490" s="88">
        <f>Bond_Historical!Q491</f>
        <v>-3.4768189434238876E-3</v>
      </c>
    </row>
    <row r="491" spans="2:2">
      <c r="B491" s="88">
        <f>Bond_Historical!Q492</f>
        <v>1.5582056631373022E-3</v>
      </c>
    </row>
    <row r="492" spans="2:2">
      <c r="B492" s="88">
        <f>Bond_Historical!Q493</f>
        <v>1.8803600081630556E-4</v>
      </c>
    </row>
    <row r="493" spans="2:2">
      <c r="B493" s="88">
        <f>Bond_Historical!Q494</f>
        <v>-1.9644634720776969E-3</v>
      </c>
    </row>
    <row r="494" spans="2:2">
      <c r="B494" s="88">
        <f>Bond_Historical!Q495</f>
        <v>2.8398707729525323E-3</v>
      </c>
    </row>
    <row r="495" spans="2:2">
      <c r="B495" s="88">
        <f>Bond_Historical!Q496</f>
        <v>1.2391023069950786E-3</v>
      </c>
    </row>
    <row r="496" spans="2:2">
      <c r="B496" s="88">
        <f>Bond_Historical!Q497</f>
        <v>-6.0842162553028452E-4</v>
      </c>
    </row>
    <row r="497" spans="2:2">
      <c r="B497" s="88">
        <f>Bond_Historical!Q498</f>
        <v>7.7507041849304978E-4</v>
      </c>
    </row>
    <row r="498" spans="2:2">
      <c r="B498" s="88">
        <f>Bond_Historical!Q499</f>
        <v>-6.3152556147948961E-4</v>
      </c>
    </row>
    <row r="499" spans="2:2">
      <c r="B499" s="88">
        <f>Bond_Historical!Q500</f>
        <v>1.7822192220356319E-4</v>
      </c>
    </row>
    <row r="500" spans="2:2">
      <c r="B500" s="88">
        <f>Bond_Historical!Q501</f>
        <v>-4.5881251907567395E-4</v>
      </c>
    </row>
    <row r="501" spans="2:2">
      <c r="B501" s="88">
        <f>Bond_Historical!Q502</f>
        <v>-1.0593395024680014E-4</v>
      </c>
    </row>
    <row r="502" spans="2:2">
      <c r="B502" s="88">
        <f>Bond_Historical!Q503</f>
        <v>1.6427158616194673E-3</v>
      </c>
    </row>
    <row r="503" spans="2:2">
      <c r="B503" s="88">
        <f>Bond_Historical!Q504</f>
        <v>-4.6284315101489953E-4</v>
      </c>
    </row>
    <row r="504" spans="2:2">
      <c r="B504" s="88">
        <f>Bond_Historical!Q505</f>
        <v>1.6433403582931029E-3</v>
      </c>
    </row>
    <row r="505" spans="2:2">
      <c r="B505" s="88">
        <f>Bond_Historical!Q506</f>
        <v>3.3445184261091858E-4</v>
      </c>
    </row>
    <row r="506" spans="2:2">
      <c r="B506" s="88">
        <f>Bond_Historical!Q507</f>
        <v>1.8683087812280453E-4</v>
      </c>
    </row>
    <row r="507" spans="2:2">
      <c r="B507" s="88">
        <f>Bond_Historical!Q508</f>
        <v>7.4106092197754247E-4</v>
      </c>
    </row>
    <row r="508" spans="2:2">
      <c r="B508" s="88">
        <f>Bond_Historical!Q509</f>
        <v>-3.1374200768087248E-4</v>
      </c>
    </row>
    <row r="509" spans="2:2">
      <c r="B509" s="88">
        <f>Bond_Historical!Q510</f>
        <v>-9.0763915740841477E-4</v>
      </c>
    </row>
    <row r="510" spans="2:2">
      <c r="B510" s="88">
        <f>Bond_Historical!Q511</f>
        <v>-1.8779656545624703E-3</v>
      </c>
    </row>
    <row r="511" spans="2:2">
      <c r="B511" s="88">
        <f>Bond_Historical!Q512</f>
        <v>-5.3671079091865571E-3</v>
      </c>
    </row>
    <row r="512" spans="2:2">
      <c r="B512" s="88">
        <f>Bond_Historical!Q513</f>
        <v>-9.6248073221134813E-4</v>
      </c>
    </row>
    <row r="513" spans="2:2">
      <c r="B513" s="88">
        <f>Bond_Historical!Q514</f>
        <v>-1.3931963518341737E-3</v>
      </c>
    </row>
    <row r="514" spans="2:2">
      <c r="B514" s="88">
        <f>Bond_Historical!Q515</f>
        <v>-2.0241562800180036E-3</v>
      </c>
    </row>
    <row r="515" spans="2:2">
      <c r="B515" s="88">
        <f>Bond_Historical!Q516</f>
        <v>8.9052411804901345E-4</v>
      </c>
    </row>
    <row r="516" spans="2:2">
      <c r="B516" s="88">
        <f>Bond_Historical!Q517</f>
        <v>3.9337966409138548E-3</v>
      </c>
    </row>
    <row r="517" spans="2:2">
      <c r="B517" s="88">
        <f>Bond_Historical!Q518</f>
        <v>-2.1870730553166804E-3</v>
      </c>
    </row>
    <row r="518" spans="2:2">
      <c r="B518" s="88">
        <f>Bond_Historical!Q519</f>
        <v>1.2204828806120181E-3</v>
      </c>
    </row>
    <row r="519" spans="2:2">
      <c r="B519" s="88">
        <f>Bond_Historical!Q520</f>
        <v>1.342183689584127E-3</v>
      </c>
    </row>
    <row r="520" spans="2:2">
      <c r="B520" s="88">
        <f>Bond_Historical!Q521</f>
        <v>1.1519385685439465E-4</v>
      </c>
    </row>
    <row r="521" spans="2:2">
      <c r="B521" s="88">
        <f>Bond_Historical!Q522</f>
        <v>-2.0420806446987427E-3</v>
      </c>
    </row>
    <row r="522" spans="2:2">
      <c r="B522" s="88">
        <f>Bond_Historical!Q523</f>
        <v>4.3128623583158008E-5</v>
      </c>
    </row>
    <row r="523" spans="2:2">
      <c r="B523" s="88">
        <f>Bond_Historical!Q524</f>
        <v>3.1248818470320443E-3</v>
      </c>
    </row>
    <row r="524" spans="2:2">
      <c r="B524" s="88">
        <f>Bond_Historical!Q525</f>
        <v>-9.7795654584946815E-5</v>
      </c>
    </row>
    <row r="525" spans="2:2">
      <c r="B525" s="88">
        <f>Bond_Historical!Q526</f>
        <v>-1.9727099345109866E-4</v>
      </c>
    </row>
    <row r="526" spans="2:2">
      <c r="B526" s="88">
        <f>Bond_Historical!Q527</f>
        <v>-1.2135780395398216E-3</v>
      </c>
    </row>
    <row r="527" spans="2:2">
      <c r="B527" s="88">
        <f>Bond_Historical!Q528</f>
        <v>-1.0763668783629464E-3</v>
      </c>
    </row>
    <row r="528" spans="2:2">
      <c r="B528" s="88">
        <f>Bond_Historical!Q529</f>
        <v>9.8269613902177101E-4</v>
      </c>
    </row>
    <row r="529" spans="2:2">
      <c r="B529" s="88">
        <f>Bond_Historical!Q530</f>
        <v>-1.6854434401219313E-3</v>
      </c>
    </row>
    <row r="530" spans="2:2">
      <c r="B530" s="88">
        <f>Bond_Historical!Q531</f>
        <v>-1.7565630901670989E-3</v>
      </c>
    </row>
    <row r="531" spans="2:2">
      <c r="B531" s="88">
        <f>Bond_Historical!Q532</f>
        <v>3.8370148943860251E-4</v>
      </c>
    </row>
    <row r="532" spans="2:2">
      <c r="B532" s="88">
        <f>Bond_Historical!Q533</f>
        <v>-1.5859975733812719E-3</v>
      </c>
    </row>
    <row r="533" spans="2:2">
      <c r="B533" s="88">
        <f>Bond_Historical!Q534</f>
        <v>1.8639394594954918E-3</v>
      </c>
    </row>
    <row r="534" spans="2:2">
      <c r="B534" s="88">
        <f>Bond_Historical!Q535</f>
        <v>-1.1325740089558652E-4</v>
      </c>
    </row>
    <row r="535" spans="2:2">
      <c r="B535" s="88">
        <f>Bond_Historical!Q536</f>
        <v>1.6575827911113937E-3</v>
      </c>
    </row>
    <row r="536" spans="2:2">
      <c r="B536" s="88">
        <f>Bond_Historical!Q537</f>
        <v>-1.5277057596298782E-3</v>
      </c>
    </row>
    <row r="537" spans="2:2">
      <c r="B537" s="88">
        <f>Bond_Historical!Q538</f>
        <v>-2.5757515486629127E-3</v>
      </c>
    </row>
    <row r="538" spans="2:2">
      <c r="B538" s="88">
        <f>Bond_Historical!Q539</f>
        <v>-5.1023634367183554E-3</v>
      </c>
    </row>
    <row r="539" spans="2:2">
      <c r="B539" s="88">
        <f>Bond_Historical!Q540</f>
        <v>2.3299905084578011E-3</v>
      </c>
    </row>
    <row r="540" spans="2:2">
      <c r="B540" s="88">
        <f>Bond_Historical!Q541</f>
        <v>-1.453951560480218E-3</v>
      </c>
    </row>
    <row r="541" spans="2:2">
      <c r="B541" s="88">
        <f>Bond_Historical!Q542</f>
        <v>-4.5609035588883694E-3</v>
      </c>
    </row>
    <row r="542" spans="2:2">
      <c r="B542" s="88">
        <f>Bond_Historical!Q543</f>
        <v>-3.8813937846834783E-3</v>
      </c>
    </row>
    <row r="543" spans="2:2">
      <c r="B543" s="88">
        <f>Bond_Historical!Q544</f>
        <v>1.8838034699351368E-4</v>
      </c>
    </row>
    <row r="544" spans="2:2">
      <c r="B544" s="88">
        <f>Bond_Historical!Q545</f>
        <v>-4.8026118093911141E-4</v>
      </c>
    </row>
    <row r="545" spans="2:2">
      <c r="B545" s="88">
        <f>Bond_Historical!Q546</f>
        <v>-1.0787000992908694E-2</v>
      </c>
    </row>
    <row r="546" spans="2:2">
      <c r="B546" s="88">
        <f>Bond_Historical!Q547</f>
        <v>9.6350042940854374E-3</v>
      </c>
    </row>
    <row r="547" spans="2:2">
      <c r="B547" s="88">
        <f>Bond_Historical!Q548</f>
        <v>-6.3892101795084109E-4</v>
      </c>
    </row>
    <row r="548" spans="2:2">
      <c r="B548" s="88">
        <f>Bond_Historical!Q549</f>
        <v>1.4522659591192077E-5</v>
      </c>
    </row>
    <row r="549" spans="2:2">
      <c r="B549" s="88">
        <f>Bond_Historical!Q550</f>
        <v>-4.2269763836589782E-3</v>
      </c>
    </row>
    <row r="550" spans="2:2">
      <c r="B550" s="88">
        <f>Bond_Historical!Q551</f>
        <v>-4.334395218092181E-3</v>
      </c>
    </row>
    <row r="551" spans="2:2">
      <c r="B551" s="88">
        <f>Bond_Historical!Q552</f>
        <v>-4.0771544820460847E-4</v>
      </c>
    </row>
    <row r="552" spans="2:2">
      <c r="B552" s="88">
        <f>Bond_Historical!Q553</f>
        <v>-5.0998828624787716E-3</v>
      </c>
    </row>
    <row r="553" spans="2:2">
      <c r="B553" s="88">
        <f>Bond_Historical!Q554</f>
        <v>4.708126938979945E-3</v>
      </c>
    </row>
    <row r="554" spans="2:2">
      <c r="B554" s="88">
        <f>Bond_Historical!Q555</f>
        <v>2.7102670330484517E-3</v>
      </c>
    </row>
    <row r="555" spans="2:2">
      <c r="B555" s="88">
        <f>Bond_Historical!Q556</f>
        <v>2.4489723411690316E-4</v>
      </c>
    </row>
    <row r="556" spans="2:2">
      <c r="B556" s="88">
        <f>Bond_Historical!Q557</f>
        <v>-7.3655065670485166E-3</v>
      </c>
    </row>
    <row r="557" spans="2:2">
      <c r="B557" s="88">
        <f>Bond_Historical!Q558</f>
        <v>2.0067845618864048E-3</v>
      </c>
    </row>
    <row r="558" spans="2:2">
      <c r="B558" s="88">
        <f>Bond_Historical!Q559</f>
        <v>-2.3253668352479092E-4</v>
      </c>
    </row>
    <row r="559" spans="2:2">
      <c r="B559" s="88">
        <f>Bond_Historical!Q560</f>
        <v>-2.2783894619771291E-4</v>
      </c>
    </row>
    <row r="560" spans="2:2">
      <c r="B560" s="88">
        <f>Bond_Historical!Q561</f>
        <v>-4.5295572869394774E-3</v>
      </c>
    </row>
    <row r="561" spans="2:2">
      <c r="B561" s="88">
        <f>Bond_Historical!Q562</f>
        <v>1.0841193208155216E-3</v>
      </c>
    </row>
    <row r="562" spans="2:2">
      <c r="B562" s="88">
        <f>Bond_Historical!Q563</f>
        <v>2.5608206917477902E-3</v>
      </c>
    </row>
    <row r="563" spans="2:2">
      <c r="B563" s="88">
        <f>Bond_Historical!Q564</f>
        <v>2.3118125920274357E-3</v>
      </c>
    </row>
    <row r="564" spans="2:2">
      <c r="B564" s="88">
        <f>Bond_Historical!Q565</f>
        <v>2.0739660775761079E-3</v>
      </c>
    </row>
    <row r="565" spans="2:2">
      <c r="B565" s="88">
        <f>Bond_Historical!Q566</f>
        <v>-7.4855849792433411E-4</v>
      </c>
    </row>
    <row r="566" spans="2:2">
      <c r="B566" s="88">
        <f>Bond_Historical!Q567</f>
        <v>-1.0676652092026996E-3</v>
      </c>
    </row>
    <row r="567" spans="2:2">
      <c r="B567" s="88">
        <f>Bond_Historical!Q568</f>
        <v>-1.9073996310998125E-3</v>
      </c>
    </row>
    <row r="568" spans="2:2">
      <c r="B568" s="88">
        <f>Bond_Historical!Q569</f>
        <v>1.4081002864339842E-3</v>
      </c>
    </row>
    <row r="569" spans="2:2">
      <c r="B569" s="88">
        <f>Bond_Historical!Q570</f>
        <v>7.1717649284253591E-4</v>
      </c>
    </row>
    <row r="570" spans="2:2">
      <c r="B570" s="88">
        <f>Bond_Historical!Q571</f>
        <v>3.8913106322014577E-3</v>
      </c>
    </row>
    <row r="571" spans="2:2">
      <c r="B571" s="88">
        <f>Bond_Historical!Q572</f>
        <v>-2.8508725764846378E-3</v>
      </c>
    </row>
    <row r="572" spans="2:2">
      <c r="B572" s="88">
        <f>Bond_Historical!Q573</f>
        <v>4.1781682175021451E-3</v>
      </c>
    </row>
    <row r="573" spans="2:2">
      <c r="B573" s="88">
        <f>Bond_Historical!Q574</f>
        <v>-1.2451528520421625E-3</v>
      </c>
    </row>
    <row r="574" spans="2:2">
      <c r="B574" s="88">
        <f>Bond_Historical!Q575</f>
        <v>2.6281620571345218E-3</v>
      </c>
    </row>
    <row r="575" spans="2:2">
      <c r="B575" s="88">
        <f>Bond_Historical!Q576</f>
        <v>-1.2617794099832919E-3</v>
      </c>
    </row>
    <row r="576" spans="2:2">
      <c r="B576" s="88">
        <f>Bond_Historical!Q577</f>
        <v>-2.7610265290616199E-4</v>
      </c>
    </row>
    <row r="577" spans="2:2">
      <c r="B577" s="88">
        <f>Bond_Historical!Q578</f>
        <v>3.0793774834993433E-3</v>
      </c>
    </row>
    <row r="578" spans="2:2">
      <c r="B578" s="88">
        <f>Bond_Historical!Q579</f>
        <v>-7.3168409959405276E-4</v>
      </c>
    </row>
    <row r="579" spans="2:2">
      <c r="B579" s="88">
        <f>Bond_Historical!Q580</f>
        <v>4.877768211786245E-3</v>
      </c>
    </row>
    <row r="580" spans="2:2">
      <c r="B580" s="88">
        <f>Bond_Historical!Q581</f>
        <v>-3.5305250777369294E-3</v>
      </c>
    </row>
    <row r="581" spans="2:2">
      <c r="B581" s="88">
        <f>Bond_Historical!Q582</f>
        <v>-1.2002475863093648E-3</v>
      </c>
    </row>
    <row r="582" spans="2:2">
      <c r="B582" s="88">
        <f>Bond_Historical!Q583</f>
        <v>1.5224195188630048E-3</v>
      </c>
    </row>
    <row r="583" spans="2:2">
      <c r="B583" s="88">
        <f>Bond_Historical!Q584</f>
        <v>1.3808929107901244E-3</v>
      </c>
    </row>
    <row r="584" spans="2:2">
      <c r="B584" s="88">
        <f>Bond_Historical!Q585</f>
        <v>8.1496501436980034E-4</v>
      </c>
    </row>
    <row r="585" spans="2:2">
      <c r="B585" s="88">
        <f>Bond_Historical!Q586</f>
        <v>1.0128253401611935E-4</v>
      </c>
    </row>
    <row r="586" spans="2:2">
      <c r="B586" s="88">
        <f>Bond_Historical!Q587</f>
        <v>-3.9615837004607188E-4</v>
      </c>
    </row>
    <row r="587" spans="2:2">
      <c r="B587" s="88">
        <f>Bond_Historical!Q588</f>
        <v>-2.8589858223132926E-3</v>
      </c>
    </row>
    <row r="588" spans="2:2">
      <c r="B588" s="88">
        <f>Bond_Historical!Q589</f>
        <v>5.6999351693381431E-4</v>
      </c>
    </row>
    <row r="589" spans="2:2">
      <c r="B589" s="88">
        <f>Bond_Historical!Q590</f>
        <v>-9.9384163121410993E-4</v>
      </c>
    </row>
    <row r="590" spans="2:2">
      <c r="B590" s="88">
        <f>Bond_Historical!Q591</f>
        <v>1.1572132605358566E-3</v>
      </c>
    </row>
    <row r="591" spans="2:2">
      <c r="B591" s="88">
        <f>Bond_Historical!Q592</f>
        <v>1.1273480062730405E-3</v>
      </c>
    </row>
    <row r="592" spans="2:2">
      <c r="B592" s="88">
        <f>Bond_Historical!Q593</f>
        <v>9.4709374528599316E-4</v>
      </c>
    </row>
    <row r="593" spans="2:2">
      <c r="B593" s="88">
        <f>Bond_Historical!Q594</f>
        <v>1.1352428135758237E-3</v>
      </c>
    </row>
    <row r="594" spans="2:2">
      <c r="B594" s="88">
        <f>Bond_Historical!Q595</f>
        <v>7.8416581331002455E-4</v>
      </c>
    </row>
    <row r="595" spans="2:2">
      <c r="B595" s="88">
        <f>Bond_Historical!Q596</f>
        <v>1.9878865913638743E-4</v>
      </c>
    </row>
    <row r="596" spans="2:2">
      <c r="B596" s="88">
        <f>Bond_Historical!Q597</f>
        <v>-2.7985946452668675E-3</v>
      </c>
    </row>
    <row r="597" spans="2:2">
      <c r="B597" s="88">
        <f>Bond_Historical!Q598</f>
        <v>-2.2328864605917864E-3</v>
      </c>
    </row>
    <row r="598" spans="2:2">
      <c r="B598" s="88">
        <f>Bond_Historical!Q599</f>
        <v>-3.8444400473015916E-3</v>
      </c>
    </row>
    <row r="599" spans="2:2">
      <c r="B599" s="88">
        <f>Bond_Historical!Q600</f>
        <v>2.1395513464552611E-3</v>
      </c>
    </row>
    <row r="600" spans="2:2">
      <c r="B600" s="88">
        <f>Bond_Historical!Q601</f>
        <v>3.1020340664564515E-3</v>
      </c>
    </row>
    <row r="601" spans="2:2">
      <c r="B601" s="88">
        <f>Bond_Historical!Q602</f>
        <v>-6.2833795874211898E-4</v>
      </c>
    </row>
    <row r="602" spans="2:2">
      <c r="B602" s="88">
        <f>Bond_Historical!Q603</f>
        <v>-1.5932182617419061E-3</v>
      </c>
    </row>
    <row r="603" spans="2:2">
      <c r="B603" s="88">
        <f>Bond_Historical!Q604</f>
        <v>-1.6864333367630914E-3</v>
      </c>
    </row>
    <row r="604" spans="2:2">
      <c r="B604" s="88">
        <f>Bond_Historical!Q605</f>
        <v>3.8876953902158887E-3</v>
      </c>
    </row>
    <row r="605" spans="2:2">
      <c r="B605" s="88">
        <f>Bond_Historical!Q606</f>
        <v>7.009877196838825E-4</v>
      </c>
    </row>
    <row r="606" spans="2:2">
      <c r="B606" s="88">
        <f>Bond_Historical!Q607</f>
        <v>1.4847575598580312E-3</v>
      </c>
    </row>
    <row r="607" spans="2:2">
      <c r="B607" s="88">
        <f>Bond_Historical!Q608</f>
        <v>2.7864826272899941E-3</v>
      </c>
    </row>
    <row r="608" spans="2:2">
      <c r="B608" s="88">
        <f>Bond_Historical!Q609</f>
        <v>-4.480793745746508E-4</v>
      </c>
    </row>
    <row r="609" spans="2:2">
      <c r="B609" s="88">
        <f>Bond_Historical!Q610</f>
        <v>-1.4863160746707131E-3</v>
      </c>
    </row>
    <row r="610" spans="2:2">
      <c r="B610" s="88">
        <f>Bond_Historical!Q611</f>
        <v>3.0418504343788084E-4</v>
      </c>
    </row>
    <row r="611" spans="2:2">
      <c r="B611" s="88">
        <f>Bond_Historical!Q612</f>
        <v>-1.0859735408467414E-4</v>
      </c>
    </row>
    <row r="612" spans="2:2">
      <c r="B612" s="88">
        <f>Bond_Historical!Q613</f>
        <v>1.1458431583075523E-3</v>
      </c>
    </row>
    <row r="613" spans="2:2">
      <c r="B613" s="88">
        <f>Bond_Historical!Q614</f>
        <v>-2.5129365141947795E-3</v>
      </c>
    </row>
    <row r="614" spans="2:2">
      <c r="B614" s="88">
        <f>Bond_Historical!Q615</f>
        <v>4.8011977586409488E-3</v>
      </c>
    </row>
    <row r="615" spans="2:2">
      <c r="B615" s="88">
        <f>Bond_Historical!Q616</f>
        <v>-8.5015446877499473E-4</v>
      </c>
    </row>
    <row r="616" spans="2:2">
      <c r="B616" s="88">
        <f>Bond_Historical!Q617</f>
        <v>2.4460394186457367E-3</v>
      </c>
    </row>
    <row r="617" spans="2:2">
      <c r="B617" s="88">
        <f>Bond_Historical!Q618</f>
        <v>2.4763641793830483E-3</v>
      </c>
    </row>
    <row r="618" spans="2:2">
      <c r="B618" s="88">
        <f>Bond_Historical!Q619</f>
        <v>2.8798096714226255E-3</v>
      </c>
    </row>
    <row r="619" spans="2:2">
      <c r="B619" s="88">
        <f>Bond_Historical!Q620</f>
        <v>-1.8363761150129573E-4</v>
      </c>
    </row>
    <row r="620" spans="2:2">
      <c r="B620" s="88">
        <f>Bond_Historical!Q621</f>
        <v>-2.4706723209962766E-3</v>
      </c>
    </row>
    <row r="621" spans="2:2">
      <c r="B621" s="88">
        <f>Bond_Historical!Q622</f>
        <v>2.5497427845539382E-4</v>
      </c>
    </row>
    <row r="622" spans="2:2">
      <c r="B622" s="88">
        <f>Bond_Historical!Q623</f>
        <v>-3.1478965299861971E-3</v>
      </c>
    </row>
    <row r="623" spans="2:2">
      <c r="B623" s="88">
        <f>Bond_Historical!Q624</f>
        <v>3.7198978328613417E-3</v>
      </c>
    </row>
    <row r="624" spans="2:2">
      <c r="B624" s="88">
        <f>Bond_Historical!Q625</f>
        <v>3.3321153614032143E-3</v>
      </c>
    </row>
    <row r="625" spans="2:2">
      <c r="B625" s="88">
        <f>Bond_Historical!Q626</f>
        <v>-3.6582428269188276E-3</v>
      </c>
    </row>
    <row r="626" spans="2:2">
      <c r="B626" s="88">
        <f>Bond_Historical!Q627</f>
        <v>1.458758620725441E-3</v>
      </c>
    </row>
    <row r="627" spans="2:2">
      <c r="B627" s="88">
        <f>Bond_Historical!Q628</f>
        <v>-1.1358639837707844E-3</v>
      </c>
    </row>
    <row r="628" spans="2:2">
      <c r="B628" s="88">
        <f>Bond_Historical!Q629</f>
        <v>6.7977385475209413E-4</v>
      </c>
    </row>
    <row r="629" spans="2:2">
      <c r="B629" s="88">
        <f>Bond_Historical!Q630</f>
        <v>-1.9345967920563916E-3</v>
      </c>
    </row>
    <row r="630" spans="2:2">
      <c r="B630" s="88">
        <f>Bond_Historical!Q631</f>
        <v>2.9332580492613474E-3</v>
      </c>
    </row>
    <row r="631" spans="2:2">
      <c r="B631" s="88">
        <f>Bond_Historical!Q632</f>
        <v>6.7118411722797713E-4</v>
      </c>
    </row>
    <row r="632" spans="2:2">
      <c r="B632" s="88">
        <f>Bond_Historical!Q633</f>
        <v>1.3114181186536743E-3</v>
      </c>
    </row>
    <row r="633" spans="2:2">
      <c r="B633" s="88">
        <f>Bond_Historical!Q634</f>
        <v>-7.1135870803490332E-4</v>
      </c>
    </row>
    <row r="634" spans="2:2">
      <c r="B634" s="88">
        <f>Bond_Historical!Q635</f>
        <v>1.8997758491511928E-3</v>
      </c>
    </row>
    <row r="635" spans="2:2">
      <c r="B635" s="88">
        <f>Bond_Historical!Q636</f>
        <v>3.7317212977133361E-3</v>
      </c>
    </row>
    <row r="636" spans="2:2">
      <c r="B636" s="88">
        <f>Bond_Historical!Q637</f>
        <v>2.2840011849993109E-3</v>
      </c>
    </row>
    <row r="637" spans="2:2">
      <c r="B637" s="88">
        <f>Bond_Historical!Q638</f>
        <v>1.0255467063775699E-3</v>
      </c>
    </row>
    <row r="638" spans="2:2">
      <c r="B638" s="88">
        <f>Bond_Historical!Q639</f>
        <v>-3.309710184400376E-3</v>
      </c>
    </row>
    <row r="639" spans="2:2">
      <c r="B639" s="88">
        <f>Bond_Historical!Q640</f>
        <v>-2.2899158736232041E-4</v>
      </c>
    </row>
    <row r="640" spans="2:2">
      <c r="B640" s="88">
        <f>Bond_Historical!Q641</f>
        <v>-2.5407736553338047E-3</v>
      </c>
    </row>
    <row r="641" spans="2:2">
      <c r="B641" s="88">
        <f>Bond_Historical!Q642</f>
        <v>3.3603039097821184E-3</v>
      </c>
    </row>
    <row r="642" spans="2:2">
      <c r="B642" s="88">
        <f>Bond_Historical!Q643</f>
        <v>2.2685499816731888E-3</v>
      </c>
    </row>
    <row r="643" spans="2:2">
      <c r="B643" s="88">
        <f>Bond_Historical!Q644</f>
        <v>-8.6165411555029058E-4</v>
      </c>
    </row>
    <row r="644" spans="2:2">
      <c r="B644" s="88">
        <f>Bond_Historical!Q645</f>
        <v>5.3642054439925566E-3</v>
      </c>
    </row>
    <row r="645" spans="2:2">
      <c r="B645" s="88">
        <f>Bond_Historical!Q646</f>
        <v>-9.8304299508231098E-4</v>
      </c>
    </row>
    <row r="646" spans="2:2">
      <c r="B646" s="88">
        <f>Bond_Historical!Q647</f>
        <v>-3.1888885654802459E-3</v>
      </c>
    </row>
    <row r="647" spans="2:2">
      <c r="B647" s="88">
        <f>Bond_Historical!Q648</f>
        <v>2.8151002356180711E-3</v>
      </c>
    </row>
    <row r="648" spans="2:2">
      <c r="B648" s="88">
        <f>Bond_Historical!Q649</f>
        <v>-6.4008909956175222E-4</v>
      </c>
    </row>
    <row r="649" spans="2:2">
      <c r="B649" s="88">
        <f>Bond_Historical!Q650</f>
        <v>-9.3029259666234181E-4</v>
      </c>
    </row>
    <row r="650" spans="2:2">
      <c r="B650" s="88">
        <f>Bond_Historical!Q651</f>
        <v>2.5947055368712463E-3</v>
      </c>
    </row>
    <row r="651" spans="2:2">
      <c r="B651" s="88">
        <f>Bond_Historical!Q652</f>
        <v>1.1107749077059748E-3</v>
      </c>
    </row>
    <row r="652" spans="2:2">
      <c r="B652" s="88">
        <f>Bond_Historical!Q653</f>
        <v>-1.7972595903418512E-3</v>
      </c>
    </row>
    <row r="653" spans="2:2">
      <c r="B653" s="88">
        <f>Bond_Historical!Q654</f>
        <v>1.008941256949785E-3</v>
      </c>
    </row>
    <row r="654" spans="2:2">
      <c r="B654" s="88">
        <f>Bond_Historical!Q655</f>
        <v>2.3969807455955067E-3</v>
      </c>
    </row>
    <row r="655" spans="2:2">
      <c r="B655" s="88">
        <f>Bond_Historical!Q656</f>
        <v>5.9011141705757959E-4</v>
      </c>
    </row>
    <row r="656" spans="2:2">
      <c r="B656" s="88">
        <f>Bond_Historical!Q657</f>
        <v>-1.0437160809638486E-4</v>
      </c>
    </row>
    <row r="657" spans="2:2">
      <c r="B657" s="88">
        <f>Bond_Historical!Q658</f>
        <v>-2.6194490445855972E-3</v>
      </c>
    </row>
    <row r="658" spans="2:2">
      <c r="B658" s="88">
        <f>Bond_Historical!Q659</f>
        <v>-5.3565659167432184E-3</v>
      </c>
    </row>
    <row r="659" spans="2:2">
      <c r="B659" s="88">
        <f>Bond_Historical!Q660</f>
        <v>-2.3479939700934626E-3</v>
      </c>
    </row>
    <row r="660" spans="2:2">
      <c r="B660" s="88">
        <f>Bond_Historical!Q661</f>
        <v>-1.4676505605261815E-3</v>
      </c>
    </row>
    <row r="661" spans="2:2">
      <c r="B661" s="88">
        <f>Bond_Historical!Q662</f>
        <v>8.9062672679176397E-4</v>
      </c>
    </row>
    <row r="662" spans="2:2">
      <c r="B662" s="88">
        <f>Bond_Historical!Q663</f>
        <v>7.8024497735779971E-5</v>
      </c>
    </row>
    <row r="663" spans="2:2">
      <c r="B663" s="88">
        <f>Bond_Historical!Q664</f>
        <v>4.3840155468695286E-3</v>
      </c>
    </row>
    <row r="664" spans="2:2">
      <c r="B664" s="88">
        <f>Bond_Historical!Q665</f>
        <v>6.8492297872806444E-4</v>
      </c>
    </row>
    <row r="665" spans="2:2">
      <c r="B665" s="88">
        <f>Bond_Historical!Q666</f>
        <v>-8.9086386280325634E-4</v>
      </c>
    </row>
    <row r="666" spans="2:2">
      <c r="B666" s="88">
        <f>Bond_Historical!Q667</f>
        <v>-1.5967385613734877E-4</v>
      </c>
    </row>
    <row r="667" spans="2:2">
      <c r="B667" s="88">
        <f>Bond_Historical!Q668</f>
        <v>1.6525665514489966E-3</v>
      </c>
    </row>
    <row r="668" spans="2:2">
      <c r="B668" s="88">
        <f>Bond_Historical!Q669</f>
        <v>-7.8025258833594897E-5</v>
      </c>
    </row>
    <row r="669" spans="2:2">
      <c r="B669" s="88">
        <f>Bond_Historical!Q670</f>
        <v>4.1035015949246104E-4</v>
      </c>
    </row>
    <row r="670" spans="2:2">
      <c r="B670" s="88">
        <f>Bond_Historical!Q671</f>
        <v>-1.7155125264691836E-3</v>
      </c>
    </row>
    <row r="671" spans="2:2">
      <c r="B671" s="88">
        <f>Bond_Historical!Q672</f>
        <v>-1.9851515259981497E-3</v>
      </c>
    </row>
    <row r="672" spans="2:2">
      <c r="B672" s="88">
        <f>Bond_Historical!Q673</f>
        <v>-1.9132447075246137E-3</v>
      </c>
    </row>
    <row r="673" spans="2:2">
      <c r="B673" s="88">
        <f>Bond_Historical!Q674</f>
        <v>5.4788683729021705E-3</v>
      </c>
    </row>
    <row r="674" spans="2:2">
      <c r="B674" s="88">
        <f>Bond_Historical!Q675</f>
        <v>1.0559445132137062E-3</v>
      </c>
    </row>
    <row r="675" spans="2:2">
      <c r="B675" s="88">
        <f>Bond_Historical!Q676</f>
        <v>-1.4092312384755242E-3</v>
      </c>
    </row>
    <row r="676" spans="2:2">
      <c r="B676" s="88">
        <f>Bond_Historical!Q677</f>
        <v>5.583356277378273E-4</v>
      </c>
    </row>
    <row r="677" spans="2:2">
      <c r="B677" s="88">
        <f>Bond_Historical!Q678</f>
        <v>1.1341380441006659E-3</v>
      </c>
    </row>
    <row r="678" spans="2:2">
      <c r="B678" s="88">
        <f>Bond_Historical!Q679</f>
        <v>-2.2598191733689326E-3</v>
      </c>
    </row>
    <row r="679" spans="2:2">
      <c r="B679" s="88">
        <f>Bond_Historical!Q680</f>
        <v>-3.314580599424076E-3</v>
      </c>
    </row>
    <row r="680" spans="2:2">
      <c r="B680" s="88">
        <f>Bond_Historical!Q681</f>
        <v>2.4869824270229621E-3</v>
      </c>
    </row>
    <row r="681" spans="2:2">
      <c r="B681" s="88">
        <f>Bond_Historical!Q682</f>
        <v>3.987356416517914E-3</v>
      </c>
    </row>
    <row r="682" spans="2:2">
      <c r="B682" s="88">
        <f>Bond_Historical!Q683</f>
        <v>-2.404862576532663E-3</v>
      </c>
    </row>
    <row r="683" spans="2:2">
      <c r="B683" s="88">
        <f>Bond_Historical!Q684</f>
        <v>1.5988106035201932E-3</v>
      </c>
    </row>
    <row r="684" spans="2:2">
      <c r="B684" s="88">
        <f>Bond_Historical!Q685</f>
        <v>2.2926325128139725E-3</v>
      </c>
    </row>
    <row r="685" spans="2:2">
      <c r="B685" s="88">
        <f>Bond_Historical!Q686</f>
        <v>-8.43368373391619E-4</v>
      </c>
    </row>
    <row r="686" spans="2:2">
      <c r="B686" s="88">
        <f>Bond_Historical!Q687</f>
        <v>-1.6421716972009569E-3</v>
      </c>
    </row>
    <row r="687" spans="2:2">
      <c r="B687" s="88">
        <f>Bond_Historical!Q688</f>
        <v>-1.4642881302361003E-3</v>
      </c>
    </row>
    <row r="688" spans="2:2">
      <c r="B688" s="88">
        <f>Bond_Historical!Q689</f>
        <v>2.6657709333417793E-3</v>
      </c>
    </row>
    <row r="689" spans="2:2">
      <c r="B689" s="88">
        <f>Bond_Historical!Q690</f>
        <v>-1.5994015987487589E-4</v>
      </c>
    </row>
    <row r="690" spans="2:2">
      <c r="B690" s="88">
        <f>Bond_Historical!Q691</f>
        <v>1.1633254975120617E-3</v>
      </c>
    </row>
    <row r="691" spans="2:2">
      <c r="B691" s="88">
        <f>Bond_Historical!Q692</f>
        <v>-5.4786007737926421E-3</v>
      </c>
    </row>
    <row r="692" spans="2:2">
      <c r="B692" s="88">
        <f>Bond_Historical!Q693</f>
        <v>-2.1234211993165653E-3</v>
      </c>
    </row>
    <row r="693" spans="2:2">
      <c r="B693" s="88">
        <f>Bond_Historical!Q694</f>
        <v>-9.1418448164668484E-4</v>
      </c>
    </row>
    <row r="694" spans="2:2">
      <c r="B694" s="88">
        <f>Bond_Historical!Q695</f>
        <v>-5.8444966690963098E-3</v>
      </c>
    </row>
    <row r="695" spans="2:2">
      <c r="B695" s="88">
        <f>Bond_Historical!Q696</f>
        <v>1.1665166671782912E-4</v>
      </c>
    </row>
    <row r="696" spans="2:2">
      <c r="B696" s="88">
        <f>Bond_Historical!Q697</f>
        <v>-6.9158709317139954E-4</v>
      </c>
    </row>
    <row r="697" spans="2:2">
      <c r="B697" s="88">
        <f>Bond_Historical!Q698</f>
        <v>4.0485536199066354E-3</v>
      </c>
    </row>
    <row r="698" spans="2:2">
      <c r="B698" s="88">
        <f>Bond_Historical!Q699</f>
        <v>-9.685567784249794E-4</v>
      </c>
    </row>
    <row r="699" spans="2:2">
      <c r="B699" s="88">
        <f>Bond_Historical!Q700</f>
        <v>-2.5520764395360832E-3</v>
      </c>
    </row>
    <row r="700" spans="2:2">
      <c r="B700" s="88">
        <f>Bond_Historical!Q701</f>
        <v>3.2820716356099261E-4</v>
      </c>
    </row>
    <row r="701" spans="2:2">
      <c r="B701" s="88">
        <f>Bond_Historical!Q702</f>
        <v>-3.0598522081359209E-3</v>
      </c>
    </row>
    <row r="702" spans="2:2">
      <c r="B702" s="88">
        <f>Bond_Historical!Q703</f>
        <v>-2.5893203148223604E-3</v>
      </c>
    </row>
    <row r="703" spans="2:2">
      <c r="B703" s="88">
        <f>Bond_Historical!Q704</f>
        <v>-1.893006607567873E-3</v>
      </c>
    </row>
    <row r="704" spans="2:2">
      <c r="B704" s="88">
        <f>Bond_Historical!Q705</f>
        <v>4.5867408014866849E-3</v>
      </c>
    </row>
    <row r="705" spans="2:2">
      <c r="B705" s="88">
        <f>Bond_Historical!Q706</f>
        <v>3.0299167933716597E-3</v>
      </c>
    </row>
    <row r="706" spans="2:2">
      <c r="B706" s="88">
        <f>Bond_Historical!Q707</f>
        <v>2.3236510985985771E-3</v>
      </c>
    </row>
    <row r="707" spans="2:2">
      <c r="B707" s="88">
        <f>Bond_Historical!Q708</f>
        <v>-2.5339828494120422E-3</v>
      </c>
    </row>
    <row r="708" spans="2:2">
      <c r="B708" s="88">
        <f>Bond_Historical!Q709</f>
        <v>-4.7874985715720312E-4</v>
      </c>
    </row>
    <row r="709" spans="2:2">
      <c r="B709" s="88">
        <f>Bond_Historical!Q710</f>
        <v>-3.4687443676064906E-3</v>
      </c>
    </row>
    <row r="710" spans="2:2">
      <c r="B710" s="88">
        <f>Bond_Historical!Q711</f>
        <v>-1.3214780754583751E-3</v>
      </c>
    </row>
    <row r="711" spans="2:2">
      <c r="B711" s="88">
        <f>Bond_Historical!Q712</f>
        <v>-1.7038861577133543E-3</v>
      </c>
    </row>
    <row r="712" spans="2:2">
      <c r="B712" s="88">
        <f>Bond_Historical!Q713</f>
        <v>2.5423375117511094E-3</v>
      </c>
    </row>
    <row r="713" spans="2:2">
      <c r="B713" s="88">
        <f>Bond_Historical!Q714</f>
        <v>5.5961453410963364E-4</v>
      </c>
    </row>
    <row r="714" spans="2:2">
      <c r="B714" s="88">
        <f>Bond_Historical!Q715</f>
        <v>2.396416054410655E-3</v>
      </c>
    </row>
    <row r="715" spans="2:2">
      <c r="B715" s="88">
        <f>Bond_Historical!Q716</f>
        <v>4.4708825171961104E-3</v>
      </c>
    </row>
    <row r="716" spans="2:2">
      <c r="B716" s="88">
        <f>Bond_Historical!Q717</f>
        <v>-1.7936230269395407E-3</v>
      </c>
    </row>
    <row r="717" spans="2:2">
      <c r="B717" s="88">
        <f>Bond_Historical!Q718</f>
        <v>1.9599879034658984E-4</v>
      </c>
    </row>
    <row r="718" spans="2:2">
      <c r="B718" s="88">
        <f>Bond_Historical!Q719</f>
        <v>-1.4847707039658006E-3</v>
      </c>
    </row>
    <row r="719" spans="2:2">
      <c r="B719" s="88">
        <f>Bond_Historical!Q720</f>
        <v>2.5637229119920813E-3</v>
      </c>
    </row>
    <row r="720" spans="2:2">
      <c r="B720" s="88">
        <f>Bond_Historical!Q721</f>
        <v>-1.908975952206383E-3</v>
      </c>
    </row>
    <row r="721" spans="2:2">
      <c r="B721" s="88">
        <f>Bond_Historical!Q722</f>
        <v>4.0717137035134717E-3</v>
      </c>
    </row>
    <row r="722" spans="2:2">
      <c r="B722" s="88">
        <f>Bond_Historical!Q723</f>
        <v>4.6417991218954593E-3</v>
      </c>
    </row>
    <row r="723" spans="2:2">
      <c r="B723" s="88">
        <f>Bond_Historical!Q724</f>
        <v>-1.6623118991325628E-3</v>
      </c>
    </row>
    <row r="724" spans="2:2">
      <c r="B724" s="88">
        <f>Bond_Historical!Q725</f>
        <v>3.0699630476159027E-3</v>
      </c>
    </row>
    <row r="725" spans="2:2">
      <c r="B725" s="88">
        <f>Bond_Historical!Q726</f>
        <v>-7.0616552665018571E-3</v>
      </c>
    </row>
    <row r="726" spans="2:2">
      <c r="B726" s="88">
        <f>Bond_Historical!Q727</f>
        <v>-1.9681648121678596E-3</v>
      </c>
    </row>
    <row r="727" spans="2:2">
      <c r="B727" s="88">
        <f>Bond_Historical!Q728</f>
        <v>-3.2382166653706769E-4</v>
      </c>
    </row>
    <row r="728" spans="2:2">
      <c r="B728" s="88">
        <f>Bond_Historical!Q729</f>
        <v>-4.3777548831013665E-3</v>
      </c>
    </row>
    <row r="729" spans="2:2">
      <c r="B729" s="88">
        <f>Bond_Historical!Q730</f>
        <v>-9.7100068075781261E-4</v>
      </c>
    </row>
    <row r="730" spans="2:2">
      <c r="B730" s="88">
        <f>Bond_Historical!Q731</f>
        <v>2.6226384535809693E-3</v>
      </c>
    </row>
    <row r="731" spans="2:2">
      <c r="B731" s="88">
        <f>Bond_Historical!Q732</f>
        <v>1.4246965348329577E-3</v>
      </c>
    </row>
    <row r="732" spans="2:2">
      <c r="B732" s="88">
        <f>Bond_Historical!Q733</f>
        <v>2.2469001361396751E-3</v>
      </c>
    </row>
    <row r="733" spans="2:2">
      <c r="B733" s="88">
        <f>Bond_Historical!Q734</f>
        <v>-5.8189545959833801E-3</v>
      </c>
    </row>
    <row r="734" spans="2:2">
      <c r="B734" s="88">
        <f>Bond_Historical!Q735</f>
        <v>-4.5482384114280431E-3</v>
      </c>
    </row>
    <row r="735" spans="2:2">
      <c r="B735" s="88">
        <f>Bond_Historical!Q736</f>
        <v>3.043360742996716E-3</v>
      </c>
    </row>
    <row r="736" spans="2:2">
      <c r="B736" s="88">
        <f>Bond_Historical!Q737</f>
        <v>7.2898872297690043E-3</v>
      </c>
    </row>
    <row r="737" spans="2:2">
      <c r="B737" s="88">
        <f>Bond_Historical!Q738</f>
        <v>-1.4868987707091748E-5</v>
      </c>
    </row>
    <row r="738" spans="2:2">
      <c r="B738" s="88">
        <f>Bond_Historical!Q739</f>
        <v>2.0570091119789338E-3</v>
      </c>
    </row>
    <row r="739" spans="2:2">
      <c r="B739" s="88">
        <f>Bond_Historical!Q740</f>
        <v>5.1535497993227637E-4</v>
      </c>
    </row>
    <row r="740" spans="2:2">
      <c r="B740" s="88">
        <f>Bond_Historical!Q741</f>
        <v>4.4411505995655494E-4</v>
      </c>
    </row>
    <row r="741" spans="2:2">
      <c r="B741" s="88">
        <f>Bond_Historical!Q742</f>
        <v>4.9110275657462312E-3</v>
      </c>
    </row>
    <row r="742" spans="2:2">
      <c r="B742" s="88">
        <f>Bond_Historical!Q743</f>
        <v>-3.8321252519872293E-3</v>
      </c>
    </row>
    <row r="743" spans="2:2">
      <c r="B743" s="88">
        <f>Bond_Historical!Q744</f>
        <v>-1.0197804732888448E-3</v>
      </c>
    </row>
    <row r="744" spans="2:2">
      <c r="B744" s="88">
        <f>Bond_Historical!Q745</f>
        <v>-3.8435469387594632E-3</v>
      </c>
    </row>
    <row r="745" spans="2:2">
      <c r="B745" s="88">
        <f>Bond_Historical!Q746</f>
        <v>-5.9846795706414816E-5</v>
      </c>
    </row>
    <row r="746" spans="2:2">
      <c r="B746" s="88">
        <f>Bond_Historical!Q747</f>
        <v>5.3430601998965719E-4</v>
      </c>
    </row>
    <row r="747" spans="2:2">
      <c r="B747" s="88">
        <f>Bond_Historical!Q748</f>
        <v>3.3131938807462596E-3</v>
      </c>
    </row>
    <row r="748" spans="2:2">
      <c r="B748" s="88">
        <f>Bond_Historical!Q749</f>
        <v>-2.21140267945722E-3</v>
      </c>
    </row>
    <row r="749" spans="2:2">
      <c r="B749" s="88">
        <f>Bond_Historical!Q750</f>
        <v>-3.016878826302526E-4</v>
      </c>
    </row>
    <row r="750" spans="2:2">
      <c r="B750" s="88">
        <f>Bond_Historical!Q751</f>
        <v>9.2387490377329555E-4</v>
      </c>
    </row>
    <row r="751" spans="2:2">
      <c r="B751" s="88">
        <f>Bond_Historical!Q752</f>
        <v>1.6695189701293972E-3</v>
      </c>
    </row>
    <row r="752" spans="2:2">
      <c r="B752" s="88">
        <f>Bond_Historical!Q753</f>
        <v>-2.0776457171412313E-3</v>
      </c>
    </row>
    <row r="753" spans="2:2">
      <c r="B753" s="88">
        <f>Bond_Historical!Q754</f>
        <v>-2.5913682491457196E-4</v>
      </c>
    </row>
    <row r="754" spans="2:2">
      <c r="B754" s="88">
        <f>Bond_Historical!Q755</f>
        <v>1.2666498399984195E-3</v>
      </c>
    </row>
    <row r="755" spans="2:2">
      <c r="B755" s="88">
        <f>Bond_Historical!Q756</f>
        <v>-7.2723749108386394E-5</v>
      </c>
    </row>
    <row r="756" spans="2:2">
      <c r="B756" s="88">
        <f>Bond_Historical!Q757</f>
        <v>-3.0576937069681514E-5</v>
      </c>
    </row>
    <row r="757" spans="2:2">
      <c r="B757" s="88">
        <f>Bond_Historical!Q758</f>
        <v>-6.6627370898459564E-4</v>
      </c>
    </row>
    <row r="758" spans="2:2">
      <c r="B758" s="88">
        <f>Bond_Historical!Q759</f>
        <v>-3.3525134525298019E-3</v>
      </c>
    </row>
    <row r="759" spans="2:2">
      <c r="B759" s="88">
        <f>Bond_Historical!Q760</f>
        <v>2.6571068821795141E-3</v>
      </c>
    </row>
    <row r="760" spans="2:2">
      <c r="B760" s="88">
        <f>Bond_Historical!Q761</f>
        <v>1.2671243477212781E-3</v>
      </c>
    </row>
    <row r="761" spans="2:2">
      <c r="B761" s="88">
        <f>Bond_Historical!Q762</f>
        <v>-9.3469503763364738E-3</v>
      </c>
    </row>
    <row r="762" spans="2:2">
      <c r="B762" s="88">
        <f>Bond_Historical!Q763</f>
        <v>-4.1662342159244685E-5</v>
      </c>
    </row>
    <row r="763" spans="2:2">
      <c r="B763" s="88">
        <f>Bond_Historical!Q764</f>
        <v>-4.005562140833991E-3</v>
      </c>
    </row>
    <row r="764" spans="2:2">
      <c r="B764" s="88">
        <f>Bond_Historical!Q765</f>
        <v>-1.255170551524765E-3</v>
      </c>
    </row>
    <row r="765" spans="2:2">
      <c r="B765" s="88">
        <f>Bond_Historical!Q766</f>
        <v>-3.0711588321158732E-3</v>
      </c>
    </row>
    <row r="766" spans="2:2">
      <c r="B766" s="88">
        <f>Bond_Historical!Q767</f>
        <v>-7.7220021561287761E-4</v>
      </c>
    </row>
    <row r="767" spans="2:2">
      <c r="B767" s="88">
        <f>Bond_Historical!Q768</f>
        <v>2.2656919492507407E-3</v>
      </c>
    </row>
    <row r="768" spans="2:2">
      <c r="B768" s="88">
        <f>Bond_Historical!Q769</f>
        <v>-8.6409321440649356E-4</v>
      </c>
    </row>
    <row r="769" spans="2:2">
      <c r="B769" s="88">
        <f>Bond_Historical!Q770</f>
        <v>2.1655057309907517E-3</v>
      </c>
    </row>
    <row r="770" spans="2:2">
      <c r="B770" s="88">
        <f>Bond_Historical!Q771</f>
        <v>-6.0816080745792461E-3</v>
      </c>
    </row>
    <row r="771" spans="2:2">
      <c r="B771" s="88">
        <f>Bond_Historical!Q772</f>
        <v>-6.8194124289235334E-3</v>
      </c>
    </row>
    <row r="772" spans="2:2">
      <c r="B772" s="88">
        <f>Bond_Historical!Q773</f>
        <v>1.8247098315029562E-3</v>
      </c>
    </row>
    <row r="773" spans="2:2">
      <c r="B773" s="88">
        <f>Bond_Historical!Q774</f>
        <v>2.8963354726394203E-4</v>
      </c>
    </row>
    <row r="774" spans="2:2">
      <c r="B774" s="88">
        <f>Bond_Historical!Q775</f>
        <v>4.157369298859531E-3</v>
      </c>
    </row>
    <row r="775" spans="2:2">
      <c r="B775" s="88">
        <f>Bond_Historical!Q776</f>
        <v>-1.5111171744518397E-3</v>
      </c>
    </row>
    <row r="776" spans="2:2">
      <c r="B776" s="88">
        <f>Bond_Historical!Q777</f>
        <v>-1.9714317011547177E-3</v>
      </c>
    </row>
    <row r="777" spans="2:2">
      <c r="B777" s="88">
        <f>Bond_Historical!Q778</f>
        <v>-5.6657855606876981E-3</v>
      </c>
    </row>
    <row r="778" spans="2:2">
      <c r="B778" s="88">
        <f>Bond_Historical!Q779</f>
        <v>2.6814358497474849E-3</v>
      </c>
    </row>
    <row r="779" spans="2:2">
      <c r="B779" s="88">
        <f>Bond_Historical!Q780</f>
        <v>6.7432414683078062E-4</v>
      </c>
    </row>
    <row r="780" spans="2:2">
      <c r="B780" s="88">
        <f>Bond_Historical!Q781</f>
        <v>-3.1663302170268568E-5</v>
      </c>
    </row>
    <row r="781" spans="2:2">
      <c r="B781" s="88">
        <f>Bond_Historical!Q782</f>
        <v>-4.1946195753238876E-6</v>
      </c>
    </row>
    <row r="782" spans="2:2">
      <c r="B782" s="88">
        <f>Bond_Historical!Q783</f>
        <v>1.0348879263044437E-3</v>
      </c>
    </row>
    <row r="783" spans="2:2">
      <c r="B783" s="88">
        <f>Bond_Historical!Q784</f>
        <v>-4.6732220347817264E-3</v>
      </c>
    </row>
    <row r="784" spans="2:2">
      <c r="B784" s="88">
        <f>Bond_Historical!Q785</f>
        <v>-6.7635778982209176E-3</v>
      </c>
    </row>
    <row r="785" spans="2:2">
      <c r="B785" s="88">
        <f>Bond_Historical!Q786</f>
        <v>7.9089309517125096E-4</v>
      </c>
    </row>
    <row r="786" spans="2:2">
      <c r="B786" s="88">
        <f>Bond_Historical!Q787</f>
        <v>-2.801518425499987E-3</v>
      </c>
    </row>
    <row r="787" spans="2:2">
      <c r="B787" s="88">
        <f>Bond_Historical!Q788</f>
        <v>1.1901450797876891E-3</v>
      </c>
    </row>
    <row r="788" spans="2:2">
      <c r="B788" s="88">
        <f>Bond_Historical!Q789</f>
        <v>-9.9376324766926802E-3</v>
      </c>
    </row>
    <row r="789" spans="2:2">
      <c r="B789" s="88">
        <f>Bond_Historical!Q790</f>
        <v>6.1323126620469719E-3</v>
      </c>
    </row>
    <row r="790" spans="2:2">
      <c r="B790" s="88">
        <f>Bond_Historical!Q791</f>
        <v>-5.964178766843839E-3</v>
      </c>
    </row>
    <row r="791" spans="2:2">
      <c r="B791" s="88">
        <f>Bond_Historical!Q792</f>
        <v>-3.3047300255540572E-3</v>
      </c>
    </row>
    <row r="792" spans="2:2">
      <c r="B792" s="88">
        <f>Bond_Historical!Q793</f>
        <v>1.5652898026371927E-3</v>
      </c>
    </row>
    <row r="793" spans="2:2">
      <c r="B793" s="88">
        <f>Bond_Historical!Q794</f>
        <v>1.8041914609018049E-3</v>
      </c>
    </row>
    <row r="794" spans="2:2">
      <c r="B794" s="88">
        <f>Bond_Historical!Q795</f>
        <v>2.0470758119039345E-3</v>
      </c>
    </row>
    <row r="795" spans="2:2">
      <c r="B795" s="88">
        <f>Bond_Historical!Q796</f>
        <v>-3.5880952099856284E-4</v>
      </c>
    </row>
    <row r="796" spans="2:2">
      <c r="B796" s="88">
        <f>Bond_Historical!Q797</f>
        <v>-5.3599511279432115E-3</v>
      </c>
    </row>
    <row r="797" spans="2:2">
      <c r="B797" s="88">
        <f>Bond_Historical!Q798</f>
        <v>2.527396865651886E-3</v>
      </c>
    </row>
    <row r="798" spans="2:2">
      <c r="B798" s="88">
        <f>Bond_Historical!Q799</f>
        <v>1.9105536391579589E-3</v>
      </c>
    </row>
    <row r="799" spans="2:2">
      <c r="B799" s="88">
        <f>Bond_Historical!Q800</f>
        <v>8.174206767901095E-3</v>
      </c>
    </row>
    <row r="800" spans="2:2">
      <c r="B800" s="88">
        <f>Bond_Historical!Q801</f>
        <v>4.9026047128510912E-3</v>
      </c>
    </row>
    <row r="801" spans="2:2">
      <c r="B801" s="88">
        <f>Bond_Historical!Q802</f>
        <v>-1.2025090979480598E-2</v>
      </c>
    </row>
    <row r="802" spans="2:2">
      <c r="B802" s="88">
        <f>Bond_Historical!Q803</f>
        <v>2.841174889024889E-3</v>
      </c>
    </row>
    <row r="803" spans="2:2">
      <c r="B803" s="88">
        <f>Bond_Historical!Q804</f>
        <v>3.0303672696205641E-3</v>
      </c>
    </row>
    <row r="804" spans="2:2">
      <c r="B804" s="88">
        <f>Bond_Historical!Q805</f>
        <v>-6.2800264973586388E-3</v>
      </c>
    </row>
    <row r="805" spans="2:2">
      <c r="B805" s="88">
        <f>Bond_Historical!Q806</f>
        <v>-4.2228075349452707E-3</v>
      </c>
    </row>
    <row r="806" spans="2:2">
      <c r="B806" s="88">
        <f>Bond_Historical!Q807</f>
        <v>-1.6104968620521056E-3</v>
      </c>
    </row>
    <row r="807" spans="2:2">
      <c r="B807" s="88">
        <f>Bond_Historical!Q808</f>
        <v>-6.5711712597076866E-3</v>
      </c>
    </row>
    <row r="808" spans="2:2">
      <c r="B808" s="88">
        <f>Bond_Historical!Q809</f>
        <v>-3.3748583405941084E-4</v>
      </c>
    </row>
    <row r="809" spans="2:2">
      <c r="B809" s="88">
        <f>Bond_Historical!Q810</f>
        <v>-1.043536883611958E-2</v>
      </c>
    </row>
    <row r="810" spans="2:2">
      <c r="B810" s="88">
        <f>Bond_Historical!Q811</f>
        <v>1.0486264496293782E-3</v>
      </c>
    </row>
    <row r="811" spans="2:2">
      <c r="B811" s="88">
        <f>Bond_Historical!Q812</f>
        <v>4.1295802634035367E-3</v>
      </c>
    </row>
    <row r="812" spans="2:2">
      <c r="B812" s="88">
        <f>Bond_Historical!Q813</f>
        <v>3.8678324914584619E-3</v>
      </c>
    </row>
    <row r="813" spans="2:2">
      <c r="B813" s="88">
        <f>Bond_Historical!Q814</f>
        <v>1.9617843071855017E-3</v>
      </c>
    </row>
    <row r="814" spans="2:2">
      <c r="B814" s="88">
        <f>Bond_Historical!Q815</f>
        <v>-1.057756468797804E-2</v>
      </c>
    </row>
    <row r="815" spans="2:2">
      <c r="B815" s="88">
        <f>Bond_Historical!Q816</f>
        <v>-2.7648193120401151E-3</v>
      </c>
    </row>
    <row r="816" spans="2:2">
      <c r="B816" s="88">
        <f>Bond_Historical!Q817</f>
        <v>3.7023895652997657E-3</v>
      </c>
    </row>
    <row r="817" spans="2:2">
      <c r="B817" s="88">
        <f>Bond_Historical!Q818</f>
        <v>-1.5379344306624939E-3</v>
      </c>
    </row>
    <row r="818" spans="2:2">
      <c r="B818" s="88">
        <f>Bond_Historical!Q819</f>
        <v>-7.4899609873669967E-3</v>
      </c>
    </row>
    <row r="819" spans="2:2">
      <c r="B819" s="88">
        <f>Bond_Historical!Q820</f>
        <v>2.8303957621538351E-3</v>
      </c>
    </row>
    <row r="820" spans="2:2">
      <c r="B820" s="88">
        <f>Bond_Historical!Q821</f>
        <v>4.4526097138460957E-3</v>
      </c>
    </row>
    <row r="821" spans="2:2">
      <c r="B821" s="88">
        <f>Bond_Historical!Q822</f>
        <v>2.5778631433485163E-3</v>
      </c>
    </row>
    <row r="822" spans="2:2">
      <c r="B822" s="88">
        <f>Bond_Historical!Q823</f>
        <v>-8.4489800154329345E-4</v>
      </c>
    </row>
    <row r="823" spans="2:2">
      <c r="B823" s="88">
        <f>Bond_Historical!Q824</f>
        <v>-2.9398001952732821E-4</v>
      </c>
    </row>
    <row r="824" spans="2:2">
      <c r="B824" s="88">
        <f>Bond_Historical!Q825</f>
        <v>1.2151337021918437E-3</v>
      </c>
    </row>
    <row r="825" spans="2:2">
      <c r="B825" s="88">
        <f>Bond_Historical!Q826</f>
        <v>-1.0977028053838603E-2</v>
      </c>
    </row>
    <row r="826" spans="2:2">
      <c r="B826" s="88">
        <f>Bond_Historical!Q827</f>
        <v>-3.6568343421452421E-3</v>
      </c>
    </row>
    <row r="827" spans="2:2">
      <c r="B827" s="88">
        <f>Bond_Historical!Q828</f>
        <v>-2.7118815351857592E-3</v>
      </c>
    </row>
    <row r="828" spans="2:2">
      <c r="B828" s="88">
        <f>Bond_Historical!Q829</f>
        <v>-4.9645927665155371E-3</v>
      </c>
    </row>
    <row r="829" spans="2:2">
      <c r="B829" s="88">
        <f>Bond_Historical!Q830</f>
        <v>-5.6535052435920333E-3</v>
      </c>
    </row>
    <row r="830" spans="2:2">
      <c r="B830" s="88">
        <f>Bond_Historical!Q831</f>
        <v>1.582446260520834E-3</v>
      </c>
    </row>
    <row r="831" spans="2:2">
      <c r="B831" s="88">
        <f>Bond_Historical!Q832</f>
        <v>2.4159968804794052E-3</v>
      </c>
    </row>
    <row r="832" spans="2:2">
      <c r="B832" s="88">
        <f>Bond_Historical!Q833</f>
        <v>-8.1143759913045541E-3</v>
      </c>
    </row>
    <row r="833" spans="2:2">
      <c r="B833" s="88">
        <f>Bond_Historical!Q834</f>
        <v>-3.6617682084898844E-3</v>
      </c>
    </row>
    <row r="834" spans="2:2">
      <c r="B834" s="88">
        <f>Bond_Historical!Q835</f>
        <v>-6.4527632496639772E-3</v>
      </c>
    </row>
    <row r="835" spans="2:2">
      <c r="B835" s="88">
        <f>Bond_Historical!Q836</f>
        <v>6.7972724472327318E-3</v>
      </c>
    </row>
    <row r="836" spans="2:2">
      <c r="B836" s="88">
        <f>Bond_Historical!Q837</f>
        <v>-5.9681391313372752E-3</v>
      </c>
    </row>
    <row r="837" spans="2:2">
      <c r="B837" s="88">
        <f>Bond_Historical!Q838</f>
        <v>-1.2317103135473591E-3</v>
      </c>
    </row>
    <row r="838" spans="2:2">
      <c r="B838" s="88">
        <f>Bond_Historical!Q839</f>
        <v>6.506111212534446E-3</v>
      </c>
    </row>
    <row r="839" spans="2:2">
      <c r="B839" s="88">
        <f>Bond_Historical!Q840</f>
        <v>1.7378785261953271E-3</v>
      </c>
    </row>
    <row r="840" spans="2:2">
      <c r="B840" s="88">
        <f>Bond_Historical!Q841</f>
        <v>-5.1323603707606885E-3</v>
      </c>
    </row>
    <row r="841" spans="2:2">
      <c r="B841" s="88">
        <f>Bond_Historical!Q842</f>
        <v>8.3052933015661373E-4</v>
      </c>
    </row>
    <row r="842" spans="2:2">
      <c r="B842" s="88">
        <f>Bond_Historical!Q843</f>
        <v>-6.9624337057833116E-3</v>
      </c>
    </row>
    <row r="843" spans="2:2">
      <c r="B843" s="88">
        <f>Bond_Historical!Q844</f>
        <v>-5.6503873193205385E-3</v>
      </c>
    </row>
    <row r="844" spans="2:2">
      <c r="B844" s="88">
        <f>Bond_Historical!Q845</f>
        <v>3.1442371171735393E-3</v>
      </c>
    </row>
    <row r="845" spans="2:2">
      <c r="B845" s="88">
        <f>Bond_Historical!Q846</f>
        <v>6.3623646930223146E-3</v>
      </c>
    </row>
    <row r="846" spans="2:2">
      <c r="B846" s="88">
        <f>Bond_Historical!Q847</f>
        <v>-1.0486292040922086E-2</v>
      </c>
    </row>
    <row r="847" spans="2:2">
      <c r="B847" s="88">
        <f>Bond_Historical!Q848</f>
        <v>-5.192670583927461E-3</v>
      </c>
    </row>
    <row r="848" spans="2:2">
      <c r="B848" s="88">
        <f>Bond_Historical!Q849</f>
        <v>3.1944159984652176E-3</v>
      </c>
    </row>
    <row r="849" spans="2:2">
      <c r="B849" s="88">
        <f>Bond_Historical!Q850</f>
        <v>2.2978995687863092E-3</v>
      </c>
    </row>
    <row r="850" spans="2:2">
      <c r="B850" s="88">
        <f>Bond_Historical!Q851</f>
        <v>4.0161647303881371E-3</v>
      </c>
    </row>
    <row r="851" spans="2:2">
      <c r="B851" s="88">
        <f>Bond_Historical!Q852</f>
        <v>7.5985966432666257E-4</v>
      </c>
    </row>
    <row r="852" spans="2:2">
      <c r="B852" s="88">
        <f>Bond_Historical!Q853</f>
        <v>-3.7930043800102021E-3</v>
      </c>
    </row>
    <row r="853" spans="2:2">
      <c r="B853" s="88">
        <f>Bond_Historical!Q854</f>
        <v>1.3401023414189219E-3</v>
      </c>
    </row>
    <row r="854" spans="2:2">
      <c r="B854" s="88">
        <f>Bond_Historical!Q855</f>
        <v>-5.3685238069141258E-3</v>
      </c>
    </row>
    <row r="855" spans="2:2">
      <c r="B855" s="88">
        <f>Bond_Historical!Q856</f>
        <v>3.776973380159331E-3</v>
      </c>
    </row>
    <row r="856" spans="2:2">
      <c r="B856" s="88">
        <f>Bond_Historical!Q857</f>
        <v>2.1922098364144937E-3</v>
      </c>
    </row>
    <row r="857" spans="2:2">
      <c r="B857" s="88">
        <f>Bond_Historical!Q858</f>
        <v>3.9418156793075533E-3</v>
      </c>
    </row>
    <row r="858" spans="2:2">
      <c r="B858" s="88">
        <f>Bond_Historical!Q859</f>
        <v>-2.9218741479240338E-3</v>
      </c>
    </row>
    <row r="859" spans="2:2">
      <c r="B859" s="88">
        <f>Bond_Historical!Q860</f>
        <v>9.1733413795530554E-3</v>
      </c>
    </row>
    <row r="860" spans="2:2">
      <c r="B860" s="88">
        <f>Bond_Historical!Q861</f>
        <v>5.8083797805695107E-3</v>
      </c>
    </row>
    <row r="861" spans="2:2">
      <c r="B861" s="88">
        <f>Bond_Historical!Q862</f>
        <v>2.3408798626488526E-4</v>
      </c>
    </row>
    <row r="862" spans="2:2">
      <c r="B862" s="88">
        <f>Bond_Historical!Q863</f>
        <v>2.2437799896698266E-3</v>
      </c>
    </row>
    <row r="863" spans="2:2">
      <c r="B863" s="88">
        <f>Bond_Historical!Q864</f>
        <v>-5.2738565856972975E-3</v>
      </c>
    </row>
    <row r="864" spans="2:2">
      <c r="B864" s="88">
        <f>Bond_Historical!Q865</f>
        <v>-3.9938761192363009E-3</v>
      </c>
    </row>
    <row r="865" spans="2:2">
      <c r="B865" s="88">
        <f>Bond_Historical!Q866</f>
        <v>1.0609160662135532E-3</v>
      </c>
    </row>
    <row r="866" spans="2:2">
      <c r="B866" s="88">
        <f>Bond_Historical!Q867</f>
        <v>-1.3886169305355994E-3</v>
      </c>
    </row>
    <row r="867" spans="2:2">
      <c r="B867" s="88">
        <f>Bond_Historical!Q868</f>
        <v>-6.085664922045716E-3</v>
      </c>
    </row>
    <row r="868" spans="2:2">
      <c r="B868" s="88">
        <f>Bond_Historical!Q869</f>
        <v>3.559894254824171E-3</v>
      </c>
    </row>
    <row r="869" spans="2:2">
      <c r="B869" s="88">
        <f>Bond_Historical!Q870</f>
        <v>-4.0385828543244252E-3</v>
      </c>
    </row>
    <row r="870" spans="2:2">
      <c r="B870" s="88">
        <f>Bond_Historical!Q871</f>
        <v>-2.8626055149908024E-3</v>
      </c>
    </row>
    <row r="871" spans="2:2">
      <c r="B871" s="88">
        <f>Bond_Historical!Q872</f>
        <v>-7.8671969101521202E-3</v>
      </c>
    </row>
    <row r="872" spans="2:2">
      <c r="B872" s="88">
        <f>Bond_Historical!Q873</f>
        <v>-1.7635031199424112E-2</v>
      </c>
    </row>
    <row r="873" spans="2:2">
      <c r="B873" s="88">
        <f>Bond_Historical!Q874</f>
        <v>-5.4334415898770706E-3</v>
      </c>
    </row>
    <row r="874" spans="2:2">
      <c r="B874" s="88">
        <f>Bond_Historical!Q875</f>
        <v>1.103464182358589E-2</v>
      </c>
    </row>
    <row r="875" spans="2:2">
      <c r="B875" s="88">
        <f>Bond_Historical!Q876</f>
        <v>1.673052605420782E-3</v>
      </c>
    </row>
    <row r="876" spans="2:2">
      <c r="B876" s="88">
        <f>Bond_Historical!Q877</f>
        <v>7.7993652438295173E-4</v>
      </c>
    </row>
    <row r="877" spans="2:2">
      <c r="B877" s="88">
        <f>Bond_Historical!Q878</f>
        <v>-5.8705157922996354E-3</v>
      </c>
    </row>
    <row r="878" spans="2:2">
      <c r="B878" s="88">
        <f>Bond_Historical!Q879</f>
        <v>7.610178270153577E-3</v>
      </c>
    </row>
    <row r="879" spans="2:2">
      <c r="B879" s="88">
        <f>Bond_Historical!Q880</f>
        <v>5.0016075976309429E-3</v>
      </c>
    </row>
    <row r="880" spans="2:2">
      <c r="B880" s="88">
        <f>Bond_Historical!Q881</f>
        <v>-5.7933081192670108E-4</v>
      </c>
    </row>
    <row r="881" spans="2:2">
      <c r="B881" s="88">
        <f>Bond_Historical!Q882</f>
        <v>-5.5017998928493057E-3</v>
      </c>
    </row>
    <row r="882" spans="2:2">
      <c r="B882" s="88">
        <f>Bond_Historical!Q883</f>
        <v>1.1514471747313071E-4</v>
      </c>
    </row>
    <row r="883" spans="2:2">
      <c r="B883" s="88">
        <f>Bond_Historical!Q884</f>
        <v>5.0108259710105159E-3</v>
      </c>
    </row>
    <row r="884" spans="2:2">
      <c r="B884" s="88">
        <f>Bond_Historical!Q885</f>
        <v>3.4997338591188161E-3</v>
      </c>
    </row>
    <row r="885" spans="2:2">
      <c r="B885" s="88">
        <f>Bond_Historical!Q886</f>
        <v>9.5974181758604529E-3</v>
      </c>
    </row>
    <row r="886" spans="2:2">
      <c r="B886" s="88">
        <f>Bond_Historical!Q887</f>
        <v>9.0856526097987265E-4</v>
      </c>
    </row>
    <row r="887" spans="2:2">
      <c r="B887" s="88">
        <f>Bond_Historical!Q888</f>
        <v>-5.5213813923650603E-3</v>
      </c>
    </row>
    <row r="888" spans="2:2">
      <c r="B888" s="88">
        <f>Bond_Historical!Q889</f>
        <v>-1.479193926518769E-3</v>
      </c>
    </row>
    <row r="889" spans="2:2">
      <c r="B889" s="88">
        <f>Bond_Historical!Q890</f>
        <v>-2.6750446890226698E-3</v>
      </c>
    </row>
    <row r="890" spans="2:2">
      <c r="B890" s="88">
        <f>Bond_Historical!Q891</f>
        <v>3.8252389831716044E-3</v>
      </c>
    </row>
    <row r="891" spans="2:2">
      <c r="B891" s="88">
        <f>Bond_Historical!Q892</f>
        <v>1.2344425827892551E-3</v>
      </c>
    </row>
    <row r="892" spans="2:2">
      <c r="B892" s="88">
        <f>Bond_Historical!Q893</f>
        <v>4.2395875347860483E-3</v>
      </c>
    </row>
    <row r="893" spans="2:2">
      <c r="B893" s="88">
        <f>Bond_Historical!Q894</f>
        <v>-3.7260032935722662E-3</v>
      </c>
    </row>
    <row r="894" spans="2:2">
      <c r="B894" s="88">
        <f>Bond_Historical!Q895</f>
        <v>4.5690957338757072E-3</v>
      </c>
    </row>
    <row r="895" spans="2:2">
      <c r="B895" s="88">
        <f>Bond_Historical!Q896</f>
        <v>-4.0815093892055399E-3</v>
      </c>
    </row>
    <row r="896" spans="2:2">
      <c r="B896" s="88">
        <f>Bond_Historical!Q897</f>
        <v>-1.6983071749657023E-4</v>
      </c>
    </row>
    <row r="897" spans="2:2">
      <c r="B897" s="88">
        <f>Bond_Historical!Q898</f>
        <v>-6.8360810914531674E-4</v>
      </c>
    </row>
    <row r="898" spans="2:2">
      <c r="B898" s="88">
        <f>Bond_Historical!Q899</f>
        <v>9.3637288237641541E-3</v>
      </c>
    </row>
    <row r="899" spans="2:2">
      <c r="B899" s="88">
        <f>Bond_Historical!Q900</f>
        <v>7.3675930707613945E-3</v>
      </c>
    </row>
    <row r="900" spans="2:2">
      <c r="B900" s="88">
        <f>Bond_Historical!Q901</f>
        <v>-4.9946539293133614E-3</v>
      </c>
    </row>
    <row r="901" spans="2:2">
      <c r="B901" s="88">
        <f>Bond_Historical!Q902</f>
        <v>2.2277142049498714E-4</v>
      </c>
    </row>
    <row r="902" spans="2:2">
      <c r="B902" s="88">
        <f>Bond_Historical!Q903</f>
        <v>3.7974706495369939E-3</v>
      </c>
    </row>
    <row r="903" spans="2:2">
      <c r="B903" s="88">
        <f>Bond_Historical!Q904</f>
        <v>6.8941169444903059E-3</v>
      </c>
    </row>
    <row r="904" spans="2:2">
      <c r="B904" s="88">
        <f>Bond_Historical!Q905</f>
        <v>1.1113967287197941E-3</v>
      </c>
    </row>
    <row r="905" spans="2:2">
      <c r="B905" s="88">
        <f>Bond_Historical!Q906</f>
        <v>3.030134779861666E-3</v>
      </c>
    </row>
    <row r="906" spans="2:2">
      <c r="B906" s="88">
        <f>Bond_Historical!Q907</f>
        <v>-9.701566684917208E-3</v>
      </c>
    </row>
    <row r="907" spans="2:2">
      <c r="B907" s="88">
        <f>Bond_Historical!Q908</f>
        <v>6.0589871026440496E-3</v>
      </c>
    </row>
    <row r="908" spans="2:2">
      <c r="B908" s="88">
        <f>Bond_Historical!Q909</f>
        <v>1.5486559909860106E-3</v>
      </c>
    </row>
    <row r="909" spans="2:2">
      <c r="B909" s="88">
        <f>Bond_Historical!Q910</f>
        <v>-1.1150071183647473E-2</v>
      </c>
    </row>
    <row r="910" spans="2:2">
      <c r="B910" s="88">
        <f>Bond_Historical!Q911</f>
        <v>3.8595179864096647E-3</v>
      </c>
    </row>
    <row r="911" spans="2:2">
      <c r="B911" s="88">
        <f>Bond_Historical!Q912</f>
        <v>-2.5605612562378667E-3</v>
      </c>
    </row>
    <row r="912" spans="2:2">
      <c r="B912" s="88">
        <f>Bond_Historical!Q913</f>
        <v>3.7490484727326057E-3</v>
      </c>
    </row>
    <row r="913" spans="2:2">
      <c r="B913" s="88">
        <f>Bond_Historical!Q914</f>
        <v>-6.4053720622474723E-3</v>
      </c>
    </row>
    <row r="914" spans="2:2">
      <c r="B914" s="88">
        <f>Bond_Historical!Q915</f>
        <v>6.0633477219169439E-3</v>
      </c>
    </row>
    <row r="915" spans="2:2">
      <c r="B915" s="88">
        <f>Bond_Historical!Q916</f>
        <v>3.5055633508980966E-4</v>
      </c>
    </row>
    <row r="916" spans="2:2">
      <c r="B916" s="88">
        <f>Bond_Historical!Q917</f>
        <v>-1.7704201220661653E-3</v>
      </c>
    </row>
    <row r="917" spans="2:2">
      <c r="B917" s="88">
        <f>Bond_Historical!Q918</f>
        <v>-6.3472091366163158E-3</v>
      </c>
    </row>
    <row r="918" spans="2:2">
      <c r="B918" s="88">
        <f>Bond_Historical!Q919</f>
        <v>1.6747993761917128E-3</v>
      </c>
    </row>
    <row r="919" spans="2:2">
      <c r="B919" s="88">
        <f>Bond_Historical!Q920</f>
        <v>-7.3455332815525257E-3</v>
      </c>
    </row>
    <row r="920" spans="2:2">
      <c r="B920" s="88">
        <f>Bond_Historical!Q921</f>
        <v>-4.3331122598198974E-3</v>
      </c>
    </row>
    <row r="921" spans="2:2">
      <c r="B921" s="88">
        <f>Bond_Historical!Q922</f>
        <v>-9.4752082752092834E-5</v>
      </c>
    </row>
    <row r="922" spans="2:2">
      <c r="B922" s="88">
        <f>Bond_Historical!Q923</f>
        <v>-2.6432106535558648E-3</v>
      </c>
    </row>
    <row r="923" spans="2:2">
      <c r="B923" s="88">
        <f>Bond_Historical!Q924</f>
        <v>6.0872644531725952E-3</v>
      </c>
    </row>
    <row r="924" spans="2:2">
      <c r="B924" s="88">
        <f>Bond_Historical!Q925</f>
        <v>-2.7976247934711745E-3</v>
      </c>
    </row>
    <row r="925" spans="2:2">
      <c r="B925" s="88">
        <f>Bond_Historical!Q926</f>
        <v>-5.0788009803548976E-3</v>
      </c>
    </row>
    <row r="926" spans="2:2">
      <c r="B926" s="88">
        <f>Bond_Historical!Q927</f>
        <v>6.8945566328801723E-4</v>
      </c>
    </row>
    <row r="927" spans="2:2">
      <c r="B927" s="88">
        <f>Bond_Historical!Q928</f>
        <v>-6.2250968743671545E-3</v>
      </c>
    </row>
    <row r="928" spans="2:2">
      <c r="B928" s="88">
        <f>Bond_Historical!Q929</f>
        <v>-5.3233591115140304E-3</v>
      </c>
    </row>
    <row r="929" spans="2:2">
      <c r="B929" s="88">
        <f>Bond_Historical!Q930</f>
        <v>2.4271912105274717E-3</v>
      </c>
    </row>
    <row r="930" spans="2:2">
      <c r="B930" s="88">
        <f>Bond_Historical!Q931</f>
        <v>-9.8041218589554058E-3</v>
      </c>
    </row>
    <row r="931" spans="2:2">
      <c r="B931" s="88">
        <f>Bond_Historical!Q932</f>
        <v>7.7037694387658909E-3</v>
      </c>
    </row>
    <row r="932" spans="2:2">
      <c r="B932" s="88">
        <f>Bond_Historical!Q933</f>
        <v>-2.5968273559222395E-3</v>
      </c>
    </row>
    <row r="933" spans="2:2">
      <c r="B933" s="88">
        <f>Bond_Historical!Q934</f>
        <v>6.1396698609791521E-4</v>
      </c>
    </row>
    <row r="934" spans="2:2">
      <c r="B934" s="88">
        <f>Bond_Historical!Q935</f>
        <v>-1.6318226692108168E-3</v>
      </c>
    </row>
    <row r="935" spans="2:2">
      <c r="B935" s="88">
        <f>Bond_Historical!Q936</f>
        <v>-5.1548516306948126E-3</v>
      </c>
    </row>
    <row r="936" spans="2:2">
      <c r="B936" s="88">
        <f>Bond_Historical!Q937</f>
        <v>1.8827660049653178E-3</v>
      </c>
    </row>
    <row r="937" spans="2:2">
      <c r="B937" s="88">
        <f>Bond_Historical!Q938</f>
        <v>-3.2198042290661711E-3</v>
      </c>
    </row>
    <row r="938" spans="2:2">
      <c r="B938" s="88">
        <f>Bond_Historical!Q939</f>
        <v>-1.3074119292222804E-3</v>
      </c>
    </row>
    <row r="939" spans="2:2">
      <c r="B939" s="88">
        <f>Bond_Historical!Q940</f>
        <v>-4.9618529696482047E-4</v>
      </c>
    </row>
    <row r="940" spans="2:2">
      <c r="B940" s="88">
        <f>Bond_Historical!Q941</f>
        <v>-6.2000268693234873E-3</v>
      </c>
    </row>
    <row r="941" spans="2:2">
      <c r="B941" s="88">
        <f>Bond_Historical!Q942</f>
        <v>2.8632396112919967E-3</v>
      </c>
    </row>
    <row r="942" spans="2:2">
      <c r="B942" s="88">
        <f>Bond_Historical!Q943</f>
        <v>-1.0745424485131036E-2</v>
      </c>
    </row>
    <row r="943" spans="2:2">
      <c r="B943" s="88">
        <f>Bond_Historical!Q944</f>
        <v>-2.2437508937497089E-3</v>
      </c>
    </row>
    <row r="944" spans="2:2">
      <c r="B944" s="88">
        <f>Bond_Historical!Q945</f>
        <v>-1.2996935212263389E-2</v>
      </c>
    </row>
    <row r="945" spans="2:2">
      <c r="B945" s="88">
        <f>Bond_Historical!Q946</f>
        <v>-7.9146762011882421E-3</v>
      </c>
    </row>
    <row r="946" spans="2:2">
      <c r="B946" s="88">
        <f>Bond_Historical!Q947</f>
        <v>1.5200069929702123E-2</v>
      </c>
    </row>
    <row r="947" spans="2:2">
      <c r="B947" s="88">
        <f>Bond_Historical!Q948</f>
        <v>-5.3735491318028491E-3</v>
      </c>
    </row>
    <row r="948" spans="2:2">
      <c r="B948" s="88">
        <f>Bond_Historical!Q949</f>
        <v>-2.6169315739319938E-3</v>
      </c>
    </row>
    <row r="949" spans="2:2">
      <c r="B949" s="88">
        <f>Bond_Historical!Q950</f>
        <v>1.0925263042453391E-2</v>
      </c>
    </row>
    <row r="950" spans="2:2">
      <c r="B950" s="88">
        <f>Bond_Historical!Q951</f>
        <v>3.527974579955474E-3</v>
      </c>
    </row>
    <row r="951" spans="2:2">
      <c r="B951" s="88">
        <f>Bond_Historical!Q952</f>
        <v>-5.4601144785957709E-3</v>
      </c>
    </row>
    <row r="952" spans="2:2">
      <c r="B952" s="88">
        <f>Bond_Historical!Q953</f>
        <v>-2.9011878001466511E-3</v>
      </c>
    </row>
    <row r="953" spans="2:2">
      <c r="B953" s="88">
        <f>Bond_Historical!Q954</f>
        <v>-5.2516177282473089E-3</v>
      </c>
    </row>
    <row r="954" spans="2:2">
      <c r="B954" s="88">
        <f>Bond_Historical!Q955</f>
        <v>-5.5552108669746688E-3</v>
      </c>
    </row>
    <row r="955" spans="2:2">
      <c r="B955" s="88">
        <f>Bond_Historical!Q956</f>
        <v>6.3293681314346376E-5</v>
      </c>
    </row>
    <row r="956" spans="2:2">
      <c r="B956" s="88">
        <f>Bond_Historical!Q957</f>
        <v>5.4101014506133119E-4</v>
      </c>
    </row>
    <row r="957" spans="2:2">
      <c r="B957" s="88">
        <f>Bond_Historical!Q958</f>
        <v>-1.9749837136580758E-3</v>
      </c>
    </row>
    <row r="958" spans="2:2">
      <c r="B958" s="88">
        <f>Bond_Historical!Q959</f>
        <v>-5.1841264852751498E-3</v>
      </c>
    </row>
    <row r="959" spans="2:2">
      <c r="B959" s="88">
        <f>Bond_Historical!Q960</f>
        <v>2.2803379549487528E-3</v>
      </c>
    </row>
    <row r="960" spans="2:2">
      <c r="B960" s="88">
        <f>Bond_Historical!Q961</f>
        <v>2.8799375312379195E-3</v>
      </c>
    </row>
    <row r="961" spans="2:2">
      <c r="B961" s="88">
        <f>Bond_Historical!Q962</f>
        <v>-9.111828838092223E-3</v>
      </c>
    </row>
    <row r="962" spans="2:2">
      <c r="B962" s="88">
        <f>Bond_Historical!Q963</f>
        <v>-6.7904978899712247E-3</v>
      </c>
    </row>
    <row r="963" spans="2:2">
      <c r="B963" s="88">
        <f>Bond_Historical!Q964</f>
        <v>1.3937016810690816E-3</v>
      </c>
    </row>
    <row r="964" spans="2:2">
      <c r="B964" s="88">
        <f>Bond_Historical!Q965</f>
        <v>-1.5677097885086525E-3</v>
      </c>
    </row>
    <row r="965" spans="2:2">
      <c r="B965" s="88">
        <f>Bond_Historical!Q966</f>
        <v>8.9032682810760537E-3</v>
      </c>
    </row>
    <row r="966" spans="2:2">
      <c r="B966" s="88">
        <f>Bond_Historical!Q967</f>
        <v>3.5102692756990073E-3</v>
      </c>
    </row>
    <row r="967" spans="2:2">
      <c r="B967" s="88">
        <f>Bond_Historical!Q968</f>
        <v>4.756057293458623E-3</v>
      </c>
    </row>
    <row r="968" spans="2:2">
      <c r="B968" s="88">
        <f>Bond_Historical!Q969</f>
        <v>-9.0805656922780527E-4</v>
      </c>
    </row>
    <row r="969" spans="2:2">
      <c r="B969" s="88">
        <f>Bond_Historical!Q970</f>
        <v>-3.651276207186519E-3</v>
      </c>
    </row>
    <row r="970" spans="2:2">
      <c r="B970" s="88">
        <f>Bond_Historical!Q971</f>
        <v>3.355209180466859E-3</v>
      </c>
    </row>
    <row r="971" spans="2:2">
      <c r="B971" s="88">
        <f>Bond_Historical!Q972</f>
        <v>-2.1255807317318567E-3</v>
      </c>
    </row>
    <row r="972" spans="2:2">
      <c r="B972" s="88">
        <f>Bond_Historical!Q973</f>
        <v>-3.6862990181473023E-3</v>
      </c>
    </row>
    <row r="973" spans="2:2">
      <c r="B973" s="88">
        <f>Bond_Historical!Q974</f>
        <v>3.7045068736865693E-4</v>
      </c>
    </row>
    <row r="974" spans="2:2">
      <c r="B974" s="88">
        <f>Bond_Historical!Q975</f>
        <v>-2.9910748347041984E-3</v>
      </c>
    </row>
    <row r="975" spans="2:2">
      <c r="B975" s="88">
        <f>Bond_Historical!Q976</f>
        <v>4.1439747844007639E-3</v>
      </c>
    </row>
    <row r="976" spans="2:2">
      <c r="B976" s="88">
        <f>Bond_Historical!Q977</f>
        <v>1.4339102869810518E-4</v>
      </c>
    </row>
    <row r="977" spans="2:2">
      <c r="B977" s="88">
        <f>Bond_Historical!Q978</f>
        <v>2.2547152388296989E-2</v>
      </c>
    </row>
    <row r="978" spans="2:2">
      <c r="B978" s="88">
        <f>Bond_Historical!Q979</f>
        <v>3.9936258175761122E-4</v>
      </c>
    </row>
    <row r="979" spans="2:2">
      <c r="B979" s="88">
        <f>Bond_Historical!Q980</f>
        <v>-3.4649395764683598E-3</v>
      </c>
    </row>
    <row r="980" spans="2:2">
      <c r="B980" s="88">
        <f>Bond_Historical!Q981</f>
        <v>8.7175047336616497E-3</v>
      </c>
    </row>
    <row r="981" spans="2:2">
      <c r="B981" s="88">
        <f>Bond_Historical!Q982</f>
        <v>6.7485910155601313E-3</v>
      </c>
    </row>
    <row r="982" spans="2:2">
      <c r="B982" s="88">
        <f>Bond_Historical!Q983</f>
        <v>-3.9919145888624285E-3</v>
      </c>
    </row>
    <row r="983" spans="2:2">
      <c r="B983" s="88">
        <f>Bond_Historical!Q984</f>
        <v>-1.194952784970772E-3</v>
      </c>
    </row>
    <row r="984" spans="2:2">
      <c r="B984" s="88">
        <f>Bond_Historical!Q985</f>
        <v>-1.9713424832065734E-4</v>
      </c>
    </row>
    <row r="985" spans="2:2">
      <c r="B985" s="88">
        <f>Bond_Historical!Q986</f>
        <v>5.7867134957198824E-3</v>
      </c>
    </row>
    <row r="986" spans="2:2">
      <c r="B986" s="88">
        <f>Bond_Historical!Q987</f>
        <v>6.583253363864219E-3</v>
      </c>
    </row>
    <row r="987" spans="2:2">
      <c r="B987" s="88">
        <f>Bond_Historical!Q988</f>
        <v>1.1038509376668805E-4</v>
      </c>
    </row>
    <row r="988" spans="2:2">
      <c r="B988" s="88">
        <f>Bond_Historical!Q989</f>
        <v>-2.4700406230420712E-3</v>
      </c>
    </row>
    <row r="989" spans="2:2">
      <c r="B989" s="88">
        <f>Bond_Historical!Q990</f>
        <v>-3.4404565856606837E-3</v>
      </c>
    </row>
    <row r="990" spans="2:2">
      <c r="B990" s="88">
        <f>Bond_Historical!Q991</f>
        <v>8.6332141449160776E-3</v>
      </c>
    </row>
    <row r="991" spans="2:2">
      <c r="B991" s="88">
        <f>Bond_Historical!Q992</f>
        <v>9.3882896929983698E-3</v>
      </c>
    </row>
    <row r="992" spans="2:2">
      <c r="B992" s="88">
        <f>Bond_Historical!Q993</f>
        <v>4.0224632317220951E-3</v>
      </c>
    </row>
    <row r="993" spans="2:2">
      <c r="B993" s="88">
        <f>Bond_Historical!Q994</f>
        <v>-7.1677899075415748E-3</v>
      </c>
    </row>
    <row r="994" spans="2:2">
      <c r="B994" s="88">
        <f>Bond_Historical!Q995</f>
        <v>2.7717924567706087E-3</v>
      </c>
    </row>
    <row r="995" spans="2:2">
      <c r="B995" s="88">
        <f>Bond_Historical!Q996</f>
        <v>8.4046730884539608E-3</v>
      </c>
    </row>
    <row r="996" spans="2:2">
      <c r="B996" s="88">
        <f>Bond_Historical!Q997</f>
        <v>-2.6396428141845542E-3</v>
      </c>
    </row>
    <row r="997" spans="2:2">
      <c r="B997" s="88">
        <f>Bond_Historical!Q998</f>
        <v>-6.1382686315506821E-3</v>
      </c>
    </row>
    <row r="998" spans="2:2">
      <c r="B998" s="88">
        <f>Bond_Historical!Q999</f>
        <v>-6.3432128945019404E-4</v>
      </c>
    </row>
    <row r="999" spans="2:2">
      <c r="B999" s="88">
        <f>Bond_Historical!Q1000</f>
        <v>6.7228961837877089E-3</v>
      </c>
    </row>
    <row r="1000" spans="2:2">
      <c r="B1000" s="88">
        <f>Bond_Historical!Q1001</f>
        <v>1.1482578438683755E-3</v>
      </c>
    </row>
    <row r="1001" spans="2:2">
      <c r="B1001" s="88">
        <f>Bond_Historical!Q1002</f>
        <v>1.0170994281257441E-3</v>
      </c>
    </row>
    <row r="1002" spans="2:2">
      <c r="B1002" s="88">
        <f>Bond_Historical!Q1003</f>
        <v>-2.9357069154324171E-3</v>
      </c>
    </row>
    <row r="1003" spans="2:2">
      <c r="B1003" s="88">
        <f>Bond_Historical!Q1004</f>
        <v>-6.7093461882515599E-3</v>
      </c>
    </row>
    <row r="1004" spans="2:2">
      <c r="B1004" s="88">
        <f>Bond_Historical!Q1005</f>
        <v>-7.3759162965125451E-3</v>
      </c>
    </row>
    <row r="1005" spans="2:2">
      <c r="B1005" s="88">
        <f>Bond_Historical!Q1006</f>
        <v>3.6349790525220986E-3</v>
      </c>
    </row>
    <row r="1006" spans="2:2">
      <c r="B1006" s="88">
        <f>Bond_Historical!Q1007</f>
        <v>-4.697971256456717E-4</v>
      </c>
    </row>
    <row r="1007" spans="2:2">
      <c r="B1007" s="88">
        <f>Bond_Historical!Q1008</f>
        <v>-3.1152958607089431E-3</v>
      </c>
    </row>
    <row r="1008" spans="2:2">
      <c r="B1008" s="88">
        <f>Bond_Historical!Q1009</f>
        <v>-8.108241773283429E-3</v>
      </c>
    </row>
    <row r="1009" spans="2:2">
      <c r="B1009" s="88">
        <f>Bond_Historical!Q1010</f>
        <v>-1.8691741072974701E-3</v>
      </c>
    </row>
    <row r="1010" spans="2:2">
      <c r="B1010" s="88">
        <f>Bond_Historical!Q1011</f>
        <v>4.3653395130646621E-3</v>
      </c>
    </row>
    <row r="1011" spans="2:2">
      <c r="B1011" s="88">
        <f>Bond_Historical!Q1012</f>
        <v>-4.2939184666313844E-3</v>
      </c>
    </row>
    <row r="1012" spans="2:2">
      <c r="B1012" s="88">
        <f>Bond_Historical!Q1013</f>
        <v>5.4680595039050192E-3</v>
      </c>
    </row>
    <row r="1013" spans="2:2">
      <c r="B1013" s="88">
        <f>Bond_Historical!Q1014</f>
        <v>5.5680819235056182E-3</v>
      </c>
    </row>
    <row r="1014" spans="2:2">
      <c r="B1014" s="88">
        <f>Bond_Historical!Q1015</f>
        <v>-7.5698107391429796E-4</v>
      </c>
    </row>
    <row r="1015" spans="2:2">
      <c r="B1015" s="88">
        <f>Bond_Historical!Q1016</f>
        <v>1.1382385133534862E-2</v>
      </c>
    </row>
    <row r="1016" spans="2:2">
      <c r="B1016" s="88">
        <f>Bond_Historical!Q1017</f>
        <v>3.120682594935492E-3</v>
      </c>
    </row>
    <row r="1017" spans="2:2">
      <c r="B1017" s="88">
        <f>Bond_Historical!Q1018</f>
        <v>-3.3135062621978259E-3</v>
      </c>
    </row>
    <row r="1018" spans="2:2">
      <c r="B1018" s="88">
        <f>Bond_Historical!Q1019</f>
        <v>5.7726225111668101E-3</v>
      </c>
    </row>
    <row r="1019" spans="2:2">
      <c r="B1019" s="88">
        <f>Bond_Historical!Q1020</f>
        <v>8.3941392040168678E-3</v>
      </c>
    </row>
    <row r="1020" spans="2:2">
      <c r="B1020" s="88">
        <f>Bond_Historical!Q1021</f>
        <v>-3.4182150771137967E-3</v>
      </c>
    </row>
    <row r="1021" spans="2:2">
      <c r="B1021" s="88">
        <f>Bond_Historical!Q1022</f>
        <v>-2.0661581898656564E-3</v>
      </c>
    </row>
    <row r="1022" spans="2:2">
      <c r="B1022" s="88">
        <f>Bond_Historical!Q1023</f>
        <v>9.449450546740925E-3</v>
      </c>
    </row>
    <row r="1023" spans="2:2">
      <c r="B1023" s="88">
        <f>Bond_Historical!Q1024</f>
        <v>-1.2029601941308723E-3</v>
      </c>
    </row>
    <row r="1024" spans="2:2">
      <c r="B1024" s="88">
        <f>Bond_Historical!Q1025</f>
        <v>-4.5505440302654908E-3</v>
      </c>
    </row>
    <row r="1025" spans="2:2">
      <c r="B1025" s="88">
        <f>Bond_Historical!Q1026</f>
        <v>-2.3942510988023387E-3</v>
      </c>
    </row>
    <row r="1026" spans="2:2">
      <c r="B1026" s="88">
        <f>Bond_Historical!Q1027</f>
        <v>4.5067701176348838E-3</v>
      </c>
    </row>
    <row r="1027" spans="2:2">
      <c r="B1027" s="88">
        <f>Bond_Historical!Q1028</f>
        <v>9.1410993431830499E-4</v>
      </c>
    </row>
    <row r="1028" spans="2:2">
      <c r="B1028" s="88">
        <f>Bond_Historical!Q1029</f>
        <v>-1.2026015139525727E-3</v>
      </c>
    </row>
    <row r="1029" spans="2:2">
      <c r="B1029" s="88">
        <f>Bond_Historical!Q1030</f>
        <v>-1.8950869754522008E-3</v>
      </c>
    </row>
    <row r="1030" spans="2:2">
      <c r="B1030" s="88">
        <f>Bond_Historical!Q1031</f>
        <v>-2.6394151310101615E-3</v>
      </c>
    </row>
    <row r="1031" spans="2:2">
      <c r="B1031" s="88">
        <f>Bond_Historical!Q1032</f>
        <v>4.4849589956080602E-3</v>
      </c>
    </row>
    <row r="1032" spans="2:2">
      <c r="B1032" s="88">
        <f>Bond_Historical!Q1033</f>
        <v>7.3515605506110542E-3</v>
      </c>
    </row>
    <row r="1033" spans="2:2">
      <c r="B1033" s="88">
        <f>Bond_Historical!Q1034</f>
        <v>9.0952179260531964E-4</v>
      </c>
    </row>
    <row r="1034" spans="2:2">
      <c r="B1034" s="88">
        <f>Bond_Historical!Q1035</f>
        <v>-9.0685063772706492E-3</v>
      </c>
    </row>
    <row r="1035" spans="2:2">
      <c r="B1035" s="88">
        <f>Bond_Historical!Q1036</f>
        <v>-6.1155882399261934E-3</v>
      </c>
    </row>
    <row r="1036" spans="2:2">
      <c r="B1036" s="88">
        <f>Bond_Historical!Q1037</f>
        <v>-1.9027265593742539E-3</v>
      </c>
    </row>
    <row r="1037" spans="2:2">
      <c r="B1037" s="88">
        <f>Bond_Historical!Q1038</f>
        <v>1.6367617495153918E-3</v>
      </c>
    </row>
    <row r="1038" spans="2:2">
      <c r="B1038" s="88">
        <f>Bond_Historical!Q1039</f>
        <v>-4.9312598749234153E-3</v>
      </c>
    </row>
    <row r="1039" spans="2:2">
      <c r="B1039" s="88">
        <f>Bond_Historical!Q1040</f>
        <v>-4.8374143944208622E-3</v>
      </c>
    </row>
    <row r="1040" spans="2:2">
      <c r="B1040" s="88">
        <f>Bond_Historical!Q1041</f>
        <v>2.673407576783395E-3</v>
      </c>
    </row>
    <row r="1041" spans="2:2">
      <c r="B1041" s="88">
        <f>Bond_Historical!Q1042</f>
        <v>-2.8798993441714383E-3</v>
      </c>
    </row>
    <row r="1042" spans="2:2">
      <c r="B1042" s="88">
        <f>Bond_Historical!Q1043</f>
        <v>-2.8800891945691418E-3</v>
      </c>
    </row>
    <row r="1043" spans="2:2">
      <c r="B1043" s="88">
        <f>Bond_Historical!Q1044</f>
        <v>-5.2701026779499406E-3</v>
      </c>
    </row>
    <row r="1044" spans="2:2">
      <c r="B1044" s="88">
        <f>Bond_Historical!Q1045</f>
        <v>2.1068311006373465E-3</v>
      </c>
    </row>
    <row r="1045" spans="2:2">
      <c r="B1045" s="88">
        <f>Bond_Historical!Q1046</f>
        <v>-9.7174524905562932E-3</v>
      </c>
    </row>
    <row r="1046" spans="2:2">
      <c r="B1046" s="88">
        <f>Bond_Historical!Q1047</f>
        <v>2.4407515568255485E-3</v>
      </c>
    </row>
    <row r="1047" spans="2:2">
      <c r="B1047" s="88">
        <f>Bond_Historical!Q1048</f>
        <v>4.3862286731372211E-3</v>
      </c>
    </row>
    <row r="1048" spans="2:2">
      <c r="B1048" s="88">
        <f>Bond_Historical!Q1049</f>
        <v>-5.7424682605541266E-3</v>
      </c>
    </row>
    <row r="1049" spans="2:2">
      <c r="B1049" s="88">
        <f>Bond_Historical!Q1050</f>
        <v>1.2741911607579873E-3</v>
      </c>
    </row>
    <row r="1050" spans="2:2">
      <c r="B1050" s="88">
        <f>Bond_Historical!Q1051</f>
        <v>6.3004513943532806E-4</v>
      </c>
    </row>
    <row r="1051" spans="2:2">
      <c r="B1051" s="88">
        <f>Bond_Historical!Q1052</f>
        <v>-5.3293498466819552E-3</v>
      </c>
    </row>
    <row r="1052" spans="2:2">
      <c r="B1052" s="88">
        <f>Bond_Historical!Q1053</f>
        <v>-8.7249737730773168E-4</v>
      </c>
    </row>
    <row r="1053" spans="2:2">
      <c r="B1053" s="88">
        <f>Bond_Historical!Q1054</f>
        <v>8.0146718214216296E-3</v>
      </c>
    </row>
    <row r="1054" spans="2:2">
      <c r="B1054" s="88">
        <f>Bond_Historical!Q1055</f>
        <v>-2.2978631709709894E-3</v>
      </c>
    </row>
    <row r="1055" spans="2:2">
      <c r="B1055" s="88">
        <f>Bond_Historical!Q1056</f>
        <v>-1.6715209811091866E-3</v>
      </c>
    </row>
    <row r="1056" spans="2:2">
      <c r="B1056" s="88">
        <f>Bond_Historical!Q1057</f>
        <v>-1.0602499323186841E-3</v>
      </c>
    </row>
    <row r="1057" spans="2:2">
      <c r="B1057" s="88">
        <f>Bond_Historical!Q1058</f>
        <v>2.228218323252814E-3</v>
      </c>
    </row>
    <row r="1058" spans="2:2">
      <c r="B1058" s="88">
        <f>Bond_Historical!Q1059</f>
        <v>1.2158796995582598E-2</v>
      </c>
    </row>
    <row r="1059" spans="2:2">
      <c r="B1059" s="88">
        <f>Bond_Historical!Q1060</f>
        <v>5.6139130144299814E-3</v>
      </c>
    </row>
    <row r="1060" spans="2:2">
      <c r="B1060" s="88">
        <f>Bond_Historical!Q1061</f>
        <v>-4.8789584924564828E-3</v>
      </c>
    </row>
    <row r="1061" spans="2:2">
      <c r="B1061" s="88">
        <f>Bond_Historical!Q1062</f>
        <v>9.7639054756357667E-3</v>
      </c>
    </row>
    <row r="1062" spans="2:2">
      <c r="B1062" s="88">
        <f>Bond_Historical!Q1063</f>
        <v>-3.7840954647120734E-3</v>
      </c>
    </row>
    <row r="1063" spans="2:2">
      <c r="B1063" s="88">
        <f>Bond_Historical!Q1064</f>
        <v>5.9287802280473464E-3</v>
      </c>
    </row>
    <row r="1064" spans="2:2">
      <c r="B1064" s="88">
        <f>Bond_Historical!Q1065</f>
        <v>-3.2122718613710084E-3</v>
      </c>
    </row>
    <row r="1065" spans="2:2">
      <c r="B1065" s="88">
        <f>Bond_Historical!Q1066</f>
        <v>-1.140263115791614E-3</v>
      </c>
    </row>
    <row r="1066" spans="2:2">
      <c r="B1066" s="88">
        <f>Bond_Historical!Q1067</f>
        <v>7.7667325752705518E-3</v>
      </c>
    </row>
    <row r="1067" spans="2:2">
      <c r="B1067" s="88">
        <f>Bond_Historical!Q1068</f>
        <v>2.7074499362284656E-3</v>
      </c>
    </row>
    <row r="1068" spans="2:2">
      <c r="B1068" s="88">
        <f>Bond_Historical!Q1069</f>
        <v>1.8502611040739291E-3</v>
      </c>
    </row>
    <row r="1069" spans="2:2">
      <c r="B1069" s="88">
        <f>Bond_Historical!Q1070</f>
        <v>-9.7968175288924882E-3</v>
      </c>
    </row>
    <row r="1070" spans="2:2">
      <c r="B1070" s="88">
        <f>Bond_Historical!Q1071</f>
        <v>-7.721667963679576E-4</v>
      </c>
    </row>
    <row r="1071" spans="2:2">
      <c r="B1071" s="88">
        <f>Bond_Historical!Q1072</f>
        <v>1.7288321076397279E-3</v>
      </c>
    </row>
    <row r="1072" spans="2:2">
      <c r="B1072" s="88">
        <f>Bond_Historical!Q1073</f>
        <v>1.4811049746001302E-3</v>
      </c>
    </row>
    <row r="1073" spans="2:2">
      <c r="B1073" s="88">
        <f>Bond_Historical!Q1074</f>
        <v>5.7953037618840133E-3</v>
      </c>
    </row>
    <row r="1074" spans="2:2">
      <c r="B1074" s="88">
        <f>Bond_Historical!Q1075</f>
        <v>4.0670637912793477E-3</v>
      </c>
    </row>
    <row r="1075" spans="2:2">
      <c r="B1075" s="88">
        <f>Bond_Historical!Q1076</f>
        <v>2.9915989199981114E-3</v>
      </c>
    </row>
    <row r="1076" spans="2:2">
      <c r="B1076" s="88">
        <f>Bond_Historical!Q1077</f>
        <v>3.1397168711985749E-3</v>
      </c>
    </row>
    <row r="1077" spans="2:2">
      <c r="B1077" s="88">
        <f>Bond_Historical!Q1078</f>
        <v>-3.7548314824361771E-4</v>
      </c>
    </row>
    <row r="1078" spans="2:2">
      <c r="B1078" s="88">
        <f>Bond_Historical!Q1079</f>
        <v>-5.5483120129622334E-3</v>
      </c>
    </row>
    <row r="1079" spans="2:2">
      <c r="B1079" s="88">
        <f>Bond_Historical!Q1080</f>
        <v>4.4871707679326907E-4</v>
      </c>
    </row>
    <row r="1080" spans="2:2">
      <c r="B1080" s="88">
        <f>Bond_Historical!Q1081</f>
        <v>2.8749976146172867E-4</v>
      </c>
    </row>
    <row r="1081" spans="2:2">
      <c r="B1081" s="88">
        <f>Bond_Historical!Q1082</f>
        <v>-2.2484855698985868E-4</v>
      </c>
    </row>
    <row r="1082" spans="2:2">
      <c r="B1082" s="88">
        <f>Bond_Historical!Q1083</f>
        <v>-4.1011499108948154E-3</v>
      </c>
    </row>
    <row r="1083" spans="2:2">
      <c r="B1083" s="88">
        <f>Bond_Historical!Q1084</f>
        <v>-4.9549681045496612E-3</v>
      </c>
    </row>
    <row r="1084" spans="2:2">
      <c r="B1084" s="88">
        <f>Bond_Historical!Q1085</f>
        <v>7.8808087829458173E-4</v>
      </c>
    </row>
    <row r="1085" spans="2:2">
      <c r="B1085" s="88">
        <f>Bond_Historical!Q1086</f>
        <v>-2.6408059278298459E-3</v>
      </c>
    </row>
    <row r="1086" spans="2:2">
      <c r="B1086" s="88">
        <f>Bond_Historical!Q1087</f>
        <v>3.8780139332792959E-3</v>
      </c>
    </row>
    <row r="1087" spans="2:2">
      <c r="B1087" s="88">
        <f>Bond_Historical!Q1088</f>
        <v>-8.7513770838864235E-4</v>
      </c>
    </row>
    <row r="1088" spans="2:2">
      <c r="B1088" s="88">
        <f>Bond_Historical!Q1089</f>
        <v>3.8684848616941494E-3</v>
      </c>
    </row>
    <row r="1089" spans="2:2">
      <c r="B1089" s="88">
        <f>Bond_Historical!Q1090</f>
        <v>5.7080627465835813E-3</v>
      </c>
    </row>
    <row r="1090" spans="2:2">
      <c r="B1090" s="88">
        <f>Bond_Historical!Q1091</f>
        <v>-3.8324613217124762E-3</v>
      </c>
    </row>
    <row r="1091" spans="2:2">
      <c r="B1091" s="88">
        <f>Bond_Historical!Q1092</f>
        <v>-3.9174677866238572E-3</v>
      </c>
    </row>
    <row r="1092" spans="2:2">
      <c r="B1092" s="88">
        <f>Bond_Historical!Q1093</f>
        <v>5.5925451446933441E-3</v>
      </c>
    </row>
    <row r="1093" spans="2:2">
      <c r="B1093" s="88">
        <f>Bond_Historical!Q1094</f>
        <v>-1.1028911611176723E-2</v>
      </c>
    </row>
    <row r="1094" spans="2:2">
      <c r="B1094" s="88">
        <f>Bond_Historical!Q1095</f>
        <v>9.7939201261376015E-3</v>
      </c>
    </row>
    <row r="1095" spans="2:2">
      <c r="B1095" s="88">
        <f>Bond_Historical!Q1096</f>
        <v>3.2461783047094497E-3</v>
      </c>
    </row>
    <row r="1096" spans="2:2">
      <c r="B1096" s="88">
        <f>Bond_Historical!Q1097</f>
        <v>-1.23438234251314E-3</v>
      </c>
    </row>
    <row r="1097" spans="2:2">
      <c r="B1097" s="88">
        <f>Bond_Historical!Q1098</f>
        <v>-3.2180762145142261E-3</v>
      </c>
    </row>
    <row r="1098" spans="2:2">
      <c r="B1098" s="88">
        <f>Bond_Historical!Q1099</f>
        <v>-5.3993557923810095E-3</v>
      </c>
    </row>
    <row r="1099" spans="2:2">
      <c r="B1099" s="88">
        <f>Bond_Historical!Q1100</f>
        <v>-7.1110895912326855E-4</v>
      </c>
    </row>
    <row r="1100" spans="2:2">
      <c r="B1100" s="88">
        <f>Bond_Historical!Q1101</f>
        <v>5.9910947659335871E-3</v>
      </c>
    </row>
    <row r="1101" spans="2:2">
      <c r="B1101" s="88">
        <f>Bond_Historical!Q1102</f>
        <v>2.8597535992223185E-3</v>
      </c>
    </row>
    <row r="1102" spans="2:2">
      <c r="B1102" s="88">
        <f>Bond_Historical!Q1103</f>
        <v>-5.1115201304612534E-3</v>
      </c>
    </row>
    <row r="1103" spans="2:2">
      <c r="B1103" s="88">
        <f>Bond_Historical!Q1104</f>
        <v>-2.979475686624601E-3</v>
      </c>
    </row>
    <row r="1104" spans="2:2">
      <c r="B1104" s="88">
        <f>Bond_Historical!Q1105</f>
        <v>-2.8007724614917458E-3</v>
      </c>
    </row>
    <row r="1105" spans="2:2">
      <c r="B1105" s="88">
        <f>Bond_Historical!Q1106</f>
        <v>-1.4437001895739442E-3</v>
      </c>
    </row>
    <row r="1106" spans="2:2">
      <c r="B1106" s="88">
        <f>Bond_Historical!Q1107</f>
        <v>-4.2520642564758569E-3</v>
      </c>
    </row>
    <row r="1107" spans="2:2">
      <c r="B1107" s="88">
        <f>Bond_Historical!Q1108</f>
        <v>-2.2956086844449133E-3</v>
      </c>
    </row>
    <row r="1108" spans="2:2">
      <c r="B1108" s="88">
        <f>Bond_Historical!Q1109</f>
        <v>-8.9039994710780001E-4</v>
      </c>
    </row>
    <row r="1109" spans="2:2">
      <c r="B1109" s="88">
        <f>Bond_Historical!Q1110</f>
        <v>9.7411871919442954E-4</v>
      </c>
    </row>
    <row r="1110" spans="2:2">
      <c r="B1110" s="88">
        <f>Bond_Historical!Q1111</f>
        <v>-2.8004338146311288E-3</v>
      </c>
    </row>
    <row r="1111" spans="2:2">
      <c r="B1111" s="88">
        <f>Bond_Historical!Q1112</f>
        <v>-3.0014469107354173E-3</v>
      </c>
    </row>
    <row r="1112" spans="2:2">
      <c r="B1112" s="88">
        <f>Bond_Historical!Q1113</f>
        <v>2.0443154983660634E-3</v>
      </c>
    </row>
    <row r="1113" spans="2:2">
      <c r="B1113" s="88">
        <f>Bond_Historical!Q1114</f>
        <v>6.5625342084929261E-3</v>
      </c>
    </row>
    <row r="1114" spans="2:2">
      <c r="B1114" s="88">
        <f>Bond_Historical!Q1115</f>
        <v>2.9498429422127217E-3</v>
      </c>
    </row>
    <row r="1115" spans="2:2">
      <c r="B1115" s="88">
        <f>Bond_Historical!Q1116</f>
        <v>2.4749027750822243E-3</v>
      </c>
    </row>
    <row r="1116" spans="2:2">
      <c r="B1116" s="88">
        <f>Bond_Historical!Q1117</f>
        <v>-4.1726647667756304E-3</v>
      </c>
    </row>
    <row r="1117" spans="2:2">
      <c r="B1117" s="88">
        <f>Bond_Historical!Q1118</f>
        <v>-3.3776159969196059E-4</v>
      </c>
    </row>
    <row r="1118" spans="2:2">
      <c r="B1118" s="88">
        <f>Bond_Historical!Q1119</f>
        <v>1.3757426911447793E-3</v>
      </c>
    </row>
    <row r="1119" spans="2:2">
      <c r="B1119" s="88">
        <f>Bond_Historical!Q1120</f>
        <v>-6.0777246504325425E-3</v>
      </c>
    </row>
    <row r="1120" spans="2:2">
      <c r="B1120" s="88">
        <f>Bond_Historical!Q1121</f>
        <v>5.2015649995465572E-3</v>
      </c>
    </row>
    <row r="1121" spans="2:2">
      <c r="B1121" s="88">
        <f>Bond_Historical!Q1122</f>
        <v>-2.2162413363026657E-3</v>
      </c>
    </row>
    <row r="1122" spans="2:2">
      <c r="B1122" s="88">
        <f>Bond_Historical!Q1123</f>
        <v>1.9902137939906608E-3</v>
      </c>
    </row>
    <row r="1123" spans="2:2">
      <c r="B1123" s="88">
        <f>Bond_Historical!Q1124</f>
        <v>-4.0763351356947362E-3</v>
      </c>
    </row>
    <row r="1124" spans="2:2">
      <c r="B1124" s="88">
        <f>Bond_Historical!Q1125</f>
        <v>1.826339569116577E-3</v>
      </c>
    </row>
    <row r="1125" spans="2:2">
      <c r="B1125" s="88">
        <f>Bond_Historical!Q1126</f>
        <v>6.3336231720663933E-3</v>
      </c>
    </row>
    <row r="1126" spans="2:2">
      <c r="B1126" s="88">
        <f>Bond_Historical!Q1127</f>
        <v>-2.1704891887109165E-3</v>
      </c>
    </row>
    <row r="1127" spans="2:2">
      <c r="B1127" s="88">
        <f>Bond_Historical!Q1128</f>
        <v>2.4060746522799143E-3</v>
      </c>
    </row>
    <row r="1128" spans="2:2">
      <c r="B1128" s="88">
        <f>Bond_Historical!Q1129</f>
        <v>3.7149866693580481E-4</v>
      </c>
    </row>
    <row r="1129" spans="2:2">
      <c r="B1129" s="88">
        <f>Bond_Historical!Q1130</f>
        <v>-4.3794433880298099E-3</v>
      </c>
    </row>
    <row r="1130" spans="2:2">
      <c r="B1130" s="88">
        <f>Bond_Historical!Q1131</f>
        <v>2.5109783388575528E-3</v>
      </c>
    </row>
    <row r="1131" spans="2:2">
      <c r="B1131" s="88">
        <f>Bond_Historical!Q1132</f>
        <v>1.3022572428568783E-3</v>
      </c>
    </row>
    <row r="1132" spans="2:2">
      <c r="B1132" s="88">
        <f>Bond_Historical!Q1133</f>
        <v>-1.6528001033793535E-3</v>
      </c>
    </row>
    <row r="1133" spans="2:2">
      <c r="B1133" s="88">
        <f>Bond_Historical!Q1134</f>
        <v>3.0996240132440032E-3</v>
      </c>
    </row>
    <row r="1134" spans="2:2">
      <c r="B1134" s="88">
        <f>Bond_Historical!Q1135</f>
        <v>-7.1043611726276266E-3</v>
      </c>
    </row>
    <row r="1135" spans="2:2">
      <c r="B1135" s="88">
        <f>Bond_Historical!Q1136</f>
        <v>3.8372612187879663E-3</v>
      </c>
    </row>
    <row r="1136" spans="2:2">
      <c r="B1136" s="88">
        <f>Bond_Historical!Q1137</f>
        <v>-1.8474186782137406E-3</v>
      </c>
    </row>
    <row r="1137" spans="2:2">
      <c r="B1137" s="88">
        <f>Bond_Historical!Q1138</f>
        <v>-4.5975325022468453E-3</v>
      </c>
    </row>
    <row r="1138" spans="2:2">
      <c r="B1138" s="88">
        <f>Bond_Historical!Q1139</f>
        <v>-7.0717636838300013E-3</v>
      </c>
    </row>
    <row r="1139" spans="2:2">
      <c r="B1139" s="88">
        <f>Bond_Historical!Q1140</f>
        <v>-4.6079479830006575E-4</v>
      </c>
    </row>
    <row r="1140" spans="2:2">
      <c r="B1140" s="88">
        <f>Bond_Historical!Q1141</f>
        <v>3.3271266509084458E-3</v>
      </c>
    </row>
    <row r="1141" spans="2:2">
      <c r="B1141" s="88">
        <f>Bond_Historical!Q1142</f>
        <v>2.5289406168062748E-3</v>
      </c>
    </row>
    <row r="1142" spans="2:2">
      <c r="B1142" s="88">
        <f>Bond_Historical!Q1143</f>
        <v>7.410454199741635E-3</v>
      </c>
    </row>
    <row r="1143" spans="2:2">
      <c r="B1143" s="88">
        <f>Bond_Historical!Q1144</f>
        <v>6.1052418453242845E-3</v>
      </c>
    </row>
    <row r="1144" spans="2:2">
      <c r="B1144" s="88">
        <f>Bond_Historical!Q1145</f>
        <v>-5.4252342209816845E-3</v>
      </c>
    </row>
    <row r="1145" spans="2:2">
      <c r="B1145" s="88">
        <f>Bond_Historical!Q1146</f>
        <v>1.5585673937821593E-3</v>
      </c>
    </row>
    <row r="1146" spans="2:2">
      <c r="B1146" s="88">
        <f>Bond_Historical!Q1147</f>
        <v>1.4886399432286939E-3</v>
      </c>
    </row>
    <row r="1147" spans="2:2">
      <c r="B1147" s="88">
        <f>Bond_Historical!Q1148</f>
        <v>3.8083353087728648E-3</v>
      </c>
    </row>
    <row r="1148" spans="2:2">
      <c r="B1148" s="88">
        <f>Bond_Historical!Q1149</f>
        <v>-5.092762797349059E-3</v>
      </c>
    </row>
    <row r="1149" spans="2:2">
      <c r="B1149" s="88">
        <f>Bond_Historical!Q1150</f>
        <v>9.5885083798891071E-4</v>
      </c>
    </row>
    <row r="1150" spans="2:2">
      <c r="B1150" s="88">
        <f>Bond_Historical!Q1151</f>
        <v>-1.3361537315916341E-3</v>
      </c>
    </row>
    <row r="1151" spans="2:2">
      <c r="B1151" s="88">
        <f>Bond_Historical!Q1152</f>
        <v>-1.1917060837992341E-3</v>
      </c>
    </row>
    <row r="1152" spans="2:2">
      <c r="B1152" s="88">
        <f>Bond_Historical!Q1153</f>
        <v>3.1247886891151884E-3</v>
      </c>
    </row>
    <row r="1153" spans="2:2">
      <c r="B1153" s="88">
        <f>Bond_Historical!Q1154</f>
        <v>-8.9535492136525036E-3</v>
      </c>
    </row>
    <row r="1154" spans="2:2">
      <c r="B1154" s="88">
        <f>Bond_Historical!Q1155</f>
        <v>3.7347772064748757E-3</v>
      </c>
    </row>
    <row r="1155" spans="2:2">
      <c r="B1155" s="88">
        <f>Bond_Historical!Q1156</f>
        <v>1.4358334267973582E-3</v>
      </c>
    </row>
    <row r="1156" spans="2:2">
      <c r="B1156" s="88">
        <f>Bond_Historical!Q1157</f>
        <v>-6.5842323804140524E-3</v>
      </c>
    </row>
    <row r="1157" spans="2:2">
      <c r="B1157" s="88">
        <f>Bond_Historical!Q1158</f>
        <v>-3.7175731376516133E-3</v>
      </c>
    </row>
    <row r="1158" spans="2:2">
      <c r="B1158" s="88">
        <f>Bond_Historical!Q1159</f>
        <v>-7.0430785451013195E-3</v>
      </c>
    </row>
    <row r="1159" spans="2:2">
      <c r="B1159" s="88">
        <f>Bond_Historical!Q1160</f>
        <v>8.1712345149014959E-3</v>
      </c>
    </row>
    <row r="1160" spans="2:2">
      <c r="B1160" s="88">
        <f>Bond_Historical!Q1161</f>
        <v>-1.5532073957261481E-3</v>
      </c>
    </row>
    <row r="1161" spans="2:2">
      <c r="B1161" s="88">
        <f>Bond_Historical!Q1162</f>
        <v>3.1981386133029515E-3</v>
      </c>
    </row>
    <row r="1162" spans="2:2">
      <c r="B1162" s="88">
        <f>Bond_Historical!Q1163</f>
        <v>8.0222430634767459E-4</v>
      </c>
    </row>
    <row r="1163" spans="2:2">
      <c r="B1163" s="88">
        <f>Bond_Historical!Q1164</f>
        <v>-5.6309042089659174E-3</v>
      </c>
    </row>
    <row r="1164" spans="2:2">
      <c r="B1164" s="88">
        <f>Bond_Historical!Q1165</f>
        <v>-2.8215427962349025E-3</v>
      </c>
    </row>
    <row r="1165" spans="2:2">
      <c r="B1165" s="88">
        <f>Bond_Historical!Q1166</f>
        <v>-5.6247956701668681E-4</v>
      </c>
    </row>
    <row r="1166" spans="2:2">
      <c r="B1166" s="88">
        <f>Bond_Historical!Q1167</f>
        <v>-3.0494826018406E-3</v>
      </c>
    </row>
    <row r="1167" spans="2:2">
      <c r="B1167" s="88">
        <f>Bond_Historical!Q1168</f>
        <v>-3.0410609314271489E-3</v>
      </c>
    </row>
    <row r="1168" spans="2:2">
      <c r="B1168" s="88">
        <f>Bond_Historical!Q1169</f>
        <v>-1.5667480541882008E-3</v>
      </c>
    </row>
    <row r="1169" spans="2:2">
      <c r="B1169" s="88">
        <f>Bond_Historical!Q1170</f>
        <v>1.9499823818467919E-3</v>
      </c>
    </row>
    <row r="1170" spans="2:2">
      <c r="B1170" s="88">
        <f>Bond_Historical!Q1171</f>
        <v>-4.8043813167269163E-3</v>
      </c>
    </row>
    <row r="1171" spans="2:2">
      <c r="B1171" s="88">
        <f>Bond_Historical!Q1172</f>
        <v>1.3478818694862859E-3</v>
      </c>
    </row>
    <row r="1172" spans="2:2">
      <c r="B1172" s="88">
        <f>Bond_Historical!Q1173</f>
        <v>9.8605327423034912E-3</v>
      </c>
    </row>
    <row r="1173" spans="2:2">
      <c r="B1173" s="88">
        <f>Bond_Historical!Q1174</f>
        <v>-2.6421832981592566E-3</v>
      </c>
    </row>
    <row r="1174" spans="2:2">
      <c r="B1174" s="88">
        <f>Bond_Historical!Q1175</f>
        <v>-8.0266155689223646E-5</v>
      </c>
    </row>
    <row r="1175" spans="2:2">
      <c r="B1175" s="88">
        <f>Bond_Historical!Q1176</f>
        <v>1.9551572133314609E-3</v>
      </c>
    </row>
    <row r="1176" spans="2:2">
      <c r="B1176" s="88">
        <f>Bond_Historical!Q1177</f>
        <v>6.126811874377895E-3</v>
      </c>
    </row>
    <row r="1177" spans="2:2">
      <c r="B1177" s="88">
        <f>Bond_Historical!Q1178</f>
        <v>-7.5253612602088778E-4</v>
      </c>
    </row>
    <row r="1178" spans="2:2">
      <c r="B1178" s="88">
        <f>Bond_Historical!Q1179</f>
        <v>1.8438193305013828E-3</v>
      </c>
    </row>
    <row r="1179" spans="2:2">
      <c r="B1179" s="88">
        <f>Bond_Historical!Q1180</f>
        <v>-5.133381377420386E-3</v>
      </c>
    </row>
    <row r="1180" spans="2:2">
      <c r="B1180" s="88">
        <f>Bond_Historical!Q1181</f>
        <v>-5.3966860662850568E-3</v>
      </c>
    </row>
    <row r="1181" spans="2:2">
      <c r="B1181" s="88">
        <f>Bond_Historical!Q1182</f>
        <v>-6.4439656291994957E-4</v>
      </c>
    </row>
    <row r="1182" spans="2:2">
      <c r="B1182" s="88">
        <f>Bond_Historical!Q1183</f>
        <v>2.7154650419621432E-3</v>
      </c>
    </row>
    <row r="1183" spans="2:2">
      <c r="B1183" s="88">
        <f>Bond_Historical!Q1184</f>
        <v>5.8939168673619892E-4</v>
      </c>
    </row>
    <row r="1184" spans="2:2">
      <c r="B1184" s="88">
        <f>Bond_Historical!Q1185</f>
        <v>-1.2741306280310712E-3</v>
      </c>
    </row>
    <row r="1185" spans="2:2">
      <c r="B1185" s="88">
        <f>Bond_Historical!Q1186</f>
        <v>1.4922022455934035E-4</v>
      </c>
    </row>
    <row r="1186" spans="2:2">
      <c r="B1186" s="88">
        <f>Bond_Historical!Q1187</f>
        <v>1.4952638428119996E-3</v>
      </c>
    </row>
    <row r="1187" spans="2:2">
      <c r="B1187" s="88">
        <f>Bond_Historical!Q1188</f>
        <v>-1.5727315810804472E-3</v>
      </c>
    </row>
    <row r="1188" spans="2:2">
      <c r="B1188" s="88">
        <f>Bond_Historical!Q1189</f>
        <v>-1.8531617051667866E-3</v>
      </c>
    </row>
    <row r="1189" spans="2:2">
      <c r="B1189" s="88">
        <f>Bond_Historical!Q1190</f>
        <v>1.3238424490453616E-3</v>
      </c>
    </row>
    <row r="1190" spans="2:2">
      <c r="B1190" s="88">
        <f>Bond_Historical!Q1191</f>
        <v>-2.5705278104239618E-3</v>
      </c>
    </row>
    <row r="1191" spans="2:2">
      <c r="B1191" s="88">
        <f>Bond_Historical!Q1192</f>
        <v>-4.0544558956265368E-4</v>
      </c>
    </row>
    <row r="1192" spans="2:2">
      <c r="B1192" s="88">
        <f>Bond_Historical!Q1193</f>
        <v>-7.7989420687799814E-3</v>
      </c>
    </row>
    <row r="1193" spans="2:2">
      <c r="B1193" s="88">
        <f>Bond_Historical!Q1194</f>
        <v>4.2964146411248235E-3</v>
      </c>
    </row>
    <row r="1194" spans="2:2">
      <c r="B1194" s="88">
        <f>Bond_Historical!Q1195</f>
        <v>-7.9302690288169542E-3</v>
      </c>
    </row>
    <row r="1195" spans="2:2">
      <c r="B1195" s="88">
        <f>Bond_Historical!Q1196</f>
        <v>-1.577059601493423E-3</v>
      </c>
    </row>
    <row r="1196" spans="2:2">
      <c r="B1196" s="88">
        <f>Bond_Historical!Q1197</f>
        <v>-3.4366747306198301E-3</v>
      </c>
    </row>
    <row r="1197" spans="2:2">
      <c r="B1197" s="88">
        <f>Bond_Historical!Q1198</f>
        <v>1.640930450004344E-3</v>
      </c>
    </row>
    <row r="1198" spans="2:2">
      <c r="B1198" s="88">
        <f>Bond_Historical!Q1199</f>
        <v>-8.6903948288067604E-4</v>
      </c>
    </row>
    <row r="1199" spans="2:2">
      <c r="B1199" s="88">
        <f>Bond_Historical!Q1200</f>
        <v>-7.0718230027598528E-3</v>
      </c>
    </row>
    <row r="1200" spans="2:2">
      <c r="B1200" s="88">
        <f>Bond_Historical!Q1201</f>
        <v>-8.1517285400196024E-3</v>
      </c>
    </row>
    <row r="1201" spans="2:2">
      <c r="B1201" s="88">
        <f>Bond_Historical!Q1202</f>
        <v>6.6433566205606198E-3</v>
      </c>
    </row>
    <row r="1202" spans="2:2">
      <c r="B1202" s="88">
        <f>Bond_Historical!Q1203</f>
        <v>-1.9647685628840033E-4</v>
      </c>
    </row>
    <row r="1203" spans="2:2">
      <c r="B1203" s="88">
        <f>Bond_Historical!Q1204</f>
        <v>-3.7460080062452113E-3</v>
      </c>
    </row>
    <row r="1204" spans="2:2">
      <c r="B1204" s="88">
        <f>Bond_Historical!Q1205</f>
        <v>1.0159686632075069E-2</v>
      </c>
    </row>
    <row r="1205" spans="2:2">
      <c r="B1205" s="88">
        <f>Bond_Historical!Q1206</f>
        <v>-2.2954398587971914E-4</v>
      </c>
    </row>
    <row r="1206" spans="2:2">
      <c r="B1206" s="88">
        <f>Bond_Historical!Q1207</f>
        <v>5.3794437223271679E-3</v>
      </c>
    </row>
    <row r="1207" spans="2:2">
      <c r="B1207" s="88">
        <f>Bond_Historical!Q1208</f>
        <v>-8.2104817761977644E-3</v>
      </c>
    </row>
    <row r="1208" spans="2:2">
      <c r="B1208" s="88">
        <f>Bond_Historical!Q1209</f>
        <v>4.6308221326146152E-3</v>
      </c>
    </row>
    <row r="1209" spans="2:2">
      <c r="B1209" s="88">
        <f>Bond_Historical!Q1210</f>
        <v>-5.5652876340529832E-3</v>
      </c>
    </row>
    <row r="1210" spans="2:2">
      <c r="B1210" s="88">
        <f>Bond_Historical!Q1211</f>
        <v>-6.7013744160469395E-3</v>
      </c>
    </row>
    <row r="1211" spans="2:2">
      <c r="B1211" s="88">
        <f>Bond_Historical!Q1212</f>
        <v>-5.0470826580104981E-3</v>
      </c>
    </row>
    <row r="1212" spans="2:2">
      <c r="B1212" s="88">
        <f>Bond_Historical!Q1213</f>
        <v>-5.1338615044278554E-3</v>
      </c>
    </row>
    <row r="1213" spans="2:2">
      <c r="B1213" s="88">
        <f>Bond_Historical!Q1214</f>
        <v>3.3736648669315575E-3</v>
      </c>
    </row>
    <row r="1214" spans="2:2">
      <c r="B1214" s="88">
        <f>Bond_Historical!Q1215</f>
        <v>4.5201498727914661E-3</v>
      </c>
    </row>
    <row r="1215" spans="2:2">
      <c r="B1215" s="88">
        <f>Bond_Historical!Q1216</f>
        <v>3.5164870402268995E-3</v>
      </c>
    </row>
    <row r="1216" spans="2:2">
      <c r="B1216" s="88">
        <f>Bond_Historical!Q1217</f>
        <v>-7.1550953165549526E-3</v>
      </c>
    </row>
    <row r="1217" spans="2:2">
      <c r="B1217" s="88">
        <f>Bond_Historical!Q1218</f>
        <v>6.1221562156046141E-3</v>
      </c>
    </row>
    <row r="1218" spans="2:2">
      <c r="B1218" s="88">
        <f>Bond_Historical!Q1219</f>
        <v>-5.443703594974486E-4</v>
      </c>
    </row>
    <row r="1219" spans="2:2">
      <c r="B1219" s="88">
        <f>Bond_Historical!Q1220</f>
        <v>-2.3787135685019428E-3</v>
      </c>
    </row>
    <row r="1220" spans="2:2">
      <c r="B1220" s="88">
        <f>Bond_Historical!Q1221</f>
        <v>-9.7289224422546065E-4</v>
      </c>
    </row>
    <row r="1221" spans="2:2">
      <c r="B1221" s="88">
        <f>Bond_Historical!Q1222</f>
        <v>1.0434340772770728E-2</v>
      </c>
    </row>
    <row r="1222" spans="2:2">
      <c r="B1222" s="88">
        <f>Bond_Historical!Q1223</f>
        <v>7.9744656392977745E-3</v>
      </c>
    </row>
    <row r="1223" spans="2:2">
      <c r="B1223" s="88">
        <f>Bond_Historical!Q1224</f>
        <v>5.5797519849323822E-3</v>
      </c>
    </row>
    <row r="1224" spans="2:2">
      <c r="B1224" s="88">
        <f>Bond_Historical!Q1225</f>
        <v>-4.3126885136094209E-3</v>
      </c>
    </row>
    <row r="1225" spans="2:2">
      <c r="B1225" s="88">
        <f>Bond_Historical!Q1226</f>
        <v>5.8064877684027372E-3</v>
      </c>
    </row>
    <row r="1226" spans="2:2">
      <c r="B1226" s="88">
        <f>Bond_Historical!Q1227</f>
        <v>3.7841713243049308E-3</v>
      </c>
    </row>
    <row r="1227" spans="2:2">
      <c r="B1227" s="88">
        <f>Bond_Historical!Q1228</f>
        <v>-8.0834349867629704E-3</v>
      </c>
    </row>
    <row r="1228" spans="2:2">
      <c r="B1228" s="88">
        <f>Bond_Historical!Q1229</f>
        <v>2.7663135780622529E-3</v>
      </c>
    </row>
    <row r="1229" spans="2:2">
      <c r="B1229" s="88">
        <f>Bond_Historical!Q1230</f>
        <v>-9.6895247504968316E-5</v>
      </c>
    </row>
    <row r="1230" spans="2:2">
      <c r="B1230" s="88">
        <f>Bond_Historical!Q1231</f>
        <v>1.2159297336832223E-2</v>
      </c>
    </row>
    <row r="1231" spans="2:2">
      <c r="B1231" s="88">
        <f>Bond_Historical!Q1232</f>
        <v>-4.9336515008451117E-3</v>
      </c>
    </row>
    <row r="1232" spans="2:2">
      <c r="B1232" s="88">
        <f>Bond_Historical!Q1233</f>
        <v>5.7976237256398859E-3</v>
      </c>
    </row>
    <row r="1233" spans="2:2">
      <c r="B1233" s="88">
        <f>Bond_Historical!Q1234</f>
        <v>1.8943245311131404E-3</v>
      </c>
    </row>
    <row r="1234" spans="2:2">
      <c r="B1234" s="88">
        <f>Bond_Historical!Q1235</f>
        <v>2.4219518475465406E-3</v>
      </c>
    </row>
    <row r="1235" spans="2:2">
      <c r="B1235" s="88">
        <f>Bond_Historical!Q1236</f>
        <v>8.4794908593222159E-4</v>
      </c>
    </row>
    <row r="1236" spans="2:2">
      <c r="B1236" s="88">
        <f>Bond_Historical!Q1237</f>
        <v>1.8403546485387359E-3</v>
      </c>
    </row>
    <row r="1237" spans="2:2">
      <c r="B1237" s="88">
        <f>Bond_Historical!Q1238</f>
        <v>-4.2116607098914779E-3</v>
      </c>
    </row>
    <row r="1238" spans="2:2">
      <c r="B1238" s="88">
        <f>Bond_Historical!Q1239</f>
        <v>5.9241676882712015E-3</v>
      </c>
    </row>
    <row r="1239" spans="2:2">
      <c r="B1239" s="88">
        <f>Bond_Historical!Q1240</f>
        <v>3.7779948818465882E-3</v>
      </c>
    </row>
    <row r="1240" spans="2:2">
      <c r="B1240" s="88">
        <f>Bond_Historical!Q1241</f>
        <v>6.148471022565969E-3</v>
      </c>
    </row>
    <row r="1241" spans="2:2">
      <c r="B1241" s="88">
        <f>Bond_Historical!Q1242</f>
        <v>-3.5558425547601784E-3</v>
      </c>
    </row>
    <row r="1242" spans="2:2">
      <c r="B1242" s="88">
        <f>Bond_Historical!Q1243</f>
        <v>8.9304644708781741E-3</v>
      </c>
    </row>
    <row r="1243" spans="2:2">
      <c r="B1243" s="88">
        <f>Bond_Historical!Q1244</f>
        <v>-3.5081350049501045E-3</v>
      </c>
    </row>
    <row r="1244" spans="2:2">
      <c r="B1244" s="88">
        <f>Bond_Historical!Q1245</f>
        <v>6.2581348847096869E-3</v>
      </c>
    </row>
    <row r="1245" spans="2:2">
      <c r="B1245" s="88">
        <f>Bond_Historical!Q1246</f>
        <v>2.8492977483740101E-3</v>
      </c>
    </row>
    <row r="1246" spans="2:2">
      <c r="B1246" s="88">
        <f>Bond_Historical!Q1247</f>
        <v>-2.5712720562783811E-5</v>
      </c>
    </row>
    <row r="1247" spans="2:2">
      <c r="B1247" s="88">
        <f>Bond_Historical!Q1248</f>
        <v>-4.3065915170001356E-3</v>
      </c>
    </row>
    <row r="1248" spans="2:2">
      <c r="B1248" s="88">
        <f>Bond_Historical!Q1249</f>
        <v>-2.9117025325399074E-4</v>
      </c>
    </row>
    <row r="1249" spans="2:2">
      <c r="B1249" s="88">
        <f>Bond_Historical!Q1250</f>
        <v>3.012225907446093E-3</v>
      </c>
    </row>
    <row r="1250" spans="2:2">
      <c r="B1250" s="88">
        <f>Bond_Historical!Q1251</f>
        <v>1.2905076738193492E-2</v>
      </c>
    </row>
    <row r="1251" spans="2:2">
      <c r="B1251" s="88">
        <f>Bond_Historical!Q1252</f>
        <v>8.6252109101778614E-3</v>
      </c>
    </row>
    <row r="1252" spans="2:2">
      <c r="B1252" s="88">
        <f>Bond_Historical!Q1253</f>
        <v>-1.2503135662294336E-3</v>
      </c>
    </row>
    <row r="1253" spans="2:2">
      <c r="B1253" s="88">
        <f>Bond_Historical!Q1254</f>
        <v>-2.6879325044631888E-3</v>
      </c>
    </row>
    <row r="1254" spans="2:2">
      <c r="B1254" s="88">
        <f>Bond_Historical!Q1255</f>
        <v>1.2459366308352354E-3</v>
      </c>
    </row>
    <row r="1255" spans="2:2">
      <c r="B1255" s="88">
        <f>Bond_Historical!Q1256</f>
        <v>2.8942419737547631E-3</v>
      </c>
    </row>
    <row r="1256" spans="2:2">
      <c r="B1256" s="88">
        <f>Bond_Historical!Q1257</f>
        <v>-1.1136630749491829E-4</v>
      </c>
    </row>
    <row r="1257" spans="2:2">
      <c r="B1257" s="88">
        <f>Bond_Historical!Q1258</f>
        <v>-1.234553194968527E-3</v>
      </c>
    </row>
    <row r="1258" spans="2:2">
      <c r="B1258" s="88">
        <f>Bond_Historical!Q1259</f>
        <v>1.4783557577570513E-3</v>
      </c>
    </row>
    <row r="1259" spans="2:2">
      <c r="B1259" s="88">
        <f>Bond_Historical!Q1260</f>
        <v>6.7863275841796846E-3</v>
      </c>
    </row>
    <row r="1260" spans="2:2">
      <c r="B1260" s="88">
        <f>Bond_Historical!Q1261</f>
        <v>-2.3375794543788317E-3</v>
      </c>
    </row>
    <row r="1261" spans="2:2">
      <c r="B1261" s="88">
        <f>Bond_Historical!Q1262</f>
        <v>-2.2273162553840369E-3</v>
      </c>
    </row>
    <row r="1262" spans="2:2">
      <c r="B1262" s="88">
        <f>Bond_Historical!Q1263</f>
        <v>-4.6356679618516795E-3</v>
      </c>
    </row>
    <row r="1263" spans="2:2">
      <c r="B1263" s="88">
        <f>Bond_Historical!Q1264</f>
        <v>5.7012539325792551E-5</v>
      </c>
    </row>
    <row r="1264" spans="2:2">
      <c r="B1264" s="88">
        <f>Bond_Historical!Q1265</f>
        <v>-4.3669322503193282E-3</v>
      </c>
    </row>
    <row r="1265" spans="2:2">
      <c r="B1265" s="88">
        <f>Bond_Historical!Q1266</f>
        <v>-2.9424575684086143E-3</v>
      </c>
    </row>
    <row r="1266" spans="2:2">
      <c r="B1266" s="88">
        <f>Bond_Historical!Q1267</f>
        <v>4.730496646206889E-3</v>
      </c>
    </row>
    <row r="1267" spans="2:2">
      <c r="B1267" s="88">
        <f>Bond_Historical!Q1268</f>
        <v>3.1485846232652895E-4</v>
      </c>
    </row>
    <row r="1268" spans="2:2">
      <c r="B1268" s="88">
        <f>Bond_Historical!Q1269</f>
        <v>-1.4582126267004116E-3</v>
      </c>
    </row>
    <row r="1269" spans="2:2">
      <c r="B1269" s="88">
        <f>Bond_Historical!Q1270</f>
        <v>4.9606745824137344E-3</v>
      </c>
    </row>
    <row r="1270" spans="2:2">
      <c r="B1270" s="88">
        <f>Bond_Historical!Q1271</f>
        <v>1.6964749968667488E-3</v>
      </c>
    </row>
    <row r="1271" spans="2:2">
      <c r="B1271" s="88">
        <f>Bond_Historical!Q1272</f>
        <v>-7.2991234592366151E-3</v>
      </c>
    </row>
    <row r="1272" spans="2:2">
      <c r="B1272" s="88">
        <f>Bond_Historical!Q1273</f>
        <v>-2.5463452825384195E-3</v>
      </c>
    </row>
    <row r="1273" spans="2:2">
      <c r="B1273" s="88">
        <f>Bond_Historical!Q1274</f>
        <v>-1.6585403023588526E-3</v>
      </c>
    </row>
    <row r="1274" spans="2:2">
      <c r="B1274" s="88">
        <f>Bond_Historical!Q1275</f>
        <v>1.9332860660855222E-4</v>
      </c>
    </row>
    <row r="1275" spans="2:2">
      <c r="B1275" s="88">
        <f>Bond_Historical!Q1276</f>
        <v>1.9529695674678318E-3</v>
      </c>
    </row>
    <row r="1276" spans="2:2">
      <c r="B1276" s="88">
        <f>Bond_Historical!Q1277</f>
        <v>-2.5411315166784581E-3</v>
      </c>
    </row>
    <row r="1277" spans="2:2">
      <c r="B1277" s="88">
        <f>Bond_Historical!Q1278</f>
        <v>-1.9886072683729054E-3</v>
      </c>
    </row>
    <row r="1278" spans="2:2">
      <c r="B1278" s="88">
        <f>Bond_Historical!Q1279</f>
        <v>4.8609480152459229E-3</v>
      </c>
    </row>
    <row r="1279" spans="2:2">
      <c r="B1279" s="88">
        <f>Bond_Historical!Q1280</f>
        <v>-1.7262441084939858E-3</v>
      </c>
    </row>
    <row r="1280" spans="2:2">
      <c r="B1280" s="88">
        <f>Bond_Historical!Q1281</f>
        <v>4.03182740166341E-3</v>
      </c>
    </row>
    <row r="1281" spans="2:2">
      <c r="B1281" s="88">
        <f>Bond_Historical!Q1282</f>
        <v>1.9661774142666175E-3</v>
      </c>
    </row>
    <row r="1282" spans="2:2">
      <c r="B1282" s="88">
        <f>Bond_Historical!Q1283</f>
        <v>4.0348608313134421E-3</v>
      </c>
    </row>
    <row r="1283" spans="2:2">
      <c r="B1283" s="88">
        <f>Bond_Historical!Q1284</f>
        <v>6.1064790835850214E-3</v>
      </c>
    </row>
    <row r="1284" spans="2:2">
      <c r="B1284" s="88">
        <f>Bond_Historical!Q1285</f>
        <v>-8.9916988819956079E-3</v>
      </c>
    </row>
    <row r="1285" spans="2:2">
      <c r="B1285" s="88">
        <f>Bond_Historical!Q1286</f>
        <v>-7.9603355709469987E-3</v>
      </c>
    </row>
    <row r="1286" spans="2:2">
      <c r="B1286" s="88">
        <f>Bond_Historical!Q1287</f>
        <v>4.7077729549910513E-3</v>
      </c>
    </row>
    <row r="1287" spans="2:2">
      <c r="B1287" s="88">
        <f>Bond_Historical!Q1288</f>
        <v>-2.063863924534315E-3</v>
      </c>
    </row>
    <row r="1288" spans="2:2">
      <c r="B1288" s="88">
        <f>Bond_Historical!Q1289</f>
        <v>-3.0840687724619301E-3</v>
      </c>
    </row>
    <row r="1289" spans="2:2">
      <c r="B1289" s="88">
        <f>Bond_Historical!Q1290</f>
        <v>-6.9292535299547839E-4</v>
      </c>
    </row>
    <row r="1290" spans="2:2">
      <c r="B1290" s="88">
        <f>Bond_Historical!Q1291</f>
        <v>5.0538770546388907E-4</v>
      </c>
    </row>
    <row r="1291" spans="2:2">
      <c r="B1291" s="88">
        <f>Bond_Historical!Q1292</f>
        <v>-8.8731009165380174E-3</v>
      </c>
    </row>
    <row r="1292" spans="2:2">
      <c r="B1292" s="88">
        <f>Bond_Historical!Q1293</f>
        <v>3.8982366901146297E-3</v>
      </c>
    </row>
    <row r="1293" spans="2:2">
      <c r="B1293" s="88">
        <f>Bond_Historical!Q1294</f>
        <v>2.7232707389968575E-3</v>
      </c>
    </row>
    <row r="1294" spans="2:2">
      <c r="B1294" s="88">
        <f>Bond_Historical!Q1295</f>
        <v>-2.940990116741891E-3</v>
      </c>
    </row>
    <row r="1295" spans="2:2">
      <c r="B1295" s="88">
        <f>Bond_Historical!Q1296</f>
        <v>1.5450397935793988E-3</v>
      </c>
    </row>
    <row r="1296" spans="2:2">
      <c r="B1296" s="88">
        <f>Bond_Historical!Q1297</f>
        <v>-2.2069034662058258E-3</v>
      </c>
    </row>
    <row r="1297" spans="2:2">
      <c r="B1297" s="88">
        <f>Bond_Historical!Q1298</f>
        <v>5.9616989922895314E-4</v>
      </c>
    </row>
    <row r="1298" spans="2:2">
      <c r="B1298" s="88">
        <f>Bond_Historical!Q1299</f>
        <v>3.261487879888599E-3</v>
      </c>
    </row>
    <row r="1299" spans="2:2">
      <c r="B1299" s="88">
        <f>Bond_Historical!Q1300</f>
        <v>-2.2004058745118352E-3</v>
      </c>
    </row>
    <row r="1300" spans="2:2">
      <c r="B1300" s="88">
        <f>Bond_Historical!Q1301</f>
        <v>-1.4019527934556659E-3</v>
      </c>
    </row>
    <row r="1301" spans="2:2">
      <c r="B1301" s="88">
        <f>Bond_Historical!Q1302</f>
        <v>1.4732672174097921E-3</v>
      </c>
    </row>
    <row r="1302" spans="2:2">
      <c r="B1302" s="88">
        <f>Bond_Historical!Q1303</f>
        <v>1.4878160824710329E-3</v>
      </c>
    </row>
    <row r="1303" spans="2:2">
      <c r="B1303" s="88">
        <f>Bond_Historical!Q1304</f>
        <v>3.947071957130492E-3</v>
      </c>
    </row>
    <row r="1304" spans="2:2">
      <c r="B1304" s="88">
        <f>Bond_Historical!Q1305</f>
        <v>-1.993083123134978E-3</v>
      </c>
    </row>
    <row r="1305" spans="2:2">
      <c r="B1305" s="88">
        <f>Bond_Historical!Q1306</f>
        <v>4.9495251856034508E-3</v>
      </c>
    </row>
    <row r="1306" spans="2:2">
      <c r="B1306" s="88">
        <f>Bond_Historical!Q1307</f>
        <v>1.7265872234566344E-3</v>
      </c>
    </row>
    <row r="1307" spans="2:2">
      <c r="B1307" s="88">
        <f>Bond_Historical!Q1308</f>
        <v>1.7676783599382168E-3</v>
      </c>
    </row>
    <row r="1308" spans="2:2">
      <c r="B1308" s="88">
        <f>Bond_Historical!Q1309</f>
        <v>8.1857911755528695E-4</v>
      </c>
    </row>
    <row r="1309" spans="2:2">
      <c r="B1309" s="88">
        <f>Bond_Historical!Q1310</f>
        <v>-4.9267268233436467E-4</v>
      </c>
    </row>
    <row r="1310" spans="2:2">
      <c r="B1310" s="88">
        <f>Bond_Historical!Q1311</f>
        <v>-2.6560230361592804E-3</v>
      </c>
    </row>
    <row r="1311" spans="2:2">
      <c r="B1311" s="88">
        <f>Bond_Historical!Q1312</f>
        <v>-1.2484112584765397E-3</v>
      </c>
    </row>
    <row r="1312" spans="2:2">
      <c r="B1312" s="88">
        <f>Bond_Historical!Q1313</f>
        <v>-6.0486877906642048E-3</v>
      </c>
    </row>
    <row r="1313" spans="2:2">
      <c r="B1313" s="88">
        <f>Bond_Historical!Q1314</f>
        <v>-2.9261066039064772E-4</v>
      </c>
    </row>
    <row r="1314" spans="2:2">
      <c r="B1314" s="88">
        <f>Bond_Historical!Q1315</f>
        <v>-1.0689793339211438E-3</v>
      </c>
    </row>
    <row r="1315" spans="2:2">
      <c r="B1315" s="88">
        <f>Bond_Historical!Q1316</f>
        <v>2.269527891951644E-3</v>
      </c>
    </row>
    <row r="1316" spans="2:2">
      <c r="B1316" s="88">
        <f>Bond_Historical!Q1317</f>
        <v>1.6858935300844869E-3</v>
      </c>
    </row>
    <row r="1317" spans="2:2">
      <c r="B1317" s="88">
        <f>Bond_Historical!Q1318</f>
        <v>8.3857285219837436E-4</v>
      </c>
    </row>
    <row r="1318" spans="2:2">
      <c r="B1318" s="88">
        <f>Bond_Historical!Q1319</f>
        <v>3.2714649879645504E-3</v>
      </c>
    </row>
    <row r="1319" spans="2:2">
      <c r="B1319" s="88">
        <f>Bond_Historical!Q1320</f>
        <v>-2.6739715472221684E-3</v>
      </c>
    </row>
    <row r="1320" spans="2:2">
      <c r="B1320" s="88">
        <f>Bond_Historical!Q1321</f>
        <v>4.5149672085976138E-4</v>
      </c>
    </row>
    <row r="1321" spans="2:2" ht="15" thickBot="1">
      <c r="B1321" s="114">
        <f>Bond_Historical!Q1322</f>
        <v>0</v>
      </c>
    </row>
  </sheetData>
  <mergeCells count="2">
    <mergeCell ref="J2:P2"/>
    <mergeCell ref="B2: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F135C-1B5E-4167-B34F-401F9837815F}">
  <dimension ref="B2:M1321"/>
  <sheetViews>
    <sheetView showGridLines="0" topLeftCell="G1" workbookViewId="0">
      <selection activeCell="N9" sqref="N9"/>
    </sheetView>
  </sheetViews>
  <sheetFormatPr defaultRowHeight="14.5"/>
  <cols>
    <col min="3" max="3" width="11.1796875" bestFit="1" customWidth="1"/>
    <col min="4" max="4" width="11.81640625" bestFit="1" customWidth="1"/>
    <col min="12" max="12" width="10.6328125" bestFit="1" customWidth="1"/>
  </cols>
  <sheetData>
    <row r="2" spans="2:13">
      <c r="B2" s="151" t="s">
        <v>78</v>
      </c>
      <c r="C2" s="151"/>
      <c r="D2" s="151"/>
      <c r="E2" s="151"/>
      <c r="F2" s="151"/>
      <c r="G2" s="151"/>
      <c r="H2" s="151"/>
      <c r="I2" s="151"/>
      <c r="J2" s="151"/>
      <c r="L2" s="151" t="s">
        <v>133</v>
      </c>
      <c r="M2" s="151"/>
    </row>
    <row r="3" spans="2:13" ht="15" thickBot="1">
      <c r="B3" s="21" t="s">
        <v>93</v>
      </c>
      <c r="C3" s="21" t="s">
        <v>79</v>
      </c>
      <c r="D3" s="21" t="s">
        <v>7</v>
      </c>
      <c r="E3" s="21" t="s">
        <v>74</v>
      </c>
      <c r="F3" s="21" t="s">
        <v>81</v>
      </c>
      <c r="G3" s="21" t="s">
        <v>82</v>
      </c>
      <c r="H3" s="21" t="s">
        <v>83</v>
      </c>
      <c r="I3" s="21" t="s">
        <v>84</v>
      </c>
      <c r="J3" s="21" t="s">
        <v>85</v>
      </c>
      <c r="L3" s="21" t="s">
        <v>109</v>
      </c>
      <c r="M3" s="21" t="s">
        <v>84</v>
      </c>
    </row>
    <row r="4" spans="2:13">
      <c r="B4" s="115">
        <f>Bond_Historical!Q5</f>
        <v>3.0929971815425233E-3</v>
      </c>
      <c r="C4" s="52">
        <v>0.99</v>
      </c>
      <c r="D4" s="4">
        <f>AVERAGE(B4:B1321)</f>
        <v>5.6566033718225715E-5</v>
      </c>
      <c r="E4" s="4">
        <f>_xlfn.STDEV.S(B4:B1321)</f>
        <v>4.4191867375948336E-3</v>
      </c>
      <c r="F4" s="4">
        <f>SKEW(B4:B1321)</f>
        <v>-0.36559734398137872</v>
      </c>
      <c r="G4" s="4">
        <f>KURT(B4:B1321)+3</f>
        <v>18.072615384129708</v>
      </c>
      <c r="H4" s="4">
        <f>_xlfn.NORM.INV(1-C4,0,1)</f>
        <v>-2.3263478740408408</v>
      </c>
      <c r="I4" s="4">
        <f>-D4-E4*(H4+(F4/6)*(H4^2-1)+(G4/24)*H4*(H4^2-3)-(F4^2/36)*H4*(2*H4^2-5))</f>
        <v>2.9861466127446695E-2</v>
      </c>
      <c r="J4" s="4">
        <f>I4*1000000</f>
        <v>29861.466127446696</v>
      </c>
      <c r="L4" s="122">
        <v>0.99</v>
      </c>
      <c r="M4" s="119">
        <v>25269.514130845531</v>
      </c>
    </row>
    <row r="5" spans="2:13">
      <c r="B5" s="116">
        <f>Bond_Historical!Q6</f>
        <v>3.1553387604627151E-3</v>
      </c>
      <c r="C5" s="4"/>
      <c r="D5" s="4"/>
      <c r="E5" s="4"/>
      <c r="F5" s="4"/>
      <c r="G5" s="4"/>
      <c r="H5" s="4"/>
      <c r="I5" s="4"/>
      <c r="J5" s="4"/>
      <c r="L5" s="123">
        <v>0.97499999999999998</v>
      </c>
      <c r="M5" s="120">
        <v>10890.434802241503</v>
      </c>
    </row>
    <row r="6" spans="2:13" ht="15" thickBot="1">
      <c r="B6" s="116">
        <f>Bond_Historical!Q7</f>
        <v>-2.6920826614663432E-3</v>
      </c>
      <c r="C6" s="4"/>
      <c r="D6" s="4"/>
      <c r="E6" s="4"/>
      <c r="F6" s="4"/>
      <c r="G6" s="4"/>
      <c r="H6" s="4"/>
      <c r="I6" s="4"/>
      <c r="J6" s="4"/>
      <c r="L6" s="124">
        <v>0.95</v>
      </c>
      <c r="M6" s="121">
        <v>2869.5851513357402</v>
      </c>
    </row>
    <row r="7" spans="2:13">
      <c r="B7" s="116">
        <f>Bond_Historical!Q8</f>
        <v>-7.4447280819772742E-4</v>
      </c>
      <c r="C7" s="4"/>
      <c r="D7" s="4"/>
      <c r="E7" s="4"/>
      <c r="F7" s="4"/>
      <c r="G7" s="4"/>
      <c r="H7" s="4"/>
      <c r="I7" s="4"/>
      <c r="J7" s="4"/>
    </row>
    <row r="8" spans="2:13">
      <c r="B8" s="116">
        <f>Bond_Historical!Q9</f>
        <v>-7.3578053800681269E-5</v>
      </c>
      <c r="C8" s="4"/>
      <c r="D8" s="4"/>
      <c r="E8" s="4"/>
      <c r="F8" s="4"/>
      <c r="G8" s="4"/>
      <c r="H8" s="4"/>
      <c r="I8" s="4"/>
      <c r="J8" s="4"/>
    </row>
    <row r="9" spans="2:13">
      <c r="B9" s="116">
        <f>Bond_Historical!Q10</f>
        <v>1.4266411421128974E-3</v>
      </c>
      <c r="C9" s="4"/>
      <c r="D9" s="4"/>
      <c r="E9" s="4"/>
      <c r="F9" s="4"/>
      <c r="G9" s="4"/>
      <c r="H9" s="4"/>
      <c r="I9" s="4"/>
      <c r="J9" s="4"/>
    </row>
    <row r="10" spans="2:13">
      <c r="B10" s="116">
        <f>Bond_Historical!Q11</f>
        <v>-1.5544860455076412E-3</v>
      </c>
      <c r="C10" s="4"/>
      <c r="D10" s="4"/>
      <c r="E10" s="4"/>
      <c r="F10" s="4"/>
      <c r="G10" s="4"/>
      <c r="J10" s="4"/>
    </row>
    <row r="11" spans="2:13">
      <c r="B11" s="116">
        <f>Bond_Historical!Q12</f>
        <v>1.8845136265372027E-3</v>
      </c>
      <c r="C11" s="4"/>
      <c r="D11" s="4"/>
      <c r="E11" s="4"/>
      <c r="F11" s="4"/>
      <c r="G11" s="4"/>
      <c r="J11" s="4"/>
    </row>
    <row r="12" spans="2:13">
      <c r="B12" s="116">
        <f>Bond_Historical!Q13</f>
        <v>-1.5175839920061266E-3</v>
      </c>
      <c r="C12" s="4"/>
      <c r="D12" s="4"/>
      <c r="E12" s="4"/>
      <c r="F12" s="4"/>
      <c r="G12" s="4"/>
      <c r="J12" s="4"/>
    </row>
    <row r="13" spans="2:13">
      <c r="B13" s="116">
        <f>Bond_Historical!Q14</f>
        <v>2.1458310902840481E-4</v>
      </c>
      <c r="C13" s="4"/>
      <c r="D13" s="4"/>
      <c r="E13" s="4"/>
      <c r="F13" s="4"/>
      <c r="G13" s="4"/>
      <c r="J13" s="4"/>
    </row>
    <row r="14" spans="2:13">
      <c r="B14" s="116">
        <f>Bond_Historical!Q15</f>
        <v>7.6672003916690586E-4</v>
      </c>
      <c r="C14" s="4"/>
      <c r="D14" s="4"/>
      <c r="E14" s="4"/>
      <c r="F14" s="4"/>
      <c r="G14" s="4"/>
      <c r="J14" s="4"/>
    </row>
    <row r="15" spans="2:13">
      <c r="B15" s="116">
        <f>Bond_Historical!Q16</f>
        <v>1.822811099060096E-4</v>
      </c>
      <c r="C15" s="4"/>
      <c r="D15" s="4"/>
      <c r="E15" s="4"/>
      <c r="F15" s="4"/>
      <c r="G15" s="4"/>
      <c r="H15" s="52"/>
      <c r="J15" s="4"/>
    </row>
    <row r="16" spans="2:13">
      <c r="B16" s="116">
        <f>Bond_Historical!Q17</f>
        <v>-1.5988371486617281E-4</v>
      </c>
      <c r="C16" s="4"/>
      <c r="D16" s="4"/>
      <c r="E16" s="4"/>
      <c r="F16" s="4"/>
      <c r="G16" s="4"/>
      <c r="H16" s="4"/>
      <c r="I16" s="4"/>
      <c r="J16" s="4"/>
    </row>
    <row r="17" spans="2:10">
      <c r="B17" s="116">
        <f>Bond_Historical!Q18</f>
        <v>1.4005373907166609E-3</v>
      </c>
      <c r="C17" s="4"/>
      <c r="D17" s="4"/>
      <c r="E17" s="4"/>
      <c r="F17" s="4"/>
      <c r="G17" s="4"/>
      <c r="H17" s="4"/>
      <c r="I17" s="4"/>
      <c r="J17" s="4"/>
    </row>
    <row r="18" spans="2:10">
      <c r="B18" s="116">
        <f>Bond_Historical!Q19</f>
        <v>9.8635603771593224E-4</v>
      </c>
      <c r="C18" s="4"/>
      <c r="D18" s="4"/>
      <c r="E18" s="4"/>
      <c r="F18" s="4"/>
      <c r="G18" s="4"/>
      <c r="H18" s="4"/>
      <c r="I18" s="4"/>
      <c r="J18" s="4"/>
    </row>
    <row r="19" spans="2:10">
      <c r="B19" s="116">
        <f>Bond_Historical!Q20</f>
        <v>2.0487373949547058E-3</v>
      </c>
      <c r="C19" s="4"/>
      <c r="D19" s="4"/>
      <c r="E19" s="4"/>
      <c r="F19" s="4"/>
      <c r="G19" s="4"/>
      <c r="H19" s="4"/>
      <c r="I19" s="4"/>
      <c r="J19" s="4"/>
    </row>
    <row r="20" spans="2:10">
      <c r="B20" s="116">
        <f>Bond_Historical!Q21</f>
        <v>-4.6863786947466029E-4</v>
      </c>
      <c r="C20" s="4"/>
      <c r="D20" s="4"/>
      <c r="E20" s="4"/>
      <c r="F20" s="4"/>
      <c r="G20" s="4"/>
      <c r="H20" s="4"/>
      <c r="I20" s="4"/>
      <c r="J20" s="4"/>
    </row>
    <row r="21" spans="2:10">
      <c r="B21" s="116">
        <f>Bond_Historical!Q22</f>
        <v>-7.1486504753377143E-5</v>
      </c>
      <c r="C21" s="4"/>
      <c r="D21" s="4"/>
      <c r="E21" s="4"/>
      <c r="F21" s="4"/>
      <c r="G21" s="4"/>
      <c r="H21" s="4"/>
      <c r="I21" s="4"/>
      <c r="J21" s="4"/>
    </row>
    <row r="22" spans="2:10">
      <c r="B22" s="116">
        <f>Bond_Historical!Q23</f>
        <v>2.0023532058930128E-3</v>
      </c>
      <c r="C22" s="4"/>
      <c r="D22" s="4"/>
      <c r="E22" s="4"/>
      <c r="F22" s="4"/>
      <c r="G22" s="4"/>
      <c r="H22" s="4"/>
      <c r="I22" s="4"/>
      <c r="J22" s="4"/>
    </row>
    <row r="23" spans="2:10">
      <c r="B23" s="116">
        <f>Bond_Historical!Q24</f>
        <v>2.5102699919700997E-3</v>
      </c>
      <c r="C23" s="4"/>
      <c r="D23" s="4"/>
      <c r="E23" s="4"/>
      <c r="F23" s="4"/>
      <c r="G23" s="4"/>
      <c r="H23" s="4"/>
      <c r="I23" s="4"/>
      <c r="J23" s="4"/>
    </row>
    <row r="24" spans="2:10">
      <c r="B24" s="116">
        <f>Bond_Historical!Q25</f>
        <v>4.4586058216107899E-3</v>
      </c>
      <c r="C24" s="4"/>
      <c r="D24" s="4"/>
      <c r="E24" s="4"/>
      <c r="F24" s="4"/>
      <c r="G24" s="4"/>
      <c r="H24" s="4"/>
      <c r="I24" s="4"/>
      <c r="J24" s="4"/>
    </row>
    <row r="25" spans="2:10">
      <c r="B25" s="116">
        <f>Bond_Historical!Q26</f>
        <v>-2.2864654816640885E-3</v>
      </c>
      <c r="C25" s="4"/>
      <c r="D25" s="4"/>
      <c r="E25" s="4"/>
      <c r="F25" s="4"/>
      <c r="G25" s="4"/>
      <c r="H25" s="4"/>
      <c r="I25" s="4"/>
      <c r="J25" s="4"/>
    </row>
    <row r="26" spans="2:10">
      <c r="B26" s="116">
        <f>Bond_Historical!Q27</f>
        <v>-1.0035996967401677E-3</v>
      </c>
      <c r="C26" s="4"/>
      <c r="D26" s="4"/>
      <c r="E26" s="4"/>
      <c r="F26" s="4"/>
      <c r="G26" s="4"/>
      <c r="H26" s="4"/>
      <c r="I26" s="4"/>
      <c r="J26" s="4"/>
    </row>
    <row r="27" spans="2:10">
      <c r="B27" s="116">
        <f>Bond_Historical!Q28</f>
        <v>2.39085096035237E-3</v>
      </c>
      <c r="C27" s="4"/>
      <c r="D27" s="4"/>
      <c r="E27" s="4"/>
      <c r="F27" s="4"/>
      <c r="G27" s="4"/>
      <c r="H27" s="4"/>
      <c r="I27" s="4"/>
      <c r="J27" s="4"/>
    </row>
    <row r="28" spans="2:10">
      <c r="B28" s="116">
        <f>Bond_Historical!Q29</f>
        <v>-7.531034990518248E-4</v>
      </c>
      <c r="C28" s="4"/>
      <c r="D28" s="4"/>
      <c r="E28" s="4"/>
      <c r="F28" s="4"/>
      <c r="G28" s="4"/>
      <c r="H28" s="4"/>
      <c r="I28" s="4"/>
      <c r="J28" s="4"/>
    </row>
    <row r="29" spans="2:10">
      <c r="B29" s="116">
        <f>Bond_Historical!Q30</f>
        <v>9.3048510553652667E-4</v>
      </c>
      <c r="C29" s="4"/>
      <c r="D29" s="4"/>
      <c r="E29" s="4"/>
      <c r="F29" s="4"/>
      <c r="G29" s="4"/>
      <c r="H29" s="4"/>
      <c r="I29" s="4"/>
      <c r="J29" s="4"/>
    </row>
    <row r="30" spans="2:10">
      <c r="B30" s="116">
        <f>Bond_Historical!Q31</f>
        <v>1.7794528304314054E-3</v>
      </c>
      <c r="C30" s="4"/>
      <c r="D30" s="4"/>
      <c r="E30" s="4"/>
      <c r="F30" s="4"/>
      <c r="G30" s="4"/>
      <c r="H30" s="4"/>
      <c r="I30" s="4"/>
      <c r="J30" s="4"/>
    </row>
    <row r="31" spans="2:10">
      <c r="B31" s="116">
        <f>Bond_Historical!Q32</f>
        <v>-1.2307480626954608E-3</v>
      </c>
      <c r="C31" s="4"/>
      <c r="D31" s="4"/>
      <c r="E31" s="4"/>
      <c r="F31" s="4"/>
      <c r="G31" s="4"/>
      <c r="H31" s="4"/>
      <c r="I31" s="4"/>
      <c r="J31" s="4"/>
    </row>
    <row r="32" spans="2:10">
      <c r="B32" s="116">
        <f>Bond_Historical!Q33</f>
        <v>1.249227105911543E-4</v>
      </c>
      <c r="C32" s="4"/>
      <c r="D32" s="4"/>
      <c r="E32" s="4"/>
      <c r="F32" s="4"/>
      <c r="G32" s="4"/>
      <c r="H32" s="4"/>
      <c r="I32" s="4"/>
      <c r="J32" s="4"/>
    </row>
    <row r="33" spans="2:10">
      <c r="B33" s="116">
        <f>Bond_Historical!Q34</f>
        <v>-1.5958321365883456E-3</v>
      </c>
      <c r="C33" s="4"/>
      <c r="D33" s="4"/>
      <c r="E33" s="4"/>
      <c r="F33" s="4"/>
      <c r="G33" s="4"/>
      <c r="H33" s="4"/>
      <c r="I33" s="4"/>
      <c r="J33" s="4"/>
    </row>
    <row r="34" spans="2:10">
      <c r="B34" s="116">
        <f>Bond_Historical!Q35</f>
        <v>1.5078558095005965E-3</v>
      </c>
      <c r="C34" s="4"/>
      <c r="D34" s="4"/>
      <c r="E34" s="4"/>
      <c r="F34" s="4"/>
      <c r="G34" s="4"/>
      <c r="H34" s="4"/>
      <c r="I34" s="4"/>
      <c r="J34" s="4"/>
    </row>
    <row r="35" spans="2:10">
      <c r="B35" s="116">
        <f>Bond_Historical!Q36</f>
        <v>6.9733477030875307E-4</v>
      </c>
      <c r="C35" s="4"/>
      <c r="D35" s="4"/>
      <c r="E35" s="4"/>
      <c r="F35" s="4"/>
      <c r="G35" s="4"/>
      <c r="H35" s="4"/>
      <c r="I35" s="4"/>
      <c r="J35" s="4"/>
    </row>
    <row r="36" spans="2:10">
      <c r="B36" s="116">
        <f>Bond_Historical!Q37</f>
        <v>8.2775020909022249E-4</v>
      </c>
      <c r="C36" s="4"/>
      <c r="D36" s="4"/>
      <c r="E36" s="4"/>
      <c r="F36" s="4"/>
      <c r="G36" s="4"/>
      <c r="H36" s="4"/>
      <c r="I36" s="4"/>
      <c r="J36" s="4"/>
    </row>
    <row r="37" spans="2:10">
      <c r="B37" s="116">
        <f>Bond_Historical!Q38</f>
        <v>-2.3447256678094699E-4</v>
      </c>
      <c r="C37" s="4"/>
      <c r="D37" s="4"/>
      <c r="E37" s="4"/>
      <c r="F37" s="4"/>
      <c r="G37" s="4"/>
      <c r="H37" s="4"/>
      <c r="I37" s="4"/>
      <c r="J37" s="4"/>
    </row>
    <row r="38" spans="2:10">
      <c r="B38" s="116">
        <f>Bond_Historical!Q39</f>
        <v>-2.3017539909608508E-3</v>
      </c>
      <c r="C38" s="4"/>
      <c r="D38" s="4"/>
      <c r="E38" s="4"/>
      <c r="F38" s="4"/>
      <c r="G38" s="4"/>
      <c r="H38" s="4"/>
      <c r="I38" s="4"/>
      <c r="J38" s="4"/>
    </row>
    <row r="39" spans="2:10">
      <c r="B39" s="116">
        <f>Bond_Historical!Q40</f>
        <v>2.8795488420050039E-3</v>
      </c>
      <c r="C39" s="4"/>
      <c r="D39" s="4"/>
      <c r="E39" s="4"/>
      <c r="F39" s="4"/>
      <c r="G39" s="4"/>
      <c r="H39" s="4"/>
      <c r="I39" s="4"/>
      <c r="J39" s="4"/>
    </row>
    <row r="40" spans="2:10">
      <c r="B40" s="116">
        <f>Bond_Historical!Q41</f>
        <v>-4.7378105489903665E-4</v>
      </c>
      <c r="C40" s="4"/>
      <c r="D40" s="4"/>
      <c r="E40" s="4"/>
      <c r="F40" s="4"/>
      <c r="G40" s="4"/>
      <c r="H40" s="4"/>
      <c r="I40" s="4"/>
      <c r="J40" s="4"/>
    </row>
    <row r="41" spans="2:10">
      <c r="B41" s="116">
        <f>Bond_Historical!Q42</f>
        <v>1.4803324778854281E-3</v>
      </c>
      <c r="C41" s="4"/>
      <c r="D41" s="4"/>
      <c r="E41" s="4"/>
      <c r="F41" s="4"/>
      <c r="G41" s="4"/>
      <c r="H41" s="4"/>
      <c r="I41" s="4"/>
      <c r="J41" s="4"/>
    </row>
    <row r="42" spans="2:10">
      <c r="B42" s="116">
        <f>Bond_Historical!Q43</f>
        <v>-2.351280759416281E-3</v>
      </c>
      <c r="C42" s="4"/>
      <c r="D42" s="4"/>
      <c r="E42" s="4"/>
      <c r="F42" s="4"/>
      <c r="G42" s="4"/>
      <c r="H42" s="4"/>
      <c r="I42" s="4"/>
      <c r="J42" s="4"/>
    </row>
    <row r="43" spans="2:10">
      <c r="B43" s="116">
        <f>Bond_Historical!Q44</f>
        <v>-1.289420733658681E-3</v>
      </c>
      <c r="C43" s="4"/>
      <c r="D43" s="4"/>
      <c r="E43" s="4"/>
      <c r="F43" s="4"/>
      <c r="G43" s="4"/>
      <c r="H43" s="4"/>
      <c r="I43" s="4"/>
      <c r="J43" s="4"/>
    </row>
    <row r="44" spans="2:10">
      <c r="B44" s="116">
        <f>Bond_Historical!Q45</f>
        <v>-2.0460142648862324E-3</v>
      </c>
      <c r="C44" s="4"/>
      <c r="D44" s="4"/>
      <c r="E44" s="4"/>
      <c r="F44" s="4"/>
      <c r="G44" s="4"/>
      <c r="H44" s="4"/>
      <c r="I44" s="4"/>
      <c r="J44" s="4"/>
    </row>
    <row r="45" spans="2:10">
      <c r="B45" s="116">
        <f>Bond_Historical!Q46</f>
        <v>1.8998775313286266E-3</v>
      </c>
      <c r="C45" s="4"/>
      <c r="D45" s="4"/>
      <c r="E45" s="4"/>
      <c r="F45" s="4"/>
      <c r="G45" s="4"/>
      <c r="H45" s="4"/>
      <c r="I45" s="4"/>
      <c r="J45" s="4"/>
    </row>
    <row r="46" spans="2:10">
      <c r="B46" s="116">
        <f>Bond_Historical!Q47</f>
        <v>3.6508870368783084E-4</v>
      </c>
      <c r="C46" s="4"/>
      <c r="D46" s="4"/>
      <c r="E46" s="4"/>
      <c r="F46" s="4"/>
      <c r="G46" s="4"/>
      <c r="H46" s="4"/>
      <c r="I46" s="4"/>
      <c r="J46" s="4"/>
    </row>
    <row r="47" spans="2:10">
      <c r="B47" s="116">
        <f>Bond_Historical!Q48</f>
        <v>1.2994382623209809E-3</v>
      </c>
      <c r="C47" s="4"/>
      <c r="D47" s="4"/>
      <c r="E47" s="4"/>
      <c r="F47" s="4"/>
      <c r="G47" s="4"/>
      <c r="H47" s="4"/>
      <c r="I47" s="4"/>
      <c r="J47" s="4"/>
    </row>
    <row r="48" spans="2:10">
      <c r="B48" s="116">
        <f>Bond_Historical!Q49</f>
        <v>2.6903129233686656E-3</v>
      </c>
      <c r="C48" s="4"/>
      <c r="D48" s="4"/>
      <c r="E48" s="4"/>
      <c r="F48" s="4"/>
      <c r="G48" s="4"/>
      <c r="H48" s="4"/>
      <c r="I48" s="4"/>
      <c r="J48" s="4"/>
    </row>
    <row r="49" spans="2:10">
      <c r="B49" s="116">
        <f>Bond_Historical!Q50</f>
        <v>1.3416247845314914E-3</v>
      </c>
      <c r="C49" s="4"/>
      <c r="D49" s="4"/>
      <c r="E49" s="4"/>
      <c r="F49" s="4"/>
      <c r="G49" s="4"/>
      <c r="H49" s="4"/>
      <c r="I49" s="4"/>
      <c r="J49" s="4"/>
    </row>
    <row r="50" spans="2:10">
      <c r="B50" s="116">
        <f>Bond_Historical!Q51</f>
        <v>-1.2668708312390257E-4</v>
      </c>
      <c r="C50" s="4"/>
      <c r="D50" s="4"/>
      <c r="E50" s="4"/>
      <c r="F50" s="4"/>
      <c r="G50" s="4"/>
      <c r="H50" s="4"/>
      <c r="I50" s="4"/>
      <c r="J50" s="4"/>
    </row>
    <row r="51" spans="2:10">
      <c r="B51" s="116">
        <f>Bond_Historical!Q52</f>
        <v>2.3270794932321774E-3</v>
      </c>
      <c r="C51" s="4"/>
      <c r="D51" s="4"/>
      <c r="E51" s="4"/>
      <c r="F51" s="4"/>
      <c r="G51" s="4"/>
      <c r="H51" s="4"/>
      <c r="I51" s="4"/>
      <c r="J51" s="4"/>
    </row>
    <row r="52" spans="2:10">
      <c r="B52" s="116">
        <f>Bond_Historical!Q53</f>
        <v>-6.4483044054116463E-4</v>
      </c>
      <c r="C52" s="4"/>
      <c r="D52" s="4"/>
      <c r="E52" s="4"/>
      <c r="F52" s="4"/>
      <c r="G52" s="4"/>
      <c r="H52" s="4"/>
      <c r="I52" s="4"/>
      <c r="J52" s="4"/>
    </row>
    <row r="53" spans="2:10">
      <c r="B53" s="116">
        <f>Bond_Historical!Q54</f>
        <v>-1.4507493853054831E-3</v>
      </c>
      <c r="C53" s="4"/>
      <c r="D53" s="4"/>
      <c r="E53" s="4"/>
      <c r="F53" s="4"/>
      <c r="G53" s="4"/>
      <c r="H53" s="4"/>
      <c r="I53" s="4"/>
      <c r="J53" s="4"/>
    </row>
    <row r="54" spans="2:10">
      <c r="B54" s="116">
        <f>Bond_Historical!Q55</f>
        <v>2.5653428131106452E-3</v>
      </c>
      <c r="C54" s="4"/>
      <c r="D54" s="4"/>
      <c r="E54" s="4"/>
      <c r="F54" s="4"/>
      <c r="G54" s="4"/>
      <c r="H54" s="4"/>
      <c r="I54" s="4"/>
      <c r="J54" s="4"/>
    </row>
    <row r="55" spans="2:10">
      <c r="B55" s="116">
        <f>Bond_Historical!Q56</f>
        <v>-3.5170421254991001E-4</v>
      </c>
      <c r="C55" s="4"/>
      <c r="D55" s="4"/>
      <c r="E55" s="4"/>
      <c r="F55" s="4"/>
      <c r="G55" s="4"/>
      <c r="H55" s="4"/>
      <c r="I55" s="4"/>
      <c r="J55" s="4"/>
    </row>
    <row r="56" spans="2:10">
      <c r="B56" s="116">
        <f>Bond_Historical!Q57</f>
        <v>-1.8466039913732802E-4</v>
      </c>
      <c r="C56" s="4"/>
      <c r="D56" s="4"/>
      <c r="E56" s="4"/>
      <c r="F56" s="4"/>
      <c r="G56" s="4"/>
      <c r="H56" s="4"/>
      <c r="I56" s="4"/>
      <c r="J56" s="4"/>
    </row>
    <row r="57" spans="2:10">
      <c r="B57" s="116">
        <f>Bond_Historical!Q58</f>
        <v>4.8284959757265381E-3</v>
      </c>
      <c r="C57" s="4"/>
      <c r="D57" s="4"/>
      <c r="E57" s="4"/>
      <c r="F57" s="4"/>
      <c r="G57" s="4"/>
      <c r="H57" s="4"/>
      <c r="I57" s="4"/>
      <c r="J57" s="4"/>
    </row>
    <row r="58" spans="2:10">
      <c r="B58" s="116">
        <f>Bond_Historical!Q59</f>
        <v>8.0231453585881917E-4</v>
      </c>
      <c r="C58" s="4"/>
      <c r="D58" s="4"/>
      <c r="E58" s="4"/>
      <c r="F58" s="4"/>
      <c r="G58" s="4"/>
      <c r="H58" s="4"/>
      <c r="I58" s="4"/>
      <c r="J58" s="4"/>
    </row>
    <row r="59" spans="2:10">
      <c r="B59" s="116">
        <f>Bond_Historical!Q60</f>
        <v>5.27196807250055E-3</v>
      </c>
      <c r="C59" s="4"/>
      <c r="D59" s="4"/>
      <c r="E59" s="4"/>
      <c r="F59" s="4"/>
      <c r="G59" s="4"/>
      <c r="H59" s="4"/>
      <c r="I59" s="4"/>
      <c r="J59" s="4"/>
    </row>
    <row r="60" spans="2:10">
      <c r="B60" s="116">
        <f>Bond_Historical!Q61</f>
        <v>1.5753018791725189E-3</v>
      </c>
      <c r="C60" s="4"/>
      <c r="D60" s="4"/>
      <c r="E60" s="4"/>
      <c r="F60" s="4"/>
      <c r="G60" s="4"/>
      <c r="H60" s="4"/>
      <c r="I60" s="4"/>
      <c r="J60" s="4"/>
    </row>
    <row r="61" spans="2:10">
      <c r="B61" s="116">
        <f>Bond_Historical!Q62</f>
        <v>1.9369758756342109E-4</v>
      </c>
      <c r="C61" s="4"/>
      <c r="D61" s="4"/>
      <c r="E61" s="4"/>
      <c r="F61" s="4"/>
      <c r="G61" s="4"/>
      <c r="H61" s="4"/>
      <c r="I61" s="4"/>
      <c r="J61" s="4"/>
    </row>
    <row r="62" spans="2:10">
      <c r="B62" s="116">
        <f>Bond_Historical!Q63</f>
        <v>1.7495999455853426E-3</v>
      </c>
      <c r="C62" s="4"/>
      <c r="D62" s="4"/>
      <c r="E62" s="4"/>
      <c r="F62" s="4"/>
      <c r="G62" s="4"/>
      <c r="H62" s="4"/>
      <c r="I62" s="4"/>
      <c r="J62" s="4"/>
    </row>
    <row r="63" spans="2:10">
      <c r="B63" s="116">
        <f>Bond_Historical!Q64</f>
        <v>5.7441284624125074E-4</v>
      </c>
      <c r="C63" s="4"/>
      <c r="D63" s="4"/>
      <c r="E63" s="4"/>
      <c r="F63" s="4"/>
      <c r="G63" s="4"/>
      <c r="H63" s="4"/>
      <c r="I63" s="4"/>
      <c r="J63" s="4"/>
    </row>
    <row r="64" spans="2:10">
      <c r="B64" s="116">
        <f>Bond_Historical!Q65</f>
        <v>-5.0106244900548127E-4</v>
      </c>
      <c r="C64" s="4"/>
      <c r="D64" s="4"/>
      <c r="E64" s="4"/>
      <c r="F64" s="4"/>
      <c r="G64" s="4"/>
      <c r="H64" s="4"/>
      <c r="I64" s="4"/>
      <c r="J64" s="4"/>
    </row>
    <row r="65" spans="2:10">
      <c r="B65" s="116">
        <f>Bond_Historical!Q66</f>
        <v>-3.9609559066923006E-3</v>
      </c>
      <c r="C65" s="4"/>
      <c r="D65" s="4"/>
      <c r="E65" s="4"/>
      <c r="F65" s="4"/>
      <c r="G65" s="4"/>
      <c r="H65" s="4"/>
      <c r="I65" s="4"/>
      <c r="J65" s="4"/>
    </row>
    <row r="66" spans="2:10">
      <c r="B66" s="116">
        <f>Bond_Historical!Q67</f>
        <v>8.636328230243502E-4</v>
      </c>
      <c r="C66" s="4"/>
      <c r="D66" s="4"/>
      <c r="E66" s="4"/>
      <c r="F66" s="4"/>
      <c r="G66" s="4"/>
      <c r="H66" s="4"/>
      <c r="I66" s="4"/>
      <c r="J66" s="4"/>
    </row>
    <row r="67" spans="2:10">
      <c r="B67" s="116">
        <f>Bond_Historical!Q68</f>
        <v>-1.7833219517811711E-3</v>
      </c>
      <c r="C67" s="4"/>
      <c r="D67" s="4"/>
      <c r="E67" s="4"/>
      <c r="F67" s="4"/>
      <c r="G67" s="4"/>
      <c r="H67" s="4"/>
      <c r="I67" s="4"/>
      <c r="J67" s="4"/>
    </row>
    <row r="68" spans="2:10">
      <c r="B68" s="116">
        <f>Bond_Historical!Q69</f>
        <v>9.8856752211692596E-4</v>
      </c>
      <c r="C68" s="4"/>
      <c r="D68" s="4"/>
      <c r="E68" s="4"/>
      <c r="F68" s="4"/>
      <c r="G68" s="4"/>
      <c r="H68" s="4"/>
      <c r="I68" s="4"/>
      <c r="J68" s="4"/>
    </row>
    <row r="69" spans="2:10">
      <c r="B69" s="116">
        <f>Bond_Historical!Q70</f>
        <v>9.1057479554997435E-4</v>
      </c>
      <c r="C69" s="4"/>
      <c r="D69" s="4"/>
      <c r="E69" s="4"/>
      <c r="F69" s="4"/>
      <c r="G69" s="4"/>
      <c r="H69" s="4"/>
      <c r="I69" s="4"/>
      <c r="J69" s="4"/>
    </row>
    <row r="70" spans="2:10">
      <c r="B70" s="116">
        <f>Bond_Historical!Q71</f>
        <v>-8.7793734386693739E-4</v>
      </c>
      <c r="C70" s="4"/>
      <c r="D70" s="4"/>
      <c r="E70" s="4"/>
      <c r="F70" s="4"/>
      <c r="G70" s="4"/>
      <c r="H70" s="4"/>
      <c r="I70" s="4"/>
      <c r="J70" s="4"/>
    </row>
    <row r="71" spans="2:10">
      <c r="B71" s="116">
        <f>Bond_Historical!Q72</f>
        <v>1.2997240440830887E-3</v>
      </c>
      <c r="C71" s="4"/>
      <c r="D71" s="4"/>
      <c r="E71" s="4"/>
      <c r="F71" s="4"/>
      <c r="G71" s="4"/>
      <c r="H71" s="4"/>
      <c r="I71" s="4"/>
      <c r="J71" s="4"/>
    </row>
    <row r="72" spans="2:10">
      <c r="B72" s="116">
        <f>Bond_Historical!Q73</f>
        <v>2.5261586854469576E-3</v>
      </c>
      <c r="C72" s="4"/>
      <c r="D72" s="4"/>
      <c r="E72" s="4"/>
      <c r="F72" s="4"/>
      <c r="G72" s="4"/>
      <c r="H72" s="4"/>
      <c r="I72" s="4"/>
      <c r="J72" s="4"/>
    </row>
    <row r="73" spans="2:10">
      <c r="B73" s="116">
        <f>Bond_Historical!Q74</f>
        <v>-1.2636580067979608E-3</v>
      </c>
      <c r="C73" s="4"/>
      <c r="D73" s="4"/>
      <c r="E73" s="4"/>
      <c r="F73" s="4"/>
      <c r="G73" s="4"/>
      <c r="H73" s="4"/>
      <c r="I73" s="4"/>
      <c r="J73" s="4"/>
    </row>
    <row r="74" spans="2:10">
      <c r="B74" s="116">
        <f>Bond_Historical!Q75</f>
        <v>-1.5484945701000677E-3</v>
      </c>
      <c r="C74" s="4"/>
      <c r="D74" s="4"/>
      <c r="E74" s="4"/>
      <c r="F74" s="4"/>
      <c r="G74" s="4"/>
      <c r="H74" s="4"/>
      <c r="I74" s="4"/>
      <c r="J74" s="4"/>
    </row>
    <row r="75" spans="2:10">
      <c r="B75" s="116">
        <f>Bond_Historical!Q76</f>
        <v>-2.2523312137889622E-4</v>
      </c>
      <c r="C75" s="4"/>
      <c r="D75" s="4"/>
      <c r="E75" s="4"/>
      <c r="F75" s="4"/>
      <c r="G75" s="4"/>
      <c r="H75" s="4"/>
      <c r="I75" s="4"/>
      <c r="J75" s="4"/>
    </row>
    <row r="76" spans="2:10">
      <c r="B76" s="116">
        <f>Bond_Historical!Q77</f>
        <v>-2.1117808213896821E-3</v>
      </c>
      <c r="C76" s="4"/>
      <c r="D76" s="4"/>
      <c r="E76" s="4"/>
      <c r="F76" s="4"/>
      <c r="G76" s="4"/>
      <c r="H76" s="4"/>
      <c r="I76" s="4"/>
      <c r="J76" s="4"/>
    </row>
    <row r="77" spans="2:10">
      <c r="B77" s="116">
        <f>Bond_Historical!Q78</f>
        <v>7.4601895381614676E-5</v>
      </c>
      <c r="C77" s="4"/>
      <c r="D77" s="4"/>
      <c r="E77" s="4"/>
      <c r="F77" s="4"/>
      <c r="G77" s="4"/>
      <c r="H77" s="4"/>
      <c r="I77" s="4"/>
      <c r="J77" s="4"/>
    </row>
    <row r="78" spans="2:10">
      <c r="B78" s="116">
        <f>Bond_Historical!Q79</f>
        <v>1.259522301880738E-3</v>
      </c>
      <c r="C78" s="4"/>
      <c r="D78" s="4"/>
      <c r="E78" s="4"/>
      <c r="F78" s="4"/>
      <c r="G78" s="4"/>
      <c r="H78" s="4"/>
      <c r="I78" s="4"/>
      <c r="J78" s="4"/>
    </row>
    <row r="79" spans="2:10">
      <c r="B79" s="116">
        <f>Bond_Historical!Q80</f>
        <v>-1.1047969255733806E-3</v>
      </c>
      <c r="C79" s="4"/>
      <c r="D79" s="4"/>
      <c r="E79" s="4"/>
      <c r="F79" s="4"/>
      <c r="G79" s="4"/>
      <c r="H79" s="4"/>
      <c r="I79" s="4"/>
      <c r="J79" s="4"/>
    </row>
    <row r="80" spans="2:10">
      <c r="B80" s="116">
        <f>Bond_Historical!Q81</f>
        <v>2.2323049682201924E-3</v>
      </c>
      <c r="C80" s="4"/>
      <c r="D80" s="4"/>
      <c r="E80" s="4"/>
      <c r="F80" s="4"/>
      <c r="G80" s="4"/>
      <c r="H80" s="4"/>
      <c r="I80" s="4"/>
      <c r="J80" s="4"/>
    </row>
    <row r="81" spans="2:10">
      <c r="B81" s="116">
        <f>Bond_Historical!Q82</f>
        <v>2.8302307828771871E-3</v>
      </c>
      <c r="C81" s="4"/>
      <c r="D81" s="4"/>
      <c r="E81" s="4"/>
      <c r="F81" s="4"/>
      <c r="G81" s="4"/>
      <c r="H81" s="4"/>
      <c r="I81" s="4"/>
      <c r="J81" s="4"/>
    </row>
    <row r="82" spans="2:10">
      <c r="B82" s="116">
        <f>Bond_Historical!Q83</f>
        <v>-2.8098541060158353E-4</v>
      </c>
      <c r="C82" s="4"/>
      <c r="D82" s="4"/>
      <c r="E82" s="4"/>
      <c r="F82" s="4"/>
      <c r="G82" s="4"/>
      <c r="H82" s="4"/>
      <c r="I82" s="4"/>
      <c r="J82" s="4"/>
    </row>
    <row r="83" spans="2:10">
      <c r="B83" s="116">
        <f>Bond_Historical!Q84</f>
        <v>2.4522169063298069E-3</v>
      </c>
      <c r="C83" s="4"/>
      <c r="D83" s="4"/>
      <c r="E83" s="4"/>
      <c r="F83" s="4"/>
      <c r="G83" s="4"/>
      <c r="H83" s="4"/>
      <c r="I83" s="4"/>
      <c r="J83" s="4"/>
    </row>
    <row r="84" spans="2:10">
      <c r="B84" s="116">
        <f>Bond_Historical!Q85</f>
        <v>-2.2990795799768195E-3</v>
      </c>
      <c r="C84" s="4"/>
      <c r="D84" s="4"/>
      <c r="E84" s="4"/>
      <c r="F84" s="4"/>
      <c r="G84" s="4"/>
      <c r="H84" s="4"/>
      <c r="I84" s="4"/>
      <c r="J84" s="4"/>
    </row>
    <row r="85" spans="2:10">
      <c r="B85" s="116">
        <f>Bond_Historical!Q86</f>
        <v>8.0389983167370208E-4</v>
      </c>
      <c r="C85" s="4"/>
      <c r="D85" s="4"/>
      <c r="E85" s="4"/>
      <c r="F85" s="4"/>
      <c r="G85" s="4"/>
      <c r="H85" s="4"/>
      <c r="I85" s="4"/>
      <c r="J85" s="4"/>
    </row>
    <row r="86" spans="2:10">
      <c r="B86" s="116">
        <f>Bond_Historical!Q87</f>
        <v>9.3191937167970773E-5</v>
      </c>
      <c r="C86" s="4"/>
      <c r="D86" s="4"/>
      <c r="E86" s="4"/>
      <c r="F86" s="4"/>
      <c r="G86" s="4"/>
      <c r="H86" s="4"/>
      <c r="I86" s="4"/>
      <c r="J86" s="4"/>
    </row>
    <row r="87" spans="2:10">
      <c r="B87" s="116">
        <f>Bond_Historical!Q88</f>
        <v>-2.3803795908356328E-3</v>
      </c>
      <c r="C87" s="4"/>
      <c r="D87" s="4"/>
      <c r="E87" s="4"/>
      <c r="F87" s="4"/>
      <c r="G87" s="4"/>
      <c r="H87" s="4"/>
      <c r="I87" s="4"/>
      <c r="J87" s="4"/>
    </row>
    <row r="88" spans="2:10">
      <c r="B88" s="116">
        <f>Bond_Historical!Q89</f>
        <v>2.3238756295638017E-3</v>
      </c>
      <c r="C88" s="4"/>
      <c r="D88" s="4"/>
      <c r="E88" s="4"/>
      <c r="F88" s="4"/>
      <c r="G88" s="4"/>
      <c r="H88" s="4"/>
      <c r="I88" s="4"/>
      <c r="J88" s="4"/>
    </row>
    <row r="89" spans="2:10">
      <c r="B89" s="116">
        <f>Bond_Historical!Q90</f>
        <v>1.488144924722613E-3</v>
      </c>
      <c r="C89" s="4"/>
      <c r="D89" s="4"/>
      <c r="E89" s="4"/>
      <c r="F89" s="4"/>
      <c r="G89" s="4"/>
      <c r="H89" s="4"/>
      <c r="I89" s="4"/>
      <c r="J89" s="4"/>
    </row>
    <row r="90" spans="2:10">
      <c r="B90" s="116">
        <f>Bond_Historical!Q91</f>
        <v>9.6166980015553651E-4</v>
      </c>
      <c r="C90" s="4"/>
      <c r="D90" s="4"/>
      <c r="E90" s="4"/>
      <c r="F90" s="4"/>
      <c r="G90" s="4"/>
      <c r="H90" s="4"/>
      <c r="I90" s="4"/>
      <c r="J90" s="4"/>
    </row>
    <row r="91" spans="2:10">
      <c r="B91" s="116">
        <f>Bond_Historical!Q92</f>
        <v>-1.5449226110617505E-3</v>
      </c>
      <c r="C91" s="4"/>
      <c r="D91" s="4"/>
      <c r="E91" s="4"/>
      <c r="F91" s="4"/>
      <c r="G91" s="4"/>
      <c r="H91" s="4"/>
      <c r="I91" s="4"/>
      <c r="J91" s="4"/>
    </row>
    <row r="92" spans="2:10">
      <c r="B92" s="116">
        <f>Bond_Historical!Q93</f>
        <v>1.18405052552041E-3</v>
      </c>
      <c r="C92" s="4"/>
      <c r="D92" s="4"/>
      <c r="E92" s="4"/>
      <c r="F92" s="4"/>
      <c r="G92" s="4"/>
      <c r="H92" s="4"/>
      <c r="I92" s="4"/>
      <c r="J92" s="4"/>
    </row>
    <row r="93" spans="2:10">
      <c r="B93" s="116">
        <f>Bond_Historical!Q94</f>
        <v>2.5367780344128388E-4</v>
      </c>
      <c r="C93" s="4"/>
      <c r="D93" s="4"/>
      <c r="E93" s="4"/>
      <c r="F93" s="4"/>
      <c r="G93" s="4"/>
      <c r="H93" s="4"/>
      <c r="I93" s="4"/>
      <c r="J93" s="4"/>
    </row>
    <row r="94" spans="2:10">
      <c r="B94" s="116">
        <f>Bond_Historical!Q95</f>
        <v>1.7833550866944749E-3</v>
      </c>
      <c r="C94" s="4"/>
      <c r="D94" s="4"/>
      <c r="E94" s="4"/>
      <c r="F94" s="4"/>
      <c r="G94" s="4"/>
      <c r="H94" s="4"/>
      <c r="I94" s="4"/>
      <c r="J94" s="4"/>
    </row>
    <row r="95" spans="2:10">
      <c r="B95" s="116">
        <f>Bond_Historical!Q96</f>
        <v>5.3003459327220412E-4</v>
      </c>
      <c r="C95" s="4"/>
      <c r="D95" s="4"/>
      <c r="E95" s="4"/>
      <c r="F95" s="4"/>
      <c r="G95" s="4"/>
      <c r="H95" s="4"/>
      <c r="I95" s="4"/>
      <c r="J95" s="4"/>
    </row>
    <row r="96" spans="2:10">
      <c r="B96" s="116">
        <f>Bond_Historical!Q97</f>
        <v>2.1867909498622523E-3</v>
      </c>
      <c r="C96" s="4"/>
      <c r="D96" s="4"/>
      <c r="E96" s="4"/>
      <c r="F96" s="4"/>
      <c r="G96" s="4"/>
      <c r="H96" s="4"/>
      <c r="I96" s="4"/>
      <c r="J96" s="4"/>
    </row>
    <row r="97" spans="2:10">
      <c r="B97" s="116">
        <f>Bond_Historical!Q98</f>
        <v>-1.1836642772405483E-3</v>
      </c>
      <c r="C97" s="4"/>
      <c r="D97" s="4"/>
      <c r="E97" s="4"/>
      <c r="F97" s="4"/>
      <c r="G97" s="4"/>
      <c r="H97" s="4"/>
      <c r="I97" s="4"/>
      <c r="J97" s="4"/>
    </row>
    <row r="98" spans="2:10">
      <c r="B98" s="116">
        <f>Bond_Historical!Q99</f>
        <v>1.9023943972179555E-4</v>
      </c>
      <c r="C98" s="4"/>
      <c r="D98" s="4"/>
      <c r="E98" s="4"/>
      <c r="F98" s="4"/>
      <c r="G98" s="4"/>
      <c r="H98" s="4"/>
      <c r="I98" s="4"/>
      <c r="J98" s="4"/>
    </row>
    <row r="99" spans="2:10">
      <c r="B99" s="116">
        <f>Bond_Historical!Q100</f>
        <v>-1.599869444544191E-3</v>
      </c>
      <c r="C99" s="4"/>
      <c r="D99" s="4"/>
      <c r="E99" s="4"/>
      <c r="F99" s="4"/>
      <c r="G99" s="4"/>
      <c r="H99" s="4"/>
      <c r="I99" s="4"/>
      <c r="J99" s="4"/>
    </row>
    <row r="100" spans="2:10">
      <c r="B100" s="116">
        <f>Bond_Historical!Q101</f>
        <v>-1.9310437785857238E-5</v>
      </c>
      <c r="C100" s="4"/>
      <c r="D100" s="4"/>
      <c r="E100" s="4"/>
      <c r="F100" s="4"/>
      <c r="G100" s="4"/>
      <c r="H100" s="4"/>
      <c r="I100" s="4"/>
      <c r="J100" s="4"/>
    </row>
    <row r="101" spans="2:10">
      <c r="B101" s="116">
        <f>Bond_Historical!Q102</f>
        <v>1.4409402471972919E-3</v>
      </c>
      <c r="C101" s="4"/>
      <c r="D101" s="4"/>
      <c r="E101" s="4"/>
      <c r="F101" s="4"/>
      <c r="G101" s="4"/>
      <c r="H101" s="4"/>
      <c r="I101" s="4"/>
      <c r="J101" s="4"/>
    </row>
    <row r="102" spans="2:10">
      <c r="B102" s="116">
        <f>Bond_Historical!Q103</f>
        <v>2.8927425459121317E-3</v>
      </c>
      <c r="C102" s="4"/>
      <c r="D102" s="4"/>
      <c r="E102" s="4"/>
      <c r="F102" s="4"/>
      <c r="G102" s="4"/>
      <c r="H102" s="4"/>
      <c r="I102" s="4"/>
      <c r="J102" s="4"/>
    </row>
    <row r="103" spans="2:10">
      <c r="B103" s="116">
        <f>Bond_Historical!Q104</f>
        <v>8.3355304447022644E-4</v>
      </c>
      <c r="C103" s="4"/>
      <c r="D103" s="4"/>
      <c r="E103" s="4"/>
      <c r="F103" s="4"/>
      <c r="G103" s="4"/>
      <c r="H103" s="4"/>
      <c r="I103" s="4"/>
      <c r="J103" s="4"/>
    </row>
    <row r="104" spans="2:10">
      <c r="B104" s="116">
        <f>Bond_Historical!Q105</f>
        <v>1.3540419628851046E-3</v>
      </c>
      <c r="C104" s="4"/>
      <c r="D104" s="4"/>
      <c r="E104" s="4"/>
      <c r="F104" s="4"/>
      <c r="G104" s="4"/>
      <c r="H104" s="4"/>
      <c r="I104" s="4"/>
      <c r="J104" s="4"/>
    </row>
    <row r="105" spans="2:10">
      <c r="B105" s="116">
        <f>Bond_Historical!Q106</f>
        <v>5.0246091220264224E-4</v>
      </c>
      <c r="C105" s="4"/>
      <c r="D105" s="4"/>
      <c r="E105" s="4"/>
      <c r="F105" s="4"/>
      <c r="G105" s="4"/>
      <c r="H105" s="4"/>
      <c r="I105" s="4"/>
      <c r="J105" s="4"/>
    </row>
    <row r="106" spans="2:10">
      <c r="B106" s="116">
        <f>Bond_Historical!Q107</f>
        <v>3.4650792685167954E-3</v>
      </c>
      <c r="C106" s="4"/>
      <c r="D106" s="4"/>
      <c r="E106" s="4"/>
      <c r="F106" s="4"/>
      <c r="G106" s="4"/>
      <c r="H106" s="4"/>
      <c r="I106" s="4"/>
      <c r="J106" s="4"/>
    </row>
    <row r="107" spans="2:10">
      <c r="B107" s="116">
        <f>Bond_Historical!Q108</f>
        <v>3.6835392165454335E-3</v>
      </c>
      <c r="C107" s="4"/>
      <c r="D107" s="4"/>
      <c r="E107" s="4"/>
      <c r="F107" s="4"/>
      <c r="G107" s="4"/>
      <c r="H107" s="4"/>
      <c r="I107" s="4"/>
      <c r="J107" s="4"/>
    </row>
    <row r="108" spans="2:10">
      <c r="B108" s="116">
        <f>Bond_Historical!Q109</f>
        <v>2.9135156368492944E-3</v>
      </c>
      <c r="C108" s="4"/>
      <c r="D108" s="4"/>
      <c r="E108" s="4"/>
      <c r="F108" s="4"/>
      <c r="G108" s="4"/>
      <c r="H108" s="4"/>
      <c r="I108" s="4"/>
      <c r="J108" s="4"/>
    </row>
    <row r="109" spans="2:10">
      <c r="B109" s="116">
        <f>Bond_Historical!Q110</f>
        <v>-1.1251658719109781E-3</v>
      </c>
      <c r="C109" s="4"/>
      <c r="D109" s="4"/>
      <c r="E109" s="4"/>
      <c r="F109" s="4"/>
      <c r="G109" s="4"/>
      <c r="H109" s="4"/>
      <c r="I109" s="4"/>
      <c r="J109" s="4"/>
    </row>
    <row r="110" spans="2:10">
      <c r="B110" s="116">
        <f>Bond_Historical!Q111</f>
        <v>-6.0231689356317244E-4</v>
      </c>
      <c r="C110" s="4"/>
      <c r="D110" s="4"/>
      <c r="E110" s="4"/>
      <c r="F110" s="4"/>
      <c r="G110" s="4"/>
      <c r="H110" s="4"/>
      <c r="I110" s="4"/>
      <c r="J110" s="4"/>
    </row>
    <row r="111" spans="2:10">
      <c r="B111" s="116">
        <f>Bond_Historical!Q112</f>
        <v>5.7567714490037146E-4</v>
      </c>
      <c r="C111" s="4"/>
      <c r="D111" s="4"/>
      <c r="E111" s="4"/>
      <c r="F111" s="4"/>
      <c r="G111" s="4"/>
      <c r="H111" s="4"/>
      <c r="I111" s="4"/>
      <c r="J111" s="4"/>
    </row>
    <row r="112" spans="2:10">
      <c r="B112" s="116">
        <f>Bond_Historical!Q113</f>
        <v>3.2023399403604612E-3</v>
      </c>
      <c r="C112" s="4"/>
      <c r="D112" s="4"/>
      <c r="E112" s="4"/>
      <c r="F112" s="4"/>
      <c r="G112" s="4"/>
      <c r="H112" s="4"/>
      <c r="I112" s="4"/>
      <c r="J112" s="4"/>
    </row>
    <row r="113" spans="2:10">
      <c r="B113" s="116">
        <f>Bond_Historical!Q114</f>
        <v>-2.8837435668555853E-3</v>
      </c>
      <c r="C113" s="4"/>
      <c r="D113" s="4"/>
      <c r="E113" s="4"/>
      <c r="F113" s="4"/>
      <c r="G113" s="4"/>
      <c r="H113" s="4"/>
      <c r="I113" s="4"/>
      <c r="J113" s="4"/>
    </row>
    <row r="114" spans="2:10">
      <c r="B114" s="116">
        <f>Bond_Historical!Q115</f>
        <v>-3.2536496595482375E-5</v>
      </c>
      <c r="C114" s="4"/>
      <c r="D114" s="4"/>
      <c r="E114" s="4"/>
      <c r="F114" s="4"/>
      <c r="G114" s="4"/>
      <c r="H114" s="4"/>
      <c r="I114" s="4"/>
      <c r="J114" s="4"/>
    </row>
    <row r="115" spans="2:10">
      <c r="B115" s="116">
        <f>Bond_Historical!Q116</f>
        <v>1.2835813630001464E-3</v>
      </c>
      <c r="C115" s="4"/>
      <c r="D115" s="4"/>
      <c r="E115" s="4"/>
      <c r="F115" s="4"/>
      <c r="G115" s="4"/>
      <c r="H115" s="4"/>
      <c r="I115" s="4"/>
      <c r="J115" s="4"/>
    </row>
    <row r="116" spans="2:10">
      <c r="B116" s="116">
        <f>Bond_Historical!Q117</f>
        <v>1.7584999234288132E-3</v>
      </c>
      <c r="C116" s="4"/>
      <c r="D116" s="4"/>
      <c r="E116" s="4"/>
      <c r="F116" s="4"/>
      <c r="G116" s="4"/>
      <c r="H116" s="4"/>
      <c r="I116" s="4"/>
      <c r="J116" s="4"/>
    </row>
    <row r="117" spans="2:10">
      <c r="B117" s="116">
        <f>Bond_Historical!Q118</f>
        <v>2.1572074785110372E-4</v>
      </c>
      <c r="C117" s="4"/>
      <c r="D117" s="4"/>
      <c r="E117" s="4"/>
      <c r="F117" s="4"/>
      <c r="G117" s="4"/>
      <c r="H117" s="4"/>
      <c r="I117" s="4"/>
      <c r="J117" s="4"/>
    </row>
    <row r="118" spans="2:10">
      <c r="B118" s="116">
        <f>Bond_Historical!Q119</f>
        <v>-4.5203604450228308E-5</v>
      </c>
      <c r="C118" s="4"/>
      <c r="D118" s="4"/>
      <c r="E118" s="4"/>
      <c r="F118" s="4"/>
      <c r="G118" s="4"/>
      <c r="H118" s="4"/>
      <c r="I118" s="4"/>
      <c r="J118" s="4"/>
    </row>
    <row r="119" spans="2:10">
      <c r="B119" s="116">
        <f>Bond_Historical!Q120</f>
        <v>3.4138328854074001E-3</v>
      </c>
      <c r="C119" s="4"/>
      <c r="D119" s="4"/>
      <c r="E119" s="4"/>
      <c r="F119" s="4"/>
      <c r="G119" s="4"/>
      <c r="H119" s="4"/>
      <c r="I119" s="4"/>
      <c r="J119" s="4"/>
    </row>
    <row r="120" spans="2:10">
      <c r="B120" s="116">
        <f>Bond_Historical!Q121</f>
        <v>3.8858239588711349E-3</v>
      </c>
      <c r="C120" s="4"/>
      <c r="D120" s="4"/>
      <c r="E120" s="4"/>
      <c r="F120" s="4"/>
      <c r="G120" s="4"/>
      <c r="H120" s="4"/>
      <c r="I120" s="4"/>
      <c r="J120" s="4"/>
    </row>
    <row r="121" spans="2:10">
      <c r="B121" s="116">
        <f>Bond_Historical!Q122</f>
        <v>2.8550950574980352E-3</v>
      </c>
      <c r="C121" s="4"/>
      <c r="D121" s="4"/>
      <c r="E121" s="4"/>
      <c r="F121" s="4"/>
      <c r="G121" s="4"/>
      <c r="H121" s="4"/>
      <c r="I121" s="4"/>
      <c r="J121" s="4"/>
    </row>
    <row r="122" spans="2:10">
      <c r="B122" s="116">
        <f>Bond_Historical!Q123</f>
        <v>-2.9140245770598898E-3</v>
      </c>
      <c r="C122" s="4"/>
      <c r="D122" s="4"/>
      <c r="E122" s="4"/>
      <c r="F122" s="4"/>
      <c r="G122" s="4"/>
      <c r="H122" s="4"/>
      <c r="I122" s="4"/>
      <c r="J122" s="4"/>
    </row>
    <row r="123" spans="2:10">
      <c r="B123" s="116">
        <f>Bond_Historical!Q124</f>
        <v>2.0140764743289906E-3</v>
      </c>
      <c r="C123" s="4"/>
      <c r="D123" s="4"/>
      <c r="E123" s="4"/>
      <c r="F123" s="4"/>
      <c r="G123" s="4"/>
      <c r="H123" s="4"/>
      <c r="I123" s="4"/>
      <c r="J123" s="4"/>
    </row>
    <row r="124" spans="2:10">
      <c r="B124" s="116">
        <f>Bond_Historical!Q125</f>
        <v>-7.2411341350028769E-4</v>
      </c>
      <c r="C124" s="4"/>
      <c r="D124" s="4"/>
      <c r="E124" s="4"/>
      <c r="F124" s="4"/>
      <c r="G124" s="4"/>
      <c r="H124" s="4"/>
      <c r="I124" s="4"/>
      <c r="J124" s="4"/>
    </row>
    <row r="125" spans="2:10">
      <c r="B125" s="116">
        <f>Bond_Historical!Q126</f>
        <v>-1.9744972051773529E-3</v>
      </c>
      <c r="C125" s="4"/>
      <c r="D125" s="4"/>
      <c r="E125" s="4"/>
      <c r="F125" s="4"/>
      <c r="G125" s="4"/>
      <c r="H125" s="4"/>
      <c r="I125" s="4"/>
      <c r="J125" s="4"/>
    </row>
    <row r="126" spans="2:10">
      <c r="B126" s="116">
        <f>Bond_Historical!Q127</f>
        <v>3.4008827594234304E-3</v>
      </c>
      <c r="C126" s="4"/>
      <c r="D126" s="4"/>
      <c r="E126" s="4"/>
      <c r="F126" s="4"/>
      <c r="G126" s="4"/>
      <c r="H126" s="4"/>
      <c r="I126" s="4"/>
      <c r="J126" s="4"/>
    </row>
    <row r="127" spans="2:10">
      <c r="B127" s="116">
        <f>Bond_Historical!Q128</f>
        <v>1.0097439075242968E-3</v>
      </c>
      <c r="C127" s="4"/>
      <c r="D127" s="4"/>
      <c r="E127" s="4"/>
      <c r="F127" s="4"/>
      <c r="G127" s="4"/>
      <c r="H127" s="4"/>
      <c r="I127" s="4"/>
      <c r="J127" s="4"/>
    </row>
    <row r="128" spans="2:10">
      <c r="B128" s="116">
        <f>Bond_Historical!Q129</f>
        <v>3.0892888734827812E-4</v>
      </c>
      <c r="C128" s="4"/>
      <c r="D128" s="4"/>
      <c r="E128" s="4"/>
      <c r="F128" s="4"/>
      <c r="G128" s="4"/>
      <c r="H128" s="4"/>
      <c r="I128" s="4"/>
      <c r="J128" s="4"/>
    </row>
    <row r="129" spans="2:10">
      <c r="B129" s="116">
        <f>Bond_Historical!Q130</f>
        <v>2.1215296464970985E-3</v>
      </c>
      <c r="C129" s="4"/>
      <c r="D129" s="4"/>
      <c r="E129" s="4"/>
      <c r="F129" s="4"/>
      <c r="G129" s="4"/>
      <c r="H129" s="4"/>
      <c r="I129" s="4"/>
      <c r="J129" s="4"/>
    </row>
    <row r="130" spans="2:10">
      <c r="B130" s="116">
        <f>Bond_Historical!Q131</f>
        <v>1.9798629382155328E-3</v>
      </c>
      <c r="C130" s="4"/>
      <c r="D130" s="4"/>
      <c r="E130" s="4"/>
      <c r="F130" s="4"/>
      <c r="G130" s="4"/>
      <c r="H130" s="4"/>
      <c r="I130" s="4"/>
      <c r="J130" s="4"/>
    </row>
    <row r="131" spans="2:10">
      <c r="B131" s="116">
        <f>Bond_Historical!Q132</f>
        <v>-5.4922825803467804E-3</v>
      </c>
      <c r="C131" s="4"/>
      <c r="D131" s="4"/>
      <c r="E131" s="4"/>
      <c r="F131" s="4"/>
      <c r="G131" s="4"/>
      <c r="H131" s="4"/>
      <c r="I131" s="4"/>
      <c r="J131" s="4"/>
    </row>
    <row r="132" spans="2:10">
      <c r="B132" s="116">
        <f>Bond_Historical!Q133</f>
        <v>-6.4141246893132677E-4</v>
      </c>
      <c r="C132" s="4"/>
      <c r="D132" s="4"/>
      <c r="E132" s="4"/>
      <c r="F132" s="4"/>
      <c r="G132" s="4"/>
      <c r="H132" s="4"/>
      <c r="I132" s="4"/>
      <c r="J132" s="4"/>
    </row>
    <row r="133" spans="2:10">
      <c r="B133" s="116">
        <f>Bond_Historical!Q134</f>
        <v>-8.0643498116103704E-4</v>
      </c>
      <c r="C133" s="4"/>
      <c r="D133" s="4"/>
      <c r="E133" s="4"/>
      <c r="F133" s="4"/>
      <c r="G133" s="4"/>
      <c r="H133" s="4"/>
      <c r="I133" s="4"/>
      <c r="J133" s="4"/>
    </row>
    <row r="134" spans="2:10">
      <c r="B134" s="116">
        <f>Bond_Historical!Q135</f>
        <v>1.1840445176778383E-3</v>
      </c>
      <c r="C134" s="4"/>
      <c r="D134" s="4"/>
      <c r="E134" s="4"/>
      <c r="F134" s="4"/>
      <c r="G134" s="4"/>
      <c r="H134" s="4"/>
      <c r="I134" s="4"/>
      <c r="J134" s="4"/>
    </row>
    <row r="135" spans="2:10">
      <c r="B135" s="116">
        <f>Bond_Historical!Q136</f>
        <v>-4.0557067817596154E-3</v>
      </c>
      <c r="C135" s="4"/>
      <c r="D135" s="4"/>
      <c r="E135" s="4"/>
      <c r="F135" s="4"/>
      <c r="G135" s="4"/>
      <c r="H135" s="4"/>
      <c r="I135" s="4"/>
      <c r="J135" s="4"/>
    </row>
    <row r="136" spans="2:10">
      <c r="B136" s="116">
        <f>Bond_Historical!Q137</f>
        <v>1.0202721243726225E-3</v>
      </c>
      <c r="C136" s="4"/>
      <c r="D136" s="4"/>
      <c r="E136" s="4"/>
      <c r="F136" s="4"/>
      <c r="G136" s="4"/>
      <c r="H136" s="4"/>
      <c r="I136" s="4"/>
      <c r="J136" s="4"/>
    </row>
    <row r="137" spans="2:10">
      <c r="B137" s="116">
        <f>Bond_Historical!Q138</f>
        <v>1.5246630146841138E-3</v>
      </c>
      <c r="C137" s="4"/>
      <c r="D137" s="4"/>
      <c r="E137" s="4"/>
      <c r="F137" s="4"/>
      <c r="G137" s="4"/>
      <c r="H137" s="4"/>
      <c r="I137" s="4"/>
      <c r="J137" s="4"/>
    </row>
    <row r="138" spans="2:10">
      <c r="B138" s="116">
        <f>Bond_Historical!Q139</f>
        <v>-1.4514427508590252E-3</v>
      </c>
      <c r="C138" s="4"/>
      <c r="D138" s="4"/>
      <c r="E138" s="4"/>
      <c r="F138" s="4"/>
      <c r="G138" s="4"/>
      <c r="H138" s="4"/>
      <c r="I138" s="4"/>
      <c r="J138" s="4"/>
    </row>
    <row r="139" spans="2:10">
      <c r="B139" s="116">
        <f>Bond_Historical!Q140</f>
        <v>3.4341123200244215E-3</v>
      </c>
      <c r="C139" s="4"/>
      <c r="D139" s="4"/>
      <c r="E139" s="4"/>
      <c r="F139" s="4"/>
      <c r="G139" s="4"/>
      <c r="H139" s="4"/>
      <c r="I139" s="4"/>
      <c r="J139" s="4"/>
    </row>
    <row r="140" spans="2:10">
      <c r="B140" s="116">
        <f>Bond_Historical!Q141</f>
        <v>1.8188471913187039E-3</v>
      </c>
      <c r="C140" s="4"/>
      <c r="D140" s="4"/>
      <c r="E140" s="4"/>
      <c r="F140" s="4"/>
      <c r="G140" s="4"/>
      <c r="H140" s="4"/>
      <c r="I140" s="4"/>
      <c r="J140" s="4"/>
    </row>
    <row r="141" spans="2:10">
      <c r="B141" s="116">
        <f>Bond_Historical!Q142</f>
        <v>-1.2666833149068048E-3</v>
      </c>
      <c r="C141" s="4"/>
      <c r="D141" s="4"/>
      <c r="E141" s="4"/>
      <c r="F141" s="4"/>
      <c r="G141" s="4"/>
      <c r="H141" s="4"/>
      <c r="I141" s="4"/>
      <c r="J141" s="4"/>
    </row>
    <row r="142" spans="2:10">
      <c r="B142" s="116">
        <f>Bond_Historical!Q143</f>
        <v>1.6054222974021674E-3</v>
      </c>
      <c r="C142" s="4"/>
      <c r="D142" s="4"/>
      <c r="E142" s="4"/>
      <c r="F142" s="4"/>
      <c r="G142" s="4"/>
      <c r="H142" s="4"/>
      <c r="I142" s="4"/>
      <c r="J142" s="4"/>
    </row>
    <row r="143" spans="2:10">
      <c r="B143" s="116">
        <f>Bond_Historical!Q144</f>
        <v>-4.5569149015681931E-4</v>
      </c>
      <c r="C143" s="4"/>
      <c r="D143" s="4"/>
      <c r="E143" s="4"/>
      <c r="F143" s="4"/>
      <c r="G143" s="4"/>
      <c r="H143" s="4"/>
      <c r="I143" s="4"/>
      <c r="J143" s="4"/>
    </row>
    <row r="144" spans="2:10">
      <c r="B144" s="116">
        <f>Bond_Historical!Q145</f>
        <v>1.5939448624299587E-3</v>
      </c>
      <c r="C144" s="4"/>
      <c r="D144" s="4"/>
      <c r="E144" s="4"/>
      <c r="F144" s="4"/>
      <c r="G144" s="4"/>
      <c r="H144" s="4"/>
      <c r="I144" s="4"/>
      <c r="J144" s="4"/>
    </row>
    <row r="145" spans="2:10">
      <c r="B145" s="116">
        <f>Bond_Historical!Q146</f>
        <v>-1.7686106519802399E-3</v>
      </c>
      <c r="C145" s="4"/>
      <c r="D145" s="4"/>
      <c r="E145" s="4"/>
      <c r="F145" s="4"/>
      <c r="G145" s="4"/>
      <c r="H145" s="4"/>
      <c r="I145" s="4"/>
      <c r="J145" s="4"/>
    </row>
    <row r="146" spans="2:10">
      <c r="B146" s="116">
        <f>Bond_Historical!Q147</f>
        <v>5.1811383558623004E-4</v>
      </c>
      <c r="C146" s="4"/>
      <c r="D146" s="4"/>
      <c r="E146" s="4"/>
      <c r="F146" s="4"/>
      <c r="G146" s="4"/>
      <c r="H146" s="4"/>
      <c r="I146" s="4"/>
      <c r="J146" s="4"/>
    </row>
    <row r="147" spans="2:10">
      <c r="B147" s="116">
        <f>Bond_Historical!Q148</f>
        <v>7.5883057061255154E-5</v>
      </c>
      <c r="C147" s="4"/>
      <c r="D147" s="4"/>
      <c r="E147" s="4"/>
      <c r="F147" s="4"/>
      <c r="G147" s="4"/>
      <c r="H147" s="4"/>
      <c r="I147" s="4"/>
      <c r="J147" s="4"/>
    </row>
    <row r="148" spans="2:10">
      <c r="B148" s="116">
        <f>Bond_Historical!Q149</f>
        <v>1.0049597548529563E-5</v>
      </c>
      <c r="C148" s="4"/>
      <c r="D148" s="4"/>
      <c r="E148" s="4"/>
      <c r="F148" s="4"/>
      <c r="G148" s="4"/>
      <c r="H148" s="4"/>
      <c r="I148" s="4"/>
      <c r="J148" s="4"/>
    </row>
    <row r="149" spans="2:10">
      <c r="B149" s="116">
        <f>Bond_Historical!Q150</f>
        <v>1.1857040593756106E-3</v>
      </c>
      <c r="C149" s="4"/>
      <c r="D149" s="4"/>
      <c r="E149" s="4"/>
      <c r="F149" s="4"/>
      <c r="G149" s="4"/>
      <c r="H149" s="4"/>
      <c r="I149" s="4"/>
      <c r="J149" s="4"/>
    </row>
    <row r="150" spans="2:10">
      <c r="B150" s="116">
        <f>Bond_Historical!Q151</f>
        <v>6.8449843455494694E-3</v>
      </c>
      <c r="C150" s="4"/>
      <c r="D150" s="4"/>
      <c r="E150" s="4"/>
      <c r="F150" s="4"/>
      <c r="G150" s="4"/>
      <c r="H150" s="4"/>
      <c r="I150" s="4"/>
      <c r="J150" s="4"/>
    </row>
    <row r="151" spans="2:10">
      <c r="B151" s="116">
        <f>Bond_Historical!Q152</f>
        <v>1.134709570080289E-3</v>
      </c>
      <c r="C151" s="4"/>
      <c r="D151" s="4"/>
      <c r="E151" s="4"/>
      <c r="F151" s="4"/>
      <c r="G151" s="4"/>
      <c r="H151" s="4"/>
      <c r="I151" s="4"/>
      <c r="J151" s="4"/>
    </row>
    <row r="152" spans="2:10">
      <c r="B152" s="116">
        <f>Bond_Historical!Q153</f>
        <v>3.4304762703954396E-3</v>
      </c>
      <c r="C152" s="4"/>
      <c r="D152" s="4"/>
      <c r="E152" s="4"/>
      <c r="F152" s="4"/>
      <c r="G152" s="4"/>
      <c r="H152" s="4"/>
      <c r="I152" s="4"/>
      <c r="J152" s="4"/>
    </row>
    <row r="153" spans="2:10">
      <c r="B153" s="116">
        <f>Bond_Historical!Q154</f>
        <v>3.5126659750668366E-3</v>
      </c>
      <c r="C153" s="4"/>
      <c r="D153" s="4"/>
      <c r="E153" s="4"/>
      <c r="F153" s="4"/>
      <c r="G153" s="4"/>
      <c r="H153" s="4"/>
      <c r="I153" s="4"/>
      <c r="J153" s="4"/>
    </row>
    <row r="154" spans="2:10">
      <c r="B154" s="116">
        <f>Bond_Historical!Q155</f>
        <v>3.5048233624011393E-5</v>
      </c>
      <c r="C154" s="4"/>
      <c r="D154" s="4"/>
      <c r="E154" s="4"/>
      <c r="F154" s="4"/>
      <c r="G154" s="4"/>
      <c r="H154" s="4"/>
      <c r="I154" s="4"/>
      <c r="J154" s="4"/>
    </row>
    <row r="155" spans="2:10">
      <c r="B155" s="116">
        <f>Bond_Historical!Q156</f>
        <v>1.4973313555909419E-3</v>
      </c>
      <c r="C155" s="4"/>
      <c r="D155" s="4"/>
      <c r="E155" s="4"/>
      <c r="F155" s="4"/>
      <c r="G155" s="4"/>
      <c r="H155" s="4"/>
      <c r="I155" s="4"/>
      <c r="J155" s="4"/>
    </row>
    <row r="156" spans="2:10">
      <c r="B156" s="116">
        <f>Bond_Historical!Q157</f>
        <v>-1.7372399679488624E-3</v>
      </c>
      <c r="C156" s="4"/>
      <c r="D156" s="4"/>
      <c r="E156" s="4"/>
      <c r="F156" s="4"/>
      <c r="G156" s="4"/>
      <c r="H156" s="4"/>
      <c r="I156" s="4"/>
      <c r="J156" s="4"/>
    </row>
    <row r="157" spans="2:10">
      <c r="B157" s="116">
        <f>Bond_Historical!Q158</f>
        <v>5.0592855533793703E-3</v>
      </c>
      <c r="C157" s="4"/>
      <c r="D157" s="4"/>
      <c r="E157" s="4"/>
      <c r="F157" s="4"/>
      <c r="G157" s="4"/>
      <c r="H157" s="4"/>
      <c r="I157" s="4"/>
      <c r="J157" s="4"/>
    </row>
    <row r="158" spans="2:10">
      <c r="B158" s="116">
        <f>Bond_Historical!Q159</f>
        <v>-1.4941183610119144E-3</v>
      </c>
      <c r="C158" s="4"/>
      <c r="D158" s="4"/>
      <c r="E158" s="4"/>
      <c r="F158" s="4"/>
      <c r="G158" s="4"/>
      <c r="H158" s="4"/>
      <c r="I158" s="4"/>
      <c r="J158" s="4"/>
    </row>
    <row r="159" spans="2:10">
      <c r="B159" s="116">
        <f>Bond_Historical!Q160</f>
        <v>3.7793063357957086E-3</v>
      </c>
      <c r="C159" s="4"/>
      <c r="D159" s="4"/>
      <c r="E159" s="4"/>
      <c r="F159" s="4"/>
      <c r="G159" s="4"/>
      <c r="H159" s="4"/>
      <c r="I159" s="4"/>
      <c r="J159" s="4"/>
    </row>
    <row r="160" spans="2:10">
      <c r="B160" s="116">
        <f>Bond_Historical!Q161</f>
        <v>4.3333253846189581E-3</v>
      </c>
      <c r="C160" s="4"/>
      <c r="D160" s="4"/>
      <c r="E160" s="4"/>
      <c r="F160" s="4"/>
      <c r="G160" s="4"/>
      <c r="H160" s="4"/>
      <c r="I160" s="4"/>
      <c r="J160" s="4"/>
    </row>
    <row r="161" spans="2:10">
      <c r="B161" s="116">
        <f>Bond_Historical!Q162</f>
        <v>-2.7793938075227535E-4</v>
      </c>
      <c r="C161" s="4"/>
      <c r="D161" s="4"/>
      <c r="E161" s="4"/>
      <c r="F161" s="4"/>
      <c r="G161" s="4"/>
      <c r="H161" s="4"/>
      <c r="I161" s="4"/>
      <c r="J161" s="4"/>
    </row>
    <row r="162" spans="2:10">
      <c r="B162" s="116">
        <f>Bond_Historical!Q163</f>
        <v>-3.2956367501950487E-3</v>
      </c>
      <c r="C162" s="4"/>
      <c r="D162" s="4"/>
      <c r="E162" s="4"/>
      <c r="F162" s="4"/>
      <c r="G162" s="4"/>
      <c r="H162" s="4"/>
      <c r="I162" s="4"/>
      <c r="J162" s="4"/>
    </row>
    <row r="163" spans="2:10">
      <c r="B163" s="116">
        <f>Bond_Historical!Q164</f>
        <v>3.665015281620089E-3</v>
      </c>
      <c r="C163" s="4"/>
      <c r="D163" s="4"/>
      <c r="E163" s="4"/>
      <c r="F163" s="4"/>
      <c r="G163" s="4"/>
      <c r="H163" s="4"/>
      <c r="I163" s="4"/>
      <c r="J163" s="4"/>
    </row>
    <row r="164" spans="2:10">
      <c r="B164" s="116">
        <f>Bond_Historical!Q165</f>
        <v>-3.6359117834484635E-4</v>
      </c>
      <c r="C164" s="4"/>
      <c r="D164" s="4"/>
      <c r="E164" s="4"/>
      <c r="F164" s="4"/>
      <c r="G164" s="4"/>
      <c r="H164" s="4"/>
      <c r="I164" s="4"/>
      <c r="J164" s="4"/>
    </row>
    <row r="165" spans="2:10">
      <c r="B165" s="116">
        <f>Bond_Historical!Q166</f>
        <v>-2.3976239716499131E-3</v>
      </c>
      <c r="C165" s="4"/>
      <c r="D165" s="4"/>
      <c r="E165" s="4"/>
      <c r="F165" s="4"/>
      <c r="G165" s="4"/>
      <c r="H165" s="4"/>
      <c r="I165" s="4"/>
      <c r="J165" s="4"/>
    </row>
    <row r="166" spans="2:10">
      <c r="B166" s="116">
        <f>Bond_Historical!Q167</f>
        <v>4.0500902834207601E-3</v>
      </c>
      <c r="C166" s="4"/>
      <c r="D166" s="4"/>
      <c r="E166" s="4"/>
      <c r="F166" s="4"/>
      <c r="G166" s="4"/>
      <c r="H166" s="4"/>
      <c r="I166" s="4"/>
      <c r="J166" s="4"/>
    </row>
    <row r="167" spans="2:10">
      <c r="B167" s="116">
        <f>Bond_Historical!Q168</f>
        <v>-6.5077975666352978E-4</v>
      </c>
      <c r="C167" s="4"/>
      <c r="D167" s="4"/>
      <c r="E167" s="4"/>
      <c r="F167" s="4"/>
      <c r="G167" s="4"/>
      <c r="H167" s="4"/>
      <c r="I167" s="4"/>
      <c r="J167" s="4"/>
    </row>
    <row r="168" spans="2:10">
      <c r="B168" s="116">
        <f>Bond_Historical!Q169</f>
        <v>3.9674659887560934E-3</v>
      </c>
      <c r="C168" s="4"/>
      <c r="D168" s="4"/>
      <c r="E168" s="4"/>
      <c r="F168" s="4"/>
      <c r="G168" s="4"/>
      <c r="H168" s="4"/>
      <c r="I168" s="4"/>
      <c r="J168" s="4"/>
    </row>
    <row r="169" spans="2:10">
      <c r="B169" s="116">
        <f>Bond_Historical!Q170</f>
        <v>2.8835267998700124E-4</v>
      </c>
      <c r="C169" s="4"/>
      <c r="D169" s="4"/>
      <c r="E169" s="4"/>
      <c r="F169" s="4"/>
      <c r="G169" s="4"/>
      <c r="H169" s="4"/>
      <c r="I169" s="4"/>
      <c r="J169" s="4"/>
    </row>
    <row r="170" spans="2:10">
      <c r="B170" s="116">
        <f>Bond_Historical!Q171</f>
        <v>-1.086596102091747E-3</v>
      </c>
      <c r="C170" s="4"/>
      <c r="D170" s="4"/>
      <c r="E170" s="4"/>
      <c r="F170" s="4"/>
      <c r="G170" s="4"/>
      <c r="H170" s="4"/>
      <c r="I170" s="4"/>
      <c r="J170" s="4"/>
    </row>
    <row r="171" spans="2:10">
      <c r="B171" s="116">
        <f>Bond_Historical!Q172</f>
        <v>-9.2487018365400845E-5</v>
      </c>
      <c r="C171" s="4"/>
      <c r="D171" s="4"/>
      <c r="E171" s="4"/>
      <c r="F171" s="4"/>
      <c r="G171" s="4"/>
      <c r="H171" s="4"/>
      <c r="I171" s="4"/>
      <c r="J171" s="4"/>
    </row>
    <row r="172" spans="2:10">
      <c r="B172" s="116">
        <f>Bond_Historical!Q173</f>
        <v>7.8566676056283864E-5</v>
      </c>
      <c r="C172" s="4"/>
      <c r="D172" s="4"/>
      <c r="E172" s="4"/>
      <c r="F172" s="4"/>
      <c r="G172" s="4"/>
      <c r="H172" s="4"/>
      <c r="I172" s="4"/>
      <c r="J172" s="4"/>
    </row>
    <row r="173" spans="2:10">
      <c r="B173" s="116">
        <f>Bond_Historical!Q174</f>
        <v>1.5753894276885685E-3</v>
      </c>
      <c r="C173" s="4"/>
      <c r="D173" s="4"/>
      <c r="E173" s="4"/>
      <c r="F173" s="4"/>
      <c r="G173" s="4"/>
      <c r="H173" s="4"/>
      <c r="I173" s="4"/>
      <c r="J173" s="4"/>
    </row>
    <row r="174" spans="2:10">
      <c r="B174" s="116">
        <f>Bond_Historical!Q175</f>
        <v>-5.6346743059197636E-3</v>
      </c>
      <c r="C174" s="4"/>
      <c r="D174" s="4"/>
      <c r="E174" s="4"/>
      <c r="F174" s="4"/>
      <c r="G174" s="4"/>
      <c r="H174" s="4"/>
      <c r="I174" s="4"/>
      <c r="J174" s="4"/>
    </row>
    <row r="175" spans="2:10">
      <c r="B175" s="116">
        <f>Bond_Historical!Q176</f>
        <v>1.8059842895523372E-3</v>
      </c>
      <c r="C175" s="4"/>
      <c r="D175" s="4"/>
      <c r="E175" s="4"/>
      <c r="F175" s="4"/>
      <c r="G175" s="4"/>
      <c r="H175" s="4"/>
      <c r="I175" s="4"/>
      <c r="J175" s="4"/>
    </row>
    <row r="176" spans="2:10">
      <c r="B176" s="116">
        <f>Bond_Historical!Q177</f>
        <v>-5.4468973774802355E-3</v>
      </c>
      <c r="C176" s="4"/>
      <c r="D176" s="4"/>
      <c r="E176" s="4"/>
      <c r="F176" s="4"/>
      <c r="G176" s="4"/>
      <c r="H176" s="4"/>
      <c r="I176" s="4"/>
      <c r="J176" s="4"/>
    </row>
    <row r="177" spans="2:10">
      <c r="B177" s="116">
        <f>Bond_Historical!Q178</f>
        <v>-5.8956247445411019E-3</v>
      </c>
      <c r="C177" s="4"/>
      <c r="D177" s="4"/>
      <c r="E177" s="4"/>
      <c r="F177" s="4"/>
      <c r="G177" s="4"/>
      <c r="H177" s="4"/>
      <c r="I177" s="4"/>
      <c r="J177" s="4"/>
    </row>
    <row r="178" spans="2:10">
      <c r="B178" s="116">
        <f>Bond_Historical!Q179</f>
        <v>-9.3726218364042916E-4</v>
      </c>
      <c r="C178" s="4"/>
      <c r="D178" s="4"/>
      <c r="E178" s="4"/>
      <c r="F178" s="4"/>
      <c r="G178" s="4"/>
      <c r="H178" s="4"/>
      <c r="I178" s="4"/>
      <c r="J178" s="4"/>
    </row>
    <row r="179" spans="2:10">
      <c r="B179" s="116">
        <f>Bond_Historical!Q180</f>
        <v>-1.4373153128307476E-3</v>
      </c>
      <c r="C179" s="4"/>
      <c r="D179" s="4"/>
      <c r="E179" s="4"/>
      <c r="F179" s="4"/>
      <c r="G179" s="4"/>
      <c r="H179" s="4"/>
      <c r="I179" s="4"/>
      <c r="J179" s="4"/>
    </row>
    <row r="180" spans="2:10">
      <c r="B180" s="116">
        <f>Bond_Historical!Q181</f>
        <v>-6.8513923847838727E-3</v>
      </c>
      <c r="C180" s="4"/>
      <c r="D180" s="4"/>
      <c r="E180" s="4"/>
      <c r="F180" s="4"/>
      <c r="G180" s="4"/>
      <c r="H180" s="4"/>
      <c r="I180" s="4"/>
      <c r="J180" s="4"/>
    </row>
    <row r="181" spans="2:10">
      <c r="B181" s="116">
        <f>Bond_Historical!Q182</f>
        <v>3.2403389456580403E-3</v>
      </c>
      <c r="C181" s="4"/>
      <c r="D181" s="4"/>
      <c r="E181" s="4"/>
      <c r="F181" s="4"/>
      <c r="G181" s="4"/>
      <c r="H181" s="4"/>
      <c r="I181" s="4"/>
      <c r="J181" s="4"/>
    </row>
    <row r="182" spans="2:10">
      <c r="B182" s="116">
        <f>Bond_Historical!Q183</f>
        <v>1.9720165887473725E-3</v>
      </c>
      <c r="C182" s="4"/>
      <c r="D182" s="4"/>
      <c r="E182" s="4"/>
      <c r="F182" s="4"/>
      <c r="G182" s="4"/>
      <c r="H182" s="4"/>
      <c r="I182" s="4"/>
      <c r="J182" s="4"/>
    </row>
    <row r="183" spans="2:10">
      <c r="B183" s="116">
        <f>Bond_Historical!Q184</f>
        <v>1.3270447649322264E-3</v>
      </c>
      <c r="C183" s="4"/>
      <c r="D183" s="4"/>
      <c r="E183" s="4"/>
      <c r="F183" s="4"/>
      <c r="G183" s="4"/>
      <c r="H183" s="4"/>
      <c r="I183" s="4"/>
      <c r="J183" s="4"/>
    </row>
    <row r="184" spans="2:10">
      <c r="B184" s="116">
        <f>Bond_Historical!Q185</f>
        <v>1.7002366734365111E-3</v>
      </c>
      <c r="C184" s="4"/>
      <c r="D184" s="4"/>
      <c r="E184" s="4"/>
      <c r="F184" s="4"/>
      <c r="G184" s="4"/>
      <c r="H184" s="4"/>
      <c r="I184" s="4"/>
      <c r="J184" s="4"/>
    </row>
    <row r="185" spans="2:10">
      <c r="B185" s="116">
        <f>Bond_Historical!Q186</f>
        <v>4.6673942625504693E-3</v>
      </c>
      <c r="C185" s="4"/>
      <c r="D185" s="4"/>
      <c r="E185" s="4"/>
      <c r="F185" s="4"/>
      <c r="G185" s="4"/>
      <c r="H185" s="4"/>
      <c r="I185" s="4"/>
      <c r="J185" s="4"/>
    </row>
    <row r="186" spans="2:10">
      <c r="B186" s="116">
        <f>Bond_Historical!Q187</f>
        <v>2.9831114544498678E-4</v>
      </c>
      <c r="C186" s="4"/>
      <c r="D186" s="4"/>
      <c r="E186" s="4"/>
      <c r="F186" s="4"/>
      <c r="G186" s="4"/>
      <c r="H186" s="4"/>
      <c r="I186" s="4"/>
      <c r="J186" s="4"/>
    </row>
    <row r="187" spans="2:10">
      <c r="B187" s="116">
        <f>Bond_Historical!Q188</f>
        <v>3.0678283917589949E-3</v>
      </c>
      <c r="C187" s="4"/>
      <c r="D187" s="4"/>
      <c r="E187" s="4"/>
      <c r="F187" s="4"/>
      <c r="G187" s="4"/>
      <c r="H187" s="4"/>
      <c r="I187" s="4"/>
      <c r="J187" s="4"/>
    </row>
    <row r="188" spans="2:10">
      <c r="B188" s="116">
        <f>Bond_Historical!Q189</f>
        <v>-4.6813430708096907E-3</v>
      </c>
      <c r="C188" s="4"/>
      <c r="D188" s="4"/>
      <c r="E188" s="4"/>
      <c r="F188" s="4"/>
      <c r="G188" s="4"/>
      <c r="H188" s="4"/>
      <c r="I188" s="4"/>
      <c r="J188" s="4"/>
    </row>
    <row r="189" spans="2:10">
      <c r="B189" s="116">
        <f>Bond_Historical!Q190</f>
        <v>1.6078608982315653E-3</v>
      </c>
      <c r="C189" s="4"/>
      <c r="D189" s="4"/>
      <c r="E189" s="4"/>
      <c r="F189" s="4"/>
      <c r="G189" s="4"/>
      <c r="H189" s="4"/>
      <c r="I189" s="4"/>
      <c r="J189" s="4"/>
    </row>
    <row r="190" spans="2:10">
      <c r="B190" s="116">
        <f>Bond_Historical!Q191</f>
        <v>6.0101438343176364E-4</v>
      </c>
      <c r="C190" s="4"/>
      <c r="D190" s="4"/>
      <c r="E190" s="4"/>
      <c r="F190" s="4"/>
      <c r="G190" s="4"/>
      <c r="H190" s="4"/>
      <c r="I190" s="4"/>
      <c r="J190" s="4"/>
    </row>
    <row r="191" spans="2:10">
      <c r="B191" s="116">
        <f>Bond_Historical!Q192</f>
        <v>1.5949166432290645E-3</v>
      </c>
      <c r="C191" s="4"/>
      <c r="D191" s="4"/>
      <c r="E191" s="4"/>
      <c r="F191" s="4"/>
      <c r="G191" s="4"/>
      <c r="H191" s="4"/>
      <c r="I191" s="4"/>
      <c r="J191" s="4"/>
    </row>
    <row r="192" spans="2:10">
      <c r="B192" s="116">
        <f>Bond_Historical!Q193</f>
        <v>1.4299436485659168E-3</v>
      </c>
      <c r="C192" s="4"/>
      <c r="D192" s="4"/>
      <c r="E192" s="4"/>
      <c r="F192" s="4"/>
      <c r="G192" s="4"/>
      <c r="H192" s="4"/>
      <c r="I192" s="4"/>
      <c r="J192" s="4"/>
    </row>
    <row r="193" spans="2:10">
      <c r="B193" s="116">
        <f>Bond_Historical!Q194</f>
        <v>8.2143682603543248E-4</v>
      </c>
      <c r="C193" s="4"/>
      <c r="D193" s="4"/>
      <c r="E193" s="4"/>
      <c r="F193" s="4"/>
      <c r="G193" s="4"/>
      <c r="H193" s="4"/>
      <c r="I193" s="4"/>
      <c r="J193" s="4"/>
    </row>
    <row r="194" spans="2:10">
      <c r="B194" s="116">
        <f>Bond_Historical!Q195</f>
        <v>3.5783891717904E-3</v>
      </c>
      <c r="C194" s="4"/>
      <c r="D194" s="4"/>
      <c r="E194" s="4"/>
      <c r="F194" s="4"/>
      <c r="G194" s="4"/>
      <c r="H194" s="4"/>
      <c r="I194" s="4"/>
      <c r="J194" s="4"/>
    </row>
    <row r="195" spans="2:10">
      <c r="B195" s="116">
        <f>Bond_Historical!Q196</f>
        <v>2.5371325261816092E-3</v>
      </c>
      <c r="C195" s="4"/>
      <c r="D195" s="4"/>
      <c r="E195" s="4"/>
      <c r="F195" s="4"/>
      <c r="G195" s="4"/>
      <c r="H195" s="4"/>
      <c r="I195" s="4"/>
      <c r="J195" s="4"/>
    </row>
    <row r="196" spans="2:10">
      <c r="B196" s="116">
        <f>Bond_Historical!Q197</f>
        <v>-3.3378065165547907E-3</v>
      </c>
      <c r="C196" s="4"/>
      <c r="D196" s="4"/>
      <c r="E196" s="4"/>
      <c r="F196" s="4"/>
      <c r="G196" s="4"/>
      <c r="H196" s="4"/>
      <c r="I196" s="4"/>
      <c r="J196" s="4"/>
    </row>
    <row r="197" spans="2:10">
      <c r="B197" s="116">
        <f>Bond_Historical!Q198</f>
        <v>4.4828996054615958E-4</v>
      </c>
      <c r="C197" s="4"/>
      <c r="D197" s="4"/>
      <c r="E197" s="4"/>
      <c r="F197" s="4"/>
      <c r="G197" s="4"/>
      <c r="H197" s="4"/>
      <c r="I197" s="4"/>
      <c r="J197" s="4"/>
    </row>
    <row r="198" spans="2:10">
      <c r="B198" s="116">
        <f>Bond_Historical!Q199</f>
        <v>-7.347913278273957E-4</v>
      </c>
      <c r="C198" s="4"/>
      <c r="D198" s="4"/>
      <c r="E198" s="4"/>
      <c r="F198" s="4"/>
      <c r="G198" s="4"/>
      <c r="H198" s="4"/>
      <c r="I198" s="4"/>
      <c r="J198" s="4"/>
    </row>
    <row r="199" spans="2:10">
      <c r="B199" s="116">
        <f>Bond_Historical!Q200</f>
        <v>-4.1228180738178055E-3</v>
      </c>
      <c r="C199" s="4"/>
      <c r="D199" s="4"/>
      <c r="E199" s="4"/>
      <c r="F199" s="4"/>
      <c r="G199" s="4"/>
      <c r="H199" s="4"/>
      <c r="I199" s="4"/>
      <c r="J199" s="4"/>
    </row>
    <row r="200" spans="2:10">
      <c r="B200" s="116">
        <f>Bond_Historical!Q201</f>
        <v>-2.9874185028372505E-3</v>
      </c>
      <c r="C200" s="4"/>
      <c r="D200" s="4"/>
      <c r="E200" s="4"/>
      <c r="F200" s="4"/>
      <c r="G200" s="4"/>
      <c r="H200" s="4"/>
      <c r="I200" s="4"/>
      <c r="J200" s="4"/>
    </row>
    <row r="201" spans="2:10">
      <c r="B201" s="116">
        <f>Bond_Historical!Q202</f>
        <v>1.8948298871138383E-3</v>
      </c>
      <c r="C201" s="4"/>
      <c r="D201" s="4"/>
      <c r="E201" s="4"/>
      <c r="F201" s="4"/>
      <c r="G201" s="4"/>
      <c r="H201" s="4"/>
      <c r="I201" s="4"/>
      <c r="J201" s="4"/>
    </row>
    <row r="202" spans="2:10">
      <c r="B202" s="116">
        <f>Bond_Historical!Q203</f>
        <v>-2.7891330145757903E-3</v>
      </c>
      <c r="C202" s="4"/>
      <c r="D202" s="4"/>
      <c r="E202" s="4"/>
      <c r="F202" s="4"/>
      <c r="G202" s="4"/>
      <c r="H202" s="4"/>
      <c r="I202" s="4"/>
      <c r="J202" s="4"/>
    </row>
    <row r="203" spans="2:10">
      <c r="B203" s="116">
        <f>Bond_Historical!Q204</f>
        <v>1.1172486589624802E-3</v>
      </c>
      <c r="C203" s="4"/>
      <c r="D203" s="4"/>
      <c r="E203" s="4"/>
      <c r="F203" s="4"/>
      <c r="G203" s="4"/>
      <c r="H203" s="4"/>
      <c r="I203" s="4"/>
      <c r="J203" s="4"/>
    </row>
    <row r="204" spans="2:10">
      <c r="B204" s="116">
        <f>Bond_Historical!Q205</f>
        <v>1.1657164600364838E-4</v>
      </c>
      <c r="C204" s="4"/>
      <c r="D204" s="4"/>
      <c r="E204" s="4"/>
      <c r="F204" s="4"/>
      <c r="G204" s="4"/>
      <c r="H204" s="4"/>
      <c r="I204" s="4"/>
      <c r="J204" s="4"/>
    </row>
    <row r="205" spans="2:10">
      <c r="B205" s="116">
        <f>Bond_Historical!Q206</f>
        <v>8.3788808748390268E-4</v>
      </c>
      <c r="C205" s="4"/>
      <c r="D205" s="4"/>
      <c r="E205" s="4"/>
      <c r="F205" s="4"/>
      <c r="G205" s="4"/>
      <c r="H205" s="4"/>
      <c r="I205" s="4"/>
      <c r="J205" s="4"/>
    </row>
    <row r="206" spans="2:10">
      <c r="B206" s="116">
        <f>Bond_Historical!Q207</f>
        <v>-2.4222276168353162E-3</v>
      </c>
      <c r="C206" s="4"/>
      <c r="D206" s="4"/>
      <c r="E206" s="4"/>
      <c r="F206" s="4"/>
      <c r="G206" s="4"/>
      <c r="H206" s="4"/>
      <c r="I206" s="4"/>
      <c r="J206" s="4"/>
    </row>
    <row r="207" spans="2:10">
      <c r="B207" s="116">
        <f>Bond_Historical!Q208</f>
        <v>1.4247202351669471E-3</v>
      </c>
      <c r="C207" s="4"/>
      <c r="D207" s="4"/>
      <c r="E207" s="4"/>
      <c r="F207" s="4"/>
      <c r="G207" s="4"/>
      <c r="H207" s="4"/>
      <c r="I207" s="4"/>
      <c r="J207" s="4"/>
    </row>
    <row r="208" spans="2:10">
      <c r="B208" s="116">
        <f>Bond_Historical!Q209</f>
        <v>4.7818847585446011E-4</v>
      </c>
      <c r="C208" s="4"/>
      <c r="D208" s="4"/>
      <c r="E208" s="4"/>
      <c r="F208" s="4"/>
      <c r="G208" s="4"/>
      <c r="H208" s="4"/>
      <c r="I208" s="4"/>
      <c r="J208" s="4"/>
    </row>
    <row r="209" spans="2:10">
      <c r="B209" s="116">
        <f>Bond_Historical!Q210</f>
        <v>8.4449022623236556E-4</v>
      </c>
      <c r="C209" s="4"/>
      <c r="D209" s="4"/>
      <c r="E209" s="4"/>
      <c r="F209" s="4"/>
      <c r="G209" s="4"/>
      <c r="H209" s="4"/>
      <c r="I209" s="4"/>
      <c r="J209" s="4"/>
    </row>
    <row r="210" spans="2:10">
      <c r="B210" s="116">
        <f>Bond_Historical!Q211</f>
        <v>-1.4894192434471484E-3</v>
      </c>
      <c r="C210" s="4"/>
      <c r="D210" s="4"/>
      <c r="E210" s="4"/>
      <c r="F210" s="4"/>
      <c r="G210" s="4"/>
      <c r="H210" s="4"/>
      <c r="I210" s="4"/>
      <c r="J210" s="4"/>
    </row>
    <row r="211" spans="2:10">
      <c r="B211" s="116">
        <f>Bond_Historical!Q212</f>
        <v>-2.3834985660033171E-3</v>
      </c>
      <c r="C211" s="4"/>
      <c r="D211" s="4"/>
      <c r="E211" s="4"/>
      <c r="F211" s="4"/>
      <c r="G211" s="4"/>
      <c r="H211" s="4"/>
      <c r="I211" s="4"/>
      <c r="J211" s="4"/>
    </row>
    <row r="212" spans="2:10">
      <c r="B212" s="116">
        <f>Bond_Historical!Q213</f>
        <v>-9.3424968279587112E-4</v>
      </c>
      <c r="C212" s="4"/>
      <c r="D212" s="4"/>
      <c r="E212" s="4"/>
      <c r="F212" s="4"/>
      <c r="G212" s="4"/>
      <c r="H212" s="4"/>
      <c r="I212" s="4"/>
      <c r="J212" s="4"/>
    </row>
    <row r="213" spans="2:10">
      <c r="B213" s="116">
        <f>Bond_Historical!Q214</f>
        <v>3.2526171916211081E-3</v>
      </c>
      <c r="C213" s="4"/>
      <c r="D213" s="4"/>
      <c r="E213" s="4"/>
      <c r="F213" s="4"/>
      <c r="G213" s="4"/>
      <c r="H213" s="4"/>
      <c r="I213" s="4"/>
      <c r="J213" s="4"/>
    </row>
    <row r="214" spans="2:10">
      <c r="B214" s="116">
        <f>Bond_Historical!Q215</f>
        <v>4.7293095868376177E-3</v>
      </c>
      <c r="C214" s="4"/>
      <c r="D214" s="4"/>
      <c r="E214" s="4"/>
      <c r="F214" s="4"/>
      <c r="G214" s="4"/>
      <c r="H214" s="4"/>
      <c r="I214" s="4"/>
      <c r="J214" s="4"/>
    </row>
    <row r="215" spans="2:10">
      <c r="B215" s="116">
        <f>Bond_Historical!Q216</f>
        <v>1.3074791556546569E-4</v>
      </c>
      <c r="C215" s="4"/>
      <c r="D215" s="4"/>
      <c r="E215" s="4"/>
      <c r="F215" s="4"/>
      <c r="G215" s="4"/>
      <c r="H215" s="4"/>
      <c r="I215" s="4"/>
      <c r="J215" s="4"/>
    </row>
    <row r="216" spans="2:10">
      <c r="B216" s="116">
        <f>Bond_Historical!Q217</f>
        <v>-3.3656153493977843E-3</v>
      </c>
      <c r="C216" s="4"/>
      <c r="D216" s="4"/>
      <c r="E216" s="4"/>
      <c r="F216" s="4"/>
      <c r="G216" s="4"/>
      <c r="H216" s="4"/>
      <c r="I216" s="4"/>
      <c r="J216" s="4"/>
    </row>
    <row r="217" spans="2:10">
      <c r="B217" s="116">
        <f>Bond_Historical!Q218</f>
        <v>-4.0607896039285473E-3</v>
      </c>
      <c r="C217" s="4"/>
      <c r="D217" s="4"/>
      <c r="E217" s="4"/>
      <c r="F217" s="4"/>
      <c r="G217" s="4"/>
      <c r="H217" s="4"/>
      <c r="I217" s="4"/>
      <c r="J217" s="4"/>
    </row>
    <row r="218" spans="2:10">
      <c r="B218" s="116">
        <f>Bond_Historical!Q219</f>
        <v>3.0288490155191685E-3</v>
      </c>
      <c r="C218" s="4"/>
      <c r="D218" s="4"/>
      <c r="E218" s="4"/>
      <c r="F218" s="4"/>
      <c r="G218" s="4"/>
      <c r="H218" s="4"/>
      <c r="I218" s="4"/>
      <c r="J218" s="4"/>
    </row>
    <row r="219" spans="2:10">
      <c r="B219" s="116">
        <f>Bond_Historical!Q220</f>
        <v>-5.8648007395064273E-3</v>
      </c>
      <c r="C219" s="4"/>
      <c r="D219" s="4"/>
      <c r="E219" s="4"/>
      <c r="F219" s="4"/>
      <c r="G219" s="4"/>
      <c r="H219" s="4"/>
      <c r="I219" s="4"/>
      <c r="J219" s="4"/>
    </row>
    <row r="220" spans="2:10">
      <c r="B220" s="116">
        <f>Bond_Historical!Q221</f>
        <v>-1.0726466219734897E-3</v>
      </c>
      <c r="C220" s="4"/>
      <c r="D220" s="4"/>
      <c r="E220" s="4"/>
      <c r="F220" s="4"/>
      <c r="G220" s="4"/>
      <c r="H220" s="4"/>
      <c r="I220" s="4"/>
      <c r="J220" s="4"/>
    </row>
    <row r="221" spans="2:10">
      <c r="B221" s="116">
        <f>Bond_Historical!Q222</f>
        <v>4.176131718354293E-4</v>
      </c>
      <c r="C221" s="4"/>
      <c r="D221" s="4"/>
      <c r="E221" s="4"/>
      <c r="F221" s="4"/>
      <c r="G221" s="4"/>
      <c r="H221" s="4"/>
      <c r="I221" s="4"/>
      <c r="J221" s="4"/>
    </row>
    <row r="222" spans="2:10">
      <c r="B222" s="116">
        <f>Bond_Historical!Q223</f>
        <v>8.0669051124527462E-4</v>
      </c>
      <c r="C222" s="4"/>
      <c r="D222" s="4"/>
      <c r="E222" s="4"/>
      <c r="F222" s="4"/>
      <c r="G222" s="4"/>
      <c r="H222" s="4"/>
      <c r="I222" s="4"/>
      <c r="J222" s="4"/>
    </row>
    <row r="223" spans="2:10">
      <c r="B223" s="116">
        <f>Bond_Historical!Q224</f>
        <v>1.9771567697482234E-3</v>
      </c>
      <c r="C223" s="4"/>
      <c r="D223" s="4"/>
      <c r="E223" s="4"/>
      <c r="F223" s="4"/>
      <c r="G223" s="4"/>
      <c r="H223" s="4"/>
      <c r="I223" s="4"/>
      <c r="J223" s="4"/>
    </row>
    <row r="224" spans="2:10">
      <c r="B224" s="116">
        <f>Bond_Historical!Q225</f>
        <v>3.3720636940097969E-3</v>
      </c>
      <c r="C224" s="4"/>
      <c r="D224" s="4"/>
      <c r="E224" s="4"/>
      <c r="F224" s="4"/>
      <c r="G224" s="4"/>
      <c r="H224" s="4"/>
      <c r="I224" s="4"/>
      <c r="J224" s="4"/>
    </row>
    <row r="225" spans="2:10">
      <c r="B225" s="116">
        <f>Bond_Historical!Q226</f>
        <v>-5.7018743457011911E-5</v>
      </c>
      <c r="C225" s="4"/>
      <c r="D225" s="4"/>
      <c r="E225" s="4"/>
      <c r="F225" s="4"/>
      <c r="G225" s="4"/>
      <c r="H225" s="4"/>
      <c r="I225" s="4"/>
      <c r="J225" s="4"/>
    </row>
    <row r="226" spans="2:10">
      <c r="B226" s="116">
        <f>Bond_Historical!Q227</f>
        <v>1.2194956998308039E-3</v>
      </c>
      <c r="C226" s="4"/>
      <c r="D226" s="4"/>
      <c r="E226" s="4"/>
      <c r="F226" s="4"/>
      <c r="G226" s="4"/>
      <c r="H226" s="4"/>
      <c r="I226" s="4"/>
      <c r="J226" s="4"/>
    </row>
    <row r="227" spans="2:10">
      <c r="B227" s="116">
        <f>Bond_Historical!Q228</f>
        <v>1.3765453558234827E-3</v>
      </c>
      <c r="C227" s="4"/>
      <c r="D227" s="4"/>
      <c r="E227" s="4"/>
      <c r="F227" s="4"/>
      <c r="G227" s="4"/>
      <c r="H227" s="4"/>
      <c r="I227" s="4"/>
      <c r="J227" s="4"/>
    </row>
    <row r="228" spans="2:10">
      <c r="B228" s="116">
        <f>Bond_Historical!Q229</f>
        <v>2.2546785879171264E-3</v>
      </c>
      <c r="C228" s="4"/>
      <c r="D228" s="4"/>
      <c r="E228" s="4"/>
      <c r="F228" s="4"/>
      <c r="G228" s="4"/>
      <c r="H228" s="4"/>
      <c r="I228" s="4"/>
      <c r="J228" s="4"/>
    </row>
    <row r="229" spans="2:10">
      <c r="B229" s="116">
        <f>Bond_Historical!Q230</f>
        <v>-1.771895616470776E-3</v>
      </c>
      <c r="C229" s="4"/>
      <c r="D229" s="4"/>
      <c r="E229" s="4"/>
      <c r="F229" s="4"/>
      <c r="G229" s="4"/>
      <c r="H229" s="4"/>
      <c r="I229" s="4"/>
      <c r="J229" s="4"/>
    </row>
    <row r="230" spans="2:10">
      <c r="B230" s="116">
        <f>Bond_Historical!Q231</f>
        <v>1.174129917050628E-3</v>
      </c>
      <c r="C230" s="4"/>
      <c r="D230" s="4"/>
      <c r="E230" s="4"/>
      <c r="F230" s="4"/>
      <c r="G230" s="4"/>
      <c r="H230" s="4"/>
      <c r="I230" s="4"/>
      <c r="J230" s="4"/>
    </row>
    <row r="231" spans="2:10">
      <c r="B231" s="116">
        <f>Bond_Historical!Q232</f>
        <v>1.7054873375211743E-3</v>
      </c>
      <c r="C231" s="4"/>
      <c r="D231" s="4"/>
      <c r="E231" s="4"/>
      <c r="F231" s="4"/>
      <c r="G231" s="4"/>
      <c r="H231" s="4"/>
      <c r="I231" s="4"/>
      <c r="J231" s="4"/>
    </row>
    <row r="232" spans="2:10">
      <c r="B232" s="116">
        <f>Bond_Historical!Q233</f>
        <v>1.675531606261924E-3</v>
      </c>
      <c r="C232" s="4"/>
      <c r="D232" s="4"/>
      <c r="E232" s="4"/>
      <c r="F232" s="4"/>
      <c r="G232" s="4"/>
      <c r="H232" s="4"/>
      <c r="I232" s="4"/>
      <c r="J232" s="4"/>
    </row>
    <row r="233" spans="2:10">
      <c r="B233" s="116">
        <f>Bond_Historical!Q234</f>
        <v>-7.9987268851286269E-4</v>
      </c>
      <c r="C233" s="4"/>
      <c r="D233" s="4"/>
      <c r="E233" s="4"/>
      <c r="F233" s="4"/>
      <c r="G233" s="4"/>
      <c r="H233" s="4"/>
      <c r="I233" s="4"/>
      <c r="J233" s="4"/>
    </row>
    <row r="234" spans="2:10">
      <c r="B234" s="116">
        <f>Bond_Historical!Q235</f>
        <v>-1.0817980892029451E-3</v>
      </c>
      <c r="C234" s="4"/>
      <c r="D234" s="4"/>
      <c r="E234" s="4"/>
      <c r="F234" s="4"/>
      <c r="G234" s="4"/>
      <c r="H234" s="4"/>
      <c r="I234" s="4"/>
      <c r="J234" s="4"/>
    </row>
    <row r="235" spans="2:10">
      <c r="B235" s="116">
        <f>Bond_Historical!Q236</f>
        <v>-2.766656092012263E-3</v>
      </c>
      <c r="C235" s="4"/>
      <c r="D235" s="4"/>
      <c r="E235" s="4"/>
      <c r="F235" s="4"/>
      <c r="G235" s="4"/>
      <c r="H235" s="4"/>
      <c r="I235" s="4"/>
      <c r="J235" s="4"/>
    </row>
    <row r="236" spans="2:10">
      <c r="B236" s="116">
        <f>Bond_Historical!Q237</f>
        <v>5.9917256773463455E-3</v>
      </c>
      <c r="C236" s="4"/>
      <c r="D236" s="4"/>
      <c r="E236" s="4"/>
      <c r="F236" s="4"/>
      <c r="G236" s="4"/>
      <c r="H236" s="4"/>
      <c r="I236" s="4"/>
      <c r="J236" s="4"/>
    </row>
    <row r="237" spans="2:10">
      <c r="B237" s="116">
        <f>Bond_Historical!Q238</f>
        <v>-1.8302135256963036E-3</v>
      </c>
      <c r="C237" s="4"/>
      <c r="D237" s="4"/>
      <c r="E237" s="4"/>
      <c r="F237" s="4"/>
      <c r="G237" s="4"/>
      <c r="H237" s="4"/>
      <c r="I237" s="4"/>
      <c r="J237" s="4"/>
    </row>
    <row r="238" spans="2:10">
      <c r="B238" s="116">
        <f>Bond_Historical!Q239</f>
        <v>-1.1445319674730544E-3</v>
      </c>
      <c r="C238" s="4"/>
      <c r="D238" s="4"/>
      <c r="E238" s="4"/>
      <c r="F238" s="4"/>
      <c r="G238" s="4"/>
      <c r="H238" s="4"/>
      <c r="I238" s="4"/>
      <c r="J238" s="4"/>
    </row>
    <row r="239" spans="2:10">
      <c r="B239" s="116">
        <f>Bond_Historical!Q240</f>
        <v>-1.045781969914873E-3</v>
      </c>
      <c r="C239" s="4"/>
      <c r="D239" s="4"/>
      <c r="E239" s="4"/>
      <c r="F239" s="4"/>
      <c r="G239" s="4"/>
      <c r="H239" s="4"/>
      <c r="I239" s="4"/>
      <c r="J239" s="4"/>
    </row>
    <row r="240" spans="2:10">
      <c r="B240" s="116">
        <f>Bond_Historical!Q241</f>
        <v>2.8148416423336695E-4</v>
      </c>
      <c r="C240" s="4"/>
      <c r="D240" s="4"/>
      <c r="E240" s="4"/>
      <c r="F240" s="4"/>
      <c r="G240" s="4"/>
      <c r="H240" s="4"/>
      <c r="I240" s="4"/>
      <c r="J240" s="4"/>
    </row>
    <row r="241" spans="2:10">
      <c r="B241" s="116">
        <f>Bond_Historical!Q242</f>
        <v>-2.6238255201515637E-4</v>
      </c>
      <c r="C241" s="4"/>
      <c r="D241" s="4"/>
      <c r="E241" s="4"/>
      <c r="F241" s="4"/>
      <c r="G241" s="4"/>
      <c r="H241" s="4"/>
      <c r="I241" s="4"/>
      <c r="J241" s="4"/>
    </row>
    <row r="242" spans="2:10">
      <c r="B242" s="116">
        <f>Bond_Historical!Q243</f>
        <v>2.9983512571555779E-3</v>
      </c>
      <c r="C242" s="4"/>
      <c r="D242" s="4"/>
      <c r="E242" s="4"/>
      <c r="F242" s="4"/>
      <c r="G242" s="4"/>
      <c r="H242" s="4"/>
      <c r="I242" s="4"/>
      <c r="J242" s="4"/>
    </row>
    <row r="243" spans="2:10">
      <c r="B243" s="116">
        <f>Bond_Historical!Q244</f>
        <v>-4.4471085441883402E-3</v>
      </c>
      <c r="C243" s="4"/>
      <c r="D243" s="4"/>
      <c r="E243" s="4"/>
      <c r="F243" s="4"/>
      <c r="G243" s="4"/>
      <c r="H243" s="4"/>
      <c r="I243" s="4"/>
      <c r="J243" s="4"/>
    </row>
    <row r="244" spans="2:10">
      <c r="B244" s="116">
        <f>Bond_Historical!Q245</f>
        <v>4.7144459612092097E-3</v>
      </c>
      <c r="C244" s="4"/>
      <c r="D244" s="4"/>
      <c r="E244" s="4"/>
      <c r="F244" s="4"/>
      <c r="G244" s="4"/>
      <c r="H244" s="4"/>
      <c r="I244" s="4"/>
      <c r="J244" s="4"/>
    </row>
    <row r="245" spans="2:10">
      <c r="B245" s="116">
        <f>Bond_Historical!Q246</f>
        <v>-2.1799987047300007E-3</v>
      </c>
      <c r="C245" s="4"/>
      <c r="D245" s="4"/>
      <c r="E245" s="4"/>
      <c r="F245" s="4"/>
      <c r="G245" s="4"/>
      <c r="H245" s="4"/>
      <c r="I245" s="4"/>
      <c r="J245" s="4"/>
    </row>
    <row r="246" spans="2:10">
      <c r="B246" s="116">
        <f>Bond_Historical!Q247</f>
        <v>-1.3857977356439069E-4</v>
      </c>
      <c r="C246" s="4"/>
      <c r="D246" s="4"/>
      <c r="E246" s="4"/>
      <c r="F246" s="4"/>
      <c r="G246" s="4"/>
      <c r="H246" s="4"/>
      <c r="I246" s="4"/>
      <c r="J246" s="4"/>
    </row>
    <row r="247" spans="2:10">
      <c r="B247" s="116">
        <f>Bond_Historical!Q248</f>
        <v>-1.2183050354997301E-3</v>
      </c>
      <c r="C247" s="4"/>
      <c r="D247" s="4"/>
      <c r="E247" s="4"/>
      <c r="F247" s="4"/>
      <c r="G247" s="4"/>
      <c r="H247" s="4"/>
      <c r="I247" s="4"/>
      <c r="J247" s="4"/>
    </row>
    <row r="248" spans="2:10">
      <c r="B248" s="116">
        <f>Bond_Historical!Q249</f>
        <v>7.8522015394728861E-4</v>
      </c>
      <c r="C248" s="4"/>
      <c r="D248" s="4"/>
      <c r="E248" s="4"/>
      <c r="F248" s="4"/>
      <c r="G248" s="4"/>
      <c r="H248" s="4"/>
      <c r="I248" s="4"/>
      <c r="J248" s="4"/>
    </row>
    <row r="249" spans="2:10">
      <c r="B249" s="116">
        <f>Bond_Historical!Q250</f>
        <v>-6.600813454206863E-5</v>
      </c>
      <c r="C249" s="4"/>
      <c r="D249" s="4"/>
      <c r="E249" s="4"/>
      <c r="F249" s="4"/>
      <c r="G249" s="4"/>
      <c r="H249" s="4"/>
      <c r="I249" s="4"/>
      <c r="J249" s="4"/>
    </row>
    <row r="250" spans="2:10">
      <c r="B250" s="116">
        <f>Bond_Historical!Q251</f>
        <v>-2.6703882230419282E-4</v>
      </c>
      <c r="C250" s="4"/>
      <c r="D250" s="4"/>
      <c r="E250" s="4"/>
      <c r="F250" s="4"/>
      <c r="G250" s="4"/>
      <c r="H250" s="4"/>
      <c r="I250" s="4"/>
      <c r="J250" s="4"/>
    </row>
    <row r="251" spans="2:10">
      <c r="B251" s="116">
        <f>Bond_Historical!Q252</f>
        <v>1.0646222211924581E-3</v>
      </c>
      <c r="C251" s="4"/>
      <c r="D251" s="4"/>
      <c r="E251" s="4"/>
      <c r="F251" s="4"/>
      <c r="G251" s="4"/>
      <c r="H251" s="4"/>
      <c r="I251" s="4"/>
      <c r="J251" s="4"/>
    </row>
    <row r="252" spans="2:10">
      <c r="B252" s="116">
        <f>Bond_Historical!Q253</f>
        <v>1.1187455797114167E-3</v>
      </c>
      <c r="C252" s="4"/>
      <c r="D252" s="4"/>
      <c r="E252" s="4"/>
      <c r="F252" s="4"/>
      <c r="G252" s="4"/>
      <c r="H252" s="4"/>
      <c r="I252" s="4"/>
      <c r="J252" s="4"/>
    </row>
    <row r="253" spans="2:10">
      <c r="B253" s="116">
        <f>Bond_Historical!Q254</f>
        <v>1.2056701595656413E-3</v>
      </c>
      <c r="C253" s="4"/>
      <c r="D253" s="4"/>
      <c r="E253" s="4"/>
      <c r="F253" s="4"/>
      <c r="G253" s="4"/>
      <c r="H253" s="4"/>
      <c r="I253" s="4"/>
      <c r="J253" s="4"/>
    </row>
    <row r="254" spans="2:10">
      <c r="B254" s="116">
        <f>Bond_Historical!Q255</f>
        <v>3.8063370498213822E-4</v>
      </c>
      <c r="C254" s="4"/>
      <c r="D254" s="4"/>
      <c r="E254" s="4"/>
      <c r="F254" s="4"/>
      <c r="G254" s="4"/>
      <c r="H254" s="4"/>
      <c r="I254" s="4"/>
      <c r="J254" s="4"/>
    </row>
    <row r="255" spans="2:10">
      <c r="B255" s="116">
        <f>Bond_Historical!Q256</f>
        <v>-2.239231034776976E-3</v>
      </c>
      <c r="C255" s="4"/>
      <c r="D255" s="4"/>
      <c r="E255" s="4"/>
      <c r="F255" s="4"/>
      <c r="G255" s="4"/>
      <c r="H255" s="4"/>
      <c r="I255" s="4"/>
      <c r="J255" s="4"/>
    </row>
    <row r="256" spans="2:10">
      <c r="B256" s="116">
        <f>Bond_Historical!Q257</f>
        <v>2.1177834938536752E-3</v>
      </c>
      <c r="C256" s="4"/>
      <c r="D256" s="4"/>
      <c r="E256" s="4"/>
      <c r="F256" s="4"/>
      <c r="G256" s="4"/>
      <c r="H256" s="4"/>
      <c r="I256" s="4"/>
      <c r="J256" s="4"/>
    </row>
    <row r="257" spans="2:10">
      <c r="B257" s="116">
        <f>Bond_Historical!Q258</f>
        <v>3.7214953581691723E-3</v>
      </c>
      <c r="C257" s="4"/>
      <c r="D257" s="4"/>
      <c r="E257" s="4"/>
      <c r="F257" s="4"/>
      <c r="G257" s="4"/>
      <c r="H257" s="4"/>
      <c r="I257" s="4"/>
      <c r="J257" s="4"/>
    </row>
    <row r="258" spans="2:10">
      <c r="B258" s="116">
        <f>Bond_Historical!Q259</f>
        <v>-1.6592350148387431E-3</v>
      </c>
      <c r="C258" s="4"/>
      <c r="D258" s="4"/>
      <c r="E258" s="4"/>
      <c r="F258" s="4"/>
      <c r="G258" s="4"/>
      <c r="H258" s="4"/>
      <c r="I258" s="4"/>
      <c r="J258" s="4"/>
    </row>
    <row r="259" spans="2:10">
      <c r="B259" s="116">
        <f>Bond_Historical!Q260</f>
        <v>-1.4937773349029538E-3</v>
      </c>
      <c r="C259" s="4"/>
      <c r="D259" s="4"/>
      <c r="E259" s="4"/>
      <c r="F259" s="4"/>
      <c r="G259" s="4"/>
      <c r="H259" s="4"/>
      <c r="I259" s="4"/>
      <c r="J259" s="4"/>
    </row>
    <row r="260" spans="2:10">
      <c r="B260" s="116">
        <f>Bond_Historical!Q261</f>
        <v>-1.2337944643973009E-3</v>
      </c>
      <c r="C260" s="4"/>
      <c r="D260" s="4"/>
      <c r="E260" s="4"/>
      <c r="F260" s="4"/>
      <c r="G260" s="4"/>
      <c r="H260" s="4"/>
      <c r="I260" s="4"/>
      <c r="J260" s="4"/>
    </row>
    <row r="261" spans="2:10">
      <c r="B261" s="116">
        <f>Bond_Historical!Q262</f>
        <v>2.0751403828087583E-3</v>
      </c>
      <c r="C261" s="4"/>
      <c r="D261" s="4"/>
      <c r="E261" s="4"/>
      <c r="F261" s="4"/>
      <c r="G261" s="4"/>
      <c r="H261" s="4"/>
      <c r="I261" s="4"/>
      <c r="J261" s="4"/>
    </row>
    <row r="262" spans="2:10">
      <c r="B262" s="116">
        <f>Bond_Historical!Q263</f>
        <v>2.0288929936077694E-3</v>
      </c>
      <c r="C262" s="4"/>
      <c r="D262" s="4"/>
      <c r="E262" s="4"/>
      <c r="F262" s="4"/>
      <c r="G262" s="4"/>
      <c r="H262" s="4"/>
      <c r="I262" s="4"/>
      <c r="J262" s="4"/>
    </row>
    <row r="263" spans="2:10">
      <c r="B263" s="116">
        <f>Bond_Historical!Q264</f>
        <v>-1.1187238572380514E-3</v>
      </c>
      <c r="C263" s="4"/>
      <c r="D263" s="4"/>
      <c r="E263" s="4"/>
      <c r="F263" s="4"/>
      <c r="G263" s="4"/>
      <c r="H263" s="4"/>
      <c r="I263" s="4"/>
      <c r="J263" s="4"/>
    </row>
    <row r="264" spans="2:10">
      <c r="B264" s="116">
        <f>Bond_Historical!Q265</f>
        <v>1.2718180036386303E-3</v>
      </c>
      <c r="C264" s="4"/>
      <c r="D264" s="4"/>
      <c r="E264" s="4"/>
      <c r="F264" s="4"/>
      <c r="G264" s="4"/>
      <c r="H264" s="4"/>
      <c r="I264" s="4"/>
      <c r="J264" s="4"/>
    </row>
    <row r="265" spans="2:10">
      <c r="B265" s="116">
        <f>Bond_Historical!Q266</f>
        <v>1.6222534292959592E-3</v>
      </c>
      <c r="C265" s="4"/>
      <c r="D265" s="4"/>
      <c r="E265" s="4"/>
      <c r="F265" s="4"/>
      <c r="G265" s="4"/>
      <c r="H265" s="4"/>
      <c r="I265" s="4"/>
      <c r="J265" s="4"/>
    </row>
    <row r="266" spans="2:10">
      <c r="B266" s="116">
        <f>Bond_Historical!Q267</f>
        <v>1.1941957489771007E-4</v>
      </c>
      <c r="C266" s="4"/>
      <c r="D266" s="4"/>
      <c r="E266" s="4"/>
      <c r="F266" s="4"/>
      <c r="G266" s="4"/>
      <c r="H266" s="4"/>
      <c r="I266" s="4"/>
      <c r="J266" s="4"/>
    </row>
    <row r="267" spans="2:10">
      <c r="B267" s="116">
        <f>Bond_Historical!Q268</f>
        <v>-7.2999770862487256E-4</v>
      </c>
      <c r="C267" s="4"/>
      <c r="D267" s="4"/>
      <c r="E267" s="4"/>
      <c r="F267" s="4"/>
      <c r="G267" s="4"/>
      <c r="H267" s="4"/>
      <c r="I267" s="4"/>
      <c r="J267" s="4"/>
    </row>
    <row r="268" spans="2:10">
      <c r="B268" s="116">
        <f>Bond_Historical!Q269</f>
        <v>3.4837339086138367E-3</v>
      </c>
      <c r="C268" s="4"/>
      <c r="D268" s="4"/>
      <c r="E268" s="4"/>
      <c r="F268" s="4"/>
      <c r="G268" s="4"/>
      <c r="H268" s="4"/>
      <c r="I268" s="4"/>
      <c r="J268" s="4"/>
    </row>
    <row r="269" spans="2:10">
      <c r="B269" s="116">
        <f>Bond_Historical!Q270</f>
        <v>4.1862161461746027E-4</v>
      </c>
      <c r="C269" s="4"/>
      <c r="D269" s="4"/>
      <c r="E269" s="4"/>
      <c r="F269" s="4"/>
      <c r="G269" s="4"/>
      <c r="H269" s="4"/>
      <c r="I269" s="4"/>
      <c r="J269" s="4"/>
    </row>
    <row r="270" spans="2:10">
      <c r="B270" s="116">
        <f>Bond_Historical!Q271</f>
        <v>1.6546787175141366E-3</v>
      </c>
      <c r="C270" s="4"/>
      <c r="D270" s="4"/>
      <c r="E270" s="4"/>
      <c r="F270" s="4"/>
      <c r="G270" s="4"/>
      <c r="H270" s="4"/>
      <c r="I270" s="4"/>
      <c r="J270" s="4"/>
    </row>
    <row r="271" spans="2:10">
      <c r="B271" s="116">
        <f>Bond_Historical!Q272</f>
        <v>1.8474836325458762E-3</v>
      </c>
      <c r="C271" s="4"/>
      <c r="D271" s="4"/>
      <c r="E271" s="4"/>
      <c r="F271" s="4"/>
      <c r="G271" s="4"/>
      <c r="H271" s="4"/>
      <c r="I271" s="4"/>
      <c r="J271" s="4"/>
    </row>
    <row r="272" spans="2:10">
      <c r="B272" s="116">
        <f>Bond_Historical!Q273</f>
        <v>3.0470231103798999E-3</v>
      </c>
      <c r="C272" s="4"/>
      <c r="D272" s="4"/>
      <c r="E272" s="4"/>
      <c r="F272" s="4"/>
      <c r="G272" s="4"/>
      <c r="H272" s="4"/>
      <c r="I272" s="4"/>
      <c r="J272" s="4"/>
    </row>
    <row r="273" spans="2:10">
      <c r="B273" s="116">
        <f>Bond_Historical!Q274</f>
        <v>-1.2750460703281688E-3</v>
      </c>
      <c r="C273" s="4"/>
      <c r="D273" s="4"/>
      <c r="E273" s="4"/>
      <c r="F273" s="4"/>
      <c r="G273" s="4"/>
      <c r="H273" s="4"/>
      <c r="I273" s="4"/>
      <c r="J273" s="4"/>
    </row>
    <row r="274" spans="2:10">
      <c r="B274" s="116">
        <f>Bond_Historical!Q275</f>
        <v>2.9497598015578576E-3</v>
      </c>
      <c r="C274" s="4"/>
      <c r="D274" s="4"/>
      <c r="E274" s="4"/>
      <c r="F274" s="4"/>
      <c r="G274" s="4"/>
      <c r="H274" s="4"/>
      <c r="I274" s="4"/>
      <c r="J274" s="4"/>
    </row>
    <row r="275" spans="2:10">
      <c r="B275" s="116">
        <f>Bond_Historical!Q276</f>
        <v>2.4570339412172116E-4</v>
      </c>
      <c r="C275" s="4"/>
      <c r="D275" s="4"/>
      <c r="E275" s="4"/>
      <c r="F275" s="4"/>
      <c r="G275" s="4"/>
      <c r="H275" s="4"/>
      <c r="I275" s="4"/>
      <c r="J275" s="4"/>
    </row>
    <row r="276" spans="2:10">
      <c r="B276" s="116">
        <f>Bond_Historical!Q277</f>
        <v>2.8833286464401741E-3</v>
      </c>
      <c r="C276" s="4"/>
      <c r="D276" s="4"/>
      <c r="E276" s="4"/>
      <c r="F276" s="4"/>
      <c r="G276" s="4"/>
      <c r="H276" s="4"/>
      <c r="I276" s="4"/>
      <c r="J276" s="4"/>
    </row>
    <row r="277" spans="2:10">
      <c r="B277" s="116">
        <f>Bond_Historical!Q278</f>
        <v>-6.7407759499030597E-4</v>
      </c>
      <c r="C277" s="4"/>
      <c r="D277" s="4"/>
      <c r="E277" s="4"/>
      <c r="F277" s="4"/>
      <c r="G277" s="4"/>
      <c r="H277" s="4"/>
      <c r="I277" s="4"/>
      <c r="J277" s="4"/>
    </row>
    <row r="278" spans="2:10">
      <c r="B278" s="116">
        <f>Bond_Historical!Q279</f>
        <v>-3.2793421638376906E-3</v>
      </c>
      <c r="C278" s="4"/>
      <c r="D278" s="4"/>
      <c r="E278" s="4"/>
      <c r="F278" s="4"/>
      <c r="G278" s="4"/>
      <c r="H278" s="4"/>
      <c r="I278" s="4"/>
      <c r="J278" s="4"/>
    </row>
    <row r="279" spans="2:10">
      <c r="B279" s="116">
        <f>Bond_Historical!Q280</f>
        <v>-1.4589888700204591E-3</v>
      </c>
      <c r="C279" s="4"/>
      <c r="D279" s="4"/>
      <c r="E279" s="4"/>
      <c r="F279" s="4"/>
      <c r="G279" s="4"/>
      <c r="H279" s="4"/>
      <c r="I279" s="4"/>
      <c r="J279" s="4"/>
    </row>
    <row r="280" spans="2:10">
      <c r="B280" s="116">
        <f>Bond_Historical!Q281</f>
        <v>3.7354452521700304E-4</v>
      </c>
      <c r="C280" s="4"/>
      <c r="D280" s="4"/>
      <c r="E280" s="4"/>
      <c r="F280" s="4"/>
      <c r="G280" s="4"/>
      <c r="H280" s="4"/>
      <c r="I280" s="4"/>
      <c r="J280" s="4"/>
    </row>
    <row r="281" spans="2:10">
      <c r="B281" s="116">
        <f>Bond_Historical!Q282</f>
        <v>3.1157403005262693E-3</v>
      </c>
      <c r="C281" s="4"/>
      <c r="D281" s="4"/>
      <c r="E281" s="4"/>
      <c r="F281" s="4"/>
      <c r="G281" s="4"/>
      <c r="H281" s="4"/>
      <c r="I281" s="4"/>
      <c r="J281" s="4"/>
    </row>
    <row r="282" spans="2:10">
      <c r="B282" s="116">
        <f>Bond_Historical!Q283</f>
        <v>1.6425245538831655E-3</v>
      </c>
      <c r="C282" s="4"/>
      <c r="D282" s="4"/>
      <c r="E282" s="4"/>
      <c r="F282" s="4"/>
      <c r="G282" s="4"/>
      <c r="H282" s="4"/>
      <c r="I282" s="4"/>
      <c r="J282" s="4"/>
    </row>
    <row r="283" spans="2:10">
      <c r="B283" s="116">
        <f>Bond_Historical!Q284</f>
        <v>-1.3139750333291955E-3</v>
      </c>
      <c r="C283" s="4"/>
      <c r="D283" s="4"/>
      <c r="E283" s="4"/>
      <c r="F283" s="4"/>
      <c r="G283" s="4"/>
      <c r="H283" s="4"/>
      <c r="I283" s="4"/>
      <c r="J283" s="4"/>
    </row>
    <row r="284" spans="2:10">
      <c r="B284" s="116">
        <f>Bond_Historical!Q285</f>
        <v>-1.0351825771355763E-3</v>
      </c>
      <c r="C284" s="4"/>
      <c r="D284" s="4"/>
      <c r="E284" s="4"/>
      <c r="F284" s="4"/>
      <c r="G284" s="4"/>
      <c r="H284" s="4"/>
      <c r="I284" s="4"/>
      <c r="J284" s="4"/>
    </row>
    <row r="285" spans="2:10">
      <c r="B285" s="116">
        <f>Bond_Historical!Q286</f>
        <v>2.6417398292778976E-4</v>
      </c>
      <c r="C285" s="4"/>
      <c r="D285" s="4"/>
      <c r="E285" s="4"/>
      <c r="F285" s="4"/>
      <c r="G285" s="4"/>
      <c r="H285" s="4"/>
      <c r="I285" s="4"/>
      <c r="J285" s="4"/>
    </row>
    <row r="286" spans="2:10">
      <c r="B286" s="116">
        <f>Bond_Historical!Q287</f>
        <v>1.4482817618101959E-3</v>
      </c>
      <c r="C286" s="4"/>
      <c r="D286" s="4"/>
      <c r="E286" s="4"/>
      <c r="F286" s="4"/>
      <c r="G286" s="4"/>
      <c r="H286" s="4"/>
      <c r="I286" s="4"/>
      <c r="J286" s="4"/>
    </row>
    <row r="287" spans="2:10">
      <c r="B287" s="116">
        <f>Bond_Historical!Q288</f>
        <v>1.7579608371694128E-3</v>
      </c>
      <c r="C287" s="4"/>
      <c r="D287" s="4"/>
      <c r="E287" s="4"/>
      <c r="F287" s="4"/>
      <c r="G287" s="4"/>
      <c r="H287" s="4"/>
      <c r="I287" s="4"/>
      <c r="J287" s="4"/>
    </row>
    <row r="288" spans="2:10">
      <c r="B288" s="116">
        <f>Bond_Historical!Q289</f>
        <v>-5.2661536295558E-4</v>
      </c>
      <c r="C288" s="4"/>
      <c r="D288" s="4"/>
      <c r="E288" s="4"/>
      <c r="F288" s="4"/>
      <c r="G288" s="4"/>
      <c r="H288" s="4"/>
      <c r="I288" s="4"/>
      <c r="J288" s="4"/>
    </row>
    <row r="289" spans="2:10">
      <c r="B289" s="116">
        <f>Bond_Historical!Q290</f>
        <v>2.7317507666091367E-3</v>
      </c>
      <c r="C289" s="4"/>
      <c r="D289" s="4"/>
      <c r="E289" s="4"/>
      <c r="F289" s="4"/>
      <c r="G289" s="4"/>
      <c r="H289" s="4"/>
      <c r="I289" s="4"/>
      <c r="J289" s="4"/>
    </row>
    <row r="290" spans="2:10">
      <c r="B290" s="116">
        <f>Bond_Historical!Q291</f>
        <v>2.305786477550188E-3</v>
      </c>
      <c r="C290" s="4"/>
      <c r="D290" s="4"/>
      <c r="E290" s="4"/>
      <c r="F290" s="4"/>
      <c r="G290" s="4"/>
      <c r="H290" s="4"/>
      <c r="I290" s="4"/>
      <c r="J290" s="4"/>
    </row>
    <row r="291" spans="2:10">
      <c r="B291" s="116">
        <f>Bond_Historical!Q292</f>
        <v>2.9373440112598227E-3</v>
      </c>
      <c r="C291" s="4"/>
      <c r="D291" s="4"/>
      <c r="E291" s="4"/>
      <c r="F291" s="4"/>
      <c r="G291" s="4"/>
      <c r="H291" s="4"/>
      <c r="I291" s="4"/>
      <c r="J291" s="4"/>
    </row>
    <row r="292" spans="2:10">
      <c r="B292" s="116">
        <f>Bond_Historical!Q293</f>
        <v>1.4412125963580861E-3</v>
      </c>
      <c r="C292" s="4"/>
      <c r="D292" s="4"/>
      <c r="E292" s="4"/>
      <c r="F292" s="4"/>
      <c r="G292" s="4"/>
      <c r="H292" s="4"/>
      <c r="I292" s="4"/>
      <c r="J292" s="4"/>
    </row>
    <row r="293" spans="2:10">
      <c r="B293" s="116">
        <f>Bond_Historical!Q294</f>
        <v>-1.6765675449293496E-3</v>
      </c>
      <c r="C293" s="4"/>
      <c r="D293" s="4"/>
      <c r="E293" s="4"/>
      <c r="F293" s="4"/>
      <c r="G293" s="4"/>
      <c r="H293" s="4"/>
      <c r="I293" s="4"/>
      <c r="J293" s="4"/>
    </row>
    <row r="294" spans="2:10">
      <c r="B294" s="116">
        <f>Bond_Historical!Q295</f>
        <v>-4.8302875545023257E-4</v>
      </c>
      <c r="C294" s="4"/>
      <c r="D294" s="4"/>
      <c r="E294" s="4"/>
      <c r="F294" s="4"/>
      <c r="G294" s="4"/>
      <c r="H294" s="4"/>
      <c r="I294" s="4"/>
      <c r="J294" s="4"/>
    </row>
    <row r="295" spans="2:10">
      <c r="B295" s="116">
        <f>Bond_Historical!Q296</f>
        <v>7.3945258607175145E-3</v>
      </c>
      <c r="C295" s="4"/>
      <c r="D295" s="4"/>
      <c r="E295" s="4"/>
      <c r="F295" s="4"/>
      <c r="G295" s="4"/>
      <c r="H295" s="4"/>
      <c r="I295" s="4"/>
      <c r="J295" s="4"/>
    </row>
    <row r="296" spans="2:10">
      <c r="B296" s="116">
        <f>Bond_Historical!Q297</f>
        <v>-6.2363926631261643E-4</v>
      </c>
      <c r="C296" s="4"/>
      <c r="D296" s="4"/>
      <c r="E296" s="4"/>
      <c r="F296" s="4"/>
      <c r="G296" s="4"/>
      <c r="H296" s="4"/>
      <c r="I296" s="4"/>
      <c r="J296" s="4"/>
    </row>
    <row r="297" spans="2:10">
      <c r="B297" s="116">
        <f>Bond_Historical!Q298</f>
        <v>8.0606805721813168E-3</v>
      </c>
      <c r="C297" s="4"/>
      <c r="D297" s="4"/>
      <c r="E297" s="4"/>
      <c r="F297" s="4"/>
      <c r="G297" s="4"/>
      <c r="H297" s="4"/>
      <c r="I297" s="4"/>
      <c r="J297" s="4"/>
    </row>
    <row r="298" spans="2:10">
      <c r="B298" s="116">
        <f>Bond_Historical!Q299</f>
        <v>-2.6342726360598198E-4</v>
      </c>
      <c r="C298" s="4"/>
      <c r="D298" s="4"/>
      <c r="E298" s="4"/>
      <c r="F298" s="4"/>
      <c r="G298" s="4"/>
      <c r="H298" s="4"/>
      <c r="I298" s="4"/>
      <c r="J298" s="4"/>
    </row>
    <row r="299" spans="2:10">
      <c r="B299" s="116">
        <f>Bond_Historical!Q300</f>
        <v>2.5894803185025224E-3</v>
      </c>
      <c r="C299" s="4"/>
      <c r="D299" s="4"/>
      <c r="E299" s="4"/>
      <c r="F299" s="4"/>
      <c r="G299" s="4"/>
      <c r="H299" s="4"/>
      <c r="I299" s="4"/>
      <c r="J299" s="4"/>
    </row>
    <row r="300" spans="2:10">
      <c r="B300" s="116">
        <f>Bond_Historical!Q301</f>
        <v>8.2759220596474638E-3</v>
      </c>
      <c r="C300" s="4"/>
      <c r="D300" s="4"/>
      <c r="E300" s="4"/>
      <c r="F300" s="4"/>
      <c r="G300" s="4"/>
      <c r="H300" s="4"/>
      <c r="I300" s="4"/>
      <c r="J300" s="4"/>
    </row>
    <row r="301" spans="2:10">
      <c r="B301" s="116">
        <f>Bond_Historical!Q302</f>
        <v>-6.7227074056334258E-3</v>
      </c>
      <c r="C301" s="4"/>
      <c r="D301" s="4"/>
      <c r="E301" s="4"/>
      <c r="F301" s="4"/>
      <c r="G301" s="4"/>
      <c r="H301" s="4"/>
      <c r="I301" s="4"/>
      <c r="J301" s="4"/>
    </row>
    <row r="302" spans="2:10">
      <c r="B302" s="116">
        <f>Bond_Historical!Q303</f>
        <v>-1.7123291041184072E-2</v>
      </c>
      <c r="C302" s="4"/>
      <c r="D302" s="4"/>
      <c r="E302" s="4"/>
      <c r="F302" s="4"/>
      <c r="G302" s="4"/>
      <c r="H302" s="4"/>
      <c r="I302" s="4"/>
      <c r="J302" s="4"/>
    </row>
    <row r="303" spans="2:10">
      <c r="B303" s="116">
        <f>Bond_Historical!Q304</f>
        <v>-1.9404504380783255E-2</v>
      </c>
      <c r="C303" s="4"/>
      <c r="D303" s="4"/>
      <c r="E303" s="4"/>
      <c r="F303" s="4"/>
      <c r="G303" s="4"/>
      <c r="H303" s="4"/>
      <c r="I303" s="4"/>
      <c r="J303" s="4"/>
    </row>
    <row r="304" spans="2:10">
      <c r="B304" s="116">
        <f>Bond_Historical!Q305</f>
        <v>-3.7988031013222283E-2</v>
      </c>
      <c r="C304" s="4"/>
      <c r="D304" s="4"/>
      <c r="E304" s="4"/>
      <c r="F304" s="4"/>
      <c r="G304" s="4"/>
      <c r="H304" s="4"/>
      <c r="I304" s="4"/>
      <c r="J304" s="4"/>
    </row>
    <row r="305" spans="2:10">
      <c r="B305" s="116">
        <f>Bond_Historical!Q306</f>
        <v>2.4030529958060633E-2</v>
      </c>
      <c r="C305" s="4"/>
      <c r="D305" s="4"/>
      <c r="E305" s="4"/>
      <c r="F305" s="4"/>
      <c r="G305" s="4"/>
      <c r="H305" s="4"/>
      <c r="I305" s="4"/>
      <c r="J305" s="4"/>
    </row>
    <row r="306" spans="2:10">
      <c r="B306" s="116">
        <f>Bond_Historical!Q307</f>
        <v>1.4105246719488419E-3</v>
      </c>
      <c r="C306" s="4"/>
      <c r="D306" s="4"/>
      <c r="E306" s="4"/>
      <c r="F306" s="4"/>
      <c r="G306" s="4"/>
      <c r="H306" s="4"/>
      <c r="I306" s="4"/>
      <c r="J306" s="4"/>
    </row>
    <row r="307" spans="2:10">
      <c r="B307" s="116">
        <f>Bond_Historical!Q308</f>
        <v>-2.7434953481969584E-2</v>
      </c>
      <c r="C307" s="4"/>
      <c r="D307" s="4"/>
      <c r="E307" s="4"/>
      <c r="F307" s="4"/>
      <c r="G307" s="4"/>
      <c r="H307" s="4"/>
      <c r="I307" s="4"/>
      <c r="J307" s="4"/>
    </row>
    <row r="308" spans="2:10">
      <c r="B308" s="116">
        <f>Bond_Historical!Q309</f>
        <v>-3.6607765370943651E-2</v>
      </c>
      <c r="C308" s="4"/>
      <c r="D308" s="4"/>
      <c r="E308" s="4"/>
      <c r="F308" s="4"/>
      <c r="G308" s="4"/>
      <c r="H308" s="4"/>
      <c r="I308" s="4"/>
      <c r="J308" s="4"/>
    </row>
    <row r="309" spans="2:10">
      <c r="B309" s="116">
        <f>Bond_Historical!Q310</f>
        <v>-1.6254882228326585E-2</v>
      </c>
      <c r="C309" s="4"/>
      <c r="D309" s="4"/>
      <c r="E309" s="4"/>
      <c r="F309" s="4"/>
      <c r="G309" s="4"/>
      <c r="H309" s="4"/>
      <c r="I309" s="4"/>
      <c r="J309" s="4"/>
    </row>
    <row r="310" spans="2:10">
      <c r="B310" s="116">
        <f>Bond_Historical!Q311</f>
        <v>1.8181326821593794E-2</v>
      </c>
      <c r="C310" s="4"/>
      <c r="D310" s="4"/>
      <c r="E310" s="4"/>
      <c r="F310" s="4"/>
      <c r="G310" s="4"/>
      <c r="H310" s="4"/>
      <c r="I310" s="4"/>
      <c r="J310" s="4"/>
    </row>
    <row r="311" spans="2:10">
      <c r="B311" s="116">
        <f>Bond_Historical!Q312</f>
        <v>3.8092450198382741E-2</v>
      </c>
      <c r="C311" s="4"/>
      <c r="D311" s="4"/>
      <c r="E311" s="4"/>
      <c r="F311" s="4"/>
      <c r="G311" s="4"/>
      <c r="H311" s="4"/>
      <c r="I311" s="4"/>
      <c r="J311" s="4"/>
    </row>
    <row r="312" spans="2:10">
      <c r="B312" s="116">
        <f>Bond_Historical!Q313</f>
        <v>9.2121908604946828E-3</v>
      </c>
      <c r="C312" s="4"/>
      <c r="D312" s="4"/>
      <c r="E312" s="4"/>
      <c r="F312" s="4"/>
      <c r="G312" s="4"/>
      <c r="H312" s="4"/>
      <c r="I312" s="4"/>
      <c r="J312" s="4"/>
    </row>
    <row r="313" spans="2:10">
      <c r="B313" s="116">
        <f>Bond_Historical!Q314</f>
        <v>2.3952475397557727E-2</v>
      </c>
      <c r="C313" s="4"/>
      <c r="D313" s="4"/>
      <c r="E313" s="4"/>
      <c r="F313" s="4"/>
      <c r="G313" s="4"/>
      <c r="H313" s="4"/>
      <c r="I313" s="4"/>
      <c r="J313" s="4"/>
    </row>
    <row r="314" spans="2:10">
      <c r="B314" s="116">
        <f>Bond_Historical!Q315</f>
        <v>5.1119055518997602E-3</v>
      </c>
      <c r="C314" s="4"/>
      <c r="D314" s="4"/>
      <c r="E314" s="4"/>
      <c r="F314" s="4"/>
      <c r="G314" s="4"/>
      <c r="H314" s="4"/>
      <c r="I314" s="4"/>
      <c r="J314" s="4"/>
    </row>
    <row r="315" spans="2:10">
      <c r="B315" s="116">
        <f>Bond_Historical!Q316</f>
        <v>2.5620044256658612E-3</v>
      </c>
      <c r="C315" s="4"/>
      <c r="D315" s="4"/>
      <c r="E315" s="4"/>
      <c r="F315" s="4"/>
      <c r="G315" s="4"/>
      <c r="H315" s="4"/>
      <c r="I315" s="4"/>
      <c r="J315" s="4"/>
    </row>
    <row r="316" spans="2:10">
      <c r="B316" s="116">
        <f>Bond_Historical!Q317</f>
        <v>2.3421993149730898E-3</v>
      </c>
      <c r="C316" s="4"/>
      <c r="D316" s="4"/>
      <c r="E316" s="4"/>
      <c r="F316" s="4"/>
      <c r="G316" s="4"/>
      <c r="H316" s="4"/>
      <c r="I316" s="4"/>
      <c r="J316" s="4"/>
    </row>
    <row r="317" spans="2:10">
      <c r="B317" s="116">
        <f>Bond_Historical!Q318</f>
        <v>-3.3635919834210676E-3</v>
      </c>
      <c r="C317" s="4"/>
      <c r="D317" s="4"/>
      <c r="E317" s="4"/>
      <c r="F317" s="4"/>
      <c r="G317" s="4"/>
      <c r="H317" s="4"/>
      <c r="I317" s="4"/>
      <c r="J317" s="4"/>
    </row>
    <row r="318" spans="2:10">
      <c r="B318" s="116">
        <f>Bond_Historical!Q319</f>
        <v>-5.515109439083574E-3</v>
      </c>
      <c r="C318" s="4"/>
      <c r="D318" s="4"/>
      <c r="E318" s="4"/>
      <c r="F318" s="4"/>
      <c r="G318" s="4"/>
      <c r="H318" s="4"/>
      <c r="I318" s="4"/>
      <c r="J318" s="4"/>
    </row>
    <row r="319" spans="2:10">
      <c r="B319" s="116">
        <f>Bond_Historical!Q320</f>
        <v>1.6402184858454595E-3</v>
      </c>
      <c r="C319" s="4"/>
      <c r="D319" s="4"/>
      <c r="E319" s="4"/>
      <c r="F319" s="4"/>
      <c r="G319" s="4"/>
      <c r="H319" s="4"/>
      <c r="I319" s="4"/>
      <c r="J319" s="4"/>
    </row>
    <row r="320" spans="2:10">
      <c r="B320" s="116">
        <f>Bond_Historical!Q321</f>
        <v>-7.3058158297195674E-4</v>
      </c>
      <c r="C320" s="4"/>
      <c r="D320" s="4"/>
      <c r="E320" s="4"/>
      <c r="F320" s="4"/>
      <c r="G320" s="4"/>
      <c r="H320" s="4"/>
      <c r="I320" s="4"/>
      <c r="J320" s="4"/>
    </row>
    <row r="321" spans="2:10">
      <c r="B321" s="116">
        <f>Bond_Historical!Q322</f>
        <v>8.213237186975279E-3</v>
      </c>
      <c r="C321" s="4"/>
      <c r="D321" s="4"/>
      <c r="E321" s="4"/>
      <c r="F321" s="4"/>
      <c r="G321" s="4"/>
      <c r="H321" s="4"/>
      <c r="I321" s="4"/>
      <c r="J321" s="4"/>
    </row>
    <row r="322" spans="2:10">
      <c r="B322" s="116">
        <f>Bond_Historical!Q323</f>
        <v>1.1764833338759164E-3</v>
      </c>
      <c r="C322" s="4"/>
      <c r="D322" s="4"/>
      <c r="E322" s="4"/>
      <c r="F322" s="4"/>
      <c r="G322" s="4"/>
      <c r="H322" s="4"/>
      <c r="I322" s="4"/>
      <c r="J322" s="4"/>
    </row>
    <row r="323" spans="2:10">
      <c r="B323" s="116">
        <f>Bond_Historical!Q324</f>
        <v>5.8524526539120306E-3</v>
      </c>
      <c r="C323" s="4"/>
      <c r="D323" s="4"/>
      <c r="E323" s="4"/>
      <c r="F323" s="4"/>
      <c r="G323" s="4"/>
      <c r="H323" s="4"/>
      <c r="I323" s="4"/>
      <c r="J323" s="4"/>
    </row>
    <row r="324" spans="2:10">
      <c r="B324" s="116">
        <f>Bond_Historical!Q325</f>
        <v>1.9397181945829674E-2</v>
      </c>
      <c r="C324" s="4"/>
      <c r="D324" s="4"/>
      <c r="E324" s="4"/>
      <c r="F324" s="4"/>
      <c r="G324" s="4"/>
      <c r="H324" s="4"/>
      <c r="I324" s="4"/>
      <c r="J324" s="4"/>
    </row>
    <row r="325" spans="2:10">
      <c r="B325" s="116">
        <f>Bond_Historical!Q326</f>
        <v>-4.8144641705251236E-3</v>
      </c>
      <c r="C325" s="4"/>
      <c r="D325" s="4"/>
      <c r="E325" s="4"/>
      <c r="F325" s="4"/>
      <c r="G325" s="4"/>
      <c r="H325" s="4"/>
      <c r="I325" s="4"/>
      <c r="J325" s="4"/>
    </row>
    <row r="326" spans="2:10">
      <c r="B326" s="116">
        <f>Bond_Historical!Q327</f>
        <v>-6.4951877528524841E-4</v>
      </c>
      <c r="C326" s="4"/>
      <c r="D326" s="4"/>
      <c r="E326" s="4"/>
      <c r="F326" s="4"/>
      <c r="G326" s="4"/>
      <c r="H326" s="4"/>
      <c r="I326" s="4"/>
      <c r="J326" s="4"/>
    </row>
    <row r="327" spans="2:10">
      <c r="B327" s="116">
        <f>Bond_Historical!Q328</f>
        <v>5.0494991477468276E-3</v>
      </c>
      <c r="C327" s="4"/>
      <c r="D327" s="4"/>
      <c r="E327" s="4"/>
      <c r="F327" s="4"/>
      <c r="G327" s="4"/>
      <c r="H327" s="4"/>
      <c r="I327" s="4"/>
      <c r="J327" s="4"/>
    </row>
    <row r="328" spans="2:10">
      <c r="B328" s="116">
        <f>Bond_Historical!Q329</f>
        <v>-1.3254489202278892E-3</v>
      </c>
      <c r="C328" s="4"/>
      <c r="D328" s="4"/>
      <c r="E328" s="4"/>
      <c r="F328" s="4"/>
      <c r="G328" s="4"/>
      <c r="H328" s="4"/>
      <c r="I328" s="4"/>
      <c r="J328" s="4"/>
    </row>
    <row r="329" spans="2:10">
      <c r="B329" s="116">
        <f>Bond_Historical!Q330</f>
        <v>-9.2934363085950332E-5</v>
      </c>
      <c r="C329" s="4"/>
      <c r="D329" s="4"/>
      <c r="E329" s="4"/>
      <c r="F329" s="4"/>
      <c r="G329" s="4"/>
      <c r="H329" s="4"/>
      <c r="I329" s="4"/>
      <c r="J329" s="4"/>
    </row>
    <row r="330" spans="2:10">
      <c r="B330" s="116">
        <f>Bond_Historical!Q331</f>
        <v>-2.1540624989989025E-3</v>
      </c>
      <c r="C330" s="4"/>
      <c r="D330" s="4"/>
      <c r="E330" s="4"/>
      <c r="F330" s="4"/>
      <c r="G330" s="4"/>
      <c r="H330" s="4"/>
      <c r="I330" s="4"/>
      <c r="J330" s="4"/>
    </row>
    <row r="331" spans="2:10">
      <c r="B331" s="116">
        <f>Bond_Historical!Q332</f>
        <v>-2.546059480625307E-4</v>
      </c>
      <c r="C331" s="4"/>
      <c r="D331" s="4"/>
      <c r="E331" s="4"/>
      <c r="F331" s="4"/>
      <c r="G331" s="4"/>
      <c r="H331" s="4"/>
      <c r="I331" s="4"/>
      <c r="J331" s="4"/>
    </row>
    <row r="332" spans="2:10">
      <c r="B332" s="116">
        <f>Bond_Historical!Q333</f>
        <v>-6.5259511629050019E-4</v>
      </c>
      <c r="C332" s="4"/>
      <c r="D332" s="4"/>
      <c r="E332" s="4"/>
      <c r="F332" s="4"/>
      <c r="G332" s="4"/>
      <c r="H332" s="4"/>
      <c r="I332" s="4"/>
      <c r="J332" s="4"/>
    </row>
    <row r="333" spans="2:10">
      <c r="B333" s="116">
        <f>Bond_Historical!Q334</f>
        <v>1.9615614897336513E-3</v>
      </c>
      <c r="C333" s="4"/>
      <c r="D333" s="4"/>
      <c r="E333" s="4"/>
      <c r="F333" s="4"/>
      <c r="G333" s="4"/>
      <c r="H333" s="4"/>
      <c r="I333" s="4"/>
      <c r="J333" s="4"/>
    </row>
    <row r="334" spans="2:10">
      <c r="B334" s="116">
        <f>Bond_Historical!Q335</f>
        <v>-7.686052417153642E-4</v>
      </c>
      <c r="C334" s="4"/>
      <c r="D334" s="4"/>
      <c r="E334" s="4"/>
      <c r="F334" s="4"/>
      <c r="G334" s="4"/>
      <c r="H334" s="4"/>
      <c r="I334" s="4"/>
      <c r="J334" s="4"/>
    </row>
    <row r="335" spans="2:10">
      <c r="B335" s="116">
        <f>Bond_Historical!Q336</f>
        <v>-4.5980676597277125E-3</v>
      </c>
      <c r="C335" s="4"/>
      <c r="D335" s="4"/>
      <c r="E335" s="4"/>
      <c r="F335" s="4"/>
      <c r="G335" s="4"/>
      <c r="H335" s="4"/>
      <c r="I335" s="4"/>
      <c r="J335" s="4"/>
    </row>
    <row r="336" spans="2:10">
      <c r="B336" s="116">
        <f>Bond_Historical!Q337</f>
        <v>2.3477983940443817E-3</v>
      </c>
      <c r="C336" s="4"/>
      <c r="D336" s="4"/>
      <c r="E336" s="4"/>
      <c r="F336" s="4"/>
      <c r="G336" s="4"/>
      <c r="H336" s="4"/>
      <c r="I336" s="4"/>
      <c r="J336" s="4"/>
    </row>
    <row r="337" spans="2:10">
      <c r="B337" s="116">
        <f>Bond_Historical!Q338</f>
        <v>1.5890958553970191E-3</v>
      </c>
      <c r="C337" s="4"/>
      <c r="D337" s="4"/>
      <c r="E337" s="4"/>
      <c r="F337" s="4"/>
      <c r="G337" s="4"/>
      <c r="H337" s="4"/>
      <c r="I337" s="4"/>
      <c r="J337" s="4"/>
    </row>
    <row r="338" spans="2:10">
      <c r="B338" s="116">
        <f>Bond_Historical!Q339</f>
        <v>-3.5323522449761903E-3</v>
      </c>
      <c r="C338" s="4"/>
      <c r="D338" s="4"/>
      <c r="E338" s="4"/>
      <c r="F338" s="4"/>
      <c r="G338" s="4"/>
      <c r="H338" s="4"/>
      <c r="I338" s="4"/>
      <c r="J338" s="4"/>
    </row>
    <row r="339" spans="2:10">
      <c r="B339" s="116">
        <f>Bond_Historical!Q340</f>
        <v>-4.1472216398580689E-4</v>
      </c>
      <c r="C339" s="4"/>
      <c r="D339" s="4"/>
      <c r="E339" s="4"/>
      <c r="F339" s="4"/>
      <c r="G339" s="4"/>
      <c r="H339" s="4"/>
      <c r="I339" s="4"/>
      <c r="J339" s="4"/>
    </row>
    <row r="340" spans="2:10">
      <c r="B340" s="116">
        <f>Bond_Historical!Q341</f>
        <v>1.0345738185715432E-3</v>
      </c>
      <c r="C340" s="4"/>
      <c r="D340" s="4"/>
      <c r="E340" s="4"/>
      <c r="F340" s="4"/>
      <c r="G340" s="4"/>
      <c r="H340" s="4"/>
      <c r="I340" s="4"/>
      <c r="J340" s="4"/>
    </row>
    <row r="341" spans="2:10">
      <c r="B341" s="116">
        <f>Bond_Historical!Q342</f>
        <v>-4.7552836107232478E-4</v>
      </c>
      <c r="C341" s="4"/>
      <c r="D341" s="4"/>
      <c r="E341" s="4"/>
      <c r="F341" s="4"/>
      <c r="G341" s="4"/>
      <c r="H341" s="4"/>
      <c r="I341" s="4"/>
      <c r="J341" s="4"/>
    </row>
    <row r="342" spans="2:10">
      <c r="B342" s="116">
        <f>Bond_Historical!Q343</f>
        <v>-6.0686855819275191E-3</v>
      </c>
      <c r="C342" s="4"/>
      <c r="D342" s="4"/>
      <c r="E342" s="4"/>
      <c r="F342" s="4"/>
      <c r="G342" s="4"/>
      <c r="H342" s="4"/>
      <c r="I342" s="4"/>
      <c r="J342" s="4"/>
    </row>
    <row r="343" spans="2:10">
      <c r="B343" s="116">
        <f>Bond_Historical!Q344</f>
        <v>3.2525591681069302E-3</v>
      </c>
      <c r="C343" s="4"/>
      <c r="D343" s="4"/>
      <c r="E343" s="4"/>
      <c r="F343" s="4"/>
      <c r="G343" s="4"/>
      <c r="H343" s="4"/>
      <c r="I343" s="4"/>
      <c r="J343" s="4"/>
    </row>
    <row r="344" spans="2:10">
      <c r="B344" s="116">
        <f>Bond_Historical!Q345</f>
        <v>-2.8789803015569358E-3</v>
      </c>
      <c r="C344" s="4"/>
      <c r="D344" s="4"/>
      <c r="E344" s="4"/>
      <c r="F344" s="4"/>
      <c r="G344" s="4"/>
      <c r="H344" s="4"/>
      <c r="I344" s="4"/>
      <c r="J344" s="4"/>
    </row>
    <row r="345" spans="2:10">
      <c r="B345" s="116">
        <f>Bond_Historical!Q346</f>
        <v>-4.4055431739985062E-3</v>
      </c>
      <c r="C345" s="4"/>
      <c r="D345" s="4"/>
      <c r="E345" s="4"/>
      <c r="F345" s="4"/>
      <c r="G345" s="4"/>
      <c r="H345" s="4"/>
      <c r="I345" s="4"/>
      <c r="J345" s="4"/>
    </row>
    <row r="346" spans="2:10">
      <c r="B346" s="116">
        <f>Bond_Historical!Q347</f>
        <v>4.6610657011719233E-3</v>
      </c>
      <c r="C346" s="4"/>
      <c r="D346" s="4"/>
      <c r="E346" s="4"/>
      <c r="F346" s="4"/>
      <c r="G346" s="4"/>
      <c r="H346" s="4"/>
      <c r="I346" s="4"/>
      <c r="J346" s="4"/>
    </row>
    <row r="347" spans="2:10">
      <c r="B347" s="116">
        <f>Bond_Historical!Q348</f>
        <v>1.9274038463624565E-3</v>
      </c>
      <c r="C347" s="4"/>
      <c r="D347" s="4"/>
      <c r="E347" s="4"/>
      <c r="F347" s="4"/>
      <c r="G347" s="4"/>
      <c r="H347" s="4"/>
      <c r="I347" s="4"/>
      <c r="J347" s="4"/>
    </row>
    <row r="348" spans="2:10">
      <c r="B348" s="116">
        <f>Bond_Historical!Q349</f>
        <v>4.22661969490258E-3</v>
      </c>
      <c r="C348" s="4"/>
      <c r="D348" s="4"/>
      <c r="E348" s="4"/>
      <c r="F348" s="4"/>
      <c r="G348" s="4"/>
      <c r="H348" s="4"/>
      <c r="I348" s="4"/>
      <c r="J348" s="4"/>
    </row>
    <row r="349" spans="2:10">
      <c r="B349" s="116">
        <f>Bond_Historical!Q350</f>
        <v>1.5132008468589509E-3</v>
      </c>
      <c r="C349" s="4"/>
      <c r="D349" s="4"/>
      <c r="E349" s="4"/>
      <c r="F349" s="4"/>
      <c r="G349" s="4"/>
      <c r="H349" s="4"/>
      <c r="I349" s="4"/>
      <c r="J349" s="4"/>
    </row>
    <row r="350" spans="2:10">
      <c r="B350" s="116">
        <f>Bond_Historical!Q351</f>
        <v>1.220099439017826E-4</v>
      </c>
      <c r="C350" s="4"/>
      <c r="D350" s="4"/>
      <c r="E350" s="4"/>
      <c r="F350" s="4"/>
      <c r="G350" s="4"/>
      <c r="H350" s="4"/>
      <c r="I350" s="4"/>
      <c r="J350" s="4"/>
    </row>
    <row r="351" spans="2:10">
      <c r="B351" s="116">
        <f>Bond_Historical!Q352</f>
        <v>1.1364942006161277E-3</v>
      </c>
      <c r="C351" s="4"/>
      <c r="D351" s="4"/>
      <c r="E351" s="4"/>
      <c r="F351" s="4"/>
      <c r="G351" s="4"/>
      <c r="H351" s="4"/>
      <c r="I351" s="4"/>
      <c r="J351" s="4"/>
    </row>
    <row r="352" spans="2:10">
      <c r="B352" s="116">
        <f>Bond_Historical!Q353</f>
        <v>4.8161765988316623E-3</v>
      </c>
      <c r="C352" s="4"/>
      <c r="D352" s="4"/>
      <c r="E352" s="4"/>
      <c r="F352" s="4"/>
      <c r="G352" s="4"/>
      <c r="H352" s="4"/>
      <c r="I352" s="4"/>
      <c r="J352" s="4"/>
    </row>
    <row r="353" spans="2:10">
      <c r="B353" s="116">
        <f>Bond_Historical!Q354</f>
        <v>4.6026686040376644E-4</v>
      </c>
      <c r="C353" s="4"/>
      <c r="D353" s="4"/>
      <c r="E353" s="4"/>
      <c r="F353" s="4"/>
      <c r="G353" s="4"/>
      <c r="H353" s="4"/>
      <c r="I353" s="4"/>
      <c r="J353" s="4"/>
    </row>
    <row r="354" spans="2:10">
      <c r="B354" s="116">
        <f>Bond_Historical!Q355</f>
        <v>7.2811367835605803E-4</v>
      </c>
      <c r="C354" s="4"/>
      <c r="D354" s="4"/>
      <c r="E354" s="4"/>
      <c r="F354" s="4"/>
      <c r="G354" s="4"/>
      <c r="H354" s="4"/>
      <c r="I354" s="4"/>
      <c r="J354" s="4"/>
    </row>
    <row r="355" spans="2:10">
      <c r="B355" s="116">
        <f>Bond_Historical!Q356</f>
        <v>-1.3157487745184592E-3</v>
      </c>
      <c r="C355" s="4"/>
      <c r="D355" s="4"/>
      <c r="E355" s="4"/>
      <c r="F355" s="4"/>
      <c r="G355" s="4"/>
      <c r="H355" s="4"/>
      <c r="I355" s="4"/>
      <c r="J355" s="4"/>
    </row>
    <row r="356" spans="2:10">
      <c r="B356" s="116">
        <f>Bond_Historical!Q357</f>
        <v>1.6993305459718023E-3</v>
      </c>
      <c r="C356" s="4"/>
      <c r="D356" s="4"/>
      <c r="E356" s="4"/>
      <c r="F356" s="4"/>
      <c r="G356" s="4"/>
      <c r="H356" s="4"/>
      <c r="I356" s="4"/>
      <c r="J356" s="4"/>
    </row>
    <row r="357" spans="2:10">
      <c r="B357" s="116">
        <f>Bond_Historical!Q358</f>
        <v>6.6753163896658631E-5</v>
      </c>
      <c r="C357" s="4"/>
      <c r="D357" s="4"/>
      <c r="E357" s="4"/>
      <c r="F357" s="4"/>
      <c r="G357" s="4"/>
      <c r="H357" s="4"/>
      <c r="I357" s="4"/>
      <c r="J357" s="4"/>
    </row>
    <row r="358" spans="2:10">
      <c r="B358" s="116">
        <f>Bond_Historical!Q359</f>
        <v>3.478945180181285E-3</v>
      </c>
      <c r="C358" s="4"/>
      <c r="D358" s="4"/>
      <c r="E358" s="4"/>
      <c r="F358" s="4"/>
      <c r="G358" s="4"/>
      <c r="H358" s="4"/>
      <c r="I358" s="4"/>
      <c r="J358" s="4"/>
    </row>
    <row r="359" spans="2:10">
      <c r="B359" s="116">
        <f>Bond_Historical!Q360</f>
        <v>-4.4171481197880923E-4</v>
      </c>
      <c r="C359" s="4"/>
      <c r="D359" s="4"/>
      <c r="E359" s="4"/>
      <c r="F359" s="4"/>
      <c r="G359" s="4"/>
      <c r="H359" s="4"/>
      <c r="I359" s="4"/>
      <c r="J359" s="4"/>
    </row>
    <row r="360" spans="2:10">
      <c r="B360" s="116">
        <f>Bond_Historical!Q361</f>
        <v>8.7713559301950039E-4</v>
      </c>
      <c r="C360" s="4"/>
      <c r="D360" s="4"/>
      <c r="E360" s="4"/>
      <c r="F360" s="4"/>
      <c r="G360" s="4"/>
      <c r="H360" s="4"/>
      <c r="I360" s="4"/>
      <c r="J360" s="4"/>
    </row>
    <row r="361" spans="2:10">
      <c r="B361" s="116">
        <f>Bond_Historical!Q362</f>
        <v>-1.9819114346107101E-3</v>
      </c>
      <c r="C361" s="4"/>
      <c r="D361" s="4"/>
      <c r="E361" s="4"/>
      <c r="F361" s="4"/>
      <c r="G361" s="4"/>
      <c r="H361" s="4"/>
      <c r="I361" s="4"/>
      <c r="J361" s="4"/>
    </row>
    <row r="362" spans="2:10">
      <c r="B362" s="116">
        <f>Bond_Historical!Q363</f>
        <v>-2.7682244302537095E-3</v>
      </c>
      <c r="C362" s="4"/>
      <c r="D362" s="4"/>
      <c r="E362" s="4"/>
      <c r="F362" s="4"/>
      <c r="G362" s="4"/>
      <c r="H362" s="4"/>
      <c r="I362" s="4"/>
      <c r="J362" s="4"/>
    </row>
    <row r="363" spans="2:10">
      <c r="B363" s="116">
        <f>Bond_Historical!Q364</f>
        <v>9.880263097688908E-4</v>
      </c>
      <c r="C363" s="4"/>
      <c r="D363" s="4"/>
      <c r="E363" s="4"/>
      <c r="F363" s="4"/>
      <c r="G363" s="4"/>
      <c r="H363" s="4"/>
      <c r="I363" s="4"/>
      <c r="J363" s="4"/>
    </row>
    <row r="364" spans="2:10">
      <c r="B364" s="116">
        <f>Bond_Historical!Q365</f>
        <v>1.4446659084505283E-3</v>
      </c>
      <c r="C364" s="4"/>
      <c r="D364" s="4"/>
      <c r="E364" s="4"/>
      <c r="F364" s="4"/>
      <c r="G364" s="4"/>
      <c r="H364" s="4"/>
      <c r="I364" s="4"/>
      <c r="J364" s="4"/>
    </row>
    <row r="365" spans="2:10">
      <c r="B365" s="116">
        <f>Bond_Historical!Q366</f>
        <v>1.0489188880757458E-3</v>
      </c>
      <c r="C365" s="4"/>
      <c r="D365" s="4"/>
      <c r="E365" s="4"/>
      <c r="F365" s="4"/>
      <c r="G365" s="4"/>
      <c r="H365" s="4"/>
      <c r="I365" s="4"/>
      <c r="J365" s="4"/>
    </row>
    <row r="366" spans="2:10">
      <c r="B366" s="116">
        <f>Bond_Historical!Q367</f>
        <v>4.7004397101339974E-3</v>
      </c>
      <c r="C366" s="4"/>
      <c r="D366" s="4"/>
      <c r="E366" s="4"/>
      <c r="F366" s="4"/>
      <c r="G366" s="4"/>
      <c r="H366" s="4"/>
      <c r="I366" s="4"/>
      <c r="J366" s="4"/>
    </row>
    <row r="367" spans="2:10">
      <c r="B367" s="116">
        <f>Bond_Historical!Q368</f>
        <v>-3.4605220063906404E-3</v>
      </c>
      <c r="C367" s="4"/>
      <c r="D367" s="4"/>
      <c r="E367" s="4"/>
      <c r="F367" s="4"/>
      <c r="G367" s="4"/>
      <c r="H367" s="4"/>
      <c r="I367" s="4"/>
      <c r="J367" s="4"/>
    </row>
    <row r="368" spans="2:10">
      <c r="B368" s="116">
        <f>Bond_Historical!Q369</f>
        <v>1.3622130653690792E-3</v>
      </c>
      <c r="C368" s="4"/>
      <c r="D368" s="4"/>
      <c r="E368" s="4"/>
      <c r="F368" s="4"/>
      <c r="G368" s="4"/>
      <c r="H368" s="4"/>
      <c r="I368" s="4"/>
      <c r="J368" s="4"/>
    </row>
    <row r="369" spans="2:10">
      <c r="B369" s="116">
        <f>Bond_Historical!Q370</f>
        <v>5.4915541176965635E-3</v>
      </c>
      <c r="C369" s="4"/>
      <c r="D369" s="4"/>
      <c r="E369" s="4"/>
      <c r="F369" s="4"/>
      <c r="G369" s="4"/>
      <c r="H369" s="4"/>
      <c r="I369" s="4"/>
      <c r="J369" s="4"/>
    </row>
    <row r="370" spans="2:10">
      <c r="B370" s="116">
        <f>Bond_Historical!Q371</f>
        <v>-2.0989277619011103E-3</v>
      </c>
      <c r="C370" s="4"/>
      <c r="D370" s="4"/>
      <c r="E370" s="4"/>
      <c r="F370" s="4"/>
      <c r="G370" s="4"/>
      <c r="H370" s="4"/>
      <c r="I370" s="4"/>
      <c r="J370" s="4"/>
    </row>
    <row r="371" spans="2:10">
      <c r="B371" s="116">
        <f>Bond_Historical!Q372</f>
        <v>-5.7749682587425401E-4</v>
      </c>
      <c r="C371" s="4"/>
      <c r="D371" s="4"/>
      <c r="E371" s="4"/>
      <c r="F371" s="4"/>
      <c r="G371" s="4"/>
      <c r="H371" s="4"/>
      <c r="I371" s="4"/>
      <c r="J371" s="4"/>
    </row>
    <row r="372" spans="2:10">
      <c r="B372" s="116">
        <f>Bond_Historical!Q373</f>
        <v>1.8055526895666689E-3</v>
      </c>
      <c r="C372" s="4"/>
      <c r="D372" s="4"/>
      <c r="E372" s="4"/>
      <c r="F372" s="4"/>
      <c r="G372" s="4"/>
      <c r="H372" s="4"/>
      <c r="I372" s="4"/>
      <c r="J372" s="4"/>
    </row>
    <row r="373" spans="2:10">
      <c r="B373" s="116">
        <f>Bond_Historical!Q374</f>
        <v>5.1204997456190176E-4</v>
      </c>
      <c r="C373" s="4"/>
      <c r="D373" s="4"/>
      <c r="E373" s="4"/>
      <c r="F373" s="4"/>
      <c r="G373" s="4"/>
      <c r="H373" s="4"/>
      <c r="I373" s="4"/>
      <c r="J373" s="4"/>
    </row>
    <row r="374" spans="2:10">
      <c r="B374" s="116">
        <f>Bond_Historical!Q375</f>
        <v>-2.5477870821184496E-4</v>
      </c>
      <c r="C374" s="4"/>
      <c r="D374" s="4"/>
      <c r="E374" s="4"/>
      <c r="F374" s="4"/>
      <c r="G374" s="4"/>
      <c r="H374" s="4"/>
      <c r="I374" s="4"/>
      <c r="J374" s="4"/>
    </row>
    <row r="375" spans="2:10">
      <c r="B375" s="116">
        <f>Bond_Historical!Q376</f>
        <v>-7.8122453649328574E-4</v>
      </c>
      <c r="C375" s="4"/>
      <c r="D375" s="4"/>
      <c r="E375" s="4"/>
      <c r="F375" s="4"/>
      <c r="G375" s="4"/>
      <c r="H375" s="4"/>
      <c r="I375" s="4"/>
      <c r="J375" s="4"/>
    </row>
    <row r="376" spans="2:10">
      <c r="B376" s="116">
        <f>Bond_Historical!Q377</f>
        <v>-4.3151579139300163E-4</v>
      </c>
      <c r="C376" s="4"/>
      <c r="D376" s="4"/>
      <c r="E376" s="4"/>
      <c r="F376" s="4"/>
      <c r="G376" s="4"/>
      <c r="H376" s="4"/>
      <c r="I376" s="4"/>
      <c r="J376" s="4"/>
    </row>
    <row r="377" spans="2:10">
      <c r="B377" s="116">
        <f>Bond_Historical!Q378</f>
        <v>8.5894099821796357E-4</v>
      </c>
      <c r="C377" s="4"/>
      <c r="D377" s="4"/>
      <c r="E377" s="4"/>
      <c r="F377" s="4"/>
      <c r="G377" s="4"/>
      <c r="H377" s="4"/>
      <c r="I377" s="4"/>
      <c r="J377" s="4"/>
    </row>
    <row r="378" spans="2:10">
      <c r="B378" s="116">
        <f>Bond_Historical!Q379</f>
        <v>1.2714443960539486E-3</v>
      </c>
      <c r="C378" s="4"/>
      <c r="D378" s="4"/>
      <c r="E378" s="4"/>
      <c r="F378" s="4"/>
      <c r="G378" s="4"/>
      <c r="H378" s="4"/>
      <c r="I378" s="4"/>
      <c r="J378" s="4"/>
    </row>
    <row r="379" spans="2:10">
      <c r="B379" s="116">
        <f>Bond_Historical!Q380</f>
        <v>1.9604229255370713E-3</v>
      </c>
      <c r="C379" s="4"/>
      <c r="D379" s="4"/>
      <c r="E379" s="4"/>
      <c r="F379" s="4"/>
      <c r="G379" s="4"/>
      <c r="H379" s="4"/>
      <c r="I379" s="4"/>
      <c r="J379" s="4"/>
    </row>
    <row r="380" spans="2:10">
      <c r="B380" s="116">
        <f>Bond_Historical!Q381</f>
        <v>8.1180860811417416E-4</v>
      </c>
      <c r="C380" s="4"/>
      <c r="D380" s="4"/>
      <c r="E380" s="4"/>
      <c r="F380" s="4"/>
      <c r="G380" s="4"/>
      <c r="H380" s="4"/>
      <c r="I380" s="4"/>
      <c r="J380" s="4"/>
    </row>
    <row r="381" spans="2:10">
      <c r="B381" s="116">
        <f>Bond_Historical!Q382</f>
        <v>1.2242343537827377E-3</v>
      </c>
      <c r="C381" s="4"/>
      <c r="D381" s="4"/>
      <c r="E381" s="4"/>
      <c r="F381" s="4"/>
      <c r="G381" s="4"/>
      <c r="H381" s="4"/>
      <c r="I381" s="4"/>
      <c r="J381" s="4"/>
    </row>
    <row r="382" spans="2:10">
      <c r="B382" s="116">
        <f>Bond_Historical!Q383</f>
        <v>2.2643983494620157E-3</v>
      </c>
      <c r="C382" s="4"/>
      <c r="D382" s="4"/>
      <c r="E382" s="4"/>
      <c r="F382" s="4"/>
      <c r="G382" s="4"/>
      <c r="H382" s="4"/>
      <c r="I382" s="4"/>
      <c r="J382" s="4"/>
    </row>
    <row r="383" spans="2:10">
      <c r="B383" s="116">
        <f>Bond_Historical!Q384</f>
        <v>-1.1322651632033953E-4</v>
      </c>
      <c r="C383" s="4"/>
      <c r="D383" s="4"/>
      <c r="E383" s="4"/>
      <c r="F383" s="4"/>
      <c r="G383" s="4"/>
      <c r="H383" s="4"/>
      <c r="I383" s="4"/>
      <c r="J383" s="4"/>
    </row>
    <row r="384" spans="2:10">
      <c r="B384" s="116">
        <f>Bond_Historical!Q385</f>
        <v>1.7686518978990643E-3</v>
      </c>
      <c r="C384" s="4"/>
      <c r="D384" s="4"/>
      <c r="E384" s="4"/>
      <c r="F384" s="4"/>
      <c r="G384" s="4"/>
      <c r="H384" s="4"/>
      <c r="I384" s="4"/>
      <c r="J384" s="4"/>
    </row>
    <row r="385" spans="2:10">
      <c r="B385" s="116">
        <f>Bond_Historical!Q386</f>
        <v>-8.668573912785025E-4</v>
      </c>
      <c r="C385" s="4"/>
      <c r="D385" s="4"/>
      <c r="E385" s="4"/>
      <c r="F385" s="4"/>
      <c r="G385" s="4"/>
      <c r="H385" s="4"/>
      <c r="I385" s="4"/>
      <c r="J385" s="4"/>
    </row>
    <row r="386" spans="2:10">
      <c r="B386" s="116">
        <f>Bond_Historical!Q387</f>
        <v>3.5805534887169547E-3</v>
      </c>
      <c r="C386" s="4"/>
      <c r="D386" s="4"/>
      <c r="E386" s="4"/>
      <c r="F386" s="4"/>
      <c r="G386" s="4"/>
      <c r="H386" s="4"/>
      <c r="I386" s="4"/>
      <c r="J386" s="4"/>
    </row>
    <row r="387" spans="2:10">
      <c r="B387" s="116">
        <f>Bond_Historical!Q388</f>
        <v>-1.1578349395532945E-3</v>
      </c>
      <c r="C387" s="4"/>
      <c r="D387" s="4"/>
      <c r="E387" s="4"/>
      <c r="F387" s="4"/>
      <c r="G387" s="4"/>
      <c r="H387" s="4"/>
      <c r="I387" s="4"/>
      <c r="J387" s="4"/>
    </row>
    <row r="388" spans="2:10">
      <c r="B388" s="116">
        <f>Bond_Historical!Q389</f>
        <v>-5.267942259036992E-4</v>
      </c>
      <c r="C388" s="4"/>
      <c r="D388" s="4"/>
      <c r="E388" s="4"/>
      <c r="F388" s="4"/>
      <c r="G388" s="4"/>
      <c r="H388" s="4"/>
      <c r="I388" s="4"/>
      <c r="J388" s="4"/>
    </row>
    <row r="389" spans="2:10">
      <c r="B389" s="116">
        <f>Bond_Historical!Q390</f>
        <v>2.5280571186582284E-3</v>
      </c>
      <c r="C389" s="4"/>
      <c r="D389" s="4"/>
      <c r="E389" s="4"/>
      <c r="F389" s="4"/>
      <c r="G389" s="4"/>
      <c r="H389" s="4"/>
      <c r="I389" s="4"/>
      <c r="J389" s="4"/>
    </row>
    <row r="390" spans="2:10">
      <c r="B390" s="116">
        <f>Bond_Historical!Q391</f>
        <v>5.6251349783219176E-4</v>
      </c>
      <c r="C390" s="4"/>
      <c r="D390" s="4"/>
      <c r="E390" s="4"/>
      <c r="F390" s="4"/>
      <c r="G390" s="4"/>
      <c r="H390" s="4"/>
      <c r="I390" s="4"/>
      <c r="J390" s="4"/>
    </row>
    <row r="391" spans="2:10">
      <c r="B391" s="116">
        <f>Bond_Historical!Q392</f>
        <v>1.5042977664494761E-3</v>
      </c>
      <c r="C391" s="4"/>
      <c r="D391" s="4"/>
      <c r="E391" s="4"/>
      <c r="F391" s="4"/>
      <c r="G391" s="4"/>
      <c r="H391" s="4"/>
      <c r="I391" s="4"/>
      <c r="J391" s="4"/>
    </row>
    <row r="392" spans="2:10">
      <c r="B392" s="116">
        <f>Bond_Historical!Q393</f>
        <v>1.2726812784242592E-3</v>
      </c>
      <c r="C392" s="4"/>
      <c r="D392" s="4"/>
      <c r="E392" s="4"/>
      <c r="F392" s="4"/>
      <c r="G392" s="4"/>
      <c r="H392" s="4"/>
      <c r="I392" s="4"/>
      <c r="J392" s="4"/>
    </row>
    <row r="393" spans="2:10">
      <c r="B393" s="116">
        <f>Bond_Historical!Q394</f>
        <v>1.5034758009711752E-3</v>
      </c>
      <c r="C393" s="4"/>
      <c r="D393" s="4"/>
      <c r="E393" s="4"/>
      <c r="F393" s="4"/>
      <c r="G393" s="4"/>
      <c r="H393" s="4"/>
      <c r="I393" s="4"/>
      <c r="J393" s="4"/>
    </row>
    <row r="394" spans="2:10">
      <c r="B394" s="116">
        <f>Bond_Historical!Q395</f>
        <v>9.3236315374324867E-4</v>
      </c>
      <c r="C394" s="4"/>
      <c r="D394" s="4"/>
      <c r="E394" s="4"/>
      <c r="F394" s="4"/>
      <c r="G394" s="4"/>
      <c r="H394" s="4"/>
      <c r="I394" s="4"/>
      <c r="J394" s="4"/>
    </row>
    <row r="395" spans="2:10">
      <c r="B395" s="116">
        <f>Bond_Historical!Q396</f>
        <v>1.5897132770878258E-3</v>
      </c>
      <c r="C395" s="4"/>
      <c r="D395" s="4"/>
      <c r="E395" s="4"/>
      <c r="F395" s="4"/>
      <c r="G395" s="4"/>
      <c r="H395" s="4"/>
      <c r="I395" s="4"/>
      <c r="J395" s="4"/>
    </row>
    <row r="396" spans="2:10">
      <c r="B396" s="116">
        <f>Bond_Historical!Q397</f>
        <v>1.0694349569723394E-3</v>
      </c>
      <c r="C396" s="4"/>
      <c r="D396" s="4"/>
      <c r="E396" s="4"/>
      <c r="F396" s="4"/>
      <c r="G396" s="4"/>
      <c r="H396" s="4"/>
      <c r="I396" s="4"/>
      <c r="J396" s="4"/>
    </row>
    <row r="397" spans="2:10">
      <c r="B397" s="116">
        <f>Bond_Historical!Q398</f>
        <v>-6.7224415353940646E-4</v>
      </c>
      <c r="C397" s="4"/>
      <c r="D397" s="4"/>
      <c r="E397" s="4"/>
      <c r="F397" s="4"/>
      <c r="G397" s="4"/>
      <c r="H397" s="4"/>
      <c r="I397" s="4"/>
      <c r="J397" s="4"/>
    </row>
    <row r="398" spans="2:10">
      <c r="B398" s="116">
        <f>Bond_Historical!Q399</f>
        <v>-1.598908770209486E-3</v>
      </c>
      <c r="C398" s="4"/>
      <c r="D398" s="4"/>
      <c r="E398" s="4"/>
      <c r="F398" s="4"/>
      <c r="G398" s="4"/>
      <c r="H398" s="4"/>
      <c r="I398" s="4"/>
      <c r="J398" s="4"/>
    </row>
    <row r="399" spans="2:10">
      <c r="B399" s="116">
        <f>Bond_Historical!Q400</f>
        <v>5.7493959243861401E-4</v>
      </c>
      <c r="C399" s="4"/>
      <c r="D399" s="4"/>
      <c r="E399" s="4"/>
      <c r="F399" s="4"/>
      <c r="G399" s="4"/>
      <c r="H399" s="4"/>
      <c r="I399" s="4"/>
      <c r="J399" s="4"/>
    </row>
    <row r="400" spans="2:10">
      <c r="B400" s="116">
        <f>Bond_Historical!Q401</f>
        <v>2.3557831914803682E-3</v>
      </c>
      <c r="C400" s="4"/>
      <c r="D400" s="4"/>
      <c r="E400" s="4"/>
      <c r="F400" s="4"/>
      <c r="G400" s="4"/>
      <c r="H400" s="4"/>
      <c r="I400" s="4"/>
      <c r="J400" s="4"/>
    </row>
    <row r="401" spans="2:10">
      <c r="B401" s="116">
        <f>Bond_Historical!Q402</f>
        <v>5.0064820710179342E-4</v>
      </c>
      <c r="C401" s="4"/>
      <c r="D401" s="4"/>
      <c r="E401" s="4"/>
      <c r="F401" s="4"/>
      <c r="G401" s="4"/>
      <c r="H401" s="4"/>
      <c r="I401" s="4"/>
      <c r="J401" s="4"/>
    </row>
    <row r="402" spans="2:10">
      <c r="B402" s="116">
        <f>Bond_Historical!Q403</f>
        <v>8.5655155845959128E-4</v>
      </c>
      <c r="C402" s="4"/>
      <c r="D402" s="4"/>
      <c r="E402" s="4"/>
      <c r="F402" s="4"/>
      <c r="G402" s="4"/>
      <c r="H402" s="4"/>
      <c r="I402" s="4"/>
      <c r="J402" s="4"/>
    </row>
    <row r="403" spans="2:10">
      <c r="B403" s="116">
        <f>Bond_Historical!Q404</f>
        <v>3.6426572833666594E-4</v>
      </c>
      <c r="C403" s="4"/>
      <c r="D403" s="4"/>
      <c r="E403" s="4"/>
      <c r="F403" s="4"/>
      <c r="G403" s="4"/>
      <c r="H403" s="4"/>
      <c r="I403" s="4"/>
      <c r="J403" s="4"/>
    </row>
    <row r="404" spans="2:10">
      <c r="B404" s="116">
        <f>Bond_Historical!Q405</f>
        <v>2.6029712012607263E-3</v>
      </c>
      <c r="C404" s="4"/>
      <c r="D404" s="4"/>
      <c r="E404" s="4"/>
      <c r="F404" s="4"/>
      <c r="G404" s="4"/>
      <c r="H404" s="4"/>
      <c r="I404" s="4"/>
      <c r="J404" s="4"/>
    </row>
    <row r="405" spans="2:10">
      <c r="B405" s="116">
        <f>Bond_Historical!Q406</f>
        <v>-1.4136138523259754E-3</v>
      </c>
      <c r="C405" s="4"/>
      <c r="D405" s="4"/>
      <c r="E405" s="4"/>
      <c r="F405" s="4"/>
      <c r="G405" s="4"/>
      <c r="H405" s="4"/>
      <c r="I405" s="4"/>
      <c r="J405" s="4"/>
    </row>
    <row r="406" spans="2:10">
      <c r="B406" s="116">
        <f>Bond_Historical!Q407</f>
        <v>2.2582235032617172E-3</v>
      </c>
      <c r="C406" s="4"/>
      <c r="D406" s="4"/>
      <c r="E406" s="4"/>
      <c r="F406" s="4"/>
      <c r="G406" s="4"/>
      <c r="H406" s="4"/>
      <c r="I406" s="4"/>
      <c r="J406" s="4"/>
    </row>
    <row r="407" spans="2:10">
      <c r="B407" s="116">
        <f>Bond_Historical!Q408</f>
        <v>-1.7064604617433919E-3</v>
      </c>
      <c r="C407" s="4"/>
      <c r="D407" s="4"/>
      <c r="E407" s="4"/>
      <c r="F407" s="4"/>
      <c r="G407" s="4"/>
      <c r="H407" s="4"/>
      <c r="I407" s="4"/>
      <c r="J407" s="4"/>
    </row>
    <row r="408" spans="2:10">
      <c r="B408" s="116">
        <f>Bond_Historical!Q409</f>
        <v>-1.1872183317194636E-3</v>
      </c>
      <c r="C408" s="4"/>
      <c r="D408" s="4"/>
      <c r="E408" s="4"/>
      <c r="F408" s="4"/>
      <c r="G408" s="4"/>
      <c r="H408" s="4"/>
      <c r="I408" s="4"/>
      <c r="J408" s="4"/>
    </row>
    <row r="409" spans="2:10">
      <c r="B409" s="116">
        <f>Bond_Historical!Q410</f>
        <v>-4.0049965204643637E-3</v>
      </c>
      <c r="C409" s="4"/>
      <c r="D409" s="4"/>
      <c r="E409" s="4"/>
      <c r="F409" s="4"/>
      <c r="G409" s="4"/>
      <c r="H409" s="4"/>
      <c r="I409" s="4"/>
      <c r="J409" s="4"/>
    </row>
    <row r="410" spans="2:10">
      <c r="B410" s="116">
        <f>Bond_Historical!Q411</f>
        <v>-1.8773416534510947E-3</v>
      </c>
      <c r="C410" s="4"/>
      <c r="D410" s="4"/>
      <c r="E410" s="4"/>
      <c r="F410" s="4"/>
      <c r="G410" s="4"/>
      <c r="H410" s="4"/>
      <c r="I410" s="4"/>
      <c r="J410" s="4"/>
    </row>
    <row r="411" spans="2:10">
      <c r="B411" s="116">
        <f>Bond_Historical!Q412</f>
        <v>-4.7769588262261175E-3</v>
      </c>
      <c r="C411" s="4"/>
      <c r="D411" s="4"/>
      <c r="E411" s="4"/>
      <c r="F411" s="4"/>
      <c r="G411" s="4"/>
      <c r="H411" s="4"/>
      <c r="I411" s="4"/>
      <c r="J411" s="4"/>
    </row>
    <row r="412" spans="2:10">
      <c r="B412" s="116">
        <f>Bond_Historical!Q413</f>
        <v>-1.9894635975383538E-3</v>
      </c>
      <c r="C412" s="4"/>
      <c r="D412" s="4"/>
      <c r="E412" s="4"/>
      <c r="F412" s="4"/>
      <c r="G412" s="4"/>
      <c r="H412" s="4"/>
      <c r="I412" s="4"/>
      <c r="J412" s="4"/>
    </row>
    <row r="413" spans="2:10">
      <c r="B413" s="116">
        <f>Bond_Historical!Q414</f>
        <v>1.2374007314461402E-3</v>
      </c>
      <c r="C413" s="4"/>
      <c r="D413" s="4"/>
      <c r="E413" s="4"/>
      <c r="F413" s="4"/>
      <c r="G413" s="4"/>
      <c r="H413" s="4"/>
      <c r="I413" s="4"/>
      <c r="J413" s="4"/>
    </row>
    <row r="414" spans="2:10">
      <c r="B414" s="116">
        <f>Bond_Historical!Q415</f>
        <v>1.8440316069244468E-3</v>
      </c>
      <c r="C414" s="4"/>
      <c r="D414" s="4"/>
      <c r="E414" s="4"/>
      <c r="F414" s="4"/>
      <c r="G414" s="4"/>
      <c r="H414" s="4"/>
      <c r="I414" s="4"/>
      <c r="J414" s="4"/>
    </row>
    <row r="415" spans="2:10">
      <c r="B415" s="116">
        <f>Bond_Historical!Q416</f>
        <v>-1.8067668110065399E-3</v>
      </c>
      <c r="C415" s="4"/>
      <c r="D415" s="4"/>
      <c r="E415" s="4"/>
      <c r="F415" s="4"/>
      <c r="G415" s="4"/>
      <c r="H415" s="4"/>
      <c r="I415" s="4"/>
      <c r="J415" s="4"/>
    </row>
    <row r="416" spans="2:10">
      <c r="B416" s="116">
        <f>Bond_Historical!Q417</f>
        <v>1.7533288570005762E-3</v>
      </c>
      <c r="C416" s="4"/>
      <c r="D416" s="4"/>
      <c r="E416" s="4"/>
      <c r="F416" s="4"/>
      <c r="G416" s="4"/>
      <c r="H416" s="4"/>
      <c r="I416" s="4"/>
      <c r="J416" s="4"/>
    </row>
    <row r="417" spans="2:10">
      <c r="B417" s="116">
        <f>Bond_Historical!Q418</f>
        <v>1.4903392558148663E-3</v>
      </c>
      <c r="C417" s="4"/>
      <c r="D417" s="4"/>
      <c r="E417" s="4"/>
      <c r="F417" s="4"/>
      <c r="G417" s="4"/>
      <c r="H417" s="4"/>
      <c r="I417" s="4"/>
      <c r="J417" s="4"/>
    </row>
    <row r="418" spans="2:10">
      <c r="B418" s="116">
        <f>Bond_Historical!Q419</f>
        <v>-6.1733394905946217E-4</v>
      </c>
      <c r="C418" s="4"/>
      <c r="D418" s="4"/>
      <c r="E418" s="4"/>
      <c r="F418" s="4"/>
      <c r="G418" s="4"/>
      <c r="H418" s="4"/>
      <c r="I418" s="4"/>
      <c r="J418" s="4"/>
    </row>
    <row r="419" spans="2:10">
      <c r="B419" s="116">
        <f>Bond_Historical!Q420</f>
        <v>-2.6691380835670141E-3</v>
      </c>
      <c r="C419" s="4"/>
      <c r="D419" s="4"/>
      <c r="E419" s="4"/>
      <c r="F419" s="4"/>
      <c r="G419" s="4"/>
      <c r="H419" s="4"/>
      <c r="I419" s="4"/>
      <c r="J419" s="4"/>
    </row>
    <row r="420" spans="2:10">
      <c r="B420" s="116">
        <f>Bond_Historical!Q421</f>
        <v>-1.4357255508411822E-4</v>
      </c>
      <c r="C420" s="4"/>
      <c r="D420" s="4"/>
      <c r="E420" s="4"/>
      <c r="F420" s="4"/>
      <c r="G420" s="4"/>
      <c r="H420" s="4"/>
      <c r="I420" s="4"/>
      <c r="J420" s="4"/>
    </row>
    <row r="421" spans="2:10">
      <c r="B421" s="116">
        <f>Bond_Historical!Q422</f>
        <v>-4.7992240075134945E-3</v>
      </c>
      <c r="C421" s="4"/>
      <c r="D421" s="4"/>
      <c r="E421" s="4"/>
      <c r="F421" s="4"/>
      <c r="G421" s="4"/>
      <c r="H421" s="4"/>
      <c r="I421" s="4"/>
      <c r="J421" s="4"/>
    </row>
    <row r="422" spans="2:10">
      <c r="B422" s="116">
        <f>Bond_Historical!Q423</f>
        <v>1.6202252778080338E-3</v>
      </c>
      <c r="C422" s="4"/>
      <c r="D422" s="4"/>
      <c r="E422" s="4"/>
      <c r="F422" s="4"/>
      <c r="G422" s="4"/>
      <c r="H422" s="4"/>
      <c r="I422" s="4"/>
      <c r="J422" s="4"/>
    </row>
    <row r="423" spans="2:10">
      <c r="B423" s="116">
        <f>Bond_Historical!Q424</f>
        <v>2.5645214046716141E-3</v>
      </c>
      <c r="C423" s="4"/>
      <c r="D423" s="4"/>
      <c r="E423" s="4"/>
      <c r="F423" s="4"/>
      <c r="G423" s="4"/>
      <c r="H423" s="4"/>
      <c r="I423" s="4"/>
      <c r="J423" s="4"/>
    </row>
    <row r="424" spans="2:10">
      <c r="B424" s="116">
        <f>Bond_Historical!Q425</f>
        <v>3.6205010780472348E-3</v>
      </c>
      <c r="C424" s="4"/>
      <c r="D424" s="4"/>
      <c r="E424" s="4"/>
      <c r="F424" s="4"/>
      <c r="G424" s="4"/>
      <c r="H424" s="4"/>
      <c r="I424" s="4"/>
      <c r="J424" s="4"/>
    </row>
    <row r="425" spans="2:10">
      <c r="B425" s="116">
        <f>Bond_Historical!Q426</f>
        <v>2.2968607942301807E-3</v>
      </c>
      <c r="C425" s="4"/>
      <c r="D425" s="4"/>
      <c r="E425" s="4"/>
      <c r="F425" s="4"/>
      <c r="G425" s="4"/>
      <c r="H425" s="4"/>
      <c r="I425" s="4"/>
      <c r="J425" s="4"/>
    </row>
    <row r="426" spans="2:10">
      <c r="B426" s="116">
        <f>Bond_Historical!Q427</f>
        <v>-6.0724864401542737E-4</v>
      </c>
      <c r="C426" s="4"/>
      <c r="D426" s="4"/>
      <c r="E426" s="4"/>
      <c r="F426" s="4"/>
      <c r="G426" s="4"/>
      <c r="H426" s="4"/>
      <c r="I426" s="4"/>
      <c r="J426" s="4"/>
    </row>
    <row r="427" spans="2:10">
      <c r="B427" s="116">
        <f>Bond_Historical!Q428</f>
        <v>-6.3506900305683161E-3</v>
      </c>
      <c r="C427" s="4"/>
      <c r="D427" s="4"/>
      <c r="E427" s="4"/>
      <c r="F427" s="4"/>
      <c r="G427" s="4"/>
      <c r="H427" s="4"/>
      <c r="I427" s="4"/>
      <c r="J427" s="4"/>
    </row>
    <row r="428" spans="2:10">
      <c r="B428" s="116">
        <f>Bond_Historical!Q429</f>
        <v>1.0694084838734131E-3</v>
      </c>
      <c r="C428" s="4"/>
      <c r="D428" s="4"/>
      <c r="E428" s="4"/>
      <c r="F428" s="4"/>
      <c r="G428" s="4"/>
      <c r="H428" s="4"/>
      <c r="I428" s="4"/>
      <c r="J428" s="4"/>
    </row>
    <row r="429" spans="2:10">
      <c r="B429" s="116">
        <f>Bond_Historical!Q430</f>
        <v>7.1456608686603225E-5</v>
      </c>
      <c r="C429" s="4"/>
      <c r="D429" s="4"/>
      <c r="E429" s="4"/>
      <c r="F429" s="4"/>
      <c r="G429" s="4"/>
      <c r="H429" s="4"/>
      <c r="I429" s="4"/>
      <c r="J429" s="4"/>
    </row>
    <row r="430" spans="2:10">
      <c r="B430" s="116">
        <f>Bond_Historical!Q431</f>
        <v>5.8915987276767542E-4</v>
      </c>
      <c r="C430" s="4"/>
      <c r="D430" s="4"/>
      <c r="E430" s="4"/>
      <c r="F430" s="4"/>
      <c r="G430" s="4"/>
      <c r="H430" s="4"/>
      <c r="I430" s="4"/>
      <c r="J430" s="4"/>
    </row>
    <row r="431" spans="2:10">
      <c r="B431" s="116">
        <f>Bond_Historical!Q432</f>
        <v>7.1619843045470533E-4</v>
      </c>
      <c r="C431" s="4"/>
      <c r="D431" s="4"/>
      <c r="E431" s="4"/>
      <c r="F431" s="4"/>
      <c r="G431" s="4"/>
      <c r="H431" s="4"/>
      <c r="I431" s="4"/>
      <c r="J431" s="4"/>
    </row>
    <row r="432" spans="2:10">
      <c r="B432" s="116">
        <f>Bond_Historical!Q433</f>
        <v>7.2337691316524803E-4</v>
      </c>
      <c r="C432" s="4"/>
      <c r="D432" s="4"/>
      <c r="E432" s="4"/>
      <c r="F432" s="4"/>
      <c r="G432" s="4"/>
      <c r="H432" s="4"/>
      <c r="I432" s="4"/>
      <c r="J432" s="4"/>
    </row>
    <row r="433" spans="2:10">
      <c r="B433" s="116">
        <f>Bond_Historical!Q434</f>
        <v>4.3224672228724299E-4</v>
      </c>
      <c r="C433" s="4"/>
      <c r="D433" s="4"/>
      <c r="E433" s="4"/>
      <c r="F433" s="4"/>
      <c r="G433" s="4"/>
      <c r="H433" s="4"/>
      <c r="I433" s="4"/>
      <c r="J433" s="4"/>
    </row>
    <row r="434" spans="2:10">
      <c r="B434" s="116">
        <f>Bond_Historical!Q435</f>
        <v>-1.5522928599043788E-4</v>
      </c>
      <c r="C434" s="4"/>
      <c r="D434" s="4"/>
      <c r="E434" s="4"/>
      <c r="F434" s="4"/>
      <c r="G434" s="4"/>
      <c r="H434" s="4"/>
      <c r="I434" s="4"/>
      <c r="J434" s="4"/>
    </row>
    <row r="435" spans="2:10">
      <c r="B435" s="116">
        <f>Bond_Historical!Q436</f>
        <v>2.673443579327514E-4</v>
      </c>
      <c r="C435" s="4"/>
      <c r="D435" s="4"/>
      <c r="E435" s="4"/>
      <c r="F435" s="4"/>
      <c r="G435" s="4"/>
      <c r="H435" s="4"/>
      <c r="I435" s="4"/>
      <c r="J435" s="4"/>
    </row>
    <row r="436" spans="2:10">
      <c r="B436" s="116">
        <f>Bond_Historical!Q437</f>
        <v>-1.0911342046372645E-3</v>
      </c>
      <c r="C436" s="4"/>
      <c r="D436" s="4"/>
      <c r="E436" s="4"/>
      <c r="F436" s="4"/>
      <c r="G436" s="4"/>
      <c r="H436" s="4"/>
      <c r="I436" s="4"/>
      <c r="J436" s="4"/>
    </row>
    <row r="437" spans="2:10">
      <c r="B437" s="116">
        <f>Bond_Historical!Q438</f>
        <v>-1.0418603687047916E-4</v>
      </c>
      <c r="C437" s="4"/>
      <c r="D437" s="4"/>
      <c r="E437" s="4"/>
      <c r="F437" s="4"/>
      <c r="G437" s="4"/>
      <c r="H437" s="4"/>
      <c r="I437" s="4"/>
      <c r="J437" s="4"/>
    </row>
    <row r="438" spans="2:10">
      <c r="B438" s="116">
        <f>Bond_Historical!Q439</f>
        <v>5.1373435506007245E-4</v>
      </c>
      <c r="C438" s="4"/>
      <c r="D438" s="4"/>
      <c r="E438" s="4"/>
      <c r="F438" s="4"/>
      <c r="G438" s="4"/>
      <c r="H438" s="4"/>
      <c r="I438" s="4"/>
      <c r="J438" s="4"/>
    </row>
    <row r="439" spans="2:10">
      <c r="B439" s="116">
        <f>Bond_Historical!Q440</f>
        <v>-2.9880940611231163E-3</v>
      </c>
      <c r="C439" s="4"/>
      <c r="D439" s="4"/>
      <c r="E439" s="4"/>
      <c r="F439" s="4"/>
      <c r="G439" s="4"/>
      <c r="H439" s="4"/>
      <c r="I439" s="4"/>
      <c r="J439" s="4"/>
    </row>
    <row r="440" spans="2:10">
      <c r="B440" s="116">
        <f>Bond_Historical!Q441</f>
        <v>-5.5121090968399361E-4</v>
      </c>
      <c r="C440" s="4"/>
      <c r="D440" s="4"/>
      <c r="E440" s="4"/>
      <c r="F440" s="4"/>
      <c r="G440" s="4"/>
      <c r="H440" s="4"/>
      <c r="I440" s="4"/>
      <c r="J440" s="4"/>
    </row>
    <row r="441" spans="2:10">
      <c r="B441" s="116">
        <f>Bond_Historical!Q442</f>
        <v>-1.8687594917851392E-4</v>
      </c>
      <c r="C441" s="4"/>
      <c r="D441" s="4"/>
      <c r="E441" s="4"/>
      <c r="F441" s="4"/>
      <c r="G441" s="4"/>
      <c r="H441" s="4"/>
      <c r="I441" s="4"/>
      <c r="J441" s="4"/>
    </row>
    <row r="442" spans="2:10">
      <c r="B442" s="116">
        <f>Bond_Historical!Q443</f>
        <v>1.7968435354454137E-3</v>
      </c>
      <c r="C442" s="4"/>
      <c r="D442" s="4"/>
      <c r="E442" s="4"/>
      <c r="F442" s="4"/>
      <c r="G442" s="4"/>
      <c r="H442" s="4"/>
      <c r="I442" s="4"/>
      <c r="J442" s="4"/>
    </row>
    <row r="443" spans="2:10">
      <c r="B443" s="116">
        <f>Bond_Historical!Q444</f>
        <v>-8.1168682870380216E-5</v>
      </c>
      <c r="C443" s="4"/>
      <c r="D443" s="4"/>
      <c r="E443" s="4"/>
      <c r="F443" s="4"/>
      <c r="G443" s="4"/>
      <c r="H443" s="4"/>
      <c r="I443" s="4"/>
      <c r="J443" s="4"/>
    </row>
    <row r="444" spans="2:10">
      <c r="B444" s="116">
        <f>Bond_Historical!Q445</f>
        <v>-1.1213477835536074E-3</v>
      </c>
      <c r="C444" s="4"/>
      <c r="D444" s="4"/>
      <c r="E444" s="4"/>
      <c r="F444" s="4"/>
      <c r="G444" s="4"/>
      <c r="H444" s="4"/>
      <c r="I444" s="4"/>
      <c r="J444" s="4"/>
    </row>
    <row r="445" spans="2:10">
      <c r="B445" s="116">
        <f>Bond_Historical!Q446</f>
        <v>1.2466518403063663E-3</v>
      </c>
      <c r="C445" s="4"/>
      <c r="D445" s="4"/>
      <c r="E445" s="4"/>
      <c r="F445" s="4"/>
      <c r="G445" s="4"/>
      <c r="H445" s="4"/>
      <c r="I445" s="4"/>
      <c r="J445" s="4"/>
    </row>
    <row r="446" spans="2:10">
      <c r="B446" s="116">
        <f>Bond_Historical!Q447</f>
        <v>-5.9179946452349546E-4</v>
      </c>
      <c r="C446" s="4"/>
      <c r="D446" s="4"/>
      <c r="E446" s="4"/>
      <c r="F446" s="4"/>
      <c r="G446" s="4"/>
      <c r="H446" s="4"/>
      <c r="I446" s="4"/>
      <c r="J446" s="4"/>
    </row>
    <row r="447" spans="2:10">
      <c r="B447" s="116">
        <f>Bond_Historical!Q448</f>
        <v>-3.4024852572066295E-3</v>
      </c>
      <c r="C447" s="4"/>
      <c r="D447" s="4"/>
      <c r="E447" s="4"/>
      <c r="F447" s="4"/>
      <c r="G447" s="4"/>
      <c r="H447" s="4"/>
      <c r="I447" s="4"/>
      <c r="J447" s="4"/>
    </row>
    <row r="448" spans="2:10">
      <c r="B448" s="116">
        <f>Bond_Historical!Q449</f>
        <v>3.6504645442476751E-4</v>
      </c>
      <c r="C448" s="4"/>
      <c r="D448" s="4"/>
      <c r="E448" s="4"/>
      <c r="F448" s="4"/>
      <c r="G448" s="4"/>
      <c r="H448" s="4"/>
      <c r="I448" s="4"/>
      <c r="J448" s="4"/>
    </row>
    <row r="449" spans="2:10">
      <c r="B449" s="116">
        <f>Bond_Historical!Q450</f>
        <v>-9.6884859599747773E-4</v>
      </c>
      <c r="C449" s="4"/>
      <c r="D449" s="4"/>
      <c r="E449" s="4"/>
      <c r="F449" s="4"/>
      <c r="G449" s="4"/>
      <c r="H449" s="4"/>
      <c r="I449" s="4"/>
      <c r="J449" s="4"/>
    </row>
    <row r="450" spans="2:10">
      <c r="B450" s="116">
        <f>Bond_Historical!Q451</f>
        <v>1.7955237927441113E-3</v>
      </c>
      <c r="C450" s="4"/>
      <c r="D450" s="4"/>
      <c r="E450" s="4"/>
      <c r="F450" s="4"/>
      <c r="G450" s="4"/>
      <c r="H450" s="4"/>
      <c r="I450" s="4"/>
      <c r="J450" s="4"/>
    </row>
    <row r="451" spans="2:10">
      <c r="B451" s="116">
        <f>Bond_Historical!Q452</f>
        <v>7.8054039470879064E-4</v>
      </c>
      <c r="C451" s="4"/>
      <c r="D451" s="4"/>
      <c r="E451" s="4"/>
      <c r="F451" s="4"/>
      <c r="G451" s="4"/>
      <c r="H451" s="4"/>
      <c r="I451" s="4"/>
      <c r="J451" s="4"/>
    </row>
    <row r="452" spans="2:10">
      <c r="B452" s="116">
        <f>Bond_Historical!Q453</f>
        <v>2.5193532221276719E-3</v>
      </c>
      <c r="C452" s="4"/>
      <c r="D452" s="4"/>
      <c r="E452" s="4"/>
      <c r="F452" s="4"/>
      <c r="G452" s="4"/>
      <c r="H452" s="4"/>
      <c r="I452" s="4"/>
      <c r="J452" s="4"/>
    </row>
    <row r="453" spans="2:10">
      <c r="B453" s="116">
        <f>Bond_Historical!Q454</f>
        <v>3.8705431417719491E-4</v>
      </c>
      <c r="C453" s="4"/>
      <c r="D453" s="4"/>
      <c r="E453" s="4"/>
      <c r="F453" s="4"/>
      <c r="G453" s="4"/>
      <c r="H453" s="4"/>
      <c r="I453" s="4"/>
      <c r="J453" s="4"/>
    </row>
    <row r="454" spans="2:10">
      <c r="B454" s="116">
        <f>Bond_Historical!Q455</f>
        <v>5.4315463895935744E-4</v>
      </c>
      <c r="C454" s="4"/>
      <c r="D454" s="4"/>
      <c r="E454" s="4"/>
      <c r="F454" s="4"/>
      <c r="G454" s="4"/>
      <c r="H454" s="4"/>
      <c r="I454" s="4"/>
      <c r="J454" s="4"/>
    </row>
    <row r="455" spans="2:10">
      <c r="B455" s="116">
        <f>Bond_Historical!Q456</f>
        <v>-6.4287956645158785E-4</v>
      </c>
      <c r="C455" s="4"/>
      <c r="D455" s="4"/>
      <c r="E455" s="4"/>
      <c r="F455" s="4"/>
      <c r="G455" s="4"/>
      <c r="H455" s="4"/>
      <c r="I455" s="4"/>
      <c r="J455" s="4"/>
    </row>
    <row r="456" spans="2:10">
      <c r="B456" s="116">
        <f>Bond_Historical!Q457</f>
        <v>-7.9275251442185296E-4</v>
      </c>
      <c r="C456" s="4"/>
      <c r="D456" s="4"/>
      <c r="E456" s="4"/>
      <c r="F456" s="4"/>
      <c r="G456" s="4"/>
      <c r="H456" s="4"/>
      <c r="I456" s="4"/>
      <c r="J456" s="4"/>
    </row>
    <row r="457" spans="2:10">
      <c r="B457" s="116">
        <f>Bond_Historical!Q458</f>
        <v>-1.4002969022228447E-3</v>
      </c>
      <c r="C457" s="4"/>
      <c r="D457" s="4"/>
      <c r="E457" s="4"/>
      <c r="F457" s="4"/>
      <c r="G457" s="4"/>
      <c r="H457" s="4"/>
      <c r="I457" s="4"/>
      <c r="J457" s="4"/>
    </row>
    <row r="458" spans="2:10">
      <c r="B458" s="116">
        <f>Bond_Historical!Q459</f>
        <v>-1.554594781357044E-3</v>
      </c>
      <c r="C458" s="4"/>
      <c r="D458" s="4"/>
      <c r="E458" s="4"/>
      <c r="F458" s="4"/>
      <c r="G458" s="4"/>
      <c r="H458" s="4"/>
      <c r="I458" s="4"/>
      <c r="J458" s="4"/>
    </row>
    <row r="459" spans="2:10">
      <c r="B459" s="116">
        <f>Bond_Historical!Q460</f>
        <v>-1.1908169652739733E-3</v>
      </c>
      <c r="C459" s="4"/>
      <c r="D459" s="4"/>
      <c r="E459" s="4"/>
      <c r="F459" s="4"/>
      <c r="G459" s="4"/>
      <c r="H459" s="4"/>
      <c r="I459" s="4"/>
      <c r="J459" s="4"/>
    </row>
    <row r="460" spans="2:10">
      <c r="B460" s="116">
        <f>Bond_Historical!Q461</f>
        <v>-1.9611240686147908E-3</v>
      </c>
      <c r="C460" s="4"/>
      <c r="D460" s="4"/>
      <c r="E460" s="4"/>
      <c r="F460" s="4"/>
      <c r="G460" s="4"/>
      <c r="H460" s="4"/>
      <c r="I460" s="4"/>
      <c r="J460" s="4"/>
    </row>
    <row r="461" spans="2:10">
      <c r="B461" s="116">
        <f>Bond_Historical!Q462</f>
        <v>1.5922207229272769E-3</v>
      </c>
      <c r="C461" s="4"/>
      <c r="D461" s="4"/>
      <c r="E461" s="4"/>
      <c r="F461" s="4"/>
      <c r="G461" s="4"/>
      <c r="H461" s="4"/>
      <c r="I461" s="4"/>
      <c r="J461" s="4"/>
    </row>
    <row r="462" spans="2:10">
      <c r="B462" s="116">
        <f>Bond_Historical!Q463</f>
        <v>1.6320126611584194E-3</v>
      </c>
      <c r="C462" s="4"/>
      <c r="D462" s="4"/>
      <c r="E462" s="4"/>
      <c r="F462" s="4"/>
      <c r="G462" s="4"/>
      <c r="H462" s="4"/>
      <c r="I462" s="4"/>
      <c r="J462" s="4"/>
    </row>
    <row r="463" spans="2:10">
      <c r="B463" s="116">
        <f>Bond_Historical!Q464</f>
        <v>2.6919340725047049E-3</v>
      </c>
      <c r="C463" s="4"/>
      <c r="D463" s="4"/>
      <c r="E463" s="4"/>
      <c r="F463" s="4"/>
      <c r="G463" s="4"/>
      <c r="H463" s="4"/>
      <c r="I463" s="4"/>
      <c r="J463" s="4"/>
    </row>
    <row r="464" spans="2:10">
      <c r="B464" s="116">
        <f>Bond_Historical!Q465</f>
        <v>-2.1820364149552187E-3</v>
      </c>
      <c r="C464" s="4"/>
      <c r="D464" s="4"/>
      <c r="E464" s="4"/>
      <c r="F464" s="4"/>
      <c r="G464" s="4"/>
      <c r="H464" s="4"/>
      <c r="I464" s="4"/>
      <c r="J464" s="4"/>
    </row>
    <row r="465" spans="2:10">
      <c r="B465" s="116">
        <f>Bond_Historical!Q466</f>
        <v>-2.196683320774143E-3</v>
      </c>
      <c r="C465" s="4"/>
      <c r="D465" s="4"/>
      <c r="E465" s="4"/>
      <c r="F465" s="4"/>
      <c r="G465" s="4"/>
      <c r="H465" s="4"/>
      <c r="I465" s="4"/>
      <c r="J465" s="4"/>
    </row>
    <row r="466" spans="2:10">
      <c r="B466" s="116">
        <f>Bond_Historical!Q467</f>
        <v>-3.1191525294665501E-3</v>
      </c>
      <c r="C466" s="4"/>
      <c r="D466" s="4"/>
      <c r="E466" s="4"/>
      <c r="F466" s="4"/>
      <c r="G466" s="4"/>
      <c r="H466" s="4"/>
      <c r="I466" s="4"/>
      <c r="J466" s="4"/>
    </row>
    <row r="467" spans="2:10">
      <c r="B467" s="116">
        <f>Bond_Historical!Q468</f>
        <v>2.2974896265817802E-3</v>
      </c>
      <c r="C467" s="4"/>
      <c r="D467" s="4"/>
      <c r="E467" s="4"/>
      <c r="F467" s="4"/>
      <c r="G467" s="4"/>
      <c r="H467" s="4"/>
      <c r="I467" s="4"/>
      <c r="J467" s="4"/>
    </row>
    <row r="468" spans="2:10">
      <c r="B468" s="116">
        <f>Bond_Historical!Q469</f>
        <v>-7.974849137349911E-5</v>
      </c>
      <c r="C468" s="4"/>
      <c r="D468" s="4"/>
      <c r="E468" s="4"/>
      <c r="F468" s="4"/>
      <c r="G468" s="4"/>
      <c r="H468" s="4"/>
      <c r="I468" s="4"/>
      <c r="J468" s="4"/>
    </row>
    <row r="469" spans="2:10">
      <c r="B469" s="116">
        <f>Bond_Historical!Q470</f>
        <v>8.5541642777795749E-3</v>
      </c>
      <c r="C469" s="4"/>
      <c r="D469" s="4"/>
      <c r="E469" s="4"/>
      <c r="F469" s="4"/>
      <c r="G469" s="4"/>
      <c r="H469" s="4"/>
      <c r="I469" s="4"/>
      <c r="J469" s="4"/>
    </row>
    <row r="470" spans="2:10">
      <c r="B470" s="116">
        <f>Bond_Historical!Q471</f>
        <v>1.9409334602433297E-3</v>
      </c>
      <c r="C470" s="4"/>
      <c r="D470" s="4"/>
      <c r="E470" s="4"/>
      <c r="F470" s="4"/>
      <c r="G470" s="4"/>
      <c r="H470" s="4"/>
      <c r="I470" s="4"/>
      <c r="J470" s="4"/>
    </row>
    <row r="471" spans="2:10">
      <c r="B471" s="116">
        <f>Bond_Historical!Q472</f>
        <v>-2.4254802932115252E-3</v>
      </c>
      <c r="C471" s="4"/>
      <c r="D471" s="4"/>
      <c r="E471" s="4"/>
      <c r="F471" s="4"/>
      <c r="G471" s="4"/>
      <c r="H471" s="4"/>
      <c r="I471" s="4"/>
      <c r="J471" s="4"/>
    </row>
    <row r="472" spans="2:10">
      <c r="B472" s="116">
        <f>Bond_Historical!Q473</f>
        <v>-5.4945393395018881E-3</v>
      </c>
      <c r="C472" s="4"/>
      <c r="D472" s="4"/>
      <c r="E472" s="4"/>
      <c r="F472" s="4"/>
      <c r="G472" s="4"/>
      <c r="H472" s="4"/>
      <c r="I472" s="4"/>
      <c r="J472" s="4"/>
    </row>
    <row r="473" spans="2:10">
      <c r="B473" s="116">
        <f>Bond_Historical!Q474</f>
        <v>-1.8146248455476791E-3</v>
      </c>
      <c r="C473" s="4"/>
      <c r="D473" s="4"/>
      <c r="E473" s="4"/>
      <c r="F473" s="4"/>
      <c r="G473" s="4"/>
      <c r="H473" s="4"/>
      <c r="I473" s="4"/>
      <c r="J473" s="4"/>
    </row>
    <row r="474" spans="2:10">
      <c r="B474" s="116">
        <f>Bond_Historical!Q475</f>
        <v>1.0311614159743783E-3</v>
      </c>
      <c r="C474" s="4"/>
      <c r="D474" s="4"/>
      <c r="E474" s="4"/>
      <c r="F474" s="4"/>
      <c r="G474" s="4"/>
      <c r="H474" s="4"/>
      <c r="I474" s="4"/>
      <c r="J474" s="4"/>
    </row>
    <row r="475" spans="2:10">
      <c r="B475" s="116">
        <f>Bond_Historical!Q476</f>
        <v>3.8333752723261776E-3</v>
      </c>
      <c r="C475" s="4"/>
      <c r="D475" s="4"/>
      <c r="E475" s="4"/>
      <c r="F475" s="4"/>
      <c r="G475" s="4"/>
      <c r="H475" s="4"/>
      <c r="I475" s="4"/>
      <c r="J475" s="4"/>
    </row>
    <row r="476" spans="2:10">
      <c r="B476" s="116">
        <f>Bond_Historical!Q477</f>
        <v>5.1678729051827404E-4</v>
      </c>
      <c r="C476" s="4"/>
      <c r="D476" s="4"/>
      <c r="E476" s="4"/>
      <c r="F476" s="4"/>
      <c r="G476" s="4"/>
      <c r="H476" s="4"/>
      <c r="I476" s="4"/>
      <c r="J476" s="4"/>
    </row>
    <row r="477" spans="2:10">
      <c r="B477" s="116">
        <f>Bond_Historical!Q478</f>
        <v>9.1999074410218241E-4</v>
      </c>
      <c r="C477" s="4"/>
      <c r="D477" s="4"/>
      <c r="E477" s="4"/>
      <c r="F477" s="4"/>
      <c r="G477" s="4"/>
      <c r="H477" s="4"/>
      <c r="I477" s="4"/>
      <c r="J477" s="4"/>
    </row>
    <row r="478" spans="2:10">
      <c r="B478" s="116">
        <f>Bond_Historical!Q479</f>
        <v>2.3340384011893635E-3</v>
      </c>
      <c r="C478" s="4"/>
      <c r="D478" s="4"/>
      <c r="E478" s="4"/>
      <c r="F478" s="4"/>
      <c r="G478" s="4"/>
      <c r="H478" s="4"/>
      <c r="I478" s="4"/>
      <c r="J478" s="4"/>
    </row>
    <row r="479" spans="2:10">
      <c r="B479" s="116">
        <f>Bond_Historical!Q480</f>
        <v>1.0717711493810778E-3</v>
      </c>
      <c r="C479" s="4"/>
      <c r="D479" s="4"/>
      <c r="E479" s="4"/>
      <c r="F479" s="4"/>
      <c r="G479" s="4"/>
      <c r="H479" s="4"/>
      <c r="I479" s="4"/>
      <c r="J479" s="4"/>
    </row>
    <row r="480" spans="2:10">
      <c r="B480" s="116">
        <f>Bond_Historical!Q481</f>
        <v>2.9221761339376581E-3</v>
      </c>
      <c r="C480" s="4"/>
      <c r="D480" s="4"/>
      <c r="E480" s="4"/>
      <c r="F480" s="4"/>
      <c r="G480" s="4"/>
      <c r="H480" s="4"/>
      <c r="I480" s="4"/>
      <c r="J480" s="4"/>
    </row>
    <row r="481" spans="2:10">
      <c r="B481" s="116">
        <f>Bond_Historical!Q482</f>
        <v>7.7272093776256613E-4</v>
      </c>
      <c r="C481" s="4"/>
      <c r="D481" s="4"/>
      <c r="E481" s="4"/>
      <c r="F481" s="4"/>
      <c r="G481" s="4"/>
      <c r="H481" s="4"/>
      <c r="I481" s="4"/>
      <c r="J481" s="4"/>
    </row>
    <row r="482" spans="2:10">
      <c r="B482" s="116">
        <f>Bond_Historical!Q483</f>
        <v>1.1020264860995554E-4</v>
      </c>
      <c r="C482" s="4"/>
      <c r="D482" s="4"/>
      <c r="E482" s="4"/>
      <c r="F482" s="4"/>
      <c r="G482" s="4"/>
      <c r="H482" s="4"/>
      <c r="I482" s="4"/>
      <c r="J482" s="4"/>
    </row>
    <row r="483" spans="2:10">
      <c r="B483" s="116">
        <f>Bond_Historical!Q484</f>
        <v>-1.650701589710419E-3</v>
      </c>
      <c r="C483" s="4"/>
      <c r="D483" s="4"/>
      <c r="E483" s="4"/>
      <c r="F483" s="4"/>
      <c r="G483" s="4"/>
      <c r="H483" s="4"/>
      <c r="I483" s="4"/>
      <c r="J483" s="4"/>
    </row>
    <row r="484" spans="2:10">
      <c r="B484" s="116">
        <f>Bond_Historical!Q485</f>
        <v>9.0231216239688777E-5</v>
      </c>
      <c r="C484" s="4"/>
      <c r="D484" s="4"/>
      <c r="E484" s="4"/>
      <c r="F484" s="4"/>
      <c r="G484" s="4"/>
      <c r="H484" s="4"/>
      <c r="I484" s="4"/>
      <c r="J484" s="4"/>
    </row>
    <row r="485" spans="2:10">
      <c r="B485" s="116">
        <f>Bond_Historical!Q486</f>
        <v>2.32711452936848E-3</v>
      </c>
      <c r="C485" s="4"/>
      <c r="D485" s="4"/>
      <c r="E485" s="4"/>
      <c r="F485" s="4"/>
      <c r="G485" s="4"/>
      <c r="H485" s="4"/>
      <c r="I485" s="4"/>
      <c r="J485" s="4"/>
    </row>
    <row r="486" spans="2:10">
      <c r="B486" s="116">
        <f>Bond_Historical!Q487</f>
        <v>1.6767675867589596E-3</v>
      </c>
      <c r="C486" s="4"/>
      <c r="D486" s="4"/>
      <c r="E486" s="4"/>
      <c r="F486" s="4"/>
      <c r="G486" s="4"/>
      <c r="H486" s="4"/>
      <c r="I486" s="4"/>
      <c r="J486" s="4"/>
    </row>
    <row r="487" spans="2:10">
      <c r="B487" s="116">
        <f>Bond_Historical!Q488</f>
        <v>-3.4388587090359059E-3</v>
      </c>
      <c r="C487" s="4"/>
      <c r="D487" s="4"/>
      <c r="E487" s="4"/>
      <c r="F487" s="4"/>
      <c r="G487" s="4"/>
      <c r="H487" s="4"/>
      <c r="I487" s="4"/>
      <c r="J487" s="4"/>
    </row>
    <row r="488" spans="2:10">
      <c r="B488" s="116">
        <f>Bond_Historical!Q489</f>
        <v>-1.7552774931373523E-3</v>
      </c>
      <c r="C488" s="4"/>
      <c r="D488" s="4"/>
      <c r="E488" s="4"/>
      <c r="F488" s="4"/>
      <c r="G488" s="4"/>
      <c r="H488" s="4"/>
      <c r="I488" s="4"/>
      <c r="J488" s="4"/>
    </row>
    <row r="489" spans="2:10">
      <c r="B489" s="116">
        <f>Bond_Historical!Q490</f>
        <v>2.6964908959244407E-3</v>
      </c>
      <c r="C489" s="4"/>
      <c r="D489" s="4"/>
      <c r="E489" s="4"/>
      <c r="F489" s="4"/>
      <c r="G489" s="4"/>
      <c r="H489" s="4"/>
      <c r="I489" s="4"/>
      <c r="J489" s="4"/>
    </row>
    <row r="490" spans="2:10">
      <c r="B490" s="116">
        <f>Bond_Historical!Q491</f>
        <v>-3.4768189434238876E-3</v>
      </c>
      <c r="C490" s="4"/>
      <c r="D490" s="4"/>
      <c r="E490" s="4"/>
      <c r="F490" s="4"/>
      <c r="G490" s="4"/>
      <c r="H490" s="4"/>
      <c r="I490" s="4"/>
      <c r="J490" s="4"/>
    </row>
    <row r="491" spans="2:10">
      <c r="B491" s="116">
        <f>Bond_Historical!Q492</f>
        <v>1.5582056631373022E-3</v>
      </c>
      <c r="C491" s="4"/>
      <c r="D491" s="4"/>
      <c r="E491" s="4"/>
      <c r="F491" s="4"/>
      <c r="G491" s="4"/>
      <c r="H491" s="4"/>
      <c r="I491" s="4"/>
      <c r="J491" s="4"/>
    </row>
    <row r="492" spans="2:10">
      <c r="B492" s="116">
        <f>Bond_Historical!Q493</f>
        <v>1.8803600081630556E-4</v>
      </c>
      <c r="C492" s="4"/>
      <c r="D492" s="4"/>
      <c r="E492" s="4"/>
      <c r="F492" s="4"/>
      <c r="G492" s="4"/>
      <c r="H492" s="4"/>
      <c r="I492" s="4"/>
      <c r="J492" s="4"/>
    </row>
    <row r="493" spans="2:10">
      <c r="B493" s="116">
        <f>Bond_Historical!Q494</f>
        <v>-1.9644634720776969E-3</v>
      </c>
      <c r="C493" s="4"/>
      <c r="D493" s="4"/>
      <c r="E493" s="4"/>
      <c r="F493" s="4"/>
      <c r="G493" s="4"/>
      <c r="H493" s="4"/>
      <c r="I493" s="4"/>
      <c r="J493" s="4"/>
    </row>
    <row r="494" spans="2:10">
      <c r="B494" s="116">
        <f>Bond_Historical!Q495</f>
        <v>2.8398707729525323E-3</v>
      </c>
      <c r="C494" s="4"/>
      <c r="D494" s="4"/>
      <c r="E494" s="4"/>
      <c r="F494" s="4"/>
      <c r="G494" s="4"/>
      <c r="H494" s="4"/>
      <c r="I494" s="4"/>
      <c r="J494" s="4"/>
    </row>
    <row r="495" spans="2:10">
      <c r="B495" s="116">
        <f>Bond_Historical!Q496</f>
        <v>1.2391023069950786E-3</v>
      </c>
      <c r="C495" s="4"/>
      <c r="D495" s="4"/>
      <c r="E495" s="4"/>
      <c r="F495" s="4"/>
      <c r="G495" s="4"/>
      <c r="H495" s="4"/>
      <c r="I495" s="4"/>
      <c r="J495" s="4"/>
    </row>
    <row r="496" spans="2:10">
      <c r="B496" s="116">
        <f>Bond_Historical!Q497</f>
        <v>-6.0842162553028452E-4</v>
      </c>
      <c r="C496" s="4"/>
      <c r="D496" s="4"/>
      <c r="E496" s="4"/>
      <c r="F496" s="4"/>
      <c r="G496" s="4"/>
      <c r="H496" s="4"/>
      <c r="I496" s="4"/>
      <c r="J496" s="4"/>
    </row>
    <row r="497" spans="2:10">
      <c r="B497" s="116">
        <f>Bond_Historical!Q498</f>
        <v>7.7507041849304978E-4</v>
      </c>
      <c r="C497" s="4"/>
      <c r="D497" s="4"/>
      <c r="E497" s="4"/>
      <c r="F497" s="4"/>
      <c r="G497" s="4"/>
      <c r="H497" s="4"/>
      <c r="I497" s="4"/>
      <c r="J497" s="4"/>
    </row>
    <row r="498" spans="2:10">
      <c r="B498" s="116">
        <f>Bond_Historical!Q499</f>
        <v>-6.3152556147948961E-4</v>
      </c>
      <c r="C498" s="4"/>
      <c r="D498" s="4"/>
      <c r="E498" s="4"/>
      <c r="F498" s="4"/>
      <c r="G498" s="4"/>
      <c r="H498" s="4"/>
      <c r="I498" s="4"/>
      <c r="J498" s="4"/>
    </row>
    <row r="499" spans="2:10">
      <c r="B499" s="116">
        <f>Bond_Historical!Q500</f>
        <v>1.7822192220356319E-4</v>
      </c>
      <c r="C499" s="4"/>
      <c r="D499" s="4"/>
      <c r="E499" s="4"/>
      <c r="F499" s="4"/>
      <c r="G499" s="4"/>
      <c r="H499" s="4"/>
      <c r="I499" s="4"/>
      <c r="J499" s="4"/>
    </row>
    <row r="500" spans="2:10">
      <c r="B500" s="116">
        <f>Bond_Historical!Q501</f>
        <v>-4.5881251907567395E-4</v>
      </c>
      <c r="C500" s="4"/>
      <c r="D500" s="4"/>
      <c r="E500" s="4"/>
      <c r="F500" s="4"/>
      <c r="G500" s="4"/>
      <c r="H500" s="4"/>
      <c r="I500" s="4"/>
      <c r="J500" s="4"/>
    </row>
    <row r="501" spans="2:10">
      <c r="B501" s="116">
        <f>Bond_Historical!Q502</f>
        <v>-1.0593395024680014E-4</v>
      </c>
      <c r="C501" s="4"/>
      <c r="D501" s="4"/>
      <c r="E501" s="4"/>
      <c r="F501" s="4"/>
      <c r="G501" s="4"/>
      <c r="H501" s="4"/>
      <c r="I501" s="4"/>
      <c r="J501" s="4"/>
    </row>
    <row r="502" spans="2:10">
      <c r="B502" s="116">
        <f>Bond_Historical!Q503</f>
        <v>1.6427158616194673E-3</v>
      </c>
      <c r="C502" s="4"/>
      <c r="D502" s="4"/>
      <c r="E502" s="4"/>
      <c r="F502" s="4"/>
      <c r="G502" s="4"/>
      <c r="H502" s="4"/>
      <c r="I502" s="4"/>
      <c r="J502" s="4"/>
    </row>
    <row r="503" spans="2:10">
      <c r="B503" s="116">
        <f>Bond_Historical!Q504</f>
        <v>-4.6284315101489953E-4</v>
      </c>
      <c r="C503" s="4"/>
      <c r="D503" s="4"/>
      <c r="E503" s="4"/>
      <c r="F503" s="4"/>
      <c r="G503" s="4"/>
      <c r="H503" s="4"/>
      <c r="I503" s="4"/>
      <c r="J503" s="4"/>
    </row>
    <row r="504" spans="2:10">
      <c r="B504" s="116">
        <f>Bond_Historical!Q505</f>
        <v>1.6433403582931029E-3</v>
      </c>
      <c r="C504" s="4"/>
      <c r="D504" s="4"/>
      <c r="E504" s="4"/>
      <c r="F504" s="4"/>
      <c r="G504" s="4"/>
      <c r="H504" s="4"/>
      <c r="I504" s="4"/>
      <c r="J504" s="4"/>
    </row>
    <row r="505" spans="2:10">
      <c r="B505" s="116">
        <f>Bond_Historical!Q506</f>
        <v>3.3445184261091858E-4</v>
      </c>
      <c r="C505" s="4"/>
      <c r="D505" s="4"/>
      <c r="E505" s="4"/>
      <c r="F505" s="4"/>
      <c r="G505" s="4"/>
      <c r="H505" s="4"/>
      <c r="I505" s="4"/>
      <c r="J505" s="4"/>
    </row>
    <row r="506" spans="2:10">
      <c r="B506" s="116">
        <f>Bond_Historical!Q507</f>
        <v>1.8683087812280453E-4</v>
      </c>
      <c r="C506" s="4"/>
      <c r="D506" s="4"/>
      <c r="E506" s="4"/>
      <c r="F506" s="4"/>
      <c r="G506" s="4"/>
      <c r="H506" s="4"/>
      <c r="I506" s="4"/>
      <c r="J506" s="4"/>
    </row>
    <row r="507" spans="2:10">
      <c r="B507" s="116">
        <f>Bond_Historical!Q508</f>
        <v>7.4106092197754247E-4</v>
      </c>
      <c r="C507" s="4"/>
      <c r="D507" s="4"/>
      <c r="E507" s="4"/>
      <c r="F507" s="4"/>
      <c r="G507" s="4"/>
      <c r="H507" s="4"/>
      <c r="I507" s="4"/>
      <c r="J507" s="4"/>
    </row>
    <row r="508" spans="2:10">
      <c r="B508" s="116">
        <f>Bond_Historical!Q509</f>
        <v>-3.1374200768087248E-4</v>
      </c>
      <c r="C508" s="4"/>
      <c r="D508" s="4"/>
      <c r="E508" s="4"/>
      <c r="F508" s="4"/>
      <c r="G508" s="4"/>
      <c r="H508" s="4"/>
      <c r="I508" s="4"/>
      <c r="J508" s="4"/>
    </row>
    <row r="509" spans="2:10">
      <c r="B509" s="116">
        <f>Bond_Historical!Q510</f>
        <v>-9.0763915740841477E-4</v>
      </c>
      <c r="C509" s="4"/>
      <c r="D509" s="4"/>
      <c r="E509" s="4"/>
      <c r="F509" s="4"/>
      <c r="G509" s="4"/>
      <c r="H509" s="4"/>
      <c r="I509" s="4"/>
      <c r="J509" s="4"/>
    </row>
    <row r="510" spans="2:10">
      <c r="B510" s="116">
        <f>Bond_Historical!Q511</f>
        <v>-1.8779656545624703E-3</v>
      </c>
      <c r="C510" s="4"/>
      <c r="D510" s="4"/>
      <c r="E510" s="4"/>
      <c r="F510" s="4"/>
      <c r="G510" s="4"/>
      <c r="H510" s="4"/>
      <c r="I510" s="4"/>
      <c r="J510" s="4"/>
    </row>
    <row r="511" spans="2:10">
      <c r="B511" s="116">
        <f>Bond_Historical!Q512</f>
        <v>-5.3671079091865571E-3</v>
      </c>
      <c r="C511" s="4"/>
      <c r="D511" s="4"/>
      <c r="E511" s="4"/>
      <c r="F511" s="4"/>
      <c r="G511" s="4"/>
      <c r="H511" s="4"/>
      <c r="I511" s="4"/>
      <c r="J511" s="4"/>
    </row>
    <row r="512" spans="2:10">
      <c r="B512" s="116">
        <f>Bond_Historical!Q513</f>
        <v>-9.6248073221134813E-4</v>
      </c>
      <c r="C512" s="4"/>
      <c r="D512" s="4"/>
      <c r="E512" s="4"/>
      <c r="F512" s="4"/>
      <c r="G512" s="4"/>
      <c r="H512" s="4"/>
      <c r="I512" s="4"/>
      <c r="J512" s="4"/>
    </row>
    <row r="513" spans="2:10">
      <c r="B513" s="116">
        <f>Bond_Historical!Q514</f>
        <v>-1.3931963518341737E-3</v>
      </c>
      <c r="C513" s="4"/>
      <c r="D513" s="4"/>
      <c r="E513" s="4"/>
      <c r="F513" s="4"/>
      <c r="G513" s="4"/>
      <c r="H513" s="4"/>
      <c r="I513" s="4"/>
      <c r="J513" s="4"/>
    </row>
    <row r="514" spans="2:10">
      <c r="B514" s="116">
        <f>Bond_Historical!Q515</f>
        <v>-2.0241562800180036E-3</v>
      </c>
      <c r="C514" s="4"/>
      <c r="D514" s="4"/>
      <c r="E514" s="4"/>
      <c r="F514" s="4"/>
      <c r="G514" s="4"/>
      <c r="H514" s="4"/>
      <c r="I514" s="4"/>
      <c r="J514" s="4"/>
    </row>
    <row r="515" spans="2:10">
      <c r="B515" s="116">
        <f>Bond_Historical!Q516</f>
        <v>8.9052411804901345E-4</v>
      </c>
      <c r="C515" s="4"/>
      <c r="D515" s="4"/>
      <c r="E515" s="4"/>
      <c r="F515" s="4"/>
      <c r="G515" s="4"/>
      <c r="H515" s="4"/>
      <c r="I515" s="4"/>
      <c r="J515" s="4"/>
    </row>
    <row r="516" spans="2:10">
      <c r="B516" s="116">
        <f>Bond_Historical!Q517</f>
        <v>3.9337966409138548E-3</v>
      </c>
      <c r="C516" s="4"/>
      <c r="D516" s="4"/>
      <c r="E516" s="4"/>
      <c r="F516" s="4"/>
      <c r="G516" s="4"/>
      <c r="H516" s="4"/>
      <c r="I516" s="4"/>
      <c r="J516" s="4"/>
    </row>
    <row r="517" spans="2:10">
      <c r="B517" s="116">
        <f>Bond_Historical!Q518</f>
        <v>-2.1870730553166804E-3</v>
      </c>
      <c r="C517" s="4"/>
      <c r="D517" s="4"/>
      <c r="E517" s="4"/>
      <c r="F517" s="4"/>
      <c r="G517" s="4"/>
      <c r="H517" s="4"/>
      <c r="I517" s="4"/>
      <c r="J517" s="4"/>
    </row>
    <row r="518" spans="2:10">
      <c r="B518" s="116">
        <f>Bond_Historical!Q519</f>
        <v>1.2204828806120181E-3</v>
      </c>
      <c r="C518" s="4"/>
      <c r="D518" s="4"/>
      <c r="E518" s="4"/>
      <c r="F518" s="4"/>
      <c r="G518" s="4"/>
      <c r="H518" s="4"/>
      <c r="I518" s="4"/>
      <c r="J518" s="4"/>
    </row>
    <row r="519" spans="2:10">
      <c r="B519" s="116">
        <f>Bond_Historical!Q520</f>
        <v>1.342183689584127E-3</v>
      </c>
      <c r="C519" s="4"/>
      <c r="D519" s="4"/>
      <c r="E519" s="4"/>
      <c r="F519" s="4"/>
      <c r="G519" s="4"/>
      <c r="H519" s="4"/>
      <c r="I519" s="4"/>
      <c r="J519" s="4"/>
    </row>
    <row r="520" spans="2:10">
      <c r="B520" s="116">
        <f>Bond_Historical!Q521</f>
        <v>1.1519385685439465E-4</v>
      </c>
      <c r="C520" s="4"/>
      <c r="D520" s="4"/>
      <c r="E520" s="4"/>
      <c r="F520" s="4"/>
      <c r="G520" s="4"/>
      <c r="H520" s="4"/>
      <c r="I520" s="4"/>
      <c r="J520" s="4"/>
    </row>
    <row r="521" spans="2:10">
      <c r="B521" s="116">
        <f>Bond_Historical!Q522</f>
        <v>-2.0420806446987427E-3</v>
      </c>
      <c r="C521" s="4"/>
      <c r="D521" s="4"/>
      <c r="E521" s="4"/>
      <c r="F521" s="4"/>
      <c r="G521" s="4"/>
      <c r="H521" s="4"/>
      <c r="I521" s="4"/>
      <c r="J521" s="4"/>
    </row>
    <row r="522" spans="2:10">
      <c r="B522" s="116">
        <f>Bond_Historical!Q523</f>
        <v>4.3128623583158008E-5</v>
      </c>
      <c r="C522" s="4"/>
      <c r="D522" s="4"/>
      <c r="E522" s="4"/>
      <c r="F522" s="4"/>
      <c r="G522" s="4"/>
      <c r="H522" s="4"/>
      <c r="I522" s="4"/>
      <c r="J522" s="4"/>
    </row>
    <row r="523" spans="2:10">
      <c r="B523" s="116">
        <f>Bond_Historical!Q524</f>
        <v>3.1248818470320443E-3</v>
      </c>
      <c r="C523" s="4"/>
      <c r="D523" s="4"/>
      <c r="E523" s="4"/>
      <c r="F523" s="4"/>
      <c r="G523" s="4"/>
      <c r="H523" s="4"/>
      <c r="I523" s="4"/>
      <c r="J523" s="4"/>
    </row>
    <row r="524" spans="2:10">
      <c r="B524" s="116">
        <f>Bond_Historical!Q525</f>
        <v>-9.7795654584946815E-5</v>
      </c>
      <c r="C524" s="4"/>
      <c r="D524" s="4"/>
      <c r="E524" s="4"/>
      <c r="F524" s="4"/>
      <c r="G524" s="4"/>
      <c r="H524" s="4"/>
      <c r="I524" s="4"/>
      <c r="J524" s="4"/>
    </row>
    <row r="525" spans="2:10">
      <c r="B525" s="116">
        <f>Bond_Historical!Q526</f>
        <v>-1.9727099345109866E-4</v>
      </c>
      <c r="C525" s="4"/>
      <c r="D525" s="4"/>
      <c r="E525" s="4"/>
      <c r="F525" s="4"/>
      <c r="G525" s="4"/>
      <c r="H525" s="4"/>
      <c r="I525" s="4"/>
      <c r="J525" s="4"/>
    </row>
    <row r="526" spans="2:10">
      <c r="B526" s="116">
        <f>Bond_Historical!Q527</f>
        <v>-1.2135780395398216E-3</v>
      </c>
      <c r="C526" s="4"/>
      <c r="D526" s="4"/>
      <c r="E526" s="4"/>
      <c r="F526" s="4"/>
      <c r="G526" s="4"/>
      <c r="H526" s="4"/>
      <c r="I526" s="4"/>
      <c r="J526" s="4"/>
    </row>
    <row r="527" spans="2:10">
      <c r="B527" s="116">
        <f>Bond_Historical!Q528</f>
        <v>-1.0763668783629464E-3</v>
      </c>
      <c r="C527" s="4"/>
      <c r="D527" s="4"/>
      <c r="E527" s="4"/>
      <c r="F527" s="4"/>
      <c r="G527" s="4"/>
      <c r="H527" s="4"/>
      <c r="I527" s="4"/>
      <c r="J527" s="4"/>
    </row>
    <row r="528" spans="2:10">
      <c r="B528" s="116">
        <f>Bond_Historical!Q529</f>
        <v>9.8269613902177101E-4</v>
      </c>
      <c r="C528" s="4"/>
      <c r="D528" s="4"/>
      <c r="E528" s="4"/>
      <c r="F528" s="4"/>
      <c r="G528" s="4"/>
      <c r="H528" s="4"/>
      <c r="I528" s="4"/>
      <c r="J528" s="4"/>
    </row>
    <row r="529" spans="2:10">
      <c r="B529" s="116">
        <f>Bond_Historical!Q530</f>
        <v>-1.6854434401219313E-3</v>
      </c>
      <c r="C529" s="4"/>
      <c r="D529" s="4"/>
      <c r="E529" s="4"/>
      <c r="F529" s="4"/>
      <c r="G529" s="4"/>
      <c r="H529" s="4"/>
      <c r="I529" s="4"/>
      <c r="J529" s="4"/>
    </row>
    <row r="530" spans="2:10">
      <c r="B530" s="116">
        <f>Bond_Historical!Q531</f>
        <v>-1.7565630901670989E-3</v>
      </c>
      <c r="C530" s="4"/>
      <c r="D530" s="4"/>
      <c r="E530" s="4"/>
      <c r="F530" s="4"/>
      <c r="G530" s="4"/>
      <c r="H530" s="4"/>
      <c r="I530" s="4"/>
      <c r="J530" s="4"/>
    </row>
    <row r="531" spans="2:10">
      <c r="B531" s="116">
        <f>Bond_Historical!Q532</f>
        <v>3.8370148943860251E-4</v>
      </c>
      <c r="C531" s="4"/>
      <c r="D531" s="4"/>
      <c r="E531" s="4"/>
      <c r="F531" s="4"/>
      <c r="G531" s="4"/>
      <c r="H531" s="4"/>
      <c r="I531" s="4"/>
      <c r="J531" s="4"/>
    </row>
    <row r="532" spans="2:10">
      <c r="B532" s="116">
        <f>Bond_Historical!Q533</f>
        <v>-1.5859975733812719E-3</v>
      </c>
      <c r="C532" s="4"/>
      <c r="D532" s="4"/>
      <c r="E532" s="4"/>
      <c r="F532" s="4"/>
      <c r="G532" s="4"/>
      <c r="H532" s="4"/>
      <c r="I532" s="4"/>
      <c r="J532" s="4"/>
    </row>
    <row r="533" spans="2:10">
      <c r="B533" s="116">
        <f>Bond_Historical!Q534</f>
        <v>1.8639394594954918E-3</v>
      </c>
      <c r="C533" s="4"/>
      <c r="D533" s="4"/>
      <c r="E533" s="4"/>
      <c r="F533" s="4"/>
      <c r="G533" s="4"/>
      <c r="H533" s="4"/>
      <c r="I533" s="4"/>
      <c r="J533" s="4"/>
    </row>
    <row r="534" spans="2:10">
      <c r="B534" s="116">
        <f>Bond_Historical!Q535</f>
        <v>-1.1325740089558652E-4</v>
      </c>
      <c r="C534" s="4"/>
      <c r="D534" s="4"/>
      <c r="E534" s="4"/>
      <c r="F534" s="4"/>
      <c r="G534" s="4"/>
      <c r="H534" s="4"/>
      <c r="I534" s="4"/>
      <c r="J534" s="4"/>
    </row>
    <row r="535" spans="2:10">
      <c r="B535" s="116">
        <f>Bond_Historical!Q536</f>
        <v>1.6575827911113937E-3</v>
      </c>
      <c r="C535" s="4"/>
      <c r="D535" s="4"/>
      <c r="E535" s="4"/>
      <c r="F535" s="4"/>
      <c r="G535" s="4"/>
      <c r="H535" s="4"/>
      <c r="I535" s="4"/>
      <c r="J535" s="4"/>
    </row>
    <row r="536" spans="2:10">
      <c r="B536" s="116">
        <f>Bond_Historical!Q537</f>
        <v>-1.5277057596298782E-3</v>
      </c>
      <c r="C536" s="4"/>
      <c r="D536" s="4"/>
      <c r="E536" s="4"/>
      <c r="F536" s="4"/>
      <c r="G536" s="4"/>
      <c r="H536" s="4"/>
      <c r="I536" s="4"/>
      <c r="J536" s="4"/>
    </row>
    <row r="537" spans="2:10">
      <c r="B537" s="116">
        <f>Bond_Historical!Q538</f>
        <v>-2.5757515486629127E-3</v>
      </c>
      <c r="C537" s="4"/>
      <c r="D537" s="4"/>
      <c r="E537" s="4"/>
      <c r="F537" s="4"/>
      <c r="G537" s="4"/>
      <c r="H537" s="4"/>
      <c r="I537" s="4"/>
      <c r="J537" s="4"/>
    </row>
    <row r="538" spans="2:10">
      <c r="B538" s="116">
        <f>Bond_Historical!Q539</f>
        <v>-5.1023634367183554E-3</v>
      </c>
      <c r="C538" s="4"/>
      <c r="D538" s="4"/>
      <c r="E538" s="4"/>
      <c r="F538" s="4"/>
      <c r="G538" s="4"/>
      <c r="H538" s="4"/>
      <c r="I538" s="4"/>
      <c r="J538" s="4"/>
    </row>
    <row r="539" spans="2:10">
      <c r="B539" s="116">
        <f>Bond_Historical!Q540</f>
        <v>2.3299905084578011E-3</v>
      </c>
      <c r="C539" s="4"/>
      <c r="D539" s="4"/>
      <c r="E539" s="4"/>
      <c r="F539" s="4"/>
      <c r="G539" s="4"/>
      <c r="H539" s="4"/>
      <c r="I539" s="4"/>
      <c r="J539" s="4"/>
    </row>
    <row r="540" spans="2:10">
      <c r="B540" s="116">
        <f>Bond_Historical!Q541</f>
        <v>-1.453951560480218E-3</v>
      </c>
      <c r="C540" s="4"/>
      <c r="D540" s="4"/>
      <c r="E540" s="4"/>
      <c r="F540" s="4"/>
      <c r="G540" s="4"/>
      <c r="H540" s="4"/>
      <c r="I540" s="4"/>
      <c r="J540" s="4"/>
    </row>
    <row r="541" spans="2:10">
      <c r="B541" s="116">
        <f>Bond_Historical!Q542</f>
        <v>-4.5609035588883694E-3</v>
      </c>
      <c r="C541" s="4"/>
      <c r="D541" s="4"/>
      <c r="E541" s="4"/>
      <c r="F541" s="4"/>
      <c r="G541" s="4"/>
      <c r="H541" s="4"/>
      <c r="I541" s="4"/>
      <c r="J541" s="4"/>
    </row>
    <row r="542" spans="2:10">
      <c r="B542" s="116">
        <f>Bond_Historical!Q543</f>
        <v>-3.8813937846834783E-3</v>
      </c>
      <c r="C542" s="4"/>
      <c r="D542" s="4"/>
      <c r="E542" s="4"/>
      <c r="F542" s="4"/>
      <c r="G542" s="4"/>
      <c r="H542" s="4"/>
      <c r="I542" s="4"/>
      <c r="J542" s="4"/>
    </row>
    <row r="543" spans="2:10">
      <c r="B543" s="116">
        <f>Bond_Historical!Q544</f>
        <v>1.8838034699351368E-4</v>
      </c>
      <c r="C543" s="4"/>
      <c r="D543" s="4"/>
      <c r="E543" s="4"/>
      <c r="F543" s="4"/>
      <c r="G543" s="4"/>
      <c r="H543" s="4"/>
      <c r="I543" s="4"/>
      <c r="J543" s="4"/>
    </row>
    <row r="544" spans="2:10">
      <c r="B544" s="116">
        <f>Bond_Historical!Q545</f>
        <v>-4.8026118093911141E-4</v>
      </c>
      <c r="C544" s="4"/>
      <c r="D544" s="4"/>
      <c r="E544" s="4"/>
      <c r="F544" s="4"/>
      <c r="G544" s="4"/>
      <c r="H544" s="4"/>
      <c r="I544" s="4"/>
      <c r="J544" s="4"/>
    </row>
    <row r="545" spans="2:10">
      <c r="B545" s="116">
        <f>Bond_Historical!Q546</f>
        <v>-1.0787000992908694E-2</v>
      </c>
      <c r="C545" s="4"/>
      <c r="D545" s="4"/>
      <c r="E545" s="4"/>
      <c r="F545" s="4"/>
      <c r="G545" s="4"/>
      <c r="H545" s="4"/>
      <c r="I545" s="4"/>
      <c r="J545" s="4"/>
    </row>
    <row r="546" spans="2:10">
      <c r="B546" s="116">
        <f>Bond_Historical!Q547</f>
        <v>9.6350042940854374E-3</v>
      </c>
      <c r="C546" s="4"/>
      <c r="D546" s="4"/>
      <c r="E546" s="4"/>
      <c r="F546" s="4"/>
      <c r="G546" s="4"/>
      <c r="H546" s="4"/>
      <c r="I546" s="4"/>
      <c r="J546" s="4"/>
    </row>
    <row r="547" spans="2:10">
      <c r="B547" s="116">
        <f>Bond_Historical!Q548</f>
        <v>-6.3892101795084109E-4</v>
      </c>
      <c r="C547" s="4"/>
      <c r="D547" s="4"/>
      <c r="E547" s="4"/>
      <c r="F547" s="4"/>
      <c r="G547" s="4"/>
      <c r="H547" s="4"/>
      <c r="I547" s="4"/>
      <c r="J547" s="4"/>
    </row>
    <row r="548" spans="2:10">
      <c r="B548" s="116">
        <f>Bond_Historical!Q549</f>
        <v>1.4522659591192077E-5</v>
      </c>
      <c r="C548" s="4"/>
      <c r="D548" s="4"/>
      <c r="E548" s="4"/>
      <c r="F548" s="4"/>
      <c r="G548" s="4"/>
      <c r="H548" s="4"/>
      <c r="I548" s="4"/>
      <c r="J548" s="4"/>
    </row>
    <row r="549" spans="2:10">
      <c r="B549" s="116">
        <f>Bond_Historical!Q550</f>
        <v>-4.2269763836589782E-3</v>
      </c>
      <c r="C549" s="4"/>
      <c r="D549" s="4"/>
      <c r="E549" s="4"/>
      <c r="F549" s="4"/>
      <c r="G549" s="4"/>
      <c r="H549" s="4"/>
      <c r="I549" s="4"/>
      <c r="J549" s="4"/>
    </row>
    <row r="550" spans="2:10">
      <c r="B550" s="116">
        <f>Bond_Historical!Q551</f>
        <v>-4.334395218092181E-3</v>
      </c>
      <c r="C550" s="4"/>
      <c r="D550" s="4"/>
      <c r="E550" s="4"/>
      <c r="F550" s="4"/>
      <c r="G550" s="4"/>
      <c r="H550" s="4"/>
      <c r="I550" s="4"/>
      <c r="J550" s="4"/>
    </row>
    <row r="551" spans="2:10">
      <c r="B551" s="116">
        <f>Bond_Historical!Q552</f>
        <v>-4.0771544820460847E-4</v>
      </c>
      <c r="C551" s="4"/>
      <c r="D551" s="4"/>
      <c r="E551" s="4"/>
      <c r="F551" s="4"/>
      <c r="G551" s="4"/>
      <c r="H551" s="4"/>
      <c r="I551" s="4"/>
      <c r="J551" s="4"/>
    </row>
    <row r="552" spans="2:10">
      <c r="B552" s="116">
        <f>Bond_Historical!Q553</f>
        <v>-5.0998828624787716E-3</v>
      </c>
      <c r="C552" s="4"/>
      <c r="D552" s="4"/>
      <c r="E552" s="4"/>
      <c r="F552" s="4"/>
      <c r="G552" s="4"/>
      <c r="H552" s="4"/>
      <c r="I552" s="4"/>
      <c r="J552" s="4"/>
    </row>
    <row r="553" spans="2:10">
      <c r="B553" s="116">
        <f>Bond_Historical!Q554</f>
        <v>4.708126938979945E-3</v>
      </c>
      <c r="C553" s="4"/>
      <c r="D553" s="4"/>
      <c r="E553" s="4"/>
      <c r="F553" s="4"/>
      <c r="G553" s="4"/>
      <c r="H553" s="4"/>
      <c r="I553" s="4"/>
      <c r="J553" s="4"/>
    </row>
    <row r="554" spans="2:10">
      <c r="B554" s="116">
        <f>Bond_Historical!Q555</f>
        <v>2.7102670330484517E-3</v>
      </c>
      <c r="C554" s="4"/>
      <c r="D554" s="4"/>
      <c r="E554" s="4"/>
      <c r="F554" s="4"/>
      <c r="G554" s="4"/>
      <c r="H554" s="4"/>
      <c r="I554" s="4"/>
      <c r="J554" s="4"/>
    </row>
    <row r="555" spans="2:10">
      <c r="B555" s="116">
        <f>Bond_Historical!Q556</f>
        <v>2.4489723411690316E-4</v>
      </c>
      <c r="C555" s="4"/>
      <c r="D555" s="4"/>
      <c r="E555" s="4"/>
      <c r="F555" s="4"/>
      <c r="G555" s="4"/>
      <c r="H555" s="4"/>
      <c r="I555" s="4"/>
      <c r="J555" s="4"/>
    </row>
    <row r="556" spans="2:10">
      <c r="B556" s="116">
        <f>Bond_Historical!Q557</f>
        <v>-7.3655065670485166E-3</v>
      </c>
      <c r="C556" s="4"/>
      <c r="D556" s="4"/>
      <c r="E556" s="4"/>
      <c r="F556" s="4"/>
      <c r="G556" s="4"/>
      <c r="H556" s="4"/>
      <c r="I556" s="4"/>
      <c r="J556" s="4"/>
    </row>
    <row r="557" spans="2:10">
      <c r="B557" s="116">
        <f>Bond_Historical!Q558</f>
        <v>2.0067845618864048E-3</v>
      </c>
      <c r="C557" s="4"/>
      <c r="D557" s="4"/>
      <c r="E557" s="4"/>
      <c r="F557" s="4"/>
      <c r="G557" s="4"/>
      <c r="H557" s="4"/>
      <c r="I557" s="4"/>
      <c r="J557" s="4"/>
    </row>
    <row r="558" spans="2:10">
      <c r="B558" s="116">
        <f>Bond_Historical!Q559</f>
        <v>-2.3253668352479092E-4</v>
      </c>
      <c r="C558" s="4"/>
      <c r="D558" s="4"/>
      <c r="E558" s="4"/>
      <c r="F558" s="4"/>
      <c r="G558" s="4"/>
      <c r="H558" s="4"/>
      <c r="I558" s="4"/>
      <c r="J558" s="4"/>
    </row>
    <row r="559" spans="2:10">
      <c r="B559" s="116">
        <f>Bond_Historical!Q560</f>
        <v>-2.2783894619771291E-4</v>
      </c>
      <c r="C559" s="4"/>
      <c r="D559" s="4"/>
      <c r="E559" s="4"/>
      <c r="F559" s="4"/>
      <c r="G559" s="4"/>
      <c r="H559" s="4"/>
      <c r="I559" s="4"/>
      <c r="J559" s="4"/>
    </row>
    <row r="560" spans="2:10">
      <c r="B560" s="116">
        <f>Bond_Historical!Q561</f>
        <v>-4.5295572869394774E-3</v>
      </c>
      <c r="C560" s="4"/>
      <c r="D560" s="4"/>
      <c r="E560" s="4"/>
      <c r="F560" s="4"/>
      <c r="G560" s="4"/>
      <c r="H560" s="4"/>
      <c r="I560" s="4"/>
      <c r="J560" s="4"/>
    </row>
    <row r="561" spans="2:10">
      <c r="B561" s="116">
        <f>Bond_Historical!Q562</f>
        <v>1.0841193208155216E-3</v>
      </c>
      <c r="C561" s="4"/>
      <c r="D561" s="4"/>
      <c r="E561" s="4"/>
      <c r="F561" s="4"/>
      <c r="G561" s="4"/>
      <c r="H561" s="4"/>
      <c r="I561" s="4"/>
      <c r="J561" s="4"/>
    </row>
    <row r="562" spans="2:10">
      <c r="B562" s="116">
        <f>Bond_Historical!Q563</f>
        <v>2.5608206917477902E-3</v>
      </c>
      <c r="C562" s="4"/>
      <c r="D562" s="4"/>
      <c r="E562" s="4"/>
      <c r="F562" s="4"/>
      <c r="G562" s="4"/>
      <c r="H562" s="4"/>
      <c r="I562" s="4"/>
      <c r="J562" s="4"/>
    </row>
    <row r="563" spans="2:10">
      <c r="B563" s="116">
        <f>Bond_Historical!Q564</f>
        <v>2.3118125920274357E-3</v>
      </c>
      <c r="C563" s="4"/>
      <c r="D563" s="4"/>
      <c r="E563" s="4"/>
      <c r="F563" s="4"/>
      <c r="G563" s="4"/>
      <c r="H563" s="4"/>
      <c r="I563" s="4"/>
      <c r="J563" s="4"/>
    </row>
    <row r="564" spans="2:10">
      <c r="B564" s="116">
        <f>Bond_Historical!Q565</f>
        <v>2.0739660775761079E-3</v>
      </c>
      <c r="C564" s="4"/>
      <c r="D564" s="4"/>
      <c r="E564" s="4"/>
      <c r="F564" s="4"/>
      <c r="G564" s="4"/>
      <c r="H564" s="4"/>
      <c r="I564" s="4"/>
      <c r="J564" s="4"/>
    </row>
    <row r="565" spans="2:10">
      <c r="B565" s="116">
        <f>Bond_Historical!Q566</f>
        <v>-7.4855849792433411E-4</v>
      </c>
      <c r="C565" s="4"/>
      <c r="D565" s="4"/>
      <c r="E565" s="4"/>
      <c r="F565" s="4"/>
      <c r="G565" s="4"/>
      <c r="H565" s="4"/>
      <c r="I565" s="4"/>
      <c r="J565" s="4"/>
    </row>
    <row r="566" spans="2:10">
      <c r="B566" s="116">
        <f>Bond_Historical!Q567</f>
        <v>-1.0676652092026996E-3</v>
      </c>
      <c r="C566" s="4"/>
      <c r="D566" s="4"/>
      <c r="E566" s="4"/>
      <c r="F566" s="4"/>
      <c r="G566" s="4"/>
      <c r="H566" s="4"/>
      <c r="I566" s="4"/>
      <c r="J566" s="4"/>
    </row>
    <row r="567" spans="2:10">
      <c r="B567" s="116">
        <f>Bond_Historical!Q568</f>
        <v>-1.9073996310998125E-3</v>
      </c>
      <c r="C567" s="4"/>
      <c r="D567" s="4"/>
      <c r="E567" s="4"/>
      <c r="F567" s="4"/>
      <c r="G567" s="4"/>
      <c r="H567" s="4"/>
      <c r="I567" s="4"/>
      <c r="J567" s="4"/>
    </row>
    <row r="568" spans="2:10">
      <c r="B568" s="116">
        <f>Bond_Historical!Q569</f>
        <v>1.4081002864339842E-3</v>
      </c>
      <c r="C568" s="4"/>
      <c r="D568" s="4"/>
      <c r="E568" s="4"/>
      <c r="F568" s="4"/>
      <c r="G568" s="4"/>
      <c r="H568" s="4"/>
      <c r="I568" s="4"/>
      <c r="J568" s="4"/>
    </row>
    <row r="569" spans="2:10">
      <c r="B569" s="116">
        <f>Bond_Historical!Q570</f>
        <v>7.1717649284253591E-4</v>
      </c>
      <c r="C569" s="4"/>
      <c r="D569" s="4"/>
      <c r="E569" s="4"/>
      <c r="F569" s="4"/>
      <c r="G569" s="4"/>
      <c r="H569" s="4"/>
      <c r="I569" s="4"/>
      <c r="J569" s="4"/>
    </row>
    <row r="570" spans="2:10">
      <c r="B570" s="116">
        <f>Bond_Historical!Q571</f>
        <v>3.8913106322014577E-3</v>
      </c>
      <c r="C570" s="4"/>
      <c r="D570" s="4"/>
      <c r="E570" s="4"/>
      <c r="F570" s="4"/>
      <c r="G570" s="4"/>
      <c r="H570" s="4"/>
      <c r="I570" s="4"/>
      <c r="J570" s="4"/>
    </row>
    <row r="571" spans="2:10">
      <c r="B571" s="116">
        <f>Bond_Historical!Q572</f>
        <v>-2.8508725764846378E-3</v>
      </c>
      <c r="C571" s="4"/>
      <c r="D571" s="4"/>
      <c r="E571" s="4"/>
      <c r="F571" s="4"/>
      <c r="G571" s="4"/>
      <c r="H571" s="4"/>
      <c r="I571" s="4"/>
      <c r="J571" s="4"/>
    </row>
    <row r="572" spans="2:10">
      <c r="B572" s="116">
        <f>Bond_Historical!Q573</f>
        <v>4.1781682175021451E-3</v>
      </c>
      <c r="C572" s="4"/>
      <c r="D572" s="4"/>
      <c r="E572" s="4"/>
      <c r="F572" s="4"/>
      <c r="G572" s="4"/>
      <c r="H572" s="4"/>
      <c r="I572" s="4"/>
      <c r="J572" s="4"/>
    </row>
    <row r="573" spans="2:10">
      <c r="B573" s="116">
        <f>Bond_Historical!Q574</f>
        <v>-1.2451528520421625E-3</v>
      </c>
      <c r="C573" s="4"/>
      <c r="D573" s="4"/>
      <c r="E573" s="4"/>
      <c r="F573" s="4"/>
      <c r="G573" s="4"/>
      <c r="H573" s="4"/>
      <c r="I573" s="4"/>
      <c r="J573" s="4"/>
    </row>
    <row r="574" spans="2:10">
      <c r="B574" s="116">
        <f>Bond_Historical!Q575</f>
        <v>2.6281620571345218E-3</v>
      </c>
      <c r="C574" s="4"/>
      <c r="D574" s="4"/>
      <c r="E574" s="4"/>
      <c r="F574" s="4"/>
      <c r="G574" s="4"/>
      <c r="H574" s="4"/>
      <c r="I574" s="4"/>
      <c r="J574" s="4"/>
    </row>
    <row r="575" spans="2:10">
      <c r="B575" s="116">
        <f>Bond_Historical!Q576</f>
        <v>-1.2617794099832919E-3</v>
      </c>
      <c r="C575" s="4"/>
      <c r="D575" s="4"/>
      <c r="E575" s="4"/>
      <c r="F575" s="4"/>
      <c r="G575" s="4"/>
      <c r="H575" s="4"/>
      <c r="I575" s="4"/>
      <c r="J575" s="4"/>
    </row>
    <row r="576" spans="2:10">
      <c r="B576" s="116">
        <f>Bond_Historical!Q577</f>
        <v>-2.7610265290616199E-4</v>
      </c>
      <c r="C576" s="4"/>
      <c r="D576" s="4"/>
      <c r="E576" s="4"/>
      <c r="F576" s="4"/>
      <c r="G576" s="4"/>
      <c r="H576" s="4"/>
      <c r="I576" s="4"/>
      <c r="J576" s="4"/>
    </row>
    <row r="577" spans="2:10">
      <c r="B577" s="116">
        <f>Bond_Historical!Q578</f>
        <v>3.0793774834993433E-3</v>
      </c>
      <c r="C577" s="4"/>
      <c r="D577" s="4"/>
      <c r="E577" s="4"/>
      <c r="F577" s="4"/>
      <c r="G577" s="4"/>
      <c r="H577" s="4"/>
      <c r="I577" s="4"/>
      <c r="J577" s="4"/>
    </row>
    <row r="578" spans="2:10">
      <c r="B578" s="116">
        <f>Bond_Historical!Q579</f>
        <v>-7.3168409959405276E-4</v>
      </c>
      <c r="C578" s="4"/>
      <c r="D578" s="4"/>
      <c r="E578" s="4"/>
      <c r="F578" s="4"/>
      <c r="G578" s="4"/>
      <c r="H578" s="4"/>
      <c r="I578" s="4"/>
      <c r="J578" s="4"/>
    </row>
    <row r="579" spans="2:10">
      <c r="B579" s="116">
        <f>Bond_Historical!Q580</f>
        <v>4.877768211786245E-3</v>
      </c>
      <c r="C579" s="4"/>
      <c r="D579" s="4"/>
      <c r="E579" s="4"/>
      <c r="F579" s="4"/>
      <c r="G579" s="4"/>
      <c r="H579" s="4"/>
      <c r="I579" s="4"/>
      <c r="J579" s="4"/>
    </row>
    <row r="580" spans="2:10">
      <c r="B580" s="116">
        <f>Bond_Historical!Q581</f>
        <v>-3.5305250777369294E-3</v>
      </c>
      <c r="C580" s="4"/>
      <c r="D580" s="4"/>
      <c r="E580" s="4"/>
      <c r="F580" s="4"/>
      <c r="G580" s="4"/>
      <c r="H580" s="4"/>
      <c r="I580" s="4"/>
      <c r="J580" s="4"/>
    </row>
    <row r="581" spans="2:10">
      <c r="B581" s="116">
        <f>Bond_Historical!Q582</f>
        <v>-1.2002475863093648E-3</v>
      </c>
      <c r="C581" s="4"/>
      <c r="D581" s="4"/>
      <c r="E581" s="4"/>
      <c r="F581" s="4"/>
      <c r="G581" s="4"/>
      <c r="H581" s="4"/>
      <c r="I581" s="4"/>
      <c r="J581" s="4"/>
    </row>
    <row r="582" spans="2:10">
      <c r="B582" s="116">
        <f>Bond_Historical!Q583</f>
        <v>1.5224195188630048E-3</v>
      </c>
      <c r="C582" s="4"/>
      <c r="D582" s="4"/>
      <c r="E582" s="4"/>
      <c r="F582" s="4"/>
      <c r="G582" s="4"/>
      <c r="H582" s="4"/>
      <c r="I582" s="4"/>
      <c r="J582" s="4"/>
    </row>
    <row r="583" spans="2:10">
      <c r="B583" s="116">
        <f>Bond_Historical!Q584</f>
        <v>1.3808929107901244E-3</v>
      </c>
      <c r="C583" s="4"/>
      <c r="D583" s="4"/>
      <c r="E583" s="4"/>
      <c r="F583" s="4"/>
      <c r="G583" s="4"/>
      <c r="H583" s="4"/>
      <c r="I583" s="4"/>
      <c r="J583" s="4"/>
    </row>
    <row r="584" spans="2:10">
      <c r="B584" s="116">
        <f>Bond_Historical!Q585</f>
        <v>8.1496501436980034E-4</v>
      </c>
      <c r="C584" s="4"/>
      <c r="D584" s="4"/>
      <c r="E584" s="4"/>
      <c r="F584" s="4"/>
      <c r="G584" s="4"/>
      <c r="H584" s="4"/>
      <c r="I584" s="4"/>
      <c r="J584" s="4"/>
    </row>
    <row r="585" spans="2:10">
      <c r="B585" s="116">
        <f>Bond_Historical!Q586</f>
        <v>1.0128253401611935E-4</v>
      </c>
      <c r="C585" s="4"/>
      <c r="D585" s="4"/>
      <c r="E585" s="4"/>
      <c r="F585" s="4"/>
      <c r="G585" s="4"/>
      <c r="H585" s="4"/>
      <c r="I585" s="4"/>
      <c r="J585" s="4"/>
    </row>
    <row r="586" spans="2:10">
      <c r="B586" s="116">
        <f>Bond_Historical!Q587</f>
        <v>-3.9615837004607188E-4</v>
      </c>
      <c r="C586" s="4"/>
      <c r="D586" s="4"/>
      <c r="E586" s="4"/>
      <c r="F586" s="4"/>
      <c r="G586" s="4"/>
      <c r="H586" s="4"/>
      <c r="I586" s="4"/>
      <c r="J586" s="4"/>
    </row>
    <row r="587" spans="2:10">
      <c r="B587" s="116">
        <f>Bond_Historical!Q588</f>
        <v>-2.8589858223132926E-3</v>
      </c>
      <c r="C587" s="4"/>
      <c r="D587" s="4"/>
      <c r="E587" s="4"/>
      <c r="F587" s="4"/>
      <c r="G587" s="4"/>
      <c r="H587" s="4"/>
      <c r="I587" s="4"/>
      <c r="J587" s="4"/>
    </row>
    <row r="588" spans="2:10">
      <c r="B588" s="116">
        <f>Bond_Historical!Q589</f>
        <v>5.6999351693381431E-4</v>
      </c>
      <c r="C588" s="4"/>
      <c r="D588" s="4"/>
      <c r="E588" s="4"/>
      <c r="F588" s="4"/>
      <c r="G588" s="4"/>
      <c r="H588" s="4"/>
      <c r="I588" s="4"/>
      <c r="J588" s="4"/>
    </row>
    <row r="589" spans="2:10">
      <c r="B589" s="116">
        <f>Bond_Historical!Q590</f>
        <v>-9.9384163121410993E-4</v>
      </c>
      <c r="C589" s="4"/>
      <c r="D589" s="4"/>
      <c r="E589" s="4"/>
      <c r="F589" s="4"/>
      <c r="G589" s="4"/>
      <c r="H589" s="4"/>
      <c r="I589" s="4"/>
      <c r="J589" s="4"/>
    </row>
    <row r="590" spans="2:10">
      <c r="B590" s="116">
        <f>Bond_Historical!Q591</f>
        <v>1.1572132605358566E-3</v>
      </c>
      <c r="C590" s="4"/>
      <c r="D590" s="4"/>
      <c r="E590" s="4"/>
      <c r="F590" s="4"/>
      <c r="G590" s="4"/>
      <c r="H590" s="4"/>
      <c r="I590" s="4"/>
      <c r="J590" s="4"/>
    </row>
    <row r="591" spans="2:10">
      <c r="B591" s="116">
        <f>Bond_Historical!Q592</f>
        <v>1.1273480062730405E-3</v>
      </c>
      <c r="C591" s="4"/>
      <c r="D591" s="4"/>
      <c r="E591" s="4"/>
      <c r="F591" s="4"/>
      <c r="G591" s="4"/>
      <c r="H591" s="4"/>
      <c r="I591" s="4"/>
      <c r="J591" s="4"/>
    </row>
    <row r="592" spans="2:10">
      <c r="B592" s="116">
        <f>Bond_Historical!Q593</f>
        <v>9.4709374528599316E-4</v>
      </c>
      <c r="C592" s="4"/>
      <c r="D592" s="4"/>
      <c r="E592" s="4"/>
      <c r="F592" s="4"/>
      <c r="G592" s="4"/>
      <c r="H592" s="4"/>
      <c r="I592" s="4"/>
      <c r="J592" s="4"/>
    </row>
    <row r="593" spans="2:10">
      <c r="B593" s="116">
        <f>Bond_Historical!Q594</f>
        <v>1.1352428135758237E-3</v>
      </c>
      <c r="C593" s="4"/>
      <c r="D593" s="4"/>
      <c r="E593" s="4"/>
      <c r="F593" s="4"/>
      <c r="G593" s="4"/>
      <c r="H593" s="4"/>
      <c r="I593" s="4"/>
      <c r="J593" s="4"/>
    </row>
    <row r="594" spans="2:10">
      <c r="B594" s="116">
        <f>Bond_Historical!Q595</f>
        <v>7.8416581331002455E-4</v>
      </c>
      <c r="C594" s="4"/>
      <c r="D594" s="4"/>
      <c r="E594" s="4"/>
      <c r="F594" s="4"/>
      <c r="G594" s="4"/>
      <c r="H594" s="4"/>
      <c r="I594" s="4"/>
      <c r="J594" s="4"/>
    </row>
    <row r="595" spans="2:10">
      <c r="B595" s="116">
        <f>Bond_Historical!Q596</f>
        <v>1.9878865913638743E-4</v>
      </c>
      <c r="C595" s="4"/>
      <c r="D595" s="4"/>
      <c r="E595" s="4"/>
      <c r="F595" s="4"/>
      <c r="G595" s="4"/>
      <c r="H595" s="4"/>
      <c r="I595" s="4"/>
      <c r="J595" s="4"/>
    </row>
    <row r="596" spans="2:10">
      <c r="B596" s="116">
        <f>Bond_Historical!Q597</f>
        <v>-2.7985946452668675E-3</v>
      </c>
      <c r="C596" s="4"/>
      <c r="D596" s="4"/>
      <c r="E596" s="4"/>
      <c r="F596" s="4"/>
      <c r="G596" s="4"/>
      <c r="H596" s="4"/>
      <c r="I596" s="4"/>
      <c r="J596" s="4"/>
    </row>
    <row r="597" spans="2:10">
      <c r="B597" s="116">
        <f>Bond_Historical!Q598</f>
        <v>-2.2328864605917864E-3</v>
      </c>
      <c r="C597" s="4"/>
      <c r="D597" s="4"/>
      <c r="E597" s="4"/>
      <c r="F597" s="4"/>
      <c r="G597" s="4"/>
      <c r="H597" s="4"/>
      <c r="I597" s="4"/>
      <c r="J597" s="4"/>
    </row>
    <row r="598" spans="2:10">
      <c r="B598" s="116">
        <f>Bond_Historical!Q599</f>
        <v>-3.8444400473015916E-3</v>
      </c>
      <c r="C598" s="4"/>
      <c r="D598" s="4"/>
      <c r="E598" s="4"/>
      <c r="F598" s="4"/>
      <c r="G598" s="4"/>
      <c r="H598" s="4"/>
      <c r="I598" s="4"/>
      <c r="J598" s="4"/>
    </row>
    <row r="599" spans="2:10">
      <c r="B599" s="116">
        <f>Bond_Historical!Q600</f>
        <v>2.1395513464552611E-3</v>
      </c>
      <c r="C599" s="4"/>
      <c r="D599" s="4"/>
      <c r="E599" s="4"/>
      <c r="F599" s="4"/>
      <c r="G599" s="4"/>
      <c r="H599" s="4"/>
      <c r="I599" s="4"/>
      <c r="J599" s="4"/>
    </row>
    <row r="600" spans="2:10">
      <c r="B600" s="116">
        <f>Bond_Historical!Q601</f>
        <v>3.1020340664564515E-3</v>
      </c>
      <c r="C600" s="4"/>
      <c r="D600" s="4"/>
      <c r="E600" s="4"/>
      <c r="F600" s="4"/>
      <c r="G600" s="4"/>
      <c r="H600" s="4"/>
      <c r="I600" s="4"/>
      <c r="J600" s="4"/>
    </row>
    <row r="601" spans="2:10">
      <c r="B601" s="116">
        <f>Bond_Historical!Q602</f>
        <v>-6.2833795874211898E-4</v>
      </c>
      <c r="C601" s="4"/>
      <c r="D601" s="4"/>
      <c r="E601" s="4"/>
      <c r="F601" s="4"/>
      <c r="G601" s="4"/>
      <c r="H601" s="4"/>
      <c r="I601" s="4"/>
      <c r="J601" s="4"/>
    </row>
    <row r="602" spans="2:10">
      <c r="B602" s="116">
        <f>Bond_Historical!Q603</f>
        <v>-1.5932182617419061E-3</v>
      </c>
      <c r="C602" s="4"/>
      <c r="D602" s="4"/>
      <c r="E602" s="4"/>
      <c r="F602" s="4"/>
      <c r="G602" s="4"/>
      <c r="H602" s="4"/>
      <c r="I602" s="4"/>
      <c r="J602" s="4"/>
    </row>
    <row r="603" spans="2:10">
      <c r="B603" s="116">
        <f>Bond_Historical!Q604</f>
        <v>-1.6864333367630914E-3</v>
      </c>
      <c r="C603" s="4"/>
      <c r="D603" s="4"/>
      <c r="E603" s="4"/>
      <c r="F603" s="4"/>
      <c r="G603" s="4"/>
      <c r="H603" s="4"/>
      <c r="I603" s="4"/>
      <c r="J603" s="4"/>
    </row>
    <row r="604" spans="2:10">
      <c r="B604" s="116">
        <f>Bond_Historical!Q605</f>
        <v>3.8876953902158887E-3</v>
      </c>
      <c r="C604" s="4"/>
      <c r="D604" s="4"/>
      <c r="E604" s="4"/>
      <c r="F604" s="4"/>
      <c r="G604" s="4"/>
      <c r="H604" s="4"/>
      <c r="I604" s="4"/>
      <c r="J604" s="4"/>
    </row>
    <row r="605" spans="2:10">
      <c r="B605" s="116">
        <f>Bond_Historical!Q606</f>
        <v>7.009877196838825E-4</v>
      </c>
      <c r="C605" s="4"/>
      <c r="D605" s="4"/>
      <c r="E605" s="4"/>
      <c r="F605" s="4"/>
      <c r="G605" s="4"/>
      <c r="H605" s="4"/>
      <c r="I605" s="4"/>
      <c r="J605" s="4"/>
    </row>
    <row r="606" spans="2:10">
      <c r="B606" s="116">
        <f>Bond_Historical!Q607</f>
        <v>1.4847575598580312E-3</v>
      </c>
      <c r="C606" s="4"/>
      <c r="D606" s="4"/>
      <c r="E606" s="4"/>
      <c r="F606" s="4"/>
      <c r="G606" s="4"/>
      <c r="H606" s="4"/>
      <c r="I606" s="4"/>
      <c r="J606" s="4"/>
    </row>
    <row r="607" spans="2:10">
      <c r="B607" s="116">
        <f>Bond_Historical!Q608</f>
        <v>2.7864826272899941E-3</v>
      </c>
      <c r="C607" s="4"/>
      <c r="D607" s="4"/>
      <c r="E607" s="4"/>
      <c r="F607" s="4"/>
      <c r="G607" s="4"/>
      <c r="H607" s="4"/>
      <c r="I607" s="4"/>
      <c r="J607" s="4"/>
    </row>
    <row r="608" spans="2:10">
      <c r="B608" s="116">
        <f>Bond_Historical!Q609</f>
        <v>-4.480793745746508E-4</v>
      </c>
      <c r="C608" s="4"/>
      <c r="D608" s="4"/>
      <c r="E608" s="4"/>
      <c r="F608" s="4"/>
      <c r="G608" s="4"/>
      <c r="H608" s="4"/>
      <c r="I608" s="4"/>
      <c r="J608" s="4"/>
    </row>
    <row r="609" spans="2:10">
      <c r="B609" s="116">
        <f>Bond_Historical!Q610</f>
        <v>-1.4863160746707131E-3</v>
      </c>
      <c r="C609" s="4"/>
      <c r="D609" s="4"/>
      <c r="E609" s="4"/>
      <c r="F609" s="4"/>
      <c r="G609" s="4"/>
      <c r="H609" s="4"/>
      <c r="I609" s="4"/>
      <c r="J609" s="4"/>
    </row>
    <row r="610" spans="2:10">
      <c r="B610" s="116">
        <f>Bond_Historical!Q611</f>
        <v>3.0418504343788084E-4</v>
      </c>
      <c r="C610" s="4"/>
      <c r="D610" s="4"/>
      <c r="E610" s="4"/>
      <c r="F610" s="4"/>
      <c r="G610" s="4"/>
      <c r="H610" s="4"/>
      <c r="I610" s="4"/>
      <c r="J610" s="4"/>
    </row>
    <row r="611" spans="2:10">
      <c r="B611" s="116">
        <f>Bond_Historical!Q612</f>
        <v>-1.0859735408467414E-4</v>
      </c>
      <c r="C611" s="4"/>
      <c r="D611" s="4"/>
      <c r="E611" s="4"/>
      <c r="F611" s="4"/>
      <c r="G611" s="4"/>
      <c r="H611" s="4"/>
      <c r="I611" s="4"/>
      <c r="J611" s="4"/>
    </row>
    <row r="612" spans="2:10">
      <c r="B612" s="116">
        <f>Bond_Historical!Q613</f>
        <v>1.1458431583075523E-3</v>
      </c>
      <c r="C612" s="4"/>
      <c r="D612" s="4"/>
      <c r="E612" s="4"/>
      <c r="F612" s="4"/>
      <c r="G612" s="4"/>
      <c r="H612" s="4"/>
      <c r="I612" s="4"/>
      <c r="J612" s="4"/>
    </row>
    <row r="613" spans="2:10">
      <c r="B613" s="116">
        <f>Bond_Historical!Q614</f>
        <v>-2.5129365141947795E-3</v>
      </c>
      <c r="C613" s="4"/>
      <c r="D613" s="4"/>
      <c r="E613" s="4"/>
      <c r="F613" s="4"/>
      <c r="G613" s="4"/>
      <c r="H613" s="4"/>
      <c r="I613" s="4"/>
      <c r="J613" s="4"/>
    </row>
    <row r="614" spans="2:10">
      <c r="B614" s="116">
        <f>Bond_Historical!Q615</f>
        <v>4.8011977586409488E-3</v>
      </c>
      <c r="C614" s="4"/>
      <c r="D614" s="4"/>
      <c r="E614" s="4"/>
      <c r="F614" s="4"/>
      <c r="G614" s="4"/>
      <c r="H614" s="4"/>
      <c r="I614" s="4"/>
      <c r="J614" s="4"/>
    </row>
    <row r="615" spans="2:10">
      <c r="B615" s="116">
        <f>Bond_Historical!Q616</f>
        <v>-8.5015446877499473E-4</v>
      </c>
      <c r="C615" s="4"/>
      <c r="D615" s="4"/>
      <c r="E615" s="4"/>
      <c r="F615" s="4"/>
      <c r="G615" s="4"/>
      <c r="H615" s="4"/>
      <c r="I615" s="4"/>
      <c r="J615" s="4"/>
    </row>
    <row r="616" spans="2:10">
      <c r="B616" s="116">
        <f>Bond_Historical!Q617</f>
        <v>2.4460394186457367E-3</v>
      </c>
      <c r="C616" s="4"/>
      <c r="D616" s="4"/>
      <c r="E616" s="4"/>
      <c r="F616" s="4"/>
      <c r="G616" s="4"/>
      <c r="H616" s="4"/>
      <c r="I616" s="4"/>
      <c r="J616" s="4"/>
    </row>
    <row r="617" spans="2:10">
      <c r="B617" s="116">
        <f>Bond_Historical!Q618</f>
        <v>2.4763641793830483E-3</v>
      </c>
      <c r="C617" s="4"/>
      <c r="D617" s="4"/>
      <c r="E617" s="4"/>
      <c r="F617" s="4"/>
      <c r="G617" s="4"/>
      <c r="H617" s="4"/>
      <c r="I617" s="4"/>
      <c r="J617" s="4"/>
    </row>
    <row r="618" spans="2:10">
      <c r="B618" s="116">
        <f>Bond_Historical!Q619</f>
        <v>2.8798096714226255E-3</v>
      </c>
      <c r="C618" s="4"/>
      <c r="D618" s="4"/>
      <c r="E618" s="4"/>
      <c r="F618" s="4"/>
      <c r="G618" s="4"/>
      <c r="H618" s="4"/>
      <c r="I618" s="4"/>
      <c r="J618" s="4"/>
    </row>
    <row r="619" spans="2:10">
      <c r="B619" s="116">
        <f>Bond_Historical!Q620</f>
        <v>-1.8363761150129573E-4</v>
      </c>
      <c r="C619" s="4"/>
      <c r="D619" s="4"/>
      <c r="E619" s="4"/>
      <c r="F619" s="4"/>
      <c r="G619" s="4"/>
      <c r="H619" s="4"/>
      <c r="I619" s="4"/>
      <c r="J619" s="4"/>
    </row>
    <row r="620" spans="2:10">
      <c r="B620" s="116">
        <f>Bond_Historical!Q621</f>
        <v>-2.4706723209962766E-3</v>
      </c>
      <c r="C620" s="4"/>
      <c r="D620" s="4"/>
      <c r="E620" s="4"/>
      <c r="F620" s="4"/>
      <c r="G620" s="4"/>
      <c r="H620" s="4"/>
      <c r="I620" s="4"/>
      <c r="J620" s="4"/>
    </row>
    <row r="621" spans="2:10">
      <c r="B621" s="116">
        <f>Bond_Historical!Q622</f>
        <v>2.5497427845539382E-4</v>
      </c>
      <c r="C621" s="4"/>
      <c r="D621" s="4"/>
      <c r="E621" s="4"/>
      <c r="F621" s="4"/>
      <c r="G621" s="4"/>
      <c r="H621" s="4"/>
      <c r="I621" s="4"/>
      <c r="J621" s="4"/>
    </row>
    <row r="622" spans="2:10">
      <c r="B622" s="116">
        <f>Bond_Historical!Q623</f>
        <v>-3.1478965299861971E-3</v>
      </c>
      <c r="C622" s="4"/>
      <c r="D622" s="4"/>
      <c r="E622" s="4"/>
      <c r="F622" s="4"/>
      <c r="G622" s="4"/>
      <c r="H622" s="4"/>
      <c r="I622" s="4"/>
      <c r="J622" s="4"/>
    </row>
    <row r="623" spans="2:10">
      <c r="B623" s="116">
        <f>Bond_Historical!Q624</f>
        <v>3.7198978328613417E-3</v>
      </c>
      <c r="C623" s="4"/>
      <c r="D623" s="4"/>
      <c r="E623" s="4"/>
      <c r="F623" s="4"/>
      <c r="G623" s="4"/>
      <c r="H623" s="4"/>
      <c r="I623" s="4"/>
      <c r="J623" s="4"/>
    </row>
    <row r="624" spans="2:10">
      <c r="B624" s="116">
        <f>Bond_Historical!Q625</f>
        <v>3.3321153614032143E-3</v>
      </c>
      <c r="C624" s="4"/>
      <c r="D624" s="4"/>
      <c r="E624" s="4"/>
      <c r="F624" s="4"/>
      <c r="G624" s="4"/>
      <c r="H624" s="4"/>
      <c r="I624" s="4"/>
      <c r="J624" s="4"/>
    </row>
    <row r="625" spans="2:10">
      <c r="B625" s="116">
        <f>Bond_Historical!Q626</f>
        <v>-3.6582428269188276E-3</v>
      </c>
      <c r="C625" s="4"/>
      <c r="D625" s="4"/>
      <c r="E625" s="4"/>
      <c r="F625" s="4"/>
      <c r="G625" s="4"/>
      <c r="H625" s="4"/>
      <c r="I625" s="4"/>
      <c r="J625" s="4"/>
    </row>
    <row r="626" spans="2:10">
      <c r="B626" s="116">
        <f>Bond_Historical!Q627</f>
        <v>1.458758620725441E-3</v>
      </c>
      <c r="C626" s="4"/>
      <c r="D626" s="4"/>
      <c r="E626" s="4"/>
      <c r="F626" s="4"/>
      <c r="G626" s="4"/>
      <c r="H626" s="4"/>
      <c r="I626" s="4"/>
      <c r="J626" s="4"/>
    </row>
    <row r="627" spans="2:10">
      <c r="B627" s="116">
        <f>Bond_Historical!Q628</f>
        <v>-1.1358639837707844E-3</v>
      </c>
      <c r="C627" s="4"/>
      <c r="D627" s="4"/>
      <c r="E627" s="4"/>
      <c r="F627" s="4"/>
      <c r="G627" s="4"/>
      <c r="H627" s="4"/>
      <c r="I627" s="4"/>
      <c r="J627" s="4"/>
    </row>
    <row r="628" spans="2:10">
      <c r="B628" s="116">
        <f>Bond_Historical!Q629</f>
        <v>6.7977385475209413E-4</v>
      </c>
      <c r="C628" s="4"/>
      <c r="D628" s="4"/>
      <c r="E628" s="4"/>
      <c r="F628" s="4"/>
      <c r="G628" s="4"/>
      <c r="H628" s="4"/>
      <c r="I628" s="4"/>
      <c r="J628" s="4"/>
    </row>
    <row r="629" spans="2:10">
      <c r="B629" s="116">
        <f>Bond_Historical!Q630</f>
        <v>-1.9345967920563916E-3</v>
      </c>
      <c r="C629" s="4"/>
      <c r="D629" s="4"/>
      <c r="E629" s="4"/>
      <c r="F629" s="4"/>
      <c r="G629" s="4"/>
      <c r="H629" s="4"/>
      <c r="I629" s="4"/>
      <c r="J629" s="4"/>
    </row>
    <row r="630" spans="2:10">
      <c r="B630" s="116">
        <f>Bond_Historical!Q631</f>
        <v>2.9332580492613474E-3</v>
      </c>
      <c r="C630" s="4"/>
      <c r="D630" s="4"/>
      <c r="E630" s="4"/>
      <c r="F630" s="4"/>
      <c r="G630" s="4"/>
      <c r="H630" s="4"/>
      <c r="I630" s="4"/>
      <c r="J630" s="4"/>
    </row>
    <row r="631" spans="2:10">
      <c r="B631" s="116">
        <f>Bond_Historical!Q632</f>
        <v>6.7118411722797713E-4</v>
      </c>
      <c r="C631" s="4"/>
      <c r="D631" s="4"/>
      <c r="E631" s="4"/>
      <c r="F631" s="4"/>
      <c r="G631" s="4"/>
      <c r="H631" s="4"/>
      <c r="I631" s="4"/>
      <c r="J631" s="4"/>
    </row>
    <row r="632" spans="2:10">
      <c r="B632" s="116">
        <f>Bond_Historical!Q633</f>
        <v>1.3114181186536743E-3</v>
      </c>
      <c r="C632" s="4"/>
      <c r="D632" s="4"/>
      <c r="E632" s="4"/>
      <c r="F632" s="4"/>
      <c r="G632" s="4"/>
      <c r="H632" s="4"/>
      <c r="I632" s="4"/>
      <c r="J632" s="4"/>
    </row>
    <row r="633" spans="2:10">
      <c r="B633" s="116">
        <f>Bond_Historical!Q634</f>
        <v>-7.1135870803490332E-4</v>
      </c>
      <c r="C633" s="4"/>
      <c r="D633" s="4"/>
      <c r="E633" s="4"/>
      <c r="F633" s="4"/>
      <c r="G633" s="4"/>
      <c r="H633" s="4"/>
      <c r="I633" s="4"/>
      <c r="J633" s="4"/>
    </row>
    <row r="634" spans="2:10">
      <c r="B634" s="116">
        <f>Bond_Historical!Q635</f>
        <v>1.8997758491511928E-3</v>
      </c>
      <c r="C634" s="4"/>
      <c r="D634" s="4"/>
      <c r="E634" s="4"/>
      <c r="F634" s="4"/>
      <c r="G634" s="4"/>
      <c r="H634" s="4"/>
      <c r="I634" s="4"/>
      <c r="J634" s="4"/>
    </row>
    <row r="635" spans="2:10">
      <c r="B635" s="116">
        <f>Bond_Historical!Q636</f>
        <v>3.7317212977133361E-3</v>
      </c>
      <c r="C635" s="4"/>
      <c r="D635" s="4"/>
      <c r="E635" s="4"/>
      <c r="F635" s="4"/>
      <c r="G635" s="4"/>
      <c r="H635" s="4"/>
      <c r="I635" s="4"/>
      <c r="J635" s="4"/>
    </row>
    <row r="636" spans="2:10">
      <c r="B636" s="116">
        <f>Bond_Historical!Q637</f>
        <v>2.2840011849993109E-3</v>
      </c>
      <c r="C636" s="4"/>
      <c r="D636" s="4"/>
      <c r="E636" s="4"/>
      <c r="F636" s="4"/>
      <c r="G636" s="4"/>
      <c r="H636" s="4"/>
      <c r="I636" s="4"/>
      <c r="J636" s="4"/>
    </row>
    <row r="637" spans="2:10">
      <c r="B637" s="116">
        <f>Bond_Historical!Q638</f>
        <v>1.0255467063775699E-3</v>
      </c>
      <c r="C637" s="4"/>
      <c r="D637" s="4"/>
      <c r="E637" s="4"/>
      <c r="F637" s="4"/>
      <c r="G637" s="4"/>
      <c r="H637" s="4"/>
      <c r="I637" s="4"/>
      <c r="J637" s="4"/>
    </row>
    <row r="638" spans="2:10">
      <c r="B638" s="116">
        <f>Bond_Historical!Q639</f>
        <v>-3.309710184400376E-3</v>
      </c>
      <c r="C638" s="4"/>
      <c r="D638" s="4"/>
      <c r="E638" s="4"/>
      <c r="F638" s="4"/>
      <c r="G638" s="4"/>
      <c r="H638" s="4"/>
      <c r="I638" s="4"/>
      <c r="J638" s="4"/>
    </row>
    <row r="639" spans="2:10">
      <c r="B639" s="116">
        <f>Bond_Historical!Q640</f>
        <v>-2.2899158736232041E-4</v>
      </c>
      <c r="C639" s="4"/>
      <c r="D639" s="4"/>
      <c r="E639" s="4"/>
      <c r="F639" s="4"/>
      <c r="G639" s="4"/>
      <c r="H639" s="4"/>
      <c r="I639" s="4"/>
      <c r="J639" s="4"/>
    </row>
    <row r="640" spans="2:10">
      <c r="B640" s="116">
        <f>Bond_Historical!Q641</f>
        <v>-2.5407736553338047E-3</v>
      </c>
      <c r="C640" s="4"/>
      <c r="D640" s="4"/>
      <c r="E640" s="4"/>
      <c r="F640" s="4"/>
      <c r="G640" s="4"/>
      <c r="H640" s="4"/>
      <c r="I640" s="4"/>
      <c r="J640" s="4"/>
    </row>
    <row r="641" spans="2:10">
      <c r="B641" s="116">
        <f>Bond_Historical!Q642</f>
        <v>3.3603039097821184E-3</v>
      </c>
      <c r="C641" s="4"/>
      <c r="D641" s="4"/>
      <c r="E641" s="4"/>
      <c r="F641" s="4"/>
      <c r="G641" s="4"/>
      <c r="H641" s="4"/>
      <c r="I641" s="4"/>
      <c r="J641" s="4"/>
    </row>
    <row r="642" spans="2:10">
      <c r="B642" s="116">
        <f>Bond_Historical!Q643</f>
        <v>2.2685499816731888E-3</v>
      </c>
      <c r="C642" s="4"/>
      <c r="D642" s="4"/>
      <c r="E642" s="4"/>
      <c r="F642" s="4"/>
      <c r="G642" s="4"/>
      <c r="H642" s="4"/>
      <c r="I642" s="4"/>
      <c r="J642" s="4"/>
    </row>
    <row r="643" spans="2:10">
      <c r="B643" s="116">
        <f>Bond_Historical!Q644</f>
        <v>-8.6165411555029058E-4</v>
      </c>
      <c r="C643" s="4"/>
      <c r="D643" s="4"/>
      <c r="E643" s="4"/>
      <c r="F643" s="4"/>
      <c r="G643" s="4"/>
      <c r="H643" s="4"/>
      <c r="I643" s="4"/>
      <c r="J643" s="4"/>
    </row>
    <row r="644" spans="2:10">
      <c r="B644" s="116">
        <f>Bond_Historical!Q645</f>
        <v>5.3642054439925566E-3</v>
      </c>
      <c r="C644" s="4"/>
      <c r="D644" s="4"/>
      <c r="E644" s="4"/>
      <c r="F644" s="4"/>
      <c r="G644" s="4"/>
      <c r="H644" s="4"/>
      <c r="I644" s="4"/>
      <c r="J644" s="4"/>
    </row>
    <row r="645" spans="2:10">
      <c r="B645" s="116">
        <f>Bond_Historical!Q646</f>
        <v>-9.8304299508231098E-4</v>
      </c>
      <c r="C645" s="4"/>
      <c r="D645" s="4"/>
      <c r="E645" s="4"/>
      <c r="F645" s="4"/>
      <c r="G645" s="4"/>
      <c r="H645" s="4"/>
      <c r="I645" s="4"/>
      <c r="J645" s="4"/>
    </row>
    <row r="646" spans="2:10">
      <c r="B646" s="116">
        <f>Bond_Historical!Q647</f>
        <v>-3.1888885654802459E-3</v>
      </c>
      <c r="C646" s="4"/>
      <c r="D646" s="4"/>
      <c r="E646" s="4"/>
      <c r="F646" s="4"/>
      <c r="G646" s="4"/>
      <c r="H646" s="4"/>
      <c r="I646" s="4"/>
      <c r="J646" s="4"/>
    </row>
    <row r="647" spans="2:10">
      <c r="B647" s="116">
        <f>Bond_Historical!Q648</f>
        <v>2.8151002356180711E-3</v>
      </c>
      <c r="C647" s="4"/>
      <c r="D647" s="4"/>
      <c r="E647" s="4"/>
      <c r="F647" s="4"/>
      <c r="G647" s="4"/>
      <c r="H647" s="4"/>
      <c r="I647" s="4"/>
      <c r="J647" s="4"/>
    </row>
    <row r="648" spans="2:10">
      <c r="B648" s="116">
        <f>Bond_Historical!Q649</f>
        <v>-6.4008909956175222E-4</v>
      </c>
      <c r="C648" s="4"/>
      <c r="D648" s="4"/>
      <c r="E648" s="4"/>
      <c r="F648" s="4"/>
      <c r="G648" s="4"/>
      <c r="H648" s="4"/>
      <c r="I648" s="4"/>
      <c r="J648" s="4"/>
    </row>
    <row r="649" spans="2:10">
      <c r="B649" s="116">
        <f>Bond_Historical!Q650</f>
        <v>-9.3029259666234181E-4</v>
      </c>
      <c r="C649" s="4"/>
      <c r="D649" s="4"/>
      <c r="E649" s="4"/>
      <c r="F649" s="4"/>
      <c r="G649" s="4"/>
      <c r="H649" s="4"/>
      <c r="I649" s="4"/>
      <c r="J649" s="4"/>
    </row>
    <row r="650" spans="2:10">
      <c r="B650" s="116">
        <f>Bond_Historical!Q651</f>
        <v>2.5947055368712463E-3</v>
      </c>
      <c r="C650" s="4"/>
      <c r="D650" s="4"/>
      <c r="E650" s="4"/>
      <c r="F650" s="4"/>
      <c r="G650" s="4"/>
      <c r="H650" s="4"/>
      <c r="I650" s="4"/>
      <c r="J650" s="4"/>
    </row>
    <row r="651" spans="2:10">
      <c r="B651" s="116">
        <f>Bond_Historical!Q652</f>
        <v>1.1107749077059748E-3</v>
      </c>
      <c r="C651" s="4"/>
      <c r="D651" s="4"/>
      <c r="E651" s="4"/>
      <c r="F651" s="4"/>
      <c r="G651" s="4"/>
      <c r="H651" s="4"/>
      <c r="I651" s="4"/>
      <c r="J651" s="4"/>
    </row>
    <row r="652" spans="2:10">
      <c r="B652" s="116">
        <f>Bond_Historical!Q653</f>
        <v>-1.7972595903418512E-3</v>
      </c>
      <c r="C652" s="4"/>
      <c r="D652" s="4"/>
      <c r="E652" s="4"/>
      <c r="F652" s="4"/>
      <c r="G652" s="4"/>
      <c r="H652" s="4"/>
      <c r="I652" s="4"/>
      <c r="J652" s="4"/>
    </row>
    <row r="653" spans="2:10">
      <c r="B653" s="116">
        <f>Bond_Historical!Q654</f>
        <v>1.008941256949785E-3</v>
      </c>
      <c r="C653" s="4"/>
      <c r="D653" s="4"/>
      <c r="E653" s="4"/>
      <c r="F653" s="4"/>
      <c r="G653" s="4"/>
      <c r="H653" s="4"/>
      <c r="I653" s="4"/>
      <c r="J653" s="4"/>
    </row>
    <row r="654" spans="2:10">
      <c r="B654" s="116">
        <f>Bond_Historical!Q655</f>
        <v>2.3969807455955067E-3</v>
      </c>
      <c r="C654" s="4"/>
      <c r="D654" s="4"/>
      <c r="E654" s="4"/>
      <c r="F654" s="4"/>
      <c r="G654" s="4"/>
      <c r="H654" s="4"/>
      <c r="I654" s="4"/>
      <c r="J654" s="4"/>
    </row>
    <row r="655" spans="2:10">
      <c r="B655" s="116">
        <f>Bond_Historical!Q656</f>
        <v>5.9011141705757959E-4</v>
      </c>
      <c r="C655" s="4"/>
      <c r="D655" s="4"/>
      <c r="E655" s="4"/>
      <c r="F655" s="4"/>
      <c r="G655" s="4"/>
      <c r="H655" s="4"/>
      <c r="I655" s="4"/>
      <c r="J655" s="4"/>
    </row>
    <row r="656" spans="2:10">
      <c r="B656" s="116">
        <f>Bond_Historical!Q657</f>
        <v>-1.0437160809638486E-4</v>
      </c>
      <c r="C656" s="4"/>
      <c r="D656" s="4"/>
      <c r="E656" s="4"/>
      <c r="F656" s="4"/>
      <c r="G656" s="4"/>
      <c r="H656" s="4"/>
      <c r="I656" s="4"/>
      <c r="J656" s="4"/>
    </row>
    <row r="657" spans="2:10">
      <c r="B657" s="116">
        <f>Bond_Historical!Q658</f>
        <v>-2.6194490445855972E-3</v>
      </c>
      <c r="C657" s="4"/>
      <c r="D657" s="4"/>
      <c r="E657" s="4"/>
      <c r="F657" s="4"/>
      <c r="G657" s="4"/>
      <c r="H657" s="4"/>
      <c r="I657" s="4"/>
      <c r="J657" s="4"/>
    </row>
    <row r="658" spans="2:10">
      <c r="B658" s="116">
        <f>Bond_Historical!Q659</f>
        <v>-5.3565659167432184E-3</v>
      </c>
      <c r="C658" s="4"/>
      <c r="D658" s="4"/>
      <c r="E658" s="4"/>
      <c r="F658" s="4"/>
      <c r="G658" s="4"/>
      <c r="H658" s="4"/>
      <c r="I658" s="4"/>
      <c r="J658" s="4"/>
    </row>
    <row r="659" spans="2:10">
      <c r="B659" s="116">
        <f>Bond_Historical!Q660</f>
        <v>-2.3479939700934626E-3</v>
      </c>
      <c r="C659" s="4"/>
      <c r="D659" s="4"/>
      <c r="E659" s="4"/>
      <c r="F659" s="4"/>
      <c r="G659" s="4"/>
      <c r="H659" s="4"/>
      <c r="I659" s="4"/>
      <c r="J659" s="4"/>
    </row>
    <row r="660" spans="2:10">
      <c r="B660" s="116">
        <f>Bond_Historical!Q661</f>
        <v>-1.4676505605261815E-3</v>
      </c>
      <c r="C660" s="4"/>
      <c r="D660" s="4"/>
      <c r="E660" s="4"/>
      <c r="F660" s="4"/>
      <c r="G660" s="4"/>
      <c r="H660" s="4"/>
      <c r="I660" s="4"/>
      <c r="J660" s="4"/>
    </row>
    <row r="661" spans="2:10">
      <c r="B661" s="116">
        <f>Bond_Historical!Q662</f>
        <v>8.9062672679176397E-4</v>
      </c>
      <c r="C661" s="4"/>
      <c r="D661" s="4"/>
      <c r="E661" s="4"/>
      <c r="F661" s="4"/>
      <c r="G661" s="4"/>
      <c r="H661" s="4"/>
      <c r="I661" s="4"/>
      <c r="J661" s="4"/>
    </row>
    <row r="662" spans="2:10">
      <c r="B662" s="116">
        <f>Bond_Historical!Q663</f>
        <v>7.8024497735779971E-5</v>
      </c>
      <c r="C662" s="4"/>
      <c r="D662" s="4"/>
      <c r="E662" s="4"/>
      <c r="F662" s="4"/>
      <c r="G662" s="4"/>
      <c r="H662" s="4"/>
      <c r="I662" s="4"/>
      <c r="J662" s="4"/>
    </row>
    <row r="663" spans="2:10">
      <c r="B663" s="116">
        <f>Bond_Historical!Q664</f>
        <v>4.3840155468695286E-3</v>
      </c>
      <c r="C663" s="4"/>
      <c r="D663" s="4"/>
      <c r="E663" s="4"/>
      <c r="F663" s="4"/>
      <c r="G663" s="4"/>
      <c r="H663" s="4"/>
      <c r="I663" s="4"/>
      <c r="J663" s="4"/>
    </row>
    <row r="664" spans="2:10">
      <c r="B664" s="116">
        <f>Bond_Historical!Q665</f>
        <v>6.8492297872806444E-4</v>
      </c>
      <c r="C664" s="4"/>
      <c r="D664" s="4"/>
      <c r="E664" s="4"/>
      <c r="F664" s="4"/>
      <c r="G664" s="4"/>
      <c r="H664" s="4"/>
      <c r="I664" s="4"/>
      <c r="J664" s="4"/>
    </row>
    <row r="665" spans="2:10">
      <c r="B665" s="116">
        <f>Bond_Historical!Q666</f>
        <v>-8.9086386280325634E-4</v>
      </c>
      <c r="C665" s="4"/>
      <c r="D665" s="4"/>
      <c r="E665" s="4"/>
      <c r="F665" s="4"/>
      <c r="G665" s="4"/>
      <c r="H665" s="4"/>
      <c r="I665" s="4"/>
      <c r="J665" s="4"/>
    </row>
    <row r="666" spans="2:10">
      <c r="B666" s="116">
        <f>Bond_Historical!Q667</f>
        <v>-1.5967385613734877E-4</v>
      </c>
      <c r="C666" s="4"/>
      <c r="D666" s="4"/>
      <c r="E666" s="4"/>
      <c r="F666" s="4"/>
      <c r="G666" s="4"/>
      <c r="H666" s="4"/>
      <c r="I666" s="4"/>
      <c r="J666" s="4"/>
    </row>
    <row r="667" spans="2:10">
      <c r="B667" s="116">
        <f>Bond_Historical!Q668</f>
        <v>1.6525665514489966E-3</v>
      </c>
      <c r="C667" s="4"/>
      <c r="D667" s="4"/>
      <c r="E667" s="4"/>
      <c r="F667" s="4"/>
      <c r="G667" s="4"/>
      <c r="H667" s="4"/>
      <c r="I667" s="4"/>
      <c r="J667" s="4"/>
    </row>
    <row r="668" spans="2:10">
      <c r="B668" s="116">
        <f>Bond_Historical!Q669</f>
        <v>-7.8025258833594897E-5</v>
      </c>
      <c r="C668" s="4"/>
      <c r="D668" s="4"/>
      <c r="E668" s="4"/>
      <c r="F668" s="4"/>
      <c r="G668" s="4"/>
      <c r="H668" s="4"/>
      <c r="I668" s="4"/>
      <c r="J668" s="4"/>
    </row>
    <row r="669" spans="2:10">
      <c r="B669" s="116">
        <f>Bond_Historical!Q670</f>
        <v>4.1035015949246104E-4</v>
      </c>
      <c r="C669" s="4"/>
      <c r="D669" s="4"/>
      <c r="E669" s="4"/>
      <c r="F669" s="4"/>
      <c r="G669" s="4"/>
      <c r="H669" s="4"/>
      <c r="I669" s="4"/>
      <c r="J669" s="4"/>
    </row>
    <row r="670" spans="2:10">
      <c r="B670" s="116">
        <f>Bond_Historical!Q671</f>
        <v>-1.7155125264691836E-3</v>
      </c>
      <c r="C670" s="4"/>
      <c r="D670" s="4"/>
      <c r="E670" s="4"/>
      <c r="F670" s="4"/>
      <c r="G670" s="4"/>
      <c r="H670" s="4"/>
      <c r="I670" s="4"/>
      <c r="J670" s="4"/>
    </row>
    <row r="671" spans="2:10">
      <c r="B671" s="116">
        <f>Bond_Historical!Q672</f>
        <v>-1.9851515259981497E-3</v>
      </c>
      <c r="C671" s="4"/>
      <c r="D671" s="4"/>
      <c r="E671" s="4"/>
      <c r="F671" s="4"/>
      <c r="G671" s="4"/>
      <c r="H671" s="4"/>
      <c r="I671" s="4"/>
      <c r="J671" s="4"/>
    </row>
    <row r="672" spans="2:10">
      <c r="B672" s="116">
        <f>Bond_Historical!Q673</f>
        <v>-1.9132447075246137E-3</v>
      </c>
      <c r="C672" s="4"/>
      <c r="D672" s="4"/>
      <c r="E672" s="4"/>
      <c r="F672" s="4"/>
      <c r="G672" s="4"/>
      <c r="H672" s="4"/>
      <c r="I672" s="4"/>
      <c r="J672" s="4"/>
    </row>
    <row r="673" spans="2:10">
      <c r="B673" s="116">
        <f>Bond_Historical!Q674</f>
        <v>5.4788683729021705E-3</v>
      </c>
      <c r="C673" s="4"/>
      <c r="D673" s="4"/>
      <c r="E673" s="4"/>
      <c r="F673" s="4"/>
      <c r="G673" s="4"/>
      <c r="H673" s="4"/>
      <c r="I673" s="4"/>
      <c r="J673" s="4"/>
    </row>
    <row r="674" spans="2:10">
      <c r="B674" s="116">
        <f>Bond_Historical!Q675</f>
        <v>1.0559445132137062E-3</v>
      </c>
      <c r="C674" s="4"/>
      <c r="D674" s="4"/>
      <c r="E674" s="4"/>
      <c r="F674" s="4"/>
      <c r="G674" s="4"/>
      <c r="H674" s="4"/>
      <c r="I674" s="4"/>
      <c r="J674" s="4"/>
    </row>
    <row r="675" spans="2:10">
      <c r="B675" s="116">
        <f>Bond_Historical!Q676</f>
        <v>-1.4092312384755242E-3</v>
      </c>
      <c r="C675" s="4"/>
      <c r="D675" s="4"/>
      <c r="E675" s="4"/>
      <c r="F675" s="4"/>
      <c r="G675" s="4"/>
      <c r="H675" s="4"/>
      <c r="I675" s="4"/>
      <c r="J675" s="4"/>
    </row>
    <row r="676" spans="2:10">
      <c r="B676" s="116">
        <f>Bond_Historical!Q677</f>
        <v>5.583356277378273E-4</v>
      </c>
      <c r="C676" s="4"/>
      <c r="D676" s="4"/>
      <c r="E676" s="4"/>
      <c r="F676" s="4"/>
      <c r="G676" s="4"/>
      <c r="H676" s="4"/>
      <c r="I676" s="4"/>
      <c r="J676" s="4"/>
    </row>
    <row r="677" spans="2:10">
      <c r="B677" s="116">
        <f>Bond_Historical!Q678</f>
        <v>1.1341380441006659E-3</v>
      </c>
      <c r="C677" s="4"/>
      <c r="D677" s="4"/>
      <c r="E677" s="4"/>
      <c r="F677" s="4"/>
      <c r="G677" s="4"/>
      <c r="H677" s="4"/>
      <c r="I677" s="4"/>
      <c r="J677" s="4"/>
    </row>
    <row r="678" spans="2:10">
      <c r="B678" s="116">
        <f>Bond_Historical!Q679</f>
        <v>-2.2598191733689326E-3</v>
      </c>
      <c r="C678" s="4"/>
      <c r="D678" s="4"/>
      <c r="E678" s="4"/>
      <c r="F678" s="4"/>
      <c r="G678" s="4"/>
      <c r="H678" s="4"/>
      <c r="I678" s="4"/>
      <c r="J678" s="4"/>
    </row>
    <row r="679" spans="2:10">
      <c r="B679" s="116">
        <f>Bond_Historical!Q680</f>
        <v>-3.314580599424076E-3</v>
      </c>
      <c r="C679" s="4"/>
      <c r="D679" s="4"/>
      <c r="E679" s="4"/>
      <c r="F679" s="4"/>
      <c r="G679" s="4"/>
      <c r="H679" s="4"/>
      <c r="I679" s="4"/>
      <c r="J679" s="4"/>
    </row>
    <row r="680" spans="2:10">
      <c r="B680" s="116">
        <f>Bond_Historical!Q681</f>
        <v>2.4869824270229621E-3</v>
      </c>
      <c r="C680" s="4"/>
      <c r="D680" s="4"/>
      <c r="E680" s="4"/>
      <c r="F680" s="4"/>
      <c r="G680" s="4"/>
      <c r="H680" s="4"/>
      <c r="I680" s="4"/>
      <c r="J680" s="4"/>
    </row>
    <row r="681" spans="2:10">
      <c r="B681" s="116">
        <f>Bond_Historical!Q682</f>
        <v>3.987356416517914E-3</v>
      </c>
      <c r="C681" s="4"/>
      <c r="D681" s="4"/>
      <c r="E681" s="4"/>
      <c r="F681" s="4"/>
      <c r="G681" s="4"/>
      <c r="H681" s="4"/>
      <c r="I681" s="4"/>
      <c r="J681" s="4"/>
    </row>
    <row r="682" spans="2:10">
      <c r="B682" s="116">
        <f>Bond_Historical!Q683</f>
        <v>-2.404862576532663E-3</v>
      </c>
      <c r="C682" s="4"/>
      <c r="D682" s="4"/>
      <c r="E682" s="4"/>
      <c r="F682" s="4"/>
      <c r="G682" s="4"/>
      <c r="H682" s="4"/>
      <c r="I682" s="4"/>
      <c r="J682" s="4"/>
    </row>
    <row r="683" spans="2:10">
      <c r="B683" s="116">
        <f>Bond_Historical!Q684</f>
        <v>1.5988106035201932E-3</v>
      </c>
      <c r="C683" s="4"/>
      <c r="D683" s="4"/>
      <c r="E683" s="4"/>
      <c r="F683" s="4"/>
      <c r="G683" s="4"/>
      <c r="H683" s="4"/>
      <c r="I683" s="4"/>
      <c r="J683" s="4"/>
    </row>
    <row r="684" spans="2:10">
      <c r="B684" s="116">
        <f>Bond_Historical!Q685</f>
        <v>2.2926325128139725E-3</v>
      </c>
      <c r="C684" s="4"/>
      <c r="D684" s="4"/>
      <c r="E684" s="4"/>
      <c r="F684" s="4"/>
      <c r="G684" s="4"/>
      <c r="H684" s="4"/>
      <c r="I684" s="4"/>
      <c r="J684" s="4"/>
    </row>
    <row r="685" spans="2:10">
      <c r="B685" s="116">
        <f>Bond_Historical!Q686</f>
        <v>-8.43368373391619E-4</v>
      </c>
      <c r="C685" s="4"/>
      <c r="D685" s="4"/>
      <c r="E685" s="4"/>
      <c r="F685" s="4"/>
      <c r="G685" s="4"/>
      <c r="H685" s="4"/>
      <c r="I685" s="4"/>
      <c r="J685" s="4"/>
    </row>
    <row r="686" spans="2:10">
      <c r="B686" s="116">
        <f>Bond_Historical!Q687</f>
        <v>-1.6421716972009569E-3</v>
      </c>
      <c r="C686" s="4"/>
      <c r="D686" s="4"/>
      <c r="E686" s="4"/>
      <c r="F686" s="4"/>
      <c r="G686" s="4"/>
      <c r="H686" s="4"/>
      <c r="I686" s="4"/>
      <c r="J686" s="4"/>
    </row>
    <row r="687" spans="2:10">
      <c r="B687" s="116">
        <f>Bond_Historical!Q688</f>
        <v>-1.4642881302361003E-3</v>
      </c>
      <c r="C687" s="4"/>
      <c r="D687" s="4"/>
      <c r="E687" s="4"/>
      <c r="F687" s="4"/>
      <c r="G687" s="4"/>
      <c r="H687" s="4"/>
      <c r="I687" s="4"/>
      <c r="J687" s="4"/>
    </row>
    <row r="688" spans="2:10">
      <c r="B688" s="116">
        <f>Bond_Historical!Q689</f>
        <v>2.6657709333417793E-3</v>
      </c>
      <c r="C688" s="4"/>
      <c r="D688" s="4"/>
      <c r="E688" s="4"/>
      <c r="F688" s="4"/>
      <c r="G688" s="4"/>
      <c r="H688" s="4"/>
      <c r="I688" s="4"/>
      <c r="J688" s="4"/>
    </row>
    <row r="689" spans="2:10">
      <c r="B689" s="116">
        <f>Bond_Historical!Q690</f>
        <v>-1.5994015987487589E-4</v>
      </c>
      <c r="C689" s="4"/>
      <c r="D689" s="4"/>
      <c r="E689" s="4"/>
      <c r="F689" s="4"/>
      <c r="G689" s="4"/>
      <c r="H689" s="4"/>
      <c r="I689" s="4"/>
      <c r="J689" s="4"/>
    </row>
    <row r="690" spans="2:10">
      <c r="B690" s="116">
        <f>Bond_Historical!Q691</f>
        <v>1.1633254975120617E-3</v>
      </c>
      <c r="C690" s="4"/>
      <c r="D690" s="4"/>
      <c r="E690" s="4"/>
      <c r="F690" s="4"/>
      <c r="G690" s="4"/>
      <c r="H690" s="4"/>
      <c r="I690" s="4"/>
      <c r="J690" s="4"/>
    </row>
    <row r="691" spans="2:10">
      <c r="B691" s="116">
        <f>Bond_Historical!Q692</f>
        <v>-5.4786007737926421E-3</v>
      </c>
      <c r="C691" s="4"/>
      <c r="D691" s="4"/>
      <c r="E691" s="4"/>
      <c r="F691" s="4"/>
      <c r="G691" s="4"/>
      <c r="H691" s="4"/>
      <c r="I691" s="4"/>
      <c r="J691" s="4"/>
    </row>
    <row r="692" spans="2:10">
      <c r="B692" s="116">
        <f>Bond_Historical!Q693</f>
        <v>-2.1234211993165653E-3</v>
      </c>
      <c r="C692" s="4"/>
      <c r="D692" s="4"/>
      <c r="E692" s="4"/>
      <c r="F692" s="4"/>
      <c r="G692" s="4"/>
      <c r="H692" s="4"/>
      <c r="I692" s="4"/>
      <c r="J692" s="4"/>
    </row>
    <row r="693" spans="2:10">
      <c r="B693" s="116">
        <f>Bond_Historical!Q694</f>
        <v>-9.1418448164668484E-4</v>
      </c>
      <c r="C693" s="4"/>
      <c r="D693" s="4"/>
      <c r="E693" s="4"/>
      <c r="F693" s="4"/>
      <c r="G693" s="4"/>
      <c r="H693" s="4"/>
      <c r="I693" s="4"/>
      <c r="J693" s="4"/>
    </row>
    <row r="694" spans="2:10">
      <c r="B694" s="116">
        <f>Bond_Historical!Q695</f>
        <v>-5.8444966690963098E-3</v>
      </c>
      <c r="C694" s="4"/>
      <c r="D694" s="4"/>
      <c r="E694" s="4"/>
      <c r="F694" s="4"/>
      <c r="G694" s="4"/>
      <c r="H694" s="4"/>
      <c r="I694" s="4"/>
      <c r="J694" s="4"/>
    </row>
    <row r="695" spans="2:10">
      <c r="B695" s="116">
        <f>Bond_Historical!Q696</f>
        <v>1.1665166671782912E-4</v>
      </c>
      <c r="C695" s="4"/>
      <c r="D695" s="4"/>
      <c r="E695" s="4"/>
      <c r="F695" s="4"/>
      <c r="G695" s="4"/>
      <c r="H695" s="4"/>
      <c r="I695" s="4"/>
      <c r="J695" s="4"/>
    </row>
    <row r="696" spans="2:10">
      <c r="B696" s="116">
        <f>Bond_Historical!Q697</f>
        <v>-6.9158709317139954E-4</v>
      </c>
      <c r="C696" s="4"/>
      <c r="D696" s="4"/>
      <c r="E696" s="4"/>
      <c r="F696" s="4"/>
      <c r="G696" s="4"/>
      <c r="H696" s="4"/>
      <c r="I696" s="4"/>
      <c r="J696" s="4"/>
    </row>
    <row r="697" spans="2:10">
      <c r="B697" s="116">
        <f>Bond_Historical!Q698</f>
        <v>4.0485536199066354E-3</v>
      </c>
      <c r="C697" s="4"/>
      <c r="D697" s="4"/>
      <c r="E697" s="4"/>
      <c r="F697" s="4"/>
      <c r="G697" s="4"/>
      <c r="H697" s="4"/>
      <c r="I697" s="4"/>
      <c r="J697" s="4"/>
    </row>
    <row r="698" spans="2:10">
      <c r="B698" s="116">
        <f>Bond_Historical!Q699</f>
        <v>-9.685567784249794E-4</v>
      </c>
      <c r="C698" s="4"/>
      <c r="D698" s="4"/>
      <c r="E698" s="4"/>
      <c r="F698" s="4"/>
      <c r="G698" s="4"/>
      <c r="H698" s="4"/>
      <c r="I698" s="4"/>
      <c r="J698" s="4"/>
    </row>
    <row r="699" spans="2:10">
      <c r="B699" s="116">
        <f>Bond_Historical!Q700</f>
        <v>-2.5520764395360832E-3</v>
      </c>
      <c r="C699" s="4"/>
      <c r="D699" s="4"/>
      <c r="E699" s="4"/>
      <c r="F699" s="4"/>
      <c r="G699" s="4"/>
      <c r="H699" s="4"/>
      <c r="I699" s="4"/>
      <c r="J699" s="4"/>
    </row>
    <row r="700" spans="2:10">
      <c r="B700" s="116">
        <f>Bond_Historical!Q701</f>
        <v>3.2820716356099261E-4</v>
      </c>
      <c r="C700" s="4"/>
      <c r="D700" s="4"/>
      <c r="E700" s="4"/>
      <c r="F700" s="4"/>
      <c r="G700" s="4"/>
      <c r="H700" s="4"/>
      <c r="I700" s="4"/>
      <c r="J700" s="4"/>
    </row>
    <row r="701" spans="2:10">
      <c r="B701" s="116">
        <f>Bond_Historical!Q702</f>
        <v>-3.0598522081359209E-3</v>
      </c>
      <c r="C701" s="4"/>
      <c r="D701" s="4"/>
      <c r="E701" s="4"/>
      <c r="F701" s="4"/>
      <c r="G701" s="4"/>
      <c r="H701" s="4"/>
      <c r="I701" s="4"/>
      <c r="J701" s="4"/>
    </row>
    <row r="702" spans="2:10">
      <c r="B702" s="116">
        <f>Bond_Historical!Q703</f>
        <v>-2.5893203148223604E-3</v>
      </c>
      <c r="C702" s="4"/>
      <c r="D702" s="4"/>
      <c r="E702" s="4"/>
      <c r="F702" s="4"/>
      <c r="G702" s="4"/>
      <c r="H702" s="4"/>
      <c r="I702" s="4"/>
      <c r="J702" s="4"/>
    </row>
    <row r="703" spans="2:10">
      <c r="B703" s="116">
        <f>Bond_Historical!Q704</f>
        <v>-1.893006607567873E-3</v>
      </c>
      <c r="C703" s="4"/>
      <c r="D703" s="4"/>
      <c r="E703" s="4"/>
      <c r="F703" s="4"/>
      <c r="G703" s="4"/>
      <c r="H703" s="4"/>
      <c r="I703" s="4"/>
      <c r="J703" s="4"/>
    </row>
    <row r="704" spans="2:10">
      <c r="B704" s="116">
        <f>Bond_Historical!Q705</f>
        <v>4.5867408014866849E-3</v>
      </c>
      <c r="C704" s="4"/>
      <c r="D704" s="4"/>
      <c r="E704" s="4"/>
      <c r="F704" s="4"/>
      <c r="G704" s="4"/>
      <c r="H704" s="4"/>
      <c r="I704" s="4"/>
      <c r="J704" s="4"/>
    </row>
    <row r="705" spans="2:10">
      <c r="B705" s="116">
        <f>Bond_Historical!Q706</f>
        <v>3.0299167933716597E-3</v>
      </c>
      <c r="C705" s="4"/>
      <c r="D705" s="4"/>
      <c r="E705" s="4"/>
      <c r="F705" s="4"/>
      <c r="G705" s="4"/>
      <c r="H705" s="4"/>
      <c r="I705" s="4"/>
      <c r="J705" s="4"/>
    </row>
    <row r="706" spans="2:10">
      <c r="B706" s="116">
        <f>Bond_Historical!Q707</f>
        <v>2.3236510985985771E-3</v>
      </c>
      <c r="C706" s="4"/>
      <c r="D706" s="4"/>
      <c r="E706" s="4"/>
      <c r="F706" s="4"/>
      <c r="G706" s="4"/>
      <c r="H706" s="4"/>
      <c r="I706" s="4"/>
      <c r="J706" s="4"/>
    </row>
    <row r="707" spans="2:10">
      <c r="B707" s="116">
        <f>Bond_Historical!Q708</f>
        <v>-2.5339828494120422E-3</v>
      </c>
      <c r="C707" s="4"/>
      <c r="D707" s="4"/>
      <c r="E707" s="4"/>
      <c r="F707" s="4"/>
      <c r="G707" s="4"/>
      <c r="H707" s="4"/>
      <c r="I707" s="4"/>
      <c r="J707" s="4"/>
    </row>
    <row r="708" spans="2:10">
      <c r="B708" s="116">
        <f>Bond_Historical!Q709</f>
        <v>-4.7874985715720312E-4</v>
      </c>
      <c r="C708" s="4"/>
      <c r="D708" s="4"/>
      <c r="E708" s="4"/>
      <c r="F708" s="4"/>
      <c r="G708" s="4"/>
      <c r="H708" s="4"/>
      <c r="I708" s="4"/>
      <c r="J708" s="4"/>
    </row>
    <row r="709" spans="2:10">
      <c r="B709" s="116">
        <f>Bond_Historical!Q710</f>
        <v>-3.4687443676064906E-3</v>
      </c>
      <c r="C709" s="4"/>
      <c r="D709" s="4"/>
      <c r="E709" s="4"/>
      <c r="F709" s="4"/>
      <c r="G709" s="4"/>
      <c r="H709" s="4"/>
      <c r="I709" s="4"/>
      <c r="J709" s="4"/>
    </row>
    <row r="710" spans="2:10">
      <c r="B710" s="116">
        <f>Bond_Historical!Q711</f>
        <v>-1.3214780754583751E-3</v>
      </c>
      <c r="C710" s="4"/>
      <c r="D710" s="4"/>
      <c r="E710" s="4"/>
      <c r="F710" s="4"/>
      <c r="G710" s="4"/>
      <c r="H710" s="4"/>
      <c r="I710" s="4"/>
      <c r="J710" s="4"/>
    </row>
    <row r="711" spans="2:10">
      <c r="B711" s="116">
        <f>Bond_Historical!Q712</f>
        <v>-1.7038861577133543E-3</v>
      </c>
      <c r="C711" s="4"/>
      <c r="D711" s="4"/>
      <c r="E711" s="4"/>
      <c r="F711" s="4"/>
      <c r="G711" s="4"/>
      <c r="H711" s="4"/>
      <c r="I711" s="4"/>
      <c r="J711" s="4"/>
    </row>
    <row r="712" spans="2:10">
      <c r="B712" s="116">
        <f>Bond_Historical!Q713</f>
        <v>2.5423375117511094E-3</v>
      </c>
      <c r="C712" s="4"/>
      <c r="D712" s="4"/>
      <c r="E712" s="4"/>
      <c r="F712" s="4"/>
      <c r="G712" s="4"/>
      <c r="H712" s="4"/>
      <c r="I712" s="4"/>
      <c r="J712" s="4"/>
    </row>
    <row r="713" spans="2:10">
      <c r="B713" s="116">
        <f>Bond_Historical!Q714</f>
        <v>5.5961453410963364E-4</v>
      </c>
      <c r="C713" s="4"/>
      <c r="D713" s="4"/>
      <c r="E713" s="4"/>
      <c r="F713" s="4"/>
      <c r="G713" s="4"/>
      <c r="H713" s="4"/>
      <c r="I713" s="4"/>
      <c r="J713" s="4"/>
    </row>
    <row r="714" spans="2:10">
      <c r="B714" s="116">
        <f>Bond_Historical!Q715</f>
        <v>2.396416054410655E-3</v>
      </c>
      <c r="C714" s="4"/>
      <c r="D714" s="4"/>
      <c r="E714" s="4"/>
      <c r="F714" s="4"/>
      <c r="G714" s="4"/>
      <c r="H714" s="4"/>
      <c r="I714" s="4"/>
      <c r="J714" s="4"/>
    </row>
    <row r="715" spans="2:10">
      <c r="B715" s="116">
        <f>Bond_Historical!Q716</f>
        <v>4.4708825171961104E-3</v>
      </c>
      <c r="C715" s="4"/>
      <c r="D715" s="4"/>
      <c r="E715" s="4"/>
      <c r="F715" s="4"/>
      <c r="G715" s="4"/>
      <c r="H715" s="4"/>
      <c r="I715" s="4"/>
      <c r="J715" s="4"/>
    </row>
    <row r="716" spans="2:10">
      <c r="B716" s="116">
        <f>Bond_Historical!Q717</f>
        <v>-1.7936230269395407E-3</v>
      </c>
      <c r="C716" s="4"/>
      <c r="D716" s="4"/>
      <c r="E716" s="4"/>
      <c r="F716" s="4"/>
      <c r="G716" s="4"/>
      <c r="H716" s="4"/>
      <c r="I716" s="4"/>
      <c r="J716" s="4"/>
    </row>
    <row r="717" spans="2:10">
      <c r="B717" s="116">
        <f>Bond_Historical!Q718</f>
        <v>1.9599879034658984E-4</v>
      </c>
      <c r="C717" s="4"/>
      <c r="D717" s="4"/>
      <c r="E717" s="4"/>
      <c r="F717" s="4"/>
      <c r="G717" s="4"/>
      <c r="H717" s="4"/>
      <c r="I717" s="4"/>
      <c r="J717" s="4"/>
    </row>
    <row r="718" spans="2:10">
      <c r="B718" s="116">
        <f>Bond_Historical!Q719</f>
        <v>-1.4847707039658006E-3</v>
      </c>
      <c r="C718" s="4"/>
      <c r="D718" s="4"/>
      <c r="E718" s="4"/>
      <c r="F718" s="4"/>
      <c r="G718" s="4"/>
      <c r="H718" s="4"/>
      <c r="I718" s="4"/>
      <c r="J718" s="4"/>
    </row>
    <row r="719" spans="2:10">
      <c r="B719" s="116">
        <f>Bond_Historical!Q720</f>
        <v>2.5637229119920813E-3</v>
      </c>
      <c r="C719" s="4"/>
      <c r="D719" s="4"/>
      <c r="E719" s="4"/>
      <c r="F719" s="4"/>
      <c r="G719" s="4"/>
      <c r="H719" s="4"/>
      <c r="I719" s="4"/>
      <c r="J719" s="4"/>
    </row>
    <row r="720" spans="2:10">
      <c r="B720" s="116">
        <f>Bond_Historical!Q721</f>
        <v>-1.908975952206383E-3</v>
      </c>
      <c r="C720" s="4"/>
      <c r="D720" s="4"/>
      <c r="E720" s="4"/>
      <c r="F720" s="4"/>
      <c r="G720" s="4"/>
      <c r="H720" s="4"/>
      <c r="I720" s="4"/>
      <c r="J720" s="4"/>
    </row>
    <row r="721" spans="2:10">
      <c r="B721" s="116">
        <f>Bond_Historical!Q722</f>
        <v>4.0717137035134717E-3</v>
      </c>
      <c r="C721" s="4"/>
      <c r="D721" s="4"/>
      <c r="E721" s="4"/>
      <c r="F721" s="4"/>
      <c r="G721" s="4"/>
      <c r="H721" s="4"/>
      <c r="I721" s="4"/>
      <c r="J721" s="4"/>
    </row>
    <row r="722" spans="2:10">
      <c r="B722" s="116">
        <f>Bond_Historical!Q723</f>
        <v>4.6417991218954593E-3</v>
      </c>
      <c r="C722" s="4"/>
      <c r="D722" s="4"/>
      <c r="E722" s="4"/>
      <c r="F722" s="4"/>
      <c r="G722" s="4"/>
      <c r="H722" s="4"/>
      <c r="I722" s="4"/>
      <c r="J722" s="4"/>
    </row>
    <row r="723" spans="2:10">
      <c r="B723" s="116">
        <f>Bond_Historical!Q724</f>
        <v>-1.6623118991325628E-3</v>
      </c>
      <c r="C723" s="4"/>
      <c r="D723" s="4"/>
      <c r="E723" s="4"/>
      <c r="F723" s="4"/>
      <c r="G723" s="4"/>
      <c r="H723" s="4"/>
      <c r="I723" s="4"/>
      <c r="J723" s="4"/>
    </row>
    <row r="724" spans="2:10">
      <c r="B724" s="116">
        <f>Bond_Historical!Q725</f>
        <v>3.0699630476159027E-3</v>
      </c>
      <c r="C724" s="4"/>
      <c r="D724" s="4"/>
      <c r="E724" s="4"/>
      <c r="F724" s="4"/>
      <c r="G724" s="4"/>
      <c r="H724" s="4"/>
      <c r="I724" s="4"/>
      <c r="J724" s="4"/>
    </row>
    <row r="725" spans="2:10">
      <c r="B725" s="116">
        <f>Bond_Historical!Q726</f>
        <v>-7.0616552665018571E-3</v>
      </c>
      <c r="C725" s="4"/>
      <c r="D725" s="4"/>
      <c r="E725" s="4"/>
      <c r="F725" s="4"/>
      <c r="G725" s="4"/>
      <c r="H725" s="4"/>
      <c r="I725" s="4"/>
      <c r="J725" s="4"/>
    </row>
    <row r="726" spans="2:10">
      <c r="B726" s="116">
        <f>Bond_Historical!Q727</f>
        <v>-1.9681648121678596E-3</v>
      </c>
      <c r="C726" s="4"/>
      <c r="D726" s="4"/>
      <c r="E726" s="4"/>
      <c r="F726" s="4"/>
      <c r="G726" s="4"/>
      <c r="H726" s="4"/>
      <c r="I726" s="4"/>
      <c r="J726" s="4"/>
    </row>
    <row r="727" spans="2:10">
      <c r="B727" s="116">
        <f>Bond_Historical!Q728</f>
        <v>-3.2382166653706769E-4</v>
      </c>
      <c r="C727" s="4"/>
      <c r="D727" s="4"/>
      <c r="E727" s="4"/>
      <c r="F727" s="4"/>
      <c r="G727" s="4"/>
      <c r="H727" s="4"/>
      <c r="I727" s="4"/>
      <c r="J727" s="4"/>
    </row>
    <row r="728" spans="2:10">
      <c r="B728" s="116">
        <f>Bond_Historical!Q729</f>
        <v>-4.3777548831013665E-3</v>
      </c>
      <c r="C728" s="4"/>
      <c r="D728" s="4"/>
      <c r="E728" s="4"/>
      <c r="F728" s="4"/>
      <c r="G728" s="4"/>
      <c r="H728" s="4"/>
      <c r="I728" s="4"/>
      <c r="J728" s="4"/>
    </row>
    <row r="729" spans="2:10">
      <c r="B729" s="116">
        <f>Bond_Historical!Q730</f>
        <v>-9.7100068075781261E-4</v>
      </c>
      <c r="C729" s="4"/>
      <c r="D729" s="4"/>
      <c r="E729" s="4"/>
      <c r="F729" s="4"/>
      <c r="G729" s="4"/>
      <c r="H729" s="4"/>
      <c r="I729" s="4"/>
      <c r="J729" s="4"/>
    </row>
    <row r="730" spans="2:10">
      <c r="B730" s="116">
        <f>Bond_Historical!Q731</f>
        <v>2.6226384535809693E-3</v>
      </c>
      <c r="C730" s="4"/>
      <c r="D730" s="4"/>
      <c r="E730" s="4"/>
      <c r="F730" s="4"/>
      <c r="G730" s="4"/>
      <c r="H730" s="4"/>
      <c r="I730" s="4"/>
      <c r="J730" s="4"/>
    </row>
    <row r="731" spans="2:10">
      <c r="B731" s="116">
        <f>Bond_Historical!Q732</f>
        <v>1.4246965348329577E-3</v>
      </c>
      <c r="C731" s="4"/>
      <c r="D731" s="4"/>
      <c r="E731" s="4"/>
      <c r="F731" s="4"/>
      <c r="G731" s="4"/>
      <c r="H731" s="4"/>
      <c r="I731" s="4"/>
      <c r="J731" s="4"/>
    </row>
    <row r="732" spans="2:10">
      <c r="B732" s="116">
        <f>Bond_Historical!Q733</f>
        <v>2.2469001361396751E-3</v>
      </c>
      <c r="C732" s="4"/>
      <c r="D732" s="4"/>
      <c r="E732" s="4"/>
      <c r="F732" s="4"/>
      <c r="G732" s="4"/>
      <c r="H732" s="4"/>
      <c r="I732" s="4"/>
      <c r="J732" s="4"/>
    </row>
    <row r="733" spans="2:10">
      <c r="B733" s="116">
        <f>Bond_Historical!Q734</f>
        <v>-5.8189545959833801E-3</v>
      </c>
      <c r="C733" s="4"/>
      <c r="D733" s="4"/>
      <c r="E733" s="4"/>
      <c r="F733" s="4"/>
      <c r="G733" s="4"/>
      <c r="H733" s="4"/>
      <c r="I733" s="4"/>
      <c r="J733" s="4"/>
    </row>
    <row r="734" spans="2:10">
      <c r="B734" s="116">
        <f>Bond_Historical!Q735</f>
        <v>-4.5482384114280431E-3</v>
      </c>
      <c r="C734" s="4"/>
      <c r="D734" s="4"/>
      <c r="E734" s="4"/>
      <c r="F734" s="4"/>
      <c r="G734" s="4"/>
      <c r="H734" s="4"/>
      <c r="I734" s="4"/>
      <c r="J734" s="4"/>
    </row>
    <row r="735" spans="2:10">
      <c r="B735" s="116">
        <f>Bond_Historical!Q736</f>
        <v>3.043360742996716E-3</v>
      </c>
      <c r="C735" s="4"/>
      <c r="D735" s="4"/>
      <c r="E735" s="4"/>
      <c r="F735" s="4"/>
      <c r="G735" s="4"/>
      <c r="H735" s="4"/>
      <c r="I735" s="4"/>
      <c r="J735" s="4"/>
    </row>
    <row r="736" spans="2:10">
      <c r="B736" s="116">
        <f>Bond_Historical!Q737</f>
        <v>7.2898872297690043E-3</v>
      </c>
      <c r="C736" s="4"/>
      <c r="D736" s="4"/>
      <c r="E736" s="4"/>
      <c r="F736" s="4"/>
      <c r="G736" s="4"/>
      <c r="H736" s="4"/>
      <c r="I736" s="4"/>
      <c r="J736" s="4"/>
    </row>
    <row r="737" spans="2:10">
      <c r="B737" s="116">
        <f>Bond_Historical!Q738</f>
        <v>-1.4868987707091748E-5</v>
      </c>
      <c r="C737" s="4"/>
      <c r="D737" s="4"/>
      <c r="E737" s="4"/>
      <c r="F737" s="4"/>
      <c r="G737" s="4"/>
      <c r="H737" s="4"/>
      <c r="I737" s="4"/>
      <c r="J737" s="4"/>
    </row>
    <row r="738" spans="2:10">
      <c r="B738" s="116">
        <f>Bond_Historical!Q739</f>
        <v>2.0570091119789338E-3</v>
      </c>
      <c r="C738" s="4"/>
      <c r="D738" s="4"/>
      <c r="E738" s="4"/>
      <c r="F738" s="4"/>
      <c r="G738" s="4"/>
      <c r="H738" s="4"/>
      <c r="I738" s="4"/>
      <c r="J738" s="4"/>
    </row>
    <row r="739" spans="2:10">
      <c r="B739" s="116">
        <f>Bond_Historical!Q740</f>
        <v>5.1535497993227637E-4</v>
      </c>
      <c r="C739" s="4"/>
      <c r="D739" s="4"/>
      <c r="E739" s="4"/>
      <c r="F739" s="4"/>
      <c r="G739" s="4"/>
      <c r="H739" s="4"/>
      <c r="I739" s="4"/>
      <c r="J739" s="4"/>
    </row>
    <row r="740" spans="2:10">
      <c r="B740" s="116">
        <f>Bond_Historical!Q741</f>
        <v>4.4411505995655494E-4</v>
      </c>
      <c r="C740" s="4"/>
      <c r="D740" s="4"/>
      <c r="E740" s="4"/>
      <c r="F740" s="4"/>
      <c r="G740" s="4"/>
      <c r="H740" s="4"/>
      <c r="I740" s="4"/>
      <c r="J740" s="4"/>
    </row>
    <row r="741" spans="2:10">
      <c r="B741" s="116">
        <f>Bond_Historical!Q742</f>
        <v>4.9110275657462312E-3</v>
      </c>
      <c r="C741" s="4"/>
      <c r="D741" s="4"/>
      <c r="E741" s="4"/>
      <c r="F741" s="4"/>
      <c r="G741" s="4"/>
      <c r="H741" s="4"/>
      <c r="I741" s="4"/>
      <c r="J741" s="4"/>
    </row>
    <row r="742" spans="2:10">
      <c r="B742" s="116">
        <f>Bond_Historical!Q743</f>
        <v>-3.8321252519872293E-3</v>
      </c>
      <c r="C742" s="4"/>
      <c r="D742" s="4"/>
      <c r="E742" s="4"/>
      <c r="F742" s="4"/>
      <c r="G742" s="4"/>
      <c r="H742" s="4"/>
      <c r="I742" s="4"/>
      <c r="J742" s="4"/>
    </row>
    <row r="743" spans="2:10">
      <c r="B743" s="116">
        <f>Bond_Historical!Q744</f>
        <v>-1.0197804732888448E-3</v>
      </c>
      <c r="C743" s="4"/>
      <c r="D743" s="4"/>
      <c r="E743" s="4"/>
      <c r="F743" s="4"/>
      <c r="G743" s="4"/>
      <c r="H743" s="4"/>
      <c r="I743" s="4"/>
      <c r="J743" s="4"/>
    </row>
    <row r="744" spans="2:10">
      <c r="B744" s="116">
        <f>Bond_Historical!Q745</f>
        <v>-3.8435469387594632E-3</v>
      </c>
      <c r="C744" s="4"/>
      <c r="D744" s="4"/>
      <c r="E744" s="4"/>
      <c r="F744" s="4"/>
      <c r="G744" s="4"/>
      <c r="H744" s="4"/>
      <c r="I744" s="4"/>
      <c r="J744" s="4"/>
    </row>
    <row r="745" spans="2:10">
      <c r="B745" s="116">
        <f>Bond_Historical!Q746</f>
        <v>-5.9846795706414816E-5</v>
      </c>
      <c r="C745" s="4"/>
      <c r="D745" s="4"/>
      <c r="E745" s="4"/>
      <c r="F745" s="4"/>
      <c r="G745" s="4"/>
      <c r="H745" s="4"/>
      <c r="I745" s="4"/>
      <c r="J745" s="4"/>
    </row>
    <row r="746" spans="2:10">
      <c r="B746" s="116">
        <f>Bond_Historical!Q747</f>
        <v>5.3430601998965719E-4</v>
      </c>
      <c r="C746" s="4"/>
      <c r="D746" s="4"/>
      <c r="E746" s="4"/>
      <c r="F746" s="4"/>
      <c r="G746" s="4"/>
      <c r="H746" s="4"/>
      <c r="I746" s="4"/>
      <c r="J746" s="4"/>
    </row>
    <row r="747" spans="2:10">
      <c r="B747" s="116">
        <f>Bond_Historical!Q748</f>
        <v>3.3131938807462596E-3</v>
      </c>
      <c r="C747" s="4"/>
      <c r="D747" s="4"/>
      <c r="E747" s="4"/>
      <c r="F747" s="4"/>
      <c r="G747" s="4"/>
      <c r="H747" s="4"/>
      <c r="I747" s="4"/>
      <c r="J747" s="4"/>
    </row>
    <row r="748" spans="2:10">
      <c r="B748" s="116">
        <f>Bond_Historical!Q749</f>
        <v>-2.21140267945722E-3</v>
      </c>
      <c r="C748" s="4"/>
      <c r="D748" s="4"/>
      <c r="E748" s="4"/>
      <c r="F748" s="4"/>
      <c r="G748" s="4"/>
      <c r="H748" s="4"/>
      <c r="I748" s="4"/>
      <c r="J748" s="4"/>
    </row>
    <row r="749" spans="2:10">
      <c r="B749" s="116">
        <f>Bond_Historical!Q750</f>
        <v>-3.016878826302526E-4</v>
      </c>
      <c r="C749" s="4"/>
      <c r="D749" s="4"/>
      <c r="E749" s="4"/>
      <c r="F749" s="4"/>
      <c r="G749" s="4"/>
      <c r="H749" s="4"/>
      <c r="I749" s="4"/>
      <c r="J749" s="4"/>
    </row>
    <row r="750" spans="2:10">
      <c r="B750" s="116">
        <f>Bond_Historical!Q751</f>
        <v>9.2387490377329555E-4</v>
      </c>
      <c r="C750" s="4"/>
      <c r="D750" s="4"/>
      <c r="E750" s="4"/>
      <c r="F750" s="4"/>
      <c r="G750" s="4"/>
      <c r="H750" s="4"/>
      <c r="I750" s="4"/>
      <c r="J750" s="4"/>
    </row>
    <row r="751" spans="2:10">
      <c r="B751" s="116">
        <f>Bond_Historical!Q752</f>
        <v>1.6695189701293972E-3</v>
      </c>
      <c r="C751" s="4"/>
      <c r="D751" s="4"/>
      <c r="E751" s="4"/>
      <c r="F751" s="4"/>
      <c r="G751" s="4"/>
      <c r="H751" s="4"/>
      <c r="I751" s="4"/>
      <c r="J751" s="4"/>
    </row>
    <row r="752" spans="2:10">
      <c r="B752" s="116">
        <f>Bond_Historical!Q753</f>
        <v>-2.0776457171412313E-3</v>
      </c>
      <c r="C752" s="4"/>
      <c r="D752" s="4"/>
      <c r="E752" s="4"/>
      <c r="F752" s="4"/>
      <c r="G752" s="4"/>
      <c r="H752" s="4"/>
      <c r="I752" s="4"/>
      <c r="J752" s="4"/>
    </row>
    <row r="753" spans="2:10">
      <c r="B753" s="116">
        <f>Bond_Historical!Q754</f>
        <v>-2.5913682491457196E-4</v>
      </c>
      <c r="C753" s="4"/>
      <c r="D753" s="4"/>
      <c r="E753" s="4"/>
      <c r="F753" s="4"/>
      <c r="G753" s="4"/>
      <c r="H753" s="4"/>
      <c r="I753" s="4"/>
      <c r="J753" s="4"/>
    </row>
    <row r="754" spans="2:10">
      <c r="B754" s="116">
        <f>Bond_Historical!Q755</f>
        <v>1.2666498399984195E-3</v>
      </c>
      <c r="C754" s="4"/>
      <c r="D754" s="4"/>
      <c r="E754" s="4"/>
      <c r="F754" s="4"/>
      <c r="G754" s="4"/>
      <c r="H754" s="4"/>
      <c r="I754" s="4"/>
      <c r="J754" s="4"/>
    </row>
    <row r="755" spans="2:10">
      <c r="B755" s="116">
        <f>Bond_Historical!Q756</f>
        <v>-7.2723749108386394E-5</v>
      </c>
      <c r="C755" s="4"/>
      <c r="D755" s="4"/>
      <c r="E755" s="4"/>
      <c r="F755" s="4"/>
      <c r="G755" s="4"/>
      <c r="H755" s="4"/>
      <c r="I755" s="4"/>
      <c r="J755" s="4"/>
    </row>
    <row r="756" spans="2:10">
      <c r="B756" s="116">
        <f>Bond_Historical!Q757</f>
        <v>-3.0576937069681514E-5</v>
      </c>
      <c r="C756" s="4"/>
      <c r="D756" s="4"/>
      <c r="E756" s="4"/>
      <c r="F756" s="4"/>
      <c r="G756" s="4"/>
      <c r="H756" s="4"/>
      <c r="I756" s="4"/>
      <c r="J756" s="4"/>
    </row>
    <row r="757" spans="2:10">
      <c r="B757" s="116">
        <f>Bond_Historical!Q758</f>
        <v>-6.6627370898459564E-4</v>
      </c>
      <c r="C757" s="4"/>
      <c r="D757" s="4"/>
      <c r="E757" s="4"/>
      <c r="F757" s="4"/>
      <c r="G757" s="4"/>
      <c r="H757" s="4"/>
      <c r="I757" s="4"/>
      <c r="J757" s="4"/>
    </row>
    <row r="758" spans="2:10">
      <c r="B758" s="116">
        <f>Bond_Historical!Q759</f>
        <v>-3.3525134525298019E-3</v>
      </c>
      <c r="C758" s="4"/>
      <c r="D758" s="4"/>
      <c r="E758" s="4"/>
      <c r="F758" s="4"/>
      <c r="G758" s="4"/>
      <c r="H758" s="4"/>
      <c r="I758" s="4"/>
      <c r="J758" s="4"/>
    </row>
    <row r="759" spans="2:10">
      <c r="B759" s="116">
        <f>Bond_Historical!Q760</f>
        <v>2.6571068821795141E-3</v>
      </c>
      <c r="C759" s="4"/>
      <c r="D759" s="4"/>
      <c r="E759" s="4"/>
      <c r="F759" s="4"/>
      <c r="G759" s="4"/>
      <c r="H759" s="4"/>
      <c r="I759" s="4"/>
      <c r="J759" s="4"/>
    </row>
    <row r="760" spans="2:10">
      <c r="B760" s="116">
        <f>Bond_Historical!Q761</f>
        <v>1.2671243477212781E-3</v>
      </c>
      <c r="C760" s="4"/>
      <c r="D760" s="4"/>
      <c r="E760" s="4"/>
      <c r="F760" s="4"/>
      <c r="G760" s="4"/>
      <c r="H760" s="4"/>
      <c r="I760" s="4"/>
      <c r="J760" s="4"/>
    </row>
    <row r="761" spans="2:10">
      <c r="B761" s="116">
        <f>Bond_Historical!Q762</f>
        <v>-9.3469503763364738E-3</v>
      </c>
      <c r="C761" s="4"/>
      <c r="D761" s="4"/>
      <c r="E761" s="4"/>
      <c r="F761" s="4"/>
      <c r="G761" s="4"/>
      <c r="H761" s="4"/>
      <c r="I761" s="4"/>
      <c r="J761" s="4"/>
    </row>
    <row r="762" spans="2:10">
      <c r="B762" s="116">
        <f>Bond_Historical!Q763</f>
        <v>-4.1662342159244685E-5</v>
      </c>
      <c r="C762" s="4"/>
      <c r="D762" s="4"/>
      <c r="E762" s="4"/>
      <c r="F762" s="4"/>
      <c r="G762" s="4"/>
      <c r="H762" s="4"/>
      <c r="I762" s="4"/>
      <c r="J762" s="4"/>
    </row>
    <row r="763" spans="2:10">
      <c r="B763" s="116">
        <f>Bond_Historical!Q764</f>
        <v>-4.005562140833991E-3</v>
      </c>
      <c r="C763" s="4"/>
      <c r="D763" s="4"/>
      <c r="E763" s="4"/>
      <c r="F763" s="4"/>
      <c r="G763" s="4"/>
      <c r="H763" s="4"/>
      <c r="I763" s="4"/>
      <c r="J763" s="4"/>
    </row>
    <row r="764" spans="2:10">
      <c r="B764" s="116">
        <f>Bond_Historical!Q765</f>
        <v>-1.255170551524765E-3</v>
      </c>
      <c r="C764" s="4"/>
      <c r="D764" s="4"/>
      <c r="E764" s="4"/>
      <c r="F764" s="4"/>
      <c r="G764" s="4"/>
      <c r="H764" s="4"/>
      <c r="I764" s="4"/>
      <c r="J764" s="4"/>
    </row>
    <row r="765" spans="2:10">
      <c r="B765" s="116">
        <f>Bond_Historical!Q766</f>
        <v>-3.0711588321158732E-3</v>
      </c>
      <c r="C765" s="4"/>
      <c r="D765" s="4"/>
      <c r="E765" s="4"/>
      <c r="F765" s="4"/>
      <c r="G765" s="4"/>
      <c r="H765" s="4"/>
      <c r="I765" s="4"/>
      <c r="J765" s="4"/>
    </row>
    <row r="766" spans="2:10">
      <c r="B766" s="116">
        <f>Bond_Historical!Q767</f>
        <v>-7.7220021561287761E-4</v>
      </c>
      <c r="C766" s="4"/>
      <c r="D766" s="4"/>
      <c r="E766" s="4"/>
      <c r="F766" s="4"/>
      <c r="G766" s="4"/>
      <c r="H766" s="4"/>
      <c r="I766" s="4"/>
      <c r="J766" s="4"/>
    </row>
    <row r="767" spans="2:10">
      <c r="B767" s="116">
        <f>Bond_Historical!Q768</f>
        <v>2.2656919492507407E-3</v>
      </c>
      <c r="C767" s="4"/>
      <c r="D767" s="4"/>
      <c r="E767" s="4"/>
      <c r="F767" s="4"/>
      <c r="G767" s="4"/>
      <c r="H767" s="4"/>
      <c r="I767" s="4"/>
      <c r="J767" s="4"/>
    </row>
    <row r="768" spans="2:10">
      <c r="B768" s="116">
        <f>Bond_Historical!Q769</f>
        <v>-8.6409321440649356E-4</v>
      </c>
      <c r="C768" s="4"/>
      <c r="D768" s="4"/>
      <c r="E768" s="4"/>
      <c r="F768" s="4"/>
      <c r="G768" s="4"/>
      <c r="H768" s="4"/>
      <c r="I768" s="4"/>
      <c r="J768" s="4"/>
    </row>
    <row r="769" spans="2:10">
      <c r="B769" s="116">
        <f>Bond_Historical!Q770</f>
        <v>2.1655057309907517E-3</v>
      </c>
      <c r="C769" s="4"/>
      <c r="D769" s="4"/>
      <c r="E769" s="4"/>
      <c r="F769" s="4"/>
      <c r="G769" s="4"/>
      <c r="H769" s="4"/>
      <c r="I769" s="4"/>
      <c r="J769" s="4"/>
    </row>
    <row r="770" spans="2:10">
      <c r="B770" s="116">
        <f>Bond_Historical!Q771</f>
        <v>-6.0816080745792461E-3</v>
      </c>
      <c r="C770" s="4"/>
      <c r="D770" s="4"/>
      <c r="E770" s="4"/>
      <c r="F770" s="4"/>
      <c r="G770" s="4"/>
      <c r="H770" s="4"/>
      <c r="I770" s="4"/>
      <c r="J770" s="4"/>
    </row>
    <row r="771" spans="2:10">
      <c r="B771" s="116">
        <f>Bond_Historical!Q772</f>
        <v>-6.8194124289235334E-3</v>
      </c>
      <c r="C771" s="4"/>
      <c r="D771" s="4"/>
      <c r="E771" s="4"/>
      <c r="F771" s="4"/>
      <c r="G771" s="4"/>
      <c r="H771" s="4"/>
      <c r="I771" s="4"/>
      <c r="J771" s="4"/>
    </row>
    <row r="772" spans="2:10">
      <c r="B772" s="116">
        <f>Bond_Historical!Q773</f>
        <v>1.8247098315029562E-3</v>
      </c>
      <c r="C772" s="4"/>
      <c r="D772" s="4"/>
      <c r="E772" s="4"/>
      <c r="F772" s="4"/>
      <c r="G772" s="4"/>
      <c r="H772" s="4"/>
      <c r="I772" s="4"/>
      <c r="J772" s="4"/>
    </row>
    <row r="773" spans="2:10">
      <c r="B773" s="116">
        <f>Bond_Historical!Q774</f>
        <v>2.8963354726394203E-4</v>
      </c>
      <c r="C773" s="4"/>
      <c r="D773" s="4"/>
      <c r="E773" s="4"/>
      <c r="F773" s="4"/>
      <c r="G773" s="4"/>
      <c r="H773" s="4"/>
      <c r="I773" s="4"/>
      <c r="J773" s="4"/>
    </row>
    <row r="774" spans="2:10">
      <c r="B774" s="116">
        <f>Bond_Historical!Q775</f>
        <v>4.157369298859531E-3</v>
      </c>
      <c r="C774" s="4"/>
      <c r="D774" s="4"/>
      <c r="E774" s="4"/>
      <c r="F774" s="4"/>
      <c r="G774" s="4"/>
      <c r="H774" s="4"/>
      <c r="I774" s="4"/>
      <c r="J774" s="4"/>
    </row>
    <row r="775" spans="2:10">
      <c r="B775" s="116">
        <f>Bond_Historical!Q776</f>
        <v>-1.5111171744518397E-3</v>
      </c>
      <c r="C775" s="4"/>
      <c r="D775" s="4"/>
      <c r="E775" s="4"/>
      <c r="F775" s="4"/>
      <c r="G775" s="4"/>
      <c r="H775" s="4"/>
      <c r="I775" s="4"/>
      <c r="J775" s="4"/>
    </row>
    <row r="776" spans="2:10">
      <c r="B776" s="116">
        <f>Bond_Historical!Q777</f>
        <v>-1.9714317011547177E-3</v>
      </c>
      <c r="C776" s="4"/>
      <c r="D776" s="4"/>
      <c r="E776" s="4"/>
      <c r="F776" s="4"/>
      <c r="G776" s="4"/>
      <c r="H776" s="4"/>
      <c r="I776" s="4"/>
      <c r="J776" s="4"/>
    </row>
    <row r="777" spans="2:10">
      <c r="B777" s="116">
        <f>Bond_Historical!Q778</f>
        <v>-5.6657855606876981E-3</v>
      </c>
      <c r="C777" s="4"/>
      <c r="D777" s="4"/>
      <c r="E777" s="4"/>
      <c r="F777" s="4"/>
      <c r="G777" s="4"/>
      <c r="H777" s="4"/>
      <c r="I777" s="4"/>
      <c r="J777" s="4"/>
    </row>
    <row r="778" spans="2:10">
      <c r="B778" s="116">
        <f>Bond_Historical!Q779</f>
        <v>2.6814358497474849E-3</v>
      </c>
      <c r="C778" s="4"/>
      <c r="D778" s="4"/>
      <c r="E778" s="4"/>
      <c r="F778" s="4"/>
      <c r="G778" s="4"/>
      <c r="H778" s="4"/>
      <c r="I778" s="4"/>
      <c r="J778" s="4"/>
    </row>
    <row r="779" spans="2:10">
      <c r="B779" s="116">
        <f>Bond_Historical!Q780</f>
        <v>6.7432414683078062E-4</v>
      </c>
      <c r="C779" s="4"/>
      <c r="D779" s="4"/>
      <c r="E779" s="4"/>
      <c r="F779" s="4"/>
      <c r="G779" s="4"/>
      <c r="H779" s="4"/>
      <c r="I779" s="4"/>
      <c r="J779" s="4"/>
    </row>
    <row r="780" spans="2:10">
      <c r="B780" s="116">
        <f>Bond_Historical!Q781</f>
        <v>-3.1663302170268568E-5</v>
      </c>
      <c r="C780" s="4"/>
      <c r="D780" s="4"/>
      <c r="E780" s="4"/>
      <c r="F780" s="4"/>
      <c r="G780" s="4"/>
      <c r="H780" s="4"/>
      <c r="I780" s="4"/>
      <c r="J780" s="4"/>
    </row>
    <row r="781" spans="2:10">
      <c r="B781" s="116">
        <f>Bond_Historical!Q782</f>
        <v>-4.1946195753238876E-6</v>
      </c>
      <c r="C781" s="4"/>
      <c r="D781" s="4"/>
      <c r="E781" s="4"/>
      <c r="F781" s="4"/>
      <c r="G781" s="4"/>
      <c r="H781" s="4"/>
      <c r="I781" s="4"/>
      <c r="J781" s="4"/>
    </row>
    <row r="782" spans="2:10">
      <c r="B782" s="116">
        <f>Bond_Historical!Q783</f>
        <v>1.0348879263044437E-3</v>
      </c>
      <c r="C782" s="4"/>
      <c r="D782" s="4"/>
      <c r="E782" s="4"/>
      <c r="F782" s="4"/>
      <c r="G782" s="4"/>
      <c r="H782" s="4"/>
      <c r="I782" s="4"/>
      <c r="J782" s="4"/>
    </row>
    <row r="783" spans="2:10">
      <c r="B783" s="116">
        <f>Bond_Historical!Q784</f>
        <v>-4.6732220347817264E-3</v>
      </c>
      <c r="C783" s="4"/>
      <c r="D783" s="4"/>
      <c r="E783" s="4"/>
      <c r="F783" s="4"/>
      <c r="G783" s="4"/>
      <c r="H783" s="4"/>
      <c r="I783" s="4"/>
      <c r="J783" s="4"/>
    </row>
    <row r="784" spans="2:10">
      <c r="B784" s="116">
        <f>Bond_Historical!Q785</f>
        <v>-6.7635778982209176E-3</v>
      </c>
      <c r="C784" s="4"/>
      <c r="D784" s="4"/>
      <c r="E784" s="4"/>
      <c r="F784" s="4"/>
      <c r="G784" s="4"/>
      <c r="H784" s="4"/>
      <c r="I784" s="4"/>
      <c r="J784" s="4"/>
    </row>
    <row r="785" spans="2:10">
      <c r="B785" s="116">
        <f>Bond_Historical!Q786</f>
        <v>7.9089309517125096E-4</v>
      </c>
      <c r="C785" s="4"/>
      <c r="D785" s="4"/>
      <c r="E785" s="4"/>
      <c r="F785" s="4"/>
      <c r="G785" s="4"/>
      <c r="H785" s="4"/>
      <c r="I785" s="4"/>
      <c r="J785" s="4"/>
    </row>
    <row r="786" spans="2:10">
      <c r="B786" s="116">
        <f>Bond_Historical!Q787</f>
        <v>-2.801518425499987E-3</v>
      </c>
      <c r="C786" s="4"/>
      <c r="D786" s="4"/>
      <c r="E786" s="4"/>
      <c r="F786" s="4"/>
      <c r="G786" s="4"/>
      <c r="H786" s="4"/>
      <c r="I786" s="4"/>
      <c r="J786" s="4"/>
    </row>
    <row r="787" spans="2:10">
      <c r="B787" s="116">
        <f>Bond_Historical!Q788</f>
        <v>1.1901450797876891E-3</v>
      </c>
      <c r="C787" s="4"/>
      <c r="D787" s="4"/>
      <c r="E787" s="4"/>
      <c r="F787" s="4"/>
      <c r="G787" s="4"/>
      <c r="H787" s="4"/>
      <c r="I787" s="4"/>
      <c r="J787" s="4"/>
    </row>
    <row r="788" spans="2:10">
      <c r="B788" s="116">
        <f>Bond_Historical!Q789</f>
        <v>-9.9376324766926802E-3</v>
      </c>
      <c r="C788" s="4"/>
      <c r="D788" s="4"/>
      <c r="E788" s="4"/>
      <c r="F788" s="4"/>
      <c r="G788" s="4"/>
      <c r="H788" s="4"/>
      <c r="I788" s="4"/>
      <c r="J788" s="4"/>
    </row>
    <row r="789" spans="2:10">
      <c r="B789" s="116">
        <f>Bond_Historical!Q790</f>
        <v>6.1323126620469719E-3</v>
      </c>
      <c r="C789" s="4"/>
      <c r="D789" s="4"/>
      <c r="E789" s="4"/>
      <c r="F789" s="4"/>
      <c r="G789" s="4"/>
      <c r="H789" s="4"/>
      <c r="I789" s="4"/>
      <c r="J789" s="4"/>
    </row>
    <row r="790" spans="2:10">
      <c r="B790" s="116">
        <f>Bond_Historical!Q791</f>
        <v>-5.964178766843839E-3</v>
      </c>
      <c r="C790" s="4"/>
      <c r="D790" s="4"/>
      <c r="E790" s="4"/>
      <c r="F790" s="4"/>
      <c r="G790" s="4"/>
      <c r="H790" s="4"/>
      <c r="I790" s="4"/>
      <c r="J790" s="4"/>
    </row>
    <row r="791" spans="2:10">
      <c r="B791" s="116">
        <f>Bond_Historical!Q792</f>
        <v>-3.3047300255540572E-3</v>
      </c>
      <c r="C791" s="4"/>
      <c r="D791" s="4"/>
      <c r="E791" s="4"/>
      <c r="F791" s="4"/>
      <c r="G791" s="4"/>
      <c r="H791" s="4"/>
      <c r="I791" s="4"/>
      <c r="J791" s="4"/>
    </row>
    <row r="792" spans="2:10">
      <c r="B792" s="116">
        <f>Bond_Historical!Q793</f>
        <v>1.5652898026371927E-3</v>
      </c>
      <c r="C792" s="4"/>
      <c r="D792" s="4"/>
      <c r="E792" s="4"/>
      <c r="F792" s="4"/>
      <c r="G792" s="4"/>
      <c r="H792" s="4"/>
      <c r="I792" s="4"/>
      <c r="J792" s="4"/>
    </row>
    <row r="793" spans="2:10">
      <c r="B793" s="116">
        <f>Bond_Historical!Q794</f>
        <v>1.8041914609018049E-3</v>
      </c>
      <c r="C793" s="4"/>
      <c r="D793" s="4"/>
      <c r="E793" s="4"/>
      <c r="F793" s="4"/>
      <c r="G793" s="4"/>
      <c r="H793" s="4"/>
      <c r="I793" s="4"/>
      <c r="J793" s="4"/>
    </row>
    <row r="794" spans="2:10">
      <c r="B794" s="116">
        <f>Bond_Historical!Q795</f>
        <v>2.0470758119039345E-3</v>
      </c>
      <c r="C794" s="4"/>
      <c r="D794" s="4"/>
      <c r="E794" s="4"/>
      <c r="F794" s="4"/>
      <c r="G794" s="4"/>
      <c r="H794" s="4"/>
      <c r="I794" s="4"/>
      <c r="J794" s="4"/>
    </row>
    <row r="795" spans="2:10">
      <c r="B795" s="116">
        <f>Bond_Historical!Q796</f>
        <v>-3.5880952099856284E-4</v>
      </c>
      <c r="C795" s="4"/>
      <c r="D795" s="4"/>
      <c r="E795" s="4"/>
      <c r="F795" s="4"/>
      <c r="G795" s="4"/>
      <c r="H795" s="4"/>
      <c r="I795" s="4"/>
      <c r="J795" s="4"/>
    </row>
    <row r="796" spans="2:10">
      <c r="B796" s="116">
        <f>Bond_Historical!Q797</f>
        <v>-5.3599511279432115E-3</v>
      </c>
      <c r="C796" s="4"/>
      <c r="D796" s="4"/>
      <c r="E796" s="4"/>
      <c r="F796" s="4"/>
      <c r="G796" s="4"/>
      <c r="H796" s="4"/>
      <c r="I796" s="4"/>
      <c r="J796" s="4"/>
    </row>
    <row r="797" spans="2:10">
      <c r="B797" s="116">
        <f>Bond_Historical!Q798</f>
        <v>2.527396865651886E-3</v>
      </c>
      <c r="C797" s="4"/>
      <c r="D797" s="4"/>
      <c r="E797" s="4"/>
      <c r="F797" s="4"/>
      <c r="G797" s="4"/>
      <c r="H797" s="4"/>
      <c r="I797" s="4"/>
      <c r="J797" s="4"/>
    </row>
    <row r="798" spans="2:10">
      <c r="B798" s="116">
        <f>Bond_Historical!Q799</f>
        <v>1.9105536391579589E-3</v>
      </c>
      <c r="C798" s="4"/>
      <c r="D798" s="4"/>
      <c r="E798" s="4"/>
      <c r="F798" s="4"/>
      <c r="G798" s="4"/>
      <c r="H798" s="4"/>
      <c r="I798" s="4"/>
      <c r="J798" s="4"/>
    </row>
    <row r="799" spans="2:10">
      <c r="B799" s="116">
        <f>Bond_Historical!Q800</f>
        <v>8.174206767901095E-3</v>
      </c>
      <c r="C799" s="4"/>
      <c r="D799" s="4"/>
      <c r="E799" s="4"/>
      <c r="F799" s="4"/>
      <c r="G799" s="4"/>
      <c r="H799" s="4"/>
      <c r="I799" s="4"/>
      <c r="J799" s="4"/>
    </row>
    <row r="800" spans="2:10">
      <c r="B800" s="116">
        <f>Bond_Historical!Q801</f>
        <v>4.9026047128510912E-3</v>
      </c>
      <c r="C800" s="4"/>
      <c r="D800" s="4"/>
      <c r="E800" s="4"/>
      <c r="F800" s="4"/>
      <c r="G800" s="4"/>
      <c r="H800" s="4"/>
      <c r="I800" s="4"/>
      <c r="J800" s="4"/>
    </row>
    <row r="801" spans="2:10">
      <c r="B801" s="116">
        <f>Bond_Historical!Q802</f>
        <v>-1.2025090979480598E-2</v>
      </c>
      <c r="C801" s="4"/>
      <c r="D801" s="4"/>
      <c r="E801" s="4"/>
      <c r="F801" s="4"/>
      <c r="G801" s="4"/>
      <c r="H801" s="4"/>
      <c r="I801" s="4"/>
      <c r="J801" s="4"/>
    </row>
    <row r="802" spans="2:10">
      <c r="B802" s="116">
        <f>Bond_Historical!Q803</f>
        <v>2.841174889024889E-3</v>
      </c>
      <c r="C802" s="4"/>
      <c r="D802" s="4"/>
      <c r="E802" s="4"/>
      <c r="F802" s="4"/>
      <c r="G802" s="4"/>
      <c r="H802" s="4"/>
      <c r="I802" s="4"/>
      <c r="J802" s="4"/>
    </row>
    <row r="803" spans="2:10">
      <c r="B803" s="116">
        <f>Bond_Historical!Q804</f>
        <v>3.0303672696205641E-3</v>
      </c>
      <c r="C803" s="4"/>
      <c r="D803" s="4"/>
      <c r="E803" s="4"/>
      <c r="F803" s="4"/>
      <c r="G803" s="4"/>
      <c r="H803" s="4"/>
      <c r="I803" s="4"/>
      <c r="J803" s="4"/>
    </row>
    <row r="804" spans="2:10">
      <c r="B804" s="116">
        <f>Bond_Historical!Q805</f>
        <v>-6.2800264973586388E-3</v>
      </c>
      <c r="C804" s="4"/>
      <c r="D804" s="4"/>
      <c r="E804" s="4"/>
      <c r="F804" s="4"/>
      <c r="G804" s="4"/>
      <c r="H804" s="4"/>
      <c r="I804" s="4"/>
      <c r="J804" s="4"/>
    </row>
    <row r="805" spans="2:10">
      <c r="B805" s="116">
        <f>Bond_Historical!Q806</f>
        <v>-4.2228075349452707E-3</v>
      </c>
      <c r="C805" s="4"/>
      <c r="D805" s="4"/>
      <c r="E805" s="4"/>
      <c r="F805" s="4"/>
      <c r="G805" s="4"/>
      <c r="H805" s="4"/>
      <c r="I805" s="4"/>
      <c r="J805" s="4"/>
    </row>
    <row r="806" spans="2:10">
      <c r="B806" s="116">
        <f>Bond_Historical!Q807</f>
        <v>-1.6104968620521056E-3</v>
      </c>
      <c r="C806" s="4"/>
      <c r="D806" s="4"/>
      <c r="E806" s="4"/>
      <c r="F806" s="4"/>
      <c r="G806" s="4"/>
      <c r="H806" s="4"/>
      <c r="I806" s="4"/>
      <c r="J806" s="4"/>
    </row>
    <row r="807" spans="2:10">
      <c r="B807" s="116">
        <f>Bond_Historical!Q808</f>
        <v>-6.5711712597076866E-3</v>
      </c>
      <c r="C807" s="4"/>
      <c r="D807" s="4"/>
      <c r="E807" s="4"/>
      <c r="F807" s="4"/>
      <c r="G807" s="4"/>
      <c r="H807" s="4"/>
      <c r="I807" s="4"/>
      <c r="J807" s="4"/>
    </row>
    <row r="808" spans="2:10">
      <c r="B808" s="116">
        <f>Bond_Historical!Q809</f>
        <v>-3.3748583405941084E-4</v>
      </c>
      <c r="C808" s="4"/>
      <c r="D808" s="4"/>
      <c r="E808" s="4"/>
      <c r="F808" s="4"/>
      <c r="G808" s="4"/>
      <c r="H808" s="4"/>
      <c r="I808" s="4"/>
      <c r="J808" s="4"/>
    </row>
    <row r="809" spans="2:10">
      <c r="B809" s="116">
        <f>Bond_Historical!Q810</f>
        <v>-1.043536883611958E-2</v>
      </c>
      <c r="C809" s="4"/>
      <c r="D809" s="4"/>
      <c r="E809" s="4"/>
      <c r="F809" s="4"/>
      <c r="G809" s="4"/>
      <c r="H809" s="4"/>
      <c r="I809" s="4"/>
      <c r="J809" s="4"/>
    </row>
    <row r="810" spans="2:10">
      <c r="B810" s="116">
        <f>Bond_Historical!Q811</f>
        <v>1.0486264496293782E-3</v>
      </c>
      <c r="C810" s="4"/>
      <c r="D810" s="4"/>
      <c r="E810" s="4"/>
      <c r="F810" s="4"/>
      <c r="G810" s="4"/>
      <c r="H810" s="4"/>
      <c r="I810" s="4"/>
      <c r="J810" s="4"/>
    </row>
    <row r="811" spans="2:10">
      <c r="B811" s="116">
        <f>Bond_Historical!Q812</f>
        <v>4.1295802634035367E-3</v>
      </c>
      <c r="C811" s="4"/>
      <c r="D811" s="4"/>
      <c r="E811" s="4"/>
      <c r="F811" s="4"/>
      <c r="G811" s="4"/>
      <c r="H811" s="4"/>
      <c r="I811" s="4"/>
      <c r="J811" s="4"/>
    </row>
    <row r="812" spans="2:10">
      <c r="B812" s="116">
        <f>Bond_Historical!Q813</f>
        <v>3.8678324914584619E-3</v>
      </c>
      <c r="C812" s="4"/>
      <c r="D812" s="4"/>
      <c r="E812" s="4"/>
      <c r="F812" s="4"/>
      <c r="G812" s="4"/>
      <c r="H812" s="4"/>
      <c r="I812" s="4"/>
      <c r="J812" s="4"/>
    </row>
    <row r="813" spans="2:10">
      <c r="B813" s="116">
        <f>Bond_Historical!Q814</f>
        <v>1.9617843071855017E-3</v>
      </c>
      <c r="C813" s="4"/>
      <c r="D813" s="4"/>
      <c r="E813" s="4"/>
      <c r="F813" s="4"/>
      <c r="G813" s="4"/>
      <c r="H813" s="4"/>
      <c r="I813" s="4"/>
      <c r="J813" s="4"/>
    </row>
    <row r="814" spans="2:10">
      <c r="B814" s="116">
        <f>Bond_Historical!Q815</f>
        <v>-1.057756468797804E-2</v>
      </c>
      <c r="C814" s="4"/>
      <c r="D814" s="4"/>
      <c r="E814" s="4"/>
      <c r="F814" s="4"/>
      <c r="G814" s="4"/>
      <c r="H814" s="4"/>
      <c r="I814" s="4"/>
      <c r="J814" s="4"/>
    </row>
    <row r="815" spans="2:10">
      <c r="B815" s="116">
        <f>Bond_Historical!Q816</f>
        <v>-2.7648193120401151E-3</v>
      </c>
      <c r="C815" s="4"/>
      <c r="D815" s="4"/>
      <c r="E815" s="4"/>
      <c r="F815" s="4"/>
      <c r="G815" s="4"/>
      <c r="H815" s="4"/>
      <c r="I815" s="4"/>
      <c r="J815" s="4"/>
    </row>
    <row r="816" spans="2:10">
      <c r="B816" s="116">
        <f>Bond_Historical!Q817</f>
        <v>3.7023895652997657E-3</v>
      </c>
      <c r="C816" s="4"/>
      <c r="D816" s="4"/>
      <c r="E816" s="4"/>
      <c r="F816" s="4"/>
      <c r="G816" s="4"/>
      <c r="H816" s="4"/>
      <c r="I816" s="4"/>
      <c r="J816" s="4"/>
    </row>
    <row r="817" spans="2:10">
      <c r="B817" s="116">
        <f>Bond_Historical!Q818</f>
        <v>-1.5379344306624939E-3</v>
      </c>
      <c r="C817" s="4"/>
      <c r="D817" s="4"/>
      <c r="E817" s="4"/>
      <c r="F817" s="4"/>
      <c r="G817" s="4"/>
      <c r="H817" s="4"/>
      <c r="I817" s="4"/>
      <c r="J817" s="4"/>
    </row>
    <row r="818" spans="2:10">
      <c r="B818" s="116">
        <f>Bond_Historical!Q819</f>
        <v>-7.4899609873669967E-3</v>
      </c>
      <c r="C818" s="4"/>
      <c r="D818" s="4"/>
      <c r="E818" s="4"/>
      <c r="F818" s="4"/>
      <c r="G818" s="4"/>
      <c r="H818" s="4"/>
      <c r="I818" s="4"/>
      <c r="J818" s="4"/>
    </row>
    <row r="819" spans="2:10">
      <c r="B819" s="116">
        <f>Bond_Historical!Q820</f>
        <v>2.8303957621538351E-3</v>
      </c>
      <c r="C819" s="4"/>
      <c r="D819" s="4"/>
      <c r="E819" s="4"/>
      <c r="F819" s="4"/>
      <c r="G819" s="4"/>
      <c r="H819" s="4"/>
      <c r="I819" s="4"/>
      <c r="J819" s="4"/>
    </row>
    <row r="820" spans="2:10">
      <c r="B820" s="116">
        <f>Bond_Historical!Q821</f>
        <v>4.4526097138460957E-3</v>
      </c>
      <c r="C820" s="4"/>
      <c r="D820" s="4"/>
      <c r="E820" s="4"/>
      <c r="F820" s="4"/>
      <c r="G820" s="4"/>
      <c r="H820" s="4"/>
      <c r="I820" s="4"/>
      <c r="J820" s="4"/>
    </row>
    <row r="821" spans="2:10">
      <c r="B821" s="116">
        <f>Bond_Historical!Q822</f>
        <v>2.5778631433485163E-3</v>
      </c>
      <c r="C821" s="4"/>
      <c r="D821" s="4"/>
      <c r="E821" s="4"/>
      <c r="F821" s="4"/>
      <c r="G821" s="4"/>
      <c r="H821" s="4"/>
      <c r="I821" s="4"/>
      <c r="J821" s="4"/>
    </row>
    <row r="822" spans="2:10">
      <c r="B822" s="116">
        <f>Bond_Historical!Q823</f>
        <v>-8.4489800154329345E-4</v>
      </c>
      <c r="C822" s="4"/>
      <c r="D822" s="4"/>
      <c r="E822" s="4"/>
      <c r="F822" s="4"/>
      <c r="G822" s="4"/>
      <c r="H822" s="4"/>
      <c r="I822" s="4"/>
      <c r="J822" s="4"/>
    </row>
    <row r="823" spans="2:10">
      <c r="B823" s="116">
        <f>Bond_Historical!Q824</f>
        <v>-2.9398001952732821E-4</v>
      </c>
      <c r="C823" s="4"/>
      <c r="D823" s="4"/>
      <c r="E823" s="4"/>
      <c r="F823" s="4"/>
      <c r="G823" s="4"/>
      <c r="H823" s="4"/>
      <c r="I823" s="4"/>
      <c r="J823" s="4"/>
    </row>
    <row r="824" spans="2:10">
      <c r="B824" s="116">
        <f>Bond_Historical!Q825</f>
        <v>1.2151337021918437E-3</v>
      </c>
      <c r="C824" s="4"/>
      <c r="D824" s="4"/>
      <c r="E824" s="4"/>
      <c r="F824" s="4"/>
      <c r="G824" s="4"/>
      <c r="H824" s="4"/>
      <c r="I824" s="4"/>
      <c r="J824" s="4"/>
    </row>
    <row r="825" spans="2:10">
      <c r="B825" s="116">
        <f>Bond_Historical!Q826</f>
        <v>-1.0977028053838603E-2</v>
      </c>
      <c r="C825" s="4"/>
      <c r="D825" s="4"/>
      <c r="E825" s="4"/>
      <c r="F825" s="4"/>
      <c r="G825" s="4"/>
      <c r="H825" s="4"/>
      <c r="I825" s="4"/>
      <c r="J825" s="4"/>
    </row>
    <row r="826" spans="2:10">
      <c r="B826" s="116">
        <f>Bond_Historical!Q827</f>
        <v>-3.6568343421452421E-3</v>
      </c>
      <c r="C826" s="4"/>
      <c r="D826" s="4"/>
      <c r="E826" s="4"/>
      <c r="F826" s="4"/>
      <c r="G826" s="4"/>
      <c r="H826" s="4"/>
      <c r="I826" s="4"/>
      <c r="J826" s="4"/>
    </row>
    <row r="827" spans="2:10">
      <c r="B827" s="116">
        <f>Bond_Historical!Q828</f>
        <v>-2.7118815351857592E-3</v>
      </c>
      <c r="C827" s="4"/>
      <c r="D827" s="4"/>
      <c r="E827" s="4"/>
      <c r="F827" s="4"/>
      <c r="G827" s="4"/>
      <c r="H827" s="4"/>
      <c r="I827" s="4"/>
      <c r="J827" s="4"/>
    </row>
    <row r="828" spans="2:10">
      <c r="B828" s="116">
        <f>Bond_Historical!Q829</f>
        <v>-4.9645927665155371E-3</v>
      </c>
      <c r="C828" s="4"/>
      <c r="D828" s="4"/>
      <c r="E828" s="4"/>
      <c r="F828" s="4"/>
      <c r="G828" s="4"/>
      <c r="H828" s="4"/>
      <c r="I828" s="4"/>
      <c r="J828" s="4"/>
    </row>
    <row r="829" spans="2:10">
      <c r="B829" s="116">
        <f>Bond_Historical!Q830</f>
        <v>-5.6535052435920333E-3</v>
      </c>
      <c r="C829" s="4"/>
      <c r="D829" s="4"/>
      <c r="E829" s="4"/>
      <c r="F829" s="4"/>
      <c r="G829" s="4"/>
      <c r="H829" s="4"/>
      <c r="I829" s="4"/>
      <c r="J829" s="4"/>
    </row>
    <row r="830" spans="2:10">
      <c r="B830" s="116">
        <f>Bond_Historical!Q831</f>
        <v>1.582446260520834E-3</v>
      </c>
      <c r="C830" s="4"/>
      <c r="D830" s="4"/>
      <c r="E830" s="4"/>
      <c r="F830" s="4"/>
      <c r="G830" s="4"/>
      <c r="H830" s="4"/>
      <c r="I830" s="4"/>
      <c r="J830" s="4"/>
    </row>
    <row r="831" spans="2:10">
      <c r="B831" s="116">
        <f>Bond_Historical!Q832</f>
        <v>2.4159968804794052E-3</v>
      </c>
      <c r="C831" s="4"/>
      <c r="D831" s="4"/>
      <c r="E831" s="4"/>
      <c r="F831" s="4"/>
      <c r="G831" s="4"/>
      <c r="H831" s="4"/>
      <c r="I831" s="4"/>
      <c r="J831" s="4"/>
    </row>
    <row r="832" spans="2:10">
      <c r="B832" s="116">
        <f>Bond_Historical!Q833</f>
        <v>-8.1143759913045541E-3</v>
      </c>
      <c r="C832" s="4"/>
      <c r="D832" s="4"/>
      <c r="E832" s="4"/>
      <c r="F832" s="4"/>
      <c r="G832" s="4"/>
      <c r="H832" s="4"/>
      <c r="I832" s="4"/>
      <c r="J832" s="4"/>
    </row>
    <row r="833" spans="2:10">
      <c r="B833" s="116">
        <f>Bond_Historical!Q834</f>
        <v>-3.6617682084898844E-3</v>
      </c>
      <c r="C833" s="4"/>
      <c r="D833" s="4"/>
      <c r="E833" s="4"/>
      <c r="F833" s="4"/>
      <c r="G833" s="4"/>
      <c r="H833" s="4"/>
      <c r="I833" s="4"/>
      <c r="J833" s="4"/>
    </row>
    <row r="834" spans="2:10">
      <c r="B834" s="116">
        <f>Bond_Historical!Q835</f>
        <v>-6.4527632496639772E-3</v>
      </c>
      <c r="C834" s="4"/>
      <c r="D834" s="4"/>
      <c r="E834" s="4"/>
      <c r="F834" s="4"/>
      <c r="G834" s="4"/>
      <c r="H834" s="4"/>
      <c r="I834" s="4"/>
      <c r="J834" s="4"/>
    </row>
    <row r="835" spans="2:10">
      <c r="B835" s="116">
        <f>Bond_Historical!Q836</f>
        <v>6.7972724472327318E-3</v>
      </c>
      <c r="C835" s="4"/>
      <c r="D835" s="4"/>
      <c r="E835" s="4"/>
      <c r="F835" s="4"/>
      <c r="G835" s="4"/>
      <c r="H835" s="4"/>
      <c r="I835" s="4"/>
      <c r="J835" s="4"/>
    </row>
    <row r="836" spans="2:10">
      <c r="B836" s="116">
        <f>Bond_Historical!Q837</f>
        <v>-5.9681391313372752E-3</v>
      </c>
      <c r="C836" s="4"/>
      <c r="D836" s="4"/>
      <c r="E836" s="4"/>
      <c r="F836" s="4"/>
      <c r="G836" s="4"/>
      <c r="H836" s="4"/>
      <c r="I836" s="4"/>
      <c r="J836" s="4"/>
    </row>
    <row r="837" spans="2:10">
      <c r="B837" s="116">
        <f>Bond_Historical!Q838</f>
        <v>-1.2317103135473591E-3</v>
      </c>
      <c r="C837" s="4"/>
      <c r="D837" s="4"/>
      <c r="E837" s="4"/>
      <c r="F837" s="4"/>
      <c r="G837" s="4"/>
      <c r="H837" s="4"/>
      <c r="I837" s="4"/>
      <c r="J837" s="4"/>
    </row>
    <row r="838" spans="2:10">
      <c r="B838" s="116">
        <f>Bond_Historical!Q839</f>
        <v>6.506111212534446E-3</v>
      </c>
      <c r="C838" s="4"/>
      <c r="D838" s="4"/>
      <c r="E838" s="4"/>
      <c r="F838" s="4"/>
      <c r="G838" s="4"/>
      <c r="H838" s="4"/>
      <c r="I838" s="4"/>
      <c r="J838" s="4"/>
    </row>
    <row r="839" spans="2:10">
      <c r="B839" s="116">
        <f>Bond_Historical!Q840</f>
        <v>1.7378785261953271E-3</v>
      </c>
      <c r="C839" s="4"/>
      <c r="D839" s="4"/>
      <c r="E839" s="4"/>
      <c r="F839" s="4"/>
      <c r="G839" s="4"/>
      <c r="H839" s="4"/>
      <c r="I839" s="4"/>
      <c r="J839" s="4"/>
    </row>
    <row r="840" spans="2:10">
      <c r="B840" s="116">
        <f>Bond_Historical!Q841</f>
        <v>-5.1323603707606885E-3</v>
      </c>
      <c r="C840" s="4"/>
      <c r="D840" s="4"/>
      <c r="E840" s="4"/>
      <c r="F840" s="4"/>
      <c r="G840" s="4"/>
      <c r="H840" s="4"/>
      <c r="I840" s="4"/>
      <c r="J840" s="4"/>
    </row>
    <row r="841" spans="2:10">
      <c r="B841" s="116">
        <f>Bond_Historical!Q842</f>
        <v>8.3052933015661373E-4</v>
      </c>
      <c r="C841" s="4"/>
      <c r="D841" s="4"/>
      <c r="E841" s="4"/>
      <c r="F841" s="4"/>
      <c r="G841" s="4"/>
      <c r="H841" s="4"/>
      <c r="I841" s="4"/>
      <c r="J841" s="4"/>
    </row>
    <row r="842" spans="2:10">
      <c r="B842" s="116">
        <f>Bond_Historical!Q843</f>
        <v>-6.9624337057833116E-3</v>
      </c>
      <c r="C842" s="4"/>
      <c r="D842" s="4"/>
      <c r="E842" s="4"/>
      <c r="F842" s="4"/>
      <c r="G842" s="4"/>
      <c r="H842" s="4"/>
      <c r="I842" s="4"/>
      <c r="J842" s="4"/>
    </row>
    <row r="843" spans="2:10">
      <c r="B843" s="116">
        <f>Bond_Historical!Q844</f>
        <v>-5.6503873193205385E-3</v>
      </c>
      <c r="C843" s="4"/>
      <c r="D843" s="4"/>
      <c r="E843" s="4"/>
      <c r="F843" s="4"/>
      <c r="G843" s="4"/>
      <c r="H843" s="4"/>
      <c r="I843" s="4"/>
      <c r="J843" s="4"/>
    </row>
    <row r="844" spans="2:10">
      <c r="B844" s="116">
        <f>Bond_Historical!Q845</f>
        <v>3.1442371171735393E-3</v>
      </c>
      <c r="C844" s="4"/>
      <c r="D844" s="4"/>
      <c r="E844" s="4"/>
      <c r="F844" s="4"/>
      <c r="G844" s="4"/>
      <c r="H844" s="4"/>
      <c r="I844" s="4"/>
      <c r="J844" s="4"/>
    </row>
    <row r="845" spans="2:10">
      <c r="B845" s="116">
        <f>Bond_Historical!Q846</f>
        <v>6.3623646930223146E-3</v>
      </c>
      <c r="C845" s="4"/>
      <c r="D845" s="4"/>
      <c r="E845" s="4"/>
      <c r="F845" s="4"/>
      <c r="G845" s="4"/>
      <c r="H845" s="4"/>
      <c r="I845" s="4"/>
      <c r="J845" s="4"/>
    </row>
    <row r="846" spans="2:10">
      <c r="B846" s="116">
        <f>Bond_Historical!Q847</f>
        <v>-1.0486292040922086E-2</v>
      </c>
      <c r="C846" s="4"/>
      <c r="D846" s="4"/>
      <c r="E846" s="4"/>
      <c r="F846" s="4"/>
      <c r="G846" s="4"/>
      <c r="H846" s="4"/>
      <c r="I846" s="4"/>
      <c r="J846" s="4"/>
    </row>
    <row r="847" spans="2:10">
      <c r="B847" s="116">
        <f>Bond_Historical!Q848</f>
        <v>-5.192670583927461E-3</v>
      </c>
      <c r="C847" s="4"/>
      <c r="D847" s="4"/>
      <c r="E847" s="4"/>
      <c r="F847" s="4"/>
      <c r="G847" s="4"/>
      <c r="H847" s="4"/>
      <c r="I847" s="4"/>
      <c r="J847" s="4"/>
    </row>
    <row r="848" spans="2:10">
      <c r="B848" s="116">
        <f>Bond_Historical!Q849</f>
        <v>3.1944159984652176E-3</v>
      </c>
      <c r="C848" s="4"/>
      <c r="D848" s="4"/>
      <c r="E848" s="4"/>
      <c r="F848" s="4"/>
      <c r="G848" s="4"/>
      <c r="H848" s="4"/>
      <c r="I848" s="4"/>
      <c r="J848" s="4"/>
    </row>
    <row r="849" spans="2:10">
      <c r="B849" s="116">
        <f>Bond_Historical!Q850</f>
        <v>2.2978995687863092E-3</v>
      </c>
      <c r="C849" s="4"/>
      <c r="D849" s="4"/>
      <c r="E849" s="4"/>
      <c r="F849" s="4"/>
      <c r="G849" s="4"/>
      <c r="H849" s="4"/>
      <c r="I849" s="4"/>
      <c r="J849" s="4"/>
    </row>
    <row r="850" spans="2:10">
      <c r="B850" s="116">
        <f>Bond_Historical!Q851</f>
        <v>4.0161647303881371E-3</v>
      </c>
      <c r="C850" s="4"/>
      <c r="D850" s="4"/>
      <c r="E850" s="4"/>
      <c r="F850" s="4"/>
      <c r="G850" s="4"/>
      <c r="H850" s="4"/>
      <c r="I850" s="4"/>
      <c r="J850" s="4"/>
    </row>
    <row r="851" spans="2:10">
      <c r="B851" s="116">
        <f>Bond_Historical!Q852</f>
        <v>7.5985966432666257E-4</v>
      </c>
      <c r="C851" s="4"/>
      <c r="D851" s="4"/>
      <c r="E851" s="4"/>
      <c r="F851" s="4"/>
      <c r="G851" s="4"/>
      <c r="H851" s="4"/>
      <c r="I851" s="4"/>
      <c r="J851" s="4"/>
    </row>
    <row r="852" spans="2:10">
      <c r="B852" s="116">
        <f>Bond_Historical!Q853</f>
        <v>-3.7930043800102021E-3</v>
      </c>
      <c r="C852" s="4"/>
      <c r="D852" s="4"/>
      <c r="E852" s="4"/>
      <c r="F852" s="4"/>
      <c r="G852" s="4"/>
      <c r="H852" s="4"/>
      <c r="I852" s="4"/>
      <c r="J852" s="4"/>
    </row>
    <row r="853" spans="2:10">
      <c r="B853" s="116">
        <f>Bond_Historical!Q854</f>
        <v>1.3401023414189219E-3</v>
      </c>
      <c r="C853" s="4"/>
      <c r="D853" s="4"/>
      <c r="E853" s="4"/>
      <c r="F853" s="4"/>
      <c r="G853" s="4"/>
      <c r="H853" s="4"/>
      <c r="I853" s="4"/>
      <c r="J853" s="4"/>
    </row>
    <row r="854" spans="2:10">
      <c r="B854" s="116">
        <f>Bond_Historical!Q855</f>
        <v>-5.3685238069141258E-3</v>
      </c>
      <c r="C854" s="4"/>
      <c r="D854" s="4"/>
      <c r="E854" s="4"/>
      <c r="F854" s="4"/>
      <c r="G854" s="4"/>
      <c r="H854" s="4"/>
      <c r="I854" s="4"/>
      <c r="J854" s="4"/>
    </row>
    <row r="855" spans="2:10">
      <c r="B855" s="116">
        <f>Bond_Historical!Q856</f>
        <v>3.776973380159331E-3</v>
      </c>
      <c r="C855" s="4"/>
      <c r="D855" s="4"/>
      <c r="E855" s="4"/>
      <c r="F855" s="4"/>
      <c r="G855" s="4"/>
      <c r="H855" s="4"/>
      <c r="I855" s="4"/>
      <c r="J855" s="4"/>
    </row>
    <row r="856" spans="2:10">
      <c r="B856" s="116">
        <f>Bond_Historical!Q857</f>
        <v>2.1922098364144937E-3</v>
      </c>
      <c r="C856" s="4"/>
      <c r="D856" s="4"/>
      <c r="E856" s="4"/>
      <c r="F856" s="4"/>
      <c r="G856" s="4"/>
      <c r="H856" s="4"/>
      <c r="I856" s="4"/>
      <c r="J856" s="4"/>
    </row>
    <row r="857" spans="2:10">
      <c r="B857" s="116">
        <f>Bond_Historical!Q858</f>
        <v>3.9418156793075533E-3</v>
      </c>
      <c r="C857" s="4"/>
      <c r="D857" s="4"/>
      <c r="E857" s="4"/>
      <c r="F857" s="4"/>
      <c r="G857" s="4"/>
      <c r="H857" s="4"/>
      <c r="I857" s="4"/>
      <c r="J857" s="4"/>
    </row>
    <row r="858" spans="2:10">
      <c r="B858" s="116">
        <f>Bond_Historical!Q859</f>
        <v>-2.9218741479240338E-3</v>
      </c>
      <c r="C858" s="4"/>
      <c r="D858" s="4"/>
      <c r="E858" s="4"/>
      <c r="F858" s="4"/>
      <c r="G858" s="4"/>
      <c r="H858" s="4"/>
      <c r="I858" s="4"/>
      <c r="J858" s="4"/>
    </row>
    <row r="859" spans="2:10">
      <c r="B859" s="116">
        <f>Bond_Historical!Q860</f>
        <v>9.1733413795530554E-3</v>
      </c>
      <c r="C859" s="4"/>
      <c r="D859" s="4"/>
      <c r="E859" s="4"/>
      <c r="F859" s="4"/>
      <c r="G859" s="4"/>
      <c r="H859" s="4"/>
      <c r="I859" s="4"/>
      <c r="J859" s="4"/>
    </row>
    <row r="860" spans="2:10">
      <c r="B860" s="116">
        <f>Bond_Historical!Q861</f>
        <v>5.8083797805695107E-3</v>
      </c>
      <c r="C860" s="4"/>
      <c r="D860" s="4"/>
      <c r="E860" s="4"/>
      <c r="F860" s="4"/>
      <c r="G860" s="4"/>
      <c r="H860" s="4"/>
      <c r="I860" s="4"/>
      <c r="J860" s="4"/>
    </row>
    <row r="861" spans="2:10">
      <c r="B861" s="116">
        <f>Bond_Historical!Q862</f>
        <v>2.3408798626488526E-4</v>
      </c>
      <c r="C861" s="4"/>
      <c r="D861" s="4"/>
      <c r="E861" s="4"/>
      <c r="F861" s="4"/>
      <c r="G861" s="4"/>
      <c r="H861" s="4"/>
      <c r="I861" s="4"/>
      <c r="J861" s="4"/>
    </row>
    <row r="862" spans="2:10">
      <c r="B862" s="116">
        <f>Bond_Historical!Q863</f>
        <v>2.2437799896698266E-3</v>
      </c>
      <c r="C862" s="4"/>
      <c r="D862" s="4"/>
      <c r="E862" s="4"/>
      <c r="F862" s="4"/>
      <c r="G862" s="4"/>
      <c r="H862" s="4"/>
      <c r="I862" s="4"/>
      <c r="J862" s="4"/>
    </row>
    <row r="863" spans="2:10">
      <c r="B863" s="116">
        <f>Bond_Historical!Q864</f>
        <v>-5.2738565856972975E-3</v>
      </c>
      <c r="C863" s="4"/>
      <c r="D863" s="4"/>
      <c r="E863" s="4"/>
      <c r="F863" s="4"/>
      <c r="G863" s="4"/>
      <c r="H863" s="4"/>
      <c r="I863" s="4"/>
      <c r="J863" s="4"/>
    </row>
    <row r="864" spans="2:10">
      <c r="B864" s="116">
        <f>Bond_Historical!Q865</f>
        <v>-3.9938761192363009E-3</v>
      </c>
      <c r="C864" s="4"/>
      <c r="D864" s="4"/>
      <c r="E864" s="4"/>
      <c r="F864" s="4"/>
      <c r="G864" s="4"/>
      <c r="H864" s="4"/>
      <c r="I864" s="4"/>
      <c r="J864" s="4"/>
    </row>
    <row r="865" spans="2:10">
      <c r="B865" s="116">
        <f>Bond_Historical!Q866</f>
        <v>1.0609160662135532E-3</v>
      </c>
      <c r="C865" s="4"/>
      <c r="D865" s="4"/>
      <c r="E865" s="4"/>
      <c r="F865" s="4"/>
      <c r="G865" s="4"/>
      <c r="H865" s="4"/>
      <c r="I865" s="4"/>
      <c r="J865" s="4"/>
    </row>
    <row r="866" spans="2:10">
      <c r="B866" s="116">
        <f>Bond_Historical!Q867</f>
        <v>-1.3886169305355994E-3</v>
      </c>
      <c r="C866" s="4"/>
      <c r="D866" s="4"/>
      <c r="E866" s="4"/>
      <c r="F866" s="4"/>
      <c r="G866" s="4"/>
      <c r="H866" s="4"/>
      <c r="I866" s="4"/>
      <c r="J866" s="4"/>
    </row>
    <row r="867" spans="2:10">
      <c r="B867" s="116">
        <f>Bond_Historical!Q868</f>
        <v>-6.085664922045716E-3</v>
      </c>
      <c r="C867" s="4"/>
      <c r="D867" s="4"/>
      <c r="E867" s="4"/>
      <c r="F867" s="4"/>
      <c r="G867" s="4"/>
      <c r="H867" s="4"/>
      <c r="I867" s="4"/>
      <c r="J867" s="4"/>
    </row>
    <row r="868" spans="2:10">
      <c r="B868" s="116">
        <f>Bond_Historical!Q869</f>
        <v>3.559894254824171E-3</v>
      </c>
      <c r="C868" s="4"/>
      <c r="D868" s="4"/>
      <c r="E868" s="4"/>
      <c r="F868" s="4"/>
      <c r="G868" s="4"/>
      <c r="H868" s="4"/>
      <c r="I868" s="4"/>
      <c r="J868" s="4"/>
    </row>
    <row r="869" spans="2:10">
      <c r="B869" s="116">
        <f>Bond_Historical!Q870</f>
        <v>-4.0385828543244252E-3</v>
      </c>
      <c r="C869" s="4"/>
      <c r="D869" s="4"/>
      <c r="E869" s="4"/>
      <c r="F869" s="4"/>
      <c r="G869" s="4"/>
      <c r="H869" s="4"/>
      <c r="I869" s="4"/>
      <c r="J869" s="4"/>
    </row>
    <row r="870" spans="2:10">
      <c r="B870" s="116">
        <f>Bond_Historical!Q871</f>
        <v>-2.8626055149908024E-3</v>
      </c>
      <c r="C870" s="4"/>
      <c r="D870" s="4"/>
      <c r="E870" s="4"/>
      <c r="F870" s="4"/>
      <c r="G870" s="4"/>
      <c r="H870" s="4"/>
      <c r="I870" s="4"/>
      <c r="J870" s="4"/>
    </row>
    <row r="871" spans="2:10">
      <c r="B871" s="116">
        <f>Bond_Historical!Q872</f>
        <v>-7.8671969101521202E-3</v>
      </c>
      <c r="C871" s="4"/>
      <c r="D871" s="4"/>
      <c r="E871" s="4"/>
      <c r="F871" s="4"/>
      <c r="G871" s="4"/>
      <c r="H871" s="4"/>
      <c r="I871" s="4"/>
      <c r="J871" s="4"/>
    </row>
    <row r="872" spans="2:10">
      <c r="B872" s="116">
        <f>Bond_Historical!Q873</f>
        <v>-1.7635031199424112E-2</v>
      </c>
      <c r="C872" s="4"/>
      <c r="D872" s="4"/>
      <c r="E872" s="4"/>
      <c r="F872" s="4"/>
      <c r="G872" s="4"/>
      <c r="H872" s="4"/>
      <c r="I872" s="4"/>
      <c r="J872" s="4"/>
    </row>
    <row r="873" spans="2:10">
      <c r="B873" s="116">
        <f>Bond_Historical!Q874</f>
        <v>-5.4334415898770706E-3</v>
      </c>
      <c r="C873" s="4"/>
      <c r="D873" s="4"/>
      <c r="E873" s="4"/>
      <c r="F873" s="4"/>
      <c r="G873" s="4"/>
      <c r="H873" s="4"/>
      <c r="I873" s="4"/>
      <c r="J873" s="4"/>
    </row>
    <row r="874" spans="2:10">
      <c r="B874" s="116">
        <f>Bond_Historical!Q875</f>
        <v>1.103464182358589E-2</v>
      </c>
      <c r="C874" s="4"/>
      <c r="D874" s="4"/>
      <c r="E874" s="4"/>
      <c r="F874" s="4"/>
      <c r="G874" s="4"/>
      <c r="H874" s="4"/>
      <c r="I874" s="4"/>
      <c r="J874" s="4"/>
    </row>
    <row r="875" spans="2:10">
      <c r="B875" s="116">
        <f>Bond_Historical!Q876</f>
        <v>1.673052605420782E-3</v>
      </c>
      <c r="C875" s="4"/>
      <c r="D875" s="4"/>
      <c r="E875" s="4"/>
      <c r="F875" s="4"/>
      <c r="G875" s="4"/>
      <c r="H875" s="4"/>
      <c r="I875" s="4"/>
      <c r="J875" s="4"/>
    </row>
    <row r="876" spans="2:10">
      <c r="B876" s="116">
        <f>Bond_Historical!Q877</f>
        <v>7.7993652438295173E-4</v>
      </c>
      <c r="C876" s="4"/>
      <c r="D876" s="4"/>
      <c r="E876" s="4"/>
      <c r="F876" s="4"/>
      <c r="G876" s="4"/>
      <c r="H876" s="4"/>
      <c r="I876" s="4"/>
      <c r="J876" s="4"/>
    </row>
    <row r="877" spans="2:10">
      <c r="B877" s="116">
        <f>Bond_Historical!Q878</f>
        <v>-5.8705157922996354E-3</v>
      </c>
      <c r="C877" s="4"/>
      <c r="D877" s="4"/>
      <c r="E877" s="4"/>
      <c r="F877" s="4"/>
      <c r="G877" s="4"/>
      <c r="H877" s="4"/>
      <c r="I877" s="4"/>
      <c r="J877" s="4"/>
    </row>
    <row r="878" spans="2:10">
      <c r="B878" s="116">
        <f>Bond_Historical!Q879</f>
        <v>7.610178270153577E-3</v>
      </c>
      <c r="C878" s="4"/>
      <c r="D878" s="4"/>
      <c r="E878" s="4"/>
      <c r="F878" s="4"/>
      <c r="G878" s="4"/>
      <c r="H878" s="4"/>
      <c r="I878" s="4"/>
      <c r="J878" s="4"/>
    </row>
    <row r="879" spans="2:10">
      <c r="B879" s="116">
        <f>Bond_Historical!Q880</f>
        <v>5.0016075976309429E-3</v>
      </c>
      <c r="C879" s="4"/>
      <c r="D879" s="4"/>
      <c r="E879" s="4"/>
      <c r="F879" s="4"/>
      <c r="G879" s="4"/>
      <c r="H879" s="4"/>
      <c r="I879" s="4"/>
      <c r="J879" s="4"/>
    </row>
    <row r="880" spans="2:10">
      <c r="B880" s="116">
        <f>Bond_Historical!Q881</f>
        <v>-5.7933081192670108E-4</v>
      </c>
      <c r="C880" s="4"/>
      <c r="D880" s="4"/>
      <c r="E880" s="4"/>
      <c r="F880" s="4"/>
      <c r="G880" s="4"/>
      <c r="H880" s="4"/>
      <c r="I880" s="4"/>
      <c r="J880" s="4"/>
    </row>
    <row r="881" spans="2:10">
      <c r="B881" s="116">
        <f>Bond_Historical!Q882</f>
        <v>-5.5017998928493057E-3</v>
      </c>
      <c r="C881" s="4"/>
      <c r="D881" s="4"/>
      <c r="E881" s="4"/>
      <c r="F881" s="4"/>
      <c r="G881" s="4"/>
      <c r="H881" s="4"/>
      <c r="I881" s="4"/>
      <c r="J881" s="4"/>
    </row>
    <row r="882" spans="2:10">
      <c r="B882" s="116">
        <f>Bond_Historical!Q883</f>
        <v>1.1514471747313071E-4</v>
      </c>
      <c r="C882" s="4"/>
      <c r="D882" s="4"/>
      <c r="E882" s="4"/>
      <c r="F882" s="4"/>
      <c r="G882" s="4"/>
      <c r="H882" s="4"/>
      <c r="I882" s="4"/>
      <c r="J882" s="4"/>
    </row>
    <row r="883" spans="2:10">
      <c r="B883" s="116">
        <f>Bond_Historical!Q884</f>
        <v>5.0108259710105159E-3</v>
      </c>
      <c r="C883" s="4"/>
      <c r="D883" s="4"/>
      <c r="E883" s="4"/>
      <c r="F883" s="4"/>
      <c r="G883" s="4"/>
      <c r="H883" s="4"/>
      <c r="I883" s="4"/>
      <c r="J883" s="4"/>
    </row>
    <row r="884" spans="2:10">
      <c r="B884" s="116">
        <f>Bond_Historical!Q885</f>
        <v>3.4997338591188161E-3</v>
      </c>
      <c r="C884" s="4"/>
      <c r="D884" s="4"/>
      <c r="E884" s="4"/>
      <c r="F884" s="4"/>
      <c r="G884" s="4"/>
      <c r="H884" s="4"/>
      <c r="I884" s="4"/>
      <c r="J884" s="4"/>
    </row>
    <row r="885" spans="2:10">
      <c r="B885" s="116">
        <f>Bond_Historical!Q886</f>
        <v>9.5974181758604529E-3</v>
      </c>
      <c r="C885" s="4"/>
      <c r="D885" s="4"/>
      <c r="E885" s="4"/>
      <c r="F885" s="4"/>
      <c r="G885" s="4"/>
      <c r="H885" s="4"/>
      <c r="I885" s="4"/>
      <c r="J885" s="4"/>
    </row>
    <row r="886" spans="2:10">
      <c r="B886" s="116">
        <f>Bond_Historical!Q887</f>
        <v>9.0856526097987265E-4</v>
      </c>
      <c r="C886" s="4"/>
      <c r="D886" s="4"/>
      <c r="E886" s="4"/>
      <c r="F886" s="4"/>
      <c r="G886" s="4"/>
      <c r="H886" s="4"/>
      <c r="I886" s="4"/>
      <c r="J886" s="4"/>
    </row>
    <row r="887" spans="2:10">
      <c r="B887" s="116">
        <f>Bond_Historical!Q888</f>
        <v>-5.5213813923650603E-3</v>
      </c>
      <c r="C887" s="4"/>
      <c r="D887" s="4"/>
      <c r="E887" s="4"/>
      <c r="F887" s="4"/>
      <c r="G887" s="4"/>
      <c r="H887" s="4"/>
      <c r="I887" s="4"/>
      <c r="J887" s="4"/>
    </row>
    <row r="888" spans="2:10">
      <c r="B888" s="116">
        <f>Bond_Historical!Q889</f>
        <v>-1.479193926518769E-3</v>
      </c>
      <c r="C888" s="4"/>
      <c r="D888" s="4"/>
      <c r="E888" s="4"/>
      <c r="F888" s="4"/>
      <c r="G888" s="4"/>
      <c r="H888" s="4"/>
      <c r="I888" s="4"/>
      <c r="J888" s="4"/>
    </row>
    <row r="889" spans="2:10">
      <c r="B889" s="116">
        <f>Bond_Historical!Q890</f>
        <v>-2.6750446890226698E-3</v>
      </c>
      <c r="C889" s="4"/>
      <c r="D889" s="4"/>
      <c r="E889" s="4"/>
      <c r="F889" s="4"/>
      <c r="G889" s="4"/>
      <c r="H889" s="4"/>
      <c r="I889" s="4"/>
      <c r="J889" s="4"/>
    </row>
    <row r="890" spans="2:10">
      <c r="B890" s="116">
        <f>Bond_Historical!Q891</f>
        <v>3.8252389831716044E-3</v>
      </c>
      <c r="C890" s="4"/>
      <c r="D890" s="4"/>
      <c r="E890" s="4"/>
      <c r="F890" s="4"/>
      <c r="G890" s="4"/>
      <c r="H890" s="4"/>
      <c r="I890" s="4"/>
      <c r="J890" s="4"/>
    </row>
    <row r="891" spans="2:10">
      <c r="B891" s="116">
        <f>Bond_Historical!Q892</f>
        <v>1.2344425827892551E-3</v>
      </c>
      <c r="C891" s="4"/>
      <c r="D891" s="4"/>
      <c r="E891" s="4"/>
      <c r="F891" s="4"/>
      <c r="G891" s="4"/>
      <c r="H891" s="4"/>
      <c r="I891" s="4"/>
      <c r="J891" s="4"/>
    </row>
    <row r="892" spans="2:10">
      <c r="B892" s="116">
        <f>Bond_Historical!Q893</f>
        <v>4.2395875347860483E-3</v>
      </c>
      <c r="C892" s="4"/>
      <c r="D892" s="4"/>
      <c r="E892" s="4"/>
      <c r="F892" s="4"/>
      <c r="G892" s="4"/>
      <c r="H892" s="4"/>
      <c r="I892" s="4"/>
      <c r="J892" s="4"/>
    </row>
    <row r="893" spans="2:10">
      <c r="B893" s="116">
        <f>Bond_Historical!Q894</f>
        <v>-3.7260032935722662E-3</v>
      </c>
      <c r="C893" s="4"/>
      <c r="D893" s="4"/>
      <c r="E893" s="4"/>
      <c r="F893" s="4"/>
      <c r="G893" s="4"/>
      <c r="H893" s="4"/>
      <c r="I893" s="4"/>
      <c r="J893" s="4"/>
    </row>
    <row r="894" spans="2:10">
      <c r="B894" s="116">
        <f>Bond_Historical!Q895</f>
        <v>4.5690957338757072E-3</v>
      </c>
      <c r="C894" s="4"/>
      <c r="D894" s="4"/>
      <c r="E894" s="4"/>
      <c r="F894" s="4"/>
      <c r="G894" s="4"/>
      <c r="H894" s="4"/>
      <c r="I894" s="4"/>
      <c r="J894" s="4"/>
    </row>
    <row r="895" spans="2:10">
      <c r="B895" s="116">
        <f>Bond_Historical!Q896</f>
        <v>-4.0815093892055399E-3</v>
      </c>
      <c r="C895" s="4"/>
      <c r="D895" s="4"/>
      <c r="E895" s="4"/>
      <c r="F895" s="4"/>
      <c r="G895" s="4"/>
      <c r="H895" s="4"/>
      <c r="I895" s="4"/>
      <c r="J895" s="4"/>
    </row>
    <row r="896" spans="2:10">
      <c r="B896" s="116">
        <f>Bond_Historical!Q897</f>
        <v>-1.6983071749657023E-4</v>
      </c>
      <c r="C896" s="4"/>
      <c r="D896" s="4"/>
      <c r="E896" s="4"/>
      <c r="F896" s="4"/>
      <c r="G896" s="4"/>
      <c r="H896" s="4"/>
      <c r="I896" s="4"/>
      <c r="J896" s="4"/>
    </row>
    <row r="897" spans="2:10">
      <c r="B897" s="116">
        <f>Bond_Historical!Q898</f>
        <v>-6.8360810914531674E-4</v>
      </c>
      <c r="C897" s="4"/>
      <c r="D897" s="4"/>
      <c r="E897" s="4"/>
      <c r="F897" s="4"/>
      <c r="G897" s="4"/>
      <c r="H897" s="4"/>
      <c r="I897" s="4"/>
      <c r="J897" s="4"/>
    </row>
    <row r="898" spans="2:10">
      <c r="B898" s="116">
        <f>Bond_Historical!Q899</f>
        <v>9.3637288237641541E-3</v>
      </c>
      <c r="C898" s="4"/>
      <c r="D898" s="4"/>
      <c r="E898" s="4"/>
      <c r="F898" s="4"/>
      <c r="G898" s="4"/>
      <c r="H898" s="4"/>
      <c r="I898" s="4"/>
      <c r="J898" s="4"/>
    </row>
    <row r="899" spans="2:10">
      <c r="B899" s="116">
        <f>Bond_Historical!Q900</f>
        <v>7.3675930707613945E-3</v>
      </c>
      <c r="C899" s="4"/>
      <c r="D899" s="4"/>
      <c r="E899" s="4"/>
      <c r="F899" s="4"/>
      <c r="G899" s="4"/>
      <c r="H899" s="4"/>
      <c r="I899" s="4"/>
      <c r="J899" s="4"/>
    </row>
    <row r="900" spans="2:10">
      <c r="B900" s="116">
        <f>Bond_Historical!Q901</f>
        <v>-4.9946539293133614E-3</v>
      </c>
      <c r="C900" s="4"/>
      <c r="D900" s="4"/>
      <c r="E900" s="4"/>
      <c r="F900" s="4"/>
      <c r="G900" s="4"/>
      <c r="H900" s="4"/>
      <c r="I900" s="4"/>
      <c r="J900" s="4"/>
    </row>
    <row r="901" spans="2:10">
      <c r="B901" s="116">
        <f>Bond_Historical!Q902</f>
        <v>2.2277142049498714E-4</v>
      </c>
      <c r="C901" s="4"/>
      <c r="D901" s="4"/>
      <c r="E901" s="4"/>
      <c r="F901" s="4"/>
      <c r="G901" s="4"/>
      <c r="H901" s="4"/>
      <c r="I901" s="4"/>
      <c r="J901" s="4"/>
    </row>
    <row r="902" spans="2:10">
      <c r="B902" s="116">
        <f>Bond_Historical!Q903</f>
        <v>3.7974706495369939E-3</v>
      </c>
      <c r="C902" s="4"/>
      <c r="D902" s="4"/>
      <c r="E902" s="4"/>
      <c r="F902" s="4"/>
      <c r="G902" s="4"/>
      <c r="H902" s="4"/>
      <c r="I902" s="4"/>
      <c r="J902" s="4"/>
    </row>
    <row r="903" spans="2:10">
      <c r="B903" s="116">
        <f>Bond_Historical!Q904</f>
        <v>6.8941169444903059E-3</v>
      </c>
      <c r="C903" s="4"/>
      <c r="D903" s="4"/>
      <c r="E903" s="4"/>
      <c r="F903" s="4"/>
      <c r="G903" s="4"/>
      <c r="H903" s="4"/>
      <c r="I903" s="4"/>
      <c r="J903" s="4"/>
    </row>
    <row r="904" spans="2:10">
      <c r="B904" s="116">
        <f>Bond_Historical!Q905</f>
        <v>1.1113967287197941E-3</v>
      </c>
      <c r="C904" s="4"/>
      <c r="D904" s="4"/>
      <c r="E904" s="4"/>
      <c r="F904" s="4"/>
      <c r="G904" s="4"/>
      <c r="H904" s="4"/>
      <c r="I904" s="4"/>
      <c r="J904" s="4"/>
    </row>
    <row r="905" spans="2:10">
      <c r="B905" s="116">
        <f>Bond_Historical!Q906</f>
        <v>3.030134779861666E-3</v>
      </c>
      <c r="C905" s="4"/>
      <c r="D905" s="4"/>
      <c r="E905" s="4"/>
      <c r="F905" s="4"/>
      <c r="G905" s="4"/>
      <c r="H905" s="4"/>
      <c r="I905" s="4"/>
      <c r="J905" s="4"/>
    </row>
    <row r="906" spans="2:10">
      <c r="B906" s="116">
        <f>Bond_Historical!Q907</f>
        <v>-9.701566684917208E-3</v>
      </c>
      <c r="C906" s="4"/>
      <c r="D906" s="4"/>
      <c r="E906" s="4"/>
      <c r="F906" s="4"/>
      <c r="G906" s="4"/>
      <c r="H906" s="4"/>
      <c r="I906" s="4"/>
      <c r="J906" s="4"/>
    </row>
    <row r="907" spans="2:10">
      <c r="B907" s="116">
        <f>Bond_Historical!Q908</f>
        <v>6.0589871026440496E-3</v>
      </c>
      <c r="C907" s="4"/>
      <c r="D907" s="4"/>
      <c r="E907" s="4"/>
      <c r="F907" s="4"/>
      <c r="G907" s="4"/>
      <c r="H907" s="4"/>
      <c r="I907" s="4"/>
      <c r="J907" s="4"/>
    </row>
    <row r="908" spans="2:10">
      <c r="B908" s="116">
        <f>Bond_Historical!Q909</f>
        <v>1.5486559909860106E-3</v>
      </c>
      <c r="C908" s="4"/>
      <c r="D908" s="4"/>
      <c r="E908" s="4"/>
      <c r="F908" s="4"/>
      <c r="G908" s="4"/>
      <c r="H908" s="4"/>
      <c r="I908" s="4"/>
      <c r="J908" s="4"/>
    </row>
    <row r="909" spans="2:10">
      <c r="B909" s="116">
        <f>Bond_Historical!Q910</f>
        <v>-1.1150071183647473E-2</v>
      </c>
      <c r="C909" s="4"/>
      <c r="D909" s="4"/>
      <c r="E909" s="4"/>
      <c r="F909" s="4"/>
      <c r="G909" s="4"/>
      <c r="H909" s="4"/>
      <c r="I909" s="4"/>
      <c r="J909" s="4"/>
    </row>
    <row r="910" spans="2:10">
      <c r="B910" s="116">
        <f>Bond_Historical!Q911</f>
        <v>3.8595179864096647E-3</v>
      </c>
      <c r="C910" s="4"/>
      <c r="D910" s="4"/>
      <c r="E910" s="4"/>
      <c r="F910" s="4"/>
      <c r="G910" s="4"/>
      <c r="H910" s="4"/>
      <c r="I910" s="4"/>
      <c r="J910" s="4"/>
    </row>
    <row r="911" spans="2:10">
      <c r="B911" s="116">
        <f>Bond_Historical!Q912</f>
        <v>-2.5605612562378667E-3</v>
      </c>
      <c r="C911" s="4"/>
      <c r="D911" s="4"/>
      <c r="E911" s="4"/>
      <c r="F911" s="4"/>
      <c r="G911" s="4"/>
      <c r="H911" s="4"/>
      <c r="I911" s="4"/>
      <c r="J911" s="4"/>
    </row>
    <row r="912" spans="2:10">
      <c r="B912" s="116">
        <f>Bond_Historical!Q913</f>
        <v>3.7490484727326057E-3</v>
      </c>
      <c r="C912" s="4"/>
      <c r="D912" s="4"/>
      <c r="E912" s="4"/>
      <c r="F912" s="4"/>
      <c r="G912" s="4"/>
      <c r="H912" s="4"/>
      <c r="I912" s="4"/>
      <c r="J912" s="4"/>
    </row>
    <row r="913" spans="2:10">
      <c r="B913" s="116">
        <f>Bond_Historical!Q914</f>
        <v>-6.4053720622474723E-3</v>
      </c>
      <c r="C913" s="4"/>
      <c r="D913" s="4"/>
      <c r="E913" s="4"/>
      <c r="F913" s="4"/>
      <c r="G913" s="4"/>
      <c r="H913" s="4"/>
      <c r="I913" s="4"/>
      <c r="J913" s="4"/>
    </row>
    <row r="914" spans="2:10">
      <c r="B914" s="116">
        <f>Bond_Historical!Q915</f>
        <v>6.0633477219169439E-3</v>
      </c>
      <c r="C914" s="4"/>
      <c r="D914" s="4"/>
      <c r="E914" s="4"/>
      <c r="F914" s="4"/>
      <c r="G914" s="4"/>
      <c r="H914" s="4"/>
      <c r="I914" s="4"/>
      <c r="J914" s="4"/>
    </row>
    <row r="915" spans="2:10">
      <c r="B915" s="116">
        <f>Bond_Historical!Q916</f>
        <v>3.5055633508980966E-4</v>
      </c>
      <c r="C915" s="4"/>
      <c r="D915" s="4"/>
      <c r="E915" s="4"/>
      <c r="F915" s="4"/>
      <c r="G915" s="4"/>
      <c r="H915" s="4"/>
      <c r="I915" s="4"/>
      <c r="J915" s="4"/>
    </row>
    <row r="916" spans="2:10">
      <c r="B916" s="116">
        <f>Bond_Historical!Q917</f>
        <v>-1.7704201220661653E-3</v>
      </c>
      <c r="C916" s="4"/>
      <c r="D916" s="4"/>
      <c r="E916" s="4"/>
      <c r="F916" s="4"/>
      <c r="G916" s="4"/>
      <c r="H916" s="4"/>
      <c r="I916" s="4"/>
      <c r="J916" s="4"/>
    </row>
    <row r="917" spans="2:10">
      <c r="B917" s="116">
        <f>Bond_Historical!Q918</f>
        <v>-6.3472091366163158E-3</v>
      </c>
      <c r="C917" s="4"/>
      <c r="D917" s="4"/>
      <c r="E917" s="4"/>
      <c r="F917" s="4"/>
      <c r="G917" s="4"/>
      <c r="H917" s="4"/>
      <c r="I917" s="4"/>
      <c r="J917" s="4"/>
    </row>
    <row r="918" spans="2:10">
      <c r="B918" s="116">
        <f>Bond_Historical!Q919</f>
        <v>1.6747993761917128E-3</v>
      </c>
      <c r="C918" s="4"/>
      <c r="D918" s="4"/>
      <c r="E918" s="4"/>
      <c r="F918" s="4"/>
      <c r="G918" s="4"/>
      <c r="H918" s="4"/>
      <c r="I918" s="4"/>
      <c r="J918" s="4"/>
    </row>
    <row r="919" spans="2:10">
      <c r="B919" s="116">
        <f>Bond_Historical!Q920</f>
        <v>-7.3455332815525257E-3</v>
      </c>
      <c r="C919" s="4"/>
      <c r="D919" s="4"/>
      <c r="E919" s="4"/>
      <c r="F919" s="4"/>
      <c r="G919" s="4"/>
      <c r="H919" s="4"/>
      <c r="I919" s="4"/>
      <c r="J919" s="4"/>
    </row>
    <row r="920" spans="2:10">
      <c r="B920" s="116">
        <f>Bond_Historical!Q921</f>
        <v>-4.3331122598198974E-3</v>
      </c>
      <c r="C920" s="4"/>
      <c r="D920" s="4"/>
      <c r="E920" s="4"/>
      <c r="F920" s="4"/>
      <c r="G920" s="4"/>
      <c r="H920" s="4"/>
      <c r="I920" s="4"/>
      <c r="J920" s="4"/>
    </row>
    <row r="921" spans="2:10">
      <c r="B921" s="116">
        <f>Bond_Historical!Q922</f>
        <v>-9.4752082752092834E-5</v>
      </c>
      <c r="C921" s="4"/>
      <c r="D921" s="4"/>
      <c r="E921" s="4"/>
      <c r="F921" s="4"/>
      <c r="G921" s="4"/>
      <c r="H921" s="4"/>
      <c r="I921" s="4"/>
      <c r="J921" s="4"/>
    </row>
    <row r="922" spans="2:10">
      <c r="B922" s="116">
        <f>Bond_Historical!Q923</f>
        <v>-2.6432106535558648E-3</v>
      </c>
      <c r="C922" s="4"/>
      <c r="D922" s="4"/>
      <c r="E922" s="4"/>
      <c r="F922" s="4"/>
      <c r="G922" s="4"/>
      <c r="H922" s="4"/>
      <c r="I922" s="4"/>
      <c r="J922" s="4"/>
    </row>
    <row r="923" spans="2:10">
      <c r="B923" s="116">
        <f>Bond_Historical!Q924</f>
        <v>6.0872644531725952E-3</v>
      </c>
      <c r="C923" s="4"/>
      <c r="D923" s="4"/>
      <c r="E923" s="4"/>
      <c r="F923" s="4"/>
      <c r="G923" s="4"/>
      <c r="H923" s="4"/>
      <c r="I923" s="4"/>
      <c r="J923" s="4"/>
    </row>
    <row r="924" spans="2:10">
      <c r="B924" s="116">
        <f>Bond_Historical!Q925</f>
        <v>-2.7976247934711745E-3</v>
      </c>
      <c r="C924" s="4"/>
      <c r="D924" s="4"/>
      <c r="E924" s="4"/>
      <c r="F924" s="4"/>
      <c r="G924" s="4"/>
      <c r="H924" s="4"/>
      <c r="I924" s="4"/>
      <c r="J924" s="4"/>
    </row>
    <row r="925" spans="2:10">
      <c r="B925" s="116">
        <f>Bond_Historical!Q926</f>
        <v>-5.0788009803548976E-3</v>
      </c>
      <c r="C925" s="4"/>
      <c r="D925" s="4"/>
      <c r="E925" s="4"/>
      <c r="F925" s="4"/>
      <c r="G925" s="4"/>
      <c r="H925" s="4"/>
      <c r="I925" s="4"/>
      <c r="J925" s="4"/>
    </row>
    <row r="926" spans="2:10">
      <c r="B926" s="116">
        <f>Bond_Historical!Q927</f>
        <v>6.8945566328801723E-4</v>
      </c>
      <c r="C926" s="4"/>
      <c r="D926" s="4"/>
      <c r="E926" s="4"/>
      <c r="F926" s="4"/>
      <c r="G926" s="4"/>
      <c r="H926" s="4"/>
      <c r="I926" s="4"/>
      <c r="J926" s="4"/>
    </row>
    <row r="927" spans="2:10">
      <c r="B927" s="116">
        <f>Bond_Historical!Q928</f>
        <v>-6.2250968743671545E-3</v>
      </c>
      <c r="C927" s="4"/>
      <c r="D927" s="4"/>
      <c r="E927" s="4"/>
      <c r="F927" s="4"/>
      <c r="G927" s="4"/>
      <c r="H927" s="4"/>
      <c r="I927" s="4"/>
      <c r="J927" s="4"/>
    </row>
    <row r="928" spans="2:10">
      <c r="B928" s="116">
        <f>Bond_Historical!Q929</f>
        <v>-5.3233591115140304E-3</v>
      </c>
      <c r="C928" s="4"/>
      <c r="D928" s="4"/>
      <c r="E928" s="4"/>
      <c r="F928" s="4"/>
      <c r="G928" s="4"/>
      <c r="H928" s="4"/>
      <c r="I928" s="4"/>
      <c r="J928" s="4"/>
    </row>
    <row r="929" spans="2:10">
      <c r="B929" s="116">
        <f>Bond_Historical!Q930</f>
        <v>2.4271912105274717E-3</v>
      </c>
      <c r="C929" s="4"/>
      <c r="D929" s="4"/>
      <c r="E929" s="4"/>
      <c r="F929" s="4"/>
      <c r="G929" s="4"/>
      <c r="H929" s="4"/>
      <c r="I929" s="4"/>
      <c r="J929" s="4"/>
    </row>
    <row r="930" spans="2:10">
      <c r="B930" s="116">
        <f>Bond_Historical!Q931</f>
        <v>-9.8041218589554058E-3</v>
      </c>
      <c r="C930" s="4"/>
      <c r="D930" s="4"/>
      <c r="E930" s="4"/>
      <c r="F930" s="4"/>
      <c r="G930" s="4"/>
      <c r="H930" s="4"/>
      <c r="I930" s="4"/>
      <c r="J930" s="4"/>
    </row>
    <row r="931" spans="2:10">
      <c r="B931" s="116">
        <f>Bond_Historical!Q932</f>
        <v>7.7037694387658909E-3</v>
      </c>
      <c r="C931" s="4"/>
      <c r="D931" s="4"/>
      <c r="E931" s="4"/>
      <c r="F931" s="4"/>
      <c r="G931" s="4"/>
      <c r="H931" s="4"/>
      <c r="I931" s="4"/>
      <c r="J931" s="4"/>
    </row>
    <row r="932" spans="2:10">
      <c r="B932" s="116">
        <f>Bond_Historical!Q933</f>
        <v>-2.5968273559222395E-3</v>
      </c>
      <c r="C932" s="4"/>
      <c r="D932" s="4"/>
      <c r="E932" s="4"/>
      <c r="F932" s="4"/>
      <c r="G932" s="4"/>
      <c r="H932" s="4"/>
      <c r="I932" s="4"/>
      <c r="J932" s="4"/>
    </row>
    <row r="933" spans="2:10">
      <c r="B933" s="116">
        <f>Bond_Historical!Q934</f>
        <v>6.1396698609791521E-4</v>
      </c>
      <c r="C933" s="4"/>
      <c r="D933" s="4"/>
      <c r="E933" s="4"/>
      <c r="F933" s="4"/>
      <c r="G933" s="4"/>
      <c r="H933" s="4"/>
      <c r="I933" s="4"/>
      <c r="J933" s="4"/>
    </row>
    <row r="934" spans="2:10">
      <c r="B934" s="116">
        <f>Bond_Historical!Q935</f>
        <v>-1.6318226692108168E-3</v>
      </c>
      <c r="C934" s="4"/>
      <c r="D934" s="4"/>
      <c r="E934" s="4"/>
      <c r="F934" s="4"/>
      <c r="G934" s="4"/>
      <c r="H934" s="4"/>
      <c r="I934" s="4"/>
      <c r="J934" s="4"/>
    </row>
    <row r="935" spans="2:10">
      <c r="B935" s="116">
        <f>Bond_Historical!Q936</f>
        <v>-5.1548516306948126E-3</v>
      </c>
      <c r="C935" s="4"/>
      <c r="D935" s="4"/>
      <c r="E935" s="4"/>
      <c r="F935" s="4"/>
      <c r="G935" s="4"/>
      <c r="H935" s="4"/>
      <c r="I935" s="4"/>
      <c r="J935" s="4"/>
    </row>
    <row r="936" spans="2:10">
      <c r="B936" s="116">
        <f>Bond_Historical!Q937</f>
        <v>1.8827660049653178E-3</v>
      </c>
      <c r="C936" s="4"/>
      <c r="D936" s="4"/>
      <c r="E936" s="4"/>
      <c r="F936" s="4"/>
      <c r="G936" s="4"/>
      <c r="H936" s="4"/>
      <c r="I936" s="4"/>
      <c r="J936" s="4"/>
    </row>
    <row r="937" spans="2:10">
      <c r="B937" s="116">
        <f>Bond_Historical!Q938</f>
        <v>-3.2198042290661711E-3</v>
      </c>
      <c r="C937" s="4"/>
      <c r="D937" s="4"/>
      <c r="E937" s="4"/>
      <c r="F937" s="4"/>
      <c r="G937" s="4"/>
      <c r="H937" s="4"/>
      <c r="I937" s="4"/>
      <c r="J937" s="4"/>
    </row>
    <row r="938" spans="2:10">
      <c r="B938" s="116">
        <f>Bond_Historical!Q939</f>
        <v>-1.3074119292222804E-3</v>
      </c>
      <c r="C938" s="4"/>
      <c r="D938" s="4"/>
      <c r="E938" s="4"/>
      <c r="F938" s="4"/>
      <c r="G938" s="4"/>
      <c r="H938" s="4"/>
      <c r="I938" s="4"/>
      <c r="J938" s="4"/>
    </row>
    <row r="939" spans="2:10">
      <c r="B939" s="116">
        <f>Bond_Historical!Q940</f>
        <v>-4.9618529696482047E-4</v>
      </c>
      <c r="C939" s="4"/>
      <c r="D939" s="4"/>
      <c r="E939" s="4"/>
      <c r="F939" s="4"/>
      <c r="G939" s="4"/>
      <c r="H939" s="4"/>
      <c r="I939" s="4"/>
      <c r="J939" s="4"/>
    </row>
    <row r="940" spans="2:10">
      <c r="B940" s="116">
        <f>Bond_Historical!Q941</f>
        <v>-6.2000268693234873E-3</v>
      </c>
      <c r="C940" s="4"/>
      <c r="D940" s="4"/>
      <c r="E940" s="4"/>
      <c r="F940" s="4"/>
      <c r="G940" s="4"/>
      <c r="H940" s="4"/>
      <c r="I940" s="4"/>
      <c r="J940" s="4"/>
    </row>
    <row r="941" spans="2:10">
      <c r="B941" s="116">
        <f>Bond_Historical!Q942</f>
        <v>2.8632396112919967E-3</v>
      </c>
      <c r="C941" s="4"/>
      <c r="D941" s="4"/>
      <c r="E941" s="4"/>
      <c r="F941" s="4"/>
      <c r="G941" s="4"/>
      <c r="H941" s="4"/>
      <c r="I941" s="4"/>
      <c r="J941" s="4"/>
    </row>
    <row r="942" spans="2:10">
      <c r="B942" s="116">
        <f>Bond_Historical!Q943</f>
        <v>-1.0745424485131036E-2</v>
      </c>
      <c r="C942" s="4"/>
      <c r="D942" s="4"/>
      <c r="E942" s="4"/>
      <c r="F942" s="4"/>
      <c r="G942" s="4"/>
      <c r="H942" s="4"/>
      <c r="I942" s="4"/>
      <c r="J942" s="4"/>
    </row>
    <row r="943" spans="2:10">
      <c r="B943" s="116">
        <f>Bond_Historical!Q944</f>
        <v>-2.2437508937497089E-3</v>
      </c>
      <c r="C943" s="4"/>
      <c r="D943" s="4"/>
      <c r="E943" s="4"/>
      <c r="F943" s="4"/>
      <c r="G943" s="4"/>
      <c r="H943" s="4"/>
      <c r="I943" s="4"/>
      <c r="J943" s="4"/>
    </row>
    <row r="944" spans="2:10">
      <c r="B944" s="116">
        <f>Bond_Historical!Q945</f>
        <v>-1.2996935212263389E-2</v>
      </c>
      <c r="C944" s="4"/>
      <c r="D944" s="4"/>
      <c r="E944" s="4"/>
      <c r="F944" s="4"/>
      <c r="G944" s="4"/>
      <c r="H944" s="4"/>
      <c r="I944" s="4"/>
      <c r="J944" s="4"/>
    </row>
    <row r="945" spans="2:10">
      <c r="B945" s="116">
        <f>Bond_Historical!Q946</f>
        <v>-7.9146762011882421E-3</v>
      </c>
      <c r="C945" s="4"/>
      <c r="D945" s="4"/>
      <c r="E945" s="4"/>
      <c r="F945" s="4"/>
      <c r="G945" s="4"/>
      <c r="H945" s="4"/>
      <c r="I945" s="4"/>
      <c r="J945" s="4"/>
    </row>
    <row r="946" spans="2:10">
      <c r="B946" s="116">
        <f>Bond_Historical!Q947</f>
        <v>1.5200069929702123E-2</v>
      </c>
      <c r="C946" s="4"/>
      <c r="D946" s="4"/>
      <c r="E946" s="4"/>
      <c r="F946" s="4"/>
      <c r="G946" s="4"/>
      <c r="H946" s="4"/>
      <c r="I946" s="4"/>
      <c r="J946" s="4"/>
    </row>
    <row r="947" spans="2:10">
      <c r="B947" s="116">
        <f>Bond_Historical!Q948</f>
        <v>-5.3735491318028491E-3</v>
      </c>
      <c r="C947" s="4"/>
      <c r="D947" s="4"/>
      <c r="E947" s="4"/>
      <c r="F947" s="4"/>
      <c r="G947" s="4"/>
      <c r="H947" s="4"/>
      <c r="I947" s="4"/>
      <c r="J947" s="4"/>
    </row>
    <row r="948" spans="2:10">
      <c r="B948" s="116">
        <f>Bond_Historical!Q949</f>
        <v>-2.6169315739319938E-3</v>
      </c>
      <c r="C948" s="4"/>
      <c r="D948" s="4"/>
      <c r="E948" s="4"/>
      <c r="F948" s="4"/>
      <c r="G948" s="4"/>
      <c r="H948" s="4"/>
      <c r="I948" s="4"/>
      <c r="J948" s="4"/>
    </row>
    <row r="949" spans="2:10">
      <c r="B949" s="116">
        <f>Bond_Historical!Q950</f>
        <v>1.0925263042453391E-2</v>
      </c>
      <c r="C949" s="4"/>
      <c r="D949" s="4"/>
      <c r="E949" s="4"/>
      <c r="F949" s="4"/>
      <c r="G949" s="4"/>
      <c r="H949" s="4"/>
      <c r="I949" s="4"/>
      <c r="J949" s="4"/>
    </row>
    <row r="950" spans="2:10">
      <c r="B950" s="116">
        <f>Bond_Historical!Q951</f>
        <v>3.527974579955474E-3</v>
      </c>
      <c r="C950" s="4"/>
      <c r="D950" s="4"/>
      <c r="E950" s="4"/>
      <c r="F950" s="4"/>
      <c r="G950" s="4"/>
      <c r="H950" s="4"/>
      <c r="I950" s="4"/>
      <c r="J950" s="4"/>
    </row>
    <row r="951" spans="2:10">
      <c r="B951" s="116">
        <f>Bond_Historical!Q952</f>
        <v>-5.4601144785957709E-3</v>
      </c>
      <c r="C951" s="4"/>
      <c r="D951" s="4"/>
      <c r="E951" s="4"/>
      <c r="F951" s="4"/>
      <c r="G951" s="4"/>
      <c r="H951" s="4"/>
      <c r="I951" s="4"/>
      <c r="J951" s="4"/>
    </row>
    <row r="952" spans="2:10">
      <c r="B952" s="116">
        <f>Bond_Historical!Q953</f>
        <v>-2.9011878001466511E-3</v>
      </c>
      <c r="C952" s="4"/>
      <c r="D952" s="4"/>
      <c r="E952" s="4"/>
      <c r="F952" s="4"/>
      <c r="G952" s="4"/>
      <c r="H952" s="4"/>
      <c r="I952" s="4"/>
      <c r="J952" s="4"/>
    </row>
    <row r="953" spans="2:10">
      <c r="B953" s="116">
        <f>Bond_Historical!Q954</f>
        <v>-5.2516177282473089E-3</v>
      </c>
      <c r="C953" s="4"/>
      <c r="D953" s="4"/>
      <c r="E953" s="4"/>
      <c r="F953" s="4"/>
      <c r="G953" s="4"/>
      <c r="H953" s="4"/>
      <c r="I953" s="4"/>
      <c r="J953" s="4"/>
    </row>
    <row r="954" spans="2:10">
      <c r="B954" s="116">
        <f>Bond_Historical!Q955</f>
        <v>-5.5552108669746688E-3</v>
      </c>
      <c r="C954" s="4"/>
      <c r="D954" s="4"/>
      <c r="E954" s="4"/>
      <c r="F954" s="4"/>
      <c r="G954" s="4"/>
      <c r="H954" s="4"/>
      <c r="I954" s="4"/>
      <c r="J954" s="4"/>
    </row>
    <row r="955" spans="2:10">
      <c r="B955" s="116">
        <f>Bond_Historical!Q956</f>
        <v>6.3293681314346376E-5</v>
      </c>
      <c r="C955" s="4"/>
      <c r="D955" s="4"/>
      <c r="E955" s="4"/>
      <c r="F955" s="4"/>
      <c r="G955" s="4"/>
      <c r="H955" s="4"/>
      <c r="I955" s="4"/>
      <c r="J955" s="4"/>
    </row>
    <row r="956" spans="2:10">
      <c r="B956" s="116">
        <f>Bond_Historical!Q957</f>
        <v>5.4101014506133119E-4</v>
      </c>
      <c r="C956" s="4"/>
      <c r="D956" s="4"/>
      <c r="E956" s="4"/>
      <c r="F956" s="4"/>
      <c r="G956" s="4"/>
      <c r="H956" s="4"/>
      <c r="I956" s="4"/>
      <c r="J956" s="4"/>
    </row>
    <row r="957" spans="2:10">
      <c r="B957" s="116">
        <f>Bond_Historical!Q958</f>
        <v>-1.9749837136580758E-3</v>
      </c>
      <c r="C957" s="4"/>
      <c r="D957" s="4"/>
      <c r="E957" s="4"/>
      <c r="F957" s="4"/>
      <c r="G957" s="4"/>
      <c r="H957" s="4"/>
      <c r="I957" s="4"/>
      <c r="J957" s="4"/>
    </row>
    <row r="958" spans="2:10">
      <c r="B958" s="116">
        <f>Bond_Historical!Q959</f>
        <v>-5.1841264852751498E-3</v>
      </c>
      <c r="C958" s="4"/>
      <c r="D958" s="4"/>
      <c r="E958" s="4"/>
      <c r="F958" s="4"/>
      <c r="G958" s="4"/>
      <c r="H958" s="4"/>
      <c r="I958" s="4"/>
      <c r="J958" s="4"/>
    </row>
    <row r="959" spans="2:10">
      <c r="B959" s="116">
        <f>Bond_Historical!Q960</f>
        <v>2.2803379549487528E-3</v>
      </c>
      <c r="C959" s="4"/>
      <c r="D959" s="4"/>
      <c r="E959" s="4"/>
      <c r="F959" s="4"/>
      <c r="G959" s="4"/>
      <c r="H959" s="4"/>
      <c r="I959" s="4"/>
      <c r="J959" s="4"/>
    </row>
    <row r="960" spans="2:10">
      <c r="B960" s="116">
        <f>Bond_Historical!Q961</f>
        <v>2.8799375312379195E-3</v>
      </c>
      <c r="C960" s="4"/>
      <c r="D960" s="4"/>
      <c r="E960" s="4"/>
      <c r="F960" s="4"/>
      <c r="G960" s="4"/>
      <c r="H960" s="4"/>
      <c r="I960" s="4"/>
      <c r="J960" s="4"/>
    </row>
    <row r="961" spans="2:10">
      <c r="B961" s="116">
        <f>Bond_Historical!Q962</f>
        <v>-9.111828838092223E-3</v>
      </c>
      <c r="C961" s="4"/>
      <c r="D961" s="4"/>
      <c r="E961" s="4"/>
      <c r="F961" s="4"/>
      <c r="G961" s="4"/>
      <c r="H961" s="4"/>
      <c r="I961" s="4"/>
      <c r="J961" s="4"/>
    </row>
    <row r="962" spans="2:10">
      <c r="B962" s="116">
        <f>Bond_Historical!Q963</f>
        <v>-6.7904978899712247E-3</v>
      </c>
      <c r="C962" s="4"/>
      <c r="D962" s="4"/>
      <c r="E962" s="4"/>
      <c r="F962" s="4"/>
      <c r="G962" s="4"/>
      <c r="H962" s="4"/>
      <c r="I962" s="4"/>
      <c r="J962" s="4"/>
    </row>
    <row r="963" spans="2:10">
      <c r="B963" s="116">
        <f>Bond_Historical!Q964</f>
        <v>1.3937016810690816E-3</v>
      </c>
      <c r="C963" s="4"/>
      <c r="D963" s="4"/>
      <c r="E963" s="4"/>
      <c r="F963" s="4"/>
      <c r="G963" s="4"/>
      <c r="H963" s="4"/>
      <c r="I963" s="4"/>
      <c r="J963" s="4"/>
    </row>
    <row r="964" spans="2:10">
      <c r="B964" s="116">
        <f>Bond_Historical!Q965</f>
        <v>-1.5677097885086525E-3</v>
      </c>
      <c r="C964" s="4"/>
      <c r="D964" s="4"/>
      <c r="E964" s="4"/>
      <c r="F964" s="4"/>
      <c r="G964" s="4"/>
      <c r="H964" s="4"/>
      <c r="I964" s="4"/>
      <c r="J964" s="4"/>
    </row>
    <row r="965" spans="2:10">
      <c r="B965" s="116">
        <f>Bond_Historical!Q966</f>
        <v>8.9032682810760537E-3</v>
      </c>
      <c r="C965" s="4"/>
      <c r="D965" s="4"/>
      <c r="E965" s="4"/>
      <c r="F965" s="4"/>
      <c r="G965" s="4"/>
      <c r="H965" s="4"/>
      <c r="I965" s="4"/>
      <c r="J965" s="4"/>
    </row>
    <row r="966" spans="2:10">
      <c r="B966" s="116">
        <f>Bond_Historical!Q967</f>
        <v>3.5102692756990073E-3</v>
      </c>
      <c r="C966" s="4"/>
      <c r="D966" s="4"/>
      <c r="E966" s="4"/>
      <c r="F966" s="4"/>
      <c r="G966" s="4"/>
      <c r="H966" s="4"/>
      <c r="I966" s="4"/>
      <c r="J966" s="4"/>
    </row>
    <row r="967" spans="2:10">
      <c r="B967" s="116">
        <f>Bond_Historical!Q968</f>
        <v>4.756057293458623E-3</v>
      </c>
      <c r="C967" s="4"/>
      <c r="D967" s="4"/>
      <c r="E967" s="4"/>
      <c r="F967" s="4"/>
      <c r="G967" s="4"/>
      <c r="H967" s="4"/>
      <c r="I967" s="4"/>
      <c r="J967" s="4"/>
    </row>
    <row r="968" spans="2:10">
      <c r="B968" s="116">
        <f>Bond_Historical!Q969</f>
        <v>-9.0805656922780527E-4</v>
      </c>
      <c r="C968" s="4"/>
      <c r="D968" s="4"/>
      <c r="E968" s="4"/>
      <c r="F968" s="4"/>
      <c r="G968" s="4"/>
      <c r="H968" s="4"/>
      <c r="I968" s="4"/>
      <c r="J968" s="4"/>
    </row>
    <row r="969" spans="2:10">
      <c r="B969" s="116">
        <f>Bond_Historical!Q970</f>
        <v>-3.651276207186519E-3</v>
      </c>
      <c r="C969" s="4"/>
      <c r="D969" s="4"/>
      <c r="E969" s="4"/>
      <c r="F969" s="4"/>
      <c r="G969" s="4"/>
      <c r="H969" s="4"/>
      <c r="I969" s="4"/>
      <c r="J969" s="4"/>
    </row>
    <row r="970" spans="2:10">
      <c r="B970" s="116">
        <f>Bond_Historical!Q971</f>
        <v>3.355209180466859E-3</v>
      </c>
      <c r="C970" s="4"/>
      <c r="D970" s="4"/>
      <c r="E970" s="4"/>
      <c r="F970" s="4"/>
      <c r="G970" s="4"/>
      <c r="H970" s="4"/>
      <c r="I970" s="4"/>
      <c r="J970" s="4"/>
    </row>
    <row r="971" spans="2:10">
      <c r="B971" s="116">
        <f>Bond_Historical!Q972</f>
        <v>-2.1255807317318567E-3</v>
      </c>
      <c r="C971" s="4"/>
      <c r="D971" s="4"/>
      <c r="E971" s="4"/>
      <c r="F971" s="4"/>
      <c r="G971" s="4"/>
      <c r="H971" s="4"/>
      <c r="I971" s="4"/>
      <c r="J971" s="4"/>
    </row>
    <row r="972" spans="2:10">
      <c r="B972" s="116">
        <f>Bond_Historical!Q973</f>
        <v>-3.6862990181473023E-3</v>
      </c>
      <c r="C972" s="4"/>
      <c r="D972" s="4"/>
      <c r="E972" s="4"/>
      <c r="F972" s="4"/>
      <c r="G972" s="4"/>
      <c r="H972" s="4"/>
      <c r="I972" s="4"/>
      <c r="J972" s="4"/>
    </row>
    <row r="973" spans="2:10">
      <c r="B973" s="116">
        <f>Bond_Historical!Q974</f>
        <v>3.7045068736865693E-4</v>
      </c>
      <c r="C973" s="4"/>
      <c r="D973" s="4"/>
      <c r="E973" s="4"/>
      <c r="F973" s="4"/>
      <c r="G973" s="4"/>
      <c r="H973" s="4"/>
      <c r="I973" s="4"/>
      <c r="J973" s="4"/>
    </row>
    <row r="974" spans="2:10">
      <c r="B974" s="116">
        <f>Bond_Historical!Q975</f>
        <v>-2.9910748347041984E-3</v>
      </c>
      <c r="C974" s="4"/>
      <c r="D974" s="4"/>
      <c r="E974" s="4"/>
      <c r="F974" s="4"/>
      <c r="G974" s="4"/>
      <c r="H974" s="4"/>
      <c r="I974" s="4"/>
      <c r="J974" s="4"/>
    </row>
    <row r="975" spans="2:10">
      <c r="B975" s="116">
        <f>Bond_Historical!Q976</f>
        <v>4.1439747844007639E-3</v>
      </c>
      <c r="C975" s="4"/>
      <c r="D975" s="4"/>
      <c r="E975" s="4"/>
      <c r="F975" s="4"/>
      <c r="G975" s="4"/>
      <c r="H975" s="4"/>
      <c r="I975" s="4"/>
      <c r="J975" s="4"/>
    </row>
    <row r="976" spans="2:10">
      <c r="B976" s="116">
        <f>Bond_Historical!Q977</f>
        <v>1.4339102869810518E-4</v>
      </c>
      <c r="C976" s="4"/>
      <c r="D976" s="4"/>
      <c r="E976" s="4"/>
      <c r="F976" s="4"/>
      <c r="G976" s="4"/>
      <c r="H976" s="4"/>
      <c r="I976" s="4"/>
      <c r="J976" s="4"/>
    </row>
    <row r="977" spans="2:10">
      <c r="B977" s="116">
        <f>Bond_Historical!Q978</f>
        <v>2.2547152388296989E-2</v>
      </c>
      <c r="C977" s="4"/>
      <c r="D977" s="4"/>
      <c r="E977" s="4"/>
      <c r="F977" s="4"/>
      <c r="G977" s="4"/>
      <c r="H977" s="4"/>
      <c r="I977" s="4"/>
      <c r="J977" s="4"/>
    </row>
    <row r="978" spans="2:10">
      <c r="B978" s="116">
        <f>Bond_Historical!Q979</f>
        <v>3.9936258175761122E-4</v>
      </c>
      <c r="C978" s="4"/>
      <c r="D978" s="4"/>
      <c r="E978" s="4"/>
      <c r="F978" s="4"/>
      <c r="G978" s="4"/>
      <c r="H978" s="4"/>
      <c r="I978" s="4"/>
      <c r="J978" s="4"/>
    </row>
    <row r="979" spans="2:10">
      <c r="B979" s="116">
        <f>Bond_Historical!Q980</f>
        <v>-3.4649395764683598E-3</v>
      </c>
      <c r="C979" s="4"/>
      <c r="D979" s="4"/>
      <c r="E979" s="4"/>
      <c r="F979" s="4"/>
      <c r="G979" s="4"/>
      <c r="H979" s="4"/>
      <c r="I979" s="4"/>
      <c r="J979" s="4"/>
    </row>
    <row r="980" spans="2:10">
      <c r="B980" s="116">
        <f>Bond_Historical!Q981</f>
        <v>8.7175047336616497E-3</v>
      </c>
      <c r="C980" s="4"/>
      <c r="D980" s="4"/>
      <c r="E980" s="4"/>
      <c r="F980" s="4"/>
      <c r="G980" s="4"/>
      <c r="H980" s="4"/>
      <c r="I980" s="4"/>
      <c r="J980" s="4"/>
    </row>
    <row r="981" spans="2:10">
      <c r="B981" s="116">
        <f>Bond_Historical!Q982</f>
        <v>6.7485910155601313E-3</v>
      </c>
      <c r="C981" s="4"/>
      <c r="D981" s="4"/>
      <c r="E981" s="4"/>
      <c r="F981" s="4"/>
      <c r="G981" s="4"/>
      <c r="H981" s="4"/>
      <c r="I981" s="4"/>
      <c r="J981" s="4"/>
    </row>
    <row r="982" spans="2:10">
      <c r="B982" s="116">
        <f>Bond_Historical!Q983</f>
        <v>-3.9919145888624285E-3</v>
      </c>
      <c r="C982" s="4"/>
      <c r="D982" s="4"/>
      <c r="E982" s="4"/>
      <c r="F982" s="4"/>
      <c r="G982" s="4"/>
      <c r="H982" s="4"/>
      <c r="I982" s="4"/>
      <c r="J982" s="4"/>
    </row>
    <row r="983" spans="2:10">
      <c r="B983" s="116">
        <f>Bond_Historical!Q984</f>
        <v>-1.194952784970772E-3</v>
      </c>
      <c r="C983" s="4"/>
      <c r="D983" s="4"/>
      <c r="E983" s="4"/>
      <c r="F983" s="4"/>
      <c r="G983" s="4"/>
      <c r="H983" s="4"/>
      <c r="I983" s="4"/>
      <c r="J983" s="4"/>
    </row>
    <row r="984" spans="2:10">
      <c r="B984" s="116">
        <f>Bond_Historical!Q985</f>
        <v>-1.9713424832065734E-4</v>
      </c>
      <c r="C984" s="4"/>
      <c r="D984" s="4"/>
      <c r="E984" s="4"/>
      <c r="F984" s="4"/>
      <c r="G984" s="4"/>
      <c r="H984" s="4"/>
      <c r="I984" s="4"/>
      <c r="J984" s="4"/>
    </row>
    <row r="985" spans="2:10">
      <c r="B985" s="116">
        <f>Bond_Historical!Q986</f>
        <v>5.7867134957198824E-3</v>
      </c>
      <c r="C985" s="4"/>
      <c r="D985" s="4"/>
      <c r="E985" s="4"/>
      <c r="F985" s="4"/>
      <c r="G985" s="4"/>
      <c r="H985" s="4"/>
      <c r="I985" s="4"/>
      <c r="J985" s="4"/>
    </row>
    <row r="986" spans="2:10">
      <c r="B986" s="116">
        <f>Bond_Historical!Q987</f>
        <v>6.583253363864219E-3</v>
      </c>
      <c r="C986" s="4"/>
      <c r="D986" s="4"/>
      <c r="E986" s="4"/>
      <c r="F986" s="4"/>
      <c r="G986" s="4"/>
      <c r="H986" s="4"/>
      <c r="I986" s="4"/>
      <c r="J986" s="4"/>
    </row>
    <row r="987" spans="2:10">
      <c r="B987" s="116">
        <f>Bond_Historical!Q988</f>
        <v>1.1038509376668805E-4</v>
      </c>
      <c r="C987" s="4"/>
      <c r="D987" s="4"/>
      <c r="E987" s="4"/>
      <c r="F987" s="4"/>
      <c r="G987" s="4"/>
      <c r="H987" s="4"/>
      <c r="I987" s="4"/>
      <c r="J987" s="4"/>
    </row>
    <row r="988" spans="2:10">
      <c r="B988" s="116">
        <f>Bond_Historical!Q989</f>
        <v>-2.4700406230420712E-3</v>
      </c>
      <c r="C988" s="4"/>
      <c r="D988" s="4"/>
      <c r="E988" s="4"/>
      <c r="F988" s="4"/>
      <c r="G988" s="4"/>
      <c r="H988" s="4"/>
      <c r="I988" s="4"/>
      <c r="J988" s="4"/>
    </row>
    <row r="989" spans="2:10">
      <c r="B989" s="116">
        <f>Bond_Historical!Q990</f>
        <v>-3.4404565856606837E-3</v>
      </c>
      <c r="C989" s="4"/>
      <c r="D989" s="4"/>
      <c r="E989" s="4"/>
      <c r="F989" s="4"/>
      <c r="G989" s="4"/>
      <c r="H989" s="4"/>
      <c r="I989" s="4"/>
      <c r="J989" s="4"/>
    </row>
    <row r="990" spans="2:10">
      <c r="B990" s="116">
        <f>Bond_Historical!Q991</f>
        <v>8.6332141449160776E-3</v>
      </c>
      <c r="C990" s="4"/>
      <c r="D990" s="4"/>
      <c r="E990" s="4"/>
      <c r="F990" s="4"/>
      <c r="G990" s="4"/>
      <c r="H990" s="4"/>
      <c r="I990" s="4"/>
      <c r="J990" s="4"/>
    </row>
    <row r="991" spans="2:10">
      <c r="B991" s="116">
        <f>Bond_Historical!Q992</f>
        <v>9.3882896929983698E-3</v>
      </c>
      <c r="C991" s="4"/>
      <c r="D991" s="4"/>
      <c r="E991" s="4"/>
      <c r="F991" s="4"/>
      <c r="G991" s="4"/>
      <c r="H991" s="4"/>
      <c r="I991" s="4"/>
      <c r="J991" s="4"/>
    </row>
    <row r="992" spans="2:10">
      <c r="B992" s="116">
        <f>Bond_Historical!Q993</f>
        <v>4.0224632317220951E-3</v>
      </c>
      <c r="C992" s="4"/>
      <c r="D992" s="4"/>
      <c r="E992" s="4"/>
      <c r="F992" s="4"/>
      <c r="G992" s="4"/>
      <c r="H992" s="4"/>
      <c r="I992" s="4"/>
      <c r="J992" s="4"/>
    </row>
    <row r="993" spans="2:10">
      <c r="B993" s="116">
        <f>Bond_Historical!Q994</f>
        <v>-7.1677899075415748E-3</v>
      </c>
      <c r="C993" s="4"/>
      <c r="D993" s="4"/>
      <c r="E993" s="4"/>
      <c r="F993" s="4"/>
      <c r="G993" s="4"/>
      <c r="H993" s="4"/>
      <c r="I993" s="4"/>
      <c r="J993" s="4"/>
    </row>
    <row r="994" spans="2:10">
      <c r="B994" s="116">
        <f>Bond_Historical!Q995</f>
        <v>2.7717924567706087E-3</v>
      </c>
      <c r="C994" s="4"/>
      <c r="D994" s="4"/>
      <c r="E994" s="4"/>
      <c r="F994" s="4"/>
      <c r="G994" s="4"/>
      <c r="H994" s="4"/>
      <c r="I994" s="4"/>
      <c r="J994" s="4"/>
    </row>
    <row r="995" spans="2:10">
      <c r="B995" s="116">
        <f>Bond_Historical!Q996</f>
        <v>8.4046730884539608E-3</v>
      </c>
      <c r="C995" s="4"/>
      <c r="D995" s="4"/>
      <c r="E995" s="4"/>
      <c r="F995" s="4"/>
      <c r="G995" s="4"/>
      <c r="H995" s="4"/>
      <c r="I995" s="4"/>
      <c r="J995" s="4"/>
    </row>
    <row r="996" spans="2:10">
      <c r="B996" s="116">
        <f>Bond_Historical!Q997</f>
        <v>-2.6396428141845542E-3</v>
      </c>
      <c r="C996" s="4"/>
      <c r="D996" s="4"/>
      <c r="E996" s="4"/>
      <c r="F996" s="4"/>
      <c r="G996" s="4"/>
      <c r="H996" s="4"/>
      <c r="I996" s="4"/>
      <c r="J996" s="4"/>
    </row>
    <row r="997" spans="2:10">
      <c r="B997" s="116">
        <f>Bond_Historical!Q998</f>
        <v>-6.1382686315506821E-3</v>
      </c>
      <c r="C997" s="4"/>
      <c r="D997" s="4"/>
      <c r="E997" s="4"/>
      <c r="F997" s="4"/>
      <c r="G997" s="4"/>
      <c r="H997" s="4"/>
      <c r="I997" s="4"/>
      <c r="J997" s="4"/>
    </row>
    <row r="998" spans="2:10">
      <c r="B998" s="116">
        <f>Bond_Historical!Q999</f>
        <v>-6.3432128945019404E-4</v>
      </c>
      <c r="C998" s="4"/>
      <c r="D998" s="4"/>
      <c r="E998" s="4"/>
      <c r="F998" s="4"/>
      <c r="G998" s="4"/>
      <c r="H998" s="4"/>
      <c r="I998" s="4"/>
      <c r="J998" s="4"/>
    </row>
    <row r="999" spans="2:10">
      <c r="B999" s="116">
        <f>Bond_Historical!Q1000</f>
        <v>6.7228961837877089E-3</v>
      </c>
      <c r="C999" s="4"/>
      <c r="D999" s="4"/>
      <c r="E999" s="4"/>
      <c r="F999" s="4"/>
      <c r="G999" s="4"/>
      <c r="H999" s="4"/>
      <c r="I999" s="4"/>
      <c r="J999" s="4"/>
    </row>
    <row r="1000" spans="2:10">
      <c r="B1000" s="116">
        <f>Bond_Historical!Q1001</f>
        <v>1.1482578438683755E-3</v>
      </c>
      <c r="C1000" s="4"/>
      <c r="D1000" s="4"/>
      <c r="E1000" s="4"/>
      <c r="F1000" s="4"/>
      <c r="G1000" s="4"/>
      <c r="H1000" s="4"/>
      <c r="I1000" s="4"/>
      <c r="J1000" s="4"/>
    </row>
    <row r="1001" spans="2:10">
      <c r="B1001" s="116">
        <f>Bond_Historical!Q1002</f>
        <v>1.0170994281257441E-3</v>
      </c>
      <c r="C1001" s="4"/>
      <c r="D1001" s="4"/>
      <c r="E1001" s="4"/>
      <c r="F1001" s="4"/>
      <c r="G1001" s="4"/>
      <c r="H1001" s="4"/>
      <c r="I1001" s="4"/>
      <c r="J1001" s="4"/>
    </row>
    <row r="1002" spans="2:10">
      <c r="B1002" s="116">
        <f>Bond_Historical!Q1003</f>
        <v>-2.9357069154324171E-3</v>
      </c>
      <c r="C1002" s="4"/>
      <c r="D1002" s="4"/>
      <c r="E1002" s="4"/>
      <c r="F1002" s="4"/>
      <c r="G1002" s="4"/>
      <c r="H1002" s="4"/>
      <c r="I1002" s="4"/>
      <c r="J1002" s="4"/>
    </row>
    <row r="1003" spans="2:10">
      <c r="B1003" s="116">
        <f>Bond_Historical!Q1004</f>
        <v>-6.7093461882515599E-3</v>
      </c>
      <c r="C1003" s="4"/>
      <c r="D1003" s="4"/>
      <c r="E1003" s="4"/>
      <c r="F1003" s="4"/>
      <c r="G1003" s="4"/>
      <c r="H1003" s="4"/>
      <c r="I1003" s="4"/>
      <c r="J1003" s="4"/>
    </row>
    <row r="1004" spans="2:10">
      <c r="B1004" s="116">
        <f>Bond_Historical!Q1005</f>
        <v>-7.3759162965125451E-3</v>
      </c>
      <c r="C1004" s="4"/>
      <c r="D1004" s="4"/>
      <c r="E1004" s="4"/>
      <c r="F1004" s="4"/>
      <c r="G1004" s="4"/>
      <c r="H1004" s="4"/>
      <c r="I1004" s="4"/>
      <c r="J1004" s="4"/>
    </row>
    <row r="1005" spans="2:10">
      <c r="B1005" s="116">
        <f>Bond_Historical!Q1006</f>
        <v>3.6349790525220986E-3</v>
      </c>
      <c r="C1005" s="4"/>
      <c r="D1005" s="4"/>
      <c r="E1005" s="4"/>
      <c r="F1005" s="4"/>
      <c r="G1005" s="4"/>
      <c r="H1005" s="4"/>
      <c r="I1005" s="4"/>
      <c r="J1005" s="4"/>
    </row>
    <row r="1006" spans="2:10">
      <c r="B1006" s="116">
        <f>Bond_Historical!Q1007</f>
        <v>-4.697971256456717E-4</v>
      </c>
      <c r="C1006" s="4"/>
      <c r="D1006" s="4"/>
      <c r="E1006" s="4"/>
      <c r="F1006" s="4"/>
      <c r="G1006" s="4"/>
      <c r="H1006" s="4"/>
      <c r="I1006" s="4"/>
      <c r="J1006" s="4"/>
    </row>
    <row r="1007" spans="2:10">
      <c r="B1007" s="116">
        <f>Bond_Historical!Q1008</f>
        <v>-3.1152958607089431E-3</v>
      </c>
      <c r="C1007" s="4"/>
      <c r="D1007" s="4"/>
      <c r="E1007" s="4"/>
      <c r="F1007" s="4"/>
      <c r="G1007" s="4"/>
      <c r="H1007" s="4"/>
      <c r="I1007" s="4"/>
      <c r="J1007" s="4"/>
    </row>
    <row r="1008" spans="2:10">
      <c r="B1008" s="116">
        <f>Bond_Historical!Q1009</f>
        <v>-8.108241773283429E-3</v>
      </c>
      <c r="C1008" s="4"/>
      <c r="D1008" s="4"/>
      <c r="E1008" s="4"/>
      <c r="F1008" s="4"/>
      <c r="G1008" s="4"/>
      <c r="H1008" s="4"/>
      <c r="I1008" s="4"/>
      <c r="J1008" s="4"/>
    </row>
    <row r="1009" spans="2:10">
      <c r="B1009" s="116">
        <f>Bond_Historical!Q1010</f>
        <v>-1.8691741072974701E-3</v>
      </c>
      <c r="C1009" s="4"/>
      <c r="D1009" s="4"/>
      <c r="E1009" s="4"/>
      <c r="F1009" s="4"/>
      <c r="G1009" s="4"/>
      <c r="H1009" s="4"/>
      <c r="I1009" s="4"/>
      <c r="J1009" s="4"/>
    </row>
    <row r="1010" spans="2:10">
      <c r="B1010" s="116">
        <f>Bond_Historical!Q1011</f>
        <v>4.3653395130646621E-3</v>
      </c>
      <c r="C1010" s="4"/>
      <c r="D1010" s="4"/>
      <c r="E1010" s="4"/>
      <c r="F1010" s="4"/>
      <c r="G1010" s="4"/>
      <c r="H1010" s="4"/>
      <c r="I1010" s="4"/>
      <c r="J1010" s="4"/>
    </row>
    <row r="1011" spans="2:10">
      <c r="B1011" s="116">
        <f>Bond_Historical!Q1012</f>
        <v>-4.2939184666313844E-3</v>
      </c>
      <c r="C1011" s="4"/>
      <c r="D1011" s="4"/>
      <c r="E1011" s="4"/>
      <c r="F1011" s="4"/>
      <c r="G1011" s="4"/>
      <c r="H1011" s="4"/>
      <c r="I1011" s="4"/>
      <c r="J1011" s="4"/>
    </row>
    <row r="1012" spans="2:10">
      <c r="B1012" s="116">
        <f>Bond_Historical!Q1013</f>
        <v>5.4680595039050192E-3</v>
      </c>
      <c r="C1012" s="4"/>
      <c r="D1012" s="4"/>
      <c r="E1012" s="4"/>
      <c r="F1012" s="4"/>
      <c r="G1012" s="4"/>
      <c r="H1012" s="4"/>
      <c r="I1012" s="4"/>
      <c r="J1012" s="4"/>
    </row>
    <row r="1013" spans="2:10">
      <c r="B1013" s="116">
        <f>Bond_Historical!Q1014</f>
        <v>5.5680819235056182E-3</v>
      </c>
      <c r="C1013" s="4"/>
      <c r="D1013" s="4"/>
      <c r="E1013" s="4"/>
      <c r="F1013" s="4"/>
      <c r="G1013" s="4"/>
      <c r="H1013" s="4"/>
      <c r="I1013" s="4"/>
      <c r="J1013" s="4"/>
    </row>
    <row r="1014" spans="2:10">
      <c r="B1014" s="116">
        <f>Bond_Historical!Q1015</f>
        <v>-7.5698107391429796E-4</v>
      </c>
      <c r="C1014" s="4"/>
      <c r="D1014" s="4"/>
      <c r="E1014" s="4"/>
      <c r="F1014" s="4"/>
      <c r="G1014" s="4"/>
      <c r="H1014" s="4"/>
      <c r="I1014" s="4"/>
      <c r="J1014" s="4"/>
    </row>
    <row r="1015" spans="2:10">
      <c r="B1015" s="116">
        <f>Bond_Historical!Q1016</f>
        <v>1.1382385133534862E-2</v>
      </c>
      <c r="C1015" s="4"/>
      <c r="D1015" s="4"/>
      <c r="E1015" s="4"/>
      <c r="F1015" s="4"/>
      <c r="G1015" s="4"/>
      <c r="H1015" s="4"/>
      <c r="I1015" s="4"/>
      <c r="J1015" s="4"/>
    </row>
    <row r="1016" spans="2:10">
      <c r="B1016" s="116">
        <f>Bond_Historical!Q1017</f>
        <v>3.120682594935492E-3</v>
      </c>
      <c r="C1016" s="4"/>
      <c r="D1016" s="4"/>
      <c r="E1016" s="4"/>
      <c r="F1016" s="4"/>
      <c r="G1016" s="4"/>
      <c r="H1016" s="4"/>
      <c r="I1016" s="4"/>
      <c r="J1016" s="4"/>
    </row>
    <row r="1017" spans="2:10">
      <c r="B1017" s="116">
        <f>Bond_Historical!Q1018</f>
        <v>-3.3135062621978259E-3</v>
      </c>
      <c r="C1017" s="4"/>
      <c r="D1017" s="4"/>
      <c r="E1017" s="4"/>
      <c r="F1017" s="4"/>
      <c r="G1017" s="4"/>
      <c r="H1017" s="4"/>
      <c r="I1017" s="4"/>
      <c r="J1017" s="4"/>
    </row>
    <row r="1018" spans="2:10">
      <c r="B1018" s="116">
        <f>Bond_Historical!Q1019</f>
        <v>5.7726225111668101E-3</v>
      </c>
      <c r="C1018" s="4"/>
      <c r="D1018" s="4"/>
      <c r="E1018" s="4"/>
      <c r="F1018" s="4"/>
      <c r="G1018" s="4"/>
      <c r="H1018" s="4"/>
      <c r="I1018" s="4"/>
      <c r="J1018" s="4"/>
    </row>
    <row r="1019" spans="2:10">
      <c r="B1019" s="116">
        <f>Bond_Historical!Q1020</f>
        <v>8.3941392040168678E-3</v>
      </c>
      <c r="C1019" s="4"/>
      <c r="D1019" s="4"/>
      <c r="E1019" s="4"/>
      <c r="F1019" s="4"/>
      <c r="G1019" s="4"/>
      <c r="H1019" s="4"/>
      <c r="I1019" s="4"/>
      <c r="J1019" s="4"/>
    </row>
    <row r="1020" spans="2:10">
      <c r="B1020" s="116">
        <f>Bond_Historical!Q1021</f>
        <v>-3.4182150771137967E-3</v>
      </c>
      <c r="C1020" s="4"/>
      <c r="D1020" s="4"/>
      <c r="E1020" s="4"/>
      <c r="F1020" s="4"/>
      <c r="G1020" s="4"/>
      <c r="H1020" s="4"/>
      <c r="I1020" s="4"/>
      <c r="J1020" s="4"/>
    </row>
    <row r="1021" spans="2:10">
      <c r="B1021" s="116">
        <f>Bond_Historical!Q1022</f>
        <v>-2.0661581898656564E-3</v>
      </c>
      <c r="C1021" s="4"/>
      <c r="D1021" s="4"/>
      <c r="E1021" s="4"/>
      <c r="F1021" s="4"/>
      <c r="G1021" s="4"/>
      <c r="H1021" s="4"/>
      <c r="I1021" s="4"/>
      <c r="J1021" s="4"/>
    </row>
    <row r="1022" spans="2:10">
      <c r="B1022" s="116">
        <f>Bond_Historical!Q1023</f>
        <v>9.449450546740925E-3</v>
      </c>
      <c r="C1022" s="4"/>
      <c r="D1022" s="4"/>
      <c r="E1022" s="4"/>
      <c r="F1022" s="4"/>
      <c r="G1022" s="4"/>
      <c r="H1022" s="4"/>
      <c r="I1022" s="4"/>
      <c r="J1022" s="4"/>
    </row>
    <row r="1023" spans="2:10">
      <c r="B1023" s="116">
        <f>Bond_Historical!Q1024</f>
        <v>-1.2029601941308723E-3</v>
      </c>
      <c r="C1023" s="4"/>
      <c r="D1023" s="4"/>
      <c r="E1023" s="4"/>
      <c r="F1023" s="4"/>
      <c r="G1023" s="4"/>
      <c r="H1023" s="4"/>
      <c r="I1023" s="4"/>
      <c r="J1023" s="4"/>
    </row>
    <row r="1024" spans="2:10">
      <c r="B1024" s="116">
        <f>Bond_Historical!Q1025</f>
        <v>-4.5505440302654908E-3</v>
      </c>
      <c r="C1024" s="4"/>
      <c r="D1024" s="4"/>
      <c r="E1024" s="4"/>
      <c r="F1024" s="4"/>
      <c r="G1024" s="4"/>
      <c r="H1024" s="4"/>
      <c r="I1024" s="4"/>
      <c r="J1024" s="4"/>
    </row>
    <row r="1025" spans="2:10">
      <c r="B1025" s="116">
        <f>Bond_Historical!Q1026</f>
        <v>-2.3942510988023387E-3</v>
      </c>
      <c r="C1025" s="4"/>
      <c r="D1025" s="4"/>
      <c r="E1025" s="4"/>
      <c r="F1025" s="4"/>
      <c r="G1025" s="4"/>
      <c r="H1025" s="4"/>
      <c r="I1025" s="4"/>
      <c r="J1025" s="4"/>
    </row>
    <row r="1026" spans="2:10">
      <c r="B1026" s="116">
        <f>Bond_Historical!Q1027</f>
        <v>4.5067701176348838E-3</v>
      </c>
      <c r="C1026" s="4"/>
      <c r="D1026" s="4"/>
      <c r="E1026" s="4"/>
      <c r="F1026" s="4"/>
      <c r="G1026" s="4"/>
      <c r="H1026" s="4"/>
      <c r="I1026" s="4"/>
      <c r="J1026" s="4"/>
    </row>
    <row r="1027" spans="2:10">
      <c r="B1027" s="116">
        <f>Bond_Historical!Q1028</f>
        <v>9.1410993431830499E-4</v>
      </c>
      <c r="C1027" s="4"/>
      <c r="D1027" s="4"/>
      <c r="E1027" s="4"/>
      <c r="F1027" s="4"/>
      <c r="G1027" s="4"/>
      <c r="H1027" s="4"/>
      <c r="I1027" s="4"/>
      <c r="J1027" s="4"/>
    </row>
    <row r="1028" spans="2:10">
      <c r="B1028" s="116">
        <f>Bond_Historical!Q1029</f>
        <v>-1.2026015139525727E-3</v>
      </c>
      <c r="C1028" s="4"/>
      <c r="D1028" s="4"/>
      <c r="E1028" s="4"/>
      <c r="F1028" s="4"/>
      <c r="G1028" s="4"/>
      <c r="H1028" s="4"/>
      <c r="I1028" s="4"/>
      <c r="J1028" s="4"/>
    </row>
    <row r="1029" spans="2:10">
      <c r="B1029" s="116">
        <f>Bond_Historical!Q1030</f>
        <v>-1.8950869754522008E-3</v>
      </c>
      <c r="C1029" s="4"/>
      <c r="D1029" s="4"/>
      <c r="E1029" s="4"/>
      <c r="F1029" s="4"/>
      <c r="G1029" s="4"/>
      <c r="H1029" s="4"/>
      <c r="I1029" s="4"/>
      <c r="J1029" s="4"/>
    </row>
    <row r="1030" spans="2:10">
      <c r="B1030" s="116">
        <f>Bond_Historical!Q1031</f>
        <v>-2.6394151310101615E-3</v>
      </c>
      <c r="C1030" s="4"/>
      <c r="D1030" s="4"/>
      <c r="E1030" s="4"/>
      <c r="F1030" s="4"/>
      <c r="G1030" s="4"/>
      <c r="H1030" s="4"/>
      <c r="I1030" s="4"/>
      <c r="J1030" s="4"/>
    </row>
    <row r="1031" spans="2:10">
      <c r="B1031" s="116">
        <f>Bond_Historical!Q1032</f>
        <v>4.4849589956080602E-3</v>
      </c>
      <c r="C1031" s="4"/>
      <c r="D1031" s="4"/>
      <c r="E1031" s="4"/>
      <c r="F1031" s="4"/>
      <c r="G1031" s="4"/>
      <c r="H1031" s="4"/>
      <c r="I1031" s="4"/>
      <c r="J1031" s="4"/>
    </row>
    <row r="1032" spans="2:10">
      <c r="B1032" s="116">
        <f>Bond_Historical!Q1033</f>
        <v>7.3515605506110542E-3</v>
      </c>
      <c r="C1032" s="4"/>
      <c r="D1032" s="4"/>
      <c r="E1032" s="4"/>
      <c r="F1032" s="4"/>
      <c r="G1032" s="4"/>
      <c r="H1032" s="4"/>
      <c r="I1032" s="4"/>
      <c r="J1032" s="4"/>
    </row>
    <row r="1033" spans="2:10">
      <c r="B1033" s="116">
        <f>Bond_Historical!Q1034</f>
        <v>9.0952179260531964E-4</v>
      </c>
      <c r="C1033" s="4"/>
      <c r="D1033" s="4"/>
      <c r="E1033" s="4"/>
      <c r="F1033" s="4"/>
      <c r="G1033" s="4"/>
      <c r="H1033" s="4"/>
      <c r="I1033" s="4"/>
      <c r="J1033" s="4"/>
    </row>
    <row r="1034" spans="2:10">
      <c r="B1034" s="116">
        <f>Bond_Historical!Q1035</f>
        <v>-9.0685063772706492E-3</v>
      </c>
      <c r="C1034" s="4"/>
      <c r="D1034" s="4"/>
      <c r="E1034" s="4"/>
      <c r="F1034" s="4"/>
      <c r="G1034" s="4"/>
      <c r="H1034" s="4"/>
      <c r="I1034" s="4"/>
      <c r="J1034" s="4"/>
    </row>
    <row r="1035" spans="2:10">
      <c r="B1035" s="116">
        <f>Bond_Historical!Q1036</f>
        <v>-6.1155882399261934E-3</v>
      </c>
      <c r="C1035" s="4"/>
      <c r="D1035" s="4"/>
      <c r="E1035" s="4"/>
      <c r="F1035" s="4"/>
      <c r="G1035" s="4"/>
      <c r="H1035" s="4"/>
      <c r="I1035" s="4"/>
      <c r="J1035" s="4"/>
    </row>
    <row r="1036" spans="2:10">
      <c r="B1036" s="116">
        <f>Bond_Historical!Q1037</f>
        <v>-1.9027265593742539E-3</v>
      </c>
      <c r="C1036" s="4"/>
      <c r="D1036" s="4"/>
      <c r="E1036" s="4"/>
      <c r="F1036" s="4"/>
      <c r="G1036" s="4"/>
      <c r="H1036" s="4"/>
      <c r="I1036" s="4"/>
      <c r="J1036" s="4"/>
    </row>
    <row r="1037" spans="2:10">
      <c r="B1037" s="116">
        <f>Bond_Historical!Q1038</f>
        <v>1.6367617495153918E-3</v>
      </c>
      <c r="C1037" s="4"/>
      <c r="D1037" s="4"/>
      <c r="E1037" s="4"/>
      <c r="F1037" s="4"/>
      <c r="G1037" s="4"/>
      <c r="H1037" s="4"/>
      <c r="I1037" s="4"/>
      <c r="J1037" s="4"/>
    </row>
    <row r="1038" spans="2:10">
      <c r="B1038" s="116">
        <f>Bond_Historical!Q1039</f>
        <v>-4.9312598749234153E-3</v>
      </c>
      <c r="C1038" s="4"/>
      <c r="D1038" s="4"/>
      <c r="E1038" s="4"/>
      <c r="F1038" s="4"/>
      <c r="G1038" s="4"/>
      <c r="H1038" s="4"/>
      <c r="I1038" s="4"/>
      <c r="J1038" s="4"/>
    </row>
    <row r="1039" spans="2:10">
      <c r="B1039" s="116">
        <f>Bond_Historical!Q1040</f>
        <v>-4.8374143944208622E-3</v>
      </c>
      <c r="C1039" s="4"/>
      <c r="D1039" s="4"/>
      <c r="E1039" s="4"/>
      <c r="F1039" s="4"/>
      <c r="G1039" s="4"/>
      <c r="H1039" s="4"/>
      <c r="I1039" s="4"/>
      <c r="J1039" s="4"/>
    </row>
    <row r="1040" spans="2:10">
      <c r="B1040" s="116">
        <f>Bond_Historical!Q1041</f>
        <v>2.673407576783395E-3</v>
      </c>
      <c r="C1040" s="4"/>
      <c r="D1040" s="4"/>
      <c r="E1040" s="4"/>
      <c r="F1040" s="4"/>
      <c r="G1040" s="4"/>
      <c r="H1040" s="4"/>
      <c r="I1040" s="4"/>
      <c r="J1040" s="4"/>
    </row>
    <row r="1041" spans="2:10">
      <c r="B1041" s="116">
        <f>Bond_Historical!Q1042</f>
        <v>-2.8798993441714383E-3</v>
      </c>
      <c r="C1041" s="4"/>
      <c r="D1041" s="4"/>
      <c r="E1041" s="4"/>
      <c r="F1041" s="4"/>
      <c r="G1041" s="4"/>
      <c r="H1041" s="4"/>
      <c r="I1041" s="4"/>
      <c r="J1041" s="4"/>
    </row>
    <row r="1042" spans="2:10">
      <c r="B1042" s="116">
        <f>Bond_Historical!Q1043</f>
        <v>-2.8800891945691418E-3</v>
      </c>
      <c r="C1042" s="4"/>
      <c r="D1042" s="4"/>
      <c r="E1042" s="4"/>
      <c r="F1042" s="4"/>
      <c r="G1042" s="4"/>
      <c r="H1042" s="4"/>
      <c r="I1042" s="4"/>
      <c r="J1042" s="4"/>
    </row>
    <row r="1043" spans="2:10">
      <c r="B1043" s="116">
        <f>Bond_Historical!Q1044</f>
        <v>-5.2701026779499406E-3</v>
      </c>
      <c r="C1043" s="4"/>
      <c r="D1043" s="4"/>
      <c r="E1043" s="4"/>
      <c r="F1043" s="4"/>
      <c r="G1043" s="4"/>
      <c r="H1043" s="4"/>
      <c r="I1043" s="4"/>
      <c r="J1043" s="4"/>
    </row>
    <row r="1044" spans="2:10">
      <c r="B1044" s="116">
        <f>Bond_Historical!Q1045</f>
        <v>2.1068311006373465E-3</v>
      </c>
      <c r="C1044" s="4"/>
      <c r="D1044" s="4"/>
      <c r="E1044" s="4"/>
      <c r="F1044" s="4"/>
      <c r="G1044" s="4"/>
      <c r="H1044" s="4"/>
      <c r="I1044" s="4"/>
      <c r="J1044" s="4"/>
    </row>
    <row r="1045" spans="2:10">
      <c r="B1045" s="116">
        <f>Bond_Historical!Q1046</f>
        <v>-9.7174524905562932E-3</v>
      </c>
      <c r="C1045" s="4"/>
      <c r="D1045" s="4"/>
      <c r="E1045" s="4"/>
      <c r="F1045" s="4"/>
      <c r="G1045" s="4"/>
      <c r="H1045" s="4"/>
      <c r="I1045" s="4"/>
      <c r="J1045" s="4"/>
    </row>
    <row r="1046" spans="2:10">
      <c r="B1046" s="116">
        <f>Bond_Historical!Q1047</f>
        <v>2.4407515568255485E-3</v>
      </c>
      <c r="C1046" s="4"/>
      <c r="D1046" s="4"/>
      <c r="E1046" s="4"/>
      <c r="F1046" s="4"/>
      <c r="G1046" s="4"/>
      <c r="H1046" s="4"/>
      <c r="I1046" s="4"/>
      <c r="J1046" s="4"/>
    </row>
    <row r="1047" spans="2:10">
      <c r="B1047" s="116">
        <f>Bond_Historical!Q1048</f>
        <v>4.3862286731372211E-3</v>
      </c>
      <c r="C1047" s="4"/>
      <c r="D1047" s="4"/>
      <c r="E1047" s="4"/>
      <c r="F1047" s="4"/>
      <c r="G1047" s="4"/>
      <c r="H1047" s="4"/>
      <c r="I1047" s="4"/>
      <c r="J1047" s="4"/>
    </row>
    <row r="1048" spans="2:10">
      <c r="B1048" s="116">
        <f>Bond_Historical!Q1049</f>
        <v>-5.7424682605541266E-3</v>
      </c>
      <c r="C1048" s="4"/>
      <c r="D1048" s="4"/>
      <c r="E1048" s="4"/>
      <c r="F1048" s="4"/>
      <c r="G1048" s="4"/>
      <c r="H1048" s="4"/>
      <c r="I1048" s="4"/>
      <c r="J1048" s="4"/>
    </row>
    <row r="1049" spans="2:10">
      <c r="B1049" s="116">
        <f>Bond_Historical!Q1050</f>
        <v>1.2741911607579873E-3</v>
      </c>
      <c r="C1049" s="4"/>
      <c r="D1049" s="4"/>
      <c r="E1049" s="4"/>
      <c r="F1049" s="4"/>
      <c r="G1049" s="4"/>
      <c r="H1049" s="4"/>
      <c r="I1049" s="4"/>
      <c r="J1049" s="4"/>
    </row>
    <row r="1050" spans="2:10">
      <c r="B1050" s="116">
        <f>Bond_Historical!Q1051</f>
        <v>6.3004513943532806E-4</v>
      </c>
      <c r="C1050" s="4"/>
      <c r="D1050" s="4"/>
      <c r="E1050" s="4"/>
      <c r="F1050" s="4"/>
      <c r="G1050" s="4"/>
      <c r="H1050" s="4"/>
      <c r="I1050" s="4"/>
      <c r="J1050" s="4"/>
    </row>
    <row r="1051" spans="2:10">
      <c r="B1051" s="116">
        <f>Bond_Historical!Q1052</f>
        <v>-5.3293498466819552E-3</v>
      </c>
      <c r="C1051" s="4"/>
      <c r="D1051" s="4"/>
      <c r="E1051" s="4"/>
      <c r="F1051" s="4"/>
      <c r="G1051" s="4"/>
      <c r="H1051" s="4"/>
      <c r="I1051" s="4"/>
      <c r="J1051" s="4"/>
    </row>
    <row r="1052" spans="2:10">
      <c r="B1052" s="116">
        <f>Bond_Historical!Q1053</f>
        <v>-8.7249737730773168E-4</v>
      </c>
      <c r="C1052" s="4"/>
      <c r="D1052" s="4"/>
      <c r="E1052" s="4"/>
      <c r="F1052" s="4"/>
      <c r="G1052" s="4"/>
      <c r="H1052" s="4"/>
      <c r="I1052" s="4"/>
      <c r="J1052" s="4"/>
    </row>
    <row r="1053" spans="2:10">
      <c r="B1053" s="116">
        <f>Bond_Historical!Q1054</f>
        <v>8.0146718214216296E-3</v>
      </c>
      <c r="C1053" s="4"/>
      <c r="D1053" s="4"/>
      <c r="E1053" s="4"/>
      <c r="F1053" s="4"/>
      <c r="G1053" s="4"/>
      <c r="H1053" s="4"/>
      <c r="I1053" s="4"/>
      <c r="J1053" s="4"/>
    </row>
    <row r="1054" spans="2:10">
      <c r="B1054" s="116">
        <f>Bond_Historical!Q1055</f>
        <v>-2.2978631709709894E-3</v>
      </c>
      <c r="C1054" s="4"/>
      <c r="D1054" s="4"/>
      <c r="E1054" s="4"/>
      <c r="F1054" s="4"/>
      <c r="G1054" s="4"/>
      <c r="H1054" s="4"/>
      <c r="I1054" s="4"/>
      <c r="J1054" s="4"/>
    </row>
    <row r="1055" spans="2:10">
      <c r="B1055" s="116">
        <f>Bond_Historical!Q1056</f>
        <v>-1.6715209811091866E-3</v>
      </c>
      <c r="C1055" s="4"/>
      <c r="D1055" s="4"/>
      <c r="E1055" s="4"/>
      <c r="F1055" s="4"/>
      <c r="G1055" s="4"/>
      <c r="H1055" s="4"/>
      <c r="I1055" s="4"/>
      <c r="J1055" s="4"/>
    </row>
    <row r="1056" spans="2:10">
      <c r="B1056" s="116">
        <f>Bond_Historical!Q1057</f>
        <v>-1.0602499323186841E-3</v>
      </c>
      <c r="C1056" s="4"/>
      <c r="D1056" s="4"/>
      <c r="E1056" s="4"/>
      <c r="F1056" s="4"/>
      <c r="G1056" s="4"/>
      <c r="H1056" s="4"/>
      <c r="I1056" s="4"/>
      <c r="J1056" s="4"/>
    </row>
    <row r="1057" spans="2:10">
      <c r="B1057" s="116">
        <f>Bond_Historical!Q1058</f>
        <v>2.228218323252814E-3</v>
      </c>
      <c r="C1057" s="4"/>
      <c r="D1057" s="4"/>
      <c r="E1057" s="4"/>
      <c r="F1057" s="4"/>
      <c r="G1057" s="4"/>
      <c r="H1057" s="4"/>
      <c r="I1057" s="4"/>
      <c r="J1057" s="4"/>
    </row>
    <row r="1058" spans="2:10">
      <c r="B1058" s="116">
        <f>Bond_Historical!Q1059</f>
        <v>1.2158796995582598E-2</v>
      </c>
      <c r="C1058" s="4"/>
      <c r="D1058" s="4"/>
      <c r="E1058" s="4"/>
      <c r="F1058" s="4"/>
      <c r="G1058" s="4"/>
      <c r="H1058" s="4"/>
      <c r="I1058" s="4"/>
      <c r="J1058" s="4"/>
    </row>
    <row r="1059" spans="2:10">
      <c r="B1059" s="116">
        <f>Bond_Historical!Q1060</f>
        <v>5.6139130144299814E-3</v>
      </c>
      <c r="C1059" s="4"/>
      <c r="D1059" s="4"/>
      <c r="E1059" s="4"/>
      <c r="F1059" s="4"/>
      <c r="G1059" s="4"/>
      <c r="H1059" s="4"/>
      <c r="I1059" s="4"/>
      <c r="J1059" s="4"/>
    </row>
    <row r="1060" spans="2:10">
      <c r="B1060" s="116">
        <f>Bond_Historical!Q1061</f>
        <v>-4.8789584924564828E-3</v>
      </c>
      <c r="C1060" s="4"/>
      <c r="D1060" s="4"/>
      <c r="E1060" s="4"/>
      <c r="F1060" s="4"/>
      <c r="G1060" s="4"/>
      <c r="H1060" s="4"/>
      <c r="I1060" s="4"/>
      <c r="J1060" s="4"/>
    </row>
    <row r="1061" spans="2:10">
      <c r="B1061" s="116">
        <f>Bond_Historical!Q1062</f>
        <v>9.7639054756357667E-3</v>
      </c>
      <c r="C1061" s="4"/>
      <c r="D1061" s="4"/>
      <c r="E1061" s="4"/>
      <c r="F1061" s="4"/>
      <c r="G1061" s="4"/>
      <c r="H1061" s="4"/>
      <c r="I1061" s="4"/>
      <c r="J1061" s="4"/>
    </row>
    <row r="1062" spans="2:10">
      <c r="B1062" s="116">
        <f>Bond_Historical!Q1063</f>
        <v>-3.7840954647120734E-3</v>
      </c>
      <c r="C1062" s="4"/>
      <c r="D1062" s="4"/>
      <c r="E1062" s="4"/>
      <c r="F1062" s="4"/>
      <c r="G1062" s="4"/>
      <c r="H1062" s="4"/>
      <c r="I1062" s="4"/>
      <c r="J1062" s="4"/>
    </row>
    <row r="1063" spans="2:10">
      <c r="B1063" s="116">
        <f>Bond_Historical!Q1064</f>
        <v>5.9287802280473464E-3</v>
      </c>
      <c r="C1063" s="4"/>
      <c r="D1063" s="4"/>
      <c r="E1063" s="4"/>
      <c r="F1063" s="4"/>
      <c r="G1063" s="4"/>
      <c r="H1063" s="4"/>
      <c r="I1063" s="4"/>
      <c r="J1063" s="4"/>
    </row>
    <row r="1064" spans="2:10">
      <c r="B1064" s="116">
        <f>Bond_Historical!Q1065</f>
        <v>-3.2122718613710084E-3</v>
      </c>
      <c r="C1064" s="4"/>
      <c r="D1064" s="4"/>
      <c r="E1064" s="4"/>
      <c r="F1064" s="4"/>
      <c r="G1064" s="4"/>
      <c r="H1064" s="4"/>
      <c r="I1064" s="4"/>
      <c r="J1064" s="4"/>
    </row>
    <row r="1065" spans="2:10">
      <c r="B1065" s="116">
        <f>Bond_Historical!Q1066</f>
        <v>-1.140263115791614E-3</v>
      </c>
      <c r="C1065" s="4"/>
      <c r="D1065" s="4"/>
      <c r="E1065" s="4"/>
      <c r="F1065" s="4"/>
      <c r="G1065" s="4"/>
      <c r="H1065" s="4"/>
      <c r="I1065" s="4"/>
      <c r="J1065" s="4"/>
    </row>
    <row r="1066" spans="2:10">
      <c r="B1066" s="116">
        <f>Bond_Historical!Q1067</f>
        <v>7.7667325752705518E-3</v>
      </c>
      <c r="C1066" s="4"/>
      <c r="D1066" s="4"/>
      <c r="E1066" s="4"/>
      <c r="F1066" s="4"/>
      <c r="G1066" s="4"/>
      <c r="H1066" s="4"/>
      <c r="I1066" s="4"/>
      <c r="J1066" s="4"/>
    </row>
    <row r="1067" spans="2:10">
      <c r="B1067" s="116">
        <f>Bond_Historical!Q1068</f>
        <v>2.7074499362284656E-3</v>
      </c>
      <c r="C1067" s="4"/>
      <c r="D1067" s="4"/>
      <c r="E1067" s="4"/>
      <c r="F1067" s="4"/>
      <c r="G1067" s="4"/>
      <c r="H1067" s="4"/>
      <c r="I1067" s="4"/>
      <c r="J1067" s="4"/>
    </row>
    <row r="1068" spans="2:10">
      <c r="B1068" s="116">
        <f>Bond_Historical!Q1069</f>
        <v>1.8502611040739291E-3</v>
      </c>
      <c r="C1068" s="4"/>
      <c r="D1068" s="4"/>
      <c r="E1068" s="4"/>
      <c r="F1068" s="4"/>
      <c r="G1068" s="4"/>
      <c r="H1068" s="4"/>
      <c r="I1068" s="4"/>
      <c r="J1068" s="4"/>
    </row>
    <row r="1069" spans="2:10">
      <c r="B1069" s="116">
        <f>Bond_Historical!Q1070</f>
        <v>-9.7968175288924882E-3</v>
      </c>
      <c r="C1069" s="4"/>
      <c r="D1069" s="4"/>
      <c r="E1069" s="4"/>
      <c r="F1069" s="4"/>
      <c r="G1069" s="4"/>
      <c r="H1069" s="4"/>
      <c r="I1069" s="4"/>
      <c r="J1069" s="4"/>
    </row>
    <row r="1070" spans="2:10">
      <c r="B1070" s="116">
        <f>Bond_Historical!Q1071</f>
        <v>-7.721667963679576E-4</v>
      </c>
      <c r="C1070" s="4"/>
      <c r="D1070" s="4"/>
      <c r="E1070" s="4"/>
      <c r="F1070" s="4"/>
      <c r="G1070" s="4"/>
      <c r="H1070" s="4"/>
      <c r="I1070" s="4"/>
      <c r="J1070" s="4"/>
    </row>
    <row r="1071" spans="2:10">
      <c r="B1071" s="116">
        <f>Bond_Historical!Q1072</f>
        <v>1.7288321076397279E-3</v>
      </c>
      <c r="C1071" s="4"/>
      <c r="D1071" s="4"/>
      <c r="E1071" s="4"/>
      <c r="F1071" s="4"/>
      <c r="G1071" s="4"/>
      <c r="H1071" s="4"/>
      <c r="I1071" s="4"/>
      <c r="J1071" s="4"/>
    </row>
    <row r="1072" spans="2:10">
      <c r="B1072" s="116">
        <f>Bond_Historical!Q1073</f>
        <v>1.4811049746001302E-3</v>
      </c>
      <c r="C1072" s="4"/>
      <c r="D1072" s="4"/>
      <c r="E1072" s="4"/>
      <c r="F1072" s="4"/>
      <c r="G1072" s="4"/>
      <c r="H1072" s="4"/>
      <c r="I1072" s="4"/>
      <c r="J1072" s="4"/>
    </row>
    <row r="1073" spans="2:10">
      <c r="B1073" s="116">
        <f>Bond_Historical!Q1074</f>
        <v>5.7953037618840133E-3</v>
      </c>
      <c r="C1073" s="4"/>
      <c r="D1073" s="4"/>
      <c r="E1073" s="4"/>
      <c r="F1073" s="4"/>
      <c r="G1073" s="4"/>
      <c r="H1073" s="4"/>
      <c r="I1073" s="4"/>
      <c r="J1073" s="4"/>
    </row>
    <row r="1074" spans="2:10">
      <c r="B1074" s="116">
        <f>Bond_Historical!Q1075</f>
        <v>4.0670637912793477E-3</v>
      </c>
      <c r="C1074" s="4"/>
      <c r="D1074" s="4"/>
      <c r="E1074" s="4"/>
      <c r="F1074" s="4"/>
      <c r="G1074" s="4"/>
      <c r="H1074" s="4"/>
      <c r="I1074" s="4"/>
      <c r="J1074" s="4"/>
    </row>
    <row r="1075" spans="2:10">
      <c r="B1075" s="116">
        <f>Bond_Historical!Q1076</f>
        <v>2.9915989199981114E-3</v>
      </c>
      <c r="C1075" s="4"/>
      <c r="D1075" s="4"/>
      <c r="E1075" s="4"/>
      <c r="F1075" s="4"/>
      <c r="G1075" s="4"/>
      <c r="H1075" s="4"/>
      <c r="I1075" s="4"/>
      <c r="J1075" s="4"/>
    </row>
    <row r="1076" spans="2:10">
      <c r="B1076" s="116">
        <f>Bond_Historical!Q1077</f>
        <v>3.1397168711985749E-3</v>
      </c>
      <c r="C1076" s="4"/>
      <c r="D1076" s="4"/>
      <c r="E1076" s="4"/>
      <c r="F1076" s="4"/>
      <c r="G1076" s="4"/>
      <c r="H1076" s="4"/>
      <c r="I1076" s="4"/>
      <c r="J1076" s="4"/>
    </row>
    <row r="1077" spans="2:10">
      <c r="B1077" s="116">
        <f>Bond_Historical!Q1078</f>
        <v>-3.7548314824361771E-4</v>
      </c>
      <c r="C1077" s="4"/>
      <c r="D1077" s="4"/>
      <c r="E1077" s="4"/>
      <c r="F1077" s="4"/>
      <c r="G1077" s="4"/>
      <c r="H1077" s="4"/>
      <c r="I1077" s="4"/>
      <c r="J1077" s="4"/>
    </row>
    <row r="1078" spans="2:10">
      <c r="B1078" s="116">
        <f>Bond_Historical!Q1079</f>
        <v>-5.5483120129622334E-3</v>
      </c>
      <c r="C1078" s="4"/>
      <c r="D1078" s="4"/>
      <c r="E1078" s="4"/>
      <c r="F1078" s="4"/>
      <c r="G1078" s="4"/>
      <c r="H1078" s="4"/>
      <c r="I1078" s="4"/>
      <c r="J1078" s="4"/>
    </row>
    <row r="1079" spans="2:10">
      <c r="B1079" s="116">
        <f>Bond_Historical!Q1080</f>
        <v>4.4871707679326907E-4</v>
      </c>
      <c r="C1079" s="4"/>
      <c r="D1079" s="4"/>
      <c r="E1079" s="4"/>
      <c r="F1079" s="4"/>
      <c r="G1079" s="4"/>
      <c r="H1079" s="4"/>
      <c r="I1079" s="4"/>
      <c r="J1079" s="4"/>
    </row>
    <row r="1080" spans="2:10">
      <c r="B1080" s="116">
        <f>Bond_Historical!Q1081</f>
        <v>2.8749976146172867E-4</v>
      </c>
      <c r="C1080" s="4"/>
      <c r="D1080" s="4"/>
      <c r="E1080" s="4"/>
      <c r="F1080" s="4"/>
      <c r="G1080" s="4"/>
      <c r="H1080" s="4"/>
      <c r="I1080" s="4"/>
      <c r="J1080" s="4"/>
    </row>
    <row r="1081" spans="2:10">
      <c r="B1081" s="116">
        <f>Bond_Historical!Q1082</f>
        <v>-2.2484855698985868E-4</v>
      </c>
      <c r="C1081" s="4"/>
      <c r="D1081" s="4"/>
      <c r="E1081" s="4"/>
      <c r="F1081" s="4"/>
      <c r="G1081" s="4"/>
      <c r="H1081" s="4"/>
      <c r="I1081" s="4"/>
      <c r="J1081" s="4"/>
    </row>
    <row r="1082" spans="2:10">
      <c r="B1082" s="116">
        <f>Bond_Historical!Q1083</f>
        <v>-4.1011499108948154E-3</v>
      </c>
      <c r="C1082" s="4"/>
      <c r="D1082" s="4"/>
      <c r="E1082" s="4"/>
      <c r="F1082" s="4"/>
      <c r="G1082" s="4"/>
      <c r="H1082" s="4"/>
      <c r="I1082" s="4"/>
      <c r="J1082" s="4"/>
    </row>
    <row r="1083" spans="2:10">
      <c r="B1083" s="116">
        <f>Bond_Historical!Q1084</f>
        <v>-4.9549681045496612E-3</v>
      </c>
      <c r="C1083" s="4"/>
      <c r="D1083" s="4"/>
      <c r="E1083" s="4"/>
      <c r="F1083" s="4"/>
      <c r="G1083" s="4"/>
      <c r="H1083" s="4"/>
      <c r="I1083" s="4"/>
      <c r="J1083" s="4"/>
    </row>
    <row r="1084" spans="2:10">
      <c r="B1084" s="116">
        <f>Bond_Historical!Q1085</f>
        <v>7.8808087829458173E-4</v>
      </c>
      <c r="C1084" s="4"/>
      <c r="D1084" s="4"/>
      <c r="E1084" s="4"/>
      <c r="F1084" s="4"/>
      <c r="G1084" s="4"/>
      <c r="H1084" s="4"/>
      <c r="I1084" s="4"/>
      <c r="J1084" s="4"/>
    </row>
    <row r="1085" spans="2:10">
      <c r="B1085" s="116">
        <f>Bond_Historical!Q1086</f>
        <v>-2.6408059278298459E-3</v>
      </c>
      <c r="C1085" s="4"/>
      <c r="D1085" s="4"/>
      <c r="E1085" s="4"/>
      <c r="F1085" s="4"/>
      <c r="G1085" s="4"/>
      <c r="H1085" s="4"/>
      <c r="I1085" s="4"/>
      <c r="J1085" s="4"/>
    </row>
    <row r="1086" spans="2:10">
      <c r="B1086" s="116">
        <f>Bond_Historical!Q1087</f>
        <v>3.8780139332792959E-3</v>
      </c>
      <c r="C1086" s="4"/>
      <c r="D1086" s="4"/>
      <c r="E1086" s="4"/>
      <c r="F1086" s="4"/>
      <c r="G1086" s="4"/>
      <c r="H1086" s="4"/>
      <c r="I1086" s="4"/>
      <c r="J1086" s="4"/>
    </row>
    <row r="1087" spans="2:10">
      <c r="B1087" s="116">
        <f>Bond_Historical!Q1088</f>
        <v>-8.7513770838864235E-4</v>
      </c>
      <c r="C1087" s="4"/>
      <c r="D1087" s="4"/>
      <c r="E1087" s="4"/>
      <c r="F1087" s="4"/>
      <c r="G1087" s="4"/>
      <c r="H1087" s="4"/>
      <c r="I1087" s="4"/>
      <c r="J1087" s="4"/>
    </row>
    <row r="1088" spans="2:10">
      <c r="B1088" s="116">
        <f>Bond_Historical!Q1089</f>
        <v>3.8684848616941494E-3</v>
      </c>
      <c r="C1088" s="4"/>
      <c r="D1088" s="4"/>
      <c r="E1088" s="4"/>
      <c r="F1088" s="4"/>
      <c r="G1088" s="4"/>
      <c r="H1088" s="4"/>
      <c r="I1088" s="4"/>
      <c r="J1088" s="4"/>
    </row>
    <row r="1089" spans="2:10">
      <c r="B1089" s="116">
        <f>Bond_Historical!Q1090</f>
        <v>5.7080627465835813E-3</v>
      </c>
      <c r="C1089" s="4"/>
      <c r="D1089" s="4"/>
      <c r="E1089" s="4"/>
      <c r="F1089" s="4"/>
      <c r="G1089" s="4"/>
      <c r="H1089" s="4"/>
      <c r="I1089" s="4"/>
      <c r="J1089" s="4"/>
    </row>
    <row r="1090" spans="2:10">
      <c r="B1090" s="116">
        <f>Bond_Historical!Q1091</f>
        <v>-3.8324613217124762E-3</v>
      </c>
      <c r="C1090" s="4"/>
      <c r="D1090" s="4"/>
      <c r="E1090" s="4"/>
      <c r="F1090" s="4"/>
      <c r="G1090" s="4"/>
      <c r="H1090" s="4"/>
      <c r="I1090" s="4"/>
      <c r="J1090" s="4"/>
    </row>
    <row r="1091" spans="2:10">
      <c r="B1091" s="116">
        <f>Bond_Historical!Q1092</f>
        <v>-3.9174677866238572E-3</v>
      </c>
      <c r="C1091" s="4"/>
      <c r="D1091" s="4"/>
      <c r="E1091" s="4"/>
      <c r="F1091" s="4"/>
      <c r="G1091" s="4"/>
      <c r="H1091" s="4"/>
      <c r="I1091" s="4"/>
      <c r="J1091" s="4"/>
    </row>
    <row r="1092" spans="2:10">
      <c r="B1092" s="116">
        <f>Bond_Historical!Q1093</f>
        <v>5.5925451446933441E-3</v>
      </c>
      <c r="C1092" s="4"/>
      <c r="D1092" s="4"/>
      <c r="E1092" s="4"/>
      <c r="F1092" s="4"/>
      <c r="G1092" s="4"/>
      <c r="H1092" s="4"/>
      <c r="I1092" s="4"/>
      <c r="J1092" s="4"/>
    </row>
    <row r="1093" spans="2:10">
      <c r="B1093" s="116">
        <f>Bond_Historical!Q1094</f>
        <v>-1.1028911611176723E-2</v>
      </c>
      <c r="C1093" s="4"/>
      <c r="D1093" s="4"/>
      <c r="E1093" s="4"/>
      <c r="F1093" s="4"/>
      <c r="G1093" s="4"/>
      <c r="H1093" s="4"/>
      <c r="I1093" s="4"/>
      <c r="J1093" s="4"/>
    </row>
    <row r="1094" spans="2:10">
      <c r="B1094" s="116">
        <f>Bond_Historical!Q1095</f>
        <v>9.7939201261376015E-3</v>
      </c>
      <c r="C1094" s="4"/>
      <c r="D1094" s="4"/>
      <c r="E1094" s="4"/>
      <c r="F1094" s="4"/>
      <c r="G1094" s="4"/>
      <c r="H1094" s="4"/>
      <c r="I1094" s="4"/>
      <c r="J1094" s="4"/>
    </row>
    <row r="1095" spans="2:10">
      <c r="B1095" s="116">
        <f>Bond_Historical!Q1096</f>
        <v>3.2461783047094497E-3</v>
      </c>
      <c r="C1095" s="4"/>
      <c r="D1095" s="4"/>
      <c r="E1095" s="4"/>
      <c r="F1095" s="4"/>
      <c r="G1095" s="4"/>
      <c r="H1095" s="4"/>
      <c r="I1095" s="4"/>
      <c r="J1095" s="4"/>
    </row>
    <row r="1096" spans="2:10">
      <c r="B1096" s="116">
        <f>Bond_Historical!Q1097</f>
        <v>-1.23438234251314E-3</v>
      </c>
      <c r="C1096" s="4"/>
      <c r="D1096" s="4"/>
      <c r="E1096" s="4"/>
      <c r="F1096" s="4"/>
      <c r="G1096" s="4"/>
      <c r="H1096" s="4"/>
      <c r="I1096" s="4"/>
      <c r="J1096" s="4"/>
    </row>
    <row r="1097" spans="2:10">
      <c r="B1097" s="116">
        <f>Bond_Historical!Q1098</f>
        <v>-3.2180762145142261E-3</v>
      </c>
      <c r="C1097" s="4"/>
      <c r="D1097" s="4"/>
      <c r="E1097" s="4"/>
      <c r="F1097" s="4"/>
      <c r="G1097" s="4"/>
      <c r="H1097" s="4"/>
      <c r="I1097" s="4"/>
      <c r="J1097" s="4"/>
    </row>
    <row r="1098" spans="2:10">
      <c r="B1098" s="116">
        <f>Bond_Historical!Q1099</f>
        <v>-5.3993557923810095E-3</v>
      </c>
      <c r="C1098" s="4"/>
      <c r="D1098" s="4"/>
      <c r="E1098" s="4"/>
      <c r="F1098" s="4"/>
      <c r="G1098" s="4"/>
      <c r="H1098" s="4"/>
      <c r="I1098" s="4"/>
      <c r="J1098" s="4"/>
    </row>
    <row r="1099" spans="2:10">
      <c r="B1099" s="116">
        <f>Bond_Historical!Q1100</f>
        <v>-7.1110895912326855E-4</v>
      </c>
      <c r="C1099" s="4"/>
      <c r="D1099" s="4"/>
      <c r="E1099" s="4"/>
      <c r="F1099" s="4"/>
      <c r="G1099" s="4"/>
      <c r="H1099" s="4"/>
      <c r="I1099" s="4"/>
      <c r="J1099" s="4"/>
    </row>
    <row r="1100" spans="2:10">
      <c r="B1100" s="116">
        <f>Bond_Historical!Q1101</f>
        <v>5.9910947659335871E-3</v>
      </c>
      <c r="C1100" s="4"/>
      <c r="D1100" s="4"/>
      <c r="E1100" s="4"/>
      <c r="F1100" s="4"/>
      <c r="G1100" s="4"/>
      <c r="H1100" s="4"/>
      <c r="I1100" s="4"/>
      <c r="J1100" s="4"/>
    </row>
    <row r="1101" spans="2:10">
      <c r="B1101" s="116">
        <f>Bond_Historical!Q1102</f>
        <v>2.8597535992223185E-3</v>
      </c>
      <c r="C1101" s="4"/>
      <c r="D1101" s="4"/>
      <c r="E1101" s="4"/>
      <c r="F1101" s="4"/>
      <c r="G1101" s="4"/>
      <c r="H1101" s="4"/>
      <c r="I1101" s="4"/>
      <c r="J1101" s="4"/>
    </row>
    <row r="1102" spans="2:10">
      <c r="B1102" s="116">
        <f>Bond_Historical!Q1103</f>
        <v>-5.1115201304612534E-3</v>
      </c>
      <c r="C1102" s="4"/>
      <c r="D1102" s="4"/>
      <c r="E1102" s="4"/>
      <c r="F1102" s="4"/>
      <c r="G1102" s="4"/>
      <c r="H1102" s="4"/>
      <c r="I1102" s="4"/>
      <c r="J1102" s="4"/>
    </row>
    <row r="1103" spans="2:10">
      <c r="B1103" s="116">
        <f>Bond_Historical!Q1104</f>
        <v>-2.979475686624601E-3</v>
      </c>
      <c r="C1103" s="4"/>
      <c r="D1103" s="4"/>
      <c r="E1103" s="4"/>
      <c r="F1103" s="4"/>
      <c r="G1103" s="4"/>
      <c r="H1103" s="4"/>
      <c r="I1103" s="4"/>
      <c r="J1103" s="4"/>
    </row>
    <row r="1104" spans="2:10">
      <c r="B1104" s="116">
        <f>Bond_Historical!Q1105</f>
        <v>-2.8007724614917458E-3</v>
      </c>
      <c r="C1104" s="4"/>
      <c r="D1104" s="4"/>
      <c r="E1104" s="4"/>
      <c r="F1104" s="4"/>
      <c r="G1104" s="4"/>
      <c r="H1104" s="4"/>
      <c r="I1104" s="4"/>
      <c r="J1104" s="4"/>
    </row>
    <row r="1105" spans="2:10">
      <c r="B1105" s="116">
        <f>Bond_Historical!Q1106</f>
        <v>-1.4437001895739442E-3</v>
      </c>
      <c r="C1105" s="4"/>
      <c r="D1105" s="4"/>
      <c r="E1105" s="4"/>
      <c r="F1105" s="4"/>
      <c r="G1105" s="4"/>
      <c r="H1105" s="4"/>
      <c r="I1105" s="4"/>
      <c r="J1105" s="4"/>
    </row>
    <row r="1106" spans="2:10">
      <c r="B1106" s="116">
        <f>Bond_Historical!Q1107</f>
        <v>-4.2520642564758569E-3</v>
      </c>
      <c r="C1106" s="4"/>
      <c r="D1106" s="4"/>
      <c r="E1106" s="4"/>
      <c r="F1106" s="4"/>
      <c r="G1106" s="4"/>
      <c r="H1106" s="4"/>
      <c r="I1106" s="4"/>
      <c r="J1106" s="4"/>
    </row>
    <row r="1107" spans="2:10">
      <c r="B1107" s="116">
        <f>Bond_Historical!Q1108</f>
        <v>-2.2956086844449133E-3</v>
      </c>
      <c r="C1107" s="4"/>
      <c r="D1107" s="4"/>
      <c r="E1107" s="4"/>
      <c r="F1107" s="4"/>
      <c r="G1107" s="4"/>
      <c r="H1107" s="4"/>
      <c r="I1107" s="4"/>
      <c r="J1107" s="4"/>
    </row>
    <row r="1108" spans="2:10">
      <c r="B1108" s="116">
        <f>Bond_Historical!Q1109</f>
        <v>-8.9039994710780001E-4</v>
      </c>
      <c r="C1108" s="4"/>
      <c r="D1108" s="4"/>
      <c r="E1108" s="4"/>
      <c r="F1108" s="4"/>
      <c r="G1108" s="4"/>
      <c r="H1108" s="4"/>
      <c r="I1108" s="4"/>
      <c r="J1108" s="4"/>
    </row>
    <row r="1109" spans="2:10">
      <c r="B1109" s="116">
        <f>Bond_Historical!Q1110</f>
        <v>9.7411871919442954E-4</v>
      </c>
      <c r="C1109" s="4"/>
      <c r="D1109" s="4"/>
      <c r="E1109" s="4"/>
      <c r="F1109" s="4"/>
      <c r="G1109" s="4"/>
      <c r="H1109" s="4"/>
      <c r="I1109" s="4"/>
      <c r="J1109" s="4"/>
    </row>
    <row r="1110" spans="2:10">
      <c r="B1110" s="116">
        <f>Bond_Historical!Q1111</f>
        <v>-2.8004338146311288E-3</v>
      </c>
      <c r="C1110" s="4"/>
      <c r="D1110" s="4"/>
      <c r="E1110" s="4"/>
      <c r="F1110" s="4"/>
      <c r="G1110" s="4"/>
      <c r="H1110" s="4"/>
      <c r="I1110" s="4"/>
      <c r="J1110" s="4"/>
    </row>
    <row r="1111" spans="2:10">
      <c r="B1111" s="116">
        <f>Bond_Historical!Q1112</f>
        <v>-3.0014469107354173E-3</v>
      </c>
      <c r="C1111" s="4"/>
      <c r="D1111" s="4"/>
      <c r="E1111" s="4"/>
      <c r="F1111" s="4"/>
      <c r="G1111" s="4"/>
      <c r="H1111" s="4"/>
      <c r="I1111" s="4"/>
      <c r="J1111" s="4"/>
    </row>
    <row r="1112" spans="2:10">
      <c r="B1112" s="116">
        <f>Bond_Historical!Q1113</f>
        <v>2.0443154983660634E-3</v>
      </c>
      <c r="C1112" s="4"/>
      <c r="D1112" s="4"/>
      <c r="E1112" s="4"/>
      <c r="F1112" s="4"/>
      <c r="G1112" s="4"/>
      <c r="H1112" s="4"/>
      <c r="I1112" s="4"/>
      <c r="J1112" s="4"/>
    </row>
    <row r="1113" spans="2:10">
      <c r="B1113" s="116">
        <f>Bond_Historical!Q1114</f>
        <v>6.5625342084929261E-3</v>
      </c>
      <c r="C1113" s="4"/>
      <c r="D1113" s="4"/>
      <c r="E1113" s="4"/>
      <c r="F1113" s="4"/>
      <c r="G1113" s="4"/>
      <c r="H1113" s="4"/>
      <c r="I1113" s="4"/>
      <c r="J1113" s="4"/>
    </row>
    <row r="1114" spans="2:10">
      <c r="B1114" s="116">
        <f>Bond_Historical!Q1115</f>
        <v>2.9498429422127217E-3</v>
      </c>
      <c r="C1114" s="4"/>
      <c r="D1114" s="4"/>
      <c r="E1114" s="4"/>
      <c r="F1114" s="4"/>
      <c r="G1114" s="4"/>
      <c r="H1114" s="4"/>
      <c r="I1114" s="4"/>
      <c r="J1114" s="4"/>
    </row>
    <row r="1115" spans="2:10">
      <c r="B1115" s="116">
        <f>Bond_Historical!Q1116</f>
        <v>2.4749027750822243E-3</v>
      </c>
      <c r="C1115" s="4"/>
      <c r="D1115" s="4"/>
      <c r="E1115" s="4"/>
      <c r="F1115" s="4"/>
      <c r="G1115" s="4"/>
      <c r="H1115" s="4"/>
      <c r="I1115" s="4"/>
      <c r="J1115" s="4"/>
    </row>
    <row r="1116" spans="2:10">
      <c r="B1116" s="116">
        <f>Bond_Historical!Q1117</f>
        <v>-4.1726647667756304E-3</v>
      </c>
      <c r="C1116" s="4"/>
      <c r="D1116" s="4"/>
      <c r="E1116" s="4"/>
      <c r="F1116" s="4"/>
      <c r="G1116" s="4"/>
      <c r="H1116" s="4"/>
      <c r="I1116" s="4"/>
      <c r="J1116" s="4"/>
    </row>
    <row r="1117" spans="2:10">
      <c r="B1117" s="116">
        <f>Bond_Historical!Q1118</f>
        <v>-3.3776159969196059E-4</v>
      </c>
      <c r="C1117" s="4"/>
      <c r="D1117" s="4"/>
      <c r="E1117" s="4"/>
      <c r="F1117" s="4"/>
      <c r="G1117" s="4"/>
      <c r="H1117" s="4"/>
      <c r="I1117" s="4"/>
      <c r="J1117" s="4"/>
    </row>
    <row r="1118" spans="2:10">
      <c r="B1118" s="116">
        <f>Bond_Historical!Q1119</f>
        <v>1.3757426911447793E-3</v>
      </c>
      <c r="C1118" s="4"/>
      <c r="D1118" s="4"/>
      <c r="E1118" s="4"/>
      <c r="F1118" s="4"/>
      <c r="G1118" s="4"/>
      <c r="H1118" s="4"/>
      <c r="I1118" s="4"/>
      <c r="J1118" s="4"/>
    </row>
    <row r="1119" spans="2:10">
      <c r="B1119" s="116">
        <f>Bond_Historical!Q1120</f>
        <v>-6.0777246504325425E-3</v>
      </c>
      <c r="C1119" s="4"/>
      <c r="D1119" s="4"/>
      <c r="E1119" s="4"/>
      <c r="F1119" s="4"/>
      <c r="G1119" s="4"/>
      <c r="H1119" s="4"/>
      <c r="I1119" s="4"/>
      <c r="J1119" s="4"/>
    </row>
    <row r="1120" spans="2:10">
      <c r="B1120" s="116">
        <f>Bond_Historical!Q1121</f>
        <v>5.2015649995465572E-3</v>
      </c>
      <c r="C1120" s="4"/>
      <c r="D1120" s="4"/>
      <c r="E1120" s="4"/>
      <c r="F1120" s="4"/>
      <c r="G1120" s="4"/>
      <c r="H1120" s="4"/>
      <c r="I1120" s="4"/>
      <c r="J1120" s="4"/>
    </row>
    <row r="1121" spans="2:10">
      <c r="B1121" s="116">
        <f>Bond_Historical!Q1122</f>
        <v>-2.2162413363026657E-3</v>
      </c>
      <c r="C1121" s="4"/>
      <c r="D1121" s="4"/>
      <c r="E1121" s="4"/>
      <c r="F1121" s="4"/>
      <c r="G1121" s="4"/>
      <c r="H1121" s="4"/>
      <c r="I1121" s="4"/>
      <c r="J1121" s="4"/>
    </row>
    <row r="1122" spans="2:10">
      <c r="B1122" s="116">
        <f>Bond_Historical!Q1123</f>
        <v>1.9902137939906608E-3</v>
      </c>
      <c r="C1122" s="4"/>
      <c r="D1122" s="4"/>
      <c r="E1122" s="4"/>
      <c r="F1122" s="4"/>
      <c r="G1122" s="4"/>
      <c r="H1122" s="4"/>
      <c r="I1122" s="4"/>
      <c r="J1122" s="4"/>
    </row>
    <row r="1123" spans="2:10">
      <c r="B1123" s="116">
        <f>Bond_Historical!Q1124</f>
        <v>-4.0763351356947362E-3</v>
      </c>
      <c r="C1123" s="4"/>
      <c r="D1123" s="4"/>
      <c r="E1123" s="4"/>
      <c r="F1123" s="4"/>
      <c r="G1123" s="4"/>
      <c r="H1123" s="4"/>
      <c r="I1123" s="4"/>
      <c r="J1123" s="4"/>
    </row>
    <row r="1124" spans="2:10">
      <c r="B1124" s="116">
        <f>Bond_Historical!Q1125</f>
        <v>1.826339569116577E-3</v>
      </c>
      <c r="C1124" s="4"/>
      <c r="D1124" s="4"/>
      <c r="E1124" s="4"/>
      <c r="F1124" s="4"/>
      <c r="G1124" s="4"/>
      <c r="H1124" s="4"/>
      <c r="I1124" s="4"/>
      <c r="J1124" s="4"/>
    </row>
    <row r="1125" spans="2:10">
      <c r="B1125" s="116">
        <f>Bond_Historical!Q1126</f>
        <v>6.3336231720663933E-3</v>
      </c>
      <c r="C1125" s="4"/>
      <c r="D1125" s="4"/>
      <c r="E1125" s="4"/>
      <c r="F1125" s="4"/>
      <c r="G1125" s="4"/>
      <c r="H1125" s="4"/>
      <c r="I1125" s="4"/>
      <c r="J1125" s="4"/>
    </row>
    <row r="1126" spans="2:10">
      <c r="B1126" s="116">
        <f>Bond_Historical!Q1127</f>
        <v>-2.1704891887109165E-3</v>
      </c>
      <c r="C1126" s="4"/>
      <c r="D1126" s="4"/>
      <c r="E1126" s="4"/>
      <c r="F1126" s="4"/>
      <c r="G1126" s="4"/>
      <c r="H1126" s="4"/>
      <c r="I1126" s="4"/>
      <c r="J1126" s="4"/>
    </row>
    <row r="1127" spans="2:10">
      <c r="B1127" s="116">
        <f>Bond_Historical!Q1128</f>
        <v>2.4060746522799143E-3</v>
      </c>
      <c r="C1127" s="4"/>
      <c r="D1127" s="4"/>
      <c r="E1127" s="4"/>
      <c r="F1127" s="4"/>
      <c r="G1127" s="4"/>
      <c r="H1127" s="4"/>
      <c r="I1127" s="4"/>
      <c r="J1127" s="4"/>
    </row>
    <row r="1128" spans="2:10">
      <c r="B1128" s="116">
        <f>Bond_Historical!Q1129</f>
        <v>3.7149866693580481E-4</v>
      </c>
      <c r="C1128" s="4"/>
      <c r="D1128" s="4"/>
      <c r="E1128" s="4"/>
      <c r="F1128" s="4"/>
      <c r="G1128" s="4"/>
      <c r="H1128" s="4"/>
      <c r="I1128" s="4"/>
      <c r="J1128" s="4"/>
    </row>
    <row r="1129" spans="2:10">
      <c r="B1129" s="116">
        <f>Bond_Historical!Q1130</f>
        <v>-4.3794433880298099E-3</v>
      </c>
      <c r="C1129" s="4"/>
      <c r="D1129" s="4"/>
      <c r="E1129" s="4"/>
      <c r="F1129" s="4"/>
      <c r="G1129" s="4"/>
      <c r="H1129" s="4"/>
      <c r="I1129" s="4"/>
      <c r="J1129" s="4"/>
    </row>
    <row r="1130" spans="2:10">
      <c r="B1130" s="116">
        <f>Bond_Historical!Q1131</f>
        <v>2.5109783388575528E-3</v>
      </c>
      <c r="C1130" s="4"/>
      <c r="D1130" s="4"/>
      <c r="E1130" s="4"/>
      <c r="F1130" s="4"/>
      <c r="G1130" s="4"/>
      <c r="H1130" s="4"/>
      <c r="I1130" s="4"/>
      <c r="J1130" s="4"/>
    </row>
    <row r="1131" spans="2:10">
      <c r="B1131" s="116">
        <f>Bond_Historical!Q1132</f>
        <v>1.3022572428568783E-3</v>
      </c>
      <c r="C1131" s="4"/>
      <c r="D1131" s="4"/>
      <c r="E1131" s="4"/>
      <c r="F1131" s="4"/>
      <c r="G1131" s="4"/>
      <c r="H1131" s="4"/>
      <c r="I1131" s="4"/>
      <c r="J1131" s="4"/>
    </row>
    <row r="1132" spans="2:10">
      <c r="B1132" s="116">
        <f>Bond_Historical!Q1133</f>
        <v>-1.6528001033793535E-3</v>
      </c>
      <c r="C1132" s="4"/>
      <c r="D1132" s="4"/>
      <c r="E1132" s="4"/>
      <c r="F1132" s="4"/>
      <c r="G1132" s="4"/>
      <c r="H1132" s="4"/>
      <c r="I1132" s="4"/>
      <c r="J1132" s="4"/>
    </row>
    <row r="1133" spans="2:10">
      <c r="B1133" s="116">
        <f>Bond_Historical!Q1134</f>
        <v>3.0996240132440032E-3</v>
      </c>
      <c r="C1133" s="4"/>
      <c r="D1133" s="4"/>
      <c r="E1133" s="4"/>
      <c r="F1133" s="4"/>
      <c r="G1133" s="4"/>
      <c r="H1133" s="4"/>
      <c r="I1133" s="4"/>
      <c r="J1133" s="4"/>
    </row>
    <row r="1134" spans="2:10">
      <c r="B1134" s="116">
        <f>Bond_Historical!Q1135</f>
        <v>-7.1043611726276266E-3</v>
      </c>
      <c r="C1134" s="4"/>
      <c r="D1134" s="4"/>
      <c r="E1134" s="4"/>
      <c r="F1134" s="4"/>
      <c r="G1134" s="4"/>
      <c r="H1134" s="4"/>
      <c r="I1134" s="4"/>
      <c r="J1134" s="4"/>
    </row>
    <row r="1135" spans="2:10">
      <c r="B1135" s="116">
        <f>Bond_Historical!Q1136</f>
        <v>3.8372612187879663E-3</v>
      </c>
      <c r="C1135" s="4"/>
      <c r="D1135" s="4"/>
      <c r="E1135" s="4"/>
      <c r="F1135" s="4"/>
      <c r="G1135" s="4"/>
      <c r="H1135" s="4"/>
      <c r="I1135" s="4"/>
      <c r="J1135" s="4"/>
    </row>
    <row r="1136" spans="2:10">
      <c r="B1136" s="116">
        <f>Bond_Historical!Q1137</f>
        <v>-1.8474186782137406E-3</v>
      </c>
      <c r="C1136" s="4"/>
      <c r="D1136" s="4"/>
      <c r="E1136" s="4"/>
      <c r="F1136" s="4"/>
      <c r="G1136" s="4"/>
      <c r="H1136" s="4"/>
      <c r="I1136" s="4"/>
      <c r="J1136" s="4"/>
    </row>
    <row r="1137" spans="2:10">
      <c r="B1137" s="116">
        <f>Bond_Historical!Q1138</f>
        <v>-4.5975325022468453E-3</v>
      </c>
      <c r="C1137" s="4"/>
      <c r="D1137" s="4"/>
      <c r="E1137" s="4"/>
      <c r="F1137" s="4"/>
      <c r="G1137" s="4"/>
      <c r="H1137" s="4"/>
      <c r="I1137" s="4"/>
      <c r="J1137" s="4"/>
    </row>
    <row r="1138" spans="2:10">
      <c r="B1138" s="116">
        <f>Bond_Historical!Q1139</f>
        <v>-7.0717636838300013E-3</v>
      </c>
      <c r="C1138" s="4"/>
      <c r="D1138" s="4"/>
      <c r="E1138" s="4"/>
      <c r="F1138" s="4"/>
      <c r="G1138" s="4"/>
      <c r="H1138" s="4"/>
      <c r="I1138" s="4"/>
      <c r="J1138" s="4"/>
    </row>
    <row r="1139" spans="2:10">
      <c r="B1139" s="116">
        <f>Bond_Historical!Q1140</f>
        <v>-4.6079479830006575E-4</v>
      </c>
      <c r="C1139" s="4"/>
      <c r="D1139" s="4"/>
      <c r="E1139" s="4"/>
      <c r="F1139" s="4"/>
      <c r="G1139" s="4"/>
      <c r="H1139" s="4"/>
      <c r="I1139" s="4"/>
      <c r="J1139" s="4"/>
    </row>
    <row r="1140" spans="2:10">
      <c r="B1140" s="116">
        <f>Bond_Historical!Q1141</f>
        <v>3.3271266509084458E-3</v>
      </c>
      <c r="C1140" s="4"/>
      <c r="D1140" s="4"/>
      <c r="E1140" s="4"/>
      <c r="F1140" s="4"/>
      <c r="G1140" s="4"/>
      <c r="H1140" s="4"/>
      <c r="I1140" s="4"/>
      <c r="J1140" s="4"/>
    </row>
    <row r="1141" spans="2:10">
      <c r="B1141" s="116">
        <f>Bond_Historical!Q1142</f>
        <v>2.5289406168062748E-3</v>
      </c>
      <c r="C1141" s="4"/>
      <c r="D1141" s="4"/>
      <c r="E1141" s="4"/>
      <c r="F1141" s="4"/>
      <c r="G1141" s="4"/>
      <c r="H1141" s="4"/>
      <c r="I1141" s="4"/>
      <c r="J1141" s="4"/>
    </row>
    <row r="1142" spans="2:10">
      <c r="B1142" s="116">
        <f>Bond_Historical!Q1143</f>
        <v>7.410454199741635E-3</v>
      </c>
      <c r="C1142" s="4"/>
      <c r="D1142" s="4"/>
      <c r="E1142" s="4"/>
      <c r="F1142" s="4"/>
      <c r="G1142" s="4"/>
      <c r="H1142" s="4"/>
      <c r="I1142" s="4"/>
      <c r="J1142" s="4"/>
    </row>
    <row r="1143" spans="2:10">
      <c r="B1143" s="116">
        <f>Bond_Historical!Q1144</f>
        <v>6.1052418453242845E-3</v>
      </c>
      <c r="C1143" s="4"/>
      <c r="D1143" s="4"/>
      <c r="E1143" s="4"/>
      <c r="F1143" s="4"/>
      <c r="G1143" s="4"/>
      <c r="H1143" s="4"/>
      <c r="I1143" s="4"/>
      <c r="J1143" s="4"/>
    </row>
    <row r="1144" spans="2:10">
      <c r="B1144" s="116">
        <f>Bond_Historical!Q1145</f>
        <v>-5.4252342209816845E-3</v>
      </c>
      <c r="C1144" s="4"/>
      <c r="D1144" s="4"/>
      <c r="E1144" s="4"/>
      <c r="F1144" s="4"/>
      <c r="G1144" s="4"/>
      <c r="H1144" s="4"/>
      <c r="I1144" s="4"/>
      <c r="J1144" s="4"/>
    </row>
    <row r="1145" spans="2:10">
      <c r="B1145" s="116">
        <f>Bond_Historical!Q1146</f>
        <v>1.5585673937821593E-3</v>
      </c>
      <c r="C1145" s="4"/>
      <c r="D1145" s="4"/>
      <c r="E1145" s="4"/>
      <c r="F1145" s="4"/>
      <c r="G1145" s="4"/>
      <c r="H1145" s="4"/>
      <c r="I1145" s="4"/>
      <c r="J1145" s="4"/>
    </row>
    <row r="1146" spans="2:10">
      <c r="B1146" s="116">
        <f>Bond_Historical!Q1147</f>
        <v>1.4886399432286939E-3</v>
      </c>
      <c r="C1146" s="4"/>
      <c r="D1146" s="4"/>
      <c r="E1146" s="4"/>
      <c r="F1146" s="4"/>
      <c r="G1146" s="4"/>
      <c r="H1146" s="4"/>
      <c r="I1146" s="4"/>
      <c r="J1146" s="4"/>
    </row>
    <row r="1147" spans="2:10">
      <c r="B1147" s="116">
        <f>Bond_Historical!Q1148</f>
        <v>3.8083353087728648E-3</v>
      </c>
      <c r="C1147" s="4"/>
      <c r="D1147" s="4"/>
      <c r="E1147" s="4"/>
      <c r="F1147" s="4"/>
      <c r="G1147" s="4"/>
      <c r="H1147" s="4"/>
      <c r="I1147" s="4"/>
      <c r="J1147" s="4"/>
    </row>
    <row r="1148" spans="2:10">
      <c r="B1148" s="116">
        <f>Bond_Historical!Q1149</f>
        <v>-5.092762797349059E-3</v>
      </c>
      <c r="C1148" s="4"/>
      <c r="D1148" s="4"/>
      <c r="E1148" s="4"/>
      <c r="F1148" s="4"/>
      <c r="G1148" s="4"/>
      <c r="H1148" s="4"/>
      <c r="I1148" s="4"/>
      <c r="J1148" s="4"/>
    </row>
    <row r="1149" spans="2:10">
      <c r="B1149" s="116">
        <f>Bond_Historical!Q1150</f>
        <v>9.5885083798891071E-4</v>
      </c>
      <c r="C1149" s="4"/>
      <c r="D1149" s="4"/>
      <c r="E1149" s="4"/>
      <c r="F1149" s="4"/>
      <c r="G1149" s="4"/>
      <c r="H1149" s="4"/>
      <c r="I1149" s="4"/>
      <c r="J1149" s="4"/>
    </row>
    <row r="1150" spans="2:10">
      <c r="B1150" s="116">
        <f>Bond_Historical!Q1151</f>
        <v>-1.3361537315916341E-3</v>
      </c>
      <c r="C1150" s="4"/>
      <c r="D1150" s="4"/>
      <c r="E1150" s="4"/>
      <c r="F1150" s="4"/>
      <c r="G1150" s="4"/>
      <c r="H1150" s="4"/>
      <c r="I1150" s="4"/>
      <c r="J1150" s="4"/>
    </row>
    <row r="1151" spans="2:10">
      <c r="B1151" s="116">
        <f>Bond_Historical!Q1152</f>
        <v>-1.1917060837992341E-3</v>
      </c>
      <c r="C1151" s="4"/>
      <c r="D1151" s="4"/>
      <c r="E1151" s="4"/>
      <c r="F1151" s="4"/>
      <c r="G1151" s="4"/>
      <c r="H1151" s="4"/>
      <c r="I1151" s="4"/>
      <c r="J1151" s="4"/>
    </row>
    <row r="1152" spans="2:10">
      <c r="B1152" s="116">
        <f>Bond_Historical!Q1153</f>
        <v>3.1247886891151884E-3</v>
      </c>
      <c r="C1152" s="4"/>
      <c r="D1152" s="4"/>
      <c r="E1152" s="4"/>
      <c r="F1152" s="4"/>
      <c r="G1152" s="4"/>
      <c r="H1152" s="4"/>
      <c r="I1152" s="4"/>
      <c r="J1152" s="4"/>
    </row>
    <row r="1153" spans="2:10">
      <c r="B1153" s="116">
        <f>Bond_Historical!Q1154</f>
        <v>-8.9535492136525036E-3</v>
      </c>
      <c r="C1153" s="4"/>
      <c r="D1153" s="4"/>
      <c r="E1153" s="4"/>
      <c r="F1153" s="4"/>
      <c r="G1153" s="4"/>
      <c r="H1153" s="4"/>
      <c r="I1153" s="4"/>
      <c r="J1153" s="4"/>
    </row>
    <row r="1154" spans="2:10">
      <c r="B1154" s="116">
        <f>Bond_Historical!Q1155</f>
        <v>3.7347772064748757E-3</v>
      </c>
      <c r="C1154" s="4"/>
      <c r="D1154" s="4"/>
      <c r="E1154" s="4"/>
      <c r="F1154" s="4"/>
      <c r="G1154" s="4"/>
      <c r="H1154" s="4"/>
      <c r="I1154" s="4"/>
      <c r="J1154" s="4"/>
    </row>
    <row r="1155" spans="2:10">
      <c r="B1155" s="116">
        <f>Bond_Historical!Q1156</f>
        <v>1.4358334267973582E-3</v>
      </c>
      <c r="C1155" s="4"/>
      <c r="D1155" s="4"/>
      <c r="E1155" s="4"/>
      <c r="F1155" s="4"/>
      <c r="G1155" s="4"/>
      <c r="H1155" s="4"/>
      <c r="I1155" s="4"/>
      <c r="J1155" s="4"/>
    </row>
    <row r="1156" spans="2:10">
      <c r="B1156" s="116">
        <f>Bond_Historical!Q1157</f>
        <v>-6.5842323804140524E-3</v>
      </c>
      <c r="C1156" s="4"/>
      <c r="D1156" s="4"/>
      <c r="E1156" s="4"/>
      <c r="F1156" s="4"/>
      <c r="G1156" s="4"/>
      <c r="H1156" s="4"/>
      <c r="I1156" s="4"/>
      <c r="J1156" s="4"/>
    </row>
    <row r="1157" spans="2:10">
      <c r="B1157" s="116">
        <f>Bond_Historical!Q1158</f>
        <v>-3.7175731376516133E-3</v>
      </c>
      <c r="C1157" s="4"/>
      <c r="D1157" s="4"/>
      <c r="E1157" s="4"/>
      <c r="F1157" s="4"/>
      <c r="G1157" s="4"/>
      <c r="H1157" s="4"/>
      <c r="I1157" s="4"/>
      <c r="J1157" s="4"/>
    </row>
    <row r="1158" spans="2:10">
      <c r="B1158" s="116">
        <f>Bond_Historical!Q1159</f>
        <v>-7.0430785451013195E-3</v>
      </c>
      <c r="C1158" s="4"/>
      <c r="D1158" s="4"/>
      <c r="E1158" s="4"/>
      <c r="F1158" s="4"/>
      <c r="G1158" s="4"/>
      <c r="H1158" s="4"/>
      <c r="I1158" s="4"/>
      <c r="J1158" s="4"/>
    </row>
    <row r="1159" spans="2:10">
      <c r="B1159" s="116">
        <f>Bond_Historical!Q1160</f>
        <v>8.1712345149014959E-3</v>
      </c>
      <c r="C1159" s="4"/>
      <c r="D1159" s="4"/>
      <c r="E1159" s="4"/>
      <c r="F1159" s="4"/>
      <c r="G1159" s="4"/>
      <c r="H1159" s="4"/>
      <c r="I1159" s="4"/>
      <c r="J1159" s="4"/>
    </row>
    <row r="1160" spans="2:10">
      <c r="B1160" s="116">
        <f>Bond_Historical!Q1161</f>
        <v>-1.5532073957261481E-3</v>
      </c>
      <c r="C1160" s="4"/>
      <c r="D1160" s="4"/>
      <c r="E1160" s="4"/>
      <c r="F1160" s="4"/>
      <c r="G1160" s="4"/>
      <c r="H1160" s="4"/>
      <c r="I1160" s="4"/>
      <c r="J1160" s="4"/>
    </row>
    <row r="1161" spans="2:10">
      <c r="B1161" s="116">
        <f>Bond_Historical!Q1162</f>
        <v>3.1981386133029515E-3</v>
      </c>
      <c r="C1161" s="4"/>
      <c r="D1161" s="4"/>
      <c r="E1161" s="4"/>
      <c r="F1161" s="4"/>
      <c r="G1161" s="4"/>
      <c r="H1161" s="4"/>
      <c r="I1161" s="4"/>
      <c r="J1161" s="4"/>
    </row>
    <row r="1162" spans="2:10">
      <c r="B1162" s="116">
        <f>Bond_Historical!Q1163</f>
        <v>8.0222430634767459E-4</v>
      </c>
      <c r="C1162" s="4"/>
      <c r="D1162" s="4"/>
      <c r="E1162" s="4"/>
      <c r="F1162" s="4"/>
      <c r="G1162" s="4"/>
      <c r="H1162" s="4"/>
      <c r="I1162" s="4"/>
      <c r="J1162" s="4"/>
    </row>
    <row r="1163" spans="2:10">
      <c r="B1163" s="116">
        <f>Bond_Historical!Q1164</f>
        <v>-5.6309042089659174E-3</v>
      </c>
      <c r="C1163" s="4"/>
      <c r="D1163" s="4"/>
      <c r="E1163" s="4"/>
      <c r="F1163" s="4"/>
      <c r="G1163" s="4"/>
      <c r="H1163" s="4"/>
      <c r="I1163" s="4"/>
      <c r="J1163" s="4"/>
    </row>
    <row r="1164" spans="2:10">
      <c r="B1164" s="116">
        <f>Bond_Historical!Q1165</f>
        <v>-2.8215427962349025E-3</v>
      </c>
      <c r="C1164" s="4"/>
      <c r="D1164" s="4"/>
      <c r="E1164" s="4"/>
      <c r="F1164" s="4"/>
      <c r="G1164" s="4"/>
      <c r="H1164" s="4"/>
      <c r="I1164" s="4"/>
      <c r="J1164" s="4"/>
    </row>
    <row r="1165" spans="2:10">
      <c r="B1165" s="116">
        <f>Bond_Historical!Q1166</f>
        <v>-5.6247956701668681E-4</v>
      </c>
      <c r="C1165" s="4"/>
      <c r="D1165" s="4"/>
      <c r="E1165" s="4"/>
      <c r="F1165" s="4"/>
      <c r="G1165" s="4"/>
      <c r="H1165" s="4"/>
      <c r="I1165" s="4"/>
      <c r="J1165" s="4"/>
    </row>
    <row r="1166" spans="2:10">
      <c r="B1166" s="116">
        <f>Bond_Historical!Q1167</f>
        <v>-3.0494826018406E-3</v>
      </c>
      <c r="C1166" s="4"/>
      <c r="D1166" s="4"/>
      <c r="E1166" s="4"/>
      <c r="F1166" s="4"/>
      <c r="G1166" s="4"/>
      <c r="H1166" s="4"/>
      <c r="I1166" s="4"/>
      <c r="J1166" s="4"/>
    </row>
    <row r="1167" spans="2:10">
      <c r="B1167" s="116">
        <f>Bond_Historical!Q1168</f>
        <v>-3.0410609314271489E-3</v>
      </c>
      <c r="C1167" s="4"/>
      <c r="D1167" s="4"/>
      <c r="E1167" s="4"/>
      <c r="F1167" s="4"/>
      <c r="G1167" s="4"/>
      <c r="H1167" s="4"/>
      <c r="I1167" s="4"/>
      <c r="J1167" s="4"/>
    </row>
    <row r="1168" spans="2:10">
      <c r="B1168" s="116">
        <f>Bond_Historical!Q1169</f>
        <v>-1.5667480541882008E-3</v>
      </c>
      <c r="C1168" s="4"/>
      <c r="D1168" s="4"/>
      <c r="E1168" s="4"/>
      <c r="F1168" s="4"/>
      <c r="G1168" s="4"/>
      <c r="H1168" s="4"/>
      <c r="I1168" s="4"/>
      <c r="J1168" s="4"/>
    </row>
    <row r="1169" spans="2:10">
      <c r="B1169" s="116">
        <f>Bond_Historical!Q1170</f>
        <v>1.9499823818467919E-3</v>
      </c>
      <c r="C1169" s="4"/>
      <c r="D1169" s="4"/>
      <c r="E1169" s="4"/>
      <c r="F1169" s="4"/>
      <c r="G1169" s="4"/>
      <c r="H1169" s="4"/>
      <c r="I1169" s="4"/>
      <c r="J1169" s="4"/>
    </row>
    <row r="1170" spans="2:10">
      <c r="B1170" s="116">
        <f>Bond_Historical!Q1171</f>
        <v>-4.8043813167269163E-3</v>
      </c>
      <c r="C1170" s="4"/>
      <c r="D1170" s="4"/>
      <c r="E1170" s="4"/>
      <c r="F1170" s="4"/>
      <c r="G1170" s="4"/>
      <c r="H1170" s="4"/>
      <c r="I1170" s="4"/>
      <c r="J1170" s="4"/>
    </row>
    <row r="1171" spans="2:10">
      <c r="B1171" s="116">
        <f>Bond_Historical!Q1172</f>
        <v>1.3478818694862859E-3</v>
      </c>
      <c r="C1171" s="4"/>
      <c r="D1171" s="4"/>
      <c r="E1171" s="4"/>
      <c r="F1171" s="4"/>
      <c r="G1171" s="4"/>
      <c r="H1171" s="4"/>
      <c r="I1171" s="4"/>
      <c r="J1171" s="4"/>
    </row>
    <row r="1172" spans="2:10">
      <c r="B1172" s="116">
        <f>Bond_Historical!Q1173</f>
        <v>9.8605327423034912E-3</v>
      </c>
      <c r="C1172" s="4"/>
      <c r="D1172" s="4"/>
      <c r="E1172" s="4"/>
      <c r="F1172" s="4"/>
      <c r="G1172" s="4"/>
      <c r="H1172" s="4"/>
      <c r="I1172" s="4"/>
      <c r="J1172" s="4"/>
    </row>
    <row r="1173" spans="2:10">
      <c r="B1173" s="116">
        <f>Bond_Historical!Q1174</f>
        <v>-2.6421832981592566E-3</v>
      </c>
      <c r="C1173" s="4"/>
      <c r="D1173" s="4"/>
      <c r="E1173" s="4"/>
      <c r="F1173" s="4"/>
      <c r="G1173" s="4"/>
      <c r="H1173" s="4"/>
      <c r="I1173" s="4"/>
      <c r="J1173" s="4"/>
    </row>
    <row r="1174" spans="2:10">
      <c r="B1174" s="116">
        <f>Bond_Historical!Q1175</f>
        <v>-8.0266155689223646E-5</v>
      </c>
      <c r="C1174" s="4"/>
      <c r="D1174" s="4"/>
      <c r="E1174" s="4"/>
      <c r="F1174" s="4"/>
      <c r="G1174" s="4"/>
      <c r="H1174" s="4"/>
      <c r="I1174" s="4"/>
      <c r="J1174" s="4"/>
    </row>
    <row r="1175" spans="2:10">
      <c r="B1175" s="116">
        <f>Bond_Historical!Q1176</f>
        <v>1.9551572133314609E-3</v>
      </c>
      <c r="C1175" s="4"/>
      <c r="D1175" s="4"/>
      <c r="E1175" s="4"/>
      <c r="F1175" s="4"/>
      <c r="G1175" s="4"/>
      <c r="H1175" s="4"/>
      <c r="I1175" s="4"/>
      <c r="J1175" s="4"/>
    </row>
    <row r="1176" spans="2:10">
      <c r="B1176" s="116">
        <f>Bond_Historical!Q1177</f>
        <v>6.126811874377895E-3</v>
      </c>
      <c r="C1176" s="4"/>
      <c r="D1176" s="4"/>
      <c r="E1176" s="4"/>
      <c r="F1176" s="4"/>
      <c r="G1176" s="4"/>
      <c r="H1176" s="4"/>
      <c r="I1176" s="4"/>
      <c r="J1176" s="4"/>
    </row>
    <row r="1177" spans="2:10">
      <c r="B1177" s="116">
        <f>Bond_Historical!Q1178</f>
        <v>-7.5253612602088778E-4</v>
      </c>
      <c r="C1177" s="4"/>
      <c r="D1177" s="4"/>
      <c r="E1177" s="4"/>
      <c r="F1177" s="4"/>
      <c r="G1177" s="4"/>
      <c r="H1177" s="4"/>
      <c r="I1177" s="4"/>
      <c r="J1177" s="4"/>
    </row>
    <row r="1178" spans="2:10">
      <c r="B1178" s="116">
        <f>Bond_Historical!Q1179</f>
        <v>1.8438193305013828E-3</v>
      </c>
      <c r="C1178" s="4"/>
      <c r="D1178" s="4"/>
      <c r="E1178" s="4"/>
      <c r="F1178" s="4"/>
      <c r="G1178" s="4"/>
      <c r="H1178" s="4"/>
      <c r="I1178" s="4"/>
      <c r="J1178" s="4"/>
    </row>
    <row r="1179" spans="2:10">
      <c r="B1179" s="116">
        <f>Bond_Historical!Q1180</f>
        <v>-5.133381377420386E-3</v>
      </c>
      <c r="C1179" s="4"/>
      <c r="D1179" s="4"/>
      <c r="E1179" s="4"/>
      <c r="F1179" s="4"/>
      <c r="G1179" s="4"/>
      <c r="H1179" s="4"/>
      <c r="I1179" s="4"/>
      <c r="J1179" s="4"/>
    </row>
    <row r="1180" spans="2:10">
      <c r="B1180" s="116">
        <f>Bond_Historical!Q1181</f>
        <v>-5.3966860662850568E-3</v>
      </c>
      <c r="C1180" s="4"/>
      <c r="D1180" s="4"/>
      <c r="E1180" s="4"/>
      <c r="F1180" s="4"/>
      <c r="G1180" s="4"/>
      <c r="H1180" s="4"/>
      <c r="I1180" s="4"/>
      <c r="J1180" s="4"/>
    </row>
    <row r="1181" spans="2:10">
      <c r="B1181" s="116">
        <f>Bond_Historical!Q1182</f>
        <v>-6.4439656291994957E-4</v>
      </c>
      <c r="C1181" s="4"/>
      <c r="D1181" s="4"/>
      <c r="E1181" s="4"/>
      <c r="F1181" s="4"/>
      <c r="G1181" s="4"/>
      <c r="H1181" s="4"/>
      <c r="I1181" s="4"/>
      <c r="J1181" s="4"/>
    </row>
    <row r="1182" spans="2:10">
      <c r="B1182" s="116">
        <f>Bond_Historical!Q1183</f>
        <v>2.7154650419621432E-3</v>
      </c>
      <c r="C1182" s="4"/>
      <c r="D1182" s="4"/>
      <c r="E1182" s="4"/>
      <c r="F1182" s="4"/>
      <c r="G1182" s="4"/>
      <c r="H1182" s="4"/>
      <c r="I1182" s="4"/>
      <c r="J1182" s="4"/>
    </row>
    <row r="1183" spans="2:10">
      <c r="B1183" s="116">
        <f>Bond_Historical!Q1184</f>
        <v>5.8939168673619892E-4</v>
      </c>
      <c r="C1183" s="4"/>
      <c r="D1183" s="4"/>
      <c r="E1183" s="4"/>
      <c r="F1183" s="4"/>
      <c r="G1183" s="4"/>
      <c r="H1183" s="4"/>
      <c r="I1183" s="4"/>
      <c r="J1183" s="4"/>
    </row>
    <row r="1184" spans="2:10">
      <c r="B1184" s="116">
        <f>Bond_Historical!Q1185</f>
        <v>-1.2741306280310712E-3</v>
      </c>
      <c r="C1184" s="4"/>
      <c r="D1184" s="4"/>
      <c r="E1184" s="4"/>
      <c r="F1184" s="4"/>
      <c r="G1184" s="4"/>
      <c r="H1184" s="4"/>
      <c r="I1184" s="4"/>
      <c r="J1184" s="4"/>
    </row>
    <row r="1185" spans="2:10">
      <c r="B1185" s="116">
        <f>Bond_Historical!Q1186</f>
        <v>1.4922022455934035E-4</v>
      </c>
      <c r="C1185" s="4"/>
      <c r="D1185" s="4"/>
      <c r="E1185" s="4"/>
      <c r="F1185" s="4"/>
      <c r="G1185" s="4"/>
      <c r="H1185" s="4"/>
      <c r="I1185" s="4"/>
      <c r="J1185" s="4"/>
    </row>
    <row r="1186" spans="2:10">
      <c r="B1186" s="116">
        <f>Bond_Historical!Q1187</f>
        <v>1.4952638428119996E-3</v>
      </c>
      <c r="C1186" s="4"/>
      <c r="D1186" s="4"/>
      <c r="E1186" s="4"/>
      <c r="F1186" s="4"/>
      <c r="G1186" s="4"/>
      <c r="H1186" s="4"/>
      <c r="I1186" s="4"/>
      <c r="J1186" s="4"/>
    </row>
    <row r="1187" spans="2:10">
      <c r="B1187" s="116">
        <f>Bond_Historical!Q1188</f>
        <v>-1.5727315810804472E-3</v>
      </c>
      <c r="C1187" s="4"/>
      <c r="D1187" s="4"/>
      <c r="E1187" s="4"/>
      <c r="F1187" s="4"/>
      <c r="G1187" s="4"/>
      <c r="H1187" s="4"/>
      <c r="I1187" s="4"/>
      <c r="J1187" s="4"/>
    </row>
    <row r="1188" spans="2:10">
      <c r="B1188" s="116">
        <f>Bond_Historical!Q1189</f>
        <v>-1.8531617051667866E-3</v>
      </c>
      <c r="C1188" s="4"/>
      <c r="D1188" s="4"/>
      <c r="E1188" s="4"/>
      <c r="F1188" s="4"/>
      <c r="G1188" s="4"/>
      <c r="H1188" s="4"/>
      <c r="I1188" s="4"/>
      <c r="J1188" s="4"/>
    </row>
    <row r="1189" spans="2:10">
      <c r="B1189" s="116">
        <f>Bond_Historical!Q1190</f>
        <v>1.3238424490453616E-3</v>
      </c>
      <c r="C1189" s="4"/>
      <c r="D1189" s="4"/>
      <c r="E1189" s="4"/>
      <c r="F1189" s="4"/>
      <c r="G1189" s="4"/>
      <c r="H1189" s="4"/>
      <c r="I1189" s="4"/>
      <c r="J1189" s="4"/>
    </row>
    <row r="1190" spans="2:10">
      <c r="B1190" s="116">
        <f>Bond_Historical!Q1191</f>
        <v>-2.5705278104239618E-3</v>
      </c>
      <c r="C1190" s="4"/>
      <c r="D1190" s="4"/>
      <c r="E1190" s="4"/>
      <c r="F1190" s="4"/>
      <c r="G1190" s="4"/>
      <c r="H1190" s="4"/>
      <c r="I1190" s="4"/>
      <c r="J1190" s="4"/>
    </row>
    <row r="1191" spans="2:10">
      <c r="B1191" s="116">
        <f>Bond_Historical!Q1192</f>
        <v>-4.0544558956265368E-4</v>
      </c>
      <c r="C1191" s="4"/>
      <c r="D1191" s="4"/>
      <c r="E1191" s="4"/>
      <c r="F1191" s="4"/>
      <c r="G1191" s="4"/>
      <c r="H1191" s="4"/>
      <c r="I1191" s="4"/>
      <c r="J1191" s="4"/>
    </row>
    <row r="1192" spans="2:10">
      <c r="B1192" s="116">
        <f>Bond_Historical!Q1193</f>
        <v>-7.7989420687799814E-3</v>
      </c>
      <c r="C1192" s="4"/>
      <c r="D1192" s="4"/>
      <c r="E1192" s="4"/>
      <c r="F1192" s="4"/>
      <c r="G1192" s="4"/>
      <c r="H1192" s="4"/>
      <c r="I1192" s="4"/>
      <c r="J1192" s="4"/>
    </row>
    <row r="1193" spans="2:10">
      <c r="B1193" s="116">
        <f>Bond_Historical!Q1194</f>
        <v>4.2964146411248235E-3</v>
      </c>
      <c r="C1193" s="4"/>
      <c r="D1193" s="4"/>
      <c r="E1193" s="4"/>
      <c r="F1193" s="4"/>
      <c r="G1193" s="4"/>
      <c r="H1193" s="4"/>
      <c r="I1193" s="4"/>
      <c r="J1193" s="4"/>
    </row>
    <row r="1194" spans="2:10">
      <c r="B1194" s="116">
        <f>Bond_Historical!Q1195</f>
        <v>-7.9302690288169542E-3</v>
      </c>
      <c r="C1194" s="4"/>
      <c r="D1194" s="4"/>
      <c r="E1194" s="4"/>
      <c r="F1194" s="4"/>
      <c r="G1194" s="4"/>
      <c r="H1194" s="4"/>
      <c r="I1194" s="4"/>
      <c r="J1194" s="4"/>
    </row>
    <row r="1195" spans="2:10">
      <c r="B1195" s="116">
        <f>Bond_Historical!Q1196</f>
        <v>-1.577059601493423E-3</v>
      </c>
      <c r="C1195" s="4"/>
      <c r="D1195" s="4"/>
      <c r="E1195" s="4"/>
      <c r="F1195" s="4"/>
      <c r="G1195" s="4"/>
      <c r="H1195" s="4"/>
      <c r="I1195" s="4"/>
      <c r="J1195" s="4"/>
    </row>
    <row r="1196" spans="2:10">
      <c r="B1196" s="116">
        <f>Bond_Historical!Q1197</f>
        <v>-3.4366747306198301E-3</v>
      </c>
      <c r="C1196" s="4"/>
      <c r="D1196" s="4"/>
      <c r="E1196" s="4"/>
      <c r="F1196" s="4"/>
      <c r="G1196" s="4"/>
      <c r="H1196" s="4"/>
      <c r="I1196" s="4"/>
      <c r="J1196" s="4"/>
    </row>
    <row r="1197" spans="2:10">
      <c r="B1197" s="116">
        <f>Bond_Historical!Q1198</f>
        <v>1.640930450004344E-3</v>
      </c>
      <c r="C1197" s="4"/>
      <c r="D1197" s="4"/>
      <c r="E1197" s="4"/>
      <c r="F1197" s="4"/>
      <c r="G1197" s="4"/>
      <c r="H1197" s="4"/>
      <c r="I1197" s="4"/>
      <c r="J1197" s="4"/>
    </row>
    <row r="1198" spans="2:10">
      <c r="B1198" s="116">
        <f>Bond_Historical!Q1199</f>
        <v>-8.6903948288067604E-4</v>
      </c>
      <c r="C1198" s="4"/>
      <c r="D1198" s="4"/>
      <c r="E1198" s="4"/>
      <c r="F1198" s="4"/>
      <c r="G1198" s="4"/>
      <c r="H1198" s="4"/>
      <c r="I1198" s="4"/>
      <c r="J1198" s="4"/>
    </row>
    <row r="1199" spans="2:10">
      <c r="B1199" s="116">
        <f>Bond_Historical!Q1200</f>
        <v>-7.0718230027598528E-3</v>
      </c>
      <c r="C1199" s="4"/>
      <c r="D1199" s="4"/>
      <c r="E1199" s="4"/>
      <c r="F1199" s="4"/>
      <c r="G1199" s="4"/>
      <c r="H1199" s="4"/>
      <c r="I1199" s="4"/>
      <c r="J1199" s="4"/>
    </row>
    <row r="1200" spans="2:10">
      <c r="B1200" s="116">
        <f>Bond_Historical!Q1201</f>
        <v>-8.1517285400196024E-3</v>
      </c>
      <c r="C1200" s="4"/>
      <c r="D1200" s="4"/>
      <c r="E1200" s="4"/>
      <c r="F1200" s="4"/>
      <c r="G1200" s="4"/>
      <c r="H1200" s="4"/>
      <c r="I1200" s="4"/>
      <c r="J1200" s="4"/>
    </row>
    <row r="1201" spans="2:10">
      <c r="B1201" s="116">
        <f>Bond_Historical!Q1202</f>
        <v>6.6433566205606198E-3</v>
      </c>
      <c r="C1201" s="4"/>
      <c r="D1201" s="4"/>
      <c r="E1201" s="4"/>
      <c r="F1201" s="4"/>
      <c r="G1201" s="4"/>
      <c r="H1201" s="4"/>
      <c r="I1201" s="4"/>
      <c r="J1201" s="4"/>
    </row>
    <row r="1202" spans="2:10">
      <c r="B1202" s="116">
        <f>Bond_Historical!Q1203</f>
        <v>-1.9647685628840033E-4</v>
      </c>
      <c r="C1202" s="4"/>
      <c r="D1202" s="4"/>
      <c r="E1202" s="4"/>
      <c r="F1202" s="4"/>
      <c r="G1202" s="4"/>
      <c r="H1202" s="4"/>
      <c r="I1202" s="4"/>
      <c r="J1202" s="4"/>
    </row>
    <row r="1203" spans="2:10">
      <c r="B1203" s="116">
        <f>Bond_Historical!Q1204</f>
        <v>-3.7460080062452113E-3</v>
      </c>
      <c r="C1203" s="4"/>
      <c r="D1203" s="4"/>
      <c r="E1203" s="4"/>
      <c r="F1203" s="4"/>
      <c r="G1203" s="4"/>
      <c r="H1203" s="4"/>
      <c r="I1203" s="4"/>
      <c r="J1203" s="4"/>
    </row>
    <row r="1204" spans="2:10">
      <c r="B1204" s="116">
        <f>Bond_Historical!Q1205</f>
        <v>1.0159686632075069E-2</v>
      </c>
      <c r="C1204" s="4"/>
      <c r="D1204" s="4"/>
      <c r="E1204" s="4"/>
      <c r="F1204" s="4"/>
      <c r="G1204" s="4"/>
      <c r="H1204" s="4"/>
      <c r="I1204" s="4"/>
      <c r="J1204" s="4"/>
    </row>
    <row r="1205" spans="2:10">
      <c r="B1205" s="116">
        <f>Bond_Historical!Q1206</f>
        <v>-2.2954398587971914E-4</v>
      </c>
      <c r="C1205" s="4"/>
      <c r="D1205" s="4"/>
      <c r="E1205" s="4"/>
      <c r="F1205" s="4"/>
      <c r="G1205" s="4"/>
      <c r="H1205" s="4"/>
      <c r="I1205" s="4"/>
      <c r="J1205" s="4"/>
    </row>
    <row r="1206" spans="2:10">
      <c r="B1206" s="116">
        <f>Bond_Historical!Q1207</f>
        <v>5.3794437223271679E-3</v>
      </c>
      <c r="C1206" s="4"/>
      <c r="D1206" s="4"/>
      <c r="E1206" s="4"/>
      <c r="F1206" s="4"/>
      <c r="G1206" s="4"/>
      <c r="H1206" s="4"/>
      <c r="I1206" s="4"/>
      <c r="J1206" s="4"/>
    </row>
    <row r="1207" spans="2:10">
      <c r="B1207" s="116">
        <f>Bond_Historical!Q1208</f>
        <v>-8.2104817761977644E-3</v>
      </c>
      <c r="C1207" s="4"/>
      <c r="D1207" s="4"/>
      <c r="E1207" s="4"/>
      <c r="F1207" s="4"/>
      <c r="G1207" s="4"/>
      <c r="H1207" s="4"/>
      <c r="I1207" s="4"/>
      <c r="J1207" s="4"/>
    </row>
    <row r="1208" spans="2:10">
      <c r="B1208" s="116">
        <f>Bond_Historical!Q1209</f>
        <v>4.6308221326146152E-3</v>
      </c>
      <c r="C1208" s="4"/>
      <c r="D1208" s="4"/>
      <c r="E1208" s="4"/>
      <c r="F1208" s="4"/>
      <c r="G1208" s="4"/>
      <c r="H1208" s="4"/>
      <c r="I1208" s="4"/>
      <c r="J1208" s="4"/>
    </row>
    <row r="1209" spans="2:10">
      <c r="B1209" s="116">
        <f>Bond_Historical!Q1210</f>
        <v>-5.5652876340529832E-3</v>
      </c>
      <c r="C1209" s="4"/>
      <c r="D1209" s="4"/>
      <c r="E1209" s="4"/>
      <c r="F1209" s="4"/>
      <c r="G1209" s="4"/>
      <c r="H1209" s="4"/>
      <c r="I1209" s="4"/>
      <c r="J1209" s="4"/>
    </row>
    <row r="1210" spans="2:10">
      <c r="B1210" s="116">
        <f>Bond_Historical!Q1211</f>
        <v>-6.7013744160469395E-3</v>
      </c>
      <c r="C1210" s="4"/>
      <c r="D1210" s="4"/>
      <c r="E1210" s="4"/>
      <c r="F1210" s="4"/>
      <c r="G1210" s="4"/>
      <c r="H1210" s="4"/>
      <c r="I1210" s="4"/>
      <c r="J1210" s="4"/>
    </row>
    <row r="1211" spans="2:10">
      <c r="B1211" s="116">
        <f>Bond_Historical!Q1212</f>
        <v>-5.0470826580104981E-3</v>
      </c>
      <c r="C1211" s="4"/>
      <c r="D1211" s="4"/>
      <c r="E1211" s="4"/>
      <c r="F1211" s="4"/>
      <c r="G1211" s="4"/>
      <c r="H1211" s="4"/>
      <c r="I1211" s="4"/>
      <c r="J1211" s="4"/>
    </row>
    <row r="1212" spans="2:10">
      <c r="B1212" s="116">
        <f>Bond_Historical!Q1213</f>
        <v>-5.1338615044278554E-3</v>
      </c>
      <c r="C1212" s="4"/>
      <c r="D1212" s="4"/>
      <c r="E1212" s="4"/>
      <c r="F1212" s="4"/>
      <c r="G1212" s="4"/>
      <c r="H1212" s="4"/>
      <c r="I1212" s="4"/>
      <c r="J1212" s="4"/>
    </row>
    <row r="1213" spans="2:10">
      <c r="B1213" s="116">
        <f>Bond_Historical!Q1214</f>
        <v>3.3736648669315575E-3</v>
      </c>
      <c r="C1213" s="4"/>
      <c r="D1213" s="4"/>
      <c r="E1213" s="4"/>
      <c r="F1213" s="4"/>
      <c r="G1213" s="4"/>
      <c r="H1213" s="4"/>
      <c r="I1213" s="4"/>
      <c r="J1213" s="4"/>
    </row>
    <row r="1214" spans="2:10">
      <c r="B1214" s="116">
        <f>Bond_Historical!Q1215</f>
        <v>4.5201498727914661E-3</v>
      </c>
      <c r="C1214" s="4"/>
      <c r="D1214" s="4"/>
      <c r="E1214" s="4"/>
      <c r="F1214" s="4"/>
      <c r="G1214" s="4"/>
      <c r="H1214" s="4"/>
      <c r="I1214" s="4"/>
      <c r="J1214" s="4"/>
    </row>
    <row r="1215" spans="2:10">
      <c r="B1215" s="116">
        <f>Bond_Historical!Q1216</f>
        <v>3.5164870402268995E-3</v>
      </c>
      <c r="C1215" s="4"/>
      <c r="D1215" s="4"/>
      <c r="E1215" s="4"/>
      <c r="F1215" s="4"/>
      <c r="G1215" s="4"/>
      <c r="H1215" s="4"/>
      <c r="I1215" s="4"/>
      <c r="J1215" s="4"/>
    </row>
    <row r="1216" spans="2:10">
      <c r="B1216" s="116">
        <f>Bond_Historical!Q1217</f>
        <v>-7.1550953165549526E-3</v>
      </c>
      <c r="C1216" s="4"/>
      <c r="D1216" s="4"/>
      <c r="E1216" s="4"/>
      <c r="F1216" s="4"/>
      <c r="G1216" s="4"/>
      <c r="H1216" s="4"/>
      <c r="I1216" s="4"/>
      <c r="J1216" s="4"/>
    </row>
    <row r="1217" spans="2:10">
      <c r="B1217" s="116">
        <f>Bond_Historical!Q1218</f>
        <v>6.1221562156046141E-3</v>
      </c>
      <c r="C1217" s="4"/>
      <c r="D1217" s="4"/>
      <c r="E1217" s="4"/>
      <c r="F1217" s="4"/>
      <c r="G1217" s="4"/>
      <c r="H1217" s="4"/>
      <c r="I1217" s="4"/>
      <c r="J1217" s="4"/>
    </row>
    <row r="1218" spans="2:10">
      <c r="B1218" s="116">
        <f>Bond_Historical!Q1219</f>
        <v>-5.443703594974486E-4</v>
      </c>
      <c r="C1218" s="4"/>
      <c r="D1218" s="4"/>
      <c r="E1218" s="4"/>
      <c r="F1218" s="4"/>
      <c r="G1218" s="4"/>
      <c r="H1218" s="4"/>
      <c r="I1218" s="4"/>
      <c r="J1218" s="4"/>
    </row>
    <row r="1219" spans="2:10">
      <c r="B1219" s="116">
        <f>Bond_Historical!Q1220</f>
        <v>-2.3787135685019428E-3</v>
      </c>
      <c r="C1219" s="4"/>
      <c r="D1219" s="4"/>
      <c r="E1219" s="4"/>
      <c r="F1219" s="4"/>
      <c r="G1219" s="4"/>
      <c r="H1219" s="4"/>
      <c r="I1219" s="4"/>
      <c r="J1219" s="4"/>
    </row>
    <row r="1220" spans="2:10">
      <c r="B1220" s="116">
        <f>Bond_Historical!Q1221</f>
        <v>-9.7289224422546065E-4</v>
      </c>
      <c r="C1220" s="4"/>
      <c r="D1220" s="4"/>
      <c r="E1220" s="4"/>
      <c r="F1220" s="4"/>
      <c r="G1220" s="4"/>
      <c r="H1220" s="4"/>
      <c r="I1220" s="4"/>
      <c r="J1220" s="4"/>
    </row>
    <row r="1221" spans="2:10">
      <c r="B1221" s="116">
        <f>Bond_Historical!Q1222</f>
        <v>1.0434340772770728E-2</v>
      </c>
      <c r="C1221" s="4"/>
      <c r="D1221" s="4"/>
      <c r="E1221" s="4"/>
      <c r="F1221" s="4"/>
      <c r="G1221" s="4"/>
      <c r="H1221" s="4"/>
      <c r="I1221" s="4"/>
      <c r="J1221" s="4"/>
    </row>
    <row r="1222" spans="2:10">
      <c r="B1222" s="116">
        <f>Bond_Historical!Q1223</f>
        <v>7.9744656392977745E-3</v>
      </c>
      <c r="C1222" s="4"/>
      <c r="D1222" s="4"/>
      <c r="E1222" s="4"/>
      <c r="F1222" s="4"/>
      <c r="G1222" s="4"/>
      <c r="H1222" s="4"/>
      <c r="I1222" s="4"/>
      <c r="J1222" s="4"/>
    </row>
    <row r="1223" spans="2:10">
      <c r="B1223" s="116">
        <f>Bond_Historical!Q1224</f>
        <v>5.5797519849323822E-3</v>
      </c>
      <c r="C1223" s="4"/>
      <c r="D1223" s="4"/>
      <c r="E1223" s="4"/>
      <c r="F1223" s="4"/>
      <c r="G1223" s="4"/>
      <c r="H1223" s="4"/>
      <c r="I1223" s="4"/>
      <c r="J1223" s="4"/>
    </row>
    <row r="1224" spans="2:10">
      <c r="B1224" s="116">
        <f>Bond_Historical!Q1225</f>
        <v>-4.3126885136094209E-3</v>
      </c>
      <c r="C1224" s="4"/>
      <c r="D1224" s="4"/>
      <c r="E1224" s="4"/>
      <c r="F1224" s="4"/>
      <c r="G1224" s="4"/>
      <c r="H1224" s="4"/>
      <c r="I1224" s="4"/>
      <c r="J1224" s="4"/>
    </row>
    <row r="1225" spans="2:10">
      <c r="B1225" s="116">
        <f>Bond_Historical!Q1226</f>
        <v>5.8064877684027372E-3</v>
      </c>
      <c r="C1225" s="4"/>
      <c r="D1225" s="4"/>
      <c r="E1225" s="4"/>
      <c r="F1225" s="4"/>
      <c r="G1225" s="4"/>
      <c r="H1225" s="4"/>
      <c r="I1225" s="4"/>
      <c r="J1225" s="4"/>
    </row>
    <row r="1226" spans="2:10">
      <c r="B1226" s="116">
        <f>Bond_Historical!Q1227</f>
        <v>3.7841713243049308E-3</v>
      </c>
      <c r="C1226" s="4"/>
      <c r="D1226" s="4"/>
      <c r="E1226" s="4"/>
      <c r="F1226" s="4"/>
      <c r="G1226" s="4"/>
      <c r="H1226" s="4"/>
      <c r="I1226" s="4"/>
      <c r="J1226" s="4"/>
    </row>
    <row r="1227" spans="2:10">
      <c r="B1227" s="116">
        <f>Bond_Historical!Q1228</f>
        <v>-8.0834349867629704E-3</v>
      </c>
      <c r="C1227" s="4"/>
      <c r="D1227" s="4"/>
      <c r="E1227" s="4"/>
      <c r="F1227" s="4"/>
      <c r="G1227" s="4"/>
      <c r="H1227" s="4"/>
      <c r="I1227" s="4"/>
      <c r="J1227" s="4"/>
    </row>
    <row r="1228" spans="2:10">
      <c r="B1228" s="116">
        <f>Bond_Historical!Q1229</f>
        <v>2.7663135780622529E-3</v>
      </c>
      <c r="C1228" s="4"/>
      <c r="D1228" s="4"/>
      <c r="E1228" s="4"/>
      <c r="F1228" s="4"/>
      <c r="G1228" s="4"/>
      <c r="H1228" s="4"/>
      <c r="I1228" s="4"/>
      <c r="J1228" s="4"/>
    </row>
    <row r="1229" spans="2:10">
      <c r="B1229" s="116">
        <f>Bond_Historical!Q1230</f>
        <v>-9.6895247504968316E-5</v>
      </c>
      <c r="C1229" s="4"/>
      <c r="D1229" s="4"/>
      <c r="E1229" s="4"/>
      <c r="F1229" s="4"/>
      <c r="G1229" s="4"/>
      <c r="H1229" s="4"/>
      <c r="I1229" s="4"/>
      <c r="J1229" s="4"/>
    </row>
    <row r="1230" spans="2:10">
      <c r="B1230" s="116">
        <f>Bond_Historical!Q1231</f>
        <v>1.2159297336832223E-2</v>
      </c>
      <c r="C1230" s="4"/>
      <c r="D1230" s="4"/>
      <c r="E1230" s="4"/>
      <c r="F1230" s="4"/>
      <c r="G1230" s="4"/>
      <c r="H1230" s="4"/>
      <c r="I1230" s="4"/>
      <c r="J1230" s="4"/>
    </row>
    <row r="1231" spans="2:10">
      <c r="B1231" s="116">
        <f>Bond_Historical!Q1232</f>
        <v>-4.9336515008451117E-3</v>
      </c>
      <c r="C1231" s="4"/>
      <c r="D1231" s="4"/>
      <c r="E1231" s="4"/>
      <c r="F1231" s="4"/>
      <c r="G1231" s="4"/>
      <c r="H1231" s="4"/>
      <c r="I1231" s="4"/>
      <c r="J1231" s="4"/>
    </row>
    <row r="1232" spans="2:10">
      <c r="B1232" s="116">
        <f>Bond_Historical!Q1233</f>
        <v>5.7976237256398859E-3</v>
      </c>
      <c r="C1232" s="4"/>
      <c r="D1232" s="4"/>
      <c r="E1232" s="4"/>
      <c r="F1232" s="4"/>
      <c r="G1232" s="4"/>
      <c r="H1232" s="4"/>
      <c r="I1232" s="4"/>
      <c r="J1232" s="4"/>
    </row>
    <row r="1233" spans="2:10">
      <c r="B1233" s="116">
        <f>Bond_Historical!Q1234</f>
        <v>1.8943245311131404E-3</v>
      </c>
      <c r="C1233" s="4"/>
      <c r="D1233" s="4"/>
      <c r="E1233" s="4"/>
      <c r="F1233" s="4"/>
      <c r="G1233" s="4"/>
      <c r="H1233" s="4"/>
      <c r="I1233" s="4"/>
      <c r="J1233" s="4"/>
    </row>
    <row r="1234" spans="2:10">
      <c r="B1234" s="116">
        <f>Bond_Historical!Q1235</f>
        <v>2.4219518475465406E-3</v>
      </c>
      <c r="C1234" s="4"/>
      <c r="D1234" s="4"/>
      <c r="E1234" s="4"/>
      <c r="F1234" s="4"/>
      <c r="G1234" s="4"/>
      <c r="H1234" s="4"/>
      <c r="I1234" s="4"/>
      <c r="J1234" s="4"/>
    </row>
    <row r="1235" spans="2:10">
      <c r="B1235" s="116">
        <f>Bond_Historical!Q1236</f>
        <v>8.4794908593222159E-4</v>
      </c>
      <c r="C1235" s="4"/>
      <c r="D1235" s="4"/>
      <c r="E1235" s="4"/>
      <c r="F1235" s="4"/>
      <c r="G1235" s="4"/>
      <c r="H1235" s="4"/>
      <c r="I1235" s="4"/>
      <c r="J1235" s="4"/>
    </row>
    <row r="1236" spans="2:10">
      <c r="B1236" s="116">
        <f>Bond_Historical!Q1237</f>
        <v>1.8403546485387359E-3</v>
      </c>
      <c r="C1236" s="4"/>
      <c r="D1236" s="4"/>
      <c r="E1236" s="4"/>
      <c r="F1236" s="4"/>
      <c r="G1236" s="4"/>
      <c r="H1236" s="4"/>
      <c r="I1236" s="4"/>
      <c r="J1236" s="4"/>
    </row>
    <row r="1237" spans="2:10">
      <c r="B1237" s="116">
        <f>Bond_Historical!Q1238</f>
        <v>-4.2116607098914779E-3</v>
      </c>
      <c r="C1237" s="4"/>
      <c r="D1237" s="4"/>
      <c r="E1237" s="4"/>
      <c r="F1237" s="4"/>
      <c r="G1237" s="4"/>
      <c r="H1237" s="4"/>
      <c r="I1237" s="4"/>
      <c r="J1237" s="4"/>
    </row>
    <row r="1238" spans="2:10">
      <c r="B1238" s="116">
        <f>Bond_Historical!Q1239</f>
        <v>5.9241676882712015E-3</v>
      </c>
      <c r="C1238" s="4"/>
      <c r="D1238" s="4"/>
      <c r="E1238" s="4"/>
      <c r="F1238" s="4"/>
      <c r="G1238" s="4"/>
      <c r="H1238" s="4"/>
      <c r="I1238" s="4"/>
      <c r="J1238" s="4"/>
    </row>
    <row r="1239" spans="2:10">
      <c r="B1239" s="116">
        <f>Bond_Historical!Q1240</f>
        <v>3.7779948818465882E-3</v>
      </c>
      <c r="C1239" s="4"/>
      <c r="D1239" s="4"/>
      <c r="E1239" s="4"/>
      <c r="F1239" s="4"/>
      <c r="G1239" s="4"/>
      <c r="H1239" s="4"/>
      <c r="I1239" s="4"/>
      <c r="J1239" s="4"/>
    </row>
    <row r="1240" spans="2:10">
      <c r="B1240" s="116">
        <f>Bond_Historical!Q1241</f>
        <v>6.148471022565969E-3</v>
      </c>
      <c r="C1240" s="4"/>
      <c r="D1240" s="4"/>
      <c r="E1240" s="4"/>
      <c r="F1240" s="4"/>
      <c r="G1240" s="4"/>
      <c r="H1240" s="4"/>
      <c r="I1240" s="4"/>
      <c r="J1240" s="4"/>
    </row>
    <row r="1241" spans="2:10">
      <c r="B1241" s="116">
        <f>Bond_Historical!Q1242</f>
        <v>-3.5558425547601784E-3</v>
      </c>
      <c r="C1241" s="4"/>
      <c r="D1241" s="4"/>
      <c r="E1241" s="4"/>
      <c r="F1241" s="4"/>
      <c r="G1241" s="4"/>
      <c r="H1241" s="4"/>
      <c r="I1241" s="4"/>
      <c r="J1241" s="4"/>
    </row>
    <row r="1242" spans="2:10">
      <c r="B1242" s="116">
        <f>Bond_Historical!Q1243</f>
        <v>8.9304644708781741E-3</v>
      </c>
      <c r="C1242" s="4"/>
      <c r="D1242" s="4"/>
      <c r="E1242" s="4"/>
      <c r="F1242" s="4"/>
      <c r="G1242" s="4"/>
      <c r="H1242" s="4"/>
      <c r="I1242" s="4"/>
      <c r="J1242" s="4"/>
    </row>
    <row r="1243" spans="2:10">
      <c r="B1243" s="116">
        <f>Bond_Historical!Q1244</f>
        <v>-3.5081350049501045E-3</v>
      </c>
      <c r="C1243" s="4"/>
      <c r="D1243" s="4"/>
      <c r="E1243" s="4"/>
      <c r="F1243" s="4"/>
      <c r="G1243" s="4"/>
      <c r="H1243" s="4"/>
      <c r="I1243" s="4"/>
      <c r="J1243" s="4"/>
    </row>
    <row r="1244" spans="2:10">
      <c r="B1244" s="116">
        <f>Bond_Historical!Q1245</f>
        <v>6.2581348847096869E-3</v>
      </c>
      <c r="C1244" s="4"/>
      <c r="D1244" s="4"/>
      <c r="E1244" s="4"/>
      <c r="F1244" s="4"/>
      <c r="G1244" s="4"/>
      <c r="H1244" s="4"/>
      <c r="I1244" s="4"/>
      <c r="J1244" s="4"/>
    </row>
    <row r="1245" spans="2:10">
      <c r="B1245" s="116">
        <f>Bond_Historical!Q1246</f>
        <v>2.8492977483740101E-3</v>
      </c>
      <c r="C1245" s="4"/>
      <c r="D1245" s="4"/>
      <c r="E1245" s="4"/>
      <c r="F1245" s="4"/>
      <c r="G1245" s="4"/>
      <c r="H1245" s="4"/>
      <c r="I1245" s="4"/>
      <c r="J1245" s="4"/>
    </row>
    <row r="1246" spans="2:10">
      <c r="B1246" s="116">
        <f>Bond_Historical!Q1247</f>
        <v>-2.5712720562783811E-5</v>
      </c>
      <c r="C1246" s="4"/>
      <c r="D1246" s="4"/>
      <c r="E1246" s="4"/>
      <c r="F1246" s="4"/>
      <c r="G1246" s="4"/>
      <c r="H1246" s="4"/>
      <c r="I1246" s="4"/>
      <c r="J1246" s="4"/>
    </row>
    <row r="1247" spans="2:10">
      <c r="B1247" s="116">
        <f>Bond_Historical!Q1248</f>
        <v>-4.3065915170001356E-3</v>
      </c>
      <c r="C1247" s="4"/>
      <c r="D1247" s="4"/>
      <c r="E1247" s="4"/>
      <c r="F1247" s="4"/>
      <c r="G1247" s="4"/>
      <c r="H1247" s="4"/>
      <c r="I1247" s="4"/>
      <c r="J1247" s="4"/>
    </row>
    <row r="1248" spans="2:10">
      <c r="B1248" s="116">
        <f>Bond_Historical!Q1249</f>
        <v>-2.9117025325399074E-4</v>
      </c>
      <c r="C1248" s="4"/>
      <c r="D1248" s="4"/>
      <c r="E1248" s="4"/>
      <c r="F1248" s="4"/>
      <c r="G1248" s="4"/>
      <c r="H1248" s="4"/>
      <c r="I1248" s="4"/>
      <c r="J1248" s="4"/>
    </row>
    <row r="1249" spans="2:10">
      <c r="B1249" s="116">
        <f>Bond_Historical!Q1250</f>
        <v>3.012225907446093E-3</v>
      </c>
      <c r="C1249" s="4"/>
      <c r="D1249" s="4"/>
      <c r="E1249" s="4"/>
      <c r="F1249" s="4"/>
      <c r="G1249" s="4"/>
      <c r="H1249" s="4"/>
      <c r="I1249" s="4"/>
      <c r="J1249" s="4"/>
    </row>
    <row r="1250" spans="2:10">
      <c r="B1250" s="116">
        <f>Bond_Historical!Q1251</f>
        <v>1.2905076738193492E-2</v>
      </c>
      <c r="C1250" s="4"/>
      <c r="D1250" s="4"/>
      <c r="E1250" s="4"/>
      <c r="F1250" s="4"/>
      <c r="G1250" s="4"/>
      <c r="H1250" s="4"/>
      <c r="I1250" s="4"/>
      <c r="J1250" s="4"/>
    </row>
    <row r="1251" spans="2:10">
      <c r="B1251" s="116">
        <f>Bond_Historical!Q1252</f>
        <v>8.6252109101778614E-3</v>
      </c>
      <c r="C1251" s="4"/>
      <c r="D1251" s="4"/>
      <c r="E1251" s="4"/>
      <c r="F1251" s="4"/>
      <c r="G1251" s="4"/>
      <c r="H1251" s="4"/>
      <c r="I1251" s="4"/>
      <c r="J1251" s="4"/>
    </row>
    <row r="1252" spans="2:10">
      <c r="B1252" s="116">
        <f>Bond_Historical!Q1253</f>
        <v>-1.2503135662294336E-3</v>
      </c>
      <c r="C1252" s="4"/>
      <c r="D1252" s="4"/>
      <c r="E1252" s="4"/>
      <c r="F1252" s="4"/>
      <c r="G1252" s="4"/>
      <c r="H1252" s="4"/>
      <c r="I1252" s="4"/>
      <c r="J1252" s="4"/>
    </row>
    <row r="1253" spans="2:10">
      <c r="B1253" s="116">
        <f>Bond_Historical!Q1254</f>
        <v>-2.6879325044631888E-3</v>
      </c>
      <c r="C1253" s="4"/>
      <c r="D1253" s="4"/>
      <c r="E1253" s="4"/>
      <c r="F1253" s="4"/>
      <c r="G1253" s="4"/>
      <c r="H1253" s="4"/>
      <c r="I1253" s="4"/>
      <c r="J1253" s="4"/>
    </row>
    <row r="1254" spans="2:10">
      <c r="B1254" s="116">
        <f>Bond_Historical!Q1255</f>
        <v>1.2459366308352354E-3</v>
      </c>
      <c r="C1254" s="4"/>
      <c r="D1254" s="4"/>
      <c r="E1254" s="4"/>
      <c r="F1254" s="4"/>
      <c r="G1254" s="4"/>
      <c r="H1254" s="4"/>
      <c r="I1254" s="4"/>
      <c r="J1254" s="4"/>
    </row>
    <row r="1255" spans="2:10">
      <c r="B1255" s="116">
        <f>Bond_Historical!Q1256</f>
        <v>2.8942419737547631E-3</v>
      </c>
      <c r="C1255" s="4"/>
      <c r="D1255" s="4"/>
      <c r="E1255" s="4"/>
      <c r="F1255" s="4"/>
      <c r="G1255" s="4"/>
      <c r="H1255" s="4"/>
      <c r="I1255" s="4"/>
      <c r="J1255" s="4"/>
    </row>
    <row r="1256" spans="2:10">
      <c r="B1256" s="116">
        <f>Bond_Historical!Q1257</f>
        <v>-1.1136630749491829E-4</v>
      </c>
      <c r="C1256" s="4"/>
      <c r="D1256" s="4"/>
      <c r="E1256" s="4"/>
      <c r="F1256" s="4"/>
      <c r="G1256" s="4"/>
      <c r="H1256" s="4"/>
      <c r="I1256" s="4"/>
      <c r="J1256" s="4"/>
    </row>
    <row r="1257" spans="2:10">
      <c r="B1257" s="116">
        <f>Bond_Historical!Q1258</f>
        <v>-1.234553194968527E-3</v>
      </c>
      <c r="C1257" s="4"/>
      <c r="D1257" s="4"/>
      <c r="E1257" s="4"/>
      <c r="F1257" s="4"/>
      <c r="G1257" s="4"/>
      <c r="H1257" s="4"/>
      <c r="I1257" s="4"/>
      <c r="J1257" s="4"/>
    </row>
    <row r="1258" spans="2:10">
      <c r="B1258" s="116">
        <f>Bond_Historical!Q1259</f>
        <v>1.4783557577570513E-3</v>
      </c>
      <c r="C1258" s="4"/>
      <c r="D1258" s="4"/>
      <c r="E1258" s="4"/>
      <c r="F1258" s="4"/>
      <c r="G1258" s="4"/>
      <c r="H1258" s="4"/>
      <c r="I1258" s="4"/>
      <c r="J1258" s="4"/>
    </row>
    <row r="1259" spans="2:10">
      <c r="B1259" s="116">
        <f>Bond_Historical!Q1260</f>
        <v>6.7863275841796846E-3</v>
      </c>
      <c r="C1259" s="4"/>
      <c r="D1259" s="4"/>
      <c r="E1259" s="4"/>
      <c r="F1259" s="4"/>
      <c r="G1259" s="4"/>
      <c r="H1259" s="4"/>
      <c r="I1259" s="4"/>
      <c r="J1259" s="4"/>
    </row>
    <row r="1260" spans="2:10">
      <c r="B1260" s="116">
        <f>Bond_Historical!Q1261</f>
        <v>-2.3375794543788317E-3</v>
      </c>
      <c r="C1260" s="4"/>
      <c r="D1260" s="4"/>
      <c r="E1260" s="4"/>
      <c r="F1260" s="4"/>
      <c r="G1260" s="4"/>
      <c r="H1260" s="4"/>
      <c r="I1260" s="4"/>
      <c r="J1260" s="4"/>
    </row>
    <row r="1261" spans="2:10">
      <c r="B1261" s="116">
        <f>Bond_Historical!Q1262</f>
        <v>-2.2273162553840369E-3</v>
      </c>
      <c r="C1261" s="4"/>
      <c r="D1261" s="4"/>
      <c r="E1261" s="4"/>
      <c r="F1261" s="4"/>
      <c r="G1261" s="4"/>
      <c r="H1261" s="4"/>
      <c r="I1261" s="4"/>
      <c r="J1261" s="4"/>
    </row>
    <row r="1262" spans="2:10">
      <c r="B1262" s="116">
        <f>Bond_Historical!Q1263</f>
        <v>-4.6356679618516795E-3</v>
      </c>
    </row>
    <row r="1263" spans="2:10">
      <c r="B1263" s="116">
        <f>Bond_Historical!Q1264</f>
        <v>5.7012539325792551E-5</v>
      </c>
    </row>
    <row r="1264" spans="2:10">
      <c r="B1264" s="116">
        <f>Bond_Historical!Q1265</f>
        <v>-4.3669322503193282E-3</v>
      </c>
    </row>
    <row r="1265" spans="2:2">
      <c r="B1265" s="116">
        <f>Bond_Historical!Q1266</f>
        <v>-2.9424575684086143E-3</v>
      </c>
    </row>
    <row r="1266" spans="2:2">
      <c r="B1266" s="116">
        <f>Bond_Historical!Q1267</f>
        <v>4.730496646206889E-3</v>
      </c>
    </row>
    <row r="1267" spans="2:2">
      <c r="B1267" s="116">
        <f>Bond_Historical!Q1268</f>
        <v>3.1485846232652895E-4</v>
      </c>
    </row>
    <row r="1268" spans="2:2">
      <c r="B1268" s="116">
        <f>Bond_Historical!Q1269</f>
        <v>-1.4582126267004116E-3</v>
      </c>
    </row>
    <row r="1269" spans="2:2">
      <c r="B1269" s="116">
        <f>Bond_Historical!Q1270</f>
        <v>4.9606745824137344E-3</v>
      </c>
    </row>
    <row r="1270" spans="2:2">
      <c r="B1270" s="116">
        <f>Bond_Historical!Q1271</f>
        <v>1.6964749968667488E-3</v>
      </c>
    </row>
    <row r="1271" spans="2:2">
      <c r="B1271" s="116">
        <f>Bond_Historical!Q1272</f>
        <v>-7.2991234592366151E-3</v>
      </c>
    </row>
    <row r="1272" spans="2:2">
      <c r="B1272" s="116">
        <f>Bond_Historical!Q1273</f>
        <v>-2.5463452825384195E-3</v>
      </c>
    </row>
    <row r="1273" spans="2:2">
      <c r="B1273" s="116">
        <f>Bond_Historical!Q1274</f>
        <v>-1.6585403023588526E-3</v>
      </c>
    </row>
    <row r="1274" spans="2:2">
      <c r="B1274" s="116">
        <f>Bond_Historical!Q1275</f>
        <v>1.9332860660855222E-4</v>
      </c>
    </row>
    <row r="1275" spans="2:2">
      <c r="B1275" s="116">
        <f>Bond_Historical!Q1276</f>
        <v>1.9529695674678318E-3</v>
      </c>
    </row>
    <row r="1276" spans="2:2">
      <c r="B1276" s="116">
        <f>Bond_Historical!Q1277</f>
        <v>-2.5411315166784581E-3</v>
      </c>
    </row>
    <row r="1277" spans="2:2">
      <c r="B1277" s="116">
        <f>Bond_Historical!Q1278</f>
        <v>-1.9886072683729054E-3</v>
      </c>
    </row>
    <row r="1278" spans="2:2">
      <c r="B1278" s="116">
        <f>Bond_Historical!Q1279</f>
        <v>4.8609480152459229E-3</v>
      </c>
    </row>
    <row r="1279" spans="2:2">
      <c r="B1279" s="116">
        <f>Bond_Historical!Q1280</f>
        <v>-1.7262441084939858E-3</v>
      </c>
    </row>
    <row r="1280" spans="2:2">
      <c r="B1280" s="116">
        <f>Bond_Historical!Q1281</f>
        <v>4.03182740166341E-3</v>
      </c>
    </row>
    <row r="1281" spans="2:2">
      <c r="B1281" s="116">
        <f>Bond_Historical!Q1282</f>
        <v>1.9661774142666175E-3</v>
      </c>
    </row>
    <row r="1282" spans="2:2">
      <c r="B1282" s="116">
        <f>Bond_Historical!Q1283</f>
        <v>4.0348608313134421E-3</v>
      </c>
    </row>
    <row r="1283" spans="2:2">
      <c r="B1283" s="116">
        <f>Bond_Historical!Q1284</f>
        <v>6.1064790835850214E-3</v>
      </c>
    </row>
    <row r="1284" spans="2:2">
      <c r="B1284" s="116">
        <f>Bond_Historical!Q1285</f>
        <v>-8.9916988819956079E-3</v>
      </c>
    </row>
    <row r="1285" spans="2:2">
      <c r="B1285" s="116">
        <f>Bond_Historical!Q1286</f>
        <v>-7.9603355709469987E-3</v>
      </c>
    </row>
    <row r="1286" spans="2:2">
      <c r="B1286" s="116">
        <f>Bond_Historical!Q1287</f>
        <v>4.7077729549910513E-3</v>
      </c>
    </row>
    <row r="1287" spans="2:2">
      <c r="B1287" s="116">
        <f>Bond_Historical!Q1288</f>
        <v>-2.063863924534315E-3</v>
      </c>
    </row>
    <row r="1288" spans="2:2">
      <c r="B1288" s="116">
        <f>Bond_Historical!Q1289</f>
        <v>-3.0840687724619301E-3</v>
      </c>
    </row>
    <row r="1289" spans="2:2">
      <c r="B1289" s="116">
        <f>Bond_Historical!Q1290</f>
        <v>-6.9292535299547839E-4</v>
      </c>
    </row>
    <row r="1290" spans="2:2">
      <c r="B1290" s="116">
        <f>Bond_Historical!Q1291</f>
        <v>5.0538770546388907E-4</v>
      </c>
    </row>
    <row r="1291" spans="2:2">
      <c r="B1291" s="116">
        <f>Bond_Historical!Q1292</f>
        <v>-8.8731009165380174E-3</v>
      </c>
    </row>
    <row r="1292" spans="2:2">
      <c r="B1292" s="116">
        <f>Bond_Historical!Q1293</f>
        <v>3.8982366901146297E-3</v>
      </c>
    </row>
    <row r="1293" spans="2:2">
      <c r="B1293" s="116">
        <f>Bond_Historical!Q1294</f>
        <v>2.7232707389968575E-3</v>
      </c>
    </row>
    <row r="1294" spans="2:2">
      <c r="B1294" s="116">
        <f>Bond_Historical!Q1295</f>
        <v>-2.940990116741891E-3</v>
      </c>
    </row>
    <row r="1295" spans="2:2">
      <c r="B1295" s="116">
        <f>Bond_Historical!Q1296</f>
        <v>1.5450397935793988E-3</v>
      </c>
    </row>
    <row r="1296" spans="2:2">
      <c r="B1296" s="116">
        <f>Bond_Historical!Q1297</f>
        <v>-2.2069034662058258E-3</v>
      </c>
    </row>
    <row r="1297" spans="2:2">
      <c r="B1297" s="116">
        <f>Bond_Historical!Q1298</f>
        <v>5.9616989922895314E-4</v>
      </c>
    </row>
    <row r="1298" spans="2:2">
      <c r="B1298" s="116">
        <f>Bond_Historical!Q1299</f>
        <v>3.261487879888599E-3</v>
      </c>
    </row>
    <row r="1299" spans="2:2">
      <c r="B1299" s="116">
        <f>Bond_Historical!Q1300</f>
        <v>-2.2004058745118352E-3</v>
      </c>
    </row>
    <row r="1300" spans="2:2">
      <c r="B1300" s="116">
        <f>Bond_Historical!Q1301</f>
        <v>-1.4019527934556659E-3</v>
      </c>
    </row>
    <row r="1301" spans="2:2">
      <c r="B1301" s="116">
        <f>Bond_Historical!Q1302</f>
        <v>1.4732672174097921E-3</v>
      </c>
    </row>
    <row r="1302" spans="2:2">
      <c r="B1302" s="116">
        <f>Bond_Historical!Q1303</f>
        <v>1.4878160824710329E-3</v>
      </c>
    </row>
    <row r="1303" spans="2:2">
      <c r="B1303" s="116">
        <f>Bond_Historical!Q1304</f>
        <v>3.947071957130492E-3</v>
      </c>
    </row>
    <row r="1304" spans="2:2">
      <c r="B1304" s="116">
        <f>Bond_Historical!Q1305</f>
        <v>-1.993083123134978E-3</v>
      </c>
    </row>
    <row r="1305" spans="2:2">
      <c r="B1305" s="116">
        <f>Bond_Historical!Q1306</f>
        <v>4.9495251856034508E-3</v>
      </c>
    </row>
    <row r="1306" spans="2:2">
      <c r="B1306" s="116">
        <f>Bond_Historical!Q1307</f>
        <v>1.7265872234566344E-3</v>
      </c>
    </row>
    <row r="1307" spans="2:2">
      <c r="B1307" s="116">
        <f>Bond_Historical!Q1308</f>
        <v>1.7676783599382168E-3</v>
      </c>
    </row>
    <row r="1308" spans="2:2">
      <c r="B1308" s="116">
        <f>Bond_Historical!Q1309</f>
        <v>8.1857911755528695E-4</v>
      </c>
    </row>
    <row r="1309" spans="2:2">
      <c r="B1309" s="116">
        <f>Bond_Historical!Q1310</f>
        <v>-4.9267268233436467E-4</v>
      </c>
    </row>
    <row r="1310" spans="2:2">
      <c r="B1310" s="116">
        <f>Bond_Historical!Q1311</f>
        <v>-2.6560230361592804E-3</v>
      </c>
    </row>
    <row r="1311" spans="2:2">
      <c r="B1311" s="116">
        <f>Bond_Historical!Q1312</f>
        <v>-1.2484112584765397E-3</v>
      </c>
    </row>
    <row r="1312" spans="2:2">
      <c r="B1312" s="116">
        <f>Bond_Historical!Q1313</f>
        <v>-6.0486877906642048E-3</v>
      </c>
    </row>
    <row r="1313" spans="2:2">
      <c r="B1313" s="116">
        <f>Bond_Historical!Q1314</f>
        <v>-2.9261066039064772E-4</v>
      </c>
    </row>
    <row r="1314" spans="2:2">
      <c r="B1314" s="116">
        <f>Bond_Historical!Q1315</f>
        <v>-1.0689793339211438E-3</v>
      </c>
    </row>
    <row r="1315" spans="2:2">
      <c r="B1315" s="116">
        <f>Bond_Historical!Q1316</f>
        <v>2.269527891951644E-3</v>
      </c>
    </row>
    <row r="1316" spans="2:2">
      <c r="B1316" s="116">
        <f>Bond_Historical!Q1317</f>
        <v>1.6858935300844869E-3</v>
      </c>
    </row>
    <row r="1317" spans="2:2">
      <c r="B1317" s="116">
        <f>Bond_Historical!Q1318</f>
        <v>8.3857285219837436E-4</v>
      </c>
    </row>
    <row r="1318" spans="2:2">
      <c r="B1318" s="116">
        <f>Bond_Historical!Q1319</f>
        <v>3.2714649879645504E-3</v>
      </c>
    </row>
    <row r="1319" spans="2:2">
      <c r="B1319" s="116">
        <f>Bond_Historical!Q1320</f>
        <v>-2.6739715472221684E-3</v>
      </c>
    </row>
    <row r="1320" spans="2:2">
      <c r="B1320" s="116">
        <f>Bond_Historical!Q1321</f>
        <v>4.5149672085976138E-4</v>
      </c>
    </row>
    <row r="1321" spans="2:2" ht="15" thickBot="1">
      <c r="B1321" s="117">
        <f>Bond_Historical!Q1322</f>
        <v>0</v>
      </c>
    </row>
  </sheetData>
  <mergeCells count="2">
    <mergeCell ref="B2:J2"/>
    <mergeCell ref="L2:M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4C9E8-9B53-4CB0-8CC3-AEC8213E73A7}">
  <sheetPr>
    <tabColor theme="4" tint="-0.499984740745262"/>
  </sheetPr>
  <dimension ref="A1"/>
  <sheetViews>
    <sheetView workbookViewId="0">
      <selection activeCell="K8" sqref="K8"/>
    </sheetView>
  </sheetViews>
  <sheetFormatPr defaultColWidth="8.81640625" defaultRowHeight="14.5"/>
  <cols>
    <col min="1" max="16384" width="8.81640625" style="6"/>
  </cols>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93600-0A59-41B3-9146-AE75C62CEE44}">
  <dimension ref="B2:P1325"/>
  <sheetViews>
    <sheetView showGridLines="0" workbookViewId="0">
      <selection activeCell="B7" sqref="B7"/>
    </sheetView>
  </sheetViews>
  <sheetFormatPr defaultRowHeight="14.5"/>
  <cols>
    <col min="1" max="1" width="2.6328125" customWidth="1"/>
    <col min="2" max="2" width="9" bestFit="1" customWidth="1"/>
    <col min="3" max="3" width="11.1796875" bestFit="1" customWidth="1"/>
    <col min="4" max="4" width="9" bestFit="1" customWidth="1"/>
    <col min="9" max="9" width="2.6328125" customWidth="1"/>
    <col min="10" max="10" width="11.1796875" bestFit="1" customWidth="1"/>
    <col min="11" max="11" width="13.453125" bestFit="1" customWidth="1"/>
    <col min="12" max="12" width="9" bestFit="1" customWidth="1"/>
  </cols>
  <sheetData>
    <row r="2" spans="2:16">
      <c r="B2" s="151" t="s">
        <v>86</v>
      </c>
      <c r="C2" s="151"/>
      <c r="D2" s="151"/>
      <c r="E2" s="151"/>
      <c r="F2" s="151"/>
      <c r="G2" s="151"/>
      <c r="H2" s="151"/>
      <c r="I2" s="4"/>
      <c r="J2" s="151" t="s">
        <v>87</v>
      </c>
      <c r="K2" s="151"/>
      <c r="L2" s="151"/>
      <c r="M2" s="151"/>
      <c r="N2" s="151"/>
      <c r="O2" s="151"/>
      <c r="P2" s="151"/>
    </row>
    <row r="3" spans="2:16">
      <c r="B3" s="21" t="s">
        <v>88</v>
      </c>
      <c r="C3" s="21" t="s">
        <v>79</v>
      </c>
      <c r="D3" s="21" t="s">
        <v>7</v>
      </c>
      <c r="E3" s="21" t="s">
        <v>74</v>
      </c>
      <c r="F3" s="21" t="s">
        <v>84</v>
      </c>
      <c r="G3" s="21" t="s">
        <v>89</v>
      </c>
      <c r="H3" s="21" t="s">
        <v>90</v>
      </c>
      <c r="I3" s="4"/>
      <c r="J3" s="21" t="s">
        <v>79</v>
      </c>
      <c r="K3" s="21" t="s">
        <v>91</v>
      </c>
      <c r="L3" s="21" t="s">
        <v>7</v>
      </c>
      <c r="M3" s="21" t="s">
        <v>80</v>
      </c>
      <c r="N3" s="21" t="s">
        <v>84</v>
      </c>
      <c r="O3" s="21" t="s">
        <v>92</v>
      </c>
      <c r="P3" s="21" t="s">
        <v>90</v>
      </c>
    </row>
    <row r="4" spans="2:16">
      <c r="B4" s="97">
        <f>'Equity+Bond_Historical'!Y5</f>
        <v>1.7687885668616701E-2</v>
      </c>
      <c r="C4" s="26">
        <v>0.99</v>
      </c>
      <c r="D4" s="97">
        <f>AVERAGE(B4:B1321)</f>
        <v>8.1836943793631172E-5</v>
      </c>
      <c r="E4" s="4">
        <f>_xlfn.STDEV.S(B4:B1321)</f>
        <v>1.6394776563437279E-2</v>
      </c>
      <c r="F4" s="4">
        <f>-D4+E4*_xlfn.NORM.INV(C4,0,1)</f>
        <v>3.8058116659933285E-2</v>
      </c>
      <c r="G4" s="4">
        <f>F4*1000000</f>
        <v>38058.116659933286</v>
      </c>
      <c r="H4" s="66">
        <f>-D4+(E4*_xlfn.NORM.DIST(_xlfn.NORM.INV(C4,0,1),0,1,FALSE))/(1-C4)*'Distributional Approaches'!E4</f>
        <v>43695.591554428232</v>
      </c>
      <c r="I4" s="4"/>
      <c r="J4" s="26">
        <v>0.99</v>
      </c>
      <c r="K4" s="90">
        <f>(1/((KURT(B4:B1321)/6))+4)</f>
        <v>5.0630651940828546</v>
      </c>
      <c r="L4" s="97">
        <f>AVERAGE(B4:B1321)</f>
        <v>8.1836943793631172E-5</v>
      </c>
      <c r="M4" s="4">
        <f>_xlfn.STDEV.S(B4:B1321)</f>
        <v>1.6394776563437279E-2</v>
      </c>
      <c r="N4" s="4">
        <f>-L4+M4*SQRT((K4-2)/K4)*_xlfn.T.INV(J4,K4)</f>
        <v>4.2827607989379984E-2</v>
      </c>
      <c r="O4" s="4">
        <f>N4*1000000</f>
        <v>42827.607989379983</v>
      </c>
      <c r="P4" s="4">
        <f>-L4+(M4*SQRT((K4-2)/K4)*(_xlfn.T.INV(J4,K4)+_xlfn.T.DIST(_xlfn.T.INV(J4,K4)/J4,K4,FALSE)))*'Distributional Approaches'!E4</f>
        <v>43042.863950973726</v>
      </c>
    </row>
    <row r="5" spans="2:16">
      <c r="B5" s="4">
        <f>'Equity+Bond_Historical'!Y6</f>
        <v>-6.2591431830331503E-3</v>
      </c>
      <c r="C5" s="4"/>
      <c r="D5" s="4"/>
      <c r="E5" s="4"/>
      <c r="F5" s="4"/>
      <c r="G5" s="4"/>
      <c r="H5" s="4"/>
      <c r="I5" s="4"/>
      <c r="J5" s="4"/>
      <c r="K5" s="4"/>
      <c r="L5" s="4"/>
      <c r="M5" s="4"/>
      <c r="N5" s="4"/>
      <c r="O5" s="4"/>
    </row>
    <row r="6" spans="2:16">
      <c r="B6" s="4">
        <f>'Equity+Bond_Historical'!Y7</f>
        <v>5.884531016483889E-3</v>
      </c>
      <c r="C6" s="4"/>
      <c r="D6" s="4"/>
      <c r="E6" s="4"/>
      <c r="F6" s="4"/>
      <c r="G6" s="4"/>
      <c r="H6" s="4"/>
      <c r="I6" s="4"/>
      <c r="J6" s="4"/>
      <c r="K6" s="4"/>
      <c r="L6" s="4"/>
      <c r="M6" s="4"/>
      <c r="N6" s="4"/>
      <c r="O6" s="4"/>
    </row>
    <row r="7" spans="2:16">
      <c r="B7" s="4">
        <f>'Equity+Bond_Historical'!Y8</f>
        <v>5.9754296492721729E-4</v>
      </c>
      <c r="C7" s="4"/>
      <c r="D7" s="4"/>
      <c r="E7" s="4"/>
      <c r="F7" s="4"/>
      <c r="G7" s="4"/>
      <c r="H7" s="4"/>
      <c r="I7" s="4"/>
      <c r="J7" s="4"/>
      <c r="K7" s="4"/>
      <c r="L7" s="4"/>
      <c r="M7" s="4"/>
      <c r="N7" s="4"/>
      <c r="O7" s="4"/>
    </row>
    <row r="8" spans="2:16">
      <c r="B8" s="4">
        <f>'Equity+Bond_Historical'!Y9</f>
        <v>3.6679010284516827E-3</v>
      </c>
      <c r="C8" s="4"/>
      <c r="D8" s="4"/>
      <c r="E8" s="4"/>
      <c r="F8" s="4"/>
      <c r="G8" s="4"/>
      <c r="H8" s="4"/>
      <c r="I8" s="4"/>
      <c r="J8" s="4"/>
      <c r="K8" s="4"/>
      <c r="L8" s="4"/>
      <c r="M8" s="4"/>
      <c r="N8" s="4"/>
      <c r="O8" s="4"/>
    </row>
    <row r="9" spans="2:16">
      <c r="B9" s="4">
        <f>'Equity+Bond_Historical'!Y10</f>
        <v>9.3785954841730922E-3</v>
      </c>
      <c r="C9" s="4"/>
      <c r="D9" s="4"/>
      <c r="E9" s="4"/>
      <c r="F9" s="4"/>
      <c r="G9" s="4"/>
      <c r="H9" s="4"/>
      <c r="I9" s="4"/>
      <c r="J9" s="4"/>
      <c r="K9" s="4"/>
      <c r="L9" s="4"/>
      <c r="M9" s="4"/>
      <c r="N9" s="4"/>
      <c r="O9" s="4"/>
    </row>
    <row r="10" spans="2:16">
      <c r="B10" s="4">
        <f>'Equity+Bond_Historical'!Y11</f>
        <v>-1.0610615851258345E-2</v>
      </c>
      <c r="C10" s="4"/>
      <c r="D10" s="4"/>
      <c r="E10" s="4"/>
      <c r="F10" s="4"/>
      <c r="G10" s="4"/>
      <c r="H10" s="4"/>
      <c r="I10" s="4"/>
      <c r="J10" s="4"/>
      <c r="K10" s="4"/>
      <c r="L10" s="4"/>
      <c r="M10" s="4"/>
      <c r="N10" s="4"/>
      <c r="O10" s="4"/>
    </row>
    <row r="11" spans="2:16">
      <c r="B11" s="4">
        <f>'Equity+Bond_Historical'!Y12</f>
        <v>-4.0579144513550481E-3</v>
      </c>
      <c r="C11" s="4"/>
      <c r="D11" s="4"/>
      <c r="E11" s="4"/>
      <c r="F11" s="4"/>
      <c r="G11" s="4"/>
      <c r="H11" s="4"/>
      <c r="I11" s="4"/>
      <c r="J11" s="4"/>
      <c r="K11" s="4"/>
      <c r="L11" s="4"/>
      <c r="M11" s="4"/>
      <c r="N11" s="4"/>
      <c r="O11" s="4"/>
    </row>
    <row r="12" spans="2:16">
      <c r="B12" s="4">
        <f>'Equity+Bond_Historical'!Y13</f>
        <v>9.7504963854375803E-3</v>
      </c>
      <c r="C12" s="4"/>
      <c r="D12" s="4"/>
      <c r="E12" s="4"/>
      <c r="F12" s="4"/>
      <c r="G12" s="4"/>
      <c r="H12" s="4"/>
      <c r="I12" s="4"/>
      <c r="J12" s="4"/>
      <c r="K12" s="4"/>
      <c r="L12" s="4"/>
      <c r="M12" s="4"/>
      <c r="N12" s="4"/>
      <c r="O12" s="4"/>
    </row>
    <row r="13" spans="2:16">
      <c r="B13" s="4">
        <f>'Equity+Bond_Historical'!Y14</f>
        <v>2.4623238193425979E-3</v>
      </c>
      <c r="C13" s="4"/>
      <c r="D13" s="4"/>
      <c r="E13" s="4"/>
      <c r="F13" s="4"/>
      <c r="G13" s="4"/>
      <c r="H13" s="4"/>
      <c r="I13" s="4"/>
      <c r="J13" s="4"/>
      <c r="K13" s="4"/>
      <c r="L13" s="4"/>
      <c r="M13" s="4"/>
      <c r="N13" s="4"/>
      <c r="O13" s="4"/>
    </row>
    <row r="14" spans="2:16">
      <c r="B14" s="4">
        <f>'Equity+Bond_Historical'!Y15</f>
        <v>1.0322497188198379E-2</v>
      </c>
      <c r="C14" s="4"/>
      <c r="D14" s="4"/>
      <c r="E14" s="4"/>
      <c r="F14" s="4"/>
      <c r="G14" s="4"/>
      <c r="H14" s="4"/>
      <c r="I14" s="4"/>
      <c r="J14" s="4"/>
      <c r="K14" s="4"/>
      <c r="L14" s="4"/>
      <c r="M14" s="4"/>
      <c r="N14" s="4"/>
      <c r="O14" s="4"/>
    </row>
    <row r="15" spans="2:16">
      <c r="B15" s="4">
        <f>'Equity+Bond_Historical'!Y16</f>
        <v>5.4415711915613788E-3</v>
      </c>
      <c r="C15" s="4"/>
      <c r="D15" s="4"/>
      <c r="E15" s="4"/>
      <c r="F15" s="4"/>
      <c r="G15" s="4"/>
      <c r="H15" s="4"/>
      <c r="I15" s="4"/>
      <c r="J15" s="4"/>
      <c r="K15" s="4"/>
      <c r="L15" s="4"/>
      <c r="M15" s="4"/>
      <c r="N15" s="4"/>
      <c r="O15" s="4"/>
    </row>
    <row r="16" spans="2:16">
      <c r="B16" s="4">
        <f>'Equity+Bond_Historical'!Y17</f>
        <v>1.6716240789326979E-3</v>
      </c>
      <c r="C16" s="4"/>
      <c r="D16" s="4"/>
      <c r="E16" s="4"/>
      <c r="F16" s="4"/>
      <c r="G16" s="4"/>
      <c r="H16" s="4"/>
      <c r="I16" s="4"/>
      <c r="J16" s="4"/>
      <c r="K16" s="4"/>
      <c r="L16" s="4"/>
      <c r="M16" s="4"/>
      <c r="N16" s="4"/>
      <c r="O16" s="4"/>
    </row>
    <row r="17" spans="2:15">
      <c r="B17" s="4">
        <f>'Equity+Bond_Historical'!Y18</f>
        <v>-3.1691746506488628E-3</v>
      </c>
      <c r="C17" s="4"/>
      <c r="D17" s="4"/>
      <c r="E17" s="4"/>
      <c r="F17" s="4"/>
      <c r="G17" s="4"/>
      <c r="H17" s="4"/>
      <c r="I17" s="4"/>
      <c r="J17" s="4"/>
      <c r="K17" s="4"/>
      <c r="L17" s="4"/>
      <c r="M17" s="4"/>
      <c r="N17" s="4"/>
      <c r="O17" s="4"/>
    </row>
    <row r="18" spans="2:15">
      <c r="B18" s="4">
        <f>'Equity+Bond_Historical'!Y19</f>
        <v>2.6726175552255552E-3</v>
      </c>
      <c r="C18" s="4"/>
      <c r="D18" s="4"/>
      <c r="E18" s="4"/>
      <c r="F18" s="4"/>
      <c r="G18" s="4"/>
      <c r="H18" s="4"/>
      <c r="I18" s="4"/>
      <c r="J18" s="4"/>
      <c r="K18" s="4"/>
      <c r="L18" s="4"/>
      <c r="M18" s="4"/>
      <c r="N18" s="4"/>
      <c r="O18" s="4"/>
    </row>
    <row r="19" spans="2:15">
      <c r="B19" s="4">
        <f>'Equity+Bond_Historical'!Y20</f>
        <v>2.7596660124813309E-4</v>
      </c>
      <c r="C19" s="4"/>
      <c r="D19" s="4"/>
      <c r="E19" s="4"/>
      <c r="F19" s="4"/>
      <c r="G19" s="4"/>
      <c r="H19" s="4"/>
      <c r="I19" s="4"/>
      <c r="J19" s="4"/>
      <c r="K19" s="4"/>
      <c r="L19" s="4"/>
      <c r="M19" s="4"/>
      <c r="N19" s="4"/>
      <c r="O19" s="4"/>
    </row>
    <row r="20" spans="2:15">
      <c r="B20" s="4">
        <f>'Equity+Bond_Historical'!Y21</f>
        <v>1.1867357763394076E-2</v>
      </c>
      <c r="C20" s="4"/>
      <c r="D20" s="4"/>
      <c r="E20" s="4"/>
      <c r="F20" s="4"/>
      <c r="G20" s="4"/>
      <c r="H20" s="4"/>
      <c r="I20" s="4"/>
      <c r="J20" s="4"/>
      <c r="K20" s="4"/>
      <c r="L20" s="4"/>
      <c r="M20" s="4"/>
      <c r="N20" s="4"/>
      <c r="O20" s="4"/>
    </row>
    <row r="21" spans="2:15">
      <c r="B21" s="4">
        <f>'Equity+Bond_Historical'!Y22</f>
        <v>1.9231852948275577E-2</v>
      </c>
      <c r="C21" s="4"/>
      <c r="D21" s="4"/>
      <c r="E21" s="4"/>
      <c r="F21" s="4"/>
      <c r="G21" s="4"/>
      <c r="H21" s="4"/>
      <c r="I21" s="4"/>
      <c r="J21" s="4"/>
      <c r="K21" s="4"/>
      <c r="L21" s="4"/>
      <c r="M21" s="4"/>
      <c r="N21" s="4"/>
      <c r="O21" s="4"/>
    </row>
    <row r="22" spans="2:15">
      <c r="B22" s="4">
        <f>'Equity+Bond_Historical'!Y23</f>
        <v>-7.3020645976424794E-3</v>
      </c>
      <c r="C22" s="4"/>
      <c r="D22" s="4"/>
      <c r="E22" s="4"/>
      <c r="F22" s="4"/>
      <c r="G22" s="4"/>
      <c r="H22" s="4"/>
      <c r="I22" s="4"/>
      <c r="J22" s="4"/>
      <c r="K22" s="4"/>
      <c r="L22" s="4"/>
      <c r="M22" s="4"/>
      <c r="N22" s="4"/>
      <c r="O22" s="4"/>
    </row>
    <row r="23" spans="2:15">
      <c r="B23" s="4">
        <f>'Equity+Bond_Historical'!Y24</f>
        <v>5.8557228565269785E-3</v>
      </c>
      <c r="C23" s="4"/>
      <c r="D23" s="4"/>
      <c r="E23" s="4"/>
      <c r="F23" s="4"/>
      <c r="G23" s="4"/>
      <c r="H23" s="4"/>
      <c r="I23" s="4"/>
      <c r="J23" s="4"/>
      <c r="K23" s="4"/>
      <c r="L23" s="4"/>
      <c r="M23" s="4"/>
      <c r="N23" s="4"/>
      <c r="O23" s="4"/>
    </row>
    <row r="24" spans="2:15">
      <c r="B24" s="4">
        <f>'Equity+Bond_Historical'!Y25</f>
        <v>-3.2802377228391896E-2</v>
      </c>
      <c r="C24" s="4"/>
      <c r="D24" s="4"/>
      <c r="E24" s="4"/>
      <c r="F24" s="4"/>
      <c r="G24" s="4"/>
      <c r="H24" s="4"/>
      <c r="I24" s="4"/>
      <c r="J24" s="4"/>
      <c r="K24" s="4"/>
      <c r="L24" s="4"/>
      <c r="M24" s="4"/>
      <c r="N24" s="4"/>
      <c r="O24" s="4"/>
    </row>
    <row r="25" spans="2:15">
      <c r="B25" s="4">
        <f>'Equity+Bond_Historical'!Y26</f>
        <v>-4.0883307973657804E-3</v>
      </c>
      <c r="C25" s="4"/>
      <c r="D25" s="4"/>
      <c r="E25" s="4"/>
      <c r="F25" s="4"/>
      <c r="G25" s="4"/>
      <c r="H25" s="4"/>
      <c r="I25" s="4"/>
      <c r="J25" s="4"/>
      <c r="K25" s="4"/>
      <c r="L25" s="4"/>
      <c r="M25" s="4"/>
      <c r="N25" s="4"/>
      <c r="O25" s="4"/>
    </row>
    <row r="26" spans="2:15">
      <c r="B26" s="4">
        <f>'Equity+Bond_Historical'!Y27</f>
        <v>-9.6523839552540864E-3</v>
      </c>
      <c r="C26" s="4"/>
      <c r="D26" s="4"/>
      <c r="E26" s="4"/>
      <c r="F26" s="4"/>
      <c r="G26" s="4"/>
      <c r="H26" s="4"/>
      <c r="I26" s="4"/>
      <c r="J26" s="4"/>
      <c r="K26" s="4"/>
      <c r="L26" s="4"/>
      <c r="M26" s="4"/>
      <c r="N26" s="4"/>
      <c r="O26" s="4"/>
    </row>
    <row r="27" spans="2:15">
      <c r="B27" s="4">
        <f>'Equity+Bond_Historical'!Y28</f>
        <v>1.0321669772910895E-2</v>
      </c>
      <c r="C27" s="4"/>
      <c r="D27" s="4"/>
      <c r="E27" s="4"/>
      <c r="F27" s="4"/>
      <c r="G27" s="4"/>
      <c r="H27" s="4"/>
      <c r="I27" s="4"/>
      <c r="J27" s="4"/>
      <c r="K27" s="4"/>
      <c r="L27" s="4"/>
      <c r="M27" s="4"/>
      <c r="N27" s="4"/>
      <c r="O27" s="4"/>
    </row>
    <row r="28" spans="2:15">
      <c r="B28" s="4">
        <f>'Equity+Bond_Historical'!Y29</f>
        <v>-9.8321528914070769E-3</v>
      </c>
      <c r="C28" s="4"/>
      <c r="D28" s="4"/>
      <c r="E28" s="4"/>
      <c r="F28" s="4"/>
      <c r="G28" s="4"/>
      <c r="H28" s="4"/>
      <c r="I28" s="4"/>
      <c r="J28" s="4"/>
      <c r="K28" s="4"/>
      <c r="L28" s="4"/>
      <c r="M28" s="4"/>
      <c r="N28" s="4"/>
      <c r="O28" s="4"/>
    </row>
    <row r="29" spans="2:15">
      <c r="B29" s="4">
        <f>'Equity+Bond_Historical'!Y30</f>
        <v>-4.2818282967677611E-3</v>
      </c>
      <c r="C29" s="4"/>
      <c r="D29" s="4"/>
      <c r="E29" s="4"/>
      <c r="F29" s="4"/>
      <c r="G29" s="4"/>
      <c r="H29" s="4"/>
      <c r="I29" s="4"/>
      <c r="J29" s="4"/>
      <c r="K29" s="4"/>
      <c r="L29" s="4"/>
      <c r="M29" s="4"/>
      <c r="N29" s="4"/>
      <c r="O29" s="4"/>
    </row>
    <row r="30" spans="2:15">
      <c r="B30" s="4">
        <f>'Equity+Bond_Historical'!Y31</f>
        <v>-8.3014102763433427E-3</v>
      </c>
      <c r="C30" s="4"/>
      <c r="D30" s="4"/>
      <c r="E30" s="4"/>
      <c r="F30" s="4"/>
      <c r="G30" s="4"/>
      <c r="H30" s="4"/>
      <c r="I30" s="4"/>
      <c r="J30" s="4"/>
      <c r="K30" s="4"/>
      <c r="L30" s="4"/>
      <c r="M30" s="4"/>
      <c r="N30" s="4"/>
      <c r="O30" s="4"/>
    </row>
    <row r="31" spans="2:15">
      <c r="B31" s="4">
        <f>'Equity+Bond_Historical'!Y32</f>
        <v>6.3164670676956244E-3</v>
      </c>
      <c r="C31" s="4"/>
      <c r="D31" s="4"/>
      <c r="E31" s="4"/>
      <c r="F31" s="4"/>
      <c r="G31" s="4"/>
      <c r="H31" s="4"/>
      <c r="I31" s="4"/>
      <c r="J31" s="4"/>
      <c r="K31" s="4"/>
      <c r="L31" s="4"/>
      <c r="M31" s="4"/>
      <c r="N31" s="4"/>
      <c r="O31" s="4"/>
    </row>
    <row r="32" spans="2:15">
      <c r="B32" s="4">
        <f>'Equity+Bond_Historical'!Y33</f>
        <v>4.1989367493357787E-3</v>
      </c>
      <c r="C32" s="4"/>
      <c r="D32" s="4"/>
      <c r="E32" s="4"/>
      <c r="F32" s="4"/>
      <c r="G32" s="4"/>
      <c r="H32" s="4"/>
      <c r="I32" s="4"/>
      <c r="J32" s="4"/>
      <c r="K32" s="4"/>
      <c r="L32" s="4"/>
      <c r="M32" s="4"/>
      <c r="N32" s="4"/>
      <c r="O32" s="4"/>
    </row>
    <row r="33" spans="2:15">
      <c r="B33" s="4">
        <f>'Equity+Bond_Historical'!Y34</f>
        <v>1.2882828800814919E-2</v>
      </c>
      <c r="C33" s="4"/>
      <c r="D33" s="4"/>
      <c r="E33" s="4"/>
      <c r="F33" s="4"/>
      <c r="G33" s="4"/>
      <c r="H33" s="4"/>
      <c r="I33" s="4"/>
      <c r="J33" s="4"/>
      <c r="K33" s="4"/>
      <c r="L33" s="4"/>
      <c r="M33" s="4"/>
      <c r="N33" s="4"/>
      <c r="O33" s="4"/>
    </row>
    <row r="34" spans="2:15">
      <c r="B34" s="4">
        <f>'Equity+Bond_Historical'!Y35</f>
        <v>1.5825166301087421E-3</v>
      </c>
      <c r="C34" s="4"/>
      <c r="D34" s="4"/>
      <c r="E34" s="4"/>
      <c r="F34" s="4"/>
      <c r="G34" s="4"/>
      <c r="H34" s="4"/>
      <c r="I34" s="4"/>
      <c r="J34" s="4"/>
      <c r="K34" s="4"/>
      <c r="L34" s="4"/>
      <c r="M34" s="4"/>
      <c r="N34" s="4"/>
      <c r="O34" s="4"/>
    </row>
    <row r="35" spans="2:15">
      <c r="B35" s="4">
        <f>'Equity+Bond_Historical'!Y36</f>
        <v>3.9402856537863393E-2</v>
      </c>
      <c r="C35" s="4"/>
      <c r="D35" s="4"/>
      <c r="E35" s="4"/>
      <c r="F35" s="4"/>
      <c r="G35" s="4"/>
      <c r="H35" s="4"/>
      <c r="I35" s="4"/>
      <c r="J35" s="4"/>
      <c r="K35" s="4"/>
      <c r="L35" s="4"/>
      <c r="M35" s="4"/>
      <c r="N35" s="4"/>
      <c r="O35" s="4"/>
    </row>
    <row r="36" spans="2:15">
      <c r="B36" s="4">
        <f>'Equity+Bond_Historical'!Y37</f>
        <v>5.2059792462386852E-3</v>
      </c>
      <c r="C36" s="4"/>
      <c r="D36" s="4"/>
      <c r="E36" s="4"/>
      <c r="F36" s="4"/>
      <c r="G36" s="4"/>
      <c r="H36" s="4"/>
      <c r="I36" s="4"/>
      <c r="J36" s="4"/>
      <c r="K36" s="4"/>
      <c r="L36" s="4"/>
      <c r="M36" s="4"/>
      <c r="N36" s="4"/>
      <c r="O36" s="4"/>
    </row>
    <row r="37" spans="2:15">
      <c r="B37" s="4">
        <f>'Equity+Bond_Historical'!Y38</f>
        <v>1.6406027789585172E-3</v>
      </c>
      <c r="C37" s="4"/>
      <c r="D37" s="4"/>
      <c r="E37" s="4"/>
      <c r="F37" s="4"/>
      <c r="G37" s="4"/>
      <c r="H37" s="4"/>
      <c r="I37" s="4"/>
      <c r="J37" s="4"/>
      <c r="K37" s="4"/>
      <c r="L37" s="4"/>
      <c r="M37" s="4"/>
      <c r="N37" s="4"/>
      <c r="O37" s="4"/>
    </row>
    <row r="38" spans="2:15">
      <c r="B38" s="4">
        <f>'Equity+Bond_Historical'!Y39</f>
        <v>-2.1608261902248151E-2</v>
      </c>
      <c r="C38" s="4"/>
      <c r="D38" s="4"/>
      <c r="E38" s="4"/>
      <c r="F38" s="4"/>
      <c r="G38" s="4"/>
      <c r="H38" s="4"/>
      <c r="I38" s="4"/>
      <c r="J38" s="4"/>
      <c r="K38" s="4"/>
      <c r="L38" s="4"/>
      <c r="M38" s="4"/>
      <c r="N38" s="4"/>
      <c r="O38" s="4"/>
    </row>
    <row r="39" spans="2:15">
      <c r="B39" s="4">
        <f>'Equity+Bond_Historical'!Y40</f>
        <v>-7.1073158341330078E-3</v>
      </c>
      <c r="C39" s="4"/>
      <c r="D39" s="4"/>
      <c r="E39" s="4"/>
      <c r="F39" s="4"/>
      <c r="G39" s="4"/>
      <c r="H39" s="4"/>
      <c r="I39" s="4"/>
      <c r="J39" s="4"/>
      <c r="K39" s="4"/>
      <c r="L39" s="4"/>
      <c r="M39" s="4"/>
      <c r="N39" s="4"/>
      <c r="O39" s="4"/>
    </row>
    <row r="40" spans="2:15">
      <c r="B40" s="4">
        <f>'Equity+Bond_Historical'!Y41</f>
        <v>9.7713550846040033E-3</v>
      </c>
      <c r="C40" s="4"/>
      <c r="D40" s="4"/>
      <c r="E40" s="4"/>
      <c r="F40" s="4"/>
      <c r="G40" s="4"/>
      <c r="H40" s="4"/>
      <c r="I40" s="4"/>
      <c r="J40" s="4"/>
      <c r="K40" s="4"/>
      <c r="L40" s="4"/>
      <c r="M40" s="4"/>
      <c r="N40" s="4"/>
      <c r="O40" s="4"/>
    </row>
    <row r="41" spans="2:15">
      <c r="B41" s="4">
        <f>'Equity+Bond_Historical'!Y42</f>
        <v>-1.7633815598176853E-3</v>
      </c>
      <c r="C41" s="4"/>
      <c r="D41" s="4"/>
      <c r="E41" s="4"/>
      <c r="F41" s="4"/>
      <c r="G41" s="4"/>
      <c r="H41" s="4"/>
      <c r="I41" s="4"/>
      <c r="J41" s="4"/>
      <c r="K41" s="4"/>
      <c r="L41" s="4"/>
      <c r="M41" s="4"/>
      <c r="N41" s="4"/>
      <c r="O41" s="4"/>
    </row>
    <row r="42" spans="2:15">
      <c r="B42" s="4">
        <f>'Equity+Bond_Historical'!Y43</f>
        <v>4.996717869998116E-4</v>
      </c>
      <c r="C42" s="4"/>
      <c r="D42" s="4"/>
      <c r="E42" s="4"/>
      <c r="F42" s="4"/>
      <c r="G42" s="4"/>
      <c r="H42" s="4"/>
      <c r="I42" s="4"/>
      <c r="J42" s="4"/>
      <c r="K42" s="4"/>
      <c r="L42" s="4"/>
      <c r="M42" s="4"/>
      <c r="N42" s="4"/>
      <c r="O42" s="4"/>
    </row>
    <row r="43" spans="2:15">
      <c r="B43" s="4">
        <f>'Equity+Bond_Historical'!Y44</f>
        <v>-9.6420036855670178E-3</v>
      </c>
      <c r="C43" s="4"/>
      <c r="D43" s="4"/>
      <c r="E43" s="4"/>
      <c r="F43" s="4"/>
      <c r="G43" s="4"/>
      <c r="H43" s="4"/>
      <c r="I43" s="4"/>
      <c r="J43" s="4"/>
      <c r="K43" s="4"/>
      <c r="L43" s="4"/>
      <c r="M43" s="4"/>
      <c r="N43" s="4"/>
      <c r="O43" s="4"/>
    </row>
    <row r="44" spans="2:15">
      <c r="B44" s="4">
        <f>'Equity+Bond_Historical'!Y45</f>
        <v>1.3763245636439476E-2</v>
      </c>
      <c r="C44" s="4"/>
      <c r="D44" s="4"/>
      <c r="E44" s="4"/>
      <c r="F44" s="4"/>
      <c r="G44" s="4"/>
      <c r="H44" s="4"/>
      <c r="I44" s="4"/>
      <c r="J44" s="4"/>
      <c r="K44" s="4"/>
      <c r="L44" s="4"/>
      <c r="M44" s="4"/>
      <c r="N44" s="4"/>
      <c r="O44" s="4"/>
    </row>
    <row r="45" spans="2:15">
      <c r="B45" s="4">
        <f>'Equity+Bond_Historical'!Y46</f>
        <v>1.8861594141119779E-3</v>
      </c>
      <c r="C45" s="4"/>
      <c r="D45" s="4"/>
      <c r="E45" s="4"/>
      <c r="F45" s="4"/>
      <c r="G45" s="4"/>
      <c r="H45" s="4"/>
      <c r="I45" s="4"/>
      <c r="J45" s="4"/>
      <c r="K45" s="4"/>
      <c r="L45" s="4"/>
      <c r="M45" s="4"/>
      <c r="N45" s="4"/>
      <c r="O45" s="4"/>
    </row>
    <row r="46" spans="2:15">
      <c r="B46" s="4">
        <f>'Equity+Bond_Historical'!Y47</f>
        <v>8.3239983517093778E-3</v>
      </c>
      <c r="C46" s="4"/>
      <c r="D46" s="4"/>
      <c r="E46" s="4"/>
      <c r="F46" s="4"/>
      <c r="G46" s="4"/>
      <c r="H46" s="4"/>
      <c r="I46" s="4"/>
      <c r="J46" s="4"/>
      <c r="K46" s="4"/>
      <c r="L46" s="4"/>
      <c r="M46" s="4"/>
      <c r="N46" s="4"/>
      <c r="O46" s="4"/>
    </row>
    <row r="47" spans="2:15">
      <c r="B47" s="4">
        <f>'Equity+Bond_Historical'!Y48</f>
        <v>1.4486003035477797E-2</v>
      </c>
      <c r="C47" s="4"/>
      <c r="D47" s="4"/>
      <c r="E47" s="4"/>
      <c r="F47" s="4"/>
      <c r="G47" s="4"/>
      <c r="H47" s="4"/>
      <c r="I47" s="4"/>
      <c r="J47" s="4"/>
      <c r="K47" s="4"/>
      <c r="L47" s="4"/>
      <c r="M47" s="4"/>
      <c r="N47" s="4"/>
      <c r="O47" s="4"/>
    </row>
    <row r="48" spans="2:15">
      <c r="B48" s="4">
        <f>'Equity+Bond_Historical'!Y49</f>
        <v>8.5558109858430847E-6</v>
      </c>
      <c r="C48" s="4"/>
      <c r="D48" s="4"/>
      <c r="E48" s="4"/>
      <c r="F48" s="4"/>
      <c r="G48" s="4"/>
      <c r="H48" s="4"/>
      <c r="I48" s="4"/>
      <c r="J48" s="4"/>
      <c r="K48" s="4"/>
      <c r="L48" s="4"/>
      <c r="M48" s="4"/>
      <c r="N48" s="4"/>
      <c r="O48" s="4"/>
    </row>
    <row r="49" spans="2:15">
      <c r="B49" s="4">
        <f>'Equity+Bond_Historical'!Y50</f>
        <v>-9.0097340085883576E-3</v>
      </c>
      <c r="C49" s="4"/>
      <c r="D49" s="4"/>
      <c r="E49" s="4"/>
      <c r="F49" s="4"/>
      <c r="G49" s="4"/>
      <c r="H49" s="4"/>
      <c r="I49" s="4"/>
      <c r="J49" s="4"/>
      <c r="K49" s="4"/>
      <c r="L49" s="4"/>
      <c r="M49" s="4"/>
      <c r="N49" s="4"/>
      <c r="O49" s="4"/>
    </row>
    <row r="50" spans="2:15">
      <c r="B50" s="4">
        <f>'Equity+Bond_Historical'!Y51</f>
        <v>2.0836014441393685E-2</v>
      </c>
      <c r="C50" s="4"/>
      <c r="D50" s="4"/>
      <c r="E50" s="4"/>
      <c r="F50" s="4"/>
      <c r="G50" s="4"/>
      <c r="H50" s="4"/>
      <c r="I50" s="4"/>
      <c r="J50" s="4"/>
      <c r="K50" s="4"/>
      <c r="L50" s="4"/>
      <c r="M50" s="4"/>
      <c r="N50" s="4"/>
      <c r="O50" s="4"/>
    </row>
    <row r="51" spans="2:15">
      <c r="B51" s="4">
        <f>'Equity+Bond_Historical'!Y52</f>
        <v>5.6755520001731622E-3</v>
      </c>
      <c r="C51" s="4"/>
      <c r="D51" s="4"/>
      <c r="E51" s="4"/>
      <c r="F51" s="4"/>
      <c r="G51" s="4"/>
      <c r="H51" s="4"/>
      <c r="I51" s="4"/>
      <c r="J51" s="4"/>
      <c r="K51" s="4"/>
      <c r="L51" s="4"/>
      <c r="M51" s="4"/>
      <c r="N51" s="4"/>
      <c r="O51" s="4"/>
    </row>
    <row r="52" spans="2:15">
      <c r="B52" s="4">
        <f>'Equity+Bond_Historical'!Y53</f>
        <v>5.0358152841270569E-3</v>
      </c>
      <c r="C52" s="4"/>
      <c r="D52" s="4"/>
      <c r="E52" s="4"/>
      <c r="F52" s="4"/>
      <c r="G52" s="4"/>
      <c r="H52" s="4"/>
      <c r="I52" s="4"/>
      <c r="J52" s="4"/>
      <c r="K52" s="4"/>
      <c r="L52" s="4"/>
      <c r="M52" s="4"/>
      <c r="N52" s="4"/>
      <c r="O52" s="4"/>
    </row>
    <row r="53" spans="2:15">
      <c r="B53" s="4">
        <f>'Equity+Bond_Historical'!Y54</f>
        <v>-3.0543782869381923E-3</v>
      </c>
      <c r="C53" s="4"/>
      <c r="D53" s="4"/>
      <c r="E53" s="4"/>
      <c r="F53" s="4"/>
      <c r="G53" s="4"/>
      <c r="H53" s="4"/>
      <c r="I53" s="4"/>
      <c r="J53" s="4"/>
      <c r="K53" s="4"/>
      <c r="L53" s="4"/>
      <c r="M53" s="4"/>
      <c r="N53" s="4"/>
      <c r="O53" s="4"/>
    </row>
    <row r="54" spans="2:15">
      <c r="B54" s="4">
        <f>'Equity+Bond_Historical'!Y55</f>
        <v>1.6428022268244922E-3</v>
      </c>
      <c r="C54" s="4"/>
      <c r="D54" s="4"/>
      <c r="E54" s="4"/>
      <c r="F54" s="4"/>
      <c r="G54" s="4"/>
      <c r="H54" s="4"/>
      <c r="I54" s="4"/>
      <c r="J54" s="4"/>
      <c r="K54" s="4"/>
      <c r="L54" s="4"/>
      <c r="M54" s="4"/>
      <c r="N54" s="4"/>
      <c r="O54" s="4"/>
    </row>
    <row r="55" spans="2:15">
      <c r="B55" s="4">
        <f>'Equity+Bond_Historical'!Y56</f>
        <v>-1.2458290107452386E-3</v>
      </c>
      <c r="C55" s="4"/>
      <c r="D55" s="4"/>
      <c r="E55" s="4"/>
      <c r="F55" s="4"/>
      <c r="G55" s="4"/>
      <c r="H55" s="4"/>
      <c r="I55" s="4"/>
      <c r="J55" s="4"/>
      <c r="K55" s="4"/>
      <c r="L55" s="4"/>
      <c r="M55" s="4"/>
      <c r="N55" s="4"/>
      <c r="O55" s="4"/>
    </row>
    <row r="56" spans="2:15">
      <c r="B56" s="4">
        <f>'Equity+Bond_Historical'!Y57</f>
        <v>-8.8800781209185699E-4</v>
      </c>
      <c r="C56" s="4"/>
      <c r="D56" s="4"/>
      <c r="E56" s="4"/>
      <c r="F56" s="4"/>
      <c r="G56" s="4"/>
      <c r="H56" s="4"/>
      <c r="I56" s="4"/>
      <c r="J56" s="4"/>
      <c r="K56" s="4"/>
      <c r="L56" s="4"/>
      <c r="M56" s="4"/>
      <c r="N56" s="4"/>
      <c r="O56" s="4"/>
    </row>
    <row r="57" spans="2:15">
      <c r="B57" s="4">
        <f>'Equity+Bond_Historical'!Y58</f>
        <v>2.6587159983797017E-3</v>
      </c>
      <c r="C57" s="4"/>
      <c r="D57" s="4"/>
      <c r="E57" s="4"/>
      <c r="F57" s="4"/>
      <c r="G57" s="4"/>
      <c r="H57" s="4"/>
      <c r="I57" s="4"/>
      <c r="J57" s="4"/>
      <c r="K57" s="4"/>
      <c r="L57" s="4"/>
      <c r="M57" s="4"/>
      <c r="N57" s="4"/>
      <c r="O57" s="4"/>
    </row>
    <row r="58" spans="2:15">
      <c r="B58" s="4">
        <f>'Equity+Bond_Historical'!Y59</f>
        <v>1.0300693991666108E-2</v>
      </c>
      <c r="C58" s="4"/>
      <c r="D58" s="4"/>
      <c r="E58" s="4"/>
      <c r="F58" s="4"/>
      <c r="G58" s="4"/>
      <c r="H58" s="4"/>
      <c r="I58" s="4"/>
      <c r="J58" s="4"/>
      <c r="K58" s="4"/>
      <c r="L58" s="4"/>
      <c r="M58" s="4"/>
      <c r="N58" s="4"/>
      <c r="O58" s="4"/>
    </row>
    <row r="59" spans="2:15">
      <c r="B59" s="4">
        <f>'Equity+Bond_Historical'!Y60</f>
        <v>-1.3771358478701574E-2</v>
      </c>
      <c r="C59" s="4"/>
      <c r="D59" s="4"/>
      <c r="E59" s="4"/>
      <c r="F59" s="4"/>
      <c r="G59" s="4"/>
      <c r="H59" s="4"/>
      <c r="I59" s="4"/>
      <c r="J59" s="4"/>
      <c r="K59" s="4"/>
      <c r="L59" s="4"/>
      <c r="M59" s="4"/>
      <c r="N59" s="4"/>
      <c r="O59" s="4"/>
    </row>
    <row r="60" spans="2:15">
      <c r="B60" s="4">
        <f>'Equity+Bond_Historical'!Y61</f>
        <v>-8.1300689251249114E-3</v>
      </c>
      <c r="C60" s="4"/>
      <c r="D60" s="4"/>
      <c r="E60" s="4"/>
      <c r="F60" s="4"/>
      <c r="G60" s="4"/>
      <c r="H60" s="4"/>
      <c r="I60" s="4"/>
      <c r="J60" s="4"/>
      <c r="K60" s="4"/>
      <c r="L60" s="4"/>
      <c r="M60" s="4"/>
      <c r="N60" s="4"/>
      <c r="O60" s="4"/>
    </row>
    <row r="61" spans="2:15">
      <c r="B61" s="4">
        <f>'Equity+Bond_Historical'!Y62</f>
        <v>-1.9191712030413991E-3</v>
      </c>
      <c r="C61" s="4"/>
      <c r="D61" s="4"/>
      <c r="E61" s="4"/>
      <c r="F61" s="4"/>
      <c r="G61" s="4"/>
      <c r="H61" s="4"/>
      <c r="I61" s="4"/>
      <c r="J61" s="4"/>
      <c r="K61" s="4"/>
      <c r="L61" s="4"/>
      <c r="M61" s="4"/>
      <c r="N61" s="4"/>
      <c r="O61" s="4"/>
    </row>
    <row r="62" spans="2:15">
      <c r="B62" s="4">
        <f>'Equity+Bond_Historical'!Y63</f>
        <v>-9.2548723620022623E-3</v>
      </c>
      <c r="C62" s="4"/>
      <c r="D62" s="4"/>
      <c r="E62" s="4"/>
      <c r="F62" s="4"/>
      <c r="G62" s="4"/>
      <c r="H62" s="4"/>
      <c r="I62" s="4"/>
      <c r="J62" s="4"/>
      <c r="K62" s="4"/>
      <c r="L62" s="4"/>
      <c r="M62" s="4"/>
      <c r="N62" s="4"/>
      <c r="O62" s="4"/>
    </row>
    <row r="63" spans="2:15">
      <c r="B63" s="4">
        <f>'Equity+Bond_Historical'!Y64</f>
        <v>5.6613135018852845E-3</v>
      </c>
      <c r="C63" s="4"/>
      <c r="D63" s="4"/>
      <c r="E63" s="4"/>
      <c r="F63" s="4"/>
      <c r="G63" s="4"/>
      <c r="H63" s="4"/>
      <c r="I63" s="4"/>
      <c r="J63" s="4"/>
      <c r="K63" s="4"/>
      <c r="L63" s="4"/>
      <c r="M63" s="4"/>
      <c r="N63" s="4"/>
      <c r="O63" s="4"/>
    </row>
    <row r="64" spans="2:15">
      <c r="B64" s="4">
        <f>'Equity+Bond_Historical'!Y65</f>
        <v>6.7570530729793516E-3</v>
      </c>
      <c r="C64" s="4"/>
      <c r="D64" s="4"/>
      <c r="E64" s="4"/>
      <c r="F64" s="4"/>
      <c r="G64" s="4"/>
      <c r="H64" s="4"/>
      <c r="I64" s="4"/>
      <c r="J64" s="4"/>
      <c r="K64" s="4"/>
      <c r="L64" s="4"/>
      <c r="M64" s="4"/>
      <c r="N64" s="4"/>
      <c r="O64" s="4"/>
    </row>
    <row r="65" spans="2:15">
      <c r="B65" s="4">
        <f>'Equity+Bond_Historical'!Y66</f>
        <v>5.0217707246416133E-4</v>
      </c>
      <c r="C65" s="4"/>
      <c r="D65" s="4"/>
      <c r="E65" s="4"/>
      <c r="F65" s="4"/>
      <c r="G65" s="4"/>
      <c r="H65" s="4"/>
      <c r="I65" s="4"/>
      <c r="J65" s="4"/>
      <c r="K65" s="4"/>
      <c r="L65" s="4"/>
      <c r="M65" s="4"/>
      <c r="N65" s="4"/>
      <c r="O65" s="4"/>
    </row>
    <row r="66" spans="2:15">
      <c r="B66" s="4">
        <f>'Equity+Bond_Historical'!Y67</f>
        <v>4.8793636634824342E-3</v>
      </c>
      <c r="C66" s="4"/>
      <c r="D66" s="4"/>
      <c r="E66" s="4"/>
      <c r="F66" s="4"/>
      <c r="G66" s="4"/>
      <c r="H66" s="4"/>
      <c r="I66" s="4"/>
      <c r="J66" s="4"/>
      <c r="K66" s="4"/>
      <c r="L66" s="4"/>
      <c r="M66" s="4"/>
      <c r="N66" s="4"/>
      <c r="O66" s="4"/>
    </row>
    <row r="67" spans="2:15">
      <c r="B67" s="4">
        <f>'Equity+Bond_Historical'!Y68</f>
        <v>2.1229402353990408E-3</v>
      </c>
      <c r="C67" s="4"/>
      <c r="D67" s="4"/>
      <c r="E67" s="4"/>
      <c r="F67" s="4"/>
      <c r="G67" s="4"/>
      <c r="H67" s="4"/>
      <c r="I67" s="4"/>
      <c r="J67" s="4"/>
      <c r="K67" s="4"/>
      <c r="L67" s="4"/>
      <c r="M67" s="4"/>
      <c r="N67" s="4"/>
      <c r="O67" s="4"/>
    </row>
    <row r="68" spans="2:15">
      <c r="B68" s="4">
        <f>'Equity+Bond_Historical'!Y69</f>
        <v>5.3777030327753945E-3</v>
      </c>
      <c r="C68" s="4"/>
      <c r="D68" s="4"/>
      <c r="E68" s="4"/>
      <c r="F68" s="4"/>
      <c r="G68" s="4"/>
      <c r="H68" s="4"/>
      <c r="I68" s="4"/>
      <c r="J68" s="4"/>
      <c r="K68" s="4"/>
      <c r="L68" s="4"/>
      <c r="M68" s="4"/>
      <c r="N68" s="4"/>
      <c r="O68" s="4"/>
    </row>
    <row r="69" spans="2:15">
      <c r="B69" s="4">
        <f>'Equity+Bond_Historical'!Y70</f>
        <v>7.9720336302320852E-3</v>
      </c>
      <c r="C69" s="4"/>
      <c r="D69" s="4"/>
      <c r="E69" s="4"/>
      <c r="F69" s="4"/>
      <c r="G69" s="4"/>
      <c r="H69" s="4"/>
      <c r="I69" s="4"/>
      <c r="J69" s="4"/>
      <c r="K69" s="4"/>
      <c r="L69" s="4"/>
      <c r="M69" s="4"/>
      <c r="N69" s="4"/>
      <c r="O69" s="4"/>
    </row>
    <row r="70" spans="2:15">
      <c r="B70" s="4">
        <f>'Equity+Bond_Historical'!Y71</f>
        <v>5.3964211753352882E-3</v>
      </c>
      <c r="C70" s="4"/>
      <c r="D70" s="4"/>
      <c r="E70" s="4"/>
      <c r="F70" s="4"/>
      <c r="G70" s="4"/>
      <c r="H70" s="4"/>
      <c r="I70" s="4"/>
      <c r="J70" s="4"/>
      <c r="K70" s="4"/>
      <c r="L70" s="4"/>
      <c r="M70" s="4"/>
      <c r="N70" s="4"/>
      <c r="O70" s="4"/>
    </row>
    <row r="71" spans="2:15">
      <c r="B71" s="4">
        <f>'Equity+Bond_Historical'!Y72</f>
        <v>1.5923563407326563E-2</v>
      </c>
      <c r="C71" s="4"/>
      <c r="D71" s="4"/>
      <c r="E71" s="4"/>
      <c r="F71" s="4"/>
      <c r="G71" s="4"/>
      <c r="H71" s="4"/>
      <c r="I71" s="4"/>
      <c r="J71" s="4"/>
      <c r="K71" s="4"/>
      <c r="L71" s="4"/>
      <c r="M71" s="4"/>
      <c r="N71" s="4"/>
      <c r="O71" s="4"/>
    </row>
    <row r="72" spans="2:15">
      <c r="B72" s="4">
        <f>'Equity+Bond_Historical'!Y73</f>
        <v>6.7770514189084523E-3</v>
      </c>
      <c r="C72" s="4"/>
      <c r="D72" s="4"/>
      <c r="E72" s="4"/>
      <c r="F72" s="4"/>
      <c r="G72" s="4"/>
      <c r="H72" s="4"/>
      <c r="I72" s="4"/>
      <c r="J72" s="4"/>
      <c r="K72" s="4"/>
      <c r="L72" s="4"/>
      <c r="M72" s="4"/>
      <c r="N72" s="4"/>
      <c r="O72" s="4"/>
    </row>
    <row r="73" spans="2:15">
      <c r="B73" s="4">
        <f>'Equity+Bond_Historical'!Y74</f>
        <v>2.4522690219395754E-4</v>
      </c>
      <c r="C73" s="4"/>
      <c r="D73" s="4"/>
      <c r="E73" s="4"/>
      <c r="F73" s="4"/>
      <c r="G73" s="4"/>
      <c r="H73" s="4"/>
      <c r="I73" s="4"/>
      <c r="J73" s="4"/>
      <c r="K73" s="4"/>
      <c r="L73" s="4"/>
      <c r="M73" s="4"/>
      <c r="N73" s="4"/>
      <c r="O73" s="4"/>
    </row>
    <row r="74" spans="2:15">
      <c r="B74" s="4">
        <f>'Equity+Bond_Historical'!Y75</f>
        <v>1.2401036478697239E-2</v>
      </c>
      <c r="C74" s="4"/>
      <c r="D74" s="4"/>
      <c r="E74" s="4"/>
      <c r="F74" s="4"/>
      <c r="G74" s="4"/>
      <c r="H74" s="4"/>
      <c r="I74" s="4"/>
      <c r="J74" s="4"/>
      <c r="K74" s="4"/>
      <c r="L74" s="4"/>
      <c r="M74" s="4"/>
      <c r="N74" s="4"/>
      <c r="O74" s="4"/>
    </row>
    <row r="75" spans="2:15">
      <c r="B75" s="4">
        <f>'Equity+Bond_Historical'!Y76</f>
        <v>-1.6258066787197267E-2</v>
      </c>
      <c r="C75" s="4"/>
      <c r="D75" s="4"/>
      <c r="E75" s="4"/>
      <c r="F75" s="4"/>
      <c r="G75" s="4"/>
      <c r="H75" s="4"/>
      <c r="I75" s="4"/>
      <c r="J75" s="4"/>
      <c r="K75" s="4"/>
      <c r="L75" s="4"/>
      <c r="M75" s="4"/>
      <c r="N75" s="4"/>
      <c r="O75" s="4"/>
    </row>
    <row r="76" spans="2:15">
      <c r="B76" s="4">
        <f>'Equity+Bond_Historical'!Y77</f>
        <v>-1.0984913446779024E-2</v>
      </c>
      <c r="C76" s="4"/>
      <c r="D76" s="4"/>
      <c r="E76" s="4"/>
      <c r="F76" s="4"/>
      <c r="G76" s="4"/>
      <c r="H76" s="4"/>
      <c r="I76" s="4"/>
      <c r="J76" s="4"/>
      <c r="K76" s="4"/>
      <c r="L76" s="4"/>
      <c r="M76" s="4"/>
      <c r="N76" s="4"/>
      <c r="O76" s="4"/>
    </row>
    <row r="77" spans="2:15">
      <c r="B77" s="4">
        <f>'Equity+Bond_Historical'!Y78</f>
        <v>1.1227399035207365E-3</v>
      </c>
      <c r="C77" s="4"/>
      <c r="D77" s="4"/>
      <c r="E77" s="4"/>
      <c r="F77" s="4"/>
      <c r="G77" s="4"/>
      <c r="H77" s="4"/>
      <c r="I77" s="4"/>
      <c r="J77" s="4"/>
      <c r="K77" s="4"/>
      <c r="L77" s="4"/>
      <c r="M77" s="4"/>
      <c r="N77" s="4"/>
      <c r="O77" s="4"/>
    </row>
    <row r="78" spans="2:15">
      <c r="B78" s="4">
        <f>'Equity+Bond_Historical'!Y79</f>
        <v>-1.5331694340022912E-2</v>
      </c>
      <c r="C78" s="4"/>
      <c r="D78" s="4"/>
      <c r="E78" s="4"/>
      <c r="F78" s="4"/>
      <c r="G78" s="4"/>
      <c r="H78" s="4"/>
      <c r="I78" s="4"/>
      <c r="J78" s="4"/>
      <c r="K78" s="4"/>
      <c r="L78" s="4"/>
      <c r="M78" s="4"/>
      <c r="N78" s="4"/>
      <c r="O78" s="4"/>
    </row>
    <row r="79" spans="2:15">
      <c r="B79" s="4">
        <f>'Equity+Bond_Historical'!Y80</f>
        <v>-3.1063078294511159E-3</v>
      </c>
      <c r="C79" s="4"/>
      <c r="D79" s="4"/>
      <c r="E79" s="4"/>
      <c r="F79" s="4"/>
      <c r="G79" s="4"/>
      <c r="H79" s="4"/>
      <c r="I79" s="4"/>
      <c r="J79" s="4"/>
      <c r="K79" s="4"/>
      <c r="L79" s="4"/>
      <c r="M79" s="4"/>
      <c r="N79" s="4"/>
      <c r="O79" s="4"/>
    </row>
    <row r="80" spans="2:15">
      <c r="B80" s="4">
        <f>'Equity+Bond_Historical'!Y81</f>
        <v>8.6854201098521561E-3</v>
      </c>
      <c r="C80" s="4"/>
      <c r="D80" s="4"/>
      <c r="E80" s="4"/>
      <c r="F80" s="4"/>
      <c r="G80" s="4"/>
      <c r="H80" s="4"/>
      <c r="I80" s="4"/>
      <c r="J80" s="4"/>
      <c r="K80" s="4"/>
      <c r="L80" s="4"/>
      <c r="M80" s="4"/>
      <c r="N80" s="4"/>
      <c r="O80" s="4"/>
    </row>
    <row r="81" spans="2:15">
      <c r="B81" s="4">
        <f>'Equity+Bond_Historical'!Y82</f>
        <v>2.6320966944361245E-3</v>
      </c>
      <c r="C81" s="4"/>
      <c r="D81" s="4"/>
      <c r="E81" s="4"/>
      <c r="F81" s="4"/>
      <c r="G81" s="4"/>
      <c r="H81" s="4"/>
      <c r="I81" s="4"/>
      <c r="J81" s="4"/>
      <c r="K81" s="4"/>
      <c r="L81" s="4"/>
      <c r="M81" s="4"/>
      <c r="N81" s="4"/>
      <c r="O81" s="4"/>
    </row>
    <row r="82" spans="2:15">
      <c r="B82" s="4">
        <f>'Equity+Bond_Historical'!Y83</f>
        <v>-1.7824049989624224E-4</v>
      </c>
      <c r="C82" s="4"/>
      <c r="D82" s="4"/>
      <c r="E82" s="4"/>
      <c r="F82" s="4"/>
      <c r="G82" s="4"/>
      <c r="H82" s="4"/>
      <c r="I82" s="4"/>
      <c r="J82" s="4"/>
      <c r="K82" s="4"/>
      <c r="L82" s="4"/>
      <c r="M82" s="4"/>
      <c r="N82" s="4"/>
      <c r="O82" s="4"/>
    </row>
    <row r="83" spans="2:15">
      <c r="B83" s="4">
        <f>'Equity+Bond_Historical'!Y84</f>
        <v>-7.1324168550622544E-3</v>
      </c>
      <c r="C83" s="4"/>
      <c r="D83" s="4"/>
      <c r="E83" s="4"/>
      <c r="F83" s="4"/>
      <c r="G83" s="4"/>
      <c r="H83" s="4"/>
      <c r="I83" s="4"/>
      <c r="J83" s="4"/>
      <c r="K83" s="4"/>
      <c r="L83" s="4"/>
      <c r="M83" s="4"/>
      <c r="N83" s="4"/>
      <c r="O83" s="4"/>
    </row>
    <row r="84" spans="2:15">
      <c r="B84" s="4">
        <f>'Equity+Bond_Historical'!Y85</f>
        <v>-6.1574208484659089E-3</v>
      </c>
      <c r="C84" s="4"/>
      <c r="D84" s="4"/>
      <c r="E84" s="4"/>
      <c r="F84" s="4"/>
      <c r="G84" s="4"/>
      <c r="H84" s="4"/>
      <c r="I84" s="4"/>
      <c r="J84" s="4"/>
      <c r="K84" s="4"/>
      <c r="L84" s="4"/>
      <c r="M84" s="4"/>
      <c r="N84" s="4"/>
      <c r="O84" s="4"/>
    </row>
    <row r="85" spans="2:15">
      <c r="B85" s="4">
        <f>'Equity+Bond_Historical'!Y86</f>
        <v>7.8957573216969813E-3</v>
      </c>
      <c r="C85" s="4"/>
      <c r="D85" s="4"/>
      <c r="E85" s="4"/>
      <c r="F85" s="4"/>
      <c r="G85" s="4"/>
      <c r="H85" s="4"/>
      <c r="I85" s="4"/>
      <c r="J85" s="4"/>
      <c r="K85" s="4"/>
      <c r="L85" s="4"/>
      <c r="M85" s="4"/>
      <c r="N85" s="4"/>
      <c r="O85" s="4"/>
    </row>
    <row r="86" spans="2:15">
      <c r="B86" s="4">
        <f>'Equity+Bond_Historical'!Y87</f>
        <v>-1.827856758571152E-2</v>
      </c>
      <c r="C86" s="4"/>
      <c r="D86" s="4"/>
      <c r="E86" s="4"/>
      <c r="F86" s="4"/>
      <c r="G86" s="4"/>
      <c r="H86" s="4"/>
      <c r="I86" s="4"/>
      <c r="J86" s="4"/>
      <c r="K86" s="4"/>
      <c r="L86" s="4"/>
      <c r="M86" s="4"/>
      <c r="N86" s="4"/>
      <c r="O86" s="4"/>
    </row>
    <row r="87" spans="2:15">
      <c r="B87" s="4">
        <f>'Equity+Bond_Historical'!Y88</f>
        <v>-3.245278336385201E-2</v>
      </c>
      <c r="C87" s="4"/>
      <c r="D87" s="4"/>
      <c r="E87" s="4"/>
      <c r="F87" s="4"/>
      <c r="G87" s="4"/>
      <c r="H87" s="4"/>
      <c r="I87" s="4"/>
      <c r="J87" s="4"/>
      <c r="K87" s="4"/>
      <c r="L87" s="4"/>
      <c r="M87" s="4"/>
      <c r="N87" s="4"/>
      <c r="O87" s="4"/>
    </row>
    <row r="88" spans="2:15">
      <c r="B88" s="4">
        <f>'Equity+Bond_Historical'!Y89</f>
        <v>-6.1726812921763189E-3</v>
      </c>
      <c r="C88" s="4"/>
      <c r="D88" s="4"/>
      <c r="E88" s="4"/>
      <c r="F88" s="4"/>
      <c r="G88" s="4"/>
      <c r="H88" s="4"/>
      <c r="I88" s="4"/>
      <c r="J88" s="4"/>
      <c r="K88" s="4"/>
      <c r="L88" s="4"/>
      <c r="M88" s="4"/>
      <c r="N88" s="4"/>
      <c r="O88" s="4"/>
    </row>
    <row r="89" spans="2:15">
      <c r="B89" s="4">
        <f>'Equity+Bond_Historical'!Y90</f>
        <v>7.5552722808961347E-4</v>
      </c>
      <c r="C89" s="4"/>
      <c r="D89" s="4"/>
      <c r="E89" s="4"/>
      <c r="F89" s="4"/>
      <c r="G89" s="4"/>
      <c r="H89" s="4"/>
      <c r="I89" s="4"/>
      <c r="J89" s="4"/>
      <c r="K89" s="4"/>
      <c r="L89" s="4"/>
      <c r="M89" s="4"/>
      <c r="N89" s="4"/>
      <c r="O89" s="4"/>
    </row>
    <row r="90" spans="2:15">
      <c r="B90" s="4">
        <f>'Equity+Bond_Historical'!Y91</f>
        <v>-1.9366816563544238E-2</v>
      </c>
      <c r="C90" s="4"/>
      <c r="D90" s="4"/>
      <c r="E90" s="4"/>
      <c r="F90" s="4"/>
      <c r="G90" s="4"/>
      <c r="H90" s="4"/>
      <c r="I90" s="4"/>
      <c r="J90" s="4"/>
      <c r="K90" s="4"/>
      <c r="L90" s="4"/>
      <c r="M90" s="4"/>
      <c r="N90" s="4"/>
      <c r="O90" s="4"/>
    </row>
    <row r="91" spans="2:15">
      <c r="B91" s="4">
        <f>'Equity+Bond_Historical'!Y92</f>
        <v>2.453954325933727E-3</v>
      </c>
      <c r="C91" s="4"/>
      <c r="D91" s="4"/>
      <c r="E91" s="4"/>
      <c r="F91" s="4"/>
      <c r="G91" s="4"/>
      <c r="H91" s="4"/>
      <c r="I91" s="4"/>
      <c r="J91" s="4"/>
      <c r="K91" s="4"/>
      <c r="L91" s="4"/>
      <c r="M91" s="4"/>
      <c r="N91" s="4"/>
      <c r="O91" s="4"/>
    </row>
    <row r="92" spans="2:15">
      <c r="B92" s="4">
        <f>'Equity+Bond_Historical'!Y93</f>
        <v>-6.0346016529230625E-3</v>
      </c>
      <c r="C92" s="4"/>
      <c r="D92" s="4"/>
      <c r="E92" s="4"/>
      <c r="F92" s="4"/>
      <c r="G92" s="4"/>
      <c r="H92" s="4"/>
      <c r="I92" s="4"/>
      <c r="J92" s="4"/>
      <c r="K92" s="4"/>
      <c r="L92" s="4"/>
      <c r="M92" s="4"/>
      <c r="N92" s="4"/>
      <c r="O92" s="4"/>
    </row>
    <row r="93" spans="2:15">
      <c r="B93" s="4">
        <f>'Equity+Bond_Historical'!Y94</f>
        <v>1.1837432517308394E-2</v>
      </c>
      <c r="C93" s="4"/>
      <c r="D93" s="4"/>
      <c r="E93" s="4"/>
      <c r="F93" s="4"/>
      <c r="G93" s="4"/>
      <c r="H93" s="4"/>
      <c r="I93" s="4"/>
      <c r="J93" s="4"/>
      <c r="K93" s="4"/>
      <c r="L93" s="4"/>
      <c r="M93" s="4"/>
      <c r="N93" s="4"/>
      <c r="O93" s="4"/>
    </row>
    <row r="94" spans="2:15">
      <c r="B94" s="4">
        <f>'Equity+Bond_Historical'!Y95</f>
        <v>7.585282769889793E-3</v>
      </c>
      <c r="C94" s="4"/>
      <c r="D94" s="4"/>
      <c r="E94" s="4"/>
      <c r="F94" s="4"/>
      <c r="G94" s="4"/>
      <c r="H94" s="4"/>
      <c r="I94" s="4"/>
      <c r="J94" s="4"/>
      <c r="K94" s="4"/>
      <c r="L94" s="4"/>
      <c r="M94" s="4"/>
      <c r="N94" s="4"/>
      <c r="O94" s="4"/>
    </row>
    <row r="95" spans="2:15">
      <c r="B95" s="4">
        <f>'Equity+Bond_Historical'!Y96</f>
        <v>1.3148978882521822E-2</v>
      </c>
      <c r="C95" s="4"/>
      <c r="D95" s="4"/>
      <c r="E95" s="4"/>
      <c r="F95" s="4"/>
      <c r="G95" s="4"/>
      <c r="H95" s="4"/>
      <c r="I95" s="4"/>
      <c r="J95" s="4"/>
      <c r="K95" s="4"/>
      <c r="L95" s="4"/>
      <c r="M95" s="4"/>
      <c r="N95" s="4"/>
      <c r="O95" s="4"/>
    </row>
    <row r="96" spans="2:15">
      <c r="B96" s="4">
        <f>'Equity+Bond_Historical'!Y97</f>
        <v>2.1866308093183204E-3</v>
      </c>
      <c r="C96" s="4"/>
      <c r="D96" s="4"/>
      <c r="E96" s="4"/>
      <c r="F96" s="4"/>
      <c r="G96" s="4"/>
      <c r="H96" s="4"/>
      <c r="I96" s="4"/>
      <c r="J96" s="4"/>
      <c r="K96" s="4"/>
      <c r="L96" s="4"/>
      <c r="M96" s="4"/>
      <c r="N96" s="4"/>
      <c r="O96" s="4"/>
    </row>
    <row r="97" spans="2:15">
      <c r="B97" s="4">
        <f>'Equity+Bond_Historical'!Y98</f>
        <v>9.011119007055415E-3</v>
      </c>
      <c r="C97" s="4"/>
      <c r="D97" s="4"/>
      <c r="E97" s="4"/>
      <c r="F97" s="4"/>
      <c r="G97" s="4"/>
      <c r="H97" s="4"/>
      <c r="I97" s="4"/>
      <c r="J97" s="4"/>
      <c r="K97" s="4"/>
      <c r="L97" s="4"/>
      <c r="M97" s="4"/>
      <c r="N97" s="4"/>
      <c r="O97" s="4"/>
    </row>
    <row r="98" spans="2:15">
      <c r="B98" s="4">
        <f>'Equity+Bond_Historical'!Y99</f>
        <v>3.7029905328213528E-2</v>
      </c>
      <c r="C98" s="4"/>
      <c r="D98" s="4"/>
      <c r="E98" s="4"/>
      <c r="F98" s="4"/>
      <c r="G98" s="4"/>
      <c r="H98" s="4"/>
      <c r="I98" s="4"/>
      <c r="J98" s="4"/>
      <c r="K98" s="4"/>
      <c r="L98" s="4"/>
      <c r="M98" s="4"/>
      <c r="N98" s="4"/>
      <c r="O98" s="4"/>
    </row>
    <row r="99" spans="2:15">
      <c r="B99" s="4">
        <f>'Equity+Bond_Historical'!Y100</f>
        <v>-9.968811982667471E-3</v>
      </c>
      <c r="C99" s="4"/>
      <c r="D99" s="4"/>
      <c r="E99" s="4"/>
      <c r="F99" s="4"/>
      <c r="G99" s="4"/>
      <c r="H99" s="4"/>
      <c r="I99" s="4"/>
      <c r="J99" s="4"/>
      <c r="K99" s="4"/>
      <c r="L99" s="4"/>
      <c r="M99" s="4"/>
      <c r="N99" s="4"/>
      <c r="O99" s="4"/>
    </row>
    <row r="100" spans="2:15">
      <c r="B100" s="4">
        <f>'Equity+Bond_Historical'!Y101</f>
        <v>4.3031349538161998E-3</v>
      </c>
      <c r="C100" s="4"/>
      <c r="D100" s="4"/>
      <c r="E100" s="4"/>
      <c r="F100" s="4"/>
      <c r="G100" s="4"/>
      <c r="H100" s="4"/>
      <c r="I100" s="4"/>
      <c r="J100" s="4"/>
      <c r="K100" s="4"/>
      <c r="L100" s="4"/>
      <c r="M100" s="4"/>
      <c r="N100" s="4"/>
      <c r="O100" s="4"/>
    </row>
    <row r="101" spans="2:15">
      <c r="B101" s="4">
        <f>'Equity+Bond_Historical'!Y102</f>
        <v>-4.9460888070867997E-3</v>
      </c>
      <c r="C101" s="4"/>
      <c r="D101" s="4"/>
      <c r="E101" s="4"/>
      <c r="F101" s="4"/>
      <c r="G101" s="4"/>
      <c r="H101" s="4"/>
      <c r="I101" s="4"/>
      <c r="J101" s="4"/>
      <c r="K101" s="4"/>
      <c r="L101" s="4"/>
      <c r="M101" s="4"/>
      <c r="N101" s="4"/>
      <c r="O101" s="4"/>
    </row>
    <row r="102" spans="2:15">
      <c r="B102" s="4">
        <f>'Equity+Bond_Historical'!Y103</f>
        <v>-6.5237681196378492E-3</v>
      </c>
      <c r="C102" s="4"/>
      <c r="D102" s="4"/>
      <c r="E102" s="4"/>
      <c r="F102" s="4"/>
      <c r="G102" s="4"/>
      <c r="H102" s="4"/>
      <c r="I102" s="4"/>
      <c r="J102" s="4"/>
      <c r="K102" s="4"/>
      <c r="L102" s="4"/>
      <c r="M102" s="4"/>
      <c r="N102" s="4"/>
      <c r="O102" s="4"/>
    </row>
    <row r="103" spans="2:15">
      <c r="B103" s="4">
        <f>'Equity+Bond_Historical'!Y104</f>
        <v>-5.9138227973608423E-3</v>
      </c>
      <c r="C103" s="4"/>
      <c r="D103" s="4"/>
      <c r="E103" s="4"/>
      <c r="F103" s="4"/>
      <c r="G103" s="4"/>
      <c r="H103" s="4"/>
      <c r="I103" s="4"/>
      <c r="J103" s="4"/>
      <c r="K103" s="4"/>
      <c r="L103" s="4"/>
      <c r="M103" s="4"/>
      <c r="N103" s="4"/>
      <c r="O103" s="4"/>
    </row>
    <row r="104" spans="2:15">
      <c r="B104" s="4">
        <f>'Equity+Bond_Historical'!Y105</f>
        <v>-3.8616464781120563E-3</v>
      </c>
      <c r="C104" s="4"/>
      <c r="D104" s="4"/>
      <c r="E104" s="4"/>
      <c r="F104" s="4"/>
      <c r="G104" s="4"/>
      <c r="H104" s="4"/>
      <c r="I104" s="4"/>
      <c r="J104" s="4"/>
      <c r="K104" s="4"/>
      <c r="L104" s="4"/>
      <c r="M104" s="4"/>
      <c r="N104" s="4"/>
      <c r="O104" s="4"/>
    </row>
    <row r="105" spans="2:15">
      <c r="B105" s="4">
        <f>'Equity+Bond_Historical'!Y106</f>
        <v>-1.1335560388424313E-2</v>
      </c>
      <c r="C105" s="4"/>
      <c r="D105" s="4"/>
      <c r="E105" s="4"/>
      <c r="F105" s="4"/>
      <c r="G105" s="4"/>
      <c r="H105" s="4"/>
      <c r="I105" s="4"/>
      <c r="J105" s="4"/>
      <c r="K105" s="4"/>
      <c r="L105" s="4"/>
      <c r="M105" s="4"/>
      <c r="N105" s="4"/>
      <c r="O105" s="4"/>
    </row>
    <row r="106" spans="2:15">
      <c r="B106" s="4">
        <f>'Equity+Bond_Historical'!Y107</f>
        <v>4.6086107992548272E-3</v>
      </c>
      <c r="C106" s="4"/>
      <c r="D106" s="4"/>
      <c r="E106" s="4"/>
      <c r="F106" s="4"/>
      <c r="G106" s="4"/>
      <c r="H106" s="4"/>
      <c r="I106" s="4"/>
      <c r="J106" s="4"/>
      <c r="K106" s="4"/>
      <c r="L106" s="4"/>
      <c r="M106" s="4"/>
      <c r="N106" s="4"/>
      <c r="O106" s="4"/>
    </row>
    <row r="107" spans="2:15">
      <c r="B107" s="4">
        <f>'Equity+Bond_Historical'!Y108</f>
        <v>4.347093503074332E-3</v>
      </c>
      <c r="C107" s="4"/>
      <c r="D107" s="4"/>
      <c r="E107" s="4"/>
      <c r="F107" s="4"/>
      <c r="G107" s="4"/>
      <c r="H107" s="4"/>
      <c r="I107" s="4"/>
      <c r="J107" s="4"/>
      <c r="K107" s="4"/>
      <c r="L107" s="4"/>
      <c r="M107" s="4"/>
      <c r="N107" s="4"/>
      <c r="O107" s="4"/>
    </row>
    <row r="108" spans="2:15">
      <c r="B108" s="4">
        <f>'Equity+Bond_Historical'!Y109</f>
        <v>6.0795612829840147E-2</v>
      </c>
      <c r="C108" s="4"/>
      <c r="D108" s="4"/>
      <c r="E108" s="4"/>
      <c r="F108" s="4"/>
      <c r="G108" s="4"/>
      <c r="H108" s="4"/>
      <c r="I108" s="4"/>
      <c r="J108" s="4"/>
      <c r="K108" s="4"/>
      <c r="L108" s="4"/>
      <c r="M108" s="4"/>
      <c r="N108" s="4"/>
      <c r="O108" s="4"/>
    </row>
    <row r="109" spans="2:15">
      <c r="B109" s="4">
        <f>'Equity+Bond_Historical'!Y110</f>
        <v>-7.9597065419080675E-3</v>
      </c>
      <c r="C109" s="4"/>
      <c r="D109" s="4"/>
      <c r="E109" s="4"/>
      <c r="F109" s="4"/>
      <c r="G109" s="4"/>
      <c r="H109" s="4"/>
      <c r="I109" s="4"/>
      <c r="J109" s="4"/>
      <c r="K109" s="4"/>
      <c r="L109" s="4"/>
      <c r="M109" s="4"/>
      <c r="N109" s="4"/>
      <c r="O109" s="4"/>
    </row>
    <row r="110" spans="2:15">
      <c r="B110" s="4">
        <f>'Equity+Bond_Historical'!Y111</f>
        <v>1.003913729356202E-2</v>
      </c>
      <c r="C110" s="4"/>
      <c r="D110" s="4"/>
      <c r="E110" s="4"/>
      <c r="F110" s="4"/>
      <c r="G110" s="4"/>
      <c r="H110" s="4"/>
      <c r="I110" s="4"/>
      <c r="J110" s="4"/>
      <c r="K110" s="4"/>
      <c r="L110" s="4"/>
      <c r="M110" s="4"/>
      <c r="N110" s="4"/>
      <c r="O110" s="4"/>
    </row>
    <row r="111" spans="2:15">
      <c r="B111" s="4">
        <f>'Equity+Bond_Historical'!Y112</f>
        <v>-1.0387210402870427E-2</v>
      </c>
      <c r="C111" s="4"/>
      <c r="D111" s="4"/>
      <c r="E111" s="4"/>
      <c r="F111" s="4"/>
      <c r="G111" s="4"/>
      <c r="H111" s="4"/>
      <c r="I111" s="4"/>
      <c r="J111" s="4"/>
      <c r="K111" s="4"/>
      <c r="L111" s="4"/>
      <c r="M111" s="4"/>
      <c r="N111" s="4"/>
      <c r="O111" s="4"/>
    </row>
    <row r="112" spans="2:15">
      <c r="B112" s="4">
        <f>'Equity+Bond_Historical'!Y113</f>
        <v>-2.7129282121389595E-3</v>
      </c>
      <c r="C112" s="4"/>
      <c r="D112" s="4"/>
      <c r="E112" s="4"/>
      <c r="F112" s="4"/>
      <c r="G112" s="4"/>
      <c r="H112" s="4"/>
      <c r="I112" s="4"/>
      <c r="J112" s="4"/>
      <c r="K112" s="4"/>
      <c r="L112" s="4"/>
      <c r="M112" s="4"/>
      <c r="N112" s="4"/>
      <c r="O112" s="4"/>
    </row>
    <row r="113" spans="2:15">
      <c r="B113" s="4">
        <f>'Equity+Bond_Historical'!Y114</f>
        <v>-4.2705421120082286E-3</v>
      </c>
      <c r="C113" s="4"/>
      <c r="D113" s="4"/>
      <c r="E113" s="4"/>
      <c r="F113" s="4"/>
      <c r="G113" s="4"/>
      <c r="H113" s="4"/>
      <c r="I113" s="4"/>
      <c r="J113" s="4"/>
      <c r="K113" s="4"/>
      <c r="L113" s="4"/>
      <c r="M113" s="4"/>
      <c r="N113" s="4"/>
      <c r="O113" s="4"/>
    </row>
    <row r="114" spans="2:15">
      <c r="B114" s="4">
        <f>'Equity+Bond_Historical'!Y115</f>
        <v>-4.1635371340837217E-3</v>
      </c>
      <c r="C114" s="4"/>
      <c r="D114" s="4"/>
      <c r="E114" s="4"/>
      <c r="F114" s="4"/>
      <c r="G114" s="4"/>
      <c r="H114" s="4"/>
      <c r="I114" s="4"/>
      <c r="J114" s="4"/>
      <c r="K114" s="4"/>
      <c r="L114" s="4"/>
      <c r="M114" s="4"/>
      <c r="N114" s="4"/>
      <c r="O114" s="4"/>
    </row>
    <row r="115" spans="2:15">
      <c r="B115" s="4">
        <f>'Equity+Bond_Historical'!Y116</f>
        <v>-1.0423031631133549E-6</v>
      </c>
      <c r="C115" s="4"/>
      <c r="D115" s="4"/>
      <c r="E115" s="4"/>
      <c r="F115" s="4"/>
      <c r="G115" s="4"/>
      <c r="H115" s="4"/>
      <c r="I115" s="4"/>
      <c r="J115" s="4"/>
      <c r="K115" s="4"/>
      <c r="L115" s="4"/>
      <c r="M115" s="4"/>
      <c r="N115" s="4"/>
      <c r="O115" s="4"/>
    </row>
    <row r="116" spans="2:15">
      <c r="B116" s="4">
        <f>'Equity+Bond_Historical'!Y117</f>
        <v>-1.2225992768085667E-3</v>
      </c>
      <c r="C116" s="4"/>
      <c r="D116" s="4"/>
      <c r="E116" s="4"/>
      <c r="F116" s="4"/>
      <c r="G116" s="4"/>
      <c r="H116" s="4"/>
      <c r="I116" s="4"/>
      <c r="J116" s="4"/>
      <c r="K116" s="4"/>
      <c r="L116" s="4"/>
      <c r="M116" s="4"/>
      <c r="N116" s="4"/>
      <c r="O116" s="4"/>
    </row>
    <row r="117" spans="2:15">
      <c r="B117" s="4">
        <f>'Equity+Bond_Historical'!Y118</f>
        <v>6.2438219624654564E-3</v>
      </c>
      <c r="C117" s="4"/>
      <c r="D117" s="4"/>
      <c r="E117" s="4"/>
      <c r="F117" s="4"/>
      <c r="G117" s="4"/>
      <c r="H117" s="4"/>
      <c r="I117" s="4"/>
      <c r="J117" s="4"/>
      <c r="K117" s="4"/>
      <c r="L117" s="4"/>
      <c r="M117" s="4"/>
      <c r="N117" s="4"/>
      <c r="O117" s="4"/>
    </row>
    <row r="118" spans="2:15">
      <c r="B118" s="4">
        <f>'Equity+Bond_Historical'!Y119</f>
        <v>-1.4494557018050105E-3</v>
      </c>
      <c r="C118" s="4"/>
      <c r="D118" s="4"/>
      <c r="E118" s="4"/>
      <c r="F118" s="4"/>
      <c r="G118" s="4"/>
      <c r="H118" s="4"/>
      <c r="I118" s="4"/>
      <c r="J118" s="4"/>
      <c r="K118" s="4"/>
      <c r="L118" s="4"/>
      <c r="M118" s="4"/>
      <c r="N118" s="4"/>
      <c r="O118" s="4"/>
    </row>
    <row r="119" spans="2:15">
      <c r="B119" s="4">
        <f>'Equity+Bond_Historical'!Y120</f>
        <v>-6.7551820848203211E-3</v>
      </c>
      <c r="C119" s="4"/>
      <c r="D119" s="4"/>
      <c r="E119" s="4"/>
      <c r="F119" s="4"/>
      <c r="G119" s="4"/>
      <c r="H119" s="4"/>
      <c r="I119" s="4"/>
      <c r="J119" s="4"/>
      <c r="K119" s="4"/>
      <c r="L119" s="4"/>
      <c r="M119" s="4"/>
      <c r="N119" s="4"/>
      <c r="O119" s="4"/>
    </row>
    <row r="120" spans="2:15">
      <c r="B120" s="4">
        <f>'Equity+Bond_Historical'!Y121</f>
        <v>-6.6609758588478431E-3</v>
      </c>
      <c r="C120" s="4"/>
      <c r="D120" s="4"/>
      <c r="E120" s="4"/>
      <c r="F120" s="4"/>
      <c r="G120" s="4"/>
      <c r="H120" s="4"/>
      <c r="I120" s="4"/>
      <c r="J120" s="4"/>
      <c r="K120" s="4"/>
      <c r="L120" s="4"/>
      <c r="M120" s="4"/>
      <c r="N120" s="4"/>
      <c r="O120" s="4"/>
    </row>
    <row r="121" spans="2:15">
      <c r="B121" s="4">
        <f>'Equity+Bond_Historical'!Y122</f>
        <v>1.3198233311337501E-2</v>
      </c>
      <c r="C121" s="4"/>
      <c r="D121" s="4"/>
      <c r="E121" s="4"/>
      <c r="F121" s="4"/>
      <c r="G121" s="4"/>
      <c r="H121" s="4"/>
      <c r="I121" s="4"/>
      <c r="J121" s="4"/>
      <c r="K121" s="4"/>
      <c r="L121" s="4"/>
      <c r="M121" s="4"/>
      <c r="N121" s="4"/>
      <c r="O121" s="4"/>
    </row>
    <row r="122" spans="2:15">
      <c r="B122" s="4">
        <f>'Equity+Bond_Historical'!Y123</f>
        <v>-1.1379048355411491E-2</v>
      </c>
      <c r="C122" s="4"/>
      <c r="D122" s="4"/>
      <c r="E122" s="4"/>
      <c r="F122" s="4"/>
      <c r="G122" s="4"/>
      <c r="H122" s="4"/>
      <c r="I122" s="4"/>
      <c r="J122" s="4"/>
      <c r="K122" s="4"/>
      <c r="L122" s="4"/>
      <c r="M122" s="4"/>
      <c r="N122" s="4"/>
      <c r="O122" s="4"/>
    </row>
    <row r="123" spans="2:15">
      <c r="B123" s="4">
        <f>'Equity+Bond_Historical'!Y124</f>
        <v>-1.5067526534893147E-2</v>
      </c>
      <c r="C123" s="4"/>
      <c r="D123" s="4"/>
      <c r="E123" s="4"/>
      <c r="F123" s="4"/>
      <c r="G123" s="4"/>
      <c r="H123" s="4"/>
      <c r="I123" s="4"/>
      <c r="J123" s="4"/>
      <c r="K123" s="4"/>
      <c r="L123" s="4"/>
      <c r="M123" s="4"/>
      <c r="N123" s="4"/>
      <c r="O123" s="4"/>
    </row>
    <row r="124" spans="2:15">
      <c r="B124" s="4">
        <f>'Equity+Bond_Historical'!Y125</f>
        <v>-1.2471875676344281E-2</v>
      </c>
      <c r="C124" s="4"/>
      <c r="D124" s="4"/>
      <c r="E124" s="4"/>
      <c r="F124" s="4"/>
      <c r="G124" s="4"/>
      <c r="H124" s="4"/>
      <c r="I124" s="4"/>
      <c r="J124" s="4"/>
      <c r="K124" s="4"/>
      <c r="L124" s="4"/>
      <c r="M124" s="4"/>
      <c r="N124" s="4"/>
      <c r="O124" s="4"/>
    </row>
    <row r="125" spans="2:15">
      <c r="B125" s="4">
        <f>'Equity+Bond_Historical'!Y126</f>
        <v>-7.162188940489693E-3</v>
      </c>
      <c r="C125" s="4"/>
      <c r="D125" s="4"/>
      <c r="E125" s="4"/>
      <c r="F125" s="4"/>
      <c r="G125" s="4"/>
      <c r="H125" s="4"/>
      <c r="I125" s="4"/>
      <c r="J125" s="4"/>
      <c r="K125" s="4"/>
      <c r="L125" s="4"/>
      <c r="M125" s="4"/>
      <c r="N125" s="4"/>
      <c r="O125" s="4"/>
    </row>
    <row r="126" spans="2:15">
      <c r="B126" s="4">
        <f>'Equity+Bond_Historical'!Y127</f>
        <v>2.089592866791978E-3</v>
      </c>
      <c r="C126" s="4"/>
      <c r="D126" s="4"/>
      <c r="E126" s="4"/>
      <c r="F126" s="4"/>
      <c r="G126" s="4"/>
      <c r="H126" s="4"/>
      <c r="I126" s="4"/>
      <c r="J126" s="4"/>
      <c r="K126" s="4"/>
      <c r="L126" s="4"/>
      <c r="M126" s="4"/>
      <c r="N126" s="4"/>
      <c r="O126" s="4"/>
    </row>
    <row r="127" spans="2:15">
      <c r="B127" s="4">
        <f>'Equity+Bond_Historical'!Y128</f>
        <v>7.5219499778341296E-3</v>
      </c>
      <c r="C127" s="4"/>
      <c r="D127" s="4"/>
      <c r="E127" s="4"/>
      <c r="F127" s="4"/>
      <c r="G127" s="4"/>
      <c r="H127" s="4"/>
      <c r="I127" s="4"/>
      <c r="J127" s="4"/>
      <c r="K127" s="4"/>
      <c r="L127" s="4"/>
      <c r="M127" s="4"/>
      <c r="N127" s="4"/>
      <c r="O127" s="4"/>
    </row>
    <row r="128" spans="2:15">
      <c r="B128" s="4">
        <f>'Equity+Bond_Historical'!Y129</f>
        <v>3.7771545172508294E-3</v>
      </c>
      <c r="C128" s="4"/>
      <c r="D128" s="4"/>
      <c r="E128" s="4"/>
      <c r="F128" s="4"/>
      <c r="G128" s="4"/>
      <c r="H128" s="4"/>
      <c r="I128" s="4"/>
      <c r="J128" s="4"/>
      <c r="K128" s="4"/>
      <c r="L128" s="4"/>
      <c r="M128" s="4"/>
      <c r="N128" s="4"/>
      <c r="O128" s="4"/>
    </row>
    <row r="129" spans="2:15">
      <c r="B129" s="4">
        <f>'Equity+Bond_Historical'!Y130</f>
        <v>-3.9491747278772651E-3</v>
      </c>
      <c r="C129" s="4"/>
      <c r="D129" s="4"/>
      <c r="E129" s="4"/>
      <c r="F129" s="4"/>
      <c r="G129" s="4"/>
      <c r="H129" s="4"/>
      <c r="I129" s="4"/>
      <c r="J129" s="4"/>
      <c r="K129" s="4"/>
      <c r="L129" s="4"/>
      <c r="M129" s="4"/>
      <c r="N129" s="4"/>
      <c r="O129" s="4"/>
    </row>
    <row r="130" spans="2:15">
      <c r="B130" s="4">
        <f>'Equity+Bond_Historical'!Y131</f>
        <v>5.6962481806203521E-3</v>
      </c>
      <c r="C130" s="4"/>
      <c r="D130" s="4"/>
      <c r="E130" s="4"/>
      <c r="F130" s="4"/>
      <c r="G130" s="4"/>
      <c r="H130" s="4"/>
      <c r="I130" s="4"/>
      <c r="J130" s="4"/>
      <c r="K130" s="4"/>
      <c r="L130" s="4"/>
      <c r="M130" s="4"/>
      <c r="N130" s="4"/>
      <c r="O130" s="4"/>
    </row>
    <row r="131" spans="2:15">
      <c r="B131" s="4">
        <f>'Equity+Bond_Historical'!Y132</f>
        <v>1.2830846405954741E-3</v>
      </c>
      <c r="C131" s="4"/>
      <c r="D131" s="4"/>
      <c r="E131" s="4"/>
      <c r="F131" s="4"/>
      <c r="G131" s="4"/>
      <c r="H131" s="4"/>
      <c r="I131" s="4"/>
      <c r="J131" s="4"/>
      <c r="K131" s="4"/>
      <c r="L131" s="4"/>
      <c r="M131" s="4"/>
      <c r="N131" s="4"/>
      <c r="O131" s="4"/>
    </row>
    <row r="132" spans="2:15">
      <c r="B132" s="4">
        <f>'Equity+Bond_Historical'!Y133</f>
        <v>-1.2437159922456167E-2</v>
      </c>
      <c r="C132" s="4"/>
      <c r="D132" s="4"/>
      <c r="E132" s="4"/>
      <c r="F132" s="4"/>
      <c r="G132" s="4"/>
      <c r="H132" s="4"/>
      <c r="I132" s="4"/>
      <c r="J132" s="4"/>
      <c r="K132" s="4"/>
      <c r="L132" s="4"/>
      <c r="M132" s="4"/>
      <c r="N132" s="4"/>
      <c r="O132" s="4"/>
    </row>
    <row r="133" spans="2:15">
      <c r="B133" s="4">
        <f>'Equity+Bond_Historical'!Y134</f>
        <v>-1.7692722821671652E-3</v>
      </c>
      <c r="C133" s="4"/>
      <c r="D133" s="4"/>
      <c r="E133" s="4"/>
      <c r="F133" s="4"/>
      <c r="G133" s="4"/>
      <c r="H133" s="4"/>
      <c r="I133" s="4"/>
      <c r="J133" s="4"/>
      <c r="K133" s="4"/>
      <c r="L133" s="4"/>
      <c r="M133" s="4"/>
      <c r="N133" s="4"/>
      <c r="O133" s="4"/>
    </row>
    <row r="134" spans="2:15">
      <c r="B134" s="4">
        <f>'Equity+Bond_Historical'!Y135</f>
        <v>9.5121257696055804E-3</v>
      </c>
      <c r="C134" s="4"/>
      <c r="D134" s="4"/>
      <c r="E134" s="4"/>
      <c r="F134" s="4"/>
      <c r="G134" s="4"/>
      <c r="H134" s="4"/>
      <c r="I134" s="4"/>
      <c r="J134" s="4"/>
      <c r="K134" s="4"/>
      <c r="L134" s="4"/>
      <c r="M134" s="4"/>
      <c r="N134" s="4"/>
      <c r="O134" s="4"/>
    </row>
    <row r="135" spans="2:15">
      <c r="B135" s="4">
        <f>'Equity+Bond_Historical'!Y136</f>
        <v>-5.5277382552543662E-3</v>
      </c>
      <c r="C135" s="4"/>
      <c r="D135" s="4"/>
      <c r="E135" s="4"/>
      <c r="F135" s="4"/>
      <c r="G135" s="4"/>
      <c r="H135" s="4"/>
      <c r="I135" s="4"/>
      <c r="J135" s="4"/>
      <c r="K135" s="4"/>
      <c r="L135" s="4"/>
      <c r="M135" s="4"/>
      <c r="N135" s="4"/>
      <c r="O135" s="4"/>
    </row>
    <row r="136" spans="2:15">
      <c r="B136" s="4">
        <f>'Equity+Bond_Historical'!Y137</f>
        <v>3.8858960228683129E-3</v>
      </c>
      <c r="C136" s="4"/>
      <c r="D136" s="4"/>
      <c r="E136" s="4"/>
      <c r="F136" s="4"/>
      <c r="G136" s="4"/>
      <c r="H136" s="4"/>
      <c r="I136" s="4"/>
      <c r="J136" s="4"/>
      <c r="K136" s="4"/>
      <c r="L136" s="4"/>
      <c r="M136" s="4"/>
      <c r="N136" s="4"/>
      <c r="O136" s="4"/>
    </row>
    <row r="137" spans="2:15">
      <c r="B137" s="4">
        <f>'Equity+Bond_Historical'!Y138</f>
        <v>8.1547984851095619E-4</v>
      </c>
      <c r="C137" s="4"/>
      <c r="D137" s="4"/>
      <c r="E137" s="4"/>
      <c r="F137" s="4"/>
      <c r="G137" s="4"/>
      <c r="H137" s="4"/>
      <c r="I137" s="4"/>
      <c r="J137" s="4"/>
      <c r="K137" s="4"/>
      <c r="L137" s="4"/>
      <c r="M137" s="4"/>
      <c r="N137" s="4"/>
      <c r="O137" s="4"/>
    </row>
    <row r="138" spans="2:15">
      <c r="B138" s="4">
        <f>'Equity+Bond_Historical'!Y139</f>
        <v>-4.3980917134016197E-3</v>
      </c>
      <c r="C138" s="4"/>
      <c r="D138" s="4"/>
      <c r="E138" s="4"/>
      <c r="F138" s="4"/>
      <c r="G138" s="4"/>
      <c r="H138" s="4"/>
      <c r="I138" s="4"/>
      <c r="J138" s="4"/>
      <c r="K138" s="4"/>
      <c r="L138" s="4"/>
      <c r="M138" s="4"/>
      <c r="N138" s="4"/>
      <c r="O138" s="4"/>
    </row>
    <row r="139" spans="2:15">
      <c r="B139" s="4">
        <f>'Equity+Bond_Historical'!Y140</f>
        <v>-4.3615925772874284E-4</v>
      </c>
      <c r="C139" s="4"/>
      <c r="D139" s="4"/>
      <c r="E139" s="4"/>
      <c r="F139" s="4"/>
      <c r="G139" s="4"/>
      <c r="H139" s="4"/>
      <c r="I139" s="4"/>
      <c r="J139" s="4"/>
      <c r="K139" s="4"/>
      <c r="L139" s="4"/>
      <c r="M139" s="4"/>
      <c r="N139" s="4"/>
      <c r="O139" s="4"/>
    </row>
    <row r="140" spans="2:15">
      <c r="B140" s="4">
        <f>'Equity+Bond_Historical'!Y141</f>
        <v>-1.1730618197698735E-3</v>
      </c>
      <c r="C140" s="4"/>
      <c r="D140" s="4"/>
      <c r="E140" s="4"/>
      <c r="F140" s="4"/>
      <c r="G140" s="4"/>
      <c r="H140" s="4"/>
      <c r="I140" s="4"/>
      <c r="J140" s="4"/>
      <c r="K140" s="4"/>
      <c r="L140" s="4"/>
      <c r="M140" s="4"/>
      <c r="N140" s="4"/>
      <c r="O140" s="4"/>
    </row>
    <row r="141" spans="2:15">
      <c r="B141" s="4">
        <f>'Equity+Bond_Historical'!Y142</f>
        <v>-1.1631197796835217E-2</v>
      </c>
      <c r="C141" s="4"/>
      <c r="D141" s="4"/>
      <c r="E141" s="4"/>
      <c r="F141" s="4"/>
      <c r="G141" s="4"/>
      <c r="H141" s="4"/>
      <c r="I141" s="4"/>
      <c r="J141" s="4"/>
      <c r="K141" s="4"/>
      <c r="L141" s="4"/>
      <c r="M141" s="4"/>
      <c r="N141" s="4"/>
      <c r="O141" s="4"/>
    </row>
    <row r="142" spans="2:15">
      <c r="B142" s="4">
        <f>'Equity+Bond_Historical'!Y143</f>
        <v>6.8790030473706923E-3</v>
      </c>
      <c r="C142" s="4"/>
      <c r="D142" s="4"/>
      <c r="E142" s="4"/>
      <c r="F142" s="4"/>
      <c r="G142" s="4"/>
      <c r="H142" s="4"/>
      <c r="I142" s="4"/>
      <c r="J142" s="4"/>
      <c r="K142" s="4"/>
      <c r="L142" s="4"/>
      <c r="M142" s="4"/>
      <c r="N142" s="4"/>
      <c r="O142" s="4"/>
    </row>
    <row r="143" spans="2:15">
      <c r="B143" s="4">
        <f>'Equity+Bond_Historical'!Y144</f>
        <v>4.7961028611269276E-3</v>
      </c>
      <c r="C143" s="4"/>
      <c r="D143" s="4"/>
      <c r="E143" s="4"/>
      <c r="F143" s="4"/>
      <c r="G143" s="4"/>
      <c r="H143" s="4"/>
      <c r="I143" s="4"/>
      <c r="J143" s="4"/>
      <c r="K143" s="4"/>
      <c r="L143" s="4"/>
      <c r="M143" s="4"/>
      <c r="N143" s="4"/>
      <c r="O143" s="4"/>
    </row>
    <row r="144" spans="2:15">
      <c r="B144" s="4">
        <f>'Equity+Bond_Historical'!Y145</f>
        <v>6.5297658508295152E-3</v>
      </c>
      <c r="C144" s="4"/>
      <c r="D144" s="4"/>
      <c r="E144" s="4"/>
      <c r="F144" s="4"/>
      <c r="G144" s="4"/>
      <c r="H144" s="4"/>
      <c r="I144" s="4"/>
      <c r="J144" s="4"/>
      <c r="K144" s="4"/>
      <c r="L144" s="4"/>
      <c r="M144" s="4"/>
      <c r="N144" s="4"/>
      <c r="O144" s="4"/>
    </row>
    <row r="145" spans="2:15">
      <c r="B145" s="4">
        <f>'Equity+Bond_Historical'!Y146</f>
        <v>-1.1576393597043206E-3</v>
      </c>
      <c r="C145" s="4"/>
      <c r="D145" s="4"/>
      <c r="E145" s="4"/>
      <c r="F145" s="4"/>
      <c r="G145" s="4"/>
      <c r="H145" s="4"/>
      <c r="I145" s="4"/>
      <c r="J145" s="4"/>
      <c r="K145" s="4"/>
      <c r="L145" s="4"/>
      <c r="M145" s="4"/>
      <c r="N145" s="4"/>
      <c r="O145" s="4"/>
    </row>
    <row r="146" spans="2:15">
      <c r="B146" s="4">
        <f>'Equity+Bond_Historical'!Y147</f>
        <v>-1.0031442434874164E-2</v>
      </c>
      <c r="C146" s="4"/>
      <c r="D146" s="4"/>
      <c r="E146" s="4"/>
      <c r="F146" s="4"/>
      <c r="G146" s="4"/>
      <c r="H146" s="4"/>
      <c r="I146" s="4"/>
      <c r="J146" s="4"/>
      <c r="K146" s="4"/>
      <c r="L146" s="4"/>
      <c r="M146" s="4"/>
      <c r="N146" s="4"/>
      <c r="O146" s="4"/>
    </row>
    <row r="147" spans="2:15">
      <c r="B147" s="4">
        <f>'Equity+Bond_Historical'!Y148</f>
        <v>6.2594804579595435E-4</v>
      </c>
      <c r="C147" s="4"/>
      <c r="D147" s="4"/>
      <c r="E147" s="4"/>
      <c r="F147" s="4"/>
      <c r="G147" s="4"/>
      <c r="H147" s="4"/>
      <c r="I147" s="4"/>
      <c r="J147" s="4"/>
      <c r="K147" s="4"/>
      <c r="L147" s="4"/>
      <c r="M147" s="4"/>
      <c r="N147" s="4"/>
      <c r="O147" s="4"/>
    </row>
    <row r="148" spans="2:15">
      <c r="B148" s="4">
        <f>'Equity+Bond_Historical'!Y149</f>
        <v>1.434049482415378E-2</v>
      </c>
      <c r="C148" s="4"/>
      <c r="D148" s="4"/>
      <c r="E148" s="4"/>
      <c r="F148" s="4"/>
      <c r="G148" s="4"/>
      <c r="H148" s="4"/>
      <c r="I148" s="4"/>
      <c r="J148" s="4"/>
      <c r="K148" s="4"/>
      <c r="L148" s="4"/>
      <c r="M148" s="4"/>
      <c r="N148" s="4"/>
      <c r="O148" s="4"/>
    </row>
    <row r="149" spans="2:15">
      <c r="B149" s="4">
        <f>'Equity+Bond_Historical'!Y150</f>
        <v>1.4968931731027387E-2</v>
      </c>
      <c r="C149" s="4"/>
      <c r="D149" s="4"/>
      <c r="E149" s="4"/>
      <c r="F149" s="4"/>
      <c r="G149" s="4"/>
      <c r="H149" s="4"/>
      <c r="I149" s="4"/>
      <c r="J149" s="4"/>
      <c r="K149" s="4"/>
      <c r="L149" s="4"/>
      <c r="M149" s="4"/>
      <c r="N149" s="4"/>
      <c r="O149" s="4"/>
    </row>
    <row r="150" spans="2:15">
      <c r="B150" s="4">
        <f>'Equity+Bond_Historical'!Y151</f>
        <v>-2.8853243146524554E-3</v>
      </c>
      <c r="C150" s="4"/>
      <c r="D150" s="4"/>
      <c r="E150" s="4"/>
      <c r="F150" s="4"/>
      <c r="G150" s="4"/>
      <c r="H150" s="4"/>
      <c r="I150" s="4"/>
      <c r="J150" s="4"/>
      <c r="K150" s="4"/>
      <c r="L150" s="4"/>
      <c r="M150" s="4"/>
      <c r="N150" s="4"/>
      <c r="O150" s="4"/>
    </row>
    <row r="151" spans="2:15">
      <c r="B151" s="4">
        <f>'Equity+Bond_Historical'!Y152</f>
        <v>2.182901972731729E-3</v>
      </c>
      <c r="C151" s="4"/>
      <c r="D151" s="4"/>
      <c r="E151" s="4"/>
      <c r="F151" s="4"/>
      <c r="G151" s="4"/>
      <c r="H151" s="4"/>
      <c r="I151" s="4"/>
      <c r="J151" s="4"/>
      <c r="K151" s="4"/>
      <c r="L151" s="4"/>
      <c r="M151" s="4"/>
      <c r="N151" s="4"/>
      <c r="O151" s="4"/>
    </row>
    <row r="152" spans="2:15">
      <c r="B152" s="4">
        <f>'Equity+Bond_Historical'!Y153</f>
        <v>-4.584653811255608E-3</v>
      </c>
      <c r="C152" s="4"/>
      <c r="D152" s="4"/>
      <c r="E152" s="4"/>
      <c r="F152" s="4"/>
      <c r="G152" s="4"/>
      <c r="H152" s="4"/>
      <c r="I152" s="4"/>
      <c r="J152" s="4"/>
      <c r="K152" s="4"/>
      <c r="L152" s="4"/>
      <c r="M152" s="4"/>
      <c r="N152" s="4"/>
      <c r="O152" s="4"/>
    </row>
    <row r="153" spans="2:15">
      <c r="B153" s="4">
        <f>'Equity+Bond_Historical'!Y154</f>
        <v>2.1303328173848397E-2</v>
      </c>
      <c r="C153" s="4"/>
      <c r="D153" s="4"/>
      <c r="E153" s="4"/>
      <c r="F153" s="4"/>
      <c r="G153" s="4"/>
      <c r="H153" s="4"/>
      <c r="I153" s="4"/>
      <c r="J153" s="4"/>
      <c r="K153" s="4"/>
      <c r="L153" s="4"/>
      <c r="M153" s="4"/>
      <c r="N153" s="4"/>
      <c r="O153" s="4"/>
    </row>
    <row r="154" spans="2:15">
      <c r="B154" s="4">
        <f>'Equity+Bond_Historical'!Y155</f>
        <v>3.5008181135353675E-3</v>
      </c>
      <c r="C154" s="4"/>
      <c r="D154" s="4"/>
      <c r="E154" s="4"/>
      <c r="F154" s="4"/>
      <c r="G154" s="4"/>
      <c r="H154" s="4"/>
      <c r="I154" s="4"/>
      <c r="J154" s="4"/>
      <c r="K154" s="4"/>
      <c r="L154" s="4"/>
      <c r="M154" s="4"/>
      <c r="N154" s="4"/>
      <c r="O154" s="4"/>
    </row>
    <row r="155" spans="2:15">
      <c r="B155" s="4">
        <f>'Equity+Bond_Historical'!Y156</f>
        <v>1.259929414197516E-2</v>
      </c>
      <c r="C155" s="4"/>
      <c r="D155" s="4"/>
      <c r="E155" s="4"/>
      <c r="F155" s="4"/>
      <c r="G155" s="4"/>
      <c r="H155" s="4"/>
      <c r="I155" s="4"/>
      <c r="J155" s="4"/>
      <c r="K155" s="4"/>
      <c r="L155" s="4"/>
      <c r="M155" s="4"/>
      <c r="N155" s="4"/>
      <c r="O155" s="4"/>
    </row>
    <row r="156" spans="2:15">
      <c r="B156" s="4">
        <f>'Equity+Bond_Historical'!Y157</f>
        <v>-1.1084132684677291E-2</v>
      </c>
      <c r="C156" s="4"/>
      <c r="D156" s="4"/>
      <c r="E156" s="4"/>
      <c r="F156" s="4"/>
      <c r="G156" s="4"/>
      <c r="H156" s="4"/>
      <c r="I156" s="4"/>
      <c r="J156" s="4"/>
      <c r="K156" s="4"/>
      <c r="L156" s="4"/>
      <c r="M156" s="4"/>
      <c r="N156" s="4"/>
      <c r="O156" s="4"/>
    </row>
    <row r="157" spans="2:15">
      <c r="B157" s="4">
        <f>'Equity+Bond_Historical'!Y158</f>
        <v>8.9097998274332152E-3</v>
      </c>
      <c r="C157" s="4"/>
      <c r="D157" s="4"/>
      <c r="E157" s="4"/>
      <c r="F157" s="4"/>
      <c r="G157" s="4"/>
      <c r="H157" s="4"/>
      <c r="I157" s="4"/>
      <c r="J157" s="4"/>
      <c r="K157" s="4"/>
      <c r="L157" s="4"/>
      <c r="M157" s="4"/>
      <c r="N157" s="4"/>
      <c r="O157" s="4"/>
    </row>
    <row r="158" spans="2:15">
      <c r="B158" s="4">
        <f>'Equity+Bond_Historical'!Y159</f>
        <v>7.3145854519738587E-3</v>
      </c>
      <c r="C158" s="4"/>
      <c r="D158" s="4"/>
      <c r="E158" s="4"/>
      <c r="F158" s="4"/>
      <c r="G158" s="4"/>
      <c r="H158" s="4"/>
      <c r="I158" s="4"/>
      <c r="J158" s="4"/>
      <c r="K158" s="4"/>
      <c r="L158" s="4"/>
      <c r="M158" s="4"/>
      <c r="N158" s="4"/>
      <c r="O158" s="4"/>
    </row>
    <row r="159" spans="2:15">
      <c r="B159" s="4">
        <f>'Equity+Bond_Historical'!Y160</f>
        <v>-2.7186711695941293E-2</v>
      </c>
      <c r="C159" s="4"/>
      <c r="D159" s="4"/>
      <c r="E159" s="4"/>
      <c r="F159" s="4"/>
      <c r="G159" s="4"/>
      <c r="H159" s="4"/>
      <c r="I159" s="4"/>
      <c r="J159" s="4"/>
      <c r="K159" s="4"/>
      <c r="L159" s="4"/>
      <c r="M159" s="4"/>
      <c r="N159" s="4"/>
      <c r="O159" s="4"/>
    </row>
    <row r="160" spans="2:15">
      <c r="B160" s="4">
        <f>'Equity+Bond_Historical'!Y161</f>
        <v>4.3932059693126595E-3</v>
      </c>
      <c r="C160" s="4"/>
      <c r="D160" s="4"/>
      <c r="E160" s="4"/>
      <c r="F160" s="4"/>
      <c r="G160" s="4"/>
      <c r="H160" s="4"/>
      <c r="I160" s="4"/>
      <c r="J160" s="4"/>
      <c r="K160" s="4"/>
      <c r="L160" s="4"/>
      <c r="M160" s="4"/>
      <c r="N160" s="4"/>
      <c r="O160" s="4"/>
    </row>
    <row r="161" spans="2:15">
      <c r="B161" s="4">
        <f>'Equity+Bond_Historical'!Y162</f>
        <v>-1.0007194410638416E-2</v>
      </c>
      <c r="C161" s="4"/>
      <c r="D161" s="4"/>
      <c r="E161" s="4"/>
      <c r="F161" s="4"/>
      <c r="G161" s="4"/>
      <c r="H161" s="4"/>
      <c r="I161" s="4"/>
      <c r="J161" s="4"/>
      <c r="K161" s="4"/>
      <c r="L161" s="4"/>
      <c r="M161" s="4"/>
      <c r="N161" s="4"/>
      <c r="O161" s="4"/>
    </row>
    <row r="162" spans="2:15">
      <c r="B162" s="4">
        <f>'Equity+Bond_Historical'!Y163</f>
        <v>3.8817525682648471E-3</v>
      </c>
      <c r="C162" s="4"/>
      <c r="D162" s="4"/>
      <c r="E162" s="4"/>
      <c r="F162" s="4"/>
      <c r="G162" s="4"/>
      <c r="H162" s="4"/>
      <c r="I162" s="4"/>
      <c r="J162" s="4"/>
      <c r="K162" s="4"/>
      <c r="L162" s="4"/>
      <c r="M162" s="4"/>
      <c r="N162" s="4"/>
      <c r="O162" s="4"/>
    </row>
    <row r="163" spans="2:15">
      <c r="B163" s="4">
        <f>'Equity+Bond_Historical'!Y164</f>
        <v>-2.2003099335887251E-3</v>
      </c>
      <c r="C163" s="4"/>
      <c r="D163" s="4"/>
      <c r="E163" s="4"/>
      <c r="F163" s="4"/>
      <c r="G163" s="4"/>
      <c r="H163" s="4"/>
      <c r="I163" s="4"/>
      <c r="J163" s="4"/>
      <c r="K163" s="4"/>
      <c r="L163" s="4"/>
      <c r="M163" s="4"/>
      <c r="N163" s="4"/>
      <c r="O163" s="4"/>
    </row>
    <row r="164" spans="2:15">
      <c r="B164" s="4">
        <f>'Equity+Bond_Historical'!Y165</f>
        <v>1.2431554009059713E-3</v>
      </c>
      <c r="C164" s="4"/>
      <c r="D164" s="4"/>
      <c r="E164" s="4"/>
      <c r="F164" s="4"/>
      <c r="G164" s="4"/>
      <c r="H164" s="4"/>
      <c r="I164" s="4"/>
      <c r="J164" s="4"/>
      <c r="K164" s="4"/>
      <c r="L164" s="4"/>
      <c r="M164" s="4"/>
      <c r="N164" s="4"/>
      <c r="O164" s="4"/>
    </row>
    <row r="165" spans="2:15">
      <c r="B165" s="4">
        <f>'Equity+Bond_Historical'!Y166</f>
        <v>1.1444452190113295E-3</v>
      </c>
      <c r="C165" s="4"/>
      <c r="D165" s="4"/>
      <c r="E165" s="4"/>
      <c r="F165" s="4"/>
      <c r="G165" s="4"/>
      <c r="H165" s="4"/>
      <c r="I165" s="4"/>
      <c r="J165" s="4"/>
      <c r="K165" s="4"/>
      <c r="L165" s="4"/>
      <c r="M165" s="4"/>
      <c r="N165" s="4"/>
      <c r="O165" s="4"/>
    </row>
    <row r="166" spans="2:15">
      <c r="B166" s="4">
        <f>'Equity+Bond_Historical'!Y167</f>
        <v>2.453003354795453E-3</v>
      </c>
      <c r="C166" s="4"/>
      <c r="D166" s="4"/>
      <c r="E166" s="4"/>
      <c r="F166" s="4"/>
      <c r="G166" s="4"/>
      <c r="H166" s="4"/>
      <c r="I166" s="4"/>
      <c r="J166" s="4"/>
      <c r="K166" s="4"/>
      <c r="L166" s="4"/>
      <c r="M166" s="4"/>
      <c r="N166" s="4"/>
      <c r="O166" s="4"/>
    </row>
    <row r="167" spans="2:15">
      <c r="B167" s="4">
        <f>'Equity+Bond_Historical'!Y168</f>
        <v>-1.4359564440076902E-2</v>
      </c>
      <c r="C167" s="4"/>
      <c r="D167" s="4"/>
      <c r="E167" s="4"/>
      <c r="F167" s="4"/>
      <c r="G167" s="4"/>
      <c r="H167" s="4"/>
      <c r="I167" s="4"/>
      <c r="J167" s="4"/>
      <c r="K167" s="4"/>
      <c r="L167" s="4"/>
      <c r="M167" s="4"/>
      <c r="N167" s="4"/>
      <c r="O167" s="4"/>
    </row>
    <row r="168" spans="2:15">
      <c r="B168" s="4">
        <f>'Equity+Bond_Historical'!Y169</f>
        <v>-9.478608256955439E-3</v>
      </c>
      <c r="C168" s="4"/>
      <c r="D168" s="4"/>
      <c r="E168" s="4"/>
      <c r="F168" s="4"/>
      <c r="G168" s="4"/>
      <c r="H168" s="4"/>
      <c r="I168" s="4"/>
      <c r="J168" s="4"/>
      <c r="K168" s="4"/>
      <c r="L168" s="4"/>
      <c r="M168" s="4"/>
      <c r="N168" s="4"/>
      <c r="O168" s="4"/>
    </row>
    <row r="169" spans="2:15">
      <c r="B169" s="4">
        <f>'Equity+Bond_Historical'!Y170</f>
        <v>-2.628967151380618E-3</v>
      </c>
      <c r="C169" s="4"/>
      <c r="D169" s="4"/>
      <c r="E169" s="4"/>
      <c r="F169" s="4"/>
      <c r="G169" s="4"/>
      <c r="H169" s="4"/>
      <c r="I169" s="4"/>
      <c r="J169" s="4"/>
      <c r="K169" s="4"/>
      <c r="L169" s="4"/>
      <c r="M169" s="4"/>
      <c r="N169" s="4"/>
      <c r="O169" s="4"/>
    </row>
    <row r="170" spans="2:15">
      <c r="B170" s="4">
        <f>'Equity+Bond_Historical'!Y171</f>
        <v>6.4023107479911114E-3</v>
      </c>
      <c r="C170" s="4"/>
      <c r="D170" s="4"/>
      <c r="E170" s="4"/>
      <c r="F170" s="4"/>
      <c r="G170" s="4"/>
      <c r="H170" s="4"/>
      <c r="I170" s="4"/>
      <c r="J170" s="4"/>
      <c r="K170" s="4"/>
      <c r="L170" s="4"/>
      <c r="M170" s="4"/>
      <c r="N170" s="4"/>
      <c r="O170" s="4"/>
    </row>
    <row r="171" spans="2:15">
      <c r="B171" s="4">
        <f>'Equity+Bond_Historical'!Y172</f>
        <v>1.7654285003862735E-2</v>
      </c>
      <c r="C171" s="4"/>
      <c r="D171" s="4"/>
      <c r="E171" s="4"/>
      <c r="F171" s="4"/>
      <c r="G171" s="4"/>
      <c r="H171" s="4"/>
      <c r="I171" s="4"/>
      <c r="J171" s="4"/>
      <c r="K171" s="4"/>
      <c r="L171" s="4"/>
      <c r="M171" s="4"/>
      <c r="N171" s="4"/>
      <c r="O171" s="4"/>
    </row>
    <row r="172" spans="2:15">
      <c r="B172" s="4">
        <f>'Equity+Bond_Historical'!Y173</f>
        <v>1.6200502495692007E-2</v>
      </c>
      <c r="C172" s="4"/>
      <c r="D172" s="4"/>
      <c r="E172" s="4"/>
      <c r="F172" s="4"/>
      <c r="G172" s="4"/>
      <c r="H172" s="4"/>
      <c r="I172" s="4"/>
      <c r="J172" s="4"/>
      <c r="K172" s="4"/>
      <c r="L172" s="4"/>
      <c r="M172" s="4"/>
      <c r="N172" s="4"/>
      <c r="O172" s="4"/>
    </row>
    <row r="173" spans="2:15">
      <c r="B173" s="4">
        <f>'Equity+Bond_Historical'!Y174</f>
        <v>1.3152373330682705E-2</v>
      </c>
      <c r="C173" s="4"/>
      <c r="D173" s="4"/>
      <c r="E173" s="4"/>
      <c r="F173" s="4"/>
      <c r="G173" s="4"/>
      <c r="H173" s="4"/>
      <c r="I173" s="4"/>
      <c r="J173" s="4"/>
      <c r="K173" s="4"/>
      <c r="L173" s="4"/>
      <c r="M173" s="4"/>
      <c r="N173" s="4"/>
      <c r="O173" s="4"/>
    </row>
    <row r="174" spans="2:15">
      <c r="B174" s="4">
        <f>'Equity+Bond_Historical'!Y175</f>
        <v>-1.0312303083283752E-2</v>
      </c>
      <c r="C174" s="4"/>
      <c r="D174" s="4"/>
      <c r="E174" s="4"/>
      <c r="F174" s="4"/>
      <c r="G174" s="4"/>
      <c r="H174" s="4"/>
      <c r="I174" s="4"/>
      <c r="J174" s="4"/>
      <c r="K174" s="4"/>
      <c r="L174" s="4"/>
      <c r="M174" s="4"/>
      <c r="N174" s="4"/>
      <c r="O174" s="4"/>
    </row>
    <row r="175" spans="2:15">
      <c r="B175" s="4">
        <f>'Equity+Bond_Historical'!Y176</f>
        <v>-3.3294941280003951E-3</v>
      </c>
      <c r="C175" s="4"/>
      <c r="D175" s="4"/>
      <c r="E175" s="4"/>
      <c r="F175" s="4"/>
      <c r="G175" s="4"/>
      <c r="H175" s="4"/>
      <c r="I175" s="4"/>
      <c r="J175" s="4"/>
      <c r="K175" s="4"/>
      <c r="L175" s="4"/>
      <c r="M175" s="4"/>
      <c r="N175" s="4"/>
      <c r="O175" s="4"/>
    </row>
    <row r="176" spans="2:15">
      <c r="B176" s="4">
        <f>'Equity+Bond_Historical'!Y177</f>
        <v>-5.3488417063131E-3</v>
      </c>
      <c r="C176" s="4"/>
      <c r="D176" s="4"/>
      <c r="E176" s="4"/>
      <c r="F176" s="4"/>
      <c r="G176" s="4"/>
      <c r="H176" s="4"/>
      <c r="I176" s="4"/>
      <c r="J176" s="4"/>
      <c r="K176" s="4"/>
      <c r="L176" s="4"/>
      <c r="M176" s="4"/>
      <c r="N176" s="4"/>
      <c r="O176" s="4"/>
    </row>
    <row r="177" spans="2:15">
      <c r="B177" s="4">
        <f>'Equity+Bond_Historical'!Y178</f>
        <v>-1.9271037326991834E-2</v>
      </c>
      <c r="C177" s="4"/>
      <c r="D177" s="4"/>
      <c r="E177" s="4"/>
      <c r="F177" s="4"/>
      <c r="G177" s="4"/>
      <c r="H177" s="4"/>
      <c r="I177" s="4"/>
      <c r="J177" s="4"/>
      <c r="K177" s="4"/>
      <c r="L177" s="4"/>
      <c r="M177" s="4"/>
      <c r="N177" s="4"/>
      <c r="O177" s="4"/>
    </row>
    <row r="178" spans="2:15">
      <c r="B178" s="4">
        <f>'Equity+Bond_Historical'!Y179</f>
        <v>-1.0854053503807012E-2</v>
      </c>
      <c r="C178" s="4"/>
      <c r="D178" s="4"/>
      <c r="E178" s="4"/>
      <c r="F178" s="4"/>
      <c r="G178" s="4"/>
      <c r="H178" s="4"/>
      <c r="I178" s="4"/>
      <c r="J178" s="4"/>
      <c r="K178" s="4"/>
      <c r="L178" s="4"/>
      <c r="M178" s="4"/>
      <c r="N178" s="4"/>
      <c r="O178" s="4"/>
    </row>
    <row r="179" spans="2:15">
      <c r="B179" s="4">
        <f>'Equity+Bond_Historical'!Y180</f>
        <v>1.7975681015634626E-2</v>
      </c>
      <c r="C179" s="4"/>
      <c r="D179" s="4"/>
      <c r="E179" s="4"/>
      <c r="F179" s="4"/>
      <c r="G179" s="4"/>
      <c r="H179" s="4"/>
      <c r="I179" s="4"/>
      <c r="J179" s="4"/>
      <c r="K179" s="4"/>
      <c r="L179" s="4"/>
      <c r="M179" s="4"/>
      <c r="N179" s="4"/>
      <c r="O179" s="4"/>
    </row>
    <row r="180" spans="2:15">
      <c r="B180" s="4">
        <f>'Equity+Bond_Historical'!Y181</f>
        <v>5.9262577515274591E-3</v>
      </c>
      <c r="C180" s="4"/>
      <c r="D180" s="4"/>
      <c r="E180" s="4"/>
      <c r="F180" s="4"/>
      <c r="G180" s="4"/>
      <c r="H180" s="4"/>
      <c r="I180" s="4"/>
      <c r="J180" s="4"/>
      <c r="K180" s="4"/>
      <c r="L180" s="4"/>
      <c r="M180" s="4"/>
      <c r="N180" s="4"/>
      <c r="O180" s="4"/>
    </row>
    <row r="181" spans="2:15">
      <c r="B181" s="4">
        <f>'Equity+Bond_Historical'!Y182</f>
        <v>3.9739355529323696E-3</v>
      </c>
      <c r="C181" s="4"/>
      <c r="D181" s="4"/>
      <c r="E181" s="4"/>
      <c r="F181" s="4"/>
      <c r="G181" s="4"/>
      <c r="H181" s="4"/>
      <c r="I181" s="4"/>
      <c r="J181" s="4"/>
      <c r="K181" s="4"/>
      <c r="L181" s="4"/>
      <c r="M181" s="4"/>
      <c r="N181" s="4"/>
      <c r="O181" s="4"/>
    </row>
    <row r="182" spans="2:15">
      <c r="B182" s="4">
        <f>'Equity+Bond_Historical'!Y183</f>
        <v>-1.0367938665615248E-3</v>
      </c>
      <c r="C182" s="4"/>
      <c r="D182" s="4"/>
      <c r="E182" s="4"/>
      <c r="F182" s="4"/>
      <c r="G182" s="4"/>
      <c r="H182" s="4"/>
      <c r="I182" s="4"/>
      <c r="J182" s="4"/>
      <c r="K182" s="4"/>
      <c r="L182" s="4"/>
      <c r="M182" s="4"/>
      <c r="N182" s="4"/>
      <c r="O182" s="4"/>
    </row>
    <row r="183" spans="2:15">
      <c r="B183" s="4">
        <f>'Equity+Bond_Historical'!Y184</f>
        <v>1.9934200239424354E-3</v>
      </c>
      <c r="C183" s="4"/>
      <c r="D183" s="4"/>
      <c r="E183" s="4"/>
      <c r="F183" s="4"/>
      <c r="G183" s="4"/>
      <c r="H183" s="4"/>
      <c r="I183" s="4"/>
      <c r="J183" s="4"/>
      <c r="K183" s="4"/>
      <c r="L183" s="4"/>
      <c r="M183" s="4"/>
      <c r="N183" s="4"/>
      <c r="O183" s="4"/>
    </row>
    <row r="184" spans="2:15">
      <c r="B184" s="4">
        <f>'Equity+Bond_Historical'!Y185</f>
        <v>8.1850440547721927E-3</v>
      </c>
      <c r="C184" s="4"/>
      <c r="D184" s="4"/>
      <c r="E184" s="4"/>
      <c r="F184" s="4"/>
      <c r="G184" s="4"/>
      <c r="H184" s="4"/>
      <c r="I184" s="4"/>
      <c r="J184" s="4"/>
      <c r="K184" s="4"/>
      <c r="L184" s="4"/>
      <c r="M184" s="4"/>
      <c r="N184" s="4"/>
      <c r="O184" s="4"/>
    </row>
    <row r="185" spans="2:15">
      <c r="B185" s="4">
        <f>'Equity+Bond_Historical'!Y186</f>
        <v>7.8122829638752759E-3</v>
      </c>
      <c r="C185" s="4"/>
      <c r="D185" s="4"/>
      <c r="E185" s="4"/>
      <c r="F185" s="4"/>
      <c r="G185" s="4"/>
      <c r="H185" s="4"/>
      <c r="I185" s="4"/>
      <c r="J185" s="4"/>
      <c r="K185" s="4"/>
      <c r="L185" s="4"/>
      <c r="M185" s="4"/>
      <c r="N185" s="4"/>
      <c r="O185" s="4"/>
    </row>
    <row r="186" spans="2:15">
      <c r="B186" s="4">
        <f>'Equity+Bond_Historical'!Y187</f>
        <v>-9.8531976107844588E-3</v>
      </c>
      <c r="C186" s="4"/>
      <c r="D186" s="4"/>
      <c r="E186" s="4"/>
      <c r="F186" s="4"/>
      <c r="G186" s="4"/>
      <c r="H186" s="4"/>
      <c r="I186" s="4"/>
      <c r="J186" s="4"/>
      <c r="K186" s="4"/>
      <c r="L186" s="4"/>
      <c r="M186" s="4"/>
      <c r="N186" s="4"/>
      <c r="O186" s="4"/>
    </row>
    <row r="187" spans="2:15">
      <c r="B187" s="4">
        <f>'Equity+Bond_Historical'!Y188</f>
        <v>-1.5442722206819812E-2</v>
      </c>
      <c r="C187" s="4"/>
      <c r="D187" s="4"/>
      <c r="E187" s="4"/>
      <c r="F187" s="4"/>
      <c r="G187" s="4"/>
      <c r="H187" s="4"/>
      <c r="I187" s="4"/>
      <c r="J187" s="4"/>
      <c r="K187" s="4"/>
      <c r="L187" s="4"/>
      <c r="M187" s="4"/>
      <c r="N187" s="4"/>
      <c r="O187" s="4"/>
    </row>
    <row r="188" spans="2:15">
      <c r="B188" s="4">
        <f>'Equity+Bond_Historical'!Y189</f>
        <v>1.9595351048186074E-3</v>
      </c>
      <c r="C188" s="4"/>
      <c r="D188" s="4"/>
      <c r="E188" s="4"/>
      <c r="F188" s="4"/>
      <c r="G188" s="4"/>
      <c r="H188" s="4"/>
      <c r="I188" s="4"/>
      <c r="J188" s="4"/>
      <c r="K188" s="4"/>
      <c r="L188" s="4"/>
      <c r="M188" s="4"/>
      <c r="N188" s="4"/>
      <c r="O188" s="4"/>
    </row>
    <row r="189" spans="2:15">
      <c r="B189" s="4">
        <f>'Equity+Bond_Historical'!Y190</f>
        <v>-1.0099273421740903E-2</v>
      </c>
      <c r="C189" s="4"/>
      <c r="D189" s="4"/>
      <c r="E189" s="4"/>
      <c r="F189" s="4"/>
      <c r="G189" s="4"/>
      <c r="H189" s="4"/>
      <c r="I189" s="4"/>
      <c r="J189" s="4"/>
      <c r="K189" s="4"/>
      <c r="L189" s="4"/>
      <c r="M189" s="4"/>
      <c r="N189" s="4"/>
      <c r="O189" s="4"/>
    </row>
    <row r="190" spans="2:15">
      <c r="B190" s="4">
        <f>'Equity+Bond_Historical'!Y191</f>
        <v>-5.5664063811403592E-3</v>
      </c>
      <c r="C190" s="4"/>
      <c r="D190" s="4"/>
      <c r="E190" s="4"/>
      <c r="F190" s="4"/>
      <c r="G190" s="4"/>
      <c r="H190" s="4"/>
      <c r="I190" s="4"/>
      <c r="J190" s="4"/>
      <c r="K190" s="4"/>
      <c r="L190" s="4"/>
      <c r="M190" s="4"/>
      <c r="N190" s="4"/>
      <c r="O190" s="4"/>
    </row>
    <row r="191" spans="2:15">
      <c r="B191" s="4">
        <f>'Equity+Bond_Historical'!Y192</f>
        <v>4.8755561999326968E-3</v>
      </c>
      <c r="C191" s="4"/>
      <c r="D191" s="4"/>
      <c r="E191" s="4"/>
      <c r="F191" s="4"/>
      <c r="G191" s="4"/>
      <c r="H191" s="4"/>
      <c r="I191" s="4"/>
      <c r="J191" s="4"/>
      <c r="K191" s="4"/>
      <c r="L191" s="4"/>
      <c r="M191" s="4"/>
      <c r="N191" s="4"/>
      <c r="O191" s="4"/>
    </row>
    <row r="192" spans="2:15">
      <c r="B192" s="4">
        <f>'Equity+Bond_Historical'!Y193</f>
        <v>-2.1353922025518623E-2</v>
      </c>
      <c r="C192" s="4"/>
      <c r="D192" s="4"/>
      <c r="E192" s="4"/>
      <c r="F192" s="4"/>
      <c r="G192" s="4"/>
      <c r="H192" s="4"/>
      <c r="I192" s="4"/>
      <c r="J192" s="4"/>
      <c r="K192" s="4"/>
      <c r="L192" s="4"/>
      <c r="M192" s="4"/>
      <c r="N192" s="4"/>
      <c r="O192" s="4"/>
    </row>
    <row r="193" spans="2:15">
      <c r="B193" s="4">
        <f>'Equity+Bond_Historical'!Y194</f>
        <v>-4.108638535877094E-3</v>
      </c>
      <c r="C193" s="4"/>
      <c r="D193" s="4"/>
      <c r="E193" s="4"/>
      <c r="F193" s="4"/>
      <c r="G193" s="4"/>
      <c r="H193" s="4"/>
      <c r="I193" s="4"/>
      <c r="J193" s="4"/>
      <c r="K193" s="4"/>
      <c r="L193" s="4"/>
      <c r="M193" s="4"/>
      <c r="N193" s="4"/>
      <c r="O193" s="4"/>
    </row>
    <row r="194" spans="2:15">
      <c r="B194" s="4">
        <f>'Equity+Bond_Historical'!Y195</f>
        <v>1.1848108979508439E-2</v>
      </c>
      <c r="C194" s="4"/>
      <c r="D194" s="4"/>
      <c r="E194" s="4"/>
      <c r="F194" s="4"/>
      <c r="G194" s="4"/>
      <c r="H194" s="4"/>
      <c r="I194" s="4"/>
      <c r="J194" s="4"/>
      <c r="K194" s="4"/>
      <c r="L194" s="4"/>
      <c r="M194" s="4"/>
      <c r="N194" s="4"/>
      <c r="O194" s="4"/>
    </row>
    <row r="195" spans="2:15">
      <c r="B195" s="4">
        <f>'Equity+Bond_Historical'!Y196</f>
        <v>5.1392217333058312E-3</v>
      </c>
      <c r="C195" s="4"/>
      <c r="D195" s="4"/>
      <c r="E195" s="4"/>
      <c r="F195" s="4"/>
      <c r="G195" s="4"/>
      <c r="H195" s="4"/>
      <c r="I195" s="4"/>
      <c r="J195" s="4"/>
      <c r="K195" s="4"/>
      <c r="L195" s="4"/>
      <c r="M195" s="4"/>
      <c r="N195" s="4"/>
      <c r="O195" s="4"/>
    </row>
    <row r="196" spans="2:15">
      <c r="B196" s="4">
        <f>'Equity+Bond_Historical'!Y197</f>
        <v>-1.1940560591574004E-2</v>
      </c>
      <c r="C196" s="4"/>
      <c r="D196" s="4"/>
      <c r="E196" s="4"/>
      <c r="F196" s="4"/>
      <c r="G196" s="4"/>
      <c r="H196" s="4"/>
      <c r="I196" s="4"/>
      <c r="J196" s="4"/>
      <c r="K196" s="4"/>
      <c r="L196" s="4"/>
      <c r="M196" s="4"/>
      <c r="N196" s="4"/>
      <c r="O196" s="4"/>
    </row>
    <row r="197" spans="2:15">
      <c r="B197" s="4">
        <f>'Equity+Bond_Historical'!Y198</f>
        <v>-1.1083273252014155E-2</v>
      </c>
      <c r="C197" s="4"/>
      <c r="D197" s="4"/>
      <c r="E197" s="4"/>
      <c r="F197" s="4"/>
      <c r="G197" s="4"/>
      <c r="H197" s="4"/>
      <c r="I197" s="4"/>
      <c r="J197" s="4"/>
      <c r="K197" s="4"/>
      <c r="L197" s="4"/>
      <c r="M197" s="4"/>
      <c r="N197" s="4"/>
      <c r="O197" s="4"/>
    </row>
    <row r="198" spans="2:15">
      <c r="B198" s="4">
        <f>'Equity+Bond_Historical'!Y199</f>
        <v>-1.7139739652272464E-3</v>
      </c>
      <c r="C198" s="4"/>
      <c r="D198" s="4"/>
      <c r="E198" s="4"/>
      <c r="F198" s="4"/>
      <c r="G198" s="4"/>
      <c r="H198" s="4"/>
      <c r="I198" s="4"/>
      <c r="J198" s="4"/>
      <c r="K198" s="4"/>
      <c r="L198" s="4"/>
      <c r="M198" s="4"/>
      <c r="N198" s="4"/>
      <c r="O198" s="4"/>
    </row>
    <row r="199" spans="2:15">
      <c r="B199" s="4">
        <f>'Equity+Bond_Historical'!Y200</f>
        <v>-8.9530249378516284E-3</v>
      </c>
      <c r="C199" s="4"/>
      <c r="D199" s="4"/>
      <c r="E199" s="4"/>
      <c r="F199" s="4"/>
      <c r="G199" s="4"/>
      <c r="H199" s="4"/>
      <c r="I199" s="4"/>
      <c r="J199" s="4"/>
      <c r="K199" s="4"/>
      <c r="L199" s="4"/>
      <c r="M199" s="4"/>
      <c r="N199" s="4"/>
      <c r="O199" s="4"/>
    </row>
    <row r="200" spans="2:15">
      <c r="B200" s="4">
        <f>'Equity+Bond_Historical'!Y201</f>
        <v>6.800601770792271E-3</v>
      </c>
      <c r="C200" s="4"/>
      <c r="D200" s="4"/>
      <c r="E200" s="4"/>
      <c r="F200" s="4"/>
      <c r="G200" s="4"/>
      <c r="H200" s="4"/>
      <c r="I200" s="4"/>
      <c r="J200" s="4"/>
      <c r="K200" s="4"/>
      <c r="L200" s="4"/>
      <c r="M200" s="4"/>
      <c r="N200" s="4"/>
      <c r="O200" s="4"/>
    </row>
    <row r="201" spans="2:15">
      <c r="B201" s="4">
        <f>'Equity+Bond_Historical'!Y202</f>
        <v>1.063994871815999E-2</v>
      </c>
      <c r="C201" s="4"/>
      <c r="D201" s="4"/>
      <c r="E201" s="4"/>
      <c r="F201" s="4"/>
      <c r="G201" s="4"/>
      <c r="H201" s="4"/>
      <c r="I201" s="4"/>
      <c r="J201" s="4"/>
      <c r="K201" s="4"/>
      <c r="L201" s="4"/>
      <c r="M201" s="4"/>
      <c r="N201" s="4"/>
      <c r="O201" s="4"/>
    </row>
    <row r="202" spans="2:15">
      <c r="B202" s="4">
        <f>'Equity+Bond_Historical'!Y203</f>
        <v>2.9283573323263868E-3</v>
      </c>
      <c r="C202" s="4"/>
      <c r="D202" s="4"/>
      <c r="E202" s="4"/>
      <c r="F202" s="4"/>
      <c r="G202" s="4"/>
      <c r="H202" s="4"/>
      <c r="I202" s="4"/>
      <c r="J202" s="4"/>
      <c r="K202" s="4"/>
      <c r="L202" s="4"/>
      <c r="M202" s="4"/>
      <c r="N202" s="4"/>
      <c r="O202" s="4"/>
    </row>
    <row r="203" spans="2:15">
      <c r="B203" s="4">
        <f>'Equity+Bond_Historical'!Y204</f>
        <v>-4.3280934630826736E-3</v>
      </c>
      <c r="C203" s="4"/>
      <c r="D203" s="4"/>
      <c r="E203" s="4"/>
      <c r="F203" s="4"/>
      <c r="G203" s="4"/>
      <c r="H203" s="4"/>
      <c r="I203" s="4"/>
      <c r="J203" s="4"/>
      <c r="K203" s="4"/>
      <c r="L203" s="4"/>
      <c r="M203" s="4"/>
      <c r="N203" s="4"/>
      <c r="O203" s="4"/>
    </row>
    <row r="204" spans="2:15">
      <c r="B204" s="4">
        <f>'Equity+Bond_Historical'!Y205</f>
        <v>2.4825079242139347E-3</v>
      </c>
      <c r="C204" s="4"/>
      <c r="D204" s="4"/>
      <c r="E204" s="4"/>
      <c r="F204" s="4"/>
      <c r="G204" s="4"/>
      <c r="H204" s="4"/>
      <c r="I204" s="4"/>
      <c r="J204" s="4"/>
      <c r="K204" s="4"/>
      <c r="L204" s="4"/>
      <c r="M204" s="4"/>
      <c r="N204" s="4"/>
      <c r="O204" s="4"/>
    </row>
    <row r="205" spans="2:15">
      <c r="B205" s="4">
        <f>'Equity+Bond_Historical'!Y206</f>
        <v>-3.0375610324784677E-3</v>
      </c>
      <c r="C205" s="4"/>
      <c r="D205" s="4"/>
      <c r="E205" s="4"/>
      <c r="F205" s="4"/>
      <c r="G205" s="4"/>
      <c r="H205" s="4"/>
      <c r="I205" s="4"/>
      <c r="J205" s="4"/>
      <c r="K205" s="4"/>
      <c r="L205" s="4"/>
      <c r="M205" s="4"/>
      <c r="N205" s="4"/>
      <c r="O205" s="4"/>
    </row>
    <row r="206" spans="2:15">
      <c r="B206" s="4">
        <f>'Equity+Bond_Historical'!Y207</f>
        <v>1.4768053431103219E-2</v>
      </c>
      <c r="C206" s="4"/>
      <c r="D206" s="4"/>
      <c r="E206" s="4"/>
      <c r="F206" s="4"/>
      <c r="G206" s="4"/>
      <c r="H206" s="4"/>
      <c r="I206" s="4"/>
      <c r="J206" s="4"/>
      <c r="K206" s="4"/>
      <c r="L206" s="4"/>
      <c r="M206" s="4"/>
      <c r="N206" s="4"/>
      <c r="O206" s="4"/>
    </row>
    <row r="207" spans="2:15">
      <c r="B207" s="4">
        <f>'Equity+Bond_Historical'!Y208</f>
        <v>-4.3642078258503214E-3</v>
      </c>
      <c r="C207" s="4"/>
      <c r="D207" s="4"/>
      <c r="E207" s="4"/>
      <c r="F207" s="4"/>
      <c r="G207" s="4"/>
      <c r="H207" s="4"/>
      <c r="I207" s="4"/>
      <c r="J207" s="4"/>
      <c r="K207" s="4"/>
      <c r="L207" s="4"/>
      <c r="M207" s="4"/>
      <c r="N207" s="4"/>
      <c r="O207" s="4"/>
    </row>
    <row r="208" spans="2:15">
      <c r="B208" s="4">
        <f>'Equity+Bond_Historical'!Y209</f>
        <v>6.3154112399531181E-3</v>
      </c>
      <c r="C208" s="4"/>
      <c r="D208" s="4"/>
      <c r="E208" s="4"/>
      <c r="F208" s="4"/>
      <c r="G208" s="4"/>
      <c r="H208" s="4"/>
      <c r="I208" s="4"/>
      <c r="J208" s="4"/>
      <c r="K208" s="4"/>
      <c r="L208" s="4"/>
      <c r="M208" s="4"/>
      <c r="N208" s="4"/>
      <c r="O208" s="4"/>
    </row>
    <row r="209" spans="2:15">
      <c r="B209" s="4">
        <f>'Equity+Bond_Historical'!Y210</f>
        <v>-7.0531091105883667E-3</v>
      </c>
      <c r="C209" s="4"/>
      <c r="D209" s="4"/>
      <c r="E209" s="4"/>
      <c r="F209" s="4"/>
      <c r="G209" s="4"/>
      <c r="H209" s="4"/>
      <c r="I209" s="4"/>
      <c r="J209" s="4"/>
      <c r="K209" s="4"/>
      <c r="L209" s="4"/>
      <c r="M209" s="4"/>
      <c r="N209" s="4"/>
      <c r="O209" s="4"/>
    </row>
    <row r="210" spans="2:15">
      <c r="B210" s="4">
        <f>'Equity+Bond_Historical'!Y211</f>
        <v>-1.0043209074119238E-2</v>
      </c>
      <c r="C210" s="4"/>
      <c r="D210" s="4"/>
      <c r="E210" s="4"/>
      <c r="F210" s="4"/>
      <c r="G210" s="4"/>
      <c r="H210" s="4"/>
      <c r="I210" s="4"/>
      <c r="J210" s="4"/>
      <c r="K210" s="4"/>
      <c r="L210" s="4"/>
      <c r="M210" s="4"/>
      <c r="N210" s="4"/>
      <c r="O210" s="4"/>
    </row>
    <row r="211" spans="2:15">
      <c r="B211" s="4">
        <f>'Equity+Bond_Historical'!Y212</f>
        <v>-8.3836984790948924E-3</v>
      </c>
      <c r="C211" s="4"/>
      <c r="D211" s="4"/>
      <c r="E211" s="4"/>
      <c r="F211" s="4"/>
      <c r="G211" s="4"/>
      <c r="H211" s="4"/>
      <c r="I211" s="4"/>
      <c r="J211" s="4"/>
      <c r="K211" s="4"/>
      <c r="L211" s="4"/>
      <c r="M211" s="4"/>
      <c r="N211" s="4"/>
      <c r="O211" s="4"/>
    </row>
    <row r="212" spans="2:15">
      <c r="B212" s="4">
        <f>'Equity+Bond_Historical'!Y213</f>
        <v>6.8386360393591153E-3</v>
      </c>
      <c r="C212" s="4"/>
      <c r="D212" s="4"/>
      <c r="E212" s="4"/>
      <c r="F212" s="4"/>
      <c r="G212" s="4"/>
      <c r="H212" s="4"/>
      <c r="I212" s="4"/>
      <c r="J212" s="4"/>
      <c r="K212" s="4"/>
      <c r="L212" s="4"/>
      <c r="M212" s="4"/>
      <c r="N212" s="4"/>
      <c r="O212" s="4"/>
    </row>
    <row r="213" spans="2:15">
      <c r="B213" s="4">
        <f>'Equity+Bond_Historical'!Y214</f>
        <v>-1.440212817503691E-2</v>
      </c>
      <c r="C213" s="4"/>
      <c r="D213" s="4"/>
      <c r="E213" s="4"/>
      <c r="F213" s="4"/>
      <c r="G213" s="4"/>
      <c r="H213" s="4"/>
      <c r="I213" s="4"/>
      <c r="J213" s="4"/>
      <c r="K213" s="4"/>
      <c r="L213" s="4"/>
      <c r="M213" s="4"/>
      <c r="N213" s="4"/>
      <c r="O213" s="4"/>
    </row>
    <row r="214" spans="2:15">
      <c r="B214" s="4">
        <f>'Equity+Bond_Historical'!Y215</f>
        <v>3.5677285596490702E-4</v>
      </c>
      <c r="C214" s="4"/>
      <c r="D214" s="4"/>
      <c r="E214" s="4"/>
      <c r="F214" s="4"/>
      <c r="G214" s="4"/>
      <c r="H214" s="4"/>
      <c r="I214" s="4"/>
      <c r="J214" s="4"/>
      <c r="K214" s="4"/>
      <c r="L214" s="4"/>
      <c r="M214" s="4"/>
      <c r="N214" s="4"/>
      <c r="O214" s="4"/>
    </row>
    <row r="215" spans="2:15">
      <c r="B215" s="4">
        <f>'Equity+Bond_Historical'!Y216</f>
        <v>2.663203303237292E-2</v>
      </c>
      <c r="C215" s="4"/>
      <c r="D215" s="4"/>
      <c r="E215" s="4"/>
      <c r="F215" s="4"/>
      <c r="G215" s="4"/>
      <c r="H215" s="4"/>
      <c r="I215" s="4"/>
      <c r="J215" s="4"/>
      <c r="K215" s="4"/>
      <c r="L215" s="4"/>
      <c r="M215" s="4"/>
      <c r="N215" s="4"/>
      <c r="O215" s="4"/>
    </row>
    <row r="216" spans="2:15">
      <c r="B216" s="4">
        <f>'Equity+Bond_Historical'!Y217</f>
        <v>3.5083194357647274E-3</v>
      </c>
      <c r="C216" s="4"/>
      <c r="D216" s="4"/>
      <c r="E216" s="4"/>
      <c r="F216" s="4"/>
      <c r="G216" s="4"/>
      <c r="H216" s="4"/>
      <c r="I216" s="4"/>
      <c r="J216" s="4"/>
      <c r="K216" s="4"/>
      <c r="L216" s="4"/>
      <c r="M216" s="4"/>
      <c r="N216" s="4"/>
      <c r="O216" s="4"/>
    </row>
    <row r="217" spans="2:15">
      <c r="B217" s="4">
        <f>'Equity+Bond_Historical'!Y218</f>
        <v>-3.636651798314048E-3</v>
      </c>
      <c r="C217" s="4"/>
      <c r="D217" s="4"/>
      <c r="E217" s="4"/>
      <c r="F217" s="4"/>
      <c r="G217" s="4"/>
      <c r="H217" s="4"/>
      <c r="I217" s="4"/>
      <c r="J217" s="4"/>
      <c r="K217" s="4"/>
      <c r="L217" s="4"/>
      <c r="M217" s="4"/>
      <c r="N217" s="4"/>
      <c r="O217" s="4"/>
    </row>
    <row r="218" spans="2:15">
      <c r="B218" s="4">
        <f>'Equity+Bond_Historical'!Y219</f>
        <v>-7.9879687824039591E-3</v>
      </c>
      <c r="C218" s="4"/>
      <c r="D218" s="4"/>
      <c r="E218" s="4"/>
      <c r="F218" s="4"/>
      <c r="G218" s="4"/>
      <c r="H218" s="4"/>
      <c r="I218" s="4"/>
      <c r="J218" s="4"/>
      <c r="K218" s="4"/>
      <c r="L218" s="4"/>
      <c r="M218" s="4"/>
      <c r="N218" s="4"/>
      <c r="O218" s="4"/>
    </row>
    <row r="219" spans="2:15">
      <c r="B219" s="4">
        <f>'Equity+Bond_Historical'!Y220</f>
        <v>6.4914411528631585E-3</v>
      </c>
      <c r="C219" s="4"/>
      <c r="D219" s="4"/>
      <c r="E219" s="4"/>
      <c r="F219" s="4"/>
      <c r="G219" s="4"/>
      <c r="H219" s="4"/>
      <c r="I219" s="4"/>
      <c r="J219" s="4"/>
      <c r="K219" s="4"/>
      <c r="L219" s="4"/>
      <c r="M219" s="4"/>
      <c r="N219" s="4"/>
      <c r="O219" s="4"/>
    </row>
    <row r="220" spans="2:15">
      <c r="B220" s="4">
        <f>'Equity+Bond_Historical'!Y221</f>
        <v>-9.7368941952865988E-3</v>
      </c>
      <c r="C220" s="4"/>
      <c r="D220" s="4"/>
      <c r="E220" s="4"/>
      <c r="F220" s="4"/>
      <c r="G220" s="4"/>
      <c r="H220" s="4"/>
      <c r="I220" s="4"/>
      <c r="J220" s="4"/>
      <c r="K220" s="4"/>
      <c r="L220" s="4"/>
      <c r="M220" s="4"/>
      <c r="N220" s="4"/>
      <c r="O220" s="4"/>
    </row>
    <row r="221" spans="2:15">
      <c r="B221" s="4">
        <f>'Equity+Bond_Historical'!Y222</f>
        <v>6.3435253279765158E-3</v>
      </c>
      <c r="C221" s="4"/>
      <c r="D221" s="4"/>
      <c r="E221" s="4"/>
      <c r="F221" s="4"/>
      <c r="G221" s="4"/>
      <c r="H221" s="4"/>
      <c r="I221" s="4"/>
      <c r="J221" s="4"/>
      <c r="K221" s="4"/>
      <c r="L221" s="4"/>
      <c r="M221" s="4"/>
      <c r="N221" s="4"/>
      <c r="O221" s="4"/>
    </row>
    <row r="222" spans="2:15">
      <c r="B222" s="4">
        <f>'Equity+Bond_Historical'!Y223</f>
        <v>7.6543169349771439E-3</v>
      </c>
      <c r="C222" s="4"/>
      <c r="D222" s="4"/>
      <c r="E222" s="4"/>
      <c r="F222" s="4"/>
      <c r="G222" s="4"/>
      <c r="H222" s="4"/>
      <c r="I222" s="4"/>
      <c r="J222" s="4"/>
      <c r="K222" s="4"/>
      <c r="L222" s="4"/>
      <c r="M222" s="4"/>
      <c r="N222" s="4"/>
      <c r="O222" s="4"/>
    </row>
    <row r="223" spans="2:15">
      <c r="B223" s="4">
        <f>'Equity+Bond_Historical'!Y224</f>
        <v>-1.0938467449025688E-2</v>
      </c>
      <c r="C223" s="4"/>
      <c r="D223" s="4"/>
      <c r="E223" s="4"/>
      <c r="F223" s="4"/>
      <c r="G223" s="4"/>
      <c r="H223" s="4"/>
      <c r="I223" s="4"/>
      <c r="J223" s="4"/>
      <c r="K223" s="4"/>
      <c r="L223" s="4"/>
      <c r="M223" s="4"/>
      <c r="N223" s="4"/>
      <c r="O223" s="4"/>
    </row>
    <row r="224" spans="2:15">
      <c r="B224" s="4">
        <f>'Equity+Bond_Historical'!Y225</f>
        <v>1.0296001933872034E-2</v>
      </c>
      <c r="C224" s="4"/>
      <c r="D224" s="4"/>
      <c r="E224" s="4"/>
      <c r="F224" s="4"/>
      <c r="G224" s="4"/>
      <c r="H224" s="4"/>
      <c r="I224" s="4"/>
      <c r="J224" s="4"/>
      <c r="K224" s="4"/>
      <c r="L224" s="4"/>
      <c r="M224" s="4"/>
      <c r="N224" s="4"/>
      <c r="O224" s="4"/>
    </row>
    <row r="225" spans="2:15">
      <c r="B225" s="4">
        <f>'Equity+Bond_Historical'!Y226</f>
        <v>-3.8412237421451699E-3</v>
      </c>
      <c r="C225" s="4"/>
      <c r="D225" s="4"/>
      <c r="E225" s="4"/>
      <c r="F225" s="4"/>
      <c r="G225" s="4"/>
      <c r="H225" s="4"/>
      <c r="I225" s="4"/>
      <c r="J225" s="4"/>
      <c r="K225" s="4"/>
      <c r="L225" s="4"/>
      <c r="M225" s="4"/>
      <c r="N225" s="4"/>
      <c r="O225" s="4"/>
    </row>
    <row r="226" spans="2:15">
      <c r="B226" s="4">
        <f>'Equity+Bond_Historical'!Y227</f>
        <v>-3.4647989659051092E-3</v>
      </c>
      <c r="C226" s="4"/>
      <c r="D226" s="4"/>
      <c r="E226" s="4"/>
      <c r="F226" s="4"/>
      <c r="G226" s="4"/>
      <c r="H226" s="4"/>
      <c r="I226" s="4"/>
      <c r="J226" s="4"/>
      <c r="K226" s="4"/>
      <c r="L226" s="4"/>
      <c r="M226" s="4"/>
      <c r="N226" s="4"/>
      <c r="O226" s="4"/>
    </row>
    <row r="227" spans="2:15">
      <c r="B227" s="4">
        <f>'Equity+Bond_Historical'!Y228</f>
        <v>3.191240017302564E-4</v>
      </c>
      <c r="C227" s="4"/>
      <c r="D227" s="4"/>
      <c r="E227" s="4"/>
      <c r="F227" s="4"/>
      <c r="G227" s="4"/>
      <c r="H227" s="4"/>
      <c r="I227" s="4"/>
      <c r="J227" s="4"/>
      <c r="K227" s="4"/>
      <c r="L227" s="4"/>
      <c r="M227" s="4"/>
      <c r="N227" s="4"/>
      <c r="O227" s="4"/>
    </row>
    <row r="228" spans="2:15">
      <c r="B228" s="4">
        <f>'Equity+Bond_Historical'!Y229</f>
        <v>4.5052511137467395E-3</v>
      </c>
      <c r="C228" s="4"/>
      <c r="D228" s="4"/>
      <c r="E228" s="4"/>
      <c r="F228" s="4"/>
      <c r="G228" s="4"/>
      <c r="H228" s="4"/>
      <c r="I228" s="4"/>
      <c r="J228" s="4"/>
      <c r="K228" s="4"/>
      <c r="L228" s="4"/>
      <c r="M228" s="4"/>
      <c r="N228" s="4"/>
      <c r="O228" s="4"/>
    </row>
    <row r="229" spans="2:15">
      <c r="B229" s="4">
        <f>'Equity+Bond_Historical'!Y230</f>
        <v>-7.6587466351901255E-3</v>
      </c>
      <c r="C229" s="4"/>
      <c r="D229" s="4"/>
      <c r="E229" s="4"/>
      <c r="F229" s="4"/>
      <c r="G229" s="4"/>
      <c r="H229" s="4"/>
      <c r="I229" s="4"/>
      <c r="J229" s="4"/>
      <c r="K229" s="4"/>
      <c r="L229" s="4"/>
      <c r="M229" s="4"/>
      <c r="N229" s="4"/>
      <c r="O229" s="4"/>
    </row>
    <row r="230" spans="2:15">
      <c r="B230" s="4">
        <f>'Equity+Bond_Historical'!Y231</f>
        <v>-4.4401330043765258E-3</v>
      </c>
      <c r="C230" s="4"/>
      <c r="D230" s="4"/>
      <c r="E230" s="4"/>
      <c r="F230" s="4"/>
      <c r="G230" s="4"/>
      <c r="H230" s="4"/>
      <c r="I230" s="4"/>
      <c r="J230" s="4"/>
      <c r="K230" s="4"/>
      <c r="L230" s="4"/>
      <c r="M230" s="4"/>
      <c r="N230" s="4"/>
      <c r="O230" s="4"/>
    </row>
    <row r="231" spans="2:15">
      <c r="B231" s="4">
        <f>'Equity+Bond_Historical'!Y232</f>
        <v>-8.6892803171743273E-3</v>
      </c>
      <c r="C231" s="4"/>
      <c r="D231" s="4"/>
      <c r="E231" s="4"/>
      <c r="F231" s="4"/>
      <c r="G231" s="4"/>
      <c r="H231" s="4"/>
      <c r="I231" s="4"/>
      <c r="J231" s="4"/>
      <c r="K231" s="4"/>
      <c r="L231" s="4"/>
      <c r="M231" s="4"/>
      <c r="N231" s="4"/>
      <c r="O231" s="4"/>
    </row>
    <row r="232" spans="2:15">
      <c r="B232" s="4">
        <f>'Equity+Bond_Historical'!Y233</f>
        <v>9.3742271751864528E-3</v>
      </c>
      <c r="C232" s="4"/>
      <c r="D232" s="4"/>
      <c r="E232" s="4"/>
      <c r="F232" s="4"/>
      <c r="G232" s="4"/>
      <c r="H232" s="4"/>
      <c r="I232" s="4"/>
      <c r="J232" s="4"/>
      <c r="K232" s="4"/>
      <c r="L232" s="4"/>
      <c r="M232" s="4"/>
      <c r="N232" s="4"/>
      <c r="O232" s="4"/>
    </row>
    <row r="233" spans="2:15">
      <c r="B233" s="4">
        <f>'Equity+Bond_Historical'!Y234</f>
        <v>2.4813659854817375E-2</v>
      </c>
      <c r="C233" s="4"/>
      <c r="D233" s="4"/>
      <c r="E233" s="4"/>
      <c r="F233" s="4"/>
      <c r="G233" s="4"/>
      <c r="H233" s="4"/>
      <c r="I233" s="4"/>
      <c r="J233" s="4"/>
      <c r="K233" s="4"/>
      <c r="L233" s="4"/>
      <c r="M233" s="4"/>
      <c r="N233" s="4"/>
      <c r="O233" s="4"/>
    </row>
    <row r="234" spans="2:15">
      <c r="B234" s="4">
        <f>'Equity+Bond_Historical'!Y235</f>
        <v>-9.9561117817788952E-3</v>
      </c>
      <c r="C234" s="4"/>
      <c r="D234" s="4"/>
      <c r="E234" s="4"/>
      <c r="F234" s="4"/>
      <c r="G234" s="4"/>
      <c r="H234" s="4"/>
      <c r="I234" s="4"/>
      <c r="J234" s="4"/>
      <c r="K234" s="4"/>
      <c r="L234" s="4"/>
      <c r="M234" s="4"/>
      <c r="N234" s="4"/>
      <c r="O234" s="4"/>
    </row>
    <row r="235" spans="2:15">
      <c r="B235" s="4">
        <f>'Equity+Bond_Historical'!Y236</f>
        <v>-1.5845103132374285E-3</v>
      </c>
      <c r="C235" s="4"/>
      <c r="D235" s="4"/>
      <c r="E235" s="4"/>
      <c r="F235" s="4"/>
      <c r="G235" s="4"/>
      <c r="H235" s="4"/>
      <c r="I235" s="4"/>
      <c r="J235" s="4"/>
      <c r="K235" s="4"/>
      <c r="L235" s="4"/>
      <c r="M235" s="4"/>
      <c r="N235" s="4"/>
      <c r="O235" s="4"/>
    </row>
    <row r="236" spans="2:15">
      <c r="B236" s="4">
        <f>'Equity+Bond_Historical'!Y237</f>
        <v>-9.0151178060060618E-3</v>
      </c>
      <c r="C236" s="4"/>
      <c r="D236" s="4"/>
      <c r="E236" s="4"/>
      <c r="F236" s="4"/>
      <c r="G236" s="4"/>
      <c r="H236" s="4"/>
      <c r="I236" s="4"/>
      <c r="J236" s="4"/>
      <c r="K236" s="4"/>
      <c r="L236" s="4"/>
      <c r="M236" s="4"/>
      <c r="N236" s="4"/>
      <c r="O236" s="4"/>
    </row>
    <row r="237" spans="2:15">
      <c r="B237" s="4">
        <f>'Equity+Bond_Historical'!Y238</f>
        <v>6.3654503945525355E-3</v>
      </c>
      <c r="C237" s="4"/>
      <c r="D237" s="4"/>
      <c r="E237" s="4"/>
      <c r="F237" s="4"/>
      <c r="G237" s="4"/>
      <c r="H237" s="4"/>
      <c r="I237" s="4"/>
      <c r="J237" s="4"/>
      <c r="K237" s="4"/>
      <c r="L237" s="4"/>
      <c r="M237" s="4"/>
      <c r="N237" s="4"/>
      <c r="O237" s="4"/>
    </row>
    <row r="238" spans="2:15">
      <c r="B238" s="4">
        <f>'Equity+Bond_Historical'!Y239</f>
        <v>-1.5057407023364769E-3</v>
      </c>
      <c r="C238" s="4"/>
      <c r="D238" s="4"/>
      <c r="E238" s="4"/>
      <c r="F238" s="4"/>
      <c r="G238" s="4"/>
      <c r="H238" s="4"/>
      <c r="I238" s="4"/>
      <c r="J238" s="4"/>
      <c r="K238" s="4"/>
      <c r="L238" s="4"/>
      <c r="M238" s="4"/>
      <c r="N238" s="4"/>
      <c r="O238" s="4"/>
    </row>
    <row r="239" spans="2:15">
      <c r="B239" s="4">
        <f>'Equity+Bond_Historical'!Y240</f>
        <v>9.9222882524080108E-3</v>
      </c>
      <c r="C239" s="4"/>
      <c r="D239" s="4"/>
      <c r="E239" s="4"/>
      <c r="F239" s="4"/>
      <c r="G239" s="4"/>
      <c r="H239" s="4"/>
      <c r="I239" s="4"/>
      <c r="J239" s="4"/>
      <c r="K239" s="4"/>
      <c r="L239" s="4"/>
      <c r="M239" s="4"/>
      <c r="N239" s="4"/>
      <c r="O239" s="4"/>
    </row>
    <row r="240" spans="2:15">
      <c r="B240" s="4">
        <f>'Equity+Bond_Historical'!Y241</f>
        <v>-7.4423459996545756E-3</v>
      </c>
      <c r="C240" s="4"/>
      <c r="D240" s="4"/>
      <c r="E240" s="4"/>
      <c r="F240" s="4"/>
      <c r="G240" s="4"/>
      <c r="H240" s="4"/>
      <c r="I240" s="4"/>
      <c r="J240" s="4"/>
      <c r="K240" s="4"/>
      <c r="L240" s="4"/>
      <c r="M240" s="4"/>
      <c r="N240" s="4"/>
      <c r="O240" s="4"/>
    </row>
    <row r="241" spans="2:15">
      <c r="B241" s="4">
        <f>'Equity+Bond_Historical'!Y242</f>
        <v>-1.1022366261603777E-2</v>
      </c>
      <c r="C241" s="4"/>
      <c r="D241" s="4"/>
      <c r="E241" s="4"/>
      <c r="F241" s="4"/>
      <c r="G241" s="4"/>
      <c r="H241" s="4"/>
      <c r="I241" s="4"/>
      <c r="J241" s="4"/>
      <c r="K241" s="4"/>
      <c r="L241" s="4"/>
      <c r="M241" s="4"/>
      <c r="N241" s="4"/>
      <c r="O241" s="4"/>
    </row>
    <row r="242" spans="2:15">
      <c r="B242" s="4">
        <f>'Equity+Bond_Historical'!Y243</f>
        <v>7.7302106467464987E-3</v>
      </c>
      <c r="C242" s="4"/>
      <c r="D242" s="4"/>
      <c r="E242" s="4"/>
      <c r="F242" s="4"/>
      <c r="G242" s="4"/>
      <c r="H242" s="4"/>
      <c r="I242" s="4"/>
      <c r="J242" s="4"/>
      <c r="K242" s="4"/>
      <c r="L242" s="4"/>
      <c r="M242" s="4"/>
      <c r="N242" s="4"/>
      <c r="O242" s="4"/>
    </row>
    <row r="243" spans="2:15">
      <c r="B243" s="4">
        <f>'Equity+Bond_Historical'!Y244</f>
        <v>7.1426512918481948E-3</v>
      </c>
      <c r="C243" s="4"/>
      <c r="D243" s="4"/>
      <c r="E243" s="4"/>
      <c r="F243" s="4"/>
      <c r="G243" s="4"/>
      <c r="H243" s="4"/>
      <c r="I243" s="4"/>
      <c r="J243" s="4"/>
      <c r="K243" s="4"/>
      <c r="L243" s="4"/>
      <c r="M243" s="4"/>
      <c r="N243" s="4"/>
      <c r="O243" s="4"/>
    </row>
    <row r="244" spans="2:15">
      <c r="B244" s="4">
        <f>'Equity+Bond_Historical'!Y245</f>
        <v>-9.3910067137738355E-3</v>
      </c>
      <c r="C244" s="4"/>
      <c r="D244" s="4"/>
      <c r="E244" s="4"/>
      <c r="F244" s="4"/>
      <c r="G244" s="4"/>
      <c r="H244" s="4"/>
      <c r="I244" s="4"/>
      <c r="J244" s="4"/>
      <c r="K244" s="4"/>
      <c r="L244" s="4"/>
      <c r="M244" s="4"/>
      <c r="N244" s="4"/>
      <c r="O244" s="4"/>
    </row>
    <row r="245" spans="2:15">
      <c r="B245" s="4">
        <f>'Equity+Bond_Historical'!Y246</f>
        <v>5.3020599593242143E-3</v>
      </c>
      <c r="C245" s="4"/>
      <c r="D245" s="4"/>
      <c r="E245" s="4"/>
      <c r="F245" s="4"/>
      <c r="G245" s="4"/>
      <c r="H245" s="4"/>
      <c r="I245" s="4"/>
      <c r="J245" s="4"/>
      <c r="K245" s="4"/>
      <c r="L245" s="4"/>
      <c r="M245" s="4"/>
      <c r="N245" s="4"/>
      <c r="O245" s="4"/>
    </row>
    <row r="246" spans="2:15">
      <c r="B246" s="4">
        <f>'Equity+Bond_Historical'!Y247</f>
        <v>1.3494775582207337E-2</v>
      </c>
      <c r="C246" s="4"/>
      <c r="D246" s="4"/>
      <c r="E246" s="4"/>
      <c r="F246" s="4"/>
      <c r="G246" s="4"/>
      <c r="H246" s="4"/>
      <c r="I246" s="4"/>
      <c r="J246" s="4"/>
      <c r="K246" s="4"/>
      <c r="L246" s="4"/>
      <c r="M246" s="4"/>
      <c r="N246" s="4"/>
      <c r="O246" s="4"/>
    </row>
    <row r="247" spans="2:15">
      <c r="B247" s="4">
        <f>'Equity+Bond_Historical'!Y248</f>
        <v>1.7340528706324285E-2</v>
      </c>
      <c r="C247" s="4"/>
      <c r="D247" s="4"/>
      <c r="E247" s="4"/>
      <c r="F247" s="4"/>
      <c r="G247" s="4"/>
      <c r="H247" s="4"/>
      <c r="I247" s="4"/>
      <c r="J247" s="4"/>
      <c r="K247" s="4"/>
      <c r="L247" s="4"/>
      <c r="M247" s="4"/>
      <c r="N247" s="4"/>
      <c r="O247" s="4"/>
    </row>
    <row r="248" spans="2:15">
      <c r="B248" s="4">
        <f>'Equity+Bond_Historical'!Y249</f>
        <v>7.8087932460545496E-3</v>
      </c>
      <c r="C248" s="4"/>
      <c r="D248" s="4"/>
      <c r="E248" s="4"/>
      <c r="F248" s="4"/>
      <c r="G248" s="4"/>
      <c r="H248" s="4"/>
      <c r="I248" s="4"/>
      <c r="J248" s="4"/>
      <c r="K248" s="4"/>
      <c r="L248" s="4"/>
      <c r="M248" s="4"/>
      <c r="N248" s="4"/>
      <c r="O248" s="4"/>
    </row>
    <row r="249" spans="2:15">
      <c r="B249" s="4">
        <f>'Equity+Bond_Historical'!Y250</f>
        <v>2.8407268519071093E-4</v>
      </c>
      <c r="C249" s="4"/>
      <c r="D249" s="4"/>
      <c r="E249" s="4"/>
      <c r="F249" s="4"/>
      <c r="G249" s="4"/>
      <c r="H249" s="4"/>
      <c r="I249" s="4"/>
      <c r="J249" s="4"/>
      <c r="K249" s="4"/>
      <c r="L249" s="4"/>
      <c r="M249" s="4"/>
      <c r="N249" s="4"/>
      <c r="O249" s="4"/>
    </row>
    <row r="250" spans="2:15">
      <c r="B250" s="4">
        <f>'Equity+Bond_Historical'!Y251</f>
        <v>1.217389015780035E-3</v>
      </c>
      <c r="C250" s="4"/>
      <c r="D250" s="4"/>
      <c r="E250" s="4"/>
      <c r="F250" s="4"/>
      <c r="G250" s="4"/>
      <c r="H250" s="4"/>
      <c r="I250" s="4"/>
      <c r="J250" s="4"/>
      <c r="K250" s="4"/>
      <c r="L250" s="4"/>
      <c r="M250" s="4"/>
      <c r="N250" s="4"/>
      <c r="O250" s="4"/>
    </row>
    <row r="251" spans="2:15">
      <c r="B251" s="4">
        <f>'Equity+Bond_Historical'!Y252</f>
        <v>1.8891420554738457E-3</v>
      </c>
      <c r="C251" s="4"/>
      <c r="D251" s="4"/>
      <c r="E251" s="4"/>
      <c r="F251" s="4"/>
      <c r="G251" s="4"/>
      <c r="H251" s="4"/>
      <c r="I251" s="4"/>
      <c r="J251" s="4"/>
      <c r="K251" s="4"/>
      <c r="L251" s="4"/>
      <c r="M251" s="4"/>
      <c r="N251" s="4"/>
      <c r="O251" s="4"/>
    </row>
    <row r="252" spans="2:15">
      <c r="B252" s="4">
        <f>'Equity+Bond_Historical'!Y253</f>
        <v>5.9053117886612412E-3</v>
      </c>
      <c r="C252" s="4"/>
      <c r="D252" s="4"/>
      <c r="E252" s="4"/>
      <c r="F252" s="4"/>
      <c r="G252" s="4"/>
      <c r="H252" s="4"/>
      <c r="I252" s="4"/>
      <c r="J252" s="4"/>
      <c r="K252" s="4"/>
      <c r="L252" s="4"/>
      <c r="M252" s="4"/>
      <c r="N252" s="4"/>
      <c r="O252" s="4"/>
    </row>
    <row r="253" spans="2:15">
      <c r="B253" s="4">
        <f>'Equity+Bond_Historical'!Y254</f>
        <v>-5.0087905620409823E-3</v>
      </c>
      <c r="C253" s="4"/>
      <c r="D253" s="4"/>
      <c r="E253" s="4"/>
      <c r="F253" s="4"/>
      <c r="G253" s="4"/>
      <c r="H253" s="4"/>
      <c r="I253" s="4"/>
      <c r="J253" s="4"/>
      <c r="K253" s="4"/>
      <c r="L253" s="4"/>
      <c r="M253" s="4"/>
      <c r="N253" s="4"/>
      <c r="O253" s="4"/>
    </row>
    <row r="254" spans="2:15">
      <c r="B254" s="4">
        <f>'Equity+Bond_Historical'!Y255</f>
        <v>-7.8538836368018342E-3</v>
      </c>
      <c r="C254" s="4"/>
      <c r="D254" s="4"/>
      <c r="E254" s="4"/>
      <c r="F254" s="4"/>
      <c r="G254" s="4"/>
      <c r="H254" s="4"/>
      <c r="I254" s="4"/>
      <c r="J254" s="4"/>
      <c r="K254" s="4"/>
      <c r="L254" s="4"/>
      <c r="M254" s="4"/>
      <c r="N254" s="4"/>
      <c r="O254" s="4"/>
    </row>
    <row r="255" spans="2:15">
      <c r="B255" s="4">
        <f>'Equity+Bond_Historical'!Y256</f>
        <v>1.8894330710489442E-2</v>
      </c>
      <c r="C255" s="4"/>
      <c r="D255" s="4"/>
      <c r="E255" s="4"/>
      <c r="F255" s="4"/>
      <c r="G255" s="4"/>
      <c r="H255" s="4"/>
      <c r="I255" s="4"/>
      <c r="J255" s="4"/>
      <c r="K255" s="4"/>
      <c r="L255" s="4"/>
      <c r="M255" s="4"/>
      <c r="N255" s="4"/>
      <c r="O255" s="4"/>
    </row>
    <row r="256" spans="2:15">
      <c r="B256" s="4">
        <f>'Equity+Bond_Historical'!Y257</f>
        <v>-7.4271410342718579E-3</v>
      </c>
      <c r="C256" s="4"/>
      <c r="D256" s="4"/>
      <c r="E256" s="4"/>
      <c r="F256" s="4"/>
      <c r="G256" s="4"/>
      <c r="H256" s="4"/>
      <c r="I256" s="4"/>
      <c r="J256" s="4"/>
      <c r="K256" s="4"/>
      <c r="L256" s="4"/>
      <c r="M256" s="4"/>
      <c r="N256" s="4"/>
      <c r="O256" s="4"/>
    </row>
    <row r="257" spans="2:15">
      <c r="B257" s="4">
        <f>'Equity+Bond_Historical'!Y258</f>
        <v>-8.4647673215930818E-3</v>
      </c>
      <c r="C257" s="4"/>
      <c r="D257" s="4"/>
      <c r="E257" s="4"/>
      <c r="F257" s="4"/>
      <c r="G257" s="4"/>
      <c r="H257" s="4"/>
      <c r="I257" s="4"/>
      <c r="J257" s="4"/>
      <c r="K257" s="4"/>
      <c r="L257" s="4"/>
      <c r="M257" s="4"/>
      <c r="N257" s="4"/>
      <c r="O257" s="4"/>
    </row>
    <row r="258" spans="2:15">
      <c r="B258" s="4">
        <f>'Equity+Bond_Historical'!Y259</f>
        <v>-5.2825528688184142E-3</v>
      </c>
      <c r="C258" s="4"/>
      <c r="D258" s="4"/>
      <c r="E258" s="4"/>
      <c r="F258" s="4"/>
      <c r="G258" s="4"/>
      <c r="H258" s="4"/>
      <c r="I258" s="4"/>
      <c r="J258" s="4"/>
      <c r="K258" s="4"/>
      <c r="L258" s="4"/>
      <c r="M258" s="4"/>
      <c r="N258" s="4"/>
      <c r="O258" s="4"/>
    </row>
    <row r="259" spans="2:15">
      <c r="B259" s="4">
        <f>'Equity+Bond_Historical'!Y260</f>
        <v>-1.0836002118006302E-2</v>
      </c>
      <c r="C259" s="4"/>
      <c r="D259" s="4"/>
      <c r="E259" s="4"/>
      <c r="F259" s="4"/>
      <c r="G259" s="4"/>
      <c r="H259" s="4"/>
      <c r="I259" s="4"/>
      <c r="J259" s="4"/>
      <c r="K259" s="4"/>
      <c r="L259" s="4"/>
      <c r="M259" s="4"/>
      <c r="N259" s="4"/>
      <c r="O259" s="4"/>
    </row>
    <row r="260" spans="2:15">
      <c r="B260" s="4">
        <f>'Equity+Bond_Historical'!Y261</f>
        <v>4.3136896393523097E-3</v>
      </c>
      <c r="C260" s="4"/>
      <c r="D260" s="4"/>
      <c r="E260" s="4"/>
      <c r="F260" s="4"/>
      <c r="G260" s="4"/>
      <c r="H260" s="4"/>
      <c r="I260" s="4"/>
      <c r="J260" s="4"/>
      <c r="K260" s="4"/>
      <c r="L260" s="4"/>
      <c r="M260" s="4"/>
      <c r="N260" s="4"/>
      <c r="O260" s="4"/>
    </row>
    <row r="261" spans="2:15">
      <c r="B261" s="4">
        <f>'Equity+Bond_Historical'!Y262</f>
        <v>-4.6139981782428816E-3</v>
      </c>
      <c r="C261" s="4"/>
      <c r="D261" s="4"/>
      <c r="E261" s="4"/>
      <c r="F261" s="4"/>
      <c r="G261" s="4"/>
      <c r="H261" s="4"/>
      <c r="I261" s="4"/>
      <c r="J261" s="4"/>
      <c r="K261" s="4"/>
      <c r="L261" s="4"/>
      <c r="M261" s="4"/>
      <c r="N261" s="4"/>
      <c r="O261" s="4"/>
    </row>
    <row r="262" spans="2:15">
      <c r="B262" s="4">
        <f>'Equity+Bond_Historical'!Y263</f>
        <v>7.8312942089794838E-3</v>
      </c>
      <c r="C262" s="4"/>
      <c r="D262" s="4"/>
      <c r="E262" s="4"/>
      <c r="F262" s="4"/>
      <c r="G262" s="4"/>
      <c r="H262" s="4"/>
      <c r="I262" s="4"/>
      <c r="J262" s="4"/>
      <c r="K262" s="4"/>
      <c r="L262" s="4"/>
      <c r="M262" s="4"/>
      <c r="N262" s="4"/>
      <c r="O262" s="4"/>
    </row>
    <row r="263" spans="2:15">
      <c r="B263" s="4">
        <f>'Equity+Bond_Historical'!Y264</f>
        <v>1.2548216212578822E-2</v>
      </c>
      <c r="C263" s="4"/>
      <c r="D263" s="4"/>
      <c r="E263" s="4"/>
      <c r="F263" s="4"/>
      <c r="G263" s="4"/>
      <c r="H263" s="4"/>
      <c r="I263" s="4"/>
      <c r="J263" s="4"/>
      <c r="K263" s="4"/>
      <c r="L263" s="4"/>
      <c r="M263" s="4"/>
      <c r="N263" s="4"/>
      <c r="O263" s="4"/>
    </row>
    <row r="264" spans="2:15">
      <c r="B264" s="4">
        <f>'Equity+Bond_Historical'!Y265</f>
        <v>3.2685390097694669E-4</v>
      </c>
      <c r="C264" s="4"/>
      <c r="D264" s="4"/>
      <c r="E264" s="4"/>
      <c r="F264" s="4"/>
      <c r="G264" s="4"/>
      <c r="H264" s="4"/>
      <c r="I264" s="4"/>
      <c r="J264" s="4"/>
      <c r="K264" s="4"/>
      <c r="L264" s="4"/>
      <c r="M264" s="4"/>
      <c r="N264" s="4"/>
      <c r="O264" s="4"/>
    </row>
    <row r="265" spans="2:15">
      <c r="B265" s="4">
        <f>'Equity+Bond_Historical'!Y266</f>
        <v>5.787217706533415E-3</v>
      </c>
      <c r="C265" s="4"/>
      <c r="D265" s="4"/>
      <c r="E265" s="4"/>
      <c r="F265" s="4"/>
      <c r="G265" s="4"/>
      <c r="H265" s="4"/>
      <c r="I265" s="4"/>
      <c r="J265" s="4"/>
      <c r="K265" s="4"/>
      <c r="L265" s="4"/>
      <c r="M265" s="4"/>
      <c r="N265" s="4"/>
      <c r="O265" s="4"/>
    </row>
    <row r="266" spans="2:15">
      <c r="B266" s="4">
        <f>'Equity+Bond_Historical'!Y267</f>
        <v>-1.0092889052304547E-2</v>
      </c>
      <c r="C266" s="4"/>
      <c r="D266" s="4"/>
      <c r="E266" s="4"/>
      <c r="F266" s="4"/>
      <c r="G266" s="4"/>
      <c r="H266" s="4"/>
      <c r="I266" s="4"/>
      <c r="J266" s="4"/>
      <c r="K266" s="4"/>
      <c r="L266" s="4"/>
      <c r="M266" s="4"/>
      <c r="N266" s="4"/>
      <c r="O266" s="4"/>
    </row>
    <row r="267" spans="2:15">
      <c r="B267" s="4">
        <f>'Equity+Bond_Historical'!Y268</f>
        <v>-2.9132585716019257E-3</v>
      </c>
      <c r="C267" s="4"/>
      <c r="D267" s="4"/>
      <c r="E267" s="4"/>
      <c r="F267" s="4"/>
      <c r="G267" s="4"/>
      <c r="H267" s="4"/>
      <c r="I267" s="4"/>
      <c r="J267" s="4"/>
      <c r="K267" s="4"/>
      <c r="L267" s="4"/>
      <c r="M267" s="4"/>
      <c r="N267" s="4"/>
      <c r="O267" s="4"/>
    </row>
    <row r="268" spans="2:15">
      <c r="B268" s="4">
        <f>'Equity+Bond_Historical'!Y269</f>
        <v>1.0867356510958836E-2</v>
      </c>
      <c r="C268" s="4"/>
      <c r="D268" s="4"/>
      <c r="E268" s="4"/>
      <c r="F268" s="4"/>
      <c r="G268" s="4"/>
      <c r="H268" s="4"/>
      <c r="I268" s="4"/>
      <c r="J268" s="4"/>
      <c r="K268" s="4"/>
      <c r="L268" s="4"/>
      <c r="M268" s="4"/>
      <c r="N268" s="4"/>
      <c r="O268" s="4"/>
    </row>
    <row r="269" spans="2:15">
      <c r="B269" s="4">
        <f>'Equity+Bond_Historical'!Y270</f>
        <v>-7.3592657987912365E-3</v>
      </c>
      <c r="C269" s="4"/>
      <c r="D269" s="4"/>
      <c r="E269" s="4"/>
      <c r="F269" s="4"/>
      <c r="G269" s="4"/>
      <c r="H269" s="4"/>
      <c r="I269" s="4"/>
      <c r="J269" s="4"/>
      <c r="K269" s="4"/>
      <c r="L269" s="4"/>
      <c r="M269" s="4"/>
      <c r="N269" s="4"/>
      <c r="O269" s="4"/>
    </row>
    <row r="270" spans="2:15">
      <c r="B270" s="4">
        <f>'Equity+Bond_Historical'!Y271</f>
        <v>-4.8533407823444456E-4</v>
      </c>
      <c r="C270" s="4"/>
      <c r="D270" s="4"/>
      <c r="E270" s="4"/>
      <c r="F270" s="4"/>
      <c r="G270" s="4"/>
      <c r="H270" s="4"/>
      <c r="I270" s="4"/>
      <c r="J270" s="4"/>
      <c r="K270" s="4"/>
      <c r="L270" s="4"/>
      <c r="M270" s="4"/>
      <c r="N270" s="4"/>
      <c r="O270" s="4"/>
    </row>
    <row r="271" spans="2:15">
      <c r="B271" s="4">
        <f>'Equity+Bond_Historical'!Y272</f>
        <v>-1.9473923585225636E-2</v>
      </c>
      <c r="C271" s="4"/>
      <c r="D271" s="4"/>
      <c r="E271" s="4"/>
      <c r="F271" s="4"/>
      <c r="G271" s="4"/>
      <c r="H271" s="4"/>
      <c r="I271" s="4"/>
      <c r="J271" s="4"/>
      <c r="K271" s="4"/>
      <c r="L271" s="4"/>
      <c r="M271" s="4"/>
      <c r="N271" s="4"/>
      <c r="O271" s="4"/>
    </row>
    <row r="272" spans="2:15">
      <c r="B272" s="4">
        <f>'Equity+Bond_Historical'!Y273</f>
        <v>1.4259883911472327E-3</v>
      </c>
      <c r="C272" s="4"/>
      <c r="D272" s="4"/>
      <c r="E272" s="4"/>
      <c r="F272" s="4"/>
      <c r="G272" s="4"/>
      <c r="H272" s="4"/>
      <c r="I272" s="4"/>
      <c r="J272" s="4"/>
      <c r="K272" s="4"/>
      <c r="L272" s="4"/>
      <c r="M272" s="4"/>
      <c r="N272" s="4"/>
      <c r="O272" s="4"/>
    </row>
    <row r="273" spans="2:15">
      <c r="B273" s="4">
        <f>'Equity+Bond_Historical'!Y274</f>
        <v>4.0202682054555332E-3</v>
      </c>
      <c r="C273" s="4"/>
      <c r="D273" s="4"/>
      <c r="E273" s="4"/>
      <c r="F273" s="4"/>
      <c r="G273" s="4"/>
      <c r="H273" s="4"/>
      <c r="I273" s="4"/>
      <c r="J273" s="4"/>
      <c r="K273" s="4"/>
      <c r="L273" s="4"/>
      <c r="M273" s="4"/>
      <c r="N273" s="4"/>
      <c r="O273" s="4"/>
    </row>
    <row r="274" spans="2:15">
      <c r="B274" s="4">
        <f>'Equity+Bond_Historical'!Y275</f>
        <v>2.844148495850251E-3</v>
      </c>
      <c r="C274" s="4"/>
      <c r="D274" s="4"/>
      <c r="E274" s="4"/>
      <c r="F274" s="4"/>
      <c r="G274" s="4"/>
      <c r="H274" s="4"/>
      <c r="I274" s="4"/>
      <c r="J274" s="4"/>
      <c r="K274" s="4"/>
      <c r="L274" s="4"/>
      <c r="M274" s="4"/>
      <c r="N274" s="4"/>
      <c r="O274" s="4"/>
    </row>
    <row r="275" spans="2:15">
      <c r="B275" s="4">
        <f>'Equity+Bond_Historical'!Y276</f>
        <v>-4.1770963257427643E-2</v>
      </c>
      <c r="C275" s="4"/>
      <c r="D275" s="4"/>
      <c r="E275" s="4"/>
      <c r="F275" s="4"/>
      <c r="G275" s="4"/>
      <c r="H275" s="4"/>
      <c r="I275" s="4"/>
      <c r="J275" s="4"/>
      <c r="K275" s="4"/>
      <c r="L275" s="4"/>
      <c r="M275" s="4"/>
      <c r="N275" s="4"/>
      <c r="O275" s="4"/>
    </row>
    <row r="276" spans="2:15">
      <c r="B276" s="4">
        <f>'Equity+Bond_Historical'!Y277</f>
        <v>-2.7765759521386456E-2</v>
      </c>
      <c r="C276" s="4"/>
      <c r="D276" s="4"/>
      <c r="E276" s="4"/>
      <c r="F276" s="4"/>
      <c r="G276" s="4"/>
      <c r="H276" s="4"/>
      <c r="I276" s="4"/>
      <c r="J276" s="4"/>
      <c r="K276" s="4"/>
      <c r="L276" s="4"/>
      <c r="M276" s="4"/>
      <c r="N276" s="4"/>
      <c r="O276" s="4"/>
    </row>
    <row r="277" spans="2:15">
      <c r="B277" s="4">
        <f>'Equity+Bond_Historical'!Y278</f>
        <v>6.982200203390819E-3</v>
      </c>
      <c r="C277" s="4"/>
      <c r="D277" s="4"/>
      <c r="E277" s="4"/>
      <c r="F277" s="4"/>
      <c r="G277" s="4"/>
      <c r="H277" s="4"/>
      <c r="I277" s="4"/>
      <c r="J277" s="4"/>
      <c r="K277" s="4"/>
      <c r="L277" s="4"/>
      <c r="M277" s="4"/>
      <c r="N277" s="4"/>
      <c r="O277" s="4"/>
    </row>
    <row r="278" spans="2:15">
      <c r="B278" s="4">
        <f>'Equity+Bond_Historical'!Y279</f>
        <v>-8.8478927272491034E-4</v>
      </c>
      <c r="C278" s="4"/>
      <c r="D278" s="4"/>
      <c r="E278" s="4"/>
      <c r="F278" s="4"/>
      <c r="G278" s="4"/>
      <c r="H278" s="4"/>
      <c r="I278" s="4"/>
      <c r="J278" s="4"/>
      <c r="K278" s="4"/>
      <c r="L278" s="4"/>
      <c r="M278" s="4"/>
      <c r="N278" s="4"/>
      <c r="O278" s="4"/>
    </row>
    <row r="279" spans="2:15">
      <c r="B279" s="4">
        <f>'Equity+Bond_Historical'!Y280</f>
        <v>1.0022219675686735E-2</v>
      </c>
      <c r="C279" s="4"/>
      <c r="D279" s="4"/>
      <c r="E279" s="4"/>
      <c r="F279" s="4"/>
      <c r="G279" s="4"/>
      <c r="H279" s="4"/>
      <c r="I279" s="4"/>
      <c r="J279" s="4"/>
      <c r="K279" s="4"/>
      <c r="L279" s="4"/>
      <c r="M279" s="4"/>
      <c r="N279" s="4"/>
      <c r="O279" s="4"/>
    </row>
    <row r="280" spans="2:15">
      <c r="B280" s="4">
        <f>'Equity+Bond_Historical'!Y281</f>
        <v>-7.2983896984888845E-3</v>
      </c>
      <c r="C280" s="4"/>
      <c r="D280" s="4"/>
      <c r="E280" s="4"/>
      <c r="F280" s="4"/>
      <c r="G280" s="4"/>
      <c r="H280" s="4"/>
      <c r="I280" s="4"/>
      <c r="J280" s="4"/>
      <c r="K280" s="4"/>
      <c r="L280" s="4"/>
      <c r="M280" s="4"/>
      <c r="N280" s="4"/>
      <c r="O280" s="4"/>
    </row>
    <row r="281" spans="2:15">
      <c r="B281" s="4">
        <f>'Equity+Bond_Historical'!Y282</f>
        <v>-3.4455676588732308E-3</v>
      </c>
      <c r="C281" s="4"/>
      <c r="D281" s="4"/>
      <c r="E281" s="4"/>
      <c r="F281" s="4"/>
      <c r="G281" s="4"/>
      <c r="H281" s="4"/>
      <c r="I281" s="4"/>
      <c r="J281" s="4"/>
      <c r="K281" s="4"/>
      <c r="L281" s="4"/>
      <c r="M281" s="4"/>
      <c r="N281" s="4"/>
      <c r="O281" s="4"/>
    </row>
    <row r="282" spans="2:15">
      <c r="B282" s="4">
        <f>'Equity+Bond_Historical'!Y283</f>
        <v>9.2041237533120233E-4</v>
      </c>
      <c r="C282" s="4"/>
      <c r="D282" s="4"/>
      <c r="E282" s="4"/>
      <c r="F282" s="4"/>
      <c r="G282" s="4"/>
      <c r="H282" s="4"/>
      <c r="I282" s="4"/>
      <c r="J282" s="4"/>
      <c r="K282" s="4"/>
      <c r="L282" s="4"/>
      <c r="M282" s="4"/>
      <c r="N282" s="4"/>
      <c r="O282" s="4"/>
    </row>
    <row r="283" spans="2:15">
      <c r="B283" s="4">
        <f>'Equity+Bond_Historical'!Y284</f>
        <v>2.5438698625114897E-2</v>
      </c>
      <c r="C283" s="4"/>
      <c r="D283" s="4"/>
      <c r="E283" s="4"/>
      <c r="F283" s="4"/>
      <c r="G283" s="4"/>
      <c r="H283" s="4"/>
      <c r="I283" s="4"/>
      <c r="J283" s="4"/>
      <c r="K283" s="4"/>
      <c r="L283" s="4"/>
      <c r="M283" s="4"/>
      <c r="N283" s="4"/>
      <c r="O283" s="4"/>
    </row>
    <row r="284" spans="2:15">
      <c r="B284" s="4">
        <f>'Equity+Bond_Historical'!Y285</f>
        <v>1.1847094352447076E-2</v>
      </c>
      <c r="C284" s="4"/>
      <c r="D284" s="4"/>
      <c r="E284" s="4"/>
      <c r="F284" s="4"/>
      <c r="G284" s="4"/>
      <c r="H284" s="4"/>
      <c r="I284" s="4"/>
      <c r="J284" s="4"/>
      <c r="K284" s="4"/>
      <c r="L284" s="4"/>
      <c r="M284" s="4"/>
      <c r="N284" s="4"/>
      <c r="O284" s="4"/>
    </row>
    <row r="285" spans="2:15">
      <c r="B285" s="4">
        <f>'Equity+Bond_Historical'!Y286</f>
        <v>3.1310295072134534E-4</v>
      </c>
      <c r="C285" s="4"/>
      <c r="D285" s="4"/>
      <c r="E285" s="4"/>
      <c r="F285" s="4"/>
      <c r="G285" s="4"/>
      <c r="H285" s="4"/>
      <c r="I285" s="4"/>
      <c r="J285" s="4"/>
      <c r="K285" s="4"/>
      <c r="L285" s="4"/>
      <c r="M285" s="4"/>
      <c r="N285" s="4"/>
      <c r="O285" s="4"/>
    </row>
    <row r="286" spans="2:15">
      <c r="B286" s="4">
        <f>'Equity+Bond_Historical'!Y287</f>
        <v>3.15120129353051E-3</v>
      </c>
      <c r="C286" s="4"/>
      <c r="D286" s="4"/>
      <c r="E286" s="4"/>
      <c r="F286" s="4"/>
      <c r="G286" s="4"/>
      <c r="H286" s="4"/>
      <c r="I286" s="4"/>
      <c r="J286" s="4"/>
      <c r="K286" s="4"/>
      <c r="L286" s="4"/>
      <c r="M286" s="4"/>
      <c r="N286" s="4"/>
      <c r="O286" s="4"/>
    </row>
    <row r="287" spans="2:15">
      <c r="B287" s="4">
        <f>'Equity+Bond_Historical'!Y288</f>
        <v>-6.1719629086089663E-3</v>
      </c>
      <c r="C287" s="4"/>
      <c r="D287" s="4"/>
      <c r="E287" s="4"/>
      <c r="F287" s="4"/>
      <c r="G287" s="4"/>
      <c r="H287" s="4"/>
      <c r="I287" s="4"/>
      <c r="J287" s="4"/>
      <c r="K287" s="4"/>
      <c r="L287" s="4"/>
      <c r="M287" s="4"/>
      <c r="N287" s="4"/>
      <c r="O287" s="4"/>
    </row>
    <row r="288" spans="2:15">
      <c r="B288" s="4">
        <f>'Equity+Bond_Historical'!Y289</f>
        <v>2.8908505003403641E-3</v>
      </c>
      <c r="C288" s="4"/>
      <c r="D288" s="4"/>
      <c r="E288" s="4"/>
      <c r="F288" s="4"/>
      <c r="G288" s="4"/>
      <c r="H288" s="4"/>
      <c r="I288" s="4"/>
      <c r="J288" s="4"/>
      <c r="K288" s="4"/>
      <c r="L288" s="4"/>
      <c r="M288" s="4"/>
      <c r="N288" s="4"/>
      <c r="O288" s="4"/>
    </row>
    <row r="289" spans="2:15">
      <c r="B289" s="4">
        <f>'Equity+Bond_Historical'!Y290</f>
        <v>-1.3366944277056462E-2</v>
      </c>
      <c r="C289" s="4"/>
      <c r="D289" s="4"/>
      <c r="E289" s="4"/>
      <c r="F289" s="4"/>
      <c r="G289" s="4"/>
      <c r="H289" s="4"/>
      <c r="I289" s="4"/>
      <c r="J289" s="4"/>
      <c r="K289" s="4"/>
      <c r="L289" s="4"/>
      <c r="M289" s="4"/>
      <c r="N289" s="4"/>
      <c r="O289" s="4"/>
    </row>
    <row r="290" spans="2:15">
      <c r="B290" s="4">
        <f>'Equity+Bond_Historical'!Y291</f>
        <v>-3.4264354297267367E-2</v>
      </c>
      <c r="C290" s="4"/>
      <c r="D290" s="4"/>
      <c r="E290" s="4"/>
      <c r="F290" s="4"/>
      <c r="G290" s="4"/>
      <c r="H290" s="4"/>
      <c r="I290" s="4"/>
      <c r="J290" s="4"/>
      <c r="K290" s="4"/>
      <c r="L290" s="4"/>
      <c r="M290" s="4"/>
      <c r="N290" s="4"/>
      <c r="O290" s="4"/>
    </row>
    <row r="291" spans="2:15">
      <c r="B291" s="4">
        <f>'Equity+Bond_Historical'!Y292</f>
        <v>-1.3655880280365471E-2</v>
      </c>
      <c r="C291" s="4"/>
      <c r="D291" s="4"/>
      <c r="E291" s="4"/>
      <c r="F291" s="4"/>
      <c r="G291" s="4"/>
      <c r="H291" s="4"/>
      <c r="I291" s="4"/>
      <c r="J291" s="4"/>
      <c r="K291" s="4"/>
      <c r="L291" s="4"/>
      <c r="M291" s="4"/>
      <c r="N291" s="4"/>
      <c r="O291" s="4"/>
    </row>
    <row r="292" spans="2:15">
      <c r="B292" s="4">
        <f>'Equity+Bond_Historical'!Y293</f>
        <v>-2.4302803619951449E-2</v>
      </c>
      <c r="C292" s="4"/>
      <c r="D292" s="4"/>
      <c r="E292" s="4"/>
      <c r="F292" s="4"/>
      <c r="G292" s="4"/>
      <c r="H292" s="4"/>
      <c r="I292" s="4"/>
      <c r="J292" s="4"/>
      <c r="K292" s="4"/>
      <c r="L292" s="4"/>
      <c r="M292" s="4"/>
      <c r="N292" s="4"/>
      <c r="O292" s="4"/>
    </row>
    <row r="293" spans="2:15">
      <c r="B293" s="4">
        <f>'Equity+Bond_Historical'!Y294</f>
        <v>-1.081139303444349E-2</v>
      </c>
      <c r="C293" s="4"/>
      <c r="D293" s="4"/>
      <c r="E293" s="4"/>
      <c r="F293" s="4"/>
      <c r="G293" s="4"/>
      <c r="H293" s="4"/>
      <c r="I293" s="4"/>
      <c r="J293" s="4"/>
      <c r="K293" s="4"/>
      <c r="L293" s="4"/>
      <c r="M293" s="4"/>
      <c r="N293" s="4"/>
      <c r="O293" s="4"/>
    </row>
    <row r="294" spans="2:15">
      <c r="B294" s="4">
        <f>'Equity+Bond_Historical'!Y295</f>
        <v>-3.3740393917067353E-2</v>
      </c>
      <c r="C294" s="4"/>
      <c r="D294" s="4"/>
      <c r="E294" s="4"/>
      <c r="F294" s="4"/>
      <c r="G294" s="4"/>
      <c r="H294" s="4"/>
      <c r="I294" s="4"/>
      <c r="J294" s="4"/>
      <c r="K294" s="4"/>
      <c r="L294" s="4"/>
      <c r="M294" s="4"/>
      <c r="N294" s="4"/>
      <c r="O294" s="4"/>
    </row>
    <row r="295" spans="2:15">
      <c r="B295" s="4">
        <f>'Equity+Bond_Historical'!Y296</f>
        <v>-1.5411819872345467E-2</v>
      </c>
      <c r="C295" s="4"/>
      <c r="D295" s="4"/>
      <c r="E295" s="4"/>
      <c r="F295" s="4"/>
      <c r="G295" s="4"/>
      <c r="H295" s="4"/>
      <c r="I295" s="4"/>
      <c r="J295" s="4"/>
      <c r="K295" s="4"/>
      <c r="L295" s="4"/>
      <c r="M295" s="4"/>
      <c r="N295" s="4"/>
      <c r="O295" s="4"/>
    </row>
    <row r="296" spans="2:15">
      <c r="B296" s="4">
        <f>'Equity+Bond_Historical'!Y297</f>
        <v>3.7814306476084102E-2</v>
      </c>
      <c r="C296" s="4"/>
      <c r="D296" s="4"/>
      <c r="E296" s="4"/>
      <c r="F296" s="4"/>
      <c r="G296" s="4"/>
      <c r="H296" s="4"/>
      <c r="I296" s="4"/>
      <c r="J296" s="4"/>
      <c r="K296" s="4"/>
      <c r="L296" s="4"/>
      <c r="M296" s="4"/>
      <c r="N296" s="4"/>
      <c r="O296" s="4"/>
    </row>
    <row r="297" spans="2:15">
      <c r="B297" s="4">
        <f>'Equity+Bond_Historical'!Y298</f>
        <v>-9.3814363002609688E-3</v>
      </c>
      <c r="C297" s="4"/>
      <c r="D297" s="4"/>
      <c r="E297" s="4"/>
      <c r="F297" s="4"/>
      <c r="G297" s="4"/>
      <c r="H297" s="4"/>
      <c r="I297" s="4"/>
      <c r="J297" s="4"/>
      <c r="K297" s="4"/>
      <c r="L297" s="4"/>
      <c r="M297" s="4"/>
      <c r="N297" s="4"/>
      <c r="O297" s="4"/>
    </row>
    <row r="298" spans="2:15">
      <c r="B298" s="4">
        <f>'Equity+Bond_Historical'!Y299</f>
        <v>6.5536862895251768E-3</v>
      </c>
      <c r="C298" s="4"/>
      <c r="D298" s="4"/>
      <c r="E298" s="4"/>
      <c r="F298" s="4"/>
      <c r="G298" s="4"/>
      <c r="H298" s="4"/>
      <c r="I298" s="4"/>
      <c r="J298" s="4"/>
      <c r="K298" s="4"/>
      <c r="L298" s="4"/>
      <c r="M298" s="4"/>
      <c r="N298" s="4"/>
      <c r="O298" s="4"/>
    </row>
    <row r="299" spans="2:15">
      <c r="B299" s="4">
        <f>'Equity+Bond_Historical'!Y300</f>
        <v>-3.3580406509049643E-2</v>
      </c>
      <c r="C299" s="4"/>
      <c r="D299" s="4"/>
      <c r="E299" s="4"/>
      <c r="F299" s="4"/>
      <c r="G299" s="4"/>
      <c r="H299" s="4"/>
      <c r="I299" s="4"/>
      <c r="J299" s="4"/>
      <c r="K299" s="4"/>
      <c r="L299" s="4"/>
      <c r="M299" s="4"/>
      <c r="N299" s="4"/>
      <c r="O299" s="4"/>
    </row>
    <row r="300" spans="2:15">
      <c r="B300" s="4">
        <f>'Equity+Bond_Historical'!Y301</f>
        <v>-5.1530754785472366E-2</v>
      </c>
      <c r="C300" s="4"/>
      <c r="D300" s="4"/>
      <c r="E300" s="4"/>
      <c r="F300" s="4"/>
      <c r="G300" s="4"/>
      <c r="H300" s="4"/>
      <c r="I300" s="4"/>
      <c r="J300" s="4"/>
      <c r="K300" s="4"/>
      <c r="L300" s="4"/>
      <c r="M300" s="4"/>
      <c r="N300" s="4"/>
      <c r="O300" s="4"/>
    </row>
    <row r="301" spans="2:15">
      <c r="B301" s="4">
        <f>'Equity+Bond_Historical'!Y302</f>
        <v>-0.10025498740891121</v>
      </c>
      <c r="C301" s="4"/>
      <c r="D301" s="4"/>
      <c r="E301" s="4"/>
      <c r="F301" s="4"/>
      <c r="G301" s="4"/>
      <c r="H301" s="4"/>
      <c r="I301" s="4"/>
      <c r="J301" s="4"/>
      <c r="K301" s="4"/>
      <c r="L301" s="4"/>
      <c r="M301" s="4"/>
      <c r="N301" s="4"/>
      <c r="O301" s="4"/>
    </row>
    <row r="302" spans="2:15">
      <c r="B302" s="4">
        <f>'Equity+Bond_Historical'!Y303</f>
        <v>5.8237546537910509E-2</v>
      </c>
      <c r="C302" s="4"/>
      <c r="D302" s="4"/>
      <c r="E302" s="4"/>
      <c r="F302" s="4"/>
      <c r="G302" s="4"/>
      <c r="H302" s="4"/>
      <c r="I302" s="4"/>
      <c r="J302" s="4"/>
      <c r="K302" s="4"/>
      <c r="L302" s="4"/>
      <c r="M302" s="4"/>
      <c r="N302" s="4"/>
      <c r="O302" s="4"/>
    </row>
    <row r="303" spans="2:15">
      <c r="B303" s="4">
        <f>'Equity+Bond_Historical'!Y304</f>
        <v>-2.2617172477461069E-2</v>
      </c>
      <c r="C303" s="4"/>
      <c r="D303" s="4"/>
      <c r="E303" s="4"/>
      <c r="F303" s="4"/>
      <c r="G303" s="4"/>
      <c r="H303" s="4"/>
      <c r="I303" s="4"/>
      <c r="J303" s="4"/>
      <c r="K303" s="4"/>
      <c r="L303" s="4"/>
      <c r="M303" s="4"/>
      <c r="N303" s="4"/>
      <c r="O303" s="4"/>
    </row>
    <row r="304" spans="2:15">
      <c r="B304" s="4">
        <f>'Equity+Bond_Historical'!Y305</f>
        <v>-6.5742796096418754E-2</v>
      </c>
      <c r="C304" s="4"/>
      <c r="D304" s="4"/>
      <c r="E304" s="4"/>
      <c r="F304" s="4"/>
      <c r="G304" s="4"/>
      <c r="H304" s="4"/>
      <c r="I304" s="4"/>
      <c r="J304" s="4"/>
      <c r="K304" s="4"/>
      <c r="L304" s="4"/>
      <c r="M304" s="4"/>
      <c r="N304" s="4"/>
      <c r="O304" s="4"/>
    </row>
    <row r="305" spans="2:15">
      <c r="B305" s="4">
        <f>'Equity+Bond_Historical'!Y306</f>
        <v>0.10944025530310603</v>
      </c>
      <c r="C305" s="4"/>
      <c r="D305" s="4"/>
      <c r="E305" s="4"/>
      <c r="F305" s="4"/>
      <c r="G305" s="4"/>
      <c r="H305" s="4"/>
      <c r="I305" s="4"/>
      <c r="J305" s="4"/>
      <c r="K305" s="4"/>
      <c r="L305" s="4"/>
      <c r="M305" s="4"/>
      <c r="N305" s="4"/>
      <c r="O305" s="4"/>
    </row>
    <row r="306" spans="2:15">
      <c r="B306" s="4">
        <f>'Equity+Bond_Historical'!Y307</f>
        <v>-7.9997796267325574E-2</v>
      </c>
      <c r="C306" s="4"/>
      <c r="D306" s="4"/>
      <c r="E306" s="4"/>
      <c r="F306" s="4"/>
      <c r="G306" s="4"/>
      <c r="H306" s="4"/>
      <c r="I306" s="4"/>
      <c r="J306" s="4"/>
      <c r="K306" s="4"/>
      <c r="L306" s="4"/>
      <c r="M306" s="4"/>
      <c r="N306" s="4"/>
      <c r="O306" s="4"/>
    </row>
    <row r="307" spans="2:15">
      <c r="B307" s="4">
        <f>'Equity+Bond_Historical'!Y308</f>
        <v>3.0907976763703101E-2</v>
      </c>
      <c r="C307" s="4"/>
      <c r="D307" s="4"/>
      <c r="E307" s="4"/>
      <c r="F307" s="4"/>
      <c r="G307" s="4"/>
      <c r="H307" s="4"/>
      <c r="I307" s="4"/>
      <c r="J307" s="4"/>
      <c r="K307" s="4"/>
      <c r="L307" s="4"/>
      <c r="M307" s="4"/>
      <c r="N307" s="4"/>
      <c r="O307" s="4"/>
    </row>
    <row r="308" spans="2:15">
      <c r="B308" s="4">
        <f>'Equity+Bond_Historical'!Y309</f>
        <v>-8.364293246574471E-2</v>
      </c>
      <c r="C308" s="4"/>
      <c r="D308" s="4"/>
      <c r="E308" s="4"/>
      <c r="F308" s="4"/>
      <c r="G308" s="4"/>
      <c r="H308" s="4"/>
      <c r="I308" s="4"/>
      <c r="J308" s="4"/>
      <c r="K308" s="4"/>
      <c r="L308" s="4"/>
      <c r="M308" s="4"/>
      <c r="N308" s="4"/>
      <c r="O308" s="4"/>
    </row>
    <row r="309" spans="2:15">
      <c r="B309" s="4">
        <f>'Equity+Bond_Historical'!Y310</f>
        <v>-4.0362323554645009E-2</v>
      </c>
      <c r="C309" s="4"/>
      <c r="D309" s="4"/>
      <c r="E309" s="4"/>
      <c r="F309" s="4"/>
      <c r="G309" s="4"/>
      <c r="H309" s="4"/>
      <c r="I309" s="4"/>
      <c r="J309" s="4"/>
      <c r="K309" s="4"/>
      <c r="L309" s="4"/>
      <c r="M309" s="4"/>
      <c r="N309" s="4"/>
      <c r="O309" s="4"/>
    </row>
    <row r="310" spans="2:15">
      <c r="B310" s="4">
        <f>'Equity+Bond_Historical'!Y311</f>
        <v>1.102742826410656E-2</v>
      </c>
      <c r="C310" s="4"/>
      <c r="D310" s="4"/>
      <c r="E310" s="4"/>
      <c r="F310" s="4"/>
      <c r="G310" s="4"/>
      <c r="H310" s="4"/>
      <c r="I310" s="4"/>
      <c r="J310" s="4"/>
      <c r="K310" s="4"/>
      <c r="L310" s="4"/>
      <c r="M310" s="4"/>
      <c r="N310" s="4"/>
      <c r="O310" s="4"/>
    </row>
    <row r="311" spans="2:15">
      <c r="B311" s="4">
        <f>'Equity+Bond_Historical'!Y312</f>
        <v>-6.8704508196981207E-2</v>
      </c>
      <c r="C311" s="4"/>
      <c r="D311" s="4"/>
      <c r="E311" s="4"/>
      <c r="F311" s="4"/>
      <c r="G311" s="4"/>
      <c r="H311" s="4"/>
      <c r="I311" s="4"/>
      <c r="J311" s="4"/>
      <c r="K311" s="4"/>
      <c r="L311" s="4"/>
      <c r="M311" s="4"/>
      <c r="N311" s="4"/>
      <c r="O311" s="4"/>
    </row>
    <row r="312" spans="2:15">
      <c r="B312" s="4">
        <f>'Equity+Bond_Historical'!Y313</f>
        <v>6.6124822192863433E-2</v>
      </c>
      <c r="C312" s="4"/>
      <c r="D312" s="4"/>
      <c r="E312" s="4"/>
      <c r="F312" s="4"/>
      <c r="G312" s="4"/>
      <c r="H312" s="4"/>
      <c r="I312" s="4"/>
      <c r="J312" s="4"/>
      <c r="K312" s="4"/>
      <c r="L312" s="4"/>
      <c r="M312" s="4"/>
      <c r="N312" s="4"/>
      <c r="O312" s="4"/>
    </row>
    <row r="313" spans="2:15">
      <c r="B313" s="4">
        <f>'Equity+Bond_Historical'!Y314</f>
        <v>5.5744150702475612E-2</v>
      </c>
      <c r="C313" s="4"/>
      <c r="D313" s="4"/>
      <c r="E313" s="4"/>
      <c r="F313" s="4"/>
      <c r="G313" s="4"/>
      <c r="H313" s="4"/>
      <c r="I313" s="4"/>
      <c r="J313" s="4"/>
      <c r="K313" s="4"/>
      <c r="L313" s="4"/>
      <c r="M313" s="4"/>
      <c r="N313" s="4"/>
      <c r="O313" s="4"/>
    </row>
    <row r="314" spans="2:15">
      <c r="B314" s="4">
        <f>'Equity+Bond_Historical'!Y315</f>
        <v>6.407533789767475E-2</v>
      </c>
      <c r="C314" s="4"/>
      <c r="D314" s="4"/>
      <c r="E314" s="4"/>
      <c r="F314" s="4"/>
      <c r="G314" s="4"/>
      <c r="H314" s="4"/>
      <c r="I314" s="4"/>
      <c r="J314" s="4"/>
      <c r="K314" s="4"/>
      <c r="L314" s="4"/>
      <c r="M314" s="4"/>
      <c r="N314" s="4"/>
      <c r="O314" s="4"/>
    </row>
    <row r="315" spans="2:15">
      <c r="B315" s="4">
        <f>'Equity+Bond_Historical'!Y316</f>
        <v>-4.8329223247325373E-2</v>
      </c>
      <c r="C315" s="4"/>
      <c r="D315" s="4"/>
      <c r="E315" s="4"/>
      <c r="F315" s="4"/>
      <c r="G315" s="4"/>
      <c r="H315" s="4"/>
      <c r="I315" s="4"/>
      <c r="J315" s="4"/>
      <c r="K315" s="4"/>
      <c r="L315" s="4"/>
      <c r="M315" s="4"/>
      <c r="N315" s="4"/>
      <c r="O315" s="4"/>
    </row>
    <row r="316" spans="2:15">
      <c r="B316" s="4">
        <f>'Equity+Bond_Historical'!Y317</f>
        <v>3.4242495930054064E-3</v>
      </c>
      <c r="C316" s="4"/>
      <c r="D316" s="4"/>
      <c r="E316" s="4"/>
      <c r="F316" s="4"/>
      <c r="G316" s="4"/>
      <c r="H316" s="4"/>
      <c r="I316" s="4"/>
      <c r="J316" s="4"/>
      <c r="K316" s="4"/>
      <c r="L316" s="4"/>
      <c r="M316" s="4"/>
      <c r="N316" s="4"/>
      <c r="O316" s="4"/>
    </row>
    <row r="317" spans="2:15">
      <c r="B317" s="4">
        <f>'Equity+Bond_Historical'!Y318</f>
        <v>-1.8774638016781975E-2</v>
      </c>
      <c r="C317" s="4"/>
      <c r="D317" s="4"/>
      <c r="E317" s="4"/>
      <c r="F317" s="4"/>
      <c r="G317" s="4"/>
      <c r="H317" s="4"/>
      <c r="I317" s="4"/>
      <c r="J317" s="4"/>
      <c r="K317" s="4"/>
      <c r="L317" s="4"/>
      <c r="M317" s="4"/>
      <c r="N317" s="4"/>
      <c r="O317" s="4"/>
    </row>
    <row r="318" spans="2:15">
      <c r="B318" s="4">
        <f>'Equity+Bond_Historical'!Y319</f>
        <v>-4.3816880316092245E-2</v>
      </c>
      <c r="C318" s="4"/>
      <c r="D318" s="4"/>
      <c r="E318" s="4"/>
      <c r="F318" s="4"/>
      <c r="G318" s="4"/>
      <c r="H318" s="4"/>
      <c r="I318" s="4"/>
      <c r="J318" s="4"/>
      <c r="K318" s="4"/>
      <c r="L318" s="4"/>
      <c r="M318" s="4"/>
      <c r="N318" s="4"/>
      <c r="O318" s="4"/>
    </row>
    <row r="319" spans="2:15">
      <c r="B319" s="4">
        <f>'Equity+Bond_Historical'!Y320</f>
        <v>3.0337330632720653E-2</v>
      </c>
      <c r="C319" s="4"/>
      <c r="D319" s="4"/>
      <c r="E319" s="4"/>
      <c r="F319" s="4"/>
      <c r="G319" s="4"/>
      <c r="H319" s="4"/>
      <c r="I319" s="4"/>
      <c r="J319" s="4"/>
      <c r="K319" s="4"/>
      <c r="L319" s="4"/>
      <c r="M319" s="4"/>
      <c r="N319" s="4"/>
      <c r="O319" s="4"/>
    </row>
    <row r="320" spans="2:15">
      <c r="B320" s="4">
        <f>'Equity+Bond_Historical'!Y321</f>
        <v>4.5088119037149497E-4</v>
      </c>
      <c r="C320" s="4"/>
      <c r="D320" s="4"/>
      <c r="E320" s="4"/>
      <c r="F320" s="4"/>
      <c r="G320" s="4"/>
      <c r="H320" s="4"/>
      <c r="I320" s="4"/>
      <c r="J320" s="4"/>
      <c r="K320" s="4"/>
      <c r="L320" s="4"/>
      <c r="M320" s="4"/>
      <c r="N320" s="4"/>
      <c r="O320" s="4"/>
    </row>
    <row r="321" spans="2:15">
      <c r="B321" s="4">
        <f>'Equity+Bond_Historical'!Y322</f>
        <v>6.1837252175053321E-2</v>
      </c>
      <c r="C321" s="4"/>
      <c r="D321" s="4"/>
      <c r="E321" s="4"/>
      <c r="F321" s="4"/>
      <c r="G321" s="4"/>
      <c r="H321" s="4"/>
      <c r="I321" s="4"/>
      <c r="J321" s="4"/>
      <c r="K321" s="4"/>
      <c r="L321" s="4"/>
      <c r="M321" s="4"/>
      <c r="N321" s="4"/>
      <c r="O321" s="4"/>
    </row>
    <row r="322" spans="2:15">
      <c r="B322" s="4">
        <f>'Equity+Bond_Historical'!Y323</f>
        <v>1.9816632481344323E-2</v>
      </c>
      <c r="C322" s="4"/>
      <c r="D322" s="4"/>
      <c r="E322" s="4"/>
      <c r="F322" s="4"/>
      <c r="G322" s="4"/>
      <c r="H322" s="4"/>
      <c r="I322" s="4"/>
      <c r="J322" s="4"/>
      <c r="K322" s="4"/>
      <c r="L322" s="4"/>
      <c r="M322" s="4"/>
      <c r="N322" s="4"/>
      <c r="O322" s="4"/>
    </row>
    <row r="323" spans="2:15">
      <c r="B323" s="4">
        <f>'Equity+Bond_Historical'!Y324</f>
        <v>7.1985211056276907E-2</v>
      </c>
      <c r="C323" s="4"/>
      <c r="D323" s="4"/>
      <c r="E323" s="4"/>
      <c r="F323" s="4"/>
      <c r="G323" s="4"/>
      <c r="H323" s="4"/>
      <c r="I323" s="4"/>
      <c r="J323" s="4"/>
      <c r="K323" s="4"/>
      <c r="L323" s="4"/>
      <c r="M323" s="4"/>
      <c r="N323" s="4"/>
      <c r="O323" s="4"/>
    </row>
    <row r="324" spans="2:15">
      <c r="B324" s="4">
        <f>'Equity+Bond_Historical'!Y325</f>
        <v>6.0981114661833292E-2</v>
      </c>
      <c r="C324" s="4"/>
      <c r="D324" s="4"/>
      <c r="E324" s="4"/>
      <c r="F324" s="4"/>
      <c r="G324" s="4"/>
      <c r="H324" s="4"/>
      <c r="I324" s="4"/>
      <c r="J324" s="4"/>
      <c r="K324" s="4"/>
      <c r="L324" s="4"/>
      <c r="M324" s="4"/>
      <c r="N324" s="4"/>
      <c r="O324" s="4"/>
    </row>
    <row r="325" spans="2:15">
      <c r="B325" s="4">
        <f>'Equity+Bond_Historical'!Y326</f>
        <v>-3.5793416261219735E-2</v>
      </c>
      <c r="C325" s="4"/>
      <c r="D325" s="4"/>
      <c r="E325" s="4"/>
      <c r="F325" s="4"/>
      <c r="G325" s="4"/>
      <c r="H325" s="4"/>
      <c r="I325" s="4"/>
      <c r="J325" s="4"/>
      <c r="K325" s="4"/>
      <c r="L325" s="4"/>
      <c r="M325" s="4"/>
      <c r="N325" s="4"/>
      <c r="O325" s="4"/>
    </row>
    <row r="326" spans="2:15">
      <c r="B326" s="4">
        <f>'Equity+Bond_Historical'!Y327</f>
        <v>-2.9153560949628549E-3</v>
      </c>
      <c r="C326" s="4"/>
      <c r="D326" s="4"/>
      <c r="E326" s="4"/>
      <c r="F326" s="4"/>
      <c r="G326" s="4"/>
      <c r="H326" s="4"/>
      <c r="I326" s="4"/>
      <c r="J326" s="4"/>
      <c r="K326" s="4"/>
      <c r="L326" s="4"/>
      <c r="M326" s="4"/>
      <c r="N326" s="4"/>
      <c r="O326" s="4"/>
    </row>
    <row r="327" spans="2:15">
      <c r="B327" s="4">
        <f>'Equity+Bond_Historical'!Y328</f>
        <v>-4.8060824616949778E-2</v>
      </c>
      <c r="C327" s="4"/>
      <c r="D327" s="4"/>
      <c r="E327" s="4"/>
      <c r="F327" s="4"/>
      <c r="G327" s="4"/>
      <c r="H327" s="4"/>
      <c r="I327" s="4"/>
      <c r="J327" s="4"/>
      <c r="K327" s="4"/>
      <c r="L327" s="4"/>
      <c r="M327" s="4"/>
      <c r="N327" s="4"/>
      <c r="O327" s="4"/>
    </row>
    <row r="328" spans="2:15">
      <c r="B328" s="4">
        <f>'Equity+Bond_Historical'!Y329</f>
        <v>1.6726569480722462E-2</v>
      </c>
      <c r="C328" s="4"/>
      <c r="D328" s="4"/>
      <c r="E328" s="4"/>
      <c r="F328" s="4"/>
      <c r="G328" s="4"/>
      <c r="H328" s="4"/>
      <c r="I328" s="4"/>
      <c r="J328" s="4"/>
      <c r="K328" s="4"/>
      <c r="L328" s="4"/>
      <c r="M328" s="4"/>
      <c r="N328" s="4"/>
      <c r="O328" s="4"/>
    </row>
    <row r="329" spans="2:15">
      <c r="B329" s="4">
        <f>'Equity+Bond_Historical'!Y330</f>
        <v>3.6761600882022995E-2</v>
      </c>
      <c r="C329" s="4"/>
      <c r="D329" s="4"/>
      <c r="E329" s="4"/>
      <c r="F329" s="4"/>
      <c r="G329" s="4"/>
      <c r="H329" s="4"/>
      <c r="I329" s="4"/>
      <c r="J329" s="4"/>
      <c r="K329" s="4"/>
      <c r="L329" s="4"/>
      <c r="M329" s="4"/>
      <c r="N329" s="4"/>
      <c r="O329" s="4"/>
    </row>
    <row r="330" spans="2:15">
      <c r="B330" s="4">
        <f>'Equity+Bond_Historical'!Y331</f>
        <v>-1.5396307688958933E-2</v>
      </c>
      <c r="C330" s="4"/>
      <c r="D330" s="4"/>
      <c r="E330" s="4"/>
      <c r="F330" s="4"/>
      <c r="G330" s="4"/>
      <c r="H330" s="4"/>
      <c r="I330" s="4"/>
      <c r="J330" s="4"/>
      <c r="K330" s="4"/>
      <c r="L330" s="4"/>
      <c r="M330" s="4"/>
      <c r="N330" s="4"/>
      <c r="O330" s="4"/>
    </row>
    <row r="331" spans="2:15">
      <c r="B331" s="4">
        <f>'Equity+Bond_Historical'!Y332</f>
        <v>-1.2708094824043262E-2</v>
      </c>
      <c r="C331" s="4"/>
      <c r="D331" s="4"/>
      <c r="E331" s="4"/>
      <c r="F331" s="4"/>
      <c r="G331" s="4"/>
      <c r="H331" s="4"/>
      <c r="I331" s="4"/>
      <c r="J331" s="4"/>
      <c r="K331" s="4"/>
      <c r="L331" s="4"/>
      <c r="M331" s="4"/>
      <c r="N331" s="4"/>
      <c r="O331" s="4"/>
    </row>
    <row r="332" spans="2:15">
      <c r="B332" s="4">
        <f>'Equity+Bond_Historical'!Y333</f>
        <v>2.9718035804759318E-2</v>
      </c>
      <c r="C332" s="4"/>
      <c r="D332" s="4"/>
      <c r="E332" s="4"/>
      <c r="F332" s="4"/>
      <c r="G332" s="4"/>
      <c r="H332" s="4"/>
      <c r="I332" s="4"/>
      <c r="J332" s="4"/>
      <c r="K332" s="4"/>
      <c r="L332" s="4"/>
      <c r="M332" s="4"/>
      <c r="N332" s="4"/>
      <c r="O332" s="4"/>
    </row>
    <row r="333" spans="2:15">
      <c r="B333" s="4">
        <f>'Equity+Bond_Historical'!Y334</f>
        <v>2.0799627281083869E-2</v>
      </c>
      <c r="C333" s="4"/>
      <c r="D333" s="4"/>
      <c r="E333" s="4"/>
      <c r="F333" s="4"/>
      <c r="G333" s="4"/>
      <c r="H333" s="4"/>
      <c r="I333" s="4"/>
      <c r="J333" s="4"/>
      <c r="K333" s="4"/>
      <c r="L333" s="4"/>
      <c r="M333" s="4"/>
      <c r="N333" s="4"/>
      <c r="O333" s="4"/>
    </row>
    <row r="334" spans="2:15">
      <c r="B334" s="4">
        <f>'Equity+Bond_Historical'!Y335</f>
        <v>-2.0569267042700712E-3</v>
      </c>
      <c r="C334" s="4"/>
      <c r="D334" s="4"/>
      <c r="E334" s="4"/>
      <c r="F334" s="4"/>
      <c r="G334" s="4"/>
      <c r="H334" s="4"/>
      <c r="I334" s="4"/>
      <c r="J334" s="4"/>
      <c r="K334" s="4"/>
      <c r="L334" s="4"/>
      <c r="M334" s="4"/>
      <c r="N334" s="4"/>
      <c r="O334" s="4"/>
    </row>
    <row r="335" spans="2:15">
      <c r="B335" s="4">
        <f>'Equity+Bond_Historical'!Y336</f>
        <v>3.6553534006561694E-2</v>
      </c>
      <c r="C335" s="4"/>
      <c r="D335" s="4"/>
      <c r="E335" s="4"/>
      <c r="F335" s="4"/>
      <c r="G335" s="4"/>
      <c r="H335" s="4"/>
      <c r="I335" s="4"/>
      <c r="J335" s="4"/>
      <c r="K335" s="4"/>
      <c r="L335" s="4"/>
      <c r="M335" s="4"/>
      <c r="N335" s="4"/>
      <c r="O335" s="4"/>
    </row>
    <row r="336" spans="2:15">
      <c r="B336" s="4">
        <f>'Equity+Bond_Historical'!Y337</f>
        <v>1.3911777409124301E-2</v>
      </c>
      <c r="C336" s="4"/>
      <c r="D336" s="4"/>
      <c r="E336" s="4"/>
      <c r="F336" s="4"/>
      <c r="G336" s="4"/>
      <c r="H336" s="4"/>
      <c r="I336" s="4"/>
      <c r="J336" s="4"/>
      <c r="K336" s="4"/>
      <c r="L336" s="4"/>
      <c r="M336" s="4"/>
      <c r="N336" s="4"/>
      <c r="O336" s="4"/>
    </row>
    <row r="337" spans="2:15">
      <c r="B337" s="4">
        <f>'Equity+Bond_Historical'!Y338</f>
        <v>2.2911482668407714E-4</v>
      </c>
      <c r="C337" s="4"/>
      <c r="D337" s="4"/>
      <c r="E337" s="4"/>
      <c r="F337" s="4"/>
      <c r="G337" s="4"/>
      <c r="H337" s="4"/>
      <c r="I337" s="4"/>
      <c r="J337" s="4"/>
      <c r="K337" s="4"/>
      <c r="L337" s="4"/>
      <c r="M337" s="4"/>
      <c r="N337" s="4"/>
      <c r="O337" s="4"/>
    </row>
    <row r="338" spans="2:15">
      <c r="B338" s="4">
        <f>'Equity+Bond_Historical'!Y339</f>
        <v>-1.1242066072125505E-2</v>
      </c>
      <c r="C338" s="4"/>
      <c r="D338" s="4"/>
      <c r="E338" s="4"/>
      <c r="F338" s="4"/>
      <c r="G338" s="4"/>
      <c r="H338" s="4"/>
      <c r="I338" s="4"/>
      <c r="J338" s="4"/>
      <c r="K338" s="4"/>
      <c r="L338" s="4"/>
      <c r="M338" s="4"/>
      <c r="N338" s="4"/>
      <c r="O338" s="4"/>
    </row>
    <row r="339" spans="2:15">
      <c r="B339" s="4">
        <f>'Equity+Bond_Historical'!Y340</f>
        <v>-2.486108124399488E-2</v>
      </c>
      <c r="C339" s="4"/>
      <c r="D339" s="4"/>
      <c r="E339" s="4"/>
      <c r="F339" s="4"/>
      <c r="G339" s="4"/>
      <c r="H339" s="4"/>
      <c r="I339" s="4"/>
      <c r="J339" s="4"/>
      <c r="K339" s="4"/>
      <c r="L339" s="4"/>
      <c r="M339" s="4"/>
      <c r="N339" s="4"/>
      <c r="O339" s="4"/>
    </row>
    <row r="340" spans="2:15">
      <c r="B340" s="4">
        <f>'Equity+Bond_Historical'!Y341</f>
        <v>3.0242773683330716E-2</v>
      </c>
      <c r="C340" s="4"/>
      <c r="D340" s="4"/>
      <c r="E340" s="4"/>
      <c r="F340" s="4"/>
      <c r="G340" s="4"/>
      <c r="H340" s="4"/>
      <c r="I340" s="4"/>
      <c r="J340" s="4"/>
      <c r="K340" s="4"/>
      <c r="L340" s="4"/>
      <c r="M340" s="4"/>
      <c r="N340" s="4"/>
      <c r="O340" s="4"/>
    </row>
    <row r="341" spans="2:15">
      <c r="B341" s="4">
        <f>'Equity+Bond_Historical'!Y342</f>
        <v>1.8091425355617604E-3</v>
      </c>
      <c r="C341" s="4"/>
      <c r="D341" s="4"/>
      <c r="E341" s="4"/>
      <c r="F341" s="4"/>
      <c r="G341" s="4"/>
      <c r="H341" s="4"/>
      <c r="I341" s="4"/>
      <c r="J341" s="4"/>
      <c r="K341" s="4"/>
      <c r="L341" s="4"/>
      <c r="M341" s="4"/>
      <c r="N341" s="4"/>
      <c r="O341" s="4"/>
    </row>
    <row r="342" spans="2:15">
      <c r="B342" s="4">
        <f>'Equity+Bond_Historical'!Y343</f>
        <v>-5.8856698615527749E-3</v>
      </c>
      <c r="C342" s="4"/>
      <c r="D342" s="4"/>
      <c r="E342" s="4"/>
      <c r="F342" s="4"/>
      <c r="G342" s="4"/>
      <c r="H342" s="4"/>
      <c r="I342" s="4"/>
      <c r="J342" s="4"/>
      <c r="K342" s="4"/>
      <c r="L342" s="4"/>
      <c r="M342" s="4"/>
      <c r="N342" s="4"/>
      <c r="O342" s="4"/>
    </row>
    <row r="343" spans="2:15">
      <c r="B343" s="4">
        <f>'Equity+Bond_Historical'!Y344</f>
        <v>-1.0591349865120675E-2</v>
      </c>
      <c r="C343" s="4"/>
      <c r="D343" s="4"/>
      <c r="E343" s="4"/>
      <c r="F343" s="4"/>
      <c r="G343" s="4"/>
      <c r="H343" s="4"/>
      <c r="I343" s="4"/>
      <c r="J343" s="4"/>
      <c r="K343" s="4"/>
      <c r="L343" s="4"/>
      <c r="M343" s="4"/>
      <c r="N343" s="4"/>
      <c r="O343" s="4"/>
    </row>
    <row r="344" spans="2:15">
      <c r="B344" s="4">
        <f>'Equity+Bond_Historical'!Y345</f>
        <v>2.7964143295480019E-2</v>
      </c>
      <c r="C344" s="4"/>
      <c r="D344" s="4"/>
      <c r="E344" s="4"/>
      <c r="F344" s="4"/>
      <c r="G344" s="4"/>
      <c r="H344" s="4"/>
      <c r="I344" s="4"/>
      <c r="J344" s="4"/>
      <c r="K344" s="4"/>
      <c r="L344" s="4"/>
      <c r="M344" s="4"/>
      <c r="N344" s="4"/>
      <c r="O344" s="4"/>
    </row>
    <row r="345" spans="2:15">
      <c r="B345" s="4">
        <f>'Equity+Bond_Historical'!Y346</f>
        <v>-1.0614603854536497E-2</v>
      </c>
      <c r="C345" s="4"/>
      <c r="D345" s="4"/>
      <c r="E345" s="4"/>
      <c r="F345" s="4"/>
      <c r="G345" s="4"/>
      <c r="H345" s="4"/>
      <c r="I345" s="4"/>
      <c r="J345" s="4"/>
      <c r="K345" s="4"/>
      <c r="L345" s="4"/>
      <c r="M345" s="4"/>
      <c r="N345" s="4"/>
      <c r="O345" s="4"/>
    </row>
    <row r="346" spans="2:15">
      <c r="B346" s="4">
        <f>'Equity+Bond_Historical'!Y347</f>
        <v>-1.0235927051731639E-2</v>
      </c>
      <c r="C346" s="4"/>
      <c r="D346" s="4"/>
      <c r="E346" s="4"/>
      <c r="F346" s="4"/>
      <c r="G346" s="4"/>
      <c r="H346" s="4"/>
      <c r="I346" s="4"/>
      <c r="J346" s="4"/>
      <c r="K346" s="4"/>
      <c r="L346" s="4"/>
      <c r="M346" s="4"/>
      <c r="N346" s="4"/>
      <c r="O346" s="4"/>
    </row>
    <row r="347" spans="2:15">
      <c r="B347" s="4">
        <f>'Equity+Bond_Historical'!Y348</f>
        <v>-2.2231363067676008E-2</v>
      </c>
      <c r="C347" s="4"/>
      <c r="D347" s="4"/>
      <c r="E347" s="4"/>
      <c r="F347" s="4"/>
      <c r="G347" s="4"/>
      <c r="H347" s="4"/>
      <c r="I347" s="4"/>
      <c r="J347" s="4"/>
      <c r="K347" s="4"/>
      <c r="L347" s="4"/>
      <c r="M347" s="4"/>
      <c r="N347" s="4"/>
      <c r="O347" s="4"/>
    </row>
    <row r="348" spans="2:15">
      <c r="B348" s="4">
        <f>'Equity+Bond_Historical'!Y349</f>
        <v>2.2078790666679893E-2</v>
      </c>
      <c r="C348" s="4"/>
      <c r="D348" s="4"/>
      <c r="E348" s="4"/>
      <c r="F348" s="4"/>
      <c r="G348" s="4"/>
      <c r="H348" s="4"/>
      <c r="I348" s="4"/>
      <c r="J348" s="4"/>
      <c r="K348" s="4"/>
      <c r="L348" s="4"/>
      <c r="M348" s="4"/>
      <c r="N348" s="4"/>
      <c r="O348" s="4"/>
    </row>
    <row r="349" spans="2:15">
      <c r="B349" s="4">
        <f>'Equity+Bond_Historical'!Y350</f>
        <v>-9.6288801980302799E-4</v>
      </c>
      <c r="C349" s="4"/>
      <c r="D349" s="4"/>
      <c r="E349" s="4"/>
      <c r="F349" s="4"/>
      <c r="G349" s="4"/>
      <c r="H349" s="4"/>
      <c r="I349" s="4"/>
      <c r="J349" s="4"/>
      <c r="K349" s="4"/>
      <c r="L349" s="4"/>
      <c r="M349" s="4"/>
      <c r="N349" s="4"/>
      <c r="O349" s="4"/>
    </row>
    <row r="350" spans="2:15">
      <c r="B350" s="4">
        <f>'Equity+Bond_Historical'!Y351</f>
        <v>1.7125089874985729E-2</v>
      </c>
      <c r="C350" s="4"/>
      <c r="D350" s="4"/>
      <c r="E350" s="4"/>
      <c r="F350" s="4"/>
      <c r="G350" s="4"/>
      <c r="H350" s="4"/>
      <c r="I350" s="4"/>
      <c r="J350" s="4"/>
      <c r="K350" s="4"/>
      <c r="L350" s="4"/>
      <c r="M350" s="4"/>
      <c r="N350" s="4"/>
      <c r="O350" s="4"/>
    </row>
    <row r="351" spans="2:15">
      <c r="B351" s="4">
        <f>'Equity+Bond_Historical'!Y352</f>
        <v>-9.7294216350434174E-3</v>
      </c>
      <c r="C351" s="4"/>
      <c r="D351" s="4"/>
      <c r="E351" s="4"/>
      <c r="F351" s="4"/>
      <c r="G351" s="4"/>
      <c r="H351" s="4"/>
      <c r="I351" s="4"/>
      <c r="J351" s="4"/>
      <c r="K351" s="4"/>
      <c r="L351" s="4"/>
      <c r="M351" s="4"/>
      <c r="N351" s="4"/>
      <c r="O351" s="4"/>
    </row>
    <row r="352" spans="2:15">
      <c r="B352" s="4">
        <f>'Equity+Bond_Historical'!Y353</f>
        <v>1.0712013254428137E-3</v>
      </c>
      <c r="C352" s="4"/>
      <c r="D352" s="4"/>
      <c r="E352" s="4"/>
      <c r="F352" s="4"/>
      <c r="G352" s="4"/>
      <c r="H352" s="4"/>
      <c r="I352" s="4"/>
      <c r="J352" s="4"/>
      <c r="K352" s="4"/>
      <c r="L352" s="4"/>
      <c r="M352" s="4"/>
      <c r="N352" s="4"/>
      <c r="O352" s="4"/>
    </row>
    <row r="353" spans="2:15">
      <c r="B353" s="4">
        <f>'Equity+Bond_Historical'!Y354</f>
        <v>-8.8580994672444874E-3</v>
      </c>
      <c r="C353" s="4"/>
      <c r="D353" s="4"/>
      <c r="E353" s="4"/>
      <c r="F353" s="4"/>
      <c r="G353" s="4"/>
      <c r="H353" s="4"/>
      <c r="I353" s="4"/>
      <c r="J353" s="4"/>
      <c r="K353" s="4"/>
      <c r="L353" s="4"/>
      <c r="M353" s="4"/>
      <c r="N353" s="4"/>
      <c r="O353" s="4"/>
    </row>
    <row r="354" spans="2:15">
      <c r="B354" s="4">
        <f>'Equity+Bond_Historical'!Y355</f>
        <v>3.5663358729401136E-2</v>
      </c>
      <c r="C354" s="4"/>
      <c r="D354" s="4"/>
      <c r="E354" s="4"/>
      <c r="F354" s="4"/>
      <c r="G354" s="4"/>
      <c r="H354" s="4"/>
      <c r="I354" s="4"/>
      <c r="J354" s="4"/>
      <c r="K354" s="4"/>
      <c r="L354" s="4"/>
      <c r="M354" s="4"/>
      <c r="N354" s="4"/>
      <c r="O354" s="4"/>
    </row>
    <row r="355" spans="2:15">
      <c r="B355" s="4">
        <f>'Equity+Bond_Historical'!Y356</f>
        <v>1.3997060058215072E-2</v>
      </c>
      <c r="C355" s="4"/>
      <c r="D355" s="4"/>
      <c r="E355" s="4"/>
      <c r="F355" s="4"/>
      <c r="G355" s="4"/>
      <c r="H355" s="4"/>
      <c r="I355" s="4"/>
      <c r="J355" s="4"/>
      <c r="K355" s="4"/>
      <c r="L355" s="4"/>
      <c r="M355" s="4"/>
      <c r="N355" s="4"/>
      <c r="O355" s="4"/>
    </row>
    <row r="356" spans="2:15">
      <c r="B356" s="4">
        <f>'Equity+Bond_Historical'!Y357</f>
        <v>2.870591168381106E-3</v>
      </c>
      <c r="C356" s="4"/>
      <c r="D356" s="4"/>
      <c r="E356" s="4"/>
      <c r="F356" s="4"/>
      <c r="G356" s="4"/>
      <c r="H356" s="4"/>
      <c r="I356" s="4"/>
      <c r="J356" s="4"/>
      <c r="K356" s="4"/>
      <c r="L356" s="4"/>
      <c r="M356" s="4"/>
      <c r="N356" s="4"/>
      <c r="O356" s="4"/>
    </row>
    <row r="357" spans="2:15">
      <c r="B357" s="4">
        <f>'Equity+Bond_Historical'!Y358</f>
        <v>4.8410580172821658E-3</v>
      </c>
      <c r="C357" s="4"/>
      <c r="D357" s="4"/>
      <c r="E357" s="4"/>
      <c r="F357" s="4"/>
      <c r="G357" s="4"/>
      <c r="H357" s="4"/>
      <c r="I357" s="4"/>
      <c r="J357" s="4"/>
      <c r="K357" s="4"/>
      <c r="L357" s="4"/>
      <c r="M357" s="4"/>
      <c r="N357" s="4"/>
      <c r="O357" s="4"/>
    </row>
    <row r="358" spans="2:15">
      <c r="B358" s="4">
        <f>'Equity+Bond_Historical'!Y359</f>
        <v>-1.5971913408769271E-3</v>
      </c>
      <c r="C358" s="4"/>
      <c r="D358" s="4"/>
      <c r="E358" s="4"/>
      <c r="F358" s="4"/>
      <c r="G358" s="4"/>
      <c r="H358" s="4"/>
      <c r="I358" s="4"/>
      <c r="J358" s="4"/>
      <c r="K358" s="4"/>
      <c r="L358" s="4"/>
      <c r="M358" s="4"/>
      <c r="N358" s="4"/>
      <c r="O358" s="4"/>
    </row>
    <row r="359" spans="2:15">
      <c r="B359" s="4">
        <f>'Equity+Bond_Historical'!Y360</f>
        <v>2.7283525417375849E-2</v>
      </c>
      <c r="C359" s="4"/>
      <c r="D359" s="4"/>
      <c r="E359" s="4"/>
      <c r="F359" s="4"/>
      <c r="G359" s="4"/>
      <c r="H359" s="4"/>
      <c r="I359" s="4"/>
      <c r="J359" s="4"/>
      <c r="K359" s="4"/>
      <c r="L359" s="4"/>
      <c r="M359" s="4"/>
      <c r="N359" s="4"/>
      <c r="O359" s="4"/>
    </row>
    <row r="360" spans="2:15">
      <c r="B360" s="4">
        <f>'Equity+Bond_Historical'!Y361</f>
        <v>6.4251481694088067E-3</v>
      </c>
      <c r="C360" s="4"/>
      <c r="D360" s="4"/>
      <c r="E360" s="4"/>
      <c r="F360" s="4"/>
      <c r="G360" s="4"/>
      <c r="H360" s="4"/>
      <c r="I360" s="4"/>
      <c r="J360" s="4"/>
      <c r="K360" s="4"/>
      <c r="L360" s="4"/>
      <c r="M360" s="4"/>
      <c r="N360" s="4"/>
      <c r="O360" s="4"/>
    </row>
    <row r="361" spans="2:15">
      <c r="B361" s="4">
        <f>'Equity+Bond_Historical'!Y362</f>
        <v>2.063388362106619E-2</v>
      </c>
      <c r="C361" s="4"/>
      <c r="D361" s="4"/>
      <c r="E361" s="4"/>
      <c r="F361" s="4"/>
      <c r="G361" s="4"/>
      <c r="H361" s="4"/>
      <c r="I361" s="4"/>
      <c r="J361" s="4"/>
      <c r="K361" s="4"/>
      <c r="L361" s="4"/>
      <c r="M361" s="4"/>
      <c r="N361" s="4"/>
      <c r="O361" s="4"/>
    </row>
    <row r="362" spans="2:15">
      <c r="B362" s="4">
        <f>'Equity+Bond_Historical'!Y363</f>
        <v>-1.7084756878288549E-2</v>
      </c>
      <c r="C362" s="4"/>
      <c r="D362" s="4"/>
      <c r="E362" s="4"/>
      <c r="F362" s="4"/>
      <c r="G362" s="4"/>
      <c r="H362" s="4"/>
      <c r="I362" s="4"/>
      <c r="J362" s="4"/>
      <c r="K362" s="4"/>
      <c r="L362" s="4"/>
      <c r="M362" s="4"/>
      <c r="N362" s="4"/>
      <c r="O362" s="4"/>
    </row>
    <row r="363" spans="2:15">
      <c r="B363" s="4">
        <f>'Equity+Bond_Historical'!Y364</f>
        <v>3.0402189567173561E-2</v>
      </c>
      <c r="C363" s="4"/>
      <c r="D363" s="4"/>
      <c r="E363" s="4"/>
      <c r="F363" s="4"/>
      <c r="G363" s="4"/>
      <c r="H363" s="4"/>
      <c r="I363" s="4"/>
      <c r="J363" s="4"/>
      <c r="K363" s="4"/>
      <c r="L363" s="4"/>
      <c r="M363" s="4"/>
      <c r="N363" s="4"/>
      <c r="O363" s="4"/>
    </row>
    <row r="364" spans="2:15">
      <c r="B364" s="4">
        <f>'Equity+Bond_Historical'!Y365</f>
        <v>1.3067954354956432E-2</v>
      </c>
      <c r="C364" s="4"/>
      <c r="D364" s="4"/>
      <c r="E364" s="4"/>
      <c r="F364" s="4"/>
      <c r="G364" s="4"/>
      <c r="H364" s="4"/>
      <c r="I364" s="4"/>
      <c r="J364" s="4"/>
      <c r="K364" s="4"/>
      <c r="L364" s="4"/>
      <c r="M364" s="4"/>
      <c r="N364" s="4"/>
      <c r="O364" s="4"/>
    </row>
    <row r="365" spans="2:15">
      <c r="B365" s="4">
        <f>'Equity+Bond_Historical'!Y366</f>
        <v>-4.1519860750699441E-3</v>
      </c>
      <c r="C365" s="4"/>
      <c r="D365" s="4"/>
      <c r="E365" s="4"/>
      <c r="F365" s="4"/>
      <c r="G365" s="4"/>
      <c r="H365" s="4"/>
      <c r="I365" s="4"/>
      <c r="J365" s="4"/>
      <c r="K365" s="4"/>
      <c r="L365" s="4"/>
      <c r="M365" s="4"/>
      <c r="N365" s="4"/>
      <c r="O365" s="4"/>
    </row>
    <row r="366" spans="2:15">
      <c r="B366" s="4">
        <f>'Equity+Bond_Historical'!Y367</f>
        <v>-3.2109300473186574E-2</v>
      </c>
      <c r="C366" s="4"/>
      <c r="D366" s="4"/>
      <c r="E366" s="4"/>
      <c r="F366" s="4"/>
      <c r="G366" s="4"/>
      <c r="H366" s="4"/>
      <c r="I366" s="4"/>
      <c r="J366" s="4"/>
      <c r="K366" s="4"/>
      <c r="L366" s="4"/>
      <c r="M366" s="4"/>
      <c r="N366" s="4"/>
      <c r="O366" s="4"/>
    </row>
    <row r="367" spans="2:15">
      <c r="B367" s="4">
        <f>'Equity+Bond_Historical'!Y368</f>
        <v>-6.2775466210226019E-2</v>
      </c>
      <c r="C367" s="4"/>
      <c r="D367" s="4"/>
      <c r="E367" s="4"/>
      <c r="F367" s="4"/>
      <c r="G367" s="4"/>
      <c r="H367" s="4"/>
      <c r="I367" s="4"/>
      <c r="J367" s="4"/>
      <c r="K367" s="4"/>
      <c r="L367" s="4"/>
      <c r="M367" s="4"/>
      <c r="N367" s="4"/>
      <c r="O367" s="4"/>
    </row>
    <row r="368" spans="2:15">
      <c r="B368" s="4">
        <f>'Equity+Bond_Historical'!Y369</f>
        <v>2.1162285306006123E-2</v>
      </c>
      <c r="C368" s="4"/>
      <c r="D368" s="4"/>
      <c r="E368" s="4"/>
      <c r="F368" s="4"/>
      <c r="G368" s="4"/>
      <c r="H368" s="4"/>
      <c r="I368" s="4"/>
      <c r="J368" s="4"/>
      <c r="K368" s="4"/>
      <c r="L368" s="4"/>
      <c r="M368" s="4"/>
      <c r="N368" s="4"/>
      <c r="O368" s="4"/>
    </row>
    <row r="369" spans="2:15">
      <c r="B369" s="4">
        <f>'Equity+Bond_Historical'!Y370</f>
        <v>1.8774849964991208E-2</v>
      </c>
      <c r="C369" s="4"/>
      <c r="D369" s="4"/>
      <c r="E369" s="4"/>
      <c r="F369" s="4"/>
      <c r="G369" s="4"/>
      <c r="H369" s="4"/>
      <c r="I369" s="4"/>
      <c r="J369" s="4"/>
      <c r="K369" s="4"/>
      <c r="L369" s="4"/>
      <c r="M369" s="4"/>
      <c r="N369" s="4"/>
      <c r="O369" s="4"/>
    </row>
    <row r="370" spans="2:15">
      <c r="B370" s="4">
        <f>'Equity+Bond_Historical'!Y371</f>
        <v>4.7289775839317681E-3</v>
      </c>
      <c r="C370" s="4"/>
      <c r="D370" s="4"/>
      <c r="E370" s="4"/>
      <c r="F370" s="4"/>
      <c r="G370" s="4"/>
      <c r="H370" s="4"/>
      <c r="I370" s="4"/>
      <c r="J370" s="4"/>
      <c r="K370" s="4"/>
      <c r="L370" s="4"/>
      <c r="M370" s="4"/>
      <c r="N370" s="4"/>
      <c r="O370" s="4"/>
    </row>
    <row r="371" spans="2:15">
      <c r="B371" s="4">
        <f>'Equity+Bond_Historical'!Y372</f>
        <v>-1.3242104919869402E-2</v>
      </c>
      <c r="C371" s="4"/>
      <c r="D371" s="4"/>
      <c r="E371" s="4"/>
      <c r="F371" s="4"/>
      <c r="G371" s="4"/>
      <c r="H371" s="4"/>
      <c r="I371" s="4"/>
      <c r="J371" s="4"/>
      <c r="K371" s="4"/>
      <c r="L371" s="4"/>
      <c r="M371" s="4"/>
      <c r="N371" s="4"/>
      <c r="O371" s="4"/>
    </row>
    <row r="372" spans="2:15">
      <c r="B372" s="4">
        <f>'Equity+Bond_Historical'!Y373</f>
        <v>-7.9699906076356446E-3</v>
      </c>
      <c r="C372" s="4"/>
      <c r="D372" s="4"/>
      <c r="E372" s="4"/>
      <c r="F372" s="4"/>
      <c r="G372" s="4"/>
      <c r="H372" s="4"/>
      <c r="I372" s="4"/>
      <c r="J372" s="4"/>
      <c r="K372" s="4"/>
      <c r="L372" s="4"/>
      <c r="M372" s="4"/>
      <c r="N372" s="4"/>
      <c r="O372" s="4"/>
    </row>
    <row r="373" spans="2:15">
      <c r="B373" s="4">
        <f>'Equity+Bond_Historical'!Y374</f>
        <v>9.4413136816860182E-3</v>
      </c>
      <c r="C373" s="4"/>
      <c r="D373" s="4"/>
      <c r="E373" s="4"/>
      <c r="F373" s="4"/>
      <c r="G373" s="4"/>
      <c r="H373" s="4"/>
      <c r="I373" s="4"/>
      <c r="J373" s="4"/>
      <c r="K373" s="4"/>
      <c r="L373" s="4"/>
      <c r="M373" s="4"/>
      <c r="N373" s="4"/>
      <c r="O373" s="4"/>
    </row>
    <row r="374" spans="2:15">
      <c r="B374" s="4">
        <f>'Equity+Bond_Historical'!Y375</f>
        <v>2.9554604967995178E-3</v>
      </c>
      <c r="C374" s="4"/>
      <c r="D374" s="4"/>
      <c r="E374" s="4"/>
      <c r="F374" s="4"/>
      <c r="G374" s="4"/>
      <c r="H374" s="4"/>
      <c r="I374" s="4"/>
      <c r="J374" s="4"/>
      <c r="K374" s="4"/>
      <c r="L374" s="4"/>
      <c r="M374" s="4"/>
      <c r="N374" s="4"/>
      <c r="O374" s="4"/>
    </row>
    <row r="375" spans="2:15">
      <c r="B375" s="4">
        <f>'Equity+Bond_Historical'!Y376</f>
        <v>6.0225067536419929E-3</v>
      </c>
      <c r="C375" s="4"/>
      <c r="D375" s="4"/>
      <c r="E375" s="4"/>
      <c r="F375" s="4"/>
      <c r="G375" s="4"/>
      <c r="H375" s="4"/>
      <c r="I375" s="4"/>
      <c r="J375" s="4"/>
      <c r="K375" s="4"/>
      <c r="L375" s="4"/>
      <c r="M375" s="4"/>
      <c r="N375" s="4"/>
      <c r="O375" s="4"/>
    </row>
    <row r="376" spans="2:15">
      <c r="B376" s="4">
        <f>'Equity+Bond_Historical'!Y377</f>
        <v>-3.6902947155831804E-2</v>
      </c>
      <c r="C376" s="4"/>
      <c r="D376" s="4"/>
      <c r="E376" s="4"/>
      <c r="F376" s="4"/>
      <c r="G376" s="4"/>
      <c r="H376" s="4"/>
      <c r="I376" s="4"/>
      <c r="J376" s="4"/>
      <c r="K376" s="4"/>
      <c r="L376" s="4"/>
      <c r="M376" s="4"/>
      <c r="N376" s="4"/>
      <c r="O376" s="4"/>
    </row>
    <row r="377" spans="2:15">
      <c r="B377" s="4">
        <f>'Equity+Bond_Historical'!Y378</f>
        <v>1.3244601856225545E-2</v>
      </c>
      <c r="C377" s="4"/>
      <c r="D377" s="4"/>
      <c r="E377" s="4"/>
      <c r="F377" s="4"/>
      <c r="G377" s="4"/>
      <c r="H377" s="4"/>
      <c r="I377" s="4"/>
      <c r="J377" s="4"/>
      <c r="K377" s="4"/>
      <c r="L377" s="4"/>
      <c r="M377" s="4"/>
      <c r="N377" s="4"/>
      <c r="O377" s="4"/>
    </row>
    <row r="378" spans="2:15">
      <c r="B378" s="4">
        <f>'Equity+Bond_Historical'!Y379</f>
        <v>-3.3292498917964701E-2</v>
      </c>
      <c r="C378" s="4"/>
      <c r="D378" s="4"/>
      <c r="E378" s="4"/>
      <c r="F378" s="4"/>
      <c r="G378" s="4"/>
      <c r="H378" s="4"/>
      <c r="I378" s="4"/>
      <c r="J378" s="4"/>
      <c r="K378" s="4"/>
      <c r="L378" s="4"/>
      <c r="M378" s="4"/>
      <c r="N378" s="4"/>
      <c r="O378" s="4"/>
    </row>
    <row r="379" spans="2:15">
      <c r="B379" s="4">
        <f>'Equity+Bond_Historical'!Y380</f>
        <v>1.6587415469171671E-2</v>
      </c>
      <c r="C379" s="4"/>
      <c r="D379" s="4"/>
      <c r="E379" s="4"/>
      <c r="F379" s="4"/>
      <c r="G379" s="4"/>
      <c r="H379" s="4"/>
      <c r="I379" s="4"/>
      <c r="J379" s="4"/>
      <c r="K379" s="4"/>
      <c r="L379" s="4"/>
      <c r="M379" s="4"/>
      <c r="N379" s="4"/>
      <c r="O379" s="4"/>
    </row>
    <row r="380" spans="2:15">
      <c r="B380" s="4">
        <f>'Equity+Bond_Historical'!Y381</f>
        <v>1.3205644480230021E-2</v>
      </c>
      <c r="C380" s="4"/>
      <c r="D380" s="4"/>
      <c r="E380" s="4"/>
      <c r="F380" s="4"/>
      <c r="G380" s="4"/>
      <c r="H380" s="4"/>
      <c r="I380" s="4"/>
      <c r="J380" s="4"/>
      <c r="K380" s="4"/>
      <c r="L380" s="4"/>
      <c r="M380" s="4"/>
      <c r="N380" s="4"/>
      <c r="O380" s="4"/>
    </row>
    <row r="381" spans="2:15">
      <c r="B381" s="4">
        <f>'Equity+Bond_Historical'!Y382</f>
        <v>-1.0958438118707861E-3</v>
      </c>
      <c r="C381" s="4"/>
      <c r="D381" s="4"/>
      <c r="E381" s="4"/>
      <c r="F381" s="4"/>
      <c r="G381" s="4"/>
      <c r="H381" s="4"/>
      <c r="I381" s="4"/>
      <c r="J381" s="4"/>
      <c r="K381" s="4"/>
      <c r="L381" s="4"/>
      <c r="M381" s="4"/>
      <c r="N381" s="4"/>
      <c r="O381" s="4"/>
    </row>
    <row r="382" spans="2:15">
      <c r="B382" s="4">
        <f>'Equity+Bond_Historical'!Y383</f>
        <v>5.3698652122173961E-3</v>
      </c>
      <c r="C382" s="4"/>
      <c r="D382" s="4"/>
      <c r="E382" s="4"/>
      <c r="F382" s="4"/>
      <c r="G382" s="4"/>
      <c r="H382" s="4"/>
      <c r="I382" s="4"/>
      <c r="J382" s="4"/>
      <c r="K382" s="4"/>
      <c r="L382" s="4"/>
      <c r="M382" s="4"/>
      <c r="N382" s="4"/>
      <c r="O382" s="4"/>
    </row>
    <row r="383" spans="2:15">
      <c r="B383" s="4">
        <f>'Equity+Bond_Historical'!Y384</f>
        <v>1.5744598831352982E-2</v>
      </c>
      <c r="C383" s="4"/>
      <c r="D383" s="4"/>
      <c r="E383" s="4"/>
      <c r="F383" s="4"/>
      <c r="G383" s="4"/>
      <c r="H383" s="4"/>
      <c r="I383" s="4"/>
      <c r="J383" s="4"/>
      <c r="K383" s="4"/>
      <c r="L383" s="4"/>
      <c r="M383" s="4"/>
      <c r="N383" s="4"/>
      <c r="O383" s="4"/>
    </row>
    <row r="384" spans="2:15">
      <c r="B384" s="4">
        <f>'Equity+Bond_Historical'!Y385</f>
        <v>-1.2800374372715397E-2</v>
      </c>
      <c r="C384" s="4"/>
      <c r="D384" s="4"/>
      <c r="E384" s="4"/>
      <c r="F384" s="4"/>
      <c r="G384" s="4"/>
      <c r="H384" s="4"/>
      <c r="I384" s="4"/>
      <c r="J384" s="4"/>
      <c r="K384" s="4"/>
      <c r="L384" s="4"/>
      <c r="M384" s="4"/>
      <c r="N384" s="4"/>
      <c r="O384" s="4"/>
    </row>
    <row r="385" spans="2:15">
      <c r="B385" s="4">
        <f>'Equity+Bond_Historical'!Y386</f>
        <v>-1.0236404157365552E-2</v>
      </c>
      <c r="C385" s="4"/>
      <c r="D385" s="4"/>
      <c r="E385" s="4"/>
      <c r="F385" s="4"/>
      <c r="G385" s="4"/>
      <c r="H385" s="4"/>
      <c r="I385" s="4"/>
      <c r="J385" s="4"/>
      <c r="K385" s="4"/>
      <c r="L385" s="4"/>
      <c r="M385" s="4"/>
      <c r="N385" s="4"/>
      <c r="O385" s="4"/>
    </row>
    <row r="386" spans="2:15">
      <c r="B386" s="4">
        <f>'Equity+Bond_Historical'!Y387</f>
        <v>-1.5311537736353723E-2</v>
      </c>
      <c r="C386" s="4"/>
      <c r="D386" s="4"/>
      <c r="E386" s="4"/>
      <c r="F386" s="4"/>
      <c r="G386" s="4"/>
      <c r="H386" s="4"/>
      <c r="I386" s="4"/>
      <c r="J386" s="4"/>
      <c r="K386" s="4"/>
      <c r="L386" s="4"/>
      <c r="M386" s="4"/>
      <c r="N386" s="4"/>
      <c r="O386" s="4"/>
    </row>
    <row r="387" spans="2:15">
      <c r="B387" s="4">
        <f>'Equity+Bond_Historical'!Y388</f>
        <v>1.9437265833912566E-2</v>
      </c>
      <c r="C387" s="4"/>
      <c r="D387" s="4"/>
      <c r="E387" s="4"/>
      <c r="F387" s="4"/>
      <c r="G387" s="4"/>
      <c r="H387" s="4"/>
      <c r="I387" s="4"/>
      <c r="J387" s="4"/>
      <c r="K387" s="4"/>
      <c r="L387" s="4"/>
      <c r="M387" s="4"/>
      <c r="N387" s="4"/>
      <c r="O387" s="4"/>
    </row>
    <row r="388" spans="2:15">
      <c r="B388" s="4">
        <f>'Equity+Bond_Historical'!Y389</f>
        <v>-2.627284333701654E-2</v>
      </c>
      <c r="C388" s="4"/>
      <c r="D388" s="4"/>
      <c r="E388" s="4"/>
      <c r="F388" s="4"/>
      <c r="G388" s="4"/>
      <c r="H388" s="4"/>
      <c r="I388" s="4"/>
      <c r="J388" s="4"/>
      <c r="K388" s="4"/>
      <c r="L388" s="4"/>
      <c r="M388" s="4"/>
      <c r="N388" s="4"/>
      <c r="O388" s="4"/>
    </row>
    <row r="389" spans="2:15">
      <c r="B389" s="4">
        <f>'Equity+Bond_Historical'!Y390</f>
        <v>9.087072601382324E-3</v>
      </c>
      <c r="C389" s="4"/>
      <c r="D389" s="4"/>
      <c r="E389" s="4"/>
      <c r="F389" s="4"/>
      <c r="G389" s="4"/>
      <c r="H389" s="4"/>
      <c r="I389" s="4"/>
      <c r="J389" s="4"/>
      <c r="K389" s="4"/>
      <c r="L389" s="4"/>
      <c r="M389" s="4"/>
      <c r="N389" s="4"/>
      <c r="O389" s="4"/>
    </row>
    <row r="390" spans="2:15">
      <c r="B390" s="4">
        <f>'Equity+Bond_Historical'!Y391</f>
        <v>4.1002367325954758E-3</v>
      </c>
      <c r="C390" s="4"/>
      <c r="D390" s="4"/>
      <c r="E390" s="4"/>
      <c r="F390" s="4"/>
      <c r="G390" s="4"/>
      <c r="H390" s="4"/>
      <c r="I390" s="4"/>
      <c r="J390" s="4"/>
      <c r="K390" s="4"/>
      <c r="L390" s="4"/>
      <c r="M390" s="4"/>
      <c r="N390" s="4"/>
      <c r="O390" s="4"/>
    </row>
    <row r="391" spans="2:15">
      <c r="B391" s="4">
        <f>'Equity+Bond_Historical'!Y392</f>
        <v>-3.267213647934147E-3</v>
      </c>
      <c r="C391" s="4"/>
      <c r="D391" s="4"/>
      <c r="E391" s="4"/>
      <c r="F391" s="4"/>
      <c r="G391" s="4"/>
      <c r="H391" s="4"/>
      <c r="I391" s="4"/>
      <c r="J391" s="4"/>
      <c r="K391" s="4"/>
      <c r="L391" s="4"/>
      <c r="M391" s="4"/>
      <c r="N391" s="4"/>
      <c r="O391" s="4"/>
    </row>
    <row r="392" spans="2:15">
      <c r="B392" s="4">
        <f>'Equity+Bond_Historical'!Y393</f>
        <v>-1.9837572195865485E-2</v>
      </c>
      <c r="C392" s="4"/>
      <c r="D392" s="4"/>
      <c r="E392" s="4"/>
      <c r="F392" s="4"/>
      <c r="G392" s="4"/>
      <c r="H392" s="4"/>
      <c r="I392" s="4"/>
      <c r="J392" s="4"/>
      <c r="K392" s="4"/>
      <c r="L392" s="4"/>
      <c r="M392" s="4"/>
      <c r="N392" s="4"/>
      <c r="O392" s="4"/>
    </row>
    <row r="393" spans="2:15">
      <c r="B393" s="4">
        <f>'Equity+Bond_Historical'!Y394</f>
        <v>-4.711081557463419E-3</v>
      </c>
      <c r="C393" s="4"/>
      <c r="D393" s="4"/>
      <c r="E393" s="4"/>
      <c r="F393" s="4"/>
      <c r="G393" s="4"/>
      <c r="H393" s="4"/>
      <c r="I393" s="4"/>
      <c r="J393" s="4"/>
      <c r="K393" s="4"/>
      <c r="L393" s="4"/>
      <c r="M393" s="4"/>
      <c r="N393" s="4"/>
      <c r="O393" s="4"/>
    </row>
    <row r="394" spans="2:15">
      <c r="B394" s="4">
        <f>'Equity+Bond_Historical'!Y395</f>
        <v>1.2963061258561445E-2</v>
      </c>
      <c r="C394" s="4"/>
      <c r="D394" s="4"/>
      <c r="E394" s="4"/>
      <c r="F394" s="4"/>
      <c r="G394" s="4"/>
      <c r="H394" s="4"/>
      <c r="I394" s="4"/>
      <c r="J394" s="4"/>
      <c r="K394" s="4"/>
      <c r="L394" s="4"/>
      <c r="M394" s="4"/>
      <c r="N394" s="4"/>
      <c r="O394" s="4"/>
    </row>
    <row r="395" spans="2:15">
      <c r="B395" s="4">
        <f>'Equity+Bond_Historical'!Y396</f>
        <v>-5.3867145595573379E-3</v>
      </c>
      <c r="C395" s="4"/>
      <c r="D395" s="4"/>
      <c r="E395" s="4"/>
      <c r="F395" s="4"/>
      <c r="G395" s="4"/>
      <c r="H395" s="4"/>
      <c r="I395" s="4"/>
      <c r="J395" s="4"/>
      <c r="K395" s="4"/>
      <c r="L395" s="4"/>
      <c r="M395" s="4"/>
      <c r="N395" s="4"/>
      <c r="O395" s="4"/>
    </row>
    <row r="396" spans="2:15">
      <c r="B396" s="4">
        <f>'Equity+Bond_Historical'!Y397</f>
        <v>-1.8510842643383929E-2</v>
      </c>
      <c r="C396" s="4"/>
      <c r="D396" s="4"/>
      <c r="E396" s="4"/>
      <c r="F396" s="4"/>
      <c r="G396" s="4"/>
      <c r="H396" s="4"/>
      <c r="I396" s="4"/>
      <c r="J396" s="4"/>
      <c r="K396" s="4"/>
      <c r="L396" s="4"/>
      <c r="M396" s="4"/>
      <c r="N396" s="4"/>
      <c r="O396" s="4"/>
    </row>
    <row r="397" spans="2:15">
      <c r="B397" s="4">
        <f>'Equity+Bond_Historical'!Y398</f>
        <v>-1.1011371791290929E-2</v>
      </c>
      <c r="C397" s="4"/>
      <c r="D397" s="4"/>
      <c r="E397" s="4"/>
      <c r="F397" s="4"/>
      <c r="G397" s="4"/>
      <c r="H397" s="4"/>
      <c r="I397" s="4"/>
      <c r="J397" s="4"/>
      <c r="K397" s="4"/>
      <c r="L397" s="4"/>
      <c r="M397" s="4"/>
      <c r="N397" s="4"/>
      <c r="O397" s="4"/>
    </row>
    <row r="398" spans="2:15">
      <c r="B398" s="4">
        <f>'Equity+Bond_Historical'!Y399</f>
        <v>8.0111199335384381E-3</v>
      </c>
      <c r="C398" s="4"/>
      <c r="D398" s="4"/>
      <c r="E398" s="4"/>
      <c r="F398" s="4"/>
      <c r="G398" s="4"/>
      <c r="H398" s="4"/>
      <c r="I398" s="4"/>
      <c r="J398" s="4"/>
      <c r="K398" s="4"/>
      <c r="L398" s="4"/>
      <c r="M398" s="4"/>
      <c r="N398" s="4"/>
      <c r="O398" s="4"/>
    </row>
    <row r="399" spans="2:15">
      <c r="B399" s="4">
        <f>'Equity+Bond_Historical'!Y400</f>
        <v>-7.1660140263591526E-4</v>
      </c>
      <c r="C399" s="4"/>
      <c r="D399" s="4"/>
      <c r="E399" s="4"/>
      <c r="F399" s="4"/>
      <c r="G399" s="4"/>
      <c r="H399" s="4"/>
      <c r="I399" s="4"/>
      <c r="J399" s="4"/>
      <c r="K399" s="4"/>
      <c r="L399" s="4"/>
      <c r="M399" s="4"/>
      <c r="N399" s="4"/>
      <c r="O399" s="4"/>
    </row>
    <row r="400" spans="2:15">
      <c r="B400" s="4">
        <f>'Equity+Bond_Historical'!Y401</f>
        <v>1.3040309100812353E-2</v>
      </c>
      <c r="C400" s="4"/>
      <c r="D400" s="4"/>
      <c r="E400" s="4"/>
      <c r="F400" s="4"/>
      <c r="G400" s="4"/>
      <c r="H400" s="4"/>
      <c r="I400" s="4"/>
      <c r="J400" s="4"/>
      <c r="K400" s="4"/>
      <c r="L400" s="4"/>
      <c r="M400" s="4"/>
      <c r="N400" s="4"/>
      <c r="O400" s="4"/>
    </row>
    <row r="401" spans="2:15">
      <c r="B401" s="4">
        <f>'Equity+Bond_Historical'!Y402</f>
        <v>-3.6480798392131225E-2</v>
      </c>
      <c r="C401" s="4"/>
      <c r="D401" s="4"/>
      <c r="E401" s="4"/>
      <c r="F401" s="4"/>
      <c r="G401" s="4"/>
      <c r="H401" s="4"/>
      <c r="I401" s="4"/>
      <c r="J401" s="4"/>
      <c r="K401" s="4"/>
      <c r="L401" s="4"/>
      <c r="M401" s="4"/>
      <c r="N401" s="4"/>
      <c r="O401" s="4"/>
    </row>
    <row r="402" spans="2:15">
      <c r="B402" s="4">
        <f>'Equity+Bond_Historical'!Y403</f>
        <v>5.8037297249513304E-3</v>
      </c>
      <c r="C402" s="4"/>
      <c r="D402" s="4"/>
      <c r="E402" s="4"/>
      <c r="F402" s="4"/>
      <c r="G402" s="4"/>
      <c r="H402" s="4"/>
      <c r="I402" s="4"/>
      <c r="J402" s="4"/>
      <c r="K402" s="4"/>
      <c r="L402" s="4"/>
      <c r="M402" s="4"/>
      <c r="N402" s="4"/>
      <c r="O402" s="4"/>
    </row>
    <row r="403" spans="2:15">
      <c r="B403" s="4">
        <f>'Equity+Bond_Historical'!Y404</f>
        <v>-2.3657660819749699E-2</v>
      </c>
      <c r="C403" s="4"/>
      <c r="D403" s="4"/>
      <c r="E403" s="4"/>
      <c r="F403" s="4"/>
      <c r="G403" s="4"/>
      <c r="H403" s="4"/>
      <c r="I403" s="4"/>
      <c r="J403" s="4"/>
      <c r="K403" s="4"/>
      <c r="L403" s="4"/>
      <c r="M403" s="4"/>
      <c r="N403" s="4"/>
      <c r="O403" s="4"/>
    </row>
    <row r="404" spans="2:15">
      <c r="B404" s="4">
        <f>'Equity+Bond_Historical'!Y405</f>
        <v>1.5551718338166291E-2</v>
      </c>
      <c r="C404" s="4"/>
      <c r="D404" s="4"/>
      <c r="E404" s="4"/>
      <c r="F404" s="4"/>
      <c r="G404" s="4"/>
      <c r="H404" s="4"/>
      <c r="I404" s="4"/>
      <c r="J404" s="4"/>
      <c r="K404" s="4"/>
      <c r="L404" s="4"/>
      <c r="M404" s="4"/>
      <c r="N404" s="4"/>
      <c r="O404" s="4"/>
    </row>
    <row r="405" spans="2:15">
      <c r="B405" s="4">
        <f>'Equity+Bond_Historical'!Y406</f>
        <v>1.8727354747400263E-3</v>
      </c>
      <c r="C405" s="4"/>
      <c r="D405" s="4"/>
      <c r="E405" s="4"/>
      <c r="F405" s="4"/>
      <c r="G405" s="4"/>
      <c r="H405" s="4"/>
      <c r="I405" s="4"/>
      <c r="J405" s="4"/>
      <c r="K405" s="4"/>
      <c r="L405" s="4"/>
      <c r="M405" s="4"/>
      <c r="N405" s="4"/>
      <c r="O405" s="4"/>
    </row>
    <row r="406" spans="2:15">
      <c r="B406" s="4">
        <f>'Equity+Bond_Historical'!Y407</f>
        <v>5.2391390545187032E-3</v>
      </c>
      <c r="C406" s="4"/>
      <c r="D406" s="4"/>
      <c r="E406" s="4"/>
      <c r="F406" s="4"/>
      <c r="G406" s="4"/>
      <c r="H406" s="4"/>
      <c r="I406" s="4"/>
      <c r="J406" s="4"/>
      <c r="K406" s="4"/>
      <c r="L406" s="4"/>
      <c r="M406" s="4"/>
      <c r="N406" s="4"/>
      <c r="O406" s="4"/>
    </row>
    <row r="407" spans="2:15">
      <c r="B407" s="4">
        <f>'Equity+Bond_Historical'!Y408</f>
        <v>1.314878408199815E-2</v>
      </c>
      <c r="C407" s="4"/>
      <c r="D407" s="4"/>
      <c r="E407" s="4"/>
      <c r="F407" s="4"/>
      <c r="G407" s="4"/>
      <c r="H407" s="4"/>
      <c r="I407" s="4"/>
      <c r="J407" s="4"/>
      <c r="K407" s="4"/>
      <c r="L407" s="4"/>
      <c r="M407" s="4"/>
      <c r="N407" s="4"/>
      <c r="O407" s="4"/>
    </row>
    <row r="408" spans="2:15">
      <c r="B408" s="4">
        <f>'Equity+Bond_Historical'!Y409</f>
        <v>-1.8235323816832457E-3</v>
      </c>
      <c r="C408" s="4"/>
      <c r="D408" s="4"/>
      <c r="E408" s="4"/>
      <c r="F408" s="4"/>
      <c r="G408" s="4"/>
      <c r="H408" s="4"/>
      <c r="I408" s="4"/>
      <c r="J408" s="4"/>
      <c r="K408" s="4"/>
      <c r="L408" s="4"/>
      <c r="M408" s="4"/>
      <c r="N408" s="4"/>
      <c r="O408" s="4"/>
    </row>
    <row r="409" spans="2:15">
      <c r="B409" s="4">
        <f>'Equity+Bond_Historical'!Y410</f>
        <v>-1.1755639031003679E-2</v>
      </c>
      <c r="C409" s="4"/>
      <c r="D409" s="4"/>
      <c r="E409" s="4"/>
      <c r="F409" s="4"/>
      <c r="G409" s="4"/>
      <c r="H409" s="4"/>
      <c r="I409" s="4"/>
      <c r="J409" s="4"/>
      <c r="K409" s="4"/>
      <c r="L409" s="4"/>
      <c r="M409" s="4"/>
      <c r="N409" s="4"/>
      <c r="O409" s="4"/>
    </row>
    <row r="410" spans="2:15">
      <c r="B410" s="4">
        <f>'Equity+Bond_Historical'!Y411</f>
        <v>1.0231138207830009E-2</v>
      </c>
      <c r="C410" s="4"/>
      <c r="D410" s="4"/>
      <c r="E410" s="4"/>
      <c r="F410" s="4"/>
      <c r="G410" s="4"/>
      <c r="H410" s="4"/>
      <c r="I410" s="4"/>
      <c r="J410" s="4"/>
      <c r="K410" s="4"/>
      <c r="L410" s="4"/>
      <c r="M410" s="4"/>
      <c r="N410" s="4"/>
      <c r="O410" s="4"/>
    </row>
    <row r="411" spans="2:15">
      <c r="B411" s="4">
        <f>'Equity+Bond_Historical'!Y412</f>
        <v>-3.8806961944755991E-3</v>
      </c>
      <c r="C411" s="4"/>
      <c r="D411" s="4"/>
      <c r="E411" s="4"/>
      <c r="F411" s="4"/>
      <c r="G411" s="4"/>
      <c r="H411" s="4"/>
      <c r="I411" s="4"/>
      <c r="J411" s="4"/>
      <c r="K411" s="4"/>
      <c r="L411" s="4"/>
      <c r="M411" s="4"/>
      <c r="N411" s="4"/>
      <c r="O411" s="4"/>
    </row>
    <row r="412" spans="2:15">
      <c r="B412" s="4">
        <f>'Equity+Bond_Historical'!Y413</f>
        <v>-9.0082555757740759E-4</v>
      </c>
      <c r="C412" s="4"/>
      <c r="D412" s="4"/>
      <c r="E412" s="4"/>
      <c r="F412" s="4"/>
      <c r="G412" s="4"/>
      <c r="H412" s="4"/>
      <c r="I412" s="4"/>
      <c r="J412" s="4"/>
      <c r="K412" s="4"/>
      <c r="L412" s="4"/>
      <c r="M412" s="4"/>
      <c r="N412" s="4"/>
      <c r="O412" s="4"/>
    </row>
    <row r="413" spans="2:15">
      <c r="B413" s="4">
        <f>'Equity+Bond_Historical'!Y414</f>
        <v>-1.9200548925179681E-2</v>
      </c>
      <c r="C413" s="4"/>
      <c r="D413" s="4"/>
      <c r="E413" s="4"/>
      <c r="F413" s="4"/>
      <c r="G413" s="4"/>
      <c r="H413" s="4"/>
      <c r="I413" s="4"/>
      <c r="J413" s="4"/>
      <c r="K413" s="4"/>
      <c r="L413" s="4"/>
      <c r="M413" s="4"/>
      <c r="N413" s="4"/>
      <c r="O413" s="4"/>
    </row>
    <row r="414" spans="2:15">
      <c r="B414" s="4">
        <f>'Equity+Bond_Historical'!Y415</f>
        <v>-3.1810857568749492E-3</v>
      </c>
      <c r="C414" s="4"/>
      <c r="D414" s="4"/>
      <c r="E414" s="4"/>
      <c r="F414" s="4"/>
      <c r="G414" s="4"/>
      <c r="H414" s="4"/>
      <c r="I414" s="4"/>
      <c r="J414" s="4"/>
      <c r="K414" s="4"/>
      <c r="L414" s="4"/>
      <c r="M414" s="4"/>
      <c r="N414" s="4"/>
      <c r="O414" s="4"/>
    </row>
    <row r="415" spans="2:15">
      <c r="B415" s="4">
        <f>'Equity+Bond_Historical'!Y416</f>
        <v>-2.3248426573043199E-2</v>
      </c>
      <c r="C415" s="4"/>
      <c r="D415" s="4"/>
      <c r="E415" s="4"/>
      <c r="F415" s="4"/>
      <c r="G415" s="4"/>
      <c r="H415" s="4"/>
      <c r="I415" s="4"/>
      <c r="J415" s="4"/>
      <c r="K415" s="4"/>
      <c r="L415" s="4"/>
      <c r="M415" s="4"/>
      <c r="N415" s="4"/>
      <c r="O415" s="4"/>
    </row>
    <row r="416" spans="2:15">
      <c r="B416" s="4">
        <f>'Equity+Bond_Historical'!Y417</f>
        <v>1.1447487517778116E-3</v>
      </c>
      <c r="C416" s="4"/>
      <c r="D416" s="4"/>
      <c r="E416" s="4"/>
      <c r="F416" s="4"/>
      <c r="G416" s="4"/>
      <c r="H416" s="4"/>
      <c r="I416" s="4"/>
      <c r="J416" s="4"/>
      <c r="K416" s="4"/>
      <c r="L416" s="4"/>
      <c r="M416" s="4"/>
      <c r="N416" s="4"/>
      <c r="O416" s="4"/>
    </row>
    <row r="417" spans="2:15">
      <c r="B417" s="4">
        <f>'Equity+Bond_Historical'!Y418</f>
        <v>-2.0788900380660686E-2</v>
      </c>
      <c r="C417" s="4"/>
      <c r="D417" s="4"/>
      <c r="E417" s="4"/>
      <c r="F417" s="4"/>
      <c r="G417" s="4"/>
      <c r="H417" s="4"/>
      <c r="I417" s="4"/>
      <c r="J417" s="4"/>
      <c r="K417" s="4"/>
      <c r="L417" s="4"/>
      <c r="M417" s="4"/>
      <c r="N417" s="4"/>
      <c r="O417" s="4"/>
    </row>
    <row r="418" spans="2:15">
      <c r="B418" s="4">
        <f>'Equity+Bond_Historical'!Y419</f>
        <v>-1.9036550028806859E-3</v>
      </c>
      <c r="C418" s="4"/>
      <c r="D418" s="4"/>
      <c r="E418" s="4"/>
      <c r="F418" s="4"/>
      <c r="G418" s="4"/>
      <c r="H418" s="4"/>
      <c r="I418" s="4"/>
      <c r="J418" s="4"/>
      <c r="K418" s="4"/>
      <c r="L418" s="4"/>
      <c r="M418" s="4"/>
      <c r="N418" s="4"/>
      <c r="O418" s="4"/>
    </row>
    <row r="419" spans="2:15">
      <c r="B419" s="4">
        <f>'Equity+Bond_Historical'!Y420</f>
        <v>-9.2157280102665474E-3</v>
      </c>
      <c r="C419" s="4"/>
      <c r="D419" s="4"/>
      <c r="E419" s="4"/>
      <c r="F419" s="4"/>
      <c r="G419" s="4"/>
      <c r="H419" s="4"/>
      <c r="I419" s="4"/>
      <c r="J419" s="4"/>
      <c r="K419" s="4"/>
      <c r="L419" s="4"/>
      <c r="M419" s="4"/>
      <c r="N419" s="4"/>
      <c r="O419" s="4"/>
    </row>
    <row r="420" spans="2:15">
      <c r="B420" s="4">
        <f>'Equity+Bond_Historical'!Y421</f>
        <v>-1.2908935800259513E-2</v>
      </c>
      <c r="C420" s="4"/>
      <c r="D420" s="4"/>
      <c r="E420" s="4"/>
      <c r="F420" s="4"/>
      <c r="G420" s="4"/>
      <c r="H420" s="4"/>
      <c r="I420" s="4"/>
      <c r="J420" s="4"/>
      <c r="K420" s="4"/>
      <c r="L420" s="4"/>
      <c r="M420" s="4"/>
      <c r="N420" s="4"/>
      <c r="O420" s="4"/>
    </row>
    <row r="421" spans="2:15">
      <c r="B421" s="4">
        <f>'Equity+Bond_Historical'!Y422</f>
        <v>5.9418612654879542E-3</v>
      </c>
      <c r="C421" s="4"/>
      <c r="D421" s="4"/>
      <c r="E421" s="4"/>
      <c r="F421" s="4"/>
      <c r="G421" s="4"/>
      <c r="H421" s="4"/>
      <c r="I421" s="4"/>
      <c r="J421" s="4"/>
      <c r="K421" s="4"/>
      <c r="L421" s="4"/>
      <c r="M421" s="4"/>
      <c r="N421" s="4"/>
      <c r="O421" s="4"/>
    </row>
    <row r="422" spans="2:15">
      <c r="B422" s="4">
        <f>'Equity+Bond_Historical'!Y423</f>
        <v>1.6402945657156255E-2</v>
      </c>
      <c r="C422" s="4"/>
      <c r="D422" s="4"/>
      <c r="E422" s="4"/>
      <c r="F422" s="4"/>
      <c r="G422" s="4"/>
      <c r="H422" s="4"/>
      <c r="I422" s="4"/>
      <c r="J422" s="4"/>
      <c r="K422" s="4"/>
      <c r="L422" s="4"/>
      <c r="M422" s="4"/>
      <c r="N422" s="4"/>
      <c r="O422" s="4"/>
    </row>
    <row r="423" spans="2:15">
      <c r="B423" s="4">
        <f>'Equity+Bond_Historical'!Y424</f>
        <v>-1.8091222123973173E-2</v>
      </c>
      <c r="C423" s="4"/>
      <c r="D423" s="4"/>
      <c r="E423" s="4"/>
      <c r="F423" s="4"/>
      <c r="G423" s="4"/>
      <c r="H423" s="4"/>
      <c r="I423" s="4"/>
      <c r="J423" s="4"/>
      <c r="K423" s="4"/>
      <c r="L423" s="4"/>
      <c r="M423" s="4"/>
      <c r="N423" s="4"/>
      <c r="O423" s="4"/>
    </row>
    <row r="424" spans="2:15">
      <c r="B424" s="4">
        <f>'Equity+Bond_Historical'!Y425</f>
        <v>-7.0834107800847017E-3</v>
      </c>
      <c r="C424" s="4"/>
      <c r="D424" s="4"/>
      <c r="E424" s="4"/>
      <c r="F424" s="4"/>
      <c r="G424" s="4"/>
      <c r="H424" s="4"/>
      <c r="I424" s="4"/>
      <c r="J424" s="4"/>
      <c r="K424" s="4"/>
      <c r="L424" s="4"/>
      <c r="M424" s="4"/>
      <c r="N424" s="4"/>
      <c r="O424" s="4"/>
    </row>
    <row r="425" spans="2:15">
      <c r="B425" s="4">
        <f>'Equity+Bond_Historical'!Y426</f>
        <v>3.3045401001319662E-2</v>
      </c>
      <c r="C425" s="4"/>
      <c r="D425" s="4"/>
      <c r="E425" s="4"/>
      <c r="F425" s="4"/>
      <c r="G425" s="4"/>
      <c r="H425" s="4"/>
      <c r="I425" s="4"/>
      <c r="J425" s="4"/>
      <c r="K425" s="4"/>
      <c r="L425" s="4"/>
      <c r="M425" s="4"/>
      <c r="N425" s="4"/>
      <c r="O425" s="4"/>
    </row>
    <row r="426" spans="2:15">
      <c r="B426" s="4">
        <f>'Equity+Bond_Historical'!Y427</f>
        <v>-6.5207467906819739E-3</v>
      </c>
      <c r="C426" s="4"/>
      <c r="D426" s="4"/>
      <c r="E426" s="4"/>
      <c r="F426" s="4"/>
      <c r="G426" s="4"/>
      <c r="H426" s="4"/>
      <c r="I426" s="4"/>
      <c r="J426" s="4"/>
      <c r="K426" s="4"/>
      <c r="L426" s="4"/>
      <c r="M426" s="4"/>
      <c r="N426" s="4"/>
      <c r="O426" s="4"/>
    </row>
    <row r="427" spans="2:15">
      <c r="B427" s="4">
        <f>'Equity+Bond_Historical'!Y428</f>
        <v>3.5198163022997927E-3</v>
      </c>
      <c r="C427" s="4"/>
      <c r="D427" s="4"/>
      <c r="E427" s="4"/>
      <c r="F427" s="4"/>
      <c r="G427" s="4"/>
      <c r="H427" s="4"/>
      <c r="I427" s="4"/>
      <c r="J427" s="4"/>
      <c r="K427" s="4"/>
      <c r="L427" s="4"/>
      <c r="M427" s="4"/>
      <c r="N427" s="4"/>
      <c r="O427" s="4"/>
    </row>
    <row r="428" spans="2:15">
      <c r="B428" s="4">
        <f>'Equity+Bond_Historical'!Y429</f>
        <v>-3.4954402201012737E-2</v>
      </c>
      <c r="C428" s="4"/>
      <c r="D428" s="4"/>
      <c r="E428" s="4"/>
      <c r="F428" s="4"/>
      <c r="G428" s="4"/>
      <c r="H428" s="4"/>
      <c r="I428" s="4"/>
      <c r="J428" s="4"/>
      <c r="K428" s="4"/>
      <c r="L428" s="4"/>
      <c r="M428" s="4"/>
      <c r="N428" s="4"/>
      <c r="O428" s="4"/>
    </row>
    <row r="429" spans="2:15">
      <c r="B429" s="4">
        <f>'Equity+Bond_Historical'!Y430</f>
        <v>-2.2824300598014071E-3</v>
      </c>
      <c r="C429" s="4"/>
      <c r="D429" s="4"/>
      <c r="E429" s="4"/>
      <c r="F429" s="4"/>
      <c r="G429" s="4"/>
      <c r="H429" s="4"/>
      <c r="I429" s="4"/>
      <c r="J429" s="4"/>
      <c r="K429" s="4"/>
      <c r="L429" s="4"/>
      <c r="M429" s="4"/>
      <c r="N429" s="4"/>
      <c r="O429" s="4"/>
    </row>
    <row r="430" spans="2:15">
      <c r="B430" s="4">
        <f>'Equity+Bond_Historical'!Y431</f>
        <v>-1.2789877047980154E-2</v>
      </c>
      <c r="C430" s="4"/>
      <c r="D430" s="4"/>
      <c r="E430" s="4"/>
      <c r="F430" s="4"/>
      <c r="G430" s="4"/>
      <c r="H430" s="4"/>
      <c r="I430" s="4"/>
      <c r="J430" s="4"/>
      <c r="K430" s="4"/>
      <c r="L430" s="4"/>
      <c r="M430" s="4"/>
      <c r="N430" s="4"/>
      <c r="O430" s="4"/>
    </row>
    <row r="431" spans="2:15">
      <c r="B431" s="4">
        <f>'Equity+Bond_Historical'!Y432</f>
        <v>4.8639820930386074E-3</v>
      </c>
      <c r="C431" s="4"/>
      <c r="D431" s="4"/>
      <c r="E431" s="4"/>
      <c r="F431" s="4"/>
      <c r="G431" s="4"/>
      <c r="H431" s="4"/>
      <c r="I431" s="4"/>
      <c r="J431" s="4"/>
      <c r="K431" s="4"/>
      <c r="L431" s="4"/>
      <c r="M431" s="4"/>
      <c r="N431" s="4"/>
      <c r="O431" s="4"/>
    </row>
    <row r="432" spans="2:15">
      <c r="B432" s="4">
        <f>'Equity+Bond_Historical'!Y433</f>
        <v>1.2274142583693989E-2</v>
      </c>
      <c r="C432" s="4"/>
      <c r="D432" s="4"/>
      <c r="E432" s="4"/>
      <c r="F432" s="4"/>
      <c r="G432" s="4"/>
      <c r="H432" s="4"/>
      <c r="I432" s="4"/>
      <c r="J432" s="4"/>
      <c r="K432" s="4"/>
      <c r="L432" s="4"/>
      <c r="M432" s="4"/>
      <c r="N432" s="4"/>
      <c r="O432" s="4"/>
    </row>
    <row r="433" spans="2:15">
      <c r="B433" s="4">
        <f>'Equity+Bond_Historical'!Y434</f>
        <v>1.2133834861593619E-2</v>
      </c>
      <c r="C433" s="4"/>
      <c r="D433" s="4"/>
      <c r="E433" s="4"/>
      <c r="F433" s="4"/>
      <c r="G433" s="4"/>
      <c r="H433" s="4"/>
      <c r="I433" s="4"/>
      <c r="J433" s="4"/>
      <c r="K433" s="4"/>
      <c r="L433" s="4"/>
      <c r="M433" s="4"/>
      <c r="N433" s="4"/>
      <c r="O433" s="4"/>
    </row>
    <row r="434" spans="2:15">
      <c r="B434" s="4">
        <f>'Equity+Bond_Historical'!Y435</f>
        <v>1.4617362646563775E-2</v>
      </c>
      <c r="C434" s="4"/>
      <c r="D434" s="4"/>
      <c r="E434" s="4"/>
      <c r="F434" s="4"/>
      <c r="G434" s="4"/>
      <c r="H434" s="4"/>
      <c r="I434" s="4"/>
      <c r="J434" s="4"/>
      <c r="K434" s="4"/>
      <c r="L434" s="4"/>
      <c r="M434" s="4"/>
      <c r="N434" s="4"/>
      <c r="O434" s="4"/>
    </row>
    <row r="435" spans="2:15">
      <c r="B435" s="4">
        <f>'Equity+Bond_Historical'!Y436</f>
        <v>-3.469294255819861E-2</v>
      </c>
      <c r="C435" s="4"/>
      <c r="D435" s="4"/>
      <c r="E435" s="4"/>
      <c r="F435" s="4"/>
      <c r="G435" s="4"/>
      <c r="H435" s="4"/>
      <c r="I435" s="4"/>
      <c r="J435" s="4"/>
      <c r="K435" s="4"/>
      <c r="L435" s="4"/>
      <c r="M435" s="4"/>
      <c r="N435" s="4"/>
      <c r="O435" s="4"/>
    </row>
    <row r="436" spans="2:15">
      <c r="B436" s="4">
        <f>'Equity+Bond_Historical'!Y437</f>
        <v>-2.0054712856656415E-2</v>
      </c>
      <c r="C436" s="4"/>
      <c r="D436" s="4"/>
      <c r="E436" s="4"/>
      <c r="F436" s="4"/>
      <c r="G436" s="4"/>
      <c r="H436" s="4"/>
      <c r="I436" s="4"/>
      <c r="J436" s="4"/>
      <c r="K436" s="4"/>
      <c r="L436" s="4"/>
      <c r="M436" s="4"/>
      <c r="N436" s="4"/>
      <c r="O436" s="4"/>
    </row>
    <row r="437" spans="2:15">
      <c r="B437" s="4">
        <f>'Equity+Bond_Historical'!Y438</f>
        <v>-2.223583018744095E-2</v>
      </c>
      <c r="C437" s="4"/>
      <c r="D437" s="4"/>
      <c r="E437" s="4"/>
      <c r="F437" s="4"/>
      <c r="G437" s="4"/>
      <c r="H437" s="4"/>
      <c r="I437" s="4"/>
      <c r="J437" s="4"/>
      <c r="K437" s="4"/>
      <c r="L437" s="4"/>
      <c r="M437" s="4"/>
      <c r="N437" s="4"/>
      <c r="O437" s="4"/>
    </row>
    <row r="438" spans="2:15">
      <c r="B438" s="4">
        <f>'Equity+Bond_Historical'!Y439</f>
        <v>-2.076307604137816E-2</v>
      </c>
      <c r="C438" s="4"/>
      <c r="D438" s="4"/>
      <c r="E438" s="4"/>
      <c r="F438" s="4"/>
      <c r="G438" s="4"/>
      <c r="H438" s="4"/>
      <c r="I438" s="4"/>
      <c r="J438" s="4"/>
      <c r="K438" s="4"/>
      <c r="L438" s="4"/>
      <c r="M438" s="4"/>
      <c r="N438" s="4"/>
      <c r="O438" s="4"/>
    </row>
    <row r="439" spans="2:15">
      <c r="B439" s="4">
        <f>'Equity+Bond_Historical'!Y440</f>
        <v>-3.0030314435870134E-2</v>
      </c>
      <c r="C439" s="4"/>
      <c r="D439" s="4"/>
      <c r="E439" s="4"/>
      <c r="F439" s="4"/>
      <c r="G439" s="4"/>
      <c r="H439" s="4"/>
      <c r="I439" s="4"/>
      <c r="J439" s="4"/>
      <c r="K439" s="4"/>
      <c r="L439" s="4"/>
      <c r="M439" s="4"/>
      <c r="N439" s="4"/>
      <c r="O439" s="4"/>
    </row>
    <row r="440" spans="2:15">
      <c r="B440" s="4">
        <f>'Equity+Bond_Historical'!Y441</f>
        <v>-5.6537139433573969E-3</v>
      </c>
      <c r="C440" s="4"/>
      <c r="D440" s="4"/>
      <c r="E440" s="4"/>
      <c r="F440" s="4"/>
      <c r="G440" s="4"/>
      <c r="H440" s="4"/>
      <c r="I440" s="4"/>
      <c r="J440" s="4"/>
      <c r="K440" s="4"/>
      <c r="L440" s="4"/>
      <c r="M440" s="4"/>
      <c r="N440" s="4"/>
      <c r="O440" s="4"/>
    </row>
    <row r="441" spans="2:15">
      <c r="B441" s="4">
        <f>'Equity+Bond_Historical'!Y442</f>
        <v>1.2845765605669865E-2</v>
      </c>
      <c r="C441" s="4"/>
      <c r="D441" s="4"/>
      <c r="E441" s="4"/>
      <c r="F441" s="4"/>
      <c r="G441" s="4"/>
      <c r="H441" s="4"/>
      <c r="I441" s="4"/>
      <c r="J441" s="4"/>
      <c r="K441" s="4"/>
      <c r="L441" s="4"/>
      <c r="M441" s="4"/>
      <c r="N441" s="4"/>
      <c r="O441" s="4"/>
    </row>
    <row r="442" spans="2:15">
      <c r="B442" s="4">
        <f>'Equity+Bond_Historical'!Y443</f>
        <v>1.3050947159374639E-2</v>
      </c>
      <c r="C442" s="4"/>
      <c r="D442" s="4"/>
      <c r="E442" s="4"/>
      <c r="F442" s="4"/>
      <c r="G442" s="4"/>
      <c r="H442" s="4"/>
      <c r="I442" s="4"/>
      <c r="J442" s="4"/>
      <c r="K442" s="4"/>
      <c r="L442" s="4"/>
      <c r="M442" s="4"/>
      <c r="N442" s="4"/>
      <c r="O442" s="4"/>
    </row>
    <row r="443" spans="2:15">
      <c r="B443" s="4">
        <f>'Equity+Bond_Historical'!Y444</f>
        <v>-1.8374282162785933E-2</v>
      </c>
      <c r="C443" s="4"/>
      <c r="D443" s="4"/>
      <c r="E443" s="4"/>
      <c r="F443" s="4"/>
      <c r="G443" s="4"/>
      <c r="H443" s="4"/>
      <c r="I443" s="4"/>
      <c r="J443" s="4"/>
      <c r="K443" s="4"/>
      <c r="L443" s="4"/>
      <c r="M443" s="4"/>
      <c r="N443" s="4"/>
      <c r="O443" s="4"/>
    </row>
    <row r="444" spans="2:15">
      <c r="B444" s="4">
        <f>'Equity+Bond_Historical'!Y445</f>
        <v>6.200982885929995E-3</v>
      </c>
      <c r="C444" s="4"/>
      <c r="D444" s="4"/>
      <c r="E444" s="4"/>
      <c r="F444" s="4"/>
      <c r="G444" s="4"/>
      <c r="H444" s="4"/>
      <c r="I444" s="4"/>
      <c r="J444" s="4"/>
      <c r="K444" s="4"/>
      <c r="L444" s="4"/>
      <c r="M444" s="4"/>
      <c r="N444" s="4"/>
      <c r="O444" s="4"/>
    </row>
    <row r="445" spans="2:15">
      <c r="B445" s="4">
        <f>'Equity+Bond_Historical'!Y446</f>
        <v>-9.2678058852262019E-3</v>
      </c>
      <c r="C445" s="4"/>
      <c r="D445" s="4"/>
      <c r="E445" s="4"/>
      <c r="F445" s="4"/>
      <c r="G445" s="4"/>
      <c r="H445" s="4"/>
      <c r="I445" s="4"/>
      <c r="J445" s="4"/>
      <c r="K445" s="4"/>
      <c r="L445" s="4"/>
      <c r="M445" s="4"/>
      <c r="N445" s="4"/>
      <c r="O445" s="4"/>
    </row>
    <row r="446" spans="2:15">
      <c r="B446" s="4">
        <f>'Equity+Bond_Historical'!Y447</f>
        <v>-1.1321814117515924E-2</v>
      </c>
      <c r="C446" s="4"/>
      <c r="D446" s="4"/>
      <c r="E446" s="4"/>
      <c r="F446" s="4"/>
      <c r="G446" s="4"/>
      <c r="H446" s="4"/>
      <c r="I446" s="4"/>
      <c r="J446" s="4"/>
      <c r="K446" s="4"/>
      <c r="L446" s="4"/>
      <c r="M446" s="4"/>
      <c r="N446" s="4"/>
      <c r="O446" s="4"/>
    </row>
    <row r="447" spans="2:15">
      <c r="B447" s="4">
        <f>'Equity+Bond_Historical'!Y448</f>
        <v>1.3755248823605536E-2</v>
      </c>
      <c r="C447" s="4"/>
      <c r="D447" s="4"/>
      <c r="E447" s="4"/>
      <c r="F447" s="4"/>
      <c r="G447" s="4"/>
      <c r="H447" s="4"/>
      <c r="I447" s="4"/>
      <c r="J447" s="4"/>
      <c r="K447" s="4"/>
      <c r="L447" s="4"/>
      <c r="M447" s="4"/>
      <c r="N447" s="4"/>
      <c r="O447" s="4"/>
    </row>
    <row r="448" spans="2:15">
      <c r="B448" s="4">
        <f>'Equity+Bond_Historical'!Y449</f>
        <v>-2.8341497450501958E-3</v>
      </c>
      <c r="C448" s="4"/>
      <c r="D448" s="4"/>
      <c r="E448" s="4"/>
      <c r="F448" s="4"/>
      <c r="G448" s="4"/>
      <c r="H448" s="4"/>
      <c r="I448" s="4"/>
      <c r="J448" s="4"/>
      <c r="K448" s="4"/>
      <c r="L448" s="4"/>
      <c r="M448" s="4"/>
      <c r="N448" s="4"/>
      <c r="O448" s="4"/>
    </row>
    <row r="449" spans="2:15">
      <c r="B449" s="4">
        <f>'Equity+Bond_Historical'!Y450</f>
        <v>7.7949651727580371E-3</v>
      </c>
      <c r="C449" s="4"/>
      <c r="D449" s="4"/>
      <c r="E449" s="4"/>
      <c r="F449" s="4"/>
      <c r="G449" s="4"/>
      <c r="H449" s="4"/>
      <c r="I449" s="4"/>
      <c r="J449" s="4"/>
      <c r="K449" s="4"/>
      <c r="L449" s="4"/>
      <c r="M449" s="4"/>
      <c r="N449" s="4"/>
      <c r="O449" s="4"/>
    </row>
    <row r="450" spans="2:15">
      <c r="B450" s="4">
        <f>'Equity+Bond_Historical'!Y451</f>
        <v>2.2896780782049327E-2</v>
      </c>
      <c r="C450" s="4"/>
      <c r="D450" s="4"/>
      <c r="E450" s="4"/>
      <c r="F450" s="4"/>
      <c r="G450" s="4"/>
      <c r="H450" s="4"/>
      <c r="I450" s="4"/>
      <c r="J450" s="4"/>
      <c r="K450" s="4"/>
      <c r="L450" s="4"/>
      <c r="M450" s="4"/>
      <c r="N450" s="4"/>
      <c r="O450" s="4"/>
    </row>
    <row r="451" spans="2:15">
      <c r="B451" s="4">
        <f>'Equity+Bond_Historical'!Y452</f>
        <v>-6.7895392705577887E-3</v>
      </c>
      <c r="C451" s="4"/>
      <c r="D451" s="4"/>
      <c r="E451" s="4"/>
      <c r="F451" s="4"/>
      <c r="G451" s="4"/>
      <c r="H451" s="4"/>
      <c r="I451" s="4"/>
      <c r="J451" s="4"/>
      <c r="K451" s="4"/>
      <c r="L451" s="4"/>
      <c r="M451" s="4"/>
      <c r="N451" s="4"/>
      <c r="O451" s="4"/>
    </row>
    <row r="452" spans="2:15">
      <c r="B452" s="4">
        <f>'Equity+Bond_Historical'!Y453</f>
        <v>-2.348877442873004E-3</v>
      </c>
      <c r="C452" s="4"/>
      <c r="D452" s="4"/>
      <c r="E452" s="4"/>
      <c r="F452" s="4"/>
      <c r="G452" s="4"/>
      <c r="H452" s="4"/>
      <c r="I452" s="4"/>
      <c r="J452" s="4"/>
      <c r="K452" s="4"/>
      <c r="L452" s="4"/>
      <c r="M452" s="4"/>
      <c r="N452" s="4"/>
      <c r="O452" s="4"/>
    </row>
    <row r="453" spans="2:15">
      <c r="B453" s="4">
        <f>'Equity+Bond_Historical'!Y454</f>
        <v>-1.7004929361573589E-2</v>
      </c>
      <c r="C453" s="4"/>
      <c r="D453" s="4"/>
      <c r="E453" s="4"/>
      <c r="F453" s="4"/>
      <c r="G453" s="4"/>
      <c r="H453" s="4"/>
      <c r="I453" s="4"/>
      <c r="J453" s="4"/>
      <c r="K453" s="4"/>
      <c r="L453" s="4"/>
      <c r="M453" s="4"/>
      <c r="N453" s="4"/>
      <c r="O453" s="4"/>
    </row>
    <row r="454" spans="2:15">
      <c r="B454" s="4">
        <f>'Equity+Bond_Historical'!Y455</f>
        <v>-1.1178206028949643E-2</v>
      </c>
      <c r="C454" s="4"/>
      <c r="D454" s="4"/>
      <c r="E454" s="4"/>
      <c r="F454" s="4"/>
      <c r="G454" s="4"/>
      <c r="H454" s="4"/>
      <c r="I454" s="4"/>
      <c r="J454" s="4"/>
      <c r="K454" s="4"/>
      <c r="L454" s="4"/>
      <c r="M454" s="4"/>
      <c r="N454" s="4"/>
      <c r="O454" s="4"/>
    </row>
    <row r="455" spans="2:15">
      <c r="B455" s="4">
        <f>'Equity+Bond_Historical'!Y456</f>
        <v>1.802438558979684E-2</v>
      </c>
      <c r="C455" s="4"/>
      <c r="D455" s="4"/>
      <c r="E455" s="4"/>
      <c r="F455" s="4"/>
      <c r="G455" s="4"/>
      <c r="H455" s="4"/>
      <c r="I455" s="4"/>
      <c r="J455" s="4"/>
      <c r="K455" s="4"/>
      <c r="L455" s="4"/>
      <c r="M455" s="4"/>
      <c r="N455" s="4"/>
      <c r="O455" s="4"/>
    </row>
    <row r="456" spans="2:15">
      <c r="B456" s="4">
        <f>'Equity+Bond_Historical'!Y457</f>
        <v>-2.4727118959776842E-3</v>
      </c>
      <c r="C456" s="4"/>
      <c r="D456" s="4"/>
      <c r="E456" s="4"/>
      <c r="F456" s="4"/>
      <c r="G456" s="4"/>
      <c r="H456" s="4"/>
      <c r="I456" s="4"/>
      <c r="J456" s="4"/>
      <c r="K456" s="4"/>
      <c r="L456" s="4"/>
      <c r="M456" s="4"/>
      <c r="N456" s="4"/>
      <c r="O456" s="4"/>
    </row>
    <row r="457" spans="2:15">
      <c r="B457" s="4">
        <f>'Equity+Bond_Historical'!Y458</f>
        <v>-1.260759991251896E-2</v>
      </c>
      <c r="C457" s="4"/>
      <c r="D457" s="4"/>
      <c r="E457" s="4"/>
      <c r="F457" s="4"/>
      <c r="G457" s="4"/>
      <c r="H457" s="4"/>
      <c r="I457" s="4"/>
      <c r="J457" s="4"/>
      <c r="K457" s="4"/>
      <c r="L457" s="4"/>
      <c r="M457" s="4"/>
      <c r="N457" s="4"/>
      <c r="O457" s="4"/>
    </row>
    <row r="458" spans="2:15">
      <c r="B458" s="4">
        <f>'Equity+Bond_Historical'!Y459</f>
        <v>1.4344190861722891E-2</v>
      </c>
      <c r="C458" s="4"/>
      <c r="D458" s="4"/>
      <c r="E458" s="4"/>
      <c r="F458" s="4"/>
      <c r="G458" s="4"/>
      <c r="H458" s="4"/>
      <c r="I458" s="4"/>
      <c r="J458" s="4"/>
      <c r="K458" s="4"/>
      <c r="L458" s="4"/>
      <c r="M458" s="4"/>
      <c r="N458" s="4"/>
      <c r="O458" s="4"/>
    </row>
    <row r="459" spans="2:15">
      <c r="B459" s="4">
        <f>'Equity+Bond_Historical'!Y460</f>
        <v>-7.8450479297702911E-3</v>
      </c>
      <c r="C459" s="4"/>
      <c r="D459" s="4"/>
      <c r="E459" s="4"/>
      <c r="F459" s="4"/>
      <c r="G459" s="4"/>
      <c r="H459" s="4"/>
      <c r="I459" s="4"/>
      <c r="J459" s="4"/>
      <c r="K459" s="4"/>
      <c r="L459" s="4"/>
      <c r="M459" s="4"/>
      <c r="N459" s="4"/>
      <c r="O459" s="4"/>
    </row>
    <row r="460" spans="2:15">
      <c r="B460" s="4">
        <f>'Equity+Bond_Historical'!Y461</f>
        <v>9.9474007008390486E-3</v>
      </c>
      <c r="C460" s="4"/>
      <c r="D460" s="4"/>
      <c r="E460" s="4"/>
      <c r="F460" s="4"/>
      <c r="G460" s="4"/>
      <c r="H460" s="4"/>
      <c r="I460" s="4"/>
      <c r="J460" s="4"/>
      <c r="K460" s="4"/>
      <c r="L460" s="4"/>
      <c r="M460" s="4"/>
      <c r="N460" s="4"/>
      <c r="O460" s="4"/>
    </row>
    <row r="461" spans="2:15">
      <c r="B461" s="4">
        <f>'Equity+Bond_Historical'!Y462</f>
        <v>9.3630696129411747E-4</v>
      </c>
      <c r="C461" s="4"/>
      <c r="D461" s="4"/>
      <c r="E461" s="4"/>
      <c r="F461" s="4"/>
      <c r="G461" s="4"/>
      <c r="H461" s="4"/>
      <c r="I461" s="4"/>
      <c r="J461" s="4"/>
      <c r="K461" s="4"/>
      <c r="L461" s="4"/>
      <c r="M461" s="4"/>
      <c r="N461" s="4"/>
      <c r="O461" s="4"/>
    </row>
    <row r="462" spans="2:15">
      <c r="B462" s="4">
        <f>'Equity+Bond_Historical'!Y463</f>
        <v>-9.9319446679749426E-3</v>
      </c>
      <c r="C462" s="4"/>
      <c r="D462" s="4"/>
      <c r="E462" s="4"/>
      <c r="F462" s="4"/>
      <c r="G462" s="4"/>
      <c r="H462" s="4"/>
      <c r="I462" s="4"/>
      <c r="J462" s="4"/>
      <c r="K462" s="4"/>
      <c r="L462" s="4"/>
      <c r="M462" s="4"/>
      <c r="N462" s="4"/>
      <c r="O462" s="4"/>
    </row>
    <row r="463" spans="2:15">
      <c r="B463" s="4">
        <f>'Equity+Bond_Historical'!Y464</f>
        <v>-7.888261186657388E-3</v>
      </c>
      <c r="C463" s="4"/>
      <c r="D463" s="4"/>
      <c r="E463" s="4"/>
      <c r="F463" s="4"/>
      <c r="G463" s="4"/>
      <c r="H463" s="4"/>
      <c r="I463" s="4"/>
      <c r="J463" s="4"/>
      <c r="K463" s="4"/>
      <c r="L463" s="4"/>
      <c r="M463" s="4"/>
      <c r="N463" s="4"/>
      <c r="O463" s="4"/>
    </row>
    <row r="464" spans="2:15">
      <c r="B464" s="4">
        <f>'Equity+Bond_Historical'!Y465</f>
        <v>-1.5365303678129364E-2</v>
      </c>
      <c r="C464" s="4"/>
      <c r="D464" s="4"/>
      <c r="E464" s="4"/>
      <c r="F464" s="4"/>
      <c r="G464" s="4"/>
      <c r="H464" s="4"/>
      <c r="I464" s="4"/>
      <c r="J464" s="4"/>
      <c r="K464" s="4"/>
      <c r="L464" s="4"/>
      <c r="M464" s="4"/>
      <c r="N464" s="4"/>
      <c r="O464" s="4"/>
    </row>
    <row r="465" spans="2:15">
      <c r="B465" s="4">
        <f>'Equity+Bond_Historical'!Y466</f>
        <v>2.0487742070632198E-2</v>
      </c>
      <c r="C465" s="4"/>
      <c r="D465" s="4"/>
      <c r="E465" s="4"/>
      <c r="F465" s="4"/>
      <c r="G465" s="4"/>
      <c r="H465" s="4"/>
      <c r="I465" s="4"/>
      <c r="J465" s="4"/>
      <c r="K465" s="4"/>
      <c r="L465" s="4"/>
      <c r="M465" s="4"/>
      <c r="N465" s="4"/>
      <c r="O465" s="4"/>
    </row>
    <row r="466" spans="2:15">
      <c r="B466" s="4">
        <f>'Equity+Bond_Historical'!Y467</f>
        <v>-3.8232696920665627E-3</v>
      </c>
      <c r="C466" s="4"/>
      <c r="D466" s="4"/>
      <c r="E466" s="4"/>
      <c r="F466" s="4"/>
      <c r="G466" s="4"/>
      <c r="H466" s="4"/>
      <c r="I466" s="4"/>
      <c r="J466" s="4"/>
      <c r="K466" s="4"/>
      <c r="L466" s="4"/>
      <c r="M466" s="4"/>
      <c r="N466" s="4"/>
      <c r="O466" s="4"/>
    </row>
    <row r="467" spans="2:15">
      <c r="B467" s="4">
        <f>'Equity+Bond_Historical'!Y468</f>
        <v>2.0880142600744039E-2</v>
      </c>
      <c r="C467" s="4"/>
      <c r="D467" s="4"/>
      <c r="E467" s="4"/>
      <c r="F467" s="4"/>
      <c r="G467" s="4"/>
      <c r="H467" s="4"/>
      <c r="I467" s="4"/>
      <c r="J467" s="4"/>
      <c r="K467" s="4"/>
      <c r="L467" s="4"/>
      <c r="M467" s="4"/>
      <c r="N467" s="4"/>
      <c r="O467" s="4"/>
    </row>
    <row r="468" spans="2:15">
      <c r="B468" s="4">
        <f>'Equity+Bond_Historical'!Y469</f>
        <v>-1.1761290982745148E-2</v>
      </c>
      <c r="C468" s="4"/>
      <c r="D468" s="4"/>
      <c r="E468" s="4"/>
      <c r="F468" s="4"/>
      <c r="G468" s="4"/>
      <c r="H468" s="4"/>
      <c r="I468" s="4"/>
      <c r="J468" s="4"/>
      <c r="K468" s="4"/>
      <c r="L468" s="4"/>
      <c r="M468" s="4"/>
      <c r="N468" s="4"/>
      <c r="O468" s="4"/>
    </row>
    <row r="469" spans="2:15">
      <c r="B469" s="4">
        <f>'Equity+Bond_Historical'!Y470</f>
        <v>2.2023793483880371E-3</v>
      </c>
      <c r="C469" s="4"/>
      <c r="D469" s="4"/>
      <c r="E469" s="4"/>
      <c r="F469" s="4"/>
      <c r="G469" s="4"/>
      <c r="H469" s="4"/>
      <c r="I469" s="4"/>
      <c r="J469" s="4"/>
      <c r="K469" s="4"/>
      <c r="L469" s="4"/>
      <c r="M469" s="4"/>
      <c r="N469" s="4"/>
      <c r="O469" s="4"/>
    </row>
    <row r="470" spans="2:15">
      <c r="B470" s="4">
        <f>'Equity+Bond_Historical'!Y471</f>
        <v>2.5861519768122306E-3</v>
      </c>
      <c r="C470" s="4"/>
      <c r="D470" s="4"/>
      <c r="E470" s="4"/>
      <c r="F470" s="4"/>
      <c r="G470" s="4"/>
      <c r="H470" s="4"/>
      <c r="I470" s="4"/>
      <c r="J470" s="4"/>
      <c r="K470" s="4"/>
      <c r="L470" s="4"/>
      <c r="M470" s="4"/>
      <c r="N470" s="4"/>
      <c r="O470" s="4"/>
    </row>
    <row r="471" spans="2:15">
      <c r="B471" s="4">
        <f>'Equity+Bond_Historical'!Y472</f>
        <v>-1.0599076697043706E-2</v>
      </c>
      <c r="C471" s="4"/>
      <c r="D471" s="4"/>
      <c r="E471" s="4"/>
      <c r="F471" s="4"/>
      <c r="G471" s="4"/>
      <c r="H471" s="4"/>
      <c r="I471" s="4"/>
      <c r="J471" s="4"/>
      <c r="K471" s="4"/>
      <c r="L471" s="4"/>
      <c r="M471" s="4"/>
      <c r="N471" s="4"/>
      <c r="O471" s="4"/>
    </row>
    <row r="472" spans="2:15">
      <c r="B472" s="4">
        <f>'Equity+Bond_Historical'!Y473</f>
        <v>5.741659776533943E-2</v>
      </c>
      <c r="C472" s="4"/>
      <c r="D472" s="4"/>
      <c r="E472" s="4"/>
      <c r="F472" s="4"/>
      <c r="G472" s="4"/>
      <c r="H472" s="4"/>
      <c r="I472" s="4"/>
      <c r="J472" s="4"/>
      <c r="K472" s="4"/>
      <c r="L472" s="4"/>
      <c r="M472" s="4"/>
      <c r="N472" s="4"/>
      <c r="O472" s="4"/>
    </row>
    <row r="473" spans="2:15">
      <c r="B473" s="4">
        <f>'Equity+Bond_Historical'!Y474</f>
        <v>-2.2581428124962149E-2</v>
      </c>
      <c r="C473" s="4"/>
      <c r="D473" s="4"/>
      <c r="E473" s="4"/>
      <c r="F473" s="4"/>
      <c r="G473" s="4"/>
      <c r="H473" s="4"/>
      <c r="I473" s="4"/>
      <c r="J473" s="4"/>
      <c r="K473" s="4"/>
      <c r="L473" s="4"/>
      <c r="M473" s="4"/>
      <c r="N473" s="4"/>
      <c r="O473" s="4"/>
    </row>
    <row r="474" spans="2:15">
      <c r="B474" s="4">
        <f>'Equity+Bond_Historical'!Y475</f>
        <v>1.636312207573157E-3</v>
      </c>
      <c r="C474" s="4"/>
      <c r="D474" s="4"/>
      <c r="E474" s="4"/>
      <c r="F474" s="4"/>
      <c r="G474" s="4"/>
      <c r="H474" s="4"/>
      <c r="I474" s="4"/>
      <c r="J474" s="4"/>
      <c r="K474" s="4"/>
      <c r="L474" s="4"/>
      <c r="M474" s="4"/>
      <c r="N474" s="4"/>
      <c r="O474" s="4"/>
    </row>
    <row r="475" spans="2:15">
      <c r="B475" s="4">
        <f>'Equity+Bond_Historical'!Y476</f>
        <v>-7.6443014233820474E-3</v>
      </c>
      <c r="C475" s="4"/>
      <c r="D475" s="4"/>
      <c r="E475" s="4"/>
      <c r="F475" s="4"/>
      <c r="G475" s="4"/>
      <c r="H475" s="4"/>
      <c r="I475" s="4"/>
      <c r="J475" s="4"/>
      <c r="K475" s="4"/>
      <c r="L475" s="4"/>
      <c r="M475" s="4"/>
      <c r="N475" s="4"/>
      <c r="O475" s="4"/>
    </row>
    <row r="476" spans="2:15">
      <c r="B476" s="4">
        <f>'Equity+Bond_Historical'!Y477</f>
        <v>2.1482401832421182E-2</v>
      </c>
      <c r="C476" s="4"/>
      <c r="D476" s="4"/>
      <c r="E476" s="4"/>
      <c r="F476" s="4"/>
      <c r="G476" s="4"/>
      <c r="H476" s="4"/>
      <c r="I476" s="4"/>
      <c r="J476" s="4"/>
      <c r="K476" s="4"/>
      <c r="L476" s="4"/>
      <c r="M476" s="4"/>
      <c r="N476" s="4"/>
      <c r="O476" s="4"/>
    </row>
    <row r="477" spans="2:15">
      <c r="B477" s="4">
        <f>'Equity+Bond_Historical'!Y478</f>
        <v>1.8019372833817993E-2</v>
      </c>
      <c r="C477" s="4"/>
      <c r="D477" s="4"/>
      <c r="E477" s="4"/>
      <c r="F477" s="4"/>
      <c r="G477" s="4"/>
      <c r="H477" s="4"/>
      <c r="I477" s="4"/>
      <c r="J477" s="4"/>
      <c r="K477" s="4"/>
      <c r="L477" s="4"/>
      <c r="M477" s="4"/>
      <c r="N477" s="4"/>
      <c r="O477" s="4"/>
    </row>
    <row r="478" spans="2:15">
      <c r="B478" s="4">
        <f>'Equity+Bond_Historical'!Y479</f>
        <v>7.3137739034687928E-3</v>
      </c>
      <c r="C478" s="4"/>
      <c r="D478" s="4"/>
      <c r="E478" s="4"/>
      <c r="F478" s="4"/>
      <c r="G478" s="4"/>
      <c r="H478" s="4"/>
      <c r="I478" s="4"/>
      <c r="J478" s="4"/>
      <c r="K478" s="4"/>
      <c r="L478" s="4"/>
      <c r="M478" s="4"/>
      <c r="N478" s="4"/>
      <c r="O478" s="4"/>
    </row>
    <row r="479" spans="2:15">
      <c r="B479" s="4">
        <f>'Equity+Bond_Historical'!Y480</f>
        <v>-1.3717063804419116E-2</v>
      </c>
      <c r="C479" s="4"/>
      <c r="D479" s="4"/>
      <c r="E479" s="4"/>
      <c r="F479" s="4"/>
      <c r="G479" s="4"/>
      <c r="H479" s="4"/>
      <c r="I479" s="4"/>
      <c r="J479" s="4"/>
      <c r="K479" s="4"/>
      <c r="L479" s="4"/>
      <c r="M479" s="4"/>
      <c r="N479" s="4"/>
      <c r="O479" s="4"/>
    </row>
    <row r="480" spans="2:15">
      <c r="B480" s="4">
        <f>'Equity+Bond_Historical'!Y481</f>
        <v>8.3185075103867009E-3</v>
      </c>
      <c r="C480" s="4"/>
      <c r="D480" s="4"/>
      <c r="E480" s="4"/>
      <c r="F480" s="4"/>
      <c r="G480" s="4"/>
      <c r="H480" s="4"/>
      <c r="I480" s="4"/>
      <c r="J480" s="4"/>
      <c r="K480" s="4"/>
      <c r="L480" s="4"/>
      <c r="M480" s="4"/>
      <c r="N480" s="4"/>
      <c r="O480" s="4"/>
    </row>
    <row r="481" spans="2:15">
      <c r="B481" s="4">
        <f>'Equity+Bond_Historical'!Y482</f>
        <v>-1.9968462962333348E-2</v>
      </c>
      <c r="C481" s="4"/>
      <c r="D481" s="4"/>
      <c r="E481" s="4"/>
      <c r="F481" s="4"/>
      <c r="G481" s="4"/>
      <c r="H481" s="4"/>
      <c r="I481" s="4"/>
      <c r="J481" s="4"/>
      <c r="K481" s="4"/>
      <c r="L481" s="4"/>
      <c r="M481" s="4"/>
      <c r="N481" s="4"/>
      <c r="O481" s="4"/>
    </row>
    <row r="482" spans="2:15">
      <c r="B482" s="4">
        <f>'Equity+Bond_Historical'!Y483</f>
        <v>2.0052012049287284E-2</v>
      </c>
      <c r="C482" s="4"/>
      <c r="D482" s="4"/>
      <c r="E482" s="4"/>
      <c r="F482" s="4"/>
      <c r="G482" s="4"/>
      <c r="H482" s="4"/>
      <c r="I482" s="4"/>
      <c r="J482" s="4"/>
      <c r="K482" s="4"/>
      <c r="L482" s="4"/>
      <c r="M482" s="4"/>
      <c r="N482" s="4"/>
      <c r="O482" s="4"/>
    </row>
    <row r="483" spans="2:15">
      <c r="B483" s="4">
        <f>'Equity+Bond_Historical'!Y484</f>
        <v>3.6379280772422612E-2</v>
      </c>
      <c r="C483" s="4"/>
      <c r="D483" s="4"/>
      <c r="E483" s="4"/>
      <c r="F483" s="4"/>
      <c r="G483" s="4"/>
      <c r="H483" s="4"/>
      <c r="I483" s="4"/>
      <c r="J483" s="4"/>
      <c r="K483" s="4"/>
      <c r="L483" s="4"/>
      <c r="M483" s="4"/>
      <c r="N483" s="4"/>
      <c r="O483" s="4"/>
    </row>
    <row r="484" spans="2:15">
      <c r="B484" s="4">
        <f>'Equity+Bond_Historical'!Y485</f>
        <v>-1.1809928120969074E-2</v>
      </c>
      <c r="C484" s="4"/>
      <c r="D484" s="4"/>
      <c r="E484" s="4"/>
      <c r="F484" s="4"/>
      <c r="G484" s="4"/>
      <c r="H484" s="4"/>
      <c r="I484" s="4"/>
      <c r="J484" s="4"/>
      <c r="K484" s="4"/>
      <c r="L484" s="4"/>
      <c r="M484" s="4"/>
      <c r="N484" s="4"/>
      <c r="O484" s="4"/>
    </row>
    <row r="485" spans="2:15">
      <c r="B485" s="4">
        <f>'Equity+Bond_Historical'!Y486</f>
        <v>-6.4527505713082621E-3</v>
      </c>
      <c r="C485" s="4"/>
      <c r="D485" s="4"/>
      <c r="E485" s="4"/>
      <c r="F485" s="4"/>
      <c r="G485" s="4"/>
      <c r="H485" s="4"/>
      <c r="I485" s="4"/>
      <c r="J485" s="4"/>
      <c r="K485" s="4"/>
      <c r="L485" s="4"/>
      <c r="M485" s="4"/>
      <c r="N485" s="4"/>
      <c r="O485" s="4"/>
    </row>
    <row r="486" spans="2:15">
      <c r="B486" s="4">
        <f>'Equity+Bond_Historical'!Y487</f>
        <v>-3.2139346783805339E-2</v>
      </c>
      <c r="C486" s="4"/>
      <c r="D486" s="4"/>
      <c r="E486" s="4"/>
      <c r="F486" s="4"/>
      <c r="G486" s="4"/>
      <c r="H486" s="4"/>
      <c r="I486" s="4"/>
      <c r="J486" s="4"/>
      <c r="K486" s="4"/>
      <c r="L486" s="4"/>
      <c r="M486" s="4"/>
      <c r="N486" s="4"/>
      <c r="O486" s="4"/>
    </row>
    <row r="487" spans="2:15">
      <c r="B487" s="4">
        <f>'Equity+Bond_Historical'!Y488</f>
        <v>3.3100658299753047E-2</v>
      </c>
      <c r="C487" s="4"/>
      <c r="D487" s="4"/>
      <c r="E487" s="4"/>
      <c r="F487" s="4"/>
      <c r="G487" s="4"/>
      <c r="H487" s="4"/>
      <c r="I487" s="4"/>
      <c r="J487" s="4"/>
      <c r="K487" s="4"/>
      <c r="L487" s="4"/>
      <c r="M487" s="4"/>
      <c r="N487" s="4"/>
      <c r="O487" s="4"/>
    </row>
    <row r="488" spans="2:15">
      <c r="B488" s="4">
        <f>'Equity+Bond_Historical'!Y489</f>
        <v>-3.2942047031681177E-3</v>
      </c>
      <c r="C488" s="4"/>
      <c r="D488" s="4"/>
      <c r="E488" s="4"/>
      <c r="F488" s="4"/>
      <c r="G488" s="4"/>
      <c r="H488" s="4"/>
      <c r="I488" s="4"/>
      <c r="J488" s="4"/>
      <c r="K488" s="4"/>
      <c r="L488" s="4"/>
      <c r="M488" s="4"/>
      <c r="N488" s="4"/>
      <c r="O488" s="4"/>
    </row>
    <row r="489" spans="2:15">
      <c r="B489" s="4">
        <f>'Equity+Bond_Historical'!Y490</f>
        <v>1.4925360243526314E-2</v>
      </c>
      <c r="C489" s="4"/>
      <c r="D489" s="4"/>
      <c r="E489" s="4"/>
      <c r="F489" s="4"/>
      <c r="G489" s="4"/>
      <c r="H489" s="4"/>
      <c r="I489" s="4"/>
      <c r="J489" s="4"/>
      <c r="K489" s="4"/>
      <c r="L489" s="4"/>
      <c r="M489" s="4"/>
      <c r="N489" s="4"/>
      <c r="O489" s="4"/>
    </row>
    <row r="490" spans="2:15">
      <c r="B490" s="4">
        <f>'Equity+Bond_Historical'!Y491</f>
        <v>2.3167701571659139E-2</v>
      </c>
      <c r="C490" s="4"/>
      <c r="D490" s="4"/>
      <c r="E490" s="4"/>
      <c r="F490" s="4"/>
      <c r="G490" s="4"/>
      <c r="H490" s="4"/>
      <c r="I490" s="4"/>
      <c r="J490" s="4"/>
      <c r="K490" s="4"/>
      <c r="L490" s="4"/>
      <c r="M490" s="4"/>
      <c r="N490" s="4"/>
      <c r="O490" s="4"/>
    </row>
    <row r="491" spans="2:15">
      <c r="B491" s="4">
        <f>'Equity+Bond_Historical'!Y492</f>
        <v>-1.3235347416043403E-2</v>
      </c>
      <c r="C491" s="4"/>
      <c r="D491" s="4"/>
      <c r="E491" s="4"/>
      <c r="F491" s="4"/>
      <c r="G491" s="4"/>
      <c r="H491" s="4"/>
      <c r="I491" s="4"/>
      <c r="J491" s="4"/>
      <c r="K491" s="4"/>
      <c r="L491" s="4"/>
      <c r="M491" s="4"/>
      <c r="N491" s="4"/>
      <c r="O491" s="4"/>
    </row>
    <row r="492" spans="2:15">
      <c r="B492" s="4">
        <f>'Equity+Bond_Historical'!Y493</f>
        <v>1.1241858675209026E-2</v>
      </c>
      <c r="C492" s="4"/>
      <c r="D492" s="4"/>
      <c r="E492" s="4"/>
      <c r="F492" s="4"/>
      <c r="G492" s="4"/>
      <c r="H492" s="4"/>
      <c r="I492" s="4"/>
      <c r="J492" s="4"/>
      <c r="K492" s="4"/>
      <c r="L492" s="4"/>
      <c r="M492" s="4"/>
      <c r="N492" s="4"/>
      <c r="O492" s="4"/>
    </row>
    <row r="493" spans="2:15">
      <c r="B493" s="4">
        <f>'Equity+Bond_Historical'!Y494</f>
        <v>-9.5015875354838141E-3</v>
      </c>
      <c r="C493" s="4"/>
      <c r="D493" s="4"/>
      <c r="E493" s="4"/>
      <c r="F493" s="4"/>
      <c r="G493" s="4"/>
      <c r="H493" s="4"/>
      <c r="I493" s="4"/>
      <c r="J493" s="4"/>
      <c r="K493" s="4"/>
      <c r="L493" s="4"/>
      <c r="M493" s="4"/>
      <c r="N493" s="4"/>
      <c r="O493" s="4"/>
    </row>
    <row r="494" spans="2:15">
      <c r="B494" s="4">
        <f>'Equity+Bond_Historical'!Y495</f>
        <v>3.5335317054104743E-3</v>
      </c>
      <c r="C494" s="4"/>
      <c r="D494" s="4"/>
      <c r="E494" s="4"/>
      <c r="F494" s="4"/>
      <c r="G494" s="4"/>
      <c r="H494" s="4"/>
      <c r="I494" s="4"/>
      <c r="J494" s="4"/>
      <c r="K494" s="4"/>
      <c r="L494" s="4"/>
      <c r="M494" s="4"/>
      <c r="N494" s="4"/>
      <c r="O494" s="4"/>
    </row>
    <row r="495" spans="2:15">
      <c r="B495" s="4">
        <f>'Equity+Bond_Historical'!Y496</f>
        <v>-8.1959312673133122E-3</v>
      </c>
      <c r="C495" s="4"/>
      <c r="D495" s="4"/>
      <c r="E495" s="4"/>
      <c r="F495" s="4"/>
      <c r="G495" s="4"/>
      <c r="H495" s="4"/>
      <c r="I495" s="4"/>
      <c r="J495" s="4"/>
      <c r="K495" s="4"/>
      <c r="L495" s="4"/>
      <c r="M495" s="4"/>
      <c r="N495" s="4"/>
      <c r="O495" s="4"/>
    </row>
    <row r="496" spans="2:15">
      <c r="B496" s="4">
        <f>'Equity+Bond_Historical'!Y497</f>
        <v>-1.223252731382707E-2</v>
      </c>
      <c r="C496" s="4"/>
      <c r="D496" s="4"/>
      <c r="E496" s="4"/>
      <c r="F496" s="4"/>
      <c r="G496" s="4"/>
      <c r="H496" s="4"/>
      <c r="I496" s="4"/>
      <c r="J496" s="4"/>
      <c r="K496" s="4"/>
      <c r="L496" s="4"/>
      <c r="M496" s="4"/>
      <c r="N496" s="4"/>
      <c r="O496" s="4"/>
    </row>
    <row r="497" spans="2:15">
      <c r="B497" s="4">
        <f>'Equity+Bond_Historical'!Y498</f>
        <v>7.1784976232720232E-3</v>
      </c>
      <c r="C497" s="4"/>
      <c r="D497" s="4"/>
      <c r="E497" s="4"/>
      <c r="F497" s="4"/>
      <c r="G497" s="4"/>
      <c r="H497" s="4"/>
      <c r="I497" s="4"/>
      <c r="J497" s="4"/>
      <c r="K497" s="4"/>
      <c r="L497" s="4"/>
      <c r="M497" s="4"/>
      <c r="N497" s="4"/>
      <c r="O497" s="4"/>
    </row>
    <row r="498" spans="2:15">
      <c r="B498" s="4">
        <f>'Equity+Bond_Historical'!Y499</f>
        <v>8.8468621206631674E-3</v>
      </c>
      <c r="C498" s="4"/>
      <c r="D498" s="4"/>
      <c r="E498" s="4"/>
      <c r="F498" s="4"/>
      <c r="G498" s="4"/>
      <c r="H498" s="4"/>
      <c r="I498" s="4"/>
      <c r="J498" s="4"/>
      <c r="K498" s="4"/>
      <c r="L498" s="4"/>
      <c r="M498" s="4"/>
      <c r="N498" s="4"/>
      <c r="O498" s="4"/>
    </row>
    <row r="499" spans="2:15">
      <c r="B499" s="4">
        <f>'Equity+Bond_Historical'!Y500</f>
        <v>6.1403557878694634E-3</v>
      </c>
      <c r="C499" s="4"/>
      <c r="D499" s="4"/>
      <c r="E499" s="4"/>
      <c r="F499" s="4"/>
      <c r="G499" s="4"/>
      <c r="H499" s="4"/>
      <c r="I499" s="4"/>
      <c r="J499" s="4"/>
      <c r="K499" s="4"/>
      <c r="L499" s="4"/>
      <c r="M499" s="4"/>
      <c r="N499" s="4"/>
      <c r="O499" s="4"/>
    </row>
    <row r="500" spans="2:15">
      <c r="B500" s="4">
        <f>'Equity+Bond_Historical'!Y501</f>
        <v>-5.3738425631933203E-3</v>
      </c>
      <c r="C500" s="4"/>
      <c r="D500" s="4"/>
      <c r="E500" s="4"/>
      <c r="F500" s="4"/>
      <c r="G500" s="4"/>
      <c r="H500" s="4"/>
      <c r="I500" s="4"/>
      <c r="J500" s="4"/>
      <c r="K500" s="4"/>
      <c r="L500" s="4"/>
      <c r="M500" s="4"/>
      <c r="N500" s="4"/>
      <c r="O500" s="4"/>
    </row>
    <row r="501" spans="2:15">
      <c r="B501" s="4">
        <f>'Equity+Bond_Historical'!Y502</f>
        <v>4.9461882402221857E-3</v>
      </c>
      <c r="C501" s="4"/>
      <c r="D501" s="4"/>
      <c r="E501" s="4"/>
      <c r="F501" s="4"/>
      <c r="G501" s="4"/>
      <c r="H501" s="4"/>
      <c r="I501" s="4"/>
      <c r="J501" s="4"/>
      <c r="K501" s="4"/>
      <c r="L501" s="4"/>
      <c r="M501" s="4"/>
      <c r="N501" s="4"/>
      <c r="O501" s="4"/>
    </row>
    <row r="502" spans="2:15">
      <c r="B502" s="4">
        <f>'Equity+Bond_Historical'!Y503</f>
        <v>-6.9059648075928516E-3</v>
      </c>
      <c r="C502" s="4"/>
      <c r="D502" s="4"/>
      <c r="E502" s="4"/>
      <c r="F502" s="4"/>
      <c r="G502" s="4"/>
      <c r="H502" s="4"/>
      <c r="I502" s="4"/>
      <c r="J502" s="4"/>
      <c r="K502" s="4"/>
      <c r="L502" s="4"/>
      <c r="M502" s="4"/>
      <c r="N502" s="4"/>
      <c r="O502" s="4"/>
    </row>
    <row r="503" spans="2:15">
      <c r="B503" s="4">
        <f>'Equity+Bond_Historical'!Y504</f>
        <v>-5.5699772107178159E-3</v>
      </c>
      <c r="C503" s="4"/>
      <c r="D503" s="4"/>
      <c r="E503" s="4"/>
      <c r="F503" s="4"/>
      <c r="G503" s="4"/>
      <c r="H503" s="4"/>
      <c r="I503" s="4"/>
      <c r="J503" s="4"/>
      <c r="K503" s="4"/>
      <c r="L503" s="4"/>
      <c r="M503" s="4"/>
      <c r="N503" s="4"/>
      <c r="O503" s="4"/>
    </row>
    <row r="504" spans="2:15">
      <c r="B504" s="4">
        <f>'Equity+Bond_Historical'!Y505</f>
        <v>3.1535588912359799E-3</v>
      </c>
      <c r="C504" s="4"/>
      <c r="D504" s="4"/>
      <c r="E504" s="4"/>
      <c r="F504" s="4"/>
      <c r="G504" s="4"/>
      <c r="H504" s="4"/>
      <c r="I504" s="4"/>
      <c r="J504" s="4"/>
      <c r="K504" s="4"/>
      <c r="L504" s="4"/>
      <c r="M504" s="4"/>
      <c r="N504" s="4"/>
      <c r="O504" s="4"/>
    </row>
    <row r="505" spans="2:15">
      <c r="B505" s="4">
        <f>'Equity+Bond_Historical'!Y506</f>
        <v>3.2536647871992024E-3</v>
      </c>
      <c r="C505" s="4"/>
      <c r="D505" s="4"/>
      <c r="E505" s="4"/>
      <c r="F505" s="4"/>
      <c r="G505" s="4"/>
      <c r="H505" s="4"/>
      <c r="I505" s="4"/>
      <c r="J505" s="4"/>
      <c r="K505" s="4"/>
      <c r="L505" s="4"/>
      <c r="M505" s="4"/>
      <c r="N505" s="4"/>
      <c r="O505" s="4"/>
    </row>
    <row r="506" spans="2:15">
      <c r="B506" s="4">
        <f>'Equity+Bond_Historical'!Y507</f>
        <v>-1.8258220381023602E-3</v>
      </c>
      <c r="C506" s="4"/>
      <c r="D506" s="4"/>
      <c r="E506" s="4"/>
      <c r="F506" s="4"/>
      <c r="G506" s="4"/>
      <c r="H506" s="4"/>
      <c r="I506" s="4"/>
      <c r="J506" s="4"/>
      <c r="K506" s="4"/>
      <c r="L506" s="4"/>
      <c r="M506" s="4"/>
      <c r="N506" s="4"/>
      <c r="O506" s="4"/>
    </row>
    <row r="507" spans="2:15">
      <c r="B507" s="4">
        <f>'Equity+Bond_Historical'!Y508</f>
        <v>1.2881488246281048E-3</v>
      </c>
      <c r="C507" s="4"/>
      <c r="D507" s="4"/>
      <c r="E507" s="4"/>
      <c r="F507" s="4"/>
      <c r="G507" s="4"/>
      <c r="H507" s="4"/>
      <c r="I507" s="4"/>
      <c r="J507" s="4"/>
      <c r="K507" s="4"/>
      <c r="L507" s="4"/>
      <c r="M507" s="4"/>
      <c r="N507" s="4"/>
      <c r="O507" s="4"/>
    </row>
    <row r="508" spans="2:15">
      <c r="B508" s="4">
        <f>'Equity+Bond_Historical'!Y509</f>
        <v>1.2181040400599672E-2</v>
      </c>
      <c r="C508" s="4"/>
      <c r="D508" s="4"/>
      <c r="E508" s="4"/>
      <c r="F508" s="4"/>
      <c r="G508" s="4"/>
      <c r="H508" s="4"/>
      <c r="I508" s="4"/>
      <c r="J508" s="4"/>
      <c r="K508" s="4"/>
      <c r="L508" s="4"/>
      <c r="M508" s="4"/>
      <c r="N508" s="4"/>
      <c r="O508" s="4"/>
    </row>
    <row r="509" spans="2:15">
      <c r="B509" s="4">
        <f>'Equity+Bond_Historical'!Y510</f>
        <v>-1.398755778613703E-2</v>
      </c>
      <c r="C509" s="4"/>
      <c r="D509" s="4"/>
      <c r="E509" s="4"/>
      <c r="F509" s="4"/>
      <c r="G509" s="4"/>
      <c r="H509" s="4"/>
      <c r="I509" s="4"/>
      <c r="J509" s="4"/>
      <c r="K509" s="4"/>
      <c r="L509" s="4"/>
      <c r="M509" s="4"/>
      <c r="N509" s="4"/>
      <c r="O509" s="4"/>
    </row>
    <row r="510" spans="2:15">
      <c r="B510" s="4">
        <f>'Equity+Bond_Historical'!Y511</f>
        <v>2.3103470277227964E-2</v>
      </c>
      <c r="C510" s="4"/>
      <c r="D510" s="4"/>
      <c r="E510" s="4"/>
      <c r="F510" s="4"/>
      <c r="G510" s="4"/>
      <c r="H510" s="4"/>
      <c r="I510" s="4"/>
      <c r="J510" s="4"/>
      <c r="K510" s="4"/>
      <c r="L510" s="4"/>
      <c r="M510" s="4"/>
      <c r="N510" s="4"/>
      <c r="O510" s="4"/>
    </row>
    <row r="511" spans="2:15">
      <c r="B511" s="4">
        <f>'Equity+Bond_Historical'!Y512</f>
        <v>-4.2901466544554628E-3</v>
      </c>
      <c r="C511" s="4"/>
      <c r="D511" s="4"/>
      <c r="E511" s="4"/>
      <c r="F511" s="4"/>
      <c r="G511" s="4"/>
      <c r="H511" s="4"/>
      <c r="I511" s="4"/>
      <c r="J511" s="4"/>
      <c r="K511" s="4"/>
      <c r="L511" s="4"/>
      <c r="M511" s="4"/>
      <c r="N511" s="4"/>
      <c r="O511" s="4"/>
    </row>
    <row r="512" spans="2:15">
      <c r="B512" s="4">
        <f>'Equity+Bond_Historical'!Y513</f>
        <v>2.3602685370296694E-2</v>
      </c>
      <c r="C512" s="4"/>
      <c r="D512" s="4"/>
      <c r="E512" s="4"/>
      <c r="F512" s="4"/>
      <c r="G512" s="4"/>
      <c r="H512" s="4"/>
      <c r="I512" s="4"/>
      <c r="J512" s="4"/>
      <c r="K512" s="4"/>
      <c r="L512" s="4"/>
      <c r="M512" s="4"/>
      <c r="N512" s="4"/>
      <c r="O512" s="4"/>
    </row>
    <row r="513" spans="2:15">
      <c r="B513" s="4">
        <f>'Equity+Bond_Historical'!Y514</f>
        <v>2.3096041348719138E-2</v>
      </c>
      <c r="C513" s="4"/>
      <c r="D513" s="4"/>
      <c r="E513" s="4"/>
      <c r="F513" s="4"/>
      <c r="G513" s="4"/>
      <c r="H513" s="4"/>
      <c r="I513" s="4"/>
      <c r="J513" s="4"/>
      <c r="K513" s="4"/>
      <c r="L513" s="4"/>
      <c r="M513" s="4"/>
      <c r="N513" s="4"/>
      <c r="O513" s="4"/>
    </row>
    <row r="514" spans="2:15">
      <c r="B514" s="4">
        <f>'Equity+Bond_Historical'!Y515</f>
        <v>7.9834955653845831E-3</v>
      </c>
      <c r="C514" s="4"/>
      <c r="D514" s="4"/>
      <c r="E514" s="4"/>
      <c r="F514" s="4"/>
      <c r="G514" s="4"/>
      <c r="H514" s="4"/>
      <c r="I514" s="4"/>
      <c r="J514" s="4"/>
      <c r="K514" s="4"/>
      <c r="L514" s="4"/>
      <c r="M514" s="4"/>
      <c r="N514" s="4"/>
      <c r="O514" s="4"/>
    </row>
    <row r="515" spans="2:15">
      <c r="B515" s="4">
        <f>'Equity+Bond_Historical'!Y516</f>
        <v>1.2729827534633378E-2</v>
      </c>
      <c r="C515" s="4"/>
      <c r="D515" s="4"/>
      <c r="E515" s="4"/>
      <c r="F515" s="4"/>
      <c r="G515" s="4"/>
      <c r="H515" s="4"/>
      <c r="I515" s="4"/>
      <c r="J515" s="4"/>
      <c r="K515" s="4"/>
      <c r="L515" s="4"/>
      <c r="M515" s="4"/>
      <c r="N515" s="4"/>
      <c r="O515" s="4"/>
    </row>
    <row r="516" spans="2:15">
      <c r="B516" s="4">
        <f>'Equity+Bond_Historical'!Y517</f>
        <v>-6.8437009736430571E-3</v>
      </c>
      <c r="C516" s="4"/>
      <c r="D516" s="4"/>
      <c r="E516" s="4"/>
      <c r="F516" s="4"/>
      <c r="G516" s="4"/>
      <c r="H516" s="4"/>
      <c r="I516" s="4"/>
      <c r="J516" s="4"/>
      <c r="K516" s="4"/>
      <c r="L516" s="4"/>
      <c r="M516" s="4"/>
      <c r="N516" s="4"/>
      <c r="O516" s="4"/>
    </row>
    <row r="517" spans="2:15">
      <c r="B517" s="4">
        <f>'Equity+Bond_Historical'!Y518</f>
        <v>-3.6278490870207186E-3</v>
      </c>
      <c r="C517" s="4"/>
      <c r="D517" s="4"/>
      <c r="E517" s="4"/>
      <c r="F517" s="4"/>
      <c r="G517" s="4"/>
      <c r="H517" s="4"/>
      <c r="I517" s="4"/>
      <c r="J517" s="4"/>
      <c r="K517" s="4"/>
      <c r="L517" s="4"/>
      <c r="M517" s="4"/>
      <c r="N517" s="4"/>
      <c r="O517" s="4"/>
    </row>
    <row r="518" spans="2:15">
      <c r="B518" s="4">
        <f>'Equity+Bond_Historical'!Y519</f>
        <v>5.67986122798937E-3</v>
      </c>
      <c r="C518" s="4"/>
      <c r="D518" s="4"/>
      <c r="E518" s="4"/>
      <c r="F518" s="4"/>
      <c r="G518" s="4"/>
      <c r="H518" s="4"/>
      <c r="I518" s="4"/>
      <c r="J518" s="4"/>
      <c r="K518" s="4"/>
      <c r="L518" s="4"/>
      <c r="M518" s="4"/>
      <c r="N518" s="4"/>
      <c r="O518" s="4"/>
    </row>
    <row r="519" spans="2:15">
      <c r="B519" s="4">
        <f>'Equity+Bond_Historical'!Y520</f>
        <v>9.5669525505445822E-3</v>
      </c>
      <c r="C519" s="4"/>
      <c r="D519" s="4"/>
      <c r="E519" s="4"/>
      <c r="F519" s="4"/>
      <c r="G519" s="4"/>
      <c r="H519" s="4"/>
      <c r="I519" s="4"/>
      <c r="J519" s="4"/>
      <c r="K519" s="4"/>
      <c r="L519" s="4"/>
      <c r="M519" s="4"/>
      <c r="N519" s="4"/>
      <c r="O519" s="4"/>
    </row>
    <row r="520" spans="2:15">
      <c r="B520" s="4">
        <f>'Equity+Bond_Historical'!Y521</f>
        <v>2.5865486270704283E-3</v>
      </c>
      <c r="C520" s="4"/>
      <c r="D520" s="4"/>
      <c r="E520" s="4"/>
      <c r="F520" s="4"/>
      <c r="G520" s="4"/>
      <c r="H520" s="4"/>
      <c r="I520" s="4"/>
      <c r="J520" s="4"/>
      <c r="K520" s="4"/>
      <c r="L520" s="4"/>
      <c r="M520" s="4"/>
      <c r="N520" s="4"/>
      <c r="O520" s="4"/>
    </row>
    <row r="521" spans="2:15">
      <c r="B521" s="4">
        <f>'Equity+Bond_Historical'!Y522</f>
        <v>-3.4600799195562394E-2</v>
      </c>
      <c r="C521" s="4"/>
      <c r="D521" s="4"/>
      <c r="E521" s="4"/>
      <c r="F521" s="4"/>
      <c r="G521" s="4"/>
      <c r="H521" s="4"/>
      <c r="I521" s="4"/>
      <c r="J521" s="4"/>
      <c r="K521" s="4"/>
      <c r="L521" s="4"/>
      <c r="M521" s="4"/>
      <c r="N521" s="4"/>
      <c r="O521" s="4"/>
    </row>
    <row r="522" spans="2:15">
      <c r="B522" s="4">
        <f>'Equity+Bond_Historical'!Y523</f>
        <v>1.0675206357597783E-3</v>
      </c>
      <c r="C522" s="4"/>
      <c r="D522" s="4"/>
      <c r="E522" s="4"/>
      <c r="F522" s="4"/>
      <c r="G522" s="4"/>
      <c r="H522" s="4"/>
      <c r="I522" s="4"/>
      <c r="J522" s="4"/>
      <c r="K522" s="4"/>
      <c r="L522" s="4"/>
      <c r="M522" s="4"/>
      <c r="N522" s="4"/>
      <c r="O522" s="4"/>
    </row>
    <row r="523" spans="2:15">
      <c r="B523" s="4">
        <f>'Equity+Bond_Historical'!Y524</f>
        <v>7.3408628431090306E-3</v>
      </c>
      <c r="C523" s="4"/>
      <c r="D523" s="4"/>
      <c r="E523" s="4"/>
      <c r="F523" s="4"/>
      <c r="G523" s="4"/>
      <c r="H523" s="4"/>
      <c r="I523" s="4"/>
      <c r="J523" s="4"/>
      <c r="K523" s="4"/>
      <c r="L523" s="4"/>
      <c r="M523" s="4"/>
      <c r="N523" s="4"/>
      <c r="O523" s="4"/>
    </row>
    <row r="524" spans="2:15">
      <c r="B524" s="4">
        <f>'Equity+Bond_Historical'!Y525</f>
        <v>3.0900368479479836E-4</v>
      </c>
      <c r="C524" s="4"/>
      <c r="D524" s="4"/>
      <c r="E524" s="4"/>
      <c r="F524" s="4"/>
      <c r="G524" s="4"/>
      <c r="H524" s="4"/>
      <c r="I524" s="4"/>
      <c r="J524" s="4"/>
      <c r="K524" s="4"/>
      <c r="L524" s="4"/>
      <c r="M524" s="4"/>
      <c r="N524" s="4"/>
      <c r="O524" s="4"/>
    </row>
    <row r="525" spans="2:15">
      <c r="B525" s="4">
        <f>'Equity+Bond_Historical'!Y526</f>
        <v>3.0335257069863007E-3</v>
      </c>
      <c r="C525" s="4"/>
      <c r="D525" s="4"/>
      <c r="E525" s="4"/>
      <c r="F525" s="4"/>
      <c r="G525" s="4"/>
      <c r="H525" s="4"/>
      <c r="I525" s="4"/>
      <c r="J525" s="4"/>
      <c r="K525" s="4"/>
      <c r="L525" s="4"/>
      <c r="M525" s="4"/>
      <c r="N525" s="4"/>
      <c r="O525" s="4"/>
    </row>
    <row r="526" spans="2:15">
      <c r="B526" s="4">
        <f>'Equity+Bond_Historical'!Y527</f>
        <v>6.0373486785077046E-3</v>
      </c>
      <c r="C526" s="4"/>
      <c r="D526" s="4"/>
      <c r="E526" s="4"/>
      <c r="F526" s="4"/>
      <c r="G526" s="4"/>
      <c r="H526" s="4"/>
      <c r="I526" s="4"/>
      <c r="J526" s="4"/>
      <c r="K526" s="4"/>
      <c r="L526" s="4"/>
      <c r="M526" s="4"/>
      <c r="N526" s="4"/>
      <c r="O526" s="4"/>
    </row>
    <row r="527" spans="2:15">
      <c r="B527" s="4">
        <f>'Equity+Bond_Historical'!Y528</f>
        <v>-1.0979244852297015E-2</v>
      </c>
      <c r="C527" s="4"/>
      <c r="D527" s="4"/>
      <c r="E527" s="4"/>
      <c r="F527" s="4"/>
      <c r="G527" s="4"/>
      <c r="H527" s="4"/>
      <c r="I527" s="4"/>
      <c r="J527" s="4"/>
      <c r="K527" s="4"/>
      <c r="L527" s="4"/>
      <c r="M527" s="4"/>
      <c r="N527" s="4"/>
      <c r="O527" s="4"/>
    </row>
    <row r="528" spans="2:15">
      <c r="B528" s="4">
        <f>'Equity+Bond_Historical'!Y529</f>
        <v>-1.8703940157500844E-2</v>
      </c>
      <c r="C528" s="4"/>
      <c r="D528" s="4"/>
      <c r="E528" s="4"/>
      <c r="F528" s="4"/>
      <c r="G528" s="4"/>
      <c r="H528" s="4"/>
      <c r="I528" s="4"/>
      <c r="J528" s="4"/>
      <c r="K528" s="4"/>
      <c r="L528" s="4"/>
      <c r="M528" s="4"/>
      <c r="N528" s="4"/>
      <c r="O528" s="4"/>
    </row>
    <row r="529" spans="2:15">
      <c r="B529" s="4">
        <f>'Equity+Bond_Historical'!Y530</f>
        <v>1.3076053553307217E-2</v>
      </c>
      <c r="C529" s="4"/>
      <c r="D529" s="4"/>
      <c r="E529" s="4"/>
      <c r="F529" s="4"/>
      <c r="G529" s="4"/>
      <c r="H529" s="4"/>
      <c r="I529" s="4"/>
      <c r="J529" s="4"/>
      <c r="K529" s="4"/>
      <c r="L529" s="4"/>
      <c r="M529" s="4"/>
      <c r="N529" s="4"/>
      <c r="O529" s="4"/>
    </row>
    <row r="530" spans="2:15">
      <c r="B530" s="4">
        <f>'Equity+Bond_Historical'!Y531</f>
        <v>-7.3207554858713631E-3</v>
      </c>
      <c r="C530" s="4"/>
      <c r="D530" s="4"/>
      <c r="E530" s="4"/>
      <c r="F530" s="4"/>
      <c r="G530" s="4"/>
      <c r="H530" s="4"/>
      <c r="I530" s="4"/>
      <c r="J530" s="4"/>
      <c r="K530" s="4"/>
      <c r="L530" s="4"/>
      <c r="M530" s="4"/>
      <c r="N530" s="4"/>
      <c r="O530" s="4"/>
    </row>
    <row r="531" spans="2:15">
      <c r="B531" s="4">
        <f>'Equity+Bond_Historical'!Y532</f>
        <v>2.6464690723256561E-2</v>
      </c>
      <c r="C531" s="4"/>
      <c r="D531" s="4"/>
      <c r="E531" s="4"/>
      <c r="F531" s="4"/>
      <c r="G531" s="4"/>
      <c r="H531" s="4"/>
      <c r="I531" s="4"/>
      <c r="J531" s="4"/>
      <c r="K531" s="4"/>
      <c r="L531" s="4"/>
      <c r="M531" s="4"/>
      <c r="N531" s="4"/>
      <c r="O531" s="4"/>
    </row>
    <row r="532" spans="2:15">
      <c r="B532" s="4">
        <f>'Equity+Bond_Historical'!Y533</f>
        <v>5.3159545460578902E-3</v>
      </c>
      <c r="C532" s="4"/>
      <c r="D532" s="4"/>
      <c r="E532" s="4"/>
      <c r="F532" s="4"/>
      <c r="G532" s="4"/>
      <c r="H532" s="4"/>
      <c r="I532" s="4"/>
      <c r="J532" s="4"/>
      <c r="K532" s="4"/>
      <c r="L532" s="4"/>
      <c r="M532" s="4"/>
      <c r="N532" s="4"/>
      <c r="O532" s="4"/>
    </row>
    <row r="533" spans="2:15">
      <c r="B533" s="4">
        <f>'Equity+Bond_Historical'!Y534</f>
        <v>2.2913289718187041E-3</v>
      </c>
      <c r="C533" s="4"/>
      <c r="D533" s="4"/>
      <c r="E533" s="4"/>
      <c r="F533" s="4"/>
      <c r="G533" s="4"/>
      <c r="H533" s="4"/>
      <c r="I533" s="4"/>
      <c r="J533" s="4"/>
      <c r="K533" s="4"/>
      <c r="L533" s="4"/>
      <c r="M533" s="4"/>
      <c r="N533" s="4"/>
      <c r="O533" s="4"/>
    </row>
    <row r="534" spans="2:15">
      <c r="B534" s="4">
        <f>'Equity+Bond_Historical'!Y535</f>
        <v>-1.3093730419778564E-2</v>
      </c>
      <c r="C534" s="4"/>
      <c r="D534" s="4"/>
      <c r="E534" s="4"/>
      <c r="F534" s="4"/>
      <c r="G534" s="4"/>
      <c r="H534" s="4"/>
      <c r="I534" s="4"/>
      <c r="J534" s="4"/>
      <c r="K534" s="4"/>
      <c r="L534" s="4"/>
      <c r="M534" s="4"/>
      <c r="N534" s="4"/>
      <c r="O534" s="4"/>
    </row>
    <row r="535" spans="2:15">
      <c r="B535" s="4">
        <f>'Equity+Bond_Historical'!Y536</f>
        <v>-1.2084409016477032E-2</v>
      </c>
      <c r="C535" s="4"/>
      <c r="D535" s="4"/>
      <c r="E535" s="4"/>
      <c r="F535" s="4"/>
      <c r="G535" s="4"/>
      <c r="H535" s="4"/>
      <c r="I535" s="4"/>
      <c r="J535" s="4"/>
      <c r="K535" s="4"/>
      <c r="L535" s="4"/>
      <c r="M535" s="4"/>
      <c r="N535" s="4"/>
      <c r="O535" s="4"/>
    </row>
    <row r="536" spans="2:15">
      <c r="B536" s="4">
        <f>'Equity+Bond_Historical'!Y537</f>
        <v>-1.3299111425455016E-2</v>
      </c>
      <c r="C536" s="4"/>
      <c r="D536" s="4"/>
      <c r="E536" s="4"/>
      <c r="F536" s="4"/>
      <c r="G536" s="4"/>
      <c r="H536" s="4"/>
      <c r="I536" s="4"/>
      <c r="J536" s="4"/>
      <c r="K536" s="4"/>
      <c r="L536" s="4"/>
      <c r="M536" s="4"/>
      <c r="N536" s="4"/>
      <c r="O536" s="4"/>
    </row>
    <row r="537" spans="2:15">
      <c r="B537" s="4">
        <f>'Equity+Bond_Historical'!Y538</f>
        <v>5.3389866482040603E-3</v>
      </c>
      <c r="C537" s="4"/>
      <c r="D537" s="4"/>
      <c r="E537" s="4"/>
      <c r="F537" s="4"/>
      <c r="G537" s="4"/>
      <c r="H537" s="4"/>
      <c r="I537" s="4"/>
      <c r="J537" s="4"/>
      <c r="K537" s="4"/>
      <c r="L537" s="4"/>
      <c r="M537" s="4"/>
      <c r="N537" s="4"/>
      <c r="O537" s="4"/>
    </row>
    <row r="538" spans="2:15">
      <c r="B538" s="4">
        <f>'Equity+Bond_Historical'!Y539</f>
        <v>-7.6338252945548062E-3</v>
      </c>
      <c r="C538" s="4"/>
      <c r="D538" s="4"/>
      <c r="E538" s="4"/>
      <c r="F538" s="4"/>
      <c r="G538" s="4"/>
      <c r="H538" s="4"/>
      <c r="I538" s="4"/>
      <c r="J538" s="4"/>
      <c r="K538" s="4"/>
      <c r="L538" s="4"/>
      <c r="M538" s="4"/>
      <c r="N538" s="4"/>
      <c r="O538" s="4"/>
    </row>
    <row r="539" spans="2:15">
      <c r="B539" s="4">
        <f>'Equity+Bond_Historical'!Y540</f>
        <v>1.3322094263838296E-2</v>
      </c>
      <c r="C539" s="4"/>
      <c r="D539" s="4"/>
      <c r="E539" s="4"/>
      <c r="F539" s="4"/>
      <c r="G539" s="4"/>
      <c r="H539" s="4"/>
      <c r="I539" s="4"/>
      <c r="J539" s="4"/>
      <c r="K539" s="4"/>
      <c r="L539" s="4"/>
      <c r="M539" s="4"/>
      <c r="N539" s="4"/>
      <c r="O539" s="4"/>
    </row>
    <row r="540" spans="2:15">
      <c r="B540" s="4">
        <f>'Equity+Bond_Historical'!Y541</f>
        <v>8.5948814843924276E-3</v>
      </c>
      <c r="C540" s="4"/>
      <c r="D540" s="4"/>
      <c r="E540" s="4"/>
      <c r="F540" s="4"/>
      <c r="G540" s="4"/>
      <c r="H540" s="4"/>
      <c r="I540" s="4"/>
      <c r="J540" s="4"/>
      <c r="K540" s="4"/>
      <c r="L540" s="4"/>
      <c r="M540" s="4"/>
      <c r="N540" s="4"/>
      <c r="O540" s="4"/>
    </row>
    <row r="541" spans="2:15">
      <c r="B541" s="4">
        <f>'Equity+Bond_Historical'!Y542</f>
        <v>-2.8856235164446156E-2</v>
      </c>
      <c r="C541" s="4"/>
      <c r="D541" s="4"/>
      <c r="E541" s="4"/>
      <c r="F541" s="4"/>
      <c r="G541" s="4"/>
      <c r="H541" s="4"/>
      <c r="I541" s="4"/>
      <c r="J541" s="4"/>
      <c r="K541" s="4"/>
      <c r="L541" s="4"/>
      <c r="M541" s="4"/>
      <c r="N541" s="4"/>
      <c r="O541" s="4"/>
    </row>
    <row r="542" spans="2:15">
      <c r="B542" s="4">
        <f>'Equity+Bond_Historical'!Y543</f>
        <v>-5.7982547368537031E-3</v>
      </c>
      <c r="C542" s="4"/>
      <c r="D542" s="4"/>
      <c r="E542" s="4"/>
      <c r="F542" s="4"/>
      <c r="G542" s="4"/>
      <c r="H542" s="4"/>
      <c r="I542" s="4"/>
      <c r="J542" s="4"/>
      <c r="K542" s="4"/>
      <c r="L542" s="4"/>
      <c r="M542" s="4"/>
      <c r="N542" s="4"/>
      <c r="O542" s="4"/>
    </row>
    <row r="543" spans="2:15">
      <c r="B543" s="4">
        <f>'Equity+Bond_Historical'!Y544</f>
        <v>-9.3438422549102281E-3</v>
      </c>
      <c r="C543" s="4"/>
      <c r="D543" s="4"/>
      <c r="E543" s="4"/>
      <c r="F543" s="4"/>
      <c r="G543" s="4"/>
      <c r="H543" s="4"/>
      <c r="I543" s="4"/>
      <c r="J543" s="4"/>
      <c r="K543" s="4"/>
      <c r="L543" s="4"/>
      <c r="M543" s="4"/>
      <c r="N543" s="4"/>
      <c r="O543" s="4"/>
    </row>
    <row r="544" spans="2:15">
      <c r="B544" s="4">
        <f>'Equity+Bond_Historical'!Y545</f>
        <v>2.8987656879730074E-2</v>
      </c>
      <c r="C544" s="4"/>
      <c r="D544" s="4"/>
      <c r="E544" s="4"/>
      <c r="F544" s="4"/>
      <c r="G544" s="4"/>
      <c r="H544" s="4"/>
      <c r="I544" s="4"/>
      <c r="J544" s="4"/>
      <c r="K544" s="4"/>
      <c r="L544" s="4"/>
      <c r="M544" s="4"/>
      <c r="N544" s="4"/>
      <c r="O544" s="4"/>
    </row>
    <row r="545" spans="2:15">
      <c r="B545" s="4">
        <f>'Equity+Bond_Historical'!Y546</f>
        <v>-2.7120089785197046E-2</v>
      </c>
      <c r="C545" s="4"/>
      <c r="D545" s="4"/>
      <c r="E545" s="4"/>
      <c r="F545" s="4"/>
      <c r="G545" s="4"/>
      <c r="H545" s="4"/>
      <c r="I545" s="4"/>
      <c r="J545" s="4"/>
      <c r="K545" s="4"/>
      <c r="L545" s="4"/>
      <c r="M545" s="4"/>
      <c r="N545" s="4"/>
      <c r="O545" s="4"/>
    </row>
    <row r="546" spans="2:15">
      <c r="B546" s="4">
        <f>'Equity+Bond_Historical'!Y547</f>
        <v>-1.2596460221160713E-2</v>
      </c>
      <c r="C546" s="4"/>
      <c r="D546" s="4"/>
      <c r="E546" s="4"/>
      <c r="F546" s="4"/>
      <c r="G546" s="4"/>
      <c r="H546" s="4"/>
      <c r="I546" s="4"/>
      <c r="J546" s="4"/>
      <c r="K546" s="4"/>
      <c r="L546" s="4"/>
      <c r="M546" s="4"/>
      <c r="N546" s="4"/>
      <c r="O546" s="4"/>
    </row>
    <row r="547" spans="2:15">
      <c r="B547" s="4">
        <f>'Equity+Bond_Historical'!Y548</f>
        <v>8.6478351776745534E-3</v>
      </c>
      <c r="C547" s="4"/>
      <c r="D547" s="4"/>
      <c r="E547" s="4"/>
      <c r="F547" s="4"/>
      <c r="G547" s="4"/>
      <c r="H547" s="4"/>
      <c r="I547" s="4"/>
      <c r="J547" s="4"/>
      <c r="K547" s="4"/>
      <c r="L547" s="4"/>
      <c r="M547" s="4"/>
      <c r="N547" s="4"/>
      <c r="O547" s="4"/>
    </row>
    <row r="548" spans="2:15">
      <c r="B548" s="4">
        <f>'Equity+Bond_Historical'!Y549</f>
        <v>-1.084042060284216E-2</v>
      </c>
      <c r="C548" s="4"/>
      <c r="D548" s="4"/>
      <c r="E548" s="4"/>
      <c r="F548" s="4"/>
      <c r="G548" s="4"/>
      <c r="H548" s="4"/>
      <c r="I548" s="4"/>
      <c r="J548" s="4"/>
      <c r="K548" s="4"/>
      <c r="L548" s="4"/>
      <c r="M548" s="4"/>
      <c r="N548" s="4"/>
      <c r="O548" s="4"/>
    </row>
    <row r="549" spans="2:15">
      <c r="B549" s="4">
        <f>'Equity+Bond_Historical'!Y550</f>
        <v>7.7546831243354144E-3</v>
      </c>
      <c r="C549" s="4"/>
      <c r="D549" s="4"/>
      <c r="E549" s="4"/>
      <c r="F549" s="4"/>
      <c r="G549" s="4"/>
      <c r="H549" s="4"/>
      <c r="I549" s="4"/>
      <c r="J549" s="4"/>
      <c r="K549" s="4"/>
      <c r="L549" s="4"/>
      <c r="M549" s="4"/>
      <c r="N549" s="4"/>
      <c r="O549" s="4"/>
    </row>
    <row r="550" spans="2:15">
      <c r="B550" s="4">
        <f>'Equity+Bond_Historical'!Y551</f>
        <v>-4.7633764667095353E-3</v>
      </c>
      <c r="C550" s="4"/>
      <c r="D550" s="4"/>
      <c r="E550" s="4"/>
      <c r="F550" s="4"/>
      <c r="G550" s="4"/>
      <c r="H550" s="4"/>
      <c r="I550" s="4"/>
      <c r="J550" s="4"/>
      <c r="K550" s="4"/>
      <c r="L550" s="4"/>
      <c r="M550" s="4"/>
      <c r="N550" s="4"/>
      <c r="O550" s="4"/>
    </row>
    <row r="551" spans="2:15">
      <c r="B551" s="4">
        <f>'Equity+Bond_Historical'!Y552</f>
        <v>-5.1905611647607682E-3</v>
      </c>
      <c r="C551" s="4"/>
      <c r="D551" s="4"/>
      <c r="E551" s="4"/>
      <c r="F551" s="4"/>
      <c r="G551" s="4"/>
      <c r="H551" s="4"/>
      <c r="I551" s="4"/>
      <c r="J551" s="4"/>
      <c r="K551" s="4"/>
      <c r="L551" s="4"/>
      <c r="M551" s="4"/>
      <c r="N551" s="4"/>
      <c r="O551" s="4"/>
    </row>
    <row r="552" spans="2:15">
      <c r="B552" s="4">
        <f>'Equity+Bond_Historical'!Y553</f>
        <v>-2.1531544641871085E-3</v>
      </c>
      <c r="C552" s="4"/>
      <c r="D552" s="4"/>
      <c r="E552" s="4"/>
      <c r="F552" s="4"/>
      <c r="G552" s="4"/>
      <c r="H552" s="4"/>
      <c r="I552" s="4"/>
      <c r="J552" s="4"/>
      <c r="K552" s="4"/>
      <c r="L552" s="4"/>
      <c r="M552" s="4"/>
      <c r="N552" s="4"/>
      <c r="O552" s="4"/>
    </row>
    <row r="553" spans="2:15">
      <c r="B553" s="4">
        <f>'Equity+Bond_Historical'!Y554</f>
        <v>1.0107530531020838E-2</v>
      </c>
      <c r="C553" s="4"/>
      <c r="D553" s="4"/>
      <c r="E553" s="4"/>
      <c r="F553" s="4"/>
      <c r="G553" s="4"/>
      <c r="H553" s="4"/>
      <c r="I553" s="4"/>
      <c r="J553" s="4"/>
      <c r="K553" s="4"/>
      <c r="L553" s="4"/>
      <c r="M553" s="4"/>
      <c r="N553" s="4"/>
      <c r="O553" s="4"/>
    </row>
    <row r="554" spans="2:15">
      <c r="B554" s="4">
        <f>'Equity+Bond_Historical'!Y555</f>
        <v>7.3083747174491689E-3</v>
      </c>
      <c r="C554" s="4"/>
      <c r="D554" s="4"/>
      <c r="E554" s="4"/>
      <c r="F554" s="4"/>
      <c r="G554" s="4"/>
      <c r="H554" s="4"/>
      <c r="I554" s="4"/>
      <c r="J554" s="4"/>
      <c r="K554" s="4"/>
      <c r="L554" s="4"/>
      <c r="M554" s="4"/>
      <c r="N554" s="4"/>
      <c r="O554" s="4"/>
    </row>
    <row r="555" spans="2:15">
      <c r="B555" s="4">
        <f>'Equity+Bond_Historical'!Y556</f>
        <v>1.9812565626575986E-2</v>
      </c>
      <c r="C555" s="4"/>
      <c r="D555" s="4"/>
      <c r="E555" s="4"/>
      <c r="F555" s="4"/>
      <c r="G555" s="4"/>
      <c r="H555" s="4"/>
      <c r="I555" s="4"/>
      <c r="J555" s="4"/>
      <c r="K555" s="4"/>
      <c r="L555" s="4"/>
      <c r="M555" s="4"/>
      <c r="N555" s="4"/>
      <c r="O555" s="4"/>
    </row>
    <row r="556" spans="2:15">
      <c r="B556" s="4">
        <f>'Equity+Bond_Historical'!Y557</f>
        <v>-3.5427824738631791E-3</v>
      </c>
      <c r="C556" s="4"/>
      <c r="D556" s="4"/>
      <c r="E556" s="4"/>
      <c r="F556" s="4"/>
      <c r="G556" s="4"/>
      <c r="H556" s="4"/>
      <c r="I556" s="4"/>
      <c r="J556" s="4"/>
      <c r="K556" s="4"/>
      <c r="L556" s="4"/>
      <c r="M556" s="4"/>
      <c r="N556" s="4"/>
      <c r="O556" s="4"/>
    </row>
    <row r="557" spans="2:15">
      <c r="B557" s="4">
        <f>'Equity+Bond_Historical'!Y558</f>
        <v>-7.4168204797671142E-3</v>
      </c>
      <c r="C557" s="4"/>
      <c r="D557" s="4"/>
      <c r="E557" s="4"/>
      <c r="F557" s="4"/>
      <c r="G557" s="4"/>
      <c r="H557" s="4"/>
      <c r="I557" s="4"/>
      <c r="J557" s="4"/>
      <c r="K557" s="4"/>
      <c r="L557" s="4"/>
      <c r="M557" s="4"/>
      <c r="N557" s="4"/>
      <c r="O557" s="4"/>
    </row>
    <row r="558" spans="2:15">
      <c r="B558" s="4">
        <f>'Equity+Bond_Historical'!Y559</f>
        <v>-2.2702293000084182E-3</v>
      </c>
      <c r="C558" s="4"/>
      <c r="D558" s="4"/>
      <c r="E558" s="4"/>
      <c r="F558" s="4"/>
      <c r="G558" s="4"/>
      <c r="H558" s="4"/>
      <c r="I558" s="4"/>
      <c r="J558" s="4"/>
      <c r="K558" s="4"/>
      <c r="L558" s="4"/>
      <c r="M558" s="4"/>
      <c r="N558" s="4"/>
      <c r="O558" s="4"/>
    </row>
    <row r="559" spans="2:15">
      <c r="B559" s="4">
        <f>'Equity+Bond_Historical'!Y560</f>
        <v>7.9758173007754615E-3</v>
      </c>
      <c r="C559" s="4"/>
      <c r="D559" s="4"/>
      <c r="E559" s="4"/>
      <c r="F559" s="4"/>
      <c r="G559" s="4"/>
      <c r="H559" s="4"/>
      <c r="I559" s="4"/>
      <c r="J559" s="4"/>
      <c r="K559" s="4"/>
      <c r="L559" s="4"/>
      <c r="M559" s="4"/>
      <c r="N559" s="4"/>
      <c r="O559" s="4"/>
    </row>
    <row r="560" spans="2:15">
      <c r="B560" s="4">
        <f>'Equity+Bond_Historical'!Y561</f>
        <v>-1.1918582358344918E-2</v>
      </c>
      <c r="C560" s="4"/>
      <c r="D560" s="4"/>
      <c r="E560" s="4"/>
      <c r="F560" s="4"/>
      <c r="G560" s="4"/>
      <c r="H560" s="4"/>
      <c r="I560" s="4"/>
      <c r="J560" s="4"/>
      <c r="K560" s="4"/>
      <c r="L560" s="4"/>
      <c r="M560" s="4"/>
      <c r="N560" s="4"/>
      <c r="O560" s="4"/>
    </row>
    <row r="561" spans="2:15">
      <c r="B561" s="4">
        <f>'Equity+Bond_Historical'!Y562</f>
        <v>5.716147591879919E-4</v>
      </c>
      <c r="C561" s="4"/>
      <c r="D561" s="4"/>
      <c r="E561" s="4"/>
      <c r="F561" s="4"/>
      <c r="G561" s="4"/>
      <c r="H561" s="4"/>
      <c r="I561" s="4"/>
      <c r="J561" s="4"/>
      <c r="K561" s="4"/>
      <c r="L561" s="4"/>
      <c r="M561" s="4"/>
      <c r="N561" s="4"/>
      <c r="O561" s="4"/>
    </row>
    <row r="562" spans="2:15">
      <c r="B562" s="4">
        <f>'Equity+Bond_Historical'!Y563</f>
        <v>3.0103413616774967E-3</v>
      </c>
      <c r="C562" s="4"/>
      <c r="D562" s="4"/>
      <c r="E562" s="4"/>
      <c r="F562" s="4"/>
      <c r="G562" s="4"/>
      <c r="H562" s="4"/>
      <c r="I562" s="4"/>
      <c r="J562" s="4"/>
      <c r="K562" s="4"/>
      <c r="L562" s="4"/>
      <c r="M562" s="4"/>
      <c r="N562" s="4"/>
      <c r="O562" s="4"/>
    </row>
    <row r="563" spans="2:15">
      <c r="B563" s="4">
        <f>'Equity+Bond_Historical'!Y564</f>
        <v>7.2253703767801245E-3</v>
      </c>
      <c r="C563" s="4"/>
      <c r="D563" s="4"/>
      <c r="E563" s="4"/>
      <c r="F563" s="4"/>
      <c r="G563" s="4"/>
      <c r="H563" s="4"/>
      <c r="I563" s="4"/>
      <c r="J563" s="4"/>
      <c r="K563" s="4"/>
      <c r="L563" s="4"/>
      <c r="M563" s="4"/>
      <c r="N563" s="4"/>
      <c r="O563" s="4"/>
    </row>
    <row r="564" spans="2:15">
      <c r="B564" s="4">
        <f>'Equity+Bond_Historical'!Y565</f>
        <v>5.9298944436513273E-3</v>
      </c>
      <c r="C564" s="4"/>
      <c r="D564" s="4"/>
      <c r="E564" s="4"/>
      <c r="F564" s="4"/>
      <c r="G564" s="4"/>
      <c r="H564" s="4"/>
      <c r="I564" s="4"/>
      <c r="J564" s="4"/>
      <c r="K564" s="4"/>
      <c r="L564" s="4"/>
      <c r="M564" s="4"/>
      <c r="N564" s="4"/>
      <c r="O564" s="4"/>
    </row>
    <row r="565" spans="2:15">
      <c r="B565" s="4">
        <f>'Equity+Bond_Historical'!Y566</f>
        <v>-4.5184612644941606E-3</v>
      </c>
      <c r="C565" s="4"/>
      <c r="D565" s="4"/>
      <c r="E565" s="4"/>
      <c r="F565" s="4"/>
      <c r="G565" s="4"/>
      <c r="H565" s="4"/>
      <c r="I565" s="4"/>
      <c r="J565" s="4"/>
      <c r="K565" s="4"/>
      <c r="L565" s="4"/>
      <c r="M565" s="4"/>
      <c r="N565" s="4"/>
      <c r="O565" s="4"/>
    </row>
    <row r="566" spans="2:15">
      <c r="B566" s="4">
        <f>'Equity+Bond_Historical'!Y567</f>
        <v>3.4625558479133789E-2</v>
      </c>
      <c r="C566" s="4"/>
      <c r="D566" s="4"/>
      <c r="E566" s="4"/>
      <c r="F566" s="4"/>
      <c r="G566" s="4"/>
      <c r="H566" s="4"/>
      <c r="I566" s="4"/>
      <c r="J566" s="4"/>
      <c r="K566" s="4"/>
      <c r="L566" s="4"/>
      <c r="M566" s="4"/>
      <c r="N566" s="4"/>
      <c r="O566" s="4"/>
    </row>
    <row r="567" spans="2:15">
      <c r="B567" s="4">
        <f>'Equity+Bond_Historical'!Y568</f>
        <v>5.9152475486358663E-4</v>
      </c>
      <c r="C567" s="4"/>
      <c r="D567" s="4"/>
      <c r="E567" s="4"/>
      <c r="F567" s="4"/>
      <c r="G567" s="4"/>
      <c r="H567" s="4"/>
      <c r="I567" s="4"/>
      <c r="J567" s="4"/>
      <c r="K567" s="4"/>
      <c r="L567" s="4"/>
      <c r="M567" s="4"/>
      <c r="N567" s="4"/>
      <c r="O567" s="4"/>
    </row>
    <row r="568" spans="2:15">
      <c r="B568" s="4">
        <f>'Equity+Bond_Historical'!Y569</f>
        <v>-1.2328875491323808E-2</v>
      </c>
      <c r="C568" s="4"/>
      <c r="D568" s="4"/>
      <c r="E568" s="4"/>
      <c r="F568" s="4"/>
      <c r="G568" s="4"/>
      <c r="H568" s="4"/>
      <c r="I568" s="4"/>
      <c r="J568" s="4"/>
      <c r="K568" s="4"/>
      <c r="L568" s="4"/>
      <c r="M568" s="4"/>
      <c r="N568" s="4"/>
      <c r="O568" s="4"/>
    </row>
    <row r="569" spans="2:15">
      <c r="B569" s="4">
        <f>'Equity+Bond_Historical'!Y570</f>
        <v>-8.3082483014139657E-3</v>
      </c>
      <c r="C569" s="4"/>
      <c r="D569" s="4"/>
      <c r="E569" s="4"/>
      <c r="F569" s="4"/>
      <c r="G569" s="4"/>
      <c r="H569" s="4"/>
      <c r="I569" s="4"/>
      <c r="J569" s="4"/>
      <c r="K569" s="4"/>
      <c r="L569" s="4"/>
      <c r="M569" s="4"/>
      <c r="N569" s="4"/>
      <c r="O569" s="4"/>
    </row>
    <row r="570" spans="2:15">
      <c r="B570" s="4">
        <f>'Equity+Bond_Historical'!Y571</f>
        <v>1.9114856966385919E-2</v>
      </c>
      <c r="C570" s="4"/>
      <c r="D570" s="4"/>
      <c r="E570" s="4"/>
      <c r="F570" s="4"/>
      <c r="G570" s="4"/>
      <c r="H570" s="4"/>
      <c r="I570" s="4"/>
      <c r="J570" s="4"/>
      <c r="K570" s="4"/>
      <c r="L570" s="4"/>
      <c r="M570" s="4"/>
      <c r="N570" s="4"/>
      <c r="O570" s="4"/>
    </row>
    <row r="571" spans="2:15">
      <c r="B571" s="4">
        <f>'Equity+Bond_Historical'!Y572</f>
        <v>-2.5111911629331378E-3</v>
      </c>
      <c r="C571" s="4"/>
      <c r="D571" s="4"/>
      <c r="E571" s="4"/>
      <c r="F571" s="4"/>
      <c r="G571" s="4"/>
      <c r="H571" s="4"/>
      <c r="I571" s="4"/>
      <c r="J571" s="4"/>
      <c r="K571" s="4"/>
      <c r="L571" s="4"/>
      <c r="M571" s="4"/>
      <c r="N571" s="4"/>
      <c r="O571" s="4"/>
    </row>
    <row r="572" spans="2:15">
      <c r="B572" s="4">
        <f>'Equity+Bond_Historical'!Y573</f>
        <v>-8.9527599820744229E-3</v>
      </c>
      <c r="C572" s="4"/>
      <c r="D572" s="4"/>
      <c r="E572" s="4"/>
      <c r="F572" s="4"/>
      <c r="G572" s="4"/>
      <c r="H572" s="4"/>
      <c r="I572" s="4"/>
      <c r="J572" s="4"/>
      <c r="K572" s="4"/>
      <c r="L572" s="4"/>
      <c r="M572" s="4"/>
      <c r="N572" s="4"/>
      <c r="O572" s="4"/>
    </row>
    <row r="573" spans="2:15">
      <c r="B573" s="4">
        <f>'Equity+Bond_Historical'!Y574</f>
        <v>-1.0652661600051925E-3</v>
      </c>
      <c r="C573" s="4"/>
      <c r="D573" s="4"/>
      <c r="E573" s="4"/>
      <c r="F573" s="4"/>
      <c r="G573" s="4"/>
      <c r="H573" s="4"/>
      <c r="I573" s="4"/>
      <c r="J573" s="4"/>
      <c r="K573" s="4"/>
      <c r="L573" s="4"/>
      <c r="M573" s="4"/>
      <c r="N573" s="4"/>
      <c r="O573" s="4"/>
    </row>
    <row r="574" spans="2:15">
      <c r="B574" s="4">
        <f>'Equity+Bond_Historical'!Y575</f>
        <v>-1.0659084178152914E-2</v>
      </c>
      <c r="C574" s="4"/>
      <c r="D574" s="4"/>
      <c r="E574" s="4"/>
      <c r="F574" s="4"/>
      <c r="G574" s="4"/>
      <c r="H574" s="4"/>
      <c r="I574" s="4"/>
      <c r="J574" s="4"/>
      <c r="K574" s="4"/>
      <c r="L574" s="4"/>
      <c r="M574" s="4"/>
      <c r="N574" s="4"/>
      <c r="O574" s="4"/>
    </row>
    <row r="575" spans="2:15">
      <c r="B575" s="4">
        <f>'Equity+Bond_Historical'!Y576</f>
        <v>1.0695568557690205E-3</v>
      </c>
      <c r="C575" s="4"/>
      <c r="D575" s="4"/>
      <c r="E575" s="4"/>
      <c r="F575" s="4"/>
      <c r="G575" s="4"/>
      <c r="H575" s="4"/>
      <c r="I575" s="4"/>
      <c r="J575" s="4"/>
      <c r="K575" s="4"/>
      <c r="L575" s="4"/>
      <c r="M575" s="4"/>
      <c r="N575" s="4"/>
      <c r="O575" s="4"/>
    </row>
    <row r="576" spans="2:15">
      <c r="B576" s="4">
        <f>'Equity+Bond_Historical'!Y577</f>
        <v>2.3856022291378312E-3</v>
      </c>
      <c r="C576" s="4"/>
      <c r="D576" s="4"/>
      <c r="E576" s="4"/>
      <c r="F576" s="4"/>
      <c r="G576" s="4"/>
      <c r="H576" s="4"/>
      <c r="I576" s="4"/>
      <c r="J576" s="4"/>
      <c r="K576" s="4"/>
      <c r="L576" s="4"/>
      <c r="M576" s="4"/>
      <c r="N576" s="4"/>
      <c r="O576" s="4"/>
    </row>
    <row r="577" spans="2:15">
      <c r="B577" s="4">
        <f>'Equity+Bond_Historical'!Y578</f>
        <v>1.7727580654642214E-3</v>
      </c>
      <c r="C577" s="4"/>
      <c r="D577" s="4"/>
      <c r="E577" s="4"/>
      <c r="F577" s="4"/>
      <c r="G577" s="4"/>
      <c r="H577" s="4"/>
      <c r="I577" s="4"/>
      <c r="J577" s="4"/>
      <c r="K577" s="4"/>
      <c r="L577" s="4"/>
      <c r="M577" s="4"/>
      <c r="N577" s="4"/>
      <c r="O577" s="4"/>
    </row>
    <row r="578" spans="2:15">
      <c r="B578" s="4">
        <f>'Equity+Bond_Historical'!Y579</f>
        <v>-1.3528062124530007E-3</v>
      </c>
      <c r="C578" s="4"/>
      <c r="D578" s="4"/>
      <c r="E578" s="4"/>
      <c r="F578" s="4"/>
      <c r="G578" s="4"/>
      <c r="H578" s="4"/>
      <c r="I578" s="4"/>
      <c r="J578" s="4"/>
      <c r="K578" s="4"/>
      <c r="L578" s="4"/>
      <c r="M578" s="4"/>
      <c r="N578" s="4"/>
      <c r="O578" s="4"/>
    </row>
    <row r="579" spans="2:15">
      <c r="B579" s="4">
        <f>'Equity+Bond_Historical'!Y580</f>
        <v>1.2003073377672358E-2</v>
      </c>
      <c r="C579" s="4"/>
      <c r="D579" s="4"/>
      <c r="E579" s="4"/>
      <c r="F579" s="4"/>
      <c r="G579" s="4"/>
      <c r="H579" s="4"/>
      <c r="I579" s="4"/>
      <c r="J579" s="4"/>
      <c r="K579" s="4"/>
      <c r="L579" s="4"/>
      <c r="M579" s="4"/>
      <c r="N579" s="4"/>
      <c r="O579" s="4"/>
    </row>
    <row r="580" spans="2:15">
      <c r="B580" s="4">
        <f>'Equity+Bond_Historical'!Y581</f>
        <v>-1.1498781431667909E-3</v>
      </c>
      <c r="C580" s="4"/>
      <c r="D580" s="4"/>
      <c r="E580" s="4"/>
      <c r="F580" s="4"/>
      <c r="G580" s="4"/>
      <c r="H580" s="4"/>
      <c r="I580" s="4"/>
      <c r="J580" s="4"/>
      <c r="K580" s="4"/>
      <c r="L580" s="4"/>
      <c r="M580" s="4"/>
      <c r="N580" s="4"/>
      <c r="O580" s="4"/>
    </row>
    <row r="581" spans="2:15">
      <c r="B581" s="4">
        <f>'Equity+Bond_Historical'!Y582</f>
        <v>-5.1956795138138293E-4</v>
      </c>
      <c r="C581" s="4"/>
      <c r="D581" s="4"/>
      <c r="E581" s="4"/>
      <c r="F581" s="4"/>
      <c r="G581" s="4"/>
      <c r="H581" s="4"/>
      <c r="I581" s="4"/>
      <c r="J581" s="4"/>
      <c r="K581" s="4"/>
      <c r="L581" s="4"/>
      <c r="M581" s="4"/>
      <c r="N581" s="4"/>
      <c r="O581" s="4"/>
    </row>
    <row r="582" spans="2:15">
      <c r="B582" s="4">
        <f>'Equity+Bond_Historical'!Y583</f>
        <v>3.9520080619727724E-4</v>
      </c>
      <c r="C582" s="4"/>
      <c r="D582" s="4"/>
      <c r="E582" s="4"/>
      <c r="F582" s="4"/>
      <c r="G582" s="4"/>
      <c r="H582" s="4"/>
      <c r="I582" s="4"/>
      <c r="J582" s="4"/>
      <c r="K582" s="4"/>
      <c r="L582" s="4"/>
      <c r="M582" s="4"/>
      <c r="N582" s="4"/>
      <c r="O582" s="4"/>
    </row>
    <row r="583" spans="2:15">
      <c r="B583" s="4">
        <f>'Equity+Bond_Historical'!Y584</f>
        <v>1.2522137154137294E-2</v>
      </c>
      <c r="C583" s="4"/>
      <c r="D583" s="4"/>
      <c r="E583" s="4"/>
      <c r="F583" s="4"/>
      <c r="G583" s="4"/>
      <c r="H583" s="4"/>
      <c r="I583" s="4"/>
      <c r="J583" s="4"/>
      <c r="K583" s="4"/>
      <c r="L583" s="4"/>
      <c r="M583" s="4"/>
      <c r="N583" s="4"/>
      <c r="O583" s="4"/>
    </row>
    <row r="584" spans="2:15">
      <c r="B584" s="4">
        <f>'Equity+Bond_Historical'!Y585</f>
        <v>-7.6582739120909862E-3</v>
      </c>
      <c r="C584" s="4"/>
      <c r="D584" s="4"/>
      <c r="E584" s="4"/>
      <c r="F584" s="4"/>
      <c r="G584" s="4"/>
      <c r="H584" s="4"/>
      <c r="I584" s="4"/>
      <c r="J584" s="4"/>
      <c r="K584" s="4"/>
      <c r="L584" s="4"/>
      <c r="M584" s="4"/>
      <c r="N584" s="4"/>
      <c r="O584" s="4"/>
    </row>
    <row r="585" spans="2:15">
      <c r="B585" s="4">
        <f>'Equity+Bond_Historical'!Y586</f>
        <v>1.0566824560123075E-2</v>
      </c>
      <c r="C585" s="4"/>
      <c r="D585" s="4"/>
      <c r="E585" s="4"/>
      <c r="F585" s="4"/>
      <c r="G585" s="4"/>
      <c r="H585" s="4"/>
      <c r="I585" s="4"/>
      <c r="J585" s="4"/>
      <c r="K585" s="4"/>
      <c r="L585" s="4"/>
      <c r="M585" s="4"/>
      <c r="N585" s="4"/>
      <c r="O585" s="4"/>
    </row>
    <row r="586" spans="2:15">
      <c r="B586" s="4">
        <f>'Equity+Bond_Historical'!Y587</f>
        <v>-5.6008045239223691E-3</v>
      </c>
      <c r="C586" s="4"/>
      <c r="D586" s="4"/>
      <c r="E586" s="4"/>
      <c r="F586" s="4"/>
      <c r="G586" s="4"/>
      <c r="H586" s="4"/>
      <c r="I586" s="4"/>
      <c r="J586" s="4"/>
      <c r="K586" s="4"/>
      <c r="L586" s="4"/>
      <c r="M586" s="4"/>
      <c r="N586" s="4"/>
      <c r="O586" s="4"/>
    </row>
    <row r="587" spans="2:15">
      <c r="B587" s="4">
        <f>'Equity+Bond_Historical'!Y588</f>
        <v>3.1816166578086955E-3</v>
      </c>
      <c r="C587" s="4"/>
      <c r="D587" s="4"/>
      <c r="E587" s="4"/>
      <c r="F587" s="4"/>
      <c r="G587" s="4"/>
      <c r="H587" s="4"/>
      <c r="I587" s="4"/>
      <c r="J587" s="4"/>
      <c r="K587" s="4"/>
      <c r="L587" s="4"/>
      <c r="M587" s="4"/>
      <c r="N587" s="4"/>
      <c r="O587" s="4"/>
    </row>
    <row r="588" spans="2:15">
      <c r="B588" s="4">
        <f>'Equity+Bond_Historical'!Y589</f>
        <v>8.5398889615999809E-3</v>
      </c>
      <c r="C588" s="4"/>
      <c r="D588" s="4"/>
      <c r="E588" s="4"/>
      <c r="F588" s="4"/>
      <c r="G588" s="4"/>
      <c r="H588" s="4"/>
      <c r="I588" s="4"/>
      <c r="J588" s="4"/>
      <c r="K588" s="4"/>
      <c r="L588" s="4"/>
      <c r="M588" s="4"/>
      <c r="N588" s="4"/>
      <c r="O588" s="4"/>
    </row>
    <row r="589" spans="2:15">
      <c r="B589" s="4">
        <f>'Equity+Bond_Historical'!Y590</f>
        <v>1.0159004722208767E-3</v>
      </c>
      <c r="C589" s="4"/>
      <c r="D589" s="4"/>
      <c r="E589" s="4"/>
      <c r="F589" s="4"/>
      <c r="G589" s="4"/>
      <c r="H589" s="4"/>
      <c r="I589" s="4"/>
      <c r="J589" s="4"/>
      <c r="K589" s="4"/>
      <c r="L589" s="4"/>
      <c r="M589" s="4"/>
      <c r="N589" s="4"/>
      <c r="O589" s="4"/>
    </row>
    <row r="590" spans="2:15">
      <c r="B590" s="4">
        <f>'Equity+Bond_Historical'!Y591</f>
        <v>2.9882438253292375E-3</v>
      </c>
      <c r="C590" s="4"/>
      <c r="D590" s="4"/>
      <c r="E590" s="4"/>
      <c r="F590" s="4"/>
      <c r="G590" s="4"/>
      <c r="H590" s="4"/>
      <c r="I590" s="4"/>
      <c r="J590" s="4"/>
      <c r="K590" s="4"/>
      <c r="L590" s="4"/>
      <c r="M590" s="4"/>
      <c r="N590" s="4"/>
      <c r="O590" s="4"/>
    </row>
    <row r="591" spans="2:15">
      <c r="B591" s="4">
        <f>'Equity+Bond_Historical'!Y592</f>
        <v>1.9276209639956057E-3</v>
      </c>
      <c r="C591" s="4"/>
      <c r="D591" s="4"/>
      <c r="E591" s="4"/>
      <c r="F591" s="4"/>
      <c r="G591" s="4"/>
      <c r="H591" s="4"/>
      <c r="I591" s="4"/>
      <c r="J591" s="4"/>
      <c r="K591" s="4"/>
      <c r="L591" s="4"/>
      <c r="M591" s="4"/>
      <c r="N591" s="4"/>
      <c r="O591" s="4"/>
    </row>
    <row r="592" spans="2:15">
      <c r="B592" s="4">
        <f>'Equity+Bond_Historical'!Y593</f>
        <v>1.630918200380585E-3</v>
      </c>
      <c r="C592" s="4"/>
      <c r="D592" s="4"/>
      <c r="E592" s="4"/>
      <c r="F592" s="4"/>
      <c r="G592" s="4"/>
      <c r="H592" s="4"/>
      <c r="I592" s="4"/>
      <c r="J592" s="4"/>
      <c r="K592" s="4"/>
      <c r="L592" s="4"/>
      <c r="M592" s="4"/>
      <c r="N592" s="4"/>
      <c r="O592" s="4"/>
    </row>
    <row r="593" spans="2:15">
      <c r="B593" s="4">
        <f>'Equity+Bond_Historical'!Y594</f>
        <v>1.5980990793511327E-2</v>
      </c>
      <c r="C593" s="4"/>
      <c r="D593" s="4"/>
      <c r="E593" s="4"/>
      <c r="F593" s="4"/>
      <c r="G593" s="4"/>
      <c r="H593" s="4"/>
      <c r="I593" s="4"/>
      <c r="J593" s="4"/>
      <c r="K593" s="4"/>
      <c r="L593" s="4"/>
      <c r="M593" s="4"/>
      <c r="N593" s="4"/>
      <c r="O593" s="4"/>
    </row>
    <row r="594" spans="2:15">
      <c r="B594" s="4">
        <f>'Equity+Bond_Historical'!Y595</f>
        <v>-1.7606502176173218E-2</v>
      </c>
      <c r="C594" s="4"/>
      <c r="D594" s="4"/>
      <c r="E594" s="4"/>
      <c r="F594" s="4"/>
      <c r="G594" s="4"/>
      <c r="H594" s="4"/>
      <c r="I594" s="4"/>
      <c r="J594" s="4"/>
      <c r="K594" s="4"/>
      <c r="L594" s="4"/>
      <c r="M594" s="4"/>
      <c r="N594" s="4"/>
      <c r="O594" s="4"/>
    </row>
    <row r="595" spans="2:15">
      <c r="B595" s="4">
        <f>'Equity+Bond_Historical'!Y596</f>
        <v>1.3628067689009189E-2</v>
      </c>
      <c r="C595" s="4"/>
      <c r="D595" s="4"/>
      <c r="E595" s="4"/>
      <c r="F595" s="4"/>
      <c r="G595" s="4"/>
      <c r="H595" s="4"/>
      <c r="I595" s="4"/>
      <c r="J595" s="4"/>
      <c r="K595" s="4"/>
      <c r="L595" s="4"/>
      <c r="M595" s="4"/>
      <c r="N595" s="4"/>
      <c r="O595" s="4"/>
    </row>
    <row r="596" spans="2:15">
      <c r="B596" s="4">
        <f>'Equity+Bond_Historical'!Y597</f>
        <v>-5.8008264395438304E-3</v>
      </c>
      <c r="C596" s="4"/>
      <c r="D596" s="4"/>
      <c r="E596" s="4"/>
      <c r="F596" s="4"/>
      <c r="G596" s="4"/>
      <c r="H596" s="4"/>
      <c r="I596" s="4"/>
      <c r="J596" s="4"/>
      <c r="K596" s="4"/>
      <c r="L596" s="4"/>
      <c r="M596" s="4"/>
      <c r="N596" s="4"/>
      <c r="O596" s="4"/>
    </row>
    <row r="597" spans="2:15">
      <c r="B597" s="4">
        <f>'Equity+Bond_Historical'!Y598</f>
        <v>2.0729577764703223E-3</v>
      </c>
      <c r="C597" s="4"/>
      <c r="D597" s="4"/>
      <c r="E597" s="4"/>
      <c r="F597" s="4"/>
      <c r="G597" s="4"/>
      <c r="H597" s="4"/>
      <c r="I597" s="4"/>
      <c r="J597" s="4"/>
      <c r="K597" s="4"/>
      <c r="L597" s="4"/>
      <c r="M597" s="4"/>
      <c r="N597" s="4"/>
      <c r="O597" s="4"/>
    </row>
    <row r="598" spans="2:15">
      <c r="B598" s="4">
        <f>'Equity+Bond_Historical'!Y599</f>
        <v>-1.3393791315450914E-2</v>
      </c>
      <c r="C598" s="4"/>
      <c r="D598" s="4"/>
      <c r="E598" s="4"/>
      <c r="F598" s="4"/>
      <c r="G598" s="4"/>
      <c r="H598" s="4"/>
      <c r="I598" s="4"/>
      <c r="J598" s="4"/>
      <c r="K598" s="4"/>
      <c r="L598" s="4"/>
      <c r="M598" s="4"/>
      <c r="N598" s="4"/>
      <c r="O598" s="4"/>
    </row>
    <row r="599" spans="2:15">
      <c r="B599" s="4">
        <f>'Equity+Bond_Historical'!Y600</f>
        <v>6.8728412514592035E-3</v>
      </c>
      <c r="C599" s="4"/>
      <c r="D599" s="4"/>
      <c r="E599" s="4"/>
      <c r="F599" s="4"/>
      <c r="G599" s="4"/>
      <c r="H599" s="4"/>
      <c r="I599" s="4"/>
      <c r="J599" s="4"/>
      <c r="K599" s="4"/>
      <c r="L599" s="4"/>
      <c r="M599" s="4"/>
      <c r="N599" s="4"/>
      <c r="O599" s="4"/>
    </row>
    <row r="600" spans="2:15">
      <c r="B600" s="4">
        <f>'Equity+Bond_Historical'!Y601</f>
        <v>1.6043911795679544E-2</v>
      </c>
      <c r="C600" s="4"/>
      <c r="D600" s="4"/>
      <c r="E600" s="4"/>
      <c r="F600" s="4"/>
      <c r="G600" s="4"/>
      <c r="H600" s="4"/>
      <c r="I600" s="4"/>
      <c r="J600" s="4"/>
      <c r="K600" s="4"/>
      <c r="L600" s="4"/>
      <c r="M600" s="4"/>
      <c r="N600" s="4"/>
      <c r="O600" s="4"/>
    </row>
    <row r="601" spans="2:15">
      <c r="B601" s="4">
        <f>'Equity+Bond_Historical'!Y602</f>
        <v>1.2521356330264593E-2</v>
      </c>
      <c r="C601" s="4"/>
      <c r="D601" s="4"/>
      <c r="E601" s="4"/>
      <c r="F601" s="4"/>
      <c r="G601" s="4"/>
      <c r="H601" s="4"/>
      <c r="I601" s="4"/>
      <c r="J601" s="4"/>
      <c r="K601" s="4"/>
      <c r="L601" s="4"/>
      <c r="M601" s="4"/>
      <c r="N601" s="4"/>
      <c r="O601" s="4"/>
    </row>
    <row r="602" spans="2:15">
      <c r="B602" s="4">
        <f>'Equity+Bond_Historical'!Y603</f>
        <v>7.6328205266361256E-3</v>
      </c>
      <c r="C602" s="4"/>
      <c r="D602" s="4"/>
      <c r="E602" s="4"/>
      <c r="F602" s="4"/>
      <c r="G602" s="4"/>
      <c r="H602" s="4"/>
      <c r="I602" s="4"/>
      <c r="J602" s="4"/>
      <c r="K602" s="4"/>
      <c r="L602" s="4"/>
      <c r="M602" s="4"/>
      <c r="N602" s="4"/>
      <c r="O602" s="4"/>
    </row>
    <row r="603" spans="2:15">
      <c r="B603" s="4">
        <f>'Equity+Bond_Historical'!Y604</f>
        <v>1.8662603192839177E-3</v>
      </c>
      <c r="C603" s="4"/>
      <c r="D603" s="4"/>
      <c r="E603" s="4"/>
      <c r="F603" s="4"/>
      <c r="G603" s="4"/>
      <c r="H603" s="4"/>
      <c r="I603" s="4"/>
      <c r="J603" s="4"/>
      <c r="K603" s="4"/>
      <c r="L603" s="4"/>
      <c r="M603" s="4"/>
      <c r="N603" s="4"/>
      <c r="O603" s="4"/>
    </row>
    <row r="604" spans="2:15">
      <c r="B604" s="4">
        <f>'Equity+Bond_Historical'!Y605</f>
        <v>9.6765133385495611E-3</v>
      </c>
      <c r="C604" s="4"/>
      <c r="D604" s="4"/>
      <c r="E604" s="4"/>
      <c r="F604" s="4"/>
      <c r="G604" s="4"/>
      <c r="H604" s="4"/>
      <c r="I604" s="4"/>
      <c r="J604" s="4"/>
      <c r="K604" s="4"/>
      <c r="L604" s="4"/>
      <c r="M604" s="4"/>
      <c r="N604" s="4"/>
      <c r="O604" s="4"/>
    </row>
    <row r="605" spans="2:15">
      <c r="B605" s="4">
        <f>'Equity+Bond_Historical'!Y606</f>
        <v>-3.0561098308943086E-3</v>
      </c>
      <c r="C605" s="4"/>
      <c r="D605" s="4"/>
      <c r="E605" s="4"/>
      <c r="F605" s="4"/>
      <c r="G605" s="4"/>
      <c r="H605" s="4"/>
      <c r="I605" s="4"/>
      <c r="J605" s="4"/>
      <c r="K605" s="4"/>
      <c r="L605" s="4"/>
      <c r="M605" s="4"/>
      <c r="N605" s="4"/>
      <c r="O605" s="4"/>
    </row>
    <row r="606" spans="2:15">
      <c r="B606" s="4">
        <f>'Equity+Bond_Historical'!Y607</f>
        <v>1.665550947238098E-2</v>
      </c>
      <c r="C606" s="4"/>
      <c r="D606" s="4"/>
      <c r="E606" s="4"/>
      <c r="F606" s="4"/>
      <c r="G606" s="4"/>
      <c r="H606" s="4"/>
      <c r="I606" s="4"/>
      <c r="J606" s="4"/>
      <c r="K606" s="4"/>
      <c r="L606" s="4"/>
      <c r="M606" s="4"/>
      <c r="N606" s="4"/>
      <c r="O606" s="4"/>
    </row>
    <row r="607" spans="2:15">
      <c r="B607" s="4">
        <f>'Equity+Bond_Historical'!Y608</f>
        <v>-1.7472698962274616E-2</v>
      </c>
      <c r="C607" s="4"/>
      <c r="D607" s="4"/>
      <c r="E607" s="4"/>
      <c r="F607" s="4"/>
      <c r="G607" s="4"/>
      <c r="H607" s="4"/>
      <c r="I607" s="4"/>
      <c r="J607" s="4"/>
      <c r="K607" s="4"/>
      <c r="L607" s="4"/>
      <c r="M607" s="4"/>
      <c r="N607" s="4"/>
      <c r="O607" s="4"/>
    </row>
    <row r="608" spans="2:15">
      <c r="B608" s="4">
        <f>'Equity+Bond_Historical'!Y609</f>
        <v>9.8892389752819315E-3</v>
      </c>
      <c r="C608" s="4"/>
      <c r="D608" s="4"/>
      <c r="E608" s="4"/>
      <c r="F608" s="4"/>
      <c r="G608" s="4"/>
      <c r="H608" s="4"/>
      <c r="I608" s="4"/>
      <c r="J608" s="4"/>
      <c r="K608" s="4"/>
      <c r="L608" s="4"/>
      <c r="M608" s="4"/>
      <c r="N608" s="4"/>
      <c r="O608" s="4"/>
    </row>
    <row r="609" spans="2:15">
      <c r="B609" s="4">
        <f>'Equity+Bond_Historical'!Y610</f>
        <v>9.2063675478389565E-3</v>
      </c>
      <c r="C609" s="4"/>
      <c r="D609" s="4"/>
      <c r="E609" s="4"/>
      <c r="F609" s="4"/>
      <c r="G609" s="4"/>
      <c r="H609" s="4"/>
      <c r="I609" s="4"/>
      <c r="J609" s="4"/>
      <c r="K609" s="4"/>
      <c r="L609" s="4"/>
      <c r="M609" s="4"/>
      <c r="N609" s="4"/>
      <c r="O609" s="4"/>
    </row>
    <row r="610" spans="2:15">
      <c r="B610" s="4">
        <f>'Equity+Bond_Historical'!Y611</f>
        <v>1.1795607910198194E-4</v>
      </c>
      <c r="C610" s="4"/>
      <c r="D610" s="4"/>
      <c r="E610" s="4"/>
      <c r="F610" s="4"/>
      <c r="G610" s="4"/>
      <c r="H610" s="4"/>
      <c r="I610" s="4"/>
      <c r="J610" s="4"/>
      <c r="K610" s="4"/>
      <c r="L610" s="4"/>
      <c r="M610" s="4"/>
      <c r="N610" s="4"/>
      <c r="O610" s="4"/>
    </row>
    <row r="611" spans="2:15">
      <c r="B611" s="4">
        <f>'Equity+Bond_Historical'!Y612</f>
        <v>1.6862335171869251E-2</v>
      </c>
      <c r="C611" s="4"/>
      <c r="D611" s="4"/>
      <c r="E611" s="4"/>
      <c r="F611" s="4"/>
      <c r="G611" s="4"/>
      <c r="H611" s="4"/>
      <c r="I611" s="4"/>
      <c r="J611" s="4"/>
      <c r="K611" s="4"/>
      <c r="L611" s="4"/>
      <c r="M611" s="4"/>
      <c r="N611" s="4"/>
      <c r="O611" s="4"/>
    </row>
    <row r="612" spans="2:15">
      <c r="B612" s="4">
        <f>'Equity+Bond_Historical'!Y613</f>
        <v>1.4279770607897067E-2</v>
      </c>
      <c r="C612" s="4"/>
      <c r="D612" s="4"/>
      <c r="E612" s="4"/>
      <c r="F612" s="4"/>
      <c r="G612" s="4"/>
      <c r="H612" s="4"/>
      <c r="I612" s="4"/>
      <c r="J612" s="4"/>
      <c r="K612" s="4"/>
      <c r="L612" s="4"/>
      <c r="M612" s="4"/>
      <c r="N612" s="4"/>
      <c r="O612" s="4"/>
    </row>
    <row r="613" spans="2:15">
      <c r="B613" s="4">
        <f>'Equity+Bond_Historical'!Y614</f>
        <v>9.8129215988368369E-4</v>
      </c>
      <c r="C613" s="4"/>
      <c r="D613" s="4"/>
      <c r="E613" s="4"/>
      <c r="F613" s="4"/>
      <c r="G613" s="4"/>
      <c r="H613" s="4"/>
      <c r="I613" s="4"/>
      <c r="J613" s="4"/>
      <c r="K613" s="4"/>
      <c r="L613" s="4"/>
      <c r="M613" s="4"/>
      <c r="N613" s="4"/>
      <c r="O613" s="4"/>
    </row>
    <row r="614" spans="2:15">
      <c r="B614" s="4">
        <f>'Equity+Bond_Historical'!Y615</f>
        <v>1.0335528646695178E-2</v>
      </c>
      <c r="C614" s="4"/>
      <c r="D614" s="4"/>
      <c r="E614" s="4"/>
      <c r="F614" s="4"/>
      <c r="G614" s="4"/>
      <c r="H614" s="4"/>
      <c r="I614" s="4"/>
      <c r="J614" s="4"/>
      <c r="K614" s="4"/>
      <c r="L614" s="4"/>
      <c r="M614" s="4"/>
      <c r="N614" s="4"/>
      <c r="O614" s="4"/>
    </row>
    <row r="615" spans="2:15">
      <c r="B615" s="4">
        <f>'Equity+Bond_Historical'!Y616</f>
        <v>1.1612204361687471E-3</v>
      </c>
      <c r="C615" s="4"/>
      <c r="D615" s="4"/>
      <c r="E615" s="4"/>
      <c r="F615" s="4"/>
      <c r="G615" s="4"/>
      <c r="H615" s="4"/>
      <c r="I615" s="4"/>
      <c r="J615" s="4"/>
      <c r="K615" s="4"/>
      <c r="L615" s="4"/>
      <c r="M615" s="4"/>
      <c r="N615" s="4"/>
      <c r="O615" s="4"/>
    </row>
    <row r="616" spans="2:15">
      <c r="B616" s="4">
        <f>'Equity+Bond_Historical'!Y617</f>
        <v>-3.3592847172237914E-4</v>
      </c>
      <c r="C616" s="4"/>
      <c r="D616" s="4"/>
      <c r="E616" s="4"/>
      <c r="F616" s="4"/>
      <c r="G616" s="4"/>
      <c r="H616" s="4"/>
      <c r="I616" s="4"/>
      <c r="J616" s="4"/>
      <c r="K616" s="4"/>
      <c r="L616" s="4"/>
      <c r="M616" s="4"/>
      <c r="N616" s="4"/>
      <c r="O616" s="4"/>
    </row>
    <row r="617" spans="2:15">
      <c r="B617" s="4">
        <f>'Equity+Bond_Historical'!Y618</f>
        <v>9.4814358890901833E-3</v>
      </c>
      <c r="C617" s="4"/>
      <c r="D617" s="4"/>
      <c r="E617" s="4"/>
      <c r="F617" s="4"/>
      <c r="G617" s="4"/>
      <c r="H617" s="4"/>
      <c r="I617" s="4"/>
      <c r="J617" s="4"/>
      <c r="K617" s="4"/>
      <c r="L617" s="4"/>
      <c r="M617" s="4"/>
      <c r="N617" s="4"/>
      <c r="O617" s="4"/>
    </row>
    <row r="618" spans="2:15">
      <c r="B618" s="4">
        <f>'Equity+Bond_Historical'!Y619</f>
        <v>5.8774009408821895E-3</v>
      </c>
      <c r="C618" s="4"/>
      <c r="D618" s="4"/>
      <c r="E618" s="4"/>
      <c r="F618" s="4"/>
      <c r="G618" s="4"/>
      <c r="H618" s="4"/>
      <c r="I618" s="4"/>
      <c r="J618" s="4"/>
      <c r="K618" s="4"/>
      <c r="L618" s="4"/>
      <c r="M618" s="4"/>
      <c r="N618" s="4"/>
      <c r="O618" s="4"/>
    </row>
    <row r="619" spans="2:15">
      <c r="B619" s="4">
        <f>'Equity+Bond_Historical'!Y620</f>
        <v>-8.3117093677161635E-3</v>
      </c>
      <c r="C619" s="4"/>
      <c r="D619" s="4"/>
      <c r="E619" s="4"/>
      <c r="F619" s="4"/>
      <c r="G619" s="4"/>
      <c r="H619" s="4"/>
      <c r="I619" s="4"/>
      <c r="J619" s="4"/>
      <c r="K619" s="4"/>
      <c r="L619" s="4"/>
      <c r="M619" s="4"/>
      <c r="N619" s="4"/>
      <c r="O619" s="4"/>
    </row>
    <row r="620" spans="2:15">
      <c r="B620" s="4">
        <f>'Equity+Bond_Historical'!Y621</f>
        <v>1.2282173137063718E-4</v>
      </c>
      <c r="C620" s="4"/>
      <c r="D620" s="4"/>
      <c r="E620" s="4"/>
      <c r="F620" s="4"/>
      <c r="G620" s="4"/>
      <c r="H620" s="4"/>
      <c r="I620" s="4"/>
      <c r="J620" s="4"/>
      <c r="K620" s="4"/>
      <c r="L620" s="4"/>
      <c r="M620" s="4"/>
      <c r="N620" s="4"/>
      <c r="O620" s="4"/>
    </row>
    <row r="621" spans="2:15">
      <c r="B621" s="4">
        <f>'Equity+Bond_Historical'!Y622</f>
        <v>6.4122857309331801E-4</v>
      </c>
      <c r="C621" s="4"/>
      <c r="D621" s="4"/>
      <c r="E621" s="4"/>
      <c r="F621" s="4"/>
      <c r="G621" s="4"/>
      <c r="H621" s="4"/>
      <c r="I621" s="4"/>
      <c r="J621" s="4"/>
      <c r="K621" s="4"/>
      <c r="L621" s="4"/>
      <c r="M621" s="4"/>
      <c r="N621" s="4"/>
      <c r="O621" s="4"/>
    </row>
    <row r="622" spans="2:15">
      <c r="B622" s="4">
        <f>'Equity+Bond_Historical'!Y623</f>
        <v>-1.0442356312046028E-2</v>
      </c>
      <c r="C622" s="4"/>
      <c r="D622" s="4"/>
      <c r="E622" s="4"/>
      <c r="F622" s="4"/>
      <c r="G622" s="4"/>
      <c r="H622" s="4"/>
      <c r="I622" s="4"/>
      <c r="J622" s="4"/>
      <c r="K622" s="4"/>
      <c r="L622" s="4"/>
      <c r="M622" s="4"/>
      <c r="N622" s="4"/>
      <c r="O622" s="4"/>
    </row>
    <row r="623" spans="2:15">
      <c r="B623" s="4">
        <f>'Equity+Bond_Historical'!Y624</f>
        <v>-7.6778612961792949E-3</v>
      </c>
      <c r="C623" s="4"/>
      <c r="D623" s="4"/>
      <c r="E623" s="4"/>
      <c r="F623" s="4"/>
      <c r="G623" s="4"/>
      <c r="H623" s="4"/>
      <c r="I623" s="4"/>
      <c r="J623" s="4"/>
      <c r="K623" s="4"/>
      <c r="L623" s="4"/>
      <c r="M623" s="4"/>
      <c r="N623" s="4"/>
      <c r="O623" s="4"/>
    </row>
    <row r="624" spans="2:15">
      <c r="B624" s="4">
        <f>'Equity+Bond_Historical'!Y625</f>
        <v>-1.7372661835283205E-2</v>
      </c>
      <c r="C624" s="4"/>
      <c r="D624" s="4"/>
      <c r="E624" s="4"/>
      <c r="F624" s="4"/>
      <c r="G624" s="4"/>
      <c r="H624" s="4"/>
      <c r="I624" s="4"/>
      <c r="J624" s="4"/>
      <c r="K624" s="4"/>
      <c r="L624" s="4"/>
      <c r="M624" s="4"/>
      <c r="N624" s="4"/>
      <c r="O624" s="4"/>
    </row>
    <row r="625" spans="2:15">
      <c r="B625" s="4">
        <f>'Equity+Bond_Historical'!Y626</f>
        <v>4.6294044942321744E-3</v>
      </c>
      <c r="C625" s="4"/>
      <c r="D625" s="4"/>
      <c r="E625" s="4"/>
      <c r="F625" s="4"/>
      <c r="G625" s="4"/>
      <c r="H625" s="4"/>
      <c r="I625" s="4"/>
      <c r="J625" s="4"/>
      <c r="K625" s="4"/>
      <c r="L625" s="4"/>
      <c r="M625" s="4"/>
      <c r="N625" s="4"/>
      <c r="O625" s="4"/>
    </row>
    <row r="626" spans="2:15">
      <c r="B626" s="4">
        <f>'Equity+Bond_Historical'!Y627</f>
        <v>-4.9411158759079393E-3</v>
      </c>
      <c r="C626" s="4"/>
      <c r="D626" s="4"/>
      <c r="E626" s="4"/>
      <c r="F626" s="4"/>
      <c r="G626" s="4"/>
      <c r="H626" s="4"/>
      <c r="I626" s="4"/>
      <c r="J626" s="4"/>
      <c r="K626" s="4"/>
      <c r="L626" s="4"/>
      <c r="M626" s="4"/>
      <c r="N626" s="4"/>
      <c r="O626" s="4"/>
    </row>
    <row r="627" spans="2:15">
      <c r="B627" s="4">
        <f>'Equity+Bond_Historical'!Y628</f>
        <v>-9.7375488396353911E-3</v>
      </c>
      <c r="C627" s="4"/>
      <c r="D627" s="4"/>
      <c r="E627" s="4"/>
      <c r="F627" s="4"/>
      <c r="G627" s="4"/>
      <c r="H627" s="4"/>
      <c r="I627" s="4"/>
      <c r="J627" s="4"/>
      <c r="K627" s="4"/>
      <c r="L627" s="4"/>
      <c r="M627" s="4"/>
      <c r="N627" s="4"/>
      <c r="O627" s="4"/>
    </row>
    <row r="628" spans="2:15">
      <c r="B628" s="4">
        <f>'Equity+Bond_Historical'!Y629</f>
        <v>2.2008628922952729E-3</v>
      </c>
      <c r="C628" s="4"/>
      <c r="D628" s="4"/>
      <c r="E628" s="4"/>
      <c r="F628" s="4"/>
      <c r="G628" s="4"/>
      <c r="H628" s="4"/>
      <c r="I628" s="4"/>
      <c r="J628" s="4"/>
      <c r="K628" s="4"/>
      <c r="L628" s="4"/>
      <c r="M628" s="4"/>
      <c r="N628" s="4"/>
      <c r="O628" s="4"/>
    </row>
    <row r="629" spans="2:15">
      <c r="B629" s="4">
        <f>'Equity+Bond_Historical'!Y630</f>
        <v>6.5776927849977148E-3</v>
      </c>
      <c r="C629" s="4"/>
      <c r="D629" s="4"/>
      <c r="E629" s="4"/>
      <c r="F629" s="4"/>
      <c r="G629" s="4"/>
      <c r="H629" s="4"/>
      <c r="I629" s="4"/>
      <c r="J629" s="4"/>
      <c r="K629" s="4"/>
      <c r="L629" s="4"/>
      <c r="M629" s="4"/>
      <c r="N629" s="4"/>
      <c r="O629" s="4"/>
    </row>
    <row r="630" spans="2:15">
      <c r="B630" s="4">
        <f>'Equity+Bond_Historical'!Y631</f>
        <v>8.7995039699628082E-3</v>
      </c>
      <c r="C630" s="4"/>
      <c r="D630" s="4"/>
      <c r="E630" s="4"/>
      <c r="F630" s="4"/>
      <c r="G630" s="4"/>
      <c r="H630" s="4"/>
      <c r="I630" s="4"/>
      <c r="J630" s="4"/>
      <c r="K630" s="4"/>
      <c r="L630" s="4"/>
      <c r="M630" s="4"/>
      <c r="N630" s="4"/>
      <c r="O630" s="4"/>
    </row>
    <row r="631" spans="2:15">
      <c r="B631" s="4">
        <f>'Equity+Bond_Historical'!Y632</f>
        <v>3.5749583940649916E-3</v>
      </c>
      <c r="C631" s="4"/>
      <c r="D631" s="4"/>
      <c r="E631" s="4"/>
      <c r="F631" s="4"/>
      <c r="G631" s="4"/>
      <c r="H631" s="4"/>
      <c r="I631" s="4"/>
      <c r="J631" s="4"/>
      <c r="K631" s="4"/>
      <c r="L631" s="4"/>
      <c r="M631" s="4"/>
      <c r="N631" s="4"/>
      <c r="O631" s="4"/>
    </row>
    <row r="632" spans="2:15">
      <c r="B632" s="4">
        <f>'Equity+Bond_Historical'!Y633</f>
        <v>6.3442656094785934E-4</v>
      </c>
      <c r="C632" s="4"/>
      <c r="D632" s="4"/>
      <c r="E632" s="4"/>
      <c r="F632" s="4"/>
      <c r="G632" s="4"/>
      <c r="H632" s="4"/>
      <c r="I632" s="4"/>
      <c r="J632" s="4"/>
      <c r="K632" s="4"/>
      <c r="L632" s="4"/>
      <c r="M632" s="4"/>
      <c r="N632" s="4"/>
      <c r="O632" s="4"/>
    </row>
    <row r="633" spans="2:15">
      <c r="B633" s="4">
        <f>'Equity+Bond_Historical'!Y634</f>
        <v>5.1988518026728527E-3</v>
      </c>
      <c r="C633" s="4"/>
      <c r="D633" s="4"/>
      <c r="E633" s="4"/>
      <c r="F633" s="4"/>
      <c r="G633" s="4"/>
      <c r="H633" s="4"/>
      <c r="I633" s="4"/>
      <c r="J633" s="4"/>
      <c r="K633" s="4"/>
      <c r="L633" s="4"/>
      <c r="M633" s="4"/>
      <c r="N633" s="4"/>
      <c r="O633" s="4"/>
    </row>
    <row r="634" spans="2:15">
      <c r="B634" s="4">
        <f>'Equity+Bond_Historical'!Y635</f>
        <v>8.1147113784750952E-3</v>
      </c>
      <c r="C634" s="4"/>
      <c r="D634" s="4"/>
      <c r="E634" s="4"/>
      <c r="F634" s="4"/>
      <c r="G634" s="4"/>
      <c r="H634" s="4"/>
      <c r="I634" s="4"/>
      <c r="J634" s="4"/>
      <c r="K634" s="4"/>
      <c r="L634" s="4"/>
      <c r="M634" s="4"/>
      <c r="N634" s="4"/>
      <c r="O634" s="4"/>
    </row>
    <row r="635" spans="2:15">
      <c r="B635" s="4">
        <f>'Equity+Bond_Historical'!Y636</f>
        <v>-1.0300556936359725E-2</v>
      </c>
      <c r="C635" s="4"/>
      <c r="D635" s="4"/>
      <c r="E635" s="4"/>
      <c r="F635" s="4"/>
      <c r="G635" s="4"/>
      <c r="H635" s="4"/>
      <c r="I635" s="4"/>
      <c r="J635" s="4"/>
      <c r="K635" s="4"/>
      <c r="L635" s="4"/>
      <c r="M635" s="4"/>
      <c r="N635" s="4"/>
      <c r="O635" s="4"/>
    </row>
    <row r="636" spans="2:15">
      <c r="B636" s="4">
        <f>'Equity+Bond_Historical'!Y637</f>
        <v>-1.264017373351415E-3</v>
      </c>
      <c r="C636" s="4"/>
      <c r="D636" s="4"/>
      <c r="E636" s="4"/>
      <c r="F636" s="4"/>
      <c r="G636" s="4"/>
      <c r="H636" s="4"/>
      <c r="I636" s="4"/>
      <c r="J636" s="4"/>
      <c r="K636" s="4"/>
      <c r="L636" s="4"/>
      <c r="M636" s="4"/>
      <c r="N636" s="4"/>
      <c r="O636" s="4"/>
    </row>
    <row r="637" spans="2:15">
      <c r="B637" s="4">
        <f>'Equity+Bond_Historical'!Y638</f>
        <v>3.2338232662698294E-3</v>
      </c>
      <c r="C637" s="4"/>
      <c r="D637" s="4"/>
      <c r="E637" s="4"/>
      <c r="F637" s="4"/>
      <c r="G637" s="4"/>
      <c r="H637" s="4"/>
      <c r="I637" s="4"/>
      <c r="J637" s="4"/>
      <c r="K637" s="4"/>
      <c r="L637" s="4"/>
      <c r="M637" s="4"/>
      <c r="N637" s="4"/>
      <c r="O637" s="4"/>
    </row>
    <row r="638" spans="2:15">
      <c r="B638" s="4">
        <f>'Equity+Bond_Historical'!Y639</f>
        <v>1.2034086115173308E-2</v>
      </c>
      <c r="C638" s="4"/>
      <c r="D638" s="4"/>
      <c r="E638" s="4"/>
      <c r="F638" s="4"/>
      <c r="G638" s="4"/>
      <c r="H638" s="4"/>
      <c r="I638" s="4"/>
      <c r="J638" s="4"/>
      <c r="K638" s="4"/>
      <c r="L638" s="4"/>
      <c r="M638" s="4"/>
      <c r="N638" s="4"/>
      <c r="O638" s="4"/>
    </row>
    <row r="639" spans="2:15">
      <c r="B639" s="4">
        <f>'Equity+Bond_Historical'!Y640</f>
        <v>3.4253111421744509E-3</v>
      </c>
      <c r="C639" s="4"/>
      <c r="D639" s="4"/>
      <c r="E639" s="4"/>
      <c r="F639" s="4"/>
      <c r="G639" s="4"/>
      <c r="H639" s="4"/>
      <c r="I639" s="4"/>
      <c r="J639" s="4"/>
      <c r="K639" s="4"/>
      <c r="L639" s="4"/>
      <c r="M639" s="4"/>
      <c r="N639" s="4"/>
      <c r="O639" s="4"/>
    </row>
    <row r="640" spans="2:15">
      <c r="B640" s="4">
        <f>'Equity+Bond_Historical'!Y641</f>
        <v>-4.7964130647321999E-3</v>
      </c>
      <c r="C640" s="4"/>
      <c r="D640" s="4"/>
      <c r="E640" s="4"/>
      <c r="F640" s="4"/>
      <c r="G640" s="4"/>
      <c r="H640" s="4"/>
      <c r="I640" s="4"/>
      <c r="J640" s="4"/>
      <c r="K640" s="4"/>
      <c r="L640" s="4"/>
      <c r="M640" s="4"/>
      <c r="N640" s="4"/>
      <c r="O640" s="4"/>
    </row>
    <row r="641" spans="2:15">
      <c r="B641" s="4">
        <f>'Equity+Bond_Historical'!Y642</f>
        <v>9.24683422378513E-3</v>
      </c>
      <c r="C641" s="4"/>
      <c r="D641" s="4"/>
      <c r="E641" s="4"/>
      <c r="F641" s="4"/>
      <c r="G641" s="4"/>
      <c r="H641" s="4"/>
      <c r="I641" s="4"/>
      <c r="J641" s="4"/>
      <c r="K641" s="4"/>
      <c r="L641" s="4"/>
      <c r="M641" s="4"/>
      <c r="N641" s="4"/>
      <c r="O641" s="4"/>
    </row>
    <row r="642" spans="2:15">
      <c r="B642" s="4">
        <f>'Equity+Bond_Historical'!Y643</f>
        <v>-1.5318350424824215E-3</v>
      </c>
      <c r="C642" s="4"/>
      <c r="D642" s="4"/>
      <c r="E642" s="4"/>
      <c r="F642" s="4"/>
      <c r="G642" s="4"/>
      <c r="H642" s="4"/>
      <c r="I642" s="4"/>
      <c r="J642" s="4"/>
      <c r="K642" s="4"/>
      <c r="L642" s="4"/>
      <c r="M642" s="4"/>
      <c r="N642" s="4"/>
      <c r="O642" s="4"/>
    </row>
    <row r="643" spans="2:15">
      <c r="B643" s="4">
        <f>'Equity+Bond_Historical'!Y644</f>
        <v>-2.6284277501414204E-2</v>
      </c>
      <c r="C643" s="4"/>
      <c r="D643" s="4"/>
      <c r="E643" s="4"/>
      <c r="F643" s="4"/>
      <c r="G643" s="4"/>
      <c r="H643" s="4"/>
      <c r="I643" s="4"/>
      <c r="J643" s="4"/>
      <c r="K643" s="4"/>
      <c r="L643" s="4"/>
      <c r="M643" s="4"/>
      <c r="N643" s="4"/>
      <c r="O643" s="4"/>
    </row>
    <row r="644" spans="2:15">
      <c r="B644" s="4">
        <f>'Equity+Bond_Historical'!Y645</f>
        <v>-2.2253595861035994E-2</v>
      </c>
      <c r="C644" s="4"/>
      <c r="D644" s="4"/>
      <c r="E644" s="4"/>
      <c r="F644" s="4"/>
      <c r="G644" s="4"/>
      <c r="H644" s="4"/>
      <c r="I644" s="4"/>
      <c r="J644" s="4"/>
      <c r="K644" s="4"/>
      <c r="L644" s="4"/>
      <c r="M644" s="4"/>
      <c r="N644" s="4"/>
      <c r="O644" s="4"/>
    </row>
    <row r="645" spans="2:15">
      <c r="B645" s="4">
        <f>'Equity+Bond_Historical'!Y646</f>
        <v>2.709529595787857E-3</v>
      </c>
      <c r="C645" s="4"/>
      <c r="D645" s="4"/>
      <c r="E645" s="4"/>
      <c r="F645" s="4"/>
      <c r="G645" s="4"/>
      <c r="H645" s="4"/>
      <c r="I645" s="4"/>
      <c r="J645" s="4"/>
      <c r="K645" s="4"/>
      <c r="L645" s="4"/>
      <c r="M645" s="4"/>
      <c r="N645" s="4"/>
      <c r="O645" s="4"/>
    </row>
    <row r="646" spans="2:15">
      <c r="B646" s="4">
        <f>'Equity+Bond_Historical'!Y647</f>
        <v>7.2125992438101631E-3</v>
      </c>
      <c r="C646" s="4"/>
      <c r="D646" s="4"/>
      <c r="E646" s="4"/>
      <c r="F646" s="4"/>
      <c r="G646" s="4"/>
      <c r="H646" s="4"/>
      <c r="I646" s="4"/>
      <c r="J646" s="4"/>
      <c r="K646" s="4"/>
      <c r="L646" s="4"/>
      <c r="M646" s="4"/>
      <c r="N646" s="4"/>
      <c r="O646" s="4"/>
    </row>
    <row r="647" spans="2:15">
      <c r="B647" s="4">
        <f>'Equity+Bond_Historical'!Y648</f>
        <v>1.482628530797921E-2</v>
      </c>
      <c r="C647" s="4"/>
      <c r="D647" s="4"/>
      <c r="E647" s="4"/>
      <c r="F647" s="4"/>
      <c r="G647" s="4"/>
      <c r="H647" s="4"/>
      <c r="I647" s="4"/>
      <c r="J647" s="4"/>
      <c r="K647" s="4"/>
      <c r="L647" s="4"/>
      <c r="M647" s="4"/>
      <c r="N647" s="4"/>
      <c r="O647" s="4"/>
    </row>
    <row r="648" spans="2:15">
      <c r="B648" s="4">
        <f>'Equity+Bond_Historical'!Y649</f>
        <v>-9.210992859865352E-3</v>
      </c>
      <c r="C648" s="4"/>
      <c r="D648" s="4"/>
      <c r="E648" s="4"/>
      <c r="F648" s="4"/>
      <c r="G648" s="4"/>
      <c r="H648" s="4"/>
      <c r="I648" s="4"/>
      <c r="J648" s="4"/>
      <c r="K648" s="4"/>
      <c r="L648" s="4"/>
      <c r="M648" s="4"/>
      <c r="N648" s="4"/>
      <c r="O648" s="4"/>
    </row>
    <row r="649" spans="2:15">
      <c r="B649" s="4">
        <f>'Equity+Bond_Historical'!Y650</f>
        <v>1.3925797720968115E-2</v>
      </c>
      <c r="C649" s="4"/>
      <c r="D649" s="4"/>
      <c r="E649" s="4"/>
      <c r="F649" s="4"/>
      <c r="G649" s="4"/>
      <c r="H649" s="4"/>
      <c r="I649" s="4"/>
      <c r="J649" s="4"/>
      <c r="K649" s="4"/>
      <c r="L649" s="4"/>
      <c r="M649" s="4"/>
      <c r="N649" s="4"/>
      <c r="O649" s="4"/>
    </row>
    <row r="650" spans="2:15">
      <c r="B650" s="4">
        <f>'Equity+Bond_Historical'!Y651</f>
        <v>-4.3268089331134369E-3</v>
      </c>
      <c r="C650" s="4"/>
      <c r="D650" s="4"/>
      <c r="E650" s="4"/>
      <c r="F650" s="4"/>
      <c r="G650" s="4"/>
      <c r="H650" s="4"/>
      <c r="I650" s="4"/>
      <c r="J650" s="4"/>
      <c r="K650" s="4"/>
      <c r="L650" s="4"/>
      <c r="M650" s="4"/>
      <c r="N650" s="4"/>
      <c r="O650" s="4"/>
    </row>
    <row r="651" spans="2:15">
      <c r="B651" s="4">
        <f>'Equity+Bond_Historical'!Y652</f>
        <v>-3.3851164377380629E-4</v>
      </c>
      <c r="C651" s="4"/>
      <c r="D651" s="4"/>
      <c r="E651" s="4"/>
      <c r="F651" s="4"/>
      <c r="G651" s="4"/>
      <c r="H651" s="4"/>
      <c r="I651" s="4"/>
      <c r="J651" s="4"/>
      <c r="K651" s="4"/>
      <c r="L651" s="4"/>
      <c r="M651" s="4"/>
      <c r="N651" s="4"/>
      <c r="O651" s="4"/>
    </row>
    <row r="652" spans="2:15">
      <c r="B652" s="4">
        <f>'Equity+Bond_Historical'!Y653</f>
        <v>-5.3344914444943062E-3</v>
      </c>
      <c r="C652" s="4"/>
      <c r="D652" s="4"/>
      <c r="E652" s="4"/>
      <c r="F652" s="4"/>
      <c r="G652" s="4"/>
      <c r="H652" s="4"/>
      <c r="I652" s="4"/>
      <c r="J652" s="4"/>
      <c r="K652" s="4"/>
      <c r="L652" s="4"/>
      <c r="M652" s="4"/>
      <c r="N652" s="4"/>
      <c r="O652" s="4"/>
    </row>
    <row r="653" spans="2:15">
      <c r="B653" s="4">
        <f>'Equity+Bond_Historical'!Y654</f>
        <v>-8.9067670003692631E-3</v>
      </c>
      <c r="C653" s="4"/>
      <c r="D653" s="4"/>
      <c r="E653" s="4"/>
      <c r="F653" s="4"/>
      <c r="G653" s="4"/>
      <c r="H653" s="4"/>
      <c r="I653" s="4"/>
      <c r="J653" s="4"/>
      <c r="K653" s="4"/>
      <c r="L653" s="4"/>
      <c r="M653" s="4"/>
      <c r="N653" s="4"/>
      <c r="O653" s="4"/>
    </row>
    <row r="654" spans="2:15">
      <c r="B654" s="4">
        <f>'Equity+Bond_Historical'!Y655</f>
        <v>7.4734590398025397E-3</v>
      </c>
      <c r="C654" s="4"/>
      <c r="D654" s="4"/>
      <c r="E654" s="4"/>
      <c r="F654" s="4"/>
      <c r="G654" s="4"/>
      <c r="H654" s="4"/>
      <c r="I654" s="4"/>
      <c r="J654" s="4"/>
      <c r="K654" s="4"/>
      <c r="L654" s="4"/>
      <c r="M654" s="4"/>
      <c r="N654" s="4"/>
      <c r="O654" s="4"/>
    </row>
    <row r="655" spans="2:15">
      <c r="B655" s="4">
        <f>'Equity+Bond_Historical'!Y656</f>
        <v>-9.7783911539470487E-3</v>
      </c>
      <c r="C655" s="4"/>
      <c r="D655" s="4"/>
      <c r="E655" s="4"/>
      <c r="F655" s="4"/>
      <c r="G655" s="4"/>
      <c r="H655" s="4"/>
      <c r="I655" s="4"/>
      <c r="J655" s="4"/>
      <c r="K655" s="4"/>
      <c r="L655" s="4"/>
      <c r="M655" s="4"/>
      <c r="N655" s="4"/>
      <c r="O655" s="4"/>
    </row>
    <row r="656" spans="2:15">
      <c r="B656" s="4">
        <f>'Equity+Bond_Historical'!Y657</f>
        <v>6.8773730644866983E-4</v>
      </c>
      <c r="C656" s="4"/>
      <c r="D656" s="4"/>
      <c r="E656" s="4"/>
      <c r="F656" s="4"/>
      <c r="G656" s="4"/>
      <c r="H656" s="4"/>
      <c r="I656" s="4"/>
      <c r="J656" s="4"/>
      <c r="K656" s="4"/>
      <c r="L656" s="4"/>
      <c r="M656" s="4"/>
      <c r="N656" s="4"/>
      <c r="O656" s="4"/>
    </row>
    <row r="657" spans="2:15">
      <c r="B657" s="4">
        <f>'Equity+Bond_Historical'!Y658</f>
        <v>-8.3930050525207536E-3</v>
      </c>
      <c r="C657" s="4"/>
      <c r="D657" s="4"/>
      <c r="E657" s="4"/>
      <c r="F657" s="4"/>
      <c r="G657" s="4"/>
      <c r="H657" s="4"/>
      <c r="I657" s="4"/>
      <c r="J657" s="4"/>
      <c r="K657" s="4"/>
      <c r="L657" s="4"/>
      <c r="M657" s="4"/>
      <c r="N657" s="4"/>
      <c r="O657" s="4"/>
    </row>
    <row r="658" spans="2:15">
      <c r="B658" s="4">
        <f>'Equity+Bond_Historical'!Y659</f>
        <v>1.5131278452264791E-2</v>
      </c>
      <c r="C658" s="4"/>
      <c r="D658" s="4"/>
      <c r="E658" s="4"/>
      <c r="F658" s="4"/>
      <c r="G658" s="4"/>
      <c r="H658" s="4"/>
      <c r="I658" s="4"/>
      <c r="J658" s="4"/>
      <c r="K658" s="4"/>
      <c r="L658" s="4"/>
      <c r="M658" s="4"/>
      <c r="N658" s="4"/>
      <c r="O658" s="4"/>
    </row>
    <row r="659" spans="2:15">
      <c r="B659" s="4">
        <f>'Equity+Bond_Historical'!Y660</f>
        <v>-1.6889263840446173E-2</v>
      </c>
      <c r="C659" s="4"/>
      <c r="D659" s="4"/>
      <c r="E659" s="4"/>
      <c r="F659" s="4"/>
      <c r="G659" s="4"/>
      <c r="H659" s="4"/>
      <c r="I659" s="4"/>
      <c r="J659" s="4"/>
      <c r="K659" s="4"/>
      <c r="L659" s="4"/>
      <c r="M659" s="4"/>
      <c r="N659" s="4"/>
      <c r="O659" s="4"/>
    </row>
    <row r="660" spans="2:15">
      <c r="B660" s="4">
        <f>'Equity+Bond_Historical'!Y661</f>
        <v>-1.6863575731005875E-3</v>
      </c>
      <c r="C660" s="4"/>
      <c r="D660" s="4"/>
      <c r="E660" s="4"/>
      <c r="F660" s="4"/>
      <c r="G660" s="4"/>
      <c r="H660" s="4"/>
      <c r="I660" s="4"/>
      <c r="J660" s="4"/>
      <c r="K660" s="4"/>
      <c r="L660" s="4"/>
      <c r="M660" s="4"/>
      <c r="N660" s="4"/>
      <c r="O660" s="4"/>
    </row>
    <row r="661" spans="2:15">
      <c r="B661" s="4">
        <f>'Equity+Bond_Historical'!Y662</f>
        <v>-4.3913918002507629E-4</v>
      </c>
      <c r="C661" s="4"/>
      <c r="D661" s="4"/>
      <c r="E661" s="4"/>
      <c r="F661" s="4"/>
      <c r="G661" s="4"/>
      <c r="H661" s="4"/>
      <c r="I661" s="4"/>
      <c r="J661" s="4"/>
      <c r="K661" s="4"/>
      <c r="L661" s="4"/>
      <c r="M661" s="4"/>
      <c r="N661" s="4"/>
      <c r="O661" s="4"/>
    </row>
    <row r="662" spans="2:15">
      <c r="B662" s="4">
        <f>'Equity+Bond_Historical'!Y663</f>
        <v>6.1695436038347162E-3</v>
      </c>
      <c r="C662" s="4"/>
      <c r="D662" s="4"/>
      <c r="E662" s="4"/>
      <c r="F662" s="4"/>
      <c r="G662" s="4"/>
      <c r="H662" s="4"/>
      <c r="I662" s="4"/>
      <c r="J662" s="4"/>
      <c r="K662" s="4"/>
      <c r="L662" s="4"/>
      <c r="M662" s="4"/>
      <c r="N662" s="4"/>
      <c r="O662" s="4"/>
    </row>
    <row r="663" spans="2:15">
      <c r="B663" s="4">
        <f>'Equity+Bond_Historical'!Y664</f>
        <v>-5.0343134994532881E-3</v>
      </c>
      <c r="C663" s="4"/>
      <c r="D663" s="4"/>
      <c r="E663" s="4"/>
      <c r="F663" s="4"/>
      <c r="G663" s="4"/>
      <c r="H663" s="4"/>
      <c r="I663" s="4"/>
      <c r="J663" s="4"/>
      <c r="K663" s="4"/>
      <c r="L663" s="4"/>
      <c r="M663" s="4"/>
      <c r="N663" s="4"/>
      <c r="O663" s="4"/>
    </row>
    <row r="664" spans="2:15">
      <c r="B664" s="4">
        <f>'Equity+Bond_Historical'!Y665</f>
        <v>-1.6453368664544991E-3</v>
      </c>
      <c r="C664" s="4"/>
      <c r="D664" s="4"/>
      <c r="E664" s="4"/>
      <c r="F664" s="4"/>
      <c r="G664" s="4"/>
      <c r="H664" s="4"/>
      <c r="I664" s="4"/>
      <c r="J664" s="4"/>
      <c r="K664" s="4"/>
      <c r="L664" s="4"/>
      <c r="M664" s="4"/>
      <c r="N664" s="4"/>
      <c r="O664" s="4"/>
    </row>
    <row r="665" spans="2:15">
      <c r="B665" s="4">
        <f>'Equity+Bond_Historical'!Y666</f>
        <v>2.7535249603072862E-3</v>
      </c>
      <c r="C665" s="4"/>
      <c r="D665" s="4"/>
      <c r="E665" s="4"/>
      <c r="F665" s="4"/>
      <c r="G665" s="4"/>
      <c r="H665" s="4"/>
      <c r="I665" s="4"/>
      <c r="J665" s="4"/>
      <c r="K665" s="4"/>
      <c r="L665" s="4"/>
      <c r="M665" s="4"/>
      <c r="N665" s="4"/>
      <c r="O665" s="4"/>
    </row>
    <row r="666" spans="2:15">
      <c r="B666" s="4">
        <f>'Equity+Bond_Historical'!Y667</f>
        <v>-1.050023246204857E-2</v>
      </c>
      <c r="C666" s="4"/>
      <c r="D666" s="4"/>
      <c r="E666" s="4"/>
      <c r="F666" s="4"/>
      <c r="G666" s="4"/>
      <c r="H666" s="4"/>
      <c r="I666" s="4"/>
      <c r="J666" s="4"/>
      <c r="K666" s="4"/>
      <c r="L666" s="4"/>
      <c r="M666" s="4"/>
      <c r="N666" s="4"/>
      <c r="O666" s="4"/>
    </row>
    <row r="667" spans="2:15">
      <c r="B667" s="4">
        <f>'Equity+Bond_Historical'!Y668</f>
        <v>1.4739383703945234E-2</v>
      </c>
      <c r="C667" s="4"/>
      <c r="D667" s="4"/>
      <c r="E667" s="4"/>
      <c r="F667" s="4"/>
      <c r="G667" s="4"/>
      <c r="H667" s="4"/>
      <c r="I667" s="4"/>
      <c r="J667" s="4"/>
      <c r="K667" s="4"/>
      <c r="L667" s="4"/>
      <c r="M667" s="4"/>
      <c r="N667" s="4"/>
      <c r="O667" s="4"/>
    </row>
    <row r="668" spans="2:15">
      <c r="B668" s="4">
        <f>'Equity+Bond_Historical'!Y669</f>
        <v>1.0462012270718659E-2</v>
      </c>
      <c r="C668" s="4"/>
      <c r="D668" s="4"/>
      <c r="E668" s="4"/>
      <c r="F668" s="4"/>
      <c r="G668" s="4"/>
      <c r="H668" s="4"/>
      <c r="I668" s="4"/>
      <c r="J668" s="4"/>
      <c r="K668" s="4"/>
      <c r="L668" s="4"/>
      <c r="M668" s="4"/>
      <c r="N668" s="4"/>
      <c r="O668" s="4"/>
    </row>
    <row r="669" spans="2:15">
      <c r="B669" s="4">
        <f>'Equity+Bond_Historical'!Y670</f>
        <v>-3.9045378935127295E-4</v>
      </c>
      <c r="C669" s="4"/>
      <c r="D669" s="4"/>
      <c r="E669" s="4"/>
      <c r="F669" s="4"/>
      <c r="G669" s="4"/>
      <c r="H669" s="4"/>
      <c r="I669" s="4"/>
      <c r="J669" s="4"/>
      <c r="K669" s="4"/>
      <c r="L669" s="4"/>
      <c r="M669" s="4"/>
      <c r="N669" s="4"/>
      <c r="O669" s="4"/>
    </row>
    <row r="670" spans="2:15">
      <c r="B670" s="4">
        <f>'Equity+Bond_Historical'!Y671</f>
        <v>-2.1609362652926221E-3</v>
      </c>
      <c r="C670" s="4"/>
      <c r="D670" s="4"/>
      <c r="E670" s="4"/>
      <c r="F670" s="4"/>
      <c r="G670" s="4"/>
      <c r="H670" s="4"/>
      <c r="I670" s="4"/>
      <c r="J670" s="4"/>
      <c r="K670" s="4"/>
      <c r="L670" s="4"/>
      <c r="M670" s="4"/>
      <c r="N670" s="4"/>
      <c r="O670" s="4"/>
    </row>
    <row r="671" spans="2:15">
      <c r="B671" s="4">
        <f>'Equity+Bond_Historical'!Y672</f>
        <v>-6.0602837517899346E-3</v>
      </c>
      <c r="C671" s="4"/>
      <c r="D671" s="4"/>
      <c r="E671" s="4"/>
      <c r="F671" s="4"/>
      <c r="G671" s="4"/>
      <c r="H671" s="4"/>
      <c r="I671" s="4"/>
      <c r="J671" s="4"/>
      <c r="K671" s="4"/>
      <c r="L671" s="4"/>
      <c r="M671" s="4"/>
      <c r="N671" s="4"/>
      <c r="O671" s="4"/>
    </row>
    <row r="672" spans="2:15">
      <c r="B672" s="4">
        <f>'Equity+Bond_Historical'!Y673</f>
        <v>-1.1488386046687451E-2</v>
      </c>
      <c r="C672" s="4"/>
      <c r="D672" s="4"/>
      <c r="E672" s="4"/>
      <c r="F672" s="4"/>
      <c r="G672" s="4"/>
      <c r="H672" s="4"/>
      <c r="I672" s="4"/>
      <c r="J672" s="4"/>
      <c r="K672" s="4"/>
      <c r="L672" s="4"/>
      <c r="M672" s="4"/>
      <c r="N672" s="4"/>
      <c r="O672" s="4"/>
    </row>
    <row r="673" spans="2:15">
      <c r="B673" s="4">
        <f>'Equity+Bond_Historical'!Y674</f>
        <v>1.8677370139925813E-2</v>
      </c>
      <c r="C673" s="4"/>
      <c r="D673" s="4"/>
      <c r="E673" s="4"/>
      <c r="F673" s="4"/>
      <c r="G673" s="4"/>
      <c r="H673" s="4"/>
      <c r="I673" s="4"/>
      <c r="J673" s="4"/>
      <c r="K673" s="4"/>
      <c r="L673" s="4"/>
      <c r="M673" s="4"/>
      <c r="N673" s="4"/>
      <c r="O673" s="4"/>
    </row>
    <row r="674" spans="2:15">
      <c r="B674" s="4">
        <f>'Equity+Bond_Historical'!Y675</f>
        <v>-4.9484447990506778E-3</v>
      </c>
      <c r="C674" s="4"/>
      <c r="D674" s="4"/>
      <c r="E674" s="4"/>
      <c r="F674" s="4"/>
      <c r="G674" s="4"/>
      <c r="H674" s="4"/>
      <c r="I674" s="4"/>
      <c r="J674" s="4"/>
      <c r="K674" s="4"/>
      <c r="L674" s="4"/>
      <c r="M674" s="4"/>
      <c r="N674" s="4"/>
      <c r="O674" s="4"/>
    </row>
    <row r="675" spans="2:15">
      <c r="B675" s="4">
        <f>'Equity+Bond_Historical'!Y676</f>
        <v>1.7012931648705176E-3</v>
      </c>
      <c r="C675" s="4"/>
      <c r="D675" s="4"/>
      <c r="E675" s="4"/>
      <c r="F675" s="4"/>
      <c r="G675" s="4"/>
      <c r="H675" s="4"/>
      <c r="I675" s="4"/>
      <c r="J675" s="4"/>
      <c r="K675" s="4"/>
      <c r="L675" s="4"/>
      <c r="M675" s="4"/>
      <c r="N675" s="4"/>
      <c r="O675" s="4"/>
    </row>
    <row r="676" spans="2:15">
      <c r="B676" s="4">
        <f>'Equity+Bond_Historical'!Y677</f>
        <v>2.3917414337420776E-3</v>
      </c>
      <c r="C676" s="4"/>
      <c r="D676" s="4"/>
      <c r="E676" s="4"/>
      <c r="F676" s="4"/>
      <c r="G676" s="4"/>
      <c r="H676" s="4"/>
      <c r="I676" s="4"/>
      <c r="J676" s="4"/>
      <c r="K676" s="4"/>
      <c r="L676" s="4"/>
      <c r="M676" s="4"/>
      <c r="N676" s="4"/>
      <c r="O676" s="4"/>
    </row>
    <row r="677" spans="2:15">
      <c r="B677" s="4">
        <f>'Equity+Bond_Historical'!Y678</f>
        <v>1.1628348835413324E-2</v>
      </c>
      <c r="C677" s="4"/>
      <c r="D677" s="4"/>
      <c r="E677" s="4"/>
      <c r="F677" s="4"/>
      <c r="G677" s="4"/>
      <c r="H677" s="4"/>
      <c r="I677" s="4"/>
      <c r="J677" s="4"/>
      <c r="K677" s="4"/>
      <c r="L677" s="4"/>
      <c r="M677" s="4"/>
      <c r="N677" s="4"/>
      <c r="O677" s="4"/>
    </row>
    <row r="678" spans="2:15">
      <c r="B678" s="4">
        <f>'Equity+Bond_Historical'!Y679</f>
        <v>-1.7585236270691522E-2</v>
      </c>
      <c r="C678" s="4"/>
      <c r="D678" s="4"/>
      <c r="E678" s="4"/>
      <c r="F678" s="4"/>
      <c r="G678" s="4"/>
      <c r="H678" s="4"/>
      <c r="I678" s="4"/>
      <c r="J678" s="4"/>
      <c r="K678" s="4"/>
      <c r="L678" s="4"/>
      <c r="M678" s="4"/>
      <c r="N678" s="4"/>
      <c r="O678" s="4"/>
    </row>
    <row r="679" spans="2:15">
      <c r="B679" s="4">
        <f>'Equity+Bond_Historical'!Y680</f>
        <v>1.101184478858115E-2</v>
      </c>
      <c r="C679" s="4"/>
      <c r="D679" s="4"/>
      <c r="E679" s="4"/>
      <c r="F679" s="4"/>
      <c r="G679" s="4"/>
      <c r="H679" s="4"/>
      <c r="I679" s="4"/>
      <c r="J679" s="4"/>
      <c r="K679" s="4"/>
      <c r="L679" s="4"/>
      <c r="M679" s="4"/>
      <c r="N679" s="4"/>
      <c r="O679" s="4"/>
    </row>
    <row r="680" spans="2:15">
      <c r="B680" s="4">
        <f>'Equity+Bond_Historical'!Y681</f>
        <v>-2.0211457704741058E-3</v>
      </c>
      <c r="C680" s="4"/>
      <c r="D680" s="4"/>
      <c r="E680" s="4"/>
      <c r="F680" s="4"/>
      <c r="G680" s="4"/>
      <c r="H680" s="4"/>
      <c r="I680" s="4"/>
      <c r="J680" s="4"/>
      <c r="K680" s="4"/>
      <c r="L680" s="4"/>
      <c r="M680" s="4"/>
      <c r="N680" s="4"/>
      <c r="O680" s="4"/>
    </row>
    <row r="681" spans="2:15">
      <c r="B681" s="4">
        <f>'Equity+Bond_Historical'!Y682</f>
        <v>-6.9308071624832259E-4</v>
      </c>
      <c r="C681" s="4"/>
      <c r="D681" s="4"/>
      <c r="E681" s="4"/>
      <c r="F681" s="4"/>
      <c r="G681" s="4"/>
      <c r="H681" s="4"/>
      <c r="I681" s="4"/>
      <c r="J681" s="4"/>
      <c r="K681" s="4"/>
      <c r="L681" s="4"/>
      <c r="M681" s="4"/>
      <c r="N681" s="4"/>
      <c r="O681" s="4"/>
    </row>
    <row r="682" spans="2:15">
      <c r="B682" s="4">
        <f>'Equity+Bond_Historical'!Y683</f>
        <v>-4.8196306732628605E-3</v>
      </c>
      <c r="C682" s="4"/>
      <c r="D682" s="4"/>
      <c r="E682" s="4"/>
      <c r="F682" s="4"/>
      <c r="G682" s="4"/>
      <c r="H682" s="4"/>
      <c r="I682" s="4"/>
      <c r="J682" s="4"/>
      <c r="K682" s="4"/>
      <c r="L682" s="4"/>
      <c r="M682" s="4"/>
      <c r="N682" s="4"/>
      <c r="O682" s="4"/>
    </row>
    <row r="683" spans="2:15">
      <c r="B683" s="4">
        <f>'Equity+Bond_Historical'!Y684</f>
        <v>1.2940363016449533E-2</v>
      </c>
      <c r="C683" s="4"/>
      <c r="D683" s="4"/>
      <c r="E683" s="4"/>
      <c r="F683" s="4"/>
      <c r="G683" s="4"/>
      <c r="H683" s="4"/>
      <c r="I683" s="4"/>
      <c r="J683" s="4"/>
      <c r="K683" s="4"/>
      <c r="L683" s="4"/>
      <c r="M683" s="4"/>
      <c r="N683" s="4"/>
      <c r="O683" s="4"/>
    </row>
    <row r="684" spans="2:15">
      <c r="B684" s="4">
        <f>'Equity+Bond_Historical'!Y685</f>
        <v>-1.0349760232090654E-2</v>
      </c>
      <c r="C684" s="4"/>
      <c r="D684" s="4"/>
      <c r="E684" s="4"/>
      <c r="F684" s="4"/>
      <c r="G684" s="4"/>
      <c r="H684" s="4"/>
      <c r="I684" s="4"/>
      <c r="J684" s="4"/>
      <c r="K684" s="4"/>
      <c r="L684" s="4"/>
      <c r="M684" s="4"/>
      <c r="N684" s="4"/>
      <c r="O684" s="4"/>
    </row>
    <row r="685" spans="2:15">
      <c r="B685" s="4">
        <f>'Equity+Bond_Historical'!Y686</f>
        <v>1.7907975916322729E-2</v>
      </c>
      <c r="C685" s="4"/>
      <c r="D685" s="4"/>
      <c r="E685" s="4"/>
      <c r="F685" s="4"/>
      <c r="G685" s="4"/>
      <c r="H685" s="4"/>
      <c r="I685" s="4"/>
      <c r="J685" s="4"/>
      <c r="K685" s="4"/>
      <c r="L685" s="4"/>
      <c r="M685" s="4"/>
      <c r="N685" s="4"/>
      <c r="O685" s="4"/>
    </row>
    <row r="686" spans="2:15">
      <c r="B686" s="4">
        <f>'Equity+Bond_Historical'!Y687</f>
        <v>8.4811314318438275E-3</v>
      </c>
      <c r="C686" s="4"/>
      <c r="D686" s="4"/>
      <c r="E686" s="4"/>
      <c r="F686" s="4"/>
      <c r="G686" s="4"/>
      <c r="H686" s="4"/>
      <c r="I686" s="4"/>
      <c r="J686" s="4"/>
      <c r="K686" s="4"/>
      <c r="L686" s="4"/>
      <c r="M686" s="4"/>
      <c r="N686" s="4"/>
      <c r="O686" s="4"/>
    </row>
    <row r="687" spans="2:15">
      <c r="B687" s="4">
        <f>'Equity+Bond_Historical'!Y688</f>
        <v>-7.9450337161553492E-3</v>
      </c>
      <c r="C687" s="4"/>
      <c r="D687" s="4"/>
      <c r="E687" s="4"/>
      <c r="F687" s="4"/>
      <c r="G687" s="4"/>
      <c r="H687" s="4"/>
      <c r="I687" s="4"/>
      <c r="J687" s="4"/>
      <c r="K687" s="4"/>
      <c r="L687" s="4"/>
      <c r="M687" s="4"/>
      <c r="N687" s="4"/>
      <c r="O687" s="4"/>
    </row>
    <row r="688" spans="2:15">
      <c r="B688" s="4">
        <f>'Equity+Bond_Historical'!Y689</f>
        <v>-1.2907348355227121E-2</v>
      </c>
      <c r="C688" s="4"/>
      <c r="D688" s="4"/>
      <c r="E688" s="4"/>
      <c r="F688" s="4"/>
      <c r="G688" s="4"/>
      <c r="H688" s="4"/>
      <c r="I688" s="4"/>
      <c r="J688" s="4"/>
      <c r="K688" s="4"/>
      <c r="L688" s="4"/>
      <c r="M688" s="4"/>
      <c r="N688" s="4"/>
      <c r="O688" s="4"/>
    </row>
    <row r="689" spans="2:15">
      <c r="B689" s="4">
        <f>'Equity+Bond_Historical'!Y690</f>
        <v>-1.61174223617871E-5</v>
      </c>
      <c r="C689" s="4"/>
      <c r="D689" s="4"/>
      <c r="E689" s="4"/>
      <c r="F689" s="4"/>
      <c r="G689" s="4"/>
      <c r="H689" s="4"/>
      <c r="I689" s="4"/>
      <c r="J689" s="4"/>
      <c r="K689" s="4"/>
      <c r="L689" s="4"/>
      <c r="M689" s="4"/>
      <c r="N689" s="4"/>
      <c r="O689" s="4"/>
    </row>
    <row r="690" spans="2:15">
      <c r="B690" s="4">
        <f>'Equity+Bond_Historical'!Y691</f>
        <v>1.4246847137231608E-2</v>
      </c>
      <c r="C690" s="4"/>
      <c r="D690" s="4"/>
      <c r="E690" s="4"/>
      <c r="F690" s="4"/>
      <c r="G690" s="4"/>
      <c r="H690" s="4"/>
      <c r="I690" s="4"/>
      <c r="J690" s="4"/>
      <c r="K690" s="4"/>
      <c r="L690" s="4"/>
      <c r="M690" s="4"/>
      <c r="N690" s="4"/>
      <c r="O690" s="4"/>
    </row>
    <row r="691" spans="2:15">
      <c r="B691" s="4">
        <f>'Equity+Bond_Historical'!Y692</f>
        <v>-8.1269553359720175E-3</v>
      </c>
      <c r="C691" s="4"/>
      <c r="D691" s="4"/>
      <c r="E691" s="4"/>
      <c r="F691" s="4"/>
      <c r="G691" s="4"/>
      <c r="H691" s="4"/>
      <c r="I691" s="4"/>
      <c r="J691" s="4"/>
      <c r="K691" s="4"/>
      <c r="L691" s="4"/>
      <c r="M691" s="4"/>
      <c r="N691" s="4"/>
      <c r="O691" s="4"/>
    </row>
    <row r="692" spans="2:15">
      <c r="B692" s="4">
        <f>'Equity+Bond_Historical'!Y693</f>
        <v>-6.2292792174737273E-3</v>
      </c>
      <c r="C692" s="4"/>
      <c r="D692" s="4"/>
      <c r="E692" s="4"/>
      <c r="F692" s="4"/>
      <c r="G692" s="4"/>
      <c r="H692" s="4"/>
      <c r="I692" s="4"/>
      <c r="J692" s="4"/>
      <c r="K692" s="4"/>
      <c r="L692" s="4"/>
      <c r="M692" s="4"/>
      <c r="N692" s="4"/>
      <c r="O692" s="4"/>
    </row>
    <row r="693" spans="2:15">
      <c r="B693" s="4">
        <f>'Equity+Bond_Historical'!Y694</f>
        <v>8.3133510895171351E-3</v>
      </c>
      <c r="C693" s="4"/>
      <c r="D693" s="4"/>
      <c r="E693" s="4"/>
      <c r="F693" s="4"/>
      <c r="G693" s="4"/>
      <c r="H693" s="4"/>
      <c r="I693" s="4"/>
      <c r="J693" s="4"/>
      <c r="K693" s="4"/>
      <c r="L693" s="4"/>
      <c r="M693" s="4"/>
      <c r="N693" s="4"/>
      <c r="O693" s="4"/>
    </row>
    <row r="694" spans="2:15">
      <c r="B694" s="4">
        <f>'Equity+Bond_Historical'!Y695</f>
        <v>-2.0717717845761152E-2</v>
      </c>
      <c r="C694" s="4"/>
      <c r="D694" s="4"/>
      <c r="E694" s="4"/>
      <c r="F694" s="4"/>
      <c r="G694" s="4"/>
      <c r="H694" s="4"/>
      <c r="I694" s="4"/>
      <c r="J694" s="4"/>
      <c r="K694" s="4"/>
      <c r="L694" s="4"/>
      <c r="M694" s="4"/>
      <c r="N694" s="4"/>
      <c r="O694" s="4"/>
    </row>
    <row r="695" spans="2:15">
      <c r="B695" s="4">
        <f>'Equity+Bond_Historical'!Y696</f>
        <v>1.90371247807598E-3</v>
      </c>
      <c r="C695" s="4"/>
      <c r="D695" s="4"/>
      <c r="E695" s="4"/>
      <c r="F695" s="4"/>
      <c r="G695" s="4"/>
      <c r="H695" s="4"/>
      <c r="I695" s="4"/>
      <c r="J695" s="4"/>
      <c r="K695" s="4"/>
      <c r="L695" s="4"/>
      <c r="M695" s="4"/>
      <c r="N695" s="4"/>
      <c r="O695" s="4"/>
    </row>
    <row r="696" spans="2:15">
      <c r="B696" s="4">
        <f>'Equity+Bond_Historical'!Y697</f>
        <v>6.9784732827651234E-4</v>
      </c>
      <c r="C696" s="4"/>
      <c r="D696" s="4"/>
      <c r="E696" s="4"/>
      <c r="F696" s="4"/>
      <c r="G696" s="4"/>
      <c r="H696" s="4"/>
      <c r="I696" s="4"/>
      <c r="J696" s="4"/>
      <c r="K696" s="4"/>
      <c r="L696" s="4"/>
      <c r="M696" s="4"/>
      <c r="N696" s="4"/>
      <c r="O696" s="4"/>
    </row>
    <row r="697" spans="2:15">
      <c r="B697" s="4">
        <f>'Equity+Bond_Historical'!Y698</f>
        <v>1.5479169046898909E-2</v>
      </c>
      <c r="C697" s="4"/>
      <c r="D697" s="4"/>
      <c r="E697" s="4"/>
      <c r="F697" s="4"/>
      <c r="G697" s="4"/>
      <c r="H697" s="4"/>
      <c r="I697" s="4"/>
      <c r="J697" s="4"/>
      <c r="K697" s="4"/>
      <c r="L697" s="4"/>
      <c r="M697" s="4"/>
      <c r="N697" s="4"/>
      <c r="O697" s="4"/>
    </row>
    <row r="698" spans="2:15">
      <c r="B698" s="4">
        <f>'Equity+Bond_Historical'!Y699</f>
        <v>1.1171955395920507E-2</v>
      </c>
      <c r="C698" s="4"/>
      <c r="D698" s="4"/>
      <c r="E698" s="4"/>
      <c r="F698" s="4"/>
      <c r="G698" s="4"/>
      <c r="H698" s="4"/>
      <c r="I698" s="4"/>
      <c r="J698" s="4"/>
      <c r="K698" s="4"/>
      <c r="L698" s="4"/>
      <c r="M698" s="4"/>
      <c r="N698" s="4"/>
      <c r="O698" s="4"/>
    </row>
    <row r="699" spans="2:15">
      <c r="B699" s="4">
        <f>'Equity+Bond_Historical'!Y700</f>
        <v>8.688631291033715E-3</v>
      </c>
      <c r="C699" s="4"/>
      <c r="D699" s="4"/>
      <c r="E699" s="4"/>
      <c r="F699" s="4"/>
      <c r="G699" s="4"/>
      <c r="H699" s="4"/>
      <c r="I699" s="4"/>
      <c r="J699" s="4"/>
      <c r="K699" s="4"/>
      <c r="L699" s="4"/>
      <c r="M699" s="4"/>
      <c r="N699" s="4"/>
      <c r="O699" s="4"/>
    </row>
    <row r="700" spans="2:15">
      <c r="B700" s="4">
        <f>'Equity+Bond_Historical'!Y701</f>
        <v>-3.2251572542594171E-3</v>
      </c>
      <c r="C700" s="4"/>
      <c r="D700" s="4"/>
      <c r="E700" s="4"/>
      <c r="F700" s="4"/>
      <c r="G700" s="4"/>
      <c r="H700" s="4"/>
      <c r="I700" s="4"/>
      <c r="J700" s="4"/>
      <c r="K700" s="4"/>
      <c r="L700" s="4"/>
      <c r="M700" s="4"/>
      <c r="N700" s="4"/>
      <c r="O700" s="4"/>
    </row>
    <row r="701" spans="2:15">
      <c r="B701" s="4">
        <f>'Equity+Bond_Historical'!Y702</f>
        <v>-3.7769503878777996E-3</v>
      </c>
      <c r="C701" s="4"/>
      <c r="D701" s="4"/>
      <c r="E701" s="4"/>
      <c r="F701" s="4"/>
      <c r="G701" s="4"/>
      <c r="H701" s="4"/>
      <c r="I701" s="4"/>
      <c r="J701" s="4"/>
      <c r="K701" s="4"/>
      <c r="L701" s="4"/>
      <c r="M701" s="4"/>
      <c r="N701" s="4"/>
      <c r="O701" s="4"/>
    </row>
    <row r="702" spans="2:15">
      <c r="B702" s="4">
        <f>'Equity+Bond_Historical'!Y703</f>
        <v>3.6644576106141481E-4</v>
      </c>
      <c r="C702" s="4"/>
      <c r="D702" s="4"/>
      <c r="E702" s="4"/>
      <c r="F702" s="4"/>
      <c r="G702" s="4"/>
      <c r="H702" s="4"/>
      <c r="I702" s="4"/>
      <c r="J702" s="4"/>
      <c r="K702" s="4"/>
      <c r="L702" s="4"/>
      <c r="M702" s="4"/>
      <c r="N702" s="4"/>
      <c r="O702" s="4"/>
    </row>
    <row r="703" spans="2:15">
      <c r="B703" s="4">
        <f>'Equity+Bond_Historical'!Y704</f>
        <v>1.4889391306814347E-3</v>
      </c>
      <c r="C703" s="4"/>
      <c r="D703" s="4"/>
      <c r="E703" s="4"/>
      <c r="F703" s="4"/>
      <c r="G703" s="4"/>
      <c r="H703" s="4"/>
      <c r="I703" s="4"/>
      <c r="J703" s="4"/>
      <c r="K703" s="4"/>
      <c r="L703" s="4"/>
      <c r="M703" s="4"/>
      <c r="N703" s="4"/>
      <c r="O703" s="4"/>
    </row>
    <row r="704" spans="2:15">
      <c r="B704" s="4">
        <f>'Equity+Bond_Historical'!Y705</f>
        <v>3.4898321966665572E-3</v>
      </c>
      <c r="C704" s="4"/>
      <c r="D704" s="4"/>
      <c r="E704" s="4"/>
      <c r="F704" s="4"/>
      <c r="G704" s="4"/>
      <c r="H704" s="4"/>
      <c r="I704" s="4"/>
      <c r="J704" s="4"/>
      <c r="K704" s="4"/>
      <c r="L704" s="4"/>
      <c r="M704" s="4"/>
      <c r="N704" s="4"/>
      <c r="O704" s="4"/>
    </row>
    <row r="705" spans="2:15">
      <c r="B705" s="4">
        <f>'Equity+Bond_Historical'!Y706</f>
        <v>-5.9434649114046278E-3</v>
      </c>
      <c r="C705" s="4"/>
      <c r="D705" s="4"/>
      <c r="E705" s="4"/>
      <c r="F705" s="4"/>
      <c r="G705" s="4"/>
      <c r="H705" s="4"/>
      <c r="I705" s="4"/>
      <c r="J705" s="4"/>
      <c r="K705" s="4"/>
      <c r="L705" s="4"/>
      <c r="M705" s="4"/>
      <c r="N705" s="4"/>
      <c r="O705" s="4"/>
    </row>
    <row r="706" spans="2:15">
      <c r="B706" s="4">
        <f>'Equity+Bond_Historical'!Y707</f>
        <v>2.6972428085401505E-2</v>
      </c>
      <c r="C706" s="4"/>
      <c r="D706" s="4"/>
      <c r="E706" s="4"/>
      <c r="F706" s="4"/>
      <c r="G706" s="4"/>
      <c r="H706" s="4"/>
      <c r="I706" s="4"/>
      <c r="J706" s="4"/>
      <c r="K706" s="4"/>
      <c r="L706" s="4"/>
      <c r="M706" s="4"/>
      <c r="N706" s="4"/>
      <c r="O706" s="4"/>
    </row>
    <row r="707" spans="2:15">
      <c r="B707" s="4">
        <f>'Equity+Bond_Historical'!Y708</f>
        <v>9.4193894033178256E-3</v>
      </c>
      <c r="C707" s="4"/>
      <c r="D707" s="4"/>
      <c r="E707" s="4"/>
      <c r="F707" s="4"/>
      <c r="G707" s="4"/>
      <c r="H707" s="4"/>
      <c r="I707" s="4"/>
      <c r="J707" s="4"/>
      <c r="K707" s="4"/>
      <c r="L707" s="4"/>
      <c r="M707" s="4"/>
      <c r="N707" s="4"/>
      <c r="O707" s="4"/>
    </row>
    <row r="708" spans="2:15">
      <c r="B708" s="4">
        <f>'Equity+Bond_Historical'!Y709</f>
        <v>-4.0402084232745144E-4</v>
      </c>
      <c r="C708" s="4"/>
      <c r="D708" s="4"/>
      <c r="E708" s="4"/>
      <c r="F708" s="4"/>
      <c r="G708" s="4"/>
      <c r="H708" s="4"/>
      <c r="I708" s="4"/>
      <c r="J708" s="4"/>
      <c r="K708" s="4"/>
      <c r="L708" s="4"/>
      <c r="M708" s="4"/>
      <c r="N708" s="4"/>
      <c r="O708" s="4"/>
    </row>
    <row r="709" spans="2:15">
      <c r="B709" s="4">
        <f>'Equity+Bond_Historical'!Y710</f>
        <v>1.9075400886634855E-3</v>
      </c>
      <c r="C709" s="4"/>
      <c r="D709" s="4"/>
      <c r="E709" s="4"/>
      <c r="F709" s="4"/>
      <c r="G709" s="4"/>
      <c r="H709" s="4"/>
      <c r="I709" s="4"/>
      <c r="J709" s="4"/>
      <c r="K709" s="4"/>
      <c r="L709" s="4"/>
      <c r="M709" s="4"/>
      <c r="N709" s="4"/>
      <c r="O709" s="4"/>
    </row>
    <row r="710" spans="2:15">
      <c r="B710" s="4">
        <f>'Equity+Bond_Historical'!Y711</f>
        <v>1.1723308837537012E-2</v>
      </c>
      <c r="C710" s="4"/>
      <c r="D710" s="4"/>
      <c r="E710" s="4"/>
      <c r="F710" s="4"/>
      <c r="G710" s="4"/>
      <c r="H710" s="4"/>
      <c r="I710" s="4"/>
      <c r="J710" s="4"/>
      <c r="K710" s="4"/>
      <c r="L710" s="4"/>
      <c r="M710" s="4"/>
      <c r="N710" s="4"/>
      <c r="O710" s="4"/>
    </row>
    <row r="711" spans="2:15">
      <c r="B711" s="4">
        <f>'Equity+Bond_Historical'!Y712</f>
        <v>-8.2132149851061702E-3</v>
      </c>
      <c r="C711" s="4"/>
      <c r="D711" s="4"/>
      <c r="E711" s="4"/>
      <c r="F711" s="4"/>
      <c r="G711" s="4"/>
      <c r="H711" s="4"/>
      <c r="I711" s="4"/>
      <c r="J711" s="4"/>
      <c r="K711" s="4"/>
      <c r="L711" s="4"/>
      <c r="M711" s="4"/>
      <c r="N711" s="4"/>
      <c r="O711" s="4"/>
    </row>
    <row r="712" spans="2:15">
      <c r="B712" s="4">
        <f>'Equity+Bond_Historical'!Y713</f>
        <v>1.6217029542792302E-2</v>
      </c>
      <c r="C712" s="4"/>
      <c r="D712" s="4"/>
      <c r="E712" s="4"/>
      <c r="F712" s="4"/>
      <c r="G712" s="4"/>
      <c r="H712" s="4"/>
      <c r="I712" s="4"/>
      <c r="J712" s="4"/>
      <c r="K712" s="4"/>
      <c r="L712" s="4"/>
      <c r="M712" s="4"/>
      <c r="N712" s="4"/>
      <c r="O712" s="4"/>
    </row>
    <row r="713" spans="2:15">
      <c r="B713" s="4">
        <f>'Equity+Bond_Historical'!Y714</f>
        <v>-1.152683348062908E-2</v>
      </c>
      <c r="C713" s="4"/>
      <c r="D713" s="4"/>
      <c r="E713" s="4"/>
      <c r="F713" s="4"/>
      <c r="G713" s="4"/>
      <c r="H713" s="4"/>
      <c r="I713" s="4"/>
      <c r="J713" s="4"/>
      <c r="K713" s="4"/>
      <c r="L713" s="4"/>
      <c r="M713" s="4"/>
      <c r="N713" s="4"/>
      <c r="O713" s="4"/>
    </row>
    <row r="714" spans="2:15">
      <c r="B714" s="4">
        <f>'Equity+Bond_Historical'!Y715</f>
        <v>2.3775279209896614E-2</v>
      </c>
      <c r="C714" s="4"/>
      <c r="D714" s="4"/>
      <c r="E714" s="4"/>
      <c r="F714" s="4"/>
      <c r="G714" s="4"/>
      <c r="H714" s="4"/>
      <c r="I714" s="4"/>
      <c r="J714" s="4"/>
      <c r="K714" s="4"/>
      <c r="L714" s="4"/>
      <c r="M714" s="4"/>
      <c r="N714" s="4"/>
      <c r="O714" s="4"/>
    </row>
    <row r="715" spans="2:15">
      <c r="B715" s="4">
        <f>'Equity+Bond_Historical'!Y716</f>
        <v>-2.1437224679699704E-2</v>
      </c>
      <c r="C715" s="4"/>
      <c r="D715" s="4"/>
      <c r="E715" s="4"/>
      <c r="F715" s="4"/>
      <c r="G715" s="4"/>
      <c r="H715" s="4"/>
      <c r="I715" s="4"/>
      <c r="J715" s="4"/>
      <c r="K715" s="4"/>
      <c r="L715" s="4"/>
      <c r="M715" s="4"/>
      <c r="N715" s="4"/>
      <c r="O715" s="4"/>
    </row>
    <row r="716" spans="2:15">
      <c r="B716" s="4">
        <f>'Equity+Bond_Historical'!Y717</f>
        <v>-8.8680407332414543E-3</v>
      </c>
      <c r="C716" s="4"/>
      <c r="D716" s="4"/>
      <c r="E716" s="4"/>
      <c r="F716" s="4"/>
      <c r="G716" s="4"/>
      <c r="H716" s="4"/>
      <c r="I716" s="4"/>
      <c r="J716" s="4"/>
      <c r="K716" s="4"/>
      <c r="L716" s="4"/>
      <c r="M716" s="4"/>
      <c r="N716" s="4"/>
      <c r="O716" s="4"/>
    </row>
    <row r="717" spans="2:15">
      <c r="B717" s="4">
        <f>'Equity+Bond_Historical'!Y718</f>
        <v>3.902835434257671E-3</v>
      </c>
      <c r="C717" s="4"/>
      <c r="D717" s="4"/>
      <c r="E717" s="4"/>
      <c r="F717" s="4"/>
      <c r="G717" s="4"/>
      <c r="H717" s="4"/>
      <c r="I717" s="4"/>
      <c r="J717" s="4"/>
      <c r="K717" s="4"/>
      <c r="L717" s="4"/>
      <c r="M717" s="4"/>
      <c r="N717" s="4"/>
      <c r="O717" s="4"/>
    </row>
    <row r="718" spans="2:15">
      <c r="B718" s="4">
        <f>'Equity+Bond_Historical'!Y719</f>
        <v>-1.0390766099339562E-2</v>
      </c>
      <c r="C718" s="4"/>
      <c r="D718" s="4"/>
      <c r="E718" s="4"/>
      <c r="F718" s="4"/>
      <c r="G718" s="4"/>
      <c r="H718" s="4"/>
      <c r="I718" s="4"/>
      <c r="J718" s="4"/>
      <c r="K718" s="4"/>
      <c r="L718" s="4"/>
      <c r="M718" s="4"/>
      <c r="N718" s="4"/>
      <c r="O718" s="4"/>
    </row>
    <row r="719" spans="2:15">
      <c r="B719" s="4">
        <f>'Equity+Bond_Historical'!Y720</f>
        <v>3.8556405646804404E-2</v>
      </c>
      <c r="C719" s="4"/>
      <c r="D719" s="4"/>
      <c r="E719" s="4"/>
      <c r="F719" s="4"/>
      <c r="G719" s="4"/>
      <c r="H719" s="4"/>
      <c r="I719" s="4"/>
      <c r="J719" s="4"/>
      <c r="K719" s="4"/>
      <c r="L719" s="4"/>
      <c r="M719" s="4"/>
      <c r="N719" s="4"/>
      <c r="O719" s="4"/>
    </row>
    <row r="720" spans="2:15">
      <c r="B720" s="4">
        <f>'Equity+Bond_Historical'!Y721</f>
        <v>2.0614697532925063E-2</v>
      </c>
      <c r="C720" s="4"/>
      <c r="D720" s="4"/>
      <c r="E720" s="4"/>
      <c r="F720" s="4"/>
      <c r="G720" s="4"/>
      <c r="H720" s="4"/>
      <c r="I720" s="4"/>
      <c r="J720" s="4"/>
      <c r="K720" s="4"/>
      <c r="L720" s="4"/>
      <c r="M720" s="4"/>
      <c r="N720" s="4"/>
      <c r="O720" s="4"/>
    </row>
    <row r="721" spans="2:15">
      <c r="B721" s="4">
        <f>'Equity+Bond_Historical'!Y722</f>
        <v>-1.1662237708777577E-2</v>
      </c>
      <c r="C721" s="4"/>
      <c r="D721" s="4"/>
      <c r="E721" s="4"/>
      <c r="F721" s="4"/>
      <c r="G721" s="4"/>
      <c r="H721" s="4"/>
      <c r="I721" s="4"/>
      <c r="J721" s="4"/>
      <c r="K721" s="4"/>
      <c r="L721" s="4"/>
      <c r="M721" s="4"/>
      <c r="N721" s="4"/>
      <c r="O721" s="4"/>
    </row>
    <row r="722" spans="2:15">
      <c r="B722" s="4">
        <f>'Equity+Bond_Historical'!Y723</f>
        <v>-1.2703107750483623E-3</v>
      </c>
      <c r="C722" s="4"/>
      <c r="D722" s="4"/>
      <c r="E722" s="4"/>
      <c r="F722" s="4"/>
      <c r="G722" s="4"/>
      <c r="H722" s="4"/>
      <c r="I722" s="4"/>
      <c r="J722" s="4"/>
      <c r="K722" s="4"/>
      <c r="L722" s="4"/>
      <c r="M722" s="4"/>
      <c r="N722" s="4"/>
      <c r="O722" s="4"/>
    </row>
    <row r="723" spans="2:15">
      <c r="B723" s="4">
        <f>'Equity+Bond_Historical'!Y724</f>
        <v>-4.8488060562241779E-3</v>
      </c>
      <c r="C723" s="4"/>
      <c r="D723" s="4"/>
      <c r="E723" s="4"/>
      <c r="F723" s="4"/>
      <c r="G723" s="4"/>
      <c r="H723" s="4"/>
      <c r="I723" s="4"/>
      <c r="J723" s="4"/>
      <c r="K723" s="4"/>
      <c r="L723" s="4"/>
      <c r="M723" s="4"/>
      <c r="N723" s="4"/>
      <c r="O723" s="4"/>
    </row>
    <row r="724" spans="2:15">
      <c r="B724" s="4">
        <f>'Equity+Bond_Historical'!Y725</f>
        <v>1.6639827698444354E-2</v>
      </c>
      <c r="C724" s="4"/>
      <c r="D724" s="4"/>
      <c r="E724" s="4"/>
      <c r="F724" s="4"/>
      <c r="G724" s="4"/>
      <c r="H724" s="4"/>
      <c r="I724" s="4"/>
      <c r="J724" s="4"/>
      <c r="K724" s="4"/>
      <c r="L724" s="4"/>
      <c r="M724" s="4"/>
      <c r="N724" s="4"/>
      <c r="O724" s="4"/>
    </row>
    <row r="725" spans="2:15">
      <c r="B725" s="4">
        <f>'Equity+Bond_Historical'!Y726</f>
        <v>-1.7109551900696306E-2</v>
      </c>
      <c r="C725" s="4"/>
      <c r="D725" s="4"/>
      <c r="E725" s="4"/>
      <c r="F725" s="4"/>
      <c r="G725" s="4"/>
      <c r="H725" s="4"/>
      <c r="I725" s="4"/>
      <c r="J725" s="4"/>
      <c r="K725" s="4"/>
      <c r="L725" s="4"/>
      <c r="M725" s="4"/>
      <c r="N725" s="4"/>
      <c r="O725" s="4"/>
    </row>
    <row r="726" spans="2:15">
      <c r="B726" s="4">
        <f>'Equity+Bond_Historical'!Y727</f>
        <v>-2.774024877443809E-3</v>
      </c>
      <c r="C726" s="4"/>
      <c r="D726" s="4"/>
      <c r="E726" s="4"/>
      <c r="F726" s="4"/>
      <c r="G726" s="4"/>
      <c r="H726" s="4"/>
      <c r="I726" s="4"/>
      <c r="J726" s="4"/>
      <c r="K726" s="4"/>
      <c r="L726" s="4"/>
      <c r="M726" s="4"/>
      <c r="N726" s="4"/>
      <c r="O726" s="4"/>
    </row>
    <row r="727" spans="2:15">
      <c r="B727" s="4">
        <f>'Equity+Bond_Historical'!Y728</f>
        <v>-8.2452333571979095E-3</v>
      </c>
      <c r="C727" s="4"/>
      <c r="D727" s="4"/>
      <c r="E727" s="4"/>
      <c r="F727" s="4"/>
      <c r="G727" s="4"/>
      <c r="H727" s="4"/>
      <c r="I727" s="4"/>
      <c r="J727" s="4"/>
      <c r="K727" s="4"/>
      <c r="L727" s="4"/>
      <c r="M727" s="4"/>
      <c r="N727" s="4"/>
      <c r="O727" s="4"/>
    </row>
    <row r="728" spans="2:15">
      <c r="B728" s="4">
        <f>'Equity+Bond_Historical'!Y729</f>
        <v>-3.7163928846240632E-2</v>
      </c>
      <c r="C728" s="4"/>
      <c r="D728" s="4"/>
      <c r="E728" s="4"/>
      <c r="F728" s="4"/>
      <c r="G728" s="4"/>
      <c r="H728" s="4"/>
      <c r="I728" s="4"/>
      <c r="J728" s="4"/>
      <c r="K728" s="4"/>
      <c r="L728" s="4"/>
      <c r="M728" s="4"/>
      <c r="N728" s="4"/>
      <c r="O728" s="4"/>
    </row>
    <row r="729" spans="2:15">
      <c r="B729" s="4">
        <f>'Equity+Bond_Historical'!Y730</f>
        <v>-7.594017184239089E-3</v>
      </c>
      <c r="C729" s="4"/>
      <c r="D729" s="4"/>
      <c r="E729" s="4"/>
      <c r="F729" s="4"/>
      <c r="G729" s="4"/>
      <c r="H729" s="4"/>
      <c r="I729" s="4"/>
      <c r="J729" s="4"/>
      <c r="K729" s="4"/>
      <c r="L729" s="4"/>
      <c r="M729" s="4"/>
      <c r="N729" s="4"/>
      <c r="O729" s="4"/>
    </row>
    <row r="730" spans="2:15">
      <c r="B730" s="4">
        <f>'Equity+Bond_Historical'!Y731</f>
        <v>1.5493193582938934E-2</v>
      </c>
      <c r="C730" s="4"/>
      <c r="D730" s="4"/>
      <c r="E730" s="4"/>
      <c r="F730" s="4"/>
      <c r="G730" s="4"/>
      <c r="H730" s="4"/>
      <c r="I730" s="4"/>
      <c r="J730" s="4"/>
      <c r="K730" s="4"/>
      <c r="L730" s="4"/>
      <c r="M730" s="4"/>
      <c r="N730" s="4"/>
      <c r="O730" s="4"/>
    </row>
    <row r="731" spans="2:15">
      <c r="B731" s="4">
        <f>'Equity+Bond_Historical'!Y732</f>
        <v>-1.4713084301568396E-3</v>
      </c>
      <c r="C731" s="4"/>
      <c r="D731" s="4"/>
      <c r="E731" s="4"/>
      <c r="F731" s="4"/>
      <c r="G731" s="4"/>
      <c r="H731" s="4"/>
      <c r="I731" s="4"/>
      <c r="J731" s="4"/>
      <c r="K731" s="4"/>
      <c r="L731" s="4"/>
      <c r="M731" s="4"/>
      <c r="N731" s="4"/>
      <c r="O731" s="4"/>
    </row>
    <row r="732" spans="2:15">
      <c r="B732" s="4">
        <f>'Equity+Bond_Historical'!Y733</f>
        <v>5.6137036423257874E-3</v>
      </c>
      <c r="C732" s="4"/>
      <c r="D732" s="4"/>
      <c r="E732" s="4"/>
      <c r="F732" s="4"/>
      <c r="G732" s="4"/>
      <c r="H732" s="4"/>
      <c r="I732" s="4"/>
      <c r="J732" s="4"/>
      <c r="K732" s="4"/>
      <c r="L732" s="4"/>
      <c r="M732" s="4"/>
      <c r="N732" s="4"/>
      <c r="O732" s="4"/>
    </row>
    <row r="733" spans="2:15">
      <c r="B733" s="4">
        <f>'Equity+Bond_Historical'!Y734</f>
        <v>-8.3897247871236383E-3</v>
      </c>
      <c r="C733" s="4"/>
      <c r="D733" s="4"/>
      <c r="E733" s="4"/>
      <c r="F733" s="4"/>
      <c r="G733" s="4"/>
      <c r="H733" s="4"/>
      <c r="I733" s="4"/>
      <c r="J733" s="4"/>
      <c r="K733" s="4"/>
      <c r="L733" s="4"/>
      <c r="M733" s="4"/>
      <c r="N733" s="4"/>
      <c r="O733" s="4"/>
    </row>
    <row r="734" spans="2:15">
      <c r="B734" s="4">
        <f>'Equity+Bond_Historical'!Y735</f>
        <v>1.4203534796691836E-2</v>
      </c>
      <c r="C734" s="4"/>
      <c r="D734" s="4"/>
      <c r="E734" s="4"/>
      <c r="F734" s="4"/>
      <c r="G734" s="4"/>
      <c r="H734" s="4"/>
      <c r="I734" s="4"/>
      <c r="J734" s="4"/>
      <c r="K734" s="4"/>
      <c r="L734" s="4"/>
      <c r="M734" s="4"/>
      <c r="N734" s="4"/>
      <c r="O734" s="4"/>
    </row>
    <row r="735" spans="2:15">
      <c r="B735" s="4">
        <f>'Equity+Bond_Historical'!Y736</f>
        <v>-1.9026856148432567E-2</v>
      </c>
      <c r="C735" s="4"/>
      <c r="D735" s="4"/>
      <c r="E735" s="4"/>
      <c r="F735" s="4"/>
      <c r="G735" s="4"/>
      <c r="H735" s="4"/>
      <c r="I735" s="4"/>
      <c r="J735" s="4"/>
      <c r="K735" s="4"/>
      <c r="L735" s="4"/>
      <c r="M735" s="4"/>
      <c r="N735" s="4"/>
      <c r="O735" s="4"/>
    </row>
    <row r="736" spans="2:15">
      <c r="B736" s="4">
        <f>'Equity+Bond_Historical'!Y737</f>
        <v>-1.8933442361549126E-2</v>
      </c>
      <c r="C736" s="4"/>
      <c r="D736" s="4"/>
      <c r="E736" s="4"/>
      <c r="F736" s="4"/>
      <c r="G736" s="4"/>
      <c r="H736" s="4"/>
      <c r="I736" s="4"/>
      <c r="J736" s="4"/>
      <c r="K736" s="4"/>
      <c r="L736" s="4"/>
      <c r="M736" s="4"/>
      <c r="N736" s="4"/>
      <c r="O736" s="4"/>
    </row>
    <row r="737" spans="2:15">
      <c r="B737" s="4">
        <f>'Equity+Bond_Historical'!Y738</f>
        <v>2.2438156751726335E-2</v>
      </c>
      <c r="C737" s="4"/>
      <c r="D737" s="4"/>
      <c r="E737" s="4"/>
      <c r="F737" s="4"/>
      <c r="G737" s="4"/>
      <c r="H737" s="4"/>
      <c r="I737" s="4"/>
      <c r="J737" s="4"/>
      <c r="K737" s="4"/>
      <c r="L737" s="4"/>
      <c r="M737" s="4"/>
      <c r="N737" s="4"/>
      <c r="O737" s="4"/>
    </row>
    <row r="738" spans="2:15">
      <c r="B738" s="4">
        <f>'Equity+Bond_Historical'!Y739</f>
        <v>-1.7589793600472518E-2</v>
      </c>
      <c r="C738" s="4"/>
      <c r="D738" s="4"/>
      <c r="E738" s="4"/>
      <c r="F738" s="4"/>
      <c r="G738" s="4"/>
      <c r="H738" s="4"/>
      <c r="I738" s="4"/>
      <c r="J738" s="4"/>
      <c r="K738" s="4"/>
      <c r="L738" s="4"/>
      <c r="M738" s="4"/>
      <c r="N738" s="4"/>
      <c r="O738" s="4"/>
    </row>
    <row r="739" spans="2:15">
      <c r="B739" s="4">
        <f>'Equity+Bond_Historical'!Y740</f>
        <v>-2.5874120463229584E-3</v>
      </c>
      <c r="C739" s="4"/>
      <c r="D739" s="4"/>
      <c r="E739" s="4"/>
      <c r="F739" s="4"/>
      <c r="G739" s="4"/>
      <c r="H739" s="4"/>
      <c r="I739" s="4"/>
      <c r="J739" s="4"/>
      <c r="K739" s="4"/>
      <c r="L739" s="4"/>
      <c r="M739" s="4"/>
      <c r="N739" s="4"/>
      <c r="O739" s="4"/>
    </row>
    <row r="740" spans="2:15">
      <c r="B740" s="4">
        <f>'Equity+Bond_Historical'!Y741</f>
        <v>1.5811600611660575E-2</v>
      </c>
      <c r="C740" s="4"/>
      <c r="D740" s="4"/>
      <c r="E740" s="4"/>
      <c r="F740" s="4"/>
      <c r="G740" s="4"/>
      <c r="H740" s="4"/>
      <c r="I740" s="4"/>
      <c r="J740" s="4"/>
      <c r="K740" s="4"/>
      <c r="L740" s="4"/>
      <c r="M740" s="4"/>
      <c r="N740" s="4"/>
      <c r="O740" s="4"/>
    </row>
    <row r="741" spans="2:15">
      <c r="B741" s="4">
        <f>'Equity+Bond_Historical'!Y742</f>
        <v>1.1838570376072649E-4</v>
      </c>
      <c r="C741" s="4"/>
      <c r="D741" s="4"/>
      <c r="E741" s="4"/>
      <c r="F741" s="4"/>
      <c r="G741" s="4"/>
      <c r="H741" s="4"/>
      <c r="I741" s="4"/>
      <c r="J741" s="4"/>
      <c r="K741" s="4"/>
      <c r="L741" s="4"/>
      <c r="M741" s="4"/>
      <c r="N741" s="4"/>
      <c r="O741" s="4"/>
    </row>
    <row r="742" spans="2:15">
      <c r="B742" s="4">
        <f>'Equity+Bond_Historical'!Y743</f>
        <v>-8.3275659308279049E-4</v>
      </c>
      <c r="C742" s="4"/>
      <c r="D742" s="4"/>
      <c r="E742" s="4"/>
      <c r="F742" s="4"/>
      <c r="G742" s="4"/>
      <c r="H742" s="4"/>
      <c r="I742" s="4"/>
      <c r="J742" s="4"/>
      <c r="K742" s="4"/>
      <c r="L742" s="4"/>
      <c r="M742" s="4"/>
      <c r="N742" s="4"/>
      <c r="O742" s="4"/>
    </row>
    <row r="743" spans="2:15">
      <c r="B743" s="4">
        <f>'Equity+Bond_Historical'!Y744</f>
        <v>1.8898981817126952E-2</v>
      </c>
      <c r="C743" s="4"/>
      <c r="D743" s="4"/>
      <c r="E743" s="4"/>
      <c r="F743" s="4"/>
      <c r="G743" s="4"/>
      <c r="H743" s="4"/>
      <c r="I743" s="4"/>
      <c r="J743" s="4"/>
      <c r="K743" s="4"/>
      <c r="L743" s="4"/>
      <c r="M743" s="4"/>
      <c r="N743" s="4"/>
      <c r="O743" s="4"/>
    </row>
    <row r="744" spans="2:15">
      <c r="B744" s="4">
        <f>'Equity+Bond_Historical'!Y745</f>
        <v>-4.4633397612580577E-3</v>
      </c>
      <c r="C744" s="4"/>
      <c r="D744" s="4"/>
      <c r="E744" s="4"/>
      <c r="F744" s="4"/>
      <c r="G744" s="4"/>
      <c r="H744" s="4"/>
      <c r="I744" s="4"/>
      <c r="J744" s="4"/>
      <c r="K744" s="4"/>
      <c r="L744" s="4"/>
      <c r="M744" s="4"/>
      <c r="N744" s="4"/>
      <c r="O744" s="4"/>
    </row>
    <row r="745" spans="2:15">
      <c r="B745" s="4">
        <f>'Equity+Bond_Historical'!Y746</f>
        <v>-7.2423682275425732E-3</v>
      </c>
      <c r="C745" s="4"/>
      <c r="D745" s="4"/>
      <c r="E745" s="4"/>
      <c r="F745" s="4"/>
      <c r="G745" s="4"/>
      <c r="H745" s="4"/>
      <c r="I745" s="4"/>
      <c r="J745" s="4"/>
      <c r="K745" s="4"/>
      <c r="L745" s="4"/>
      <c r="M745" s="4"/>
      <c r="N745" s="4"/>
      <c r="O745" s="4"/>
    </row>
    <row r="746" spans="2:15">
      <c r="B746" s="4">
        <f>'Equity+Bond_Historical'!Y747</f>
        <v>1.3246230729830052E-2</v>
      </c>
      <c r="C746" s="4"/>
      <c r="D746" s="4"/>
      <c r="E746" s="4"/>
      <c r="F746" s="4"/>
      <c r="G746" s="4"/>
      <c r="H746" s="4"/>
      <c r="I746" s="4"/>
      <c r="J746" s="4"/>
      <c r="K746" s="4"/>
      <c r="L746" s="4"/>
      <c r="M746" s="4"/>
      <c r="N746" s="4"/>
      <c r="O746" s="4"/>
    </row>
    <row r="747" spans="2:15">
      <c r="B747" s="4">
        <f>'Equity+Bond_Historical'!Y748</f>
        <v>-4.0584755297280034E-3</v>
      </c>
      <c r="C747" s="4"/>
      <c r="D747" s="4"/>
      <c r="E747" s="4"/>
      <c r="F747" s="4"/>
      <c r="G747" s="4"/>
      <c r="H747" s="4"/>
      <c r="I747" s="4"/>
      <c r="J747" s="4"/>
      <c r="K747" s="4"/>
      <c r="L747" s="4"/>
      <c r="M747" s="4"/>
      <c r="N747" s="4"/>
      <c r="O747" s="4"/>
    </row>
    <row r="748" spans="2:15">
      <c r="B748" s="4">
        <f>'Equity+Bond_Historical'!Y749</f>
        <v>1.5939359474587871E-5</v>
      </c>
      <c r="C748" s="4"/>
      <c r="D748" s="4"/>
      <c r="E748" s="4"/>
      <c r="F748" s="4"/>
      <c r="G748" s="4"/>
      <c r="H748" s="4"/>
      <c r="I748" s="4"/>
      <c r="J748" s="4"/>
      <c r="K748" s="4"/>
      <c r="L748" s="4"/>
      <c r="M748" s="4"/>
      <c r="N748" s="4"/>
      <c r="O748" s="4"/>
    </row>
    <row r="749" spans="2:15">
      <c r="B749" s="4">
        <f>'Equity+Bond_Historical'!Y750</f>
        <v>1.0542060030705925E-2</v>
      </c>
      <c r="C749" s="4"/>
      <c r="D749" s="4"/>
      <c r="E749" s="4"/>
      <c r="F749" s="4"/>
      <c r="G749" s="4"/>
      <c r="H749" s="4"/>
      <c r="I749" s="4"/>
      <c r="J749" s="4"/>
      <c r="K749" s="4"/>
      <c r="L749" s="4"/>
      <c r="M749" s="4"/>
      <c r="N749" s="4"/>
      <c r="O749" s="4"/>
    </row>
    <row r="750" spans="2:15">
      <c r="B750" s="4">
        <f>'Equity+Bond_Historical'!Y751</f>
        <v>6.0918101061134848E-3</v>
      </c>
      <c r="C750" s="4"/>
      <c r="D750" s="4"/>
      <c r="E750" s="4"/>
      <c r="F750" s="4"/>
      <c r="G750" s="4"/>
      <c r="H750" s="4"/>
      <c r="I750" s="4"/>
      <c r="J750" s="4"/>
      <c r="K750" s="4"/>
      <c r="L750" s="4"/>
      <c r="M750" s="4"/>
      <c r="N750" s="4"/>
      <c r="O750" s="4"/>
    </row>
    <row r="751" spans="2:15">
      <c r="B751" s="4">
        <f>'Equity+Bond_Historical'!Y752</f>
        <v>-1.7230722732860616E-2</v>
      </c>
      <c r="C751" s="4"/>
      <c r="D751" s="4"/>
      <c r="E751" s="4"/>
      <c r="F751" s="4"/>
      <c r="G751" s="4"/>
      <c r="H751" s="4"/>
      <c r="I751" s="4"/>
      <c r="J751" s="4"/>
      <c r="K751" s="4"/>
      <c r="L751" s="4"/>
      <c r="M751" s="4"/>
      <c r="N751" s="4"/>
      <c r="O751" s="4"/>
    </row>
    <row r="752" spans="2:15">
      <c r="B752" s="4">
        <f>'Equity+Bond_Historical'!Y753</f>
        <v>-4.5190572872043262E-3</v>
      </c>
      <c r="C752" s="4"/>
      <c r="D752" s="4"/>
      <c r="E752" s="4"/>
      <c r="F752" s="4"/>
      <c r="G752" s="4"/>
      <c r="H752" s="4"/>
      <c r="I752" s="4"/>
      <c r="J752" s="4"/>
      <c r="K752" s="4"/>
      <c r="L752" s="4"/>
      <c r="M752" s="4"/>
      <c r="N752" s="4"/>
      <c r="O752" s="4"/>
    </row>
    <row r="753" spans="2:15">
      <c r="B753" s="4">
        <f>'Equity+Bond_Historical'!Y754</f>
        <v>1.7712723262905607E-3</v>
      </c>
      <c r="C753" s="4"/>
      <c r="D753" s="4"/>
      <c r="E753" s="4"/>
      <c r="F753" s="4"/>
      <c r="G753" s="4"/>
      <c r="H753" s="4"/>
      <c r="I753" s="4"/>
      <c r="J753" s="4"/>
      <c r="K753" s="4"/>
      <c r="L753" s="4"/>
      <c r="M753" s="4"/>
      <c r="N753" s="4"/>
      <c r="O753" s="4"/>
    </row>
    <row r="754" spans="2:15">
      <c r="B754" s="4">
        <f>'Equity+Bond_Historical'!Y755</f>
        <v>1.52909429153572E-2</v>
      </c>
      <c r="C754" s="4"/>
      <c r="D754" s="4"/>
      <c r="E754" s="4"/>
      <c r="F754" s="4"/>
      <c r="G754" s="4"/>
      <c r="H754" s="4"/>
      <c r="I754" s="4"/>
      <c r="J754" s="4"/>
      <c r="K754" s="4"/>
      <c r="L754" s="4"/>
      <c r="M754" s="4"/>
      <c r="N754" s="4"/>
      <c r="O754" s="4"/>
    </row>
    <row r="755" spans="2:15">
      <c r="B755" s="4">
        <f>'Equity+Bond_Historical'!Y756</f>
        <v>2.0958998764730821E-3</v>
      </c>
      <c r="C755" s="4"/>
      <c r="D755" s="4"/>
      <c r="E755" s="4"/>
      <c r="F755" s="4"/>
      <c r="G755" s="4"/>
      <c r="H755" s="4"/>
      <c r="I755" s="4"/>
      <c r="J755" s="4"/>
      <c r="K755" s="4"/>
      <c r="L755" s="4"/>
      <c r="M755" s="4"/>
      <c r="N755" s="4"/>
      <c r="O755" s="4"/>
    </row>
    <row r="756" spans="2:15">
      <c r="B756" s="4">
        <f>'Equity+Bond_Historical'!Y757</f>
        <v>1.9923827307818335E-2</v>
      </c>
      <c r="C756" s="4"/>
      <c r="D756" s="4"/>
      <c r="E756" s="4"/>
      <c r="F756" s="4"/>
      <c r="G756" s="4"/>
      <c r="H756" s="4"/>
      <c r="I756" s="4"/>
      <c r="J756" s="4"/>
      <c r="K756" s="4"/>
      <c r="L756" s="4"/>
      <c r="M756" s="4"/>
      <c r="N756" s="4"/>
      <c r="O756" s="4"/>
    </row>
    <row r="757" spans="2:15">
      <c r="B757" s="4">
        <f>'Equity+Bond_Historical'!Y758</f>
        <v>7.1504799496670702E-3</v>
      </c>
      <c r="C757" s="4"/>
      <c r="D757" s="4"/>
      <c r="E757" s="4"/>
      <c r="F757" s="4"/>
      <c r="G757" s="4"/>
      <c r="H757" s="4"/>
      <c r="I757" s="4"/>
      <c r="J757" s="4"/>
      <c r="K757" s="4"/>
      <c r="L757" s="4"/>
      <c r="M757" s="4"/>
      <c r="N757" s="4"/>
      <c r="O757" s="4"/>
    </row>
    <row r="758" spans="2:15">
      <c r="B758" s="4">
        <f>'Equity+Bond_Historical'!Y759</f>
        <v>2.3226905244322256E-3</v>
      </c>
      <c r="C758" s="4"/>
      <c r="D758" s="4"/>
      <c r="E758" s="4"/>
      <c r="F758" s="4"/>
      <c r="G758" s="4"/>
      <c r="H758" s="4"/>
      <c r="I758" s="4"/>
      <c r="J758" s="4"/>
      <c r="K758" s="4"/>
      <c r="L758" s="4"/>
      <c r="M758" s="4"/>
      <c r="N758" s="4"/>
      <c r="O758" s="4"/>
    </row>
    <row r="759" spans="2:15">
      <c r="B759" s="4">
        <f>'Equity+Bond_Historical'!Y760</f>
        <v>4.6633130454129153E-3</v>
      </c>
      <c r="C759" s="4"/>
      <c r="D759" s="4"/>
      <c r="E759" s="4"/>
      <c r="F759" s="4"/>
      <c r="G759" s="4"/>
      <c r="H759" s="4"/>
      <c r="I759" s="4"/>
      <c r="J759" s="4"/>
      <c r="K759" s="4"/>
      <c r="L759" s="4"/>
      <c r="M759" s="4"/>
      <c r="N759" s="4"/>
      <c r="O759" s="4"/>
    </row>
    <row r="760" spans="2:15">
      <c r="B760" s="4">
        <f>'Equity+Bond_Historical'!Y761</f>
        <v>5.1670880054742966E-3</v>
      </c>
      <c r="C760" s="4"/>
      <c r="D760" s="4"/>
      <c r="E760" s="4"/>
      <c r="F760" s="4"/>
      <c r="G760" s="4"/>
      <c r="H760" s="4"/>
      <c r="I760" s="4"/>
      <c r="J760" s="4"/>
      <c r="K760" s="4"/>
      <c r="L760" s="4"/>
      <c r="M760" s="4"/>
      <c r="N760" s="4"/>
      <c r="O760" s="4"/>
    </row>
    <row r="761" spans="2:15">
      <c r="B761" s="4">
        <f>'Equity+Bond_Historical'!Y762</f>
        <v>-1.2237657714415227E-2</v>
      </c>
      <c r="C761" s="4"/>
      <c r="D761" s="4"/>
      <c r="E761" s="4"/>
      <c r="F761" s="4"/>
      <c r="G761" s="4"/>
      <c r="H761" s="4"/>
      <c r="I761" s="4"/>
      <c r="J761" s="4"/>
      <c r="K761" s="4"/>
      <c r="L761" s="4"/>
      <c r="M761" s="4"/>
      <c r="N761" s="4"/>
      <c r="O761" s="4"/>
    </row>
    <row r="762" spans="2:15">
      <c r="B762" s="4">
        <f>'Equity+Bond_Historical'!Y763</f>
        <v>-5.6844034038674501E-3</v>
      </c>
      <c r="C762" s="4"/>
      <c r="D762" s="4"/>
      <c r="E762" s="4"/>
      <c r="F762" s="4"/>
      <c r="G762" s="4"/>
      <c r="H762" s="4"/>
      <c r="I762" s="4"/>
      <c r="J762" s="4"/>
      <c r="K762" s="4"/>
      <c r="L762" s="4"/>
      <c r="M762" s="4"/>
      <c r="N762" s="4"/>
      <c r="O762" s="4"/>
    </row>
    <row r="763" spans="2:15">
      <c r="B763" s="4">
        <f>'Equity+Bond_Historical'!Y764</f>
        <v>-4.2018223360120302E-2</v>
      </c>
      <c r="C763" s="4"/>
      <c r="D763" s="4"/>
      <c r="E763" s="4"/>
      <c r="F763" s="4"/>
      <c r="G763" s="4"/>
      <c r="H763" s="4"/>
      <c r="I763" s="4"/>
      <c r="J763" s="4"/>
      <c r="K763" s="4"/>
      <c r="L763" s="4"/>
      <c r="M763" s="4"/>
      <c r="N763" s="4"/>
      <c r="O763" s="4"/>
    </row>
    <row r="764" spans="2:15">
      <c r="B764" s="4">
        <f>'Equity+Bond_Historical'!Y765</f>
        <v>5.1078183844570106E-3</v>
      </c>
      <c r="C764" s="4"/>
      <c r="D764" s="4"/>
      <c r="E764" s="4"/>
      <c r="F764" s="4"/>
      <c r="G764" s="4"/>
      <c r="H764" s="4"/>
      <c r="I764" s="4"/>
      <c r="J764" s="4"/>
      <c r="K764" s="4"/>
      <c r="L764" s="4"/>
      <c r="M764" s="4"/>
      <c r="N764" s="4"/>
      <c r="O764" s="4"/>
    </row>
    <row r="765" spans="2:15">
      <c r="B765" s="4">
        <f>'Equity+Bond_Historical'!Y766</f>
        <v>4.83219045483367E-3</v>
      </c>
      <c r="C765" s="4"/>
      <c r="D765" s="4"/>
      <c r="E765" s="4"/>
      <c r="F765" s="4"/>
      <c r="G765" s="4"/>
      <c r="H765" s="4"/>
      <c r="I765" s="4"/>
      <c r="J765" s="4"/>
      <c r="K765" s="4"/>
      <c r="L765" s="4"/>
      <c r="M765" s="4"/>
      <c r="N765" s="4"/>
      <c r="O765" s="4"/>
    </row>
    <row r="766" spans="2:15">
      <c r="B766" s="4">
        <f>'Equity+Bond_Historical'!Y767</f>
        <v>-1.4347062790328597E-2</v>
      </c>
      <c r="C766" s="4"/>
      <c r="D766" s="4"/>
      <c r="E766" s="4"/>
      <c r="F766" s="4"/>
      <c r="G766" s="4"/>
      <c r="H766" s="4"/>
      <c r="I766" s="4"/>
      <c r="J766" s="4"/>
      <c r="K766" s="4"/>
      <c r="L766" s="4"/>
      <c r="M766" s="4"/>
      <c r="N766" s="4"/>
      <c r="O766" s="4"/>
    </row>
    <row r="767" spans="2:15">
      <c r="B767" s="4">
        <f>'Equity+Bond_Historical'!Y768</f>
        <v>1.0877924056712574E-2</v>
      </c>
      <c r="C767" s="4"/>
      <c r="D767" s="4"/>
      <c r="E767" s="4"/>
      <c r="F767" s="4"/>
      <c r="G767" s="4"/>
      <c r="H767" s="4"/>
      <c r="I767" s="4"/>
      <c r="J767" s="4"/>
      <c r="K767" s="4"/>
      <c r="L767" s="4"/>
      <c r="M767" s="4"/>
      <c r="N767" s="4"/>
      <c r="O767" s="4"/>
    </row>
    <row r="768" spans="2:15">
      <c r="B768" s="4">
        <f>'Equity+Bond_Historical'!Y769</f>
        <v>8.9085673095771496E-3</v>
      </c>
      <c r="C768" s="4"/>
      <c r="D768" s="4"/>
      <c r="E768" s="4"/>
      <c r="F768" s="4"/>
      <c r="G768" s="4"/>
      <c r="H768" s="4"/>
      <c r="I768" s="4"/>
      <c r="J768" s="4"/>
      <c r="K768" s="4"/>
      <c r="L768" s="4"/>
      <c r="M768" s="4"/>
      <c r="N768" s="4"/>
      <c r="O768" s="4"/>
    </row>
    <row r="769" spans="2:15">
      <c r="B769" s="4">
        <f>'Equity+Bond_Historical'!Y770</f>
        <v>-1.4114418592325043E-2</v>
      </c>
      <c r="C769" s="4"/>
      <c r="D769" s="4"/>
      <c r="E769" s="4"/>
      <c r="F769" s="4"/>
      <c r="G769" s="4"/>
      <c r="H769" s="4"/>
      <c r="I769" s="4"/>
      <c r="J769" s="4"/>
      <c r="K769" s="4"/>
      <c r="L769" s="4"/>
      <c r="M769" s="4"/>
      <c r="N769" s="4"/>
      <c r="O769" s="4"/>
    </row>
    <row r="770" spans="2:15">
      <c r="B770" s="4">
        <f>'Equity+Bond_Historical'!Y771</f>
        <v>-2.0253860541549394E-2</v>
      </c>
      <c r="C770" s="4"/>
      <c r="D770" s="4"/>
      <c r="E770" s="4"/>
      <c r="F770" s="4"/>
      <c r="G770" s="4"/>
      <c r="H770" s="4"/>
      <c r="I770" s="4"/>
      <c r="J770" s="4"/>
      <c r="K770" s="4"/>
      <c r="L770" s="4"/>
      <c r="M770" s="4"/>
      <c r="N770" s="4"/>
      <c r="O770" s="4"/>
    </row>
    <row r="771" spans="2:15">
      <c r="B771" s="4">
        <f>'Equity+Bond_Historical'!Y772</f>
        <v>2.8436929977853572E-2</v>
      </c>
      <c r="C771" s="4"/>
      <c r="D771" s="4"/>
      <c r="E771" s="4"/>
      <c r="F771" s="4"/>
      <c r="G771" s="4"/>
      <c r="H771" s="4"/>
      <c r="I771" s="4"/>
      <c r="J771" s="4"/>
      <c r="K771" s="4"/>
      <c r="L771" s="4"/>
      <c r="M771" s="4"/>
      <c r="N771" s="4"/>
      <c r="O771" s="4"/>
    </row>
    <row r="772" spans="2:15">
      <c r="B772" s="4">
        <f>'Equity+Bond_Historical'!Y773</f>
        <v>-2.9977839824153352E-2</v>
      </c>
      <c r="C772" s="4"/>
      <c r="D772" s="4"/>
      <c r="E772" s="4"/>
      <c r="F772" s="4"/>
      <c r="G772" s="4"/>
      <c r="H772" s="4"/>
      <c r="I772" s="4"/>
      <c r="J772" s="4"/>
      <c r="K772" s="4"/>
      <c r="L772" s="4"/>
      <c r="M772" s="4"/>
      <c r="N772" s="4"/>
      <c r="O772" s="4"/>
    </row>
    <row r="773" spans="2:15">
      <c r="B773" s="4">
        <f>'Equity+Bond_Historical'!Y774</f>
        <v>-5.2331677456707582E-3</v>
      </c>
      <c r="C773" s="4"/>
      <c r="D773" s="4"/>
      <c r="E773" s="4"/>
      <c r="F773" s="4"/>
      <c r="G773" s="4"/>
      <c r="H773" s="4"/>
      <c r="I773" s="4"/>
      <c r="J773" s="4"/>
      <c r="K773" s="4"/>
      <c r="L773" s="4"/>
      <c r="M773" s="4"/>
      <c r="N773" s="4"/>
      <c r="O773" s="4"/>
    </row>
    <row r="774" spans="2:15">
      <c r="B774" s="4">
        <f>'Equity+Bond_Historical'!Y775</f>
        <v>-1.398203570115652E-2</v>
      </c>
      <c r="C774" s="4"/>
      <c r="D774" s="4"/>
      <c r="E774" s="4"/>
      <c r="F774" s="4"/>
      <c r="G774" s="4"/>
      <c r="H774" s="4"/>
      <c r="I774" s="4"/>
      <c r="J774" s="4"/>
      <c r="K774" s="4"/>
      <c r="L774" s="4"/>
      <c r="M774" s="4"/>
      <c r="N774" s="4"/>
      <c r="O774" s="4"/>
    </row>
    <row r="775" spans="2:15">
      <c r="B775" s="4">
        <f>'Equity+Bond_Historical'!Y776</f>
        <v>-1.7482071476208245E-2</v>
      </c>
      <c r="C775" s="4"/>
      <c r="D775" s="4"/>
      <c r="E775" s="4"/>
      <c r="F775" s="4"/>
      <c r="G775" s="4"/>
      <c r="H775" s="4"/>
      <c r="I775" s="4"/>
      <c r="J775" s="4"/>
      <c r="K775" s="4"/>
      <c r="L775" s="4"/>
      <c r="M775" s="4"/>
      <c r="N775" s="4"/>
      <c r="O775" s="4"/>
    </row>
    <row r="776" spans="2:15">
      <c r="B776" s="4">
        <f>'Equity+Bond_Historical'!Y777</f>
        <v>1.0557175098397195E-2</v>
      </c>
      <c r="C776" s="4"/>
      <c r="D776" s="4"/>
      <c r="E776" s="4"/>
      <c r="F776" s="4"/>
      <c r="G776" s="4"/>
      <c r="H776" s="4"/>
      <c r="I776" s="4"/>
      <c r="J776" s="4"/>
      <c r="K776" s="4"/>
      <c r="L776" s="4"/>
      <c r="M776" s="4"/>
      <c r="N776" s="4"/>
      <c r="O776" s="4"/>
    </row>
    <row r="777" spans="2:15">
      <c r="B777" s="4">
        <f>'Equity+Bond_Historical'!Y778</f>
        <v>-1.5472538056235267E-2</v>
      </c>
      <c r="C777" s="4"/>
      <c r="D777" s="4"/>
      <c r="E777" s="4"/>
      <c r="F777" s="4"/>
      <c r="G777" s="4"/>
      <c r="H777" s="4"/>
      <c r="I777" s="4"/>
      <c r="J777" s="4"/>
      <c r="K777" s="4"/>
      <c r="L777" s="4"/>
      <c r="M777" s="4"/>
      <c r="N777" s="4"/>
      <c r="O777" s="4"/>
    </row>
    <row r="778" spans="2:15">
      <c r="B778" s="4">
        <f>'Equity+Bond_Historical'!Y779</f>
        <v>-1.9571136430481809E-2</v>
      </c>
      <c r="C778" s="4"/>
      <c r="D778" s="4"/>
      <c r="E778" s="4"/>
      <c r="F778" s="4"/>
      <c r="G778" s="4"/>
      <c r="H778" s="4"/>
      <c r="I778" s="4"/>
      <c r="J778" s="4"/>
      <c r="K778" s="4"/>
      <c r="L778" s="4"/>
      <c r="M778" s="4"/>
      <c r="N778" s="4"/>
      <c r="O778" s="4"/>
    </row>
    <row r="779" spans="2:15">
      <c r="B779" s="4">
        <f>'Equity+Bond_Historical'!Y780</f>
        <v>2.3977045273598452E-2</v>
      </c>
      <c r="C779" s="4"/>
      <c r="D779" s="4"/>
      <c r="E779" s="4"/>
      <c r="F779" s="4"/>
      <c r="G779" s="4"/>
      <c r="H779" s="4"/>
      <c r="I779" s="4"/>
      <c r="J779" s="4"/>
      <c r="K779" s="4"/>
      <c r="L779" s="4"/>
      <c r="M779" s="4"/>
      <c r="N779" s="4"/>
      <c r="O779" s="4"/>
    </row>
    <row r="780" spans="2:15">
      <c r="B780" s="4">
        <f>'Equity+Bond_Historical'!Y781</f>
        <v>1.3106182181141963E-2</v>
      </c>
      <c r="C780" s="4"/>
      <c r="D780" s="4"/>
      <c r="E780" s="4"/>
      <c r="F780" s="4"/>
      <c r="G780" s="4"/>
      <c r="H780" s="4"/>
      <c r="I780" s="4"/>
      <c r="J780" s="4"/>
      <c r="K780" s="4"/>
      <c r="L780" s="4"/>
      <c r="M780" s="4"/>
      <c r="N780" s="4"/>
      <c r="O780" s="4"/>
    </row>
    <row r="781" spans="2:15">
      <c r="B781" s="4">
        <f>'Equity+Bond_Historical'!Y782</f>
        <v>2.2127054339837762E-2</v>
      </c>
      <c r="C781" s="4"/>
      <c r="D781" s="4"/>
      <c r="E781" s="4"/>
      <c r="F781" s="4"/>
      <c r="G781" s="4"/>
      <c r="H781" s="4"/>
      <c r="I781" s="4"/>
      <c r="J781" s="4"/>
      <c r="K781" s="4"/>
      <c r="L781" s="4"/>
      <c r="M781" s="4"/>
      <c r="N781" s="4"/>
      <c r="O781" s="4"/>
    </row>
    <row r="782" spans="2:15">
      <c r="B782" s="4">
        <f>'Equity+Bond_Historical'!Y783</f>
        <v>1.2610478079272579E-2</v>
      </c>
      <c r="C782" s="4"/>
      <c r="D782" s="4"/>
      <c r="E782" s="4"/>
      <c r="F782" s="4"/>
      <c r="G782" s="4"/>
      <c r="H782" s="4"/>
      <c r="I782" s="4"/>
      <c r="J782" s="4"/>
      <c r="K782" s="4"/>
      <c r="L782" s="4"/>
      <c r="M782" s="4"/>
      <c r="N782" s="4"/>
      <c r="O782" s="4"/>
    </row>
    <row r="783" spans="2:15">
      <c r="B783" s="4">
        <f>'Equity+Bond_Historical'!Y784</f>
        <v>-1.3191015655109129E-2</v>
      </c>
      <c r="C783" s="4"/>
      <c r="D783" s="4"/>
      <c r="E783" s="4"/>
      <c r="F783" s="4"/>
      <c r="G783" s="4"/>
      <c r="H783" s="4"/>
      <c r="I783" s="4"/>
      <c r="J783" s="4"/>
      <c r="K783" s="4"/>
      <c r="L783" s="4"/>
      <c r="M783" s="4"/>
      <c r="N783" s="4"/>
      <c r="O783" s="4"/>
    </row>
    <row r="784" spans="2:15">
      <c r="B784" s="4">
        <f>'Equity+Bond_Historical'!Y785</f>
        <v>-5.3078905617928215E-3</v>
      </c>
      <c r="C784" s="4"/>
      <c r="D784" s="4"/>
      <c r="E784" s="4"/>
      <c r="F784" s="4"/>
      <c r="G784" s="4"/>
      <c r="H784" s="4"/>
      <c r="I784" s="4"/>
      <c r="J784" s="4"/>
      <c r="K784" s="4"/>
      <c r="L784" s="4"/>
      <c r="M784" s="4"/>
      <c r="N784" s="4"/>
      <c r="O784" s="4"/>
    </row>
    <row r="785" spans="2:15">
      <c r="B785" s="4">
        <f>'Equity+Bond_Historical'!Y786</f>
        <v>-8.5886592944151349E-3</v>
      </c>
      <c r="C785" s="4"/>
      <c r="D785" s="4"/>
      <c r="E785" s="4"/>
      <c r="F785" s="4"/>
      <c r="G785" s="4"/>
      <c r="H785" s="4"/>
      <c r="I785" s="4"/>
      <c r="J785" s="4"/>
      <c r="K785" s="4"/>
      <c r="L785" s="4"/>
      <c r="M785" s="4"/>
      <c r="N785" s="4"/>
      <c r="O785" s="4"/>
    </row>
    <row r="786" spans="2:15">
      <c r="B786" s="4">
        <f>'Equity+Bond_Historical'!Y787</f>
        <v>4.461612326174889E-4</v>
      </c>
      <c r="C786" s="4"/>
      <c r="D786" s="4"/>
      <c r="E786" s="4"/>
      <c r="F786" s="4"/>
      <c r="G786" s="4"/>
      <c r="H786" s="4"/>
      <c r="I786" s="4"/>
      <c r="J786" s="4"/>
      <c r="K786" s="4"/>
      <c r="L786" s="4"/>
      <c r="M786" s="4"/>
      <c r="N786" s="4"/>
      <c r="O786" s="4"/>
    </row>
    <row r="787" spans="2:15">
      <c r="B787" s="4">
        <f>'Equity+Bond_Historical'!Y788</f>
        <v>1.1404813734502263E-2</v>
      </c>
      <c r="C787" s="4"/>
      <c r="D787" s="4"/>
      <c r="E787" s="4"/>
      <c r="F787" s="4"/>
      <c r="G787" s="4"/>
      <c r="H787" s="4"/>
      <c r="I787" s="4"/>
      <c r="J787" s="4"/>
      <c r="K787" s="4"/>
      <c r="L787" s="4"/>
      <c r="M787" s="4"/>
      <c r="N787" s="4"/>
      <c r="O787" s="4"/>
    </row>
    <row r="788" spans="2:15">
      <c r="B788" s="4">
        <f>'Equity+Bond_Historical'!Y789</f>
        <v>-1.9473696534508884E-2</v>
      </c>
      <c r="C788" s="4"/>
      <c r="D788" s="4"/>
      <c r="E788" s="4"/>
      <c r="F788" s="4"/>
      <c r="G788" s="4"/>
      <c r="H788" s="4"/>
      <c r="I788" s="4"/>
      <c r="J788" s="4"/>
      <c r="K788" s="4"/>
      <c r="L788" s="4"/>
      <c r="M788" s="4"/>
      <c r="N788" s="4"/>
      <c r="O788" s="4"/>
    </row>
    <row r="789" spans="2:15">
      <c r="B789" s="4">
        <f>'Equity+Bond_Historical'!Y790</f>
        <v>-2.1437948072951629E-2</v>
      </c>
      <c r="C789" s="4"/>
      <c r="D789" s="4"/>
      <c r="E789" s="4"/>
      <c r="F789" s="4"/>
      <c r="G789" s="4"/>
      <c r="H789" s="4"/>
      <c r="I789" s="4"/>
      <c r="J789" s="4"/>
      <c r="K789" s="4"/>
      <c r="L789" s="4"/>
      <c r="M789" s="4"/>
      <c r="N789" s="4"/>
      <c r="O789" s="4"/>
    </row>
    <row r="790" spans="2:15">
      <c r="B790" s="4">
        <f>'Equity+Bond_Historical'!Y791</f>
        <v>1.6497041016236454E-4</v>
      </c>
      <c r="C790" s="4"/>
      <c r="D790" s="4"/>
      <c r="E790" s="4"/>
      <c r="F790" s="4"/>
      <c r="G790" s="4"/>
      <c r="H790" s="4"/>
      <c r="I790" s="4"/>
      <c r="J790" s="4"/>
      <c r="K790" s="4"/>
      <c r="L790" s="4"/>
      <c r="M790" s="4"/>
      <c r="N790" s="4"/>
      <c r="O790" s="4"/>
    </row>
    <row r="791" spans="2:15">
      <c r="B791" s="4">
        <f>'Equity+Bond_Historical'!Y792</f>
        <v>3.9223474259020086E-3</v>
      </c>
      <c r="C791" s="4"/>
      <c r="D791" s="4"/>
      <c r="E791" s="4"/>
      <c r="F791" s="4"/>
      <c r="G791" s="4"/>
      <c r="H791" s="4"/>
      <c r="I791" s="4"/>
      <c r="J791" s="4"/>
      <c r="K791" s="4"/>
      <c r="L791" s="4"/>
      <c r="M791" s="4"/>
      <c r="N791" s="4"/>
      <c r="O791" s="4"/>
    </row>
    <row r="792" spans="2:15">
      <c r="B792" s="4">
        <f>'Equity+Bond_Historical'!Y793</f>
        <v>3.5022600926590897E-3</v>
      </c>
      <c r="C792" s="4"/>
      <c r="D792" s="4"/>
      <c r="E792" s="4"/>
      <c r="F792" s="4"/>
      <c r="G792" s="4"/>
      <c r="H792" s="4"/>
      <c r="I792" s="4"/>
      <c r="J792" s="4"/>
      <c r="K792" s="4"/>
      <c r="L792" s="4"/>
      <c r="M792" s="4"/>
      <c r="N792" s="4"/>
      <c r="O792" s="4"/>
    </row>
    <row r="793" spans="2:15">
      <c r="B793" s="4">
        <f>'Equity+Bond_Historical'!Y794</f>
        <v>-1.3383905252894535E-2</v>
      </c>
      <c r="C793" s="4"/>
      <c r="D793" s="4"/>
      <c r="E793" s="4"/>
      <c r="F793" s="4"/>
      <c r="G793" s="4"/>
      <c r="H793" s="4"/>
      <c r="I793" s="4"/>
      <c r="J793" s="4"/>
      <c r="K793" s="4"/>
      <c r="L793" s="4"/>
      <c r="M793" s="4"/>
      <c r="N793" s="4"/>
      <c r="O793" s="4"/>
    </row>
    <row r="794" spans="2:15">
      <c r="B794" s="4">
        <f>'Equity+Bond_Historical'!Y795</f>
        <v>8.5913198039537693E-4</v>
      </c>
      <c r="C794" s="4"/>
      <c r="D794" s="4"/>
      <c r="E794" s="4"/>
      <c r="F794" s="4"/>
      <c r="G794" s="4"/>
      <c r="H794" s="4"/>
      <c r="I794" s="4"/>
      <c r="J794" s="4"/>
      <c r="K794" s="4"/>
      <c r="L794" s="4"/>
      <c r="M794" s="4"/>
      <c r="N794" s="4"/>
      <c r="O794" s="4"/>
    </row>
    <row r="795" spans="2:15">
      <c r="B795" s="4">
        <f>'Equity+Bond_Historical'!Y796</f>
        <v>1.6464520534385761E-2</v>
      </c>
      <c r="C795" s="4"/>
      <c r="D795" s="4"/>
      <c r="E795" s="4"/>
      <c r="F795" s="4"/>
      <c r="G795" s="4"/>
      <c r="H795" s="4"/>
      <c r="I795" s="4"/>
      <c r="J795" s="4"/>
      <c r="K795" s="4"/>
      <c r="L795" s="4"/>
      <c r="M795" s="4"/>
      <c r="N795" s="4"/>
      <c r="O795" s="4"/>
    </row>
    <row r="796" spans="2:15">
      <c r="B796" s="4">
        <f>'Equity+Bond_Historical'!Y797</f>
        <v>-4.2552227065708499E-3</v>
      </c>
      <c r="C796" s="4"/>
      <c r="D796" s="4"/>
      <c r="E796" s="4"/>
      <c r="F796" s="4"/>
      <c r="G796" s="4"/>
      <c r="H796" s="4"/>
      <c r="I796" s="4"/>
      <c r="J796" s="4"/>
      <c r="K796" s="4"/>
      <c r="L796" s="4"/>
      <c r="M796" s="4"/>
      <c r="N796" s="4"/>
      <c r="O796" s="4"/>
    </row>
    <row r="797" spans="2:15">
      <c r="B797" s="4">
        <f>'Equity+Bond_Historical'!Y798</f>
        <v>1.0243996238726422E-2</v>
      </c>
      <c r="C797" s="4"/>
      <c r="D797" s="4"/>
      <c r="E797" s="4"/>
      <c r="F797" s="4"/>
      <c r="G797" s="4"/>
      <c r="H797" s="4"/>
      <c r="I797" s="4"/>
      <c r="J797" s="4"/>
      <c r="K797" s="4"/>
      <c r="L797" s="4"/>
      <c r="M797" s="4"/>
      <c r="N797" s="4"/>
      <c r="O797" s="4"/>
    </row>
    <row r="798" spans="2:15">
      <c r="B798" s="4">
        <f>'Equity+Bond_Historical'!Y799</f>
        <v>1.6324770335896993E-2</v>
      </c>
      <c r="C798" s="4"/>
      <c r="D798" s="4"/>
      <c r="E798" s="4"/>
      <c r="F798" s="4"/>
      <c r="G798" s="4"/>
      <c r="H798" s="4"/>
      <c r="I798" s="4"/>
      <c r="J798" s="4"/>
      <c r="K798" s="4"/>
      <c r="L798" s="4"/>
      <c r="M798" s="4"/>
      <c r="N798" s="4"/>
      <c r="O798" s="4"/>
    </row>
    <row r="799" spans="2:15">
      <c r="B799" s="4">
        <f>'Equity+Bond_Historical'!Y800</f>
        <v>-3.8526367762188991E-2</v>
      </c>
      <c r="C799" s="4"/>
      <c r="D799" s="4"/>
      <c r="E799" s="4"/>
      <c r="F799" s="4"/>
      <c r="G799" s="4"/>
      <c r="H799" s="4"/>
      <c r="I799" s="4"/>
      <c r="J799" s="4"/>
      <c r="K799" s="4"/>
      <c r="L799" s="4"/>
      <c r="M799" s="4"/>
      <c r="N799" s="4"/>
      <c r="O799" s="4"/>
    </row>
    <row r="800" spans="2:15">
      <c r="B800" s="4">
        <f>'Equity+Bond_Historical'!Y801</f>
        <v>1.5036163359966413E-3</v>
      </c>
      <c r="C800" s="4"/>
      <c r="D800" s="4"/>
      <c r="E800" s="4"/>
      <c r="F800" s="4"/>
      <c r="G800" s="4"/>
      <c r="H800" s="4"/>
      <c r="I800" s="4"/>
      <c r="J800" s="4"/>
      <c r="K800" s="4"/>
      <c r="L800" s="4"/>
      <c r="M800" s="4"/>
      <c r="N800" s="4"/>
      <c r="O800" s="4"/>
    </row>
    <row r="801" spans="2:15">
      <c r="B801" s="4">
        <f>'Equity+Bond_Historical'!Y802</f>
        <v>-4.0273356465026092E-3</v>
      </c>
      <c r="C801" s="4"/>
      <c r="D801" s="4"/>
      <c r="E801" s="4"/>
      <c r="F801" s="4"/>
      <c r="G801" s="4"/>
      <c r="H801" s="4"/>
      <c r="I801" s="4"/>
      <c r="J801" s="4"/>
      <c r="K801" s="4"/>
      <c r="L801" s="4"/>
      <c r="M801" s="4"/>
      <c r="N801" s="4"/>
      <c r="O801" s="4"/>
    </row>
    <row r="802" spans="2:15">
      <c r="B802" s="4">
        <f>'Equity+Bond_Historical'!Y803</f>
        <v>7.5558574033306328E-3</v>
      </c>
      <c r="C802" s="4"/>
      <c r="D802" s="4"/>
      <c r="E802" s="4"/>
      <c r="F802" s="4"/>
      <c r="G802" s="4"/>
      <c r="H802" s="4"/>
      <c r="I802" s="4"/>
      <c r="J802" s="4"/>
      <c r="K802" s="4"/>
      <c r="L802" s="4"/>
      <c r="M802" s="4"/>
      <c r="N802" s="4"/>
      <c r="O802" s="4"/>
    </row>
    <row r="803" spans="2:15">
      <c r="B803" s="4">
        <f>'Equity+Bond_Historical'!Y804</f>
        <v>-4.3564977420119944E-4</v>
      </c>
      <c r="C803" s="4"/>
      <c r="D803" s="4"/>
      <c r="E803" s="4"/>
      <c r="F803" s="4"/>
      <c r="G803" s="4"/>
      <c r="H803" s="4"/>
      <c r="I803" s="4"/>
      <c r="J803" s="4"/>
      <c r="K803" s="4"/>
      <c r="L803" s="4"/>
      <c r="M803" s="4"/>
      <c r="N803" s="4"/>
      <c r="O803" s="4"/>
    </row>
    <row r="804" spans="2:15">
      <c r="B804" s="4">
        <f>'Equity+Bond_Historical'!Y805</f>
        <v>-1.1109305525802089E-2</v>
      </c>
      <c r="C804" s="4"/>
      <c r="D804" s="4"/>
      <c r="E804" s="4"/>
      <c r="F804" s="4"/>
      <c r="G804" s="4"/>
      <c r="H804" s="4"/>
      <c r="I804" s="4"/>
      <c r="J804" s="4"/>
      <c r="K804" s="4"/>
      <c r="L804" s="4"/>
      <c r="M804" s="4"/>
      <c r="N804" s="4"/>
      <c r="O804" s="4"/>
    </row>
    <row r="805" spans="2:15">
      <c r="B805" s="4">
        <f>'Equity+Bond_Historical'!Y806</f>
        <v>-6.1773659281959756E-3</v>
      </c>
      <c r="C805" s="4"/>
      <c r="D805" s="4"/>
      <c r="E805" s="4"/>
      <c r="F805" s="4"/>
      <c r="G805" s="4"/>
      <c r="H805" s="4"/>
      <c r="I805" s="4"/>
      <c r="J805" s="4"/>
      <c r="K805" s="4"/>
      <c r="L805" s="4"/>
      <c r="M805" s="4"/>
      <c r="N805" s="4"/>
      <c r="O805" s="4"/>
    </row>
    <row r="806" spans="2:15">
      <c r="B806" s="4">
        <f>'Equity+Bond_Historical'!Y807</f>
        <v>1.2398006722611534E-2</v>
      </c>
      <c r="C806" s="4"/>
      <c r="D806" s="4"/>
      <c r="E806" s="4"/>
      <c r="F806" s="4"/>
      <c r="G806" s="4"/>
      <c r="H806" s="4"/>
      <c r="I806" s="4"/>
      <c r="J806" s="4"/>
      <c r="K806" s="4"/>
      <c r="L806" s="4"/>
      <c r="M806" s="4"/>
      <c r="N806" s="4"/>
      <c r="O806" s="4"/>
    </row>
    <row r="807" spans="2:15">
      <c r="B807" s="4">
        <f>'Equity+Bond_Historical'!Y808</f>
        <v>-5.7591001143816774E-3</v>
      </c>
      <c r="C807" s="4"/>
      <c r="D807" s="4"/>
      <c r="E807" s="4"/>
      <c r="F807" s="4"/>
      <c r="G807" s="4"/>
      <c r="H807" s="4"/>
      <c r="I807" s="4"/>
      <c r="J807" s="4"/>
      <c r="K807" s="4"/>
      <c r="L807" s="4"/>
      <c r="M807" s="4"/>
      <c r="N807" s="4"/>
      <c r="O807" s="4"/>
    </row>
    <row r="808" spans="2:15">
      <c r="B808" s="4">
        <f>'Equity+Bond_Historical'!Y809</f>
        <v>-1.055325614893657E-2</v>
      </c>
      <c r="C808" s="4"/>
      <c r="D808" s="4"/>
      <c r="E808" s="4"/>
      <c r="F808" s="4"/>
      <c r="G808" s="4"/>
      <c r="H808" s="4"/>
      <c r="I808" s="4"/>
      <c r="J808" s="4"/>
      <c r="K808" s="4"/>
      <c r="L808" s="4"/>
      <c r="M808" s="4"/>
      <c r="N808" s="4"/>
      <c r="O808" s="4"/>
    </row>
    <row r="809" spans="2:15">
      <c r="B809" s="4">
        <f>'Equity+Bond_Historical'!Y810</f>
        <v>-2.232191710764498E-2</v>
      </c>
      <c r="C809" s="4"/>
      <c r="D809" s="4"/>
      <c r="E809" s="4"/>
      <c r="F809" s="4"/>
      <c r="G809" s="4"/>
      <c r="H809" s="4"/>
      <c r="I809" s="4"/>
      <c r="J809" s="4"/>
      <c r="K809" s="4"/>
      <c r="L809" s="4"/>
      <c r="M809" s="4"/>
      <c r="N809" s="4"/>
      <c r="O809" s="4"/>
    </row>
    <row r="810" spans="2:15">
      <c r="B810" s="4">
        <f>'Equity+Bond_Historical'!Y811</f>
        <v>4.2997097169914639E-4</v>
      </c>
      <c r="C810" s="4"/>
      <c r="D810" s="4"/>
      <c r="E810" s="4"/>
      <c r="F810" s="4"/>
      <c r="G810" s="4"/>
      <c r="H810" s="4"/>
      <c r="I810" s="4"/>
      <c r="J810" s="4"/>
      <c r="K810" s="4"/>
      <c r="L810" s="4"/>
      <c r="M810" s="4"/>
      <c r="N810" s="4"/>
      <c r="O810" s="4"/>
    </row>
    <row r="811" spans="2:15">
      <c r="B811" s="4">
        <f>'Equity+Bond_Historical'!Y812</f>
        <v>2.7658184128285038E-2</v>
      </c>
      <c r="C811" s="4"/>
      <c r="D811" s="4"/>
      <c r="E811" s="4"/>
      <c r="F811" s="4"/>
      <c r="G811" s="4"/>
      <c r="H811" s="4"/>
      <c r="I811" s="4"/>
      <c r="J811" s="4"/>
      <c r="K811" s="4"/>
      <c r="L811" s="4"/>
      <c r="M811" s="4"/>
      <c r="N811" s="4"/>
      <c r="O811" s="4"/>
    </row>
    <row r="812" spans="2:15">
      <c r="B812" s="4">
        <f>'Equity+Bond_Historical'!Y813</f>
        <v>9.1468062427793421E-3</v>
      </c>
      <c r="C812" s="4"/>
      <c r="D812" s="4"/>
      <c r="E812" s="4"/>
      <c r="F812" s="4"/>
      <c r="G812" s="4"/>
      <c r="H812" s="4"/>
      <c r="I812" s="4"/>
      <c r="J812" s="4"/>
      <c r="K812" s="4"/>
      <c r="L812" s="4"/>
      <c r="M812" s="4"/>
      <c r="N812" s="4"/>
      <c r="O812" s="4"/>
    </row>
    <row r="813" spans="2:15">
      <c r="B813" s="4">
        <f>'Equity+Bond_Historical'!Y814</f>
        <v>-7.5338112785024412E-3</v>
      </c>
      <c r="C813" s="4"/>
      <c r="D813" s="4"/>
      <c r="E813" s="4"/>
      <c r="F813" s="4"/>
      <c r="G813" s="4"/>
      <c r="H813" s="4"/>
      <c r="I813" s="4"/>
      <c r="J813" s="4"/>
      <c r="K813" s="4"/>
      <c r="L813" s="4"/>
      <c r="M813" s="4"/>
      <c r="N813" s="4"/>
      <c r="O813" s="4"/>
    </row>
    <row r="814" spans="2:15">
      <c r="B814" s="4">
        <f>'Equity+Bond_Historical'!Y815</f>
        <v>-5.1280816648764001E-3</v>
      </c>
      <c r="C814" s="4"/>
      <c r="D814" s="4"/>
      <c r="E814" s="4"/>
      <c r="F814" s="4"/>
      <c r="G814" s="4"/>
      <c r="H814" s="4"/>
      <c r="I814" s="4"/>
      <c r="J814" s="4"/>
      <c r="K814" s="4"/>
      <c r="L814" s="4"/>
      <c r="M814" s="4"/>
      <c r="N814" s="4"/>
      <c r="O814" s="4"/>
    </row>
    <row r="815" spans="2:15">
      <c r="B815" s="4">
        <f>'Equity+Bond_Historical'!Y816</f>
        <v>-8.4942551822574444E-3</v>
      </c>
      <c r="C815" s="4"/>
      <c r="D815" s="4"/>
      <c r="E815" s="4"/>
      <c r="F815" s="4"/>
      <c r="G815" s="4"/>
      <c r="H815" s="4"/>
      <c r="I815" s="4"/>
      <c r="J815" s="4"/>
      <c r="K815" s="4"/>
      <c r="L815" s="4"/>
      <c r="M815" s="4"/>
      <c r="N815" s="4"/>
      <c r="O815" s="4"/>
    </row>
    <row r="816" spans="2:15">
      <c r="B816" s="4">
        <f>'Equity+Bond_Historical'!Y817</f>
        <v>-1.7079761360568955E-2</v>
      </c>
      <c r="C816" s="4"/>
      <c r="D816" s="4"/>
      <c r="E816" s="4"/>
      <c r="F816" s="4"/>
      <c r="G816" s="4"/>
      <c r="H816" s="4"/>
      <c r="I816" s="4"/>
      <c r="J816" s="4"/>
      <c r="K816" s="4"/>
      <c r="L816" s="4"/>
      <c r="M816" s="4"/>
      <c r="N816" s="4"/>
      <c r="O816" s="4"/>
    </row>
    <row r="817" spans="2:15">
      <c r="B817" s="4">
        <f>'Equity+Bond_Historical'!Y818</f>
        <v>6.5057228940831758E-3</v>
      </c>
      <c r="C817" s="4"/>
      <c r="D817" s="4"/>
      <c r="E817" s="4"/>
      <c r="F817" s="4"/>
      <c r="G817" s="4"/>
      <c r="H817" s="4"/>
      <c r="I817" s="4"/>
      <c r="J817" s="4"/>
      <c r="K817" s="4"/>
      <c r="L817" s="4"/>
      <c r="M817" s="4"/>
      <c r="N817" s="4"/>
      <c r="O817" s="4"/>
    </row>
    <row r="818" spans="2:15">
      <c r="B818" s="4">
        <f>'Equity+Bond_Historical'!Y819</f>
        <v>1.2106483574077842E-2</v>
      </c>
      <c r="C818" s="4"/>
      <c r="D818" s="4"/>
      <c r="E818" s="4"/>
      <c r="F818" s="4"/>
      <c r="G818" s="4"/>
      <c r="H818" s="4"/>
      <c r="I818" s="4"/>
      <c r="J818" s="4"/>
      <c r="K818" s="4"/>
      <c r="L818" s="4"/>
      <c r="M818" s="4"/>
      <c r="N818" s="4"/>
      <c r="O818" s="4"/>
    </row>
    <row r="819" spans="2:15">
      <c r="B819" s="4">
        <f>'Equity+Bond_Historical'!Y820</f>
        <v>-3.0820878822635737E-4</v>
      </c>
      <c r="C819" s="4"/>
      <c r="D819" s="4"/>
      <c r="E819" s="4"/>
      <c r="F819" s="4"/>
      <c r="G819" s="4"/>
      <c r="H819" s="4"/>
      <c r="I819" s="4"/>
      <c r="J819" s="4"/>
      <c r="K819" s="4"/>
      <c r="L819" s="4"/>
      <c r="M819" s="4"/>
      <c r="N819" s="4"/>
      <c r="O819" s="4"/>
    </row>
    <row r="820" spans="2:15">
      <c r="B820" s="4">
        <f>'Equity+Bond_Historical'!Y821</f>
        <v>3.480400388903316E-2</v>
      </c>
      <c r="C820" s="4"/>
      <c r="D820" s="4"/>
      <c r="E820" s="4"/>
      <c r="F820" s="4"/>
      <c r="G820" s="4"/>
      <c r="H820" s="4"/>
      <c r="I820" s="4"/>
      <c r="J820" s="4"/>
      <c r="K820" s="4"/>
      <c r="L820" s="4"/>
      <c r="M820" s="4"/>
      <c r="N820" s="4"/>
      <c r="O820" s="4"/>
    </row>
    <row r="821" spans="2:15">
      <c r="B821" s="4">
        <f>'Equity+Bond_Historical'!Y822</f>
        <v>-7.5104674560788664E-3</v>
      </c>
      <c r="C821" s="4"/>
      <c r="D821" s="4"/>
      <c r="E821" s="4"/>
      <c r="F821" s="4"/>
      <c r="G821" s="4"/>
      <c r="H821" s="4"/>
      <c r="I821" s="4"/>
      <c r="J821" s="4"/>
      <c r="K821" s="4"/>
      <c r="L821" s="4"/>
      <c r="M821" s="4"/>
      <c r="N821" s="4"/>
      <c r="O821" s="4"/>
    </row>
    <row r="822" spans="2:15">
      <c r="B822" s="4">
        <f>'Equity+Bond_Historical'!Y823</f>
        <v>-2.2198105035696553E-2</v>
      </c>
      <c r="C822" s="4"/>
      <c r="D822" s="4"/>
      <c r="E822" s="4"/>
      <c r="F822" s="4"/>
      <c r="G822" s="4"/>
      <c r="H822" s="4"/>
      <c r="I822" s="4"/>
      <c r="J822" s="4"/>
      <c r="K822" s="4"/>
      <c r="L822" s="4"/>
      <c r="M822" s="4"/>
      <c r="N822" s="4"/>
      <c r="O822" s="4"/>
    </row>
    <row r="823" spans="2:15">
      <c r="B823" s="4">
        <f>'Equity+Bond_Historical'!Y824</f>
        <v>8.4875017045580037E-3</v>
      </c>
      <c r="C823" s="4"/>
      <c r="D823" s="4"/>
      <c r="E823" s="4"/>
      <c r="F823" s="4"/>
      <c r="G823" s="4"/>
      <c r="H823" s="4"/>
      <c r="I823" s="4"/>
      <c r="J823" s="4"/>
      <c r="K823" s="4"/>
      <c r="L823" s="4"/>
      <c r="M823" s="4"/>
      <c r="N823" s="4"/>
      <c r="O823" s="4"/>
    </row>
    <row r="824" spans="2:15">
      <c r="B824" s="4">
        <f>'Equity+Bond_Historical'!Y825</f>
        <v>3.9810493725803524E-3</v>
      </c>
      <c r="C824" s="4"/>
      <c r="D824" s="4"/>
      <c r="E824" s="4"/>
      <c r="F824" s="4"/>
      <c r="G824" s="4"/>
      <c r="H824" s="4"/>
      <c r="I824" s="4"/>
      <c r="J824" s="4"/>
      <c r="K824" s="4"/>
      <c r="L824" s="4"/>
      <c r="M824" s="4"/>
      <c r="N824" s="4"/>
      <c r="O824" s="4"/>
    </row>
    <row r="825" spans="2:15">
      <c r="B825" s="4">
        <f>'Equity+Bond_Historical'!Y826</f>
        <v>-2.1885775760099647E-3</v>
      </c>
      <c r="C825" s="4"/>
      <c r="D825" s="4"/>
      <c r="E825" s="4"/>
      <c r="F825" s="4"/>
      <c r="G825" s="4"/>
      <c r="H825" s="4"/>
      <c r="I825" s="4"/>
      <c r="J825" s="4"/>
      <c r="K825" s="4"/>
      <c r="L825" s="4"/>
      <c r="M825" s="4"/>
      <c r="N825" s="4"/>
      <c r="O825" s="4"/>
    </row>
    <row r="826" spans="2:15">
      <c r="B826" s="4">
        <f>'Equity+Bond_Historical'!Y827</f>
        <v>-3.5296037641715096E-3</v>
      </c>
      <c r="C826" s="4"/>
      <c r="D826" s="4"/>
      <c r="E826" s="4"/>
      <c r="F826" s="4"/>
      <c r="G826" s="4"/>
      <c r="H826" s="4"/>
      <c r="I826" s="4"/>
      <c r="J826" s="4"/>
      <c r="K826" s="4"/>
      <c r="L826" s="4"/>
      <c r="M826" s="4"/>
      <c r="N826" s="4"/>
      <c r="O826" s="4"/>
    </row>
    <row r="827" spans="2:15">
      <c r="B827" s="4">
        <f>'Equity+Bond_Historical'!Y828</f>
        <v>-4.71684408955763E-3</v>
      </c>
      <c r="C827" s="4"/>
      <c r="D827" s="4"/>
      <c r="E827" s="4"/>
      <c r="F827" s="4"/>
      <c r="G827" s="4"/>
      <c r="H827" s="4"/>
      <c r="I827" s="4"/>
      <c r="J827" s="4"/>
      <c r="K827" s="4"/>
      <c r="L827" s="4"/>
      <c r="M827" s="4"/>
      <c r="N827" s="4"/>
      <c r="O827" s="4"/>
    </row>
    <row r="828" spans="2:15">
      <c r="B828" s="4">
        <f>'Equity+Bond_Historical'!Y829</f>
        <v>-4.308228470530983E-3</v>
      </c>
      <c r="C828" s="4"/>
      <c r="D828" s="4"/>
      <c r="E828" s="4"/>
      <c r="F828" s="4"/>
      <c r="G828" s="4"/>
      <c r="H828" s="4"/>
      <c r="I828" s="4"/>
      <c r="J828" s="4"/>
      <c r="K828" s="4"/>
      <c r="L828" s="4"/>
      <c r="M828" s="4"/>
      <c r="N828" s="4"/>
      <c r="O828" s="4"/>
    </row>
    <row r="829" spans="2:15">
      <c r="B829" s="4">
        <f>'Equity+Bond_Historical'!Y830</f>
        <v>-1.6176176280028848E-2</v>
      </c>
      <c r="C829" s="4"/>
      <c r="D829" s="4"/>
      <c r="E829" s="4"/>
      <c r="F829" s="4"/>
      <c r="G829" s="4"/>
      <c r="H829" s="4"/>
      <c r="I829" s="4"/>
      <c r="J829" s="4"/>
      <c r="K829" s="4"/>
      <c r="L829" s="4"/>
      <c r="M829" s="4"/>
      <c r="N829" s="4"/>
      <c r="O829" s="4"/>
    </row>
    <row r="830" spans="2:15">
      <c r="B830" s="4">
        <f>'Equity+Bond_Historical'!Y831</f>
        <v>-2.9903897404796155E-3</v>
      </c>
      <c r="C830" s="4"/>
      <c r="D830" s="4"/>
      <c r="E830" s="4"/>
      <c r="F830" s="4"/>
      <c r="G830" s="4"/>
      <c r="H830" s="4"/>
      <c r="I830" s="4"/>
      <c r="J830" s="4"/>
      <c r="K830" s="4"/>
      <c r="L830" s="4"/>
      <c r="M830" s="4"/>
      <c r="N830" s="4"/>
      <c r="O830" s="4"/>
    </row>
    <row r="831" spans="2:15">
      <c r="B831" s="4">
        <f>'Equity+Bond_Historical'!Y832</f>
        <v>-1.1475893506797952E-2</v>
      </c>
      <c r="C831" s="4"/>
      <c r="D831" s="4"/>
      <c r="E831" s="4"/>
      <c r="F831" s="4"/>
      <c r="G831" s="4"/>
      <c r="H831" s="4"/>
      <c r="I831" s="4"/>
      <c r="J831" s="4"/>
      <c r="K831" s="4"/>
      <c r="L831" s="4"/>
      <c r="M831" s="4"/>
      <c r="N831" s="4"/>
      <c r="O831" s="4"/>
    </row>
    <row r="832" spans="2:15">
      <c r="B832" s="4">
        <f>'Equity+Bond_Historical'!Y833</f>
        <v>-1.5408361973945645E-2</v>
      </c>
      <c r="C832" s="4"/>
      <c r="D832" s="4"/>
      <c r="E832" s="4"/>
      <c r="F832" s="4"/>
      <c r="G832" s="4"/>
      <c r="H832" s="4"/>
      <c r="I832" s="4"/>
      <c r="J832" s="4"/>
      <c r="K832" s="4"/>
      <c r="L832" s="4"/>
      <c r="M832" s="4"/>
      <c r="N832" s="4"/>
      <c r="O832" s="4"/>
    </row>
    <row r="833" spans="2:15">
      <c r="B833" s="4">
        <f>'Equity+Bond_Historical'!Y834</f>
        <v>2.7606170327003367E-3</v>
      </c>
      <c r="C833" s="4"/>
      <c r="D833" s="4"/>
      <c r="E833" s="4"/>
      <c r="F833" s="4"/>
      <c r="G833" s="4"/>
      <c r="H833" s="4"/>
      <c r="I833" s="4"/>
      <c r="J833" s="4"/>
      <c r="K833" s="4"/>
      <c r="L833" s="4"/>
      <c r="M833" s="4"/>
      <c r="N833" s="4"/>
      <c r="O833" s="4"/>
    </row>
    <row r="834" spans="2:15">
      <c r="B834" s="4">
        <f>'Equity+Bond_Historical'!Y835</f>
        <v>9.9081419387041653E-3</v>
      </c>
      <c r="C834" s="4"/>
      <c r="D834" s="4"/>
      <c r="E834" s="4"/>
      <c r="F834" s="4"/>
      <c r="G834" s="4"/>
      <c r="H834" s="4"/>
      <c r="I834" s="4"/>
      <c r="J834" s="4"/>
      <c r="K834" s="4"/>
      <c r="L834" s="4"/>
      <c r="M834" s="4"/>
      <c r="N834" s="4"/>
      <c r="O834" s="4"/>
    </row>
    <row r="835" spans="2:15">
      <c r="B835" s="4">
        <f>'Equity+Bond_Historical'!Y836</f>
        <v>2.6115306289547752E-2</v>
      </c>
      <c r="C835" s="4"/>
      <c r="D835" s="4"/>
      <c r="E835" s="4"/>
      <c r="F835" s="4"/>
      <c r="G835" s="4"/>
      <c r="H835" s="4"/>
      <c r="I835" s="4"/>
      <c r="J835" s="4"/>
      <c r="K835" s="4"/>
      <c r="L835" s="4"/>
      <c r="M835" s="4"/>
      <c r="N835" s="4"/>
      <c r="O835" s="4"/>
    </row>
    <row r="836" spans="2:15">
      <c r="B836" s="4">
        <f>'Equity+Bond_Historical'!Y837</f>
        <v>-5.7121252267713116E-4</v>
      </c>
      <c r="C836" s="4"/>
      <c r="D836" s="4"/>
      <c r="E836" s="4"/>
      <c r="F836" s="4"/>
      <c r="G836" s="4"/>
      <c r="H836" s="4"/>
      <c r="I836" s="4"/>
      <c r="J836" s="4"/>
      <c r="K836" s="4"/>
      <c r="L836" s="4"/>
      <c r="M836" s="4"/>
      <c r="N836" s="4"/>
      <c r="O836" s="4"/>
    </row>
    <row r="837" spans="2:15">
      <c r="B837" s="4">
        <f>'Equity+Bond_Historical'!Y838</f>
        <v>-1.2638992993266367E-2</v>
      </c>
      <c r="C837" s="4"/>
      <c r="D837" s="4"/>
      <c r="E837" s="4"/>
      <c r="F837" s="4"/>
      <c r="G837" s="4"/>
      <c r="H837" s="4"/>
      <c r="I837" s="4"/>
      <c r="J837" s="4"/>
      <c r="K837" s="4"/>
      <c r="L837" s="4"/>
      <c r="M837" s="4"/>
      <c r="N837" s="4"/>
      <c r="O837" s="4"/>
    </row>
    <row r="838" spans="2:15">
      <c r="B838" s="4">
        <f>'Equity+Bond_Historical'!Y839</f>
        <v>7.4921724324084581E-3</v>
      </c>
      <c r="C838" s="4"/>
      <c r="D838" s="4"/>
      <c r="E838" s="4"/>
      <c r="F838" s="4"/>
      <c r="G838" s="4"/>
      <c r="H838" s="4"/>
      <c r="I838" s="4"/>
      <c r="J838" s="4"/>
      <c r="K838" s="4"/>
      <c r="L838" s="4"/>
      <c r="M838" s="4"/>
      <c r="N838" s="4"/>
      <c r="O838" s="4"/>
    </row>
    <row r="839" spans="2:15">
      <c r="B839" s="4">
        <f>'Equity+Bond_Historical'!Y840</f>
        <v>-1.6534392633113501E-2</v>
      </c>
      <c r="C839" s="4"/>
      <c r="D839" s="4"/>
      <c r="E839" s="4"/>
      <c r="F839" s="4"/>
      <c r="G839" s="4"/>
      <c r="H839" s="4"/>
      <c r="I839" s="4"/>
      <c r="J839" s="4"/>
      <c r="K839" s="4"/>
      <c r="L839" s="4"/>
      <c r="M839" s="4"/>
      <c r="N839" s="4"/>
      <c r="O839" s="4"/>
    </row>
    <row r="840" spans="2:15">
      <c r="B840" s="4">
        <f>'Equity+Bond_Historical'!Y841</f>
        <v>-6.3294217033328117E-4</v>
      </c>
      <c r="C840" s="4"/>
      <c r="D840" s="4"/>
      <c r="E840" s="4"/>
      <c r="F840" s="4"/>
      <c r="G840" s="4"/>
      <c r="H840" s="4"/>
      <c r="I840" s="4"/>
      <c r="J840" s="4"/>
      <c r="K840" s="4"/>
      <c r="L840" s="4"/>
      <c r="M840" s="4"/>
      <c r="N840" s="4"/>
      <c r="O840" s="4"/>
    </row>
    <row r="841" spans="2:15">
      <c r="B841" s="4">
        <f>'Equity+Bond_Historical'!Y842</f>
        <v>9.2082494478733824E-3</v>
      </c>
      <c r="C841" s="4"/>
      <c r="D841" s="4"/>
      <c r="E841" s="4"/>
      <c r="F841" s="4"/>
      <c r="G841" s="4"/>
      <c r="H841" s="4"/>
      <c r="I841" s="4"/>
      <c r="J841" s="4"/>
      <c r="K841" s="4"/>
      <c r="L841" s="4"/>
      <c r="M841" s="4"/>
      <c r="N841" s="4"/>
      <c r="O841" s="4"/>
    </row>
    <row r="842" spans="2:15">
      <c r="B842" s="4">
        <f>'Equity+Bond_Historical'!Y843</f>
        <v>-4.0473654722425846E-2</v>
      </c>
      <c r="C842" s="4"/>
      <c r="D842" s="4"/>
      <c r="E842" s="4"/>
      <c r="F842" s="4"/>
      <c r="G842" s="4"/>
      <c r="H842" s="4"/>
      <c r="I842" s="4"/>
      <c r="J842" s="4"/>
      <c r="K842" s="4"/>
      <c r="L842" s="4"/>
      <c r="M842" s="4"/>
      <c r="N842" s="4"/>
      <c r="O842" s="4"/>
    </row>
    <row r="843" spans="2:15">
      <c r="B843" s="4">
        <f>'Equity+Bond_Historical'!Y844</f>
        <v>-6.6216408951979902E-3</v>
      </c>
      <c r="C843" s="4"/>
      <c r="D843" s="4"/>
      <c r="E843" s="4"/>
      <c r="F843" s="4"/>
      <c r="G843" s="4"/>
      <c r="H843" s="4"/>
      <c r="I843" s="4"/>
      <c r="J843" s="4"/>
      <c r="K843" s="4"/>
      <c r="L843" s="4"/>
      <c r="M843" s="4"/>
      <c r="N843" s="4"/>
      <c r="O843" s="4"/>
    </row>
    <row r="844" spans="2:15">
      <c r="B844" s="4">
        <f>'Equity+Bond_Historical'!Y845</f>
        <v>1.2745859739680707E-2</v>
      </c>
      <c r="C844" s="4"/>
      <c r="D844" s="4"/>
      <c r="E844" s="4"/>
      <c r="F844" s="4"/>
      <c r="G844" s="4"/>
      <c r="H844" s="4"/>
      <c r="I844" s="4"/>
      <c r="J844" s="4"/>
      <c r="K844" s="4"/>
      <c r="L844" s="4"/>
      <c r="M844" s="4"/>
      <c r="N844" s="4"/>
      <c r="O844" s="4"/>
    </row>
    <row r="845" spans="2:15">
      <c r="B845" s="4">
        <f>'Equity+Bond_Historical'!Y846</f>
        <v>3.3611313067375727E-2</v>
      </c>
      <c r="C845" s="4"/>
      <c r="D845" s="4"/>
      <c r="E845" s="4"/>
      <c r="F845" s="4"/>
      <c r="G845" s="4"/>
      <c r="H845" s="4"/>
      <c r="I845" s="4"/>
      <c r="J845" s="4"/>
      <c r="K845" s="4"/>
      <c r="L845" s="4"/>
      <c r="M845" s="4"/>
      <c r="N845" s="4"/>
      <c r="O845" s="4"/>
    </row>
    <row r="846" spans="2:15">
      <c r="B846" s="4">
        <f>'Equity+Bond_Historical'!Y847</f>
        <v>-1.6134994810592617E-2</v>
      </c>
      <c r="C846" s="4"/>
      <c r="D846" s="4"/>
      <c r="E846" s="4"/>
      <c r="F846" s="4"/>
      <c r="G846" s="4"/>
      <c r="H846" s="4"/>
      <c r="I846" s="4"/>
      <c r="J846" s="4"/>
      <c r="K846" s="4"/>
      <c r="L846" s="4"/>
      <c r="M846" s="4"/>
      <c r="N846" s="4"/>
      <c r="O846" s="4"/>
    </row>
    <row r="847" spans="2:15">
      <c r="B847" s="4">
        <f>'Equity+Bond_Historical'!Y848</f>
        <v>1.0535376543484179E-2</v>
      </c>
      <c r="C847" s="4"/>
      <c r="D847" s="4"/>
      <c r="E847" s="4"/>
      <c r="F847" s="4"/>
      <c r="G847" s="4"/>
      <c r="H847" s="4"/>
      <c r="I847" s="4"/>
      <c r="J847" s="4"/>
      <c r="K847" s="4"/>
      <c r="L847" s="4"/>
      <c r="M847" s="4"/>
      <c r="N847" s="4"/>
      <c r="O847" s="4"/>
    </row>
    <row r="848" spans="2:15">
      <c r="B848" s="4">
        <f>'Equity+Bond_Historical'!Y849</f>
        <v>-4.4463719408741817E-2</v>
      </c>
      <c r="C848" s="4"/>
      <c r="D848" s="4"/>
      <c r="E848" s="4"/>
      <c r="F848" s="4"/>
      <c r="G848" s="4"/>
      <c r="H848" s="4"/>
      <c r="I848" s="4"/>
      <c r="J848" s="4"/>
      <c r="K848" s="4"/>
      <c r="L848" s="4"/>
      <c r="M848" s="4"/>
      <c r="N848" s="4"/>
      <c r="O848" s="4"/>
    </row>
    <row r="849" spans="2:15">
      <c r="B849" s="4">
        <f>'Equity+Bond_Historical'!Y850</f>
        <v>-2.7344433265145924E-2</v>
      </c>
      <c r="C849" s="4"/>
      <c r="D849" s="4"/>
      <c r="E849" s="4"/>
      <c r="F849" s="4"/>
      <c r="G849" s="4"/>
      <c r="H849" s="4"/>
      <c r="I849" s="4"/>
      <c r="J849" s="4"/>
      <c r="K849" s="4"/>
      <c r="L849" s="4"/>
      <c r="M849" s="4"/>
      <c r="N849" s="4"/>
      <c r="O849" s="4"/>
    </row>
    <row r="850" spans="2:15">
      <c r="B850" s="4">
        <f>'Equity+Bond_Historical'!Y851</f>
        <v>9.7639122837067729E-3</v>
      </c>
      <c r="C850" s="4"/>
      <c r="D850" s="4"/>
      <c r="E850" s="4"/>
      <c r="F850" s="4"/>
      <c r="G850" s="4"/>
      <c r="H850" s="4"/>
      <c r="I850" s="4"/>
      <c r="J850" s="4"/>
      <c r="K850" s="4"/>
      <c r="L850" s="4"/>
      <c r="M850" s="4"/>
      <c r="N850" s="4"/>
      <c r="O850" s="4"/>
    </row>
    <row r="851" spans="2:15">
      <c r="B851" s="4">
        <f>'Equity+Bond_Historical'!Y852</f>
        <v>-8.3769387747917789E-4</v>
      </c>
      <c r="C851" s="4"/>
      <c r="D851" s="4"/>
      <c r="E851" s="4"/>
      <c r="F851" s="4"/>
      <c r="G851" s="4"/>
      <c r="H851" s="4"/>
      <c r="I851" s="4"/>
      <c r="J851" s="4"/>
      <c r="K851" s="4"/>
      <c r="L851" s="4"/>
      <c r="M851" s="4"/>
      <c r="N851" s="4"/>
      <c r="O851" s="4"/>
    </row>
    <row r="852" spans="2:15">
      <c r="B852" s="4">
        <f>'Equity+Bond_Historical'!Y853</f>
        <v>1.7752115382242899E-2</v>
      </c>
      <c r="C852" s="4"/>
      <c r="D852" s="4"/>
      <c r="E852" s="4"/>
      <c r="F852" s="4"/>
      <c r="G852" s="4"/>
      <c r="H852" s="4"/>
      <c r="I852" s="4"/>
      <c r="J852" s="4"/>
      <c r="K852" s="4"/>
      <c r="L852" s="4"/>
      <c r="M852" s="4"/>
      <c r="N852" s="4"/>
      <c r="O852" s="4"/>
    </row>
    <row r="853" spans="2:15">
      <c r="B853" s="4">
        <f>'Equity+Bond_Historical'!Y854</f>
        <v>-6.2259782745114466E-3</v>
      </c>
      <c r="C853" s="4"/>
      <c r="D853" s="4"/>
      <c r="E853" s="4"/>
      <c r="F853" s="4"/>
      <c r="G853" s="4"/>
      <c r="H853" s="4"/>
      <c r="I853" s="4"/>
      <c r="J853" s="4"/>
      <c r="K853" s="4"/>
      <c r="L853" s="4"/>
      <c r="M853" s="4"/>
      <c r="N853" s="4"/>
      <c r="O853" s="4"/>
    </row>
    <row r="854" spans="2:15">
      <c r="B854" s="4">
        <f>'Equity+Bond_Historical'!Y855</f>
        <v>1.4513304735610438E-2</v>
      </c>
      <c r="C854" s="4"/>
      <c r="D854" s="4"/>
      <c r="E854" s="4"/>
      <c r="F854" s="4"/>
      <c r="G854" s="4"/>
      <c r="H854" s="4"/>
      <c r="I854" s="4"/>
      <c r="J854" s="4"/>
      <c r="K854" s="4"/>
      <c r="L854" s="4"/>
      <c r="M854" s="4"/>
      <c r="N854" s="4"/>
      <c r="O854" s="4"/>
    </row>
    <row r="855" spans="2:15">
      <c r="B855" s="4">
        <f>'Equity+Bond_Historical'!Y856</f>
        <v>3.4275258254937166E-3</v>
      </c>
      <c r="C855" s="4"/>
      <c r="D855" s="4"/>
      <c r="E855" s="4"/>
      <c r="F855" s="4"/>
      <c r="G855" s="4"/>
      <c r="H855" s="4"/>
      <c r="I855" s="4"/>
      <c r="J855" s="4"/>
      <c r="K855" s="4"/>
      <c r="L855" s="4"/>
      <c r="M855" s="4"/>
      <c r="N855" s="4"/>
      <c r="O855" s="4"/>
    </row>
    <row r="856" spans="2:15">
      <c r="B856" s="4">
        <f>'Equity+Bond_Historical'!Y857</f>
        <v>1.5213773011945417E-2</v>
      </c>
      <c r="C856" s="4"/>
      <c r="D856" s="4"/>
      <c r="E856" s="4"/>
      <c r="F856" s="4"/>
      <c r="G856" s="4"/>
      <c r="H856" s="4"/>
      <c r="I856" s="4"/>
      <c r="J856" s="4"/>
      <c r="K856" s="4"/>
      <c r="L856" s="4"/>
      <c r="M856" s="4"/>
      <c r="N856" s="4"/>
      <c r="O856" s="4"/>
    </row>
    <row r="857" spans="2:15">
      <c r="B857" s="4">
        <f>'Equity+Bond_Historical'!Y858</f>
        <v>8.3670947451700659E-2</v>
      </c>
      <c r="C857" s="4"/>
      <c r="D857" s="4"/>
      <c r="E857" s="4"/>
      <c r="F857" s="4"/>
      <c r="G857" s="4"/>
      <c r="H857" s="4"/>
      <c r="I857" s="4"/>
      <c r="J857" s="4"/>
      <c r="K857" s="4"/>
      <c r="L857" s="4"/>
      <c r="M857" s="4"/>
      <c r="N857" s="4"/>
      <c r="O857" s="4"/>
    </row>
    <row r="858" spans="2:15">
      <c r="B858" s="4">
        <f>'Equity+Bond_Historical'!Y859</f>
        <v>4.4934217644475392E-3</v>
      </c>
      <c r="C858" s="4"/>
      <c r="D858" s="4"/>
      <c r="E858" s="4"/>
      <c r="F858" s="4"/>
      <c r="G858" s="4"/>
      <c r="H858" s="4"/>
      <c r="I858" s="4"/>
      <c r="J858" s="4"/>
      <c r="K858" s="4"/>
      <c r="L858" s="4"/>
      <c r="M858" s="4"/>
      <c r="N858" s="4"/>
      <c r="O858" s="4"/>
    </row>
    <row r="859" spans="2:15">
      <c r="B859" s="4">
        <f>'Equity+Bond_Historical'!Y860</f>
        <v>1.6266779874565623E-2</v>
      </c>
      <c r="C859" s="4"/>
      <c r="D859" s="4"/>
      <c r="E859" s="4"/>
      <c r="F859" s="4"/>
      <c r="G859" s="4"/>
      <c r="H859" s="4"/>
      <c r="I859" s="4"/>
      <c r="J859" s="4"/>
      <c r="K859" s="4"/>
      <c r="L859" s="4"/>
      <c r="M859" s="4"/>
      <c r="N859" s="4"/>
      <c r="O859" s="4"/>
    </row>
    <row r="860" spans="2:15">
      <c r="B860" s="4">
        <f>'Equity+Bond_Historical'!Y861</f>
        <v>1.4903639428685932E-2</v>
      </c>
      <c r="C860" s="4"/>
      <c r="D860" s="4"/>
      <c r="E860" s="4"/>
      <c r="F860" s="4"/>
      <c r="G860" s="4"/>
      <c r="H860" s="4"/>
      <c r="I860" s="4"/>
      <c r="J860" s="4"/>
      <c r="K860" s="4"/>
      <c r="L860" s="4"/>
      <c r="M860" s="4"/>
      <c r="N860" s="4"/>
      <c r="O860" s="4"/>
    </row>
    <row r="861" spans="2:15">
      <c r="B861" s="4">
        <f>'Equity+Bond_Historical'!Y862</f>
        <v>7.1425095511550485E-4</v>
      </c>
      <c r="C861" s="4"/>
      <c r="D861" s="4"/>
      <c r="E861" s="4"/>
      <c r="F861" s="4"/>
      <c r="G861" s="4"/>
      <c r="H861" s="4"/>
      <c r="I861" s="4"/>
      <c r="J861" s="4"/>
      <c r="K861" s="4"/>
      <c r="L861" s="4"/>
      <c r="M861" s="4"/>
      <c r="N861" s="4"/>
      <c r="O861" s="4"/>
    </row>
    <row r="862" spans="2:15">
      <c r="B862" s="4">
        <f>'Equity+Bond_Historical'!Y863</f>
        <v>9.2536859344682833E-3</v>
      </c>
      <c r="C862" s="4"/>
      <c r="D862" s="4"/>
      <c r="E862" s="4"/>
      <c r="F862" s="4"/>
      <c r="G862" s="4"/>
      <c r="H862" s="4"/>
      <c r="I862" s="4"/>
      <c r="J862" s="4"/>
      <c r="K862" s="4"/>
      <c r="L862" s="4"/>
      <c r="M862" s="4"/>
      <c r="N862" s="4"/>
      <c r="O862" s="4"/>
    </row>
    <row r="863" spans="2:15">
      <c r="B863" s="4">
        <f>'Equity+Bond_Historical'!Y864</f>
        <v>-4.2089146270053474E-2</v>
      </c>
      <c r="C863" s="4"/>
      <c r="D863" s="4"/>
      <c r="E863" s="4"/>
      <c r="F863" s="4"/>
      <c r="G863" s="4"/>
      <c r="H863" s="4"/>
      <c r="I863" s="4"/>
      <c r="J863" s="4"/>
      <c r="K863" s="4"/>
      <c r="L863" s="4"/>
      <c r="M863" s="4"/>
      <c r="N863" s="4"/>
      <c r="O863" s="4"/>
    </row>
    <row r="864" spans="2:15">
      <c r="B864" s="4">
        <f>'Equity+Bond_Historical'!Y865</f>
        <v>9.9627775772562193E-3</v>
      </c>
      <c r="C864" s="4"/>
      <c r="D864" s="4"/>
      <c r="E864" s="4"/>
      <c r="F864" s="4"/>
      <c r="G864" s="4"/>
      <c r="H864" s="4"/>
      <c r="I864" s="4"/>
      <c r="J864" s="4"/>
      <c r="K864" s="4"/>
      <c r="L864" s="4"/>
      <c r="M864" s="4"/>
      <c r="N864" s="4"/>
      <c r="O864" s="4"/>
    </row>
    <row r="865" spans="2:15">
      <c r="B865" s="4">
        <f>'Equity+Bond_Historical'!Y866</f>
        <v>1.7635050000972541E-2</v>
      </c>
      <c r="C865" s="4"/>
      <c r="D865" s="4"/>
      <c r="E865" s="4"/>
      <c r="F865" s="4"/>
      <c r="G865" s="4"/>
      <c r="H865" s="4"/>
      <c r="I865" s="4"/>
      <c r="J865" s="4"/>
      <c r="K865" s="4"/>
      <c r="L865" s="4"/>
      <c r="M865" s="4"/>
      <c r="N865" s="4"/>
      <c r="O865" s="4"/>
    </row>
    <row r="866" spans="2:15">
      <c r="B866" s="4">
        <f>'Equity+Bond_Historical'!Y867</f>
        <v>-2.5851172580955897E-3</v>
      </c>
      <c r="C866" s="4"/>
      <c r="D866" s="4"/>
      <c r="E866" s="4"/>
      <c r="F866" s="4"/>
      <c r="G866" s="4"/>
      <c r="H866" s="4"/>
      <c r="I866" s="4"/>
      <c r="J866" s="4"/>
      <c r="K866" s="4"/>
      <c r="L866" s="4"/>
      <c r="M866" s="4"/>
      <c r="N866" s="4"/>
      <c r="O866" s="4"/>
    </row>
    <row r="867" spans="2:15">
      <c r="B867" s="4">
        <f>'Equity+Bond_Historical'!Y868</f>
        <v>-1.5183635588979635E-3</v>
      </c>
      <c r="C867" s="4"/>
      <c r="D867" s="4"/>
      <c r="E867" s="4"/>
      <c r="F867" s="4"/>
      <c r="G867" s="4"/>
      <c r="H867" s="4"/>
      <c r="I867" s="4"/>
      <c r="J867" s="4"/>
      <c r="K867" s="4"/>
      <c r="L867" s="4"/>
      <c r="M867" s="4"/>
      <c r="N867" s="4"/>
      <c r="O867" s="4"/>
    </row>
    <row r="868" spans="2:15">
      <c r="B868" s="4">
        <f>'Equity+Bond_Historical'!Y869</f>
        <v>5.8942843308500362E-3</v>
      </c>
      <c r="C868" s="4"/>
      <c r="D868" s="4"/>
      <c r="E868" s="4"/>
      <c r="F868" s="4"/>
      <c r="G868" s="4"/>
      <c r="H868" s="4"/>
      <c r="I868" s="4"/>
      <c r="J868" s="4"/>
      <c r="K868" s="4"/>
      <c r="L868" s="4"/>
      <c r="M868" s="4"/>
      <c r="N868" s="4"/>
      <c r="O868" s="4"/>
    </row>
    <row r="869" spans="2:15">
      <c r="B869" s="4">
        <f>'Equity+Bond_Historical'!Y870</f>
        <v>1.3511223862218688E-2</v>
      </c>
      <c r="C869" s="4"/>
      <c r="D869" s="4"/>
      <c r="E869" s="4"/>
      <c r="F869" s="4"/>
      <c r="G869" s="4"/>
      <c r="H869" s="4"/>
      <c r="I869" s="4"/>
      <c r="J869" s="4"/>
      <c r="K869" s="4"/>
      <c r="L869" s="4"/>
      <c r="M869" s="4"/>
      <c r="N869" s="4"/>
      <c r="O869" s="4"/>
    </row>
    <row r="870" spans="2:15">
      <c r="B870" s="4">
        <f>'Equity+Bond_Historical'!Y871</f>
        <v>-8.8906686340496574E-3</v>
      </c>
      <c r="C870" s="4"/>
      <c r="D870" s="4"/>
      <c r="E870" s="4"/>
      <c r="F870" s="4"/>
      <c r="G870" s="4"/>
      <c r="H870" s="4"/>
      <c r="I870" s="4"/>
      <c r="J870" s="4"/>
      <c r="K870" s="4"/>
      <c r="L870" s="4"/>
      <c r="M870" s="4"/>
      <c r="N870" s="4"/>
      <c r="O870" s="4"/>
    </row>
    <row r="871" spans="2:15">
      <c r="B871" s="4">
        <f>'Equity+Bond_Historical'!Y872</f>
        <v>-3.9946973453626446E-2</v>
      </c>
      <c r="C871" s="4"/>
      <c r="D871" s="4"/>
      <c r="E871" s="4"/>
      <c r="F871" s="4"/>
      <c r="G871" s="4"/>
      <c r="H871" s="4"/>
      <c r="I871" s="4"/>
      <c r="J871" s="4"/>
      <c r="K871" s="4"/>
      <c r="L871" s="4"/>
      <c r="M871" s="4"/>
      <c r="N871" s="4"/>
      <c r="O871" s="4"/>
    </row>
    <row r="872" spans="2:15">
      <c r="B872" s="4">
        <f>'Equity+Bond_Historical'!Y873</f>
        <v>-4.4134089982977485E-2</v>
      </c>
      <c r="C872" s="4"/>
      <c r="D872" s="4"/>
      <c r="E872" s="4"/>
      <c r="F872" s="4"/>
      <c r="G872" s="4"/>
      <c r="H872" s="4"/>
      <c r="I872" s="4"/>
      <c r="J872" s="4"/>
      <c r="K872" s="4"/>
      <c r="L872" s="4"/>
      <c r="M872" s="4"/>
      <c r="N872" s="4"/>
      <c r="O872" s="4"/>
    </row>
    <row r="873" spans="2:15">
      <c r="B873" s="4">
        <f>'Equity+Bond_Historical'!Y874</f>
        <v>-1.6656719747570405E-2</v>
      </c>
      <c r="C873" s="4"/>
      <c r="D873" s="4"/>
      <c r="E873" s="4"/>
      <c r="F873" s="4"/>
      <c r="G873" s="4"/>
      <c r="H873" s="4"/>
      <c r="I873" s="4"/>
      <c r="J873" s="4"/>
      <c r="K873" s="4"/>
      <c r="L873" s="4"/>
      <c r="M873" s="4"/>
      <c r="N873" s="4"/>
      <c r="O873" s="4"/>
    </row>
    <row r="874" spans="2:15">
      <c r="B874" s="4">
        <f>'Equity+Bond_Historical'!Y875</f>
        <v>1.0616904594008849E-2</v>
      </c>
      <c r="C874" s="4"/>
      <c r="D874" s="4"/>
      <c r="E874" s="4"/>
      <c r="F874" s="4"/>
      <c r="G874" s="4"/>
      <c r="H874" s="4"/>
      <c r="I874" s="4"/>
      <c r="J874" s="4"/>
      <c r="K874" s="4"/>
      <c r="L874" s="4"/>
      <c r="M874" s="4"/>
      <c r="N874" s="4"/>
      <c r="O874" s="4"/>
    </row>
    <row r="875" spans="2:15">
      <c r="B875" s="4">
        <f>'Equity+Bond_Historical'!Y876</f>
        <v>-2.91726830614201E-2</v>
      </c>
      <c r="C875" s="4"/>
      <c r="D875" s="4"/>
      <c r="E875" s="4"/>
      <c r="F875" s="4"/>
      <c r="G875" s="4"/>
      <c r="H875" s="4"/>
      <c r="I875" s="4"/>
      <c r="J875" s="4"/>
      <c r="K875" s="4"/>
      <c r="L875" s="4"/>
      <c r="M875" s="4"/>
      <c r="N875" s="4"/>
      <c r="O875" s="4"/>
    </row>
    <row r="876" spans="2:15">
      <c r="B876" s="4">
        <f>'Equity+Bond_Historical'!Y877</f>
        <v>-2.0663947008132868E-2</v>
      </c>
      <c r="C876" s="4"/>
      <c r="D876" s="4"/>
      <c r="E876" s="4"/>
      <c r="F876" s="4"/>
      <c r="G876" s="4"/>
      <c r="H876" s="4"/>
      <c r="I876" s="4"/>
      <c r="J876" s="4"/>
      <c r="K876" s="4"/>
      <c r="L876" s="4"/>
      <c r="M876" s="4"/>
      <c r="N876" s="4"/>
      <c r="O876" s="4"/>
    </row>
    <row r="877" spans="2:15">
      <c r="B877" s="4">
        <f>'Equity+Bond_Historical'!Y878</f>
        <v>3.2543762999289808E-2</v>
      </c>
      <c r="C877" s="4"/>
      <c r="D877" s="4"/>
      <c r="E877" s="4"/>
      <c r="F877" s="4"/>
      <c r="G877" s="4"/>
      <c r="H877" s="4"/>
      <c r="I877" s="4"/>
      <c r="J877" s="4"/>
      <c r="K877" s="4"/>
      <c r="L877" s="4"/>
      <c r="M877" s="4"/>
      <c r="N877" s="4"/>
      <c r="O877" s="4"/>
    </row>
    <row r="878" spans="2:15">
      <c r="B878" s="4">
        <f>'Equity+Bond_Historical'!Y879</f>
        <v>1.1983075720612383E-2</v>
      </c>
      <c r="C878" s="4"/>
      <c r="D878" s="4"/>
      <c r="E878" s="4"/>
      <c r="F878" s="4"/>
      <c r="G878" s="4"/>
      <c r="H878" s="4"/>
      <c r="I878" s="4"/>
      <c r="J878" s="4"/>
      <c r="K878" s="4"/>
      <c r="L878" s="4"/>
      <c r="M878" s="4"/>
      <c r="N878" s="4"/>
      <c r="O878" s="4"/>
    </row>
    <row r="879" spans="2:15">
      <c r="B879" s="4">
        <f>'Equity+Bond_Historical'!Y880</f>
        <v>2.8354747325915999E-2</v>
      </c>
      <c r="C879" s="4"/>
      <c r="D879" s="4"/>
      <c r="E879" s="4"/>
      <c r="F879" s="4"/>
      <c r="G879" s="4"/>
      <c r="H879" s="4"/>
      <c r="I879" s="4"/>
      <c r="J879" s="4"/>
      <c r="K879" s="4"/>
      <c r="L879" s="4"/>
      <c r="M879" s="4"/>
      <c r="N879" s="4"/>
      <c r="O879" s="4"/>
    </row>
    <row r="880" spans="2:15">
      <c r="B880" s="4">
        <f>'Equity+Bond_Historical'!Y881</f>
        <v>7.8483172806328595E-3</v>
      </c>
      <c r="C880" s="4"/>
      <c r="D880" s="4"/>
      <c r="E880" s="4"/>
      <c r="F880" s="4"/>
      <c r="G880" s="4"/>
      <c r="H880" s="4"/>
      <c r="I880" s="4"/>
      <c r="J880" s="4"/>
      <c r="K880" s="4"/>
      <c r="L880" s="4"/>
      <c r="M880" s="4"/>
      <c r="N880" s="4"/>
      <c r="O880" s="4"/>
    </row>
    <row r="881" spans="2:15">
      <c r="B881" s="4">
        <f>'Equity+Bond_Historical'!Y882</f>
        <v>-1.4502990806279875E-2</v>
      </c>
      <c r="C881" s="4"/>
      <c r="D881" s="4"/>
      <c r="E881" s="4"/>
      <c r="F881" s="4"/>
      <c r="G881" s="4"/>
      <c r="H881" s="4"/>
      <c r="I881" s="4"/>
      <c r="J881" s="4"/>
      <c r="K881" s="4"/>
      <c r="L881" s="4"/>
      <c r="M881" s="4"/>
      <c r="N881" s="4"/>
      <c r="O881" s="4"/>
    </row>
    <row r="882" spans="2:15">
      <c r="B882" s="4">
        <f>'Equity+Bond_Historical'!Y883</f>
        <v>3.912094593443053E-3</v>
      </c>
      <c r="C882" s="4"/>
      <c r="D882" s="4"/>
      <c r="E882" s="4"/>
      <c r="F882" s="4"/>
      <c r="G882" s="4"/>
      <c r="H882" s="4"/>
      <c r="I882" s="4"/>
      <c r="J882" s="4"/>
      <c r="K882" s="4"/>
      <c r="L882" s="4"/>
      <c r="M882" s="4"/>
      <c r="N882" s="4"/>
      <c r="O882" s="4"/>
    </row>
    <row r="883" spans="2:15">
      <c r="B883" s="4">
        <f>'Equity+Bond_Historical'!Y884</f>
        <v>-5.2208986690670724E-3</v>
      </c>
      <c r="C883" s="4"/>
      <c r="D883" s="4"/>
      <c r="E883" s="4"/>
      <c r="F883" s="4"/>
      <c r="G883" s="4"/>
      <c r="H883" s="4"/>
      <c r="I883" s="4"/>
      <c r="J883" s="4"/>
      <c r="K883" s="4"/>
      <c r="L883" s="4"/>
      <c r="M883" s="4"/>
      <c r="N883" s="4"/>
      <c r="O883" s="4"/>
    </row>
    <row r="884" spans="2:15">
      <c r="B884" s="4">
        <f>'Equity+Bond_Historical'!Y885</f>
        <v>-1.1805179783588859E-2</v>
      </c>
      <c r="C884" s="4"/>
      <c r="D884" s="4"/>
      <c r="E884" s="4"/>
      <c r="F884" s="4"/>
      <c r="G884" s="4"/>
      <c r="H884" s="4"/>
      <c r="I884" s="4"/>
      <c r="J884" s="4"/>
      <c r="K884" s="4"/>
      <c r="L884" s="4"/>
      <c r="M884" s="4"/>
      <c r="N884" s="4"/>
      <c r="O884" s="4"/>
    </row>
    <row r="885" spans="2:15">
      <c r="B885" s="4">
        <f>'Equity+Bond_Historical'!Y886</f>
        <v>3.9106374713648506E-3</v>
      </c>
      <c r="C885" s="4"/>
      <c r="D885" s="4"/>
      <c r="E885" s="4"/>
      <c r="F885" s="4"/>
      <c r="G885" s="4"/>
      <c r="H885" s="4"/>
      <c r="I885" s="4"/>
      <c r="J885" s="4"/>
      <c r="K885" s="4"/>
      <c r="L885" s="4"/>
      <c r="M885" s="4"/>
      <c r="N885" s="4"/>
      <c r="O885" s="4"/>
    </row>
    <row r="886" spans="2:15">
      <c r="B886" s="4">
        <f>'Equity+Bond_Historical'!Y887</f>
        <v>2.7408597255540817E-3</v>
      </c>
      <c r="C886" s="4"/>
      <c r="D886" s="4"/>
      <c r="E886" s="4"/>
      <c r="F886" s="4"/>
      <c r="G886" s="4"/>
      <c r="H886" s="4"/>
      <c r="I886" s="4"/>
      <c r="J886" s="4"/>
      <c r="K886" s="4"/>
      <c r="L886" s="4"/>
      <c r="M886" s="4"/>
      <c r="N886" s="4"/>
      <c r="O886" s="4"/>
    </row>
    <row r="887" spans="2:15">
      <c r="B887" s="4">
        <f>'Equity+Bond_Historical'!Y888</f>
        <v>5.4819725003954298E-3</v>
      </c>
      <c r="C887" s="4"/>
      <c r="D887" s="4"/>
      <c r="E887" s="4"/>
      <c r="F887" s="4"/>
      <c r="G887" s="4"/>
      <c r="H887" s="4"/>
      <c r="I887" s="4"/>
      <c r="J887" s="4"/>
      <c r="K887" s="4"/>
      <c r="L887" s="4"/>
      <c r="M887" s="4"/>
      <c r="N887" s="4"/>
      <c r="O887" s="4"/>
    </row>
    <row r="888" spans="2:15">
      <c r="B888" s="4">
        <f>'Equity+Bond_Historical'!Y889</f>
        <v>-8.7754854437553827E-4</v>
      </c>
      <c r="C888" s="4"/>
      <c r="D888" s="4"/>
      <c r="E888" s="4"/>
      <c r="F888" s="4"/>
      <c r="G888" s="4"/>
      <c r="H888" s="4"/>
      <c r="I888" s="4"/>
      <c r="J888" s="4"/>
      <c r="K888" s="4"/>
      <c r="L888" s="4"/>
      <c r="M888" s="4"/>
      <c r="N888" s="4"/>
      <c r="O888" s="4"/>
    </row>
    <row r="889" spans="2:15">
      <c r="B889" s="4">
        <f>'Equity+Bond_Historical'!Y890</f>
        <v>-1.2909326538052568E-2</v>
      </c>
      <c r="C889" s="4"/>
      <c r="D889" s="4"/>
      <c r="E889" s="4"/>
      <c r="F889" s="4"/>
      <c r="G889" s="4"/>
      <c r="H889" s="4"/>
      <c r="I889" s="4"/>
      <c r="J889" s="4"/>
      <c r="K889" s="4"/>
      <c r="L889" s="4"/>
      <c r="M889" s="4"/>
      <c r="N889" s="4"/>
      <c r="O889" s="4"/>
    </row>
    <row r="890" spans="2:15">
      <c r="B890" s="4">
        <f>'Equity+Bond_Historical'!Y891</f>
        <v>1.0229041230527527E-2</v>
      </c>
      <c r="C890" s="4"/>
      <c r="D890" s="4"/>
      <c r="E890" s="4"/>
      <c r="F890" s="4"/>
      <c r="G890" s="4"/>
      <c r="H890" s="4"/>
      <c r="I890" s="4"/>
      <c r="J890" s="4"/>
      <c r="K890" s="4"/>
      <c r="L890" s="4"/>
      <c r="M890" s="4"/>
      <c r="N890" s="4"/>
      <c r="O890" s="4"/>
    </row>
    <row r="891" spans="2:15">
      <c r="B891" s="4">
        <f>'Equity+Bond_Historical'!Y892</f>
        <v>-4.9837232310922456E-4</v>
      </c>
      <c r="C891" s="4"/>
      <c r="D891" s="4"/>
      <c r="E891" s="4"/>
      <c r="F891" s="4"/>
      <c r="G891" s="4"/>
      <c r="H891" s="4"/>
      <c r="I891" s="4"/>
      <c r="J891" s="4"/>
      <c r="K891" s="4"/>
      <c r="L891" s="4"/>
      <c r="M891" s="4"/>
      <c r="N891" s="4"/>
      <c r="O891" s="4"/>
    </row>
    <row r="892" spans="2:15">
      <c r="B892" s="4">
        <f>'Equity+Bond_Historical'!Y893</f>
        <v>-7.3732697907441715E-3</v>
      </c>
      <c r="C892" s="4"/>
      <c r="D892" s="4"/>
      <c r="E892" s="4"/>
      <c r="F892" s="4"/>
      <c r="G892" s="4"/>
      <c r="H892" s="4"/>
      <c r="I892" s="4"/>
      <c r="J892" s="4"/>
      <c r="K892" s="4"/>
      <c r="L892" s="4"/>
      <c r="M892" s="4"/>
      <c r="N892" s="4"/>
      <c r="O892" s="4"/>
    </row>
    <row r="893" spans="2:15">
      <c r="B893" s="4">
        <f>'Equity+Bond_Historical'!Y894</f>
        <v>-1.7189046151978714E-2</v>
      </c>
      <c r="C893" s="4"/>
      <c r="D893" s="4"/>
      <c r="E893" s="4"/>
      <c r="F893" s="4"/>
      <c r="G893" s="4"/>
      <c r="H893" s="4"/>
      <c r="I893" s="4"/>
      <c r="J893" s="4"/>
      <c r="K893" s="4"/>
      <c r="L893" s="4"/>
      <c r="M893" s="4"/>
      <c r="N893" s="4"/>
      <c r="O893" s="4"/>
    </row>
    <row r="894" spans="2:15">
      <c r="B894" s="4">
        <f>'Equity+Bond_Historical'!Y895</f>
        <v>2.0048445771228062E-2</v>
      </c>
      <c r="C894" s="4"/>
      <c r="D894" s="4"/>
      <c r="E894" s="4"/>
      <c r="F894" s="4"/>
      <c r="G894" s="4"/>
      <c r="H894" s="4"/>
      <c r="I894" s="4"/>
      <c r="J894" s="4"/>
      <c r="K894" s="4"/>
      <c r="L894" s="4"/>
      <c r="M894" s="4"/>
      <c r="N894" s="4"/>
      <c r="O894" s="4"/>
    </row>
    <row r="895" spans="2:15">
      <c r="B895" s="4">
        <f>'Equity+Bond_Historical'!Y896</f>
        <v>-1.6053081956339584E-2</v>
      </c>
      <c r="C895" s="4"/>
      <c r="D895" s="4"/>
      <c r="E895" s="4"/>
      <c r="F895" s="4"/>
      <c r="G895" s="4"/>
      <c r="H895" s="4"/>
      <c r="I895" s="4"/>
      <c r="J895" s="4"/>
      <c r="K895" s="4"/>
      <c r="L895" s="4"/>
      <c r="M895" s="4"/>
      <c r="N895" s="4"/>
      <c r="O895" s="4"/>
    </row>
    <row r="896" spans="2:15">
      <c r="B896" s="4">
        <f>'Equity+Bond_Historical'!Y897</f>
        <v>1.5062249496933012E-2</v>
      </c>
      <c r="C896" s="4"/>
      <c r="D896" s="4"/>
      <c r="E896" s="4"/>
      <c r="F896" s="4"/>
      <c r="G896" s="4"/>
      <c r="H896" s="4"/>
      <c r="I896" s="4"/>
      <c r="J896" s="4"/>
      <c r="K896" s="4"/>
      <c r="L896" s="4"/>
      <c r="M896" s="4"/>
      <c r="N896" s="4"/>
      <c r="O896" s="4"/>
    </row>
    <row r="897" spans="2:15">
      <c r="B897" s="4">
        <f>'Equity+Bond_Historical'!Y898</f>
        <v>-9.3830408024532918E-3</v>
      </c>
      <c r="C897" s="4"/>
      <c r="D897" s="4"/>
      <c r="E897" s="4"/>
      <c r="F897" s="4"/>
      <c r="G897" s="4"/>
      <c r="H897" s="4"/>
      <c r="I897" s="4"/>
      <c r="J897" s="4"/>
      <c r="K897" s="4"/>
      <c r="L897" s="4"/>
      <c r="M897" s="4"/>
      <c r="N897" s="4"/>
      <c r="O897" s="4"/>
    </row>
    <row r="898" spans="2:15">
      <c r="B898" s="4">
        <f>'Equity+Bond_Historical'!Y899</f>
        <v>1.549092419270936E-2</v>
      </c>
      <c r="C898" s="4"/>
      <c r="D898" s="4"/>
      <c r="E898" s="4"/>
      <c r="F898" s="4"/>
      <c r="G898" s="4"/>
      <c r="H898" s="4"/>
      <c r="I898" s="4"/>
      <c r="J898" s="4"/>
      <c r="K898" s="4"/>
      <c r="L898" s="4"/>
      <c r="M898" s="4"/>
      <c r="N898" s="4"/>
      <c r="O898" s="4"/>
    </row>
    <row r="899" spans="2:15">
      <c r="B899" s="4">
        <f>'Equity+Bond_Historical'!Y900</f>
        <v>8.0413805884295524E-3</v>
      </c>
      <c r="C899" s="4"/>
      <c r="D899" s="4"/>
      <c r="E899" s="4"/>
      <c r="F899" s="4"/>
      <c r="G899" s="4"/>
      <c r="H899" s="4"/>
      <c r="I899" s="4"/>
      <c r="J899" s="4"/>
      <c r="K899" s="4"/>
      <c r="L899" s="4"/>
      <c r="M899" s="4"/>
      <c r="N899" s="4"/>
      <c r="O899" s="4"/>
    </row>
    <row r="900" spans="2:15">
      <c r="B900" s="4">
        <f>'Equity+Bond_Historical'!Y901</f>
        <v>-9.1435891479741214E-3</v>
      </c>
      <c r="C900" s="4"/>
      <c r="D900" s="4"/>
      <c r="E900" s="4"/>
      <c r="F900" s="4"/>
      <c r="G900" s="4"/>
      <c r="H900" s="4"/>
      <c r="I900" s="4"/>
      <c r="J900" s="4"/>
      <c r="K900" s="4"/>
      <c r="L900" s="4"/>
      <c r="M900" s="4"/>
      <c r="N900" s="4"/>
      <c r="O900" s="4"/>
    </row>
    <row r="901" spans="2:15">
      <c r="B901" s="4">
        <f>'Equity+Bond_Historical'!Y902</f>
        <v>-1.0405358347638838E-2</v>
      </c>
      <c r="C901" s="4"/>
      <c r="D901" s="4"/>
      <c r="E901" s="4"/>
      <c r="F901" s="4"/>
      <c r="G901" s="4"/>
      <c r="H901" s="4"/>
      <c r="I901" s="4"/>
      <c r="J901" s="4"/>
      <c r="K901" s="4"/>
      <c r="L901" s="4"/>
      <c r="M901" s="4"/>
      <c r="N901" s="4"/>
      <c r="O901" s="4"/>
    </row>
    <row r="902" spans="2:15">
      <c r="B902" s="4">
        <f>'Equity+Bond_Historical'!Y903</f>
        <v>1.4798510007029376E-2</v>
      </c>
      <c r="C902" s="4"/>
      <c r="D902" s="4"/>
      <c r="E902" s="4"/>
      <c r="F902" s="4"/>
      <c r="G902" s="4"/>
      <c r="H902" s="4"/>
      <c r="I902" s="4"/>
      <c r="J902" s="4"/>
      <c r="K902" s="4"/>
      <c r="L902" s="4"/>
      <c r="M902" s="4"/>
      <c r="N902" s="4"/>
      <c r="O902" s="4"/>
    </row>
    <row r="903" spans="2:15">
      <c r="B903" s="4">
        <f>'Equity+Bond_Historical'!Y904</f>
        <v>2.4006707604527475E-2</v>
      </c>
      <c r="C903" s="4"/>
      <c r="D903" s="4"/>
      <c r="E903" s="4"/>
      <c r="F903" s="4"/>
      <c r="G903" s="4"/>
      <c r="H903" s="4"/>
      <c r="I903" s="4"/>
      <c r="J903" s="4"/>
      <c r="K903" s="4"/>
      <c r="L903" s="4"/>
      <c r="M903" s="4"/>
      <c r="N903" s="4"/>
      <c r="O903" s="4"/>
    </row>
    <row r="904" spans="2:15">
      <c r="B904" s="4">
        <f>'Equity+Bond_Historical'!Y905</f>
        <v>5.7746190697278103E-3</v>
      </c>
      <c r="C904" s="4"/>
      <c r="D904" s="4"/>
      <c r="E904" s="4"/>
      <c r="F904" s="4"/>
      <c r="G904" s="4"/>
      <c r="H904" s="4"/>
      <c r="I904" s="4"/>
      <c r="J904" s="4"/>
      <c r="K904" s="4"/>
      <c r="L904" s="4"/>
      <c r="M904" s="4"/>
      <c r="N904" s="4"/>
      <c r="O904" s="4"/>
    </row>
    <row r="905" spans="2:15">
      <c r="B905" s="4">
        <f>'Equity+Bond_Historical'!Y906</f>
        <v>-1.3060058407106195E-2</v>
      </c>
      <c r="C905" s="4"/>
      <c r="D905" s="4"/>
      <c r="E905" s="4"/>
      <c r="F905" s="4"/>
      <c r="G905" s="4"/>
      <c r="H905" s="4"/>
      <c r="I905" s="4"/>
      <c r="J905" s="4"/>
      <c r="K905" s="4"/>
      <c r="L905" s="4"/>
      <c r="M905" s="4"/>
      <c r="N905" s="4"/>
      <c r="O905" s="4"/>
    </row>
    <row r="906" spans="2:15">
      <c r="B906" s="4">
        <f>'Equity+Bond_Historical'!Y907</f>
        <v>-1.4314770942034569E-2</v>
      </c>
      <c r="C906" s="4"/>
      <c r="D906" s="4"/>
      <c r="E906" s="4"/>
      <c r="F906" s="4"/>
      <c r="G906" s="4"/>
      <c r="H906" s="4"/>
      <c r="I906" s="4"/>
      <c r="J906" s="4"/>
      <c r="K906" s="4"/>
      <c r="L906" s="4"/>
      <c r="M906" s="4"/>
      <c r="N906" s="4"/>
      <c r="O906" s="4"/>
    </row>
    <row r="907" spans="2:15">
      <c r="B907" s="4">
        <f>'Equity+Bond_Historical'!Y908</f>
        <v>-7.7249678444432628E-3</v>
      </c>
      <c r="C907" s="4"/>
      <c r="D907" s="4"/>
      <c r="E907" s="4"/>
      <c r="F907" s="4"/>
      <c r="G907" s="4"/>
      <c r="H907" s="4"/>
      <c r="I907" s="4"/>
      <c r="J907" s="4"/>
      <c r="K907" s="4"/>
      <c r="L907" s="4"/>
      <c r="M907" s="4"/>
      <c r="N907" s="4"/>
      <c r="O907" s="4"/>
    </row>
    <row r="908" spans="2:15">
      <c r="B908" s="4">
        <f>'Equity+Bond_Historical'!Y909</f>
        <v>-1.2536538757787695E-2</v>
      </c>
      <c r="C908" s="4"/>
      <c r="D908" s="4"/>
      <c r="E908" s="4"/>
      <c r="F908" s="4"/>
      <c r="G908" s="4"/>
      <c r="H908" s="4"/>
      <c r="I908" s="4"/>
      <c r="J908" s="4"/>
      <c r="K908" s="4"/>
      <c r="L908" s="4"/>
      <c r="M908" s="4"/>
      <c r="N908" s="4"/>
      <c r="O908" s="4"/>
    </row>
    <row r="909" spans="2:15">
      <c r="B909" s="4">
        <f>'Equity+Bond_Historical'!Y910</f>
        <v>1.1117186212330696E-2</v>
      </c>
      <c r="C909" s="4"/>
      <c r="D909" s="4"/>
      <c r="E909" s="4"/>
      <c r="F909" s="4"/>
      <c r="G909" s="4"/>
      <c r="H909" s="4"/>
      <c r="I909" s="4"/>
      <c r="J909" s="4"/>
      <c r="K909" s="4"/>
      <c r="L909" s="4"/>
      <c r="M909" s="4"/>
      <c r="N909" s="4"/>
      <c r="O909" s="4"/>
    </row>
    <row r="910" spans="2:15">
      <c r="B910" s="4">
        <f>'Equity+Bond_Historical'!Y911</f>
        <v>8.9204868238504939E-4</v>
      </c>
      <c r="C910" s="4"/>
      <c r="D910" s="4"/>
      <c r="E910" s="4"/>
      <c r="F910" s="4"/>
      <c r="G910" s="4"/>
      <c r="H910" s="4"/>
      <c r="I910" s="4"/>
      <c r="J910" s="4"/>
      <c r="K910" s="4"/>
      <c r="L910" s="4"/>
      <c r="M910" s="4"/>
      <c r="N910" s="4"/>
      <c r="O910" s="4"/>
    </row>
    <row r="911" spans="2:15">
      <c r="B911" s="4">
        <f>'Equity+Bond_Historical'!Y912</f>
        <v>9.9786141942118378E-3</v>
      </c>
      <c r="C911" s="4"/>
      <c r="D911" s="4"/>
      <c r="E911" s="4"/>
      <c r="F911" s="4"/>
      <c r="G911" s="4"/>
      <c r="H911" s="4"/>
      <c r="I911" s="4"/>
      <c r="J911" s="4"/>
      <c r="K911" s="4"/>
      <c r="L911" s="4"/>
      <c r="M911" s="4"/>
      <c r="N911" s="4"/>
      <c r="O911" s="4"/>
    </row>
    <row r="912" spans="2:15">
      <c r="B912" s="4">
        <f>'Equity+Bond_Historical'!Y913</f>
        <v>1.229275299921663E-2</v>
      </c>
      <c r="C912" s="4"/>
      <c r="D912" s="4"/>
      <c r="E912" s="4"/>
      <c r="F912" s="4"/>
      <c r="G912" s="4"/>
      <c r="H912" s="4"/>
      <c r="I912" s="4"/>
      <c r="J912" s="4"/>
      <c r="K912" s="4"/>
      <c r="L912" s="4"/>
      <c r="M912" s="4"/>
      <c r="N912" s="4"/>
      <c r="O912" s="4"/>
    </row>
    <row r="913" spans="2:15">
      <c r="B913" s="4">
        <f>'Equity+Bond_Historical'!Y914</f>
        <v>2.6184031570942903E-3</v>
      </c>
      <c r="C913" s="4"/>
      <c r="D913" s="4"/>
      <c r="E913" s="4"/>
      <c r="F913" s="4"/>
      <c r="G913" s="4"/>
      <c r="H913" s="4"/>
      <c r="I913" s="4"/>
      <c r="J913" s="4"/>
      <c r="K913" s="4"/>
      <c r="L913" s="4"/>
      <c r="M913" s="4"/>
      <c r="N913" s="4"/>
      <c r="O913" s="4"/>
    </row>
    <row r="914" spans="2:15">
      <c r="B914" s="4">
        <f>'Equity+Bond_Historical'!Y915</f>
        <v>1.0546975716866844E-2</v>
      </c>
      <c r="C914" s="4"/>
      <c r="D914" s="4"/>
      <c r="E914" s="4"/>
      <c r="F914" s="4"/>
      <c r="G914" s="4"/>
      <c r="H914" s="4"/>
      <c r="I914" s="4"/>
      <c r="J914" s="4"/>
      <c r="K914" s="4"/>
      <c r="L914" s="4"/>
      <c r="M914" s="4"/>
      <c r="N914" s="4"/>
      <c r="O914" s="4"/>
    </row>
    <row r="915" spans="2:15">
      <c r="B915" s="4">
        <f>'Equity+Bond_Historical'!Y916</f>
        <v>5.2454742254291441E-3</v>
      </c>
      <c r="C915" s="4"/>
      <c r="D915" s="4"/>
      <c r="E915" s="4"/>
      <c r="F915" s="4"/>
      <c r="G915" s="4"/>
      <c r="H915" s="4"/>
      <c r="I915" s="4"/>
      <c r="J915" s="4"/>
      <c r="K915" s="4"/>
      <c r="L915" s="4"/>
      <c r="M915" s="4"/>
      <c r="N915" s="4"/>
      <c r="O915" s="4"/>
    </row>
    <row r="916" spans="2:15">
      <c r="B916" s="4">
        <f>'Equity+Bond_Historical'!Y917</f>
        <v>-1.0394588323950094E-2</v>
      </c>
      <c r="C916" s="4"/>
      <c r="D916" s="4"/>
      <c r="E916" s="4"/>
      <c r="F916" s="4"/>
      <c r="G916" s="4"/>
      <c r="H916" s="4"/>
      <c r="I916" s="4"/>
      <c r="J916" s="4"/>
      <c r="K916" s="4"/>
      <c r="L916" s="4"/>
      <c r="M916" s="4"/>
      <c r="N916" s="4"/>
      <c r="O916" s="4"/>
    </row>
    <row r="917" spans="2:15">
      <c r="B917" s="4">
        <f>'Equity+Bond_Historical'!Y918</f>
        <v>-2.941940889816664E-3</v>
      </c>
      <c r="C917" s="4"/>
      <c r="D917" s="4"/>
      <c r="E917" s="4"/>
      <c r="F917" s="4"/>
      <c r="G917" s="4"/>
      <c r="H917" s="4"/>
      <c r="I917" s="4"/>
      <c r="J917" s="4"/>
      <c r="K917" s="4"/>
      <c r="L917" s="4"/>
      <c r="M917" s="4"/>
      <c r="N917" s="4"/>
      <c r="O917" s="4"/>
    </row>
    <row r="918" spans="2:15">
      <c r="B918" s="4">
        <f>'Equity+Bond_Historical'!Y919</f>
        <v>-1.748049804382618E-3</v>
      </c>
      <c r="C918" s="4"/>
      <c r="D918" s="4"/>
      <c r="E918" s="4"/>
      <c r="F918" s="4"/>
      <c r="G918" s="4"/>
      <c r="H918" s="4"/>
      <c r="I918" s="4"/>
      <c r="J918" s="4"/>
      <c r="K918" s="4"/>
      <c r="L918" s="4"/>
      <c r="M918" s="4"/>
      <c r="N918" s="4"/>
      <c r="O918" s="4"/>
    </row>
    <row r="919" spans="2:15">
      <c r="B919" s="4">
        <f>'Equity+Bond_Historical'!Y920</f>
        <v>-2.3196732949683871E-2</v>
      </c>
      <c r="C919" s="4"/>
      <c r="D919" s="4"/>
      <c r="E919" s="4"/>
      <c r="F919" s="4"/>
      <c r="G919" s="4"/>
      <c r="H919" s="4"/>
      <c r="I919" s="4"/>
      <c r="J919" s="4"/>
      <c r="K919" s="4"/>
      <c r="L919" s="4"/>
      <c r="M919" s="4"/>
      <c r="N919" s="4"/>
      <c r="O919" s="4"/>
    </row>
    <row r="920" spans="2:15">
      <c r="B920" s="4">
        <f>'Equity+Bond_Historical'!Y921</f>
        <v>-2.6909926082901967E-2</v>
      </c>
      <c r="C920" s="4"/>
      <c r="D920" s="4"/>
      <c r="E920" s="4"/>
      <c r="F920" s="4"/>
      <c r="G920" s="4"/>
      <c r="H920" s="4"/>
      <c r="I920" s="4"/>
      <c r="J920" s="4"/>
      <c r="K920" s="4"/>
      <c r="L920" s="4"/>
      <c r="M920" s="4"/>
      <c r="N920" s="4"/>
      <c r="O920" s="4"/>
    </row>
    <row r="921" spans="2:15">
      <c r="B921" s="4">
        <f>'Equity+Bond_Historical'!Y922</f>
        <v>2.8844512436035021E-3</v>
      </c>
      <c r="C921" s="4"/>
      <c r="D921" s="4"/>
      <c r="E921" s="4"/>
      <c r="F921" s="4"/>
      <c r="G921" s="4"/>
      <c r="H921" s="4"/>
      <c r="I921" s="4"/>
      <c r="J921" s="4"/>
      <c r="K921" s="4"/>
      <c r="L921" s="4"/>
      <c r="M921" s="4"/>
      <c r="N921" s="4"/>
      <c r="O921" s="4"/>
    </row>
    <row r="922" spans="2:15">
      <c r="B922" s="4">
        <f>'Equity+Bond_Historical'!Y923</f>
        <v>-1.0976609564516149E-2</v>
      </c>
      <c r="C922" s="4"/>
      <c r="D922" s="4"/>
      <c r="E922" s="4"/>
      <c r="F922" s="4"/>
      <c r="G922" s="4"/>
      <c r="H922" s="4"/>
      <c r="I922" s="4"/>
      <c r="J922" s="4"/>
      <c r="K922" s="4"/>
      <c r="L922" s="4"/>
      <c r="M922" s="4"/>
      <c r="N922" s="4"/>
      <c r="O922" s="4"/>
    </row>
    <row r="923" spans="2:15">
      <c r="B923" s="4">
        <f>'Equity+Bond_Historical'!Y924</f>
        <v>1.6339777070392216E-2</v>
      </c>
      <c r="C923" s="4"/>
      <c r="D923" s="4"/>
      <c r="E923" s="4"/>
      <c r="F923" s="4"/>
      <c r="G923" s="4"/>
      <c r="H923" s="4"/>
      <c r="I923" s="4"/>
      <c r="J923" s="4"/>
      <c r="K923" s="4"/>
      <c r="L923" s="4"/>
      <c r="M923" s="4"/>
      <c r="N923" s="4"/>
      <c r="O923" s="4"/>
    </row>
    <row r="924" spans="2:15">
      <c r="B924" s="4">
        <f>'Equity+Bond_Historical'!Y925</f>
        <v>-2.8136894366559494E-2</v>
      </c>
      <c r="C924" s="4"/>
      <c r="D924" s="4"/>
      <c r="E924" s="4"/>
      <c r="F924" s="4"/>
      <c r="G924" s="4"/>
      <c r="H924" s="4"/>
      <c r="I924" s="4"/>
      <c r="J924" s="4"/>
      <c r="K924" s="4"/>
      <c r="L924" s="4"/>
      <c r="M924" s="4"/>
      <c r="N924" s="4"/>
      <c r="O924" s="4"/>
    </row>
    <row r="925" spans="2:15">
      <c r="B925" s="4">
        <f>'Equity+Bond_Historical'!Y926</f>
        <v>-8.2902620568320643E-4</v>
      </c>
      <c r="C925" s="4"/>
      <c r="D925" s="4"/>
      <c r="E925" s="4"/>
      <c r="F925" s="4"/>
      <c r="G925" s="4"/>
      <c r="H925" s="4"/>
      <c r="I925" s="4"/>
      <c r="J925" s="4"/>
      <c r="K925" s="4"/>
      <c r="L925" s="4"/>
      <c r="M925" s="4"/>
      <c r="N925" s="4"/>
      <c r="O925" s="4"/>
    </row>
    <row r="926" spans="2:15">
      <c r="B926" s="4">
        <f>'Equity+Bond_Historical'!Y927</f>
        <v>-1.1708936018492287E-2</v>
      </c>
      <c r="C926" s="4"/>
      <c r="D926" s="4"/>
      <c r="E926" s="4"/>
      <c r="F926" s="4"/>
      <c r="G926" s="4"/>
      <c r="H926" s="4"/>
      <c r="I926" s="4"/>
      <c r="J926" s="4"/>
      <c r="K926" s="4"/>
      <c r="L926" s="4"/>
      <c r="M926" s="4"/>
      <c r="N926" s="4"/>
      <c r="O926" s="4"/>
    </row>
    <row r="927" spans="2:15">
      <c r="B927" s="4">
        <f>'Equity+Bond_Historical'!Y928</f>
        <v>-8.5230341917974899E-3</v>
      </c>
      <c r="C927" s="4"/>
      <c r="D927" s="4"/>
      <c r="E927" s="4"/>
      <c r="F927" s="4"/>
      <c r="G927" s="4"/>
      <c r="H927" s="4"/>
      <c r="I927" s="4"/>
      <c r="J927" s="4"/>
      <c r="K927" s="4"/>
      <c r="L927" s="4"/>
      <c r="M927" s="4"/>
      <c r="N927" s="4"/>
      <c r="O927" s="4"/>
    </row>
    <row r="928" spans="2:15">
      <c r="B928" s="4">
        <f>'Equity+Bond_Historical'!Y929</f>
        <v>3.5259298884959436E-3</v>
      </c>
      <c r="C928" s="4"/>
      <c r="D928" s="4"/>
      <c r="E928" s="4"/>
      <c r="F928" s="4"/>
      <c r="G928" s="4"/>
      <c r="H928" s="4"/>
      <c r="I928" s="4"/>
      <c r="J928" s="4"/>
      <c r="K928" s="4"/>
      <c r="L928" s="4"/>
      <c r="M928" s="4"/>
      <c r="N928" s="4"/>
      <c r="O928" s="4"/>
    </row>
    <row r="929" spans="2:15">
      <c r="B929" s="4">
        <f>'Equity+Bond_Historical'!Y930</f>
        <v>-9.4074636556700422E-3</v>
      </c>
      <c r="C929" s="4"/>
      <c r="D929" s="4"/>
      <c r="E929" s="4"/>
      <c r="F929" s="4"/>
      <c r="G929" s="4"/>
      <c r="H929" s="4"/>
      <c r="I929" s="4"/>
      <c r="J929" s="4"/>
      <c r="K929" s="4"/>
      <c r="L929" s="4"/>
      <c r="M929" s="4"/>
      <c r="N929" s="4"/>
      <c r="O929" s="4"/>
    </row>
    <row r="930" spans="2:15">
      <c r="B930" s="4">
        <f>'Equity+Bond_Historical'!Y931</f>
        <v>-1.7742363765548986E-3</v>
      </c>
      <c r="C930" s="4"/>
      <c r="D930" s="4"/>
      <c r="E930" s="4"/>
      <c r="F930" s="4"/>
      <c r="G930" s="4"/>
      <c r="H930" s="4"/>
      <c r="I930" s="4"/>
      <c r="J930" s="4"/>
      <c r="K930" s="4"/>
      <c r="L930" s="4"/>
      <c r="M930" s="4"/>
      <c r="N930" s="4"/>
      <c r="O930" s="4"/>
    </row>
    <row r="931" spans="2:15">
      <c r="B931" s="4">
        <f>'Equity+Bond_Historical'!Y932</f>
        <v>1.9444122576420777E-2</v>
      </c>
      <c r="C931" s="4"/>
      <c r="D931" s="4"/>
      <c r="E931" s="4"/>
      <c r="F931" s="4"/>
      <c r="G931" s="4"/>
      <c r="H931" s="4"/>
      <c r="I931" s="4"/>
      <c r="J931" s="4"/>
      <c r="K931" s="4"/>
      <c r="L931" s="4"/>
      <c r="M931" s="4"/>
      <c r="N931" s="4"/>
      <c r="O931" s="4"/>
    </row>
    <row r="932" spans="2:15">
      <c r="B932" s="4">
        <f>'Equity+Bond_Historical'!Y933</f>
        <v>1.882464381520204E-2</v>
      </c>
      <c r="C932" s="4"/>
      <c r="D932" s="4"/>
      <c r="E932" s="4"/>
      <c r="F932" s="4"/>
      <c r="G932" s="4"/>
      <c r="H932" s="4"/>
      <c r="I932" s="4"/>
      <c r="J932" s="4"/>
      <c r="K932" s="4"/>
      <c r="L932" s="4"/>
      <c r="M932" s="4"/>
      <c r="N932" s="4"/>
      <c r="O932" s="4"/>
    </row>
    <row r="933" spans="2:15">
      <c r="B933" s="4">
        <f>'Equity+Bond_Historical'!Y934</f>
        <v>-2.6571831519588298E-4</v>
      </c>
      <c r="C933" s="4"/>
      <c r="D933" s="4"/>
      <c r="E933" s="4"/>
      <c r="F933" s="4"/>
      <c r="G933" s="4"/>
      <c r="H933" s="4"/>
      <c r="I933" s="4"/>
      <c r="J933" s="4"/>
      <c r="K933" s="4"/>
      <c r="L933" s="4"/>
      <c r="M933" s="4"/>
      <c r="N933" s="4"/>
      <c r="O933" s="4"/>
    </row>
    <row r="934" spans="2:15">
      <c r="B934" s="4">
        <f>'Equity+Bond_Historical'!Y935</f>
        <v>1.226686391178311E-2</v>
      </c>
      <c r="C934" s="4"/>
      <c r="D934" s="4"/>
      <c r="E934" s="4"/>
      <c r="F934" s="4"/>
      <c r="G934" s="4"/>
      <c r="H934" s="4"/>
      <c r="I934" s="4"/>
      <c r="J934" s="4"/>
      <c r="K934" s="4"/>
      <c r="L934" s="4"/>
      <c r="M934" s="4"/>
      <c r="N934" s="4"/>
      <c r="O934" s="4"/>
    </row>
    <row r="935" spans="2:15">
      <c r="B935" s="4">
        <f>'Equity+Bond_Historical'!Y936</f>
        <v>-3.6508351634192186E-2</v>
      </c>
      <c r="C935" s="4"/>
      <c r="D935" s="4"/>
      <c r="E935" s="4"/>
      <c r="F935" s="4"/>
      <c r="G935" s="4"/>
      <c r="H935" s="4"/>
      <c r="I935" s="4"/>
      <c r="J935" s="4"/>
      <c r="K935" s="4"/>
      <c r="L935" s="4"/>
      <c r="M935" s="4"/>
      <c r="N935" s="4"/>
      <c r="O935" s="4"/>
    </row>
    <row r="936" spans="2:15">
      <c r="B936" s="4">
        <f>'Equity+Bond_Historical'!Y937</f>
        <v>-4.1946484377035007E-3</v>
      </c>
      <c r="C936" s="4"/>
      <c r="D936" s="4"/>
      <c r="E936" s="4"/>
      <c r="F936" s="4"/>
      <c r="G936" s="4"/>
      <c r="H936" s="4"/>
      <c r="I936" s="4"/>
      <c r="J936" s="4"/>
      <c r="K936" s="4"/>
      <c r="L936" s="4"/>
      <c r="M936" s="4"/>
      <c r="N936" s="4"/>
      <c r="O936" s="4"/>
    </row>
    <row r="937" spans="2:15">
      <c r="B937" s="4">
        <f>'Equity+Bond_Historical'!Y938</f>
        <v>-1.51223272263392E-2</v>
      </c>
      <c r="C937" s="4"/>
      <c r="D937" s="4"/>
      <c r="E937" s="4"/>
      <c r="F937" s="4"/>
      <c r="G937" s="4"/>
      <c r="H937" s="4"/>
      <c r="I937" s="4"/>
      <c r="J937" s="4"/>
      <c r="K937" s="4"/>
      <c r="L937" s="4"/>
      <c r="M937" s="4"/>
      <c r="N937" s="4"/>
      <c r="O937" s="4"/>
    </row>
    <row r="938" spans="2:15">
      <c r="B938" s="4">
        <f>'Equity+Bond_Historical'!Y939</f>
        <v>-6.0278580010375152E-3</v>
      </c>
      <c r="C938" s="4"/>
      <c r="D938" s="4"/>
      <c r="E938" s="4"/>
      <c r="F938" s="4"/>
      <c r="G938" s="4"/>
      <c r="H938" s="4"/>
      <c r="I938" s="4"/>
      <c r="J938" s="4"/>
      <c r="K938" s="4"/>
      <c r="L938" s="4"/>
      <c r="M938" s="4"/>
      <c r="N938" s="4"/>
      <c r="O938" s="4"/>
    </row>
    <row r="939" spans="2:15">
      <c r="B939" s="4">
        <f>'Equity+Bond_Historical'!Y940</f>
        <v>3.5992357956932289E-3</v>
      </c>
      <c r="C939" s="4"/>
      <c r="D939" s="4"/>
      <c r="E939" s="4"/>
      <c r="F939" s="4"/>
      <c r="G939" s="4"/>
      <c r="H939" s="4"/>
      <c r="I939" s="4"/>
      <c r="J939" s="4"/>
      <c r="K939" s="4"/>
      <c r="L939" s="4"/>
      <c r="M939" s="4"/>
      <c r="N939" s="4"/>
      <c r="O939" s="4"/>
    </row>
    <row r="940" spans="2:15">
      <c r="B940" s="4">
        <f>'Equity+Bond_Historical'!Y941</f>
        <v>-2.6770627280780231E-2</v>
      </c>
      <c r="C940" s="4"/>
      <c r="D940" s="4"/>
      <c r="E940" s="4"/>
      <c r="F940" s="4"/>
      <c r="G940" s="4"/>
      <c r="H940" s="4"/>
      <c r="I940" s="4"/>
      <c r="J940" s="4"/>
      <c r="K940" s="4"/>
      <c r="L940" s="4"/>
      <c r="M940" s="4"/>
      <c r="N940" s="4"/>
      <c r="O940" s="4"/>
    </row>
    <row r="941" spans="2:15">
      <c r="B941" s="4">
        <f>'Equity+Bond_Historical'!Y942</f>
        <v>-2.0585869500703517E-2</v>
      </c>
      <c r="C941" s="4"/>
      <c r="D941" s="4"/>
      <c r="E941" s="4"/>
      <c r="F941" s="4"/>
      <c r="G941" s="4"/>
      <c r="H941" s="4"/>
      <c r="I941" s="4"/>
      <c r="J941" s="4"/>
      <c r="K941" s="4"/>
      <c r="L941" s="4"/>
      <c r="M941" s="4"/>
      <c r="N941" s="4"/>
      <c r="O941" s="4"/>
    </row>
    <row r="942" spans="2:15">
      <c r="B942" s="4">
        <f>'Equity+Bond_Historical'!Y943</f>
        <v>-1.212800848292107E-2</v>
      </c>
      <c r="C942" s="4"/>
      <c r="D942" s="4"/>
      <c r="E942" s="4"/>
      <c r="F942" s="4"/>
      <c r="G942" s="4"/>
      <c r="H942" s="4"/>
      <c r="I942" s="4"/>
      <c r="J942" s="4"/>
      <c r="K942" s="4"/>
      <c r="L942" s="4"/>
      <c r="M942" s="4"/>
      <c r="N942" s="4"/>
      <c r="O942" s="4"/>
    </row>
    <row r="943" spans="2:15">
      <c r="B943" s="4">
        <f>'Equity+Bond_Historical'!Y944</f>
        <v>-1.2203752236004383E-2</v>
      </c>
      <c r="C943" s="4"/>
      <c r="D943" s="4"/>
      <c r="E943" s="4"/>
      <c r="F943" s="4"/>
      <c r="G943" s="4"/>
      <c r="H943" s="4"/>
      <c r="I943" s="4"/>
      <c r="J943" s="4"/>
      <c r="K943" s="4"/>
      <c r="L943" s="4"/>
      <c r="M943" s="4"/>
      <c r="N943" s="4"/>
      <c r="O943" s="4"/>
    </row>
    <row r="944" spans="2:15">
      <c r="B944" s="4">
        <f>'Equity+Bond_Historical'!Y945</f>
        <v>-3.3161522267451941E-2</v>
      </c>
      <c r="C944" s="4"/>
      <c r="D944" s="4"/>
      <c r="E944" s="4"/>
      <c r="F944" s="4"/>
      <c r="G944" s="4"/>
      <c r="H944" s="4"/>
      <c r="I944" s="4"/>
      <c r="J944" s="4"/>
      <c r="K944" s="4"/>
      <c r="L944" s="4"/>
      <c r="M944" s="4"/>
      <c r="N944" s="4"/>
      <c r="O944" s="4"/>
    </row>
    <row r="945" spans="2:15">
      <c r="B945" s="4">
        <f>'Equity+Bond_Historical'!Y946</f>
        <v>-7.6807810022229547E-4</v>
      </c>
      <c r="C945" s="4"/>
      <c r="D945" s="4"/>
      <c r="E945" s="4"/>
      <c r="F945" s="4"/>
      <c r="G945" s="4"/>
      <c r="H945" s="4"/>
      <c r="I945" s="4"/>
      <c r="J945" s="4"/>
      <c r="K945" s="4"/>
      <c r="L945" s="4"/>
      <c r="M945" s="4"/>
      <c r="N945" s="4"/>
      <c r="O945" s="4"/>
    </row>
    <row r="946" spans="2:15">
      <c r="B946" s="4">
        <f>'Equity+Bond_Historical'!Y947</f>
        <v>9.2153270578903754E-3</v>
      </c>
      <c r="C946" s="4"/>
      <c r="D946" s="4"/>
      <c r="E946" s="4"/>
      <c r="F946" s="4"/>
      <c r="G946" s="4"/>
      <c r="H946" s="4"/>
      <c r="I946" s="4"/>
      <c r="J946" s="4"/>
      <c r="K946" s="4"/>
      <c r="L946" s="4"/>
      <c r="M946" s="4"/>
      <c r="N946" s="4"/>
      <c r="O946" s="4"/>
    </row>
    <row r="947" spans="2:15">
      <c r="B947" s="4">
        <f>'Equity+Bond_Historical'!Y948</f>
        <v>-2.5195163239583884E-2</v>
      </c>
      <c r="C947" s="4"/>
      <c r="D947" s="4"/>
      <c r="E947" s="4"/>
      <c r="F947" s="4"/>
      <c r="G947" s="4"/>
      <c r="H947" s="4"/>
      <c r="I947" s="4"/>
      <c r="J947" s="4"/>
      <c r="K947" s="4"/>
      <c r="L947" s="4"/>
      <c r="M947" s="4"/>
      <c r="N947" s="4"/>
      <c r="O947" s="4"/>
    </row>
    <row r="948" spans="2:15">
      <c r="B948" s="4">
        <f>'Equity+Bond_Historical'!Y949</f>
        <v>8.5692268208597509E-3</v>
      </c>
      <c r="C948" s="4"/>
      <c r="D948" s="4"/>
      <c r="E948" s="4"/>
      <c r="F948" s="4"/>
      <c r="G948" s="4"/>
      <c r="H948" s="4"/>
      <c r="I948" s="4"/>
      <c r="J948" s="4"/>
      <c r="K948" s="4"/>
      <c r="L948" s="4"/>
      <c r="M948" s="4"/>
      <c r="N948" s="4"/>
      <c r="O948" s="4"/>
    </row>
    <row r="949" spans="2:15">
      <c r="B949" s="4">
        <f>'Equity+Bond_Historical'!Y950</f>
        <v>2.9394296985036424E-2</v>
      </c>
      <c r="C949" s="4"/>
      <c r="D949" s="4"/>
      <c r="E949" s="4"/>
      <c r="F949" s="4"/>
      <c r="G949" s="4"/>
      <c r="H949" s="4"/>
      <c r="I949" s="4"/>
      <c r="J949" s="4"/>
      <c r="K949" s="4"/>
      <c r="L949" s="4"/>
      <c r="M949" s="4"/>
      <c r="N949" s="4"/>
      <c r="O949" s="4"/>
    </row>
    <row r="950" spans="2:15">
      <c r="B950" s="4">
        <f>'Equity+Bond_Historical'!Y951</f>
        <v>1.5601936762901844E-2</v>
      </c>
      <c r="C950" s="4"/>
      <c r="D950" s="4"/>
      <c r="E950" s="4"/>
      <c r="F950" s="4"/>
      <c r="G950" s="4"/>
      <c r="H950" s="4"/>
      <c r="I950" s="4"/>
      <c r="J950" s="4"/>
      <c r="K950" s="4"/>
      <c r="L950" s="4"/>
      <c r="M950" s="4"/>
      <c r="N950" s="4"/>
      <c r="O950" s="4"/>
    </row>
    <row r="951" spans="2:15">
      <c r="B951" s="4">
        <f>'Equity+Bond_Historical'!Y952</f>
        <v>8.8014935505578836E-4</v>
      </c>
      <c r="C951" s="4"/>
      <c r="D951" s="4"/>
      <c r="E951" s="4"/>
      <c r="F951" s="4"/>
      <c r="G951" s="4"/>
      <c r="H951" s="4"/>
      <c r="I951" s="4"/>
      <c r="J951" s="4"/>
      <c r="K951" s="4"/>
      <c r="L951" s="4"/>
      <c r="M951" s="4"/>
      <c r="N951" s="4"/>
      <c r="O951" s="4"/>
    </row>
    <row r="952" spans="2:15">
      <c r="B952" s="4">
        <f>'Equity+Bond_Historical'!Y953</f>
        <v>-2.843003367027145E-2</v>
      </c>
      <c r="C952" s="4"/>
      <c r="D952" s="4"/>
      <c r="E952" s="4"/>
      <c r="F952" s="4"/>
      <c r="G952" s="4"/>
      <c r="H952" s="4"/>
      <c r="I952" s="4"/>
      <c r="J952" s="4"/>
      <c r="K952" s="4"/>
      <c r="L952" s="4"/>
      <c r="M952" s="4"/>
      <c r="N952" s="4"/>
      <c r="O952" s="4"/>
    </row>
    <row r="953" spans="2:15">
      <c r="B953" s="4">
        <f>'Equity+Bond_Historical'!Y954</f>
        <v>-3.0815851306174744E-2</v>
      </c>
      <c r="C953" s="4"/>
      <c r="D953" s="4"/>
      <c r="E953" s="4"/>
      <c r="F953" s="4"/>
      <c r="G953" s="4"/>
      <c r="H953" s="4"/>
      <c r="I953" s="4"/>
      <c r="J953" s="4"/>
      <c r="K953" s="4"/>
      <c r="L953" s="4"/>
      <c r="M953" s="4"/>
      <c r="N953" s="4"/>
      <c r="O953" s="4"/>
    </row>
    <row r="954" spans="2:15">
      <c r="B954" s="4">
        <f>'Equity+Bond_Historical'!Y955</f>
        <v>-3.2031083409336886E-2</v>
      </c>
      <c r="C954" s="4"/>
      <c r="D954" s="4"/>
      <c r="E954" s="4"/>
      <c r="F954" s="4"/>
      <c r="G954" s="4"/>
      <c r="H954" s="4"/>
      <c r="I954" s="4"/>
      <c r="J954" s="4"/>
      <c r="K954" s="4"/>
      <c r="L954" s="4"/>
      <c r="M954" s="4"/>
      <c r="N954" s="4"/>
      <c r="O954" s="4"/>
    </row>
    <row r="955" spans="2:15">
      <c r="B955" s="4">
        <f>'Equity+Bond_Historical'!Y956</f>
        <v>-1.3828098870151972E-2</v>
      </c>
      <c r="C955" s="4"/>
      <c r="D955" s="4"/>
      <c r="E955" s="4"/>
      <c r="F955" s="4"/>
      <c r="G955" s="4"/>
      <c r="H955" s="4"/>
      <c r="I955" s="4"/>
      <c r="J955" s="4"/>
      <c r="K955" s="4"/>
      <c r="L955" s="4"/>
      <c r="M955" s="4"/>
      <c r="N955" s="4"/>
      <c r="O955" s="4"/>
    </row>
    <row r="956" spans="2:15">
      <c r="B956" s="4">
        <f>'Equity+Bond_Historical'!Y957</f>
        <v>-8.8669982978469512E-3</v>
      </c>
      <c r="C956" s="4"/>
      <c r="D956" s="4"/>
      <c r="E956" s="4"/>
      <c r="F956" s="4"/>
      <c r="G956" s="4"/>
      <c r="H956" s="4"/>
      <c r="I956" s="4"/>
      <c r="J956" s="4"/>
      <c r="K956" s="4"/>
      <c r="L956" s="4"/>
      <c r="M956" s="4"/>
      <c r="N956" s="4"/>
      <c r="O956" s="4"/>
    </row>
    <row r="957" spans="2:15">
      <c r="B957" s="4">
        <f>'Equity+Bond_Historical'!Y958</f>
        <v>3.9981309966567131E-2</v>
      </c>
      <c r="C957" s="4"/>
      <c r="D957" s="4"/>
      <c r="E957" s="4"/>
      <c r="F957" s="4"/>
      <c r="G957" s="4"/>
      <c r="H957" s="4"/>
      <c r="I957" s="4"/>
      <c r="J957" s="4"/>
      <c r="K957" s="4"/>
      <c r="L957" s="4"/>
      <c r="M957" s="4"/>
      <c r="N957" s="4"/>
      <c r="O957" s="4"/>
    </row>
    <row r="958" spans="2:15">
      <c r="B958" s="4">
        <f>'Equity+Bond_Historical'!Y959</f>
        <v>-9.3791802175441606E-3</v>
      </c>
      <c r="C958" s="4"/>
      <c r="D958" s="4"/>
      <c r="E958" s="4"/>
      <c r="F958" s="4"/>
      <c r="G958" s="4"/>
      <c r="H958" s="4"/>
      <c r="I958" s="4"/>
      <c r="J958" s="4"/>
      <c r="K958" s="4"/>
      <c r="L958" s="4"/>
      <c r="M958" s="4"/>
      <c r="N958" s="4"/>
      <c r="O958" s="4"/>
    </row>
    <row r="959" spans="2:15">
      <c r="B959" s="4">
        <f>'Equity+Bond_Historical'!Y960</f>
        <v>2.8292172940327466E-2</v>
      </c>
      <c r="C959" s="4"/>
      <c r="D959" s="4"/>
      <c r="E959" s="4"/>
      <c r="F959" s="4"/>
      <c r="G959" s="4"/>
      <c r="H959" s="4"/>
      <c r="I959" s="4"/>
      <c r="J959" s="4"/>
      <c r="K959" s="4"/>
      <c r="L959" s="4"/>
      <c r="M959" s="4"/>
      <c r="N959" s="4"/>
      <c r="O959" s="4"/>
    </row>
    <row r="960" spans="2:15">
      <c r="B960" s="4">
        <f>'Equity+Bond_Historical'!Y961</f>
        <v>2.1179523303877693E-2</v>
      </c>
      <c r="C960" s="4"/>
      <c r="D960" s="4"/>
      <c r="E960" s="4"/>
      <c r="F960" s="4"/>
      <c r="G960" s="4"/>
      <c r="H960" s="4"/>
      <c r="I960" s="4"/>
      <c r="J960" s="4"/>
      <c r="K960" s="4"/>
      <c r="L960" s="4"/>
      <c r="M960" s="4"/>
      <c r="N960" s="4"/>
      <c r="O960" s="4"/>
    </row>
    <row r="961" spans="2:15">
      <c r="B961" s="4">
        <f>'Equity+Bond_Historical'!Y962</f>
        <v>-2.3122033637689748E-2</v>
      </c>
      <c r="C961" s="4"/>
      <c r="D961" s="4"/>
      <c r="E961" s="4"/>
      <c r="F961" s="4"/>
      <c r="G961" s="4"/>
      <c r="H961" s="4"/>
      <c r="I961" s="4"/>
      <c r="J961" s="4"/>
      <c r="K961" s="4"/>
      <c r="L961" s="4"/>
      <c r="M961" s="4"/>
      <c r="N961" s="4"/>
      <c r="O961" s="4"/>
    </row>
    <row r="962" spans="2:15">
      <c r="B962" s="4">
        <f>'Equity+Bond_Historical'!Y963</f>
        <v>-3.755274469223047E-3</v>
      </c>
      <c r="C962" s="4"/>
      <c r="D962" s="4"/>
      <c r="E962" s="4"/>
      <c r="F962" s="4"/>
      <c r="G962" s="4"/>
      <c r="H962" s="4"/>
      <c r="I962" s="4"/>
      <c r="J962" s="4"/>
      <c r="K962" s="4"/>
      <c r="L962" s="4"/>
      <c r="M962" s="4"/>
      <c r="N962" s="4"/>
      <c r="O962" s="4"/>
    </row>
    <row r="963" spans="2:15">
      <c r="B963" s="4">
        <f>'Equity+Bond_Historical'!Y964</f>
        <v>7.9789003370215933E-4</v>
      </c>
      <c r="C963" s="4"/>
      <c r="D963" s="4"/>
      <c r="E963" s="4"/>
      <c r="F963" s="4"/>
      <c r="G963" s="4"/>
      <c r="H963" s="4"/>
      <c r="I963" s="4"/>
      <c r="J963" s="4"/>
      <c r="K963" s="4"/>
      <c r="L963" s="4"/>
      <c r="M963" s="4"/>
      <c r="N963" s="4"/>
      <c r="O963" s="4"/>
    </row>
    <row r="964" spans="2:15">
      <c r="B964" s="4">
        <f>'Equity+Bond_Historical'!Y965</f>
        <v>-3.1908839373400266E-3</v>
      </c>
      <c r="C964" s="4"/>
      <c r="D964" s="4"/>
      <c r="E964" s="4"/>
      <c r="F964" s="4"/>
      <c r="G964" s="4"/>
      <c r="H964" s="4"/>
      <c r="I964" s="4"/>
      <c r="J964" s="4"/>
      <c r="K964" s="4"/>
      <c r="L964" s="4"/>
      <c r="M964" s="4"/>
      <c r="N964" s="4"/>
      <c r="O964" s="4"/>
    </row>
    <row r="965" spans="2:15">
      <c r="B965" s="4">
        <f>'Equity+Bond_Historical'!Y966</f>
        <v>2.4337594979874266E-2</v>
      </c>
      <c r="C965" s="4"/>
      <c r="D965" s="4"/>
      <c r="E965" s="4"/>
      <c r="F965" s="4"/>
      <c r="G965" s="4"/>
      <c r="H965" s="4"/>
      <c r="I965" s="4"/>
      <c r="J965" s="4"/>
      <c r="K965" s="4"/>
      <c r="L965" s="4"/>
      <c r="M965" s="4"/>
      <c r="N965" s="4"/>
      <c r="O965" s="4"/>
    </row>
    <row r="966" spans="2:15">
      <c r="B966" s="4">
        <f>'Equity+Bond_Historical'!Y967</f>
        <v>1.3507558567832527E-2</v>
      </c>
      <c r="C966" s="4"/>
      <c r="D966" s="4"/>
      <c r="E966" s="4"/>
      <c r="F966" s="4"/>
      <c r="G966" s="4"/>
      <c r="H966" s="4"/>
      <c r="I966" s="4"/>
      <c r="J966" s="4"/>
      <c r="K966" s="4"/>
      <c r="L966" s="4"/>
      <c r="M966" s="4"/>
      <c r="N966" s="4"/>
      <c r="O966" s="4"/>
    </row>
    <row r="967" spans="2:15">
      <c r="B967" s="4">
        <f>'Equity+Bond_Historical'!Y968</f>
        <v>5.4943289264721982E-3</v>
      </c>
      <c r="C967" s="4"/>
      <c r="D967" s="4"/>
      <c r="E967" s="4"/>
      <c r="F967" s="4"/>
      <c r="G967" s="4"/>
      <c r="H967" s="4"/>
      <c r="I967" s="4"/>
      <c r="J967" s="4"/>
      <c r="K967" s="4"/>
      <c r="L967" s="4"/>
      <c r="M967" s="4"/>
      <c r="N967" s="4"/>
      <c r="O967" s="4"/>
    </row>
    <row r="968" spans="2:15">
      <c r="B968" s="4">
        <f>'Equity+Bond_Historical'!Y969</f>
        <v>2.0232648345107934E-2</v>
      </c>
      <c r="C968" s="4"/>
      <c r="D968" s="4"/>
      <c r="E968" s="4"/>
      <c r="F968" s="4"/>
      <c r="G968" s="4"/>
      <c r="H968" s="4"/>
      <c r="I968" s="4"/>
      <c r="J968" s="4"/>
      <c r="K968" s="4"/>
      <c r="L968" s="4"/>
      <c r="M968" s="4"/>
      <c r="N968" s="4"/>
      <c r="O968" s="4"/>
    </row>
    <row r="969" spans="2:15">
      <c r="B969" s="4">
        <f>'Equity+Bond_Historical'!Y970</f>
        <v>5.7949172973507865E-3</v>
      </c>
      <c r="C969" s="4"/>
      <c r="D969" s="4"/>
      <c r="E969" s="4"/>
      <c r="F969" s="4"/>
      <c r="G969" s="4"/>
      <c r="H969" s="4"/>
      <c r="I969" s="4"/>
      <c r="J969" s="4"/>
      <c r="K969" s="4"/>
      <c r="L969" s="4"/>
      <c r="M969" s="4"/>
      <c r="N969" s="4"/>
      <c r="O969" s="4"/>
    </row>
    <row r="970" spans="2:15">
      <c r="B970" s="4">
        <f>'Equity+Bond_Historical'!Y971</f>
        <v>2.7423286567816053E-2</v>
      </c>
      <c r="C970" s="4"/>
      <c r="D970" s="4"/>
      <c r="E970" s="4"/>
      <c r="F970" s="4"/>
      <c r="G970" s="4"/>
      <c r="H970" s="4"/>
      <c r="I970" s="4"/>
      <c r="J970" s="4"/>
      <c r="K970" s="4"/>
      <c r="L970" s="4"/>
      <c r="M970" s="4"/>
      <c r="N970" s="4"/>
      <c r="O970" s="4"/>
    </row>
    <row r="971" spans="2:15">
      <c r="B971" s="4">
        <f>'Equity+Bond_Historical'!Y972</f>
        <v>4.9550709693846375E-3</v>
      </c>
      <c r="C971" s="4"/>
      <c r="D971" s="4"/>
      <c r="E971" s="4"/>
      <c r="F971" s="4"/>
      <c r="G971" s="4"/>
      <c r="H971" s="4"/>
      <c r="I971" s="4"/>
      <c r="J971" s="4"/>
      <c r="K971" s="4"/>
      <c r="L971" s="4"/>
      <c r="M971" s="4"/>
      <c r="N971" s="4"/>
      <c r="O971" s="4"/>
    </row>
    <row r="972" spans="2:15">
      <c r="B972" s="4">
        <f>'Equity+Bond_Historical'!Y973</f>
        <v>-2.1706688198415383E-2</v>
      </c>
      <c r="C972" s="4"/>
      <c r="D972" s="4"/>
      <c r="E972" s="4"/>
      <c r="F972" s="4"/>
      <c r="G972" s="4"/>
      <c r="H972" s="4"/>
      <c r="I972" s="4"/>
      <c r="J972" s="4"/>
      <c r="K972" s="4"/>
      <c r="L972" s="4"/>
      <c r="M972" s="4"/>
      <c r="N972" s="4"/>
      <c r="O972" s="4"/>
    </row>
    <row r="973" spans="2:15">
      <c r="B973" s="4">
        <f>'Equity+Bond_Historical'!Y974</f>
        <v>1.6693584926864808E-2</v>
      </c>
      <c r="C973" s="4"/>
      <c r="D973" s="4"/>
      <c r="E973" s="4"/>
      <c r="F973" s="4"/>
      <c r="G973" s="4"/>
      <c r="H973" s="4"/>
      <c r="I973" s="4"/>
      <c r="J973" s="4"/>
      <c r="K973" s="4"/>
      <c r="L973" s="4"/>
      <c r="M973" s="4"/>
      <c r="N973" s="4"/>
      <c r="O973" s="4"/>
    </row>
    <row r="974" spans="2:15">
      <c r="B974" s="4">
        <f>'Equity+Bond_Historical'!Y975</f>
        <v>-5.7618442206666745E-3</v>
      </c>
      <c r="C974" s="4"/>
      <c r="D974" s="4"/>
      <c r="E974" s="4"/>
      <c r="F974" s="4"/>
      <c r="G974" s="4"/>
      <c r="H974" s="4"/>
      <c r="I974" s="4"/>
      <c r="J974" s="4"/>
      <c r="K974" s="4"/>
      <c r="L974" s="4"/>
      <c r="M974" s="4"/>
      <c r="N974" s="4"/>
      <c r="O974" s="4"/>
    </row>
    <row r="975" spans="2:15">
      <c r="B975" s="4">
        <f>'Equity+Bond_Historical'!Y976</f>
        <v>2.5743712965470577E-2</v>
      </c>
      <c r="C975" s="4"/>
      <c r="D975" s="4"/>
      <c r="E975" s="4"/>
      <c r="F975" s="4"/>
      <c r="G975" s="4"/>
      <c r="H975" s="4"/>
      <c r="I975" s="4"/>
      <c r="J975" s="4"/>
      <c r="K975" s="4"/>
      <c r="L975" s="4"/>
      <c r="M975" s="4"/>
      <c r="N975" s="4"/>
      <c r="O975" s="4"/>
    </row>
    <row r="976" spans="2:15">
      <c r="B976" s="4">
        <f>'Equity+Bond_Historical'!Y977</f>
        <v>-3.6537970115109106E-3</v>
      </c>
      <c r="C976" s="4"/>
      <c r="D976" s="4"/>
      <c r="E976" s="4"/>
      <c r="F976" s="4"/>
      <c r="G976" s="4"/>
      <c r="H976" s="4"/>
      <c r="I976" s="4"/>
      <c r="J976" s="4"/>
      <c r="K976" s="4"/>
      <c r="L976" s="4"/>
      <c r="M976" s="4"/>
      <c r="N976" s="4"/>
      <c r="O976" s="4"/>
    </row>
    <row r="977" spans="2:15">
      <c r="B977" s="4">
        <f>'Equity+Bond_Historical'!Y978</f>
        <v>6.3070226730626427E-2</v>
      </c>
      <c r="C977" s="4"/>
      <c r="D977" s="4"/>
      <c r="E977" s="4"/>
      <c r="F977" s="4"/>
      <c r="G977" s="4"/>
      <c r="H977" s="4"/>
      <c r="I977" s="4"/>
      <c r="J977" s="4"/>
      <c r="K977" s="4"/>
      <c r="L977" s="4"/>
      <c r="M977" s="4"/>
      <c r="N977" s="4"/>
      <c r="O977" s="4"/>
    </row>
    <row r="978" spans="2:15">
      <c r="B978" s="4">
        <f>'Equity+Bond_Historical'!Y979</f>
        <v>2.4403490980781199E-2</v>
      </c>
      <c r="C978" s="4"/>
      <c r="D978" s="4"/>
      <c r="E978" s="4"/>
      <c r="F978" s="4"/>
      <c r="G978" s="4"/>
      <c r="H978" s="4"/>
      <c r="I978" s="4"/>
      <c r="J978" s="4"/>
      <c r="K978" s="4"/>
      <c r="L978" s="4"/>
      <c r="M978" s="4"/>
      <c r="N978" s="4"/>
      <c r="O978" s="4"/>
    </row>
    <row r="979" spans="2:15">
      <c r="B979" s="4">
        <f>'Equity+Bond_Historical'!Y980</f>
        <v>-2.6956945378597399E-2</v>
      </c>
      <c r="C979" s="4"/>
      <c r="D979" s="4"/>
      <c r="E979" s="4"/>
      <c r="F979" s="4"/>
      <c r="G979" s="4"/>
      <c r="H979" s="4"/>
      <c r="I979" s="4"/>
      <c r="J979" s="4"/>
      <c r="K979" s="4"/>
      <c r="L979" s="4"/>
      <c r="M979" s="4"/>
      <c r="N979" s="4"/>
      <c r="O979" s="4"/>
    </row>
    <row r="980" spans="2:15">
      <c r="B980" s="4">
        <f>'Equity+Bond_Historical'!Y981</f>
        <v>9.23769582831847E-3</v>
      </c>
      <c r="C980" s="4"/>
      <c r="D980" s="4"/>
      <c r="E980" s="4"/>
      <c r="F980" s="4"/>
      <c r="G980" s="4"/>
      <c r="H980" s="4"/>
      <c r="I980" s="4"/>
      <c r="J980" s="4"/>
      <c r="K980" s="4"/>
      <c r="L980" s="4"/>
      <c r="M980" s="4"/>
      <c r="N980" s="4"/>
      <c r="O980" s="4"/>
    </row>
    <row r="981" spans="2:15">
      <c r="B981" s="4">
        <f>'Equity+Bond_Historical'!Y982</f>
        <v>-1.300980830443761E-2</v>
      </c>
      <c r="C981" s="4"/>
      <c r="D981" s="4"/>
      <c r="E981" s="4"/>
      <c r="F981" s="4"/>
      <c r="G981" s="4"/>
      <c r="H981" s="4"/>
      <c r="I981" s="4"/>
      <c r="J981" s="4"/>
      <c r="K981" s="4"/>
      <c r="L981" s="4"/>
      <c r="M981" s="4"/>
      <c r="N981" s="4"/>
      <c r="O981" s="4"/>
    </row>
    <row r="982" spans="2:15">
      <c r="B982" s="4">
        <f>'Equity+Bond_Historical'!Y983</f>
        <v>-1.4502818679832892E-2</v>
      </c>
      <c r="C982" s="4"/>
      <c r="D982" s="4"/>
      <c r="E982" s="4"/>
      <c r="F982" s="4"/>
      <c r="G982" s="4"/>
      <c r="H982" s="4"/>
      <c r="I982" s="4"/>
      <c r="J982" s="4"/>
      <c r="K982" s="4"/>
      <c r="L982" s="4"/>
      <c r="M982" s="4"/>
      <c r="N982" s="4"/>
      <c r="O982" s="4"/>
    </row>
    <row r="983" spans="2:15">
      <c r="B983" s="4">
        <f>'Equity+Bond_Historical'!Y984</f>
        <v>-4.0564837746693205E-3</v>
      </c>
      <c r="C983" s="4"/>
      <c r="D983" s="4"/>
      <c r="E983" s="4"/>
      <c r="F983" s="4"/>
      <c r="G983" s="4"/>
      <c r="H983" s="4"/>
      <c r="I983" s="4"/>
      <c r="J983" s="4"/>
      <c r="K983" s="4"/>
      <c r="L983" s="4"/>
      <c r="M983" s="4"/>
      <c r="N983" s="4"/>
      <c r="O983" s="4"/>
    </row>
    <row r="984" spans="2:15">
      <c r="B984" s="4">
        <f>'Equity+Bond_Historical'!Y985</f>
        <v>6.3484519856614983E-3</v>
      </c>
      <c r="C984" s="4"/>
      <c r="D984" s="4"/>
      <c r="E984" s="4"/>
      <c r="F984" s="4"/>
      <c r="G984" s="4"/>
      <c r="H984" s="4"/>
      <c r="I984" s="4"/>
      <c r="J984" s="4"/>
      <c r="K984" s="4"/>
      <c r="L984" s="4"/>
      <c r="M984" s="4"/>
      <c r="N984" s="4"/>
      <c r="O984" s="4"/>
    </row>
    <row r="985" spans="2:15">
      <c r="B985" s="4">
        <f>'Equity+Bond_Historical'!Y986</f>
        <v>7.9259226170101549E-3</v>
      </c>
      <c r="C985" s="4"/>
      <c r="D985" s="4"/>
      <c r="E985" s="4"/>
      <c r="F985" s="4"/>
      <c r="G985" s="4"/>
      <c r="H985" s="4"/>
      <c r="I985" s="4"/>
      <c r="J985" s="4"/>
      <c r="K985" s="4"/>
      <c r="L985" s="4"/>
      <c r="M985" s="4"/>
      <c r="N985" s="4"/>
      <c r="O985" s="4"/>
    </row>
    <row r="986" spans="2:15">
      <c r="B986" s="4">
        <f>'Equity+Bond_Historical'!Y987</f>
        <v>-1.7381241102398783E-2</v>
      </c>
      <c r="C986" s="4"/>
      <c r="D986" s="4"/>
      <c r="E986" s="4"/>
      <c r="F986" s="4"/>
      <c r="G986" s="4"/>
      <c r="H986" s="4"/>
      <c r="I986" s="4"/>
      <c r="J986" s="4"/>
      <c r="K986" s="4"/>
      <c r="L986" s="4"/>
      <c r="M986" s="4"/>
      <c r="N986" s="4"/>
      <c r="O986" s="4"/>
    </row>
    <row r="987" spans="2:15">
      <c r="B987" s="4">
        <f>'Equity+Bond_Historical'!Y988</f>
        <v>-4.3787333657873675E-3</v>
      </c>
      <c r="C987" s="4"/>
      <c r="D987" s="4"/>
      <c r="E987" s="4"/>
      <c r="F987" s="4"/>
      <c r="G987" s="4"/>
      <c r="H987" s="4"/>
      <c r="I987" s="4"/>
      <c r="J987" s="4"/>
      <c r="K987" s="4"/>
      <c r="L987" s="4"/>
      <c r="M987" s="4"/>
      <c r="N987" s="4"/>
      <c r="O987" s="4"/>
    </row>
    <row r="988" spans="2:15">
      <c r="B988" s="4">
        <f>'Equity+Bond_Historical'!Y989</f>
        <v>-3.7022301278254482E-2</v>
      </c>
      <c r="C988" s="4"/>
      <c r="D988" s="4"/>
      <c r="E988" s="4"/>
      <c r="F988" s="4"/>
      <c r="G988" s="4"/>
      <c r="H988" s="4"/>
      <c r="I988" s="4"/>
      <c r="J988" s="4"/>
      <c r="K988" s="4"/>
      <c r="L988" s="4"/>
      <c r="M988" s="4"/>
      <c r="N988" s="4"/>
      <c r="O988" s="4"/>
    </row>
    <row r="989" spans="2:15">
      <c r="B989" s="4">
        <f>'Equity+Bond_Historical'!Y990</f>
        <v>1.5140155670964224E-2</v>
      </c>
      <c r="C989" s="4"/>
      <c r="D989" s="4"/>
      <c r="E989" s="4"/>
      <c r="F989" s="4"/>
      <c r="G989" s="4"/>
      <c r="H989" s="4"/>
      <c r="I989" s="4"/>
      <c r="J989" s="4"/>
      <c r="K989" s="4"/>
      <c r="L989" s="4"/>
      <c r="M989" s="4"/>
      <c r="N989" s="4"/>
      <c r="O989" s="4"/>
    </row>
    <row r="990" spans="2:15">
      <c r="B990" s="4">
        <f>'Equity+Bond_Historical'!Y991</f>
        <v>1.7654927657790843E-2</v>
      </c>
      <c r="C990" s="4"/>
      <c r="D990" s="4"/>
      <c r="E990" s="4"/>
      <c r="F990" s="4"/>
      <c r="G990" s="4"/>
      <c r="H990" s="4"/>
      <c r="I990" s="4"/>
      <c r="J990" s="4"/>
      <c r="K990" s="4"/>
      <c r="L990" s="4"/>
      <c r="M990" s="4"/>
      <c r="N990" s="4"/>
      <c r="O990" s="4"/>
    </row>
    <row r="991" spans="2:15">
      <c r="B991" s="4">
        <f>'Equity+Bond_Historical'!Y992</f>
        <v>-7.2218506905532536E-3</v>
      </c>
      <c r="C991" s="4"/>
      <c r="D991" s="4"/>
      <c r="E991" s="4"/>
      <c r="F991" s="4"/>
      <c r="G991" s="4"/>
      <c r="H991" s="4"/>
      <c r="I991" s="4"/>
      <c r="J991" s="4"/>
      <c r="K991" s="4"/>
      <c r="L991" s="4"/>
      <c r="M991" s="4"/>
      <c r="N991" s="4"/>
      <c r="O991" s="4"/>
    </row>
    <row r="992" spans="2:15">
      <c r="B992" s="4">
        <f>'Equity+Bond_Historical'!Y993</f>
        <v>-5.8873060405837518E-3</v>
      </c>
      <c r="C992" s="4"/>
      <c r="D992" s="4"/>
      <c r="E992" s="4"/>
      <c r="F992" s="4"/>
      <c r="G992" s="4"/>
      <c r="H992" s="4"/>
      <c r="I992" s="4"/>
      <c r="J992" s="4"/>
      <c r="K992" s="4"/>
      <c r="L992" s="4"/>
      <c r="M992" s="4"/>
      <c r="N992" s="4"/>
      <c r="O992" s="4"/>
    </row>
    <row r="993" spans="2:15">
      <c r="B993" s="4">
        <f>'Equity+Bond_Historical'!Y994</f>
        <v>-1.9588470880766672E-2</v>
      </c>
      <c r="C993" s="4"/>
      <c r="D993" s="4"/>
      <c r="E993" s="4"/>
      <c r="F993" s="4"/>
      <c r="G993" s="4"/>
      <c r="H993" s="4"/>
      <c r="I993" s="4"/>
      <c r="J993" s="4"/>
      <c r="K993" s="4"/>
      <c r="L993" s="4"/>
      <c r="M993" s="4"/>
      <c r="N993" s="4"/>
      <c r="O993" s="4"/>
    </row>
    <row r="994" spans="2:15">
      <c r="B994" s="4">
        <f>'Equity+Bond_Historical'!Y995</f>
        <v>-1.7211611455317116E-2</v>
      </c>
      <c r="C994" s="4"/>
      <c r="D994" s="4"/>
      <c r="E994" s="4"/>
      <c r="F994" s="4"/>
      <c r="G994" s="4"/>
      <c r="H994" s="4"/>
      <c r="I994" s="4"/>
      <c r="J994" s="4"/>
      <c r="K994" s="4"/>
      <c r="L994" s="4"/>
      <c r="M994" s="4"/>
      <c r="N994" s="4"/>
      <c r="O994" s="4"/>
    </row>
    <row r="995" spans="2:15">
      <c r="B995" s="4">
        <f>'Equity+Bond_Historical'!Y996</f>
        <v>-1.8920194830721227E-3</v>
      </c>
      <c r="C995" s="4"/>
      <c r="D995" s="4"/>
      <c r="E995" s="4"/>
      <c r="F995" s="4"/>
      <c r="G995" s="4"/>
      <c r="H995" s="4"/>
      <c r="I995" s="4"/>
      <c r="J995" s="4"/>
      <c r="K995" s="4"/>
      <c r="L995" s="4"/>
      <c r="M995" s="4"/>
      <c r="N995" s="4"/>
      <c r="O995" s="4"/>
    </row>
    <row r="996" spans="2:15">
      <c r="B996" s="4">
        <f>'Equity+Bond_Historical'!Y997</f>
        <v>6.5652780231120252E-3</v>
      </c>
      <c r="C996" s="4"/>
      <c r="D996" s="4"/>
      <c r="E996" s="4"/>
      <c r="F996" s="4"/>
      <c r="G996" s="4"/>
      <c r="H996" s="4"/>
      <c r="I996" s="4"/>
      <c r="J996" s="4"/>
      <c r="K996" s="4"/>
      <c r="L996" s="4"/>
      <c r="M996" s="4"/>
      <c r="N996" s="4"/>
      <c r="O996" s="4"/>
    </row>
    <row r="997" spans="2:15">
      <c r="B997" s="4">
        <f>'Equity+Bond_Historical'!Y998</f>
        <v>1.2207838150195493E-3</v>
      </c>
      <c r="C997" s="4"/>
      <c r="D997" s="4"/>
      <c r="E997" s="4"/>
      <c r="F997" s="4"/>
      <c r="G997" s="4"/>
      <c r="H997" s="4"/>
      <c r="I997" s="4"/>
      <c r="J997" s="4"/>
      <c r="K997" s="4"/>
      <c r="L997" s="4"/>
      <c r="M997" s="4"/>
      <c r="N997" s="4"/>
      <c r="O997" s="4"/>
    </row>
    <row r="998" spans="2:15">
      <c r="B998" s="4">
        <f>'Equity+Bond_Historical'!Y999</f>
        <v>1.4706905239280752E-2</v>
      </c>
      <c r="C998" s="4"/>
      <c r="D998" s="4"/>
      <c r="E998" s="4"/>
      <c r="F998" s="4"/>
      <c r="G998" s="4"/>
      <c r="H998" s="4"/>
      <c r="I998" s="4"/>
      <c r="J998" s="4"/>
      <c r="K998" s="4"/>
      <c r="L998" s="4"/>
      <c r="M998" s="4"/>
      <c r="N998" s="4"/>
      <c r="O998" s="4"/>
    </row>
    <row r="999" spans="2:15">
      <c r="B999" s="4">
        <f>'Equity+Bond_Historical'!Y1000</f>
        <v>2.7531274814955861E-2</v>
      </c>
      <c r="C999" s="4"/>
      <c r="D999" s="4"/>
      <c r="E999" s="4"/>
      <c r="F999" s="4"/>
      <c r="G999" s="4"/>
      <c r="H999" s="4"/>
      <c r="I999" s="4"/>
      <c r="J999" s="4"/>
      <c r="K999" s="4"/>
      <c r="L999" s="4"/>
      <c r="M999" s="4"/>
      <c r="N999" s="4"/>
      <c r="O999" s="4"/>
    </row>
    <row r="1000" spans="2:15">
      <c r="B1000" s="4">
        <f>'Equity+Bond_Historical'!Y1001</f>
        <v>-2.3593590642657179E-2</v>
      </c>
      <c r="C1000" s="4"/>
      <c r="D1000" s="4"/>
      <c r="E1000" s="4"/>
      <c r="F1000" s="4"/>
      <c r="G1000" s="4"/>
      <c r="H1000" s="4"/>
      <c r="I1000" s="4"/>
      <c r="J1000" s="4"/>
      <c r="K1000" s="4"/>
      <c r="L1000" s="4"/>
      <c r="M1000" s="4"/>
      <c r="N1000" s="4"/>
      <c r="O1000" s="4"/>
    </row>
    <row r="1001" spans="2:15">
      <c r="B1001" s="4">
        <f>'Equity+Bond_Historical'!Y1002</f>
        <v>-8.2877729928119669E-3</v>
      </c>
      <c r="C1001" s="4"/>
      <c r="D1001" s="4"/>
      <c r="E1001" s="4"/>
      <c r="F1001" s="4"/>
      <c r="G1001" s="4"/>
      <c r="H1001" s="4"/>
      <c r="I1001" s="4"/>
      <c r="J1001" s="4"/>
      <c r="K1001" s="4"/>
      <c r="L1001" s="4"/>
      <c r="M1001" s="4"/>
      <c r="N1001" s="4"/>
      <c r="O1001" s="4"/>
    </row>
    <row r="1002" spans="2:15">
      <c r="B1002" s="4">
        <f>'Equity+Bond_Historical'!Y1003</f>
        <v>-1.4118244836841994E-2</v>
      </c>
      <c r="C1002" s="4"/>
      <c r="D1002" s="4"/>
      <c r="E1002" s="4"/>
      <c r="F1002" s="4"/>
      <c r="G1002" s="4"/>
      <c r="H1002" s="4"/>
      <c r="I1002" s="4"/>
      <c r="J1002" s="4"/>
      <c r="K1002" s="4"/>
      <c r="L1002" s="4"/>
      <c r="M1002" s="4"/>
      <c r="N1002" s="4"/>
      <c r="O1002" s="4"/>
    </row>
    <row r="1003" spans="2:15">
      <c r="B1003" s="4">
        <f>'Equity+Bond_Historical'!Y1004</f>
        <v>-1.4210170277157756E-2</v>
      </c>
      <c r="C1003" s="4"/>
      <c r="D1003" s="4"/>
      <c r="E1003" s="4"/>
      <c r="F1003" s="4"/>
      <c r="G1003" s="4"/>
      <c r="H1003" s="4"/>
      <c r="I1003" s="4"/>
      <c r="J1003" s="4"/>
      <c r="K1003" s="4"/>
      <c r="L1003" s="4"/>
      <c r="M1003" s="4"/>
      <c r="N1003" s="4"/>
      <c r="O1003" s="4"/>
    </row>
    <row r="1004" spans="2:15">
      <c r="B1004" s="4">
        <f>'Equity+Bond_Historical'!Y1005</f>
        <v>-5.2122124747222276E-3</v>
      </c>
      <c r="C1004" s="4"/>
      <c r="D1004" s="4"/>
      <c r="E1004" s="4"/>
      <c r="F1004" s="4"/>
      <c r="G1004" s="4"/>
      <c r="H1004" s="4"/>
      <c r="I1004" s="4"/>
      <c r="J1004" s="4"/>
      <c r="K1004" s="4"/>
      <c r="L1004" s="4"/>
      <c r="M1004" s="4"/>
      <c r="N1004" s="4"/>
      <c r="O1004" s="4"/>
    </row>
    <row r="1005" spans="2:15">
      <c r="B1005" s="4">
        <f>'Equity+Bond_Historical'!Y1006</f>
        <v>7.0951519974107946E-3</v>
      </c>
      <c r="C1005" s="4"/>
      <c r="D1005" s="4"/>
      <c r="E1005" s="4"/>
      <c r="F1005" s="4"/>
      <c r="G1005" s="4"/>
      <c r="H1005" s="4"/>
      <c r="I1005" s="4"/>
      <c r="J1005" s="4"/>
      <c r="K1005" s="4"/>
      <c r="L1005" s="4"/>
      <c r="M1005" s="4"/>
      <c r="N1005" s="4"/>
      <c r="O1005" s="4"/>
    </row>
    <row r="1006" spans="2:15">
      <c r="B1006" s="4">
        <f>'Equity+Bond_Historical'!Y1007</f>
        <v>-4.4916057788244148E-3</v>
      </c>
      <c r="C1006" s="4"/>
      <c r="D1006" s="4"/>
      <c r="E1006" s="4"/>
      <c r="F1006" s="4"/>
      <c r="G1006" s="4"/>
      <c r="H1006" s="4"/>
      <c r="I1006" s="4"/>
      <c r="J1006" s="4"/>
      <c r="K1006" s="4"/>
      <c r="L1006" s="4"/>
      <c r="M1006" s="4"/>
      <c r="N1006" s="4"/>
      <c r="O1006" s="4"/>
    </row>
    <row r="1007" spans="2:15">
      <c r="B1007" s="4">
        <f>'Equity+Bond_Historical'!Y1008</f>
        <v>1.485090069944589E-2</v>
      </c>
      <c r="C1007" s="4"/>
      <c r="D1007" s="4"/>
      <c r="E1007" s="4"/>
      <c r="F1007" s="4"/>
      <c r="G1007" s="4"/>
      <c r="H1007" s="4"/>
      <c r="I1007" s="4"/>
      <c r="J1007" s="4"/>
      <c r="K1007" s="4"/>
      <c r="L1007" s="4"/>
      <c r="M1007" s="4"/>
      <c r="N1007" s="4"/>
      <c r="O1007" s="4"/>
    </row>
    <row r="1008" spans="2:15">
      <c r="B1008" s="4">
        <f>'Equity+Bond_Historical'!Y1009</f>
        <v>1.0895410988118427E-3</v>
      </c>
      <c r="C1008" s="4"/>
      <c r="D1008" s="4"/>
      <c r="E1008" s="4"/>
      <c r="F1008" s="4"/>
      <c r="G1008" s="4"/>
      <c r="H1008" s="4"/>
      <c r="I1008" s="4"/>
      <c r="J1008" s="4"/>
      <c r="K1008" s="4"/>
      <c r="L1008" s="4"/>
      <c r="M1008" s="4"/>
      <c r="N1008" s="4"/>
      <c r="O1008" s="4"/>
    </row>
    <row r="1009" spans="2:15">
      <c r="B1009" s="4">
        <f>'Equity+Bond_Historical'!Y1010</f>
        <v>-1.1220133552093487E-3</v>
      </c>
      <c r="C1009" s="4"/>
      <c r="D1009" s="4"/>
      <c r="E1009" s="4"/>
      <c r="F1009" s="4"/>
      <c r="G1009" s="4"/>
      <c r="H1009" s="4"/>
      <c r="I1009" s="4"/>
      <c r="J1009" s="4"/>
      <c r="K1009" s="4"/>
      <c r="L1009" s="4"/>
      <c r="M1009" s="4"/>
      <c r="N1009" s="4"/>
      <c r="O1009" s="4"/>
    </row>
    <row r="1010" spans="2:15">
      <c r="B1010" s="4">
        <f>'Equity+Bond_Historical'!Y1011</f>
        <v>2.2358299810891075E-2</v>
      </c>
      <c r="C1010" s="4"/>
      <c r="D1010" s="4"/>
      <c r="E1010" s="4"/>
      <c r="F1010" s="4"/>
      <c r="G1010" s="4"/>
      <c r="H1010" s="4"/>
      <c r="I1010" s="4"/>
      <c r="J1010" s="4"/>
      <c r="K1010" s="4"/>
      <c r="L1010" s="4"/>
      <c r="M1010" s="4"/>
      <c r="N1010" s="4"/>
      <c r="O1010" s="4"/>
    </row>
    <row r="1011" spans="2:15">
      <c r="B1011" s="4">
        <f>'Equity+Bond_Historical'!Y1012</f>
        <v>-4.6202064884524512E-3</v>
      </c>
      <c r="C1011" s="4"/>
      <c r="D1011" s="4"/>
      <c r="E1011" s="4"/>
      <c r="F1011" s="4"/>
      <c r="G1011" s="4"/>
      <c r="H1011" s="4"/>
      <c r="I1011" s="4"/>
      <c r="J1011" s="4"/>
      <c r="K1011" s="4"/>
      <c r="L1011" s="4"/>
      <c r="M1011" s="4"/>
      <c r="N1011" s="4"/>
      <c r="O1011" s="4"/>
    </row>
    <row r="1012" spans="2:15">
      <c r="B1012" s="4">
        <f>'Equity+Bond_Historical'!Y1013</f>
        <v>6.1325898978667279E-3</v>
      </c>
      <c r="C1012" s="4"/>
      <c r="D1012" s="4"/>
      <c r="E1012" s="4"/>
      <c r="F1012" s="4"/>
      <c r="G1012" s="4"/>
      <c r="H1012" s="4"/>
      <c r="I1012" s="4"/>
      <c r="J1012" s="4"/>
      <c r="K1012" s="4"/>
      <c r="L1012" s="4"/>
      <c r="M1012" s="4"/>
      <c r="N1012" s="4"/>
      <c r="O1012" s="4"/>
    </row>
    <row r="1013" spans="2:15">
      <c r="B1013" s="4">
        <f>'Equity+Bond_Historical'!Y1014</f>
        <v>2.2394350439304943E-2</v>
      </c>
      <c r="C1013" s="4"/>
      <c r="D1013" s="4"/>
      <c r="E1013" s="4"/>
      <c r="F1013" s="4"/>
      <c r="G1013" s="4"/>
      <c r="H1013" s="4"/>
      <c r="I1013" s="4"/>
      <c r="J1013" s="4"/>
      <c r="K1013" s="4"/>
      <c r="L1013" s="4"/>
      <c r="M1013" s="4"/>
      <c r="N1013" s="4"/>
      <c r="O1013" s="4"/>
    </row>
    <row r="1014" spans="2:15">
      <c r="B1014" s="4">
        <f>'Equity+Bond_Historical'!Y1015</f>
        <v>4.0300963608197486E-3</v>
      </c>
      <c r="C1014" s="4"/>
      <c r="D1014" s="4"/>
      <c r="E1014" s="4"/>
      <c r="F1014" s="4"/>
      <c r="G1014" s="4"/>
      <c r="H1014" s="4"/>
      <c r="I1014" s="4"/>
      <c r="J1014" s="4"/>
      <c r="K1014" s="4"/>
      <c r="L1014" s="4"/>
      <c r="M1014" s="4"/>
      <c r="N1014" s="4"/>
      <c r="O1014" s="4"/>
    </row>
    <row r="1015" spans="2:15">
      <c r="B1015" s="4">
        <f>'Equity+Bond_Historical'!Y1016</f>
        <v>1.7588195880883221E-2</v>
      </c>
      <c r="C1015" s="4"/>
      <c r="D1015" s="4"/>
      <c r="E1015" s="4"/>
      <c r="F1015" s="4"/>
      <c r="G1015" s="4"/>
      <c r="H1015" s="4"/>
      <c r="I1015" s="4"/>
      <c r="J1015" s="4"/>
      <c r="K1015" s="4"/>
      <c r="L1015" s="4"/>
      <c r="M1015" s="4"/>
      <c r="N1015" s="4"/>
      <c r="O1015" s="4"/>
    </row>
    <row r="1016" spans="2:15">
      <c r="B1016" s="4">
        <f>'Equity+Bond_Historical'!Y1017</f>
        <v>9.4613910064456639E-4</v>
      </c>
      <c r="C1016" s="4"/>
      <c r="D1016" s="4"/>
      <c r="E1016" s="4"/>
      <c r="F1016" s="4"/>
      <c r="G1016" s="4"/>
      <c r="H1016" s="4"/>
      <c r="I1016" s="4"/>
      <c r="J1016" s="4"/>
      <c r="K1016" s="4"/>
      <c r="L1016" s="4"/>
      <c r="M1016" s="4"/>
      <c r="N1016" s="4"/>
      <c r="O1016" s="4"/>
    </row>
    <row r="1017" spans="2:15">
      <c r="B1017" s="4">
        <f>'Equity+Bond_Historical'!Y1018</f>
        <v>2.1228707778980296E-3</v>
      </c>
      <c r="C1017" s="4"/>
      <c r="D1017" s="4"/>
      <c r="E1017" s="4"/>
      <c r="F1017" s="4"/>
      <c r="G1017" s="4"/>
      <c r="H1017" s="4"/>
      <c r="I1017" s="4"/>
      <c r="J1017" s="4"/>
      <c r="K1017" s="4"/>
      <c r="L1017" s="4"/>
      <c r="M1017" s="4"/>
      <c r="N1017" s="4"/>
      <c r="O1017" s="4"/>
    </row>
    <row r="1018" spans="2:15">
      <c r="B1018" s="4">
        <f>'Equity+Bond_Historical'!Y1019</f>
        <v>3.1042139827775175E-2</v>
      </c>
      <c r="C1018" s="4"/>
      <c r="D1018" s="4"/>
      <c r="E1018" s="4"/>
      <c r="F1018" s="4"/>
      <c r="G1018" s="4"/>
      <c r="H1018" s="4"/>
      <c r="I1018" s="4"/>
      <c r="J1018" s="4"/>
      <c r="K1018" s="4"/>
      <c r="L1018" s="4"/>
      <c r="M1018" s="4"/>
      <c r="N1018" s="4"/>
      <c r="O1018" s="4"/>
    </row>
    <row r="1019" spans="2:15">
      <c r="B1019" s="4">
        <f>'Equity+Bond_Historical'!Y1020</f>
        <v>1.1787396037638139E-2</v>
      </c>
      <c r="C1019" s="4"/>
      <c r="D1019" s="4"/>
      <c r="E1019" s="4"/>
      <c r="F1019" s="4"/>
      <c r="G1019" s="4"/>
      <c r="H1019" s="4"/>
      <c r="I1019" s="4"/>
      <c r="J1019" s="4"/>
      <c r="K1019" s="4"/>
      <c r="L1019" s="4"/>
      <c r="M1019" s="4"/>
      <c r="N1019" s="4"/>
      <c r="O1019" s="4"/>
    </row>
    <row r="1020" spans="2:15">
      <c r="B1020" s="4">
        <f>'Equity+Bond_Historical'!Y1021</f>
        <v>3.5337232370457831E-3</v>
      </c>
      <c r="C1020" s="4"/>
      <c r="D1020" s="4"/>
      <c r="E1020" s="4"/>
      <c r="F1020" s="4"/>
      <c r="G1020" s="4"/>
      <c r="H1020" s="4"/>
      <c r="I1020" s="4"/>
      <c r="J1020" s="4"/>
      <c r="K1020" s="4"/>
      <c r="L1020" s="4"/>
      <c r="M1020" s="4"/>
      <c r="N1020" s="4"/>
      <c r="O1020" s="4"/>
    </row>
    <row r="1021" spans="2:15">
      <c r="B1021" s="4">
        <f>'Equity+Bond_Historical'!Y1022</f>
        <v>-9.3735840594886908E-3</v>
      </c>
      <c r="C1021" s="4"/>
      <c r="D1021" s="4"/>
      <c r="E1021" s="4"/>
      <c r="F1021" s="4"/>
      <c r="G1021" s="4"/>
      <c r="H1021" s="4"/>
      <c r="I1021" s="4"/>
      <c r="J1021" s="4"/>
      <c r="K1021" s="4"/>
      <c r="L1021" s="4"/>
      <c r="M1021" s="4"/>
      <c r="N1021" s="4"/>
      <c r="O1021" s="4"/>
    </row>
    <row r="1022" spans="2:15">
      <c r="B1022" s="4">
        <f>'Equity+Bond_Historical'!Y1023</f>
        <v>-9.7874401455679341E-3</v>
      </c>
      <c r="C1022" s="4"/>
      <c r="D1022" s="4"/>
      <c r="E1022" s="4"/>
      <c r="F1022" s="4"/>
      <c r="G1022" s="4"/>
      <c r="H1022" s="4"/>
      <c r="I1022" s="4"/>
      <c r="J1022" s="4"/>
      <c r="K1022" s="4"/>
      <c r="L1022" s="4"/>
      <c r="M1022" s="4"/>
      <c r="N1022" s="4"/>
      <c r="O1022" s="4"/>
    </row>
    <row r="1023" spans="2:15">
      <c r="B1023" s="4">
        <f>'Equity+Bond_Historical'!Y1024</f>
        <v>1.1566506489435137E-2</v>
      </c>
      <c r="C1023" s="4"/>
      <c r="D1023" s="4"/>
      <c r="E1023" s="4"/>
      <c r="F1023" s="4"/>
      <c r="G1023" s="4"/>
      <c r="H1023" s="4"/>
      <c r="I1023" s="4"/>
      <c r="J1023" s="4"/>
      <c r="K1023" s="4"/>
      <c r="L1023" s="4"/>
      <c r="M1023" s="4"/>
      <c r="N1023" s="4"/>
      <c r="O1023" s="4"/>
    </row>
    <row r="1024" spans="2:15">
      <c r="B1024" s="4">
        <f>'Equity+Bond_Historical'!Y1025</f>
        <v>-1.9578734598658817E-3</v>
      </c>
      <c r="C1024" s="4"/>
      <c r="D1024" s="4"/>
      <c r="E1024" s="4"/>
      <c r="F1024" s="4"/>
      <c r="G1024" s="4"/>
      <c r="H1024" s="4"/>
      <c r="I1024" s="4"/>
      <c r="J1024" s="4"/>
      <c r="K1024" s="4"/>
      <c r="L1024" s="4"/>
      <c r="M1024" s="4"/>
      <c r="N1024" s="4"/>
      <c r="O1024" s="4"/>
    </row>
    <row r="1025" spans="2:15">
      <c r="B1025" s="4">
        <f>'Equity+Bond_Historical'!Y1026</f>
        <v>-2.4679169950988468E-3</v>
      </c>
      <c r="C1025" s="4"/>
      <c r="D1025" s="4"/>
      <c r="E1025" s="4"/>
      <c r="F1025" s="4"/>
      <c r="G1025" s="4"/>
      <c r="H1025" s="4"/>
      <c r="I1025" s="4"/>
      <c r="J1025" s="4"/>
      <c r="K1025" s="4"/>
      <c r="L1025" s="4"/>
      <c r="M1025" s="4"/>
      <c r="N1025" s="4"/>
      <c r="O1025" s="4"/>
    </row>
    <row r="1026" spans="2:15">
      <c r="B1026" s="4">
        <f>'Equity+Bond_Historical'!Y1027</f>
        <v>-3.3966421030052537E-3</v>
      </c>
      <c r="C1026" s="4"/>
      <c r="D1026" s="4"/>
      <c r="E1026" s="4"/>
      <c r="F1026" s="4"/>
      <c r="G1026" s="4"/>
      <c r="H1026" s="4"/>
      <c r="I1026" s="4"/>
      <c r="J1026" s="4"/>
      <c r="K1026" s="4"/>
      <c r="L1026" s="4"/>
      <c r="M1026" s="4"/>
      <c r="N1026" s="4"/>
      <c r="O1026" s="4"/>
    </row>
    <row r="1027" spans="2:15">
      <c r="B1027" s="4">
        <f>'Equity+Bond_Historical'!Y1028</f>
        <v>4.5912275551738616E-3</v>
      </c>
      <c r="C1027" s="4"/>
      <c r="D1027" s="4"/>
      <c r="E1027" s="4"/>
      <c r="F1027" s="4"/>
      <c r="G1027" s="4"/>
      <c r="H1027" s="4"/>
      <c r="I1027" s="4"/>
      <c r="J1027" s="4"/>
      <c r="K1027" s="4"/>
      <c r="L1027" s="4"/>
      <c r="M1027" s="4"/>
      <c r="N1027" s="4"/>
      <c r="O1027" s="4"/>
    </row>
    <row r="1028" spans="2:15">
      <c r="B1028" s="4">
        <f>'Equity+Bond_Historical'!Y1029</f>
        <v>1.03698385489335E-2</v>
      </c>
      <c r="C1028" s="4"/>
      <c r="D1028" s="4"/>
      <c r="E1028" s="4"/>
      <c r="F1028" s="4"/>
      <c r="G1028" s="4"/>
      <c r="H1028" s="4"/>
      <c r="I1028" s="4"/>
      <c r="J1028" s="4"/>
      <c r="K1028" s="4"/>
      <c r="L1028" s="4"/>
      <c r="M1028" s="4"/>
      <c r="N1028" s="4"/>
      <c r="O1028" s="4"/>
    </row>
    <row r="1029" spans="2:15">
      <c r="B1029" s="4">
        <f>'Equity+Bond_Historical'!Y1030</f>
        <v>-1.5313169992773172E-3</v>
      </c>
      <c r="C1029" s="4"/>
      <c r="D1029" s="4"/>
      <c r="E1029" s="4"/>
      <c r="F1029" s="4"/>
      <c r="G1029" s="4"/>
      <c r="H1029" s="4"/>
      <c r="I1029" s="4"/>
      <c r="J1029" s="4"/>
      <c r="K1029" s="4"/>
      <c r="L1029" s="4"/>
      <c r="M1029" s="4"/>
      <c r="N1029" s="4"/>
      <c r="O1029" s="4"/>
    </row>
    <row r="1030" spans="2:15">
      <c r="B1030" s="4">
        <f>'Equity+Bond_Historical'!Y1031</f>
        <v>-2.3907595301796904E-2</v>
      </c>
      <c r="C1030" s="4"/>
      <c r="D1030" s="4"/>
      <c r="E1030" s="4"/>
      <c r="F1030" s="4"/>
      <c r="G1030" s="4"/>
      <c r="H1030" s="4"/>
      <c r="I1030" s="4"/>
      <c r="J1030" s="4"/>
      <c r="K1030" s="4"/>
      <c r="L1030" s="4"/>
      <c r="M1030" s="4"/>
      <c r="N1030" s="4"/>
      <c r="O1030" s="4"/>
    </row>
    <row r="1031" spans="2:15">
      <c r="B1031" s="4">
        <f>'Equity+Bond_Historical'!Y1032</f>
        <v>2.1002314408174509E-2</v>
      </c>
      <c r="C1031" s="4"/>
      <c r="D1031" s="4"/>
      <c r="E1031" s="4"/>
      <c r="F1031" s="4"/>
      <c r="G1031" s="4"/>
      <c r="H1031" s="4"/>
      <c r="I1031" s="4"/>
      <c r="J1031" s="4"/>
      <c r="K1031" s="4"/>
      <c r="L1031" s="4"/>
      <c r="M1031" s="4"/>
      <c r="N1031" s="4"/>
      <c r="O1031" s="4"/>
    </row>
    <row r="1032" spans="2:15">
      <c r="B1032" s="4">
        <f>'Equity+Bond_Historical'!Y1033</f>
        <v>4.1602960532233111E-3</v>
      </c>
      <c r="C1032" s="4"/>
      <c r="D1032" s="4"/>
      <c r="E1032" s="4"/>
      <c r="F1032" s="4"/>
      <c r="G1032" s="4"/>
      <c r="H1032" s="4"/>
      <c r="I1032" s="4"/>
      <c r="J1032" s="4"/>
      <c r="K1032" s="4"/>
      <c r="L1032" s="4"/>
      <c r="M1032" s="4"/>
      <c r="N1032" s="4"/>
      <c r="O1032" s="4"/>
    </row>
    <row r="1033" spans="2:15">
      <c r="B1033" s="4">
        <f>'Equity+Bond_Historical'!Y1034</f>
        <v>1.9187866581189018E-2</v>
      </c>
      <c r="C1033" s="4"/>
      <c r="D1033" s="4"/>
      <c r="E1033" s="4"/>
      <c r="F1033" s="4"/>
      <c r="G1033" s="4"/>
      <c r="H1033" s="4"/>
      <c r="I1033" s="4"/>
      <c r="J1033" s="4"/>
      <c r="K1033" s="4"/>
      <c r="L1033" s="4"/>
      <c r="M1033" s="4"/>
      <c r="N1033" s="4"/>
      <c r="O1033" s="4"/>
    </row>
    <row r="1034" spans="2:15">
      <c r="B1034" s="4">
        <f>'Equity+Bond_Historical'!Y1035</f>
        <v>-1.828792477249196E-2</v>
      </c>
      <c r="C1034" s="4"/>
      <c r="D1034" s="4"/>
      <c r="E1034" s="4"/>
      <c r="F1034" s="4"/>
      <c r="G1034" s="4"/>
      <c r="H1034" s="4"/>
      <c r="I1034" s="4"/>
      <c r="J1034" s="4"/>
      <c r="K1034" s="4"/>
      <c r="L1034" s="4"/>
      <c r="M1034" s="4"/>
      <c r="N1034" s="4"/>
      <c r="O1034" s="4"/>
    </row>
    <row r="1035" spans="2:15">
      <c r="B1035" s="4">
        <f>'Equity+Bond_Historical'!Y1036</f>
        <v>-1.2027220773829833E-2</v>
      </c>
      <c r="C1035" s="4"/>
      <c r="D1035" s="4"/>
      <c r="E1035" s="4"/>
      <c r="F1035" s="4"/>
      <c r="G1035" s="4"/>
      <c r="H1035" s="4"/>
      <c r="I1035" s="4"/>
      <c r="J1035" s="4"/>
      <c r="K1035" s="4"/>
      <c r="L1035" s="4"/>
      <c r="M1035" s="4"/>
      <c r="N1035" s="4"/>
      <c r="O1035" s="4"/>
    </row>
    <row r="1036" spans="2:15">
      <c r="B1036" s="4">
        <f>'Equity+Bond_Historical'!Y1037</f>
        <v>4.1271126125763224E-2</v>
      </c>
      <c r="C1036" s="4"/>
      <c r="D1036" s="4"/>
      <c r="E1036" s="4"/>
      <c r="F1036" s="4"/>
      <c r="G1036" s="4"/>
      <c r="H1036" s="4"/>
      <c r="I1036" s="4"/>
      <c r="J1036" s="4"/>
      <c r="K1036" s="4"/>
      <c r="L1036" s="4"/>
      <c r="M1036" s="4"/>
      <c r="N1036" s="4"/>
      <c r="O1036" s="4"/>
    </row>
    <row r="1037" spans="2:15">
      <c r="B1037" s="4">
        <f>'Equity+Bond_Historical'!Y1038</f>
        <v>-6.7892336016907263E-3</v>
      </c>
      <c r="C1037" s="4"/>
      <c r="D1037" s="4"/>
      <c r="E1037" s="4"/>
      <c r="F1037" s="4"/>
      <c r="G1037" s="4"/>
      <c r="H1037" s="4"/>
      <c r="I1037" s="4"/>
      <c r="J1037" s="4"/>
      <c r="K1037" s="4"/>
      <c r="L1037" s="4"/>
      <c r="M1037" s="4"/>
      <c r="N1037" s="4"/>
      <c r="O1037" s="4"/>
    </row>
    <row r="1038" spans="2:15">
      <c r="B1038" s="4">
        <f>'Equity+Bond_Historical'!Y1039</f>
        <v>-1.8616684200053964E-2</v>
      </c>
      <c r="C1038" s="4"/>
      <c r="D1038" s="4"/>
      <c r="E1038" s="4"/>
      <c r="F1038" s="4"/>
      <c r="G1038" s="4"/>
      <c r="H1038" s="4"/>
      <c r="I1038" s="4"/>
      <c r="J1038" s="4"/>
      <c r="K1038" s="4"/>
      <c r="L1038" s="4"/>
      <c r="M1038" s="4"/>
      <c r="N1038" s="4"/>
      <c r="O1038" s="4"/>
    </row>
    <row r="1039" spans="2:15">
      <c r="B1039" s="4">
        <f>'Equity+Bond_Historical'!Y1040</f>
        <v>4.9804964533855297E-4</v>
      </c>
      <c r="C1039" s="4"/>
      <c r="D1039" s="4"/>
      <c r="E1039" s="4"/>
      <c r="F1039" s="4"/>
      <c r="G1039" s="4"/>
      <c r="H1039" s="4"/>
      <c r="I1039" s="4"/>
      <c r="J1039" s="4"/>
      <c r="K1039" s="4"/>
      <c r="L1039" s="4"/>
      <c r="M1039" s="4"/>
      <c r="N1039" s="4"/>
      <c r="O1039" s="4"/>
    </row>
    <row r="1040" spans="2:15">
      <c r="B1040" s="4">
        <f>'Equity+Bond_Historical'!Y1041</f>
        <v>-2.4583007075126553E-3</v>
      </c>
      <c r="C1040" s="4"/>
      <c r="D1040" s="4"/>
      <c r="E1040" s="4"/>
      <c r="F1040" s="4"/>
      <c r="G1040" s="4"/>
      <c r="H1040" s="4"/>
      <c r="I1040" s="4"/>
      <c r="J1040" s="4"/>
      <c r="K1040" s="4"/>
      <c r="L1040" s="4"/>
      <c r="M1040" s="4"/>
      <c r="N1040" s="4"/>
      <c r="O1040" s="4"/>
    </row>
    <row r="1041" spans="2:15">
      <c r="B1041" s="4">
        <f>'Equity+Bond_Historical'!Y1042</f>
        <v>-2.8642592951276784E-5</v>
      </c>
      <c r="C1041" s="4"/>
      <c r="D1041" s="4"/>
      <c r="E1041" s="4"/>
      <c r="F1041" s="4"/>
      <c r="G1041" s="4"/>
      <c r="H1041" s="4"/>
      <c r="I1041" s="4"/>
      <c r="J1041" s="4"/>
      <c r="K1041" s="4"/>
      <c r="L1041" s="4"/>
      <c r="M1041" s="4"/>
      <c r="N1041" s="4"/>
      <c r="O1041" s="4"/>
    </row>
    <row r="1042" spans="2:15">
      <c r="B1042" s="4">
        <f>'Equity+Bond_Historical'!Y1043</f>
        <v>2.72539138497996E-3</v>
      </c>
      <c r="C1042" s="4"/>
      <c r="D1042" s="4"/>
      <c r="E1042" s="4"/>
      <c r="F1042" s="4"/>
      <c r="G1042" s="4"/>
      <c r="H1042" s="4"/>
      <c r="I1042" s="4"/>
      <c r="J1042" s="4"/>
      <c r="K1042" s="4"/>
      <c r="L1042" s="4"/>
      <c r="M1042" s="4"/>
      <c r="N1042" s="4"/>
      <c r="O1042" s="4"/>
    </row>
    <row r="1043" spans="2:15">
      <c r="B1043" s="4">
        <f>'Equity+Bond_Historical'!Y1044</f>
        <v>-1.0071794897510066E-2</v>
      </c>
      <c r="C1043" s="4"/>
      <c r="D1043" s="4"/>
      <c r="E1043" s="4"/>
      <c r="F1043" s="4"/>
      <c r="G1043" s="4"/>
      <c r="H1043" s="4"/>
      <c r="I1043" s="4"/>
      <c r="J1043" s="4"/>
      <c r="K1043" s="4"/>
      <c r="L1043" s="4"/>
      <c r="M1043" s="4"/>
      <c r="N1043" s="4"/>
      <c r="O1043" s="4"/>
    </row>
    <row r="1044" spans="2:15">
      <c r="B1044" s="4">
        <f>'Equity+Bond_Historical'!Y1045</f>
        <v>-4.9370375255586976E-2</v>
      </c>
      <c r="C1044" s="4"/>
      <c r="D1044" s="4"/>
      <c r="E1044" s="4"/>
      <c r="F1044" s="4"/>
      <c r="G1044" s="4"/>
      <c r="H1044" s="4"/>
      <c r="I1044" s="4"/>
      <c r="J1044" s="4"/>
      <c r="K1044" s="4"/>
      <c r="L1044" s="4"/>
      <c r="M1044" s="4"/>
      <c r="N1044" s="4"/>
      <c r="O1044" s="4"/>
    </row>
    <row r="1045" spans="2:15">
      <c r="B1045" s="4">
        <f>'Equity+Bond_Historical'!Y1046</f>
        <v>-2.9772160738854532E-2</v>
      </c>
      <c r="C1045" s="4"/>
      <c r="D1045" s="4"/>
      <c r="E1045" s="4"/>
      <c r="F1045" s="4"/>
      <c r="G1045" s="4"/>
      <c r="H1045" s="4"/>
      <c r="I1045" s="4"/>
      <c r="J1045" s="4"/>
      <c r="K1045" s="4"/>
      <c r="L1045" s="4"/>
      <c r="M1045" s="4"/>
      <c r="N1045" s="4"/>
      <c r="O1045" s="4"/>
    </row>
    <row r="1046" spans="2:15">
      <c r="B1046" s="4">
        <f>'Equity+Bond_Historical'!Y1047</f>
        <v>-1.5787714602108444E-2</v>
      </c>
      <c r="C1046" s="4"/>
      <c r="D1046" s="4"/>
      <c r="E1046" s="4"/>
      <c r="F1046" s="4"/>
      <c r="G1046" s="4"/>
      <c r="H1046" s="4"/>
      <c r="I1046" s="4"/>
      <c r="J1046" s="4"/>
      <c r="K1046" s="4"/>
      <c r="L1046" s="4"/>
      <c r="M1046" s="4"/>
      <c r="N1046" s="4"/>
      <c r="O1046" s="4"/>
    </row>
    <row r="1047" spans="2:15">
      <c r="B1047" s="4">
        <f>'Equity+Bond_Historical'!Y1048</f>
        <v>1.522717866251774E-2</v>
      </c>
      <c r="C1047" s="4"/>
      <c r="D1047" s="4"/>
      <c r="E1047" s="4"/>
      <c r="F1047" s="4"/>
      <c r="G1047" s="4"/>
      <c r="H1047" s="4"/>
      <c r="I1047" s="4"/>
      <c r="J1047" s="4"/>
      <c r="K1047" s="4"/>
      <c r="L1047" s="4"/>
      <c r="M1047" s="4"/>
      <c r="N1047" s="4"/>
      <c r="O1047" s="4"/>
    </row>
    <row r="1048" spans="2:15">
      <c r="B1048" s="4">
        <f>'Equity+Bond_Historical'!Y1049</f>
        <v>-5.6281924174866622E-3</v>
      </c>
      <c r="C1048" s="4"/>
      <c r="D1048" s="4"/>
      <c r="E1048" s="4"/>
      <c r="F1048" s="4"/>
      <c r="G1048" s="4"/>
      <c r="H1048" s="4"/>
      <c r="I1048" s="4"/>
      <c r="J1048" s="4"/>
      <c r="K1048" s="4"/>
      <c r="L1048" s="4"/>
      <c r="M1048" s="4"/>
      <c r="N1048" s="4"/>
      <c r="O1048" s="4"/>
    </row>
    <row r="1049" spans="2:15">
      <c r="B1049" s="4">
        <f>'Equity+Bond_Historical'!Y1050</f>
        <v>-2.4458039254342625E-3</v>
      </c>
      <c r="C1049" s="4"/>
      <c r="D1049" s="4"/>
      <c r="E1049" s="4"/>
      <c r="F1049" s="4"/>
      <c r="G1049" s="4"/>
      <c r="H1049" s="4"/>
      <c r="I1049" s="4"/>
      <c r="J1049" s="4"/>
      <c r="K1049" s="4"/>
      <c r="L1049" s="4"/>
      <c r="M1049" s="4"/>
      <c r="N1049" s="4"/>
      <c r="O1049" s="4"/>
    </row>
    <row r="1050" spans="2:15">
      <c r="B1050" s="4">
        <f>'Equity+Bond_Historical'!Y1051</f>
        <v>1.4956454752699692E-2</v>
      </c>
      <c r="C1050" s="4"/>
      <c r="D1050" s="4"/>
      <c r="E1050" s="4"/>
      <c r="F1050" s="4"/>
      <c r="G1050" s="4"/>
      <c r="H1050" s="4"/>
      <c r="I1050" s="4"/>
      <c r="J1050" s="4"/>
      <c r="K1050" s="4"/>
      <c r="L1050" s="4"/>
      <c r="M1050" s="4"/>
      <c r="N1050" s="4"/>
      <c r="O1050" s="4"/>
    </row>
    <row r="1051" spans="2:15">
      <c r="B1051" s="4">
        <f>'Equity+Bond_Historical'!Y1052</f>
        <v>-5.4474993656056497E-3</v>
      </c>
      <c r="C1051" s="4"/>
      <c r="D1051" s="4"/>
      <c r="E1051" s="4"/>
      <c r="F1051" s="4"/>
      <c r="G1051" s="4"/>
      <c r="H1051" s="4"/>
      <c r="I1051" s="4"/>
      <c r="J1051" s="4"/>
      <c r="K1051" s="4"/>
      <c r="L1051" s="4"/>
      <c r="M1051" s="4"/>
      <c r="N1051" s="4"/>
      <c r="O1051" s="4"/>
    </row>
    <row r="1052" spans="2:15">
      <c r="B1052" s="4">
        <f>'Equity+Bond_Historical'!Y1053</f>
        <v>6.3054078206122048E-3</v>
      </c>
      <c r="C1052" s="4"/>
      <c r="D1052" s="4"/>
      <c r="E1052" s="4"/>
      <c r="F1052" s="4"/>
      <c r="G1052" s="4"/>
      <c r="H1052" s="4"/>
      <c r="I1052" s="4"/>
      <c r="J1052" s="4"/>
      <c r="K1052" s="4"/>
      <c r="L1052" s="4"/>
      <c r="M1052" s="4"/>
      <c r="N1052" s="4"/>
      <c r="O1052" s="4"/>
    </row>
    <row r="1053" spans="2:15">
      <c r="B1053" s="4">
        <f>'Equity+Bond_Historical'!Y1054</f>
        <v>1.4765398301192152E-2</v>
      </c>
      <c r="C1053" s="4"/>
      <c r="D1053" s="4"/>
      <c r="E1053" s="4"/>
      <c r="F1053" s="4"/>
      <c r="G1053" s="4"/>
      <c r="H1053" s="4"/>
      <c r="I1053" s="4"/>
      <c r="J1053" s="4"/>
      <c r="K1053" s="4"/>
      <c r="L1053" s="4"/>
      <c r="M1053" s="4"/>
      <c r="N1053" s="4"/>
      <c r="O1053" s="4"/>
    </row>
    <row r="1054" spans="2:15">
      <c r="B1054" s="4">
        <f>'Equity+Bond_Historical'!Y1055</f>
        <v>-1.4156397736378577E-2</v>
      </c>
      <c r="C1054" s="4"/>
      <c r="D1054" s="4"/>
      <c r="E1054" s="4"/>
      <c r="F1054" s="4"/>
      <c r="G1054" s="4"/>
      <c r="H1054" s="4"/>
      <c r="I1054" s="4"/>
      <c r="J1054" s="4"/>
      <c r="K1054" s="4"/>
      <c r="L1054" s="4"/>
      <c r="M1054" s="4"/>
      <c r="N1054" s="4"/>
      <c r="O1054" s="4"/>
    </row>
    <row r="1055" spans="2:15">
      <c r="B1055" s="4">
        <f>'Equity+Bond_Historical'!Y1056</f>
        <v>-2.4726631729760657E-2</v>
      </c>
      <c r="C1055" s="4"/>
      <c r="D1055" s="4"/>
      <c r="E1055" s="4"/>
      <c r="F1055" s="4"/>
      <c r="G1055" s="4"/>
      <c r="H1055" s="4"/>
      <c r="I1055" s="4"/>
      <c r="J1055" s="4"/>
      <c r="K1055" s="4"/>
      <c r="L1055" s="4"/>
      <c r="M1055" s="4"/>
      <c r="N1055" s="4"/>
      <c r="O1055" s="4"/>
    </row>
    <row r="1056" spans="2:15">
      <c r="B1056" s="4">
        <f>'Equity+Bond_Historical'!Y1057</f>
        <v>7.9997986340196335E-4</v>
      </c>
      <c r="C1056" s="4"/>
      <c r="D1056" s="4"/>
      <c r="E1056" s="4"/>
      <c r="F1056" s="4"/>
      <c r="G1056" s="4"/>
      <c r="H1056" s="4"/>
      <c r="I1056" s="4"/>
      <c r="J1056" s="4"/>
      <c r="K1056" s="4"/>
      <c r="L1056" s="4"/>
      <c r="M1056" s="4"/>
      <c r="N1056" s="4"/>
      <c r="O1056" s="4"/>
    </row>
    <row r="1057" spans="2:15">
      <c r="B1057" s="4">
        <f>'Equity+Bond_Historical'!Y1058</f>
        <v>-2.9625346493800185E-2</v>
      </c>
      <c r="C1057" s="4"/>
      <c r="D1057" s="4"/>
      <c r="E1057" s="4"/>
      <c r="F1057" s="4"/>
      <c r="G1057" s="4"/>
      <c r="H1057" s="4"/>
      <c r="I1057" s="4"/>
      <c r="J1057" s="4"/>
      <c r="K1057" s="4"/>
      <c r="L1057" s="4"/>
      <c r="M1057" s="4"/>
      <c r="N1057" s="4"/>
      <c r="O1057" s="4"/>
    </row>
    <row r="1058" spans="2:15">
      <c r="B1058" s="4">
        <f>'Equity+Bond_Historical'!Y1059</f>
        <v>3.3403319827678551E-2</v>
      </c>
      <c r="C1058" s="4"/>
      <c r="D1058" s="4"/>
      <c r="E1058" s="4"/>
      <c r="F1058" s="4"/>
      <c r="G1058" s="4"/>
      <c r="H1058" s="4"/>
      <c r="I1058" s="4"/>
      <c r="J1058" s="4"/>
      <c r="K1058" s="4"/>
      <c r="L1058" s="4"/>
      <c r="M1058" s="4"/>
      <c r="N1058" s="4"/>
      <c r="O1058" s="4"/>
    </row>
    <row r="1059" spans="2:15">
      <c r="B1059" s="4">
        <f>'Equity+Bond_Historical'!Y1060</f>
        <v>-4.0592470253740139E-3</v>
      </c>
      <c r="C1059" s="4"/>
      <c r="D1059" s="4"/>
      <c r="E1059" s="4"/>
      <c r="F1059" s="4"/>
      <c r="G1059" s="4"/>
      <c r="H1059" s="4"/>
      <c r="I1059" s="4"/>
      <c r="J1059" s="4"/>
      <c r="K1059" s="4"/>
      <c r="L1059" s="4"/>
      <c r="M1059" s="4"/>
      <c r="N1059" s="4"/>
      <c r="O1059" s="4"/>
    </row>
    <row r="1060" spans="2:15">
      <c r="B1060" s="4">
        <f>'Equity+Bond_Historical'!Y1061</f>
        <v>1.0687522439035813E-2</v>
      </c>
      <c r="C1060" s="4"/>
      <c r="D1060" s="4"/>
      <c r="E1060" s="4"/>
      <c r="F1060" s="4"/>
      <c r="G1060" s="4"/>
      <c r="H1060" s="4"/>
      <c r="I1060" s="4"/>
      <c r="J1060" s="4"/>
      <c r="K1060" s="4"/>
      <c r="L1060" s="4"/>
      <c r="M1060" s="4"/>
      <c r="N1060" s="4"/>
      <c r="O1060" s="4"/>
    </row>
    <row r="1061" spans="2:15">
      <c r="B1061" s="4">
        <f>'Equity+Bond_Historical'!Y1062</f>
        <v>-1.1098455457261919E-2</v>
      </c>
      <c r="C1061" s="4"/>
      <c r="D1061" s="4"/>
      <c r="E1061" s="4"/>
      <c r="F1061" s="4"/>
      <c r="G1061" s="4"/>
      <c r="H1061" s="4"/>
      <c r="I1061" s="4"/>
      <c r="J1061" s="4"/>
      <c r="K1061" s="4"/>
      <c r="L1061" s="4"/>
      <c r="M1061" s="4"/>
      <c r="N1061" s="4"/>
      <c r="O1061" s="4"/>
    </row>
    <row r="1062" spans="2:15">
      <c r="B1062" s="4">
        <f>'Equity+Bond_Historical'!Y1063</f>
        <v>1.1633135952658556E-2</v>
      </c>
      <c r="C1062" s="4"/>
      <c r="D1062" s="4"/>
      <c r="E1062" s="4"/>
      <c r="F1062" s="4"/>
      <c r="G1062" s="4"/>
      <c r="H1062" s="4"/>
      <c r="I1062" s="4"/>
      <c r="J1062" s="4"/>
      <c r="K1062" s="4"/>
      <c r="L1062" s="4"/>
      <c r="M1062" s="4"/>
      <c r="N1062" s="4"/>
      <c r="O1062" s="4"/>
    </row>
    <row r="1063" spans="2:15">
      <c r="B1063" s="4">
        <f>'Equity+Bond_Historical'!Y1064</f>
        <v>-1.7973763122954747E-2</v>
      </c>
      <c r="C1063" s="4"/>
      <c r="D1063" s="4"/>
      <c r="E1063" s="4"/>
      <c r="F1063" s="4"/>
      <c r="G1063" s="4"/>
      <c r="H1063" s="4"/>
      <c r="I1063" s="4"/>
      <c r="J1063" s="4"/>
      <c r="K1063" s="4"/>
      <c r="L1063" s="4"/>
      <c r="M1063" s="4"/>
      <c r="N1063" s="4"/>
      <c r="O1063" s="4"/>
    </row>
    <row r="1064" spans="2:15">
      <c r="B1064" s="4">
        <f>'Equity+Bond_Historical'!Y1065</f>
        <v>1.0793221738917779E-3</v>
      </c>
      <c r="C1064" s="4"/>
      <c r="D1064" s="4"/>
      <c r="E1064" s="4"/>
      <c r="F1064" s="4"/>
      <c r="G1064" s="4"/>
      <c r="H1064" s="4"/>
      <c r="I1064" s="4"/>
      <c r="J1064" s="4"/>
      <c r="K1064" s="4"/>
      <c r="L1064" s="4"/>
      <c r="M1064" s="4"/>
      <c r="N1064" s="4"/>
      <c r="O1064" s="4"/>
    </row>
    <row r="1065" spans="2:15">
      <c r="B1065" s="4">
        <f>'Equity+Bond_Historical'!Y1066</f>
        <v>8.985200747408424E-4</v>
      </c>
      <c r="C1065" s="4"/>
      <c r="D1065" s="4"/>
      <c r="E1065" s="4"/>
      <c r="F1065" s="4"/>
      <c r="G1065" s="4"/>
      <c r="H1065" s="4"/>
      <c r="I1065" s="4"/>
      <c r="J1065" s="4"/>
      <c r="K1065" s="4"/>
      <c r="L1065" s="4"/>
      <c r="M1065" s="4"/>
      <c r="N1065" s="4"/>
      <c r="O1065" s="4"/>
    </row>
    <row r="1066" spans="2:15">
      <c r="B1066" s="4">
        <f>'Equity+Bond_Historical'!Y1067</f>
        <v>-2.6478307221156103E-2</v>
      </c>
      <c r="C1066" s="4"/>
      <c r="D1066" s="4"/>
      <c r="E1066" s="4"/>
      <c r="F1066" s="4"/>
      <c r="G1066" s="4"/>
      <c r="H1066" s="4"/>
      <c r="I1066" s="4"/>
      <c r="J1066" s="4"/>
      <c r="K1066" s="4"/>
      <c r="L1066" s="4"/>
      <c r="M1066" s="4"/>
      <c r="N1066" s="4"/>
      <c r="O1066" s="4"/>
    </row>
    <row r="1067" spans="2:15">
      <c r="B1067" s="4">
        <f>'Equity+Bond_Historical'!Y1068</f>
        <v>6.8670192598074245E-4</v>
      </c>
      <c r="C1067" s="4"/>
      <c r="D1067" s="4"/>
      <c r="E1067" s="4"/>
      <c r="F1067" s="4"/>
      <c r="G1067" s="4"/>
      <c r="H1067" s="4"/>
      <c r="I1067" s="4"/>
      <c r="J1067" s="4"/>
      <c r="K1067" s="4"/>
      <c r="L1067" s="4"/>
      <c r="M1067" s="4"/>
      <c r="N1067" s="4"/>
      <c r="O1067" s="4"/>
    </row>
    <row r="1068" spans="2:15">
      <c r="B1068" s="4">
        <f>'Equity+Bond_Historical'!Y1069</f>
        <v>2.1665082551753527E-2</v>
      </c>
      <c r="C1068" s="4"/>
      <c r="D1068" s="4"/>
      <c r="E1068" s="4"/>
      <c r="F1068" s="4"/>
      <c r="G1068" s="4"/>
      <c r="H1068" s="4"/>
      <c r="I1068" s="4"/>
      <c r="J1068" s="4"/>
      <c r="K1068" s="4"/>
      <c r="L1068" s="4"/>
      <c r="M1068" s="4"/>
      <c r="N1068" s="4"/>
      <c r="O1068" s="4"/>
    </row>
    <row r="1069" spans="2:15">
      <c r="B1069" s="4">
        <f>'Equity+Bond_Historical'!Y1070</f>
        <v>-1.5970516538314876E-2</v>
      </c>
      <c r="C1069" s="4"/>
      <c r="D1069" s="4"/>
      <c r="E1069" s="4"/>
      <c r="F1069" s="4"/>
      <c r="G1069" s="4"/>
      <c r="H1069" s="4"/>
      <c r="I1069" s="4"/>
      <c r="J1069" s="4"/>
      <c r="K1069" s="4"/>
      <c r="L1069" s="4"/>
      <c r="M1069" s="4"/>
      <c r="N1069" s="4"/>
      <c r="O1069" s="4"/>
    </row>
    <row r="1070" spans="2:15">
      <c r="B1070" s="4">
        <f>'Equity+Bond_Historical'!Y1071</f>
        <v>2.1554966865709323E-3</v>
      </c>
      <c r="C1070" s="4"/>
      <c r="D1070" s="4"/>
      <c r="E1070" s="4"/>
      <c r="F1070" s="4"/>
      <c r="G1070" s="4"/>
      <c r="H1070" s="4"/>
      <c r="I1070" s="4"/>
      <c r="J1070" s="4"/>
      <c r="K1070" s="4"/>
      <c r="L1070" s="4"/>
      <c r="M1070" s="4"/>
      <c r="N1070" s="4"/>
      <c r="O1070" s="4"/>
    </row>
    <row r="1071" spans="2:15">
      <c r="B1071" s="4">
        <f>'Equity+Bond_Historical'!Y1072</f>
        <v>2.1563919004915628E-2</v>
      </c>
      <c r="C1071" s="4"/>
      <c r="D1071" s="4"/>
      <c r="E1071" s="4"/>
      <c r="F1071" s="4"/>
      <c r="G1071" s="4"/>
      <c r="H1071" s="4"/>
      <c r="I1071" s="4"/>
      <c r="J1071" s="4"/>
      <c r="K1071" s="4"/>
      <c r="L1071" s="4"/>
      <c r="M1071" s="4"/>
      <c r="N1071" s="4"/>
      <c r="O1071" s="4"/>
    </row>
    <row r="1072" spans="2:15">
      <c r="B1072" s="4">
        <f>'Equity+Bond_Historical'!Y1073</f>
        <v>7.7746644950993946E-4</v>
      </c>
      <c r="C1072" s="4"/>
      <c r="D1072" s="4"/>
      <c r="E1072" s="4"/>
      <c r="F1072" s="4"/>
      <c r="G1072" s="4"/>
      <c r="H1072" s="4"/>
      <c r="I1072" s="4"/>
      <c r="J1072" s="4"/>
      <c r="K1072" s="4"/>
      <c r="L1072" s="4"/>
      <c r="M1072" s="4"/>
      <c r="N1072" s="4"/>
      <c r="O1072" s="4"/>
    </row>
    <row r="1073" spans="2:15">
      <c r="B1073" s="4">
        <f>'Equity+Bond_Historical'!Y1074</f>
        <v>9.7758453373994608E-3</v>
      </c>
      <c r="C1073" s="4"/>
      <c r="D1073" s="4"/>
      <c r="E1073" s="4"/>
      <c r="F1073" s="4"/>
      <c r="G1073" s="4"/>
      <c r="H1073" s="4"/>
      <c r="I1073" s="4"/>
      <c r="J1073" s="4"/>
      <c r="K1073" s="4"/>
      <c r="L1073" s="4"/>
      <c r="M1073" s="4"/>
      <c r="N1073" s="4"/>
      <c r="O1073" s="4"/>
    </row>
    <row r="1074" spans="2:15">
      <c r="B1074" s="4">
        <f>'Equity+Bond_Historical'!Y1075</f>
        <v>2.3267580802309178E-3</v>
      </c>
      <c r="C1074" s="4"/>
      <c r="D1074" s="4"/>
      <c r="E1074" s="4"/>
      <c r="F1074" s="4"/>
      <c r="G1074" s="4"/>
      <c r="H1074" s="4"/>
      <c r="I1074" s="4"/>
      <c r="J1074" s="4"/>
      <c r="K1074" s="4"/>
      <c r="L1074" s="4"/>
      <c r="M1074" s="4"/>
      <c r="N1074" s="4"/>
      <c r="O1074" s="4"/>
    </row>
    <row r="1075" spans="2:15">
      <c r="B1075" s="4">
        <f>'Equity+Bond_Historical'!Y1076</f>
        <v>9.0725332073972442E-3</v>
      </c>
      <c r="C1075" s="4"/>
      <c r="D1075" s="4"/>
      <c r="E1075" s="4"/>
      <c r="F1075" s="4"/>
      <c r="G1075" s="4"/>
      <c r="H1075" s="4"/>
      <c r="I1075" s="4"/>
      <c r="J1075" s="4"/>
      <c r="K1075" s="4"/>
      <c r="L1075" s="4"/>
      <c r="M1075" s="4"/>
      <c r="N1075" s="4"/>
      <c r="O1075" s="4"/>
    </row>
    <row r="1076" spans="2:15">
      <c r="B1076" s="4">
        <f>'Equity+Bond_Historical'!Y1077</f>
        <v>3.4401852516687807E-2</v>
      </c>
      <c r="C1076" s="4"/>
      <c r="D1076" s="4"/>
      <c r="E1076" s="4"/>
      <c r="F1076" s="4"/>
      <c r="G1076" s="4"/>
      <c r="H1076" s="4"/>
      <c r="I1076" s="4"/>
      <c r="J1076" s="4"/>
      <c r="K1076" s="4"/>
      <c r="L1076" s="4"/>
      <c r="M1076" s="4"/>
      <c r="N1076" s="4"/>
      <c r="O1076" s="4"/>
    </row>
    <row r="1077" spans="2:15">
      <c r="B1077" s="4">
        <f>'Equity+Bond_Historical'!Y1078</f>
        <v>-1.6765126462053008E-4</v>
      </c>
      <c r="C1077" s="4"/>
      <c r="D1077" s="4"/>
      <c r="E1077" s="4"/>
      <c r="F1077" s="4"/>
      <c r="G1077" s="4"/>
      <c r="H1077" s="4"/>
      <c r="I1077" s="4"/>
      <c r="J1077" s="4"/>
      <c r="K1077" s="4"/>
      <c r="L1077" s="4"/>
      <c r="M1077" s="4"/>
      <c r="N1077" s="4"/>
      <c r="O1077" s="4"/>
    </row>
    <row r="1078" spans="2:15">
      <c r="B1078" s="4">
        <f>'Equity+Bond_Historical'!Y1079</f>
        <v>-6.7668285646722585E-3</v>
      </c>
      <c r="C1078" s="4"/>
      <c r="D1078" s="4"/>
      <c r="E1078" s="4"/>
      <c r="F1078" s="4"/>
      <c r="G1078" s="4"/>
      <c r="H1078" s="4"/>
      <c r="I1078" s="4"/>
      <c r="J1078" s="4"/>
      <c r="K1078" s="4"/>
      <c r="L1078" s="4"/>
      <c r="M1078" s="4"/>
      <c r="N1078" s="4"/>
      <c r="O1078" s="4"/>
    </row>
    <row r="1079" spans="2:15">
      <c r="B1079" s="4">
        <f>'Equity+Bond_Historical'!Y1080</f>
        <v>1.0815449111751687E-2</v>
      </c>
      <c r="C1079" s="4"/>
      <c r="D1079" s="4"/>
      <c r="E1079" s="4"/>
      <c r="F1079" s="4"/>
      <c r="G1079" s="4"/>
      <c r="H1079" s="4"/>
      <c r="I1079" s="4"/>
      <c r="J1079" s="4"/>
      <c r="K1079" s="4"/>
      <c r="L1079" s="4"/>
      <c r="M1079" s="4"/>
      <c r="N1079" s="4"/>
      <c r="O1079" s="4"/>
    </row>
    <row r="1080" spans="2:15">
      <c r="B1080" s="4">
        <f>'Equity+Bond_Historical'!Y1081</f>
        <v>-1.6957384706668818E-3</v>
      </c>
      <c r="C1080" s="4"/>
      <c r="D1080" s="4"/>
      <c r="E1080" s="4"/>
      <c r="F1080" s="4"/>
      <c r="G1080" s="4"/>
      <c r="H1080" s="4"/>
      <c r="I1080" s="4"/>
      <c r="J1080" s="4"/>
      <c r="K1080" s="4"/>
      <c r="L1080" s="4"/>
      <c r="M1080" s="4"/>
      <c r="N1080" s="4"/>
      <c r="O1080" s="4"/>
    </row>
    <row r="1081" spans="2:15">
      <c r="B1081" s="4">
        <f>'Equity+Bond_Historical'!Y1082</f>
        <v>3.7732985574575489E-3</v>
      </c>
      <c r="C1081" s="4"/>
      <c r="D1081" s="4"/>
      <c r="E1081" s="4"/>
      <c r="F1081" s="4"/>
      <c r="G1081" s="4"/>
      <c r="H1081" s="4"/>
      <c r="I1081" s="4"/>
      <c r="J1081" s="4"/>
      <c r="K1081" s="4"/>
      <c r="L1081" s="4"/>
      <c r="M1081" s="4"/>
      <c r="N1081" s="4"/>
      <c r="O1081" s="4"/>
    </row>
    <row r="1082" spans="2:15">
      <c r="B1082" s="4">
        <f>'Equity+Bond_Historical'!Y1083</f>
        <v>7.298246195037634E-4</v>
      </c>
      <c r="C1082" s="4"/>
      <c r="D1082" s="4"/>
      <c r="E1082" s="4"/>
      <c r="F1082" s="4"/>
      <c r="G1082" s="4"/>
      <c r="H1082" s="4"/>
      <c r="I1082" s="4"/>
      <c r="J1082" s="4"/>
      <c r="K1082" s="4"/>
      <c r="L1082" s="4"/>
      <c r="M1082" s="4"/>
      <c r="N1082" s="4"/>
      <c r="O1082" s="4"/>
    </row>
    <row r="1083" spans="2:15">
      <c r="B1083" s="4">
        <f>'Equity+Bond_Historical'!Y1084</f>
        <v>-6.111330557869994E-4</v>
      </c>
      <c r="C1083" s="4"/>
      <c r="D1083" s="4"/>
      <c r="E1083" s="4"/>
      <c r="F1083" s="4"/>
      <c r="G1083" s="4"/>
      <c r="H1083" s="4"/>
      <c r="I1083" s="4"/>
      <c r="J1083" s="4"/>
      <c r="K1083" s="4"/>
      <c r="L1083" s="4"/>
      <c r="M1083" s="4"/>
      <c r="N1083" s="4"/>
      <c r="O1083" s="4"/>
    </row>
    <row r="1084" spans="2:15">
      <c r="B1084" s="4">
        <f>'Equity+Bond_Historical'!Y1085</f>
        <v>2.8528991518266301E-3</v>
      </c>
      <c r="C1084" s="4"/>
      <c r="D1084" s="4"/>
      <c r="E1084" s="4"/>
      <c r="F1084" s="4"/>
      <c r="G1084" s="4"/>
      <c r="H1084" s="4"/>
      <c r="I1084" s="4"/>
      <c r="J1084" s="4"/>
      <c r="K1084" s="4"/>
      <c r="L1084" s="4"/>
      <c r="M1084" s="4"/>
      <c r="N1084" s="4"/>
      <c r="O1084" s="4"/>
    </row>
    <row r="1085" spans="2:15">
      <c r="B1085" s="4">
        <f>'Equity+Bond_Historical'!Y1086</f>
        <v>-2.2129553313179444E-3</v>
      </c>
      <c r="C1085" s="4"/>
      <c r="D1085" s="4"/>
      <c r="E1085" s="4"/>
      <c r="F1085" s="4"/>
      <c r="G1085" s="4"/>
      <c r="H1085" s="4"/>
      <c r="I1085" s="4"/>
      <c r="J1085" s="4"/>
      <c r="K1085" s="4"/>
      <c r="L1085" s="4"/>
      <c r="M1085" s="4"/>
      <c r="N1085" s="4"/>
      <c r="O1085" s="4"/>
    </row>
    <row r="1086" spans="2:15">
      <c r="B1086" s="4">
        <f>'Equity+Bond_Historical'!Y1087</f>
        <v>-1.253429996141258E-2</v>
      </c>
      <c r="C1086" s="4"/>
      <c r="D1086" s="4"/>
      <c r="E1086" s="4"/>
      <c r="F1086" s="4"/>
      <c r="G1086" s="4"/>
      <c r="H1086" s="4"/>
      <c r="I1086" s="4"/>
      <c r="J1086" s="4"/>
      <c r="K1086" s="4"/>
      <c r="L1086" s="4"/>
      <c r="M1086" s="4"/>
      <c r="N1086" s="4"/>
      <c r="O1086" s="4"/>
    </row>
    <row r="1087" spans="2:15">
      <c r="B1087" s="4">
        <f>'Equity+Bond_Historical'!Y1088</f>
        <v>-3.764124515276716E-3</v>
      </c>
      <c r="C1087" s="4"/>
      <c r="D1087" s="4"/>
      <c r="E1087" s="4"/>
      <c r="F1087" s="4"/>
      <c r="G1087" s="4"/>
      <c r="H1087" s="4"/>
      <c r="I1087" s="4"/>
      <c r="J1087" s="4"/>
      <c r="K1087" s="4"/>
      <c r="L1087" s="4"/>
      <c r="M1087" s="4"/>
      <c r="N1087" s="4"/>
      <c r="O1087" s="4"/>
    </row>
    <row r="1088" spans="2:15">
      <c r="B1088" s="4">
        <f>'Equity+Bond_Historical'!Y1089</f>
        <v>7.6081948690614612E-3</v>
      </c>
      <c r="C1088" s="4"/>
      <c r="D1088" s="4"/>
      <c r="E1088" s="4"/>
      <c r="F1088" s="4"/>
      <c r="G1088" s="4"/>
      <c r="H1088" s="4"/>
      <c r="I1088" s="4"/>
      <c r="J1088" s="4"/>
      <c r="K1088" s="4"/>
      <c r="L1088" s="4"/>
      <c r="M1088" s="4"/>
      <c r="N1088" s="4"/>
      <c r="O1088" s="4"/>
    </row>
    <row r="1089" spans="2:15">
      <c r="B1089" s="4">
        <f>'Equity+Bond_Historical'!Y1090</f>
        <v>-1.7856825538937741E-2</v>
      </c>
      <c r="C1089" s="4"/>
      <c r="D1089" s="4"/>
      <c r="E1089" s="4"/>
      <c r="F1089" s="4"/>
      <c r="G1089" s="4"/>
      <c r="H1089" s="4"/>
      <c r="I1089" s="4"/>
      <c r="J1089" s="4"/>
      <c r="K1089" s="4"/>
      <c r="L1089" s="4"/>
      <c r="M1089" s="4"/>
      <c r="N1089" s="4"/>
      <c r="O1089" s="4"/>
    </row>
    <row r="1090" spans="2:15">
      <c r="B1090" s="4">
        <f>'Equity+Bond_Historical'!Y1091</f>
        <v>-7.4150030611810844E-3</v>
      </c>
      <c r="C1090" s="4"/>
      <c r="D1090" s="4"/>
      <c r="E1090" s="4"/>
      <c r="F1090" s="4"/>
      <c r="G1090" s="4"/>
      <c r="H1090" s="4"/>
      <c r="I1090" s="4"/>
      <c r="J1090" s="4"/>
      <c r="K1090" s="4"/>
      <c r="L1090" s="4"/>
      <c r="M1090" s="4"/>
      <c r="N1090" s="4"/>
      <c r="O1090" s="4"/>
    </row>
    <row r="1091" spans="2:15">
      <c r="B1091" s="4">
        <f>'Equity+Bond_Historical'!Y1092</f>
        <v>2.2664585134921207E-2</v>
      </c>
      <c r="C1091" s="4"/>
      <c r="D1091" s="4"/>
      <c r="E1091" s="4"/>
      <c r="F1091" s="4"/>
      <c r="G1091" s="4"/>
      <c r="H1091" s="4"/>
      <c r="I1091" s="4"/>
      <c r="J1091" s="4"/>
      <c r="K1091" s="4"/>
      <c r="L1091" s="4"/>
      <c r="M1091" s="4"/>
      <c r="N1091" s="4"/>
      <c r="O1091" s="4"/>
    </row>
    <row r="1092" spans="2:15">
      <c r="B1092" s="4">
        <f>'Equity+Bond_Historical'!Y1093</f>
        <v>3.1656126608197565E-3</v>
      </c>
      <c r="C1092" s="4"/>
      <c r="D1092" s="4"/>
      <c r="E1092" s="4"/>
      <c r="F1092" s="4"/>
      <c r="G1092" s="4"/>
      <c r="H1092" s="4"/>
      <c r="I1092" s="4"/>
      <c r="J1092" s="4"/>
      <c r="K1092" s="4"/>
      <c r="L1092" s="4"/>
      <c r="M1092" s="4"/>
      <c r="N1092" s="4"/>
      <c r="O1092" s="4"/>
    </row>
    <row r="1093" spans="2:15">
      <c r="B1093" s="4">
        <f>'Equity+Bond_Historical'!Y1094</f>
        <v>-2.5526825539371443E-2</v>
      </c>
      <c r="C1093" s="4"/>
      <c r="D1093" s="4"/>
      <c r="E1093" s="4"/>
      <c r="F1093" s="4"/>
      <c r="G1093" s="4"/>
      <c r="H1093" s="4"/>
      <c r="I1093" s="4"/>
      <c r="J1093" s="4"/>
      <c r="K1093" s="4"/>
      <c r="L1093" s="4"/>
      <c r="M1093" s="4"/>
      <c r="N1093" s="4"/>
      <c r="O1093" s="4"/>
    </row>
    <row r="1094" spans="2:15">
      <c r="B1094" s="4">
        <f>'Equity+Bond_Historical'!Y1095</f>
        <v>-4.698141165518914E-2</v>
      </c>
      <c r="C1094" s="4"/>
      <c r="D1094" s="4"/>
      <c r="E1094" s="4"/>
      <c r="F1094" s="4"/>
      <c r="G1094" s="4"/>
      <c r="H1094" s="4"/>
      <c r="I1094" s="4"/>
      <c r="J1094" s="4"/>
      <c r="K1094" s="4"/>
      <c r="L1094" s="4"/>
      <c r="M1094" s="4"/>
      <c r="N1094" s="4"/>
      <c r="O1094" s="4"/>
    </row>
    <row r="1095" spans="2:15">
      <c r="B1095" s="4">
        <f>'Equity+Bond_Historical'!Y1096</f>
        <v>-2.1703868121328036E-2</v>
      </c>
      <c r="C1095" s="4"/>
      <c r="D1095" s="4"/>
      <c r="E1095" s="4"/>
      <c r="F1095" s="4"/>
      <c r="G1095" s="4"/>
      <c r="H1095" s="4"/>
      <c r="I1095" s="4"/>
      <c r="J1095" s="4"/>
      <c r="K1095" s="4"/>
      <c r="L1095" s="4"/>
      <c r="M1095" s="4"/>
      <c r="N1095" s="4"/>
      <c r="O1095" s="4"/>
    </row>
    <row r="1096" spans="2:15">
      <c r="B1096" s="4">
        <f>'Equity+Bond_Historical'!Y1097</f>
        <v>6.7936361039221908E-3</v>
      </c>
      <c r="C1096" s="4"/>
      <c r="D1096" s="4"/>
      <c r="E1096" s="4"/>
      <c r="F1096" s="4"/>
      <c r="G1096" s="4"/>
      <c r="H1096" s="4"/>
      <c r="I1096" s="4"/>
      <c r="J1096" s="4"/>
      <c r="K1096" s="4"/>
      <c r="L1096" s="4"/>
      <c r="M1096" s="4"/>
      <c r="N1096" s="4"/>
      <c r="O1096" s="4"/>
    </row>
    <row r="1097" spans="2:15">
      <c r="B1097" s="4">
        <f>'Equity+Bond_Historical'!Y1098</f>
        <v>1.4906993252899455E-2</v>
      </c>
      <c r="C1097" s="4"/>
      <c r="D1097" s="4"/>
      <c r="E1097" s="4"/>
      <c r="F1097" s="4"/>
      <c r="G1097" s="4"/>
      <c r="H1097" s="4"/>
      <c r="I1097" s="4"/>
      <c r="J1097" s="4"/>
      <c r="K1097" s="4"/>
      <c r="L1097" s="4"/>
      <c r="M1097" s="4"/>
      <c r="N1097" s="4"/>
      <c r="O1097" s="4"/>
    </row>
    <row r="1098" spans="2:15">
      <c r="B1098" s="4">
        <f>'Equity+Bond_Historical'!Y1099</f>
        <v>-1.2211584706538272E-2</v>
      </c>
      <c r="C1098" s="4"/>
      <c r="D1098" s="4"/>
      <c r="E1098" s="4"/>
      <c r="F1098" s="4"/>
      <c r="G1098" s="4"/>
      <c r="H1098" s="4"/>
      <c r="I1098" s="4"/>
      <c r="J1098" s="4"/>
      <c r="K1098" s="4"/>
      <c r="L1098" s="4"/>
      <c r="M1098" s="4"/>
      <c r="N1098" s="4"/>
      <c r="O1098" s="4"/>
    </row>
    <row r="1099" spans="2:15">
      <c r="B1099" s="4">
        <f>'Equity+Bond_Historical'!Y1100</f>
        <v>-2.4090845378961631E-3</v>
      </c>
      <c r="C1099" s="4"/>
      <c r="D1099" s="4"/>
      <c r="E1099" s="4"/>
      <c r="F1099" s="4"/>
      <c r="G1099" s="4"/>
      <c r="H1099" s="4"/>
      <c r="I1099" s="4"/>
      <c r="J1099" s="4"/>
      <c r="K1099" s="4"/>
      <c r="L1099" s="4"/>
      <c r="M1099" s="4"/>
      <c r="N1099" s="4"/>
      <c r="O1099" s="4"/>
    </row>
    <row r="1100" spans="2:15">
      <c r="B1100" s="4">
        <f>'Equity+Bond_Historical'!Y1101</f>
        <v>1.0986369732949936E-2</v>
      </c>
      <c r="C1100" s="4"/>
      <c r="D1100" s="4"/>
      <c r="E1100" s="4"/>
      <c r="F1100" s="4"/>
      <c r="G1100" s="4"/>
      <c r="H1100" s="4"/>
      <c r="I1100" s="4"/>
      <c r="J1100" s="4"/>
      <c r="K1100" s="4"/>
      <c r="L1100" s="4"/>
      <c r="M1100" s="4"/>
      <c r="N1100" s="4"/>
      <c r="O1100" s="4"/>
    </row>
    <row r="1101" spans="2:15">
      <c r="B1101" s="4">
        <f>'Equity+Bond_Historical'!Y1102</f>
        <v>9.9267379546269519E-4</v>
      </c>
      <c r="C1101" s="4"/>
      <c r="D1101" s="4"/>
      <c r="E1101" s="4"/>
      <c r="F1101" s="4"/>
      <c r="G1101" s="4"/>
      <c r="H1101" s="4"/>
      <c r="I1101" s="4"/>
      <c r="J1101" s="4"/>
      <c r="K1101" s="4"/>
      <c r="L1101" s="4"/>
      <c r="M1101" s="4"/>
      <c r="N1101" s="4"/>
      <c r="O1101" s="4"/>
    </row>
    <row r="1102" spans="2:15">
      <c r="B1102" s="4">
        <f>'Equity+Bond_Historical'!Y1103</f>
        <v>4.7809383330468472E-3</v>
      </c>
      <c r="C1102" s="4"/>
      <c r="D1102" s="4"/>
      <c r="E1102" s="4"/>
      <c r="F1102" s="4"/>
      <c r="G1102" s="4"/>
      <c r="H1102" s="4"/>
      <c r="I1102" s="4"/>
      <c r="J1102" s="4"/>
      <c r="K1102" s="4"/>
      <c r="L1102" s="4"/>
      <c r="M1102" s="4"/>
      <c r="N1102" s="4"/>
      <c r="O1102" s="4"/>
    </row>
    <row r="1103" spans="2:15">
      <c r="B1103" s="4">
        <f>'Equity+Bond_Historical'!Y1104</f>
        <v>4.8040138717739041E-3</v>
      </c>
      <c r="C1103" s="4"/>
      <c r="D1103" s="4"/>
      <c r="E1103" s="4"/>
      <c r="F1103" s="4"/>
      <c r="G1103" s="4"/>
      <c r="H1103" s="4"/>
      <c r="I1103" s="4"/>
      <c r="J1103" s="4"/>
      <c r="K1103" s="4"/>
      <c r="L1103" s="4"/>
      <c r="M1103" s="4"/>
      <c r="N1103" s="4"/>
      <c r="O1103" s="4"/>
    </row>
    <row r="1104" spans="2:15">
      <c r="B1104" s="4">
        <f>'Equity+Bond_Historical'!Y1105</f>
        <v>-1.2649994442069925E-2</v>
      </c>
      <c r="C1104" s="4"/>
      <c r="D1104" s="4"/>
      <c r="E1104" s="4"/>
      <c r="F1104" s="4"/>
      <c r="G1104" s="4"/>
      <c r="H1104" s="4"/>
      <c r="I1104" s="4"/>
      <c r="J1104" s="4"/>
      <c r="K1104" s="4"/>
      <c r="L1104" s="4"/>
      <c r="M1104" s="4"/>
      <c r="N1104" s="4"/>
      <c r="O1104" s="4"/>
    </row>
    <row r="1105" spans="2:15">
      <c r="B1105" s="4">
        <f>'Equity+Bond_Historical'!Y1106</f>
        <v>1.9723442032862203E-2</v>
      </c>
      <c r="C1105" s="4"/>
      <c r="D1105" s="4"/>
      <c r="E1105" s="4"/>
      <c r="F1105" s="4"/>
      <c r="G1105" s="4"/>
      <c r="H1105" s="4"/>
      <c r="I1105" s="4"/>
      <c r="J1105" s="4"/>
      <c r="K1105" s="4"/>
      <c r="L1105" s="4"/>
      <c r="M1105" s="4"/>
      <c r="N1105" s="4"/>
      <c r="O1105" s="4"/>
    </row>
    <row r="1106" spans="2:15">
      <c r="B1106" s="4">
        <f>'Equity+Bond_Historical'!Y1107</f>
        <v>5.9099829609334897E-4</v>
      </c>
      <c r="C1106" s="4"/>
      <c r="D1106" s="4"/>
      <c r="E1106" s="4"/>
      <c r="F1106" s="4"/>
      <c r="G1106" s="4"/>
      <c r="H1106" s="4"/>
      <c r="I1106" s="4"/>
      <c r="J1106" s="4"/>
      <c r="K1106" s="4"/>
      <c r="L1106" s="4"/>
      <c r="M1106" s="4"/>
      <c r="N1106" s="4"/>
      <c r="O1106" s="4"/>
    </row>
    <row r="1107" spans="2:15">
      <c r="B1107" s="4">
        <f>'Equity+Bond_Historical'!Y1108</f>
        <v>4.1338508861378754E-3</v>
      </c>
      <c r="C1107" s="4"/>
      <c r="D1107" s="4"/>
      <c r="E1107" s="4"/>
      <c r="F1107" s="4"/>
      <c r="G1107" s="4"/>
      <c r="H1107" s="4"/>
      <c r="I1107" s="4"/>
      <c r="J1107" s="4"/>
      <c r="K1107" s="4"/>
      <c r="L1107" s="4"/>
      <c r="M1107" s="4"/>
      <c r="N1107" s="4"/>
      <c r="O1107" s="4"/>
    </row>
    <row r="1108" spans="2:15">
      <c r="B1108" s="4">
        <f>'Equity+Bond_Historical'!Y1109</f>
        <v>1.3834886474769135E-2</v>
      </c>
      <c r="C1108" s="4"/>
      <c r="D1108" s="4"/>
      <c r="E1108" s="4"/>
      <c r="F1108" s="4"/>
      <c r="G1108" s="4"/>
      <c r="H1108" s="4"/>
      <c r="I1108" s="4"/>
      <c r="J1108" s="4"/>
      <c r="K1108" s="4"/>
      <c r="L1108" s="4"/>
      <c r="M1108" s="4"/>
      <c r="N1108" s="4"/>
      <c r="O1108" s="4"/>
    </row>
    <row r="1109" spans="2:15">
      <c r="B1109" s="4">
        <f>'Equity+Bond_Historical'!Y1110</f>
        <v>-9.6799800313065038E-3</v>
      </c>
      <c r="C1109" s="4"/>
      <c r="D1109" s="4"/>
      <c r="E1109" s="4"/>
      <c r="F1109" s="4"/>
      <c r="G1109" s="4"/>
      <c r="H1109" s="4"/>
      <c r="I1109" s="4"/>
      <c r="J1109" s="4"/>
      <c r="K1109" s="4"/>
      <c r="L1109" s="4"/>
      <c r="M1109" s="4"/>
      <c r="N1109" s="4"/>
      <c r="O1109" s="4"/>
    </row>
    <row r="1110" spans="2:15">
      <c r="B1110" s="4">
        <f>'Equity+Bond_Historical'!Y1111</f>
        <v>-9.4068117824838947E-3</v>
      </c>
      <c r="C1110" s="4"/>
      <c r="D1110" s="4"/>
      <c r="E1110" s="4"/>
      <c r="F1110" s="4"/>
      <c r="G1110" s="4"/>
      <c r="H1110" s="4"/>
      <c r="I1110" s="4"/>
      <c r="J1110" s="4"/>
      <c r="K1110" s="4"/>
      <c r="L1110" s="4"/>
      <c r="M1110" s="4"/>
      <c r="N1110" s="4"/>
      <c r="O1110" s="4"/>
    </row>
    <row r="1111" spans="2:15">
      <c r="B1111" s="4">
        <f>'Equity+Bond_Historical'!Y1112</f>
        <v>-4.9285117926941456E-3</v>
      </c>
      <c r="C1111" s="4"/>
      <c r="D1111" s="4"/>
      <c r="E1111" s="4"/>
      <c r="F1111" s="4"/>
      <c r="G1111" s="4"/>
      <c r="H1111" s="4"/>
      <c r="I1111" s="4"/>
      <c r="J1111" s="4"/>
      <c r="K1111" s="4"/>
      <c r="L1111" s="4"/>
      <c r="M1111" s="4"/>
      <c r="N1111" s="4"/>
      <c r="O1111" s="4"/>
    </row>
    <row r="1112" spans="2:15">
      <c r="B1112" s="4">
        <f>'Equity+Bond_Historical'!Y1113</f>
        <v>4.3553318314419123E-3</v>
      </c>
      <c r="C1112" s="4"/>
      <c r="D1112" s="4"/>
      <c r="E1112" s="4"/>
      <c r="F1112" s="4"/>
      <c r="G1112" s="4"/>
      <c r="H1112" s="4"/>
      <c r="I1112" s="4"/>
      <c r="J1112" s="4"/>
      <c r="K1112" s="4"/>
      <c r="L1112" s="4"/>
      <c r="M1112" s="4"/>
      <c r="N1112" s="4"/>
      <c r="O1112" s="4"/>
    </row>
    <row r="1113" spans="2:15">
      <c r="B1113" s="4">
        <f>'Equity+Bond_Historical'!Y1114</f>
        <v>2.675404115693554E-2</v>
      </c>
      <c r="C1113" s="4"/>
      <c r="D1113" s="4"/>
      <c r="E1113" s="4"/>
      <c r="F1113" s="4"/>
      <c r="G1113" s="4"/>
      <c r="H1113" s="4"/>
      <c r="I1113" s="4"/>
      <c r="J1113" s="4"/>
      <c r="K1113" s="4"/>
      <c r="L1113" s="4"/>
      <c r="M1113" s="4"/>
      <c r="N1113" s="4"/>
      <c r="O1113" s="4"/>
    </row>
    <row r="1114" spans="2:15">
      <c r="B1114" s="4">
        <f>'Equity+Bond_Historical'!Y1115</f>
        <v>-2.2925819357167494E-3</v>
      </c>
      <c r="C1114" s="4"/>
      <c r="D1114" s="4"/>
      <c r="E1114" s="4"/>
      <c r="F1114" s="4"/>
      <c r="G1114" s="4"/>
      <c r="H1114" s="4"/>
      <c r="I1114" s="4"/>
      <c r="J1114" s="4"/>
      <c r="K1114" s="4"/>
      <c r="L1114" s="4"/>
      <c r="M1114" s="4"/>
      <c r="N1114" s="4"/>
      <c r="O1114" s="4"/>
    </row>
    <row r="1115" spans="2:15">
      <c r="B1115" s="4">
        <f>'Equity+Bond_Historical'!Y1116</f>
        <v>7.4388649646186392E-3</v>
      </c>
      <c r="C1115" s="4"/>
      <c r="D1115" s="4"/>
      <c r="E1115" s="4"/>
      <c r="F1115" s="4"/>
      <c r="G1115" s="4"/>
      <c r="H1115" s="4"/>
      <c r="I1115" s="4"/>
      <c r="J1115" s="4"/>
      <c r="K1115" s="4"/>
      <c r="L1115" s="4"/>
      <c r="M1115" s="4"/>
      <c r="N1115" s="4"/>
      <c r="O1115" s="4"/>
    </row>
    <row r="1116" spans="2:15">
      <c r="B1116" s="4">
        <f>'Equity+Bond_Historical'!Y1117</f>
        <v>2.3287265215990022E-2</v>
      </c>
      <c r="C1116" s="4"/>
      <c r="D1116" s="4"/>
      <c r="E1116" s="4"/>
      <c r="F1116" s="4"/>
      <c r="G1116" s="4"/>
      <c r="H1116" s="4"/>
      <c r="I1116" s="4"/>
      <c r="J1116" s="4"/>
      <c r="K1116" s="4"/>
      <c r="L1116" s="4"/>
      <c r="M1116" s="4"/>
      <c r="N1116" s="4"/>
      <c r="O1116" s="4"/>
    </row>
    <row r="1117" spans="2:15">
      <c r="B1117" s="4">
        <f>'Equity+Bond_Historical'!Y1118</f>
        <v>-5.3800293967724011E-3</v>
      </c>
      <c r="C1117" s="4"/>
      <c r="D1117" s="4"/>
      <c r="E1117" s="4"/>
      <c r="F1117" s="4"/>
      <c r="G1117" s="4"/>
      <c r="H1117" s="4"/>
      <c r="I1117" s="4"/>
      <c r="J1117" s="4"/>
      <c r="K1117" s="4"/>
      <c r="L1117" s="4"/>
      <c r="M1117" s="4"/>
      <c r="N1117" s="4"/>
      <c r="O1117" s="4"/>
    </row>
    <row r="1118" spans="2:15">
      <c r="B1118" s="4">
        <f>'Equity+Bond_Historical'!Y1119</f>
        <v>-1.0912584522466226E-2</v>
      </c>
      <c r="C1118" s="4"/>
      <c r="D1118" s="4"/>
      <c r="E1118" s="4"/>
      <c r="F1118" s="4"/>
      <c r="G1118" s="4"/>
      <c r="H1118" s="4"/>
      <c r="I1118" s="4"/>
      <c r="J1118" s="4"/>
      <c r="K1118" s="4"/>
      <c r="L1118" s="4"/>
      <c r="M1118" s="4"/>
      <c r="N1118" s="4"/>
      <c r="O1118" s="4"/>
    </row>
    <row r="1119" spans="2:15">
      <c r="B1119" s="4">
        <f>'Equity+Bond_Historical'!Y1120</f>
        <v>1.2390096982713063E-3</v>
      </c>
      <c r="C1119" s="4"/>
      <c r="D1119" s="4"/>
      <c r="E1119" s="4"/>
      <c r="F1119" s="4"/>
      <c r="G1119" s="4"/>
      <c r="H1119" s="4"/>
      <c r="I1119" s="4"/>
      <c r="J1119" s="4"/>
      <c r="K1119" s="4"/>
      <c r="L1119" s="4"/>
      <c r="M1119" s="4"/>
      <c r="N1119" s="4"/>
      <c r="O1119" s="4"/>
    </row>
    <row r="1120" spans="2:15">
      <c r="B1120" s="4">
        <f>'Equity+Bond_Historical'!Y1121</f>
        <v>-4.3391815960515208E-3</v>
      </c>
      <c r="C1120" s="4"/>
      <c r="D1120" s="4"/>
      <c r="E1120" s="4"/>
      <c r="F1120" s="4"/>
      <c r="G1120" s="4"/>
      <c r="H1120" s="4"/>
      <c r="I1120" s="4"/>
      <c r="J1120" s="4"/>
      <c r="K1120" s="4"/>
      <c r="L1120" s="4"/>
      <c r="M1120" s="4"/>
      <c r="N1120" s="4"/>
      <c r="O1120" s="4"/>
    </row>
    <row r="1121" spans="2:15">
      <c r="B1121" s="4">
        <f>'Equity+Bond_Historical'!Y1122</f>
        <v>-9.1991168610056247E-3</v>
      </c>
      <c r="C1121" s="4"/>
      <c r="D1121" s="4"/>
      <c r="E1121" s="4"/>
      <c r="F1121" s="4"/>
      <c r="G1121" s="4"/>
      <c r="H1121" s="4"/>
      <c r="I1121" s="4"/>
      <c r="J1121" s="4"/>
      <c r="K1121" s="4"/>
      <c r="L1121" s="4"/>
      <c r="M1121" s="4"/>
      <c r="N1121" s="4"/>
      <c r="O1121" s="4"/>
    </row>
    <row r="1122" spans="2:15">
      <c r="B1122" s="4">
        <f>'Equity+Bond_Historical'!Y1123</f>
        <v>-6.9255269626252187E-3</v>
      </c>
      <c r="C1122" s="4"/>
      <c r="D1122" s="4"/>
      <c r="E1122" s="4"/>
      <c r="F1122" s="4"/>
      <c r="G1122" s="4"/>
      <c r="H1122" s="4"/>
      <c r="I1122" s="4"/>
      <c r="J1122" s="4"/>
      <c r="K1122" s="4"/>
      <c r="L1122" s="4"/>
      <c r="M1122" s="4"/>
      <c r="N1122" s="4"/>
      <c r="O1122" s="4"/>
    </row>
    <row r="1123" spans="2:15">
      <c r="B1123" s="4">
        <f>'Equity+Bond_Historical'!Y1124</f>
        <v>-2.3449104909135281E-4</v>
      </c>
      <c r="C1123" s="4"/>
      <c r="D1123" s="4"/>
      <c r="E1123" s="4"/>
      <c r="F1123" s="4"/>
      <c r="G1123" s="4"/>
      <c r="H1123" s="4"/>
      <c r="I1123" s="4"/>
      <c r="J1123" s="4"/>
      <c r="K1123" s="4"/>
      <c r="L1123" s="4"/>
      <c r="M1123" s="4"/>
      <c r="N1123" s="4"/>
      <c r="O1123" s="4"/>
    </row>
    <row r="1124" spans="2:15">
      <c r="B1124" s="4">
        <f>'Equity+Bond_Historical'!Y1125</f>
        <v>-7.2063280326302992E-3</v>
      </c>
      <c r="C1124" s="4"/>
      <c r="D1124" s="4"/>
      <c r="E1124" s="4"/>
      <c r="F1124" s="4"/>
      <c r="G1124" s="4"/>
      <c r="H1124" s="4"/>
      <c r="I1124" s="4"/>
      <c r="J1124" s="4"/>
      <c r="K1124" s="4"/>
      <c r="L1124" s="4"/>
      <c r="M1124" s="4"/>
      <c r="N1124" s="4"/>
      <c r="O1124" s="4"/>
    </row>
    <row r="1125" spans="2:15">
      <c r="B1125" s="4">
        <f>'Equity+Bond_Historical'!Y1126</f>
        <v>-2.4974845837210267E-3</v>
      </c>
      <c r="C1125" s="4"/>
      <c r="D1125" s="4"/>
      <c r="E1125" s="4"/>
      <c r="F1125" s="4"/>
      <c r="G1125" s="4"/>
      <c r="H1125" s="4"/>
      <c r="I1125" s="4"/>
      <c r="J1125" s="4"/>
      <c r="K1125" s="4"/>
      <c r="L1125" s="4"/>
      <c r="M1125" s="4"/>
      <c r="N1125" s="4"/>
      <c r="O1125" s="4"/>
    </row>
    <row r="1126" spans="2:15">
      <c r="B1126" s="4">
        <f>'Equity+Bond_Historical'!Y1127</f>
        <v>-1.2828805828888233E-2</v>
      </c>
      <c r="C1126" s="4"/>
      <c r="D1126" s="4"/>
      <c r="E1126" s="4"/>
      <c r="F1126" s="4"/>
      <c r="G1126" s="4"/>
      <c r="H1126" s="4"/>
      <c r="I1126" s="4"/>
      <c r="J1126" s="4"/>
      <c r="K1126" s="4"/>
      <c r="L1126" s="4"/>
      <c r="M1126" s="4"/>
      <c r="N1126" s="4"/>
      <c r="O1126" s="4"/>
    </row>
    <row r="1127" spans="2:15">
      <c r="B1127" s="4">
        <f>'Equity+Bond_Historical'!Y1128</f>
        <v>-1.4012878133067659E-2</v>
      </c>
      <c r="C1127" s="4"/>
      <c r="D1127" s="4"/>
      <c r="E1127" s="4"/>
      <c r="F1127" s="4"/>
      <c r="G1127" s="4"/>
      <c r="H1127" s="4"/>
      <c r="I1127" s="4"/>
      <c r="J1127" s="4"/>
      <c r="K1127" s="4"/>
      <c r="L1127" s="4"/>
      <c r="M1127" s="4"/>
      <c r="N1127" s="4"/>
      <c r="O1127" s="4"/>
    </row>
    <row r="1128" spans="2:15">
      <c r="B1128" s="4">
        <f>'Equity+Bond_Historical'!Y1129</f>
        <v>-1.262803703917925E-2</v>
      </c>
      <c r="C1128" s="4"/>
      <c r="D1128" s="4"/>
      <c r="E1128" s="4"/>
      <c r="F1128" s="4"/>
      <c r="G1128" s="4"/>
      <c r="H1128" s="4"/>
      <c r="I1128" s="4"/>
      <c r="J1128" s="4"/>
      <c r="K1128" s="4"/>
      <c r="L1128" s="4"/>
      <c r="M1128" s="4"/>
      <c r="N1128" s="4"/>
      <c r="O1128" s="4"/>
    </row>
    <row r="1129" spans="2:15">
      <c r="B1129" s="4">
        <f>'Equity+Bond_Historical'!Y1130</f>
        <v>-1.6245672476061793E-2</v>
      </c>
      <c r="C1129" s="4"/>
      <c r="D1129" s="4"/>
      <c r="E1129" s="4"/>
      <c r="F1129" s="4"/>
      <c r="G1129" s="4"/>
      <c r="H1129" s="4"/>
      <c r="I1129" s="4"/>
      <c r="J1129" s="4"/>
      <c r="K1129" s="4"/>
      <c r="L1129" s="4"/>
      <c r="M1129" s="4"/>
      <c r="N1129" s="4"/>
      <c r="O1129" s="4"/>
    </row>
    <row r="1130" spans="2:15">
      <c r="B1130" s="4">
        <f>'Equity+Bond_Historical'!Y1131</f>
        <v>8.9677250457439253E-3</v>
      </c>
      <c r="C1130" s="4"/>
      <c r="D1130" s="4"/>
      <c r="E1130" s="4"/>
      <c r="F1130" s="4"/>
      <c r="G1130" s="4"/>
      <c r="H1130" s="4"/>
      <c r="I1130" s="4"/>
      <c r="J1130" s="4"/>
      <c r="K1130" s="4"/>
      <c r="L1130" s="4"/>
      <c r="M1130" s="4"/>
      <c r="N1130" s="4"/>
      <c r="O1130" s="4"/>
    </row>
    <row r="1131" spans="2:15">
      <c r="B1131" s="4">
        <f>'Equity+Bond_Historical'!Y1132</f>
        <v>5.1925364297228851E-3</v>
      </c>
      <c r="C1131" s="4"/>
      <c r="D1131" s="4"/>
      <c r="E1131" s="4"/>
      <c r="F1131" s="4"/>
      <c r="G1131" s="4"/>
      <c r="H1131" s="4"/>
      <c r="I1131" s="4"/>
      <c r="J1131" s="4"/>
      <c r="K1131" s="4"/>
      <c r="L1131" s="4"/>
      <c r="M1131" s="4"/>
      <c r="N1131" s="4"/>
      <c r="O1131" s="4"/>
    </row>
    <row r="1132" spans="2:15">
      <c r="B1132" s="4">
        <f>'Equity+Bond_Historical'!Y1133</f>
        <v>6.4115976506524683E-3</v>
      </c>
      <c r="C1132" s="4"/>
      <c r="D1132" s="4"/>
      <c r="E1132" s="4"/>
      <c r="F1132" s="4"/>
      <c r="G1132" s="4"/>
      <c r="H1132" s="4"/>
      <c r="I1132" s="4"/>
      <c r="J1132" s="4"/>
      <c r="K1132" s="4"/>
      <c r="L1132" s="4"/>
      <c r="M1132" s="4"/>
      <c r="N1132" s="4"/>
      <c r="O1132" s="4"/>
    </row>
    <row r="1133" spans="2:15">
      <c r="B1133" s="4">
        <f>'Equity+Bond_Historical'!Y1134</f>
        <v>2.306037876230858E-2</v>
      </c>
      <c r="C1133" s="4"/>
      <c r="D1133" s="4"/>
      <c r="E1133" s="4"/>
      <c r="F1133" s="4"/>
      <c r="G1133" s="4"/>
      <c r="H1133" s="4"/>
      <c r="I1133" s="4"/>
      <c r="J1133" s="4"/>
      <c r="K1133" s="4"/>
      <c r="L1133" s="4"/>
      <c r="M1133" s="4"/>
      <c r="N1133" s="4"/>
      <c r="O1133" s="4"/>
    </row>
    <row r="1134" spans="2:15">
      <c r="B1134" s="4">
        <f>'Equity+Bond_Historical'!Y1135</f>
        <v>2.1741613116963102E-2</v>
      </c>
      <c r="C1134" s="4"/>
      <c r="D1134" s="4"/>
      <c r="E1134" s="4"/>
      <c r="F1134" s="4"/>
      <c r="G1134" s="4"/>
      <c r="H1134" s="4"/>
      <c r="I1134" s="4"/>
      <c r="J1134" s="4"/>
      <c r="K1134" s="4"/>
      <c r="L1134" s="4"/>
      <c r="M1134" s="4"/>
      <c r="N1134" s="4"/>
      <c r="O1134" s="4"/>
    </row>
    <row r="1135" spans="2:15">
      <c r="B1135" s="4">
        <f>'Equity+Bond_Historical'!Y1136</f>
        <v>4.6946401512490757E-3</v>
      </c>
      <c r="C1135" s="4"/>
      <c r="D1135" s="4"/>
      <c r="E1135" s="4"/>
      <c r="F1135" s="4"/>
      <c r="G1135" s="4"/>
      <c r="H1135" s="4"/>
      <c r="I1135" s="4"/>
      <c r="J1135" s="4"/>
      <c r="K1135" s="4"/>
      <c r="L1135" s="4"/>
      <c r="M1135" s="4"/>
      <c r="N1135" s="4"/>
      <c r="O1135" s="4"/>
    </row>
    <row r="1136" spans="2:15">
      <c r="B1136" s="4">
        <f>'Equity+Bond_Historical'!Y1137</f>
        <v>2.1431791166547439E-3</v>
      </c>
      <c r="C1136" s="4"/>
      <c r="D1136" s="4"/>
      <c r="E1136" s="4"/>
      <c r="F1136" s="4"/>
      <c r="G1136" s="4"/>
      <c r="H1136" s="4"/>
      <c r="I1136" s="4"/>
      <c r="J1136" s="4"/>
      <c r="K1136" s="4"/>
      <c r="L1136" s="4"/>
      <c r="M1136" s="4"/>
      <c r="N1136" s="4"/>
      <c r="O1136" s="4"/>
    </row>
    <row r="1137" spans="2:15">
      <c r="B1137" s="4">
        <f>'Equity+Bond_Historical'!Y1138</f>
        <v>-3.031708059278734E-3</v>
      </c>
      <c r="C1137" s="4"/>
      <c r="D1137" s="4"/>
      <c r="E1137" s="4"/>
      <c r="F1137" s="4"/>
      <c r="G1137" s="4"/>
      <c r="H1137" s="4"/>
      <c r="I1137" s="4"/>
      <c r="J1137" s="4"/>
      <c r="K1137" s="4"/>
      <c r="L1137" s="4"/>
      <c r="M1137" s="4"/>
      <c r="N1137" s="4"/>
      <c r="O1137" s="4"/>
    </row>
    <row r="1138" spans="2:15">
      <c r="B1138" s="4">
        <f>'Equity+Bond_Historical'!Y1139</f>
        <v>-1.4689631926601417E-2</v>
      </c>
      <c r="C1138" s="4"/>
      <c r="D1138" s="4"/>
      <c r="E1138" s="4"/>
      <c r="F1138" s="4"/>
      <c r="G1138" s="4"/>
      <c r="H1138" s="4"/>
      <c r="I1138" s="4"/>
      <c r="J1138" s="4"/>
      <c r="K1138" s="4"/>
      <c r="L1138" s="4"/>
      <c r="M1138" s="4"/>
      <c r="N1138" s="4"/>
      <c r="O1138" s="4"/>
    </row>
    <row r="1139" spans="2:15">
      <c r="B1139" s="4">
        <f>'Equity+Bond_Historical'!Y1140</f>
        <v>2.2782355107351976E-3</v>
      </c>
      <c r="C1139" s="4"/>
      <c r="D1139" s="4"/>
      <c r="E1139" s="4"/>
      <c r="F1139" s="4"/>
      <c r="G1139" s="4"/>
      <c r="H1139" s="4"/>
      <c r="I1139" s="4"/>
      <c r="J1139" s="4"/>
      <c r="K1139" s="4"/>
      <c r="L1139" s="4"/>
      <c r="M1139" s="4"/>
      <c r="N1139" s="4"/>
      <c r="O1139" s="4"/>
    </row>
    <row r="1140" spans="2:15">
      <c r="B1140" s="4">
        <f>'Equity+Bond_Historical'!Y1141</f>
        <v>-1.9537085198668177E-3</v>
      </c>
      <c r="C1140" s="4"/>
      <c r="D1140" s="4"/>
      <c r="E1140" s="4"/>
      <c r="F1140" s="4"/>
      <c r="G1140" s="4"/>
      <c r="H1140" s="4"/>
      <c r="I1140" s="4"/>
      <c r="J1140" s="4"/>
      <c r="K1140" s="4"/>
      <c r="L1140" s="4"/>
      <c r="M1140" s="4"/>
      <c r="N1140" s="4"/>
      <c r="O1140" s="4"/>
    </row>
    <row r="1141" spans="2:15">
      <c r="B1141" s="4">
        <f>'Equity+Bond_Historical'!Y1142</f>
        <v>8.1734629747854132E-3</v>
      </c>
      <c r="C1141" s="4"/>
      <c r="D1141" s="4"/>
      <c r="E1141" s="4"/>
      <c r="F1141" s="4"/>
      <c r="G1141" s="4"/>
      <c r="H1141" s="4"/>
      <c r="I1141" s="4"/>
      <c r="J1141" s="4"/>
      <c r="K1141" s="4"/>
      <c r="L1141" s="4"/>
      <c r="M1141" s="4"/>
      <c r="N1141" s="4"/>
      <c r="O1141" s="4"/>
    </row>
    <row r="1142" spans="2:15">
      <c r="B1142" s="4">
        <f>'Equity+Bond_Historical'!Y1143</f>
        <v>1.6401683282853755E-2</v>
      </c>
      <c r="C1142" s="4"/>
      <c r="D1142" s="4"/>
      <c r="E1142" s="4"/>
      <c r="F1142" s="4"/>
      <c r="G1142" s="4"/>
      <c r="H1142" s="4"/>
      <c r="I1142" s="4"/>
      <c r="J1142" s="4"/>
      <c r="K1142" s="4"/>
      <c r="L1142" s="4"/>
      <c r="M1142" s="4"/>
      <c r="N1142" s="4"/>
      <c r="O1142" s="4"/>
    </row>
    <row r="1143" spans="2:15">
      <c r="B1143" s="4">
        <f>'Equity+Bond_Historical'!Y1144</f>
        <v>4.8754151228190198E-4</v>
      </c>
      <c r="C1143" s="4"/>
      <c r="D1143" s="4"/>
      <c r="E1143" s="4"/>
      <c r="F1143" s="4"/>
      <c r="G1143" s="4"/>
      <c r="H1143" s="4"/>
      <c r="I1143" s="4"/>
      <c r="J1143" s="4"/>
      <c r="K1143" s="4"/>
      <c r="L1143" s="4"/>
      <c r="M1143" s="4"/>
      <c r="N1143" s="4"/>
      <c r="O1143" s="4"/>
    </row>
    <row r="1144" spans="2:15">
      <c r="B1144" s="4">
        <f>'Equity+Bond_Historical'!Y1145</f>
        <v>-2.3640150765760544E-2</v>
      </c>
      <c r="C1144" s="4"/>
      <c r="D1144" s="4"/>
      <c r="E1144" s="4"/>
      <c r="F1144" s="4"/>
      <c r="G1144" s="4"/>
      <c r="H1144" s="4"/>
      <c r="I1144" s="4"/>
      <c r="J1144" s="4"/>
      <c r="K1144" s="4"/>
      <c r="L1144" s="4"/>
      <c r="M1144" s="4"/>
      <c r="N1144" s="4"/>
      <c r="O1144" s="4"/>
    </row>
    <row r="1145" spans="2:15">
      <c r="B1145" s="4">
        <f>'Equity+Bond_Historical'!Y1146</f>
        <v>-1.9888522759283746E-2</v>
      </c>
      <c r="C1145" s="4"/>
      <c r="D1145" s="4"/>
      <c r="E1145" s="4"/>
      <c r="F1145" s="4"/>
      <c r="G1145" s="4"/>
      <c r="H1145" s="4"/>
      <c r="I1145" s="4"/>
      <c r="J1145" s="4"/>
      <c r="K1145" s="4"/>
      <c r="L1145" s="4"/>
      <c r="M1145" s="4"/>
      <c r="N1145" s="4"/>
      <c r="O1145" s="4"/>
    </row>
    <row r="1146" spans="2:15">
      <c r="B1146" s="4">
        <f>'Equity+Bond_Historical'!Y1147</f>
        <v>1.7171455976585135E-4</v>
      </c>
      <c r="C1146" s="4"/>
      <c r="D1146" s="4"/>
      <c r="E1146" s="4"/>
      <c r="F1146" s="4"/>
      <c r="G1146" s="4"/>
      <c r="H1146" s="4"/>
      <c r="I1146" s="4"/>
      <c r="J1146" s="4"/>
      <c r="K1146" s="4"/>
      <c r="L1146" s="4"/>
      <c r="M1146" s="4"/>
      <c r="N1146" s="4"/>
      <c r="O1146" s="4"/>
    </row>
    <row r="1147" spans="2:15">
      <c r="B1147" s="4">
        <f>'Equity+Bond_Historical'!Y1148</f>
        <v>7.8600247835440701E-3</v>
      </c>
      <c r="C1147" s="4"/>
      <c r="D1147" s="4"/>
      <c r="E1147" s="4"/>
      <c r="F1147" s="4"/>
      <c r="G1147" s="4"/>
      <c r="H1147" s="4"/>
      <c r="I1147" s="4"/>
      <c r="J1147" s="4"/>
      <c r="K1147" s="4"/>
      <c r="L1147" s="4"/>
      <c r="M1147" s="4"/>
      <c r="N1147" s="4"/>
      <c r="O1147" s="4"/>
    </row>
    <row r="1148" spans="2:15">
      <c r="B1148" s="4">
        <f>'Equity+Bond_Historical'!Y1149</f>
        <v>-7.4496260727039956E-3</v>
      </c>
      <c r="C1148" s="4"/>
      <c r="D1148" s="4"/>
      <c r="E1148" s="4"/>
      <c r="F1148" s="4"/>
      <c r="G1148" s="4"/>
      <c r="H1148" s="4"/>
      <c r="I1148" s="4"/>
      <c r="J1148" s="4"/>
      <c r="K1148" s="4"/>
      <c r="L1148" s="4"/>
      <c r="M1148" s="4"/>
      <c r="N1148" s="4"/>
      <c r="O1148" s="4"/>
    </row>
    <row r="1149" spans="2:15">
      <c r="B1149" s="4">
        <f>'Equity+Bond_Historical'!Y1150</f>
        <v>-1.7414266530311643E-4</v>
      </c>
      <c r="C1149" s="4"/>
      <c r="D1149" s="4"/>
      <c r="E1149" s="4"/>
      <c r="F1149" s="4"/>
      <c r="G1149" s="4"/>
      <c r="H1149" s="4"/>
      <c r="I1149" s="4"/>
      <c r="J1149" s="4"/>
      <c r="K1149" s="4"/>
      <c r="L1149" s="4"/>
      <c r="M1149" s="4"/>
      <c r="N1149" s="4"/>
      <c r="O1149" s="4"/>
    </row>
    <row r="1150" spans="2:15">
      <c r="B1150" s="4">
        <f>'Equity+Bond_Historical'!Y1151</f>
        <v>2.5657275464738043E-2</v>
      </c>
      <c r="C1150" s="4"/>
      <c r="D1150" s="4"/>
      <c r="E1150" s="4"/>
      <c r="F1150" s="4"/>
      <c r="G1150" s="4"/>
      <c r="H1150" s="4"/>
      <c r="I1150" s="4"/>
      <c r="J1150" s="4"/>
      <c r="K1150" s="4"/>
      <c r="L1150" s="4"/>
      <c r="M1150" s="4"/>
      <c r="N1150" s="4"/>
      <c r="O1150" s="4"/>
    </row>
    <row r="1151" spans="2:15">
      <c r="B1151" s="4">
        <f>'Equity+Bond_Historical'!Y1152</f>
        <v>-2.4003804240409644E-2</v>
      </c>
      <c r="C1151" s="4"/>
      <c r="D1151" s="4"/>
      <c r="E1151" s="4"/>
      <c r="F1151" s="4"/>
      <c r="G1151" s="4"/>
      <c r="H1151" s="4"/>
      <c r="I1151" s="4"/>
      <c r="J1151" s="4"/>
      <c r="K1151" s="4"/>
      <c r="L1151" s="4"/>
      <c r="M1151" s="4"/>
      <c r="N1151" s="4"/>
      <c r="O1151" s="4"/>
    </row>
    <row r="1152" spans="2:15">
      <c r="B1152" s="4">
        <f>'Equity+Bond_Historical'!Y1153</f>
        <v>2.201861119317185E-2</v>
      </c>
      <c r="C1152" s="4"/>
      <c r="D1152" s="4"/>
      <c r="E1152" s="4"/>
      <c r="F1152" s="4"/>
      <c r="G1152" s="4"/>
      <c r="H1152" s="4"/>
      <c r="I1152" s="4"/>
      <c r="J1152" s="4"/>
      <c r="K1152" s="4"/>
      <c r="L1152" s="4"/>
      <c r="M1152" s="4"/>
      <c r="N1152" s="4"/>
      <c r="O1152" s="4"/>
    </row>
    <row r="1153" spans="2:15">
      <c r="B1153" s="4">
        <f>'Equity+Bond_Historical'!Y1154</f>
        <v>1.81905801343825E-2</v>
      </c>
      <c r="C1153" s="4"/>
      <c r="D1153" s="4"/>
      <c r="E1153" s="4"/>
      <c r="F1153" s="4"/>
      <c r="G1153" s="4"/>
      <c r="H1153" s="4"/>
      <c r="I1153" s="4"/>
      <c r="J1153" s="4"/>
      <c r="K1153" s="4"/>
      <c r="L1153" s="4"/>
      <c r="M1153" s="4"/>
      <c r="N1153" s="4"/>
      <c r="O1153" s="4"/>
    </row>
    <row r="1154" spans="2:15">
      <c r="B1154" s="4">
        <f>'Equity+Bond_Historical'!Y1155</f>
        <v>-1.5260345591617298E-2</v>
      </c>
      <c r="C1154" s="4"/>
      <c r="D1154" s="4"/>
      <c r="E1154" s="4"/>
      <c r="F1154" s="4"/>
      <c r="G1154" s="4"/>
      <c r="H1154" s="4"/>
      <c r="I1154" s="4"/>
      <c r="J1154" s="4"/>
      <c r="K1154" s="4"/>
      <c r="L1154" s="4"/>
      <c r="M1154" s="4"/>
      <c r="N1154" s="4"/>
      <c r="O1154" s="4"/>
    </row>
    <row r="1155" spans="2:15">
      <c r="B1155" s="4">
        <f>'Equity+Bond_Historical'!Y1156</f>
        <v>1.5362850603143846E-2</v>
      </c>
      <c r="C1155" s="4"/>
      <c r="D1155" s="4"/>
      <c r="E1155" s="4"/>
      <c r="F1155" s="4"/>
      <c r="G1155" s="4"/>
      <c r="H1155" s="4"/>
      <c r="I1155" s="4"/>
      <c r="J1155" s="4"/>
      <c r="K1155" s="4"/>
      <c r="L1155" s="4"/>
      <c r="M1155" s="4"/>
      <c r="N1155" s="4"/>
      <c r="O1155" s="4"/>
    </row>
    <row r="1156" spans="2:15">
      <c r="B1156" s="4">
        <f>'Equity+Bond_Historical'!Y1157</f>
        <v>-7.7673822439938665E-3</v>
      </c>
      <c r="C1156" s="4"/>
      <c r="D1156" s="4"/>
      <c r="E1156" s="4"/>
      <c r="F1156" s="4"/>
      <c r="G1156" s="4"/>
      <c r="H1156" s="4"/>
      <c r="I1156" s="4"/>
      <c r="J1156" s="4"/>
      <c r="K1156" s="4"/>
      <c r="L1156" s="4"/>
      <c r="M1156" s="4"/>
      <c r="N1156" s="4"/>
      <c r="O1156" s="4"/>
    </row>
    <row r="1157" spans="2:15">
      <c r="B1157" s="4">
        <f>'Equity+Bond_Historical'!Y1158</f>
        <v>-5.8549891684020333E-3</v>
      </c>
      <c r="C1157" s="4"/>
      <c r="D1157" s="4"/>
      <c r="E1157" s="4"/>
      <c r="F1157" s="4"/>
      <c r="G1157" s="4"/>
      <c r="H1157" s="4"/>
      <c r="I1157" s="4"/>
      <c r="J1157" s="4"/>
      <c r="K1157" s="4"/>
      <c r="L1157" s="4"/>
      <c r="M1157" s="4"/>
      <c r="N1157" s="4"/>
      <c r="O1157" s="4"/>
    </row>
    <row r="1158" spans="2:15">
      <c r="B1158" s="4">
        <f>'Equity+Bond_Historical'!Y1159</f>
        <v>3.968673584750072E-3</v>
      </c>
      <c r="C1158" s="4"/>
      <c r="D1158" s="4"/>
      <c r="E1158" s="4"/>
      <c r="F1158" s="4"/>
      <c r="G1158" s="4"/>
      <c r="H1158" s="4"/>
      <c r="I1158" s="4"/>
      <c r="J1158" s="4"/>
      <c r="K1158" s="4"/>
      <c r="L1158" s="4"/>
      <c r="M1158" s="4"/>
      <c r="N1158" s="4"/>
      <c r="O1158" s="4"/>
    </row>
    <row r="1159" spans="2:15">
      <c r="B1159" s="4">
        <f>'Equity+Bond_Historical'!Y1160</f>
        <v>2.3487159151831809E-3</v>
      </c>
      <c r="C1159" s="4"/>
      <c r="D1159" s="4"/>
      <c r="E1159" s="4"/>
      <c r="F1159" s="4"/>
      <c r="G1159" s="4"/>
      <c r="H1159" s="4"/>
      <c r="I1159" s="4"/>
      <c r="J1159" s="4"/>
      <c r="K1159" s="4"/>
      <c r="L1159" s="4"/>
      <c r="M1159" s="4"/>
      <c r="N1159" s="4"/>
      <c r="O1159" s="4"/>
    </row>
    <row r="1160" spans="2:15">
      <c r="B1160" s="4">
        <f>'Equity+Bond_Historical'!Y1161</f>
        <v>-8.3411743547615862E-3</v>
      </c>
      <c r="C1160" s="4"/>
      <c r="D1160" s="4"/>
      <c r="E1160" s="4"/>
      <c r="F1160" s="4"/>
      <c r="G1160" s="4"/>
      <c r="H1160" s="4"/>
      <c r="I1160" s="4"/>
      <c r="J1160" s="4"/>
      <c r="K1160" s="4"/>
      <c r="L1160" s="4"/>
      <c r="M1160" s="4"/>
      <c r="N1160" s="4"/>
      <c r="O1160" s="4"/>
    </row>
    <row r="1161" spans="2:15">
      <c r="B1161" s="4">
        <f>'Equity+Bond_Historical'!Y1162</f>
        <v>2.6356867817518559E-3</v>
      </c>
      <c r="C1161" s="4"/>
      <c r="D1161" s="4"/>
      <c r="E1161" s="4"/>
      <c r="F1161" s="4"/>
      <c r="G1161" s="4"/>
      <c r="H1161" s="4"/>
      <c r="I1161" s="4"/>
      <c r="J1161" s="4"/>
      <c r="K1161" s="4"/>
      <c r="L1161" s="4"/>
      <c r="M1161" s="4"/>
      <c r="N1161" s="4"/>
      <c r="O1161" s="4"/>
    </row>
    <row r="1162" spans="2:15">
      <c r="B1162" s="4">
        <f>'Equity+Bond_Historical'!Y1163</f>
        <v>-4.4753076843240093E-3</v>
      </c>
      <c r="C1162" s="4"/>
      <c r="D1162" s="4"/>
      <c r="E1162" s="4"/>
      <c r="F1162" s="4"/>
      <c r="G1162" s="4"/>
      <c r="H1162" s="4"/>
      <c r="I1162" s="4"/>
      <c r="J1162" s="4"/>
      <c r="K1162" s="4"/>
      <c r="L1162" s="4"/>
      <c r="M1162" s="4"/>
      <c r="N1162" s="4"/>
      <c r="O1162" s="4"/>
    </row>
    <row r="1163" spans="2:15">
      <c r="B1163" s="4">
        <f>'Equity+Bond_Historical'!Y1164</f>
        <v>-1.9008855363776233E-3</v>
      </c>
      <c r="C1163" s="4"/>
      <c r="D1163" s="4"/>
      <c r="E1163" s="4"/>
      <c r="F1163" s="4"/>
      <c r="G1163" s="4"/>
      <c r="H1163" s="4"/>
      <c r="I1163" s="4"/>
      <c r="J1163" s="4"/>
      <c r="K1163" s="4"/>
      <c r="L1163" s="4"/>
      <c r="M1163" s="4"/>
      <c r="N1163" s="4"/>
      <c r="O1163" s="4"/>
    </row>
    <row r="1164" spans="2:15">
      <c r="B1164" s="4">
        <f>'Equity+Bond_Historical'!Y1165</f>
        <v>6.7652545017588186E-3</v>
      </c>
      <c r="C1164" s="4"/>
      <c r="D1164" s="4"/>
      <c r="E1164" s="4"/>
      <c r="F1164" s="4"/>
      <c r="G1164" s="4"/>
      <c r="H1164" s="4"/>
      <c r="I1164" s="4"/>
      <c r="J1164" s="4"/>
      <c r="K1164" s="4"/>
      <c r="L1164" s="4"/>
      <c r="M1164" s="4"/>
      <c r="N1164" s="4"/>
      <c r="O1164" s="4"/>
    </row>
    <row r="1165" spans="2:15">
      <c r="B1165" s="4">
        <f>'Equity+Bond_Historical'!Y1166</f>
        <v>1.6756627367250742E-3</v>
      </c>
      <c r="C1165" s="4"/>
      <c r="D1165" s="4"/>
      <c r="E1165" s="4"/>
      <c r="F1165" s="4"/>
      <c r="G1165" s="4"/>
      <c r="H1165" s="4"/>
      <c r="I1165" s="4"/>
      <c r="J1165" s="4"/>
      <c r="K1165" s="4"/>
      <c r="L1165" s="4"/>
      <c r="M1165" s="4"/>
      <c r="N1165" s="4"/>
      <c r="O1165" s="4"/>
    </row>
    <row r="1166" spans="2:15">
      <c r="B1166" s="4">
        <f>'Equity+Bond_Historical'!Y1167</f>
        <v>-1.5492550023641433E-2</v>
      </c>
      <c r="C1166" s="4"/>
      <c r="D1166" s="4"/>
      <c r="E1166" s="4"/>
      <c r="F1166" s="4"/>
      <c r="G1166" s="4"/>
      <c r="H1166" s="4"/>
      <c r="I1166" s="4"/>
      <c r="J1166" s="4"/>
      <c r="K1166" s="4"/>
      <c r="L1166" s="4"/>
      <c r="M1166" s="4"/>
      <c r="N1166" s="4"/>
      <c r="O1166" s="4"/>
    </row>
    <row r="1167" spans="2:15">
      <c r="B1167" s="4">
        <f>'Equity+Bond_Historical'!Y1168</f>
        <v>-2.2384709094514336E-2</v>
      </c>
      <c r="C1167" s="4"/>
      <c r="D1167" s="4"/>
      <c r="E1167" s="4"/>
      <c r="F1167" s="4"/>
      <c r="G1167" s="4"/>
      <c r="H1167" s="4"/>
      <c r="I1167" s="4"/>
      <c r="J1167" s="4"/>
      <c r="K1167" s="4"/>
      <c r="L1167" s="4"/>
      <c r="M1167" s="4"/>
      <c r="N1167" s="4"/>
      <c r="O1167" s="4"/>
    </row>
    <row r="1168" spans="2:15">
      <c r="B1168" s="4">
        <f>'Equity+Bond_Historical'!Y1169</f>
        <v>3.1659111306374227E-3</v>
      </c>
      <c r="C1168" s="4"/>
      <c r="D1168" s="4"/>
      <c r="E1168" s="4"/>
      <c r="F1168" s="4"/>
      <c r="G1168" s="4"/>
      <c r="H1168" s="4"/>
      <c r="I1168" s="4"/>
      <c r="J1168" s="4"/>
      <c r="K1168" s="4"/>
      <c r="L1168" s="4"/>
      <c r="M1168" s="4"/>
      <c r="N1168" s="4"/>
      <c r="O1168" s="4"/>
    </row>
    <row r="1169" spans="2:15">
      <c r="B1169" s="4">
        <f>'Equity+Bond_Historical'!Y1170</f>
        <v>3.4320452782278889E-2</v>
      </c>
      <c r="C1169" s="4"/>
      <c r="D1169" s="4"/>
      <c r="E1169" s="4"/>
      <c r="F1169" s="4"/>
      <c r="G1169" s="4"/>
      <c r="H1169" s="4"/>
      <c r="I1169" s="4"/>
      <c r="J1169" s="4"/>
      <c r="K1169" s="4"/>
      <c r="L1169" s="4"/>
      <c r="M1169" s="4"/>
      <c r="N1169" s="4"/>
      <c r="O1169" s="4"/>
    </row>
    <row r="1170" spans="2:15">
      <c r="B1170" s="4">
        <f>'Equity+Bond_Historical'!Y1171</f>
        <v>-3.4729947942650449E-3</v>
      </c>
      <c r="C1170" s="4"/>
      <c r="D1170" s="4"/>
      <c r="E1170" s="4"/>
      <c r="F1170" s="4"/>
      <c r="G1170" s="4"/>
      <c r="H1170" s="4"/>
      <c r="I1170" s="4"/>
      <c r="J1170" s="4"/>
      <c r="K1170" s="4"/>
      <c r="L1170" s="4"/>
      <c r="M1170" s="4"/>
      <c r="N1170" s="4"/>
      <c r="O1170" s="4"/>
    </row>
    <row r="1171" spans="2:15">
      <c r="B1171" s="4">
        <f>'Equity+Bond_Historical'!Y1172</f>
        <v>-3.2009147533999562E-3</v>
      </c>
      <c r="C1171" s="4"/>
      <c r="D1171" s="4"/>
      <c r="E1171" s="4"/>
      <c r="F1171" s="4"/>
      <c r="G1171" s="4"/>
      <c r="H1171" s="4"/>
      <c r="I1171" s="4"/>
      <c r="J1171" s="4"/>
      <c r="K1171" s="4"/>
      <c r="L1171" s="4"/>
      <c r="M1171" s="4"/>
      <c r="N1171" s="4"/>
      <c r="O1171" s="4"/>
    </row>
    <row r="1172" spans="2:15">
      <c r="B1172" s="4">
        <f>'Equity+Bond_Historical'!Y1173</f>
        <v>4.4532332940251966E-4</v>
      </c>
      <c r="C1172" s="4"/>
      <c r="D1172" s="4"/>
      <c r="E1172" s="4"/>
      <c r="F1172" s="4"/>
      <c r="G1172" s="4"/>
      <c r="H1172" s="4"/>
      <c r="I1172" s="4"/>
      <c r="J1172" s="4"/>
      <c r="K1172" s="4"/>
      <c r="L1172" s="4"/>
      <c r="M1172" s="4"/>
      <c r="N1172" s="4"/>
      <c r="O1172" s="4"/>
    </row>
    <row r="1173" spans="2:15">
      <c r="B1173" s="4">
        <f>'Equity+Bond_Historical'!Y1174</f>
        <v>4.2673118925904314E-3</v>
      </c>
      <c r="C1173" s="4"/>
      <c r="D1173" s="4"/>
      <c r="E1173" s="4"/>
      <c r="F1173" s="4"/>
      <c r="G1173" s="4"/>
      <c r="H1173" s="4"/>
      <c r="I1173" s="4"/>
      <c r="J1173" s="4"/>
      <c r="K1173" s="4"/>
      <c r="L1173" s="4"/>
      <c r="M1173" s="4"/>
      <c r="N1173" s="4"/>
      <c r="O1173" s="4"/>
    </row>
    <row r="1174" spans="2:15">
      <c r="B1174" s="4">
        <f>'Equity+Bond_Historical'!Y1175</f>
        <v>7.3797681355255258E-4</v>
      </c>
      <c r="C1174" s="4"/>
      <c r="D1174" s="4"/>
      <c r="E1174" s="4"/>
      <c r="F1174" s="4"/>
      <c r="G1174" s="4"/>
      <c r="H1174" s="4"/>
      <c r="I1174" s="4"/>
      <c r="J1174" s="4"/>
      <c r="K1174" s="4"/>
      <c r="L1174" s="4"/>
      <c r="M1174" s="4"/>
      <c r="N1174" s="4"/>
      <c r="O1174" s="4"/>
    </row>
    <row r="1175" spans="2:15">
      <c r="B1175" s="4">
        <f>'Equity+Bond_Historical'!Y1176</f>
        <v>4.0292330052010931E-3</v>
      </c>
      <c r="C1175" s="4"/>
      <c r="D1175" s="4"/>
      <c r="E1175" s="4"/>
      <c r="F1175" s="4"/>
      <c r="G1175" s="4"/>
      <c r="H1175" s="4"/>
      <c r="I1175" s="4"/>
      <c r="J1175" s="4"/>
      <c r="K1175" s="4"/>
      <c r="L1175" s="4"/>
      <c r="M1175" s="4"/>
      <c r="N1175" s="4"/>
      <c r="O1175" s="4"/>
    </row>
    <row r="1176" spans="2:15">
      <c r="B1176" s="4">
        <f>'Equity+Bond_Historical'!Y1177</f>
        <v>9.8561489893218505E-3</v>
      </c>
      <c r="C1176" s="4"/>
      <c r="D1176" s="4"/>
      <c r="E1176" s="4"/>
      <c r="F1176" s="4"/>
      <c r="G1176" s="4"/>
      <c r="H1176" s="4"/>
      <c r="I1176" s="4"/>
      <c r="J1176" s="4"/>
      <c r="K1176" s="4"/>
      <c r="L1176" s="4"/>
      <c r="M1176" s="4"/>
      <c r="N1176" s="4"/>
      <c r="O1176" s="4"/>
    </row>
    <row r="1177" spans="2:15">
      <c r="B1177" s="4">
        <f>'Equity+Bond_Historical'!Y1178</f>
        <v>-6.2357788617135278E-3</v>
      </c>
      <c r="C1177" s="4"/>
      <c r="D1177" s="4"/>
      <c r="E1177" s="4"/>
      <c r="F1177" s="4"/>
      <c r="G1177" s="4"/>
      <c r="H1177" s="4"/>
      <c r="I1177" s="4"/>
      <c r="J1177" s="4"/>
      <c r="K1177" s="4"/>
      <c r="L1177" s="4"/>
      <c r="M1177" s="4"/>
      <c r="N1177" s="4"/>
      <c r="O1177" s="4"/>
    </row>
    <row r="1178" spans="2:15">
      <c r="B1178" s="4">
        <f>'Equity+Bond_Historical'!Y1179</f>
        <v>5.2662688147749287E-4</v>
      </c>
      <c r="C1178" s="4"/>
      <c r="D1178" s="4"/>
      <c r="E1178" s="4"/>
      <c r="F1178" s="4"/>
      <c r="G1178" s="4"/>
      <c r="H1178" s="4"/>
      <c r="I1178" s="4"/>
      <c r="J1178" s="4"/>
      <c r="K1178" s="4"/>
      <c r="L1178" s="4"/>
      <c r="M1178" s="4"/>
      <c r="N1178" s="4"/>
      <c r="O1178" s="4"/>
    </row>
    <row r="1179" spans="2:15">
      <c r="B1179" s="4">
        <f>'Equity+Bond_Historical'!Y1180</f>
        <v>1.6286459118196755E-3</v>
      </c>
      <c r="C1179" s="4"/>
      <c r="D1179" s="4"/>
      <c r="E1179" s="4"/>
      <c r="F1179" s="4"/>
      <c r="G1179" s="4"/>
      <c r="H1179" s="4"/>
      <c r="I1179" s="4"/>
      <c r="J1179" s="4"/>
      <c r="K1179" s="4"/>
      <c r="L1179" s="4"/>
      <c r="M1179" s="4"/>
      <c r="N1179" s="4"/>
      <c r="O1179" s="4"/>
    </row>
    <row r="1180" spans="2:15">
      <c r="B1180" s="4">
        <f>'Equity+Bond_Historical'!Y1181</f>
        <v>-8.7731759062831902E-3</v>
      </c>
      <c r="C1180" s="4"/>
      <c r="D1180" s="4"/>
      <c r="E1180" s="4"/>
      <c r="F1180" s="4"/>
      <c r="G1180" s="4"/>
      <c r="H1180" s="4"/>
      <c r="I1180" s="4"/>
      <c r="J1180" s="4"/>
      <c r="K1180" s="4"/>
      <c r="L1180" s="4"/>
      <c r="M1180" s="4"/>
      <c r="N1180" s="4"/>
      <c r="O1180" s="4"/>
    </row>
    <row r="1181" spans="2:15">
      <c r="B1181" s="4">
        <f>'Equity+Bond_Historical'!Y1182</f>
        <v>-1.8210658453126881E-3</v>
      </c>
      <c r="C1181" s="4"/>
      <c r="D1181" s="4"/>
      <c r="E1181" s="4"/>
      <c r="F1181" s="4"/>
      <c r="G1181" s="4"/>
      <c r="H1181" s="4"/>
      <c r="I1181" s="4"/>
      <c r="J1181" s="4"/>
      <c r="K1181" s="4"/>
      <c r="L1181" s="4"/>
      <c r="M1181" s="4"/>
      <c r="N1181" s="4"/>
      <c r="O1181" s="4"/>
    </row>
    <row r="1182" spans="2:15">
      <c r="B1182" s="4">
        <f>'Equity+Bond_Historical'!Y1183</f>
        <v>7.9662701679911983E-3</v>
      </c>
      <c r="C1182" s="4"/>
      <c r="D1182" s="4"/>
      <c r="E1182" s="4"/>
      <c r="F1182" s="4"/>
      <c r="G1182" s="4"/>
      <c r="H1182" s="4"/>
      <c r="I1182" s="4"/>
      <c r="J1182" s="4"/>
      <c r="K1182" s="4"/>
      <c r="L1182" s="4"/>
      <c r="M1182" s="4"/>
      <c r="N1182" s="4"/>
      <c r="O1182" s="4"/>
    </row>
    <row r="1183" spans="2:15">
      <c r="B1183" s="4">
        <f>'Equity+Bond_Historical'!Y1184</f>
        <v>9.2130954292254045E-3</v>
      </c>
      <c r="C1183" s="4"/>
      <c r="D1183" s="4"/>
      <c r="E1183" s="4"/>
      <c r="F1183" s="4"/>
      <c r="G1183" s="4"/>
      <c r="H1183" s="4"/>
      <c r="I1183" s="4"/>
      <c r="J1183" s="4"/>
      <c r="K1183" s="4"/>
      <c r="L1183" s="4"/>
      <c r="M1183" s="4"/>
      <c r="N1183" s="4"/>
      <c r="O1183" s="4"/>
    </row>
    <row r="1184" spans="2:15">
      <c r="B1184" s="4">
        <f>'Equity+Bond_Historical'!Y1185</f>
        <v>-7.2129461371529084E-3</v>
      </c>
      <c r="C1184" s="4"/>
      <c r="D1184" s="4"/>
      <c r="E1184" s="4"/>
      <c r="F1184" s="4"/>
      <c r="G1184" s="4"/>
      <c r="H1184" s="4"/>
      <c r="I1184" s="4"/>
      <c r="J1184" s="4"/>
      <c r="K1184" s="4"/>
      <c r="L1184" s="4"/>
      <c r="M1184" s="4"/>
      <c r="N1184" s="4"/>
      <c r="O1184" s="4"/>
    </row>
    <row r="1185" spans="2:15">
      <c r="B1185" s="4">
        <f>'Equity+Bond_Historical'!Y1186</f>
        <v>5.0220659855829582E-3</v>
      </c>
      <c r="C1185" s="4"/>
      <c r="D1185" s="4"/>
      <c r="E1185" s="4"/>
      <c r="F1185" s="4"/>
      <c r="G1185" s="4"/>
      <c r="H1185" s="4"/>
      <c r="I1185" s="4"/>
      <c r="J1185" s="4"/>
      <c r="K1185" s="4"/>
      <c r="L1185" s="4"/>
      <c r="M1185" s="4"/>
      <c r="N1185" s="4"/>
      <c r="O1185" s="4"/>
    </row>
    <row r="1186" spans="2:15">
      <c r="B1186" s="4">
        <f>'Equity+Bond_Historical'!Y1187</f>
        <v>-1.5304150491083053E-2</v>
      </c>
      <c r="C1186" s="4"/>
      <c r="D1186" s="4"/>
      <c r="E1186" s="4"/>
      <c r="F1186" s="4"/>
      <c r="G1186" s="4"/>
      <c r="H1186" s="4"/>
      <c r="I1186" s="4"/>
      <c r="J1186" s="4"/>
      <c r="K1186" s="4"/>
      <c r="L1186" s="4"/>
      <c r="M1186" s="4"/>
      <c r="N1186" s="4"/>
      <c r="O1186" s="4"/>
    </row>
    <row r="1187" spans="2:15">
      <c r="B1187" s="4">
        <f>'Equity+Bond_Historical'!Y1188</f>
        <v>1.3020142446807562E-2</v>
      </c>
      <c r="C1187" s="4"/>
      <c r="D1187" s="4"/>
      <c r="E1187" s="4"/>
      <c r="F1187" s="4"/>
      <c r="G1187" s="4"/>
      <c r="H1187" s="4"/>
      <c r="I1187" s="4"/>
      <c r="J1187" s="4"/>
      <c r="K1187" s="4"/>
      <c r="L1187" s="4"/>
      <c r="M1187" s="4"/>
      <c r="N1187" s="4"/>
      <c r="O1187" s="4"/>
    </row>
    <row r="1188" spans="2:15">
      <c r="B1188" s="4">
        <f>'Equity+Bond_Historical'!Y1189</f>
        <v>-1.0816335805593944E-2</v>
      </c>
      <c r="C1188" s="4"/>
      <c r="D1188" s="4"/>
      <c r="E1188" s="4"/>
      <c r="F1188" s="4"/>
      <c r="G1188" s="4"/>
      <c r="H1188" s="4"/>
      <c r="I1188" s="4"/>
      <c r="J1188" s="4"/>
      <c r="K1188" s="4"/>
      <c r="L1188" s="4"/>
      <c r="M1188" s="4"/>
      <c r="N1188" s="4"/>
      <c r="O1188" s="4"/>
    </row>
    <row r="1189" spans="2:15">
      <c r="B1189" s="4">
        <f>'Equity+Bond_Historical'!Y1190</f>
        <v>3.4259434036860549E-3</v>
      </c>
      <c r="C1189" s="4"/>
      <c r="D1189" s="4"/>
      <c r="E1189" s="4"/>
      <c r="F1189" s="4"/>
      <c r="G1189" s="4"/>
      <c r="H1189" s="4"/>
      <c r="I1189" s="4"/>
      <c r="J1189" s="4"/>
      <c r="K1189" s="4"/>
      <c r="L1189" s="4"/>
      <c r="M1189" s="4"/>
      <c r="N1189" s="4"/>
      <c r="O1189" s="4"/>
    </row>
    <row r="1190" spans="2:15">
      <c r="B1190" s="4">
        <f>'Equity+Bond_Historical'!Y1191</f>
        <v>5.3353187005106655E-3</v>
      </c>
      <c r="C1190" s="4"/>
      <c r="D1190" s="4"/>
      <c r="E1190" s="4"/>
      <c r="F1190" s="4"/>
      <c r="G1190" s="4"/>
      <c r="H1190" s="4"/>
      <c r="I1190" s="4"/>
      <c r="J1190" s="4"/>
      <c r="K1190" s="4"/>
      <c r="L1190" s="4"/>
      <c r="M1190" s="4"/>
      <c r="N1190" s="4"/>
      <c r="O1190" s="4"/>
    </row>
    <row r="1191" spans="2:15">
      <c r="B1191" s="4">
        <f>'Equity+Bond_Historical'!Y1192</f>
        <v>-1.0161286826389051E-2</v>
      </c>
      <c r="C1191" s="4"/>
      <c r="D1191" s="4"/>
      <c r="E1191" s="4"/>
      <c r="F1191" s="4"/>
      <c r="G1191" s="4"/>
      <c r="H1191" s="4"/>
      <c r="I1191" s="4"/>
      <c r="J1191" s="4"/>
      <c r="K1191" s="4"/>
      <c r="L1191" s="4"/>
      <c r="M1191" s="4"/>
      <c r="N1191" s="4"/>
      <c r="O1191" s="4"/>
    </row>
    <row r="1192" spans="2:15">
      <c r="B1192" s="4">
        <f>'Equity+Bond_Historical'!Y1193</f>
        <v>-2.0399599679469204E-2</v>
      </c>
      <c r="C1192" s="4"/>
      <c r="D1192" s="4"/>
      <c r="E1192" s="4"/>
      <c r="F1192" s="4"/>
      <c r="G1192" s="4"/>
      <c r="H1192" s="4"/>
      <c r="I1192" s="4"/>
      <c r="J1192" s="4"/>
      <c r="K1192" s="4"/>
      <c r="L1192" s="4"/>
      <c r="M1192" s="4"/>
      <c r="N1192" s="4"/>
      <c r="O1192" s="4"/>
    </row>
    <row r="1193" spans="2:15">
      <c r="B1193" s="4">
        <f>'Equity+Bond_Historical'!Y1194</f>
        <v>-3.4881963434920033E-4</v>
      </c>
      <c r="C1193" s="4"/>
      <c r="D1193" s="4"/>
      <c r="E1193" s="4"/>
      <c r="F1193" s="4"/>
      <c r="G1193" s="4"/>
      <c r="H1193" s="4"/>
      <c r="I1193" s="4"/>
      <c r="J1193" s="4"/>
      <c r="K1193" s="4"/>
      <c r="L1193" s="4"/>
      <c r="M1193" s="4"/>
      <c r="N1193" s="4"/>
      <c r="O1193" s="4"/>
    </row>
    <row r="1194" spans="2:15">
      <c r="B1194" s="4">
        <f>'Equity+Bond_Historical'!Y1195</f>
        <v>2.5722003757054747E-3</v>
      </c>
      <c r="C1194" s="4"/>
      <c r="D1194" s="4"/>
      <c r="E1194" s="4"/>
      <c r="F1194" s="4"/>
      <c r="G1194" s="4"/>
      <c r="H1194" s="4"/>
      <c r="I1194" s="4"/>
      <c r="J1194" s="4"/>
      <c r="K1194" s="4"/>
      <c r="L1194" s="4"/>
      <c r="M1194" s="4"/>
      <c r="N1194" s="4"/>
      <c r="O1194" s="4"/>
    </row>
    <row r="1195" spans="2:15">
      <c r="B1195" s="4">
        <f>'Equity+Bond_Historical'!Y1196</f>
        <v>-5.0265214693520598E-3</v>
      </c>
      <c r="C1195" s="4"/>
      <c r="D1195" s="4"/>
      <c r="E1195" s="4"/>
      <c r="F1195" s="4"/>
      <c r="G1195" s="4"/>
      <c r="H1195" s="4"/>
      <c r="I1195" s="4"/>
      <c r="J1195" s="4"/>
      <c r="K1195" s="4"/>
      <c r="L1195" s="4"/>
      <c r="M1195" s="4"/>
      <c r="N1195" s="4"/>
      <c r="O1195" s="4"/>
    </row>
    <row r="1196" spans="2:15">
      <c r="B1196" s="4">
        <f>'Equity+Bond_Historical'!Y1197</f>
        <v>-5.7555033326880879E-4</v>
      </c>
      <c r="C1196" s="4"/>
      <c r="D1196" s="4"/>
      <c r="E1196" s="4"/>
      <c r="F1196" s="4"/>
      <c r="G1196" s="4"/>
      <c r="H1196" s="4"/>
      <c r="I1196" s="4"/>
      <c r="J1196" s="4"/>
      <c r="K1196" s="4"/>
      <c r="L1196" s="4"/>
      <c r="M1196" s="4"/>
      <c r="N1196" s="4"/>
      <c r="O1196" s="4"/>
    </row>
    <row r="1197" spans="2:15">
      <c r="B1197" s="4">
        <f>'Equity+Bond_Historical'!Y1198</f>
        <v>1.3207327678077431E-2</v>
      </c>
      <c r="C1197" s="4"/>
      <c r="D1197" s="4"/>
      <c r="E1197" s="4"/>
      <c r="F1197" s="4"/>
      <c r="G1197" s="4"/>
      <c r="H1197" s="4"/>
      <c r="I1197" s="4"/>
      <c r="J1197" s="4"/>
      <c r="K1197" s="4"/>
      <c r="L1197" s="4"/>
      <c r="M1197" s="4"/>
      <c r="N1197" s="4"/>
      <c r="O1197" s="4"/>
    </row>
    <row r="1198" spans="2:15">
      <c r="B1198" s="4">
        <f>'Equity+Bond_Historical'!Y1199</f>
        <v>6.0396920928014793E-3</v>
      </c>
      <c r="C1198" s="4"/>
      <c r="D1198" s="4"/>
      <c r="E1198" s="4"/>
      <c r="F1198" s="4"/>
      <c r="G1198" s="4"/>
      <c r="H1198" s="4"/>
      <c r="I1198" s="4"/>
      <c r="J1198" s="4"/>
      <c r="K1198" s="4"/>
      <c r="L1198" s="4"/>
      <c r="M1198" s="4"/>
      <c r="N1198" s="4"/>
      <c r="O1198" s="4"/>
    </row>
    <row r="1199" spans="2:15">
      <c r="B1199" s="4">
        <f>'Equity+Bond_Historical'!Y1200</f>
        <v>-1.1982996448771559E-2</v>
      </c>
      <c r="C1199" s="4"/>
      <c r="D1199" s="4"/>
      <c r="E1199" s="4"/>
      <c r="F1199" s="4"/>
      <c r="G1199" s="4"/>
      <c r="H1199" s="4"/>
      <c r="I1199" s="4"/>
      <c r="J1199" s="4"/>
      <c r="K1199" s="4"/>
      <c r="L1199" s="4"/>
      <c r="M1199" s="4"/>
      <c r="N1199" s="4"/>
      <c r="O1199" s="4"/>
    </row>
    <row r="1200" spans="2:15">
      <c r="B1200" s="4">
        <f>'Equity+Bond_Historical'!Y1201</f>
        <v>-1.5975333683702506E-2</v>
      </c>
      <c r="C1200" s="4"/>
      <c r="D1200" s="4"/>
      <c r="E1200" s="4"/>
      <c r="F1200" s="4"/>
      <c r="G1200" s="4"/>
      <c r="H1200" s="4"/>
      <c r="I1200" s="4"/>
      <c r="J1200" s="4"/>
      <c r="K1200" s="4"/>
      <c r="L1200" s="4"/>
      <c r="M1200" s="4"/>
      <c r="N1200" s="4"/>
      <c r="O1200" s="4"/>
    </row>
    <row r="1201" spans="2:15">
      <c r="B1201" s="4">
        <f>'Equity+Bond_Historical'!Y1202</f>
        <v>-1.2265567335356761E-2</v>
      </c>
      <c r="C1201" s="4"/>
      <c r="D1201" s="4"/>
      <c r="E1201" s="4"/>
      <c r="F1201" s="4"/>
      <c r="G1201" s="4"/>
      <c r="H1201" s="4"/>
      <c r="I1201" s="4"/>
      <c r="J1201" s="4"/>
      <c r="K1201" s="4"/>
      <c r="L1201" s="4"/>
      <c r="M1201" s="4"/>
      <c r="N1201" s="4"/>
      <c r="O1201" s="4"/>
    </row>
    <row r="1202" spans="2:15">
      <c r="B1202" s="4">
        <f>'Equity+Bond_Historical'!Y1203</f>
        <v>2.7575454025245802E-4</v>
      </c>
      <c r="C1202" s="4"/>
      <c r="D1202" s="4"/>
      <c r="E1202" s="4"/>
      <c r="F1202" s="4"/>
      <c r="G1202" s="4"/>
      <c r="H1202" s="4"/>
      <c r="I1202" s="4"/>
      <c r="J1202" s="4"/>
      <c r="K1202" s="4"/>
      <c r="L1202" s="4"/>
      <c r="M1202" s="4"/>
      <c r="N1202" s="4"/>
      <c r="O1202" s="4"/>
    </row>
    <row r="1203" spans="2:15">
      <c r="B1203" s="4">
        <f>'Equity+Bond_Historical'!Y1204</f>
        <v>1.0240145397927211E-2</v>
      </c>
      <c r="C1203" s="4"/>
      <c r="D1203" s="4"/>
      <c r="E1203" s="4"/>
      <c r="F1203" s="4"/>
      <c r="G1203" s="4"/>
      <c r="H1203" s="4"/>
      <c r="I1203" s="4"/>
      <c r="J1203" s="4"/>
      <c r="K1203" s="4"/>
      <c r="L1203" s="4"/>
      <c r="M1203" s="4"/>
      <c r="N1203" s="4"/>
      <c r="O1203" s="4"/>
    </row>
    <row r="1204" spans="2:15">
      <c r="B1204" s="4">
        <f>'Equity+Bond_Historical'!Y1205</f>
        <v>1.4429308752971454E-2</v>
      </c>
      <c r="C1204" s="4"/>
      <c r="D1204" s="4"/>
      <c r="E1204" s="4"/>
      <c r="F1204" s="4"/>
      <c r="G1204" s="4"/>
      <c r="H1204" s="4"/>
      <c r="I1204" s="4"/>
      <c r="J1204" s="4"/>
      <c r="K1204" s="4"/>
      <c r="L1204" s="4"/>
      <c r="M1204" s="4"/>
      <c r="N1204" s="4"/>
      <c r="O1204" s="4"/>
    </row>
    <row r="1205" spans="2:15">
      <c r="B1205" s="4">
        <f>'Equity+Bond_Historical'!Y1206</f>
        <v>-1.3412896528333768E-2</v>
      </c>
      <c r="C1205" s="4"/>
      <c r="D1205" s="4"/>
      <c r="E1205" s="4"/>
      <c r="F1205" s="4"/>
      <c r="G1205" s="4"/>
      <c r="H1205" s="4"/>
      <c r="I1205" s="4"/>
      <c r="J1205" s="4"/>
      <c r="K1205" s="4"/>
      <c r="L1205" s="4"/>
      <c r="M1205" s="4"/>
      <c r="N1205" s="4"/>
      <c r="O1205" s="4"/>
    </row>
    <row r="1206" spans="2:15">
      <c r="B1206" s="4">
        <f>'Equity+Bond_Historical'!Y1207</f>
        <v>2.0388064601000018E-2</v>
      </c>
      <c r="C1206" s="4"/>
      <c r="D1206" s="4"/>
      <c r="E1206" s="4"/>
      <c r="F1206" s="4"/>
      <c r="G1206" s="4"/>
      <c r="H1206" s="4"/>
      <c r="I1206" s="4"/>
      <c r="J1206" s="4"/>
      <c r="K1206" s="4"/>
      <c r="L1206" s="4"/>
      <c r="M1206" s="4"/>
      <c r="N1206" s="4"/>
      <c r="O1206" s="4"/>
    </row>
    <row r="1207" spans="2:15">
      <c r="B1207" s="4">
        <f>'Equity+Bond_Historical'!Y1208</f>
        <v>1.9072566651574903E-3</v>
      </c>
      <c r="C1207" s="4"/>
      <c r="D1207" s="4"/>
      <c r="E1207" s="4"/>
      <c r="F1207" s="4"/>
      <c r="G1207" s="4"/>
      <c r="H1207" s="4"/>
      <c r="I1207" s="4"/>
      <c r="J1207" s="4"/>
      <c r="K1207" s="4"/>
      <c r="L1207" s="4"/>
      <c r="M1207" s="4"/>
      <c r="N1207" s="4"/>
      <c r="O1207" s="4"/>
    </row>
    <row r="1208" spans="2:15">
      <c r="B1208" s="4">
        <f>'Equity+Bond_Historical'!Y1209</f>
        <v>2.0683636605561041E-2</v>
      </c>
      <c r="C1208" s="4"/>
      <c r="D1208" s="4"/>
      <c r="E1208" s="4"/>
      <c r="F1208" s="4"/>
      <c r="G1208" s="4"/>
      <c r="H1208" s="4"/>
      <c r="I1208" s="4"/>
      <c r="J1208" s="4"/>
      <c r="K1208" s="4"/>
      <c r="L1208" s="4"/>
      <c r="M1208" s="4"/>
      <c r="N1208" s="4"/>
      <c r="O1208" s="4"/>
    </row>
    <row r="1209" spans="2:15">
      <c r="B1209" s="4">
        <f>'Equity+Bond_Historical'!Y1210</f>
        <v>-9.6872351582965761E-3</v>
      </c>
      <c r="C1209" s="4"/>
      <c r="D1209" s="4"/>
      <c r="E1209" s="4"/>
      <c r="F1209" s="4"/>
      <c r="G1209" s="4"/>
      <c r="H1209" s="4"/>
      <c r="I1209" s="4"/>
      <c r="J1209" s="4"/>
      <c r="K1209" s="4"/>
      <c r="L1209" s="4"/>
      <c r="M1209" s="4"/>
      <c r="N1209" s="4"/>
      <c r="O1209" s="4"/>
    </row>
    <row r="1210" spans="2:15">
      <c r="B1210" s="4">
        <f>'Equity+Bond_Historical'!Y1211</f>
        <v>-8.5615821356536306E-3</v>
      </c>
      <c r="C1210" s="4"/>
      <c r="D1210" s="4"/>
      <c r="E1210" s="4"/>
      <c r="F1210" s="4"/>
      <c r="G1210" s="4"/>
      <c r="H1210" s="4"/>
      <c r="I1210" s="4"/>
      <c r="J1210" s="4"/>
      <c r="K1210" s="4"/>
      <c r="L1210" s="4"/>
      <c r="M1210" s="4"/>
      <c r="N1210" s="4"/>
      <c r="O1210" s="4"/>
    </row>
    <row r="1211" spans="2:15">
      <c r="B1211" s="4">
        <f>'Equity+Bond_Historical'!Y1212</f>
        <v>-1.1202707956963284E-2</v>
      </c>
      <c r="C1211" s="4"/>
      <c r="D1211" s="4"/>
      <c r="E1211" s="4"/>
      <c r="F1211" s="4"/>
      <c r="G1211" s="4"/>
      <c r="H1211" s="4"/>
      <c r="I1211" s="4"/>
      <c r="J1211" s="4"/>
      <c r="K1211" s="4"/>
      <c r="L1211" s="4"/>
      <c r="M1211" s="4"/>
      <c r="N1211" s="4"/>
      <c r="O1211" s="4"/>
    </row>
    <row r="1212" spans="2:15">
      <c r="B1212" s="4">
        <f>'Equity+Bond_Historical'!Y1213</f>
        <v>-1.3848670385977657E-2</v>
      </c>
      <c r="C1212" s="4"/>
      <c r="D1212" s="4"/>
      <c r="E1212" s="4"/>
      <c r="F1212" s="4"/>
      <c r="G1212" s="4"/>
      <c r="H1212" s="4"/>
      <c r="I1212" s="4"/>
      <c r="J1212" s="4"/>
      <c r="K1212" s="4"/>
      <c r="L1212" s="4"/>
      <c r="M1212" s="4"/>
      <c r="N1212" s="4"/>
      <c r="O1212" s="4"/>
    </row>
    <row r="1213" spans="2:15">
      <c r="B1213" s="4">
        <f>'Equity+Bond_Historical'!Y1214</f>
        <v>-9.7207567812452461E-4</v>
      </c>
      <c r="C1213" s="4"/>
      <c r="D1213" s="4"/>
      <c r="E1213" s="4"/>
      <c r="F1213" s="4"/>
      <c r="G1213" s="4"/>
      <c r="H1213" s="4"/>
      <c r="I1213" s="4"/>
      <c r="J1213" s="4"/>
      <c r="K1213" s="4"/>
      <c r="L1213" s="4"/>
      <c r="M1213" s="4"/>
      <c r="N1213" s="4"/>
      <c r="O1213" s="4"/>
    </row>
    <row r="1214" spans="2:15">
      <c r="B1214" s="4">
        <f>'Equity+Bond_Historical'!Y1215</f>
        <v>-1.1631344727391118E-2</v>
      </c>
      <c r="C1214" s="4"/>
      <c r="D1214" s="4"/>
      <c r="E1214" s="4"/>
      <c r="F1214" s="4"/>
      <c r="G1214" s="4"/>
      <c r="H1214" s="4"/>
      <c r="I1214" s="4"/>
      <c r="J1214" s="4"/>
      <c r="K1214" s="4"/>
      <c r="L1214" s="4"/>
      <c r="M1214" s="4"/>
      <c r="N1214" s="4"/>
      <c r="O1214" s="4"/>
    </row>
    <row r="1215" spans="2:15">
      <c r="B1215" s="4">
        <f>'Equity+Bond_Historical'!Y1216</f>
        <v>1.3950053624088991E-2</v>
      </c>
      <c r="C1215" s="4"/>
      <c r="D1215" s="4"/>
      <c r="E1215" s="4"/>
      <c r="F1215" s="4"/>
      <c r="G1215" s="4"/>
      <c r="H1215" s="4"/>
      <c r="I1215" s="4"/>
      <c r="J1215" s="4"/>
      <c r="K1215" s="4"/>
      <c r="L1215" s="4"/>
      <c r="M1215" s="4"/>
      <c r="N1215" s="4"/>
      <c r="O1215" s="4"/>
    </row>
    <row r="1216" spans="2:15">
      <c r="B1216" s="4">
        <f>'Equity+Bond_Historical'!Y1217</f>
        <v>-1.2112570627100255E-2</v>
      </c>
      <c r="C1216" s="4"/>
      <c r="D1216" s="4"/>
      <c r="E1216" s="4"/>
      <c r="F1216" s="4"/>
      <c r="G1216" s="4"/>
      <c r="H1216" s="4"/>
      <c r="I1216" s="4"/>
      <c r="J1216" s="4"/>
      <c r="K1216" s="4"/>
      <c r="L1216" s="4"/>
      <c r="M1216" s="4"/>
      <c r="N1216" s="4"/>
      <c r="O1216" s="4"/>
    </row>
    <row r="1217" spans="2:15">
      <c r="B1217" s="4">
        <f>'Equity+Bond_Historical'!Y1218</f>
        <v>5.4691410378212756E-2</v>
      </c>
      <c r="C1217" s="4"/>
      <c r="D1217" s="4"/>
      <c r="E1217" s="4"/>
      <c r="F1217" s="4"/>
      <c r="G1217" s="4"/>
      <c r="H1217" s="4"/>
      <c r="I1217" s="4"/>
      <c r="J1217" s="4"/>
      <c r="K1217" s="4"/>
      <c r="L1217" s="4"/>
      <c r="M1217" s="4"/>
      <c r="N1217" s="4"/>
      <c r="O1217" s="4"/>
    </row>
    <row r="1218" spans="2:15">
      <c r="B1218" s="4">
        <f>'Equity+Bond_Historical'!Y1219</f>
        <v>-4.6352288808226491E-3</v>
      </c>
      <c r="C1218" s="4"/>
      <c r="D1218" s="4"/>
      <c r="E1218" s="4"/>
      <c r="F1218" s="4"/>
      <c r="G1218" s="4"/>
      <c r="H1218" s="4"/>
      <c r="I1218" s="4"/>
      <c r="J1218" s="4"/>
      <c r="K1218" s="4"/>
      <c r="L1218" s="4"/>
      <c r="M1218" s="4"/>
      <c r="N1218" s="4"/>
      <c r="O1218" s="4"/>
    </row>
    <row r="1219" spans="2:15">
      <c r="B1219" s="4">
        <f>'Equity+Bond_Historical'!Y1220</f>
        <v>-3.6607448030805895E-3</v>
      </c>
      <c r="C1219" s="4"/>
      <c r="D1219" s="4"/>
      <c r="E1219" s="4"/>
      <c r="F1219" s="4"/>
      <c r="G1219" s="4"/>
      <c r="H1219" s="4"/>
      <c r="I1219" s="4"/>
      <c r="J1219" s="4"/>
      <c r="K1219" s="4"/>
      <c r="L1219" s="4"/>
      <c r="M1219" s="4"/>
      <c r="N1219" s="4"/>
      <c r="O1219" s="4"/>
    </row>
    <row r="1220" spans="2:15">
      <c r="B1220" s="4">
        <f>'Equity+Bond_Historical'!Y1221</f>
        <v>1.9204793102777618E-2</v>
      </c>
      <c r="C1220" s="4"/>
      <c r="D1220" s="4"/>
      <c r="E1220" s="4"/>
      <c r="F1220" s="4"/>
      <c r="G1220" s="4"/>
      <c r="H1220" s="4"/>
      <c r="I1220" s="4"/>
      <c r="J1220" s="4"/>
      <c r="K1220" s="4"/>
      <c r="L1220" s="4"/>
      <c r="M1220" s="4"/>
      <c r="N1220" s="4"/>
      <c r="O1220" s="4"/>
    </row>
    <row r="1221" spans="2:15">
      <c r="B1221" s="4">
        <f>'Equity+Bond_Historical'!Y1222</f>
        <v>-3.7966018408932468E-2</v>
      </c>
      <c r="C1221" s="4"/>
      <c r="D1221" s="4"/>
      <c r="E1221" s="4"/>
      <c r="F1221" s="4"/>
      <c r="G1221" s="4"/>
      <c r="H1221" s="4"/>
      <c r="I1221" s="4"/>
      <c r="J1221" s="4"/>
      <c r="K1221" s="4"/>
      <c r="L1221" s="4"/>
      <c r="M1221" s="4"/>
      <c r="N1221" s="4"/>
      <c r="O1221" s="4"/>
    </row>
    <row r="1222" spans="2:15">
      <c r="B1222" s="4">
        <f>'Equity+Bond_Historical'!Y1223</f>
        <v>3.1649204833443946E-2</v>
      </c>
      <c r="C1222" s="4"/>
      <c r="D1222" s="4"/>
      <c r="E1222" s="4"/>
      <c r="F1222" s="4"/>
      <c r="G1222" s="4"/>
      <c r="H1222" s="4"/>
      <c r="I1222" s="4"/>
      <c r="J1222" s="4"/>
      <c r="K1222" s="4"/>
      <c r="L1222" s="4"/>
      <c r="M1222" s="4"/>
      <c r="N1222" s="4"/>
      <c r="O1222" s="4"/>
    </row>
    <row r="1223" spans="2:15">
      <c r="B1223" s="4">
        <f>'Equity+Bond_Historical'!Y1224</f>
        <v>1.833634149051756E-2</v>
      </c>
      <c r="C1223" s="4"/>
      <c r="D1223" s="4"/>
      <c r="E1223" s="4"/>
      <c r="F1223" s="4"/>
      <c r="G1223" s="4"/>
      <c r="H1223" s="4"/>
      <c r="I1223" s="4"/>
      <c r="J1223" s="4"/>
      <c r="K1223" s="4"/>
      <c r="L1223" s="4"/>
      <c r="M1223" s="4"/>
      <c r="N1223" s="4"/>
      <c r="O1223" s="4"/>
    </row>
    <row r="1224" spans="2:15">
      <c r="B1224" s="4">
        <f>'Equity+Bond_Historical'!Y1225</f>
        <v>-1.1507506308558209E-2</v>
      </c>
      <c r="C1224" s="4"/>
      <c r="D1224" s="4"/>
      <c r="E1224" s="4"/>
      <c r="F1224" s="4"/>
      <c r="G1224" s="4"/>
      <c r="H1224" s="4"/>
      <c r="I1224" s="4"/>
      <c r="J1224" s="4"/>
      <c r="K1224" s="4"/>
      <c r="L1224" s="4"/>
      <c r="M1224" s="4"/>
      <c r="N1224" s="4"/>
      <c r="O1224" s="4"/>
    </row>
    <row r="1225" spans="2:15">
      <c r="B1225" s="4">
        <f>'Equity+Bond_Historical'!Y1226</f>
        <v>6.3461938153466704E-5</v>
      </c>
      <c r="C1225" s="4"/>
      <c r="D1225" s="4"/>
      <c r="E1225" s="4"/>
      <c r="F1225" s="4"/>
      <c r="G1225" s="4"/>
      <c r="H1225" s="4"/>
      <c r="I1225" s="4"/>
      <c r="J1225" s="4"/>
      <c r="K1225" s="4"/>
      <c r="L1225" s="4"/>
      <c r="M1225" s="4"/>
      <c r="N1225" s="4"/>
      <c r="O1225" s="4"/>
    </row>
    <row r="1226" spans="2:15">
      <c r="B1226" s="4">
        <f>'Equity+Bond_Historical'!Y1227</f>
        <v>-2.8385284833599743E-3</v>
      </c>
      <c r="C1226" s="4"/>
      <c r="D1226" s="4"/>
      <c r="E1226" s="4"/>
      <c r="F1226" s="4"/>
      <c r="G1226" s="4"/>
      <c r="H1226" s="4"/>
      <c r="I1226" s="4"/>
      <c r="J1226" s="4"/>
      <c r="K1226" s="4"/>
      <c r="L1226" s="4"/>
      <c r="M1226" s="4"/>
      <c r="N1226" s="4"/>
      <c r="O1226" s="4"/>
    </row>
    <row r="1227" spans="2:15">
      <c r="B1227" s="4">
        <f>'Equity+Bond_Historical'!Y1228</f>
        <v>-2.0001804208880598E-2</v>
      </c>
      <c r="C1227" s="4"/>
      <c r="D1227" s="4"/>
      <c r="E1227" s="4"/>
      <c r="F1227" s="4"/>
      <c r="G1227" s="4"/>
      <c r="H1227" s="4"/>
      <c r="I1227" s="4"/>
      <c r="J1227" s="4"/>
      <c r="K1227" s="4"/>
      <c r="L1227" s="4"/>
      <c r="M1227" s="4"/>
      <c r="N1227" s="4"/>
      <c r="O1227" s="4"/>
    </row>
    <row r="1228" spans="2:15">
      <c r="B1228" s="4">
        <f>'Equity+Bond_Historical'!Y1229</f>
        <v>1.2757274149429794E-2</v>
      </c>
      <c r="C1228" s="4"/>
      <c r="D1228" s="4"/>
      <c r="E1228" s="4"/>
      <c r="F1228" s="4"/>
      <c r="G1228" s="4"/>
      <c r="H1228" s="4"/>
      <c r="I1228" s="4"/>
      <c r="J1228" s="4"/>
      <c r="K1228" s="4"/>
      <c r="L1228" s="4"/>
      <c r="M1228" s="4"/>
      <c r="N1228" s="4"/>
      <c r="O1228" s="4"/>
    </row>
    <row r="1229" spans="2:15">
      <c r="B1229" s="4">
        <f>'Equity+Bond_Historical'!Y1230</f>
        <v>6.4378233756790517E-3</v>
      </c>
      <c r="C1229" s="4"/>
      <c r="D1229" s="4"/>
      <c r="E1229" s="4"/>
      <c r="F1229" s="4"/>
      <c r="G1229" s="4"/>
      <c r="H1229" s="4"/>
      <c r="I1229" s="4"/>
      <c r="J1229" s="4"/>
      <c r="K1229" s="4"/>
      <c r="L1229" s="4"/>
      <c r="M1229" s="4"/>
      <c r="N1229" s="4"/>
      <c r="O1229" s="4"/>
    </row>
    <row r="1230" spans="2:15">
      <c r="B1230" s="4">
        <f>'Equity+Bond_Historical'!Y1231</f>
        <v>3.783376497629052E-2</v>
      </c>
      <c r="C1230" s="4"/>
      <c r="D1230" s="4"/>
      <c r="E1230" s="4"/>
      <c r="F1230" s="4"/>
      <c r="G1230" s="4"/>
      <c r="H1230" s="4"/>
      <c r="I1230" s="4"/>
      <c r="J1230" s="4"/>
      <c r="K1230" s="4"/>
      <c r="L1230" s="4"/>
      <c r="M1230" s="4"/>
      <c r="N1230" s="4"/>
      <c r="O1230" s="4"/>
    </row>
    <row r="1231" spans="2:15">
      <c r="B1231" s="4">
        <f>'Equity+Bond_Historical'!Y1232</f>
        <v>1.7415471208626953E-3</v>
      </c>
      <c r="C1231" s="4"/>
      <c r="D1231" s="4"/>
      <c r="E1231" s="4"/>
      <c r="F1231" s="4"/>
      <c r="G1231" s="4"/>
      <c r="H1231" s="4"/>
      <c r="I1231" s="4"/>
      <c r="J1231" s="4"/>
      <c r="K1231" s="4"/>
      <c r="L1231" s="4"/>
      <c r="M1231" s="4"/>
      <c r="N1231" s="4"/>
      <c r="O1231" s="4"/>
    </row>
    <row r="1232" spans="2:15">
      <c r="B1232" s="4">
        <f>'Equity+Bond_Historical'!Y1233</f>
        <v>1.2490059703383046E-2</v>
      </c>
      <c r="C1232" s="4"/>
      <c r="D1232" s="4"/>
      <c r="E1232" s="4"/>
      <c r="F1232" s="4"/>
      <c r="G1232" s="4"/>
      <c r="H1232" s="4"/>
      <c r="I1232" s="4"/>
      <c r="J1232" s="4"/>
      <c r="K1232" s="4"/>
      <c r="L1232" s="4"/>
      <c r="M1232" s="4"/>
      <c r="N1232" s="4"/>
      <c r="O1232" s="4"/>
    </row>
    <row r="1233" spans="2:15">
      <c r="B1233" s="4">
        <f>'Equity+Bond_Historical'!Y1234</f>
        <v>3.879460240069404E-3</v>
      </c>
      <c r="C1233" s="4"/>
      <c r="D1233" s="4"/>
      <c r="E1233" s="4"/>
      <c r="F1233" s="4"/>
      <c r="G1233" s="4"/>
      <c r="H1233" s="4"/>
      <c r="I1233" s="4"/>
      <c r="J1233" s="4"/>
      <c r="K1233" s="4"/>
      <c r="L1233" s="4"/>
      <c r="M1233" s="4"/>
      <c r="N1233" s="4"/>
      <c r="O1233" s="4"/>
    </row>
    <row r="1234" spans="2:15">
      <c r="B1234" s="4">
        <f>'Equity+Bond_Historical'!Y1235</f>
        <v>1.3496672170807534E-2</v>
      </c>
      <c r="C1234" s="4"/>
      <c r="D1234" s="4"/>
      <c r="E1234" s="4"/>
      <c r="F1234" s="4"/>
      <c r="G1234" s="4"/>
      <c r="H1234" s="4"/>
      <c r="I1234" s="4"/>
      <c r="J1234" s="4"/>
      <c r="K1234" s="4"/>
      <c r="L1234" s="4"/>
      <c r="M1234" s="4"/>
      <c r="N1234" s="4"/>
      <c r="O1234" s="4"/>
    </row>
    <row r="1235" spans="2:15">
      <c r="B1235" s="4">
        <f>'Equity+Bond_Historical'!Y1236</f>
        <v>-1.5133144874967464E-2</v>
      </c>
      <c r="C1235" s="4"/>
      <c r="D1235" s="4"/>
      <c r="E1235" s="4"/>
      <c r="F1235" s="4"/>
      <c r="G1235" s="4"/>
      <c r="H1235" s="4"/>
      <c r="I1235" s="4"/>
      <c r="J1235" s="4"/>
      <c r="K1235" s="4"/>
      <c r="L1235" s="4"/>
      <c r="M1235" s="4"/>
      <c r="N1235" s="4"/>
      <c r="O1235" s="4"/>
    </row>
    <row r="1236" spans="2:15">
      <c r="B1236" s="4">
        <f>'Equity+Bond_Historical'!Y1237</f>
        <v>1.9790118251423856E-2</v>
      </c>
      <c r="C1236" s="4"/>
      <c r="D1236" s="4"/>
      <c r="E1236" s="4"/>
      <c r="F1236" s="4"/>
      <c r="G1236" s="4"/>
      <c r="H1236" s="4"/>
      <c r="I1236" s="4"/>
      <c r="J1236" s="4"/>
      <c r="K1236" s="4"/>
      <c r="L1236" s="4"/>
      <c r="M1236" s="4"/>
      <c r="N1236" s="4"/>
      <c r="O1236" s="4"/>
    </row>
    <row r="1237" spans="2:15">
      <c r="B1237" s="4">
        <f>'Equity+Bond_Historical'!Y1238</f>
        <v>2.0742675691697403E-3</v>
      </c>
      <c r="C1237" s="4"/>
      <c r="D1237" s="4"/>
      <c r="E1237" s="4"/>
      <c r="F1237" s="4"/>
      <c r="G1237" s="4"/>
      <c r="H1237" s="4"/>
      <c r="I1237" s="4"/>
      <c r="J1237" s="4"/>
      <c r="K1237" s="4"/>
      <c r="L1237" s="4"/>
      <c r="M1237" s="4"/>
      <c r="N1237" s="4"/>
      <c r="O1237" s="4"/>
    </row>
    <row r="1238" spans="2:15">
      <c r="B1238" s="4">
        <f>'Equity+Bond_Historical'!Y1239</f>
        <v>1.4188994058985811E-2</v>
      </c>
      <c r="C1238" s="4"/>
      <c r="D1238" s="4"/>
      <c r="E1238" s="4"/>
      <c r="F1238" s="4"/>
      <c r="G1238" s="4"/>
      <c r="H1238" s="4"/>
      <c r="I1238" s="4"/>
      <c r="J1238" s="4"/>
      <c r="K1238" s="4"/>
      <c r="L1238" s="4"/>
      <c r="M1238" s="4"/>
      <c r="N1238" s="4"/>
      <c r="O1238" s="4"/>
    </row>
    <row r="1239" spans="2:15">
      <c r="B1239" s="4">
        <f>'Equity+Bond_Historical'!Y1240</f>
        <v>9.3744357016492634E-3</v>
      </c>
      <c r="C1239" s="4"/>
      <c r="D1239" s="4"/>
      <c r="E1239" s="4"/>
      <c r="F1239" s="4"/>
      <c r="G1239" s="4"/>
      <c r="H1239" s="4"/>
      <c r="I1239" s="4"/>
      <c r="J1239" s="4"/>
      <c r="K1239" s="4"/>
      <c r="L1239" s="4"/>
      <c r="M1239" s="4"/>
      <c r="N1239" s="4"/>
      <c r="O1239" s="4"/>
    </row>
    <row r="1240" spans="2:15">
      <c r="B1240" s="4">
        <f>'Equity+Bond_Historical'!Y1241</f>
        <v>8.4807898470868042E-3</v>
      </c>
      <c r="C1240" s="4"/>
      <c r="D1240" s="4"/>
      <c r="E1240" s="4"/>
      <c r="F1240" s="4"/>
      <c r="G1240" s="4"/>
      <c r="H1240" s="4"/>
      <c r="I1240" s="4"/>
      <c r="J1240" s="4"/>
      <c r="K1240" s="4"/>
      <c r="L1240" s="4"/>
      <c r="M1240" s="4"/>
      <c r="N1240" s="4"/>
      <c r="O1240" s="4"/>
    </row>
    <row r="1241" spans="2:15">
      <c r="B1241" s="4">
        <f>'Equity+Bond_Historical'!Y1242</f>
        <v>8.6385967928001243E-3</v>
      </c>
      <c r="C1241" s="4"/>
      <c r="D1241" s="4"/>
      <c r="E1241" s="4"/>
      <c r="F1241" s="4"/>
      <c r="G1241" s="4"/>
      <c r="H1241" s="4"/>
      <c r="I1241" s="4"/>
      <c r="J1241" s="4"/>
      <c r="K1241" s="4"/>
      <c r="L1241" s="4"/>
      <c r="M1241" s="4"/>
      <c r="N1241" s="4"/>
      <c r="O1241" s="4"/>
    </row>
    <row r="1242" spans="2:15">
      <c r="B1242" s="4">
        <f>'Equity+Bond_Historical'!Y1243</f>
        <v>6.2688490780509485E-3</v>
      </c>
      <c r="C1242" s="4"/>
      <c r="D1242" s="4"/>
      <c r="E1242" s="4"/>
      <c r="F1242" s="4"/>
      <c r="G1242" s="4"/>
      <c r="H1242" s="4"/>
      <c r="I1242" s="4"/>
      <c r="J1242" s="4"/>
      <c r="K1242" s="4"/>
      <c r="L1242" s="4"/>
      <c r="M1242" s="4"/>
      <c r="N1242" s="4"/>
      <c r="O1242" s="4"/>
    </row>
    <row r="1243" spans="2:15">
      <c r="B1243" s="4">
        <f>'Equity+Bond_Historical'!Y1244</f>
        <v>-1.0526852397391546E-2</v>
      </c>
      <c r="C1243" s="4"/>
      <c r="D1243" s="4"/>
      <c r="E1243" s="4"/>
      <c r="F1243" s="4"/>
      <c r="G1243" s="4"/>
      <c r="H1243" s="4"/>
      <c r="I1243" s="4"/>
      <c r="J1243" s="4"/>
      <c r="K1243" s="4"/>
      <c r="L1243" s="4"/>
      <c r="M1243" s="4"/>
      <c r="N1243" s="4"/>
      <c r="O1243" s="4"/>
    </row>
    <row r="1244" spans="2:15">
      <c r="B1244" s="4">
        <f>'Equity+Bond_Historical'!Y1245</f>
        <v>9.9676573415854591E-3</v>
      </c>
      <c r="C1244" s="4"/>
      <c r="D1244" s="4"/>
      <c r="E1244" s="4"/>
      <c r="F1244" s="4"/>
      <c r="G1244" s="4"/>
      <c r="H1244" s="4"/>
      <c r="I1244" s="4"/>
      <c r="J1244" s="4"/>
      <c r="K1244" s="4"/>
      <c r="L1244" s="4"/>
      <c r="M1244" s="4"/>
      <c r="N1244" s="4"/>
      <c r="O1244" s="4"/>
    </row>
    <row r="1245" spans="2:15">
      <c r="B1245" s="4">
        <f>'Equity+Bond_Historical'!Y1246</f>
        <v>-1.1110712568333981E-2</v>
      </c>
      <c r="C1245" s="4"/>
      <c r="D1245" s="4"/>
      <c r="E1245" s="4"/>
      <c r="F1245" s="4"/>
      <c r="G1245" s="4"/>
      <c r="H1245" s="4"/>
      <c r="I1245" s="4"/>
      <c r="J1245" s="4"/>
      <c r="K1245" s="4"/>
      <c r="L1245" s="4"/>
      <c r="M1245" s="4"/>
      <c r="N1245" s="4"/>
      <c r="O1245" s="4"/>
    </row>
    <row r="1246" spans="2:15">
      <c r="B1246" s="4">
        <f>'Equity+Bond_Historical'!Y1247</f>
        <v>2.8982737380781657E-3</v>
      </c>
      <c r="C1246" s="4"/>
      <c r="D1246" s="4"/>
      <c r="E1246" s="4"/>
      <c r="F1246" s="4"/>
      <c r="G1246" s="4"/>
      <c r="H1246" s="4"/>
      <c r="I1246" s="4"/>
      <c r="J1246" s="4"/>
      <c r="K1246" s="4"/>
      <c r="L1246" s="4"/>
      <c r="M1246" s="4"/>
      <c r="N1246" s="4"/>
      <c r="O1246" s="4"/>
    </row>
    <row r="1247" spans="2:15">
      <c r="B1247" s="4">
        <f>'Equity+Bond_Historical'!Y1248</f>
        <v>-5.3220349793959877E-3</v>
      </c>
      <c r="C1247" s="4"/>
      <c r="D1247" s="4"/>
      <c r="E1247" s="4"/>
      <c r="F1247" s="4"/>
      <c r="G1247" s="4"/>
      <c r="H1247" s="4"/>
      <c r="I1247" s="4"/>
      <c r="J1247" s="4"/>
      <c r="K1247" s="4"/>
      <c r="L1247" s="4"/>
      <c r="M1247" s="4"/>
      <c r="N1247" s="4"/>
      <c r="O1247" s="4"/>
    </row>
    <row r="1248" spans="2:15">
      <c r="B1248" s="4">
        <f>'Equity+Bond_Historical'!Y1249</f>
        <v>4.8781336034038761E-3</v>
      </c>
      <c r="C1248" s="4"/>
      <c r="D1248" s="4"/>
      <c r="E1248" s="4"/>
      <c r="F1248" s="4"/>
      <c r="G1248" s="4"/>
      <c r="H1248" s="4"/>
      <c r="I1248" s="4"/>
      <c r="J1248" s="4"/>
      <c r="K1248" s="4"/>
      <c r="L1248" s="4"/>
      <c r="M1248" s="4"/>
      <c r="N1248" s="4"/>
      <c r="O1248" s="4"/>
    </row>
    <row r="1249" spans="2:15">
      <c r="B1249" s="4">
        <f>'Equity+Bond_Historical'!Y1250</f>
        <v>-3.5831863514482649E-3</v>
      </c>
      <c r="C1249" s="4"/>
      <c r="D1249" s="4"/>
      <c r="E1249" s="4"/>
      <c r="F1249" s="4"/>
      <c r="G1249" s="4"/>
      <c r="H1249" s="4"/>
      <c r="I1249" s="4"/>
      <c r="J1249" s="4"/>
      <c r="K1249" s="4"/>
      <c r="L1249" s="4"/>
      <c r="M1249" s="4"/>
      <c r="N1249" s="4"/>
      <c r="O1249" s="4"/>
    </row>
    <row r="1250" spans="2:15">
      <c r="B1250" s="4">
        <f>'Equity+Bond_Historical'!Y1251</f>
        <v>1.9485938289791113E-3</v>
      </c>
      <c r="C1250" s="4"/>
      <c r="D1250" s="4"/>
      <c r="E1250" s="4"/>
      <c r="F1250" s="4"/>
      <c r="G1250" s="4"/>
      <c r="H1250" s="4"/>
      <c r="I1250" s="4"/>
      <c r="J1250" s="4"/>
      <c r="K1250" s="4"/>
      <c r="L1250" s="4"/>
      <c r="M1250" s="4"/>
      <c r="N1250" s="4"/>
      <c r="O1250" s="4"/>
    </row>
    <row r="1251" spans="2:15">
      <c r="B1251" s="4">
        <f>'Equity+Bond_Historical'!Y1252</f>
        <v>1.4518220887669145E-2</v>
      </c>
      <c r="C1251" s="4"/>
      <c r="D1251" s="4"/>
      <c r="E1251" s="4"/>
      <c r="F1251" s="4"/>
      <c r="G1251" s="4"/>
      <c r="H1251" s="4"/>
      <c r="I1251" s="4"/>
      <c r="J1251" s="4"/>
      <c r="K1251" s="4"/>
      <c r="L1251" s="4"/>
      <c r="M1251" s="4"/>
      <c r="N1251" s="4"/>
      <c r="O1251" s="4"/>
    </row>
    <row r="1252" spans="2:15">
      <c r="B1252" s="4">
        <f>'Equity+Bond_Historical'!Y1253</f>
        <v>5.4538718665831307E-3</v>
      </c>
      <c r="C1252" s="4"/>
      <c r="D1252" s="4"/>
      <c r="E1252" s="4"/>
      <c r="F1252" s="4"/>
      <c r="G1252" s="4"/>
      <c r="H1252" s="4"/>
      <c r="I1252" s="4"/>
      <c r="J1252" s="4"/>
      <c r="K1252" s="4"/>
      <c r="L1252" s="4"/>
      <c r="M1252" s="4"/>
      <c r="N1252" s="4"/>
      <c r="O1252" s="4"/>
    </row>
    <row r="1253" spans="2:15">
      <c r="B1253" s="4">
        <f>'Equity+Bond_Historical'!Y1254</f>
        <v>1.6702086029869801E-3</v>
      </c>
      <c r="C1253" s="4"/>
      <c r="D1253" s="4"/>
      <c r="E1253" s="4"/>
      <c r="F1253" s="4"/>
      <c r="G1253" s="4"/>
      <c r="H1253" s="4"/>
      <c r="I1253" s="4"/>
      <c r="J1253" s="4"/>
      <c r="K1253" s="4"/>
      <c r="L1253" s="4"/>
      <c r="M1253" s="4"/>
      <c r="N1253" s="4"/>
      <c r="O1253" s="4"/>
    </row>
    <row r="1254" spans="2:15">
      <c r="B1254" s="4">
        <f>'Equity+Bond_Historical'!Y1255</f>
        <v>-4.8199007647786668E-3</v>
      </c>
      <c r="C1254" s="4"/>
      <c r="D1254" s="4"/>
      <c r="E1254" s="4"/>
      <c r="F1254" s="4"/>
      <c r="G1254" s="4"/>
      <c r="H1254" s="4"/>
      <c r="I1254" s="4"/>
      <c r="J1254" s="4"/>
      <c r="K1254" s="4"/>
      <c r="L1254" s="4"/>
      <c r="M1254" s="4"/>
      <c r="N1254" s="4"/>
      <c r="O1254" s="4"/>
    </row>
    <row r="1255" spans="2:15">
      <c r="B1255" s="4">
        <f>'Equity+Bond_Historical'!Y1256</f>
        <v>1.5762758748210292E-4</v>
      </c>
      <c r="C1255" s="4"/>
      <c r="D1255" s="4"/>
      <c r="E1255" s="4"/>
      <c r="F1255" s="4"/>
      <c r="G1255" s="4"/>
      <c r="H1255" s="4"/>
      <c r="I1255" s="4"/>
      <c r="J1255" s="4"/>
      <c r="K1255" s="4"/>
      <c r="L1255" s="4"/>
      <c r="M1255" s="4"/>
      <c r="N1255" s="4"/>
      <c r="O1255" s="4"/>
    </row>
    <row r="1256" spans="2:15">
      <c r="B1256" s="4">
        <f>'Equity+Bond_Historical'!Y1257</f>
        <v>7.7518663771059849E-3</v>
      </c>
      <c r="C1256" s="4"/>
      <c r="D1256" s="4"/>
      <c r="E1256" s="4"/>
      <c r="F1256" s="4"/>
      <c r="G1256" s="4"/>
      <c r="H1256" s="4"/>
      <c r="I1256" s="4"/>
      <c r="J1256" s="4"/>
      <c r="K1256" s="4"/>
      <c r="L1256" s="4"/>
      <c r="M1256" s="4"/>
      <c r="N1256" s="4"/>
      <c r="O1256" s="4"/>
    </row>
    <row r="1257" spans="2:15">
      <c r="B1257" s="4">
        <f>'Equity+Bond_Historical'!Y1258</f>
        <v>2.402794680176552E-3</v>
      </c>
      <c r="C1257" s="4"/>
      <c r="D1257" s="4"/>
      <c r="E1257" s="4"/>
      <c r="F1257" s="4"/>
      <c r="G1257" s="4"/>
      <c r="H1257" s="4"/>
      <c r="I1257" s="4"/>
      <c r="J1257" s="4"/>
      <c r="K1257" s="4"/>
      <c r="L1257" s="4"/>
      <c r="M1257" s="4"/>
      <c r="N1257" s="4"/>
      <c r="O1257" s="4"/>
    </row>
    <row r="1258" spans="2:15">
      <c r="B1258" s="4">
        <f>'Equity+Bond_Historical'!Y1259</f>
        <v>4.5241749497155637E-3</v>
      </c>
      <c r="C1258" s="4"/>
      <c r="D1258" s="4"/>
      <c r="E1258" s="4"/>
      <c r="F1258" s="4"/>
      <c r="G1258" s="4"/>
      <c r="H1258" s="4"/>
      <c r="I1258" s="4"/>
      <c r="J1258" s="4"/>
      <c r="K1258" s="4"/>
      <c r="L1258" s="4"/>
      <c r="M1258" s="4"/>
      <c r="N1258" s="4"/>
      <c r="O1258" s="4"/>
    </row>
    <row r="1259" spans="2:15">
      <c r="B1259" s="4">
        <f>'Equity+Bond_Historical'!Y1260</f>
        <v>8.9228591808923428E-3</v>
      </c>
      <c r="C1259" s="4"/>
      <c r="D1259" s="4"/>
      <c r="E1259" s="4"/>
      <c r="F1259" s="4"/>
      <c r="G1259" s="4"/>
      <c r="H1259" s="4"/>
      <c r="I1259" s="4"/>
      <c r="J1259" s="4"/>
      <c r="K1259" s="4"/>
      <c r="L1259" s="4"/>
      <c r="M1259" s="4"/>
      <c r="N1259" s="4"/>
      <c r="O1259" s="4"/>
    </row>
    <row r="1260" spans="2:15">
      <c r="B1260" s="4">
        <f>'Equity+Bond_Historical'!Y1261</f>
        <v>-1.5509602415387106E-3</v>
      </c>
      <c r="C1260" s="4"/>
      <c r="D1260" s="4"/>
      <c r="E1260" s="4"/>
      <c r="F1260" s="4"/>
      <c r="G1260" s="4"/>
      <c r="H1260" s="4"/>
      <c r="I1260" s="4"/>
      <c r="J1260" s="4"/>
      <c r="K1260" s="4"/>
      <c r="L1260" s="4"/>
      <c r="M1260" s="4"/>
      <c r="N1260" s="4"/>
      <c r="O1260" s="4"/>
    </row>
    <row r="1261" spans="2:15">
      <c r="B1261" s="4">
        <f>'Equity+Bond_Historical'!Y1262</f>
        <v>-6.089633204579975E-3</v>
      </c>
      <c r="C1261" s="4"/>
      <c r="D1261" s="4"/>
      <c r="E1261" s="4"/>
      <c r="F1261" s="4"/>
      <c r="G1261" s="4"/>
      <c r="H1261" s="4"/>
      <c r="I1261" s="4"/>
      <c r="J1261" s="4"/>
      <c r="K1261" s="4"/>
      <c r="L1261" s="4"/>
      <c r="M1261" s="4"/>
      <c r="N1261" s="4"/>
      <c r="O1261" s="4"/>
    </row>
    <row r="1262" spans="2:15">
      <c r="B1262" s="4">
        <f>'Equity+Bond_Historical'!Y1263</f>
        <v>1.4581463943635751E-2</v>
      </c>
    </row>
    <row r="1263" spans="2:15">
      <c r="B1263" s="4">
        <f>'Equity+Bond_Historical'!Y1264</f>
        <v>-4.1994065569229549E-3</v>
      </c>
    </row>
    <row r="1264" spans="2:15">
      <c r="B1264" s="4">
        <f>'Equity+Bond_Historical'!Y1265</f>
        <v>-3.3955692897560332E-3</v>
      </c>
    </row>
    <row r="1265" spans="2:2">
      <c r="B1265" s="4">
        <f>'Equity+Bond_Historical'!Y1266</f>
        <v>-5.8207490142406443E-3</v>
      </c>
    </row>
    <row r="1266" spans="2:2">
      <c r="B1266" s="4">
        <f>'Equity+Bond_Historical'!Y1267</f>
        <v>-3.5849589836611153E-3</v>
      </c>
    </row>
    <row r="1267" spans="2:2">
      <c r="B1267" s="4">
        <f>'Equity+Bond_Historical'!Y1268</f>
        <v>-1.0842524360172582E-2</v>
      </c>
    </row>
    <row r="1268" spans="2:2">
      <c r="B1268" s="4">
        <f>'Equity+Bond_Historical'!Y1269</f>
        <v>-9.5102539218846847E-3</v>
      </c>
    </row>
    <row r="1269" spans="2:2">
      <c r="B1269" s="4">
        <f>'Equity+Bond_Historical'!Y1270</f>
        <v>2.5188058635024083E-3</v>
      </c>
    </row>
    <row r="1270" spans="2:2">
      <c r="B1270" s="4">
        <f>'Equity+Bond_Historical'!Y1271</f>
        <v>5.6639635164714265E-3</v>
      </c>
    </row>
    <row r="1271" spans="2:2">
      <c r="B1271" s="4">
        <f>'Equity+Bond_Historical'!Y1272</f>
        <v>-1.5822161142586621E-2</v>
      </c>
    </row>
    <row r="1272" spans="2:2">
      <c r="B1272" s="4">
        <f>'Equity+Bond_Historical'!Y1273</f>
        <v>-3.2442883872903418E-3</v>
      </c>
    </row>
    <row r="1273" spans="2:2">
      <c r="B1273" s="4">
        <f>'Equity+Bond_Historical'!Y1274</f>
        <v>-1.0093188342489214E-3</v>
      </c>
    </row>
    <row r="1274" spans="2:2">
      <c r="B1274" s="4">
        <f>'Equity+Bond_Historical'!Y1275</f>
        <v>3.4311179020582584E-3</v>
      </c>
    </row>
    <row r="1275" spans="2:2">
      <c r="B1275" s="4">
        <f>'Equity+Bond_Historical'!Y1276</f>
        <v>4.8857935372051972E-3</v>
      </c>
    </row>
    <row r="1276" spans="2:2">
      <c r="B1276" s="4">
        <f>'Equity+Bond_Historical'!Y1277</f>
        <v>-8.9898515393728919E-3</v>
      </c>
    </row>
    <row r="1277" spans="2:2">
      <c r="B1277" s="4">
        <f>'Equity+Bond_Historical'!Y1278</f>
        <v>-6.9968074081965162E-2</v>
      </c>
    </row>
    <row r="1278" spans="2:2">
      <c r="B1278" s="4">
        <f>'Equity+Bond_Historical'!Y1279</f>
        <v>8.3084540751976067E-3</v>
      </c>
    </row>
    <row r="1279" spans="2:2">
      <c r="B1279" s="4">
        <f>'Equity+Bond_Historical'!Y1280</f>
        <v>-8.8310179260343777E-3</v>
      </c>
    </row>
    <row r="1280" spans="2:2">
      <c r="B1280" s="4">
        <f>'Equity+Bond_Historical'!Y1281</f>
        <v>-7.8728718758266127E-3</v>
      </c>
    </row>
    <row r="1281" spans="2:2">
      <c r="B1281" s="4">
        <f>'Equity+Bond_Historical'!Y1282</f>
        <v>-4.9183475418044069E-3</v>
      </c>
    </row>
    <row r="1282" spans="2:2">
      <c r="B1282" s="4">
        <f>'Equity+Bond_Historical'!Y1283</f>
        <v>-6.4395224726866906E-3</v>
      </c>
    </row>
    <row r="1283" spans="2:2">
      <c r="B1283" s="4">
        <f>'Equity+Bond_Historical'!Y1284</f>
        <v>1.9372787464173955E-3</v>
      </c>
    </row>
    <row r="1284" spans="2:2">
      <c r="B1284" s="4">
        <f>'Equity+Bond_Historical'!Y1285</f>
        <v>-9.7593607392834625E-3</v>
      </c>
    </row>
    <row r="1285" spans="2:2">
      <c r="B1285" s="4">
        <f>'Equity+Bond_Historical'!Y1286</f>
        <v>-1.5375226071879198E-2</v>
      </c>
    </row>
    <row r="1286" spans="2:2">
      <c r="B1286" s="4">
        <f>'Equity+Bond_Historical'!Y1287</f>
        <v>3.3179850581979371E-2</v>
      </c>
    </row>
    <row r="1287" spans="2:2">
      <c r="B1287" s="4">
        <f>'Equity+Bond_Historical'!Y1288</f>
        <v>1.9413025279543628E-2</v>
      </c>
    </row>
    <row r="1288" spans="2:2">
      <c r="B1288" s="4">
        <f>'Equity+Bond_Historical'!Y1289</f>
        <v>-4.4745905107432191E-3</v>
      </c>
    </row>
    <row r="1289" spans="2:2">
      <c r="B1289" s="4">
        <f>'Equity+Bond_Historical'!Y1290</f>
        <v>6.1079065969322941E-3</v>
      </c>
    </row>
    <row r="1290" spans="2:2">
      <c r="B1290" s="4">
        <f>'Equity+Bond_Historical'!Y1291</f>
        <v>-7.7692824433368418E-3</v>
      </c>
    </row>
    <row r="1291" spans="2:2">
      <c r="B1291" s="4">
        <f>'Equity+Bond_Historical'!Y1292</f>
        <v>-1.0173815257458255E-2</v>
      </c>
    </row>
    <row r="1292" spans="2:2">
      <c r="B1292" s="4">
        <f>'Equity+Bond_Historical'!Y1293</f>
        <v>1.3180001014105177E-3</v>
      </c>
    </row>
    <row r="1293" spans="2:2">
      <c r="B1293" s="4">
        <f>'Equity+Bond_Historical'!Y1294</f>
        <v>4.2886035780529935E-2</v>
      </c>
    </row>
    <row r="1294" spans="2:2">
      <c r="B1294" s="4">
        <f>'Equity+Bond_Historical'!Y1295</f>
        <v>-6.5262092026638404E-3</v>
      </c>
    </row>
    <row r="1295" spans="2:2">
      <c r="B1295" s="4">
        <f>'Equity+Bond_Historical'!Y1296</f>
        <v>1.7796515789684961E-3</v>
      </c>
    </row>
    <row r="1296" spans="2:2">
      <c r="B1296" s="4">
        <f>'Equity+Bond_Historical'!Y1297</f>
        <v>9.7002015676734953E-3</v>
      </c>
    </row>
    <row r="1297" spans="2:2">
      <c r="B1297" s="4">
        <f>'Equity+Bond_Historical'!Y1298</f>
        <v>8.9591364134756577E-3</v>
      </c>
    </row>
    <row r="1298" spans="2:2">
      <c r="B1298" s="4">
        <f>'Equity+Bond_Historical'!Y1299</f>
        <v>-3.6795451562744268E-3</v>
      </c>
    </row>
    <row r="1299" spans="2:2">
      <c r="B1299" s="4">
        <f>'Equity+Bond_Historical'!Y1300</f>
        <v>-2.8334910126930715E-3</v>
      </c>
    </row>
    <row r="1300" spans="2:2">
      <c r="B1300" s="4">
        <f>'Equity+Bond_Historical'!Y1301</f>
        <v>1.4568742427782445E-3</v>
      </c>
    </row>
    <row r="1301" spans="2:2">
      <c r="B1301" s="4">
        <f>'Equity+Bond_Historical'!Y1302</f>
        <v>2.1440562241569282E-2</v>
      </c>
    </row>
    <row r="1302" spans="2:2">
      <c r="B1302" s="4">
        <f>'Equity+Bond_Historical'!Y1303</f>
        <v>1.3280108770270846E-2</v>
      </c>
    </row>
    <row r="1303" spans="2:2">
      <c r="B1303" s="4">
        <f>'Equity+Bond_Historical'!Y1304</f>
        <v>8.253316617283667E-3</v>
      </c>
    </row>
    <row r="1304" spans="2:2">
      <c r="B1304" s="4">
        <f>'Equity+Bond_Historical'!Y1305</f>
        <v>1.1014478468126813E-2</v>
      </c>
    </row>
    <row r="1305" spans="2:2">
      <c r="B1305" s="4">
        <f>'Equity+Bond_Historical'!Y1306</f>
        <v>-1.4459313419557603E-3</v>
      </c>
    </row>
    <row r="1306" spans="2:2">
      <c r="B1306" s="4">
        <f>'Equity+Bond_Historical'!Y1307</f>
        <v>1.2771069154946885E-2</v>
      </c>
    </row>
    <row r="1307" spans="2:2">
      <c r="B1307" s="4">
        <f>'Equity+Bond_Historical'!Y1308</f>
        <v>-8.1465260666319823E-3</v>
      </c>
    </row>
    <row r="1308" spans="2:2">
      <c r="B1308" s="4">
        <f>'Equity+Bond_Historical'!Y1309</f>
        <v>1.0883439570744889E-2</v>
      </c>
    </row>
    <row r="1309" spans="2:2">
      <c r="B1309" s="4">
        <f>'Equity+Bond_Historical'!Y1310</f>
        <v>2.8202429519040267E-3</v>
      </c>
    </row>
    <row r="1310" spans="2:2">
      <c r="B1310" s="4">
        <f>'Equity+Bond_Historical'!Y1311</f>
        <v>-6.2039025836089189E-3</v>
      </c>
    </row>
    <row r="1311" spans="2:2">
      <c r="B1311" s="4">
        <f>'Equity+Bond_Historical'!Y1312</f>
        <v>1.1522626948822809E-3</v>
      </c>
    </row>
    <row r="1312" spans="2:2">
      <c r="B1312" s="4">
        <f>'Equity+Bond_Historical'!Y1313</f>
        <v>-8.08822074219997E-3</v>
      </c>
    </row>
    <row r="1313" spans="2:2">
      <c r="B1313" s="4">
        <f>'Equity+Bond_Historical'!Y1314</f>
        <v>-6.242008600860576E-3</v>
      </c>
    </row>
    <row r="1314" spans="2:2">
      <c r="B1314" s="4">
        <f>'Equity+Bond_Historical'!Y1315</f>
        <v>1.233236375411304E-3</v>
      </c>
    </row>
    <row r="1315" spans="2:2">
      <c r="B1315" s="4">
        <f>'Equity+Bond_Historical'!Y1316</f>
        <v>-8.6542986376995801E-3</v>
      </c>
    </row>
    <row r="1316" spans="2:2">
      <c r="B1316" s="4">
        <f>'Equity+Bond_Historical'!Y1317</f>
        <v>2.9020322299828137E-3</v>
      </c>
    </row>
    <row r="1317" spans="2:2">
      <c r="B1317" s="4">
        <f>'Equity+Bond_Historical'!Y1318</f>
        <v>1.1450611870620678E-3</v>
      </c>
    </row>
    <row r="1318" spans="2:2">
      <c r="B1318" s="4">
        <f>'Equity+Bond_Historical'!Y1319</f>
        <v>-5.6012735633954045E-3</v>
      </c>
    </row>
    <row r="1319" spans="2:2">
      <c r="B1319" s="4">
        <f>'Equity+Bond_Historical'!Y1320</f>
        <v>1.0539536112460023E-2</v>
      </c>
    </row>
    <row r="1320" spans="2:2">
      <c r="B1320" s="4">
        <f>'Equity+Bond_Historical'!Y1321</f>
        <v>-5.6683337768701127E-3</v>
      </c>
    </row>
    <row r="1321" spans="2:2">
      <c r="B1321" s="4">
        <f>'Equity+Bond_Historical'!Y1322</f>
        <v>2.2298496914707725E-3</v>
      </c>
    </row>
    <row r="1322" spans="2:2">
      <c r="B1322" s="4">
        <f>'Equity+Bond_Historical'!Y1323</f>
        <v>0</v>
      </c>
    </row>
    <row r="1323" spans="2:2">
      <c r="B1323" s="4">
        <f>'Equity+Bond_Historical'!Y1324</f>
        <v>0</v>
      </c>
    </row>
    <row r="1324" spans="2:2">
      <c r="B1324" s="4">
        <f>'Equity+Bond_Historical'!Y1325</f>
        <v>0</v>
      </c>
    </row>
    <row r="1325" spans="2:2">
      <c r="B1325" s="4">
        <f>'Equity+Bond_Historical'!Y1326</f>
        <v>0</v>
      </c>
    </row>
  </sheetData>
  <mergeCells count="2">
    <mergeCell ref="J2:P2"/>
    <mergeCell ref="B2:H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9B6FF-C64A-4D6B-8FE8-82CE0A8FE7F4}">
  <dimension ref="B2:M1323"/>
  <sheetViews>
    <sheetView showGridLines="0" workbookViewId="0">
      <selection activeCell="M3" sqref="M3:M6"/>
    </sheetView>
  </sheetViews>
  <sheetFormatPr defaultRowHeight="14.5"/>
  <cols>
    <col min="1" max="1" width="2.6328125" customWidth="1"/>
    <col min="2" max="2" width="9" bestFit="1" customWidth="1"/>
    <col min="3" max="3" width="10.1796875" bestFit="1" customWidth="1"/>
    <col min="4" max="4" width="8.36328125" bestFit="1" customWidth="1"/>
    <col min="5" max="5" width="11.81640625" bestFit="1" customWidth="1"/>
    <col min="6" max="6" width="12.453125" bestFit="1" customWidth="1"/>
    <col min="7" max="7" width="15.453125" bestFit="1" customWidth="1"/>
    <col min="8" max="8" width="12.453125" bestFit="1" customWidth="1"/>
    <col min="9" max="10" width="11.81640625" bestFit="1" customWidth="1"/>
    <col min="12" max="12" width="10.6328125" bestFit="1" customWidth="1"/>
    <col min="13" max="13" width="11.81640625" bestFit="1" customWidth="1"/>
  </cols>
  <sheetData>
    <row r="2" spans="2:13">
      <c r="B2" s="151" t="s">
        <v>78</v>
      </c>
      <c r="C2" s="151"/>
      <c r="D2" s="151"/>
      <c r="E2" s="151"/>
      <c r="F2" s="151"/>
      <c r="G2" s="151"/>
      <c r="H2" s="151"/>
      <c r="I2" s="151"/>
      <c r="J2" s="151"/>
      <c r="L2" s="151" t="s">
        <v>133</v>
      </c>
      <c r="M2" s="151"/>
    </row>
    <row r="3" spans="2:13" ht="15" thickBot="1">
      <c r="B3" s="21" t="s">
        <v>93</v>
      </c>
      <c r="C3" s="21" t="s">
        <v>79</v>
      </c>
      <c r="D3" s="21" t="s">
        <v>7</v>
      </c>
      <c r="E3" s="21" t="s">
        <v>74</v>
      </c>
      <c r="F3" s="21" t="s">
        <v>81</v>
      </c>
      <c r="G3" s="21" t="s">
        <v>82</v>
      </c>
      <c r="H3" s="21" t="s">
        <v>83</v>
      </c>
      <c r="I3" s="21" t="s">
        <v>84</v>
      </c>
      <c r="J3" s="21" t="s">
        <v>85</v>
      </c>
      <c r="L3" s="21" t="s">
        <v>109</v>
      </c>
      <c r="M3" s="21" t="s">
        <v>84</v>
      </c>
    </row>
    <row r="4" spans="2:13">
      <c r="B4" s="97">
        <f>'Equity+Bond_Historical'!Y5</f>
        <v>1.7687885668616701E-2</v>
      </c>
      <c r="C4" s="26">
        <v>0.95</v>
      </c>
      <c r="D4" s="97">
        <f>AVERAGE(B4:B1321)</f>
        <v>8.1836943793631172E-5</v>
      </c>
      <c r="E4" s="4">
        <f>_xlfn.STDEV.S(B4:B1321)</f>
        <v>1.6394776563437279E-2</v>
      </c>
      <c r="F4" s="4">
        <f>SKEW(B4:B1321)</f>
        <v>3.5474142688402224E-2</v>
      </c>
      <c r="G4" s="118">
        <f>KURT(B4:B1321)+3</f>
        <v>8.6440564825155626</v>
      </c>
      <c r="H4" s="4">
        <f>_xlfn.NORM.INV(1-C4,0,1)</f>
        <v>-1.6448536269514715</v>
      </c>
      <c r="I4" s="4">
        <f>-D4-E4*(H4+(F4/6)*(H4^2-1)+(G4/24)*H4*(H4^2-3)-(F4^2/36)*H4*(2*H4^2-5))</f>
        <v>2.3859499461919755E-2</v>
      </c>
      <c r="J4" s="4">
        <f>I4*1000000</f>
        <v>23859.499461919757</v>
      </c>
      <c r="L4" s="122">
        <v>0.99</v>
      </c>
      <c r="M4" s="119">
        <v>57561.65351199422</v>
      </c>
    </row>
    <row r="5" spans="2:13">
      <c r="B5" s="97">
        <f>'Equity+Bond_Historical'!Y6</f>
        <v>-6.2591431830331503E-3</v>
      </c>
      <c r="C5" s="4"/>
      <c r="D5" s="4"/>
      <c r="E5" s="4"/>
      <c r="F5" s="4"/>
      <c r="G5" s="4"/>
      <c r="H5" s="4"/>
      <c r="I5" s="4"/>
      <c r="J5" s="4"/>
      <c r="L5" s="123">
        <v>0.97499999999999998</v>
      </c>
      <c r="M5" s="120">
        <v>34409.623328995869</v>
      </c>
    </row>
    <row r="6" spans="2:13" ht="15" thickBot="1">
      <c r="B6" s="97">
        <f>'Equity+Bond_Historical'!Y7</f>
        <v>5.884531016483889E-3</v>
      </c>
      <c r="C6" s="4"/>
      <c r="D6" s="4"/>
      <c r="E6" s="4"/>
      <c r="F6" s="4"/>
      <c r="G6" s="4"/>
      <c r="H6" s="4"/>
      <c r="I6" s="4"/>
      <c r="J6" s="4"/>
      <c r="L6" s="124">
        <v>0.95</v>
      </c>
      <c r="M6" s="121">
        <v>20318.787538470064</v>
      </c>
    </row>
    <row r="7" spans="2:13">
      <c r="B7" s="97">
        <f>'Equity+Bond_Historical'!Y8</f>
        <v>5.9754296492721729E-4</v>
      </c>
      <c r="C7" s="4"/>
      <c r="D7" s="4"/>
      <c r="E7" s="4"/>
      <c r="F7" s="4"/>
      <c r="G7" s="4"/>
      <c r="H7" s="4"/>
      <c r="I7" s="4"/>
      <c r="J7" s="4"/>
    </row>
    <row r="8" spans="2:13">
      <c r="B8" s="97">
        <f>'Equity+Bond_Historical'!Y9</f>
        <v>3.6679010284516827E-3</v>
      </c>
      <c r="C8" s="4"/>
      <c r="D8" s="4"/>
      <c r="E8" s="4"/>
      <c r="F8" s="4"/>
      <c r="G8" s="4"/>
      <c r="H8" s="4"/>
      <c r="I8" s="4"/>
      <c r="J8" s="4"/>
    </row>
    <row r="9" spans="2:13">
      <c r="B9" s="97">
        <f>'Equity+Bond_Historical'!Y10</f>
        <v>9.3785954841730922E-3</v>
      </c>
      <c r="C9" s="4"/>
      <c r="D9" s="4"/>
      <c r="E9" s="4"/>
      <c r="F9" s="4"/>
      <c r="G9" s="4"/>
      <c r="H9" s="4"/>
      <c r="I9" s="4"/>
      <c r="J9" s="4"/>
    </row>
    <row r="10" spans="2:13">
      <c r="B10" s="97">
        <f>'Equity+Bond_Historical'!Y11</f>
        <v>-1.0610615851258345E-2</v>
      </c>
      <c r="C10" s="4"/>
      <c r="D10" s="4"/>
      <c r="E10" s="4"/>
      <c r="F10" s="4"/>
      <c r="G10" s="4"/>
      <c r="H10" s="4"/>
      <c r="I10" s="4"/>
      <c r="J10" s="4"/>
    </row>
    <row r="11" spans="2:13">
      <c r="B11" s="97">
        <f>'Equity+Bond_Historical'!Y12</f>
        <v>-4.0579144513550481E-3</v>
      </c>
      <c r="C11" s="4"/>
      <c r="D11" s="4"/>
      <c r="E11" s="4"/>
      <c r="F11" s="4"/>
      <c r="G11" s="4"/>
      <c r="H11" s="4"/>
      <c r="I11" s="4"/>
      <c r="J11" s="4"/>
    </row>
    <row r="12" spans="2:13">
      <c r="B12" s="97">
        <f>'Equity+Bond_Historical'!Y13</f>
        <v>9.7504963854375803E-3</v>
      </c>
      <c r="C12" s="4"/>
      <c r="D12" s="4"/>
      <c r="E12" s="4"/>
      <c r="F12" s="4"/>
      <c r="G12" s="4"/>
      <c r="H12" s="4"/>
      <c r="I12" s="4"/>
      <c r="J12" s="4"/>
    </row>
    <row r="13" spans="2:13">
      <c r="B13" s="97">
        <f>'Equity+Bond_Historical'!Y14</f>
        <v>2.4623238193425979E-3</v>
      </c>
      <c r="C13" s="4"/>
      <c r="D13" s="4"/>
      <c r="E13" s="4"/>
      <c r="F13" s="4"/>
      <c r="G13" s="4"/>
      <c r="H13" s="4"/>
      <c r="I13" s="4"/>
      <c r="J13" s="4"/>
    </row>
    <row r="14" spans="2:13">
      <c r="B14" s="97">
        <f>'Equity+Bond_Historical'!Y15</f>
        <v>1.0322497188198379E-2</v>
      </c>
      <c r="C14" s="4"/>
      <c r="D14" s="4"/>
      <c r="E14" s="4"/>
      <c r="F14" s="4"/>
      <c r="G14" s="4"/>
      <c r="H14" s="4"/>
      <c r="I14" s="4"/>
      <c r="J14" s="4"/>
    </row>
    <row r="15" spans="2:13">
      <c r="B15" s="97">
        <f>'Equity+Bond_Historical'!Y16</f>
        <v>5.4415711915613788E-3</v>
      </c>
      <c r="C15" s="4"/>
      <c r="D15" s="4"/>
      <c r="E15" s="4"/>
      <c r="F15" s="4"/>
      <c r="G15" s="4"/>
      <c r="H15" s="4"/>
      <c r="I15" s="4"/>
      <c r="J15" s="4"/>
    </row>
    <row r="16" spans="2:13">
      <c r="B16" s="97">
        <f>'Equity+Bond_Historical'!Y17</f>
        <v>1.6716240789326979E-3</v>
      </c>
      <c r="C16" s="4"/>
      <c r="D16" s="4"/>
      <c r="E16" s="4"/>
      <c r="F16" s="4"/>
      <c r="G16" s="4"/>
      <c r="H16" s="4"/>
      <c r="I16" s="4"/>
      <c r="J16" s="4"/>
    </row>
    <row r="17" spans="2:10">
      <c r="B17" s="97">
        <f>'Equity+Bond_Historical'!Y18</f>
        <v>-3.1691746506488628E-3</v>
      </c>
      <c r="C17" s="4"/>
      <c r="D17" s="4"/>
      <c r="E17" s="4"/>
      <c r="F17" s="4"/>
      <c r="G17" s="4"/>
      <c r="H17" s="4"/>
      <c r="I17" s="4"/>
      <c r="J17" s="4"/>
    </row>
    <row r="18" spans="2:10">
      <c r="B18" s="97">
        <f>'Equity+Bond_Historical'!Y19</f>
        <v>2.6726175552255552E-3</v>
      </c>
      <c r="C18" s="4"/>
      <c r="D18" s="4"/>
      <c r="E18" s="4"/>
      <c r="F18" s="4"/>
      <c r="G18" s="4"/>
      <c r="H18" s="4"/>
      <c r="I18" s="4"/>
      <c r="J18" s="4"/>
    </row>
    <row r="19" spans="2:10">
      <c r="B19" s="97">
        <f>'Equity+Bond_Historical'!Y20</f>
        <v>2.7596660124813309E-4</v>
      </c>
      <c r="C19" s="4"/>
      <c r="D19" s="4"/>
      <c r="E19" s="4"/>
      <c r="F19" s="4"/>
      <c r="G19" s="4"/>
      <c r="H19" s="4"/>
      <c r="I19" s="4"/>
      <c r="J19" s="4"/>
    </row>
    <row r="20" spans="2:10">
      <c r="B20" s="97">
        <f>'Equity+Bond_Historical'!Y21</f>
        <v>1.1867357763394076E-2</v>
      </c>
      <c r="C20" s="4"/>
      <c r="D20" s="4"/>
      <c r="E20" s="4"/>
      <c r="F20" s="4"/>
      <c r="G20" s="4"/>
      <c r="H20" s="4"/>
      <c r="I20" s="4"/>
      <c r="J20" s="4"/>
    </row>
    <row r="21" spans="2:10">
      <c r="B21" s="97">
        <f>'Equity+Bond_Historical'!Y22</f>
        <v>1.9231852948275577E-2</v>
      </c>
      <c r="C21" s="4"/>
      <c r="D21" s="4"/>
      <c r="E21" s="4"/>
      <c r="F21" s="4"/>
      <c r="G21" s="4"/>
      <c r="H21" s="4"/>
      <c r="I21" s="4"/>
      <c r="J21" s="4"/>
    </row>
    <row r="22" spans="2:10">
      <c r="B22" s="97">
        <f>'Equity+Bond_Historical'!Y23</f>
        <v>-7.3020645976424794E-3</v>
      </c>
      <c r="C22" s="4"/>
      <c r="D22" s="4"/>
      <c r="E22" s="4"/>
      <c r="F22" s="4"/>
      <c r="G22" s="4"/>
      <c r="H22" s="4"/>
      <c r="I22" s="4"/>
      <c r="J22" s="4"/>
    </row>
    <row r="23" spans="2:10">
      <c r="B23" s="97">
        <f>'Equity+Bond_Historical'!Y24</f>
        <v>5.8557228565269785E-3</v>
      </c>
      <c r="C23" s="4"/>
      <c r="D23" s="4"/>
      <c r="E23" s="4"/>
      <c r="F23" s="4"/>
      <c r="G23" s="4"/>
      <c r="H23" s="4"/>
      <c r="I23" s="4"/>
      <c r="J23" s="4"/>
    </row>
    <row r="24" spans="2:10">
      <c r="B24" s="97">
        <f>'Equity+Bond_Historical'!Y25</f>
        <v>-3.2802377228391896E-2</v>
      </c>
      <c r="C24" s="4"/>
      <c r="D24" s="4"/>
      <c r="E24" s="4"/>
      <c r="F24" s="4"/>
      <c r="G24" s="4"/>
      <c r="H24" s="4"/>
      <c r="I24" s="4"/>
      <c r="J24" s="4"/>
    </row>
    <row r="25" spans="2:10">
      <c r="B25" s="97">
        <f>'Equity+Bond_Historical'!Y26</f>
        <v>-4.0883307973657804E-3</v>
      </c>
      <c r="C25" s="4"/>
      <c r="D25" s="4"/>
      <c r="E25" s="4"/>
      <c r="F25" s="4"/>
      <c r="G25" s="4"/>
      <c r="H25" s="4"/>
      <c r="I25" s="4"/>
      <c r="J25" s="4"/>
    </row>
    <row r="26" spans="2:10">
      <c r="B26" s="97">
        <f>'Equity+Bond_Historical'!Y27</f>
        <v>-9.6523839552540864E-3</v>
      </c>
      <c r="C26" s="4"/>
      <c r="D26" s="4"/>
      <c r="E26" s="4"/>
      <c r="F26" s="4"/>
      <c r="G26" s="4"/>
      <c r="H26" s="4"/>
      <c r="I26" s="4"/>
      <c r="J26" s="4"/>
    </row>
    <row r="27" spans="2:10">
      <c r="B27" s="97">
        <f>'Equity+Bond_Historical'!Y28</f>
        <v>1.0321669772910895E-2</v>
      </c>
      <c r="C27" s="4"/>
      <c r="D27" s="4"/>
      <c r="E27" s="4"/>
      <c r="F27" s="4"/>
      <c r="G27" s="4"/>
      <c r="H27" s="4"/>
      <c r="I27" s="4"/>
      <c r="J27" s="4"/>
    </row>
    <row r="28" spans="2:10">
      <c r="B28" s="97">
        <f>'Equity+Bond_Historical'!Y29</f>
        <v>-9.8321528914070769E-3</v>
      </c>
      <c r="C28" s="4"/>
      <c r="D28" s="4"/>
      <c r="E28" s="4"/>
      <c r="F28" s="4"/>
      <c r="G28" s="4"/>
      <c r="H28" s="4"/>
      <c r="I28" s="4"/>
      <c r="J28" s="4"/>
    </row>
    <row r="29" spans="2:10">
      <c r="B29" s="97">
        <f>'Equity+Bond_Historical'!Y30</f>
        <v>-4.2818282967677611E-3</v>
      </c>
      <c r="C29" s="4"/>
      <c r="D29" s="4"/>
      <c r="E29" s="4"/>
      <c r="F29" s="4"/>
      <c r="G29" s="4"/>
      <c r="H29" s="4"/>
      <c r="I29" s="4"/>
      <c r="J29" s="4"/>
    </row>
    <row r="30" spans="2:10">
      <c r="B30" s="97">
        <f>'Equity+Bond_Historical'!Y31</f>
        <v>-8.3014102763433427E-3</v>
      </c>
      <c r="C30" s="4"/>
      <c r="D30" s="4"/>
      <c r="E30" s="4"/>
      <c r="F30" s="4"/>
      <c r="G30" s="4"/>
      <c r="H30" s="4"/>
      <c r="I30" s="4"/>
      <c r="J30" s="4"/>
    </row>
    <row r="31" spans="2:10">
      <c r="B31" s="97">
        <f>'Equity+Bond_Historical'!Y32</f>
        <v>6.3164670676956244E-3</v>
      </c>
      <c r="C31" s="4"/>
      <c r="D31" s="4"/>
      <c r="E31" s="4"/>
      <c r="F31" s="4"/>
      <c r="G31" s="4"/>
      <c r="H31" s="4"/>
      <c r="I31" s="4"/>
      <c r="J31" s="4"/>
    </row>
    <row r="32" spans="2:10">
      <c r="B32" s="97">
        <f>'Equity+Bond_Historical'!Y33</f>
        <v>4.1989367493357787E-3</v>
      </c>
      <c r="C32" s="4"/>
      <c r="D32" s="4"/>
      <c r="E32" s="4"/>
      <c r="F32" s="4"/>
      <c r="G32" s="4"/>
      <c r="H32" s="4"/>
      <c r="I32" s="4"/>
      <c r="J32" s="4"/>
    </row>
    <row r="33" spans="2:10">
      <c r="B33" s="97">
        <f>'Equity+Bond_Historical'!Y34</f>
        <v>1.2882828800814919E-2</v>
      </c>
      <c r="C33" s="4"/>
      <c r="D33" s="4"/>
      <c r="E33" s="4"/>
      <c r="F33" s="4"/>
      <c r="G33" s="4"/>
      <c r="H33" s="4"/>
      <c r="I33" s="4"/>
      <c r="J33" s="4"/>
    </row>
    <row r="34" spans="2:10">
      <c r="B34" s="97">
        <f>'Equity+Bond_Historical'!Y35</f>
        <v>1.5825166301087421E-3</v>
      </c>
      <c r="C34" s="4"/>
      <c r="D34" s="4"/>
      <c r="E34" s="4"/>
      <c r="F34" s="4"/>
      <c r="G34" s="4"/>
      <c r="H34" s="4"/>
      <c r="I34" s="4"/>
      <c r="J34" s="4"/>
    </row>
    <row r="35" spans="2:10">
      <c r="B35" s="97">
        <f>'Equity+Bond_Historical'!Y36</f>
        <v>3.9402856537863393E-2</v>
      </c>
      <c r="C35" s="4"/>
      <c r="D35" s="4"/>
      <c r="E35" s="4"/>
      <c r="F35" s="4"/>
      <c r="G35" s="4"/>
      <c r="H35" s="4"/>
      <c r="I35" s="4"/>
      <c r="J35" s="4"/>
    </row>
    <row r="36" spans="2:10">
      <c r="B36" s="97">
        <f>'Equity+Bond_Historical'!Y37</f>
        <v>5.2059792462386852E-3</v>
      </c>
      <c r="C36" s="4"/>
      <c r="D36" s="4"/>
      <c r="E36" s="4"/>
      <c r="F36" s="4"/>
      <c r="G36" s="4"/>
      <c r="H36" s="4"/>
      <c r="I36" s="4"/>
      <c r="J36" s="4"/>
    </row>
    <row r="37" spans="2:10">
      <c r="B37" s="97">
        <f>'Equity+Bond_Historical'!Y38</f>
        <v>1.6406027789585172E-3</v>
      </c>
      <c r="C37" s="4"/>
      <c r="D37" s="4"/>
      <c r="E37" s="4"/>
      <c r="F37" s="4"/>
      <c r="G37" s="4"/>
      <c r="H37" s="4"/>
      <c r="I37" s="4"/>
      <c r="J37" s="4"/>
    </row>
    <row r="38" spans="2:10">
      <c r="B38" s="97">
        <f>'Equity+Bond_Historical'!Y39</f>
        <v>-2.1608261902248151E-2</v>
      </c>
      <c r="C38" s="4"/>
      <c r="D38" s="4"/>
      <c r="E38" s="4"/>
      <c r="F38" s="4"/>
      <c r="G38" s="4"/>
      <c r="H38" s="4"/>
      <c r="I38" s="4"/>
      <c r="J38" s="4"/>
    </row>
    <row r="39" spans="2:10">
      <c r="B39" s="97">
        <f>'Equity+Bond_Historical'!Y40</f>
        <v>-7.1073158341330078E-3</v>
      </c>
      <c r="C39" s="4"/>
      <c r="D39" s="4"/>
      <c r="E39" s="4"/>
      <c r="F39" s="4"/>
      <c r="G39" s="4"/>
      <c r="H39" s="4"/>
      <c r="I39" s="4"/>
      <c r="J39" s="4"/>
    </row>
    <row r="40" spans="2:10">
      <c r="B40" s="97">
        <f>'Equity+Bond_Historical'!Y41</f>
        <v>9.7713550846040033E-3</v>
      </c>
      <c r="C40" s="4"/>
      <c r="D40" s="4"/>
      <c r="E40" s="4"/>
      <c r="F40" s="4"/>
      <c r="G40" s="4"/>
      <c r="H40" s="4"/>
      <c r="I40" s="4"/>
      <c r="J40" s="4"/>
    </row>
    <row r="41" spans="2:10">
      <c r="B41" s="97">
        <f>'Equity+Bond_Historical'!Y42</f>
        <v>-1.7633815598176853E-3</v>
      </c>
      <c r="C41" s="4"/>
      <c r="D41" s="4"/>
      <c r="E41" s="4"/>
      <c r="F41" s="4"/>
      <c r="G41" s="4"/>
      <c r="H41" s="4"/>
      <c r="I41" s="4"/>
      <c r="J41" s="4"/>
    </row>
    <row r="42" spans="2:10">
      <c r="B42" s="97">
        <f>'Equity+Bond_Historical'!Y43</f>
        <v>4.996717869998116E-4</v>
      </c>
      <c r="C42" s="4"/>
      <c r="D42" s="4"/>
      <c r="E42" s="4"/>
      <c r="F42" s="4"/>
      <c r="G42" s="4"/>
      <c r="H42" s="4"/>
      <c r="I42" s="4"/>
      <c r="J42" s="4"/>
    </row>
    <row r="43" spans="2:10">
      <c r="B43" s="97">
        <f>'Equity+Bond_Historical'!Y44</f>
        <v>-9.6420036855670178E-3</v>
      </c>
      <c r="C43" s="4"/>
      <c r="D43" s="4"/>
      <c r="E43" s="4"/>
      <c r="F43" s="4"/>
      <c r="G43" s="4"/>
      <c r="H43" s="4"/>
      <c r="I43" s="4"/>
      <c r="J43" s="4"/>
    </row>
    <row r="44" spans="2:10">
      <c r="B44" s="97">
        <f>'Equity+Bond_Historical'!Y45</f>
        <v>1.3763245636439476E-2</v>
      </c>
      <c r="C44" s="4"/>
      <c r="D44" s="4"/>
      <c r="E44" s="4"/>
      <c r="F44" s="4"/>
      <c r="G44" s="4"/>
      <c r="H44" s="4"/>
      <c r="I44" s="4"/>
      <c r="J44" s="4"/>
    </row>
    <row r="45" spans="2:10">
      <c r="B45" s="97">
        <f>'Equity+Bond_Historical'!Y46</f>
        <v>1.8861594141119779E-3</v>
      </c>
      <c r="C45" s="4"/>
      <c r="D45" s="4"/>
      <c r="E45" s="4"/>
      <c r="F45" s="4"/>
      <c r="G45" s="4"/>
      <c r="H45" s="4"/>
      <c r="I45" s="4"/>
      <c r="J45" s="4"/>
    </row>
    <row r="46" spans="2:10">
      <c r="B46" s="97">
        <f>'Equity+Bond_Historical'!Y47</f>
        <v>8.3239983517093778E-3</v>
      </c>
      <c r="C46" s="4"/>
      <c r="D46" s="4"/>
      <c r="E46" s="4"/>
      <c r="F46" s="4"/>
      <c r="G46" s="4"/>
      <c r="H46" s="4"/>
      <c r="I46" s="4"/>
      <c r="J46" s="4"/>
    </row>
    <row r="47" spans="2:10">
      <c r="B47" s="97">
        <f>'Equity+Bond_Historical'!Y48</f>
        <v>1.4486003035477797E-2</v>
      </c>
      <c r="C47" s="4"/>
      <c r="D47" s="4"/>
      <c r="E47" s="4"/>
      <c r="F47" s="4"/>
      <c r="G47" s="4"/>
      <c r="H47" s="4"/>
      <c r="I47" s="4"/>
      <c r="J47" s="4"/>
    </row>
    <row r="48" spans="2:10">
      <c r="B48" s="97">
        <f>'Equity+Bond_Historical'!Y49</f>
        <v>8.5558109858430847E-6</v>
      </c>
      <c r="C48" s="4"/>
      <c r="D48" s="4"/>
      <c r="E48" s="4"/>
      <c r="F48" s="4"/>
      <c r="G48" s="4"/>
      <c r="H48" s="4"/>
      <c r="I48" s="4"/>
      <c r="J48" s="4"/>
    </row>
    <row r="49" spans="2:10">
      <c r="B49" s="97">
        <f>'Equity+Bond_Historical'!Y50</f>
        <v>-9.0097340085883576E-3</v>
      </c>
      <c r="C49" s="4"/>
      <c r="D49" s="4"/>
      <c r="E49" s="4"/>
      <c r="F49" s="4"/>
      <c r="G49" s="4"/>
      <c r="H49" s="4"/>
      <c r="I49" s="4"/>
      <c r="J49" s="4"/>
    </row>
    <row r="50" spans="2:10">
      <c r="B50" s="97">
        <f>'Equity+Bond_Historical'!Y51</f>
        <v>2.0836014441393685E-2</v>
      </c>
      <c r="C50" s="4"/>
      <c r="D50" s="4"/>
      <c r="E50" s="4"/>
      <c r="F50" s="4"/>
      <c r="G50" s="4"/>
      <c r="H50" s="4"/>
      <c r="I50" s="4"/>
      <c r="J50" s="4"/>
    </row>
    <row r="51" spans="2:10">
      <c r="B51" s="97">
        <f>'Equity+Bond_Historical'!Y52</f>
        <v>5.6755520001731622E-3</v>
      </c>
      <c r="C51" s="4"/>
      <c r="D51" s="4"/>
      <c r="E51" s="4"/>
      <c r="F51" s="4"/>
      <c r="G51" s="4"/>
      <c r="H51" s="4"/>
      <c r="I51" s="4"/>
      <c r="J51" s="4"/>
    </row>
    <row r="52" spans="2:10">
      <c r="B52" s="97">
        <f>'Equity+Bond_Historical'!Y53</f>
        <v>5.0358152841270569E-3</v>
      </c>
      <c r="C52" s="4"/>
      <c r="D52" s="4"/>
      <c r="E52" s="4"/>
      <c r="F52" s="4"/>
      <c r="G52" s="4"/>
      <c r="H52" s="4"/>
      <c r="I52" s="4"/>
      <c r="J52" s="4"/>
    </row>
    <row r="53" spans="2:10">
      <c r="B53" s="97">
        <f>'Equity+Bond_Historical'!Y54</f>
        <v>-3.0543782869381923E-3</v>
      </c>
      <c r="C53" s="4"/>
      <c r="D53" s="4"/>
      <c r="E53" s="4"/>
      <c r="F53" s="4"/>
      <c r="G53" s="4"/>
      <c r="H53" s="4"/>
      <c r="I53" s="4"/>
      <c r="J53" s="4"/>
    </row>
    <row r="54" spans="2:10">
      <c r="B54" s="97">
        <f>'Equity+Bond_Historical'!Y55</f>
        <v>1.6428022268244922E-3</v>
      </c>
      <c r="C54" s="4"/>
      <c r="D54" s="4"/>
      <c r="E54" s="4"/>
      <c r="F54" s="4"/>
      <c r="G54" s="4"/>
      <c r="H54" s="4"/>
      <c r="I54" s="4"/>
      <c r="J54" s="4"/>
    </row>
    <row r="55" spans="2:10">
      <c r="B55" s="97">
        <f>'Equity+Bond_Historical'!Y56</f>
        <v>-1.2458290107452386E-3</v>
      </c>
      <c r="C55" s="4"/>
      <c r="D55" s="4"/>
      <c r="E55" s="4"/>
      <c r="F55" s="4"/>
      <c r="G55" s="4"/>
      <c r="H55" s="4"/>
      <c r="I55" s="4"/>
      <c r="J55" s="4"/>
    </row>
    <row r="56" spans="2:10">
      <c r="B56" s="97">
        <f>'Equity+Bond_Historical'!Y57</f>
        <v>-8.8800781209185699E-4</v>
      </c>
      <c r="C56" s="4"/>
      <c r="D56" s="4"/>
      <c r="E56" s="4"/>
      <c r="F56" s="4"/>
      <c r="G56" s="4"/>
      <c r="H56" s="4"/>
      <c r="I56" s="4"/>
      <c r="J56" s="4"/>
    </row>
    <row r="57" spans="2:10">
      <c r="B57" s="97">
        <f>'Equity+Bond_Historical'!Y58</f>
        <v>2.6587159983797017E-3</v>
      </c>
      <c r="C57" s="4"/>
      <c r="D57" s="4"/>
      <c r="E57" s="4"/>
      <c r="F57" s="4"/>
      <c r="G57" s="4"/>
      <c r="H57" s="4"/>
      <c r="I57" s="4"/>
      <c r="J57" s="4"/>
    </row>
    <row r="58" spans="2:10">
      <c r="B58" s="97">
        <f>'Equity+Bond_Historical'!Y59</f>
        <v>1.0300693991666108E-2</v>
      </c>
      <c r="C58" s="4"/>
      <c r="D58" s="4"/>
      <c r="E58" s="4"/>
      <c r="F58" s="4"/>
      <c r="G58" s="4"/>
      <c r="H58" s="4"/>
      <c r="I58" s="4"/>
      <c r="J58" s="4"/>
    </row>
    <row r="59" spans="2:10">
      <c r="B59" s="97">
        <f>'Equity+Bond_Historical'!Y60</f>
        <v>-1.3771358478701574E-2</v>
      </c>
      <c r="C59" s="4"/>
      <c r="D59" s="4"/>
      <c r="E59" s="4"/>
      <c r="F59" s="4"/>
      <c r="G59" s="4"/>
      <c r="H59" s="4"/>
      <c r="I59" s="4"/>
      <c r="J59" s="4"/>
    </row>
    <row r="60" spans="2:10">
      <c r="B60" s="97">
        <f>'Equity+Bond_Historical'!Y61</f>
        <v>-8.1300689251249114E-3</v>
      </c>
      <c r="C60" s="4"/>
      <c r="D60" s="4"/>
      <c r="E60" s="4"/>
      <c r="F60" s="4"/>
      <c r="G60" s="4"/>
      <c r="H60" s="4"/>
      <c r="I60" s="4"/>
      <c r="J60" s="4"/>
    </row>
    <row r="61" spans="2:10">
      <c r="B61" s="97">
        <f>'Equity+Bond_Historical'!Y62</f>
        <v>-1.9191712030413991E-3</v>
      </c>
      <c r="C61" s="4"/>
      <c r="D61" s="4"/>
      <c r="E61" s="4"/>
      <c r="F61" s="4"/>
      <c r="G61" s="4"/>
      <c r="H61" s="4"/>
      <c r="I61" s="4"/>
      <c r="J61" s="4"/>
    </row>
    <row r="62" spans="2:10">
      <c r="B62" s="97">
        <f>'Equity+Bond_Historical'!Y63</f>
        <v>-9.2548723620022623E-3</v>
      </c>
      <c r="C62" s="4"/>
      <c r="D62" s="4"/>
      <c r="E62" s="4"/>
      <c r="F62" s="4"/>
      <c r="G62" s="4"/>
      <c r="H62" s="4"/>
      <c r="I62" s="4"/>
      <c r="J62" s="4"/>
    </row>
    <row r="63" spans="2:10">
      <c r="B63" s="97">
        <f>'Equity+Bond_Historical'!Y64</f>
        <v>5.6613135018852845E-3</v>
      </c>
      <c r="C63" s="4"/>
      <c r="D63" s="4"/>
      <c r="E63" s="4"/>
      <c r="F63" s="4"/>
      <c r="G63" s="4"/>
      <c r="H63" s="4"/>
      <c r="I63" s="4"/>
      <c r="J63" s="4"/>
    </row>
    <row r="64" spans="2:10">
      <c r="B64" s="97">
        <f>'Equity+Bond_Historical'!Y65</f>
        <v>6.7570530729793516E-3</v>
      </c>
      <c r="C64" s="4"/>
      <c r="D64" s="4"/>
      <c r="E64" s="4"/>
      <c r="F64" s="4"/>
      <c r="G64" s="4"/>
      <c r="H64" s="4"/>
      <c r="I64" s="4"/>
      <c r="J64" s="4"/>
    </row>
    <row r="65" spans="2:10">
      <c r="B65" s="97">
        <f>'Equity+Bond_Historical'!Y66</f>
        <v>5.0217707246416133E-4</v>
      </c>
      <c r="C65" s="4"/>
      <c r="D65" s="4"/>
      <c r="E65" s="4"/>
      <c r="F65" s="4"/>
      <c r="G65" s="4"/>
      <c r="H65" s="4"/>
      <c r="I65" s="4"/>
      <c r="J65" s="4"/>
    </row>
    <row r="66" spans="2:10">
      <c r="B66" s="97">
        <f>'Equity+Bond_Historical'!Y67</f>
        <v>4.8793636634824342E-3</v>
      </c>
      <c r="C66" s="4"/>
      <c r="D66" s="4"/>
      <c r="E66" s="4"/>
      <c r="F66" s="4"/>
      <c r="G66" s="4"/>
      <c r="H66" s="4"/>
      <c r="I66" s="4"/>
      <c r="J66" s="4"/>
    </row>
    <row r="67" spans="2:10">
      <c r="B67" s="97">
        <f>'Equity+Bond_Historical'!Y68</f>
        <v>2.1229402353990408E-3</v>
      </c>
      <c r="C67" s="4"/>
      <c r="D67" s="4"/>
      <c r="E67" s="4"/>
      <c r="F67" s="4"/>
      <c r="G67" s="4"/>
      <c r="H67" s="4"/>
      <c r="I67" s="4"/>
      <c r="J67" s="4"/>
    </row>
    <row r="68" spans="2:10">
      <c r="B68" s="97">
        <f>'Equity+Bond_Historical'!Y69</f>
        <v>5.3777030327753945E-3</v>
      </c>
      <c r="C68" s="4"/>
      <c r="D68" s="4"/>
      <c r="E68" s="4"/>
      <c r="F68" s="4"/>
      <c r="G68" s="4"/>
      <c r="H68" s="4"/>
      <c r="I68" s="4"/>
      <c r="J68" s="4"/>
    </row>
    <row r="69" spans="2:10">
      <c r="B69" s="97">
        <f>'Equity+Bond_Historical'!Y70</f>
        <v>7.9720336302320852E-3</v>
      </c>
      <c r="C69" s="4"/>
      <c r="D69" s="4"/>
      <c r="E69" s="4"/>
      <c r="F69" s="4"/>
      <c r="G69" s="4"/>
      <c r="H69" s="4"/>
      <c r="I69" s="4"/>
      <c r="J69" s="4"/>
    </row>
    <row r="70" spans="2:10">
      <c r="B70" s="97">
        <f>'Equity+Bond_Historical'!Y71</f>
        <v>5.3964211753352882E-3</v>
      </c>
      <c r="C70" s="4"/>
      <c r="D70" s="4"/>
      <c r="E70" s="4"/>
      <c r="F70" s="4"/>
      <c r="G70" s="4"/>
      <c r="H70" s="4"/>
      <c r="I70" s="4"/>
      <c r="J70" s="4"/>
    </row>
    <row r="71" spans="2:10">
      <c r="B71" s="97">
        <f>'Equity+Bond_Historical'!Y72</f>
        <v>1.5923563407326563E-2</v>
      </c>
      <c r="C71" s="4"/>
      <c r="D71" s="4"/>
      <c r="E71" s="4"/>
      <c r="F71" s="4"/>
      <c r="G71" s="4"/>
      <c r="H71" s="4"/>
      <c r="I71" s="4"/>
      <c r="J71" s="4"/>
    </row>
    <row r="72" spans="2:10">
      <c r="B72" s="97">
        <f>'Equity+Bond_Historical'!Y73</f>
        <v>6.7770514189084523E-3</v>
      </c>
      <c r="C72" s="4"/>
      <c r="D72" s="4"/>
      <c r="E72" s="4"/>
      <c r="F72" s="4"/>
      <c r="G72" s="4"/>
      <c r="H72" s="4"/>
      <c r="I72" s="4"/>
      <c r="J72" s="4"/>
    </row>
    <row r="73" spans="2:10">
      <c r="B73" s="97">
        <f>'Equity+Bond_Historical'!Y74</f>
        <v>2.4522690219395754E-4</v>
      </c>
      <c r="C73" s="4"/>
      <c r="D73" s="4"/>
      <c r="E73" s="4"/>
      <c r="F73" s="4"/>
      <c r="G73" s="4"/>
      <c r="H73" s="4"/>
      <c r="I73" s="4"/>
      <c r="J73" s="4"/>
    </row>
    <row r="74" spans="2:10">
      <c r="B74" s="97">
        <f>'Equity+Bond_Historical'!Y75</f>
        <v>1.2401036478697239E-2</v>
      </c>
      <c r="C74" s="4"/>
      <c r="D74" s="4"/>
      <c r="E74" s="4"/>
      <c r="F74" s="4"/>
      <c r="G74" s="4"/>
      <c r="H74" s="4"/>
      <c r="I74" s="4"/>
      <c r="J74" s="4"/>
    </row>
    <row r="75" spans="2:10">
      <c r="B75" s="97">
        <f>'Equity+Bond_Historical'!Y76</f>
        <v>-1.6258066787197267E-2</v>
      </c>
      <c r="C75" s="4"/>
      <c r="D75" s="4"/>
      <c r="E75" s="4"/>
      <c r="F75" s="4"/>
      <c r="G75" s="4"/>
      <c r="H75" s="4"/>
      <c r="I75" s="4"/>
      <c r="J75" s="4"/>
    </row>
    <row r="76" spans="2:10">
      <c r="B76" s="97">
        <f>'Equity+Bond_Historical'!Y77</f>
        <v>-1.0984913446779024E-2</v>
      </c>
      <c r="C76" s="4"/>
      <c r="D76" s="4"/>
      <c r="E76" s="4"/>
      <c r="F76" s="4"/>
      <c r="G76" s="4"/>
      <c r="H76" s="4"/>
      <c r="I76" s="4"/>
      <c r="J76" s="4"/>
    </row>
    <row r="77" spans="2:10">
      <c r="B77" s="97">
        <f>'Equity+Bond_Historical'!Y78</f>
        <v>1.1227399035207365E-3</v>
      </c>
      <c r="C77" s="4"/>
      <c r="D77" s="4"/>
      <c r="E77" s="4"/>
      <c r="F77" s="4"/>
      <c r="G77" s="4"/>
      <c r="H77" s="4"/>
      <c r="I77" s="4"/>
      <c r="J77" s="4"/>
    </row>
    <row r="78" spans="2:10">
      <c r="B78" s="97">
        <f>'Equity+Bond_Historical'!Y79</f>
        <v>-1.5331694340022912E-2</v>
      </c>
      <c r="C78" s="4"/>
      <c r="D78" s="4"/>
      <c r="E78" s="4"/>
      <c r="F78" s="4"/>
      <c r="G78" s="4"/>
      <c r="H78" s="4"/>
      <c r="I78" s="4"/>
      <c r="J78" s="4"/>
    </row>
    <row r="79" spans="2:10">
      <c r="B79" s="97">
        <f>'Equity+Bond_Historical'!Y80</f>
        <v>-3.1063078294511159E-3</v>
      </c>
      <c r="C79" s="4"/>
      <c r="D79" s="4"/>
      <c r="E79" s="4"/>
      <c r="F79" s="4"/>
      <c r="G79" s="4"/>
      <c r="H79" s="4"/>
      <c r="I79" s="4"/>
      <c r="J79" s="4"/>
    </row>
    <row r="80" spans="2:10">
      <c r="B80" s="97">
        <f>'Equity+Bond_Historical'!Y81</f>
        <v>8.6854201098521561E-3</v>
      </c>
      <c r="C80" s="4"/>
      <c r="D80" s="4"/>
      <c r="E80" s="4"/>
      <c r="F80" s="4"/>
      <c r="G80" s="4"/>
      <c r="H80" s="4"/>
      <c r="I80" s="4"/>
      <c r="J80" s="4"/>
    </row>
    <row r="81" spans="2:10">
      <c r="B81" s="97">
        <f>'Equity+Bond_Historical'!Y82</f>
        <v>2.6320966944361245E-3</v>
      </c>
      <c r="C81" s="4"/>
      <c r="D81" s="4"/>
      <c r="E81" s="4"/>
      <c r="F81" s="4"/>
      <c r="G81" s="4"/>
      <c r="H81" s="4"/>
      <c r="I81" s="4"/>
      <c r="J81" s="4"/>
    </row>
    <row r="82" spans="2:10">
      <c r="B82" s="97">
        <f>'Equity+Bond_Historical'!Y83</f>
        <v>-1.7824049989624224E-4</v>
      </c>
      <c r="C82" s="4"/>
      <c r="D82" s="4"/>
      <c r="E82" s="4"/>
      <c r="F82" s="4"/>
      <c r="G82" s="4"/>
      <c r="H82" s="4"/>
      <c r="I82" s="4"/>
      <c r="J82" s="4"/>
    </row>
    <row r="83" spans="2:10">
      <c r="B83" s="97">
        <f>'Equity+Bond_Historical'!Y84</f>
        <v>-7.1324168550622544E-3</v>
      </c>
      <c r="C83" s="4"/>
      <c r="D83" s="4"/>
      <c r="E83" s="4"/>
      <c r="F83" s="4"/>
      <c r="G83" s="4"/>
      <c r="H83" s="4"/>
      <c r="I83" s="4"/>
      <c r="J83" s="4"/>
    </row>
    <row r="84" spans="2:10">
      <c r="B84" s="97">
        <f>'Equity+Bond_Historical'!Y85</f>
        <v>-6.1574208484659089E-3</v>
      </c>
      <c r="C84" s="4"/>
      <c r="D84" s="4"/>
      <c r="E84" s="4"/>
      <c r="F84" s="4"/>
      <c r="G84" s="4"/>
      <c r="H84" s="4"/>
      <c r="I84" s="4"/>
      <c r="J84" s="4"/>
    </row>
    <row r="85" spans="2:10">
      <c r="B85" s="97">
        <f>'Equity+Bond_Historical'!Y86</f>
        <v>7.8957573216969813E-3</v>
      </c>
      <c r="C85" s="4"/>
      <c r="D85" s="4"/>
      <c r="E85" s="4"/>
      <c r="F85" s="4"/>
      <c r="G85" s="4"/>
      <c r="H85" s="4"/>
      <c r="I85" s="4"/>
      <c r="J85" s="4"/>
    </row>
    <row r="86" spans="2:10">
      <c r="B86" s="97">
        <f>'Equity+Bond_Historical'!Y87</f>
        <v>-1.827856758571152E-2</v>
      </c>
      <c r="C86" s="4"/>
      <c r="D86" s="4"/>
      <c r="E86" s="4"/>
      <c r="F86" s="4"/>
      <c r="G86" s="4"/>
      <c r="H86" s="4"/>
      <c r="I86" s="4"/>
      <c r="J86" s="4"/>
    </row>
    <row r="87" spans="2:10">
      <c r="B87" s="97">
        <f>'Equity+Bond_Historical'!Y88</f>
        <v>-3.245278336385201E-2</v>
      </c>
      <c r="C87" s="4"/>
      <c r="D87" s="4"/>
      <c r="E87" s="4"/>
      <c r="F87" s="4"/>
      <c r="G87" s="4"/>
      <c r="H87" s="4"/>
      <c r="I87" s="4"/>
      <c r="J87" s="4"/>
    </row>
    <row r="88" spans="2:10">
      <c r="B88" s="97">
        <f>'Equity+Bond_Historical'!Y89</f>
        <v>-6.1726812921763189E-3</v>
      </c>
      <c r="C88" s="4"/>
      <c r="D88" s="4"/>
      <c r="E88" s="4"/>
      <c r="F88" s="4"/>
      <c r="G88" s="4"/>
      <c r="H88" s="4"/>
      <c r="I88" s="4"/>
      <c r="J88" s="4"/>
    </row>
    <row r="89" spans="2:10">
      <c r="B89" s="97">
        <f>'Equity+Bond_Historical'!Y90</f>
        <v>7.5552722808961347E-4</v>
      </c>
      <c r="C89" s="4"/>
      <c r="D89" s="4"/>
      <c r="E89" s="4"/>
      <c r="F89" s="4"/>
      <c r="G89" s="4"/>
      <c r="H89" s="4"/>
      <c r="I89" s="4"/>
      <c r="J89" s="4"/>
    </row>
    <row r="90" spans="2:10">
      <c r="B90" s="97">
        <f>'Equity+Bond_Historical'!Y91</f>
        <v>-1.9366816563544238E-2</v>
      </c>
      <c r="C90" s="4"/>
      <c r="D90" s="4"/>
      <c r="E90" s="4"/>
      <c r="F90" s="4"/>
      <c r="G90" s="4"/>
      <c r="H90" s="4"/>
      <c r="I90" s="4"/>
      <c r="J90" s="4"/>
    </row>
    <row r="91" spans="2:10">
      <c r="B91" s="97">
        <f>'Equity+Bond_Historical'!Y92</f>
        <v>2.453954325933727E-3</v>
      </c>
      <c r="C91" s="4"/>
      <c r="D91" s="4"/>
      <c r="E91" s="4"/>
      <c r="F91" s="4"/>
      <c r="G91" s="4"/>
      <c r="H91" s="4"/>
      <c r="I91" s="4"/>
      <c r="J91" s="4"/>
    </row>
    <row r="92" spans="2:10">
      <c r="B92" s="97">
        <f>'Equity+Bond_Historical'!Y93</f>
        <v>-6.0346016529230625E-3</v>
      </c>
      <c r="C92" s="4"/>
      <c r="D92" s="4"/>
      <c r="E92" s="4"/>
      <c r="F92" s="4"/>
      <c r="G92" s="4"/>
      <c r="H92" s="4"/>
      <c r="I92" s="4"/>
      <c r="J92" s="4"/>
    </row>
    <row r="93" spans="2:10">
      <c r="B93" s="97">
        <f>'Equity+Bond_Historical'!Y94</f>
        <v>1.1837432517308394E-2</v>
      </c>
      <c r="C93" s="4"/>
      <c r="D93" s="4"/>
      <c r="E93" s="4"/>
      <c r="F93" s="4"/>
      <c r="G93" s="4"/>
      <c r="H93" s="4"/>
      <c r="I93" s="4"/>
      <c r="J93" s="4"/>
    </row>
    <row r="94" spans="2:10">
      <c r="B94" s="97">
        <f>'Equity+Bond_Historical'!Y95</f>
        <v>7.585282769889793E-3</v>
      </c>
      <c r="C94" s="4"/>
      <c r="D94" s="4"/>
      <c r="E94" s="4"/>
      <c r="F94" s="4"/>
      <c r="G94" s="4"/>
      <c r="H94" s="4"/>
      <c r="I94" s="4"/>
      <c r="J94" s="4"/>
    </row>
    <row r="95" spans="2:10">
      <c r="B95" s="97">
        <f>'Equity+Bond_Historical'!Y96</f>
        <v>1.3148978882521822E-2</v>
      </c>
      <c r="C95" s="4"/>
      <c r="D95" s="4"/>
      <c r="E95" s="4"/>
      <c r="F95" s="4"/>
      <c r="G95" s="4"/>
      <c r="H95" s="4"/>
      <c r="I95" s="4"/>
      <c r="J95" s="4"/>
    </row>
    <row r="96" spans="2:10">
      <c r="B96" s="97">
        <f>'Equity+Bond_Historical'!Y97</f>
        <v>2.1866308093183204E-3</v>
      </c>
      <c r="C96" s="4"/>
      <c r="D96" s="4"/>
      <c r="E96" s="4"/>
      <c r="F96" s="4"/>
      <c r="G96" s="4"/>
      <c r="H96" s="4"/>
      <c r="I96" s="4"/>
      <c r="J96" s="4"/>
    </row>
    <row r="97" spans="2:10">
      <c r="B97" s="97">
        <f>'Equity+Bond_Historical'!Y98</f>
        <v>9.011119007055415E-3</v>
      </c>
      <c r="C97" s="4"/>
      <c r="D97" s="4"/>
      <c r="E97" s="4"/>
      <c r="F97" s="4"/>
      <c r="G97" s="4"/>
      <c r="H97" s="4"/>
      <c r="I97" s="4"/>
      <c r="J97" s="4"/>
    </row>
    <row r="98" spans="2:10">
      <c r="B98" s="97">
        <f>'Equity+Bond_Historical'!Y99</f>
        <v>3.7029905328213528E-2</v>
      </c>
      <c r="C98" s="4"/>
      <c r="D98" s="4"/>
      <c r="E98" s="4"/>
      <c r="F98" s="4"/>
      <c r="G98" s="4"/>
      <c r="H98" s="4"/>
      <c r="I98" s="4"/>
      <c r="J98" s="4"/>
    </row>
    <row r="99" spans="2:10">
      <c r="B99" s="97">
        <f>'Equity+Bond_Historical'!Y100</f>
        <v>-9.968811982667471E-3</v>
      </c>
      <c r="C99" s="4"/>
      <c r="D99" s="4"/>
      <c r="E99" s="4"/>
      <c r="F99" s="4"/>
      <c r="G99" s="4"/>
      <c r="H99" s="4"/>
      <c r="I99" s="4"/>
      <c r="J99" s="4"/>
    </row>
    <row r="100" spans="2:10">
      <c r="B100" s="97">
        <f>'Equity+Bond_Historical'!Y101</f>
        <v>4.3031349538161998E-3</v>
      </c>
      <c r="C100" s="4"/>
      <c r="D100" s="4"/>
      <c r="E100" s="4"/>
      <c r="F100" s="4"/>
      <c r="G100" s="4"/>
      <c r="H100" s="4"/>
      <c r="I100" s="4"/>
      <c r="J100" s="4"/>
    </row>
    <row r="101" spans="2:10">
      <c r="B101" s="97">
        <f>'Equity+Bond_Historical'!Y102</f>
        <v>-4.9460888070867997E-3</v>
      </c>
      <c r="C101" s="4"/>
      <c r="D101" s="4"/>
      <c r="E101" s="4"/>
      <c r="F101" s="4"/>
      <c r="G101" s="4"/>
      <c r="H101" s="4"/>
      <c r="I101" s="4"/>
      <c r="J101" s="4"/>
    </row>
    <row r="102" spans="2:10">
      <c r="B102" s="97">
        <f>'Equity+Bond_Historical'!Y103</f>
        <v>-6.5237681196378492E-3</v>
      </c>
      <c r="C102" s="4"/>
      <c r="D102" s="4"/>
      <c r="E102" s="4"/>
      <c r="F102" s="4"/>
      <c r="G102" s="4"/>
      <c r="H102" s="4"/>
      <c r="I102" s="4"/>
      <c r="J102" s="4"/>
    </row>
    <row r="103" spans="2:10">
      <c r="B103" s="97">
        <f>'Equity+Bond_Historical'!Y104</f>
        <v>-5.9138227973608423E-3</v>
      </c>
      <c r="C103" s="4"/>
      <c r="D103" s="4"/>
      <c r="E103" s="4"/>
      <c r="F103" s="4"/>
      <c r="G103" s="4"/>
      <c r="H103" s="4"/>
      <c r="I103" s="4"/>
      <c r="J103" s="4"/>
    </row>
    <row r="104" spans="2:10">
      <c r="B104" s="97">
        <f>'Equity+Bond_Historical'!Y105</f>
        <v>-3.8616464781120563E-3</v>
      </c>
      <c r="C104" s="4"/>
      <c r="D104" s="4"/>
      <c r="E104" s="4"/>
      <c r="F104" s="4"/>
      <c r="G104" s="4"/>
      <c r="H104" s="4"/>
      <c r="I104" s="4"/>
      <c r="J104" s="4"/>
    </row>
    <row r="105" spans="2:10">
      <c r="B105" s="97">
        <f>'Equity+Bond_Historical'!Y106</f>
        <v>-1.1335560388424313E-2</v>
      </c>
      <c r="C105" s="4"/>
      <c r="D105" s="4"/>
      <c r="E105" s="4"/>
      <c r="F105" s="4"/>
      <c r="G105" s="4"/>
      <c r="H105" s="4"/>
      <c r="I105" s="4"/>
      <c r="J105" s="4"/>
    </row>
    <row r="106" spans="2:10">
      <c r="B106" s="97">
        <f>'Equity+Bond_Historical'!Y107</f>
        <v>4.6086107992548272E-3</v>
      </c>
      <c r="C106" s="4"/>
      <c r="D106" s="4"/>
      <c r="E106" s="4"/>
      <c r="F106" s="4"/>
      <c r="G106" s="4"/>
      <c r="H106" s="4"/>
      <c r="I106" s="4"/>
      <c r="J106" s="4"/>
    </row>
    <row r="107" spans="2:10">
      <c r="B107" s="97">
        <f>'Equity+Bond_Historical'!Y108</f>
        <v>4.347093503074332E-3</v>
      </c>
      <c r="C107" s="4"/>
      <c r="D107" s="4"/>
      <c r="E107" s="4"/>
      <c r="F107" s="4"/>
      <c r="G107" s="4"/>
      <c r="H107" s="4"/>
      <c r="I107" s="4"/>
      <c r="J107" s="4"/>
    </row>
    <row r="108" spans="2:10">
      <c r="B108" s="97">
        <f>'Equity+Bond_Historical'!Y109</f>
        <v>6.0795612829840147E-2</v>
      </c>
      <c r="C108" s="4"/>
      <c r="D108" s="4"/>
      <c r="E108" s="4"/>
      <c r="F108" s="4"/>
      <c r="G108" s="4"/>
      <c r="H108" s="4"/>
      <c r="I108" s="4"/>
      <c r="J108" s="4"/>
    </row>
    <row r="109" spans="2:10">
      <c r="B109" s="97">
        <f>'Equity+Bond_Historical'!Y110</f>
        <v>-7.9597065419080675E-3</v>
      </c>
      <c r="C109" s="4"/>
      <c r="D109" s="4"/>
      <c r="E109" s="4"/>
      <c r="F109" s="4"/>
      <c r="G109" s="4"/>
      <c r="H109" s="4"/>
      <c r="I109" s="4"/>
      <c r="J109" s="4"/>
    </row>
    <row r="110" spans="2:10">
      <c r="B110" s="97">
        <f>'Equity+Bond_Historical'!Y111</f>
        <v>1.003913729356202E-2</v>
      </c>
      <c r="C110" s="4"/>
      <c r="D110" s="4"/>
      <c r="E110" s="4"/>
      <c r="F110" s="4"/>
      <c r="G110" s="4"/>
      <c r="H110" s="4"/>
      <c r="I110" s="4"/>
      <c r="J110" s="4"/>
    </row>
    <row r="111" spans="2:10">
      <c r="B111" s="97">
        <f>'Equity+Bond_Historical'!Y112</f>
        <v>-1.0387210402870427E-2</v>
      </c>
      <c r="C111" s="4"/>
      <c r="D111" s="4"/>
      <c r="E111" s="4"/>
      <c r="F111" s="4"/>
      <c r="G111" s="4"/>
      <c r="H111" s="4"/>
      <c r="I111" s="4"/>
      <c r="J111" s="4"/>
    </row>
    <row r="112" spans="2:10">
      <c r="B112" s="97">
        <f>'Equity+Bond_Historical'!Y113</f>
        <v>-2.7129282121389595E-3</v>
      </c>
      <c r="C112" s="4"/>
      <c r="D112" s="4"/>
      <c r="E112" s="4"/>
      <c r="F112" s="4"/>
      <c r="G112" s="4"/>
      <c r="H112" s="4"/>
      <c r="I112" s="4"/>
      <c r="J112" s="4"/>
    </row>
    <row r="113" spans="2:10">
      <c r="B113" s="97">
        <f>'Equity+Bond_Historical'!Y114</f>
        <v>-4.2705421120082286E-3</v>
      </c>
      <c r="C113" s="4"/>
      <c r="D113" s="4"/>
      <c r="E113" s="4"/>
      <c r="F113" s="4"/>
      <c r="G113" s="4"/>
      <c r="H113" s="4"/>
      <c r="I113" s="4"/>
      <c r="J113" s="4"/>
    </row>
    <row r="114" spans="2:10">
      <c r="B114" s="97">
        <f>'Equity+Bond_Historical'!Y115</f>
        <v>-4.1635371340837217E-3</v>
      </c>
      <c r="C114" s="4"/>
      <c r="D114" s="4"/>
      <c r="E114" s="4"/>
      <c r="F114" s="4"/>
      <c r="G114" s="4"/>
      <c r="H114" s="4"/>
      <c r="I114" s="4"/>
      <c r="J114" s="4"/>
    </row>
    <row r="115" spans="2:10">
      <c r="B115" s="97">
        <f>'Equity+Bond_Historical'!Y116</f>
        <v>-1.0423031631133549E-6</v>
      </c>
      <c r="C115" s="4"/>
      <c r="D115" s="4"/>
      <c r="E115" s="4"/>
      <c r="F115" s="4"/>
      <c r="G115" s="4"/>
      <c r="H115" s="4"/>
      <c r="I115" s="4"/>
      <c r="J115" s="4"/>
    </row>
    <row r="116" spans="2:10">
      <c r="B116" s="97">
        <f>'Equity+Bond_Historical'!Y117</f>
        <v>-1.2225992768085667E-3</v>
      </c>
      <c r="C116" s="4"/>
      <c r="D116" s="4"/>
      <c r="E116" s="4"/>
      <c r="F116" s="4"/>
      <c r="G116" s="4"/>
      <c r="H116" s="4"/>
      <c r="I116" s="4"/>
      <c r="J116" s="4"/>
    </row>
    <row r="117" spans="2:10">
      <c r="B117" s="97">
        <f>'Equity+Bond_Historical'!Y118</f>
        <v>6.2438219624654564E-3</v>
      </c>
      <c r="C117" s="4"/>
      <c r="D117" s="4"/>
      <c r="E117" s="4"/>
      <c r="F117" s="4"/>
      <c r="G117" s="4"/>
      <c r="H117" s="4"/>
      <c r="I117" s="4"/>
      <c r="J117" s="4"/>
    </row>
    <row r="118" spans="2:10">
      <c r="B118" s="97">
        <f>'Equity+Bond_Historical'!Y119</f>
        <v>-1.4494557018050105E-3</v>
      </c>
      <c r="C118" s="4"/>
      <c r="D118" s="4"/>
      <c r="E118" s="4"/>
      <c r="F118" s="4"/>
      <c r="G118" s="4"/>
      <c r="H118" s="4"/>
      <c r="I118" s="4"/>
      <c r="J118" s="4"/>
    </row>
    <row r="119" spans="2:10">
      <c r="B119" s="97">
        <f>'Equity+Bond_Historical'!Y120</f>
        <v>-6.7551820848203211E-3</v>
      </c>
      <c r="C119" s="4"/>
      <c r="D119" s="4"/>
      <c r="E119" s="4"/>
      <c r="F119" s="4"/>
      <c r="G119" s="4"/>
      <c r="H119" s="4"/>
      <c r="I119" s="4"/>
      <c r="J119" s="4"/>
    </row>
    <row r="120" spans="2:10">
      <c r="B120" s="97">
        <f>'Equity+Bond_Historical'!Y121</f>
        <v>-6.6609758588478431E-3</v>
      </c>
      <c r="C120" s="4"/>
      <c r="D120" s="4"/>
      <c r="E120" s="4"/>
      <c r="F120" s="4"/>
      <c r="G120" s="4"/>
      <c r="H120" s="4"/>
      <c r="I120" s="4"/>
      <c r="J120" s="4"/>
    </row>
    <row r="121" spans="2:10">
      <c r="B121" s="97">
        <f>'Equity+Bond_Historical'!Y122</f>
        <v>1.3198233311337501E-2</v>
      </c>
      <c r="C121" s="4"/>
      <c r="D121" s="4"/>
      <c r="E121" s="4"/>
      <c r="F121" s="4"/>
      <c r="G121" s="4"/>
      <c r="H121" s="4"/>
      <c r="I121" s="4"/>
      <c r="J121" s="4"/>
    </row>
    <row r="122" spans="2:10">
      <c r="B122" s="97">
        <f>'Equity+Bond_Historical'!Y123</f>
        <v>-1.1379048355411491E-2</v>
      </c>
      <c r="C122" s="4"/>
      <c r="D122" s="4"/>
      <c r="E122" s="4"/>
      <c r="F122" s="4"/>
      <c r="G122" s="4"/>
      <c r="H122" s="4"/>
      <c r="I122" s="4"/>
      <c r="J122" s="4"/>
    </row>
    <row r="123" spans="2:10">
      <c r="B123" s="97">
        <f>'Equity+Bond_Historical'!Y124</f>
        <v>-1.5067526534893147E-2</v>
      </c>
      <c r="C123" s="4"/>
      <c r="D123" s="4"/>
      <c r="E123" s="4"/>
      <c r="F123" s="4"/>
      <c r="G123" s="4"/>
      <c r="H123" s="4"/>
      <c r="I123" s="4"/>
      <c r="J123" s="4"/>
    </row>
    <row r="124" spans="2:10">
      <c r="B124" s="97">
        <f>'Equity+Bond_Historical'!Y125</f>
        <v>-1.2471875676344281E-2</v>
      </c>
      <c r="C124" s="4"/>
      <c r="D124" s="4"/>
      <c r="E124" s="4"/>
      <c r="F124" s="4"/>
      <c r="G124" s="4"/>
      <c r="H124" s="4"/>
      <c r="I124" s="4"/>
      <c r="J124" s="4"/>
    </row>
    <row r="125" spans="2:10">
      <c r="B125" s="97">
        <f>'Equity+Bond_Historical'!Y126</f>
        <v>-7.162188940489693E-3</v>
      </c>
      <c r="C125" s="4"/>
      <c r="D125" s="4"/>
      <c r="E125" s="4"/>
      <c r="F125" s="4"/>
      <c r="G125" s="4"/>
      <c r="H125" s="4"/>
      <c r="I125" s="4"/>
      <c r="J125" s="4"/>
    </row>
    <row r="126" spans="2:10">
      <c r="B126" s="97">
        <f>'Equity+Bond_Historical'!Y127</f>
        <v>2.089592866791978E-3</v>
      </c>
      <c r="C126" s="4"/>
      <c r="D126" s="4"/>
      <c r="E126" s="4"/>
      <c r="F126" s="4"/>
      <c r="G126" s="4"/>
      <c r="H126" s="4"/>
      <c r="I126" s="4"/>
      <c r="J126" s="4"/>
    </row>
    <row r="127" spans="2:10">
      <c r="B127" s="97">
        <f>'Equity+Bond_Historical'!Y128</f>
        <v>7.5219499778341296E-3</v>
      </c>
      <c r="C127" s="4"/>
      <c r="D127" s="4"/>
      <c r="E127" s="4"/>
      <c r="F127" s="4"/>
      <c r="G127" s="4"/>
      <c r="H127" s="4"/>
      <c r="I127" s="4"/>
      <c r="J127" s="4"/>
    </row>
    <row r="128" spans="2:10">
      <c r="B128" s="97">
        <f>'Equity+Bond_Historical'!Y129</f>
        <v>3.7771545172508294E-3</v>
      </c>
      <c r="C128" s="4"/>
      <c r="D128" s="4"/>
      <c r="E128" s="4"/>
      <c r="F128" s="4"/>
      <c r="G128" s="4"/>
      <c r="H128" s="4"/>
      <c r="I128" s="4"/>
      <c r="J128" s="4"/>
    </row>
    <row r="129" spans="2:10">
      <c r="B129" s="97">
        <f>'Equity+Bond_Historical'!Y130</f>
        <v>-3.9491747278772651E-3</v>
      </c>
      <c r="C129" s="4"/>
      <c r="D129" s="4"/>
      <c r="E129" s="4"/>
      <c r="F129" s="4"/>
      <c r="G129" s="4"/>
      <c r="H129" s="4"/>
      <c r="I129" s="4"/>
      <c r="J129" s="4"/>
    </row>
    <row r="130" spans="2:10">
      <c r="B130" s="97">
        <f>'Equity+Bond_Historical'!Y131</f>
        <v>5.6962481806203521E-3</v>
      </c>
      <c r="C130" s="4"/>
      <c r="D130" s="4"/>
      <c r="E130" s="4"/>
      <c r="F130" s="4"/>
      <c r="G130" s="4"/>
      <c r="H130" s="4"/>
      <c r="I130" s="4"/>
      <c r="J130" s="4"/>
    </row>
    <row r="131" spans="2:10">
      <c r="B131" s="97">
        <f>'Equity+Bond_Historical'!Y132</f>
        <v>1.2830846405954741E-3</v>
      </c>
      <c r="C131" s="4"/>
      <c r="D131" s="4"/>
      <c r="E131" s="4"/>
      <c r="F131" s="4"/>
      <c r="G131" s="4"/>
      <c r="H131" s="4"/>
      <c r="I131" s="4"/>
      <c r="J131" s="4"/>
    </row>
    <row r="132" spans="2:10">
      <c r="B132" s="97">
        <f>'Equity+Bond_Historical'!Y133</f>
        <v>-1.2437159922456167E-2</v>
      </c>
      <c r="C132" s="4"/>
      <c r="D132" s="4"/>
      <c r="E132" s="4"/>
      <c r="F132" s="4"/>
      <c r="G132" s="4"/>
      <c r="H132" s="4"/>
      <c r="I132" s="4"/>
      <c r="J132" s="4"/>
    </row>
    <row r="133" spans="2:10">
      <c r="B133" s="97">
        <f>'Equity+Bond_Historical'!Y134</f>
        <v>-1.7692722821671652E-3</v>
      </c>
      <c r="C133" s="4"/>
      <c r="D133" s="4"/>
      <c r="E133" s="4"/>
      <c r="F133" s="4"/>
      <c r="G133" s="4"/>
      <c r="H133" s="4"/>
      <c r="I133" s="4"/>
      <c r="J133" s="4"/>
    </row>
    <row r="134" spans="2:10">
      <c r="B134" s="97">
        <f>'Equity+Bond_Historical'!Y135</f>
        <v>9.5121257696055804E-3</v>
      </c>
      <c r="C134" s="4"/>
      <c r="D134" s="4"/>
      <c r="E134" s="4"/>
      <c r="F134" s="4"/>
      <c r="G134" s="4"/>
      <c r="H134" s="4"/>
      <c r="I134" s="4"/>
      <c r="J134" s="4"/>
    </row>
    <row r="135" spans="2:10">
      <c r="B135" s="97">
        <f>'Equity+Bond_Historical'!Y136</f>
        <v>-5.5277382552543662E-3</v>
      </c>
      <c r="C135" s="4"/>
      <c r="D135" s="4"/>
      <c r="E135" s="4"/>
      <c r="F135" s="4"/>
      <c r="G135" s="4"/>
      <c r="H135" s="4"/>
      <c r="I135" s="4"/>
      <c r="J135" s="4"/>
    </row>
    <row r="136" spans="2:10">
      <c r="B136" s="97">
        <f>'Equity+Bond_Historical'!Y137</f>
        <v>3.8858960228683129E-3</v>
      </c>
      <c r="C136" s="4"/>
      <c r="D136" s="4"/>
      <c r="E136" s="4"/>
      <c r="F136" s="4"/>
      <c r="G136" s="4"/>
      <c r="H136" s="4"/>
      <c r="I136" s="4"/>
      <c r="J136" s="4"/>
    </row>
    <row r="137" spans="2:10">
      <c r="B137" s="97">
        <f>'Equity+Bond_Historical'!Y138</f>
        <v>8.1547984851095619E-4</v>
      </c>
      <c r="C137" s="4"/>
      <c r="D137" s="4"/>
      <c r="E137" s="4"/>
      <c r="F137" s="4"/>
      <c r="G137" s="4"/>
      <c r="H137" s="4"/>
      <c r="I137" s="4"/>
      <c r="J137" s="4"/>
    </row>
    <row r="138" spans="2:10">
      <c r="B138" s="97">
        <f>'Equity+Bond_Historical'!Y139</f>
        <v>-4.3980917134016197E-3</v>
      </c>
      <c r="C138" s="4"/>
      <c r="D138" s="4"/>
      <c r="E138" s="4"/>
      <c r="F138" s="4"/>
      <c r="G138" s="4"/>
      <c r="H138" s="4"/>
      <c r="I138" s="4"/>
      <c r="J138" s="4"/>
    </row>
    <row r="139" spans="2:10">
      <c r="B139" s="97">
        <f>'Equity+Bond_Historical'!Y140</f>
        <v>-4.3615925772874284E-4</v>
      </c>
      <c r="C139" s="4"/>
      <c r="D139" s="4"/>
      <c r="E139" s="4"/>
      <c r="F139" s="4"/>
      <c r="G139" s="4"/>
      <c r="H139" s="4"/>
      <c r="I139" s="4"/>
      <c r="J139" s="4"/>
    </row>
    <row r="140" spans="2:10">
      <c r="B140" s="97">
        <f>'Equity+Bond_Historical'!Y141</f>
        <v>-1.1730618197698735E-3</v>
      </c>
      <c r="C140" s="4"/>
      <c r="D140" s="4"/>
      <c r="E140" s="4"/>
      <c r="F140" s="4"/>
      <c r="G140" s="4"/>
      <c r="H140" s="4"/>
      <c r="I140" s="4"/>
      <c r="J140" s="4"/>
    </row>
    <row r="141" spans="2:10">
      <c r="B141" s="97">
        <f>'Equity+Bond_Historical'!Y142</f>
        <v>-1.1631197796835217E-2</v>
      </c>
      <c r="C141" s="4"/>
      <c r="D141" s="4"/>
      <c r="E141" s="4"/>
      <c r="F141" s="4"/>
      <c r="G141" s="4"/>
      <c r="H141" s="4"/>
      <c r="I141" s="4"/>
      <c r="J141" s="4"/>
    </row>
    <row r="142" spans="2:10">
      <c r="B142" s="97">
        <f>'Equity+Bond_Historical'!Y143</f>
        <v>6.8790030473706923E-3</v>
      </c>
      <c r="C142" s="4"/>
      <c r="D142" s="4"/>
      <c r="E142" s="4"/>
      <c r="F142" s="4"/>
      <c r="G142" s="4"/>
      <c r="H142" s="4"/>
      <c r="I142" s="4"/>
      <c r="J142" s="4"/>
    </row>
    <row r="143" spans="2:10">
      <c r="B143" s="97">
        <f>'Equity+Bond_Historical'!Y144</f>
        <v>4.7961028611269276E-3</v>
      </c>
      <c r="C143" s="4"/>
      <c r="D143" s="4"/>
      <c r="E143" s="4"/>
      <c r="F143" s="4"/>
      <c r="G143" s="4"/>
      <c r="H143" s="4"/>
      <c r="I143" s="4"/>
      <c r="J143" s="4"/>
    </row>
    <row r="144" spans="2:10">
      <c r="B144" s="97">
        <f>'Equity+Bond_Historical'!Y145</f>
        <v>6.5297658508295152E-3</v>
      </c>
      <c r="C144" s="4"/>
      <c r="D144" s="4"/>
      <c r="E144" s="4"/>
      <c r="F144" s="4"/>
      <c r="G144" s="4"/>
      <c r="H144" s="4"/>
      <c r="I144" s="4"/>
      <c r="J144" s="4"/>
    </row>
    <row r="145" spans="2:10">
      <c r="B145" s="97">
        <f>'Equity+Bond_Historical'!Y146</f>
        <v>-1.1576393597043206E-3</v>
      </c>
      <c r="C145" s="4"/>
      <c r="D145" s="4"/>
      <c r="E145" s="4"/>
      <c r="F145" s="4"/>
      <c r="G145" s="4"/>
      <c r="H145" s="4"/>
      <c r="I145" s="4"/>
      <c r="J145" s="4"/>
    </row>
    <row r="146" spans="2:10">
      <c r="B146" s="97">
        <f>'Equity+Bond_Historical'!Y147</f>
        <v>-1.0031442434874164E-2</v>
      </c>
      <c r="C146" s="4"/>
      <c r="D146" s="4"/>
      <c r="E146" s="4"/>
      <c r="F146" s="4"/>
      <c r="G146" s="4"/>
      <c r="H146" s="4"/>
      <c r="I146" s="4"/>
      <c r="J146" s="4"/>
    </row>
    <row r="147" spans="2:10">
      <c r="B147" s="97">
        <f>'Equity+Bond_Historical'!Y148</f>
        <v>6.2594804579595435E-4</v>
      </c>
      <c r="C147" s="4"/>
      <c r="D147" s="4"/>
      <c r="E147" s="4"/>
      <c r="F147" s="4"/>
      <c r="G147" s="4"/>
      <c r="H147" s="4"/>
      <c r="I147" s="4"/>
      <c r="J147" s="4"/>
    </row>
    <row r="148" spans="2:10">
      <c r="B148" s="97">
        <f>'Equity+Bond_Historical'!Y149</f>
        <v>1.434049482415378E-2</v>
      </c>
      <c r="C148" s="4"/>
      <c r="D148" s="4"/>
      <c r="E148" s="4"/>
      <c r="F148" s="4"/>
      <c r="G148" s="4"/>
      <c r="H148" s="4"/>
      <c r="I148" s="4"/>
      <c r="J148" s="4"/>
    </row>
    <row r="149" spans="2:10">
      <c r="B149" s="97">
        <f>'Equity+Bond_Historical'!Y150</f>
        <v>1.4968931731027387E-2</v>
      </c>
      <c r="C149" s="4"/>
      <c r="D149" s="4"/>
      <c r="E149" s="4"/>
      <c r="F149" s="4"/>
      <c r="G149" s="4"/>
      <c r="H149" s="4"/>
      <c r="I149" s="4"/>
      <c r="J149" s="4"/>
    </row>
    <row r="150" spans="2:10">
      <c r="B150" s="97">
        <f>'Equity+Bond_Historical'!Y151</f>
        <v>-2.8853243146524554E-3</v>
      </c>
      <c r="C150" s="4"/>
      <c r="D150" s="4"/>
      <c r="E150" s="4"/>
      <c r="F150" s="4"/>
      <c r="G150" s="4"/>
      <c r="H150" s="4"/>
      <c r="I150" s="4"/>
      <c r="J150" s="4"/>
    </row>
    <row r="151" spans="2:10">
      <c r="B151" s="97">
        <f>'Equity+Bond_Historical'!Y152</f>
        <v>2.182901972731729E-3</v>
      </c>
      <c r="C151" s="4"/>
      <c r="D151" s="4"/>
      <c r="E151" s="4"/>
      <c r="F151" s="4"/>
      <c r="G151" s="4"/>
      <c r="H151" s="4"/>
      <c r="I151" s="4"/>
      <c r="J151" s="4"/>
    </row>
    <row r="152" spans="2:10">
      <c r="B152" s="97">
        <f>'Equity+Bond_Historical'!Y153</f>
        <v>-4.584653811255608E-3</v>
      </c>
      <c r="C152" s="4"/>
      <c r="D152" s="4"/>
      <c r="E152" s="4"/>
      <c r="F152" s="4"/>
      <c r="G152" s="4"/>
      <c r="H152" s="4"/>
      <c r="I152" s="4"/>
      <c r="J152" s="4"/>
    </row>
    <row r="153" spans="2:10">
      <c r="B153" s="97">
        <f>'Equity+Bond_Historical'!Y154</f>
        <v>2.1303328173848397E-2</v>
      </c>
      <c r="C153" s="4"/>
      <c r="D153" s="4"/>
      <c r="E153" s="4"/>
      <c r="F153" s="4"/>
      <c r="G153" s="4"/>
      <c r="H153" s="4"/>
      <c r="I153" s="4"/>
      <c r="J153" s="4"/>
    </row>
    <row r="154" spans="2:10">
      <c r="B154" s="97">
        <f>'Equity+Bond_Historical'!Y155</f>
        <v>3.5008181135353675E-3</v>
      </c>
      <c r="C154" s="4"/>
      <c r="D154" s="4"/>
      <c r="E154" s="4"/>
      <c r="F154" s="4"/>
      <c r="G154" s="4"/>
      <c r="H154" s="4"/>
      <c r="I154" s="4"/>
      <c r="J154" s="4"/>
    </row>
    <row r="155" spans="2:10">
      <c r="B155" s="97">
        <f>'Equity+Bond_Historical'!Y156</f>
        <v>1.259929414197516E-2</v>
      </c>
      <c r="C155" s="4"/>
      <c r="D155" s="4"/>
      <c r="E155" s="4"/>
      <c r="F155" s="4"/>
      <c r="G155" s="4"/>
      <c r="H155" s="4"/>
      <c r="I155" s="4"/>
      <c r="J155" s="4"/>
    </row>
    <row r="156" spans="2:10">
      <c r="B156" s="97">
        <f>'Equity+Bond_Historical'!Y157</f>
        <v>-1.1084132684677291E-2</v>
      </c>
      <c r="C156" s="4"/>
      <c r="D156" s="4"/>
      <c r="E156" s="4"/>
      <c r="F156" s="4"/>
      <c r="G156" s="4"/>
      <c r="H156" s="4"/>
      <c r="I156" s="4"/>
      <c r="J156" s="4"/>
    </row>
    <row r="157" spans="2:10">
      <c r="B157" s="97">
        <f>'Equity+Bond_Historical'!Y158</f>
        <v>8.9097998274332152E-3</v>
      </c>
      <c r="C157" s="4"/>
      <c r="D157" s="4"/>
      <c r="E157" s="4"/>
      <c r="F157" s="4"/>
      <c r="G157" s="4"/>
      <c r="H157" s="4"/>
      <c r="I157" s="4"/>
      <c r="J157" s="4"/>
    </row>
    <row r="158" spans="2:10">
      <c r="B158" s="97">
        <f>'Equity+Bond_Historical'!Y159</f>
        <v>7.3145854519738587E-3</v>
      </c>
      <c r="C158" s="4"/>
      <c r="D158" s="4"/>
      <c r="E158" s="4"/>
      <c r="F158" s="4"/>
      <c r="G158" s="4"/>
      <c r="H158" s="4"/>
      <c r="I158" s="4"/>
      <c r="J158" s="4"/>
    </row>
    <row r="159" spans="2:10">
      <c r="B159" s="97">
        <f>'Equity+Bond_Historical'!Y160</f>
        <v>-2.7186711695941293E-2</v>
      </c>
      <c r="C159" s="4"/>
      <c r="D159" s="4"/>
      <c r="E159" s="4"/>
      <c r="F159" s="4"/>
      <c r="G159" s="4"/>
      <c r="H159" s="4"/>
      <c r="I159" s="4"/>
      <c r="J159" s="4"/>
    </row>
    <row r="160" spans="2:10">
      <c r="B160" s="97">
        <f>'Equity+Bond_Historical'!Y161</f>
        <v>4.3932059693126595E-3</v>
      </c>
      <c r="C160" s="4"/>
      <c r="D160" s="4"/>
      <c r="E160" s="4"/>
      <c r="F160" s="4"/>
      <c r="G160" s="4"/>
      <c r="H160" s="4"/>
      <c r="I160" s="4"/>
      <c r="J160" s="4"/>
    </row>
    <row r="161" spans="2:10">
      <c r="B161" s="97">
        <f>'Equity+Bond_Historical'!Y162</f>
        <v>-1.0007194410638416E-2</v>
      </c>
      <c r="C161" s="4"/>
      <c r="D161" s="4"/>
      <c r="E161" s="4"/>
      <c r="F161" s="4"/>
      <c r="G161" s="4"/>
      <c r="H161" s="4"/>
      <c r="I161" s="4"/>
      <c r="J161" s="4"/>
    </row>
    <row r="162" spans="2:10">
      <c r="B162" s="97">
        <f>'Equity+Bond_Historical'!Y163</f>
        <v>3.8817525682648471E-3</v>
      </c>
      <c r="C162" s="4"/>
      <c r="D162" s="4"/>
      <c r="E162" s="4"/>
      <c r="F162" s="4"/>
      <c r="G162" s="4"/>
      <c r="H162" s="4"/>
      <c r="I162" s="4"/>
      <c r="J162" s="4"/>
    </row>
    <row r="163" spans="2:10">
      <c r="B163" s="97">
        <f>'Equity+Bond_Historical'!Y164</f>
        <v>-2.2003099335887251E-3</v>
      </c>
      <c r="C163" s="4"/>
      <c r="D163" s="4"/>
      <c r="E163" s="4"/>
      <c r="F163" s="4"/>
      <c r="G163" s="4"/>
      <c r="H163" s="4"/>
      <c r="I163" s="4"/>
      <c r="J163" s="4"/>
    </row>
    <row r="164" spans="2:10">
      <c r="B164" s="97">
        <f>'Equity+Bond_Historical'!Y165</f>
        <v>1.2431554009059713E-3</v>
      </c>
      <c r="C164" s="4"/>
      <c r="D164" s="4"/>
      <c r="E164" s="4"/>
      <c r="F164" s="4"/>
      <c r="G164" s="4"/>
      <c r="H164" s="4"/>
      <c r="I164" s="4"/>
      <c r="J164" s="4"/>
    </row>
    <row r="165" spans="2:10">
      <c r="B165" s="97">
        <f>'Equity+Bond_Historical'!Y166</f>
        <v>1.1444452190113295E-3</v>
      </c>
      <c r="C165" s="4"/>
      <c r="D165" s="4"/>
      <c r="E165" s="4"/>
      <c r="F165" s="4"/>
      <c r="G165" s="4"/>
      <c r="H165" s="4"/>
      <c r="I165" s="4"/>
      <c r="J165" s="4"/>
    </row>
    <row r="166" spans="2:10">
      <c r="B166" s="97">
        <f>'Equity+Bond_Historical'!Y167</f>
        <v>2.453003354795453E-3</v>
      </c>
      <c r="C166" s="4"/>
      <c r="D166" s="4"/>
      <c r="E166" s="4"/>
      <c r="F166" s="4"/>
      <c r="G166" s="4"/>
      <c r="H166" s="4"/>
      <c r="I166" s="4"/>
      <c r="J166" s="4"/>
    </row>
    <row r="167" spans="2:10">
      <c r="B167" s="97">
        <f>'Equity+Bond_Historical'!Y168</f>
        <v>-1.4359564440076902E-2</v>
      </c>
      <c r="C167" s="4"/>
      <c r="D167" s="4"/>
      <c r="E167" s="4"/>
      <c r="F167" s="4"/>
      <c r="G167" s="4"/>
      <c r="H167" s="4"/>
      <c r="I167" s="4"/>
      <c r="J167" s="4"/>
    </row>
    <row r="168" spans="2:10">
      <c r="B168" s="97">
        <f>'Equity+Bond_Historical'!Y169</f>
        <v>-9.478608256955439E-3</v>
      </c>
      <c r="C168" s="4"/>
      <c r="D168" s="4"/>
      <c r="E168" s="4"/>
      <c r="F168" s="4"/>
      <c r="G168" s="4"/>
      <c r="H168" s="4"/>
      <c r="I168" s="4"/>
      <c r="J168" s="4"/>
    </row>
    <row r="169" spans="2:10">
      <c r="B169" s="97">
        <f>'Equity+Bond_Historical'!Y170</f>
        <v>-2.628967151380618E-3</v>
      </c>
      <c r="C169" s="4"/>
      <c r="D169" s="4"/>
      <c r="E169" s="4"/>
      <c r="F169" s="4"/>
      <c r="G169" s="4"/>
      <c r="H169" s="4"/>
      <c r="I169" s="4"/>
      <c r="J169" s="4"/>
    </row>
    <row r="170" spans="2:10">
      <c r="B170" s="97">
        <f>'Equity+Bond_Historical'!Y171</f>
        <v>6.4023107479911114E-3</v>
      </c>
      <c r="C170" s="4"/>
      <c r="D170" s="4"/>
      <c r="E170" s="4"/>
      <c r="F170" s="4"/>
      <c r="G170" s="4"/>
      <c r="H170" s="4"/>
      <c r="I170" s="4"/>
      <c r="J170" s="4"/>
    </row>
    <row r="171" spans="2:10">
      <c r="B171" s="97">
        <f>'Equity+Bond_Historical'!Y172</f>
        <v>1.7654285003862735E-2</v>
      </c>
      <c r="C171" s="4"/>
      <c r="D171" s="4"/>
      <c r="E171" s="4"/>
      <c r="F171" s="4"/>
      <c r="G171" s="4"/>
      <c r="H171" s="4"/>
      <c r="I171" s="4"/>
      <c r="J171" s="4"/>
    </row>
    <row r="172" spans="2:10">
      <c r="B172" s="97">
        <f>'Equity+Bond_Historical'!Y173</f>
        <v>1.6200502495692007E-2</v>
      </c>
      <c r="C172" s="4"/>
      <c r="D172" s="4"/>
      <c r="E172" s="4"/>
      <c r="F172" s="4"/>
      <c r="G172" s="4"/>
      <c r="H172" s="4"/>
      <c r="I172" s="4"/>
      <c r="J172" s="4"/>
    </row>
    <row r="173" spans="2:10">
      <c r="B173" s="97">
        <f>'Equity+Bond_Historical'!Y174</f>
        <v>1.3152373330682705E-2</v>
      </c>
      <c r="C173" s="4"/>
      <c r="D173" s="4"/>
      <c r="E173" s="4"/>
      <c r="F173" s="4"/>
      <c r="G173" s="4"/>
      <c r="H173" s="4"/>
      <c r="I173" s="4"/>
      <c r="J173" s="4"/>
    </row>
    <row r="174" spans="2:10">
      <c r="B174" s="97">
        <f>'Equity+Bond_Historical'!Y175</f>
        <v>-1.0312303083283752E-2</v>
      </c>
      <c r="C174" s="4"/>
      <c r="D174" s="4"/>
      <c r="E174" s="4"/>
      <c r="F174" s="4"/>
      <c r="G174" s="4"/>
      <c r="H174" s="4"/>
      <c r="I174" s="4"/>
      <c r="J174" s="4"/>
    </row>
    <row r="175" spans="2:10">
      <c r="B175" s="97">
        <f>'Equity+Bond_Historical'!Y176</f>
        <v>-3.3294941280003951E-3</v>
      </c>
      <c r="C175" s="4"/>
      <c r="D175" s="4"/>
      <c r="E175" s="4"/>
      <c r="F175" s="4"/>
      <c r="G175" s="4"/>
      <c r="H175" s="4"/>
      <c r="I175" s="4"/>
      <c r="J175" s="4"/>
    </row>
    <row r="176" spans="2:10">
      <c r="B176" s="97">
        <f>'Equity+Bond_Historical'!Y177</f>
        <v>-5.3488417063131E-3</v>
      </c>
      <c r="C176" s="4"/>
      <c r="D176" s="4"/>
      <c r="E176" s="4"/>
      <c r="F176" s="4"/>
      <c r="G176" s="4"/>
      <c r="H176" s="4"/>
      <c r="I176" s="4"/>
      <c r="J176" s="4"/>
    </row>
    <row r="177" spans="2:10">
      <c r="B177" s="97">
        <f>'Equity+Bond_Historical'!Y178</f>
        <v>-1.9271037326991834E-2</v>
      </c>
      <c r="C177" s="4"/>
      <c r="D177" s="4"/>
      <c r="E177" s="4"/>
      <c r="F177" s="4"/>
      <c r="G177" s="4"/>
      <c r="H177" s="4"/>
      <c r="I177" s="4"/>
      <c r="J177" s="4"/>
    </row>
    <row r="178" spans="2:10">
      <c r="B178" s="97">
        <f>'Equity+Bond_Historical'!Y179</f>
        <v>-1.0854053503807012E-2</v>
      </c>
      <c r="C178" s="4"/>
      <c r="D178" s="4"/>
      <c r="E178" s="4"/>
      <c r="F178" s="4"/>
      <c r="G178" s="4"/>
      <c r="H178" s="4"/>
      <c r="I178" s="4"/>
      <c r="J178" s="4"/>
    </row>
    <row r="179" spans="2:10">
      <c r="B179" s="97">
        <f>'Equity+Bond_Historical'!Y180</f>
        <v>1.7975681015634626E-2</v>
      </c>
      <c r="C179" s="4"/>
      <c r="D179" s="4"/>
      <c r="E179" s="4"/>
      <c r="F179" s="4"/>
      <c r="G179" s="4"/>
      <c r="H179" s="4"/>
      <c r="I179" s="4"/>
      <c r="J179" s="4"/>
    </row>
    <row r="180" spans="2:10">
      <c r="B180" s="97">
        <f>'Equity+Bond_Historical'!Y181</f>
        <v>5.9262577515274591E-3</v>
      </c>
      <c r="C180" s="4"/>
      <c r="D180" s="4"/>
      <c r="E180" s="4"/>
      <c r="F180" s="4"/>
      <c r="G180" s="4"/>
      <c r="H180" s="4"/>
      <c r="I180" s="4"/>
      <c r="J180" s="4"/>
    </row>
    <row r="181" spans="2:10">
      <c r="B181" s="97">
        <f>'Equity+Bond_Historical'!Y182</f>
        <v>3.9739355529323696E-3</v>
      </c>
      <c r="C181" s="4"/>
      <c r="D181" s="4"/>
      <c r="E181" s="4"/>
      <c r="F181" s="4"/>
      <c r="G181" s="4"/>
      <c r="H181" s="4"/>
      <c r="I181" s="4"/>
      <c r="J181" s="4"/>
    </row>
    <row r="182" spans="2:10">
      <c r="B182" s="97">
        <f>'Equity+Bond_Historical'!Y183</f>
        <v>-1.0367938665615248E-3</v>
      </c>
      <c r="C182" s="4"/>
      <c r="D182" s="4"/>
      <c r="E182" s="4"/>
      <c r="F182" s="4"/>
      <c r="G182" s="4"/>
      <c r="H182" s="4"/>
      <c r="I182" s="4"/>
      <c r="J182" s="4"/>
    </row>
    <row r="183" spans="2:10">
      <c r="B183" s="97">
        <f>'Equity+Bond_Historical'!Y184</f>
        <v>1.9934200239424354E-3</v>
      </c>
      <c r="C183" s="4"/>
      <c r="D183" s="4"/>
      <c r="E183" s="4"/>
      <c r="F183" s="4"/>
      <c r="G183" s="4"/>
      <c r="H183" s="4"/>
      <c r="I183" s="4"/>
      <c r="J183" s="4"/>
    </row>
    <row r="184" spans="2:10">
      <c r="B184" s="97">
        <f>'Equity+Bond_Historical'!Y185</f>
        <v>8.1850440547721927E-3</v>
      </c>
      <c r="C184" s="4"/>
      <c r="D184" s="4"/>
      <c r="E184" s="4"/>
      <c r="F184" s="4"/>
      <c r="G184" s="4"/>
      <c r="H184" s="4"/>
      <c r="I184" s="4"/>
      <c r="J184" s="4"/>
    </row>
    <row r="185" spans="2:10">
      <c r="B185" s="97">
        <f>'Equity+Bond_Historical'!Y186</f>
        <v>7.8122829638752759E-3</v>
      </c>
      <c r="C185" s="4"/>
      <c r="D185" s="4"/>
      <c r="E185" s="4"/>
      <c r="F185" s="4"/>
      <c r="G185" s="4"/>
      <c r="H185" s="4"/>
      <c r="I185" s="4"/>
      <c r="J185" s="4"/>
    </row>
    <row r="186" spans="2:10">
      <c r="B186" s="97">
        <f>'Equity+Bond_Historical'!Y187</f>
        <v>-9.8531976107844588E-3</v>
      </c>
      <c r="C186" s="4"/>
      <c r="D186" s="4"/>
      <c r="E186" s="4"/>
      <c r="F186" s="4"/>
      <c r="G186" s="4"/>
      <c r="H186" s="4"/>
      <c r="I186" s="4"/>
      <c r="J186" s="4"/>
    </row>
    <row r="187" spans="2:10">
      <c r="B187" s="97">
        <f>'Equity+Bond_Historical'!Y188</f>
        <v>-1.5442722206819812E-2</v>
      </c>
      <c r="C187" s="4"/>
      <c r="D187" s="4"/>
      <c r="E187" s="4"/>
      <c r="F187" s="4"/>
      <c r="G187" s="4"/>
      <c r="H187" s="4"/>
      <c r="I187" s="4"/>
      <c r="J187" s="4"/>
    </row>
    <row r="188" spans="2:10">
      <c r="B188" s="97">
        <f>'Equity+Bond_Historical'!Y189</f>
        <v>1.9595351048186074E-3</v>
      </c>
      <c r="C188" s="4"/>
      <c r="D188" s="4"/>
      <c r="E188" s="4"/>
      <c r="F188" s="4"/>
      <c r="G188" s="4"/>
      <c r="H188" s="4"/>
      <c r="I188" s="4"/>
      <c r="J188" s="4"/>
    </row>
    <row r="189" spans="2:10">
      <c r="B189" s="97">
        <f>'Equity+Bond_Historical'!Y190</f>
        <v>-1.0099273421740903E-2</v>
      </c>
      <c r="C189" s="4"/>
      <c r="D189" s="4"/>
      <c r="E189" s="4"/>
      <c r="F189" s="4"/>
      <c r="G189" s="4"/>
      <c r="H189" s="4"/>
      <c r="I189" s="4"/>
      <c r="J189" s="4"/>
    </row>
    <row r="190" spans="2:10">
      <c r="B190" s="97">
        <f>'Equity+Bond_Historical'!Y191</f>
        <v>-5.5664063811403592E-3</v>
      </c>
      <c r="C190" s="4"/>
      <c r="D190" s="4"/>
      <c r="E190" s="4"/>
      <c r="F190" s="4"/>
      <c r="G190" s="4"/>
      <c r="H190" s="4"/>
      <c r="I190" s="4"/>
      <c r="J190" s="4"/>
    </row>
    <row r="191" spans="2:10">
      <c r="B191" s="97">
        <f>'Equity+Bond_Historical'!Y192</f>
        <v>4.8755561999326968E-3</v>
      </c>
      <c r="C191" s="4"/>
      <c r="D191" s="4"/>
      <c r="E191" s="4"/>
      <c r="F191" s="4"/>
      <c r="G191" s="4"/>
      <c r="H191" s="4"/>
      <c r="I191" s="4"/>
      <c r="J191" s="4"/>
    </row>
    <row r="192" spans="2:10">
      <c r="B192" s="97">
        <f>'Equity+Bond_Historical'!Y193</f>
        <v>-2.1353922025518623E-2</v>
      </c>
      <c r="C192" s="4"/>
      <c r="D192" s="4"/>
      <c r="E192" s="4"/>
      <c r="F192" s="4"/>
      <c r="G192" s="4"/>
      <c r="H192" s="4"/>
      <c r="I192" s="4"/>
      <c r="J192" s="4"/>
    </row>
    <row r="193" spans="2:10">
      <c r="B193" s="97">
        <f>'Equity+Bond_Historical'!Y194</f>
        <v>-4.108638535877094E-3</v>
      </c>
      <c r="C193" s="4"/>
      <c r="D193" s="4"/>
      <c r="E193" s="4"/>
      <c r="F193" s="4"/>
      <c r="G193" s="4"/>
      <c r="H193" s="4"/>
      <c r="I193" s="4"/>
      <c r="J193" s="4"/>
    </row>
    <row r="194" spans="2:10">
      <c r="B194" s="97">
        <f>'Equity+Bond_Historical'!Y195</f>
        <v>1.1848108979508439E-2</v>
      </c>
      <c r="C194" s="4"/>
      <c r="D194" s="4"/>
      <c r="E194" s="4"/>
      <c r="F194" s="4"/>
      <c r="G194" s="4"/>
      <c r="H194" s="4"/>
      <c r="I194" s="4"/>
      <c r="J194" s="4"/>
    </row>
    <row r="195" spans="2:10">
      <c r="B195" s="97">
        <f>'Equity+Bond_Historical'!Y196</f>
        <v>5.1392217333058312E-3</v>
      </c>
      <c r="C195" s="4"/>
      <c r="D195" s="4"/>
      <c r="E195" s="4"/>
      <c r="F195" s="4"/>
      <c r="G195" s="4"/>
      <c r="H195" s="4"/>
      <c r="I195" s="4"/>
      <c r="J195" s="4"/>
    </row>
    <row r="196" spans="2:10">
      <c r="B196" s="97">
        <f>'Equity+Bond_Historical'!Y197</f>
        <v>-1.1940560591574004E-2</v>
      </c>
      <c r="C196" s="4"/>
      <c r="D196" s="4"/>
      <c r="E196" s="4"/>
      <c r="F196" s="4"/>
      <c r="G196" s="4"/>
      <c r="H196" s="4"/>
      <c r="I196" s="4"/>
      <c r="J196" s="4"/>
    </row>
    <row r="197" spans="2:10">
      <c r="B197" s="97">
        <f>'Equity+Bond_Historical'!Y198</f>
        <v>-1.1083273252014155E-2</v>
      </c>
      <c r="C197" s="4"/>
      <c r="D197" s="4"/>
      <c r="E197" s="4"/>
      <c r="F197" s="4"/>
      <c r="G197" s="4"/>
      <c r="H197" s="4"/>
      <c r="I197" s="4"/>
      <c r="J197" s="4"/>
    </row>
    <row r="198" spans="2:10">
      <c r="B198" s="97">
        <f>'Equity+Bond_Historical'!Y199</f>
        <v>-1.7139739652272464E-3</v>
      </c>
      <c r="C198" s="4"/>
      <c r="D198" s="4"/>
      <c r="E198" s="4"/>
      <c r="F198" s="4"/>
      <c r="G198" s="4"/>
      <c r="H198" s="4"/>
      <c r="I198" s="4"/>
      <c r="J198" s="4"/>
    </row>
    <row r="199" spans="2:10">
      <c r="B199" s="97">
        <f>'Equity+Bond_Historical'!Y200</f>
        <v>-8.9530249378516284E-3</v>
      </c>
      <c r="C199" s="4"/>
      <c r="D199" s="4"/>
      <c r="E199" s="4"/>
      <c r="F199" s="4"/>
      <c r="G199" s="4"/>
      <c r="H199" s="4"/>
      <c r="I199" s="4"/>
      <c r="J199" s="4"/>
    </row>
    <row r="200" spans="2:10">
      <c r="B200" s="97">
        <f>'Equity+Bond_Historical'!Y201</f>
        <v>6.800601770792271E-3</v>
      </c>
      <c r="C200" s="4"/>
      <c r="D200" s="4"/>
      <c r="E200" s="4"/>
      <c r="F200" s="4"/>
      <c r="G200" s="4"/>
      <c r="H200" s="4"/>
      <c r="I200" s="4"/>
      <c r="J200" s="4"/>
    </row>
    <row r="201" spans="2:10">
      <c r="B201" s="97">
        <f>'Equity+Bond_Historical'!Y202</f>
        <v>1.063994871815999E-2</v>
      </c>
      <c r="C201" s="4"/>
      <c r="D201" s="4"/>
      <c r="E201" s="4"/>
      <c r="F201" s="4"/>
      <c r="G201" s="4"/>
      <c r="H201" s="4"/>
      <c r="I201" s="4"/>
      <c r="J201" s="4"/>
    </row>
    <row r="202" spans="2:10">
      <c r="B202" s="97">
        <f>'Equity+Bond_Historical'!Y203</f>
        <v>2.9283573323263868E-3</v>
      </c>
      <c r="C202" s="4"/>
      <c r="D202" s="4"/>
      <c r="E202" s="4"/>
      <c r="F202" s="4"/>
      <c r="G202" s="4"/>
      <c r="H202" s="4"/>
      <c r="I202" s="4"/>
      <c r="J202" s="4"/>
    </row>
    <row r="203" spans="2:10">
      <c r="B203" s="97">
        <f>'Equity+Bond_Historical'!Y204</f>
        <v>-4.3280934630826736E-3</v>
      </c>
      <c r="C203" s="4"/>
      <c r="D203" s="4"/>
      <c r="E203" s="4"/>
      <c r="F203" s="4"/>
      <c r="G203" s="4"/>
      <c r="H203" s="4"/>
      <c r="I203" s="4"/>
      <c r="J203" s="4"/>
    </row>
    <row r="204" spans="2:10">
      <c r="B204" s="97">
        <f>'Equity+Bond_Historical'!Y205</f>
        <v>2.4825079242139347E-3</v>
      </c>
      <c r="C204" s="4"/>
      <c r="D204" s="4"/>
      <c r="E204" s="4"/>
      <c r="F204" s="4"/>
      <c r="G204" s="4"/>
      <c r="H204" s="4"/>
      <c r="I204" s="4"/>
      <c r="J204" s="4"/>
    </row>
    <row r="205" spans="2:10">
      <c r="B205" s="97">
        <f>'Equity+Bond_Historical'!Y206</f>
        <v>-3.0375610324784677E-3</v>
      </c>
      <c r="C205" s="4"/>
      <c r="D205" s="4"/>
      <c r="E205" s="4"/>
      <c r="F205" s="4"/>
      <c r="G205" s="4"/>
      <c r="H205" s="4"/>
      <c r="I205" s="4"/>
      <c r="J205" s="4"/>
    </row>
    <row r="206" spans="2:10">
      <c r="B206" s="97">
        <f>'Equity+Bond_Historical'!Y207</f>
        <v>1.4768053431103219E-2</v>
      </c>
      <c r="C206" s="4"/>
      <c r="D206" s="4"/>
      <c r="E206" s="4"/>
      <c r="F206" s="4"/>
      <c r="G206" s="4"/>
      <c r="H206" s="4"/>
      <c r="I206" s="4"/>
      <c r="J206" s="4"/>
    </row>
    <row r="207" spans="2:10">
      <c r="B207" s="97">
        <f>'Equity+Bond_Historical'!Y208</f>
        <v>-4.3642078258503214E-3</v>
      </c>
      <c r="C207" s="4"/>
      <c r="D207" s="4"/>
      <c r="E207" s="4"/>
      <c r="F207" s="4"/>
      <c r="G207" s="4"/>
      <c r="H207" s="4"/>
      <c r="I207" s="4"/>
      <c r="J207" s="4"/>
    </row>
    <row r="208" spans="2:10">
      <c r="B208" s="97">
        <f>'Equity+Bond_Historical'!Y209</f>
        <v>6.3154112399531181E-3</v>
      </c>
      <c r="C208" s="4"/>
      <c r="D208" s="4"/>
      <c r="E208" s="4"/>
      <c r="F208" s="4"/>
      <c r="G208" s="4"/>
      <c r="H208" s="4"/>
      <c r="I208" s="4"/>
      <c r="J208" s="4"/>
    </row>
    <row r="209" spans="2:10">
      <c r="B209" s="97">
        <f>'Equity+Bond_Historical'!Y210</f>
        <v>-7.0531091105883667E-3</v>
      </c>
      <c r="C209" s="4"/>
      <c r="D209" s="4"/>
      <c r="E209" s="4"/>
      <c r="F209" s="4"/>
      <c r="G209" s="4"/>
      <c r="H209" s="4"/>
      <c r="I209" s="4"/>
      <c r="J209" s="4"/>
    </row>
    <row r="210" spans="2:10">
      <c r="B210" s="97">
        <f>'Equity+Bond_Historical'!Y211</f>
        <v>-1.0043209074119238E-2</v>
      </c>
      <c r="C210" s="4"/>
      <c r="D210" s="4"/>
      <c r="E210" s="4"/>
      <c r="F210" s="4"/>
      <c r="G210" s="4"/>
      <c r="H210" s="4"/>
      <c r="I210" s="4"/>
      <c r="J210" s="4"/>
    </row>
    <row r="211" spans="2:10">
      <c r="B211" s="97">
        <f>'Equity+Bond_Historical'!Y212</f>
        <v>-8.3836984790948924E-3</v>
      </c>
      <c r="C211" s="4"/>
      <c r="D211" s="4"/>
      <c r="E211" s="4"/>
      <c r="F211" s="4"/>
      <c r="G211" s="4"/>
      <c r="H211" s="4"/>
      <c r="I211" s="4"/>
      <c r="J211" s="4"/>
    </row>
    <row r="212" spans="2:10">
      <c r="B212" s="97">
        <f>'Equity+Bond_Historical'!Y213</f>
        <v>6.8386360393591153E-3</v>
      </c>
      <c r="C212" s="4"/>
      <c r="D212" s="4"/>
      <c r="E212" s="4"/>
      <c r="F212" s="4"/>
      <c r="G212" s="4"/>
      <c r="H212" s="4"/>
      <c r="I212" s="4"/>
      <c r="J212" s="4"/>
    </row>
    <row r="213" spans="2:10">
      <c r="B213" s="97">
        <f>'Equity+Bond_Historical'!Y214</f>
        <v>-1.440212817503691E-2</v>
      </c>
      <c r="C213" s="4"/>
      <c r="D213" s="4"/>
      <c r="E213" s="4"/>
      <c r="F213" s="4"/>
      <c r="G213" s="4"/>
      <c r="H213" s="4"/>
      <c r="I213" s="4"/>
      <c r="J213" s="4"/>
    </row>
    <row r="214" spans="2:10">
      <c r="B214" s="97">
        <f>'Equity+Bond_Historical'!Y215</f>
        <v>3.5677285596490702E-4</v>
      </c>
      <c r="C214" s="4"/>
      <c r="D214" s="4"/>
      <c r="E214" s="4"/>
      <c r="F214" s="4"/>
      <c r="G214" s="4"/>
      <c r="H214" s="4"/>
      <c r="I214" s="4"/>
      <c r="J214" s="4"/>
    </row>
    <row r="215" spans="2:10">
      <c r="B215" s="97">
        <f>'Equity+Bond_Historical'!Y216</f>
        <v>2.663203303237292E-2</v>
      </c>
      <c r="C215" s="4"/>
      <c r="D215" s="4"/>
      <c r="E215" s="4"/>
      <c r="F215" s="4"/>
      <c r="G215" s="4"/>
      <c r="H215" s="4"/>
      <c r="I215" s="4"/>
      <c r="J215" s="4"/>
    </row>
    <row r="216" spans="2:10">
      <c r="B216" s="97">
        <f>'Equity+Bond_Historical'!Y217</f>
        <v>3.5083194357647274E-3</v>
      </c>
      <c r="C216" s="4"/>
      <c r="D216" s="4"/>
      <c r="E216" s="4"/>
      <c r="F216" s="4"/>
      <c r="G216" s="4"/>
      <c r="H216" s="4"/>
      <c r="I216" s="4"/>
      <c r="J216" s="4"/>
    </row>
    <row r="217" spans="2:10">
      <c r="B217" s="97">
        <f>'Equity+Bond_Historical'!Y218</f>
        <v>-3.636651798314048E-3</v>
      </c>
      <c r="C217" s="4"/>
      <c r="D217" s="4"/>
      <c r="E217" s="4"/>
      <c r="F217" s="4"/>
      <c r="G217" s="4"/>
      <c r="H217" s="4"/>
      <c r="I217" s="4"/>
      <c r="J217" s="4"/>
    </row>
    <row r="218" spans="2:10">
      <c r="B218" s="97">
        <f>'Equity+Bond_Historical'!Y219</f>
        <v>-7.9879687824039591E-3</v>
      </c>
      <c r="C218" s="4"/>
      <c r="D218" s="4"/>
      <c r="E218" s="4"/>
      <c r="F218" s="4"/>
      <c r="G218" s="4"/>
      <c r="H218" s="4"/>
      <c r="I218" s="4"/>
      <c r="J218" s="4"/>
    </row>
    <row r="219" spans="2:10">
      <c r="B219" s="97">
        <f>'Equity+Bond_Historical'!Y220</f>
        <v>6.4914411528631585E-3</v>
      </c>
      <c r="C219" s="4"/>
      <c r="D219" s="4"/>
      <c r="E219" s="4"/>
      <c r="F219" s="4"/>
      <c r="G219" s="4"/>
      <c r="H219" s="4"/>
      <c r="I219" s="4"/>
      <c r="J219" s="4"/>
    </row>
    <row r="220" spans="2:10">
      <c r="B220" s="97">
        <f>'Equity+Bond_Historical'!Y221</f>
        <v>-9.7368941952865988E-3</v>
      </c>
      <c r="C220" s="4"/>
      <c r="D220" s="4"/>
      <c r="E220" s="4"/>
      <c r="F220" s="4"/>
      <c r="G220" s="4"/>
      <c r="H220" s="4"/>
      <c r="I220" s="4"/>
      <c r="J220" s="4"/>
    </row>
    <row r="221" spans="2:10">
      <c r="B221" s="97">
        <f>'Equity+Bond_Historical'!Y222</f>
        <v>6.3435253279765158E-3</v>
      </c>
      <c r="C221" s="4"/>
      <c r="D221" s="4"/>
      <c r="E221" s="4"/>
      <c r="F221" s="4"/>
      <c r="G221" s="4"/>
      <c r="H221" s="4"/>
      <c r="I221" s="4"/>
      <c r="J221" s="4"/>
    </row>
    <row r="222" spans="2:10">
      <c r="B222" s="97">
        <f>'Equity+Bond_Historical'!Y223</f>
        <v>7.6543169349771439E-3</v>
      </c>
      <c r="C222" s="4"/>
      <c r="D222" s="4"/>
      <c r="E222" s="4"/>
      <c r="F222" s="4"/>
      <c r="G222" s="4"/>
      <c r="H222" s="4"/>
      <c r="I222" s="4"/>
      <c r="J222" s="4"/>
    </row>
    <row r="223" spans="2:10">
      <c r="B223" s="97">
        <f>'Equity+Bond_Historical'!Y224</f>
        <v>-1.0938467449025688E-2</v>
      </c>
      <c r="C223" s="4"/>
      <c r="D223" s="4"/>
      <c r="E223" s="4"/>
      <c r="F223" s="4"/>
      <c r="G223" s="4"/>
      <c r="H223" s="4"/>
      <c r="I223" s="4"/>
      <c r="J223" s="4"/>
    </row>
    <row r="224" spans="2:10">
      <c r="B224" s="97">
        <f>'Equity+Bond_Historical'!Y225</f>
        <v>1.0296001933872034E-2</v>
      </c>
      <c r="C224" s="4"/>
      <c r="D224" s="4"/>
      <c r="E224" s="4"/>
      <c r="F224" s="4"/>
      <c r="G224" s="4"/>
      <c r="H224" s="4"/>
      <c r="I224" s="4"/>
      <c r="J224" s="4"/>
    </row>
    <row r="225" spans="2:10">
      <c r="B225" s="97">
        <f>'Equity+Bond_Historical'!Y226</f>
        <v>-3.8412237421451699E-3</v>
      </c>
      <c r="C225" s="4"/>
      <c r="D225" s="4"/>
      <c r="E225" s="4"/>
      <c r="F225" s="4"/>
      <c r="G225" s="4"/>
      <c r="H225" s="4"/>
      <c r="I225" s="4"/>
      <c r="J225" s="4"/>
    </row>
    <row r="226" spans="2:10">
      <c r="B226" s="97">
        <f>'Equity+Bond_Historical'!Y227</f>
        <v>-3.4647989659051092E-3</v>
      </c>
      <c r="C226" s="4"/>
      <c r="D226" s="4"/>
      <c r="E226" s="4"/>
      <c r="F226" s="4"/>
      <c r="G226" s="4"/>
      <c r="H226" s="4"/>
      <c r="I226" s="4"/>
      <c r="J226" s="4"/>
    </row>
    <row r="227" spans="2:10">
      <c r="B227" s="97">
        <f>'Equity+Bond_Historical'!Y228</f>
        <v>3.191240017302564E-4</v>
      </c>
      <c r="C227" s="4"/>
      <c r="D227" s="4"/>
      <c r="E227" s="4"/>
      <c r="F227" s="4"/>
      <c r="G227" s="4"/>
      <c r="H227" s="4"/>
      <c r="I227" s="4"/>
      <c r="J227" s="4"/>
    </row>
    <row r="228" spans="2:10">
      <c r="B228" s="97">
        <f>'Equity+Bond_Historical'!Y229</f>
        <v>4.5052511137467395E-3</v>
      </c>
      <c r="C228" s="4"/>
      <c r="D228" s="4"/>
      <c r="E228" s="4"/>
      <c r="F228" s="4"/>
      <c r="G228" s="4"/>
      <c r="H228" s="4"/>
      <c r="I228" s="4"/>
      <c r="J228" s="4"/>
    </row>
    <row r="229" spans="2:10">
      <c r="B229" s="97">
        <f>'Equity+Bond_Historical'!Y230</f>
        <v>-7.6587466351901255E-3</v>
      </c>
      <c r="C229" s="4"/>
      <c r="D229" s="4"/>
      <c r="E229" s="4"/>
      <c r="F229" s="4"/>
      <c r="G229" s="4"/>
      <c r="H229" s="4"/>
      <c r="I229" s="4"/>
      <c r="J229" s="4"/>
    </row>
    <row r="230" spans="2:10">
      <c r="B230" s="97">
        <f>'Equity+Bond_Historical'!Y231</f>
        <v>-4.4401330043765258E-3</v>
      </c>
      <c r="C230" s="4"/>
      <c r="D230" s="4"/>
      <c r="E230" s="4"/>
      <c r="F230" s="4"/>
      <c r="G230" s="4"/>
      <c r="H230" s="4"/>
      <c r="I230" s="4"/>
      <c r="J230" s="4"/>
    </row>
    <row r="231" spans="2:10">
      <c r="B231" s="97">
        <f>'Equity+Bond_Historical'!Y232</f>
        <v>-8.6892803171743273E-3</v>
      </c>
      <c r="C231" s="4"/>
      <c r="D231" s="4"/>
      <c r="E231" s="4"/>
      <c r="F231" s="4"/>
      <c r="G231" s="4"/>
      <c r="H231" s="4"/>
      <c r="I231" s="4"/>
      <c r="J231" s="4"/>
    </row>
    <row r="232" spans="2:10">
      <c r="B232" s="97">
        <f>'Equity+Bond_Historical'!Y233</f>
        <v>9.3742271751864528E-3</v>
      </c>
      <c r="C232" s="4"/>
      <c r="D232" s="4"/>
      <c r="E232" s="4"/>
      <c r="F232" s="4"/>
      <c r="G232" s="4"/>
      <c r="H232" s="4"/>
      <c r="I232" s="4"/>
      <c r="J232" s="4"/>
    </row>
    <row r="233" spans="2:10">
      <c r="B233" s="97">
        <f>'Equity+Bond_Historical'!Y234</f>
        <v>2.4813659854817375E-2</v>
      </c>
      <c r="C233" s="4"/>
      <c r="D233" s="4"/>
      <c r="E233" s="4"/>
      <c r="F233" s="4"/>
      <c r="G233" s="4"/>
      <c r="H233" s="4"/>
      <c r="I233" s="4"/>
      <c r="J233" s="4"/>
    </row>
    <row r="234" spans="2:10">
      <c r="B234" s="97">
        <f>'Equity+Bond_Historical'!Y235</f>
        <v>-9.9561117817788952E-3</v>
      </c>
      <c r="C234" s="4"/>
      <c r="D234" s="4"/>
      <c r="E234" s="4"/>
      <c r="F234" s="4"/>
      <c r="G234" s="4"/>
      <c r="H234" s="4"/>
      <c r="I234" s="4"/>
      <c r="J234" s="4"/>
    </row>
    <row r="235" spans="2:10">
      <c r="B235" s="97">
        <f>'Equity+Bond_Historical'!Y236</f>
        <v>-1.5845103132374285E-3</v>
      </c>
      <c r="C235" s="4"/>
      <c r="D235" s="4"/>
      <c r="E235" s="4"/>
      <c r="F235" s="4"/>
      <c r="G235" s="4"/>
      <c r="H235" s="4"/>
      <c r="I235" s="4"/>
      <c r="J235" s="4"/>
    </row>
    <row r="236" spans="2:10">
      <c r="B236" s="97">
        <f>'Equity+Bond_Historical'!Y237</f>
        <v>-9.0151178060060618E-3</v>
      </c>
      <c r="C236" s="4"/>
      <c r="D236" s="4"/>
      <c r="E236" s="4"/>
      <c r="F236" s="4"/>
      <c r="G236" s="4"/>
      <c r="H236" s="4"/>
      <c r="I236" s="4"/>
      <c r="J236" s="4"/>
    </row>
    <row r="237" spans="2:10">
      <c r="B237" s="97">
        <f>'Equity+Bond_Historical'!Y238</f>
        <v>6.3654503945525355E-3</v>
      </c>
      <c r="C237" s="4"/>
      <c r="D237" s="4"/>
      <c r="E237" s="4"/>
      <c r="F237" s="4"/>
      <c r="G237" s="4"/>
      <c r="H237" s="4"/>
      <c r="I237" s="4"/>
      <c r="J237" s="4"/>
    </row>
    <row r="238" spans="2:10">
      <c r="B238" s="97">
        <f>'Equity+Bond_Historical'!Y239</f>
        <v>-1.5057407023364769E-3</v>
      </c>
      <c r="C238" s="4"/>
      <c r="D238" s="4"/>
      <c r="E238" s="4"/>
      <c r="F238" s="4"/>
      <c r="G238" s="4"/>
      <c r="H238" s="4"/>
      <c r="I238" s="4"/>
      <c r="J238" s="4"/>
    </row>
    <row r="239" spans="2:10">
      <c r="B239" s="97">
        <f>'Equity+Bond_Historical'!Y240</f>
        <v>9.9222882524080108E-3</v>
      </c>
      <c r="C239" s="4"/>
      <c r="D239" s="4"/>
      <c r="E239" s="4"/>
      <c r="F239" s="4"/>
      <c r="G239" s="4"/>
      <c r="H239" s="4"/>
      <c r="I239" s="4"/>
      <c r="J239" s="4"/>
    </row>
    <row r="240" spans="2:10">
      <c r="B240" s="97">
        <f>'Equity+Bond_Historical'!Y241</f>
        <v>-7.4423459996545756E-3</v>
      </c>
      <c r="C240" s="4"/>
      <c r="D240" s="4"/>
      <c r="E240" s="4"/>
      <c r="F240" s="4"/>
      <c r="G240" s="4"/>
      <c r="H240" s="4"/>
      <c r="I240" s="4"/>
      <c r="J240" s="4"/>
    </row>
    <row r="241" spans="2:10">
      <c r="B241" s="97">
        <f>'Equity+Bond_Historical'!Y242</f>
        <v>-1.1022366261603777E-2</v>
      </c>
      <c r="C241" s="4"/>
      <c r="D241" s="4"/>
      <c r="E241" s="4"/>
      <c r="F241" s="4"/>
      <c r="G241" s="4"/>
      <c r="H241" s="4"/>
      <c r="I241" s="4"/>
      <c r="J241" s="4"/>
    </row>
    <row r="242" spans="2:10">
      <c r="B242" s="97">
        <f>'Equity+Bond_Historical'!Y243</f>
        <v>7.7302106467464987E-3</v>
      </c>
      <c r="C242" s="4"/>
      <c r="D242" s="4"/>
      <c r="E242" s="4"/>
      <c r="F242" s="4"/>
      <c r="G242" s="4"/>
      <c r="H242" s="4"/>
      <c r="I242" s="4"/>
      <c r="J242" s="4"/>
    </row>
    <row r="243" spans="2:10">
      <c r="B243" s="97">
        <f>'Equity+Bond_Historical'!Y244</f>
        <v>7.1426512918481948E-3</v>
      </c>
      <c r="C243" s="4"/>
      <c r="D243" s="4"/>
      <c r="E243" s="4"/>
      <c r="F243" s="4"/>
      <c r="G243" s="4"/>
      <c r="H243" s="4"/>
      <c r="I243" s="4"/>
      <c r="J243" s="4"/>
    </row>
    <row r="244" spans="2:10">
      <c r="B244" s="97">
        <f>'Equity+Bond_Historical'!Y245</f>
        <v>-9.3910067137738355E-3</v>
      </c>
      <c r="C244" s="4"/>
      <c r="D244" s="4"/>
      <c r="E244" s="4"/>
      <c r="F244" s="4"/>
      <c r="G244" s="4"/>
      <c r="H244" s="4"/>
      <c r="I244" s="4"/>
      <c r="J244" s="4"/>
    </row>
    <row r="245" spans="2:10">
      <c r="B245" s="97">
        <f>'Equity+Bond_Historical'!Y246</f>
        <v>5.3020599593242143E-3</v>
      </c>
      <c r="C245" s="4"/>
      <c r="D245" s="4"/>
      <c r="E245" s="4"/>
      <c r="F245" s="4"/>
      <c r="G245" s="4"/>
      <c r="H245" s="4"/>
      <c r="I245" s="4"/>
      <c r="J245" s="4"/>
    </row>
    <row r="246" spans="2:10">
      <c r="B246" s="97">
        <f>'Equity+Bond_Historical'!Y247</f>
        <v>1.3494775582207337E-2</v>
      </c>
      <c r="C246" s="4"/>
      <c r="D246" s="4"/>
      <c r="E246" s="4"/>
      <c r="F246" s="4"/>
      <c r="G246" s="4"/>
      <c r="H246" s="4"/>
      <c r="I246" s="4"/>
      <c r="J246" s="4"/>
    </row>
    <row r="247" spans="2:10">
      <c r="B247" s="97">
        <f>'Equity+Bond_Historical'!Y248</f>
        <v>1.7340528706324285E-2</v>
      </c>
      <c r="C247" s="4"/>
      <c r="D247" s="4"/>
      <c r="E247" s="4"/>
      <c r="F247" s="4"/>
      <c r="G247" s="4"/>
      <c r="H247" s="4"/>
      <c r="I247" s="4"/>
      <c r="J247" s="4"/>
    </row>
    <row r="248" spans="2:10">
      <c r="B248" s="97">
        <f>'Equity+Bond_Historical'!Y249</f>
        <v>7.8087932460545496E-3</v>
      </c>
      <c r="C248" s="4"/>
      <c r="D248" s="4"/>
      <c r="E248" s="4"/>
      <c r="F248" s="4"/>
      <c r="G248" s="4"/>
      <c r="H248" s="4"/>
      <c r="I248" s="4"/>
      <c r="J248" s="4"/>
    </row>
    <row r="249" spans="2:10">
      <c r="B249" s="97">
        <f>'Equity+Bond_Historical'!Y250</f>
        <v>2.8407268519071093E-4</v>
      </c>
      <c r="C249" s="4"/>
      <c r="D249" s="4"/>
      <c r="E249" s="4"/>
      <c r="F249" s="4"/>
      <c r="G249" s="4"/>
      <c r="H249" s="4"/>
      <c r="I249" s="4"/>
      <c r="J249" s="4"/>
    </row>
    <row r="250" spans="2:10">
      <c r="B250" s="97">
        <f>'Equity+Bond_Historical'!Y251</f>
        <v>1.217389015780035E-3</v>
      </c>
      <c r="C250" s="4"/>
      <c r="D250" s="4"/>
      <c r="E250" s="4"/>
      <c r="F250" s="4"/>
      <c r="G250" s="4"/>
      <c r="H250" s="4"/>
      <c r="I250" s="4"/>
      <c r="J250" s="4"/>
    </row>
    <row r="251" spans="2:10">
      <c r="B251" s="97">
        <f>'Equity+Bond_Historical'!Y252</f>
        <v>1.8891420554738457E-3</v>
      </c>
      <c r="C251" s="4"/>
      <c r="D251" s="4"/>
      <c r="E251" s="4"/>
      <c r="F251" s="4"/>
      <c r="G251" s="4"/>
      <c r="H251" s="4"/>
      <c r="I251" s="4"/>
      <c r="J251" s="4"/>
    </row>
    <row r="252" spans="2:10">
      <c r="B252" s="97">
        <f>'Equity+Bond_Historical'!Y253</f>
        <v>5.9053117886612412E-3</v>
      </c>
      <c r="C252" s="4"/>
      <c r="D252" s="4"/>
      <c r="E252" s="4"/>
      <c r="F252" s="4"/>
      <c r="G252" s="4"/>
      <c r="H252" s="4"/>
      <c r="I252" s="4"/>
      <c r="J252" s="4"/>
    </row>
    <row r="253" spans="2:10">
      <c r="B253" s="97">
        <f>'Equity+Bond_Historical'!Y254</f>
        <v>-5.0087905620409823E-3</v>
      </c>
      <c r="C253" s="4"/>
      <c r="D253" s="4"/>
      <c r="E253" s="4"/>
      <c r="F253" s="4"/>
      <c r="G253" s="4"/>
      <c r="H253" s="4"/>
      <c r="I253" s="4"/>
      <c r="J253" s="4"/>
    </row>
    <row r="254" spans="2:10">
      <c r="B254" s="97">
        <f>'Equity+Bond_Historical'!Y255</f>
        <v>-7.8538836368018342E-3</v>
      </c>
      <c r="C254" s="4"/>
      <c r="D254" s="4"/>
      <c r="E254" s="4"/>
      <c r="F254" s="4"/>
      <c r="G254" s="4"/>
      <c r="H254" s="4"/>
      <c r="I254" s="4"/>
      <c r="J254" s="4"/>
    </row>
    <row r="255" spans="2:10">
      <c r="B255" s="97">
        <f>'Equity+Bond_Historical'!Y256</f>
        <v>1.8894330710489442E-2</v>
      </c>
      <c r="C255" s="4"/>
      <c r="D255" s="4"/>
      <c r="E255" s="4"/>
      <c r="F255" s="4"/>
      <c r="G255" s="4"/>
      <c r="H255" s="4"/>
      <c r="I255" s="4"/>
      <c r="J255" s="4"/>
    </row>
    <row r="256" spans="2:10">
      <c r="B256" s="97">
        <f>'Equity+Bond_Historical'!Y257</f>
        <v>-7.4271410342718579E-3</v>
      </c>
      <c r="C256" s="4"/>
      <c r="D256" s="4"/>
      <c r="E256" s="4"/>
      <c r="F256" s="4"/>
      <c r="G256" s="4"/>
      <c r="H256" s="4"/>
      <c r="I256" s="4"/>
      <c r="J256" s="4"/>
    </row>
    <row r="257" spans="2:10">
      <c r="B257" s="97">
        <f>'Equity+Bond_Historical'!Y258</f>
        <v>-8.4647673215930818E-3</v>
      </c>
      <c r="C257" s="4"/>
      <c r="D257" s="4"/>
      <c r="E257" s="4"/>
      <c r="F257" s="4"/>
      <c r="G257" s="4"/>
      <c r="H257" s="4"/>
      <c r="I257" s="4"/>
      <c r="J257" s="4"/>
    </row>
    <row r="258" spans="2:10">
      <c r="B258" s="97">
        <f>'Equity+Bond_Historical'!Y259</f>
        <v>-5.2825528688184142E-3</v>
      </c>
      <c r="C258" s="4"/>
      <c r="D258" s="4"/>
      <c r="E258" s="4"/>
      <c r="F258" s="4"/>
      <c r="G258" s="4"/>
      <c r="H258" s="4"/>
      <c r="I258" s="4"/>
      <c r="J258" s="4"/>
    </row>
    <row r="259" spans="2:10">
      <c r="B259" s="97">
        <f>'Equity+Bond_Historical'!Y260</f>
        <v>-1.0836002118006302E-2</v>
      </c>
      <c r="C259" s="4"/>
      <c r="D259" s="4"/>
      <c r="E259" s="4"/>
      <c r="F259" s="4"/>
      <c r="G259" s="4"/>
      <c r="H259" s="4"/>
      <c r="I259" s="4"/>
      <c r="J259" s="4"/>
    </row>
    <row r="260" spans="2:10">
      <c r="B260" s="97">
        <f>'Equity+Bond_Historical'!Y261</f>
        <v>4.3136896393523097E-3</v>
      </c>
      <c r="C260" s="4"/>
      <c r="D260" s="4"/>
      <c r="E260" s="4"/>
      <c r="F260" s="4"/>
      <c r="G260" s="4"/>
      <c r="H260" s="4"/>
      <c r="I260" s="4"/>
      <c r="J260" s="4"/>
    </row>
    <row r="261" spans="2:10">
      <c r="B261" s="97">
        <f>'Equity+Bond_Historical'!Y262</f>
        <v>-4.6139981782428816E-3</v>
      </c>
      <c r="C261" s="4"/>
      <c r="D261" s="4"/>
      <c r="E261" s="4"/>
      <c r="F261" s="4"/>
      <c r="G261" s="4"/>
      <c r="H261" s="4"/>
      <c r="I261" s="4"/>
      <c r="J261" s="4"/>
    </row>
    <row r="262" spans="2:10">
      <c r="B262" s="97">
        <f>'Equity+Bond_Historical'!Y263</f>
        <v>7.8312942089794838E-3</v>
      </c>
      <c r="C262" s="4"/>
      <c r="D262" s="4"/>
      <c r="E262" s="4"/>
      <c r="F262" s="4"/>
      <c r="G262" s="4"/>
      <c r="H262" s="4"/>
      <c r="I262" s="4"/>
      <c r="J262" s="4"/>
    </row>
    <row r="263" spans="2:10">
      <c r="B263" s="97">
        <f>'Equity+Bond_Historical'!Y264</f>
        <v>1.2548216212578822E-2</v>
      </c>
      <c r="C263" s="4"/>
      <c r="D263" s="4"/>
      <c r="E263" s="4"/>
      <c r="F263" s="4"/>
      <c r="G263" s="4"/>
      <c r="H263" s="4"/>
      <c r="I263" s="4"/>
      <c r="J263" s="4"/>
    </row>
    <row r="264" spans="2:10">
      <c r="B264" s="97">
        <f>'Equity+Bond_Historical'!Y265</f>
        <v>3.2685390097694669E-4</v>
      </c>
      <c r="C264" s="4"/>
      <c r="D264" s="4"/>
      <c r="E264" s="4"/>
      <c r="F264" s="4"/>
      <c r="G264" s="4"/>
      <c r="H264" s="4"/>
      <c r="I264" s="4"/>
      <c r="J264" s="4"/>
    </row>
    <row r="265" spans="2:10">
      <c r="B265" s="97">
        <f>'Equity+Bond_Historical'!Y266</f>
        <v>5.787217706533415E-3</v>
      </c>
      <c r="C265" s="4"/>
      <c r="D265" s="4"/>
      <c r="E265" s="4"/>
      <c r="F265" s="4"/>
      <c r="G265" s="4"/>
      <c r="H265" s="4"/>
      <c r="I265" s="4"/>
      <c r="J265" s="4"/>
    </row>
    <row r="266" spans="2:10">
      <c r="B266" s="97">
        <f>'Equity+Bond_Historical'!Y267</f>
        <v>-1.0092889052304547E-2</v>
      </c>
      <c r="C266" s="4"/>
      <c r="D266" s="4"/>
      <c r="E266" s="4"/>
      <c r="F266" s="4"/>
      <c r="G266" s="4"/>
      <c r="H266" s="4"/>
      <c r="I266" s="4"/>
      <c r="J266" s="4"/>
    </row>
    <row r="267" spans="2:10">
      <c r="B267" s="97">
        <f>'Equity+Bond_Historical'!Y268</f>
        <v>-2.9132585716019257E-3</v>
      </c>
      <c r="C267" s="4"/>
      <c r="D267" s="4"/>
      <c r="E267" s="4"/>
      <c r="F267" s="4"/>
      <c r="G267" s="4"/>
      <c r="H267" s="4"/>
      <c r="I267" s="4"/>
      <c r="J267" s="4"/>
    </row>
    <row r="268" spans="2:10">
      <c r="B268" s="97">
        <f>'Equity+Bond_Historical'!Y269</f>
        <v>1.0867356510958836E-2</v>
      </c>
      <c r="C268" s="4"/>
      <c r="D268" s="4"/>
      <c r="E268" s="4"/>
      <c r="F268" s="4"/>
      <c r="G268" s="4"/>
      <c r="H268" s="4"/>
      <c r="I268" s="4"/>
      <c r="J268" s="4"/>
    </row>
    <row r="269" spans="2:10">
      <c r="B269" s="97">
        <f>'Equity+Bond_Historical'!Y270</f>
        <v>-7.3592657987912365E-3</v>
      </c>
      <c r="C269" s="4"/>
      <c r="D269" s="4"/>
      <c r="E269" s="4"/>
      <c r="F269" s="4"/>
      <c r="G269" s="4"/>
      <c r="H269" s="4"/>
      <c r="I269" s="4"/>
      <c r="J269" s="4"/>
    </row>
    <row r="270" spans="2:10">
      <c r="B270" s="97">
        <f>'Equity+Bond_Historical'!Y271</f>
        <v>-4.8533407823444456E-4</v>
      </c>
      <c r="C270" s="4"/>
      <c r="D270" s="4"/>
      <c r="E270" s="4"/>
      <c r="F270" s="4"/>
      <c r="G270" s="4"/>
      <c r="H270" s="4"/>
      <c r="I270" s="4"/>
      <c r="J270" s="4"/>
    </row>
    <row r="271" spans="2:10">
      <c r="B271" s="97">
        <f>'Equity+Bond_Historical'!Y272</f>
        <v>-1.9473923585225636E-2</v>
      </c>
      <c r="C271" s="4"/>
      <c r="D271" s="4"/>
      <c r="E271" s="4"/>
      <c r="F271" s="4"/>
      <c r="G271" s="4"/>
      <c r="H271" s="4"/>
      <c r="I271" s="4"/>
      <c r="J271" s="4"/>
    </row>
    <row r="272" spans="2:10">
      <c r="B272" s="97">
        <f>'Equity+Bond_Historical'!Y273</f>
        <v>1.4259883911472327E-3</v>
      </c>
      <c r="C272" s="4"/>
      <c r="D272" s="4"/>
      <c r="E272" s="4"/>
      <c r="F272" s="4"/>
      <c r="G272" s="4"/>
      <c r="H272" s="4"/>
      <c r="I272" s="4"/>
      <c r="J272" s="4"/>
    </row>
    <row r="273" spans="2:10">
      <c r="B273" s="97">
        <f>'Equity+Bond_Historical'!Y274</f>
        <v>4.0202682054555332E-3</v>
      </c>
      <c r="C273" s="4"/>
      <c r="D273" s="4"/>
      <c r="E273" s="4"/>
      <c r="F273" s="4"/>
      <c r="G273" s="4"/>
      <c r="H273" s="4"/>
      <c r="I273" s="4"/>
      <c r="J273" s="4"/>
    </row>
    <row r="274" spans="2:10">
      <c r="B274" s="97">
        <f>'Equity+Bond_Historical'!Y275</f>
        <v>2.844148495850251E-3</v>
      </c>
      <c r="C274" s="4"/>
      <c r="D274" s="4"/>
      <c r="E274" s="4"/>
      <c r="F274" s="4"/>
      <c r="G274" s="4"/>
      <c r="H274" s="4"/>
      <c r="I274" s="4"/>
      <c r="J274" s="4"/>
    </row>
    <row r="275" spans="2:10">
      <c r="B275" s="97">
        <f>'Equity+Bond_Historical'!Y276</f>
        <v>-4.1770963257427643E-2</v>
      </c>
      <c r="C275" s="4"/>
      <c r="D275" s="4"/>
      <c r="E275" s="4"/>
      <c r="F275" s="4"/>
      <c r="G275" s="4"/>
      <c r="H275" s="4"/>
      <c r="I275" s="4"/>
      <c r="J275" s="4"/>
    </row>
    <row r="276" spans="2:10">
      <c r="B276" s="97">
        <f>'Equity+Bond_Historical'!Y277</f>
        <v>-2.7765759521386456E-2</v>
      </c>
      <c r="C276" s="4"/>
      <c r="D276" s="4"/>
      <c r="E276" s="4"/>
      <c r="F276" s="4"/>
      <c r="G276" s="4"/>
      <c r="H276" s="4"/>
      <c r="I276" s="4"/>
      <c r="J276" s="4"/>
    </row>
    <row r="277" spans="2:10">
      <c r="B277" s="97">
        <f>'Equity+Bond_Historical'!Y278</f>
        <v>6.982200203390819E-3</v>
      </c>
      <c r="C277" s="4"/>
      <c r="D277" s="4"/>
      <c r="E277" s="4"/>
      <c r="F277" s="4"/>
      <c r="G277" s="4"/>
      <c r="H277" s="4"/>
      <c r="I277" s="4"/>
      <c r="J277" s="4"/>
    </row>
    <row r="278" spans="2:10">
      <c r="B278" s="97">
        <f>'Equity+Bond_Historical'!Y279</f>
        <v>-8.8478927272491034E-4</v>
      </c>
      <c r="C278" s="4"/>
      <c r="D278" s="4"/>
      <c r="E278" s="4"/>
      <c r="F278" s="4"/>
      <c r="G278" s="4"/>
      <c r="H278" s="4"/>
      <c r="I278" s="4"/>
      <c r="J278" s="4"/>
    </row>
    <row r="279" spans="2:10">
      <c r="B279" s="97">
        <f>'Equity+Bond_Historical'!Y280</f>
        <v>1.0022219675686735E-2</v>
      </c>
      <c r="C279" s="4"/>
      <c r="D279" s="4"/>
      <c r="E279" s="4"/>
      <c r="F279" s="4"/>
      <c r="G279" s="4"/>
      <c r="H279" s="4"/>
      <c r="I279" s="4"/>
      <c r="J279" s="4"/>
    </row>
    <row r="280" spans="2:10">
      <c r="B280" s="97">
        <f>'Equity+Bond_Historical'!Y281</f>
        <v>-7.2983896984888845E-3</v>
      </c>
      <c r="C280" s="4"/>
      <c r="D280" s="4"/>
      <c r="E280" s="4"/>
      <c r="F280" s="4"/>
      <c r="G280" s="4"/>
      <c r="H280" s="4"/>
      <c r="I280" s="4"/>
      <c r="J280" s="4"/>
    </row>
    <row r="281" spans="2:10">
      <c r="B281" s="97">
        <f>'Equity+Bond_Historical'!Y282</f>
        <v>-3.4455676588732308E-3</v>
      </c>
      <c r="C281" s="4"/>
      <c r="D281" s="4"/>
      <c r="E281" s="4"/>
      <c r="F281" s="4"/>
      <c r="G281" s="4"/>
      <c r="H281" s="4"/>
      <c r="I281" s="4"/>
      <c r="J281" s="4"/>
    </row>
    <row r="282" spans="2:10">
      <c r="B282" s="97">
        <f>'Equity+Bond_Historical'!Y283</f>
        <v>9.2041237533120233E-4</v>
      </c>
      <c r="C282" s="4"/>
      <c r="D282" s="4"/>
      <c r="E282" s="4"/>
      <c r="F282" s="4"/>
      <c r="G282" s="4"/>
      <c r="H282" s="4"/>
      <c r="I282" s="4"/>
      <c r="J282" s="4"/>
    </row>
    <row r="283" spans="2:10">
      <c r="B283" s="97">
        <f>'Equity+Bond_Historical'!Y284</f>
        <v>2.5438698625114897E-2</v>
      </c>
      <c r="C283" s="4"/>
      <c r="D283" s="4"/>
      <c r="E283" s="4"/>
      <c r="F283" s="4"/>
      <c r="G283" s="4"/>
      <c r="H283" s="4"/>
      <c r="I283" s="4"/>
      <c r="J283" s="4"/>
    </row>
    <row r="284" spans="2:10">
      <c r="B284" s="97">
        <f>'Equity+Bond_Historical'!Y285</f>
        <v>1.1847094352447076E-2</v>
      </c>
      <c r="C284" s="4"/>
      <c r="D284" s="4"/>
      <c r="E284" s="4"/>
      <c r="F284" s="4"/>
      <c r="G284" s="4"/>
      <c r="H284" s="4"/>
      <c r="I284" s="4"/>
      <c r="J284" s="4"/>
    </row>
    <row r="285" spans="2:10">
      <c r="B285" s="97">
        <f>'Equity+Bond_Historical'!Y286</f>
        <v>3.1310295072134534E-4</v>
      </c>
      <c r="C285" s="4"/>
      <c r="D285" s="4"/>
      <c r="E285" s="4"/>
      <c r="F285" s="4"/>
      <c r="G285" s="4"/>
      <c r="H285" s="4"/>
      <c r="I285" s="4"/>
      <c r="J285" s="4"/>
    </row>
    <row r="286" spans="2:10">
      <c r="B286" s="97">
        <f>'Equity+Bond_Historical'!Y287</f>
        <v>3.15120129353051E-3</v>
      </c>
      <c r="C286" s="4"/>
      <c r="D286" s="4"/>
      <c r="E286" s="4"/>
      <c r="F286" s="4"/>
      <c r="G286" s="4"/>
      <c r="H286" s="4"/>
      <c r="I286" s="4"/>
      <c r="J286" s="4"/>
    </row>
    <row r="287" spans="2:10">
      <c r="B287" s="97">
        <f>'Equity+Bond_Historical'!Y288</f>
        <v>-6.1719629086089663E-3</v>
      </c>
      <c r="C287" s="4"/>
      <c r="D287" s="4"/>
      <c r="E287" s="4"/>
      <c r="F287" s="4"/>
      <c r="G287" s="4"/>
      <c r="H287" s="4"/>
      <c r="I287" s="4"/>
      <c r="J287" s="4"/>
    </row>
    <row r="288" spans="2:10">
      <c r="B288" s="97">
        <f>'Equity+Bond_Historical'!Y289</f>
        <v>2.8908505003403641E-3</v>
      </c>
      <c r="C288" s="4"/>
      <c r="D288" s="4"/>
      <c r="E288" s="4"/>
      <c r="F288" s="4"/>
      <c r="G288" s="4"/>
      <c r="H288" s="4"/>
      <c r="I288" s="4"/>
      <c r="J288" s="4"/>
    </row>
    <row r="289" spans="2:10">
      <c r="B289" s="97">
        <f>'Equity+Bond_Historical'!Y290</f>
        <v>-1.3366944277056462E-2</v>
      </c>
      <c r="C289" s="4"/>
      <c r="D289" s="4"/>
      <c r="E289" s="4"/>
      <c r="F289" s="4"/>
      <c r="G289" s="4"/>
      <c r="H289" s="4"/>
      <c r="I289" s="4"/>
      <c r="J289" s="4"/>
    </row>
    <row r="290" spans="2:10">
      <c r="B290" s="97">
        <f>'Equity+Bond_Historical'!Y291</f>
        <v>-3.4264354297267367E-2</v>
      </c>
      <c r="C290" s="4"/>
      <c r="D290" s="4"/>
      <c r="E290" s="4"/>
      <c r="F290" s="4"/>
      <c r="G290" s="4"/>
      <c r="H290" s="4"/>
      <c r="I290" s="4"/>
      <c r="J290" s="4"/>
    </row>
    <row r="291" spans="2:10">
      <c r="B291" s="97">
        <f>'Equity+Bond_Historical'!Y292</f>
        <v>-1.3655880280365471E-2</v>
      </c>
      <c r="C291" s="4"/>
      <c r="D291" s="4"/>
      <c r="E291" s="4"/>
      <c r="F291" s="4"/>
      <c r="G291" s="4"/>
      <c r="H291" s="4"/>
      <c r="I291" s="4"/>
      <c r="J291" s="4"/>
    </row>
    <row r="292" spans="2:10">
      <c r="B292" s="97">
        <f>'Equity+Bond_Historical'!Y293</f>
        <v>-2.4302803619951449E-2</v>
      </c>
      <c r="C292" s="4"/>
      <c r="D292" s="4"/>
      <c r="E292" s="4"/>
      <c r="F292" s="4"/>
      <c r="G292" s="4"/>
      <c r="H292" s="4"/>
      <c r="I292" s="4"/>
      <c r="J292" s="4"/>
    </row>
    <row r="293" spans="2:10">
      <c r="B293" s="97">
        <f>'Equity+Bond_Historical'!Y294</f>
        <v>-1.081139303444349E-2</v>
      </c>
      <c r="C293" s="4"/>
      <c r="D293" s="4"/>
      <c r="E293" s="4"/>
      <c r="F293" s="4"/>
      <c r="G293" s="4"/>
      <c r="H293" s="4"/>
      <c r="I293" s="4"/>
      <c r="J293" s="4"/>
    </row>
    <row r="294" spans="2:10">
      <c r="B294" s="97">
        <f>'Equity+Bond_Historical'!Y295</f>
        <v>-3.3740393917067353E-2</v>
      </c>
      <c r="C294" s="4"/>
      <c r="D294" s="4"/>
      <c r="E294" s="4"/>
      <c r="F294" s="4"/>
      <c r="G294" s="4"/>
      <c r="H294" s="4"/>
      <c r="I294" s="4"/>
      <c r="J294" s="4"/>
    </row>
    <row r="295" spans="2:10">
      <c r="B295" s="97">
        <f>'Equity+Bond_Historical'!Y296</f>
        <v>-1.5411819872345467E-2</v>
      </c>
      <c r="C295" s="4"/>
      <c r="D295" s="4"/>
      <c r="E295" s="4"/>
      <c r="F295" s="4"/>
      <c r="G295" s="4"/>
      <c r="H295" s="4"/>
      <c r="I295" s="4"/>
      <c r="J295" s="4"/>
    </row>
    <row r="296" spans="2:10">
      <c r="B296" s="97">
        <f>'Equity+Bond_Historical'!Y297</f>
        <v>3.7814306476084102E-2</v>
      </c>
      <c r="C296" s="4"/>
      <c r="D296" s="4"/>
      <c r="E296" s="4"/>
      <c r="F296" s="4"/>
      <c r="G296" s="4"/>
      <c r="H296" s="4"/>
      <c r="I296" s="4"/>
      <c r="J296" s="4"/>
    </row>
    <row r="297" spans="2:10">
      <c r="B297" s="97">
        <f>'Equity+Bond_Historical'!Y298</f>
        <v>-9.3814363002609688E-3</v>
      </c>
      <c r="C297" s="4"/>
      <c r="D297" s="4"/>
      <c r="E297" s="4"/>
      <c r="F297" s="4"/>
      <c r="G297" s="4"/>
      <c r="H297" s="4"/>
      <c r="I297" s="4"/>
      <c r="J297" s="4"/>
    </row>
    <row r="298" spans="2:10">
      <c r="B298" s="97">
        <f>'Equity+Bond_Historical'!Y299</f>
        <v>6.5536862895251768E-3</v>
      </c>
      <c r="C298" s="4"/>
      <c r="D298" s="4"/>
      <c r="E298" s="4"/>
      <c r="F298" s="4"/>
      <c r="G298" s="4"/>
      <c r="H298" s="4"/>
      <c r="I298" s="4"/>
      <c r="J298" s="4"/>
    </row>
    <row r="299" spans="2:10">
      <c r="B299" s="97">
        <f>'Equity+Bond_Historical'!Y300</f>
        <v>-3.3580406509049643E-2</v>
      </c>
      <c r="C299" s="4"/>
      <c r="D299" s="4"/>
      <c r="E299" s="4"/>
      <c r="F299" s="4"/>
      <c r="G299" s="4"/>
      <c r="H299" s="4"/>
      <c r="I299" s="4"/>
      <c r="J299" s="4"/>
    </row>
    <row r="300" spans="2:10">
      <c r="B300" s="97">
        <f>'Equity+Bond_Historical'!Y301</f>
        <v>-5.1530754785472366E-2</v>
      </c>
      <c r="C300" s="4"/>
      <c r="D300" s="4"/>
      <c r="E300" s="4"/>
      <c r="F300" s="4"/>
      <c r="G300" s="4"/>
      <c r="H300" s="4"/>
      <c r="I300" s="4"/>
      <c r="J300" s="4"/>
    </row>
    <row r="301" spans="2:10">
      <c r="B301" s="97">
        <f>'Equity+Bond_Historical'!Y302</f>
        <v>-0.10025498740891121</v>
      </c>
      <c r="C301" s="4"/>
      <c r="D301" s="4"/>
      <c r="E301" s="4"/>
      <c r="F301" s="4"/>
      <c r="G301" s="4"/>
      <c r="H301" s="4"/>
      <c r="I301" s="4"/>
      <c r="J301" s="4"/>
    </row>
    <row r="302" spans="2:10">
      <c r="B302" s="97">
        <f>'Equity+Bond_Historical'!Y303</f>
        <v>5.8237546537910509E-2</v>
      </c>
      <c r="C302" s="4"/>
      <c r="D302" s="4"/>
      <c r="E302" s="4"/>
      <c r="F302" s="4"/>
      <c r="G302" s="4"/>
      <c r="H302" s="4"/>
      <c r="I302" s="4"/>
      <c r="J302" s="4"/>
    </row>
    <row r="303" spans="2:10">
      <c r="B303" s="97">
        <f>'Equity+Bond_Historical'!Y304</f>
        <v>-2.2617172477461069E-2</v>
      </c>
      <c r="C303" s="4"/>
      <c r="D303" s="4"/>
      <c r="E303" s="4"/>
      <c r="F303" s="4"/>
      <c r="G303" s="4"/>
      <c r="H303" s="4"/>
      <c r="I303" s="4"/>
      <c r="J303" s="4"/>
    </row>
    <row r="304" spans="2:10">
      <c r="B304" s="97">
        <f>'Equity+Bond_Historical'!Y305</f>
        <v>-6.5742796096418754E-2</v>
      </c>
      <c r="C304" s="4"/>
      <c r="D304" s="4"/>
      <c r="E304" s="4"/>
      <c r="F304" s="4"/>
      <c r="G304" s="4"/>
      <c r="H304" s="4"/>
      <c r="I304" s="4"/>
      <c r="J304" s="4"/>
    </row>
    <row r="305" spans="2:10">
      <c r="B305" s="97">
        <f>'Equity+Bond_Historical'!Y306</f>
        <v>0.10944025530310603</v>
      </c>
      <c r="C305" s="4"/>
      <c r="D305" s="4"/>
      <c r="E305" s="4"/>
      <c r="F305" s="4"/>
      <c r="G305" s="4"/>
      <c r="H305" s="4"/>
      <c r="I305" s="4"/>
      <c r="J305" s="4"/>
    </row>
    <row r="306" spans="2:10">
      <c r="B306" s="97">
        <f>'Equity+Bond_Historical'!Y307</f>
        <v>-7.9997796267325574E-2</v>
      </c>
      <c r="C306" s="4"/>
      <c r="D306" s="4"/>
      <c r="E306" s="4"/>
      <c r="F306" s="4"/>
      <c r="G306" s="4"/>
      <c r="H306" s="4"/>
      <c r="I306" s="4"/>
      <c r="J306" s="4"/>
    </row>
    <row r="307" spans="2:10">
      <c r="B307" s="97">
        <f>'Equity+Bond_Historical'!Y308</f>
        <v>3.0907976763703101E-2</v>
      </c>
      <c r="C307" s="4"/>
      <c r="D307" s="4"/>
      <c r="E307" s="4"/>
      <c r="F307" s="4"/>
      <c r="G307" s="4"/>
      <c r="H307" s="4"/>
      <c r="I307" s="4"/>
      <c r="J307" s="4"/>
    </row>
    <row r="308" spans="2:10">
      <c r="B308" s="97">
        <f>'Equity+Bond_Historical'!Y309</f>
        <v>-8.364293246574471E-2</v>
      </c>
      <c r="C308" s="4"/>
      <c r="D308" s="4"/>
      <c r="E308" s="4"/>
      <c r="F308" s="4"/>
      <c r="G308" s="4"/>
      <c r="H308" s="4"/>
      <c r="I308" s="4"/>
      <c r="J308" s="4"/>
    </row>
    <row r="309" spans="2:10">
      <c r="B309" s="97">
        <f>'Equity+Bond_Historical'!Y310</f>
        <v>-4.0362323554645009E-2</v>
      </c>
      <c r="C309" s="4"/>
      <c r="D309" s="4"/>
      <c r="E309" s="4"/>
      <c r="F309" s="4"/>
      <c r="G309" s="4"/>
      <c r="H309" s="4"/>
      <c r="I309" s="4"/>
      <c r="J309" s="4"/>
    </row>
    <row r="310" spans="2:10">
      <c r="B310" s="97">
        <f>'Equity+Bond_Historical'!Y311</f>
        <v>1.102742826410656E-2</v>
      </c>
      <c r="C310" s="4"/>
      <c r="D310" s="4"/>
      <c r="E310" s="4"/>
      <c r="F310" s="4"/>
      <c r="G310" s="4"/>
      <c r="H310" s="4"/>
      <c r="I310" s="4"/>
      <c r="J310" s="4"/>
    </row>
    <row r="311" spans="2:10">
      <c r="B311" s="97">
        <f>'Equity+Bond_Historical'!Y312</f>
        <v>-6.8704508196981207E-2</v>
      </c>
      <c r="C311" s="4"/>
      <c r="D311" s="4"/>
      <c r="E311" s="4"/>
      <c r="F311" s="4"/>
      <c r="G311" s="4"/>
      <c r="H311" s="4"/>
      <c r="I311" s="4"/>
      <c r="J311" s="4"/>
    </row>
    <row r="312" spans="2:10">
      <c r="B312" s="97">
        <f>'Equity+Bond_Historical'!Y313</f>
        <v>6.6124822192863433E-2</v>
      </c>
      <c r="C312" s="4"/>
      <c r="D312" s="4"/>
      <c r="E312" s="4"/>
      <c r="F312" s="4"/>
      <c r="G312" s="4"/>
      <c r="H312" s="4"/>
      <c r="I312" s="4"/>
      <c r="J312" s="4"/>
    </row>
    <row r="313" spans="2:10">
      <c r="B313" s="97">
        <f>'Equity+Bond_Historical'!Y314</f>
        <v>5.5744150702475612E-2</v>
      </c>
      <c r="C313" s="4"/>
      <c r="D313" s="4"/>
      <c r="E313" s="4"/>
      <c r="F313" s="4"/>
      <c r="G313" s="4"/>
      <c r="H313" s="4"/>
      <c r="I313" s="4"/>
      <c r="J313" s="4"/>
    </row>
    <row r="314" spans="2:10">
      <c r="B314" s="97">
        <f>'Equity+Bond_Historical'!Y315</f>
        <v>6.407533789767475E-2</v>
      </c>
      <c r="C314" s="4"/>
      <c r="D314" s="4"/>
      <c r="E314" s="4"/>
      <c r="F314" s="4"/>
      <c r="G314" s="4"/>
      <c r="H314" s="4"/>
      <c r="I314" s="4"/>
      <c r="J314" s="4"/>
    </row>
    <row r="315" spans="2:10">
      <c r="B315" s="97">
        <f>'Equity+Bond_Historical'!Y316</f>
        <v>-4.8329223247325373E-2</v>
      </c>
      <c r="C315" s="4"/>
      <c r="D315" s="4"/>
      <c r="E315" s="4"/>
      <c r="F315" s="4"/>
      <c r="G315" s="4"/>
      <c r="H315" s="4"/>
      <c r="I315" s="4"/>
      <c r="J315" s="4"/>
    </row>
    <row r="316" spans="2:10">
      <c r="B316" s="97">
        <f>'Equity+Bond_Historical'!Y317</f>
        <v>3.4242495930054064E-3</v>
      </c>
      <c r="C316" s="4"/>
      <c r="D316" s="4"/>
      <c r="E316" s="4"/>
      <c r="F316" s="4"/>
      <c r="G316" s="4"/>
      <c r="H316" s="4"/>
      <c r="I316" s="4"/>
      <c r="J316" s="4"/>
    </row>
    <row r="317" spans="2:10">
      <c r="B317" s="97">
        <f>'Equity+Bond_Historical'!Y318</f>
        <v>-1.8774638016781975E-2</v>
      </c>
      <c r="C317" s="4"/>
      <c r="D317" s="4"/>
      <c r="E317" s="4"/>
      <c r="F317" s="4"/>
      <c r="G317" s="4"/>
      <c r="H317" s="4"/>
      <c r="I317" s="4"/>
      <c r="J317" s="4"/>
    </row>
    <row r="318" spans="2:10">
      <c r="B318" s="97">
        <f>'Equity+Bond_Historical'!Y319</f>
        <v>-4.3816880316092245E-2</v>
      </c>
      <c r="C318" s="4"/>
      <c r="D318" s="4"/>
      <c r="E318" s="4"/>
      <c r="F318" s="4"/>
      <c r="G318" s="4"/>
      <c r="H318" s="4"/>
      <c r="I318" s="4"/>
      <c r="J318" s="4"/>
    </row>
    <row r="319" spans="2:10">
      <c r="B319" s="97">
        <f>'Equity+Bond_Historical'!Y320</f>
        <v>3.0337330632720653E-2</v>
      </c>
      <c r="C319" s="4"/>
      <c r="D319" s="4"/>
      <c r="E319" s="4"/>
      <c r="F319" s="4"/>
      <c r="G319" s="4"/>
      <c r="H319" s="4"/>
      <c r="I319" s="4"/>
      <c r="J319" s="4"/>
    </row>
    <row r="320" spans="2:10">
      <c r="B320" s="97">
        <f>'Equity+Bond_Historical'!Y321</f>
        <v>4.5088119037149497E-4</v>
      </c>
      <c r="C320" s="4"/>
      <c r="D320" s="4"/>
      <c r="E320" s="4"/>
      <c r="F320" s="4"/>
      <c r="G320" s="4"/>
      <c r="H320" s="4"/>
      <c r="I320" s="4"/>
      <c r="J320" s="4"/>
    </row>
    <row r="321" spans="2:10">
      <c r="B321" s="97">
        <f>'Equity+Bond_Historical'!Y322</f>
        <v>6.1837252175053321E-2</v>
      </c>
      <c r="C321" s="4"/>
      <c r="D321" s="4"/>
      <c r="E321" s="4"/>
      <c r="F321" s="4"/>
      <c r="G321" s="4"/>
      <c r="H321" s="4"/>
      <c r="I321" s="4"/>
      <c r="J321" s="4"/>
    </row>
    <row r="322" spans="2:10">
      <c r="B322" s="97">
        <f>'Equity+Bond_Historical'!Y323</f>
        <v>1.9816632481344323E-2</v>
      </c>
      <c r="C322" s="4"/>
      <c r="D322" s="4"/>
      <c r="E322" s="4"/>
      <c r="F322" s="4"/>
      <c r="G322" s="4"/>
      <c r="H322" s="4"/>
      <c r="I322" s="4"/>
      <c r="J322" s="4"/>
    </row>
    <row r="323" spans="2:10">
      <c r="B323" s="97">
        <f>'Equity+Bond_Historical'!Y324</f>
        <v>7.1985211056276907E-2</v>
      </c>
      <c r="C323" s="4"/>
      <c r="D323" s="4"/>
      <c r="E323" s="4"/>
      <c r="F323" s="4"/>
      <c r="G323" s="4"/>
      <c r="H323" s="4"/>
      <c r="I323" s="4"/>
      <c r="J323" s="4"/>
    </row>
    <row r="324" spans="2:10">
      <c r="B324" s="97">
        <f>'Equity+Bond_Historical'!Y325</f>
        <v>6.0981114661833292E-2</v>
      </c>
      <c r="C324" s="4"/>
      <c r="D324" s="4"/>
      <c r="E324" s="4"/>
      <c r="F324" s="4"/>
      <c r="G324" s="4"/>
      <c r="H324" s="4"/>
      <c r="I324" s="4"/>
      <c r="J324" s="4"/>
    </row>
    <row r="325" spans="2:10">
      <c r="B325" s="97">
        <f>'Equity+Bond_Historical'!Y326</f>
        <v>-3.5793416261219735E-2</v>
      </c>
      <c r="C325" s="4"/>
      <c r="D325" s="4"/>
      <c r="E325" s="4"/>
      <c r="F325" s="4"/>
      <c r="G325" s="4"/>
      <c r="H325" s="4"/>
      <c r="I325" s="4"/>
      <c r="J325" s="4"/>
    </row>
    <row r="326" spans="2:10">
      <c r="B326" s="97">
        <f>'Equity+Bond_Historical'!Y327</f>
        <v>-2.9153560949628549E-3</v>
      </c>
      <c r="C326" s="4"/>
      <c r="D326" s="4"/>
      <c r="E326" s="4"/>
      <c r="F326" s="4"/>
      <c r="G326" s="4"/>
      <c r="H326" s="4"/>
      <c r="I326" s="4"/>
      <c r="J326" s="4"/>
    </row>
    <row r="327" spans="2:10">
      <c r="B327" s="97">
        <f>'Equity+Bond_Historical'!Y328</f>
        <v>-4.8060824616949778E-2</v>
      </c>
      <c r="C327" s="4"/>
      <c r="D327" s="4"/>
      <c r="E327" s="4"/>
      <c r="F327" s="4"/>
      <c r="G327" s="4"/>
      <c r="H327" s="4"/>
      <c r="I327" s="4"/>
      <c r="J327" s="4"/>
    </row>
    <row r="328" spans="2:10">
      <c r="B328" s="97">
        <f>'Equity+Bond_Historical'!Y329</f>
        <v>1.6726569480722462E-2</v>
      </c>
      <c r="C328" s="4"/>
      <c r="D328" s="4"/>
      <c r="E328" s="4"/>
      <c r="F328" s="4"/>
      <c r="G328" s="4"/>
      <c r="H328" s="4"/>
      <c r="I328" s="4"/>
      <c r="J328" s="4"/>
    </row>
    <row r="329" spans="2:10">
      <c r="B329" s="97">
        <f>'Equity+Bond_Historical'!Y330</f>
        <v>3.6761600882022995E-2</v>
      </c>
      <c r="C329" s="4"/>
      <c r="D329" s="4"/>
      <c r="E329" s="4"/>
      <c r="F329" s="4"/>
      <c r="G329" s="4"/>
      <c r="H329" s="4"/>
      <c r="I329" s="4"/>
      <c r="J329" s="4"/>
    </row>
    <row r="330" spans="2:10">
      <c r="B330" s="97">
        <f>'Equity+Bond_Historical'!Y331</f>
        <v>-1.5396307688958933E-2</v>
      </c>
      <c r="C330" s="4"/>
      <c r="D330" s="4"/>
      <c r="E330" s="4"/>
      <c r="F330" s="4"/>
      <c r="G330" s="4"/>
      <c r="H330" s="4"/>
      <c r="I330" s="4"/>
      <c r="J330" s="4"/>
    </row>
    <row r="331" spans="2:10">
      <c r="B331" s="97">
        <f>'Equity+Bond_Historical'!Y332</f>
        <v>-1.2708094824043262E-2</v>
      </c>
      <c r="C331" s="4"/>
      <c r="D331" s="4"/>
      <c r="E331" s="4"/>
      <c r="F331" s="4"/>
      <c r="G331" s="4"/>
      <c r="H331" s="4"/>
      <c r="I331" s="4"/>
      <c r="J331" s="4"/>
    </row>
    <row r="332" spans="2:10">
      <c r="B332" s="97">
        <f>'Equity+Bond_Historical'!Y333</f>
        <v>2.9718035804759318E-2</v>
      </c>
      <c r="C332" s="4"/>
      <c r="D332" s="4"/>
      <c r="E332" s="4"/>
      <c r="F332" s="4"/>
      <c r="G332" s="4"/>
      <c r="H332" s="4"/>
      <c r="I332" s="4"/>
      <c r="J332" s="4"/>
    </row>
    <row r="333" spans="2:10">
      <c r="B333" s="97">
        <f>'Equity+Bond_Historical'!Y334</f>
        <v>2.0799627281083869E-2</v>
      </c>
      <c r="C333" s="4"/>
      <c r="D333" s="4"/>
      <c r="E333" s="4"/>
      <c r="F333" s="4"/>
      <c r="G333" s="4"/>
      <c r="H333" s="4"/>
      <c r="I333" s="4"/>
      <c r="J333" s="4"/>
    </row>
    <row r="334" spans="2:10">
      <c r="B334" s="97">
        <f>'Equity+Bond_Historical'!Y335</f>
        <v>-2.0569267042700712E-3</v>
      </c>
      <c r="C334" s="4"/>
      <c r="D334" s="4"/>
      <c r="E334" s="4"/>
      <c r="F334" s="4"/>
      <c r="G334" s="4"/>
      <c r="H334" s="4"/>
      <c r="I334" s="4"/>
      <c r="J334" s="4"/>
    </row>
    <row r="335" spans="2:10">
      <c r="B335" s="97">
        <f>'Equity+Bond_Historical'!Y336</f>
        <v>3.6553534006561694E-2</v>
      </c>
      <c r="C335" s="4"/>
      <c r="D335" s="4"/>
      <c r="E335" s="4"/>
      <c r="F335" s="4"/>
      <c r="G335" s="4"/>
      <c r="H335" s="4"/>
      <c r="I335" s="4"/>
      <c r="J335" s="4"/>
    </row>
    <row r="336" spans="2:10">
      <c r="B336" s="97">
        <f>'Equity+Bond_Historical'!Y337</f>
        <v>1.3911777409124301E-2</v>
      </c>
      <c r="C336" s="4"/>
      <c r="D336" s="4"/>
      <c r="E336" s="4"/>
      <c r="F336" s="4"/>
      <c r="G336" s="4"/>
      <c r="H336" s="4"/>
      <c r="I336" s="4"/>
      <c r="J336" s="4"/>
    </row>
    <row r="337" spans="2:10">
      <c r="B337" s="97">
        <f>'Equity+Bond_Historical'!Y338</f>
        <v>2.2911482668407714E-4</v>
      </c>
      <c r="C337" s="4"/>
      <c r="D337" s="4"/>
      <c r="E337" s="4"/>
      <c r="F337" s="4"/>
      <c r="G337" s="4"/>
      <c r="H337" s="4"/>
      <c r="I337" s="4"/>
      <c r="J337" s="4"/>
    </row>
    <row r="338" spans="2:10">
      <c r="B338" s="97">
        <f>'Equity+Bond_Historical'!Y339</f>
        <v>-1.1242066072125505E-2</v>
      </c>
      <c r="C338" s="4"/>
      <c r="D338" s="4"/>
      <c r="E338" s="4"/>
      <c r="F338" s="4"/>
      <c r="G338" s="4"/>
      <c r="H338" s="4"/>
      <c r="I338" s="4"/>
      <c r="J338" s="4"/>
    </row>
    <row r="339" spans="2:10">
      <c r="B339" s="97">
        <f>'Equity+Bond_Historical'!Y340</f>
        <v>-2.486108124399488E-2</v>
      </c>
      <c r="C339" s="4"/>
      <c r="D339" s="4"/>
      <c r="E339" s="4"/>
      <c r="F339" s="4"/>
      <c r="G339" s="4"/>
      <c r="H339" s="4"/>
      <c r="I339" s="4"/>
      <c r="J339" s="4"/>
    </row>
    <row r="340" spans="2:10">
      <c r="B340" s="97">
        <f>'Equity+Bond_Historical'!Y341</f>
        <v>3.0242773683330716E-2</v>
      </c>
      <c r="C340" s="4"/>
      <c r="D340" s="4"/>
      <c r="E340" s="4"/>
      <c r="F340" s="4"/>
      <c r="G340" s="4"/>
      <c r="H340" s="4"/>
      <c r="I340" s="4"/>
      <c r="J340" s="4"/>
    </row>
    <row r="341" spans="2:10">
      <c r="B341" s="97">
        <f>'Equity+Bond_Historical'!Y342</f>
        <v>1.8091425355617604E-3</v>
      </c>
      <c r="C341" s="4"/>
      <c r="D341" s="4"/>
      <c r="E341" s="4"/>
      <c r="F341" s="4"/>
      <c r="G341" s="4"/>
      <c r="H341" s="4"/>
      <c r="I341" s="4"/>
      <c r="J341" s="4"/>
    </row>
    <row r="342" spans="2:10">
      <c r="B342" s="97">
        <f>'Equity+Bond_Historical'!Y343</f>
        <v>-5.8856698615527749E-3</v>
      </c>
      <c r="C342" s="4"/>
      <c r="D342" s="4"/>
      <c r="E342" s="4"/>
      <c r="F342" s="4"/>
      <c r="G342" s="4"/>
      <c r="H342" s="4"/>
      <c r="I342" s="4"/>
      <c r="J342" s="4"/>
    </row>
    <row r="343" spans="2:10">
      <c r="B343" s="97">
        <f>'Equity+Bond_Historical'!Y344</f>
        <v>-1.0591349865120675E-2</v>
      </c>
      <c r="C343" s="4"/>
      <c r="D343" s="4"/>
      <c r="E343" s="4"/>
      <c r="F343" s="4"/>
      <c r="G343" s="4"/>
      <c r="H343" s="4"/>
      <c r="I343" s="4"/>
      <c r="J343" s="4"/>
    </row>
    <row r="344" spans="2:10">
      <c r="B344" s="97">
        <f>'Equity+Bond_Historical'!Y345</f>
        <v>2.7964143295480019E-2</v>
      </c>
      <c r="C344" s="4"/>
      <c r="D344" s="4"/>
      <c r="E344" s="4"/>
      <c r="F344" s="4"/>
      <c r="G344" s="4"/>
      <c r="H344" s="4"/>
      <c r="I344" s="4"/>
      <c r="J344" s="4"/>
    </row>
    <row r="345" spans="2:10">
      <c r="B345" s="97">
        <f>'Equity+Bond_Historical'!Y346</f>
        <v>-1.0614603854536497E-2</v>
      </c>
      <c r="C345" s="4"/>
      <c r="D345" s="4"/>
      <c r="E345" s="4"/>
      <c r="F345" s="4"/>
      <c r="G345" s="4"/>
      <c r="H345" s="4"/>
      <c r="I345" s="4"/>
      <c r="J345" s="4"/>
    </row>
    <row r="346" spans="2:10">
      <c r="B346" s="97">
        <f>'Equity+Bond_Historical'!Y347</f>
        <v>-1.0235927051731639E-2</v>
      </c>
      <c r="C346" s="4"/>
      <c r="D346" s="4"/>
      <c r="E346" s="4"/>
      <c r="F346" s="4"/>
      <c r="G346" s="4"/>
      <c r="H346" s="4"/>
      <c r="I346" s="4"/>
      <c r="J346" s="4"/>
    </row>
    <row r="347" spans="2:10">
      <c r="B347" s="97">
        <f>'Equity+Bond_Historical'!Y348</f>
        <v>-2.2231363067676008E-2</v>
      </c>
      <c r="C347" s="4"/>
      <c r="D347" s="4"/>
      <c r="E347" s="4"/>
      <c r="F347" s="4"/>
      <c r="G347" s="4"/>
      <c r="H347" s="4"/>
      <c r="I347" s="4"/>
      <c r="J347" s="4"/>
    </row>
    <row r="348" spans="2:10">
      <c r="B348" s="97">
        <f>'Equity+Bond_Historical'!Y349</f>
        <v>2.2078790666679893E-2</v>
      </c>
      <c r="C348" s="4"/>
      <c r="D348" s="4"/>
      <c r="E348" s="4"/>
      <c r="F348" s="4"/>
      <c r="G348" s="4"/>
      <c r="H348" s="4"/>
      <c r="I348" s="4"/>
      <c r="J348" s="4"/>
    </row>
    <row r="349" spans="2:10">
      <c r="B349" s="97">
        <f>'Equity+Bond_Historical'!Y350</f>
        <v>-9.6288801980302799E-4</v>
      </c>
      <c r="C349" s="4"/>
      <c r="D349" s="4"/>
      <c r="E349" s="4"/>
      <c r="F349" s="4"/>
      <c r="G349" s="4"/>
      <c r="H349" s="4"/>
      <c r="I349" s="4"/>
      <c r="J349" s="4"/>
    </row>
    <row r="350" spans="2:10">
      <c r="B350" s="97">
        <f>'Equity+Bond_Historical'!Y351</f>
        <v>1.7125089874985729E-2</v>
      </c>
      <c r="C350" s="4"/>
      <c r="D350" s="4"/>
      <c r="E350" s="4"/>
      <c r="F350" s="4"/>
      <c r="G350" s="4"/>
      <c r="H350" s="4"/>
      <c r="I350" s="4"/>
      <c r="J350" s="4"/>
    </row>
    <row r="351" spans="2:10">
      <c r="B351" s="97">
        <f>'Equity+Bond_Historical'!Y352</f>
        <v>-9.7294216350434174E-3</v>
      </c>
      <c r="C351" s="4"/>
      <c r="D351" s="4"/>
      <c r="E351" s="4"/>
      <c r="F351" s="4"/>
      <c r="G351" s="4"/>
      <c r="H351" s="4"/>
      <c r="I351" s="4"/>
      <c r="J351" s="4"/>
    </row>
    <row r="352" spans="2:10">
      <c r="B352" s="97">
        <f>'Equity+Bond_Historical'!Y353</f>
        <v>1.0712013254428137E-3</v>
      </c>
      <c r="C352" s="4"/>
      <c r="D352" s="4"/>
      <c r="E352" s="4"/>
      <c r="F352" s="4"/>
      <c r="G352" s="4"/>
      <c r="H352" s="4"/>
      <c r="I352" s="4"/>
      <c r="J352" s="4"/>
    </row>
    <row r="353" spans="2:10">
      <c r="B353" s="97">
        <f>'Equity+Bond_Historical'!Y354</f>
        <v>-8.8580994672444874E-3</v>
      </c>
      <c r="C353" s="4"/>
      <c r="D353" s="4"/>
      <c r="E353" s="4"/>
      <c r="F353" s="4"/>
      <c r="G353" s="4"/>
      <c r="H353" s="4"/>
      <c r="I353" s="4"/>
      <c r="J353" s="4"/>
    </row>
    <row r="354" spans="2:10">
      <c r="B354" s="97">
        <f>'Equity+Bond_Historical'!Y355</f>
        <v>3.5663358729401136E-2</v>
      </c>
      <c r="C354" s="4"/>
      <c r="D354" s="4"/>
      <c r="E354" s="4"/>
      <c r="F354" s="4"/>
      <c r="G354" s="4"/>
      <c r="H354" s="4"/>
      <c r="I354" s="4"/>
      <c r="J354" s="4"/>
    </row>
    <row r="355" spans="2:10">
      <c r="B355" s="97">
        <f>'Equity+Bond_Historical'!Y356</f>
        <v>1.3997060058215072E-2</v>
      </c>
      <c r="C355" s="4"/>
      <c r="D355" s="4"/>
      <c r="E355" s="4"/>
      <c r="F355" s="4"/>
      <c r="G355" s="4"/>
      <c r="H355" s="4"/>
      <c r="I355" s="4"/>
      <c r="J355" s="4"/>
    </row>
    <row r="356" spans="2:10">
      <c r="B356" s="97">
        <f>'Equity+Bond_Historical'!Y357</f>
        <v>2.870591168381106E-3</v>
      </c>
      <c r="C356" s="4"/>
      <c r="D356" s="4"/>
      <c r="E356" s="4"/>
      <c r="F356" s="4"/>
      <c r="G356" s="4"/>
      <c r="H356" s="4"/>
      <c r="I356" s="4"/>
      <c r="J356" s="4"/>
    </row>
    <row r="357" spans="2:10">
      <c r="B357" s="97">
        <f>'Equity+Bond_Historical'!Y358</f>
        <v>4.8410580172821658E-3</v>
      </c>
      <c r="C357" s="4"/>
      <c r="D357" s="4"/>
      <c r="E357" s="4"/>
      <c r="F357" s="4"/>
      <c r="G357" s="4"/>
      <c r="H357" s="4"/>
      <c r="I357" s="4"/>
      <c r="J357" s="4"/>
    </row>
    <row r="358" spans="2:10">
      <c r="B358" s="97">
        <f>'Equity+Bond_Historical'!Y359</f>
        <v>-1.5971913408769271E-3</v>
      </c>
      <c r="C358" s="4"/>
      <c r="D358" s="4"/>
      <c r="E358" s="4"/>
      <c r="F358" s="4"/>
      <c r="G358" s="4"/>
      <c r="H358" s="4"/>
      <c r="I358" s="4"/>
      <c r="J358" s="4"/>
    </row>
    <row r="359" spans="2:10">
      <c r="B359" s="97">
        <f>'Equity+Bond_Historical'!Y360</f>
        <v>2.7283525417375849E-2</v>
      </c>
      <c r="C359" s="4"/>
      <c r="D359" s="4"/>
      <c r="E359" s="4"/>
      <c r="F359" s="4"/>
      <c r="G359" s="4"/>
      <c r="H359" s="4"/>
      <c r="I359" s="4"/>
      <c r="J359" s="4"/>
    </row>
    <row r="360" spans="2:10">
      <c r="B360" s="97">
        <f>'Equity+Bond_Historical'!Y361</f>
        <v>6.4251481694088067E-3</v>
      </c>
      <c r="C360" s="4"/>
      <c r="D360" s="4"/>
      <c r="E360" s="4"/>
      <c r="F360" s="4"/>
      <c r="G360" s="4"/>
      <c r="H360" s="4"/>
      <c r="I360" s="4"/>
      <c r="J360" s="4"/>
    </row>
    <row r="361" spans="2:10">
      <c r="B361" s="97">
        <f>'Equity+Bond_Historical'!Y362</f>
        <v>2.063388362106619E-2</v>
      </c>
      <c r="C361" s="4"/>
      <c r="D361" s="4"/>
      <c r="E361" s="4"/>
      <c r="F361" s="4"/>
      <c r="G361" s="4"/>
      <c r="H361" s="4"/>
      <c r="I361" s="4"/>
      <c r="J361" s="4"/>
    </row>
    <row r="362" spans="2:10">
      <c r="B362" s="97">
        <f>'Equity+Bond_Historical'!Y363</f>
        <v>-1.7084756878288549E-2</v>
      </c>
      <c r="C362" s="4"/>
      <c r="D362" s="4"/>
      <c r="E362" s="4"/>
      <c r="F362" s="4"/>
      <c r="G362" s="4"/>
      <c r="H362" s="4"/>
      <c r="I362" s="4"/>
      <c r="J362" s="4"/>
    </row>
    <row r="363" spans="2:10">
      <c r="B363" s="97">
        <f>'Equity+Bond_Historical'!Y364</f>
        <v>3.0402189567173561E-2</v>
      </c>
      <c r="C363" s="4"/>
      <c r="D363" s="4"/>
      <c r="E363" s="4"/>
      <c r="F363" s="4"/>
      <c r="G363" s="4"/>
      <c r="H363" s="4"/>
      <c r="I363" s="4"/>
      <c r="J363" s="4"/>
    </row>
    <row r="364" spans="2:10">
      <c r="B364" s="97">
        <f>'Equity+Bond_Historical'!Y365</f>
        <v>1.3067954354956432E-2</v>
      </c>
      <c r="C364" s="4"/>
      <c r="D364" s="4"/>
      <c r="E364" s="4"/>
      <c r="F364" s="4"/>
      <c r="G364" s="4"/>
      <c r="H364" s="4"/>
      <c r="I364" s="4"/>
      <c r="J364" s="4"/>
    </row>
    <row r="365" spans="2:10">
      <c r="B365" s="97">
        <f>'Equity+Bond_Historical'!Y366</f>
        <v>-4.1519860750699441E-3</v>
      </c>
      <c r="C365" s="4"/>
      <c r="D365" s="4"/>
      <c r="E365" s="4"/>
      <c r="F365" s="4"/>
      <c r="G365" s="4"/>
      <c r="H365" s="4"/>
      <c r="I365" s="4"/>
      <c r="J365" s="4"/>
    </row>
    <row r="366" spans="2:10">
      <c r="B366" s="97">
        <f>'Equity+Bond_Historical'!Y367</f>
        <v>-3.2109300473186574E-2</v>
      </c>
      <c r="C366" s="4"/>
      <c r="D366" s="4"/>
      <c r="E366" s="4"/>
      <c r="F366" s="4"/>
      <c r="G366" s="4"/>
      <c r="H366" s="4"/>
      <c r="I366" s="4"/>
      <c r="J366" s="4"/>
    </row>
    <row r="367" spans="2:10">
      <c r="B367" s="97">
        <f>'Equity+Bond_Historical'!Y368</f>
        <v>-6.2775466210226019E-2</v>
      </c>
      <c r="C367" s="4"/>
      <c r="D367" s="4"/>
      <c r="E367" s="4"/>
      <c r="F367" s="4"/>
      <c r="G367" s="4"/>
      <c r="H367" s="4"/>
      <c r="I367" s="4"/>
      <c r="J367" s="4"/>
    </row>
    <row r="368" spans="2:10">
      <c r="B368" s="97">
        <f>'Equity+Bond_Historical'!Y369</f>
        <v>2.1162285306006123E-2</v>
      </c>
      <c r="C368" s="4"/>
      <c r="D368" s="4"/>
      <c r="E368" s="4"/>
      <c r="F368" s="4"/>
      <c r="G368" s="4"/>
      <c r="H368" s="4"/>
      <c r="I368" s="4"/>
      <c r="J368" s="4"/>
    </row>
    <row r="369" spans="2:10">
      <c r="B369" s="97">
        <f>'Equity+Bond_Historical'!Y370</f>
        <v>1.8774849964991208E-2</v>
      </c>
      <c r="C369" s="4"/>
      <c r="D369" s="4"/>
      <c r="E369" s="4"/>
      <c r="F369" s="4"/>
      <c r="G369" s="4"/>
      <c r="H369" s="4"/>
      <c r="I369" s="4"/>
      <c r="J369" s="4"/>
    </row>
    <row r="370" spans="2:10">
      <c r="B370" s="97">
        <f>'Equity+Bond_Historical'!Y371</f>
        <v>4.7289775839317681E-3</v>
      </c>
      <c r="C370" s="4"/>
      <c r="D370" s="4"/>
      <c r="E370" s="4"/>
      <c r="F370" s="4"/>
      <c r="G370" s="4"/>
      <c r="H370" s="4"/>
      <c r="I370" s="4"/>
      <c r="J370" s="4"/>
    </row>
    <row r="371" spans="2:10">
      <c r="B371" s="97">
        <f>'Equity+Bond_Historical'!Y372</f>
        <v>-1.3242104919869402E-2</v>
      </c>
      <c r="C371" s="4"/>
      <c r="D371" s="4"/>
      <c r="E371" s="4"/>
      <c r="F371" s="4"/>
      <c r="G371" s="4"/>
      <c r="H371" s="4"/>
      <c r="I371" s="4"/>
      <c r="J371" s="4"/>
    </row>
    <row r="372" spans="2:10">
      <c r="B372" s="97">
        <f>'Equity+Bond_Historical'!Y373</f>
        <v>-7.9699906076356446E-3</v>
      </c>
      <c r="C372" s="4"/>
      <c r="D372" s="4"/>
      <c r="E372" s="4"/>
      <c r="F372" s="4"/>
      <c r="G372" s="4"/>
      <c r="H372" s="4"/>
      <c r="I372" s="4"/>
      <c r="J372" s="4"/>
    </row>
    <row r="373" spans="2:10">
      <c r="B373" s="97">
        <f>'Equity+Bond_Historical'!Y374</f>
        <v>9.4413136816860182E-3</v>
      </c>
      <c r="C373" s="4"/>
      <c r="D373" s="4"/>
      <c r="E373" s="4"/>
      <c r="F373" s="4"/>
      <c r="G373" s="4"/>
      <c r="H373" s="4"/>
      <c r="I373" s="4"/>
      <c r="J373" s="4"/>
    </row>
    <row r="374" spans="2:10">
      <c r="B374" s="97">
        <f>'Equity+Bond_Historical'!Y375</f>
        <v>2.9554604967995178E-3</v>
      </c>
      <c r="C374" s="4"/>
      <c r="D374" s="4"/>
      <c r="E374" s="4"/>
      <c r="F374" s="4"/>
      <c r="G374" s="4"/>
      <c r="H374" s="4"/>
      <c r="I374" s="4"/>
      <c r="J374" s="4"/>
    </row>
    <row r="375" spans="2:10">
      <c r="B375" s="97">
        <f>'Equity+Bond_Historical'!Y376</f>
        <v>6.0225067536419929E-3</v>
      </c>
      <c r="C375" s="4"/>
      <c r="D375" s="4"/>
      <c r="E375" s="4"/>
      <c r="F375" s="4"/>
      <c r="G375" s="4"/>
      <c r="H375" s="4"/>
      <c r="I375" s="4"/>
      <c r="J375" s="4"/>
    </row>
    <row r="376" spans="2:10">
      <c r="B376" s="97">
        <f>'Equity+Bond_Historical'!Y377</f>
        <v>-3.6902947155831804E-2</v>
      </c>
      <c r="C376" s="4"/>
      <c r="D376" s="4"/>
      <c r="E376" s="4"/>
      <c r="F376" s="4"/>
      <c r="G376" s="4"/>
      <c r="H376" s="4"/>
      <c r="I376" s="4"/>
      <c r="J376" s="4"/>
    </row>
    <row r="377" spans="2:10">
      <c r="B377" s="97">
        <f>'Equity+Bond_Historical'!Y378</f>
        <v>1.3244601856225545E-2</v>
      </c>
      <c r="C377" s="4"/>
      <c r="D377" s="4"/>
      <c r="E377" s="4"/>
      <c r="F377" s="4"/>
      <c r="G377" s="4"/>
      <c r="H377" s="4"/>
      <c r="I377" s="4"/>
      <c r="J377" s="4"/>
    </row>
    <row r="378" spans="2:10">
      <c r="B378" s="97">
        <f>'Equity+Bond_Historical'!Y379</f>
        <v>-3.3292498917964701E-2</v>
      </c>
      <c r="C378" s="4"/>
      <c r="D378" s="4"/>
      <c r="E378" s="4"/>
      <c r="F378" s="4"/>
      <c r="G378" s="4"/>
      <c r="H378" s="4"/>
      <c r="I378" s="4"/>
      <c r="J378" s="4"/>
    </row>
    <row r="379" spans="2:10">
      <c r="B379" s="97">
        <f>'Equity+Bond_Historical'!Y380</f>
        <v>1.6587415469171671E-2</v>
      </c>
      <c r="C379" s="4"/>
      <c r="D379" s="4"/>
      <c r="E379" s="4"/>
      <c r="F379" s="4"/>
      <c r="G379" s="4"/>
      <c r="H379" s="4"/>
      <c r="I379" s="4"/>
      <c r="J379" s="4"/>
    </row>
    <row r="380" spans="2:10">
      <c r="B380" s="97">
        <f>'Equity+Bond_Historical'!Y381</f>
        <v>1.3205644480230021E-2</v>
      </c>
      <c r="C380" s="4"/>
      <c r="D380" s="4"/>
      <c r="E380" s="4"/>
      <c r="F380" s="4"/>
      <c r="G380" s="4"/>
      <c r="H380" s="4"/>
      <c r="I380" s="4"/>
      <c r="J380" s="4"/>
    </row>
    <row r="381" spans="2:10">
      <c r="B381" s="97">
        <f>'Equity+Bond_Historical'!Y382</f>
        <v>-1.0958438118707861E-3</v>
      </c>
      <c r="C381" s="4"/>
      <c r="D381" s="4"/>
      <c r="E381" s="4"/>
      <c r="F381" s="4"/>
      <c r="G381" s="4"/>
      <c r="H381" s="4"/>
      <c r="I381" s="4"/>
      <c r="J381" s="4"/>
    </row>
    <row r="382" spans="2:10">
      <c r="B382" s="97">
        <f>'Equity+Bond_Historical'!Y383</f>
        <v>5.3698652122173961E-3</v>
      </c>
      <c r="C382" s="4"/>
      <c r="D382" s="4"/>
      <c r="E382" s="4"/>
      <c r="F382" s="4"/>
      <c r="G382" s="4"/>
      <c r="H382" s="4"/>
      <c r="I382" s="4"/>
      <c r="J382" s="4"/>
    </row>
    <row r="383" spans="2:10">
      <c r="B383" s="97">
        <f>'Equity+Bond_Historical'!Y384</f>
        <v>1.5744598831352982E-2</v>
      </c>
      <c r="C383" s="4"/>
      <c r="D383" s="4"/>
      <c r="E383" s="4"/>
      <c r="F383" s="4"/>
      <c r="G383" s="4"/>
      <c r="H383" s="4"/>
      <c r="I383" s="4"/>
      <c r="J383" s="4"/>
    </row>
    <row r="384" spans="2:10">
      <c r="B384" s="97">
        <f>'Equity+Bond_Historical'!Y385</f>
        <v>-1.2800374372715397E-2</v>
      </c>
      <c r="C384" s="4"/>
      <c r="D384" s="4"/>
      <c r="E384" s="4"/>
      <c r="F384" s="4"/>
      <c r="G384" s="4"/>
      <c r="H384" s="4"/>
      <c r="I384" s="4"/>
      <c r="J384" s="4"/>
    </row>
    <row r="385" spans="2:10">
      <c r="B385" s="97">
        <f>'Equity+Bond_Historical'!Y386</f>
        <v>-1.0236404157365552E-2</v>
      </c>
      <c r="C385" s="4"/>
      <c r="D385" s="4"/>
      <c r="E385" s="4"/>
      <c r="F385" s="4"/>
      <c r="G385" s="4"/>
      <c r="H385" s="4"/>
      <c r="I385" s="4"/>
      <c r="J385" s="4"/>
    </row>
    <row r="386" spans="2:10">
      <c r="B386" s="97">
        <f>'Equity+Bond_Historical'!Y387</f>
        <v>-1.5311537736353723E-2</v>
      </c>
      <c r="C386" s="4"/>
      <c r="D386" s="4"/>
      <c r="E386" s="4"/>
      <c r="F386" s="4"/>
      <c r="G386" s="4"/>
      <c r="H386" s="4"/>
      <c r="I386" s="4"/>
      <c r="J386" s="4"/>
    </row>
    <row r="387" spans="2:10">
      <c r="B387" s="97">
        <f>'Equity+Bond_Historical'!Y388</f>
        <v>1.9437265833912566E-2</v>
      </c>
      <c r="C387" s="4"/>
      <c r="D387" s="4"/>
      <c r="E387" s="4"/>
      <c r="F387" s="4"/>
      <c r="G387" s="4"/>
      <c r="H387" s="4"/>
      <c r="I387" s="4"/>
      <c r="J387" s="4"/>
    </row>
    <row r="388" spans="2:10">
      <c r="B388" s="97">
        <f>'Equity+Bond_Historical'!Y389</f>
        <v>-2.627284333701654E-2</v>
      </c>
      <c r="C388" s="4"/>
      <c r="D388" s="4"/>
      <c r="E388" s="4"/>
      <c r="F388" s="4"/>
      <c r="G388" s="4"/>
      <c r="H388" s="4"/>
      <c r="I388" s="4"/>
      <c r="J388" s="4"/>
    </row>
    <row r="389" spans="2:10">
      <c r="B389" s="97">
        <f>'Equity+Bond_Historical'!Y390</f>
        <v>9.087072601382324E-3</v>
      </c>
      <c r="C389" s="4"/>
      <c r="D389" s="4"/>
      <c r="E389" s="4"/>
      <c r="F389" s="4"/>
      <c r="G389" s="4"/>
      <c r="H389" s="4"/>
      <c r="I389" s="4"/>
      <c r="J389" s="4"/>
    </row>
    <row r="390" spans="2:10">
      <c r="B390" s="97">
        <f>'Equity+Bond_Historical'!Y391</f>
        <v>4.1002367325954758E-3</v>
      </c>
      <c r="C390" s="4"/>
      <c r="D390" s="4"/>
      <c r="E390" s="4"/>
      <c r="F390" s="4"/>
      <c r="G390" s="4"/>
      <c r="H390" s="4"/>
      <c r="I390" s="4"/>
      <c r="J390" s="4"/>
    </row>
    <row r="391" spans="2:10">
      <c r="B391" s="97">
        <f>'Equity+Bond_Historical'!Y392</f>
        <v>-3.267213647934147E-3</v>
      </c>
      <c r="C391" s="4"/>
      <c r="D391" s="4"/>
      <c r="E391" s="4"/>
      <c r="F391" s="4"/>
      <c r="G391" s="4"/>
      <c r="H391" s="4"/>
      <c r="I391" s="4"/>
      <c r="J391" s="4"/>
    </row>
    <row r="392" spans="2:10">
      <c r="B392" s="97">
        <f>'Equity+Bond_Historical'!Y393</f>
        <v>-1.9837572195865485E-2</v>
      </c>
      <c r="C392" s="4"/>
      <c r="D392" s="4"/>
      <c r="E392" s="4"/>
      <c r="F392" s="4"/>
      <c r="G392" s="4"/>
      <c r="H392" s="4"/>
      <c r="I392" s="4"/>
      <c r="J392" s="4"/>
    </row>
    <row r="393" spans="2:10">
      <c r="B393" s="97">
        <f>'Equity+Bond_Historical'!Y394</f>
        <v>-4.711081557463419E-3</v>
      </c>
      <c r="C393" s="4"/>
      <c r="D393" s="4"/>
      <c r="E393" s="4"/>
      <c r="F393" s="4"/>
      <c r="G393" s="4"/>
      <c r="H393" s="4"/>
      <c r="I393" s="4"/>
      <c r="J393" s="4"/>
    </row>
    <row r="394" spans="2:10">
      <c r="B394" s="97">
        <f>'Equity+Bond_Historical'!Y395</f>
        <v>1.2963061258561445E-2</v>
      </c>
      <c r="C394" s="4"/>
      <c r="D394" s="4"/>
      <c r="E394" s="4"/>
      <c r="F394" s="4"/>
      <c r="G394" s="4"/>
      <c r="H394" s="4"/>
      <c r="I394" s="4"/>
      <c r="J394" s="4"/>
    </row>
    <row r="395" spans="2:10">
      <c r="B395" s="97">
        <f>'Equity+Bond_Historical'!Y396</f>
        <v>-5.3867145595573379E-3</v>
      </c>
      <c r="C395" s="4"/>
      <c r="D395" s="4"/>
      <c r="E395" s="4"/>
      <c r="F395" s="4"/>
      <c r="G395" s="4"/>
      <c r="H395" s="4"/>
      <c r="I395" s="4"/>
      <c r="J395" s="4"/>
    </row>
    <row r="396" spans="2:10">
      <c r="B396" s="97">
        <f>'Equity+Bond_Historical'!Y397</f>
        <v>-1.8510842643383929E-2</v>
      </c>
      <c r="C396" s="4"/>
      <c r="D396" s="4"/>
      <c r="E396" s="4"/>
      <c r="F396" s="4"/>
      <c r="G396" s="4"/>
      <c r="H396" s="4"/>
      <c r="I396" s="4"/>
      <c r="J396" s="4"/>
    </row>
    <row r="397" spans="2:10">
      <c r="B397" s="97">
        <f>'Equity+Bond_Historical'!Y398</f>
        <v>-1.1011371791290929E-2</v>
      </c>
      <c r="C397" s="4"/>
      <c r="D397" s="4"/>
      <c r="E397" s="4"/>
      <c r="F397" s="4"/>
      <c r="G397" s="4"/>
      <c r="H397" s="4"/>
      <c r="I397" s="4"/>
      <c r="J397" s="4"/>
    </row>
    <row r="398" spans="2:10">
      <c r="B398" s="97">
        <f>'Equity+Bond_Historical'!Y399</f>
        <v>8.0111199335384381E-3</v>
      </c>
      <c r="C398" s="4"/>
      <c r="D398" s="4"/>
      <c r="E398" s="4"/>
      <c r="F398" s="4"/>
      <c r="G398" s="4"/>
      <c r="H398" s="4"/>
      <c r="I398" s="4"/>
      <c r="J398" s="4"/>
    </row>
    <row r="399" spans="2:10">
      <c r="B399" s="97">
        <f>'Equity+Bond_Historical'!Y400</f>
        <v>-7.1660140263591526E-4</v>
      </c>
      <c r="C399" s="4"/>
      <c r="D399" s="4"/>
      <c r="E399" s="4"/>
      <c r="F399" s="4"/>
      <c r="G399" s="4"/>
      <c r="H399" s="4"/>
      <c r="I399" s="4"/>
      <c r="J399" s="4"/>
    </row>
    <row r="400" spans="2:10">
      <c r="B400" s="97">
        <f>'Equity+Bond_Historical'!Y401</f>
        <v>1.3040309100812353E-2</v>
      </c>
      <c r="C400" s="4"/>
      <c r="D400" s="4"/>
      <c r="E400" s="4"/>
      <c r="F400" s="4"/>
      <c r="G400" s="4"/>
      <c r="H400" s="4"/>
      <c r="I400" s="4"/>
      <c r="J400" s="4"/>
    </row>
    <row r="401" spans="2:10">
      <c r="B401" s="97">
        <f>'Equity+Bond_Historical'!Y402</f>
        <v>-3.6480798392131225E-2</v>
      </c>
      <c r="C401" s="4"/>
      <c r="D401" s="4"/>
      <c r="E401" s="4"/>
      <c r="F401" s="4"/>
      <c r="G401" s="4"/>
      <c r="H401" s="4"/>
      <c r="I401" s="4"/>
      <c r="J401" s="4"/>
    </row>
    <row r="402" spans="2:10">
      <c r="B402" s="97">
        <f>'Equity+Bond_Historical'!Y403</f>
        <v>5.8037297249513304E-3</v>
      </c>
      <c r="C402" s="4"/>
      <c r="D402" s="4"/>
      <c r="E402" s="4"/>
      <c r="F402" s="4"/>
      <c r="G402" s="4"/>
      <c r="H402" s="4"/>
      <c r="I402" s="4"/>
      <c r="J402" s="4"/>
    </row>
    <row r="403" spans="2:10">
      <c r="B403" s="97">
        <f>'Equity+Bond_Historical'!Y404</f>
        <v>-2.3657660819749699E-2</v>
      </c>
      <c r="C403" s="4"/>
      <c r="D403" s="4"/>
      <c r="E403" s="4"/>
      <c r="F403" s="4"/>
      <c r="G403" s="4"/>
      <c r="H403" s="4"/>
      <c r="I403" s="4"/>
      <c r="J403" s="4"/>
    </row>
    <row r="404" spans="2:10">
      <c r="B404" s="97">
        <f>'Equity+Bond_Historical'!Y405</f>
        <v>1.5551718338166291E-2</v>
      </c>
      <c r="C404" s="4"/>
      <c r="D404" s="4"/>
      <c r="E404" s="4"/>
      <c r="F404" s="4"/>
      <c r="G404" s="4"/>
      <c r="H404" s="4"/>
      <c r="I404" s="4"/>
      <c r="J404" s="4"/>
    </row>
    <row r="405" spans="2:10">
      <c r="B405" s="97">
        <f>'Equity+Bond_Historical'!Y406</f>
        <v>1.8727354747400263E-3</v>
      </c>
      <c r="C405" s="4"/>
      <c r="D405" s="4"/>
      <c r="E405" s="4"/>
      <c r="F405" s="4"/>
      <c r="G405" s="4"/>
      <c r="H405" s="4"/>
      <c r="I405" s="4"/>
      <c r="J405" s="4"/>
    </row>
    <row r="406" spans="2:10">
      <c r="B406" s="97">
        <f>'Equity+Bond_Historical'!Y407</f>
        <v>5.2391390545187032E-3</v>
      </c>
      <c r="C406" s="4"/>
      <c r="D406" s="4"/>
      <c r="E406" s="4"/>
      <c r="F406" s="4"/>
      <c r="G406" s="4"/>
      <c r="H406" s="4"/>
      <c r="I406" s="4"/>
      <c r="J406" s="4"/>
    </row>
    <row r="407" spans="2:10">
      <c r="B407" s="97">
        <f>'Equity+Bond_Historical'!Y408</f>
        <v>1.314878408199815E-2</v>
      </c>
      <c r="C407" s="4"/>
      <c r="D407" s="4"/>
      <c r="E407" s="4"/>
      <c r="F407" s="4"/>
      <c r="G407" s="4"/>
      <c r="H407" s="4"/>
      <c r="I407" s="4"/>
      <c r="J407" s="4"/>
    </row>
    <row r="408" spans="2:10">
      <c r="B408" s="97">
        <f>'Equity+Bond_Historical'!Y409</f>
        <v>-1.8235323816832457E-3</v>
      </c>
      <c r="C408" s="4"/>
      <c r="D408" s="4"/>
      <c r="E408" s="4"/>
      <c r="F408" s="4"/>
      <c r="G408" s="4"/>
      <c r="H408" s="4"/>
      <c r="I408" s="4"/>
      <c r="J408" s="4"/>
    </row>
    <row r="409" spans="2:10">
      <c r="B409" s="97">
        <f>'Equity+Bond_Historical'!Y410</f>
        <v>-1.1755639031003679E-2</v>
      </c>
      <c r="C409" s="4"/>
      <c r="D409" s="4"/>
      <c r="E409" s="4"/>
      <c r="F409" s="4"/>
      <c r="G409" s="4"/>
      <c r="H409" s="4"/>
      <c r="I409" s="4"/>
      <c r="J409" s="4"/>
    </row>
    <row r="410" spans="2:10">
      <c r="B410" s="97">
        <f>'Equity+Bond_Historical'!Y411</f>
        <v>1.0231138207830009E-2</v>
      </c>
      <c r="C410" s="4"/>
      <c r="D410" s="4"/>
      <c r="E410" s="4"/>
      <c r="F410" s="4"/>
      <c r="G410" s="4"/>
      <c r="H410" s="4"/>
      <c r="I410" s="4"/>
      <c r="J410" s="4"/>
    </row>
    <row r="411" spans="2:10">
      <c r="B411" s="97">
        <f>'Equity+Bond_Historical'!Y412</f>
        <v>-3.8806961944755991E-3</v>
      </c>
      <c r="C411" s="4"/>
      <c r="D411" s="4"/>
      <c r="E411" s="4"/>
      <c r="F411" s="4"/>
      <c r="G411" s="4"/>
      <c r="H411" s="4"/>
      <c r="I411" s="4"/>
      <c r="J411" s="4"/>
    </row>
    <row r="412" spans="2:10">
      <c r="B412" s="97">
        <f>'Equity+Bond_Historical'!Y413</f>
        <v>-9.0082555757740759E-4</v>
      </c>
      <c r="C412" s="4"/>
      <c r="D412" s="4"/>
      <c r="E412" s="4"/>
      <c r="F412" s="4"/>
      <c r="G412" s="4"/>
      <c r="H412" s="4"/>
      <c r="I412" s="4"/>
      <c r="J412" s="4"/>
    </row>
    <row r="413" spans="2:10">
      <c r="B413" s="97">
        <f>'Equity+Bond_Historical'!Y414</f>
        <v>-1.9200548925179681E-2</v>
      </c>
      <c r="C413" s="4"/>
      <c r="D413" s="4"/>
      <c r="E413" s="4"/>
      <c r="F413" s="4"/>
      <c r="G413" s="4"/>
      <c r="H413" s="4"/>
      <c r="I413" s="4"/>
      <c r="J413" s="4"/>
    </row>
    <row r="414" spans="2:10">
      <c r="B414" s="97">
        <f>'Equity+Bond_Historical'!Y415</f>
        <v>-3.1810857568749492E-3</v>
      </c>
      <c r="C414" s="4"/>
      <c r="D414" s="4"/>
      <c r="E414" s="4"/>
      <c r="F414" s="4"/>
      <c r="G414" s="4"/>
      <c r="H414" s="4"/>
      <c r="I414" s="4"/>
      <c r="J414" s="4"/>
    </row>
    <row r="415" spans="2:10">
      <c r="B415" s="97">
        <f>'Equity+Bond_Historical'!Y416</f>
        <v>-2.3248426573043199E-2</v>
      </c>
      <c r="C415" s="4"/>
      <c r="D415" s="4"/>
      <c r="E415" s="4"/>
      <c r="F415" s="4"/>
      <c r="G415" s="4"/>
      <c r="H415" s="4"/>
      <c r="I415" s="4"/>
      <c r="J415" s="4"/>
    </row>
    <row r="416" spans="2:10">
      <c r="B416" s="97">
        <f>'Equity+Bond_Historical'!Y417</f>
        <v>1.1447487517778116E-3</v>
      </c>
      <c r="C416" s="4"/>
      <c r="D416" s="4"/>
      <c r="E416" s="4"/>
      <c r="F416" s="4"/>
      <c r="G416" s="4"/>
      <c r="H416" s="4"/>
      <c r="I416" s="4"/>
      <c r="J416" s="4"/>
    </row>
    <row r="417" spans="2:10">
      <c r="B417" s="97">
        <f>'Equity+Bond_Historical'!Y418</f>
        <v>-2.0788900380660686E-2</v>
      </c>
      <c r="C417" s="4"/>
      <c r="D417" s="4"/>
      <c r="E417" s="4"/>
      <c r="F417" s="4"/>
      <c r="G417" s="4"/>
      <c r="H417" s="4"/>
      <c r="I417" s="4"/>
      <c r="J417" s="4"/>
    </row>
    <row r="418" spans="2:10">
      <c r="B418" s="97">
        <f>'Equity+Bond_Historical'!Y419</f>
        <v>-1.9036550028806859E-3</v>
      </c>
      <c r="C418" s="4"/>
      <c r="D418" s="4"/>
      <c r="E418" s="4"/>
      <c r="F418" s="4"/>
      <c r="G418" s="4"/>
      <c r="H418" s="4"/>
      <c r="I418" s="4"/>
      <c r="J418" s="4"/>
    </row>
    <row r="419" spans="2:10">
      <c r="B419" s="97">
        <f>'Equity+Bond_Historical'!Y420</f>
        <v>-9.2157280102665474E-3</v>
      </c>
      <c r="C419" s="4"/>
      <c r="D419" s="4"/>
      <c r="E419" s="4"/>
      <c r="F419" s="4"/>
      <c r="G419" s="4"/>
      <c r="H419" s="4"/>
      <c r="I419" s="4"/>
      <c r="J419" s="4"/>
    </row>
    <row r="420" spans="2:10">
      <c r="B420" s="97">
        <f>'Equity+Bond_Historical'!Y421</f>
        <v>-1.2908935800259513E-2</v>
      </c>
      <c r="C420" s="4"/>
      <c r="D420" s="4"/>
      <c r="E420" s="4"/>
      <c r="F420" s="4"/>
      <c r="G420" s="4"/>
      <c r="H420" s="4"/>
      <c r="I420" s="4"/>
      <c r="J420" s="4"/>
    </row>
    <row r="421" spans="2:10">
      <c r="B421" s="97">
        <f>'Equity+Bond_Historical'!Y422</f>
        <v>5.9418612654879542E-3</v>
      </c>
      <c r="C421" s="4"/>
      <c r="D421" s="4"/>
      <c r="E421" s="4"/>
      <c r="F421" s="4"/>
      <c r="G421" s="4"/>
      <c r="H421" s="4"/>
      <c r="I421" s="4"/>
      <c r="J421" s="4"/>
    </row>
    <row r="422" spans="2:10">
      <c r="B422" s="97">
        <f>'Equity+Bond_Historical'!Y423</f>
        <v>1.6402945657156255E-2</v>
      </c>
      <c r="C422" s="4"/>
      <c r="D422" s="4"/>
      <c r="E422" s="4"/>
      <c r="F422" s="4"/>
      <c r="G422" s="4"/>
      <c r="H422" s="4"/>
      <c r="I422" s="4"/>
      <c r="J422" s="4"/>
    </row>
    <row r="423" spans="2:10">
      <c r="B423" s="97">
        <f>'Equity+Bond_Historical'!Y424</f>
        <v>-1.8091222123973173E-2</v>
      </c>
      <c r="C423" s="4"/>
      <c r="D423" s="4"/>
      <c r="E423" s="4"/>
      <c r="F423" s="4"/>
      <c r="G423" s="4"/>
      <c r="H423" s="4"/>
      <c r="I423" s="4"/>
      <c r="J423" s="4"/>
    </row>
    <row r="424" spans="2:10">
      <c r="B424" s="97">
        <f>'Equity+Bond_Historical'!Y425</f>
        <v>-7.0834107800847017E-3</v>
      </c>
      <c r="C424" s="4"/>
      <c r="D424" s="4"/>
      <c r="E424" s="4"/>
      <c r="F424" s="4"/>
      <c r="G424" s="4"/>
      <c r="H424" s="4"/>
      <c r="I424" s="4"/>
      <c r="J424" s="4"/>
    </row>
    <row r="425" spans="2:10">
      <c r="B425" s="97">
        <f>'Equity+Bond_Historical'!Y426</f>
        <v>3.3045401001319662E-2</v>
      </c>
      <c r="C425" s="4"/>
      <c r="D425" s="4"/>
      <c r="E425" s="4"/>
      <c r="F425" s="4"/>
      <c r="G425" s="4"/>
      <c r="H425" s="4"/>
      <c r="I425" s="4"/>
      <c r="J425" s="4"/>
    </row>
    <row r="426" spans="2:10">
      <c r="B426" s="97">
        <f>'Equity+Bond_Historical'!Y427</f>
        <v>-6.5207467906819739E-3</v>
      </c>
      <c r="C426" s="4"/>
      <c r="D426" s="4"/>
      <c r="E426" s="4"/>
      <c r="F426" s="4"/>
      <c r="G426" s="4"/>
      <c r="H426" s="4"/>
      <c r="I426" s="4"/>
      <c r="J426" s="4"/>
    </row>
    <row r="427" spans="2:10">
      <c r="B427" s="97">
        <f>'Equity+Bond_Historical'!Y428</f>
        <v>3.5198163022997927E-3</v>
      </c>
      <c r="C427" s="4"/>
      <c r="D427" s="4"/>
      <c r="E427" s="4"/>
      <c r="F427" s="4"/>
      <c r="G427" s="4"/>
      <c r="H427" s="4"/>
      <c r="I427" s="4"/>
      <c r="J427" s="4"/>
    </row>
    <row r="428" spans="2:10">
      <c r="B428" s="97">
        <f>'Equity+Bond_Historical'!Y429</f>
        <v>-3.4954402201012737E-2</v>
      </c>
      <c r="C428" s="4"/>
      <c r="D428" s="4"/>
      <c r="E428" s="4"/>
      <c r="F428" s="4"/>
      <c r="G428" s="4"/>
      <c r="H428" s="4"/>
      <c r="I428" s="4"/>
      <c r="J428" s="4"/>
    </row>
    <row r="429" spans="2:10">
      <c r="B429" s="97">
        <f>'Equity+Bond_Historical'!Y430</f>
        <v>-2.2824300598014071E-3</v>
      </c>
      <c r="C429" s="4"/>
      <c r="D429" s="4"/>
      <c r="E429" s="4"/>
      <c r="F429" s="4"/>
      <c r="G429" s="4"/>
      <c r="H429" s="4"/>
      <c r="I429" s="4"/>
      <c r="J429" s="4"/>
    </row>
    <row r="430" spans="2:10">
      <c r="B430" s="97">
        <f>'Equity+Bond_Historical'!Y431</f>
        <v>-1.2789877047980154E-2</v>
      </c>
      <c r="C430" s="4"/>
      <c r="D430" s="4"/>
      <c r="E430" s="4"/>
      <c r="F430" s="4"/>
      <c r="G430" s="4"/>
      <c r="H430" s="4"/>
      <c r="I430" s="4"/>
      <c r="J430" s="4"/>
    </row>
    <row r="431" spans="2:10">
      <c r="B431" s="97">
        <f>'Equity+Bond_Historical'!Y432</f>
        <v>4.8639820930386074E-3</v>
      </c>
      <c r="C431" s="4"/>
      <c r="D431" s="4"/>
      <c r="E431" s="4"/>
      <c r="F431" s="4"/>
      <c r="G431" s="4"/>
      <c r="H431" s="4"/>
      <c r="I431" s="4"/>
      <c r="J431" s="4"/>
    </row>
    <row r="432" spans="2:10">
      <c r="B432" s="97">
        <f>'Equity+Bond_Historical'!Y433</f>
        <v>1.2274142583693989E-2</v>
      </c>
      <c r="C432" s="4"/>
      <c r="D432" s="4"/>
      <c r="E432" s="4"/>
      <c r="F432" s="4"/>
      <c r="G432" s="4"/>
      <c r="H432" s="4"/>
      <c r="I432" s="4"/>
      <c r="J432" s="4"/>
    </row>
    <row r="433" spans="2:10">
      <c r="B433" s="97">
        <f>'Equity+Bond_Historical'!Y434</f>
        <v>1.2133834861593619E-2</v>
      </c>
      <c r="C433" s="4"/>
      <c r="D433" s="4"/>
      <c r="E433" s="4"/>
      <c r="F433" s="4"/>
      <c r="G433" s="4"/>
      <c r="H433" s="4"/>
      <c r="I433" s="4"/>
      <c r="J433" s="4"/>
    </row>
    <row r="434" spans="2:10">
      <c r="B434" s="97">
        <f>'Equity+Bond_Historical'!Y435</f>
        <v>1.4617362646563775E-2</v>
      </c>
      <c r="C434" s="4"/>
      <c r="D434" s="4"/>
      <c r="E434" s="4"/>
      <c r="F434" s="4"/>
      <c r="G434" s="4"/>
      <c r="H434" s="4"/>
      <c r="I434" s="4"/>
      <c r="J434" s="4"/>
    </row>
    <row r="435" spans="2:10">
      <c r="B435" s="97">
        <f>'Equity+Bond_Historical'!Y436</f>
        <v>-3.469294255819861E-2</v>
      </c>
      <c r="C435" s="4"/>
      <c r="D435" s="4"/>
      <c r="E435" s="4"/>
      <c r="F435" s="4"/>
      <c r="G435" s="4"/>
      <c r="H435" s="4"/>
      <c r="I435" s="4"/>
      <c r="J435" s="4"/>
    </row>
    <row r="436" spans="2:10">
      <c r="B436" s="97">
        <f>'Equity+Bond_Historical'!Y437</f>
        <v>-2.0054712856656415E-2</v>
      </c>
      <c r="C436" s="4"/>
      <c r="D436" s="4"/>
      <c r="E436" s="4"/>
      <c r="F436" s="4"/>
      <c r="G436" s="4"/>
      <c r="H436" s="4"/>
      <c r="I436" s="4"/>
      <c r="J436" s="4"/>
    </row>
    <row r="437" spans="2:10">
      <c r="B437" s="97">
        <f>'Equity+Bond_Historical'!Y438</f>
        <v>-2.223583018744095E-2</v>
      </c>
      <c r="C437" s="4"/>
      <c r="D437" s="4"/>
      <c r="E437" s="4"/>
      <c r="F437" s="4"/>
      <c r="G437" s="4"/>
      <c r="H437" s="4"/>
      <c r="I437" s="4"/>
      <c r="J437" s="4"/>
    </row>
    <row r="438" spans="2:10">
      <c r="B438" s="97">
        <f>'Equity+Bond_Historical'!Y439</f>
        <v>-2.076307604137816E-2</v>
      </c>
      <c r="C438" s="4"/>
      <c r="D438" s="4"/>
      <c r="E438" s="4"/>
      <c r="F438" s="4"/>
      <c r="G438" s="4"/>
      <c r="H438" s="4"/>
      <c r="I438" s="4"/>
      <c r="J438" s="4"/>
    </row>
    <row r="439" spans="2:10">
      <c r="B439" s="97">
        <f>'Equity+Bond_Historical'!Y440</f>
        <v>-3.0030314435870134E-2</v>
      </c>
      <c r="C439" s="4"/>
      <c r="D439" s="4"/>
      <c r="E439" s="4"/>
      <c r="F439" s="4"/>
      <c r="G439" s="4"/>
      <c r="H439" s="4"/>
      <c r="I439" s="4"/>
      <c r="J439" s="4"/>
    </row>
    <row r="440" spans="2:10">
      <c r="B440" s="97">
        <f>'Equity+Bond_Historical'!Y441</f>
        <v>-5.6537139433573969E-3</v>
      </c>
      <c r="C440" s="4"/>
      <c r="D440" s="4"/>
      <c r="E440" s="4"/>
      <c r="F440" s="4"/>
      <c r="G440" s="4"/>
      <c r="H440" s="4"/>
      <c r="I440" s="4"/>
      <c r="J440" s="4"/>
    </row>
    <row r="441" spans="2:10">
      <c r="B441" s="97">
        <f>'Equity+Bond_Historical'!Y442</f>
        <v>1.2845765605669865E-2</v>
      </c>
      <c r="C441" s="4"/>
      <c r="D441" s="4"/>
      <c r="E441" s="4"/>
      <c r="F441" s="4"/>
      <c r="G441" s="4"/>
      <c r="H441" s="4"/>
      <c r="I441" s="4"/>
      <c r="J441" s="4"/>
    </row>
    <row r="442" spans="2:10">
      <c r="B442" s="97">
        <f>'Equity+Bond_Historical'!Y443</f>
        <v>1.3050947159374639E-2</v>
      </c>
      <c r="C442" s="4"/>
      <c r="D442" s="4"/>
      <c r="E442" s="4"/>
      <c r="F442" s="4"/>
      <c r="G442" s="4"/>
      <c r="H442" s="4"/>
      <c r="I442" s="4"/>
      <c r="J442" s="4"/>
    </row>
    <row r="443" spans="2:10">
      <c r="B443" s="97">
        <f>'Equity+Bond_Historical'!Y444</f>
        <v>-1.8374282162785933E-2</v>
      </c>
      <c r="C443" s="4"/>
      <c r="D443" s="4"/>
      <c r="E443" s="4"/>
      <c r="F443" s="4"/>
      <c r="G443" s="4"/>
      <c r="H443" s="4"/>
      <c r="I443" s="4"/>
      <c r="J443" s="4"/>
    </row>
    <row r="444" spans="2:10">
      <c r="B444" s="97">
        <f>'Equity+Bond_Historical'!Y445</f>
        <v>6.200982885929995E-3</v>
      </c>
      <c r="C444" s="4"/>
      <c r="D444" s="4"/>
      <c r="E444" s="4"/>
      <c r="F444" s="4"/>
      <c r="G444" s="4"/>
      <c r="H444" s="4"/>
      <c r="I444" s="4"/>
      <c r="J444" s="4"/>
    </row>
    <row r="445" spans="2:10">
      <c r="B445" s="97">
        <f>'Equity+Bond_Historical'!Y446</f>
        <v>-9.2678058852262019E-3</v>
      </c>
      <c r="C445" s="4"/>
      <c r="D445" s="4"/>
      <c r="E445" s="4"/>
      <c r="F445" s="4"/>
      <c r="G445" s="4"/>
      <c r="H445" s="4"/>
      <c r="I445" s="4"/>
      <c r="J445" s="4"/>
    </row>
    <row r="446" spans="2:10">
      <c r="B446" s="97">
        <f>'Equity+Bond_Historical'!Y447</f>
        <v>-1.1321814117515924E-2</v>
      </c>
      <c r="C446" s="4"/>
      <c r="D446" s="4"/>
      <c r="E446" s="4"/>
      <c r="F446" s="4"/>
      <c r="G446" s="4"/>
      <c r="H446" s="4"/>
      <c r="I446" s="4"/>
      <c r="J446" s="4"/>
    </row>
    <row r="447" spans="2:10">
      <c r="B447" s="97">
        <f>'Equity+Bond_Historical'!Y448</f>
        <v>1.3755248823605536E-2</v>
      </c>
      <c r="C447" s="4"/>
      <c r="D447" s="4"/>
      <c r="E447" s="4"/>
      <c r="F447" s="4"/>
      <c r="G447" s="4"/>
      <c r="H447" s="4"/>
      <c r="I447" s="4"/>
      <c r="J447" s="4"/>
    </row>
    <row r="448" spans="2:10">
      <c r="B448" s="97">
        <f>'Equity+Bond_Historical'!Y449</f>
        <v>-2.8341497450501958E-3</v>
      </c>
      <c r="C448" s="4"/>
      <c r="D448" s="4"/>
      <c r="E448" s="4"/>
      <c r="F448" s="4"/>
      <c r="G448" s="4"/>
      <c r="H448" s="4"/>
      <c r="I448" s="4"/>
      <c r="J448" s="4"/>
    </row>
    <row r="449" spans="2:10">
      <c r="B449" s="97">
        <f>'Equity+Bond_Historical'!Y450</f>
        <v>7.7949651727580371E-3</v>
      </c>
      <c r="C449" s="4"/>
      <c r="D449" s="4"/>
      <c r="E449" s="4"/>
      <c r="F449" s="4"/>
      <c r="G449" s="4"/>
      <c r="H449" s="4"/>
      <c r="I449" s="4"/>
      <c r="J449" s="4"/>
    </row>
    <row r="450" spans="2:10">
      <c r="B450" s="97">
        <f>'Equity+Bond_Historical'!Y451</f>
        <v>2.2896780782049327E-2</v>
      </c>
      <c r="C450" s="4"/>
      <c r="D450" s="4"/>
      <c r="E450" s="4"/>
      <c r="F450" s="4"/>
      <c r="G450" s="4"/>
      <c r="H450" s="4"/>
      <c r="I450" s="4"/>
      <c r="J450" s="4"/>
    </row>
    <row r="451" spans="2:10">
      <c r="B451" s="97">
        <f>'Equity+Bond_Historical'!Y452</f>
        <v>-6.7895392705577887E-3</v>
      </c>
      <c r="C451" s="4"/>
      <c r="D451" s="4"/>
      <c r="E451" s="4"/>
      <c r="F451" s="4"/>
      <c r="G451" s="4"/>
      <c r="H451" s="4"/>
      <c r="I451" s="4"/>
      <c r="J451" s="4"/>
    </row>
    <row r="452" spans="2:10">
      <c r="B452" s="97">
        <f>'Equity+Bond_Historical'!Y453</f>
        <v>-2.348877442873004E-3</v>
      </c>
      <c r="C452" s="4"/>
      <c r="D452" s="4"/>
      <c r="E452" s="4"/>
      <c r="F452" s="4"/>
      <c r="G452" s="4"/>
      <c r="H452" s="4"/>
      <c r="I452" s="4"/>
      <c r="J452" s="4"/>
    </row>
    <row r="453" spans="2:10">
      <c r="B453" s="97">
        <f>'Equity+Bond_Historical'!Y454</f>
        <v>-1.7004929361573589E-2</v>
      </c>
      <c r="C453" s="4"/>
      <c r="D453" s="4"/>
      <c r="E453" s="4"/>
      <c r="F453" s="4"/>
      <c r="G453" s="4"/>
      <c r="H453" s="4"/>
      <c r="I453" s="4"/>
      <c r="J453" s="4"/>
    </row>
    <row r="454" spans="2:10">
      <c r="B454" s="97">
        <f>'Equity+Bond_Historical'!Y455</f>
        <v>-1.1178206028949643E-2</v>
      </c>
      <c r="C454" s="4"/>
      <c r="D454" s="4"/>
      <c r="E454" s="4"/>
      <c r="F454" s="4"/>
      <c r="G454" s="4"/>
      <c r="H454" s="4"/>
      <c r="I454" s="4"/>
      <c r="J454" s="4"/>
    </row>
    <row r="455" spans="2:10">
      <c r="B455" s="97">
        <f>'Equity+Bond_Historical'!Y456</f>
        <v>1.802438558979684E-2</v>
      </c>
      <c r="C455" s="4"/>
      <c r="D455" s="4"/>
      <c r="E455" s="4"/>
      <c r="F455" s="4"/>
      <c r="G455" s="4"/>
      <c r="H455" s="4"/>
      <c r="I455" s="4"/>
      <c r="J455" s="4"/>
    </row>
    <row r="456" spans="2:10">
      <c r="B456" s="97">
        <f>'Equity+Bond_Historical'!Y457</f>
        <v>-2.4727118959776842E-3</v>
      </c>
      <c r="C456" s="4"/>
      <c r="D456" s="4"/>
      <c r="E456" s="4"/>
      <c r="F456" s="4"/>
      <c r="G456" s="4"/>
      <c r="H456" s="4"/>
      <c r="I456" s="4"/>
      <c r="J456" s="4"/>
    </row>
    <row r="457" spans="2:10">
      <c r="B457" s="97">
        <f>'Equity+Bond_Historical'!Y458</f>
        <v>-1.260759991251896E-2</v>
      </c>
      <c r="C457" s="4"/>
      <c r="D457" s="4"/>
      <c r="E457" s="4"/>
      <c r="F457" s="4"/>
      <c r="G457" s="4"/>
      <c r="H457" s="4"/>
      <c r="I457" s="4"/>
      <c r="J457" s="4"/>
    </row>
    <row r="458" spans="2:10">
      <c r="B458" s="97">
        <f>'Equity+Bond_Historical'!Y459</f>
        <v>1.4344190861722891E-2</v>
      </c>
      <c r="C458" s="4"/>
      <c r="D458" s="4"/>
      <c r="E458" s="4"/>
      <c r="F458" s="4"/>
      <c r="G458" s="4"/>
      <c r="H458" s="4"/>
      <c r="I458" s="4"/>
      <c r="J458" s="4"/>
    </row>
    <row r="459" spans="2:10">
      <c r="B459" s="97">
        <f>'Equity+Bond_Historical'!Y460</f>
        <v>-7.8450479297702911E-3</v>
      </c>
      <c r="C459" s="4"/>
      <c r="D459" s="4"/>
      <c r="E459" s="4"/>
      <c r="F459" s="4"/>
      <c r="G459" s="4"/>
      <c r="H459" s="4"/>
      <c r="I459" s="4"/>
      <c r="J459" s="4"/>
    </row>
    <row r="460" spans="2:10">
      <c r="B460" s="97">
        <f>'Equity+Bond_Historical'!Y461</f>
        <v>9.9474007008390486E-3</v>
      </c>
      <c r="C460" s="4"/>
      <c r="D460" s="4"/>
      <c r="E460" s="4"/>
      <c r="F460" s="4"/>
      <c r="G460" s="4"/>
      <c r="H460" s="4"/>
      <c r="I460" s="4"/>
      <c r="J460" s="4"/>
    </row>
    <row r="461" spans="2:10">
      <c r="B461" s="97">
        <f>'Equity+Bond_Historical'!Y462</f>
        <v>9.3630696129411747E-4</v>
      </c>
      <c r="C461" s="4"/>
      <c r="D461" s="4"/>
      <c r="E461" s="4"/>
      <c r="F461" s="4"/>
      <c r="G461" s="4"/>
      <c r="H461" s="4"/>
      <c r="I461" s="4"/>
      <c r="J461" s="4"/>
    </row>
    <row r="462" spans="2:10">
      <c r="B462" s="97">
        <f>'Equity+Bond_Historical'!Y463</f>
        <v>-9.9319446679749426E-3</v>
      </c>
      <c r="C462" s="4"/>
      <c r="D462" s="4"/>
      <c r="E462" s="4"/>
      <c r="F462" s="4"/>
      <c r="G462" s="4"/>
      <c r="H462" s="4"/>
      <c r="I462" s="4"/>
      <c r="J462" s="4"/>
    </row>
    <row r="463" spans="2:10">
      <c r="B463" s="97">
        <f>'Equity+Bond_Historical'!Y464</f>
        <v>-7.888261186657388E-3</v>
      </c>
      <c r="C463" s="4"/>
      <c r="D463" s="4"/>
      <c r="E463" s="4"/>
      <c r="F463" s="4"/>
      <c r="G463" s="4"/>
      <c r="H463" s="4"/>
      <c r="I463" s="4"/>
      <c r="J463" s="4"/>
    </row>
    <row r="464" spans="2:10">
      <c r="B464" s="97">
        <f>'Equity+Bond_Historical'!Y465</f>
        <v>-1.5365303678129364E-2</v>
      </c>
      <c r="C464" s="4"/>
      <c r="D464" s="4"/>
      <c r="E464" s="4"/>
      <c r="F464" s="4"/>
      <c r="G464" s="4"/>
      <c r="H464" s="4"/>
      <c r="I464" s="4"/>
      <c r="J464" s="4"/>
    </row>
    <row r="465" spans="2:10">
      <c r="B465" s="97">
        <f>'Equity+Bond_Historical'!Y466</f>
        <v>2.0487742070632198E-2</v>
      </c>
      <c r="C465" s="4"/>
      <c r="D465" s="4"/>
      <c r="E465" s="4"/>
      <c r="F465" s="4"/>
      <c r="G465" s="4"/>
      <c r="H465" s="4"/>
      <c r="I465" s="4"/>
      <c r="J465" s="4"/>
    </row>
    <row r="466" spans="2:10">
      <c r="B466" s="97">
        <f>'Equity+Bond_Historical'!Y467</f>
        <v>-3.8232696920665627E-3</v>
      </c>
      <c r="C466" s="4"/>
      <c r="D466" s="4"/>
      <c r="E466" s="4"/>
      <c r="F466" s="4"/>
      <c r="G466" s="4"/>
      <c r="H466" s="4"/>
      <c r="I466" s="4"/>
      <c r="J466" s="4"/>
    </row>
    <row r="467" spans="2:10">
      <c r="B467" s="97">
        <f>'Equity+Bond_Historical'!Y468</f>
        <v>2.0880142600744039E-2</v>
      </c>
      <c r="C467" s="4"/>
      <c r="D467" s="4"/>
      <c r="E467" s="4"/>
      <c r="F467" s="4"/>
      <c r="G467" s="4"/>
      <c r="H467" s="4"/>
      <c r="I467" s="4"/>
      <c r="J467" s="4"/>
    </row>
    <row r="468" spans="2:10">
      <c r="B468" s="97">
        <f>'Equity+Bond_Historical'!Y469</f>
        <v>-1.1761290982745148E-2</v>
      </c>
      <c r="C468" s="4"/>
      <c r="D468" s="4"/>
      <c r="E468" s="4"/>
      <c r="F468" s="4"/>
      <c r="G468" s="4"/>
      <c r="H468" s="4"/>
      <c r="I468" s="4"/>
      <c r="J468" s="4"/>
    </row>
    <row r="469" spans="2:10">
      <c r="B469" s="97">
        <f>'Equity+Bond_Historical'!Y470</f>
        <v>2.2023793483880371E-3</v>
      </c>
      <c r="C469" s="4"/>
      <c r="D469" s="4"/>
      <c r="E469" s="4"/>
      <c r="F469" s="4"/>
      <c r="G469" s="4"/>
      <c r="H469" s="4"/>
      <c r="I469" s="4"/>
      <c r="J469" s="4"/>
    </row>
    <row r="470" spans="2:10">
      <c r="B470" s="97">
        <f>'Equity+Bond_Historical'!Y471</f>
        <v>2.5861519768122306E-3</v>
      </c>
      <c r="C470" s="4"/>
      <c r="D470" s="4"/>
      <c r="E470" s="4"/>
      <c r="F470" s="4"/>
      <c r="G470" s="4"/>
      <c r="H470" s="4"/>
      <c r="I470" s="4"/>
      <c r="J470" s="4"/>
    </row>
    <row r="471" spans="2:10">
      <c r="B471" s="97">
        <f>'Equity+Bond_Historical'!Y472</f>
        <v>-1.0599076697043706E-2</v>
      </c>
      <c r="C471" s="4"/>
      <c r="D471" s="4"/>
      <c r="E471" s="4"/>
      <c r="F471" s="4"/>
      <c r="G471" s="4"/>
      <c r="H471" s="4"/>
      <c r="I471" s="4"/>
      <c r="J471" s="4"/>
    </row>
    <row r="472" spans="2:10">
      <c r="B472" s="97">
        <f>'Equity+Bond_Historical'!Y473</f>
        <v>5.741659776533943E-2</v>
      </c>
      <c r="C472" s="4"/>
      <c r="D472" s="4"/>
      <c r="E472" s="4"/>
      <c r="F472" s="4"/>
      <c r="G472" s="4"/>
      <c r="H472" s="4"/>
      <c r="I472" s="4"/>
      <c r="J472" s="4"/>
    </row>
    <row r="473" spans="2:10">
      <c r="B473" s="97">
        <f>'Equity+Bond_Historical'!Y474</f>
        <v>-2.2581428124962149E-2</v>
      </c>
      <c r="C473" s="4"/>
      <c r="D473" s="4"/>
      <c r="E473" s="4"/>
      <c r="F473" s="4"/>
      <c r="G473" s="4"/>
      <c r="H473" s="4"/>
      <c r="I473" s="4"/>
      <c r="J473" s="4"/>
    </row>
    <row r="474" spans="2:10">
      <c r="B474" s="97">
        <f>'Equity+Bond_Historical'!Y475</f>
        <v>1.636312207573157E-3</v>
      </c>
      <c r="C474" s="4"/>
      <c r="D474" s="4"/>
      <c r="E474" s="4"/>
      <c r="F474" s="4"/>
      <c r="G474" s="4"/>
      <c r="H474" s="4"/>
      <c r="I474" s="4"/>
      <c r="J474" s="4"/>
    </row>
    <row r="475" spans="2:10">
      <c r="B475" s="97">
        <f>'Equity+Bond_Historical'!Y476</f>
        <v>-7.6443014233820474E-3</v>
      </c>
      <c r="C475" s="4"/>
      <c r="D475" s="4"/>
      <c r="E475" s="4"/>
      <c r="F475" s="4"/>
      <c r="G475" s="4"/>
      <c r="H475" s="4"/>
      <c r="I475" s="4"/>
      <c r="J475" s="4"/>
    </row>
    <row r="476" spans="2:10">
      <c r="B476" s="97">
        <f>'Equity+Bond_Historical'!Y477</f>
        <v>2.1482401832421182E-2</v>
      </c>
      <c r="C476" s="4"/>
      <c r="D476" s="4"/>
      <c r="E476" s="4"/>
      <c r="F476" s="4"/>
      <c r="G476" s="4"/>
      <c r="H476" s="4"/>
      <c r="I476" s="4"/>
      <c r="J476" s="4"/>
    </row>
    <row r="477" spans="2:10">
      <c r="B477" s="97">
        <f>'Equity+Bond_Historical'!Y478</f>
        <v>1.8019372833817993E-2</v>
      </c>
      <c r="C477" s="4"/>
      <c r="D477" s="4"/>
      <c r="E477" s="4"/>
      <c r="F477" s="4"/>
      <c r="G477" s="4"/>
      <c r="H477" s="4"/>
      <c r="I477" s="4"/>
      <c r="J477" s="4"/>
    </row>
    <row r="478" spans="2:10">
      <c r="B478" s="97">
        <f>'Equity+Bond_Historical'!Y479</f>
        <v>7.3137739034687928E-3</v>
      </c>
      <c r="C478" s="4"/>
      <c r="D478" s="4"/>
      <c r="E478" s="4"/>
      <c r="F478" s="4"/>
      <c r="G478" s="4"/>
      <c r="H478" s="4"/>
      <c r="I478" s="4"/>
      <c r="J478" s="4"/>
    </row>
    <row r="479" spans="2:10">
      <c r="B479" s="97">
        <f>'Equity+Bond_Historical'!Y480</f>
        <v>-1.3717063804419116E-2</v>
      </c>
      <c r="C479" s="4"/>
      <c r="D479" s="4"/>
      <c r="E479" s="4"/>
      <c r="F479" s="4"/>
      <c r="G479" s="4"/>
      <c r="H479" s="4"/>
      <c r="I479" s="4"/>
      <c r="J479" s="4"/>
    </row>
    <row r="480" spans="2:10">
      <c r="B480" s="97">
        <f>'Equity+Bond_Historical'!Y481</f>
        <v>8.3185075103867009E-3</v>
      </c>
      <c r="C480" s="4"/>
      <c r="D480" s="4"/>
      <c r="E480" s="4"/>
      <c r="F480" s="4"/>
      <c r="G480" s="4"/>
      <c r="H480" s="4"/>
      <c r="I480" s="4"/>
      <c r="J480" s="4"/>
    </row>
    <row r="481" spans="2:10">
      <c r="B481" s="97">
        <f>'Equity+Bond_Historical'!Y482</f>
        <v>-1.9968462962333348E-2</v>
      </c>
      <c r="C481" s="4"/>
      <c r="D481" s="4"/>
      <c r="E481" s="4"/>
      <c r="F481" s="4"/>
      <c r="G481" s="4"/>
      <c r="H481" s="4"/>
      <c r="I481" s="4"/>
      <c r="J481" s="4"/>
    </row>
    <row r="482" spans="2:10">
      <c r="B482" s="97">
        <f>'Equity+Bond_Historical'!Y483</f>
        <v>2.0052012049287284E-2</v>
      </c>
      <c r="C482" s="4"/>
      <c r="D482" s="4"/>
      <c r="E482" s="4"/>
      <c r="F482" s="4"/>
      <c r="G482" s="4"/>
      <c r="H482" s="4"/>
      <c r="I482" s="4"/>
      <c r="J482" s="4"/>
    </row>
    <row r="483" spans="2:10">
      <c r="B483" s="97">
        <f>'Equity+Bond_Historical'!Y484</f>
        <v>3.6379280772422612E-2</v>
      </c>
      <c r="C483" s="4"/>
      <c r="D483" s="4"/>
      <c r="E483" s="4"/>
      <c r="F483" s="4"/>
      <c r="G483" s="4"/>
      <c r="H483" s="4"/>
      <c r="I483" s="4"/>
      <c r="J483" s="4"/>
    </row>
    <row r="484" spans="2:10">
      <c r="B484" s="97">
        <f>'Equity+Bond_Historical'!Y485</f>
        <v>-1.1809928120969074E-2</v>
      </c>
      <c r="C484" s="4"/>
      <c r="D484" s="4"/>
      <c r="E484" s="4"/>
      <c r="F484" s="4"/>
      <c r="G484" s="4"/>
      <c r="H484" s="4"/>
      <c r="I484" s="4"/>
      <c r="J484" s="4"/>
    </row>
    <row r="485" spans="2:10">
      <c r="B485" s="97">
        <f>'Equity+Bond_Historical'!Y486</f>
        <v>-6.4527505713082621E-3</v>
      </c>
      <c r="C485" s="4"/>
      <c r="D485" s="4"/>
      <c r="E485" s="4"/>
      <c r="F485" s="4"/>
      <c r="G485" s="4"/>
      <c r="H485" s="4"/>
      <c r="I485" s="4"/>
      <c r="J485" s="4"/>
    </row>
    <row r="486" spans="2:10">
      <c r="B486" s="97">
        <f>'Equity+Bond_Historical'!Y487</f>
        <v>-3.2139346783805339E-2</v>
      </c>
      <c r="C486" s="4"/>
      <c r="D486" s="4"/>
      <c r="E486" s="4"/>
      <c r="F486" s="4"/>
      <c r="G486" s="4"/>
      <c r="H486" s="4"/>
      <c r="I486" s="4"/>
      <c r="J486" s="4"/>
    </row>
    <row r="487" spans="2:10">
      <c r="B487" s="97">
        <f>'Equity+Bond_Historical'!Y488</f>
        <v>3.3100658299753047E-2</v>
      </c>
      <c r="C487" s="4"/>
      <c r="D487" s="4"/>
      <c r="E487" s="4"/>
      <c r="F487" s="4"/>
      <c r="G487" s="4"/>
      <c r="H487" s="4"/>
      <c r="I487" s="4"/>
      <c r="J487" s="4"/>
    </row>
    <row r="488" spans="2:10">
      <c r="B488" s="97">
        <f>'Equity+Bond_Historical'!Y489</f>
        <v>-3.2942047031681177E-3</v>
      </c>
      <c r="C488" s="4"/>
      <c r="D488" s="4"/>
      <c r="E488" s="4"/>
      <c r="F488" s="4"/>
      <c r="G488" s="4"/>
      <c r="H488" s="4"/>
      <c r="I488" s="4"/>
      <c r="J488" s="4"/>
    </row>
    <row r="489" spans="2:10">
      <c r="B489" s="97">
        <f>'Equity+Bond_Historical'!Y490</f>
        <v>1.4925360243526314E-2</v>
      </c>
      <c r="C489" s="4"/>
      <c r="D489" s="4"/>
      <c r="E489" s="4"/>
      <c r="F489" s="4"/>
      <c r="G489" s="4"/>
      <c r="H489" s="4"/>
      <c r="I489" s="4"/>
      <c r="J489" s="4"/>
    </row>
    <row r="490" spans="2:10">
      <c r="B490" s="97">
        <f>'Equity+Bond_Historical'!Y491</f>
        <v>2.3167701571659139E-2</v>
      </c>
      <c r="C490" s="4"/>
      <c r="D490" s="4"/>
      <c r="E490" s="4"/>
      <c r="F490" s="4"/>
      <c r="G490" s="4"/>
      <c r="H490" s="4"/>
      <c r="I490" s="4"/>
      <c r="J490" s="4"/>
    </row>
    <row r="491" spans="2:10">
      <c r="B491" s="97">
        <f>'Equity+Bond_Historical'!Y492</f>
        <v>-1.3235347416043403E-2</v>
      </c>
      <c r="C491" s="4"/>
      <c r="D491" s="4"/>
      <c r="E491" s="4"/>
      <c r="F491" s="4"/>
      <c r="G491" s="4"/>
      <c r="H491" s="4"/>
      <c r="I491" s="4"/>
      <c r="J491" s="4"/>
    </row>
    <row r="492" spans="2:10">
      <c r="B492" s="97">
        <f>'Equity+Bond_Historical'!Y493</f>
        <v>1.1241858675209026E-2</v>
      </c>
      <c r="C492" s="4"/>
      <c r="D492" s="4"/>
      <c r="E492" s="4"/>
      <c r="F492" s="4"/>
      <c r="G492" s="4"/>
      <c r="H492" s="4"/>
      <c r="I492" s="4"/>
      <c r="J492" s="4"/>
    </row>
    <row r="493" spans="2:10">
      <c r="B493" s="97">
        <f>'Equity+Bond_Historical'!Y494</f>
        <v>-9.5015875354838141E-3</v>
      </c>
      <c r="C493" s="4"/>
      <c r="D493" s="4"/>
      <c r="E493" s="4"/>
      <c r="F493" s="4"/>
      <c r="G493" s="4"/>
      <c r="H493" s="4"/>
      <c r="I493" s="4"/>
      <c r="J493" s="4"/>
    </row>
    <row r="494" spans="2:10">
      <c r="B494" s="97">
        <f>'Equity+Bond_Historical'!Y495</f>
        <v>3.5335317054104743E-3</v>
      </c>
      <c r="C494" s="4"/>
      <c r="D494" s="4"/>
      <c r="E494" s="4"/>
      <c r="F494" s="4"/>
      <c r="G494" s="4"/>
      <c r="H494" s="4"/>
      <c r="I494" s="4"/>
      <c r="J494" s="4"/>
    </row>
    <row r="495" spans="2:10">
      <c r="B495" s="97">
        <f>'Equity+Bond_Historical'!Y496</f>
        <v>-8.1959312673133122E-3</v>
      </c>
      <c r="C495" s="4"/>
      <c r="D495" s="4"/>
      <c r="E495" s="4"/>
      <c r="F495" s="4"/>
      <c r="G495" s="4"/>
      <c r="H495" s="4"/>
      <c r="I495" s="4"/>
      <c r="J495" s="4"/>
    </row>
    <row r="496" spans="2:10">
      <c r="B496" s="97">
        <f>'Equity+Bond_Historical'!Y497</f>
        <v>-1.223252731382707E-2</v>
      </c>
      <c r="C496" s="4"/>
      <c r="D496" s="4"/>
      <c r="E496" s="4"/>
      <c r="F496" s="4"/>
      <c r="G496" s="4"/>
      <c r="H496" s="4"/>
      <c r="I496" s="4"/>
      <c r="J496" s="4"/>
    </row>
    <row r="497" spans="2:10">
      <c r="B497" s="97">
        <f>'Equity+Bond_Historical'!Y498</f>
        <v>7.1784976232720232E-3</v>
      </c>
      <c r="C497" s="4"/>
      <c r="D497" s="4"/>
      <c r="E497" s="4"/>
      <c r="F497" s="4"/>
      <c r="G497" s="4"/>
      <c r="H497" s="4"/>
      <c r="I497" s="4"/>
      <c r="J497" s="4"/>
    </row>
    <row r="498" spans="2:10">
      <c r="B498" s="97">
        <f>'Equity+Bond_Historical'!Y499</f>
        <v>8.8468621206631674E-3</v>
      </c>
      <c r="C498" s="4"/>
      <c r="D498" s="4"/>
      <c r="E498" s="4"/>
      <c r="F498" s="4"/>
      <c r="G498" s="4"/>
      <c r="H498" s="4"/>
      <c r="I498" s="4"/>
      <c r="J498" s="4"/>
    </row>
    <row r="499" spans="2:10">
      <c r="B499" s="97">
        <f>'Equity+Bond_Historical'!Y500</f>
        <v>6.1403557878694634E-3</v>
      </c>
      <c r="C499" s="4"/>
      <c r="D499" s="4"/>
      <c r="E499" s="4"/>
      <c r="F499" s="4"/>
      <c r="G499" s="4"/>
      <c r="H499" s="4"/>
      <c r="I499" s="4"/>
      <c r="J499" s="4"/>
    </row>
    <row r="500" spans="2:10">
      <c r="B500" s="97">
        <f>'Equity+Bond_Historical'!Y501</f>
        <v>-5.3738425631933203E-3</v>
      </c>
      <c r="C500" s="4"/>
      <c r="D500" s="4"/>
      <c r="E500" s="4"/>
      <c r="F500" s="4"/>
      <c r="G500" s="4"/>
      <c r="H500" s="4"/>
      <c r="I500" s="4"/>
      <c r="J500" s="4"/>
    </row>
    <row r="501" spans="2:10">
      <c r="B501" s="97">
        <f>'Equity+Bond_Historical'!Y502</f>
        <v>4.9461882402221857E-3</v>
      </c>
      <c r="C501" s="4"/>
      <c r="D501" s="4"/>
      <c r="E501" s="4"/>
      <c r="F501" s="4"/>
      <c r="G501" s="4"/>
      <c r="H501" s="4"/>
      <c r="I501" s="4"/>
      <c r="J501" s="4"/>
    </row>
    <row r="502" spans="2:10">
      <c r="B502" s="97">
        <f>'Equity+Bond_Historical'!Y503</f>
        <v>-6.9059648075928516E-3</v>
      </c>
      <c r="C502" s="4"/>
      <c r="D502" s="4"/>
      <c r="E502" s="4"/>
      <c r="F502" s="4"/>
      <c r="G502" s="4"/>
      <c r="H502" s="4"/>
      <c r="I502" s="4"/>
      <c r="J502" s="4"/>
    </row>
    <row r="503" spans="2:10">
      <c r="B503" s="97">
        <f>'Equity+Bond_Historical'!Y504</f>
        <v>-5.5699772107178159E-3</v>
      </c>
      <c r="C503" s="4"/>
      <c r="D503" s="4"/>
      <c r="E503" s="4"/>
      <c r="F503" s="4"/>
      <c r="G503" s="4"/>
      <c r="H503" s="4"/>
      <c r="I503" s="4"/>
      <c r="J503" s="4"/>
    </row>
    <row r="504" spans="2:10">
      <c r="B504" s="97">
        <f>'Equity+Bond_Historical'!Y505</f>
        <v>3.1535588912359799E-3</v>
      </c>
      <c r="C504" s="4"/>
      <c r="D504" s="4"/>
      <c r="E504" s="4"/>
      <c r="F504" s="4"/>
      <c r="G504" s="4"/>
      <c r="H504" s="4"/>
      <c r="I504" s="4"/>
      <c r="J504" s="4"/>
    </row>
    <row r="505" spans="2:10">
      <c r="B505" s="97">
        <f>'Equity+Bond_Historical'!Y506</f>
        <v>3.2536647871992024E-3</v>
      </c>
      <c r="C505" s="4"/>
      <c r="D505" s="4"/>
      <c r="E505" s="4"/>
      <c r="F505" s="4"/>
      <c r="G505" s="4"/>
      <c r="H505" s="4"/>
      <c r="I505" s="4"/>
      <c r="J505" s="4"/>
    </row>
    <row r="506" spans="2:10">
      <c r="B506" s="97">
        <f>'Equity+Bond_Historical'!Y507</f>
        <v>-1.8258220381023602E-3</v>
      </c>
      <c r="C506" s="4"/>
      <c r="D506" s="4"/>
      <c r="E506" s="4"/>
      <c r="F506" s="4"/>
      <c r="G506" s="4"/>
      <c r="H506" s="4"/>
      <c r="I506" s="4"/>
      <c r="J506" s="4"/>
    </row>
    <row r="507" spans="2:10">
      <c r="B507" s="97">
        <f>'Equity+Bond_Historical'!Y508</f>
        <v>1.2881488246281048E-3</v>
      </c>
      <c r="C507" s="4"/>
      <c r="D507" s="4"/>
      <c r="E507" s="4"/>
      <c r="F507" s="4"/>
      <c r="G507" s="4"/>
      <c r="H507" s="4"/>
      <c r="I507" s="4"/>
      <c r="J507" s="4"/>
    </row>
    <row r="508" spans="2:10">
      <c r="B508" s="97">
        <f>'Equity+Bond_Historical'!Y509</f>
        <v>1.2181040400599672E-2</v>
      </c>
      <c r="C508" s="4"/>
      <c r="D508" s="4"/>
      <c r="E508" s="4"/>
      <c r="F508" s="4"/>
      <c r="G508" s="4"/>
      <c r="H508" s="4"/>
      <c r="I508" s="4"/>
      <c r="J508" s="4"/>
    </row>
    <row r="509" spans="2:10">
      <c r="B509" s="97">
        <f>'Equity+Bond_Historical'!Y510</f>
        <v>-1.398755778613703E-2</v>
      </c>
      <c r="C509" s="4"/>
      <c r="D509" s="4"/>
      <c r="E509" s="4"/>
      <c r="F509" s="4"/>
      <c r="G509" s="4"/>
      <c r="H509" s="4"/>
      <c r="I509" s="4"/>
      <c r="J509" s="4"/>
    </row>
    <row r="510" spans="2:10">
      <c r="B510" s="97">
        <f>'Equity+Bond_Historical'!Y511</f>
        <v>2.3103470277227964E-2</v>
      </c>
      <c r="C510" s="4"/>
      <c r="D510" s="4"/>
      <c r="E510" s="4"/>
      <c r="F510" s="4"/>
      <c r="G510" s="4"/>
      <c r="H510" s="4"/>
      <c r="I510" s="4"/>
      <c r="J510" s="4"/>
    </row>
    <row r="511" spans="2:10">
      <c r="B511" s="97">
        <f>'Equity+Bond_Historical'!Y512</f>
        <v>-4.2901466544554628E-3</v>
      </c>
      <c r="C511" s="4"/>
      <c r="D511" s="4"/>
      <c r="E511" s="4"/>
      <c r="F511" s="4"/>
      <c r="G511" s="4"/>
      <c r="H511" s="4"/>
      <c r="I511" s="4"/>
      <c r="J511" s="4"/>
    </row>
    <row r="512" spans="2:10">
      <c r="B512" s="97">
        <f>'Equity+Bond_Historical'!Y513</f>
        <v>2.3602685370296694E-2</v>
      </c>
      <c r="C512" s="4"/>
      <c r="D512" s="4"/>
      <c r="E512" s="4"/>
      <c r="F512" s="4"/>
      <c r="G512" s="4"/>
      <c r="H512" s="4"/>
      <c r="I512" s="4"/>
      <c r="J512" s="4"/>
    </row>
    <row r="513" spans="2:10">
      <c r="B513" s="97">
        <f>'Equity+Bond_Historical'!Y514</f>
        <v>2.3096041348719138E-2</v>
      </c>
      <c r="C513" s="4"/>
      <c r="D513" s="4"/>
      <c r="E513" s="4"/>
      <c r="F513" s="4"/>
      <c r="G513" s="4"/>
      <c r="H513" s="4"/>
      <c r="I513" s="4"/>
      <c r="J513" s="4"/>
    </row>
    <row r="514" spans="2:10">
      <c r="B514" s="97">
        <f>'Equity+Bond_Historical'!Y515</f>
        <v>7.9834955653845831E-3</v>
      </c>
      <c r="C514" s="4"/>
      <c r="D514" s="4"/>
      <c r="E514" s="4"/>
      <c r="F514" s="4"/>
      <c r="G514" s="4"/>
      <c r="H514" s="4"/>
      <c r="I514" s="4"/>
      <c r="J514" s="4"/>
    </row>
    <row r="515" spans="2:10">
      <c r="B515" s="97">
        <f>'Equity+Bond_Historical'!Y516</f>
        <v>1.2729827534633378E-2</v>
      </c>
      <c r="C515" s="4"/>
      <c r="D515" s="4"/>
      <c r="E515" s="4"/>
      <c r="F515" s="4"/>
      <c r="G515" s="4"/>
      <c r="H515" s="4"/>
      <c r="I515" s="4"/>
      <c r="J515" s="4"/>
    </row>
    <row r="516" spans="2:10">
      <c r="B516" s="97">
        <f>'Equity+Bond_Historical'!Y517</f>
        <v>-6.8437009736430571E-3</v>
      </c>
      <c r="C516" s="4"/>
      <c r="D516" s="4"/>
      <c r="E516" s="4"/>
      <c r="F516" s="4"/>
      <c r="G516" s="4"/>
      <c r="H516" s="4"/>
      <c r="I516" s="4"/>
      <c r="J516" s="4"/>
    </row>
    <row r="517" spans="2:10">
      <c r="B517" s="97">
        <f>'Equity+Bond_Historical'!Y518</f>
        <v>-3.6278490870207186E-3</v>
      </c>
      <c r="C517" s="4"/>
      <c r="D517" s="4"/>
      <c r="E517" s="4"/>
      <c r="F517" s="4"/>
      <c r="G517" s="4"/>
      <c r="H517" s="4"/>
      <c r="I517" s="4"/>
      <c r="J517" s="4"/>
    </row>
    <row r="518" spans="2:10">
      <c r="B518" s="97">
        <f>'Equity+Bond_Historical'!Y519</f>
        <v>5.67986122798937E-3</v>
      </c>
      <c r="C518" s="4"/>
      <c r="D518" s="4"/>
      <c r="E518" s="4"/>
      <c r="F518" s="4"/>
      <c r="G518" s="4"/>
      <c r="H518" s="4"/>
      <c r="I518" s="4"/>
      <c r="J518" s="4"/>
    </row>
    <row r="519" spans="2:10">
      <c r="B519" s="97">
        <f>'Equity+Bond_Historical'!Y520</f>
        <v>9.5669525505445822E-3</v>
      </c>
      <c r="C519" s="4"/>
      <c r="D519" s="4"/>
      <c r="E519" s="4"/>
      <c r="F519" s="4"/>
      <c r="G519" s="4"/>
      <c r="H519" s="4"/>
      <c r="I519" s="4"/>
      <c r="J519" s="4"/>
    </row>
    <row r="520" spans="2:10">
      <c r="B520" s="97">
        <f>'Equity+Bond_Historical'!Y521</f>
        <v>2.5865486270704283E-3</v>
      </c>
      <c r="C520" s="4"/>
      <c r="D520" s="4"/>
      <c r="E520" s="4"/>
      <c r="F520" s="4"/>
      <c r="G520" s="4"/>
      <c r="H520" s="4"/>
      <c r="I520" s="4"/>
      <c r="J520" s="4"/>
    </row>
    <row r="521" spans="2:10">
      <c r="B521" s="97">
        <f>'Equity+Bond_Historical'!Y522</f>
        <v>-3.4600799195562394E-2</v>
      </c>
      <c r="C521" s="4"/>
      <c r="D521" s="4"/>
      <c r="E521" s="4"/>
      <c r="F521" s="4"/>
      <c r="G521" s="4"/>
      <c r="H521" s="4"/>
      <c r="I521" s="4"/>
      <c r="J521" s="4"/>
    </row>
    <row r="522" spans="2:10">
      <c r="B522" s="97">
        <f>'Equity+Bond_Historical'!Y523</f>
        <v>1.0675206357597783E-3</v>
      </c>
      <c r="C522" s="4"/>
      <c r="D522" s="4"/>
      <c r="E522" s="4"/>
      <c r="F522" s="4"/>
      <c r="G522" s="4"/>
      <c r="H522" s="4"/>
      <c r="I522" s="4"/>
      <c r="J522" s="4"/>
    </row>
    <row r="523" spans="2:10">
      <c r="B523" s="97">
        <f>'Equity+Bond_Historical'!Y524</f>
        <v>7.3408628431090306E-3</v>
      </c>
      <c r="C523" s="4"/>
      <c r="D523" s="4"/>
      <c r="E523" s="4"/>
      <c r="F523" s="4"/>
      <c r="G523" s="4"/>
      <c r="H523" s="4"/>
      <c r="I523" s="4"/>
      <c r="J523" s="4"/>
    </row>
    <row r="524" spans="2:10">
      <c r="B524" s="97">
        <f>'Equity+Bond_Historical'!Y525</f>
        <v>3.0900368479479836E-4</v>
      </c>
      <c r="C524" s="4"/>
      <c r="D524" s="4"/>
      <c r="E524" s="4"/>
      <c r="F524" s="4"/>
      <c r="G524" s="4"/>
      <c r="H524" s="4"/>
      <c r="I524" s="4"/>
      <c r="J524" s="4"/>
    </row>
    <row r="525" spans="2:10">
      <c r="B525" s="97">
        <f>'Equity+Bond_Historical'!Y526</f>
        <v>3.0335257069863007E-3</v>
      </c>
      <c r="C525" s="4"/>
      <c r="D525" s="4"/>
      <c r="E525" s="4"/>
      <c r="F525" s="4"/>
      <c r="G525" s="4"/>
      <c r="H525" s="4"/>
      <c r="I525" s="4"/>
      <c r="J525" s="4"/>
    </row>
    <row r="526" spans="2:10">
      <c r="B526" s="97">
        <f>'Equity+Bond_Historical'!Y527</f>
        <v>6.0373486785077046E-3</v>
      </c>
      <c r="C526" s="4"/>
      <c r="D526" s="4"/>
      <c r="E526" s="4"/>
      <c r="F526" s="4"/>
      <c r="G526" s="4"/>
      <c r="H526" s="4"/>
      <c r="I526" s="4"/>
      <c r="J526" s="4"/>
    </row>
    <row r="527" spans="2:10">
      <c r="B527" s="97">
        <f>'Equity+Bond_Historical'!Y528</f>
        <v>-1.0979244852297015E-2</v>
      </c>
      <c r="C527" s="4"/>
      <c r="D527" s="4"/>
      <c r="E527" s="4"/>
      <c r="F527" s="4"/>
      <c r="G527" s="4"/>
      <c r="H527" s="4"/>
      <c r="I527" s="4"/>
      <c r="J527" s="4"/>
    </row>
    <row r="528" spans="2:10">
      <c r="B528" s="97">
        <f>'Equity+Bond_Historical'!Y529</f>
        <v>-1.8703940157500844E-2</v>
      </c>
      <c r="C528" s="4"/>
      <c r="D528" s="4"/>
      <c r="E528" s="4"/>
      <c r="F528" s="4"/>
      <c r="G528" s="4"/>
      <c r="H528" s="4"/>
      <c r="I528" s="4"/>
      <c r="J528" s="4"/>
    </row>
    <row r="529" spans="2:10">
      <c r="B529" s="97">
        <f>'Equity+Bond_Historical'!Y530</f>
        <v>1.3076053553307217E-2</v>
      </c>
      <c r="C529" s="4"/>
      <c r="D529" s="4"/>
      <c r="E529" s="4"/>
      <c r="F529" s="4"/>
      <c r="G529" s="4"/>
      <c r="H529" s="4"/>
      <c r="I529" s="4"/>
      <c r="J529" s="4"/>
    </row>
    <row r="530" spans="2:10">
      <c r="B530" s="97">
        <f>'Equity+Bond_Historical'!Y531</f>
        <v>-7.3207554858713631E-3</v>
      </c>
      <c r="C530" s="4"/>
      <c r="D530" s="4"/>
      <c r="E530" s="4"/>
      <c r="F530" s="4"/>
      <c r="G530" s="4"/>
      <c r="H530" s="4"/>
      <c r="I530" s="4"/>
      <c r="J530" s="4"/>
    </row>
    <row r="531" spans="2:10">
      <c r="B531" s="97">
        <f>'Equity+Bond_Historical'!Y532</f>
        <v>2.6464690723256561E-2</v>
      </c>
      <c r="C531" s="4"/>
      <c r="D531" s="4"/>
      <c r="E531" s="4"/>
      <c r="F531" s="4"/>
      <c r="G531" s="4"/>
      <c r="H531" s="4"/>
      <c r="I531" s="4"/>
      <c r="J531" s="4"/>
    </row>
    <row r="532" spans="2:10">
      <c r="B532" s="97">
        <f>'Equity+Bond_Historical'!Y533</f>
        <v>5.3159545460578902E-3</v>
      </c>
      <c r="C532" s="4"/>
      <c r="D532" s="4"/>
      <c r="E532" s="4"/>
      <c r="F532" s="4"/>
      <c r="G532" s="4"/>
      <c r="H532" s="4"/>
      <c r="I532" s="4"/>
      <c r="J532" s="4"/>
    </row>
    <row r="533" spans="2:10">
      <c r="B533" s="97">
        <f>'Equity+Bond_Historical'!Y534</f>
        <v>2.2913289718187041E-3</v>
      </c>
      <c r="C533" s="4"/>
      <c r="D533" s="4"/>
      <c r="E533" s="4"/>
      <c r="F533" s="4"/>
      <c r="G533" s="4"/>
      <c r="H533" s="4"/>
      <c r="I533" s="4"/>
      <c r="J533" s="4"/>
    </row>
    <row r="534" spans="2:10">
      <c r="B534" s="97">
        <f>'Equity+Bond_Historical'!Y535</f>
        <v>-1.3093730419778564E-2</v>
      </c>
      <c r="C534" s="4"/>
      <c r="D534" s="4"/>
      <c r="E534" s="4"/>
      <c r="F534" s="4"/>
      <c r="G534" s="4"/>
      <c r="H534" s="4"/>
      <c r="I534" s="4"/>
      <c r="J534" s="4"/>
    </row>
    <row r="535" spans="2:10">
      <c r="B535" s="97">
        <f>'Equity+Bond_Historical'!Y536</f>
        <v>-1.2084409016477032E-2</v>
      </c>
      <c r="C535" s="4"/>
      <c r="D535" s="4"/>
      <c r="E535" s="4"/>
      <c r="F535" s="4"/>
      <c r="G535" s="4"/>
      <c r="H535" s="4"/>
      <c r="I535" s="4"/>
      <c r="J535" s="4"/>
    </row>
    <row r="536" spans="2:10">
      <c r="B536" s="97">
        <f>'Equity+Bond_Historical'!Y537</f>
        <v>-1.3299111425455016E-2</v>
      </c>
      <c r="C536" s="4"/>
      <c r="D536" s="4"/>
      <c r="E536" s="4"/>
      <c r="F536" s="4"/>
      <c r="G536" s="4"/>
      <c r="H536" s="4"/>
      <c r="I536" s="4"/>
      <c r="J536" s="4"/>
    </row>
    <row r="537" spans="2:10">
      <c r="B537" s="97">
        <f>'Equity+Bond_Historical'!Y538</f>
        <v>5.3389866482040603E-3</v>
      </c>
      <c r="C537" s="4"/>
      <c r="D537" s="4"/>
      <c r="E537" s="4"/>
      <c r="F537" s="4"/>
      <c r="G537" s="4"/>
      <c r="H537" s="4"/>
      <c r="I537" s="4"/>
      <c r="J537" s="4"/>
    </row>
    <row r="538" spans="2:10">
      <c r="B538" s="97">
        <f>'Equity+Bond_Historical'!Y539</f>
        <v>-7.6338252945548062E-3</v>
      </c>
      <c r="C538" s="4"/>
      <c r="D538" s="4"/>
      <c r="E538" s="4"/>
      <c r="F538" s="4"/>
      <c r="G538" s="4"/>
      <c r="H538" s="4"/>
      <c r="I538" s="4"/>
      <c r="J538" s="4"/>
    </row>
    <row r="539" spans="2:10">
      <c r="B539" s="97">
        <f>'Equity+Bond_Historical'!Y540</f>
        <v>1.3322094263838296E-2</v>
      </c>
      <c r="C539" s="4"/>
      <c r="D539" s="4"/>
      <c r="E539" s="4"/>
      <c r="F539" s="4"/>
      <c r="G539" s="4"/>
      <c r="H539" s="4"/>
      <c r="I539" s="4"/>
      <c r="J539" s="4"/>
    </row>
    <row r="540" spans="2:10">
      <c r="B540" s="97">
        <f>'Equity+Bond_Historical'!Y541</f>
        <v>8.5948814843924276E-3</v>
      </c>
      <c r="C540" s="4"/>
      <c r="D540" s="4"/>
      <c r="E540" s="4"/>
      <c r="F540" s="4"/>
      <c r="G540" s="4"/>
      <c r="H540" s="4"/>
      <c r="I540" s="4"/>
      <c r="J540" s="4"/>
    </row>
    <row r="541" spans="2:10">
      <c r="B541" s="97">
        <f>'Equity+Bond_Historical'!Y542</f>
        <v>-2.8856235164446156E-2</v>
      </c>
      <c r="C541" s="4"/>
      <c r="D541" s="4"/>
      <c r="E541" s="4"/>
      <c r="F541" s="4"/>
      <c r="G541" s="4"/>
      <c r="H541" s="4"/>
      <c r="I541" s="4"/>
      <c r="J541" s="4"/>
    </row>
    <row r="542" spans="2:10">
      <c r="B542" s="97">
        <f>'Equity+Bond_Historical'!Y543</f>
        <v>-5.7982547368537031E-3</v>
      </c>
      <c r="C542" s="4"/>
      <c r="D542" s="4"/>
      <c r="E542" s="4"/>
      <c r="F542" s="4"/>
      <c r="G542" s="4"/>
      <c r="H542" s="4"/>
      <c r="I542" s="4"/>
      <c r="J542" s="4"/>
    </row>
    <row r="543" spans="2:10">
      <c r="B543" s="97">
        <f>'Equity+Bond_Historical'!Y544</f>
        <v>-9.3438422549102281E-3</v>
      </c>
      <c r="C543" s="4"/>
      <c r="D543" s="4"/>
      <c r="E543" s="4"/>
      <c r="F543" s="4"/>
      <c r="G543" s="4"/>
      <c r="H543" s="4"/>
      <c r="I543" s="4"/>
      <c r="J543" s="4"/>
    </row>
    <row r="544" spans="2:10">
      <c r="B544" s="97">
        <f>'Equity+Bond_Historical'!Y545</f>
        <v>2.8987656879730074E-2</v>
      </c>
      <c r="C544" s="4"/>
      <c r="D544" s="4"/>
      <c r="E544" s="4"/>
      <c r="F544" s="4"/>
      <c r="G544" s="4"/>
      <c r="H544" s="4"/>
      <c r="I544" s="4"/>
      <c r="J544" s="4"/>
    </row>
    <row r="545" spans="2:10">
      <c r="B545" s="97">
        <f>'Equity+Bond_Historical'!Y546</f>
        <v>-2.7120089785197046E-2</v>
      </c>
      <c r="C545" s="4"/>
      <c r="D545" s="4"/>
      <c r="E545" s="4"/>
      <c r="F545" s="4"/>
      <c r="G545" s="4"/>
      <c r="H545" s="4"/>
      <c r="I545" s="4"/>
      <c r="J545" s="4"/>
    </row>
    <row r="546" spans="2:10">
      <c r="B546" s="97">
        <f>'Equity+Bond_Historical'!Y547</f>
        <v>-1.2596460221160713E-2</v>
      </c>
      <c r="C546" s="4"/>
      <c r="D546" s="4"/>
      <c r="E546" s="4"/>
      <c r="F546" s="4"/>
      <c r="G546" s="4"/>
      <c r="H546" s="4"/>
      <c r="I546" s="4"/>
      <c r="J546" s="4"/>
    </row>
    <row r="547" spans="2:10">
      <c r="B547" s="97">
        <f>'Equity+Bond_Historical'!Y548</f>
        <v>8.6478351776745534E-3</v>
      </c>
      <c r="C547" s="4"/>
      <c r="D547" s="4"/>
      <c r="E547" s="4"/>
      <c r="F547" s="4"/>
      <c r="G547" s="4"/>
      <c r="H547" s="4"/>
      <c r="I547" s="4"/>
      <c r="J547" s="4"/>
    </row>
    <row r="548" spans="2:10">
      <c r="B548" s="97">
        <f>'Equity+Bond_Historical'!Y549</f>
        <v>-1.084042060284216E-2</v>
      </c>
      <c r="C548" s="4"/>
      <c r="D548" s="4"/>
      <c r="E548" s="4"/>
      <c r="F548" s="4"/>
      <c r="G548" s="4"/>
      <c r="H548" s="4"/>
      <c r="I548" s="4"/>
      <c r="J548" s="4"/>
    </row>
    <row r="549" spans="2:10">
      <c r="B549" s="97">
        <f>'Equity+Bond_Historical'!Y550</f>
        <v>7.7546831243354144E-3</v>
      </c>
      <c r="C549" s="4"/>
      <c r="D549" s="4"/>
      <c r="E549" s="4"/>
      <c r="F549" s="4"/>
      <c r="G549" s="4"/>
      <c r="H549" s="4"/>
      <c r="I549" s="4"/>
      <c r="J549" s="4"/>
    </row>
    <row r="550" spans="2:10">
      <c r="B550" s="97">
        <f>'Equity+Bond_Historical'!Y551</f>
        <v>-4.7633764667095353E-3</v>
      </c>
      <c r="C550" s="4"/>
      <c r="D550" s="4"/>
      <c r="E550" s="4"/>
      <c r="F550" s="4"/>
      <c r="G550" s="4"/>
      <c r="H550" s="4"/>
      <c r="I550" s="4"/>
      <c r="J550" s="4"/>
    </row>
    <row r="551" spans="2:10">
      <c r="B551" s="97">
        <f>'Equity+Bond_Historical'!Y552</f>
        <v>-5.1905611647607682E-3</v>
      </c>
      <c r="C551" s="4"/>
      <c r="D551" s="4"/>
      <c r="E551" s="4"/>
      <c r="F551" s="4"/>
      <c r="G551" s="4"/>
      <c r="H551" s="4"/>
      <c r="I551" s="4"/>
      <c r="J551" s="4"/>
    </row>
    <row r="552" spans="2:10">
      <c r="B552" s="97">
        <f>'Equity+Bond_Historical'!Y553</f>
        <v>-2.1531544641871085E-3</v>
      </c>
      <c r="C552" s="4"/>
      <c r="D552" s="4"/>
      <c r="E552" s="4"/>
      <c r="F552" s="4"/>
      <c r="G552" s="4"/>
      <c r="H552" s="4"/>
      <c r="I552" s="4"/>
      <c r="J552" s="4"/>
    </row>
    <row r="553" spans="2:10">
      <c r="B553" s="97">
        <f>'Equity+Bond_Historical'!Y554</f>
        <v>1.0107530531020838E-2</v>
      </c>
      <c r="C553" s="4"/>
      <c r="D553" s="4"/>
      <c r="E553" s="4"/>
      <c r="F553" s="4"/>
      <c r="G553" s="4"/>
      <c r="H553" s="4"/>
      <c r="I553" s="4"/>
      <c r="J553" s="4"/>
    </row>
    <row r="554" spans="2:10">
      <c r="B554" s="97">
        <f>'Equity+Bond_Historical'!Y555</f>
        <v>7.3083747174491689E-3</v>
      </c>
      <c r="C554" s="4"/>
      <c r="D554" s="4"/>
      <c r="E554" s="4"/>
      <c r="F554" s="4"/>
      <c r="G554" s="4"/>
      <c r="H554" s="4"/>
      <c r="I554" s="4"/>
      <c r="J554" s="4"/>
    </row>
    <row r="555" spans="2:10">
      <c r="B555" s="97">
        <f>'Equity+Bond_Historical'!Y556</f>
        <v>1.9812565626575986E-2</v>
      </c>
      <c r="C555" s="4"/>
      <c r="D555" s="4"/>
      <c r="E555" s="4"/>
      <c r="F555" s="4"/>
      <c r="G555" s="4"/>
      <c r="H555" s="4"/>
      <c r="I555" s="4"/>
      <c r="J555" s="4"/>
    </row>
    <row r="556" spans="2:10">
      <c r="B556" s="97">
        <f>'Equity+Bond_Historical'!Y557</f>
        <v>-3.5427824738631791E-3</v>
      </c>
      <c r="C556" s="4"/>
      <c r="D556" s="4"/>
      <c r="E556" s="4"/>
      <c r="F556" s="4"/>
      <c r="G556" s="4"/>
      <c r="H556" s="4"/>
      <c r="I556" s="4"/>
      <c r="J556" s="4"/>
    </row>
    <row r="557" spans="2:10">
      <c r="B557" s="97">
        <f>'Equity+Bond_Historical'!Y558</f>
        <v>-7.4168204797671142E-3</v>
      </c>
      <c r="C557" s="4"/>
      <c r="D557" s="4"/>
      <c r="E557" s="4"/>
      <c r="F557" s="4"/>
      <c r="G557" s="4"/>
      <c r="H557" s="4"/>
      <c r="I557" s="4"/>
      <c r="J557" s="4"/>
    </row>
    <row r="558" spans="2:10">
      <c r="B558" s="97">
        <f>'Equity+Bond_Historical'!Y559</f>
        <v>-2.2702293000084182E-3</v>
      </c>
      <c r="C558" s="4"/>
      <c r="D558" s="4"/>
      <c r="E558" s="4"/>
      <c r="F558" s="4"/>
      <c r="G558" s="4"/>
      <c r="H558" s="4"/>
      <c r="I558" s="4"/>
      <c r="J558" s="4"/>
    </row>
    <row r="559" spans="2:10">
      <c r="B559" s="97">
        <f>'Equity+Bond_Historical'!Y560</f>
        <v>7.9758173007754615E-3</v>
      </c>
      <c r="C559" s="4"/>
      <c r="D559" s="4"/>
      <c r="E559" s="4"/>
      <c r="F559" s="4"/>
      <c r="G559" s="4"/>
      <c r="H559" s="4"/>
      <c r="I559" s="4"/>
      <c r="J559" s="4"/>
    </row>
    <row r="560" spans="2:10">
      <c r="B560" s="97">
        <f>'Equity+Bond_Historical'!Y561</f>
        <v>-1.1918582358344918E-2</v>
      </c>
      <c r="C560" s="4"/>
      <c r="D560" s="4"/>
      <c r="E560" s="4"/>
      <c r="F560" s="4"/>
      <c r="G560" s="4"/>
      <c r="H560" s="4"/>
      <c r="I560" s="4"/>
      <c r="J560" s="4"/>
    </row>
    <row r="561" spans="2:10">
      <c r="B561" s="97">
        <f>'Equity+Bond_Historical'!Y562</f>
        <v>5.716147591879919E-4</v>
      </c>
      <c r="C561" s="4"/>
      <c r="D561" s="4"/>
      <c r="E561" s="4"/>
      <c r="F561" s="4"/>
      <c r="G561" s="4"/>
      <c r="H561" s="4"/>
      <c r="I561" s="4"/>
      <c r="J561" s="4"/>
    </row>
    <row r="562" spans="2:10">
      <c r="B562" s="97">
        <f>'Equity+Bond_Historical'!Y563</f>
        <v>3.0103413616774967E-3</v>
      </c>
      <c r="C562" s="4"/>
      <c r="D562" s="4"/>
      <c r="E562" s="4"/>
      <c r="F562" s="4"/>
      <c r="G562" s="4"/>
      <c r="H562" s="4"/>
      <c r="I562" s="4"/>
      <c r="J562" s="4"/>
    </row>
    <row r="563" spans="2:10">
      <c r="B563" s="97">
        <f>'Equity+Bond_Historical'!Y564</f>
        <v>7.2253703767801245E-3</v>
      </c>
      <c r="C563" s="4"/>
      <c r="D563" s="4"/>
      <c r="E563" s="4"/>
      <c r="F563" s="4"/>
      <c r="G563" s="4"/>
      <c r="H563" s="4"/>
      <c r="I563" s="4"/>
      <c r="J563" s="4"/>
    </row>
    <row r="564" spans="2:10">
      <c r="B564" s="97">
        <f>'Equity+Bond_Historical'!Y565</f>
        <v>5.9298944436513273E-3</v>
      </c>
      <c r="C564" s="4"/>
      <c r="D564" s="4"/>
      <c r="E564" s="4"/>
      <c r="F564" s="4"/>
      <c r="G564" s="4"/>
      <c r="H564" s="4"/>
      <c r="I564" s="4"/>
      <c r="J564" s="4"/>
    </row>
    <row r="565" spans="2:10">
      <c r="B565" s="97">
        <f>'Equity+Bond_Historical'!Y566</f>
        <v>-4.5184612644941606E-3</v>
      </c>
      <c r="C565" s="4"/>
      <c r="D565" s="4"/>
      <c r="E565" s="4"/>
      <c r="F565" s="4"/>
      <c r="G565" s="4"/>
      <c r="H565" s="4"/>
      <c r="I565" s="4"/>
      <c r="J565" s="4"/>
    </row>
    <row r="566" spans="2:10">
      <c r="B566" s="97">
        <f>'Equity+Bond_Historical'!Y567</f>
        <v>3.4625558479133789E-2</v>
      </c>
      <c r="C566" s="4"/>
      <c r="D566" s="4"/>
      <c r="E566" s="4"/>
      <c r="F566" s="4"/>
      <c r="G566" s="4"/>
      <c r="H566" s="4"/>
      <c r="I566" s="4"/>
      <c r="J566" s="4"/>
    </row>
    <row r="567" spans="2:10">
      <c r="B567" s="97">
        <f>'Equity+Bond_Historical'!Y568</f>
        <v>5.9152475486358663E-4</v>
      </c>
      <c r="C567" s="4"/>
      <c r="D567" s="4"/>
      <c r="E567" s="4"/>
      <c r="F567" s="4"/>
      <c r="G567" s="4"/>
      <c r="H567" s="4"/>
      <c r="I567" s="4"/>
      <c r="J567" s="4"/>
    </row>
    <row r="568" spans="2:10">
      <c r="B568" s="97">
        <f>'Equity+Bond_Historical'!Y569</f>
        <v>-1.2328875491323808E-2</v>
      </c>
      <c r="C568" s="4"/>
      <c r="D568" s="4"/>
      <c r="E568" s="4"/>
      <c r="F568" s="4"/>
      <c r="G568" s="4"/>
      <c r="H568" s="4"/>
      <c r="I568" s="4"/>
      <c r="J568" s="4"/>
    </row>
    <row r="569" spans="2:10">
      <c r="B569" s="97">
        <f>'Equity+Bond_Historical'!Y570</f>
        <v>-8.3082483014139657E-3</v>
      </c>
      <c r="C569" s="4"/>
      <c r="D569" s="4"/>
      <c r="E569" s="4"/>
      <c r="F569" s="4"/>
      <c r="G569" s="4"/>
      <c r="H569" s="4"/>
      <c r="I569" s="4"/>
      <c r="J569" s="4"/>
    </row>
    <row r="570" spans="2:10">
      <c r="B570" s="97">
        <f>'Equity+Bond_Historical'!Y571</f>
        <v>1.9114856966385919E-2</v>
      </c>
      <c r="C570" s="4"/>
      <c r="D570" s="4"/>
      <c r="E570" s="4"/>
      <c r="F570" s="4"/>
      <c r="G570" s="4"/>
      <c r="H570" s="4"/>
      <c r="I570" s="4"/>
      <c r="J570" s="4"/>
    </row>
    <row r="571" spans="2:10">
      <c r="B571" s="97">
        <f>'Equity+Bond_Historical'!Y572</f>
        <v>-2.5111911629331378E-3</v>
      </c>
      <c r="C571" s="4"/>
      <c r="D571" s="4"/>
      <c r="E571" s="4"/>
      <c r="F571" s="4"/>
      <c r="G571" s="4"/>
      <c r="H571" s="4"/>
      <c r="I571" s="4"/>
      <c r="J571" s="4"/>
    </row>
    <row r="572" spans="2:10">
      <c r="B572" s="97">
        <f>'Equity+Bond_Historical'!Y573</f>
        <v>-8.9527599820744229E-3</v>
      </c>
      <c r="C572" s="4"/>
      <c r="D572" s="4"/>
      <c r="E572" s="4"/>
      <c r="F572" s="4"/>
      <c r="G572" s="4"/>
      <c r="H572" s="4"/>
      <c r="I572" s="4"/>
      <c r="J572" s="4"/>
    </row>
    <row r="573" spans="2:10">
      <c r="B573" s="97">
        <f>'Equity+Bond_Historical'!Y574</f>
        <v>-1.0652661600051925E-3</v>
      </c>
      <c r="C573" s="4"/>
      <c r="D573" s="4"/>
      <c r="E573" s="4"/>
      <c r="F573" s="4"/>
      <c r="G573" s="4"/>
      <c r="H573" s="4"/>
      <c r="I573" s="4"/>
      <c r="J573" s="4"/>
    </row>
    <row r="574" spans="2:10">
      <c r="B574" s="97">
        <f>'Equity+Bond_Historical'!Y575</f>
        <v>-1.0659084178152914E-2</v>
      </c>
      <c r="C574" s="4"/>
      <c r="D574" s="4"/>
      <c r="E574" s="4"/>
      <c r="F574" s="4"/>
      <c r="G574" s="4"/>
      <c r="H574" s="4"/>
      <c r="I574" s="4"/>
      <c r="J574" s="4"/>
    </row>
    <row r="575" spans="2:10">
      <c r="B575" s="97">
        <f>'Equity+Bond_Historical'!Y576</f>
        <v>1.0695568557690205E-3</v>
      </c>
      <c r="C575" s="4"/>
      <c r="D575" s="4"/>
      <c r="E575" s="4"/>
      <c r="F575" s="4"/>
      <c r="G575" s="4"/>
      <c r="H575" s="4"/>
      <c r="I575" s="4"/>
      <c r="J575" s="4"/>
    </row>
    <row r="576" spans="2:10">
      <c r="B576" s="97">
        <f>'Equity+Bond_Historical'!Y577</f>
        <v>2.3856022291378312E-3</v>
      </c>
      <c r="C576" s="4"/>
      <c r="D576" s="4"/>
      <c r="E576" s="4"/>
      <c r="F576" s="4"/>
      <c r="G576" s="4"/>
      <c r="H576" s="4"/>
      <c r="I576" s="4"/>
      <c r="J576" s="4"/>
    </row>
    <row r="577" spans="2:10">
      <c r="B577" s="97">
        <f>'Equity+Bond_Historical'!Y578</f>
        <v>1.7727580654642214E-3</v>
      </c>
      <c r="C577" s="4"/>
      <c r="D577" s="4"/>
      <c r="E577" s="4"/>
      <c r="F577" s="4"/>
      <c r="G577" s="4"/>
      <c r="H577" s="4"/>
      <c r="I577" s="4"/>
      <c r="J577" s="4"/>
    </row>
    <row r="578" spans="2:10">
      <c r="B578" s="97">
        <f>'Equity+Bond_Historical'!Y579</f>
        <v>-1.3528062124530007E-3</v>
      </c>
      <c r="C578" s="4"/>
      <c r="D578" s="4"/>
      <c r="E578" s="4"/>
      <c r="F578" s="4"/>
      <c r="G578" s="4"/>
      <c r="H578" s="4"/>
      <c r="I578" s="4"/>
      <c r="J578" s="4"/>
    </row>
    <row r="579" spans="2:10">
      <c r="B579" s="97">
        <f>'Equity+Bond_Historical'!Y580</f>
        <v>1.2003073377672358E-2</v>
      </c>
      <c r="C579" s="4"/>
      <c r="D579" s="4"/>
      <c r="E579" s="4"/>
      <c r="F579" s="4"/>
      <c r="G579" s="4"/>
      <c r="H579" s="4"/>
      <c r="I579" s="4"/>
      <c r="J579" s="4"/>
    </row>
    <row r="580" spans="2:10">
      <c r="B580" s="97">
        <f>'Equity+Bond_Historical'!Y581</f>
        <v>-1.1498781431667909E-3</v>
      </c>
      <c r="C580" s="4"/>
      <c r="D580" s="4"/>
      <c r="E580" s="4"/>
      <c r="F580" s="4"/>
      <c r="G580" s="4"/>
      <c r="H580" s="4"/>
      <c r="I580" s="4"/>
      <c r="J580" s="4"/>
    </row>
    <row r="581" spans="2:10">
      <c r="B581" s="97">
        <f>'Equity+Bond_Historical'!Y582</f>
        <v>-5.1956795138138293E-4</v>
      </c>
      <c r="C581" s="4"/>
      <c r="D581" s="4"/>
      <c r="E581" s="4"/>
      <c r="F581" s="4"/>
      <c r="G581" s="4"/>
      <c r="H581" s="4"/>
      <c r="I581" s="4"/>
      <c r="J581" s="4"/>
    </row>
    <row r="582" spans="2:10">
      <c r="B582" s="97">
        <f>'Equity+Bond_Historical'!Y583</f>
        <v>3.9520080619727724E-4</v>
      </c>
      <c r="C582" s="4"/>
      <c r="D582" s="4"/>
      <c r="E582" s="4"/>
      <c r="F582" s="4"/>
      <c r="G582" s="4"/>
      <c r="H582" s="4"/>
      <c r="I582" s="4"/>
      <c r="J582" s="4"/>
    </row>
    <row r="583" spans="2:10">
      <c r="B583" s="97">
        <f>'Equity+Bond_Historical'!Y584</f>
        <v>1.2522137154137294E-2</v>
      </c>
      <c r="C583" s="4"/>
      <c r="D583" s="4"/>
      <c r="E583" s="4"/>
      <c r="F583" s="4"/>
      <c r="G583" s="4"/>
      <c r="H583" s="4"/>
      <c r="I583" s="4"/>
      <c r="J583" s="4"/>
    </row>
    <row r="584" spans="2:10">
      <c r="B584" s="97">
        <f>'Equity+Bond_Historical'!Y585</f>
        <v>-7.6582739120909862E-3</v>
      </c>
      <c r="C584" s="4"/>
      <c r="D584" s="4"/>
      <c r="E584" s="4"/>
      <c r="F584" s="4"/>
      <c r="G584" s="4"/>
      <c r="H584" s="4"/>
      <c r="I584" s="4"/>
      <c r="J584" s="4"/>
    </row>
    <row r="585" spans="2:10">
      <c r="B585" s="97">
        <f>'Equity+Bond_Historical'!Y586</f>
        <v>1.0566824560123075E-2</v>
      </c>
      <c r="C585" s="4"/>
      <c r="D585" s="4"/>
      <c r="E585" s="4"/>
      <c r="F585" s="4"/>
      <c r="G585" s="4"/>
      <c r="H585" s="4"/>
      <c r="I585" s="4"/>
      <c r="J585" s="4"/>
    </row>
    <row r="586" spans="2:10">
      <c r="B586" s="97">
        <f>'Equity+Bond_Historical'!Y587</f>
        <v>-5.6008045239223691E-3</v>
      </c>
      <c r="C586" s="4"/>
      <c r="D586" s="4"/>
      <c r="E586" s="4"/>
      <c r="F586" s="4"/>
      <c r="G586" s="4"/>
      <c r="H586" s="4"/>
      <c r="I586" s="4"/>
      <c r="J586" s="4"/>
    </row>
    <row r="587" spans="2:10">
      <c r="B587" s="97">
        <f>'Equity+Bond_Historical'!Y588</f>
        <v>3.1816166578086955E-3</v>
      </c>
      <c r="C587" s="4"/>
      <c r="D587" s="4"/>
      <c r="E587" s="4"/>
      <c r="F587" s="4"/>
      <c r="G587" s="4"/>
      <c r="H587" s="4"/>
      <c r="I587" s="4"/>
      <c r="J587" s="4"/>
    </row>
    <row r="588" spans="2:10">
      <c r="B588" s="97">
        <f>'Equity+Bond_Historical'!Y589</f>
        <v>8.5398889615999809E-3</v>
      </c>
      <c r="C588" s="4"/>
      <c r="D588" s="4"/>
      <c r="E588" s="4"/>
      <c r="F588" s="4"/>
      <c r="G588" s="4"/>
      <c r="H588" s="4"/>
      <c r="I588" s="4"/>
      <c r="J588" s="4"/>
    </row>
    <row r="589" spans="2:10">
      <c r="B589" s="97">
        <f>'Equity+Bond_Historical'!Y590</f>
        <v>1.0159004722208767E-3</v>
      </c>
      <c r="C589" s="4"/>
      <c r="D589" s="4"/>
      <c r="E589" s="4"/>
      <c r="F589" s="4"/>
      <c r="G589" s="4"/>
      <c r="H589" s="4"/>
      <c r="I589" s="4"/>
      <c r="J589" s="4"/>
    </row>
    <row r="590" spans="2:10">
      <c r="B590" s="97">
        <f>'Equity+Bond_Historical'!Y591</f>
        <v>2.9882438253292375E-3</v>
      </c>
      <c r="C590" s="4"/>
      <c r="D590" s="4"/>
      <c r="E590" s="4"/>
      <c r="F590" s="4"/>
      <c r="G590" s="4"/>
      <c r="H590" s="4"/>
      <c r="I590" s="4"/>
      <c r="J590" s="4"/>
    </row>
    <row r="591" spans="2:10">
      <c r="B591" s="97">
        <f>'Equity+Bond_Historical'!Y592</f>
        <v>1.9276209639956057E-3</v>
      </c>
      <c r="C591" s="4"/>
      <c r="D591" s="4"/>
      <c r="E591" s="4"/>
      <c r="F591" s="4"/>
      <c r="G591" s="4"/>
      <c r="H591" s="4"/>
      <c r="I591" s="4"/>
      <c r="J591" s="4"/>
    </row>
    <row r="592" spans="2:10">
      <c r="B592" s="97">
        <f>'Equity+Bond_Historical'!Y593</f>
        <v>1.630918200380585E-3</v>
      </c>
      <c r="C592" s="4"/>
      <c r="D592" s="4"/>
      <c r="E592" s="4"/>
      <c r="F592" s="4"/>
      <c r="G592" s="4"/>
      <c r="H592" s="4"/>
      <c r="I592" s="4"/>
      <c r="J592" s="4"/>
    </row>
    <row r="593" spans="2:10">
      <c r="B593" s="97">
        <f>'Equity+Bond_Historical'!Y594</f>
        <v>1.5980990793511327E-2</v>
      </c>
      <c r="C593" s="4"/>
      <c r="D593" s="4"/>
      <c r="E593" s="4"/>
      <c r="F593" s="4"/>
      <c r="G593" s="4"/>
      <c r="H593" s="4"/>
      <c r="I593" s="4"/>
      <c r="J593" s="4"/>
    </row>
    <row r="594" spans="2:10">
      <c r="B594" s="97">
        <f>'Equity+Bond_Historical'!Y595</f>
        <v>-1.7606502176173218E-2</v>
      </c>
      <c r="C594" s="4"/>
      <c r="D594" s="4"/>
      <c r="E594" s="4"/>
      <c r="F594" s="4"/>
      <c r="G594" s="4"/>
      <c r="H594" s="4"/>
      <c r="I594" s="4"/>
      <c r="J594" s="4"/>
    </row>
    <row r="595" spans="2:10">
      <c r="B595" s="97">
        <f>'Equity+Bond_Historical'!Y596</f>
        <v>1.3628067689009189E-2</v>
      </c>
      <c r="C595" s="4"/>
      <c r="D595" s="4"/>
      <c r="E595" s="4"/>
      <c r="F595" s="4"/>
      <c r="G595" s="4"/>
      <c r="H595" s="4"/>
      <c r="I595" s="4"/>
      <c r="J595" s="4"/>
    </row>
    <row r="596" spans="2:10">
      <c r="B596" s="97">
        <f>'Equity+Bond_Historical'!Y597</f>
        <v>-5.8008264395438304E-3</v>
      </c>
      <c r="C596" s="4"/>
      <c r="D596" s="4"/>
      <c r="E596" s="4"/>
      <c r="F596" s="4"/>
      <c r="G596" s="4"/>
      <c r="H596" s="4"/>
      <c r="I596" s="4"/>
      <c r="J596" s="4"/>
    </row>
    <row r="597" spans="2:10">
      <c r="B597" s="97">
        <f>'Equity+Bond_Historical'!Y598</f>
        <v>2.0729577764703223E-3</v>
      </c>
      <c r="C597" s="4"/>
      <c r="D597" s="4"/>
      <c r="E597" s="4"/>
      <c r="F597" s="4"/>
      <c r="G597" s="4"/>
      <c r="H597" s="4"/>
      <c r="I597" s="4"/>
      <c r="J597" s="4"/>
    </row>
    <row r="598" spans="2:10">
      <c r="B598" s="97">
        <f>'Equity+Bond_Historical'!Y599</f>
        <v>-1.3393791315450914E-2</v>
      </c>
      <c r="C598" s="4"/>
      <c r="D598" s="4"/>
      <c r="E598" s="4"/>
      <c r="F598" s="4"/>
      <c r="G598" s="4"/>
      <c r="H598" s="4"/>
      <c r="I598" s="4"/>
      <c r="J598" s="4"/>
    </row>
    <row r="599" spans="2:10">
      <c r="B599" s="97">
        <f>'Equity+Bond_Historical'!Y600</f>
        <v>6.8728412514592035E-3</v>
      </c>
      <c r="C599" s="4"/>
      <c r="D599" s="4"/>
      <c r="E599" s="4"/>
      <c r="F599" s="4"/>
      <c r="G599" s="4"/>
      <c r="H599" s="4"/>
      <c r="I599" s="4"/>
      <c r="J599" s="4"/>
    </row>
    <row r="600" spans="2:10">
      <c r="B600" s="97">
        <f>'Equity+Bond_Historical'!Y601</f>
        <v>1.6043911795679544E-2</v>
      </c>
      <c r="C600" s="4"/>
      <c r="D600" s="4"/>
      <c r="E600" s="4"/>
      <c r="F600" s="4"/>
      <c r="G600" s="4"/>
      <c r="H600" s="4"/>
      <c r="I600" s="4"/>
      <c r="J600" s="4"/>
    </row>
    <row r="601" spans="2:10">
      <c r="B601" s="97">
        <f>'Equity+Bond_Historical'!Y602</f>
        <v>1.2521356330264593E-2</v>
      </c>
      <c r="C601" s="4"/>
      <c r="D601" s="4"/>
      <c r="E601" s="4"/>
      <c r="F601" s="4"/>
      <c r="G601" s="4"/>
      <c r="H601" s="4"/>
      <c r="I601" s="4"/>
      <c r="J601" s="4"/>
    </row>
    <row r="602" spans="2:10">
      <c r="B602" s="97">
        <f>'Equity+Bond_Historical'!Y603</f>
        <v>7.6328205266361256E-3</v>
      </c>
      <c r="C602" s="4"/>
      <c r="D602" s="4"/>
      <c r="E602" s="4"/>
      <c r="F602" s="4"/>
      <c r="G602" s="4"/>
      <c r="H602" s="4"/>
      <c r="I602" s="4"/>
      <c r="J602" s="4"/>
    </row>
    <row r="603" spans="2:10">
      <c r="B603" s="97">
        <f>'Equity+Bond_Historical'!Y604</f>
        <v>1.8662603192839177E-3</v>
      </c>
      <c r="C603" s="4"/>
      <c r="D603" s="4"/>
      <c r="E603" s="4"/>
      <c r="F603" s="4"/>
      <c r="G603" s="4"/>
      <c r="H603" s="4"/>
      <c r="I603" s="4"/>
      <c r="J603" s="4"/>
    </row>
    <row r="604" spans="2:10">
      <c r="B604" s="97">
        <f>'Equity+Bond_Historical'!Y605</f>
        <v>9.6765133385495611E-3</v>
      </c>
      <c r="C604" s="4"/>
      <c r="D604" s="4"/>
      <c r="E604" s="4"/>
      <c r="F604" s="4"/>
      <c r="G604" s="4"/>
      <c r="H604" s="4"/>
      <c r="I604" s="4"/>
      <c r="J604" s="4"/>
    </row>
    <row r="605" spans="2:10">
      <c r="B605" s="97">
        <f>'Equity+Bond_Historical'!Y606</f>
        <v>-3.0561098308943086E-3</v>
      </c>
      <c r="C605" s="4"/>
      <c r="D605" s="4"/>
      <c r="E605" s="4"/>
      <c r="F605" s="4"/>
      <c r="G605" s="4"/>
      <c r="H605" s="4"/>
      <c r="I605" s="4"/>
      <c r="J605" s="4"/>
    </row>
    <row r="606" spans="2:10">
      <c r="B606" s="97">
        <f>'Equity+Bond_Historical'!Y607</f>
        <v>1.665550947238098E-2</v>
      </c>
      <c r="C606" s="4"/>
      <c r="D606" s="4"/>
      <c r="E606" s="4"/>
      <c r="F606" s="4"/>
      <c r="G606" s="4"/>
      <c r="H606" s="4"/>
      <c r="I606" s="4"/>
      <c r="J606" s="4"/>
    </row>
    <row r="607" spans="2:10">
      <c r="B607" s="97">
        <f>'Equity+Bond_Historical'!Y608</f>
        <v>-1.7472698962274616E-2</v>
      </c>
      <c r="C607" s="4"/>
      <c r="D607" s="4"/>
      <c r="E607" s="4"/>
      <c r="F607" s="4"/>
      <c r="G607" s="4"/>
      <c r="H607" s="4"/>
      <c r="I607" s="4"/>
      <c r="J607" s="4"/>
    </row>
    <row r="608" spans="2:10">
      <c r="B608" s="97">
        <f>'Equity+Bond_Historical'!Y609</f>
        <v>9.8892389752819315E-3</v>
      </c>
      <c r="C608" s="4"/>
      <c r="D608" s="4"/>
      <c r="E608" s="4"/>
      <c r="F608" s="4"/>
      <c r="G608" s="4"/>
      <c r="H608" s="4"/>
      <c r="I608" s="4"/>
      <c r="J608" s="4"/>
    </row>
    <row r="609" spans="2:10">
      <c r="B609" s="97">
        <f>'Equity+Bond_Historical'!Y610</f>
        <v>9.2063675478389565E-3</v>
      </c>
      <c r="C609" s="4"/>
      <c r="D609" s="4"/>
      <c r="E609" s="4"/>
      <c r="F609" s="4"/>
      <c r="G609" s="4"/>
      <c r="H609" s="4"/>
      <c r="I609" s="4"/>
      <c r="J609" s="4"/>
    </row>
    <row r="610" spans="2:10">
      <c r="B610" s="97">
        <f>'Equity+Bond_Historical'!Y611</f>
        <v>1.1795607910198194E-4</v>
      </c>
      <c r="C610" s="4"/>
      <c r="D610" s="4"/>
      <c r="E610" s="4"/>
      <c r="F610" s="4"/>
      <c r="G610" s="4"/>
      <c r="H610" s="4"/>
      <c r="I610" s="4"/>
      <c r="J610" s="4"/>
    </row>
    <row r="611" spans="2:10">
      <c r="B611" s="97">
        <f>'Equity+Bond_Historical'!Y612</f>
        <v>1.6862335171869251E-2</v>
      </c>
      <c r="C611" s="4"/>
      <c r="D611" s="4"/>
      <c r="E611" s="4"/>
      <c r="F611" s="4"/>
      <c r="G611" s="4"/>
      <c r="H611" s="4"/>
      <c r="I611" s="4"/>
      <c r="J611" s="4"/>
    </row>
    <row r="612" spans="2:10">
      <c r="B612" s="97">
        <f>'Equity+Bond_Historical'!Y613</f>
        <v>1.4279770607897067E-2</v>
      </c>
      <c r="C612" s="4"/>
      <c r="D612" s="4"/>
      <c r="E612" s="4"/>
      <c r="F612" s="4"/>
      <c r="G612" s="4"/>
      <c r="H612" s="4"/>
      <c r="I612" s="4"/>
      <c r="J612" s="4"/>
    </row>
    <row r="613" spans="2:10">
      <c r="B613" s="97">
        <f>'Equity+Bond_Historical'!Y614</f>
        <v>9.8129215988368369E-4</v>
      </c>
      <c r="C613" s="4"/>
      <c r="D613" s="4"/>
      <c r="E613" s="4"/>
      <c r="F613" s="4"/>
      <c r="G613" s="4"/>
      <c r="H613" s="4"/>
      <c r="I613" s="4"/>
      <c r="J613" s="4"/>
    </row>
    <row r="614" spans="2:10">
      <c r="B614" s="97">
        <f>'Equity+Bond_Historical'!Y615</f>
        <v>1.0335528646695178E-2</v>
      </c>
      <c r="C614" s="4"/>
      <c r="D614" s="4"/>
      <c r="E614" s="4"/>
      <c r="F614" s="4"/>
      <c r="G614" s="4"/>
      <c r="H614" s="4"/>
      <c r="I614" s="4"/>
      <c r="J614" s="4"/>
    </row>
    <row r="615" spans="2:10">
      <c r="B615" s="97">
        <f>'Equity+Bond_Historical'!Y616</f>
        <v>1.1612204361687471E-3</v>
      </c>
      <c r="C615" s="4"/>
      <c r="D615" s="4"/>
      <c r="E615" s="4"/>
      <c r="F615" s="4"/>
      <c r="G615" s="4"/>
      <c r="H615" s="4"/>
      <c r="I615" s="4"/>
      <c r="J615" s="4"/>
    </row>
    <row r="616" spans="2:10">
      <c r="B616" s="97">
        <f>'Equity+Bond_Historical'!Y617</f>
        <v>-3.3592847172237914E-4</v>
      </c>
      <c r="C616" s="4"/>
      <c r="D616" s="4"/>
      <c r="E616" s="4"/>
      <c r="F616" s="4"/>
      <c r="G616" s="4"/>
      <c r="H616" s="4"/>
      <c r="I616" s="4"/>
      <c r="J616" s="4"/>
    </row>
    <row r="617" spans="2:10">
      <c r="B617" s="97">
        <f>'Equity+Bond_Historical'!Y618</f>
        <v>9.4814358890901833E-3</v>
      </c>
      <c r="C617" s="4"/>
      <c r="D617" s="4"/>
      <c r="E617" s="4"/>
      <c r="F617" s="4"/>
      <c r="G617" s="4"/>
      <c r="H617" s="4"/>
      <c r="I617" s="4"/>
      <c r="J617" s="4"/>
    </row>
    <row r="618" spans="2:10">
      <c r="B618" s="97">
        <f>'Equity+Bond_Historical'!Y619</f>
        <v>5.8774009408821895E-3</v>
      </c>
      <c r="C618" s="4"/>
      <c r="D618" s="4"/>
      <c r="E618" s="4"/>
      <c r="F618" s="4"/>
      <c r="G618" s="4"/>
      <c r="H618" s="4"/>
      <c r="I618" s="4"/>
      <c r="J618" s="4"/>
    </row>
    <row r="619" spans="2:10">
      <c r="B619" s="97">
        <f>'Equity+Bond_Historical'!Y620</f>
        <v>-8.3117093677161635E-3</v>
      </c>
      <c r="C619" s="4"/>
      <c r="D619" s="4"/>
      <c r="E619" s="4"/>
      <c r="F619" s="4"/>
      <c r="G619" s="4"/>
      <c r="H619" s="4"/>
      <c r="I619" s="4"/>
      <c r="J619" s="4"/>
    </row>
    <row r="620" spans="2:10">
      <c r="B620" s="97">
        <f>'Equity+Bond_Historical'!Y621</f>
        <v>1.2282173137063718E-4</v>
      </c>
      <c r="C620" s="4"/>
      <c r="D620" s="4"/>
      <c r="E620" s="4"/>
      <c r="F620" s="4"/>
      <c r="G620" s="4"/>
      <c r="H620" s="4"/>
      <c r="I620" s="4"/>
      <c r="J620" s="4"/>
    </row>
    <row r="621" spans="2:10">
      <c r="B621" s="97">
        <f>'Equity+Bond_Historical'!Y622</f>
        <v>6.4122857309331801E-4</v>
      </c>
      <c r="C621" s="4"/>
      <c r="D621" s="4"/>
      <c r="E621" s="4"/>
      <c r="F621" s="4"/>
      <c r="G621" s="4"/>
      <c r="H621" s="4"/>
      <c r="I621" s="4"/>
      <c r="J621" s="4"/>
    </row>
    <row r="622" spans="2:10">
      <c r="B622" s="97">
        <f>'Equity+Bond_Historical'!Y623</f>
        <v>-1.0442356312046028E-2</v>
      </c>
      <c r="C622" s="4"/>
      <c r="D622" s="4"/>
      <c r="E622" s="4"/>
      <c r="F622" s="4"/>
      <c r="G622" s="4"/>
      <c r="H622" s="4"/>
      <c r="I622" s="4"/>
      <c r="J622" s="4"/>
    </row>
    <row r="623" spans="2:10">
      <c r="B623" s="97">
        <f>'Equity+Bond_Historical'!Y624</f>
        <v>-7.6778612961792949E-3</v>
      </c>
      <c r="C623" s="4"/>
      <c r="D623" s="4"/>
      <c r="E623" s="4"/>
      <c r="F623" s="4"/>
      <c r="G623" s="4"/>
      <c r="H623" s="4"/>
      <c r="I623" s="4"/>
      <c r="J623" s="4"/>
    </row>
    <row r="624" spans="2:10">
      <c r="B624" s="97">
        <f>'Equity+Bond_Historical'!Y625</f>
        <v>-1.7372661835283205E-2</v>
      </c>
      <c r="C624" s="4"/>
      <c r="D624" s="4"/>
      <c r="E624" s="4"/>
      <c r="F624" s="4"/>
      <c r="G624" s="4"/>
      <c r="H624" s="4"/>
      <c r="I624" s="4"/>
      <c r="J624" s="4"/>
    </row>
    <row r="625" spans="2:10">
      <c r="B625" s="97">
        <f>'Equity+Bond_Historical'!Y626</f>
        <v>4.6294044942321744E-3</v>
      </c>
      <c r="C625" s="4"/>
      <c r="D625" s="4"/>
      <c r="E625" s="4"/>
      <c r="F625" s="4"/>
      <c r="G625" s="4"/>
      <c r="H625" s="4"/>
      <c r="I625" s="4"/>
      <c r="J625" s="4"/>
    </row>
    <row r="626" spans="2:10">
      <c r="B626" s="97">
        <f>'Equity+Bond_Historical'!Y627</f>
        <v>-4.9411158759079393E-3</v>
      </c>
      <c r="C626" s="4"/>
      <c r="D626" s="4"/>
      <c r="E626" s="4"/>
      <c r="F626" s="4"/>
      <c r="G626" s="4"/>
      <c r="H626" s="4"/>
      <c r="I626" s="4"/>
      <c r="J626" s="4"/>
    </row>
    <row r="627" spans="2:10">
      <c r="B627" s="97">
        <f>'Equity+Bond_Historical'!Y628</f>
        <v>-9.7375488396353911E-3</v>
      </c>
      <c r="C627" s="4"/>
      <c r="D627" s="4"/>
      <c r="E627" s="4"/>
      <c r="F627" s="4"/>
      <c r="G627" s="4"/>
      <c r="H627" s="4"/>
      <c r="I627" s="4"/>
      <c r="J627" s="4"/>
    </row>
    <row r="628" spans="2:10">
      <c r="B628" s="97">
        <f>'Equity+Bond_Historical'!Y629</f>
        <v>2.2008628922952729E-3</v>
      </c>
      <c r="C628" s="4"/>
      <c r="D628" s="4"/>
      <c r="E628" s="4"/>
      <c r="F628" s="4"/>
      <c r="G628" s="4"/>
      <c r="H628" s="4"/>
      <c r="I628" s="4"/>
      <c r="J628" s="4"/>
    </row>
    <row r="629" spans="2:10">
      <c r="B629" s="97">
        <f>'Equity+Bond_Historical'!Y630</f>
        <v>6.5776927849977148E-3</v>
      </c>
      <c r="C629" s="4"/>
      <c r="D629" s="4"/>
      <c r="E629" s="4"/>
      <c r="F629" s="4"/>
      <c r="G629" s="4"/>
      <c r="H629" s="4"/>
      <c r="I629" s="4"/>
      <c r="J629" s="4"/>
    </row>
    <row r="630" spans="2:10">
      <c r="B630" s="97">
        <f>'Equity+Bond_Historical'!Y631</f>
        <v>8.7995039699628082E-3</v>
      </c>
      <c r="C630" s="4"/>
      <c r="D630" s="4"/>
      <c r="E630" s="4"/>
      <c r="F630" s="4"/>
      <c r="G630" s="4"/>
      <c r="H630" s="4"/>
      <c r="I630" s="4"/>
      <c r="J630" s="4"/>
    </row>
    <row r="631" spans="2:10">
      <c r="B631" s="97">
        <f>'Equity+Bond_Historical'!Y632</f>
        <v>3.5749583940649916E-3</v>
      </c>
      <c r="C631" s="4"/>
      <c r="D631" s="4"/>
      <c r="E631" s="4"/>
      <c r="F631" s="4"/>
      <c r="G631" s="4"/>
      <c r="H631" s="4"/>
      <c r="I631" s="4"/>
      <c r="J631" s="4"/>
    </row>
    <row r="632" spans="2:10">
      <c r="B632" s="97">
        <f>'Equity+Bond_Historical'!Y633</f>
        <v>6.3442656094785934E-4</v>
      </c>
      <c r="C632" s="4"/>
      <c r="D632" s="4"/>
      <c r="E632" s="4"/>
      <c r="F632" s="4"/>
      <c r="G632" s="4"/>
      <c r="H632" s="4"/>
      <c r="I632" s="4"/>
      <c r="J632" s="4"/>
    </row>
    <row r="633" spans="2:10">
      <c r="B633" s="97">
        <f>'Equity+Bond_Historical'!Y634</f>
        <v>5.1988518026728527E-3</v>
      </c>
      <c r="C633" s="4"/>
      <c r="D633" s="4"/>
      <c r="E633" s="4"/>
      <c r="F633" s="4"/>
      <c r="G633" s="4"/>
      <c r="H633" s="4"/>
      <c r="I633" s="4"/>
      <c r="J633" s="4"/>
    </row>
    <row r="634" spans="2:10">
      <c r="B634" s="97">
        <f>'Equity+Bond_Historical'!Y635</f>
        <v>8.1147113784750952E-3</v>
      </c>
      <c r="C634" s="4"/>
      <c r="D634" s="4"/>
      <c r="E634" s="4"/>
      <c r="F634" s="4"/>
      <c r="G634" s="4"/>
      <c r="H634" s="4"/>
      <c r="I634" s="4"/>
      <c r="J634" s="4"/>
    </row>
    <row r="635" spans="2:10">
      <c r="B635" s="97">
        <f>'Equity+Bond_Historical'!Y636</f>
        <v>-1.0300556936359725E-2</v>
      </c>
      <c r="C635" s="4"/>
      <c r="D635" s="4"/>
      <c r="E635" s="4"/>
      <c r="F635" s="4"/>
      <c r="G635" s="4"/>
      <c r="H635" s="4"/>
      <c r="I635" s="4"/>
      <c r="J635" s="4"/>
    </row>
    <row r="636" spans="2:10">
      <c r="B636" s="97">
        <f>'Equity+Bond_Historical'!Y637</f>
        <v>-1.264017373351415E-3</v>
      </c>
      <c r="C636" s="4"/>
      <c r="D636" s="4"/>
      <c r="E636" s="4"/>
      <c r="F636" s="4"/>
      <c r="G636" s="4"/>
      <c r="H636" s="4"/>
      <c r="I636" s="4"/>
      <c r="J636" s="4"/>
    </row>
    <row r="637" spans="2:10">
      <c r="B637" s="97">
        <f>'Equity+Bond_Historical'!Y638</f>
        <v>3.2338232662698294E-3</v>
      </c>
      <c r="C637" s="4"/>
      <c r="D637" s="4"/>
      <c r="E637" s="4"/>
      <c r="F637" s="4"/>
      <c r="G637" s="4"/>
      <c r="H637" s="4"/>
      <c r="I637" s="4"/>
      <c r="J637" s="4"/>
    </row>
    <row r="638" spans="2:10">
      <c r="B638" s="97">
        <f>'Equity+Bond_Historical'!Y639</f>
        <v>1.2034086115173308E-2</v>
      </c>
      <c r="C638" s="4"/>
      <c r="D638" s="4"/>
      <c r="E638" s="4"/>
      <c r="F638" s="4"/>
      <c r="G638" s="4"/>
      <c r="H638" s="4"/>
      <c r="I638" s="4"/>
      <c r="J638" s="4"/>
    </row>
    <row r="639" spans="2:10">
      <c r="B639" s="97">
        <f>'Equity+Bond_Historical'!Y640</f>
        <v>3.4253111421744509E-3</v>
      </c>
      <c r="C639" s="4"/>
      <c r="D639" s="4"/>
      <c r="E639" s="4"/>
      <c r="F639" s="4"/>
      <c r="G639" s="4"/>
      <c r="H639" s="4"/>
      <c r="I639" s="4"/>
      <c r="J639" s="4"/>
    </row>
    <row r="640" spans="2:10">
      <c r="B640" s="97">
        <f>'Equity+Bond_Historical'!Y641</f>
        <v>-4.7964130647321999E-3</v>
      </c>
      <c r="C640" s="4"/>
      <c r="D640" s="4"/>
      <c r="E640" s="4"/>
      <c r="F640" s="4"/>
      <c r="G640" s="4"/>
      <c r="H640" s="4"/>
      <c r="I640" s="4"/>
      <c r="J640" s="4"/>
    </row>
    <row r="641" spans="2:10">
      <c r="B641" s="97">
        <f>'Equity+Bond_Historical'!Y642</f>
        <v>9.24683422378513E-3</v>
      </c>
      <c r="C641" s="4"/>
      <c r="D641" s="4"/>
      <c r="E641" s="4"/>
      <c r="F641" s="4"/>
      <c r="G641" s="4"/>
      <c r="H641" s="4"/>
      <c r="I641" s="4"/>
      <c r="J641" s="4"/>
    </row>
    <row r="642" spans="2:10">
      <c r="B642" s="97">
        <f>'Equity+Bond_Historical'!Y643</f>
        <v>-1.5318350424824215E-3</v>
      </c>
      <c r="C642" s="4"/>
      <c r="D642" s="4"/>
      <c r="E642" s="4"/>
      <c r="F642" s="4"/>
      <c r="G642" s="4"/>
      <c r="H642" s="4"/>
      <c r="I642" s="4"/>
      <c r="J642" s="4"/>
    </row>
    <row r="643" spans="2:10">
      <c r="B643" s="97">
        <f>'Equity+Bond_Historical'!Y644</f>
        <v>-2.6284277501414204E-2</v>
      </c>
      <c r="C643" s="4"/>
      <c r="D643" s="4"/>
      <c r="E643" s="4"/>
      <c r="F643" s="4"/>
      <c r="G643" s="4"/>
      <c r="H643" s="4"/>
      <c r="I643" s="4"/>
      <c r="J643" s="4"/>
    </row>
    <row r="644" spans="2:10">
      <c r="B644" s="97">
        <f>'Equity+Bond_Historical'!Y645</f>
        <v>-2.2253595861035994E-2</v>
      </c>
      <c r="C644" s="4"/>
      <c r="D644" s="4"/>
      <c r="E644" s="4"/>
      <c r="F644" s="4"/>
      <c r="G644" s="4"/>
      <c r="H644" s="4"/>
      <c r="I644" s="4"/>
      <c r="J644" s="4"/>
    </row>
    <row r="645" spans="2:10">
      <c r="B645" s="97">
        <f>'Equity+Bond_Historical'!Y646</f>
        <v>2.709529595787857E-3</v>
      </c>
      <c r="C645" s="4"/>
      <c r="D645" s="4"/>
      <c r="E645" s="4"/>
      <c r="F645" s="4"/>
      <c r="G645" s="4"/>
      <c r="H645" s="4"/>
      <c r="I645" s="4"/>
      <c r="J645" s="4"/>
    </row>
    <row r="646" spans="2:10">
      <c r="B646" s="97">
        <f>'Equity+Bond_Historical'!Y647</f>
        <v>7.2125992438101631E-3</v>
      </c>
      <c r="C646" s="4"/>
      <c r="D646" s="4"/>
      <c r="E646" s="4"/>
      <c r="F646" s="4"/>
      <c r="G646" s="4"/>
      <c r="H646" s="4"/>
      <c r="I646" s="4"/>
      <c r="J646" s="4"/>
    </row>
    <row r="647" spans="2:10">
      <c r="B647" s="97">
        <f>'Equity+Bond_Historical'!Y648</f>
        <v>1.482628530797921E-2</v>
      </c>
      <c r="C647" s="4"/>
      <c r="D647" s="4"/>
      <c r="E647" s="4"/>
      <c r="F647" s="4"/>
      <c r="G647" s="4"/>
      <c r="H647" s="4"/>
      <c r="I647" s="4"/>
      <c r="J647" s="4"/>
    </row>
    <row r="648" spans="2:10">
      <c r="B648" s="97">
        <f>'Equity+Bond_Historical'!Y649</f>
        <v>-9.210992859865352E-3</v>
      </c>
      <c r="C648" s="4"/>
      <c r="D648" s="4"/>
      <c r="E648" s="4"/>
      <c r="F648" s="4"/>
      <c r="G648" s="4"/>
      <c r="H648" s="4"/>
      <c r="I648" s="4"/>
      <c r="J648" s="4"/>
    </row>
    <row r="649" spans="2:10">
      <c r="B649" s="97">
        <f>'Equity+Bond_Historical'!Y650</f>
        <v>1.3925797720968115E-2</v>
      </c>
      <c r="C649" s="4"/>
      <c r="D649" s="4"/>
      <c r="E649" s="4"/>
      <c r="F649" s="4"/>
      <c r="G649" s="4"/>
      <c r="H649" s="4"/>
      <c r="I649" s="4"/>
      <c r="J649" s="4"/>
    </row>
    <row r="650" spans="2:10">
      <c r="B650" s="97">
        <f>'Equity+Bond_Historical'!Y651</f>
        <v>-4.3268089331134369E-3</v>
      </c>
      <c r="C650" s="4"/>
      <c r="D650" s="4"/>
      <c r="E650" s="4"/>
      <c r="F650" s="4"/>
      <c r="G650" s="4"/>
      <c r="H650" s="4"/>
      <c r="I650" s="4"/>
      <c r="J650" s="4"/>
    </row>
    <row r="651" spans="2:10">
      <c r="B651" s="97">
        <f>'Equity+Bond_Historical'!Y652</f>
        <v>-3.3851164377380629E-4</v>
      </c>
      <c r="C651" s="4"/>
      <c r="D651" s="4"/>
      <c r="E651" s="4"/>
      <c r="F651" s="4"/>
      <c r="G651" s="4"/>
      <c r="H651" s="4"/>
      <c r="I651" s="4"/>
      <c r="J651" s="4"/>
    </row>
    <row r="652" spans="2:10">
      <c r="B652" s="97">
        <f>'Equity+Bond_Historical'!Y653</f>
        <v>-5.3344914444943062E-3</v>
      </c>
      <c r="C652" s="4"/>
      <c r="D652" s="4"/>
      <c r="E652" s="4"/>
      <c r="F652" s="4"/>
      <c r="G652" s="4"/>
      <c r="H652" s="4"/>
      <c r="I652" s="4"/>
      <c r="J652" s="4"/>
    </row>
    <row r="653" spans="2:10">
      <c r="B653" s="97">
        <f>'Equity+Bond_Historical'!Y654</f>
        <v>-8.9067670003692631E-3</v>
      </c>
      <c r="C653" s="4"/>
      <c r="D653" s="4"/>
      <c r="E653" s="4"/>
      <c r="F653" s="4"/>
      <c r="G653" s="4"/>
      <c r="H653" s="4"/>
      <c r="I653" s="4"/>
      <c r="J653" s="4"/>
    </row>
    <row r="654" spans="2:10">
      <c r="B654" s="97">
        <f>'Equity+Bond_Historical'!Y655</f>
        <v>7.4734590398025397E-3</v>
      </c>
      <c r="C654" s="4"/>
      <c r="D654" s="4"/>
      <c r="E654" s="4"/>
      <c r="F654" s="4"/>
      <c r="G654" s="4"/>
      <c r="H654" s="4"/>
      <c r="I654" s="4"/>
      <c r="J654" s="4"/>
    </row>
    <row r="655" spans="2:10">
      <c r="B655" s="97">
        <f>'Equity+Bond_Historical'!Y656</f>
        <v>-9.7783911539470487E-3</v>
      </c>
      <c r="C655" s="4"/>
      <c r="D655" s="4"/>
      <c r="E655" s="4"/>
      <c r="F655" s="4"/>
      <c r="G655" s="4"/>
      <c r="H655" s="4"/>
      <c r="I655" s="4"/>
      <c r="J655" s="4"/>
    </row>
    <row r="656" spans="2:10">
      <c r="B656" s="97">
        <f>'Equity+Bond_Historical'!Y657</f>
        <v>6.8773730644866983E-4</v>
      </c>
      <c r="C656" s="4"/>
      <c r="D656" s="4"/>
      <c r="E656" s="4"/>
      <c r="F656" s="4"/>
      <c r="G656" s="4"/>
      <c r="H656" s="4"/>
      <c r="I656" s="4"/>
      <c r="J656" s="4"/>
    </row>
    <row r="657" spans="2:10">
      <c r="B657" s="97">
        <f>'Equity+Bond_Historical'!Y658</f>
        <v>-8.3930050525207536E-3</v>
      </c>
      <c r="C657" s="4"/>
      <c r="D657" s="4"/>
      <c r="E657" s="4"/>
      <c r="F657" s="4"/>
      <c r="G657" s="4"/>
      <c r="H657" s="4"/>
      <c r="I657" s="4"/>
      <c r="J657" s="4"/>
    </row>
    <row r="658" spans="2:10">
      <c r="B658" s="97">
        <f>'Equity+Bond_Historical'!Y659</f>
        <v>1.5131278452264791E-2</v>
      </c>
      <c r="C658" s="4"/>
      <c r="D658" s="4"/>
      <c r="E658" s="4"/>
      <c r="F658" s="4"/>
      <c r="G658" s="4"/>
      <c r="H658" s="4"/>
      <c r="I658" s="4"/>
      <c r="J658" s="4"/>
    </row>
    <row r="659" spans="2:10">
      <c r="B659" s="97">
        <f>'Equity+Bond_Historical'!Y660</f>
        <v>-1.6889263840446173E-2</v>
      </c>
      <c r="C659" s="4"/>
      <c r="D659" s="4"/>
      <c r="E659" s="4"/>
      <c r="F659" s="4"/>
      <c r="G659" s="4"/>
      <c r="H659" s="4"/>
      <c r="I659" s="4"/>
      <c r="J659" s="4"/>
    </row>
    <row r="660" spans="2:10">
      <c r="B660" s="97">
        <f>'Equity+Bond_Historical'!Y661</f>
        <v>-1.6863575731005875E-3</v>
      </c>
      <c r="C660" s="4"/>
      <c r="D660" s="4"/>
      <c r="E660" s="4"/>
      <c r="F660" s="4"/>
      <c r="G660" s="4"/>
      <c r="H660" s="4"/>
      <c r="I660" s="4"/>
      <c r="J660" s="4"/>
    </row>
    <row r="661" spans="2:10">
      <c r="B661" s="97">
        <f>'Equity+Bond_Historical'!Y662</f>
        <v>-4.3913918002507629E-4</v>
      </c>
      <c r="C661" s="4"/>
      <c r="D661" s="4"/>
      <c r="E661" s="4"/>
      <c r="F661" s="4"/>
      <c r="G661" s="4"/>
      <c r="H661" s="4"/>
      <c r="I661" s="4"/>
      <c r="J661" s="4"/>
    </row>
    <row r="662" spans="2:10">
      <c r="B662" s="97">
        <f>'Equity+Bond_Historical'!Y663</f>
        <v>6.1695436038347162E-3</v>
      </c>
      <c r="C662" s="4"/>
      <c r="D662" s="4"/>
      <c r="E662" s="4"/>
      <c r="F662" s="4"/>
      <c r="G662" s="4"/>
      <c r="H662" s="4"/>
      <c r="I662" s="4"/>
      <c r="J662" s="4"/>
    </row>
    <row r="663" spans="2:10">
      <c r="B663" s="97">
        <f>'Equity+Bond_Historical'!Y664</f>
        <v>-5.0343134994532881E-3</v>
      </c>
      <c r="C663" s="4"/>
      <c r="D663" s="4"/>
      <c r="E663" s="4"/>
      <c r="F663" s="4"/>
      <c r="G663" s="4"/>
      <c r="H663" s="4"/>
      <c r="I663" s="4"/>
      <c r="J663" s="4"/>
    </row>
    <row r="664" spans="2:10">
      <c r="B664" s="97">
        <f>'Equity+Bond_Historical'!Y665</f>
        <v>-1.6453368664544991E-3</v>
      </c>
      <c r="C664" s="4"/>
      <c r="D664" s="4"/>
      <c r="E664" s="4"/>
      <c r="F664" s="4"/>
      <c r="G664" s="4"/>
      <c r="H664" s="4"/>
      <c r="I664" s="4"/>
      <c r="J664" s="4"/>
    </row>
    <row r="665" spans="2:10">
      <c r="B665" s="97">
        <f>'Equity+Bond_Historical'!Y666</f>
        <v>2.7535249603072862E-3</v>
      </c>
      <c r="C665" s="4"/>
      <c r="D665" s="4"/>
      <c r="E665" s="4"/>
      <c r="F665" s="4"/>
      <c r="G665" s="4"/>
      <c r="H665" s="4"/>
      <c r="I665" s="4"/>
      <c r="J665" s="4"/>
    </row>
    <row r="666" spans="2:10">
      <c r="B666" s="97">
        <f>'Equity+Bond_Historical'!Y667</f>
        <v>-1.050023246204857E-2</v>
      </c>
      <c r="C666" s="4"/>
      <c r="D666" s="4"/>
      <c r="E666" s="4"/>
      <c r="F666" s="4"/>
      <c r="G666" s="4"/>
      <c r="H666" s="4"/>
      <c r="I666" s="4"/>
      <c r="J666" s="4"/>
    </row>
    <row r="667" spans="2:10">
      <c r="B667" s="97">
        <f>'Equity+Bond_Historical'!Y668</f>
        <v>1.4739383703945234E-2</v>
      </c>
      <c r="C667" s="4"/>
      <c r="D667" s="4"/>
      <c r="E667" s="4"/>
      <c r="F667" s="4"/>
      <c r="G667" s="4"/>
      <c r="H667" s="4"/>
      <c r="I667" s="4"/>
      <c r="J667" s="4"/>
    </row>
    <row r="668" spans="2:10">
      <c r="B668" s="97">
        <f>'Equity+Bond_Historical'!Y669</f>
        <v>1.0462012270718659E-2</v>
      </c>
      <c r="C668" s="4"/>
      <c r="D668" s="4"/>
      <c r="E668" s="4"/>
      <c r="F668" s="4"/>
      <c r="G668" s="4"/>
      <c r="H668" s="4"/>
      <c r="I668" s="4"/>
      <c r="J668" s="4"/>
    </row>
    <row r="669" spans="2:10">
      <c r="B669" s="97">
        <f>'Equity+Bond_Historical'!Y670</f>
        <v>-3.9045378935127295E-4</v>
      </c>
      <c r="C669" s="4"/>
      <c r="D669" s="4"/>
      <c r="E669" s="4"/>
      <c r="F669" s="4"/>
      <c r="G669" s="4"/>
      <c r="H669" s="4"/>
      <c r="I669" s="4"/>
      <c r="J669" s="4"/>
    </row>
    <row r="670" spans="2:10">
      <c r="B670" s="97">
        <f>'Equity+Bond_Historical'!Y671</f>
        <v>-2.1609362652926221E-3</v>
      </c>
      <c r="C670" s="4"/>
      <c r="D670" s="4"/>
      <c r="E670" s="4"/>
      <c r="F670" s="4"/>
      <c r="G670" s="4"/>
      <c r="H670" s="4"/>
      <c r="I670" s="4"/>
      <c r="J670" s="4"/>
    </row>
    <row r="671" spans="2:10">
      <c r="B671" s="97">
        <f>'Equity+Bond_Historical'!Y672</f>
        <v>-6.0602837517899346E-3</v>
      </c>
      <c r="C671" s="4"/>
      <c r="D671" s="4"/>
      <c r="E671" s="4"/>
      <c r="F671" s="4"/>
      <c r="G671" s="4"/>
      <c r="H671" s="4"/>
      <c r="I671" s="4"/>
      <c r="J671" s="4"/>
    </row>
    <row r="672" spans="2:10">
      <c r="B672" s="97">
        <f>'Equity+Bond_Historical'!Y673</f>
        <v>-1.1488386046687451E-2</v>
      </c>
      <c r="C672" s="4"/>
      <c r="D672" s="4"/>
      <c r="E672" s="4"/>
      <c r="F672" s="4"/>
      <c r="G672" s="4"/>
      <c r="H672" s="4"/>
      <c r="I672" s="4"/>
      <c r="J672" s="4"/>
    </row>
    <row r="673" spans="2:10">
      <c r="B673" s="97">
        <f>'Equity+Bond_Historical'!Y674</f>
        <v>1.8677370139925813E-2</v>
      </c>
      <c r="C673" s="4"/>
      <c r="D673" s="4"/>
      <c r="E673" s="4"/>
      <c r="F673" s="4"/>
      <c r="G673" s="4"/>
      <c r="H673" s="4"/>
      <c r="I673" s="4"/>
      <c r="J673" s="4"/>
    </row>
    <row r="674" spans="2:10">
      <c r="B674" s="97">
        <f>'Equity+Bond_Historical'!Y675</f>
        <v>-4.9484447990506778E-3</v>
      </c>
      <c r="C674" s="4"/>
      <c r="D674" s="4"/>
      <c r="E674" s="4"/>
      <c r="F674" s="4"/>
      <c r="G674" s="4"/>
      <c r="H674" s="4"/>
      <c r="I674" s="4"/>
      <c r="J674" s="4"/>
    </row>
    <row r="675" spans="2:10">
      <c r="B675" s="97">
        <f>'Equity+Bond_Historical'!Y676</f>
        <v>1.7012931648705176E-3</v>
      </c>
      <c r="C675" s="4"/>
      <c r="D675" s="4"/>
      <c r="E675" s="4"/>
      <c r="F675" s="4"/>
      <c r="G675" s="4"/>
      <c r="H675" s="4"/>
      <c r="I675" s="4"/>
      <c r="J675" s="4"/>
    </row>
    <row r="676" spans="2:10">
      <c r="B676" s="97">
        <f>'Equity+Bond_Historical'!Y677</f>
        <v>2.3917414337420776E-3</v>
      </c>
      <c r="C676" s="4"/>
      <c r="D676" s="4"/>
      <c r="E676" s="4"/>
      <c r="F676" s="4"/>
      <c r="G676" s="4"/>
      <c r="H676" s="4"/>
      <c r="I676" s="4"/>
      <c r="J676" s="4"/>
    </row>
    <row r="677" spans="2:10">
      <c r="B677" s="97">
        <f>'Equity+Bond_Historical'!Y678</f>
        <v>1.1628348835413324E-2</v>
      </c>
      <c r="C677" s="4"/>
      <c r="D677" s="4"/>
      <c r="E677" s="4"/>
      <c r="F677" s="4"/>
      <c r="G677" s="4"/>
      <c r="H677" s="4"/>
      <c r="I677" s="4"/>
      <c r="J677" s="4"/>
    </row>
    <row r="678" spans="2:10">
      <c r="B678" s="97">
        <f>'Equity+Bond_Historical'!Y679</f>
        <v>-1.7585236270691522E-2</v>
      </c>
      <c r="C678" s="4"/>
      <c r="D678" s="4"/>
      <c r="E678" s="4"/>
      <c r="F678" s="4"/>
      <c r="G678" s="4"/>
      <c r="H678" s="4"/>
      <c r="I678" s="4"/>
      <c r="J678" s="4"/>
    </row>
    <row r="679" spans="2:10">
      <c r="B679" s="97">
        <f>'Equity+Bond_Historical'!Y680</f>
        <v>1.101184478858115E-2</v>
      </c>
      <c r="C679" s="4"/>
      <c r="D679" s="4"/>
      <c r="E679" s="4"/>
      <c r="F679" s="4"/>
      <c r="G679" s="4"/>
      <c r="H679" s="4"/>
      <c r="I679" s="4"/>
      <c r="J679" s="4"/>
    </row>
    <row r="680" spans="2:10">
      <c r="B680" s="97">
        <f>'Equity+Bond_Historical'!Y681</f>
        <v>-2.0211457704741058E-3</v>
      </c>
      <c r="C680" s="4"/>
      <c r="D680" s="4"/>
      <c r="E680" s="4"/>
      <c r="F680" s="4"/>
      <c r="G680" s="4"/>
      <c r="H680" s="4"/>
      <c r="I680" s="4"/>
      <c r="J680" s="4"/>
    </row>
    <row r="681" spans="2:10">
      <c r="B681" s="97">
        <f>'Equity+Bond_Historical'!Y682</f>
        <v>-6.9308071624832259E-4</v>
      </c>
      <c r="C681" s="4"/>
      <c r="D681" s="4"/>
      <c r="E681" s="4"/>
      <c r="F681" s="4"/>
      <c r="G681" s="4"/>
      <c r="H681" s="4"/>
      <c r="I681" s="4"/>
      <c r="J681" s="4"/>
    </row>
    <row r="682" spans="2:10">
      <c r="B682" s="97">
        <f>'Equity+Bond_Historical'!Y683</f>
        <v>-4.8196306732628605E-3</v>
      </c>
      <c r="C682" s="4"/>
      <c r="D682" s="4"/>
      <c r="E682" s="4"/>
      <c r="F682" s="4"/>
      <c r="G682" s="4"/>
      <c r="H682" s="4"/>
      <c r="I682" s="4"/>
      <c r="J682" s="4"/>
    </row>
    <row r="683" spans="2:10">
      <c r="B683" s="97">
        <f>'Equity+Bond_Historical'!Y684</f>
        <v>1.2940363016449533E-2</v>
      </c>
      <c r="C683" s="4"/>
      <c r="D683" s="4"/>
      <c r="E683" s="4"/>
      <c r="F683" s="4"/>
      <c r="G683" s="4"/>
      <c r="H683" s="4"/>
      <c r="I683" s="4"/>
      <c r="J683" s="4"/>
    </row>
    <row r="684" spans="2:10">
      <c r="B684" s="97">
        <f>'Equity+Bond_Historical'!Y685</f>
        <v>-1.0349760232090654E-2</v>
      </c>
      <c r="C684" s="4"/>
      <c r="D684" s="4"/>
      <c r="E684" s="4"/>
      <c r="F684" s="4"/>
      <c r="G684" s="4"/>
      <c r="H684" s="4"/>
      <c r="I684" s="4"/>
      <c r="J684" s="4"/>
    </row>
    <row r="685" spans="2:10">
      <c r="B685" s="97">
        <f>'Equity+Bond_Historical'!Y686</f>
        <v>1.7907975916322729E-2</v>
      </c>
      <c r="C685" s="4"/>
      <c r="D685" s="4"/>
      <c r="E685" s="4"/>
      <c r="F685" s="4"/>
      <c r="G685" s="4"/>
      <c r="H685" s="4"/>
      <c r="I685" s="4"/>
      <c r="J685" s="4"/>
    </row>
    <row r="686" spans="2:10">
      <c r="B686" s="97">
        <f>'Equity+Bond_Historical'!Y687</f>
        <v>8.4811314318438275E-3</v>
      </c>
      <c r="C686" s="4"/>
      <c r="D686" s="4"/>
      <c r="E686" s="4"/>
      <c r="F686" s="4"/>
      <c r="G686" s="4"/>
      <c r="H686" s="4"/>
      <c r="I686" s="4"/>
      <c r="J686" s="4"/>
    </row>
    <row r="687" spans="2:10">
      <c r="B687" s="97">
        <f>'Equity+Bond_Historical'!Y688</f>
        <v>-7.9450337161553492E-3</v>
      </c>
      <c r="C687" s="4"/>
      <c r="D687" s="4"/>
      <c r="E687" s="4"/>
      <c r="F687" s="4"/>
      <c r="G687" s="4"/>
      <c r="H687" s="4"/>
      <c r="I687" s="4"/>
      <c r="J687" s="4"/>
    </row>
    <row r="688" spans="2:10">
      <c r="B688" s="97">
        <f>'Equity+Bond_Historical'!Y689</f>
        <v>-1.2907348355227121E-2</v>
      </c>
      <c r="C688" s="4"/>
      <c r="D688" s="4"/>
      <c r="E688" s="4"/>
      <c r="F688" s="4"/>
      <c r="G688" s="4"/>
      <c r="H688" s="4"/>
      <c r="I688" s="4"/>
      <c r="J688" s="4"/>
    </row>
    <row r="689" spans="2:10">
      <c r="B689" s="97">
        <f>'Equity+Bond_Historical'!Y690</f>
        <v>-1.61174223617871E-5</v>
      </c>
      <c r="C689" s="4"/>
      <c r="D689" s="4"/>
      <c r="E689" s="4"/>
      <c r="F689" s="4"/>
      <c r="G689" s="4"/>
      <c r="H689" s="4"/>
      <c r="I689" s="4"/>
      <c r="J689" s="4"/>
    </row>
    <row r="690" spans="2:10">
      <c r="B690" s="97">
        <f>'Equity+Bond_Historical'!Y691</f>
        <v>1.4246847137231608E-2</v>
      </c>
      <c r="C690" s="4"/>
      <c r="D690" s="4"/>
      <c r="E690" s="4"/>
      <c r="F690" s="4"/>
      <c r="G690" s="4"/>
      <c r="H690" s="4"/>
      <c r="I690" s="4"/>
      <c r="J690" s="4"/>
    </row>
    <row r="691" spans="2:10">
      <c r="B691" s="97">
        <f>'Equity+Bond_Historical'!Y692</f>
        <v>-8.1269553359720175E-3</v>
      </c>
      <c r="C691" s="4"/>
      <c r="D691" s="4"/>
      <c r="E691" s="4"/>
      <c r="F691" s="4"/>
      <c r="G691" s="4"/>
      <c r="H691" s="4"/>
      <c r="I691" s="4"/>
      <c r="J691" s="4"/>
    </row>
    <row r="692" spans="2:10">
      <c r="B692" s="97">
        <f>'Equity+Bond_Historical'!Y693</f>
        <v>-6.2292792174737273E-3</v>
      </c>
      <c r="C692" s="4"/>
      <c r="D692" s="4"/>
      <c r="E692" s="4"/>
      <c r="F692" s="4"/>
      <c r="G692" s="4"/>
      <c r="H692" s="4"/>
      <c r="I692" s="4"/>
      <c r="J692" s="4"/>
    </row>
    <row r="693" spans="2:10">
      <c r="B693" s="97">
        <f>'Equity+Bond_Historical'!Y694</f>
        <v>8.3133510895171351E-3</v>
      </c>
      <c r="C693" s="4"/>
      <c r="D693" s="4"/>
      <c r="E693" s="4"/>
      <c r="F693" s="4"/>
      <c r="G693" s="4"/>
      <c r="H693" s="4"/>
      <c r="I693" s="4"/>
      <c r="J693" s="4"/>
    </row>
    <row r="694" spans="2:10">
      <c r="B694" s="97">
        <f>'Equity+Bond_Historical'!Y695</f>
        <v>-2.0717717845761152E-2</v>
      </c>
      <c r="C694" s="4"/>
      <c r="D694" s="4"/>
      <c r="E694" s="4"/>
      <c r="F694" s="4"/>
      <c r="G694" s="4"/>
      <c r="H694" s="4"/>
      <c r="I694" s="4"/>
      <c r="J694" s="4"/>
    </row>
    <row r="695" spans="2:10">
      <c r="B695" s="97">
        <f>'Equity+Bond_Historical'!Y696</f>
        <v>1.90371247807598E-3</v>
      </c>
      <c r="C695" s="4"/>
      <c r="D695" s="4"/>
      <c r="E695" s="4"/>
      <c r="F695" s="4"/>
      <c r="G695" s="4"/>
      <c r="H695" s="4"/>
      <c r="I695" s="4"/>
      <c r="J695" s="4"/>
    </row>
    <row r="696" spans="2:10">
      <c r="B696" s="97">
        <f>'Equity+Bond_Historical'!Y697</f>
        <v>6.9784732827651234E-4</v>
      </c>
      <c r="C696" s="4"/>
      <c r="D696" s="4"/>
      <c r="E696" s="4"/>
      <c r="F696" s="4"/>
      <c r="G696" s="4"/>
      <c r="H696" s="4"/>
      <c r="I696" s="4"/>
      <c r="J696" s="4"/>
    </row>
    <row r="697" spans="2:10">
      <c r="B697" s="97">
        <f>'Equity+Bond_Historical'!Y698</f>
        <v>1.5479169046898909E-2</v>
      </c>
      <c r="C697" s="4"/>
      <c r="D697" s="4"/>
      <c r="E697" s="4"/>
      <c r="F697" s="4"/>
      <c r="G697" s="4"/>
      <c r="H697" s="4"/>
      <c r="I697" s="4"/>
      <c r="J697" s="4"/>
    </row>
    <row r="698" spans="2:10">
      <c r="B698" s="97">
        <f>'Equity+Bond_Historical'!Y699</f>
        <v>1.1171955395920507E-2</v>
      </c>
      <c r="C698" s="4"/>
      <c r="D698" s="4"/>
      <c r="E698" s="4"/>
      <c r="F698" s="4"/>
      <c r="G698" s="4"/>
      <c r="H698" s="4"/>
      <c r="I698" s="4"/>
      <c r="J698" s="4"/>
    </row>
    <row r="699" spans="2:10">
      <c r="B699" s="97">
        <f>'Equity+Bond_Historical'!Y700</f>
        <v>8.688631291033715E-3</v>
      </c>
      <c r="C699" s="4"/>
      <c r="D699" s="4"/>
      <c r="E699" s="4"/>
      <c r="F699" s="4"/>
      <c r="G699" s="4"/>
      <c r="H699" s="4"/>
      <c r="I699" s="4"/>
      <c r="J699" s="4"/>
    </row>
    <row r="700" spans="2:10">
      <c r="B700" s="97">
        <f>'Equity+Bond_Historical'!Y701</f>
        <v>-3.2251572542594171E-3</v>
      </c>
      <c r="C700" s="4"/>
      <c r="D700" s="4"/>
      <c r="E700" s="4"/>
      <c r="F700" s="4"/>
      <c r="G700" s="4"/>
      <c r="H700" s="4"/>
      <c r="I700" s="4"/>
      <c r="J700" s="4"/>
    </row>
    <row r="701" spans="2:10">
      <c r="B701" s="97">
        <f>'Equity+Bond_Historical'!Y702</f>
        <v>-3.7769503878777996E-3</v>
      </c>
      <c r="C701" s="4"/>
      <c r="D701" s="4"/>
      <c r="E701" s="4"/>
      <c r="F701" s="4"/>
      <c r="G701" s="4"/>
      <c r="H701" s="4"/>
      <c r="I701" s="4"/>
      <c r="J701" s="4"/>
    </row>
    <row r="702" spans="2:10">
      <c r="B702" s="97">
        <f>'Equity+Bond_Historical'!Y703</f>
        <v>3.6644576106141481E-4</v>
      </c>
      <c r="C702" s="4"/>
      <c r="D702" s="4"/>
      <c r="E702" s="4"/>
      <c r="F702" s="4"/>
      <c r="G702" s="4"/>
      <c r="H702" s="4"/>
      <c r="I702" s="4"/>
      <c r="J702" s="4"/>
    </row>
    <row r="703" spans="2:10">
      <c r="B703" s="97">
        <f>'Equity+Bond_Historical'!Y704</f>
        <v>1.4889391306814347E-3</v>
      </c>
      <c r="C703" s="4"/>
      <c r="D703" s="4"/>
      <c r="E703" s="4"/>
      <c r="F703" s="4"/>
      <c r="G703" s="4"/>
      <c r="H703" s="4"/>
      <c r="I703" s="4"/>
      <c r="J703" s="4"/>
    </row>
    <row r="704" spans="2:10">
      <c r="B704" s="97">
        <f>'Equity+Bond_Historical'!Y705</f>
        <v>3.4898321966665572E-3</v>
      </c>
      <c r="C704" s="4"/>
      <c r="D704" s="4"/>
      <c r="E704" s="4"/>
      <c r="F704" s="4"/>
      <c r="G704" s="4"/>
      <c r="H704" s="4"/>
      <c r="I704" s="4"/>
      <c r="J704" s="4"/>
    </row>
    <row r="705" spans="2:10">
      <c r="B705" s="97">
        <f>'Equity+Bond_Historical'!Y706</f>
        <v>-5.9434649114046278E-3</v>
      </c>
      <c r="C705" s="4"/>
      <c r="D705" s="4"/>
      <c r="E705" s="4"/>
      <c r="F705" s="4"/>
      <c r="G705" s="4"/>
      <c r="H705" s="4"/>
      <c r="I705" s="4"/>
      <c r="J705" s="4"/>
    </row>
    <row r="706" spans="2:10">
      <c r="B706" s="97">
        <f>'Equity+Bond_Historical'!Y707</f>
        <v>2.6972428085401505E-2</v>
      </c>
      <c r="C706" s="4"/>
      <c r="D706" s="4"/>
      <c r="E706" s="4"/>
      <c r="F706" s="4"/>
      <c r="G706" s="4"/>
      <c r="H706" s="4"/>
      <c r="I706" s="4"/>
      <c r="J706" s="4"/>
    </row>
    <row r="707" spans="2:10">
      <c r="B707" s="97">
        <f>'Equity+Bond_Historical'!Y708</f>
        <v>9.4193894033178256E-3</v>
      </c>
      <c r="C707" s="4"/>
      <c r="D707" s="4"/>
      <c r="E707" s="4"/>
      <c r="F707" s="4"/>
      <c r="G707" s="4"/>
      <c r="H707" s="4"/>
      <c r="I707" s="4"/>
      <c r="J707" s="4"/>
    </row>
    <row r="708" spans="2:10">
      <c r="B708" s="97">
        <f>'Equity+Bond_Historical'!Y709</f>
        <v>-4.0402084232745144E-4</v>
      </c>
      <c r="C708" s="4"/>
      <c r="D708" s="4"/>
      <c r="E708" s="4"/>
      <c r="F708" s="4"/>
      <c r="G708" s="4"/>
      <c r="H708" s="4"/>
      <c r="I708" s="4"/>
      <c r="J708" s="4"/>
    </row>
    <row r="709" spans="2:10">
      <c r="B709" s="97">
        <f>'Equity+Bond_Historical'!Y710</f>
        <v>1.9075400886634855E-3</v>
      </c>
      <c r="C709" s="4"/>
      <c r="D709" s="4"/>
      <c r="E709" s="4"/>
      <c r="F709" s="4"/>
      <c r="G709" s="4"/>
      <c r="H709" s="4"/>
      <c r="I709" s="4"/>
      <c r="J709" s="4"/>
    </row>
    <row r="710" spans="2:10">
      <c r="B710" s="97">
        <f>'Equity+Bond_Historical'!Y711</f>
        <v>1.1723308837537012E-2</v>
      </c>
      <c r="C710" s="4"/>
      <c r="D710" s="4"/>
      <c r="E710" s="4"/>
      <c r="F710" s="4"/>
      <c r="G710" s="4"/>
      <c r="H710" s="4"/>
      <c r="I710" s="4"/>
      <c r="J710" s="4"/>
    </row>
    <row r="711" spans="2:10">
      <c r="B711" s="97">
        <f>'Equity+Bond_Historical'!Y712</f>
        <v>-8.2132149851061702E-3</v>
      </c>
      <c r="C711" s="4"/>
      <c r="D711" s="4"/>
      <c r="E711" s="4"/>
      <c r="F711" s="4"/>
      <c r="G711" s="4"/>
      <c r="H711" s="4"/>
      <c r="I711" s="4"/>
      <c r="J711" s="4"/>
    </row>
    <row r="712" spans="2:10">
      <c r="B712" s="97">
        <f>'Equity+Bond_Historical'!Y713</f>
        <v>1.6217029542792302E-2</v>
      </c>
      <c r="C712" s="4"/>
      <c r="D712" s="4"/>
      <c r="E712" s="4"/>
      <c r="F712" s="4"/>
      <c r="G712" s="4"/>
      <c r="H712" s="4"/>
      <c r="I712" s="4"/>
      <c r="J712" s="4"/>
    </row>
    <row r="713" spans="2:10">
      <c r="B713" s="97">
        <f>'Equity+Bond_Historical'!Y714</f>
        <v>-1.152683348062908E-2</v>
      </c>
      <c r="C713" s="4"/>
      <c r="D713" s="4"/>
      <c r="E713" s="4"/>
      <c r="F713" s="4"/>
      <c r="G713" s="4"/>
      <c r="H713" s="4"/>
      <c r="I713" s="4"/>
      <c r="J713" s="4"/>
    </row>
    <row r="714" spans="2:10">
      <c r="B714" s="97">
        <f>'Equity+Bond_Historical'!Y715</f>
        <v>2.3775279209896614E-2</v>
      </c>
      <c r="C714" s="4"/>
      <c r="D714" s="4"/>
      <c r="E714" s="4"/>
      <c r="F714" s="4"/>
      <c r="G714" s="4"/>
      <c r="H714" s="4"/>
      <c r="I714" s="4"/>
      <c r="J714" s="4"/>
    </row>
    <row r="715" spans="2:10">
      <c r="B715" s="97">
        <f>'Equity+Bond_Historical'!Y716</f>
        <v>-2.1437224679699704E-2</v>
      </c>
      <c r="C715" s="4"/>
      <c r="D715" s="4"/>
      <c r="E715" s="4"/>
      <c r="F715" s="4"/>
      <c r="G715" s="4"/>
      <c r="H715" s="4"/>
      <c r="I715" s="4"/>
      <c r="J715" s="4"/>
    </row>
    <row r="716" spans="2:10">
      <c r="B716" s="97">
        <f>'Equity+Bond_Historical'!Y717</f>
        <v>-8.8680407332414543E-3</v>
      </c>
      <c r="C716" s="4"/>
      <c r="D716" s="4"/>
      <c r="E716" s="4"/>
      <c r="F716" s="4"/>
      <c r="G716" s="4"/>
      <c r="H716" s="4"/>
      <c r="I716" s="4"/>
      <c r="J716" s="4"/>
    </row>
    <row r="717" spans="2:10">
      <c r="B717" s="97">
        <f>'Equity+Bond_Historical'!Y718</f>
        <v>3.902835434257671E-3</v>
      </c>
      <c r="C717" s="4"/>
      <c r="D717" s="4"/>
      <c r="E717" s="4"/>
      <c r="F717" s="4"/>
      <c r="G717" s="4"/>
      <c r="H717" s="4"/>
      <c r="I717" s="4"/>
      <c r="J717" s="4"/>
    </row>
    <row r="718" spans="2:10">
      <c r="B718" s="97">
        <f>'Equity+Bond_Historical'!Y719</f>
        <v>-1.0390766099339562E-2</v>
      </c>
      <c r="C718" s="4"/>
      <c r="D718" s="4"/>
      <c r="E718" s="4"/>
      <c r="F718" s="4"/>
      <c r="G718" s="4"/>
      <c r="H718" s="4"/>
      <c r="I718" s="4"/>
      <c r="J718" s="4"/>
    </row>
    <row r="719" spans="2:10">
      <c r="B719" s="97">
        <f>'Equity+Bond_Historical'!Y720</f>
        <v>3.8556405646804404E-2</v>
      </c>
      <c r="C719" s="4"/>
      <c r="D719" s="4"/>
      <c r="E719" s="4"/>
      <c r="F719" s="4"/>
      <c r="G719" s="4"/>
      <c r="H719" s="4"/>
      <c r="I719" s="4"/>
      <c r="J719" s="4"/>
    </row>
    <row r="720" spans="2:10">
      <c r="B720" s="97">
        <f>'Equity+Bond_Historical'!Y721</f>
        <v>2.0614697532925063E-2</v>
      </c>
      <c r="C720" s="4"/>
      <c r="D720" s="4"/>
      <c r="E720" s="4"/>
      <c r="F720" s="4"/>
      <c r="G720" s="4"/>
      <c r="H720" s="4"/>
      <c r="I720" s="4"/>
      <c r="J720" s="4"/>
    </row>
    <row r="721" spans="2:10">
      <c r="B721" s="97">
        <f>'Equity+Bond_Historical'!Y722</f>
        <v>-1.1662237708777577E-2</v>
      </c>
      <c r="C721" s="4"/>
      <c r="D721" s="4"/>
      <c r="E721" s="4"/>
      <c r="F721" s="4"/>
      <c r="G721" s="4"/>
      <c r="H721" s="4"/>
      <c r="I721" s="4"/>
      <c r="J721" s="4"/>
    </row>
    <row r="722" spans="2:10">
      <c r="B722" s="97">
        <f>'Equity+Bond_Historical'!Y723</f>
        <v>-1.2703107750483623E-3</v>
      </c>
      <c r="C722" s="4"/>
      <c r="D722" s="4"/>
      <c r="E722" s="4"/>
      <c r="F722" s="4"/>
      <c r="G722" s="4"/>
      <c r="H722" s="4"/>
      <c r="I722" s="4"/>
      <c r="J722" s="4"/>
    </row>
    <row r="723" spans="2:10">
      <c r="B723" s="97">
        <f>'Equity+Bond_Historical'!Y724</f>
        <v>-4.8488060562241779E-3</v>
      </c>
      <c r="C723" s="4"/>
      <c r="D723" s="4"/>
      <c r="E723" s="4"/>
      <c r="F723" s="4"/>
      <c r="G723" s="4"/>
      <c r="H723" s="4"/>
      <c r="I723" s="4"/>
      <c r="J723" s="4"/>
    </row>
    <row r="724" spans="2:10">
      <c r="B724" s="97">
        <f>'Equity+Bond_Historical'!Y725</f>
        <v>1.6639827698444354E-2</v>
      </c>
      <c r="C724" s="4"/>
      <c r="D724" s="4"/>
      <c r="E724" s="4"/>
      <c r="F724" s="4"/>
      <c r="G724" s="4"/>
      <c r="H724" s="4"/>
      <c r="I724" s="4"/>
      <c r="J724" s="4"/>
    </row>
    <row r="725" spans="2:10">
      <c r="B725" s="97">
        <f>'Equity+Bond_Historical'!Y726</f>
        <v>-1.7109551900696306E-2</v>
      </c>
      <c r="C725" s="4"/>
      <c r="D725" s="4"/>
      <c r="E725" s="4"/>
      <c r="F725" s="4"/>
      <c r="G725" s="4"/>
      <c r="H725" s="4"/>
      <c r="I725" s="4"/>
      <c r="J725" s="4"/>
    </row>
    <row r="726" spans="2:10">
      <c r="B726" s="97">
        <f>'Equity+Bond_Historical'!Y727</f>
        <v>-2.774024877443809E-3</v>
      </c>
      <c r="C726" s="4"/>
      <c r="D726" s="4"/>
      <c r="E726" s="4"/>
      <c r="F726" s="4"/>
      <c r="G726" s="4"/>
      <c r="H726" s="4"/>
      <c r="I726" s="4"/>
      <c r="J726" s="4"/>
    </row>
    <row r="727" spans="2:10">
      <c r="B727" s="97">
        <f>'Equity+Bond_Historical'!Y728</f>
        <v>-8.2452333571979095E-3</v>
      </c>
      <c r="C727" s="4"/>
      <c r="D727" s="4"/>
      <c r="E727" s="4"/>
      <c r="F727" s="4"/>
      <c r="G727" s="4"/>
      <c r="H727" s="4"/>
      <c r="I727" s="4"/>
      <c r="J727" s="4"/>
    </row>
    <row r="728" spans="2:10">
      <c r="B728" s="97">
        <f>'Equity+Bond_Historical'!Y729</f>
        <v>-3.7163928846240632E-2</v>
      </c>
      <c r="C728" s="4"/>
      <c r="D728" s="4"/>
      <c r="E728" s="4"/>
      <c r="F728" s="4"/>
      <c r="G728" s="4"/>
      <c r="H728" s="4"/>
      <c r="I728" s="4"/>
      <c r="J728" s="4"/>
    </row>
    <row r="729" spans="2:10">
      <c r="B729" s="97">
        <f>'Equity+Bond_Historical'!Y730</f>
        <v>-7.594017184239089E-3</v>
      </c>
      <c r="C729" s="4"/>
      <c r="D729" s="4"/>
      <c r="E729" s="4"/>
      <c r="F729" s="4"/>
      <c r="G729" s="4"/>
      <c r="H729" s="4"/>
      <c r="I729" s="4"/>
      <c r="J729" s="4"/>
    </row>
    <row r="730" spans="2:10">
      <c r="B730" s="97">
        <f>'Equity+Bond_Historical'!Y731</f>
        <v>1.5493193582938934E-2</v>
      </c>
      <c r="C730" s="4"/>
      <c r="D730" s="4"/>
      <c r="E730" s="4"/>
      <c r="F730" s="4"/>
      <c r="G730" s="4"/>
      <c r="H730" s="4"/>
      <c r="I730" s="4"/>
      <c r="J730" s="4"/>
    </row>
    <row r="731" spans="2:10">
      <c r="B731" s="97">
        <f>'Equity+Bond_Historical'!Y732</f>
        <v>-1.4713084301568396E-3</v>
      </c>
      <c r="C731" s="4"/>
      <c r="D731" s="4"/>
      <c r="E731" s="4"/>
      <c r="F731" s="4"/>
      <c r="G731" s="4"/>
      <c r="H731" s="4"/>
      <c r="I731" s="4"/>
      <c r="J731" s="4"/>
    </row>
    <row r="732" spans="2:10">
      <c r="B732" s="97">
        <f>'Equity+Bond_Historical'!Y733</f>
        <v>5.6137036423257874E-3</v>
      </c>
      <c r="C732" s="4"/>
      <c r="D732" s="4"/>
      <c r="E732" s="4"/>
      <c r="F732" s="4"/>
      <c r="G732" s="4"/>
      <c r="H732" s="4"/>
      <c r="I732" s="4"/>
      <c r="J732" s="4"/>
    </row>
    <row r="733" spans="2:10">
      <c r="B733" s="97">
        <f>'Equity+Bond_Historical'!Y734</f>
        <v>-8.3897247871236383E-3</v>
      </c>
      <c r="C733" s="4"/>
      <c r="D733" s="4"/>
      <c r="E733" s="4"/>
      <c r="F733" s="4"/>
      <c r="G733" s="4"/>
      <c r="H733" s="4"/>
      <c r="I733" s="4"/>
      <c r="J733" s="4"/>
    </row>
    <row r="734" spans="2:10">
      <c r="B734" s="97">
        <f>'Equity+Bond_Historical'!Y735</f>
        <v>1.4203534796691836E-2</v>
      </c>
      <c r="C734" s="4"/>
      <c r="D734" s="4"/>
      <c r="E734" s="4"/>
      <c r="F734" s="4"/>
      <c r="G734" s="4"/>
      <c r="H734" s="4"/>
      <c r="I734" s="4"/>
      <c r="J734" s="4"/>
    </row>
    <row r="735" spans="2:10">
      <c r="B735" s="97">
        <f>'Equity+Bond_Historical'!Y736</f>
        <v>-1.9026856148432567E-2</v>
      </c>
      <c r="C735" s="4"/>
      <c r="D735" s="4"/>
      <c r="E735" s="4"/>
      <c r="F735" s="4"/>
      <c r="G735" s="4"/>
      <c r="H735" s="4"/>
      <c r="I735" s="4"/>
      <c r="J735" s="4"/>
    </row>
    <row r="736" spans="2:10">
      <c r="B736" s="97">
        <f>'Equity+Bond_Historical'!Y737</f>
        <v>-1.8933442361549126E-2</v>
      </c>
      <c r="C736" s="4"/>
      <c r="D736" s="4"/>
      <c r="E736" s="4"/>
      <c r="F736" s="4"/>
      <c r="G736" s="4"/>
      <c r="H736" s="4"/>
      <c r="I736" s="4"/>
      <c r="J736" s="4"/>
    </row>
    <row r="737" spans="2:10">
      <c r="B737" s="97">
        <f>'Equity+Bond_Historical'!Y738</f>
        <v>2.2438156751726335E-2</v>
      </c>
      <c r="C737" s="4"/>
      <c r="D737" s="4"/>
      <c r="E737" s="4"/>
      <c r="F737" s="4"/>
      <c r="G737" s="4"/>
      <c r="H737" s="4"/>
      <c r="I737" s="4"/>
      <c r="J737" s="4"/>
    </row>
    <row r="738" spans="2:10">
      <c r="B738" s="97">
        <f>'Equity+Bond_Historical'!Y739</f>
        <v>-1.7589793600472518E-2</v>
      </c>
      <c r="C738" s="4"/>
      <c r="D738" s="4"/>
      <c r="E738" s="4"/>
      <c r="F738" s="4"/>
      <c r="G738" s="4"/>
      <c r="H738" s="4"/>
      <c r="I738" s="4"/>
      <c r="J738" s="4"/>
    </row>
    <row r="739" spans="2:10">
      <c r="B739" s="97">
        <f>'Equity+Bond_Historical'!Y740</f>
        <v>-2.5874120463229584E-3</v>
      </c>
      <c r="C739" s="4"/>
      <c r="D739" s="4"/>
      <c r="E739" s="4"/>
      <c r="F739" s="4"/>
      <c r="G739" s="4"/>
      <c r="H739" s="4"/>
      <c r="I739" s="4"/>
      <c r="J739" s="4"/>
    </row>
    <row r="740" spans="2:10">
      <c r="B740" s="97">
        <f>'Equity+Bond_Historical'!Y741</f>
        <v>1.5811600611660575E-2</v>
      </c>
      <c r="C740" s="4"/>
      <c r="D740" s="4"/>
      <c r="E740" s="4"/>
      <c r="F740" s="4"/>
      <c r="G740" s="4"/>
      <c r="H740" s="4"/>
      <c r="I740" s="4"/>
      <c r="J740" s="4"/>
    </row>
    <row r="741" spans="2:10">
      <c r="B741" s="97">
        <f>'Equity+Bond_Historical'!Y742</f>
        <v>1.1838570376072649E-4</v>
      </c>
      <c r="C741" s="4"/>
      <c r="D741" s="4"/>
      <c r="E741" s="4"/>
      <c r="F741" s="4"/>
      <c r="G741" s="4"/>
      <c r="H741" s="4"/>
      <c r="I741" s="4"/>
      <c r="J741" s="4"/>
    </row>
    <row r="742" spans="2:10">
      <c r="B742" s="97">
        <f>'Equity+Bond_Historical'!Y743</f>
        <v>-8.3275659308279049E-4</v>
      </c>
      <c r="C742" s="4"/>
      <c r="D742" s="4"/>
      <c r="E742" s="4"/>
      <c r="F742" s="4"/>
      <c r="G742" s="4"/>
      <c r="H742" s="4"/>
      <c r="I742" s="4"/>
      <c r="J742" s="4"/>
    </row>
    <row r="743" spans="2:10">
      <c r="B743" s="97">
        <f>'Equity+Bond_Historical'!Y744</f>
        <v>1.8898981817126952E-2</v>
      </c>
      <c r="C743" s="4"/>
      <c r="D743" s="4"/>
      <c r="E743" s="4"/>
      <c r="F743" s="4"/>
      <c r="G743" s="4"/>
      <c r="H743" s="4"/>
      <c r="I743" s="4"/>
      <c r="J743" s="4"/>
    </row>
    <row r="744" spans="2:10">
      <c r="B744" s="97">
        <f>'Equity+Bond_Historical'!Y745</f>
        <v>-4.4633397612580577E-3</v>
      </c>
      <c r="C744" s="4"/>
      <c r="D744" s="4"/>
      <c r="E744" s="4"/>
      <c r="F744" s="4"/>
      <c r="G744" s="4"/>
      <c r="H744" s="4"/>
      <c r="I744" s="4"/>
      <c r="J744" s="4"/>
    </row>
    <row r="745" spans="2:10">
      <c r="B745" s="97">
        <f>'Equity+Bond_Historical'!Y746</f>
        <v>-7.2423682275425732E-3</v>
      </c>
      <c r="C745" s="4"/>
      <c r="D745" s="4"/>
      <c r="E745" s="4"/>
      <c r="F745" s="4"/>
      <c r="G745" s="4"/>
      <c r="H745" s="4"/>
      <c r="I745" s="4"/>
      <c r="J745" s="4"/>
    </row>
    <row r="746" spans="2:10">
      <c r="B746" s="97">
        <f>'Equity+Bond_Historical'!Y747</f>
        <v>1.3246230729830052E-2</v>
      </c>
      <c r="C746" s="4"/>
      <c r="D746" s="4"/>
      <c r="E746" s="4"/>
      <c r="F746" s="4"/>
      <c r="G746" s="4"/>
      <c r="H746" s="4"/>
      <c r="I746" s="4"/>
      <c r="J746" s="4"/>
    </row>
    <row r="747" spans="2:10">
      <c r="B747" s="97">
        <f>'Equity+Bond_Historical'!Y748</f>
        <v>-4.0584755297280034E-3</v>
      </c>
      <c r="C747" s="4"/>
      <c r="D747" s="4"/>
      <c r="E747" s="4"/>
      <c r="F747" s="4"/>
      <c r="G747" s="4"/>
      <c r="H747" s="4"/>
      <c r="I747" s="4"/>
      <c r="J747" s="4"/>
    </row>
    <row r="748" spans="2:10">
      <c r="B748" s="97">
        <f>'Equity+Bond_Historical'!Y749</f>
        <v>1.5939359474587871E-5</v>
      </c>
      <c r="C748" s="4"/>
      <c r="D748" s="4"/>
      <c r="E748" s="4"/>
      <c r="F748" s="4"/>
      <c r="G748" s="4"/>
      <c r="H748" s="4"/>
      <c r="I748" s="4"/>
      <c r="J748" s="4"/>
    </row>
    <row r="749" spans="2:10">
      <c r="B749" s="97">
        <f>'Equity+Bond_Historical'!Y750</f>
        <v>1.0542060030705925E-2</v>
      </c>
      <c r="C749" s="4"/>
      <c r="D749" s="4"/>
      <c r="E749" s="4"/>
      <c r="F749" s="4"/>
      <c r="G749" s="4"/>
      <c r="H749" s="4"/>
      <c r="I749" s="4"/>
      <c r="J749" s="4"/>
    </row>
    <row r="750" spans="2:10">
      <c r="B750" s="97">
        <f>'Equity+Bond_Historical'!Y751</f>
        <v>6.0918101061134848E-3</v>
      </c>
      <c r="C750" s="4"/>
      <c r="D750" s="4"/>
      <c r="E750" s="4"/>
      <c r="F750" s="4"/>
      <c r="G750" s="4"/>
      <c r="H750" s="4"/>
      <c r="I750" s="4"/>
      <c r="J750" s="4"/>
    </row>
    <row r="751" spans="2:10">
      <c r="B751" s="97">
        <f>'Equity+Bond_Historical'!Y752</f>
        <v>-1.7230722732860616E-2</v>
      </c>
      <c r="C751" s="4"/>
      <c r="D751" s="4"/>
      <c r="E751" s="4"/>
      <c r="F751" s="4"/>
      <c r="G751" s="4"/>
      <c r="H751" s="4"/>
      <c r="I751" s="4"/>
      <c r="J751" s="4"/>
    </row>
    <row r="752" spans="2:10">
      <c r="B752" s="97">
        <f>'Equity+Bond_Historical'!Y753</f>
        <v>-4.5190572872043262E-3</v>
      </c>
      <c r="C752" s="4"/>
      <c r="D752" s="4"/>
      <c r="E752" s="4"/>
      <c r="F752" s="4"/>
      <c r="G752" s="4"/>
      <c r="H752" s="4"/>
      <c r="I752" s="4"/>
      <c r="J752" s="4"/>
    </row>
    <row r="753" spans="2:10">
      <c r="B753" s="97">
        <f>'Equity+Bond_Historical'!Y754</f>
        <v>1.7712723262905607E-3</v>
      </c>
      <c r="C753" s="4"/>
      <c r="D753" s="4"/>
      <c r="E753" s="4"/>
      <c r="F753" s="4"/>
      <c r="G753" s="4"/>
      <c r="H753" s="4"/>
      <c r="I753" s="4"/>
      <c r="J753" s="4"/>
    </row>
    <row r="754" spans="2:10">
      <c r="B754" s="97">
        <f>'Equity+Bond_Historical'!Y755</f>
        <v>1.52909429153572E-2</v>
      </c>
      <c r="C754" s="4"/>
      <c r="D754" s="4"/>
      <c r="E754" s="4"/>
      <c r="F754" s="4"/>
      <c r="G754" s="4"/>
      <c r="H754" s="4"/>
      <c r="I754" s="4"/>
      <c r="J754" s="4"/>
    </row>
    <row r="755" spans="2:10">
      <c r="B755" s="97">
        <f>'Equity+Bond_Historical'!Y756</f>
        <v>2.0958998764730821E-3</v>
      </c>
      <c r="C755" s="4"/>
      <c r="D755" s="4"/>
      <c r="E755" s="4"/>
      <c r="F755" s="4"/>
      <c r="G755" s="4"/>
      <c r="H755" s="4"/>
      <c r="I755" s="4"/>
      <c r="J755" s="4"/>
    </row>
    <row r="756" spans="2:10">
      <c r="B756" s="97">
        <f>'Equity+Bond_Historical'!Y757</f>
        <v>1.9923827307818335E-2</v>
      </c>
      <c r="C756" s="4"/>
      <c r="D756" s="4"/>
      <c r="E756" s="4"/>
      <c r="F756" s="4"/>
      <c r="G756" s="4"/>
      <c r="H756" s="4"/>
      <c r="I756" s="4"/>
      <c r="J756" s="4"/>
    </row>
    <row r="757" spans="2:10">
      <c r="B757" s="97">
        <f>'Equity+Bond_Historical'!Y758</f>
        <v>7.1504799496670702E-3</v>
      </c>
      <c r="C757" s="4"/>
      <c r="D757" s="4"/>
      <c r="E757" s="4"/>
      <c r="F757" s="4"/>
      <c r="G757" s="4"/>
      <c r="H757" s="4"/>
      <c r="I757" s="4"/>
      <c r="J757" s="4"/>
    </row>
    <row r="758" spans="2:10">
      <c r="B758" s="97">
        <f>'Equity+Bond_Historical'!Y759</f>
        <v>2.3226905244322256E-3</v>
      </c>
      <c r="C758" s="4"/>
      <c r="D758" s="4"/>
      <c r="E758" s="4"/>
      <c r="F758" s="4"/>
      <c r="G758" s="4"/>
      <c r="H758" s="4"/>
      <c r="I758" s="4"/>
      <c r="J758" s="4"/>
    </row>
    <row r="759" spans="2:10">
      <c r="B759" s="97">
        <f>'Equity+Bond_Historical'!Y760</f>
        <v>4.6633130454129153E-3</v>
      </c>
      <c r="C759" s="4"/>
      <c r="D759" s="4"/>
      <c r="E759" s="4"/>
      <c r="F759" s="4"/>
      <c r="G759" s="4"/>
      <c r="H759" s="4"/>
      <c r="I759" s="4"/>
      <c r="J759" s="4"/>
    </row>
    <row r="760" spans="2:10">
      <c r="B760" s="97">
        <f>'Equity+Bond_Historical'!Y761</f>
        <v>5.1670880054742966E-3</v>
      </c>
      <c r="C760" s="4"/>
      <c r="D760" s="4"/>
      <c r="E760" s="4"/>
      <c r="F760" s="4"/>
      <c r="G760" s="4"/>
      <c r="H760" s="4"/>
      <c r="I760" s="4"/>
      <c r="J760" s="4"/>
    </row>
    <row r="761" spans="2:10">
      <c r="B761" s="97">
        <f>'Equity+Bond_Historical'!Y762</f>
        <v>-1.2237657714415227E-2</v>
      </c>
      <c r="C761" s="4"/>
      <c r="D761" s="4"/>
      <c r="E761" s="4"/>
      <c r="F761" s="4"/>
      <c r="G761" s="4"/>
      <c r="H761" s="4"/>
      <c r="I761" s="4"/>
      <c r="J761" s="4"/>
    </row>
    <row r="762" spans="2:10">
      <c r="B762" s="97">
        <f>'Equity+Bond_Historical'!Y763</f>
        <v>-5.6844034038674501E-3</v>
      </c>
      <c r="C762" s="4"/>
      <c r="D762" s="4"/>
      <c r="E762" s="4"/>
      <c r="F762" s="4"/>
      <c r="G762" s="4"/>
      <c r="H762" s="4"/>
      <c r="I762" s="4"/>
      <c r="J762" s="4"/>
    </row>
    <row r="763" spans="2:10">
      <c r="B763" s="97">
        <f>'Equity+Bond_Historical'!Y764</f>
        <v>-4.2018223360120302E-2</v>
      </c>
      <c r="C763" s="4"/>
      <c r="D763" s="4"/>
      <c r="E763" s="4"/>
      <c r="F763" s="4"/>
      <c r="G763" s="4"/>
      <c r="H763" s="4"/>
      <c r="I763" s="4"/>
      <c r="J763" s="4"/>
    </row>
    <row r="764" spans="2:10">
      <c r="B764" s="97">
        <f>'Equity+Bond_Historical'!Y765</f>
        <v>5.1078183844570106E-3</v>
      </c>
      <c r="C764" s="4"/>
      <c r="D764" s="4"/>
      <c r="E764" s="4"/>
      <c r="F764" s="4"/>
      <c r="G764" s="4"/>
      <c r="H764" s="4"/>
      <c r="I764" s="4"/>
      <c r="J764" s="4"/>
    </row>
    <row r="765" spans="2:10">
      <c r="B765" s="97">
        <f>'Equity+Bond_Historical'!Y766</f>
        <v>4.83219045483367E-3</v>
      </c>
      <c r="C765" s="4"/>
      <c r="D765" s="4"/>
      <c r="E765" s="4"/>
      <c r="F765" s="4"/>
      <c r="G765" s="4"/>
      <c r="H765" s="4"/>
      <c r="I765" s="4"/>
      <c r="J765" s="4"/>
    </row>
    <row r="766" spans="2:10">
      <c r="B766" s="97">
        <f>'Equity+Bond_Historical'!Y767</f>
        <v>-1.4347062790328597E-2</v>
      </c>
      <c r="C766" s="4"/>
      <c r="D766" s="4"/>
      <c r="E766" s="4"/>
      <c r="F766" s="4"/>
      <c r="G766" s="4"/>
      <c r="H766" s="4"/>
      <c r="I766" s="4"/>
      <c r="J766" s="4"/>
    </row>
    <row r="767" spans="2:10">
      <c r="B767" s="97">
        <f>'Equity+Bond_Historical'!Y768</f>
        <v>1.0877924056712574E-2</v>
      </c>
      <c r="C767" s="4"/>
      <c r="D767" s="4"/>
      <c r="E767" s="4"/>
      <c r="F767" s="4"/>
      <c r="G767" s="4"/>
      <c r="H767" s="4"/>
      <c r="I767" s="4"/>
      <c r="J767" s="4"/>
    </row>
    <row r="768" spans="2:10">
      <c r="B768" s="97">
        <f>'Equity+Bond_Historical'!Y769</f>
        <v>8.9085673095771496E-3</v>
      </c>
      <c r="C768" s="4"/>
      <c r="D768" s="4"/>
      <c r="E768" s="4"/>
      <c r="F768" s="4"/>
      <c r="G768" s="4"/>
      <c r="H768" s="4"/>
      <c r="I768" s="4"/>
      <c r="J768" s="4"/>
    </row>
    <row r="769" spans="2:10">
      <c r="B769" s="97">
        <f>'Equity+Bond_Historical'!Y770</f>
        <v>-1.4114418592325043E-2</v>
      </c>
      <c r="C769" s="4"/>
      <c r="D769" s="4"/>
      <c r="E769" s="4"/>
      <c r="F769" s="4"/>
      <c r="G769" s="4"/>
      <c r="H769" s="4"/>
      <c r="I769" s="4"/>
      <c r="J769" s="4"/>
    </row>
    <row r="770" spans="2:10">
      <c r="B770" s="97">
        <f>'Equity+Bond_Historical'!Y771</f>
        <v>-2.0253860541549394E-2</v>
      </c>
      <c r="C770" s="4"/>
      <c r="D770" s="4"/>
      <c r="E770" s="4"/>
      <c r="F770" s="4"/>
      <c r="G770" s="4"/>
      <c r="H770" s="4"/>
      <c r="I770" s="4"/>
      <c r="J770" s="4"/>
    </row>
    <row r="771" spans="2:10">
      <c r="B771" s="97">
        <f>'Equity+Bond_Historical'!Y772</f>
        <v>2.8436929977853572E-2</v>
      </c>
      <c r="C771" s="4"/>
      <c r="D771" s="4"/>
      <c r="E771" s="4"/>
      <c r="F771" s="4"/>
      <c r="G771" s="4"/>
      <c r="H771" s="4"/>
      <c r="I771" s="4"/>
      <c r="J771" s="4"/>
    </row>
    <row r="772" spans="2:10">
      <c r="B772" s="97">
        <f>'Equity+Bond_Historical'!Y773</f>
        <v>-2.9977839824153352E-2</v>
      </c>
      <c r="C772" s="4"/>
      <c r="D772" s="4"/>
      <c r="E772" s="4"/>
      <c r="F772" s="4"/>
      <c r="G772" s="4"/>
      <c r="H772" s="4"/>
      <c r="I772" s="4"/>
      <c r="J772" s="4"/>
    </row>
    <row r="773" spans="2:10">
      <c r="B773" s="97">
        <f>'Equity+Bond_Historical'!Y774</f>
        <v>-5.2331677456707582E-3</v>
      </c>
      <c r="C773" s="4"/>
      <c r="D773" s="4"/>
      <c r="E773" s="4"/>
      <c r="F773" s="4"/>
      <c r="G773" s="4"/>
      <c r="H773" s="4"/>
      <c r="I773" s="4"/>
      <c r="J773" s="4"/>
    </row>
    <row r="774" spans="2:10">
      <c r="B774" s="97">
        <f>'Equity+Bond_Historical'!Y775</f>
        <v>-1.398203570115652E-2</v>
      </c>
      <c r="C774" s="4"/>
      <c r="D774" s="4"/>
      <c r="E774" s="4"/>
      <c r="F774" s="4"/>
      <c r="G774" s="4"/>
      <c r="H774" s="4"/>
      <c r="I774" s="4"/>
      <c r="J774" s="4"/>
    </row>
    <row r="775" spans="2:10">
      <c r="B775" s="97">
        <f>'Equity+Bond_Historical'!Y776</f>
        <v>-1.7482071476208245E-2</v>
      </c>
      <c r="C775" s="4"/>
      <c r="D775" s="4"/>
      <c r="E775" s="4"/>
      <c r="F775" s="4"/>
      <c r="G775" s="4"/>
      <c r="H775" s="4"/>
      <c r="I775" s="4"/>
      <c r="J775" s="4"/>
    </row>
    <row r="776" spans="2:10">
      <c r="B776" s="97">
        <f>'Equity+Bond_Historical'!Y777</f>
        <v>1.0557175098397195E-2</v>
      </c>
      <c r="C776" s="4"/>
      <c r="D776" s="4"/>
      <c r="E776" s="4"/>
      <c r="F776" s="4"/>
      <c r="G776" s="4"/>
      <c r="H776" s="4"/>
      <c r="I776" s="4"/>
      <c r="J776" s="4"/>
    </row>
    <row r="777" spans="2:10">
      <c r="B777" s="97">
        <f>'Equity+Bond_Historical'!Y778</f>
        <v>-1.5472538056235267E-2</v>
      </c>
      <c r="C777" s="4"/>
      <c r="D777" s="4"/>
      <c r="E777" s="4"/>
      <c r="F777" s="4"/>
      <c r="G777" s="4"/>
      <c r="H777" s="4"/>
      <c r="I777" s="4"/>
      <c r="J777" s="4"/>
    </row>
    <row r="778" spans="2:10">
      <c r="B778" s="97">
        <f>'Equity+Bond_Historical'!Y779</f>
        <v>-1.9571136430481809E-2</v>
      </c>
      <c r="C778" s="4"/>
      <c r="D778" s="4"/>
      <c r="E778" s="4"/>
      <c r="F778" s="4"/>
      <c r="G778" s="4"/>
      <c r="H778" s="4"/>
      <c r="I778" s="4"/>
      <c r="J778" s="4"/>
    </row>
    <row r="779" spans="2:10">
      <c r="B779" s="97">
        <f>'Equity+Bond_Historical'!Y780</f>
        <v>2.3977045273598452E-2</v>
      </c>
      <c r="C779" s="4"/>
      <c r="D779" s="4"/>
      <c r="E779" s="4"/>
      <c r="F779" s="4"/>
      <c r="G779" s="4"/>
      <c r="H779" s="4"/>
      <c r="I779" s="4"/>
      <c r="J779" s="4"/>
    </row>
    <row r="780" spans="2:10">
      <c r="B780" s="97">
        <f>'Equity+Bond_Historical'!Y781</f>
        <v>1.3106182181141963E-2</v>
      </c>
      <c r="C780" s="4"/>
      <c r="D780" s="4"/>
      <c r="E780" s="4"/>
      <c r="F780" s="4"/>
      <c r="G780" s="4"/>
      <c r="H780" s="4"/>
      <c r="I780" s="4"/>
      <c r="J780" s="4"/>
    </row>
    <row r="781" spans="2:10">
      <c r="B781" s="97">
        <f>'Equity+Bond_Historical'!Y782</f>
        <v>2.2127054339837762E-2</v>
      </c>
      <c r="C781" s="4"/>
      <c r="D781" s="4"/>
      <c r="E781" s="4"/>
      <c r="F781" s="4"/>
      <c r="G781" s="4"/>
      <c r="H781" s="4"/>
      <c r="I781" s="4"/>
      <c r="J781" s="4"/>
    </row>
    <row r="782" spans="2:10">
      <c r="B782" s="97">
        <f>'Equity+Bond_Historical'!Y783</f>
        <v>1.2610478079272579E-2</v>
      </c>
      <c r="C782" s="4"/>
      <c r="D782" s="4"/>
      <c r="E782" s="4"/>
      <c r="F782" s="4"/>
      <c r="G782" s="4"/>
      <c r="H782" s="4"/>
      <c r="I782" s="4"/>
      <c r="J782" s="4"/>
    </row>
    <row r="783" spans="2:10">
      <c r="B783" s="97">
        <f>'Equity+Bond_Historical'!Y784</f>
        <v>-1.3191015655109129E-2</v>
      </c>
      <c r="C783" s="4"/>
      <c r="D783" s="4"/>
      <c r="E783" s="4"/>
      <c r="F783" s="4"/>
      <c r="G783" s="4"/>
      <c r="H783" s="4"/>
      <c r="I783" s="4"/>
      <c r="J783" s="4"/>
    </row>
    <row r="784" spans="2:10">
      <c r="B784" s="97">
        <f>'Equity+Bond_Historical'!Y785</f>
        <v>-5.3078905617928215E-3</v>
      </c>
      <c r="C784" s="4"/>
      <c r="D784" s="4"/>
      <c r="E784" s="4"/>
      <c r="F784" s="4"/>
      <c r="G784" s="4"/>
      <c r="H784" s="4"/>
      <c r="I784" s="4"/>
      <c r="J784" s="4"/>
    </row>
    <row r="785" spans="2:10">
      <c r="B785" s="97">
        <f>'Equity+Bond_Historical'!Y786</f>
        <v>-8.5886592944151349E-3</v>
      </c>
      <c r="C785" s="4"/>
      <c r="D785" s="4"/>
      <c r="E785" s="4"/>
      <c r="F785" s="4"/>
      <c r="G785" s="4"/>
      <c r="H785" s="4"/>
      <c r="I785" s="4"/>
      <c r="J785" s="4"/>
    </row>
    <row r="786" spans="2:10">
      <c r="B786" s="97">
        <f>'Equity+Bond_Historical'!Y787</f>
        <v>4.461612326174889E-4</v>
      </c>
      <c r="C786" s="4"/>
      <c r="D786" s="4"/>
      <c r="E786" s="4"/>
      <c r="F786" s="4"/>
      <c r="G786" s="4"/>
      <c r="H786" s="4"/>
      <c r="I786" s="4"/>
      <c r="J786" s="4"/>
    </row>
    <row r="787" spans="2:10">
      <c r="B787" s="97">
        <f>'Equity+Bond_Historical'!Y788</f>
        <v>1.1404813734502263E-2</v>
      </c>
      <c r="C787" s="4"/>
      <c r="D787" s="4"/>
      <c r="E787" s="4"/>
      <c r="F787" s="4"/>
      <c r="G787" s="4"/>
      <c r="H787" s="4"/>
      <c r="I787" s="4"/>
      <c r="J787" s="4"/>
    </row>
    <row r="788" spans="2:10">
      <c r="B788" s="97">
        <f>'Equity+Bond_Historical'!Y789</f>
        <v>-1.9473696534508884E-2</v>
      </c>
      <c r="C788" s="4"/>
      <c r="D788" s="4"/>
      <c r="E788" s="4"/>
      <c r="F788" s="4"/>
      <c r="G788" s="4"/>
      <c r="H788" s="4"/>
      <c r="I788" s="4"/>
      <c r="J788" s="4"/>
    </row>
    <row r="789" spans="2:10">
      <c r="B789" s="97">
        <f>'Equity+Bond_Historical'!Y790</f>
        <v>-2.1437948072951629E-2</v>
      </c>
      <c r="C789" s="4"/>
      <c r="D789" s="4"/>
      <c r="E789" s="4"/>
      <c r="F789" s="4"/>
      <c r="G789" s="4"/>
      <c r="H789" s="4"/>
      <c r="I789" s="4"/>
      <c r="J789" s="4"/>
    </row>
    <row r="790" spans="2:10">
      <c r="B790" s="97">
        <f>'Equity+Bond_Historical'!Y791</f>
        <v>1.6497041016236454E-4</v>
      </c>
      <c r="C790" s="4"/>
      <c r="D790" s="4"/>
      <c r="E790" s="4"/>
      <c r="F790" s="4"/>
      <c r="G790" s="4"/>
      <c r="H790" s="4"/>
      <c r="I790" s="4"/>
      <c r="J790" s="4"/>
    </row>
    <row r="791" spans="2:10">
      <c r="B791" s="97">
        <f>'Equity+Bond_Historical'!Y792</f>
        <v>3.9223474259020086E-3</v>
      </c>
      <c r="C791" s="4"/>
      <c r="D791" s="4"/>
      <c r="E791" s="4"/>
      <c r="F791" s="4"/>
      <c r="G791" s="4"/>
      <c r="H791" s="4"/>
      <c r="I791" s="4"/>
      <c r="J791" s="4"/>
    </row>
    <row r="792" spans="2:10">
      <c r="B792" s="97">
        <f>'Equity+Bond_Historical'!Y793</f>
        <v>3.5022600926590897E-3</v>
      </c>
      <c r="C792" s="4"/>
      <c r="D792" s="4"/>
      <c r="E792" s="4"/>
      <c r="F792" s="4"/>
      <c r="G792" s="4"/>
      <c r="H792" s="4"/>
      <c r="I792" s="4"/>
      <c r="J792" s="4"/>
    </row>
    <row r="793" spans="2:10">
      <c r="B793" s="97">
        <f>'Equity+Bond_Historical'!Y794</f>
        <v>-1.3383905252894535E-2</v>
      </c>
      <c r="C793" s="4"/>
      <c r="D793" s="4"/>
      <c r="E793" s="4"/>
      <c r="F793" s="4"/>
      <c r="G793" s="4"/>
      <c r="H793" s="4"/>
      <c r="I793" s="4"/>
      <c r="J793" s="4"/>
    </row>
    <row r="794" spans="2:10">
      <c r="B794" s="97">
        <f>'Equity+Bond_Historical'!Y795</f>
        <v>8.5913198039537693E-4</v>
      </c>
      <c r="C794" s="4"/>
      <c r="D794" s="4"/>
      <c r="E794" s="4"/>
      <c r="F794" s="4"/>
      <c r="G794" s="4"/>
      <c r="H794" s="4"/>
      <c r="I794" s="4"/>
      <c r="J794" s="4"/>
    </row>
    <row r="795" spans="2:10">
      <c r="B795" s="97">
        <f>'Equity+Bond_Historical'!Y796</f>
        <v>1.6464520534385761E-2</v>
      </c>
      <c r="C795" s="4"/>
      <c r="D795" s="4"/>
      <c r="E795" s="4"/>
      <c r="F795" s="4"/>
      <c r="G795" s="4"/>
      <c r="H795" s="4"/>
      <c r="I795" s="4"/>
      <c r="J795" s="4"/>
    </row>
    <row r="796" spans="2:10">
      <c r="B796" s="97">
        <f>'Equity+Bond_Historical'!Y797</f>
        <v>-4.2552227065708499E-3</v>
      </c>
      <c r="C796" s="4"/>
      <c r="D796" s="4"/>
      <c r="E796" s="4"/>
      <c r="F796" s="4"/>
      <c r="G796" s="4"/>
      <c r="H796" s="4"/>
      <c r="I796" s="4"/>
      <c r="J796" s="4"/>
    </row>
    <row r="797" spans="2:10">
      <c r="B797" s="97">
        <f>'Equity+Bond_Historical'!Y798</f>
        <v>1.0243996238726422E-2</v>
      </c>
      <c r="C797" s="4"/>
      <c r="D797" s="4"/>
      <c r="E797" s="4"/>
      <c r="F797" s="4"/>
      <c r="G797" s="4"/>
      <c r="H797" s="4"/>
      <c r="I797" s="4"/>
      <c r="J797" s="4"/>
    </row>
    <row r="798" spans="2:10">
      <c r="B798" s="97">
        <f>'Equity+Bond_Historical'!Y799</f>
        <v>1.6324770335896993E-2</v>
      </c>
      <c r="C798" s="4"/>
      <c r="D798" s="4"/>
      <c r="E798" s="4"/>
      <c r="F798" s="4"/>
      <c r="G798" s="4"/>
      <c r="H798" s="4"/>
      <c r="I798" s="4"/>
      <c r="J798" s="4"/>
    </row>
    <row r="799" spans="2:10">
      <c r="B799" s="97">
        <f>'Equity+Bond_Historical'!Y800</f>
        <v>-3.8526367762188991E-2</v>
      </c>
      <c r="C799" s="4"/>
      <c r="D799" s="4"/>
      <c r="E799" s="4"/>
      <c r="F799" s="4"/>
      <c r="G799" s="4"/>
      <c r="H799" s="4"/>
      <c r="I799" s="4"/>
      <c r="J799" s="4"/>
    </row>
    <row r="800" spans="2:10">
      <c r="B800" s="97">
        <f>'Equity+Bond_Historical'!Y801</f>
        <v>1.5036163359966413E-3</v>
      </c>
      <c r="C800" s="4"/>
      <c r="D800" s="4"/>
      <c r="E800" s="4"/>
      <c r="F800" s="4"/>
      <c r="G800" s="4"/>
      <c r="H800" s="4"/>
      <c r="I800" s="4"/>
      <c r="J800" s="4"/>
    </row>
    <row r="801" spans="2:10">
      <c r="B801" s="97">
        <f>'Equity+Bond_Historical'!Y802</f>
        <v>-4.0273356465026092E-3</v>
      </c>
      <c r="C801" s="4"/>
      <c r="D801" s="4"/>
      <c r="E801" s="4"/>
      <c r="F801" s="4"/>
      <c r="G801" s="4"/>
      <c r="H801" s="4"/>
      <c r="I801" s="4"/>
      <c r="J801" s="4"/>
    </row>
    <row r="802" spans="2:10">
      <c r="B802" s="97">
        <f>'Equity+Bond_Historical'!Y803</f>
        <v>7.5558574033306328E-3</v>
      </c>
      <c r="C802" s="4"/>
      <c r="D802" s="4"/>
      <c r="E802" s="4"/>
      <c r="F802" s="4"/>
      <c r="G802" s="4"/>
      <c r="H802" s="4"/>
      <c r="I802" s="4"/>
      <c r="J802" s="4"/>
    </row>
    <row r="803" spans="2:10">
      <c r="B803" s="97">
        <f>'Equity+Bond_Historical'!Y804</f>
        <v>-4.3564977420119944E-4</v>
      </c>
      <c r="C803" s="4"/>
      <c r="D803" s="4"/>
      <c r="E803" s="4"/>
      <c r="F803" s="4"/>
      <c r="G803" s="4"/>
      <c r="H803" s="4"/>
      <c r="I803" s="4"/>
      <c r="J803" s="4"/>
    </row>
    <row r="804" spans="2:10">
      <c r="B804" s="97">
        <f>'Equity+Bond_Historical'!Y805</f>
        <v>-1.1109305525802089E-2</v>
      </c>
      <c r="C804" s="4"/>
      <c r="D804" s="4"/>
      <c r="E804" s="4"/>
      <c r="F804" s="4"/>
      <c r="G804" s="4"/>
      <c r="H804" s="4"/>
      <c r="I804" s="4"/>
      <c r="J804" s="4"/>
    </row>
    <row r="805" spans="2:10">
      <c r="B805" s="97">
        <f>'Equity+Bond_Historical'!Y806</f>
        <v>-6.1773659281959756E-3</v>
      </c>
      <c r="C805" s="4"/>
      <c r="D805" s="4"/>
      <c r="E805" s="4"/>
      <c r="F805" s="4"/>
      <c r="G805" s="4"/>
      <c r="H805" s="4"/>
      <c r="I805" s="4"/>
      <c r="J805" s="4"/>
    </row>
    <row r="806" spans="2:10">
      <c r="B806" s="97">
        <f>'Equity+Bond_Historical'!Y807</f>
        <v>1.2398006722611534E-2</v>
      </c>
      <c r="C806" s="4"/>
      <c r="D806" s="4"/>
      <c r="E806" s="4"/>
      <c r="F806" s="4"/>
      <c r="G806" s="4"/>
      <c r="H806" s="4"/>
      <c r="I806" s="4"/>
      <c r="J806" s="4"/>
    </row>
    <row r="807" spans="2:10">
      <c r="B807" s="97">
        <f>'Equity+Bond_Historical'!Y808</f>
        <v>-5.7591001143816774E-3</v>
      </c>
      <c r="C807" s="4"/>
      <c r="D807" s="4"/>
      <c r="E807" s="4"/>
      <c r="F807" s="4"/>
      <c r="G807" s="4"/>
      <c r="H807" s="4"/>
      <c r="I807" s="4"/>
      <c r="J807" s="4"/>
    </row>
    <row r="808" spans="2:10">
      <c r="B808" s="97">
        <f>'Equity+Bond_Historical'!Y809</f>
        <v>-1.055325614893657E-2</v>
      </c>
      <c r="C808" s="4"/>
      <c r="D808" s="4"/>
      <c r="E808" s="4"/>
      <c r="F808" s="4"/>
      <c r="G808" s="4"/>
      <c r="H808" s="4"/>
      <c r="I808" s="4"/>
      <c r="J808" s="4"/>
    </row>
    <row r="809" spans="2:10">
      <c r="B809" s="97">
        <f>'Equity+Bond_Historical'!Y810</f>
        <v>-2.232191710764498E-2</v>
      </c>
      <c r="C809" s="4"/>
      <c r="D809" s="4"/>
      <c r="E809" s="4"/>
      <c r="F809" s="4"/>
      <c r="G809" s="4"/>
      <c r="H809" s="4"/>
      <c r="I809" s="4"/>
      <c r="J809" s="4"/>
    </row>
    <row r="810" spans="2:10">
      <c r="B810" s="97">
        <f>'Equity+Bond_Historical'!Y811</f>
        <v>4.2997097169914639E-4</v>
      </c>
      <c r="C810" s="4"/>
      <c r="D810" s="4"/>
      <c r="E810" s="4"/>
      <c r="F810" s="4"/>
      <c r="G810" s="4"/>
      <c r="H810" s="4"/>
      <c r="I810" s="4"/>
      <c r="J810" s="4"/>
    </row>
    <row r="811" spans="2:10">
      <c r="B811" s="97">
        <f>'Equity+Bond_Historical'!Y812</f>
        <v>2.7658184128285038E-2</v>
      </c>
      <c r="C811" s="4"/>
      <c r="D811" s="4"/>
      <c r="E811" s="4"/>
      <c r="F811" s="4"/>
      <c r="G811" s="4"/>
      <c r="H811" s="4"/>
      <c r="I811" s="4"/>
      <c r="J811" s="4"/>
    </row>
    <row r="812" spans="2:10">
      <c r="B812" s="97">
        <f>'Equity+Bond_Historical'!Y813</f>
        <v>9.1468062427793421E-3</v>
      </c>
      <c r="C812" s="4"/>
      <c r="D812" s="4"/>
      <c r="E812" s="4"/>
      <c r="F812" s="4"/>
      <c r="G812" s="4"/>
      <c r="H812" s="4"/>
      <c r="I812" s="4"/>
      <c r="J812" s="4"/>
    </row>
    <row r="813" spans="2:10">
      <c r="B813" s="97">
        <f>'Equity+Bond_Historical'!Y814</f>
        <v>-7.5338112785024412E-3</v>
      </c>
      <c r="C813" s="4"/>
      <c r="D813" s="4"/>
      <c r="E813" s="4"/>
      <c r="F813" s="4"/>
      <c r="G813" s="4"/>
      <c r="H813" s="4"/>
      <c r="I813" s="4"/>
      <c r="J813" s="4"/>
    </row>
    <row r="814" spans="2:10">
      <c r="B814" s="97">
        <f>'Equity+Bond_Historical'!Y815</f>
        <v>-5.1280816648764001E-3</v>
      </c>
      <c r="C814" s="4"/>
      <c r="D814" s="4"/>
      <c r="E814" s="4"/>
      <c r="F814" s="4"/>
      <c r="G814" s="4"/>
      <c r="H814" s="4"/>
      <c r="I814" s="4"/>
      <c r="J814" s="4"/>
    </row>
    <row r="815" spans="2:10">
      <c r="B815" s="97">
        <f>'Equity+Bond_Historical'!Y816</f>
        <v>-8.4942551822574444E-3</v>
      </c>
      <c r="C815" s="4"/>
      <c r="D815" s="4"/>
      <c r="E815" s="4"/>
      <c r="F815" s="4"/>
      <c r="G815" s="4"/>
      <c r="H815" s="4"/>
      <c r="I815" s="4"/>
      <c r="J815" s="4"/>
    </row>
    <row r="816" spans="2:10">
      <c r="B816" s="97">
        <f>'Equity+Bond_Historical'!Y817</f>
        <v>-1.7079761360568955E-2</v>
      </c>
      <c r="C816" s="4"/>
      <c r="D816" s="4"/>
      <c r="E816" s="4"/>
      <c r="F816" s="4"/>
      <c r="G816" s="4"/>
      <c r="H816" s="4"/>
      <c r="I816" s="4"/>
      <c r="J816" s="4"/>
    </row>
    <row r="817" spans="2:10">
      <c r="B817" s="97">
        <f>'Equity+Bond_Historical'!Y818</f>
        <v>6.5057228940831758E-3</v>
      </c>
      <c r="C817" s="4"/>
      <c r="D817" s="4"/>
      <c r="E817" s="4"/>
      <c r="F817" s="4"/>
      <c r="G817" s="4"/>
      <c r="H817" s="4"/>
      <c r="I817" s="4"/>
      <c r="J817" s="4"/>
    </row>
    <row r="818" spans="2:10">
      <c r="B818" s="97">
        <f>'Equity+Bond_Historical'!Y819</f>
        <v>1.2106483574077842E-2</v>
      </c>
      <c r="C818" s="4"/>
      <c r="D818" s="4"/>
      <c r="E818" s="4"/>
      <c r="F818" s="4"/>
      <c r="G818" s="4"/>
      <c r="H818" s="4"/>
      <c r="I818" s="4"/>
      <c r="J818" s="4"/>
    </row>
    <row r="819" spans="2:10">
      <c r="B819" s="97">
        <f>'Equity+Bond_Historical'!Y820</f>
        <v>-3.0820878822635737E-4</v>
      </c>
      <c r="C819" s="4"/>
      <c r="D819" s="4"/>
      <c r="E819" s="4"/>
      <c r="F819" s="4"/>
      <c r="G819" s="4"/>
      <c r="H819" s="4"/>
      <c r="I819" s="4"/>
      <c r="J819" s="4"/>
    </row>
    <row r="820" spans="2:10">
      <c r="B820" s="97">
        <f>'Equity+Bond_Historical'!Y821</f>
        <v>3.480400388903316E-2</v>
      </c>
      <c r="C820" s="4"/>
      <c r="D820" s="4"/>
      <c r="E820" s="4"/>
      <c r="F820" s="4"/>
      <c r="G820" s="4"/>
      <c r="H820" s="4"/>
      <c r="I820" s="4"/>
      <c r="J820" s="4"/>
    </row>
    <row r="821" spans="2:10">
      <c r="B821" s="97">
        <f>'Equity+Bond_Historical'!Y822</f>
        <v>-7.5104674560788664E-3</v>
      </c>
      <c r="C821" s="4"/>
      <c r="D821" s="4"/>
      <c r="E821" s="4"/>
      <c r="F821" s="4"/>
      <c r="G821" s="4"/>
      <c r="H821" s="4"/>
      <c r="I821" s="4"/>
      <c r="J821" s="4"/>
    </row>
    <row r="822" spans="2:10">
      <c r="B822" s="97">
        <f>'Equity+Bond_Historical'!Y823</f>
        <v>-2.2198105035696553E-2</v>
      </c>
      <c r="C822" s="4"/>
      <c r="D822" s="4"/>
      <c r="E822" s="4"/>
      <c r="F822" s="4"/>
      <c r="G822" s="4"/>
      <c r="H822" s="4"/>
      <c r="I822" s="4"/>
      <c r="J822" s="4"/>
    </row>
    <row r="823" spans="2:10">
      <c r="B823" s="97">
        <f>'Equity+Bond_Historical'!Y824</f>
        <v>8.4875017045580037E-3</v>
      </c>
      <c r="C823" s="4"/>
      <c r="D823" s="4"/>
      <c r="E823" s="4"/>
      <c r="F823" s="4"/>
      <c r="G823" s="4"/>
      <c r="H823" s="4"/>
      <c r="I823" s="4"/>
      <c r="J823" s="4"/>
    </row>
    <row r="824" spans="2:10">
      <c r="B824" s="97">
        <f>'Equity+Bond_Historical'!Y825</f>
        <v>3.9810493725803524E-3</v>
      </c>
      <c r="C824" s="4"/>
      <c r="D824" s="4"/>
      <c r="E824" s="4"/>
      <c r="F824" s="4"/>
      <c r="G824" s="4"/>
      <c r="H824" s="4"/>
      <c r="I824" s="4"/>
      <c r="J824" s="4"/>
    </row>
    <row r="825" spans="2:10">
      <c r="B825" s="97">
        <f>'Equity+Bond_Historical'!Y826</f>
        <v>-2.1885775760099647E-3</v>
      </c>
      <c r="C825" s="4"/>
      <c r="D825" s="4"/>
      <c r="E825" s="4"/>
      <c r="F825" s="4"/>
      <c r="G825" s="4"/>
      <c r="H825" s="4"/>
      <c r="I825" s="4"/>
      <c r="J825" s="4"/>
    </row>
    <row r="826" spans="2:10">
      <c r="B826" s="97">
        <f>'Equity+Bond_Historical'!Y827</f>
        <v>-3.5296037641715096E-3</v>
      </c>
      <c r="C826" s="4"/>
      <c r="D826" s="4"/>
      <c r="E826" s="4"/>
      <c r="F826" s="4"/>
      <c r="G826" s="4"/>
      <c r="H826" s="4"/>
      <c r="I826" s="4"/>
      <c r="J826" s="4"/>
    </row>
    <row r="827" spans="2:10">
      <c r="B827" s="97">
        <f>'Equity+Bond_Historical'!Y828</f>
        <v>-4.71684408955763E-3</v>
      </c>
      <c r="C827" s="4"/>
      <c r="D827" s="4"/>
      <c r="E827" s="4"/>
      <c r="F827" s="4"/>
      <c r="G827" s="4"/>
      <c r="H827" s="4"/>
      <c r="I827" s="4"/>
      <c r="J827" s="4"/>
    </row>
    <row r="828" spans="2:10">
      <c r="B828" s="97">
        <f>'Equity+Bond_Historical'!Y829</f>
        <v>-4.308228470530983E-3</v>
      </c>
      <c r="C828" s="4"/>
      <c r="D828" s="4"/>
      <c r="E828" s="4"/>
      <c r="F828" s="4"/>
      <c r="G828" s="4"/>
      <c r="H828" s="4"/>
      <c r="I828" s="4"/>
      <c r="J828" s="4"/>
    </row>
    <row r="829" spans="2:10">
      <c r="B829" s="97">
        <f>'Equity+Bond_Historical'!Y830</f>
        <v>-1.6176176280028848E-2</v>
      </c>
      <c r="C829" s="4"/>
      <c r="D829" s="4"/>
      <c r="E829" s="4"/>
      <c r="F829" s="4"/>
      <c r="G829" s="4"/>
      <c r="H829" s="4"/>
      <c r="I829" s="4"/>
      <c r="J829" s="4"/>
    </row>
    <row r="830" spans="2:10">
      <c r="B830" s="97">
        <f>'Equity+Bond_Historical'!Y831</f>
        <v>-2.9903897404796155E-3</v>
      </c>
      <c r="C830" s="4"/>
      <c r="D830" s="4"/>
      <c r="E830" s="4"/>
      <c r="F830" s="4"/>
      <c r="G830" s="4"/>
      <c r="H830" s="4"/>
      <c r="I830" s="4"/>
      <c r="J830" s="4"/>
    </row>
    <row r="831" spans="2:10">
      <c r="B831" s="97">
        <f>'Equity+Bond_Historical'!Y832</f>
        <v>-1.1475893506797952E-2</v>
      </c>
      <c r="C831" s="4"/>
      <c r="D831" s="4"/>
      <c r="E831" s="4"/>
      <c r="F831" s="4"/>
      <c r="G831" s="4"/>
      <c r="H831" s="4"/>
      <c r="I831" s="4"/>
      <c r="J831" s="4"/>
    </row>
    <row r="832" spans="2:10">
      <c r="B832" s="97">
        <f>'Equity+Bond_Historical'!Y833</f>
        <v>-1.5408361973945645E-2</v>
      </c>
      <c r="C832" s="4"/>
      <c r="D832" s="4"/>
      <c r="E832" s="4"/>
      <c r="F832" s="4"/>
      <c r="G832" s="4"/>
      <c r="H832" s="4"/>
      <c r="I832" s="4"/>
      <c r="J832" s="4"/>
    </row>
    <row r="833" spans="2:10">
      <c r="B833" s="97">
        <f>'Equity+Bond_Historical'!Y834</f>
        <v>2.7606170327003367E-3</v>
      </c>
      <c r="C833" s="4"/>
      <c r="D833" s="4"/>
      <c r="E833" s="4"/>
      <c r="F833" s="4"/>
      <c r="G833" s="4"/>
      <c r="H833" s="4"/>
      <c r="I833" s="4"/>
      <c r="J833" s="4"/>
    </row>
    <row r="834" spans="2:10">
      <c r="B834" s="97">
        <f>'Equity+Bond_Historical'!Y835</f>
        <v>9.9081419387041653E-3</v>
      </c>
      <c r="C834" s="4"/>
      <c r="D834" s="4"/>
      <c r="E834" s="4"/>
      <c r="F834" s="4"/>
      <c r="G834" s="4"/>
      <c r="H834" s="4"/>
      <c r="I834" s="4"/>
      <c r="J834" s="4"/>
    </row>
    <row r="835" spans="2:10">
      <c r="B835" s="97">
        <f>'Equity+Bond_Historical'!Y836</f>
        <v>2.6115306289547752E-2</v>
      </c>
      <c r="C835" s="4"/>
      <c r="D835" s="4"/>
      <c r="E835" s="4"/>
      <c r="F835" s="4"/>
      <c r="G835" s="4"/>
      <c r="H835" s="4"/>
      <c r="I835" s="4"/>
      <c r="J835" s="4"/>
    </row>
    <row r="836" spans="2:10">
      <c r="B836" s="97">
        <f>'Equity+Bond_Historical'!Y837</f>
        <v>-5.7121252267713116E-4</v>
      </c>
      <c r="C836" s="4"/>
      <c r="D836" s="4"/>
      <c r="E836" s="4"/>
      <c r="F836" s="4"/>
      <c r="G836" s="4"/>
      <c r="H836" s="4"/>
      <c r="I836" s="4"/>
      <c r="J836" s="4"/>
    </row>
    <row r="837" spans="2:10">
      <c r="B837" s="97">
        <f>'Equity+Bond_Historical'!Y838</f>
        <v>-1.2638992993266367E-2</v>
      </c>
      <c r="C837" s="4"/>
      <c r="D837" s="4"/>
      <c r="E837" s="4"/>
      <c r="F837" s="4"/>
      <c r="G837" s="4"/>
      <c r="H837" s="4"/>
      <c r="I837" s="4"/>
      <c r="J837" s="4"/>
    </row>
    <row r="838" spans="2:10">
      <c r="B838" s="97">
        <f>'Equity+Bond_Historical'!Y839</f>
        <v>7.4921724324084581E-3</v>
      </c>
      <c r="C838" s="4"/>
      <c r="D838" s="4"/>
      <c r="E838" s="4"/>
      <c r="F838" s="4"/>
      <c r="G838" s="4"/>
      <c r="H838" s="4"/>
      <c r="I838" s="4"/>
      <c r="J838" s="4"/>
    </row>
    <row r="839" spans="2:10">
      <c r="B839" s="97">
        <f>'Equity+Bond_Historical'!Y840</f>
        <v>-1.6534392633113501E-2</v>
      </c>
      <c r="C839" s="4"/>
      <c r="D839" s="4"/>
      <c r="E839" s="4"/>
      <c r="F839" s="4"/>
      <c r="G839" s="4"/>
      <c r="H839" s="4"/>
      <c r="I839" s="4"/>
      <c r="J839" s="4"/>
    </row>
    <row r="840" spans="2:10">
      <c r="B840" s="97">
        <f>'Equity+Bond_Historical'!Y841</f>
        <v>-6.3294217033328117E-4</v>
      </c>
      <c r="C840" s="4"/>
      <c r="D840" s="4"/>
      <c r="E840" s="4"/>
      <c r="F840" s="4"/>
      <c r="G840" s="4"/>
      <c r="H840" s="4"/>
      <c r="I840" s="4"/>
      <c r="J840" s="4"/>
    </row>
    <row r="841" spans="2:10">
      <c r="B841" s="97">
        <f>'Equity+Bond_Historical'!Y842</f>
        <v>9.2082494478733824E-3</v>
      </c>
      <c r="C841" s="4"/>
      <c r="D841" s="4"/>
      <c r="E841" s="4"/>
      <c r="F841" s="4"/>
      <c r="G841" s="4"/>
      <c r="H841" s="4"/>
      <c r="I841" s="4"/>
      <c r="J841" s="4"/>
    </row>
    <row r="842" spans="2:10">
      <c r="B842" s="97">
        <f>'Equity+Bond_Historical'!Y843</f>
        <v>-4.0473654722425846E-2</v>
      </c>
      <c r="C842" s="4"/>
      <c r="D842" s="4"/>
      <c r="E842" s="4"/>
      <c r="F842" s="4"/>
      <c r="G842" s="4"/>
      <c r="H842" s="4"/>
      <c r="I842" s="4"/>
      <c r="J842" s="4"/>
    </row>
    <row r="843" spans="2:10">
      <c r="B843" s="97">
        <f>'Equity+Bond_Historical'!Y844</f>
        <v>-6.6216408951979902E-3</v>
      </c>
      <c r="C843" s="4"/>
      <c r="D843" s="4"/>
      <c r="E843" s="4"/>
      <c r="F843" s="4"/>
      <c r="G843" s="4"/>
      <c r="H843" s="4"/>
      <c r="I843" s="4"/>
      <c r="J843" s="4"/>
    </row>
    <row r="844" spans="2:10">
      <c r="B844" s="97">
        <f>'Equity+Bond_Historical'!Y845</f>
        <v>1.2745859739680707E-2</v>
      </c>
      <c r="C844" s="4"/>
      <c r="D844" s="4"/>
      <c r="E844" s="4"/>
      <c r="F844" s="4"/>
      <c r="G844" s="4"/>
      <c r="H844" s="4"/>
      <c r="I844" s="4"/>
      <c r="J844" s="4"/>
    </row>
    <row r="845" spans="2:10">
      <c r="B845" s="97">
        <f>'Equity+Bond_Historical'!Y846</f>
        <v>3.3611313067375727E-2</v>
      </c>
      <c r="C845" s="4"/>
      <c r="D845" s="4"/>
      <c r="E845" s="4"/>
      <c r="F845" s="4"/>
      <c r="G845" s="4"/>
      <c r="H845" s="4"/>
      <c r="I845" s="4"/>
      <c r="J845" s="4"/>
    </row>
    <row r="846" spans="2:10">
      <c r="B846" s="97">
        <f>'Equity+Bond_Historical'!Y847</f>
        <v>-1.6134994810592617E-2</v>
      </c>
      <c r="C846" s="4"/>
      <c r="D846" s="4"/>
      <c r="E846" s="4"/>
      <c r="F846" s="4"/>
      <c r="G846" s="4"/>
      <c r="H846" s="4"/>
      <c r="I846" s="4"/>
      <c r="J846" s="4"/>
    </row>
    <row r="847" spans="2:10">
      <c r="B847" s="97">
        <f>'Equity+Bond_Historical'!Y848</f>
        <v>1.0535376543484179E-2</v>
      </c>
      <c r="C847" s="4"/>
      <c r="D847" s="4"/>
      <c r="E847" s="4"/>
      <c r="F847" s="4"/>
      <c r="G847" s="4"/>
      <c r="H847" s="4"/>
      <c r="I847" s="4"/>
      <c r="J847" s="4"/>
    </row>
    <row r="848" spans="2:10">
      <c r="B848" s="97">
        <f>'Equity+Bond_Historical'!Y849</f>
        <v>-4.4463719408741817E-2</v>
      </c>
      <c r="C848" s="4"/>
      <c r="D848" s="4"/>
      <c r="E848" s="4"/>
      <c r="F848" s="4"/>
      <c r="G848" s="4"/>
      <c r="H848" s="4"/>
      <c r="I848" s="4"/>
      <c r="J848" s="4"/>
    </row>
    <row r="849" spans="2:10">
      <c r="B849" s="97">
        <f>'Equity+Bond_Historical'!Y850</f>
        <v>-2.7344433265145924E-2</v>
      </c>
      <c r="C849" s="4"/>
      <c r="D849" s="4"/>
      <c r="E849" s="4"/>
      <c r="F849" s="4"/>
      <c r="G849" s="4"/>
      <c r="H849" s="4"/>
      <c r="I849" s="4"/>
      <c r="J849" s="4"/>
    </row>
    <row r="850" spans="2:10">
      <c r="B850" s="97">
        <f>'Equity+Bond_Historical'!Y851</f>
        <v>9.7639122837067729E-3</v>
      </c>
      <c r="C850" s="4"/>
      <c r="D850" s="4"/>
      <c r="E850" s="4"/>
      <c r="F850" s="4"/>
      <c r="G850" s="4"/>
      <c r="H850" s="4"/>
      <c r="I850" s="4"/>
      <c r="J850" s="4"/>
    </row>
    <row r="851" spans="2:10">
      <c r="B851" s="97">
        <f>'Equity+Bond_Historical'!Y852</f>
        <v>-8.3769387747917789E-4</v>
      </c>
      <c r="C851" s="4"/>
      <c r="D851" s="4"/>
      <c r="E851" s="4"/>
      <c r="F851" s="4"/>
      <c r="G851" s="4"/>
      <c r="H851" s="4"/>
      <c r="I851" s="4"/>
      <c r="J851" s="4"/>
    </row>
    <row r="852" spans="2:10">
      <c r="B852" s="97">
        <f>'Equity+Bond_Historical'!Y853</f>
        <v>1.7752115382242899E-2</v>
      </c>
      <c r="C852" s="4"/>
      <c r="D852" s="4"/>
      <c r="E852" s="4"/>
      <c r="F852" s="4"/>
      <c r="G852" s="4"/>
      <c r="H852" s="4"/>
      <c r="I852" s="4"/>
      <c r="J852" s="4"/>
    </row>
    <row r="853" spans="2:10">
      <c r="B853" s="97">
        <f>'Equity+Bond_Historical'!Y854</f>
        <v>-6.2259782745114466E-3</v>
      </c>
      <c r="C853" s="4"/>
      <c r="D853" s="4"/>
      <c r="E853" s="4"/>
      <c r="F853" s="4"/>
      <c r="G853" s="4"/>
      <c r="H853" s="4"/>
      <c r="I853" s="4"/>
      <c r="J853" s="4"/>
    </row>
    <row r="854" spans="2:10">
      <c r="B854" s="97">
        <f>'Equity+Bond_Historical'!Y855</f>
        <v>1.4513304735610438E-2</v>
      </c>
      <c r="C854" s="4"/>
      <c r="D854" s="4"/>
      <c r="E854" s="4"/>
      <c r="F854" s="4"/>
      <c r="G854" s="4"/>
      <c r="H854" s="4"/>
      <c r="I854" s="4"/>
      <c r="J854" s="4"/>
    </row>
    <row r="855" spans="2:10">
      <c r="B855" s="97">
        <f>'Equity+Bond_Historical'!Y856</f>
        <v>3.4275258254937166E-3</v>
      </c>
      <c r="C855" s="4"/>
      <c r="D855" s="4"/>
      <c r="E855" s="4"/>
      <c r="F855" s="4"/>
      <c r="G855" s="4"/>
      <c r="H855" s="4"/>
      <c r="I855" s="4"/>
      <c r="J855" s="4"/>
    </row>
    <row r="856" spans="2:10">
      <c r="B856" s="97">
        <f>'Equity+Bond_Historical'!Y857</f>
        <v>1.5213773011945417E-2</v>
      </c>
      <c r="C856" s="4"/>
      <c r="D856" s="4"/>
      <c r="E856" s="4"/>
      <c r="F856" s="4"/>
      <c r="G856" s="4"/>
      <c r="H856" s="4"/>
      <c r="I856" s="4"/>
      <c r="J856" s="4"/>
    </row>
    <row r="857" spans="2:10">
      <c r="B857" s="97">
        <f>'Equity+Bond_Historical'!Y858</f>
        <v>8.3670947451700659E-2</v>
      </c>
      <c r="C857" s="4"/>
      <c r="D857" s="4"/>
      <c r="E857" s="4"/>
      <c r="F857" s="4"/>
      <c r="G857" s="4"/>
      <c r="H857" s="4"/>
      <c r="I857" s="4"/>
      <c r="J857" s="4"/>
    </row>
    <row r="858" spans="2:10">
      <c r="B858" s="97">
        <f>'Equity+Bond_Historical'!Y859</f>
        <v>4.4934217644475392E-3</v>
      </c>
      <c r="C858" s="4"/>
      <c r="D858" s="4"/>
      <c r="E858" s="4"/>
      <c r="F858" s="4"/>
      <c r="G858" s="4"/>
      <c r="H858" s="4"/>
      <c r="I858" s="4"/>
      <c r="J858" s="4"/>
    </row>
    <row r="859" spans="2:10">
      <c r="B859" s="97">
        <f>'Equity+Bond_Historical'!Y860</f>
        <v>1.6266779874565623E-2</v>
      </c>
      <c r="C859" s="4"/>
      <c r="D859" s="4"/>
      <c r="E859" s="4"/>
      <c r="F859" s="4"/>
      <c r="G859" s="4"/>
      <c r="H859" s="4"/>
      <c r="I859" s="4"/>
      <c r="J859" s="4"/>
    </row>
    <row r="860" spans="2:10">
      <c r="B860" s="97">
        <f>'Equity+Bond_Historical'!Y861</f>
        <v>1.4903639428685932E-2</v>
      </c>
      <c r="C860" s="4"/>
      <c r="D860" s="4"/>
      <c r="E860" s="4"/>
      <c r="F860" s="4"/>
      <c r="G860" s="4"/>
      <c r="H860" s="4"/>
      <c r="I860" s="4"/>
      <c r="J860" s="4"/>
    </row>
    <row r="861" spans="2:10">
      <c r="B861" s="97">
        <f>'Equity+Bond_Historical'!Y862</f>
        <v>7.1425095511550485E-4</v>
      </c>
      <c r="C861" s="4"/>
      <c r="D861" s="4"/>
      <c r="E861" s="4"/>
      <c r="F861" s="4"/>
      <c r="G861" s="4"/>
      <c r="H861" s="4"/>
      <c r="I861" s="4"/>
      <c r="J861" s="4"/>
    </row>
    <row r="862" spans="2:10">
      <c r="B862" s="97">
        <f>'Equity+Bond_Historical'!Y863</f>
        <v>9.2536859344682833E-3</v>
      </c>
      <c r="C862" s="4"/>
      <c r="D862" s="4"/>
      <c r="E862" s="4"/>
      <c r="F862" s="4"/>
      <c r="G862" s="4"/>
      <c r="H862" s="4"/>
      <c r="I862" s="4"/>
      <c r="J862" s="4"/>
    </row>
    <row r="863" spans="2:10">
      <c r="B863" s="97">
        <f>'Equity+Bond_Historical'!Y864</f>
        <v>-4.2089146270053474E-2</v>
      </c>
      <c r="C863" s="4"/>
      <c r="D863" s="4"/>
      <c r="E863" s="4"/>
      <c r="F863" s="4"/>
      <c r="G863" s="4"/>
      <c r="H863" s="4"/>
      <c r="I863" s="4"/>
      <c r="J863" s="4"/>
    </row>
    <row r="864" spans="2:10">
      <c r="B864" s="97">
        <f>'Equity+Bond_Historical'!Y865</f>
        <v>9.9627775772562193E-3</v>
      </c>
      <c r="C864" s="4"/>
      <c r="D864" s="4"/>
      <c r="E864" s="4"/>
      <c r="F864" s="4"/>
      <c r="G864" s="4"/>
      <c r="H864" s="4"/>
      <c r="I864" s="4"/>
      <c r="J864" s="4"/>
    </row>
    <row r="865" spans="2:10">
      <c r="B865" s="97">
        <f>'Equity+Bond_Historical'!Y866</f>
        <v>1.7635050000972541E-2</v>
      </c>
      <c r="C865" s="4"/>
      <c r="D865" s="4"/>
      <c r="E865" s="4"/>
      <c r="F865" s="4"/>
      <c r="G865" s="4"/>
      <c r="H865" s="4"/>
      <c r="I865" s="4"/>
      <c r="J865" s="4"/>
    </row>
    <row r="866" spans="2:10">
      <c r="B866" s="97">
        <f>'Equity+Bond_Historical'!Y867</f>
        <v>-2.5851172580955897E-3</v>
      </c>
      <c r="C866" s="4"/>
      <c r="D866" s="4"/>
      <c r="E866" s="4"/>
      <c r="F866" s="4"/>
      <c r="G866" s="4"/>
      <c r="H866" s="4"/>
      <c r="I866" s="4"/>
      <c r="J866" s="4"/>
    </row>
    <row r="867" spans="2:10">
      <c r="B867" s="97">
        <f>'Equity+Bond_Historical'!Y868</f>
        <v>-1.5183635588979635E-3</v>
      </c>
      <c r="C867" s="4"/>
      <c r="D867" s="4"/>
      <c r="E867" s="4"/>
      <c r="F867" s="4"/>
      <c r="G867" s="4"/>
      <c r="H867" s="4"/>
      <c r="I867" s="4"/>
      <c r="J867" s="4"/>
    </row>
    <row r="868" spans="2:10">
      <c r="B868" s="97">
        <f>'Equity+Bond_Historical'!Y869</f>
        <v>5.8942843308500362E-3</v>
      </c>
      <c r="C868" s="4"/>
      <c r="D868" s="4"/>
      <c r="E868" s="4"/>
      <c r="F868" s="4"/>
      <c r="G868" s="4"/>
      <c r="H868" s="4"/>
      <c r="I868" s="4"/>
      <c r="J868" s="4"/>
    </row>
    <row r="869" spans="2:10">
      <c r="B869" s="97">
        <f>'Equity+Bond_Historical'!Y870</f>
        <v>1.3511223862218688E-2</v>
      </c>
      <c r="C869" s="4"/>
      <c r="D869" s="4"/>
      <c r="E869" s="4"/>
      <c r="F869" s="4"/>
      <c r="G869" s="4"/>
      <c r="H869" s="4"/>
      <c r="I869" s="4"/>
      <c r="J869" s="4"/>
    </row>
    <row r="870" spans="2:10">
      <c r="B870" s="97">
        <f>'Equity+Bond_Historical'!Y871</f>
        <v>-8.8906686340496574E-3</v>
      </c>
      <c r="C870" s="4"/>
      <c r="D870" s="4"/>
      <c r="E870" s="4"/>
      <c r="F870" s="4"/>
      <c r="G870" s="4"/>
      <c r="H870" s="4"/>
      <c r="I870" s="4"/>
      <c r="J870" s="4"/>
    </row>
    <row r="871" spans="2:10">
      <c r="B871" s="97">
        <f>'Equity+Bond_Historical'!Y872</f>
        <v>-3.9946973453626446E-2</v>
      </c>
      <c r="C871" s="4"/>
      <c r="D871" s="4"/>
      <c r="E871" s="4"/>
      <c r="F871" s="4"/>
      <c r="G871" s="4"/>
      <c r="H871" s="4"/>
      <c r="I871" s="4"/>
      <c r="J871" s="4"/>
    </row>
    <row r="872" spans="2:10">
      <c r="B872" s="97">
        <f>'Equity+Bond_Historical'!Y873</f>
        <v>-4.4134089982977485E-2</v>
      </c>
      <c r="C872" s="4"/>
      <c r="D872" s="4"/>
      <c r="E872" s="4"/>
      <c r="F872" s="4"/>
      <c r="G872" s="4"/>
      <c r="H872" s="4"/>
      <c r="I872" s="4"/>
      <c r="J872" s="4"/>
    </row>
    <row r="873" spans="2:10">
      <c r="B873" s="97">
        <f>'Equity+Bond_Historical'!Y874</f>
        <v>-1.6656719747570405E-2</v>
      </c>
      <c r="C873" s="4"/>
      <c r="D873" s="4"/>
      <c r="E873" s="4"/>
      <c r="F873" s="4"/>
      <c r="G873" s="4"/>
      <c r="H873" s="4"/>
      <c r="I873" s="4"/>
      <c r="J873" s="4"/>
    </row>
    <row r="874" spans="2:10">
      <c r="B874" s="97">
        <f>'Equity+Bond_Historical'!Y875</f>
        <v>1.0616904594008849E-2</v>
      </c>
      <c r="C874" s="4"/>
      <c r="D874" s="4"/>
      <c r="E874" s="4"/>
      <c r="F874" s="4"/>
      <c r="G874" s="4"/>
      <c r="H874" s="4"/>
      <c r="I874" s="4"/>
      <c r="J874" s="4"/>
    </row>
    <row r="875" spans="2:10">
      <c r="B875" s="97">
        <f>'Equity+Bond_Historical'!Y876</f>
        <v>-2.91726830614201E-2</v>
      </c>
      <c r="C875" s="4"/>
      <c r="D875" s="4"/>
      <c r="E875" s="4"/>
      <c r="F875" s="4"/>
      <c r="G875" s="4"/>
      <c r="H875" s="4"/>
      <c r="I875" s="4"/>
      <c r="J875" s="4"/>
    </row>
    <row r="876" spans="2:10">
      <c r="B876" s="97">
        <f>'Equity+Bond_Historical'!Y877</f>
        <v>-2.0663947008132868E-2</v>
      </c>
      <c r="C876" s="4"/>
      <c r="D876" s="4"/>
      <c r="E876" s="4"/>
      <c r="F876" s="4"/>
      <c r="G876" s="4"/>
      <c r="H876" s="4"/>
      <c r="I876" s="4"/>
      <c r="J876" s="4"/>
    </row>
    <row r="877" spans="2:10">
      <c r="B877" s="97">
        <f>'Equity+Bond_Historical'!Y878</f>
        <v>3.2543762999289808E-2</v>
      </c>
      <c r="C877" s="4"/>
      <c r="D877" s="4"/>
      <c r="E877" s="4"/>
      <c r="F877" s="4"/>
      <c r="G877" s="4"/>
      <c r="H877" s="4"/>
      <c r="I877" s="4"/>
      <c r="J877" s="4"/>
    </row>
    <row r="878" spans="2:10">
      <c r="B878" s="97">
        <f>'Equity+Bond_Historical'!Y879</f>
        <v>1.1983075720612383E-2</v>
      </c>
      <c r="C878" s="4"/>
      <c r="D878" s="4"/>
      <c r="E878" s="4"/>
      <c r="F878" s="4"/>
      <c r="G878" s="4"/>
      <c r="H878" s="4"/>
      <c r="I878" s="4"/>
      <c r="J878" s="4"/>
    </row>
    <row r="879" spans="2:10">
      <c r="B879" s="97">
        <f>'Equity+Bond_Historical'!Y880</f>
        <v>2.8354747325915999E-2</v>
      </c>
      <c r="C879" s="4"/>
      <c r="D879" s="4"/>
      <c r="E879" s="4"/>
      <c r="F879" s="4"/>
      <c r="G879" s="4"/>
      <c r="H879" s="4"/>
      <c r="I879" s="4"/>
      <c r="J879" s="4"/>
    </row>
    <row r="880" spans="2:10">
      <c r="B880" s="97">
        <f>'Equity+Bond_Historical'!Y881</f>
        <v>7.8483172806328595E-3</v>
      </c>
      <c r="C880" s="4"/>
      <c r="D880" s="4"/>
      <c r="E880" s="4"/>
      <c r="F880" s="4"/>
      <c r="G880" s="4"/>
      <c r="H880" s="4"/>
      <c r="I880" s="4"/>
      <c r="J880" s="4"/>
    </row>
    <row r="881" spans="2:10">
      <c r="B881" s="97">
        <f>'Equity+Bond_Historical'!Y882</f>
        <v>-1.4502990806279875E-2</v>
      </c>
      <c r="C881" s="4"/>
      <c r="D881" s="4"/>
      <c r="E881" s="4"/>
      <c r="F881" s="4"/>
      <c r="G881" s="4"/>
      <c r="H881" s="4"/>
      <c r="I881" s="4"/>
      <c r="J881" s="4"/>
    </row>
    <row r="882" spans="2:10">
      <c r="B882" s="97">
        <f>'Equity+Bond_Historical'!Y883</f>
        <v>3.912094593443053E-3</v>
      </c>
      <c r="C882" s="4"/>
      <c r="D882" s="4"/>
      <c r="E882" s="4"/>
      <c r="F882" s="4"/>
      <c r="G882" s="4"/>
      <c r="H882" s="4"/>
      <c r="I882" s="4"/>
      <c r="J882" s="4"/>
    </row>
    <row r="883" spans="2:10">
      <c r="B883" s="97">
        <f>'Equity+Bond_Historical'!Y884</f>
        <v>-5.2208986690670724E-3</v>
      </c>
      <c r="C883" s="4"/>
      <c r="D883" s="4"/>
      <c r="E883" s="4"/>
      <c r="F883" s="4"/>
      <c r="G883" s="4"/>
      <c r="H883" s="4"/>
      <c r="I883" s="4"/>
      <c r="J883" s="4"/>
    </row>
    <row r="884" spans="2:10">
      <c r="B884" s="97">
        <f>'Equity+Bond_Historical'!Y885</f>
        <v>-1.1805179783588859E-2</v>
      </c>
      <c r="C884" s="4"/>
      <c r="D884" s="4"/>
      <c r="E884" s="4"/>
      <c r="F884" s="4"/>
      <c r="G884" s="4"/>
      <c r="H884" s="4"/>
      <c r="I884" s="4"/>
      <c r="J884" s="4"/>
    </row>
    <row r="885" spans="2:10">
      <c r="B885" s="97">
        <f>'Equity+Bond_Historical'!Y886</f>
        <v>3.9106374713648506E-3</v>
      </c>
      <c r="C885" s="4"/>
      <c r="D885" s="4"/>
      <c r="E885" s="4"/>
      <c r="F885" s="4"/>
      <c r="G885" s="4"/>
      <c r="H885" s="4"/>
      <c r="I885" s="4"/>
      <c r="J885" s="4"/>
    </row>
    <row r="886" spans="2:10">
      <c r="B886" s="97">
        <f>'Equity+Bond_Historical'!Y887</f>
        <v>2.7408597255540817E-3</v>
      </c>
      <c r="C886" s="4"/>
      <c r="D886" s="4"/>
      <c r="E886" s="4"/>
      <c r="F886" s="4"/>
      <c r="G886" s="4"/>
      <c r="H886" s="4"/>
      <c r="I886" s="4"/>
      <c r="J886" s="4"/>
    </row>
    <row r="887" spans="2:10">
      <c r="B887" s="97">
        <f>'Equity+Bond_Historical'!Y888</f>
        <v>5.4819725003954298E-3</v>
      </c>
      <c r="C887" s="4"/>
      <c r="D887" s="4"/>
      <c r="E887" s="4"/>
      <c r="F887" s="4"/>
      <c r="G887" s="4"/>
      <c r="H887" s="4"/>
      <c r="I887" s="4"/>
      <c r="J887" s="4"/>
    </row>
    <row r="888" spans="2:10">
      <c r="B888" s="97">
        <f>'Equity+Bond_Historical'!Y889</f>
        <v>-8.7754854437553827E-4</v>
      </c>
      <c r="C888" s="4"/>
      <c r="D888" s="4"/>
      <c r="E888" s="4"/>
      <c r="F888" s="4"/>
      <c r="G888" s="4"/>
      <c r="H888" s="4"/>
      <c r="I888" s="4"/>
      <c r="J888" s="4"/>
    </row>
    <row r="889" spans="2:10">
      <c r="B889" s="97">
        <f>'Equity+Bond_Historical'!Y890</f>
        <v>-1.2909326538052568E-2</v>
      </c>
      <c r="C889" s="4"/>
      <c r="D889" s="4"/>
      <c r="E889" s="4"/>
      <c r="F889" s="4"/>
      <c r="G889" s="4"/>
      <c r="H889" s="4"/>
      <c r="I889" s="4"/>
      <c r="J889" s="4"/>
    </row>
    <row r="890" spans="2:10">
      <c r="B890" s="97">
        <f>'Equity+Bond_Historical'!Y891</f>
        <v>1.0229041230527527E-2</v>
      </c>
      <c r="C890" s="4"/>
      <c r="D890" s="4"/>
      <c r="E890" s="4"/>
      <c r="F890" s="4"/>
      <c r="G890" s="4"/>
      <c r="H890" s="4"/>
      <c r="I890" s="4"/>
      <c r="J890" s="4"/>
    </row>
    <row r="891" spans="2:10">
      <c r="B891" s="97">
        <f>'Equity+Bond_Historical'!Y892</f>
        <v>-4.9837232310922456E-4</v>
      </c>
      <c r="C891" s="4"/>
      <c r="D891" s="4"/>
      <c r="E891" s="4"/>
      <c r="F891" s="4"/>
      <c r="G891" s="4"/>
      <c r="H891" s="4"/>
      <c r="I891" s="4"/>
      <c r="J891" s="4"/>
    </row>
    <row r="892" spans="2:10">
      <c r="B892" s="97">
        <f>'Equity+Bond_Historical'!Y893</f>
        <v>-7.3732697907441715E-3</v>
      </c>
      <c r="C892" s="4"/>
      <c r="D892" s="4"/>
      <c r="E892" s="4"/>
      <c r="F892" s="4"/>
      <c r="G892" s="4"/>
      <c r="H892" s="4"/>
      <c r="I892" s="4"/>
      <c r="J892" s="4"/>
    </row>
    <row r="893" spans="2:10">
      <c r="B893" s="97">
        <f>'Equity+Bond_Historical'!Y894</f>
        <v>-1.7189046151978714E-2</v>
      </c>
      <c r="C893" s="4"/>
      <c r="D893" s="4"/>
      <c r="E893" s="4"/>
      <c r="F893" s="4"/>
      <c r="G893" s="4"/>
      <c r="H893" s="4"/>
      <c r="I893" s="4"/>
      <c r="J893" s="4"/>
    </row>
    <row r="894" spans="2:10">
      <c r="B894" s="97">
        <f>'Equity+Bond_Historical'!Y895</f>
        <v>2.0048445771228062E-2</v>
      </c>
      <c r="C894" s="4"/>
      <c r="D894" s="4"/>
      <c r="E894" s="4"/>
      <c r="F894" s="4"/>
      <c r="G894" s="4"/>
      <c r="H894" s="4"/>
      <c r="I894" s="4"/>
      <c r="J894" s="4"/>
    </row>
    <row r="895" spans="2:10">
      <c r="B895" s="97">
        <f>'Equity+Bond_Historical'!Y896</f>
        <v>-1.6053081956339584E-2</v>
      </c>
      <c r="C895" s="4"/>
      <c r="D895" s="4"/>
      <c r="E895" s="4"/>
      <c r="F895" s="4"/>
      <c r="G895" s="4"/>
      <c r="H895" s="4"/>
      <c r="I895" s="4"/>
      <c r="J895" s="4"/>
    </row>
    <row r="896" spans="2:10">
      <c r="B896" s="97">
        <f>'Equity+Bond_Historical'!Y897</f>
        <v>1.5062249496933012E-2</v>
      </c>
      <c r="C896" s="4"/>
      <c r="D896" s="4"/>
      <c r="E896" s="4"/>
      <c r="F896" s="4"/>
      <c r="G896" s="4"/>
      <c r="H896" s="4"/>
      <c r="I896" s="4"/>
      <c r="J896" s="4"/>
    </row>
    <row r="897" spans="2:10">
      <c r="B897" s="97">
        <f>'Equity+Bond_Historical'!Y898</f>
        <v>-9.3830408024532918E-3</v>
      </c>
      <c r="C897" s="4"/>
      <c r="D897" s="4"/>
      <c r="E897" s="4"/>
      <c r="F897" s="4"/>
      <c r="G897" s="4"/>
      <c r="H897" s="4"/>
      <c r="I897" s="4"/>
      <c r="J897" s="4"/>
    </row>
    <row r="898" spans="2:10">
      <c r="B898" s="97">
        <f>'Equity+Bond_Historical'!Y899</f>
        <v>1.549092419270936E-2</v>
      </c>
      <c r="C898" s="4"/>
      <c r="D898" s="4"/>
      <c r="E898" s="4"/>
      <c r="F898" s="4"/>
      <c r="G898" s="4"/>
      <c r="H898" s="4"/>
      <c r="I898" s="4"/>
      <c r="J898" s="4"/>
    </row>
    <row r="899" spans="2:10">
      <c r="B899" s="97">
        <f>'Equity+Bond_Historical'!Y900</f>
        <v>8.0413805884295524E-3</v>
      </c>
      <c r="C899" s="4"/>
      <c r="D899" s="4"/>
      <c r="E899" s="4"/>
      <c r="F899" s="4"/>
      <c r="G899" s="4"/>
      <c r="H899" s="4"/>
      <c r="I899" s="4"/>
      <c r="J899" s="4"/>
    </row>
    <row r="900" spans="2:10">
      <c r="B900" s="97">
        <f>'Equity+Bond_Historical'!Y901</f>
        <v>-9.1435891479741214E-3</v>
      </c>
      <c r="C900" s="4"/>
      <c r="D900" s="4"/>
      <c r="E900" s="4"/>
      <c r="F900" s="4"/>
      <c r="G900" s="4"/>
      <c r="H900" s="4"/>
      <c r="I900" s="4"/>
      <c r="J900" s="4"/>
    </row>
    <row r="901" spans="2:10">
      <c r="B901" s="97">
        <f>'Equity+Bond_Historical'!Y902</f>
        <v>-1.0405358347638838E-2</v>
      </c>
      <c r="C901" s="4"/>
      <c r="D901" s="4"/>
      <c r="E901" s="4"/>
      <c r="F901" s="4"/>
      <c r="G901" s="4"/>
      <c r="H901" s="4"/>
      <c r="I901" s="4"/>
      <c r="J901" s="4"/>
    </row>
    <row r="902" spans="2:10">
      <c r="B902" s="97">
        <f>'Equity+Bond_Historical'!Y903</f>
        <v>1.4798510007029376E-2</v>
      </c>
      <c r="C902" s="4"/>
      <c r="D902" s="4"/>
      <c r="E902" s="4"/>
      <c r="F902" s="4"/>
      <c r="G902" s="4"/>
      <c r="H902" s="4"/>
      <c r="I902" s="4"/>
      <c r="J902" s="4"/>
    </row>
    <row r="903" spans="2:10">
      <c r="B903" s="97">
        <f>'Equity+Bond_Historical'!Y904</f>
        <v>2.4006707604527475E-2</v>
      </c>
      <c r="C903" s="4"/>
      <c r="D903" s="4"/>
      <c r="E903" s="4"/>
      <c r="F903" s="4"/>
      <c r="G903" s="4"/>
      <c r="H903" s="4"/>
      <c r="I903" s="4"/>
      <c r="J903" s="4"/>
    </row>
    <row r="904" spans="2:10">
      <c r="B904" s="97">
        <f>'Equity+Bond_Historical'!Y905</f>
        <v>5.7746190697278103E-3</v>
      </c>
      <c r="C904" s="4"/>
      <c r="D904" s="4"/>
      <c r="E904" s="4"/>
      <c r="F904" s="4"/>
      <c r="G904" s="4"/>
      <c r="H904" s="4"/>
      <c r="I904" s="4"/>
      <c r="J904" s="4"/>
    </row>
    <row r="905" spans="2:10">
      <c r="B905" s="97">
        <f>'Equity+Bond_Historical'!Y906</f>
        <v>-1.3060058407106195E-2</v>
      </c>
      <c r="C905" s="4"/>
      <c r="D905" s="4"/>
      <c r="E905" s="4"/>
      <c r="F905" s="4"/>
      <c r="G905" s="4"/>
      <c r="H905" s="4"/>
      <c r="I905" s="4"/>
      <c r="J905" s="4"/>
    </row>
    <row r="906" spans="2:10">
      <c r="B906" s="97">
        <f>'Equity+Bond_Historical'!Y907</f>
        <v>-1.4314770942034569E-2</v>
      </c>
      <c r="C906" s="4"/>
      <c r="D906" s="4"/>
      <c r="E906" s="4"/>
      <c r="F906" s="4"/>
      <c r="G906" s="4"/>
      <c r="H906" s="4"/>
      <c r="I906" s="4"/>
      <c r="J906" s="4"/>
    </row>
    <row r="907" spans="2:10">
      <c r="B907" s="97">
        <f>'Equity+Bond_Historical'!Y908</f>
        <v>-7.7249678444432628E-3</v>
      </c>
      <c r="C907" s="4"/>
      <c r="D907" s="4"/>
      <c r="E907" s="4"/>
      <c r="F907" s="4"/>
      <c r="G907" s="4"/>
      <c r="H907" s="4"/>
      <c r="I907" s="4"/>
      <c r="J907" s="4"/>
    </row>
    <row r="908" spans="2:10">
      <c r="B908" s="97">
        <f>'Equity+Bond_Historical'!Y909</f>
        <v>-1.2536538757787695E-2</v>
      </c>
      <c r="C908" s="4"/>
      <c r="D908" s="4"/>
      <c r="E908" s="4"/>
      <c r="F908" s="4"/>
      <c r="G908" s="4"/>
      <c r="H908" s="4"/>
      <c r="I908" s="4"/>
      <c r="J908" s="4"/>
    </row>
    <row r="909" spans="2:10">
      <c r="B909" s="97">
        <f>'Equity+Bond_Historical'!Y910</f>
        <v>1.1117186212330696E-2</v>
      </c>
      <c r="C909" s="4"/>
      <c r="D909" s="4"/>
      <c r="E909" s="4"/>
      <c r="F909" s="4"/>
      <c r="G909" s="4"/>
      <c r="H909" s="4"/>
      <c r="I909" s="4"/>
      <c r="J909" s="4"/>
    </row>
    <row r="910" spans="2:10">
      <c r="B910" s="97">
        <f>'Equity+Bond_Historical'!Y911</f>
        <v>8.9204868238504939E-4</v>
      </c>
      <c r="C910" s="4"/>
      <c r="D910" s="4"/>
      <c r="E910" s="4"/>
      <c r="F910" s="4"/>
      <c r="G910" s="4"/>
      <c r="H910" s="4"/>
      <c r="I910" s="4"/>
      <c r="J910" s="4"/>
    </row>
    <row r="911" spans="2:10">
      <c r="B911" s="97">
        <f>'Equity+Bond_Historical'!Y912</f>
        <v>9.9786141942118378E-3</v>
      </c>
      <c r="C911" s="4"/>
      <c r="D911" s="4"/>
      <c r="E911" s="4"/>
      <c r="F911" s="4"/>
      <c r="G911" s="4"/>
      <c r="H911" s="4"/>
      <c r="I911" s="4"/>
      <c r="J911" s="4"/>
    </row>
    <row r="912" spans="2:10">
      <c r="B912" s="97">
        <f>'Equity+Bond_Historical'!Y913</f>
        <v>1.229275299921663E-2</v>
      </c>
      <c r="C912" s="4"/>
      <c r="D912" s="4"/>
      <c r="E912" s="4"/>
      <c r="F912" s="4"/>
      <c r="G912" s="4"/>
      <c r="H912" s="4"/>
      <c r="I912" s="4"/>
      <c r="J912" s="4"/>
    </row>
    <row r="913" spans="2:10">
      <c r="B913" s="97">
        <f>'Equity+Bond_Historical'!Y914</f>
        <v>2.6184031570942903E-3</v>
      </c>
      <c r="C913" s="4"/>
      <c r="D913" s="4"/>
      <c r="E913" s="4"/>
      <c r="F913" s="4"/>
      <c r="G913" s="4"/>
      <c r="H913" s="4"/>
      <c r="I913" s="4"/>
      <c r="J913" s="4"/>
    </row>
    <row r="914" spans="2:10">
      <c r="B914" s="97">
        <f>'Equity+Bond_Historical'!Y915</f>
        <v>1.0546975716866844E-2</v>
      </c>
      <c r="C914" s="4"/>
      <c r="D914" s="4"/>
      <c r="E914" s="4"/>
      <c r="F914" s="4"/>
      <c r="G914" s="4"/>
      <c r="H914" s="4"/>
      <c r="I914" s="4"/>
      <c r="J914" s="4"/>
    </row>
    <row r="915" spans="2:10">
      <c r="B915" s="97">
        <f>'Equity+Bond_Historical'!Y916</f>
        <v>5.2454742254291441E-3</v>
      </c>
      <c r="C915" s="4"/>
      <c r="D915" s="4"/>
      <c r="E915" s="4"/>
      <c r="F915" s="4"/>
      <c r="G915" s="4"/>
      <c r="H915" s="4"/>
      <c r="I915" s="4"/>
      <c r="J915" s="4"/>
    </row>
    <row r="916" spans="2:10">
      <c r="B916" s="97">
        <f>'Equity+Bond_Historical'!Y917</f>
        <v>-1.0394588323950094E-2</v>
      </c>
      <c r="C916" s="4"/>
      <c r="D916" s="4"/>
      <c r="E916" s="4"/>
      <c r="F916" s="4"/>
      <c r="G916" s="4"/>
      <c r="H916" s="4"/>
      <c r="I916" s="4"/>
      <c r="J916" s="4"/>
    </row>
    <row r="917" spans="2:10">
      <c r="B917" s="97">
        <f>'Equity+Bond_Historical'!Y918</f>
        <v>-2.941940889816664E-3</v>
      </c>
      <c r="C917" s="4"/>
      <c r="D917" s="4"/>
      <c r="E917" s="4"/>
      <c r="F917" s="4"/>
      <c r="G917" s="4"/>
      <c r="H917" s="4"/>
      <c r="I917" s="4"/>
      <c r="J917" s="4"/>
    </row>
    <row r="918" spans="2:10">
      <c r="B918" s="97">
        <f>'Equity+Bond_Historical'!Y919</f>
        <v>-1.748049804382618E-3</v>
      </c>
      <c r="C918" s="4"/>
      <c r="D918" s="4"/>
      <c r="E918" s="4"/>
      <c r="F918" s="4"/>
      <c r="G918" s="4"/>
      <c r="H918" s="4"/>
      <c r="I918" s="4"/>
      <c r="J918" s="4"/>
    </row>
    <row r="919" spans="2:10">
      <c r="B919" s="97">
        <f>'Equity+Bond_Historical'!Y920</f>
        <v>-2.3196732949683871E-2</v>
      </c>
      <c r="C919" s="4"/>
      <c r="D919" s="4"/>
      <c r="E919" s="4"/>
      <c r="F919" s="4"/>
      <c r="G919" s="4"/>
      <c r="H919" s="4"/>
      <c r="I919" s="4"/>
      <c r="J919" s="4"/>
    </row>
    <row r="920" spans="2:10">
      <c r="B920" s="97">
        <f>'Equity+Bond_Historical'!Y921</f>
        <v>-2.6909926082901967E-2</v>
      </c>
      <c r="C920" s="4"/>
      <c r="D920" s="4"/>
      <c r="E920" s="4"/>
      <c r="F920" s="4"/>
      <c r="G920" s="4"/>
      <c r="H920" s="4"/>
      <c r="I920" s="4"/>
      <c r="J920" s="4"/>
    </row>
    <row r="921" spans="2:10">
      <c r="B921" s="97">
        <f>'Equity+Bond_Historical'!Y922</f>
        <v>2.8844512436035021E-3</v>
      </c>
      <c r="C921" s="4"/>
      <c r="D921" s="4"/>
      <c r="E921" s="4"/>
      <c r="F921" s="4"/>
      <c r="G921" s="4"/>
      <c r="H921" s="4"/>
      <c r="I921" s="4"/>
      <c r="J921" s="4"/>
    </row>
    <row r="922" spans="2:10">
      <c r="B922" s="97">
        <f>'Equity+Bond_Historical'!Y923</f>
        <v>-1.0976609564516149E-2</v>
      </c>
      <c r="C922" s="4"/>
      <c r="D922" s="4"/>
      <c r="E922" s="4"/>
      <c r="F922" s="4"/>
      <c r="G922" s="4"/>
      <c r="H922" s="4"/>
      <c r="I922" s="4"/>
      <c r="J922" s="4"/>
    </row>
    <row r="923" spans="2:10">
      <c r="B923" s="97">
        <f>'Equity+Bond_Historical'!Y924</f>
        <v>1.6339777070392216E-2</v>
      </c>
      <c r="C923" s="4"/>
      <c r="D923" s="4"/>
      <c r="E923" s="4"/>
      <c r="F923" s="4"/>
      <c r="G923" s="4"/>
      <c r="H923" s="4"/>
      <c r="I923" s="4"/>
      <c r="J923" s="4"/>
    </row>
    <row r="924" spans="2:10">
      <c r="B924" s="97">
        <f>'Equity+Bond_Historical'!Y925</f>
        <v>-2.8136894366559494E-2</v>
      </c>
      <c r="C924" s="4"/>
      <c r="D924" s="4"/>
      <c r="E924" s="4"/>
      <c r="F924" s="4"/>
      <c r="G924" s="4"/>
      <c r="H924" s="4"/>
      <c r="I924" s="4"/>
      <c r="J924" s="4"/>
    </row>
    <row r="925" spans="2:10">
      <c r="B925" s="97">
        <f>'Equity+Bond_Historical'!Y926</f>
        <v>-8.2902620568320643E-4</v>
      </c>
      <c r="C925" s="4"/>
      <c r="D925" s="4"/>
      <c r="E925" s="4"/>
      <c r="F925" s="4"/>
      <c r="G925" s="4"/>
      <c r="H925" s="4"/>
      <c r="I925" s="4"/>
      <c r="J925" s="4"/>
    </row>
    <row r="926" spans="2:10">
      <c r="B926" s="97">
        <f>'Equity+Bond_Historical'!Y927</f>
        <v>-1.1708936018492287E-2</v>
      </c>
      <c r="C926" s="4"/>
      <c r="D926" s="4"/>
      <c r="E926" s="4"/>
      <c r="F926" s="4"/>
      <c r="G926" s="4"/>
      <c r="H926" s="4"/>
      <c r="I926" s="4"/>
      <c r="J926" s="4"/>
    </row>
    <row r="927" spans="2:10">
      <c r="B927" s="97">
        <f>'Equity+Bond_Historical'!Y928</f>
        <v>-8.5230341917974899E-3</v>
      </c>
      <c r="C927" s="4"/>
      <c r="D927" s="4"/>
      <c r="E927" s="4"/>
      <c r="F927" s="4"/>
      <c r="G927" s="4"/>
      <c r="H927" s="4"/>
      <c r="I927" s="4"/>
      <c r="J927" s="4"/>
    </row>
    <row r="928" spans="2:10">
      <c r="B928" s="97">
        <f>'Equity+Bond_Historical'!Y929</f>
        <v>3.5259298884959436E-3</v>
      </c>
      <c r="C928" s="4"/>
      <c r="D928" s="4"/>
      <c r="E928" s="4"/>
      <c r="F928" s="4"/>
      <c r="G928" s="4"/>
      <c r="H928" s="4"/>
      <c r="I928" s="4"/>
      <c r="J928" s="4"/>
    </row>
    <row r="929" spans="2:10">
      <c r="B929" s="97">
        <f>'Equity+Bond_Historical'!Y930</f>
        <v>-9.4074636556700422E-3</v>
      </c>
      <c r="C929" s="4"/>
      <c r="D929" s="4"/>
      <c r="E929" s="4"/>
      <c r="F929" s="4"/>
      <c r="G929" s="4"/>
      <c r="H929" s="4"/>
      <c r="I929" s="4"/>
      <c r="J929" s="4"/>
    </row>
    <row r="930" spans="2:10">
      <c r="B930" s="97">
        <f>'Equity+Bond_Historical'!Y931</f>
        <v>-1.7742363765548986E-3</v>
      </c>
      <c r="C930" s="4"/>
      <c r="D930" s="4"/>
      <c r="E930" s="4"/>
      <c r="F930" s="4"/>
      <c r="G930" s="4"/>
      <c r="H930" s="4"/>
      <c r="I930" s="4"/>
      <c r="J930" s="4"/>
    </row>
    <row r="931" spans="2:10">
      <c r="B931" s="97">
        <f>'Equity+Bond_Historical'!Y932</f>
        <v>1.9444122576420777E-2</v>
      </c>
      <c r="C931" s="4"/>
      <c r="D931" s="4"/>
      <c r="E931" s="4"/>
      <c r="F931" s="4"/>
      <c r="G931" s="4"/>
      <c r="H931" s="4"/>
      <c r="I931" s="4"/>
      <c r="J931" s="4"/>
    </row>
    <row r="932" spans="2:10">
      <c r="B932" s="97">
        <f>'Equity+Bond_Historical'!Y933</f>
        <v>1.882464381520204E-2</v>
      </c>
      <c r="C932" s="4"/>
      <c r="D932" s="4"/>
      <c r="E932" s="4"/>
      <c r="F932" s="4"/>
      <c r="G932" s="4"/>
      <c r="H932" s="4"/>
      <c r="I932" s="4"/>
      <c r="J932" s="4"/>
    </row>
    <row r="933" spans="2:10">
      <c r="B933" s="97">
        <f>'Equity+Bond_Historical'!Y934</f>
        <v>-2.6571831519588298E-4</v>
      </c>
      <c r="C933" s="4"/>
      <c r="D933" s="4"/>
      <c r="E933" s="4"/>
      <c r="F933" s="4"/>
      <c r="G933" s="4"/>
      <c r="H933" s="4"/>
      <c r="I933" s="4"/>
      <c r="J933" s="4"/>
    </row>
    <row r="934" spans="2:10">
      <c r="B934" s="97">
        <f>'Equity+Bond_Historical'!Y935</f>
        <v>1.226686391178311E-2</v>
      </c>
      <c r="C934" s="4"/>
      <c r="D934" s="4"/>
      <c r="E934" s="4"/>
      <c r="F934" s="4"/>
      <c r="G934" s="4"/>
      <c r="H934" s="4"/>
      <c r="I934" s="4"/>
      <c r="J934" s="4"/>
    </row>
    <row r="935" spans="2:10">
      <c r="B935" s="97">
        <f>'Equity+Bond_Historical'!Y936</f>
        <v>-3.6508351634192186E-2</v>
      </c>
      <c r="C935" s="4"/>
      <c r="D935" s="4"/>
      <c r="E935" s="4"/>
      <c r="F935" s="4"/>
      <c r="G935" s="4"/>
      <c r="H935" s="4"/>
      <c r="I935" s="4"/>
      <c r="J935" s="4"/>
    </row>
    <row r="936" spans="2:10">
      <c r="B936" s="97">
        <f>'Equity+Bond_Historical'!Y937</f>
        <v>-4.1946484377035007E-3</v>
      </c>
      <c r="C936" s="4"/>
      <c r="D936" s="4"/>
      <c r="E936" s="4"/>
      <c r="F936" s="4"/>
      <c r="G936" s="4"/>
      <c r="H936" s="4"/>
      <c r="I936" s="4"/>
      <c r="J936" s="4"/>
    </row>
    <row r="937" spans="2:10">
      <c r="B937" s="97">
        <f>'Equity+Bond_Historical'!Y938</f>
        <v>-1.51223272263392E-2</v>
      </c>
      <c r="C937" s="4"/>
      <c r="D937" s="4"/>
      <c r="E937" s="4"/>
      <c r="F937" s="4"/>
      <c r="G937" s="4"/>
      <c r="H937" s="4"/>
      <c r="I937" s="4"/>
      <c r="J937" s="4"/>
    </row>
    <row r="938" spans="2:10">
      <c r="B938" s="97">
        <f>'Equity+Bond_Historical'!Y939</f>
        <v>-6.0278580010375152E-3</v>
      </c>
      <c r="C938" s="4"/>
      <c r="D938" s="4"/>
      <c r="E938" s="4"/>
      <c r="F938" s="4"/>
      <c r="G938" s="4"/>
      <c r="H938" s="4"/>
      <c r="I938" s="4"/>
      <c r="J938" s="4"/>
    </row>
    <row r="939" spans="2:10">
      <c r="B939" s="97">
        <f>'Equity+Bond_Historical'!Y940</f>
        <v>3.5992357956932289E-3</v>
      </c>
      <c r="C939" s="4"/>
      <c r="D939" s="4"/>
      <c r="E939" s="4"/>
      <c r="F939" s="4"/>
      <c r="G939" s="4"/>
      <c r="H939" s="4"/>
      <c r="I939" s="4"/>
      <c r="J939" s="4"/>
    </row>
    <row r="940" spans="2:10">
      <c r="B940" s="97">
        <f>'Equity+Bond_Historical'!Y941</f>
        <v>-2.6770627280780231E-2</v>
      </c>
      <c r="C940" s="4"/>
      <c r="D940" s="4"/>
      <c r="E940" s="4"/>
      <c r="F940" s="4"/>
      <c r="G940" s="4"/>
      <c r="H940" s="4"/>
      <c r="I940" s="4"/>
      <c r="J940" s="4"/>
    </row>
    <row r="941" spans="2:10">
      <c r="B941" s="97">
        <f>'Equity+Bond_Historical'!Y942</f>
        <v>-2.0585869500703517E-2</v>
      </c>
      <c r="C941" s="4"/>
      <c r="D941" s="4"/>
      <c r="E941" s="4"/>
      <c r="F941" s="4"/>
      <c r="G941" s="4"/>
      <c r="H941" s="4"/>
      <c r="I941" s="4"/>
      <c r="J941" s="4"/>
    </row>
    <row r="942" spans="2:10">
      <c r="B942" s="97">
        <f>'Equity+Bond_Historical'!Y943</f>
        <v>-1.212800848292107E-2</v>
      </c>
      <c r="C942" s="4"/>
      <c r="D942" s="4"/>
      <c r="E942" s="4"/>
      <c r="F942" s="4"/>
      <c r="G942" s="4"/>
      <c r="H942" s="4"/>
      <c r="I942" s="4"/>
      <c r="J942" s="4"/>
    </row>
    <row r="943" spans="2:10">
      <c r="B943" s="97">
        <f>'Equity+Bond_Historical'!Y944</f>
        <v>-1.2203752236004383E-2</v>
      </c>
      <c r="C943" s="4"/>
      <c r="D943" s="4"/>
      <c r="E943" s="4"/>
      <c r="F943" s="4"/>
      <c r="G943" s="4"/>
      <c r="H943" s="4"/>
      <c r="I943" s="4"/>
      <c r="J943" s="4"/>
    </row>
    <row r="944" spans="2:10">
      <c r="B944" s="97">
        <f>'Equity+Bond_Historical'!Y945</f>
        <v>-3.3161522267451941E-2</v>
      </c>
      <c r="C944" s="4"/>
      <c r="D944" s="4"/>
      <c r="E944" s="4"/>
      <c r="F944" s="4"/>
      <c r="G944" s="4"/>
      <c r="H944" s="4"/>
      <c r="I944" s="4"/>
      <c r="J944" s="4"/>
    </row>
    <row r="945" spans="2:10">
      <c r="B945" s="97">
        <f>'Equity+Bond_Historical'!Y946</f>
        <v>-7.6807810022229547E-4</v>
      </c>
      <c r="C945" s="4"/>
      <c r="D945" s="4"/>
      <c r="E945" s="4"/>
      <c r="F945" s="4"/>
      <c r="G945" s="4"/>
      <c r="H945" s="4"/>
      <c r="I945" s="4"/>
      <c r="J945" s="4"/>
    </row>
    <row r="946" spans="2:10">
      <c r="B946" s="97">
        <f>'Equity+Bond_Historical'!Y947</f>
        <v>9.2153270578903754E-3</v>
      </c>
      <c r="C946" s="4"/>
      <c r="D946" s="4"/>
      <c r="E946" s="4"/>
      <c r="F946" s="4"/>
      <c r="G946" s="4"/>
      <c r="H946" s="4"/>
      <c r="I946" s="4"/>
      <c r="J946" s="4"/>
    </row>
    <row r="947" spans="2:10">
      <c r="B947" s="97">
        <f>'Equity+Bond_Historical'!Y948</f>
        <v>-2.5195163239583884E-2</v>
      </c>
      <c r="C947" s="4"/>
      <c r="D947" s="4"/>
      <c r="E947" s="4"/>
      <c r="F947" s="4"/>
      <c r="G947" s="4"/>
      <c r="H947" s="4"/>
      <c r="I947" s="4"/>
      <c r="J947" s="4"/>
    </row>
    <row r="948" spans="2:10">
      <c r="B948" s="97">
        <f>'Equity+Bond_Historical'!Y949</f>
        <v>8.5692268208597509E-3</v>
      </c>
      <c r="C948" s="4"/>
      <c r="D948" s="4"/>
      <c r="E948" s="4"/>
      <c r="F948" s="4"/>
      <c r="G948" s="4"/>
      <c r="H948" s="4"/>
      <c r="I948" s="4"/>
      <c r="J948" s="4"/>
    </row>
    <row r="949" spans="2:10">
      <c r="B949" s="97">
        <f>'Equity+Bond_Historical'!Y950</f>
        <v>2.9394296985036424E-2</v>
      </c>
      <c r="C949" s="4"/>
      <c r="D949" s="4"/>
      <c r="E949" s="4"/>
      <c r="F949" s="4"/>
      <c r="G949" s="4"/>
      <c r="H949" s="4"/>
      <c r="I949" s="4"/>
      <c r="J949" s="4"/>
    </row>
    <row r="950" spans="2:10">
      <c r="B950" s="97">
        <f>'Equity+Bond_Historical'!Y951</f>
        <v>1.5601936762901844E-2</v>
      </c>
      <c r="C950" s="4"/>
      <c r="D950" s="4"/>
      <c r="E950" s="4"/>
      <c r="F950" s="4"/>
      <c r="G950" s="4"/>
      <c r="H950" s="4"/>
      <c r="I950" s="4"/>
      <c r="J950" s="4"/>
    </row>
    <row r="951" spans="2:10">
      <c r="B951" s="97">
        <f>'Equity+Bond_Historical'!Y952</f>
        <v>8.8014935505578836E-4</v>
      </c>
      <c r="C951" s="4"/>
      <c r="D951" s="4"/>
      <c r="E951" s="4"/>
      <c r="F951" s="4"/>
      <c r="G951" s="4"/>
      <c r="H951" s="4"/>
      <c r="I951" s="4"/>
      <c r="J951" s="4"/>
    </row>
    <row r="952" spans="2:10">
      <c r="B952" s="97">
        <f>'Equity+Bond_Historical'!Y953</f>
        <v>-2.843003367027145E-2</v>
      </c>
      <c r="C952" s="4"/>
      <c r="D952" s="4"/>
      <c r="E952" s="4"/>
      <c r="F952" s="4"/>
      <c r="G952" s="4"/>
      <c r="H952" s="4"/>
      <c r="I952" s="4"/>
      <c r="J952" s="4"/>
    </row>
    <row r="953" spans="2:10">
      <c r="B953" s="97">
        <f>'Equity+Bond_Historical'!Y954</f>
        <v>-3.0815851306174744E-2</v>
      </c>
      <c r="C953" s="4"/>
      <c r="D953" s="4"/>
      <c r="E953" s="4"/>
      <c r="F953" s="4"/>
      <c r="G953" s="4"/>
      <c r="H953" s="4"/>
      <c r="I953" s="4"/>
      <c r="J953" s="4"/>
    </row>
    <row r="954" spans="2:10">
      <c r="B954" s="97">
        <f>'Equity+Bond_Historical'!Y955</f>
        <v>-3.2031083409336886E-2</v>
      </c>
      <c r="C954" s="4"/>
      <c r="D954" s="4"/>
      <c r="E954" s="4"/>
      <c r="F954" s="4"/>
      <c r="G954" s="4"/>
      <c r="H954" s="4"/>
      <c r="I954" s="4"/>
      <c r="J954" s="4"/>
    </row>
    <row r="955" spans="2:10">
      <c r="B955" s="97">
        <f>'Equity+Bond_Historical'!Y956</f>
        <v>-1.3828098870151972E-2</v>
      </c>
      <c r="C955" s="4"/>
      <c r="D955" s="4"/>
      <c r="E955" s="4"/>
      <c r="F955" s="4"/>
      <c r="G955" s="4"/>
      <c r="H955" s="4"/>
      <c r="I955" s="4"/>
      <c r="J955" s="4"/>
    </row>
    <row r="956" spans="2:10">
      <c r="B956" s="97">
        <f>'Equity+Bond_Historical'!Y957</f>
        <v>-8.8669982978469512E-3</v>
      </c>
      <c r="C956" s="4"/>
      <c r="D956" s="4"/>
      <c r="E956" s="4"/>
      <c r="F956" s="4"/>
      <c r="G956" s="4"/>
      <c r="H956" s="4"/>
      <c r="I956" s="4"/>
      <c r="J956" s="4"/>
    </row>
    <row r="957" spans="2:10">
      <c r="B957" s="97">
        <f>'Equity+Bond_Historical'!Y958</f>
        <v>3.9981309966567131E-2</v>
      </c>
      <c r="C957" s="4"/>
      <c r="D957" s="4"/>
      <c r="E957" s="4"/>
      <c r="F957" s="4"/>
      <c r="G957" s="4"/>
      <c r="H957" s="4"/>
      <c r="I957" s="4"/>
      <c r="J957" s="4"/>
    </row>
    <row r="958" spans="2:10">
      <c r="B958" s="97">
        <f>'Equity+Bond_Historical'!Y959</f>
        <v>-9.3791802175441606E-3</v>
      </c>
      <c r="C958" s="4"/>
      <c r="D958" s="4"/>
      <c r="E958" s="4"/>
      <c r="F958" s="4"/>
      <c r="G958" s="4"/>
      <c r="H958" s="4"/>
      <c r="I958" s="4"/>
      <c r="J958" s="4"/>
    </row>
    <row r="959" spans="2:10">
      <c r="B959" s="97">
        <f>'Equity+Bond_Historical'!Y960</f>
        <v>2.8292172940327466E-2</v>
      </c>
      <c r="C959" s="4"/>
      <c r="D959" s="4"/>
      <c r="E959" s="4"/>
      <c r="F959" s="4"/>
      <c r="G959" s="4"/>
      <c r="H959" s="4"/>
      <c r="I959" s="4"/>
      <c r="J959" s="4"/>
    </row>
    <row r="960" spans="2:10">
      <c r="B960" s="97">
        <f>'Equity+Bond_Historical'!Y961</f>
        <v>2.1179523303877693E-2</v>
      </c>
      <c r="C960" s="4"/>
      <c r="D960" s="4"/>
      <c r="E960" s="4"/>
      <c r="F960" s="4"/>
      <c r="G960" s="4"/>
      <c r="H960" s="4"/>
      <c r="I960" s="4"/>
      <c r="J960" s="4"/>
    </row>
    <row r="961" spans="2:10">
      <c r="B961" s="97">
        <f>'Equity+Bond_Historical'!Y962</f>
        <v>-2.3122033637689748E-2</v>
      </c>
      <c r="C961" s="4"/>
      <c r="D961" s="4"/>
      <c r="E961" s="4"/>
      <c r="F961" s="4"/>
      <c r="G961" s="4"/>
      <c r="H961" s="4"/>
      <c r="I961" s="4"/>
      <c r="J961" s="4"/>
    </row>
    <row r="962" spans="2:10">
      <c r="B962" s="97">
        <f>'Equity+Bond_Historical'!Y963</f>
        <v>-3.755274469223047E-3</v>
      </c>
      <c r="C962" s="4"/>
      <c r="D962" s="4"/>
      <c r="E962" s="4"/>
      <c r="F962" s="4"/>
      <c r="G962" s="4"/>
      <c r="H962" s="4"/>
      <c r="I962" s="4"/>
      <c r="J962" s="4"/>
    </row>
    <row r="963" spans="2:10">
      <c r="B963" s="97">
        <f>'Equity+Bond_Historical'!Y964</f>
        <v>7.9789003370215933E-4</v>
      </c>
      <c r="C963" s="4"/>
      <c r="D963" s="4"/>
      <c r="E963" s="4"/>
      <c r="F963" s="4"/>
      <c r="G963" s="4"/>
      <c r="H963" s="4"/>
      <c r="I963" s="4"/>
      <c r="J963" s="4"/>
    </row>
    <row r="964" spans="2:10">
      <c r="B964" s="97">
        <f>'Equity+Bond_Historical'!Y965</f>
        <v>-3.1908839373400266E-3</v>
      </c>
      <c r="C964" s="4"/>
      <c r="D964" s="4"/>
      <c r="E964" s="4"/>
      <c r="F964" s="4"/>
      <c r="G964" s="4"/>
      <c r="H964" s="4"/>
      <c r="I964" s="4"/>
      <c r="J964" s="4"/>
    </row>
    <row r="965" spans="2:10">
      <c r="B965" s="97">
        <f>'Equity+Bond_Historical'!Y966</f>
        <v>2.4337594979874266E-2</v>
      </c>
      <c r="C965" s="4"/>
      <c r="D965" s="4"/>
      <c r="E965" s="4"/>
      <c r="F965" s="4"/>
      <c r="G965" s="4"/>
      <c r="H965" s="4"/>
      <c r="I965" s="4"/>
      <c r="J965" s="4"/>
    </row>
    <row r="966" spans="2:10">
      <c r="B966" s="97">
        <f>'Equity+Bond_Historical'!Y967</f>
        <v>1.3507558567832527E-2</v>
      </c>
      <c r="C966" s="4"/>
      <c r="D966" s="4"/>
      <c r="E966" s="4"/>
      <c r="F966" s="4"/>
      <c r="G966" s="4"/>
      <c r="H966" s="4"/>
      <c r="I966" s="4"/>
      <c r="J966" s="4"/>
    </row>
    <row r="967" spans="2:10">
      <c r="B967" s="97">
        <f>'Equity+Bond_Historical'!Y968</f>
        <v>5.4943289264721982E-3</v>
      </c>
      <c r="C967" s="4"/>
      <c r="D967" s="4"/>
      <c r="E967" s="4"/>
      <c r="F967" s="4"/>
      <c r="G967" s="4"/>
      <c r="H967" s="4"/>
      <c r="I967" s="4"/>
      <c r="J967" s="4"/>
    </row>
    <row r="968" spans="2:10">
      <c r="B968" s="97">
        <f>'Equity+Bond_Historical'!Y969</f>
        <v>2.0232648345107934E-2</v>
      </c>
      <c r="C968" s="4"/>
      <c r="D968" s="4"/>
      <c r="E968" s="4"/>
      <c r="F968" s="4"/>
      <c r="G968" s="4"/>
      <c r="H968" s="4"/>
      <c r="I968" s="4"/>
      <c r="J968" s="4"/>
    </row>
    <row r="969" spans="2:10">
      <c r="B969" s="97">
        <f>'Equity+Bond_Historical'!Y970</f>
        <v>5.7949172973507865E-3</v>
      </c>
      <c r="C969" s="4"/>
      <c r="D969" s="4"/>
      <c r="E969" s="4"/>
      <c r="F969" s="4"/>
      <c r="G969" s="4"/>
      <c r="H969" s="4"/>
      <c r="I969" s="4"/>
      <c r="J969" s="4"/>
    </row>
    <row r="970" spans="2:10">
      <c r="B970" s="97">
        <f>'Equity+Bond_Historical'!Y971</f>
        <v>2.7423286567816053E-2</v>
      </c>
      <c r="C970" s="4"/>
      <c r="D970" s="4"/>
      <c r="E970" s="4"/>
      <c r="F970" s="4"/>
      <c r="G970" s="4"/>
      <c r="H970" s="4"/>
      <c r="I970" s="4"/>
      <c r="J970" s="4"/>
    </row>
    <row r="971" spans="2:10">
      <c r="B971" s="97">
        <f>'Equity+Bond_Historical'!Y972</f>
        <v>4.9550709693846375E-3</v>
      </c>
      <c r="C971" s="4"/>
      <c r="D971" s="4"/>
      <c r="E971" s="4"/>
      <c r="F971" s="4"/>
      <c r="G971" s="4"/>
      <c r="H971" s="4"/>
      <c r="I971" s="4"/>
      <c r="J971" s="4"/>
    </row>
    <row r="972" spans="2:10">
      <c r="B972" s="97">
        <f>'Equity+Bond_Historical'!Y973</f>
        <v>-2.1706688198415383E-2</v>
      </c>
      <c r="C972" s="4"/>
      <c r="D972" s="4"/>
      <c r="E972" s="4"/>
      <c r="F972" s="4"/>
      <c r="G972" s="4"/>
      <c r="H972" s="4"/>
      <c r="I972" s="4"/>
      <c r="J972" s="4"/>
    </row>
    <row r="973" spans="2:10">
      <c r="B973" s="97">
        <f>'Equity+Bond_Historical'!Y974</f>
        <v>1.6693584926864808E-2</v>
      </c>
      <c r="C973" s="4"/>
      <c r="D973" s="4"/>
      <c r="E973" s="4"/>
      <c r="F973" s="4"/>
      <c r="G973" s="4"/>
      <c r="H973" s="4"/>
      <c r="I973" s="4"/>
      <c r="J973" s="4"/>
    </row>
    <row r="974" spans="2:10">
      <c r="B974" s="97">
        <f>'Equity+Bond_Historical'!Y975</f>
        <v>-5.7618442206666745E-3</v>
      </c>
      <c r="C974" s="4"/>
      <c r="D974" s="4"/>
      <c r="E974" s="4"/>
      <c r="F974" s="4"/>
      <c r="G974" s="4"/>
      <c r="H974" s="4"/>
      <c r="I974" s="4"/>
      <c r="J974" s="4"/>
    </row>
    <row r="975" spans="2:10">
      <c r="B975" s="97">
        <f>'Equity+Bond_Historical'!Y976</f>
        <v>2.5743712965470577E-2</v>
      </c>
      <c r="C975" s="4"/>
      <c r="D975" s="4"/>
      <c r="E975" s="4"/>
      <c r="F975" s="4"/>
      <c r="G975" s="4"/>
      <c r="H975" s="4"/>
      <c r="I975" s="4"/>
      <c r="J975" s="4"/>
    </row>
    <row r="976" spans="2:10">
      <c r="B976" s="97">
        <f>'Equity+Bond_Historical'!Y977</f>
        <v>-3.6537970115109106E-3</v>
      </c>
      <c r="C976" s="4"/>
      <c r="D976" s="4"/>
      <c r="E976" s="4"/>
      <c r="F976" s="4"/>
      <c r="G976" s="4"/>
      <c r="H976" s="4"/>
      <c r="I976" s="4"/>
      <c r="J976" s="4"/>
    </row>
    <row r="977" spans="2:10">
      <c r="B977" s="97">
        <f>'Equity+Bond_Historical'!Y978</f>
        <v>6.3070226730626427E-2</v>
      </c>
      <c r="C977" s="4"/>
      <c r="D977" s="4"/>
      <c r="E977" s="4"/>
      <c r="F977" s="4"/>
      <c r="G977" s="4"/>
      <c r="H977" s="4"/>
      <c r="I977" s="4"/>
      <c r="J977" s="4"/>
    </row>
    <row r="978" spans="2:10">
      <c r="B978" s="97">
        <f>'Equity+Bond_Historical'!Y979</f>
        <v>2.4403490980781199E-2</v>
      </c>
      <c r="C978" s="4"/>
      <c r="D978" s="4"/>
      <c r="E978" s="4"/>
      <c r="F978" s="4"/>
      <c r="G978" s="4"/>
      <c r="H978" s="4"/>
      <c r="I978" s="4"/>
      <c r="J978" s="4"/>
    </row>
    <row r="979" spans="2:10">
      <c r="B979" s="97">
        <f>'Equity+Bond_Historical'!Y980</f>
        <v>-2.6956945378597399E-2</v>
      </c>
      <c r="C979" s="4"/>
      <c r="D979" s="4"/>
      <c r="E979" s="4"/>
      <c r="F979" s="4"/>
      <c r="G979" s="4"/>
      <c r="H979" s="4"/>
      <c r="I979" s="4"/>
      <c r="J979" s="4"/>
    </row>
    <row r="980" spans="2:10">
      <c r="B980" s="97">
        <f>'Equity+Bond_Historical'!Y981</f>
        <v>9.23769582831847E-3</v>
      </c>
      <c r="C980" s="4"/>
      <c r="D980" s="4"/>
      <c r="E980" s="4"/>
      <c r="F980" s="4"/>
      <c r="G980" s="4"/>
      <c r="H980" s="4"/>
      <c r="I980" s="4"/>
      <c r="J980" s="4"/>
    </row>
    <row r="981" spans="2:10">
      <c r="B981" s="97">
        <f>'Equity+Bond_Historical'!Y982</f>
        <v>-1.300980830443761E-2</v>
      </c>
      <c r="C981" s="4"/>
      <c r="D981" s="4"/>
      <c r="E981" s="4"/>
      <c r="F981" s="4"/>
      <c r="G981" s="4"/>
      <c r="H981" s="4"/>
      <c r="I981" s="4"/>
      <c r="J981" s="4"/>
    </row>
    <row r="982" spans="2:10">
      <c r="B982" s="97">
        <f>'Equity+Bond_Historical'!Y983</f>
        <v>-1.4502818679832892E-2</v>
      </c>
      <c r="C982" s="4"/>
      <c r="D982" s="4"/>
      <c r="E982" s="4"/>
      <c r="F982" s="4"/>
      <c r="G982" s="4"/>
      <c r="H982" s="4"/>
      <c r="I982" s="4"/>
      <c r="J982" s="4"/>
    </row>
    <row r="983" spans="2:10">
      <c r="B983" s="97">
        <f>'Equity+Bond_Historical'!Y984</f>
        <v>-4.0564837746693205E-3</v>
      </c>
      <c r="C983" s="4"/>
      <c r="D983" s="4"/>
      <c r="E983" s="4"/>
      <c r="F983" s="4"/>
      <c r="G983" s="4"/>
      <c r="H983" s="4"/>
      <c r="I983" s="4"/>
      <c r="J983" s="4"/>
    </row>
    <row r="984" spans="2:10">
      <c r="B984" s="97">
        <f>'Equity+Bond_Historical'!Y985</f>
        <v>6.3484519856614983E-3</v>
      </c>
      <c r="C984" s="4"/>
      <c r="D984" s="4"/>
      <c r="E984" s="4"/>
      <c r="F984" s="4"/>
      <c r="G984" s="4"/>
      <c r="H984" s="4"/>
      <c r="I984" s="4"/>
      <c r="J984" s="4"/>
    </row>
    <row r="985" spans="2:10">
      <c r="B985" s="97">
        <f>'Equity+Bond_Historical'!Y986</f>
        <v>7.9259226170101549E-3</v>
      </c>
      <c r="C985" s="4"/>
      <c r="D985" s="4"/>
      <c r="E985" s="4"/>
      <c r="F985" s="4"/>
      <c r="G985" s="4"/>
      <c r="H985" s="4"/>
      <c r="I985" s="4"/>
      <c r="J985" s="4"/>
    </row>
    <row r="986" spans="2:10">
      <c r="B986" s="97">
        <f>'Equity+Bond_Historical'!Y987</f>
        <v>-1.7381241102398783E-2</v>
      </c>
      <c r="C986" s="4"/>
      <c r="D986" s="4"/>
      <c r="E986" s="4"/>
      <c r="F986" s="4"/>
      <c r="G986" s="4"/>
      <c r="H986" s="4"/>
      <c r="I986" s="4"/>
      <c r="J986" s="4"/>
    </row>
    <row r="987" spans="2:10">
      <c r="B987" s="97">
        <f>'Equity+Bond_Historical'!Y988</f>
        <v>-4.3787333657873675E-3</v>
      </c>
      <c r="C987" s="4"/>
      <c r="D987" s="4"/>
      <c r="E987" s="4"/>
      <c r="F987" s="4"/>
      <c r="G987" s="4"/>
      <c r="H987" s="4"/>
      <c r="I987" s="4"/>
      <c r="J987" s="4"/>
    </row>
    <row r="988" spans="2:10">
      <c r="B988" s="97">
        <f>'Equity+Bond_Historical'!Y989</f>
        <v>-3.7022301278254482E-2</v>
      </c>
      <c r="C988" s="4"/>
      <c r="D988" s="4"/>
      <c r="E988" s="4"/>
      <c r="F988" s="4"/>
      <c r="G988" s="4"/>
      <c r="H988" s="4"/>
      <c r="I988" s="4"/>
      <c r="J988" s="4"/>
    </row>
    <row r="989" spans="2:10">
      <c r="B989" s="97">
        <f>'Equity+Bond_Historical'!Y990</f>
        <v>1.5140155670964224E-2</v>
      </c>
      <c r="C989" s="4"/>
      <c r="D989" s="4"/>
      <c r="E989" s="4"/>
      <c r="F989" s="4"/>
      <c r="G989" s="4"/>
      <c r="H989" s="4"/>
      <c r="I989" s="4"/>
      <c r="J989" s="4"/>
    </row>
    <row r="990" spans="2:10">
      <c r="B990" s="97">
        <f>'Equity+Bond_Historical'!Y991</f>
        <v>1.7654927657790843E-2</v>
      </c>
      <c r="C990" s="4"/>
      <c r="D990" s="4"/>
      <c r="E990" s="4"/>
      <c r="F990" s="4"/>
      <c r="G990" s="4"/>
      <c r="H990" s="4"/>
      <c r="I990" s="4"/>
      <c r="J990" s="4"/>
    </row>
    <row r="991" spans="2:10">
      <c r="B991" s="97">
        <f>'Equity+Bond_Historical'!Y992</f>
        <v>-7.2218506905532536E-3</v>
      </c>
      <c r="C991" s="4"/>
      <c r="D991" s="4"/>
      <c r="E991" s="4"/>
      <c r="F991" s="4"/>
      <c r="G991" s="4"/>
      <c r="H991" s="4"/>
      <c r="I991" s="4"/>
      <c r="J991" s="4"/>
    </row>
    <row r="992" spans="2:10">
      <c r="B992" s="97">
        <f>'Equity+Bond_Historical'!Y993</f>
        <v>-5.8873060405837518E-3</v>
      </c>
      <c r="C992" s="4"/>
      <c r="D992" s="4"/>
      <c r="E992" s="4"/>
      <c r="F992" s="4"/>
      <c r="G992" s="4"/>
      <c r="H992" s="4"/>
      <c r="I992" s="4"/>
      <c r="J992" s="4"/>
    </row>
    <row r="993" spans="2:10">
      <c r="B993" s="97">
        <f>'Equity+Bond_Historical'!Y994</f>
        <v>-1.9588470880766672E-2</v>
      </c>
      <c r="C993" s="4"/>
      <c r="D993" s="4"/>
      <c r="E993" s="4"/>
      <c r="F993" s="4"/>
      <c r="G993" s="4"/>
      <c r="H993" s="4"/>
      <c r="I993" s="4"/>
      <c r="J993" s="4"/>
    </row>
    <row r="994" spans="2:10">
      <c r="B994" s="97">
        <f>'Equity+Bond_Historical'!Y995</f>
        <v>-1.7211611455317116E-2</v>
      </c>
      <c r="C994" s="4"/>
      <c r="D994" s="4"/>
      <c r="E994" s="4"/>
      <c r="F994" s="4"/>
      <c r="G994" s="4"/>
      <c r="H994" s="4"/>
      <c r="I994" s="4"/>
      <c r="J994" s="4"/>
    </row>
    <row r="995" spans="2:10">
      <c r="B995" s="97">
        <f>'Equity+Bond_Historical'!Y996</f>
        <v>-1.8920194830721227E-3</v>
      </c>
      <c r="C995" s="4"/>
      <c r="D995" s="4"/>
      <c r="E995" s="4"/>
      <c r="F995" s="4"/>
      <c r="G995" s="4"/>
      <c r="H995" s="4"/>
      <c r="I995" s="4"/>
      <c r="J995" s="4"/>
    </row>
    <row r="996" spans="2:10">
      <c r="B996" s="97">
        <f>'Equity+Bond_Historical'!Y997</f>
        <v>6.5652780231120252E-3</v>
      </c>
      <c r="C996" s="4"/>
      <c r="D996" s="4"/>
      <c r="E996" s="4"/>
      <c r="F996" s="4"/>
      <c r="G996" s="4"/>
      <c r="H996" s="4"/>
      <c r="I996" s="4"/>
      <c r="J996" s="4"/>
    </row>
    <row r="997" spans="2:10">
      <c r="B997" s="97">
        <f>'Equity+Bond_Historical'!Y998</f>
        <v>1.2207838150195493E-3</v>
      </c>
      <c r="C997" s="4"/>
      <c r="D997" s="4"/>
      <c r="E997" s="4"/>
      <c r="F997" s="4"/>
      <c r="G997" s="4"/>
      <c r="H997" s="4"/>
      <c r="I997" s="4"/>
      <c r="J997" s="4"/>
    </row>
    <row r="998" spans="2:10">
      <c r="B998" s="97">
        <f>'Equity+Bond_Historical'!Y999</f>
        <v>1.4706905239280752E-2</v>
      </c>
      <c r="C998" s="4"/>
      <c r="D998" s="4"/>
      <c r="E998" s="4"/>
      <c r="F998" s="4"/>
      <c r="G998" s="4"/>
      <c r="H998" s="4"/>
      <c r="I998" s="4"/>
      <c r="J998" s="4"/>
    </row>
    <row r="999" spans="2:10">
      <c r="B999" s="97">
        <f>'Equity+Bond_Historical'!Y1000</f>
        <v>2.7531274814955861E-2</v>
      </c>
      <c r="C999" s="4"/>
      <c r="D999" s="4"/>
      <c r="E999" s="4"/>
      <c r="F999" s="4"/>
      <c r="G999" s="4"/>
      <c r="H999" s="4"/>
      <c r="I999" s="4"/>
      <c r="J999" s="4"/>
    </row>
    <row r="1000" spans="2:10">
      <c r="B1000" s="97">
        <f>'Equity+Bond_Historical'!Y1001</f>
        <v>-2.3593590642657179E-2</v>
      </c>
      <c r="C1000" s="4"/>
      <c r="D1000" s="4"/>
      <c r="E1000" s="4"/>
      <c r="F1000" s="4"/>
      <c r="G1000" s="4"/>
      <c r="H1000" s="4"/>
      <c r="I1000" s="4"/>
      <c r="J1000" s="4"/>
    </row>
    <row r="1001" spans="2:10">
      <c r="B1001" s="97">
        <f>'Equity+Bond_Historical'!Y1002</f>
        <v>-8.2877729928119669E-3</v>
      </c>
      <c r="C1001" s="4"/>
      <c r="D1001" s="4"/>
      <c r="E1001" s="4"/>
      <c r="F1001" s="4"/>
      <c r="G1001" s="4"/>
      <c r="H1001" s="4"/>
      <c r="I1001" s="4"/>
      <c r="J1001" s="4"/>
    </row>
    <row r="1002" spans="2:10">
      <c r="B1002" s="97">
        <f>'Equity+Bond_Historical'!Y1003</f>
        <v>-1.4118244836841994E-2</v>
      </c>
      <c r="C1002" s="4"/>
      <c r="D1002" s="4"/>
      <c r="E1002" s="4"/>
      <c r="F1002" s="4"/>
      <c r="G1002" s="4"/>
      <c r="H1002" s="4"/>
      <c r="I1002" s="4"/>
      <c r="J1002" s="4"/>
    </row>
    <row r="1003" spans="2:10">
      <c r="B1003" s="97">
        <f>'Equity+Bond_Historical'!Y1004</f>
        <v>-1.4210170277157756E-2</v>
      </c>
      <c r="C1003" s="4"/>
      <c r="D1003" s="4"/>
      <c r="E1003" s="4"/>
      <c r="F1003" s="4"/>
      <c r="G1003" s="4"/>
      <c r="H1003" s="4"/>
      <c r="I1003" s="4"/>
      <c r="J1003" s="4"/>
    </row>
    <row r="1004" spans="2:10">
      <c r="B1004" s="97">
        <f>'Equity+Bond_Historical'!Y1005</f>
        <v>-5.2122124747222276E-3</v>
      </c>
      <c r="C1004" s="4"/>
      <c r="D1004" s="4"/>
      <c r="E1004" s="4"/>
      <c r="F1004" s="4"/>
      <c r="G1004" s="4"/>
      <c r="H1004" s="4"/>
      <c r="I1004" s="4"/>
      <c r="J1004" s="4"/>
    </row>
    <row r="1005" spans="2:10">
      <c r="B1005" s="97">
        <f>'Equity+Bond_Historical'!Y1006</f>
        <v>7.0951519974107946E-3</v>
      </c>
      <c r="C1005" s="4"/>
      <c r="D1005" s="4"/>
      <c r="E1005" s="4"/>
      <c r="F1005" s="4"/>
      <c r="G1005" s="4"/>
      <c r="H1005" s="4"/>
      <c r="I1005" s="4"/>
      <c r="J1005" s="4"/>
    </row>
    <row r="1006" spans="2:10">
      <c r="B1006" s="97">
        <f>'Equity+Bond_Historical'!Y1007</f>
        <v>-4.4916057788244148E-3</v>
      </c>
      <c r="C1006" s="4"/>
      <c r="D1006" s="4"/>
      <c r="E1006" s="4"/>
      <c r="F1006" s="4"/>
      <c r="G1006" s="4"/>
      <c r="H1006" s="4"/>
      <c r="I1006" s="4"/>
      <c r="J1006" s="4"/>
    </row>
    <row r="1007" spans="2:10">
      <c r="B1007" s="97">
        <f>'Equity+Bond_Historical'!Y1008</f>
        <v>1.485090069944589E-2</v>
      </c>
      <c r="C1007" s="4"/>
      <c r="D1007" s="4"/>
      <c r="E1007" s="4"/>
      <c r="F1007" s="4"/>
      <c r="G1007" s="4"/>
      <c r="H1007" s="4"/>
      <c r="I1007" s="4"/>
      <c r="J1007" s="4"/>
    </row>
    <row r="1008" spans="2:10">
      <c r="B1008" s="97">
        <f>'Equity+Bond_Historical'!Y1009</f>
        <v>1.0895410988118427E-3</v>
      </c>
      <c r="C1008" s="4"/>
      <c r="D1008" s="4"/>
      <c r="E1008" s="4"/>
      <c r="F1008" s="4"/>
      <c r="G1008" s="4"/>
      <c r="H1008" s="4"/>
      <c r="I1008" s="4"/>
      <c r="J1008" s="4"/>
    </row>
    <row r="1009" spans="2:10">
      <c r="B1009" s="97">
        <f>'Equity+Bond_Historical'!Y1010</f>
        <v>-1.1220133552093487E-3</v>
      </c>
      <c r="C1009" s="4"/>
      <c r="D1009" s="4"/>
      <c r="E1009" s="4"/>
      <c r="F1009" s="4"/>
      <c r="G1009" s="4"/>
      <c r="H1009" s="4"/>
      <c r="I1009" s="4"/>
      <c r="J1009" s="4"/>
    </row>
    <row r="1010" spans="2:10">
      <c r="B1010" s="97">
        <f>'Equity+Bond_Historical'!Y1011</f>
        <v>2.2358299810891075E-2</v>
      </c>
      <c r="C1010" s="4"/>
      <c r="D1010" s="4"/>
      <c r="E1010" s="4"/>
      <c r="F1010" s="4"/>
      <c r="G1010" s="4"/>
      <c r="H1010" s="4"/>
      <c r="I1010" s="4"/>
      <c r="J1010" s="4"/>
    </row>
    <row r="1011" spans="2:10">
      <c r="B1011" s="97">
        <f>'Equity+Bond_Historical'!Y1012</f>
        <v>-4.6202064884524512E-3</v>
      </c>
      <c r="C1011" s="4"/>
      <c r="D1011" s="4"/>
      <c r="E1011" s="4"/>
      <c r="F1011" s="4"/>
      <c r="G1011" s="4"/>
      <c r="H1011" s="4"/>
      <c r="I1011" s="4"/>
      <c r="J1011" s="4"/>
    </row>
    <row r="1012" spans="2:10">
      <c r="B1012" s="97">
        <f>'Equity+Bond_Historical'!Y1013</f>
        <v>6.1325898978667279E-3</v>
      </c>
      <c r="C1012" s="4"/>
      <c r="D1012" s="4"/>
      <c r="E1012" s="4"/>
      <c r="F1012" s="4"/>
      <c r="G1012" s="4"/>
      <c r="H1012" s="4"/>
      <c r="I1012" s="4"/>
      <c r="J1012" s="4"/>
    </row>
    <row r="1013" spans="2:10">
      <c r="B1013" s="97">
        <f>'Equity+Bond_Historical'!Y1014</f>
        <v>2.2394350439304943E-2</v>
      </c>
      <c r="C1013" s="4"/>
      <c r="D1013" s="4"/>
      <c r="E1013" s="4"/>
      <c r="F1013" s="4"/>
      <c r="G1013" s="4"/>
      <c r="H1013" s="4"/>
      <c r="I1013" s="4"/>
      <c r="J1013" s="4"/>
    </row>
    <row r="1014" spans="2:10">
      <c r="B1014" s="97">
        <f>'Equity+Bond_Historical'!Y1015</f>
        <v>4.0300963608197486E-3</v>
      </c>
      <c r="C1014" s="4"/>
      <c r="D1014" s="4"/>
      <c r="E1014" s="4"/>
      <c r="F1014" s="4"/>
      <c r="G1014" s="4"/>
      <c r="H1014" s="4"/>
      <c r="I1014" s="4"/>
      <c r="J1014" s="4"/>
    </row>
    <row r="1015" spans="2:10">
      <c r="B1015" s="97">
        <f>'Equity+Bond_Historical'!Y1016</f>
        <v>1.7588195880883221E-2</v>
      </c>
      <c r="C1015" s="4"/>
      <c r="D1015" s="4"/>
      <c r="E1015" s="4"/>
      <c r="F1015" s="4"/>
      <c r="G1015" s="4"/>
      <c r="H1015" s="4"/>
      <c r="I1015" s="4"/>
      <c r="J1015" s="4"/>
    </row>
    <row r="1016" spans="2:10">
      <c r="B1016" s="97">
        <f>'Equity+Bond_Historical'!Y1017</f>
        <v>9.4613910064456639E-4</v>
      </c>
      <c r="C1016" s="4"/>
      <c r="D1016" s="4"/>
      <c r="E1016" s="4"/>
      <c r="F1016" s="4"/>
      <c r="G1016" s="4"/>
      <c r="H1016" s="4"/>
      <c r="I1016" s="4"/>
      <c r="J1016" s="4"/>
    </row>
    <row r="1017" spans="2:10">
      <c r="B1017" s="97">
        <f>'Equity+Bond_Historical'!Y1018</f>
        <v>2.1228707778980296E-3</v>
      </c>
      <c r="C1017" s="4"/>
      <c r="D1017" s="4"/>
      <c r="E1017" s="4"/>
      <c r="F1017" s="4"/>
      <c r="G1017" s="4"/>
      <c r="H1017" s="4"/>
      <c r="I1017" s="4"/>
      <c r="J1017" s="4"/>
    </row>
    <row r="1018" spans="2:10">
      <c r="B1018" s="97">
        <f>'Equity+Bond_Historical'!Y1019</f>
        <v>3.1042139827775175E-2</v>
      </c>
      <c r="C1018" s="4"/>
      <c r="D1018" s="4"/>
      <c r="E1018" s="4"/>
      <c r="F1018" s="4"/>
      <c r="G1018" s="4"/>
      <c r="H1018" s="4"/>
      <c r="I1018" s="4"/>
      <c r="J1018" s="4"/>
    </row>
    <row r="1019" spans="2:10">
      <c r="B1019" s="97">
        <f>'Equity+Bond_Historical'!Y1020</f>
        <v>1.1787396037638139E-2</v>
      </c>
      <c r="C1019" s="4"/>
      <c r="D1019" s="4"/>
      <c r="E1019" s="4"/>
      <c r="F1019" s="4"/>
      <c r="G1019" s="4"/>
      <c r="H1019" s="4"/>
      <c r="I1019" s="4"/>
      <c r="J1019" s="4"/>
    </row>
    <row r="1020" spans="2:10">
      <c r="B1020" s="97">
        <f>'Equity+Bond_Historical'!Y1021</f>
        <v>3.5337232370457831E-3</v>
      </c>
      <c r="C1020" s="4"/>
      <c r="D1020" s="4"/>
      <c r="E1020" s="4"/>
      <c r="F1020" s="4"/>
      <c r="G1020" s="4"/>
      <c r="H1020" s="4"/>
      <c r="I1020" s="4"/>
      <c r="J1020" s="4"/>
    </row>
    <row r="1021" spans="2:10">
      <c r="B1021" s="97">
        <f>'Equity+Bond_Historical'!Y1022</f>
        <v>-9.3735840594886908E-3</v>
      </c>
      <c r="C1021" s="4"/>
      <c r="D1021" s="4"/>
      <c r="E1021" s="4"/>
      <c r="F1021" s="4"/>
      <c r="G1021" s="4"/>
      <c r="H1021" s="4"/>
      <c r="I1021" s="4"/>
      <c r="J1021" s="4"/>
    </row>
    <row r="1022" spans="2:10">
      <c r="B1022" s="97">
        <f>'Equity+Bond_Historical'!Y1023</f>
        <v>-9.7874401455679341E-3</v>
      </c>
      <c r="C1022" s="4"/>
      <c r="D1022" s="4"/>
      <c r="E1022" s="4"/>
      <c r="F1022" s="4"/>
      <c r="G1022" s="4"/>
      <c r="H1022" s="4"/>
      <c r="I1022" s="4"/>
      <c r="J1022" s="4"/>
    </row>
    <row r="1023" spans="2:10">
      <c r="B1023" s="97">
        <f>'Equity+Bond_Historical'!Y1024</f>
        <v>1.1566506489435137E-2</v>
      </c>
      <c r="C1023" s="4"/>
      <c r="D1023" s="4"/>
      <c r="E1023" s="4"/>
      <c r="F1023" s="4"/>
      <c r="G1023" s="4"/>
      <c r="H1023" s="4"/>
      <c r="I1023" s="4"/>
      <c r="J1023" s="4"/>
    </row>
    <row r="1024" spans="2:10">
      <c r="B1024" s="97">
        <f>'Equity+Bond_Historical'!Y1025</f>
        <v>-1.9578734598658817E-3</v>
      </c>
      <c r="C1024" s="4"/>
      <c r="D1024" s="4"/>
      <c r="E1024" s="4"/>
      <c r="F1024" s="4"/>
      <c r="G1024" s="4"/>
      <c r="H1024" s="4"/>
      <c r="I1024" s="4"/>
      <c r="J1024" s="4"/>
    </row>
    <row r="1025" spans="2:10">
      <c r="B1025" s="97">
        <f>'Equity+Bond_Historical'!Y1026</f>
        <v>-2.4679169950988468E-3</v>
      </c>
      <c r="C1025" s="4"/>
      <c r="D1025" s="4"/>
      <c r="E1025" s="4"/>
      <c r="F1025" s="4"/>
      <c r="G1025" s="4"/>
      <c r="H1025" s="4"/>
      <c r="I1025" s="4"/>
      <c r="J1025" s="4"/>
    </row>
    <row r="1026" spans="2:10">
      <c r="B1026" s="97">
        <f>'Equity+Bond_Historical'!Y1027</f>
        <v>-3.3966421030052537E-3</v>
      </c>
      <c r="C1026" s="4"/>
      <c r="D1026" s="4"/>
      <c r="E1026" s="4"/>
      <c r="F1026" s="4"/>
      <c r="G1026" s="4"/>
      <c r="H1026" s="4"/>
      <c r="I1026" s="4"/>
      <c r="J1026" s="4"/>
    </row>
    <row r="1027" spans="2:10">
      <c r="B1027" s="97">
        <f>'Equity+Bond_Historical'!Y1028</f>
        <v>4.5912275551738616E-3</v>
      </c>
      <c r="C1027" s="4"/>
      <c r="D1027" s="4"/>
      <c r="E1027" s="4"/>
      <c r="F1027" s="4"/>
      <c r="G1027" s="4"/>
      <c r="H1027" s="4"/>
      <c r="I1027" s="4"/>
      <c r="J1027" s="4"/>
    </row>
    <row r="1028" spans="2:10">
      <c r="B1028" s="97">
        <f>'Equity+Bond_Historical'!Y1029</f>
        <v>1.03698385489335E-2</v>
      </c>
      <c r="C1028" s="4"/>
      <c r="D1028" s="4"/>
      <c r="E1028" s="4"/>
      <c r="F1028" s="4"/>
      <c r="G1028" s="4"/>
      <c r="H1028" s="4"/>
      <c r="I1028" s="4"/>
      <c r="J1028" s="4"/>
    </row>
    <row r="1029" spans="2:10">
      <c r="B1029" s="97">
        <f>'Equity+Bond_Historical'!Y1030</f>
        <v>-1.5313169992773172E-3</v>
      </c>
      <c r="C1029" s="4"/>
      <c r="D1029" s="4"/>
      <c r="E1029" s="4"/>
      <c r="F1029" s="4"/>
      <c r="G1029" s="4"/>
      <c r="H1029" s="4"/>
      <c r="I1029" s="4"/>
      <c r="J1029" s="4"/>
    </row>
    <row r="1030" spans="2:10">
      <c r="B1030" s="97">
        <f>'Equity+Bond_Historical'!Y1031</f>
        <v>-2.3907595301796904E-2</v>
      </c>
      <c r="C1030" s="4"/>
      <c r="D1030" s="4"/>
      <c r="E1030" s="4"/>
      <c r="F1030" s="4"/>
      <c r="G1030" s="4"/>
      <c r="H1030" s="4"/>
      <c r="I1030" s="4"/>
      <c r="J1030" s="4"/>
    </row>
    <row r="1031" spans="2:10">
      <c r="B1031" s="97">
        <f>'Equity+Bond_Historical'!Y1032</f>
        <v>2.1002314408174509E-2</v>
      </c>
      <c r="C1031" s="4"/>
      <c r="D1031" s="4"/>
      <c r="E1031" s="4"/>
      <c r="F1031" s="4"/>
      <c r="G1031" s="4"/>
      <c r="H1031" s="4"/>
      <c r="I1031" s="4"/>
      <c r="J1031" s="4"/>
    </row>
    <row r="1032" spans="2:10">
      <c r="B1032" s="97">
        <f>'Equity+Bond_Historical'!Y1033</f>
        <v>4.1602960532233111E-3</v>
      </c>
      <c r="C1032" s="4"/>
      <c r="D1032" s="4"/>
      <c r="E1032" s="4"/>
      <c r="F1032" s="4"/>
      <c r="G1032" s="4"/>
      <c r="H1032" s="4"/>
      <c r="I1032" s="4"/>
      <c r="J1032" s="4"/>
    </row>
    <row r="1033" spans="2:10">
      <c r="B1033" s="97">
        <f>'Equity+Bond_Historical'!Y1034</f>
        <v>1.9187866581189018E-2</v>
      </c>
      <c r="C1033" s="4"/>
      <c r="D1033" s="4"/>
      <c r="E1033" s="4"/>
      <c r="F1033" s="4"/>
      <c r="G1033" s="4"/>
      <c r="H1033" s="4"/>
      <c r="I1033" s="4"/>
      <c r="J1033" s="4"/>
    </row>
    <row r="1034" spans="2:10">
      <c r="B1034" s="97">
        <f>'Equity+Bond_Historical'!Y1035</f>
        <v>-1.828792477249196E-2</v>
      </c>
      <c r="C1034" s="4"/>
      <c r="D1034" s="4"/>
      <c r="E1034" s="4"/>
      <c r="F1034" s="4"/>
      <c r="G1034" s="4"/>
      <c r="H1034" s="4"/>
      <c r="I1034" s="4"/>
      <c r="J1034" s="4"/>
    </row>
    <row r="1035" spans="2:10">
      <c r="B1035" s="97">
        <f>'Equity+Bond_Historical'!Y1036</f>
        <v>-1.2027220773829833E-2</v>
      </c>
      <c r="C1035" s="4"/>
      <c r="D1035" s="4"/>
      <c r="E1035" s="4"/>
      <c r="F1035" s="4"/>
      <c r="G1035" s="4"/>
      <c r="H1035" s="4"/>
      <c r="I1035" s="4"/>
      <c r="J1035" s="4"/>
    </row>
    <row r="1036" spans="2:10">
      <c r="B1036" s="97">
        <f>'Equity+Bond_Historical'!Y1037</f>
        <v>4.1271126125763224E-2</v>
      </c>
      <c r="C1036" s="4"/>
      <c r="D1036" s="4"/>
      <c r="E1036" s="4"/>
      <c r="F1036" s="4"/>
      <c r="G1036" s="4"/>
      <c r="H1036" s="4"/>
      <c r="I1036" s="4"/>
      <c r="J1036" s="4"/>
    </row>
    <row r="1037" spans="2:10">
      <c r="B1037" s="97">
        <f>'Equity+Bond_Historical'!Y1038</f>
        <v>-6.7892336016907263E-3</v>
      </c>
      <c r="C1037" s="4"/>
      <c r="D1037" s="4"/>
      <c r="E1037" s="4"/>
      <c r="F1037" s="4"/>
      <c r="G1037" s="4"/>
      <c r="H1037" s="4"/>
      <c r="I1037" s="4"/>
      <c r="J1037" s="4"/>
    </row>
    <row r="1038" spans="2:10">
      <c r="B1038" s="97">
        <f>'Equity+Bond_Historical'!Y1039</f>
        <v>-1.8616684200053964E-2</v>
      </c>
      <c r="C1038" s="4"/>
      <c r="D1038" s="4"/>
      <c r="E1038" s="4"/>
      <c r="F1038" s="4"/>
      <c r="G1038" s="4"/>
      <c r="H1038" s="4"/>
      <c r="I1038" s="4"/>
      <c r="J1038" s="4"/>
    </row>
    <row r="1039" spans="2:10">
      <c r="B1039" s="97">
        <f>'Equity+Bond_Historical'!Y1040</f>
        <v>4.9804964533855297E-4</v>
      </c>
      <c r="C1039" s="4"/>
      <c r="D1039" s="4"/>
      <c r="E1039" s="4"/>
      <c r="F1039" s="4"/>
      <c r="G1039" s="4"/>
      <c r="H1039" s="4"/>
      <c r="I1039" s="4"/>
      <c r="J1039" s="4"/>
    </row>
    <row r="1040" spans="2:10">
      <c r="B1040" s="97">
        <f>'Equity+Bond_Historical'!Y1041</f>
        <v>-2.4583007075126553E-3</v>
      </c>
      <c r="C1040" s="4"/>
      <c r="D1040" s="4"/>
      <c r="E1040" s="4"/>
      <c r="F1040" s="4"/>
      <c r="G1040" s="4"/>
      <c r="H1040" s="4"/>
      <c r="I1040" s="4"/>
      <c r="J1040" s="4"/>
    </row>
    <row r="1041" spans="2:10">
      <c r="B1041" s="97">
        <f>'Equity+Bond_Historical'!Y1042</f>
        <v>-2.8642592951276784E-5</v>
      </c>
      <c r="C1041" s="4"/>
      <c r="D1041" s="4"/>
      <c r="E1041" s="4"/>
      <c r="F1041" s="4"/>
      <c r="G1041" s="4"/>
      <c r="H1041" s="4"/>
      <c r="I1041" s="4"/>
      <c r="J1041" s="4"/>
    </row>
    <row r="1042" spans="2:10">
      <c r="B1042" s="97">
        <f>'Equity+Bond_Historical'!Y1043</f>
        <v>2.72539138497996E-3</v>
      </c>
      <c r="C1042" s="4"/>
      <c r="D1042" s="4"/>
      <c r="E1042" s="4"/>
      <c r="F1042" s="4"/>
      <c r="G1042" s="4"/>
      <c r="H1042" s="4"/>
      <c r="I1042" s="4"/>
      <c r="J1042" s="4"/>
    </row>
    <row r="1043" spans="2:10">
      <c r="B1043" s="97">
        <f>'Equity+Bond_Historical'!Y1044</f>
        <v>-1.0071794897510066E-2</v>
      </c>
      <c r="C1043" s="4"/>
      <c r="D1043" s="4"/>
      <c r="E1043" s="4"/>
      <c r="F1043" s="4"/>
      <c r="G1043" s="4"/>
      <c r="H1043" s="4"/>
      <c r="I1043" s="4"/>
      <c r="J1043" s="4"/>
    </row>
    <row r="1044" spans="2:10">
      <c r="B1044" s="97">
        <f>'Equity+Bond_Historical'!Y1045</f>
        <v>-4.9370375255586976E-2</v>
      </c>
      <c r="C1044" s="4"/>
      <c r="D1044" s="4"/>
      <c r="E1044" s="4"/>
      <c r="F1044" s="4"/>
      <c r="G1044" s="4"/>
      <c r="H1044" s="4"/>
      <c r="I1044" s="4"/>
      <c r="J1044" s="4"/>
    </row>
    <row r="1045" spans="2:10">
      <c r="B1045" s="97">
        <f>'Equity+Bond_Historical'!Y1046</f>
        <v>-2.9772160738854532E-2</v>
      </c>
      <c r="C1045" s="4"/>
      <c r="D1045" s="4"/>
      <c r="E1045" s="4"/>
      <c r="F1045" s="4"/>
      <c r="G1045" s="4"/>
      <c r="H1045" s="4"/>
      <c r="I1045" s="4"/>
      <c r="J1045" s="4"/>
    </row>
    <row r="1046" spans="2:10">
      <c r="B1046" s="97">
        <f>'Equity+Bond_Historical'!Y1047</f>
        <v>-1.5787714602108444E-2</v>
      </c>
      <c r="C1046" s="4"/>
      <c r="D1046" s="4"/>
      <c r="E1046" s="4"/>
      <c r="F1046" s="4"/>
      <c r="G1046" s="4"/>
      <c r="H1046" s="4"/>
      <c r="I1046" s="4"/>
      <c r="J1046" s="4"/>
    </row>
    <row r="1047" spans="2:10">
      <c r="B1047" s="97">
        <f>'Equity+Bond_Historical'!Y1048</f>
        <v>1.522717866251774E-2</v>
      </c>
      <c r="C1047" s="4"/>
      <c r="D1047" s="4"/>
      <c r="E1047" s="4"/>
      <c r="F1047" s="4"/>
      <c r="G1047" s="4"/>
      <c r="H1047" s="4"/>
      <c r="I1047" s="4"/>
      <c r="J1047" s="4"/>
    </row>
    <row r="1048" spans="2:10">
      <c r="B1048" s="97">
        <f>'Equity+Bond_Historical'!Y1049</f>
        <v>-5.6281924174866622E-3</v>
      </c>
      <c r="C1048" s="4"/>
      <c r="D1048" s="4"/>
      <c r="E1048" s="4"/>
      <c r="F1048" s="4"/>
      <c r="G1048" s="4"/>
      <c r="H1048" s="4"/>
      <c r="I1048" s="4"/>
      <c r="J1048" s="4"/>
    </row>
    <row r="1049" spans="2:10">
      <c r="B1049" s="97">
        <f>'Equity+Bond_Historical'!Y1050</f>
        <v>-2.4458039254342625E-3</v>
      </c>
      <c r="C1049" s="4"/>
      <c r="D1049" s="4"/>
      <c r="E1049" s="4"/>
      <c r="F1049" s="4"/>
      <c r="G1049" s="4"/>
      <c r="H1049" s="4"/>
      <c r="I1049" s="4"/>
      <c r="J1049" s="4"/>
    </row>
    <row r="1050" spans="2:10">
      <c r="B1050" s="97">
        <f>'Equity+Bond_Historical'!Y1051</f>
        <v>1.4956454752699692E-2</v>
      </c>
      <c r="C1050" s="4"/>
      <c r="D1050" s="4"/>
      <c r="E1050" s="4"/>
      <c r="F1050" s="4"/>
      <c r="G1050" s="4"/>
      <c r="H1050" s="4"/>
      <c r="I1050" s="4"/>
      <c r="J1050" s="4"/>
    </row>
    <row r="1051" spans="2:10">
      <c r="B1051" s="97">
        <f>'Equity+Bond_Historical'!Y1052</f>
        <v>-5.4474993656056497E-3</v>
      </c>
      <c r="C1051" s="4"/>
      <c r="D1051" s="4"/>
      <c r="E1051" s="4"/>
      <c r="F1051" s="4"/>
      <c r="G1051" s="4"/>
      <c r="H1051" s="4"/>
      <c r="I1051" s="4"/>
      <c r="J1051" s="4"/>
    </row>
    <row r="1052" spans="2:10">
      <c r="B1052" s="97">
        <f>'Equity+Bond_Historical'!Y1053</f>
        <v>6.3054078206122048E-3</v>
      </c>
      <c r="C1052" s="4"/>
      <c r="D1052" s="4"/>
      <c r="E1052" s="4"/>
      <c r="F1052" s="4"/>
      <c r="G1052" s="4"/>
      <c r="H1052" s="4"/>
      <c r="I1052" s="4"/>
      <c r="J1052" s="4"/>
    </row>
    <row r="1053" spans="2:10">
      <c r="B1053" s="97">
        <f>'Equity+Bond_Historical'!Y1054</f>
        <v>1.4765398301192152E-2</v>
      </c>
      <c r="C1053" s="4"/>
      <c r="D1053" s="4"/>
      <c r="E1053" s="4"/>
      <c r="F1053" s="4"/>
      <c r="G1053" s="4"/>
      <c r="H1053" s="4"/>
      <c r="I1053" s="4"/>
      <c r="J1053" s="4"/>
    </row>
    <row r="1054" spans="2:10">
      <c r="B1054" s="97">
        <f>'Equity+Bond_Historical'!Y1055</f>
        <v>-1.4156397736378577E-2</v>
      </c>
      <c r="C1054" s="4"/>
      <c r="D1054" s="4"/>
      <c r="E1054" s="4"/>
      <c r="F1054" s="4"/>
      <c r="G1054" s="4"/>
      <c r="H1054" s="4"/>
      <c r="I1054" s="4"/>
      <c r="J1054" s="4"/>
    </row>
    <row r="1055" spans="2:10">
      <c r="B1055" s="97">
        <f>'Equity+Bond_Historical'!Y1056</f>
        <v>-2.4726631729760657E-2</v>
      </c>
      <c r="C1055" s="4"/>
      <c r="D1055" s="4"/>
      <c r="E1055" s="4"/>
      <c r="F1055" s="4"/>
      <c r="G1055" s="4"/>
      <c r="H1055" s="4"/>
      <c r="I1055" s="4"/>
      <c r="J1055" s="4"/>
    </row>
    <row r="1056" spans="2:10">
      <c r="B1056" s="97">
        <f>'Equity+Bond_Historical'!Y1057</f>
        <v>7.9997986340196335E-4</v>
      </c>
      <c r="C1056" s="4"/>
      <c r="D1056" s="4"/>
      <c r="E1056" s="4"/>
      <c r="F1056" s="4"/>
      <c r="G1056" s="4"/>
      <c r="H1056" s="4"/>
      <c r="I1056" s="4"/>
      <c r="J1056" s="4"/>
    </row>
    <row r="1057" spans="2:10">
      <c r="B1057" s="97">
        <f>'Equity+Bond_Historical'!Y1058</f>
        <v>-2.9625346493800185E-2</v>
      </c>
      <c r="C1057" s="4"/>
      <c r="D1057" s="4"/>
      <c r="E1057" s="4"/>
      <c r="F1057" s="4"/>
      <c r="G1057" s="4"/>
      <c r="H1057" s="4"/>
      <c r="I1057" s="4"/>
      <c r="J1057" s="4"/>
    </row>
    <row r="1058" spans="2:10">
      <c r="B1058" s="97">
        <f>'Equity+Bond_Historical'!Y1059</f>
        <v>3.3403319827678551E-2</v>
      </c>
      <c r="C1058" s="4"/>
      <c r="D1058" s="4"/>
      <c r="E1058" s="4"/>
      <c r="F1058" s="4"/>
      <c r="G1058" s="4"/>
      <c r="H1058" s="4"/>
      <c r="I1058" s="4"/>
      <c r="J1058" s="4"/>
    </row>
    <row r="1059" spans="2:10">
      <c r="B1059" s="97">
        <f>'Equity+Bond_Historical'!Y1060</f>
        <v>-4.0592470253740139E-3</v>
      </c>
      <c r="C1059" s="4"/>
      <c r="D1059" s="4"/>
      <c r="E1059" s="4"/>
      <c r="F1059" s="4"/>
      <c r="G1059" s="4"/>
      <c r="H1059" s="4"/>
      <c r="I1059" s="4"/>
      <c r="J1059" s="4"/>
    </row>
    <row r="1060" spans="2:10">
      <c r="B1060" s="97">
        <f>'Equity+Bond_Historical'!Y1061</f>
        <v>1.0687522439035813E-2</v>
      </c>
      <c r="C1060" s="4"/>
      <c r="D1060" s="4"/>
      <c r="E1060" s="4"/>
      <c r="F1060" s="4"/>
      <c r="G1060" s="4"/>
      <c r="H1060" s="4"/>
      <c r="I1060" s="4"/>
      <c r="J1060" s="4"/>
    </row>
    <row r="1061" spans="2:10">
      <c r="B1061" s="97">
        <f>'Equity+Bond_Historical'!Y1062</f>
        <v>-1.1098455457261919E-2</v>
      </c>
      <c r="C1061" s="4"/>
      <c r="D1061" s="4"/>
      <c r="E1061" s="4"/>
      <c r="F1061" s="4"/>
      <c r="G1061" s="4"/>
      <c r="H1061" s="4"/>
      <c r="I1061" s="4"/>
      <c r="J1061" s="4"/>
    </row>
    <row r="1062" spans="2:10">
      <c r="B1062" s="97">
        <f>'Equity+Bond_Historical'!Y1063</f>
        <v>1.1633135952658556E-2</v>
      </c>
      <c r="C1062" s="4"/>
      <c r="D1062" s="4"/>
      <c r="E1062" s="4"/>
      <c r="F1062" s="4"/>
      <c r="G1062" s="4"/>
      <c r="H1062" s="4"/>
      <c r="I1062" s="4"/>
      <c r="J1062" s="4"/>
    </row>
    <row r="1063" spans="2:10">
      <c r="B1063" s="97">
        <f>'Equity+Bond_Historical'!Y1064</f>
        <v>-1.7973763122954747E-2</v>
      </c>
      <c r="C1063" s="4"/>
      <c r="D1063" s="4"/>
      <c r="E1063" s="4"/>
      <c r="F1063" s="4"/>
      <c r="G1063" s="4"/>
      <c r="H1063" s="4"/>
      <c r="I1063" s="4"/>
      <c r="J1063" s="4"/>
    </row>
    <row r="1064" spans="2:10">
      <c r="B1064" s="97">
        <f>'Equity+Bond_Historical'!Y1065</f>
        <v>1.0793221738917779E-3</v>
      </c>
      <c r="C1064" s="4"/>
      <c r="D1064" s="4"/>
      <c r="E1064" s="4"/>
      <c r="F1064" s="4"/>
      <c r="G1064" s="4"/>
      <c r="H1064" s="4"/>
      <c r="I1064" s="4"/>
      <c r="J1064" s="4"/>
    </row>
    <row r="1065" spans="2:10">
      <c r="B1065" s="97">
        <f>'Equity+Bond_Historical'!Y1066</f>
        <v>8.985200747408424E-4</v>
      </c>
      <c r="C1065" s="4"/>
      <c r="D1065" s="4"/>
      <c r="E1065" s="4"/>
      <c r="F1065" s="4"/>
      <c r="G1065" s="4"/>
      <c r="H1065" s="4"/>
      <c r="I1065" s="4"/>
      <c r="J1065" s="4"/>
    </row>
    <row r="1066" spans="2:10">
      <c r="B1066" s="97">
        <f>'Equity+Bond_Historical'!Y1067</f>
        <v>-2.6478307221156103E-2</v>
      </c>
      <c r="C1066" s="4"/>
      <c r="D1066" s="4"/>
      <c r="E1066" s="4"/>
      <c r="F1066" s="4"/>
      <c r="G1066" s="4"/>
      <c r="H1066" s="4"/>
      <c r="I1066" s="4"/>
      <c r="J1066" s="4"/>
    </row>
    <row r="1067" spans="2:10">
      <c r="B1067" s="97">
        <f>'Equity+Bond_Historical'!Y1068</f>
        <v>6.8670192598074245E-4</v>
      </c>
      <c r="C1067" s="4"/>
      <c r="D1067" s="4"/>
      <c r="E1067" s="4"/>
      <c r="F1067" s="4"/>
      <c r="G1067" s="4"/>
      <c r="H1067" s="4"/>
      <c r="I1067" s="4"/>
      <c r="J1067" s="4"/>
    </row>
    <row r="1068" spans="2:10">
      <c r="B1068" s="97">
        <f>'Equity+Bond_Historical'!Y1069</f>
        <v>2.1665082551753527E-2</v>
      </c>
      <c r="C1068" s="4"/>
      <c r="D1068" s="4"/>
      <c r="E1068" s="4"/>
      <c r="F1068" s="4"/>
      <c r="G1068" s="4"/>
      <c r="H1068" s="4"/>
      <c r="I1068" s="4"/>
      <c r="J1068" s="4"/>
    </row>
    <row r="1069" spans="2:10">
      <c r="B1069" s="97">
        <f>'Equity+Bond_Historical'!Y1070</f>
        <v>-1.5970516538314876E-2</v>
      </c>
      <c r="C1069" s="4"/>
      <c r="D1069" s="4"/>
      <c r="E1069" s="4"/>
      <c r="F1069" s="4"/>
      <c r="G1069" s="4"/>
      <c r="H1069" s="4"/>
      <c r="I1069" s="4"/>
      <c r="J1069" s="4"/>
    </row>
    <row r="1070" spans="2:10">
      <c r="B1070" s="97">
        <f>'Equity+Bond_Historical'!Y1071</f>
        <v>2.1554966865709323E-3</v>
      </c>
      <c r="C1070" s="4"/>
      <c r="D1070" s="4"/>
      <c r="E1070" s="4"/>
      <c r="F1070" s="4"/>
      <c r="G1070" s="4"/>
      <c r="H1070" s="4"/>
      <c r="I1070" s="4"/>
      <c r="J1070" s="4"/>
    </row>
    <row r="1071" spans="2:10">
      <c r="B1071" s="97">
        <f>'Equity+Bond_Historical'!Y1072</f>
        <v>2.1563919004915628E-2</v>
      </c>
      <c r="C1071" s="4"/>
      <c r="D1071" s="4"/>
      <c r="E1071" s="4"/>
      <c r="F1071" s="4"/>
      <c r="G1071" s="4"/>
      <c r="H1071" s="4"/>
      <c r="I1071" s="4"/>
      <c r="J1071" s="4"/>
    </row>
    <row r="1072" spans="2:10">
      <c r="B1072" s="97">
        <f>'Equity+Bond_Historical'!Y1073</f>
        <v>7.7746644950993946E-4</v>
      </c>
      <c r="C1072" s="4"/>
      <c r="D1072" s="4"/>
      <c r="E1072" s="4"/>
      <c r="F1072" s="4"/>
      <c r="G1072" s="4"/>
      <c r="H1072" s="4"/>
      <c r="I1072" s="4"/>
      <c r="J1072" s="4"/>
    </row>
    <row r="1073" spans="2:10">
      <c r="B1073" s="97">
        <f>'Equity+Bond_Historical'!Y1074</f>
        <v>9.7758453373994608E-3</v>
      </c>
      <c r="C1073" s="4"/>
      <c r="D1073" s="4"/>
      <c r="E1073" s="4"/>
      <c r="F1073" s="4"/>
      <c r="G1073" s="4"/>
      <c r="H1073" s="4"/>
      <c r="I1073" s="4"/>
      <c r="J1073" s="4"/>
    </row>
    <row r="1074" spans="2:10">
      <c r="B1074" s="97">
        <f>'Equity+Bond_Historical'!Y1075</f>
        <v>2.3267580802309178E-3</v>
      </c>
      <c r="C1074" s="4"/>
      <c r="D1074" s="4"/>
      <c r="E1074" s="4"/>
      <c r="F1074" s="4"/>
      <c r="G1074" s="4"/>
      <c r="H1074" s="4"/>
      <c r="I1074" s="4"/>
      <c r="J1074" s="4"/>
    </row>
    <row r="1075" spans="2:10">
      <c r="B1075" s="97">
        <f>'Equity+Bond_Historical'!Y1076</f>
        <v>9.0725332073972442E-3</v>
      </c>
      <c r="C1075" s="4"/>
      <c r="D1075" s="4"/>
      <c r="E1075" s="4"/>
      <c r="F1075" s="4"/>
      <c r="G1075" s="4"/>
      <c r="H1075" s="4"/>
      <c r="I1075" s="4"/>
      <c r="J1075" s="4"/>
    </row>
    <row r="1076" spans="2:10">
      <c r="B1076" s="97">
        <f>'Equity+Bond_Historical'!Y1077</f>
        <v>3.4401852516687807E-2</v>
      </c>
      <c r="C1076" s="4"/>
      <c r="D1076" s="4"/>
      <c r="E1076" s="4"/>
      <c r="F1076" s="4"/>
      <c r="G1076" s="4"/>
      <c r="H1076" s="4"/>
      <c r="I1076" s="4"/>
      <c r="J1076" s="4"/>
    </row>
    <row r="1077" spans="2:10">
      <c r="B1077" s="97">
        <f>'Equity+Bond_Historical'!Y1078</f>
        <v>-1.6765126462053008E-4</v>
      </c>
      <c r="C1077" s="4"/>
      <c r="D1077" s="4"/>
      <c r="E1077" s="4"/>
      <c r="F1077" s="4"/>
      <c r="G1077" s="4"/>
      <c r="H1077" s="4"/>
      <c r="I1077" s="4"/>
      <c r="J1077" s="4"/>
    </row>
    <row r="1078" spans="2:10">
      <c r="B1078" s="97">
        <f>'Equity+Bond_Historical'!Y1079</f>
        <v>-6.7668285646722585E-3</v>
      </c>
      <c r="C1078" s="4"/>
      <c r="D1078" s="4"/>
      <c r="E1078" s="4"/>
      <c r="F1078" s="4"/>
      <c r="G1078" s="4"/>
      <c r="H1078" s="4"/>
      <c r="I1078" s="4"/>
      <c r="J1078" s="4"/>
    </row>
    <row r="1079" spans="2:10">
      <c r="B1079" s="97">
        <f>'Equity+Bond_Historical'!Y1080</f>
        <v>1.0815449111751687E-2</v>
      </c>
      <c r="C1079" s="4"/>
      <c r="D1079" s="4"/>
      <c r="E1079" s="4"/>
      <c r="F1079" s="4"/>
      <c r="G1079" s="4"/>
      <c r="H1079" s="4"/>
      <c r="I1079" s="4"/>
      <c r="J1079" s="4"/>
    </row>
    <row r="1080" spans="2:10">
      <c r="B1080" s="97">
        <f>'Equity+Bond_Historical'!Y1081</f>
        <v>-1.6957384706668818E-3</v>
      </c>
      <c r="C1080" s="4"/>
      <c r="D1080" s="4"/>
      <c r="E1080" s="4"/>
      <c r="F1080" s="4"/>
      <c r="G1080" s="4"/>
      <c r="H1080" s="4"/>
      <c r="I1080" s="4"/>
      <c r="J1080" s="4"/>
    </row>
    <row r="1081" spans="2:10">
      <c r="B1081" s="97">
        <f>'Equity+Bond_Historical'!Y1082</f>
        <v>3.7732985574575489E-3</v>
      </c>
      <c r="C1081" s="4"/>
      <c r="D1081" s="4"/>
      <c r="E1081" s="4"/>
      <c r="F1081" s="4"/>
      <c r="G1081" s="4"/>
      <c r="H1081" s="4"/>
      <c r="I1081" s="4"/>
      <c r="J1081" s="4"/>
    </row>
    <row r="1082" spans="2:10">
      <c r="B1082" s="97">
        <f>'Equity+Bond_Historical'!Y1083</f>
        <v>7.298246195037634E-4</v>
      </c>
      <c r="C1082" s="4"/>
      <c r="D1082" s="4"/>
      <c r="E1082" s="4"/>
      <c r="F1082" s="4"/>
      <c r="G1082" s="4"/>
      <c r="H1082" s="4"/>
      <c r="I1082" s="4"/>
      <c r="J1082" s="4"/>
    </row>
    <row r="1083" spans="2:10">
      <c r="B1083" s="97">
        <f>'Equity+Bond_Historical'!Y1084</f>
        <v>-6.111330557869994E-4</v>
      </c>
      <c r="C1083" s="4"/>
      <c r="D1083" s="4"/>
      <c r="E1083" s="4"/>
      <c r="F1083" s="4"/>
      <c r="G1083" s="4"/>
      <c r="H1083" s="4"/>
      <c r="I1083" s="4"/>
      <c r="J1083" s="4"/>
    </row>
    <row r="1084" spans="2:10">
      <c r="B1084" s="97">
        <f>'Equity+Bond_Historical'!Y1085</f>
        <v>2.8528991518266301E-3</v>
      </c>
      <c r="C1084" s="4"/>
      <c r="D1084" s="4"/>
      <c r="E1084" s="4"/>
      <c r="F1084" s="4"/>
      <c r="G1084" s="4"/>
      <c r="H1084" s="4"/>
      <c r="I1084" s="4"/>
      <c r="J1084" s="4"/>
    </row>
    <row r="1085" spans="2:10">
      <c r="B1085" s="97">
        <f>'Equity+Bond_Historical'!Y1086</f>
        <v>-2.2129553313179444E-3</v>
      </c>
      <c r="C1085" s="4"/>
      <c r="D1085" s="4"/>
      <c r="E1085" s="4"/>
      <c r="F1085" s="4"/>
      <c r="G1085" s="4"/>
      <c r="H1085" s="4"/>
      <c r="I1085" s="4"/>
      <c r="J1085" s="4"/>
    </row>
    <row r="1086" spans="2:10">
      <c r="B1086" s="97">
        <f>'Equity+Bond_Historical'!Y1087</f>
        <v>-1.253429996141258E-2</v>
      </c>
      <c r="C1086" s="4"/>
      <c r="D1086" s="4"/>
      <c r="E1086" s="4"/>
      <c r="F1086" s="4"/>
      <c r="G1086" s="4"/>
      <c r="H1086" s="4"/>
      <c r="I1086" s="4"/>
      <c r="J1086" s="4"/>
    </row>
    <row r="1087" spans="2:10">
      <c r="B1087" s="97">
        <f>'Equity+Bond_Historical'!Y1088</f>
        <v>-3.764124515276716E-3</v>
      </c>
      <c r="C1087" s="4"/>
      <c r="D1087" s="4"/>
      <c r="E1087" s="4"/>
      <c r="F1087" s="4"/>
      <c r="G1087" s="4"/>
      <c r="H1087" s="4"/>
      <c r="I1087" s="4"/>
      <c r="J1087" s="4"/>
    </row>
    <row r="1088" spans="2:10">
      <c r="B1088" s="97">
        <f>'Equity+Bond_Historical'!Y1089</f>
        <v>7.6081948690614612E-3</v>
      </c>
      <c r="C1088" s="4"/>
      <c r="D1088" s="4"/>
      <c r="E1088" s="4"/>
      <c r="F1088" s="4"/>
      <c r="G1088" s="4"/>
      <c r="H1088" s="4"/>
      <c r="I1088" s="4"/>
      <c r="J1088" s="4"/>
    </row>
    <row r="1089" spans="2:10">
      <c r="B1089" s="97">
        <f>'Equity+Bond_Historical'!Y1090</f>
        <v>-1.7856825538937741E-2</v>
      </c>
      <c r="C1089" s="4"/>
      <c r="D1089" s="4"/>
      <c r="E1089" s="4"/>
      <c r="F1089" s="4"/>
      <c r="G1089" s="4"/>
      <c r="H1089" s="4"/>
      <c r="I1089" s="4"/>
      <c r="J1089" s="4"/>
    </row>
    <row r="1090" spans="2:10">
      <c r="B1090" s="97">
        <f>'Equity+Bond_Historical'!Y1091</f>
        <v>-7.4150030611810844E-3</v>
      </c>
      <c r="C1090" s="4"/>
      <c r="D1090" s="4"/>
      <c r="E1090" s="4"/>
      <c r="F1090" s="4"/>
      <c r="G1090" s="4"/>
      <c r="H1090" s="4"/>
      <c r="I1090" s="4"/>
      <c r="J1090" s="4"/>
    </row>
    <row r="1091" spans="2:10">
      <c r="B1091" s="97">
        <f>'Equity+Bond_Historical'!Y1092</f>
        <v>2.2664585134921207E-2</v>
      </c>
      <c r="C1091" s="4"/>
      <c r="D1091" s="4"/>
      <c r="E1091" s="4"/>
      <c r="F1091" s="4"/>
      <c r="G1091" s="4"/>
      <c r="H1091" s="4"/>
      <c r="I1091" s="4"/>
      <c r="J1091" s="4"/>
    </row>
    <row r="1092" spans="2:10">
      <c r="B1092" s="97">
        <f>'Equity+Bond_Historical'!Y1093</f>
        <v>3.1656126608197565E-3</v>
      </c>
      <c r="C1092" s="4"/>
      <c r="D1092" s="4"/>
      <c r="E1092" s="4"/>
      <c r="F1092" s="4"/>
      <c r="G1092" s="4"/>
      <c r="H1092" s="4"/>
      <c r="I1092" s="4"/>
      <c r="J1092" s="4"/>
    </row>
    <row r="1093" spans="2:10">
      <c r="B1093" s="97">
        <f>'Equity+Bond_Historical'!Y1094</f>
        <v>-2.5526825539371443E-2</v>
      </c>
      <c r="C1093" s="4"/>
      <c r="D1093" s="4"/>
      <c r="E1093" s="4"/>
      <c r="F1093" s="4"/>
      <c r="G1093" s="4"/>
      <c r="H1093" s="4"/>
      <c r="I1093" s="4"/>
      <c r="J1093" s="4"/>
    </row>
    <row r="1094" spans="2:10">
      <c r="B1094" s="97">
        <f>'Equity+Bond_Historical'!Y1095</f>
        <v>-4.698141165518914E-2</v>
      </c>
      <c r="C1094" s="4"/>
      <c r="D1094" s="4"/>
      <c r="E1094" s="4"/>
      <c r="F1094" s="4"/>
      <c r="G1094" s="4"/>
      <c r="H1094" s="4"/>
      <c r="I1094" s="4"/>
      <c r="J1094" s="4"/>
    </row>
    <row r="1095" spans="2:10">
      <c r="B1095" s="97">
        <f>'Equity+Bond_Historical'!Y1096</f>
        <v>-2.1703868121328036E-2</v>
      </c>
      <c r="C1095" s="4"/>
      <c r="D1095" s="4"/>
      <c r="E1095" s="4"/>
      <c r="F1095" s="4"/>
      <c r="G1095" s="4"/>
      <c r="H1095" s="4"/>
      <c r="I1095" s="4"/>
      <c r="J1095" s="4"/>
    </row>
    <row r="1096" spans="2:10">
      <c r="B1096" s="97">
        <f>'Equity+Bond_Historical'!Y1097</f>
        <v>6.7936361039221908E-3</v>
      </c>
      <c r="C1096" s="4"/>
      <c r="D1096" s="4"/>
      <c r="E1096" s="4"/>
      <c r="F1096" s="4"/>
      <c r="G1096" s="4"/>
      <c r="H1096" s="4"/>
      <c r="I1096" s="4"/>
      <c r="J1096" s="4"/>
    </row>
    <row r="1097" spans="2:10">
      <c r="B1097" s="97">
        <f>'Equity+Bond_Historical'!Y1098</f>
        <v>1.4906993252899455E-2</v>
      </c>
      <c r="C1097" s="4"/>
      <c r="D1097" s="4"/>
      <c r="E1097" s="4"/>
      <c r="F1097" s="4"/>
      <c r="G1097" s="4"/>
      <c r="H1097" s="4"/>
      <c r="I1097" s="4"/>
      <c r="J1097" s="4"/>
    </row>
    <row r="1098" spans="2:10">
      <c r="B1098" s="97">
        <f>'Equity+Bond_Historical'!Y1099</f>
        <v>-1.2211584706538272E-2</v>
      </c>
      <c r="C1098" s="4"/>
      <c r="D1098" s="4"/>
      <c r="E1098" s="4"/>
      <c r="F1098" s="4"/>
      <c r="G1098" s="4"/>
      <c r="H1098" s="4"/>
      <c r="I1098" s="4"/>
      <c r="J1098" s="4"/>
    </row>
    <row r="1099" spans="2:10">
      <c r="B1099" s="97">
        <f>'Equity+Bond_Historical'!Y1100</f>
        <v>-2.4090845378961631E-3</v>
      </c>
      <c r="C1099" s="4"/>
      <c r="D1099" s="4"/>
      <c r="E1099" s="4"/>
      <c r="F1099" s="4"/>
      <c r="G1099" s="4"/>
      <c r="H1099" s="4"/>
      <c r="I1099" s="4"/>
      <c r="J1099" s="4"/>
    </row>
    <row r="1100" spans="2:10">
      <c r="B1100" s="97">
        <f>'Equity+Bond_Historical'!Y1101</f>
        <v>1.0986369732949936E-2</v>
      </c>
      <c r="C1100" s="4"/>
      <c r="D1100" s="4"/>
      <c r="E1100" s="4"/>
      <c r="F1100" s="4"/>
      <c r="G1100" s="4"/>
      <c r="H1100" s="4"/>
      <c r="I1100" s="4"/>
      <c r="J1100" s="4"/>
    </row>
    <row r="1101" spans="2:10">
      <c r="B1101" s="97">
        <f>'Equity+Bond_Historical'!Y1102</f>
        <v>9.9267379546269519E-4</v>
      </c>
      <c r="C1101" s="4"/>
      <c r="D1101" s="4"/>
      <c r="E1101" s="4"/>
      <c r="F1101" s="4"/>
      <c r="G1101" s="4"/>
      <c r="H1101" s="4"/>
      <c r="I1101" s="4"/>
      <c r="J1101" s="4"/>
    </row>
    <row r="1102" spans="2:10">
      <c r="B1102" s="97">
        <f>'Equity+Bond_Historical'!Y1103</f>
        <v>4.7809383330468472E-3</v>
      </c>
      <c r="C1102" s="4"/>
      <c r="D1102" s="4"/>
      <c r="E1102" s="4"/>
      <c r="F1102" s="4"/>
      <c r="G1102" s="4"/>
      <c r="H1102" s="4"/>
      <c r="I1102" s="4"/>
      <c r="J1102" s="4"/>
    </row>
    <row r="1103" spans="2:10">
      <c r="B1103" s="97">
        <f>'Equity+Bond_Historical'!Y1104</f>
        <v>4.8040138717739041E-3</v>
      </c>
      <c r="C1103" s="4"/>
      <c r="D1103" s="4"/>
      <c r="E1103" s="4"/>
      <c r="F1103" s="4"/>
      <c r="G1103" s="4"/>
      <c r="H1103" s="4"/>
      <c r="I1103" s="4"/>
      <c r="J1103" s="4"/>
    </row>
    <row r="1104" spans="2:10">
      <c r="B1104" s="97">
        <f>'Equity+Bond_Historical'!Y1105</f>
        <v>-1.2649994442069925E-2</v>
      </c>
      <c r="C1104" s="4"/>
      <c r="D1104" s="4"/>
      <c r="E1104" s="4"/>
      <c r="F1104" s="4"/>
      <c r="G1104" s="4"/>
      <c r="H1104" s="4"/>
      <c r="I1104" s="4"/>
      <c r="J1104" s="4"/>
    </row>
    <row r="1105" spans="2:10">
      <c r="B1105" s="97">
        <f>'Equity+Bond_Historical'!Y1106</f>
        <v>1.9723442032862203E-2</v>
      </c>
      <c r="C1105" s="4"/>
      <c r="D1105" s="4"/>
      <c r="E1105" s="4"/>
      <c r="F1105" s="4"/>
      <c r="G1105" s="4"/>
      <c r="H1105" s="4"/>
      <c r="I1105" s="4"/>
      <c r="J1105" s="4"/>
    </row>
    <row r="1106" spans="2:10">
      <c r="B1106" s="97">
        <f>'Equity+Bond_Historical'!Y1107</f>
        <v>5.9099829609334897E-4</v>
      </c>
      <c r="C1106" s="4"/>
      <c r="D1106" s="4"/>
      <c r="E1106" s="4"/>
      <c r="F1106" s="4"/>
      <c r="G1106" s="4"/>
      <c r="H1106" s="4"/>
      <c r="I1106" s="4"/>
      <c r="J1106" s="4"/>
    </row>
    <row r="1107" spans="2:10">
      <c r="B1107" s="97">
        <f>'Equity+Bond_Historical'!Y1108</f>
        <v>4.1338508861378754E-3</v>
      </c>
      <c r="C1107" s="4"/>
      <c r="D1107" s="4"/>
      <c r="E1107" s="4"/>
      <c r="F1107" s="4"/>
      <c r="G1107" s="4"/>
      <c r="H1107" s="4"/>
      <c r="I1107" s="4"/>
      <c r="J1107" s="4"/>
    </row>
    <row r="1108" spans="2:10">
      <c r="B1108" s="97">
        <f>'Equity+Bond_Historical'!Y1109</f>
        <v>1.3834886474769135E-2</v>
      </c>
      <c r="C1108" s="4"/>
      <c r="D1108" s="4"/>
      <c r="E1108" s="4"/>
      <c r="F1108" s="4"/>
      <c r="G1108" s="4"/>
      <c r="H1108" s="4"/>
      <c r="I1108" s="4"/>
      <c r="J1108" s="4"/>
    </row>
    <row r="1109" spans="2:10">
      <c r="B1109" s="97">
        <f>'Equity+Bond_Historical'!Y1110</f>
        <v>-9.6799800313065038E-3</v>
      </c>
      <c r="C1109" s="4"/>
      <c r="D1109" s="4"/>
      <c r="E1109" s="4"/>
      <c r="F1109" s="4"/>
      <c r="G1109" s="4"/>
      <c r="H1109" s="4"/>
      <c r="I1109" s="4"/>
      <c r="J1109" s="4"/>
    </row>
    <row r="1110" spans="2:10">
      <c r="B1110" s="97">
        <f>'Equity+Bond_Historical'!Y1111</f>
        <v>-9.4068117824838947E-3</v>
      </c>
      <c r="C1110" s="4"/>
      <c r="D1110" s="4"/>
      <c r="E1110" s="4"/>
      <c r="F1110" s="4"/>
      <c r="G1110" s="4"/>
      <c r="H1110" s="4"/>
      <c r="I1110" s="4"/>
      <c r="J1110" s="4"/>
    </row>
    <row r="1111" spans="2:10">
      <c r="B1111" s="97">
        <f>'Equity+Bond_Historical'!Y1112</f>
        <v>-4.9285117926941456E-3</v>
      </c>
      <c r="C1111" s="4"/>
      <c r="D1111" s="4"/>
      <c r="E1111" s="4"/>
      <c r="F1111" s="4"/>
      <c r="G1111" s="4"/>
      <c r="H1111" s="4"/>
      <c r="I1111" s="4"/>
      <c r="J1111" s="4"/>
    </row>
    <row r="1112" spans="2:10">
      <c r="B1112" s="97">
        <f>'Equity+Bond_Historical'!Y1113</f>
        <v>4.3553318314419123E-3</v>
      </c>
      <c r="C1112" s="4"/>
      <c r="D1112" s="4"/>
      <c r="E1112" s="4"/>
      <c r="F1112" s="4"/>
      <c r="G1112" s="4"/>
      <c r="H1112" s="4"/>
      <c r="I1112" s="4"/>
      <c r="J1112" s="4"/>
    </row>
    <row r="1113" spans="2:10">
      <c r="B1113" s="97">
        <f>'Equity+Bond_Historical'!Y1114</f>
        <v>2.675404115693554E-2</v>
      </c>
      <c r="C1113" s="4"/>
      <c r="D1113" s="4"/>
      <c r="E1113" s="4"/>
      <c r="F1113" s="4"/>
      <c r="G1113" s="4"/>
      <c r="H1113" s="4"/>
      <c r="I1113" s="4"/>
      <c r="J1113" s="4"/>
    </row>
    <row r="1114" spans="2:10">
      <c r="B1114" s="97">
        <f>'Equity+Bond_Historical'!Y1115</f>
        <v>-2.2925819357167494E-3</v>
      </c>
      <c r="C1114" s="4"/>
      <c r="D1114" s="4"/>
      <c r="E1114" s="4"/>
      <c r="F1114" s="4"/>
      <c r="G1114" s="4"/>
      <c r="H1114" s="4"/>
      <c r="I1114" s="4"/>
      <c r="J1114" s="4"/>
    </row>
    <row r="1115" spans="2:10">
      <c r="B1115" s="97">
        <f>'Equity+Bond_Historical'!Y1116</f>
        <v>7.4388649646186392E-3</v>
      </c>
      <c r="C1115" s="4"/>
      <c r="D1115" s="4"/>
      <c r="E1115" s="4"/>
      <c r="F1115" s="4"/>
      <c r="G1115" s="4"/>
      <c r="H1115" s="4"/>
      <c r="I1115" s="4"/>
      <c r="J1115" s="4"/>
    </row>
    <row r="1116" spans="2:10">
      <c r="B1116" s="97">
        <f>'Equity+Bond_Historical'!Y1117</f>
        <v>2.3287265215990022E-2</v>
      </c>
      <c r="C1116" s="4"/>
      <c r="D1116" s="4"/>
      <c r="E1116" s="4"/>
      <c r="F1116" s="4"/>
      <c r="G1116" s="4"/>
      <c r="H1116" s="4"/>
      <c r="I1116" s="4"/>
      <c r="J1116" s="4"/>
    </row>
    <row r="1117" spans="2:10">
      <c r="B1117" s="97">
        <f>'Equity+Bond_Historical'!Y1118</f>
        <v>-5.3800293967724011E-3</v>
      </c>
      <c r="C1117" s="4"/>
      <c r="D1117" s="4"/>
      <c r="E1117" s="4"/>
      <c r="F1117" s="4"/>
      <c r="G1117" s="4"/>
      <c r="H1117" s="4"/>
      <c r="I1117" s="4"/>
      <c r="J1117" s="4"/>
    </row>
    <row r="1118" spans="2:10">
      <c r="B1118" s="97">
        <f>'Equity+Bond_Historical'!Y1119</f>
        <v>-1.0912584522466226E-2</v>
      </c>
      <c r="C1118" s="4"/>
      <c r="D1118" s="4"/>
      <c r="E1118" s="4"/>
      <c r="F1118" s="4"/>
      <c r="G1118" s="4"/>
      <c r="H1118" s="4"/>
      <c r="I1118" s="4"/>
      <c r="J1118" s="4"/>
    </row>
    <row r="1119" spans="2:10">
      <c r="B1119" s="97">
        <f>'Equity+Bond_Historical'!Y1120</f>
        <v>1.2390096982713063E-3</v>
      </c>
      <c r="C1119" s="4"/>
      <c r="D1119" s="4"/>
      <c r="E1119" s="4"/>
      <c r="F1119" s="4"/>
      <c r="G1119" s="4"/>
      <c r="H1119" s="4"/>
      <c r="I1119" s="4"/>
      <c r="J1119" s="4"/>
    </row>
    <row r="1120" spans="2:10">
      <c r="B1120" s="97">
        <f>'Equity+Bond_Historical'!Y1121</f>
        <v>-4.3391815960515208E-3</v>
      </c>
      <c r="C1120" s="4"/>
      <c r="D1120" s="4"/>
      <c r="E1120" s="4"/>
      <c r="F1120" s="4"/>
      <c r="G1120" s="4"/>
      <c r="H1120" s="4"/>
      <c r="I1120" s="4"/>
      <c r="J1120" s="4"/>
    </row>
    <row r="1121" spans="2:10">
      <c r="B1121" s="97">
        <f>'Equity+Bond_Historical'!Y1122</f>
        <v>-9.1991168610056247E-3</v>
      </c>
      <c r="C1121" s="4"/>
      <c r="D1121" s="4"/>
      <c r="E1121" s="4"/>
      <c r="F1121" s="4"/>
      <c r="G1121" s="4"/>
      <c r="H1121" s="4"/>
      <c r="I1121" s="4"/>
      <c r="J1121" s="4"/>
    </row>
    <row r="1122" spans="2:10">
      <c r="B1122" s="97">
        <f>'Equity+Bond_Historical'!Y1123</f>
        <v>-6.9255269626252187E-3</v>
      </c>
      <c r="C1122" s="4"/>
      <c r="D1122" s="4"/>
      <c r="E1122" s="4"/>
      <c r="F1122" s="4"/>
      <c r="G1122" s="4"/>
      <c r="H1122" s="4"/>
      <c r="I1122" s="4"/>
      <c r="J1122" s="4"/>
    </row>
    <row r="1123" spans="2:10">
      <c r="B1123" s="97">
        <f>'Equity+Bond_Historical'!Y1124</f>
        <v>-2.3449104909135281E-4</v>
      </c>
      <c r="C1123" s="4"/>
      <c r="D1123" s="4"/>
      <c r="E1123" s="4"/>
      <c r="F1123" s="4"/>
      <c r="G1123" s="4"/>
      <c r="H1123" s="4"/>
      <c r="I1123" s="4"/>
      <c r="J1123" s="4"/>
    </row>
    <row r="1124" spans="2:10">
      <c r="B1124" s="97">
        <f>'Equity+Bond_Historical'!Y1125</f>
        <v>-7.2063280326302992E-3</v>
      </c>
      <c r="C1124" s="4"/>
      <c r="D1124" s="4"/>
      <c r="E1124" s="4"/>
      <c r="F1124" s="4"/>
      <c r="G1124" s="4"/>
      <c r="H1124" s="4"/>
      <c r="I1124" s="4"/>
      <c r="J1124" s="4"/>
    </row>
    <row r="1125" spans="2:10">
      <c r="B1125" s="97">
        <f>'Equity+Bond_Historical'!Y1126</f>
        <v>-2.4974845837210267E-3</v>
      </c>
      <c r="C1125" s="4"/>
      <c r="D1125" s="4"/>
      <c r="E1125" s="4"/>
      <c r="F1125" s="4"/>
      <c r="G1125" s="4"/>
      <c r="H1125" s="4"/>
      <c r="I1125" s="4"/>
      <c r="J1125" s="4"/>
    </row>
    <row r="1126" spans="2:10">
      <c r="B1126" s="97">
        <f>'Equity+Bond_Historical'!Y1127</f>
        <v>-1.2828805828888233E-2</v>
      </c>
      <c r="C1126" s="4"/>
      <c r="D1126" s="4"/>
      <c r="E1126" s="4"/>
      <c r="F1126" s="4"/>
      <c r="G1126" s="4"/>
      <c r="H1126" s="4"/>
      <c r="I1126" s="4"/>
      <c r="J1126" s="4"/>
    </row>
    <row r="1127" spans="2:10">
      <c r="B1127" s="97">
        <f>'Equity+Bond_Historical'!Y1128</f>
        <v>-1.4012878133067659E-2</v>
      </c>
      <c r="C1127" s="4"/>
      <c r="D1127" s="4"/>
      <c r="E1127" s="4"/>
      <c r="F1127" s="4"/>
      <c r="G1127" s="4"/>
      <c r="H1127" s="4"/>
      <c r="I1127" s="4"/>
      <c r="J1127" s="4"/>
    </row>
    <row r="1128" spans="2:10">
      <c r="B1128" s="97">
        <f>'Equity+Bond_Historical'!Y1129</f>
        <v>-1.262803703917925E-2</v>
      </c>
      <c r="C1128" s="4"/>
      <c r="D1128" s="4"/>
      <c r="E1128" s="4"/>
      <c r="F1128" s="4"/>
      <c r="G1128" s="4"/>
      <c r="H1128" s="4"/>
      <c r="I1128" s="4"/>
      <c r="J1128" s="4"/>
    </row>
    <row r="1129" spans="2:10">
      <c r="B1129" s="97">
        <f>'Equity+Bond_Historical'!Y1130</f>
        <v>-1.6245672476061793E-2</v>
      </c>
      <c r="C1129" s="4"/>
      <c r="D1129" s="4"/>
      <c r="E1129" s="4"/>
      <c r="F1129" s="4"/>
      <c r="G1129" s="4"/>
      <c r="H1129" s="4"/>
      <c r="I1129" s="4"/>
      <c r="J1129" s="4"/>
    </row>
    <row r="1130" spans="2:10">
      <c r="B1130" s="97">
        <f>'Equity+Bond_Historical'!Y1131</f>
        <v>8.9677250457439253E-3</v>
      </c>
      <c r="C1130" s="4"/>
      <c r="D1130" s="4"/>
      <c r="E1130" s="4"/>
      <c r="F1130" s="4"/>
      <c r="G1130" s="4"/>
      <c r="H1130" s="4"/>
      <c r="I1130" s="4"/>
      <c r="J1130" s="4"/>
    </row>
    <row r="1131" spans="2:10">
      <c r="B1131" s="97">
        <f>'Equity+Bond_Historical'!Y1132</f>
        <v>5.1925364297228851E-3</v>
      </c>
      <c r="C1131" s="4"/>
      <c r="D1131" s="4"/>
      <c r="E1131" s="4"/>
      <c r="F1131" s="4"/>
      <c r="G1131" s="4"/>
      <c r="H1131" s="4"/>
      <c r="I1131" s="4"/>
      <c r="J1131" s="4"/>
    </row>
    <row r="1132" spans="2:10">
      <c r="B1132" s="97">
        <f>'Equity+Bond_Historical'!Y1133</f>
        <v>6.4115976506524683E-3</v>
      </c>
      <c r="C1132" s="4"/>
      <c r="D1132" s="4"/>
      <c r="E1132" s="4"/>
      <c r="F1132" s="4"/>
      <c r="G1132" s="4"/>
      <c r="H1132" s="4"/>
      <c r="I1132" s="4"/>
      <c r="J1132" s="4"/>
    </row>
    <row r="1133" spans="2:10">
      <c r="B1133" s="97">
        <f>'Equity+Bond_Historical'!Y1134</f>
        <v>2.306037876230858E-2</v>
      </c>
      <c r="C1133" s="4"/>
      <c r="D1133" s="4"/>
      <c r="E1133" s="4"/>
      <c r="F1133" s="4"/>
      <c r="G1133" s="4"/>
      <c r="H1133" s="4"/>
      <c r="I1133" s="4"/>
      <c r="J1133" s="4"/>
    </row>
    <row r="1134" spans="2:10">
      <c r="B1134" s="97">
        <f>'Equity+Bond_Historical'!Y1135</f>
        <v>2.1741613116963102E-2</v>
      </c>
      <c r="C1134" s="4"/>
      <c r="D1134" s="4"/>
      <c r="E1134" s="4"/>
      <c r="F1134" s="4"/>
      <c r="G1134" s="4"/>
      <c r="H1134" s="4"/>
      <c r="I1134" s="4"/>
      <c r="J1134" s="4"/>
    </row>
    <row r="1135" spans="2:10">
      <c r="B1135" s="97">
        <f>'Equity+Bond_Historical'!Y1136</f>
        <v>4.6946401512490757E-3</v>
      </c>
      <c r="C1135" s="4"/>
      <c r="D1135" s="4"/>
      <c r="E1135" s="4"/>
      <c r="F1135" s="4"/>
      <c r="G1135" s="4"/>
      <c r="H1135" s="4"/>
      <c r="I1135" s="4"/>
      <c r="J1135" s="4"/>
    </row>
    <row r="1136" spans="2:10">
      <c r="B1136" s="97">
        <f>'Equity+Bond_Historical'!Y1137</f>
        <v>2.1431791166547439E-3</v>
      </c>
      <c r="C1136" s="4"/>
      <c r="D1136" s="4"/>
      <c r="E1136" s="4"/>
      <c r="F1136" s="4"/>
      <c r="G1136" s="4"/>
      <c r="H1136" s="4"/>
      <c r="I1136" s="4"/>
      <c r="J1136" s="4"/>
    </row>
    <row r="1137" spans="2:10">
      <c r="B1137" s="97">
        <f>'Equity+Bond_Historical'!Y1138</f>
        <v>-3.031708059278734E-3</v>
      </c>
      <c r="C1137" s="4"/>
      <c r="D1137" s="4"/>
      <c r="E1137" s="4"/>
      <c r="F1137" s="4"/>
      <c r="G1137" s="4"/>
      <c r="H1137" s="4"/>
      <c r="I1137" s="4"/>
      <c r="J1137" s="4"/>
    </row>
    <row r="1138" spans="2:10">
      <c r="B1138" s="97">
        <f>'Equity+Bond_Historical'!Y1139</f>
        <v>-1.4689631926601417E-2</v>
      </c>
      <c r="C1138" s="4"/>
      <c r="D1138" s="4"/>
      <c r="E1138" s="4"/>
      <c r="F1138" s="4"/>
      <c r="G1138" s="4"/>
      <c r="H1138" s="4"/>
      <c r="I1138" s="4"/>
      <c r="J1138" s="4"/>
    </row>
    <row r="1139" spans="2:10">
      <c r="B1139" s="97">
        <f>'Equity+Bond_Historical'!Y1140</f>
        <v>2.2782355107351976E-3</v>
      </c>
      <c r="C1139" s="4"/>
      <c r="D1139" s="4"/>
      <c r="E1139" s="4"/>
      <c r="F1139" s="4"/>
      <c r="G1139" s="4"/>
      <c r="H1139" s="4"/>
      <c r="I1139" s="4"/>
      <c r="J1139" s="4"/>
    </row>
    <row r="1140" spans="2:10">
      <c r="B1140" s="97">
        <f>'Equity+Bond_Historical'!Y1141</f>
        <v>-1.9537085198668177E-3</v>
      </c>
      <c r="C1140" s="4"/>
      <c r="D1140" s="4"/>
      <c r="E1140" s="4"/>
      <c r="F1140" s="4"/>
      <c r="G1140" s="4"/>
      <c r="H1140" s="4"/>
      <c r="I1140" s="4"/>
      <c r="J1140" s="4"/>
    </row>
    <row r="1141" spans="2:10">
      <c r="B1141" s="97">
        <f>'Equity+Bond_Historical'!Y1142</f>
        <v>8.1734629747854132E-3</v>
      </c>
      <c r="C1141" s="4"/>
      <c r="D1141" s="4"/>
      <c r="E1141" s="4"/>
      <c r="F1141" s="4"/>
      <c r="G1141" s="4"/>
      <c r="H1141" s="4"/>
      <c r="I1141" s="4"/>
      <c r="J1141" s="4"/>
    </row>
    <row r="1142" spans="2:10">
      <c r="B1142" s="97">
        <f>'Equity+Bond_Historical'!Y1143</f>
        <v>1.6401683282853755E-2</v>
      </c>
      <c r="C1142" s="4"/>
      <c r="D1142" s="4"/>
      <c r="E1142" s="4"/>
      <c r="F1142" s="4"/>
      <c r="G1142" s="4"/>
      <c r="H1142" s="4"/>
      <c r="I1142" s="4"/>
      <c r="J1142" s="4"/>
    </row>
    <row r="1143" spans="2:10">
      <c r="B1143" s="97">
        <f>'Equity+Bond_Historical'!Y1144</f>
        <v>4.8754151228190198E-4</v>
      </c>
      <c r="C1143" s="4"/>
      <c r="D1143" s="4"/>
      <c r="E1143" s="4"/>
      <c r="F1143" s="4"/>
      <c r="G1143" s="4"/>
      <c r="H1143" s="4"/>
      <c r="I1143" s="4"/>
      <c r="J1143" s="4"/>
    </row>
    <row r="1144" spans="2:10">
      <c r="B1144" s="97">
        <f>'Equity+Bond_Historical'!Y1145</f>
        <v>-2.3640150765760544E-2</v>
      </c>
      <c r="C1144" s="4"/>
      <c r="D1144" s="4"/>
      <c r="E1144" s="4"/>
      <c r="F1144" s="4"/>
      <c r="G1144" s="4"/>
      <c r="H1144" s="4"/>
      <c r="I1144" s="4"/>
      <c r="J1144" s="4"/>
    </row>
    <row r="1145" spans="2:10">
      <c r="B1145" s="97">
        <f>'Equity+Bond_Historical'!Y1146</f>
        <v>-1.9888522759283746E-2</v>
      </c>
      <c r="C1145" s="4"/>
      <c r="D1145" s="4"/>
      <c r="E1145" s="4"/>
      <c r="F1145" s="4"/>
      <c r="G1145" s="4"/>
      <c r="H1145" s="4"/>
      <c r="I1145" s="4"/>
      <c r="J1145" s="4"/>
    </row>
    <row r="1146" spans="2:10">
      <c r="B1146" s="97">
        <f>'Equity+Bond_Historical'!Y1147</f>
        <v>1.7171455976585135E-4</v>
      </c>
      <c r="C1146" s="4"/>
      <c r="D1146" s="4"/>
      <c r="E1146" s="4"/>
      <c r="F1146" s="4"/>
      <c r="G1146" s="4"/>
      <c r="H1146" s="4"/>
      <c r="I1146" s="4"/>
      <c r="J1146" s="4"/>
    </row>
    <row r="1147" spans="2:10">
      <c r="B1147" s="97">
        <f>'Equity+Bond_Historical'!Y1148</f>
        <v>7.8600247835440701E-3</v>
      </c>
      <c r="C1147" s="4"/>
      <c r="D1147" s="4"/>
      <c r="E1147" s="4"/>
      <c r="F1147" s="4"/>
      <c r="G1147" s="4"/>
      <c r="H1147" s="4"/>
      <c r="I1147" s="4"/>
      <c r="J1147" s="4"/>
    </row>
    <row r="1148" spans="2:10">
      <c r="B1148" s="97">
        <f>'Equity+Bond_Historical'!Y1149</f>
        <v>-7.4496260727039956E-3</v>
      </c>
      <c r="C1148" s="4"/>
      <c r="D1148" s="4"/>
      <c r="E1148" s="4"/>
      <c r="F1148" s="4"/>
      <c r="G1148" s="4"/>
      <c r="H1148" s="4"/>
      <c r="I1148" s="4"/>
      <c r="J1148" s="4"/>
    </row>
    <row r="1149" spans="2:10">
      <c r="B1149" s="97">
        <f>'Equity+Bond_Historical'!Y1150</f>
        <v>-1.7414266530311643E-4</v>
      </c>
      <c r="C1149" s="4"/>
      <c r="D1149" s="4"/>
      <c r="E1149" s="4"/>
      <c r="F1149" s="4"/>
      <c r="G1149" s="4"/>
      <c r="H1149" s="4"/>
      <c r="I1149" s="4"/>
      <c r="J1149" s="4"/>
    </row>
    <row r="1150" spans="2:10">
      <c r="B1150" s="97">
        <f>'Equity+Bond_Historical'!Y1151</f>
        <v>2.5657275464738043E-2</v>
      </c>
      <c r="C1150" s="4"/>
      <c r="D1150" s="4"/>
      <c r="E1150" s="4"/>
      <c r="F1150" s="4"/>
      <c r="G1150" s="4"/>
      <c r="H1150" s="4"/>
      <c r="I1150" s="4"/>
      <c r="J1150" s="4"/>
    </row>
    <row r="1151" spans="2:10">
      <c r="B1151" s="97">
        <f>'Equity+Bond_Historical'!Y1152</f>
        <v>-2.4003804240409644E-2</v>
      </c>
      <c r="C1151" s="4"/>
      <c r="D1151" s="4"/>
      <c r="E1151" s="4"/>
      <c r="F1151" s="4"/>
      <c r="G1151" s="4"/>
      <c r="H1151" s="4"/>
      <c r="I1151" s="4"/>
      <c r="J1151" s="4"/>
    </row>
    <row r="1152" spans="2:10">
      <c r="B1152" s="97">
        <f>'Equity+Bond_Historical'!Y1153</f>
        <v>2.201861119317185E-2</v>
      </c>
      <c r="C1152" s="4"/>
      <c r="D1152" s="4"/>
      <c r="E1152" s="4"/>
      <c r="F1152" s="4"/>
      <c r="G1152" s="4"/>
      <c r="H1152" s="4"/>
      <c r="I1152" s="4"/>
      <c r="J1152" s="4"/>
    </row>
    <row r="1153" spans="2:10">
      <c r="B1153" s="97">
        <f>'Equity+Bond_Historical'!Y1154</f>
        <v>1.81905801343825E-2</v>
      </c>
      <c r="C1153" s="4"/>
      <c r="D1153" s="4"/>
      <c r="E1153" s="4"/>
      <c r="F1153" s="4"/>
      <c r="G1153" s="4"/>
      <c r="H1153" s="4"/>
      <c r="I1153" s="4"/>
      <c r="J1153" s="4"/>
    </row>
    <row r="1154" spans="2:10">
      <c r="B1154" s="97">
        <f>'Equity+Bond_Historical'!Y1155</f>
        <v>-1.5260345591617298E-2</v>
      </c>
      <c r="C1154" s="4"/>
      <c r="D1154" s="4"/>
      <c r="E1154" s="4"/>
      <c r="F1154" s="4"/>
      <c r="G1154" s="4"/>
      <c r="H1154" s="4"/>
      <c r="I1154" s="4"/>
      <c r="J1154" s="4"/>
    </row>
    <row r="1155" spans="2:10">
      <c r="B1155" s="97">
        <f>'Equity+Bond_Historical'!Y1156</f>
        <v>1.5362850603143846E-2</v>
      </c>
      <c r="C1155" s="4"/>
      <c r="D1155" s="4"/>
      <c r="E1155" s="4"/>
      <c r="F1155" s="4"/>
      <c r="G1155" s="4"/>
      <c r="H1155" s="4"/>
      <c r="I1155" s="4"/>
      <c r="J1155" s="4"/>
    </row>
    <row r="1156" spans="2:10">
      <c r="B1156" s="97">
        <f>'Equity+Bond_Historical'!Y1157</f>
        <v>-7.7673822439938665E-3</v>
      </c>
      <c r="C1156" s="4"/>
      <c r="D1156" s="4"/>
      <c r="E1156" s="4"/>
      <c r="F1156" s="4"/>
      <c r="G1156" s="4"/>
      <c r="H1156" s="4"/>
      <c r="I1156" s="4"/>
      <c r="J1156" s="4"/>
    </row>
    <row r="1157" spans="2:10">
      <c r="B1157" s="97">
        <f>'Equity+Bond_Historical'!Y1158</f>
        <v>-5.8549891684020333E-3</v>
      </c>
      <c r="C1157" s="4"/>
      <c r="D1157" s="4"/>
      <c r="E1157" s="4"/>
      <c r="F1157" s="4"/>
      <c r="G1157" s="4"/>
      <c r="H1157" s="4"/>
      <c r="I1157" s="4"/>
      <c r="J1157" s="4"/>
    </row>
    <row r="1158" spans="2:10">
      <c r="B1158" s="97">
        <f>'Equity+Bond_Historical'!Y1159</f>
        <v>3.968673584750072E-3</v>
      </c>
      <c r="C1158" s="4"/>
      <c r="D1158" s="4"/>
      <c r="E1158" s="4"/>
      <c r="F1158" s="4"/>
      <c r="G1158" s="4"/>
      <c r="H1158" s="4"/>
      <c r="I1158" s="4"/>
      <c r="J1158" s="4"/>
    </row>
    <row r="1159" spans="2:10">
      <c r="B1159" s="97">
        <f>'Equity+Bond_Historical'!Y1160</f>
        <v>2.3487159151831809E-3</v>
      </c>
      <c r="C1159" s="4"/>
      <c r="D1159" s="4"/>
      <c r="E1159" s="4"/>
      <c r="F1159" s="4"/>
      <c r="G1159" s="4"/>
      <c r="H1159" s="4"/>
      <c r="I1159" s="4"/>
      <c r="J1159" s="4"/>
    </row>
    <row r="1160" spans="2:10">
      <c r="B1160" s="97">
        <f>'Equity+Bond_Historical'!Y1161</f>
        <v>-8.3411743547615862E-3</v>
      </c>
      <c r="C1160" s="4"/>
      <c r="D1160" s="4"/>
      <c r="E1160" s="4"/>
      <c r="F1160" s="4"/>
      <c r="G1160" s="4"/>
      <c r="H1160" s="4"/>
      <c r="I1160" s="4"/>
      <c r="J1160" s="4"/>
    </row>
    <row r="1161" spans="2:10">
      <c r="B1161" s="97">
        <f>'Equity+Bond_Historical'!Y1162</f>
        <v>2.6356867817518559E-3</v>
      </c>
      <c r="C1161" s="4"/>
      <c r="D1161" s="4"/>
      <c r="E1161" s="4"/>
      <c r="F1161" s="4"/>
      <c r="G1161" s="4"/>
      <c r="H1161" s="4"/>
      <c r="I1161" s="4"/>
      <c r="J1161" s="4"/>
    </row>
    <row r="1162" spans="2:10">
      <c r="B1162" s="97">
        <f>'Equity+Bond_Historical'!Y1163</f>
        <v>-4.4753076843240093E-3</v>
      </c>
      <c r="C1162" s="4"/>
      <c r="D1162" s="4"/>
      <c r="E1162" s="4"/>
      <c r="F1162" s="4"/>
      <c r="G1162" s="4"/>
      <c r="H1162" s="4"/>
      <c r="I1162" s="4"/>
      <c r="J1162" s="4"/>
    </row>
    <row r="1163" spans="2:10">
      <c r="B1163" s="97">
        <f>'Equity+Bond_Historical'!Y1164</f>
        <v>-1.9008855363776233E-3</v>
      </c>
      <c r="C1163" s="4"/>
      <c r="D1163" s="4"/>
      <c r="E1163" s="4"/>
      <c r="F1163" s="4"/>
      <c r="G1163" s="4"/>
      <c r="H1163" s="4"/>
      <c r="I1163" s="4"/>
      <c r="J1163" s="4"/>
    </row>
    <row r="1164" spans="2:10">
      <c r="B1164" s="97">
        <f>'Equity+Bond_Historical'!Y1165</f>
        <v>6.7652545017588186E-3</v>
      </c>
      <c r="C1164" s="4"/>
      <c r="D1164" s="4"/>
      <c r="E1164" s="4"/>
      <c r="F1164" s="4"/>
      <c r="G1164" s="4"/>
      <c r="H1164" s="4"/>
      <c r="I1164" s="4"/>
      <c r="J1164" s="4"/>
    </row>
    <row r="1165" spans="2:10">
      <c r="B1165" s="97">
        <f>'Equity+Bond_Historical'!Y1166</f>
        <v>1.6756627367250742E-3</v>
      </c>
      <c r="C1165" s="4"/>
      <c r="D1165" s="4"/>
      <c r="E1165" s="4"/>
      <c r="F1165" s="4"/>
      <c r="G1165" s="4"/>
      <c r="H1165" s="4"/>
      <c r="I1165" s="4"/>
      <c r="J1165" s="4"/>
    </row>
    <row r="1166" spans="2:10">
      <c r="B1166" s="97">
        <f>'Equity+Bond_Historical'!Y1167</f>
        <v>-1.5492550023641433E-2</v>
      </c>
      <c r="C1166" s="4"/>
      <c r="D1166" s="4"/>
      <c r="E1166" s="4"/>
      <c r="F1166" s="4"/>
      <c r="G1166" s="4"/>
      <c r="H1166" s="4"/>
      <c r="I1166" s="4"/>
      <c r="J1166" s="4"/>
    </row>
    <row r="1167" spans="2:10">
      <c r="B1167" s="97">
        <f>'Equity+Bond_Historical'!Y1168</f>
        <v>-2.2384709094514336E-2</v>
      </c>
      <c r="C1167" s="4"/>
      <c r="D1167" s="4"/>
      <c r="E1167" s="4"/>
      <c r="F1167" s="4"/>
      <c r="G1167" s="4"/>
      <c r="H1167" s="4"/>
      <c r="I1167" s="4"/>
      <c r="J1167" s="4"/>
    </row>
    <row r="1168" spans="2:10">
      <c r="B1168" s="97">
        <f>'Equity+Bond_Historical'!Y1169</f>
        <v>3.1659111306374227E-3</v>
      </c>
      <c r="C1168" s="4"/>
      <c r="D1168" s="4"/>
      <c r="E1168" s="4"/>
      <c r="F1168" s="4"/>
      <c r="G1168" s="4"/>
      <c r="H1168" s="4"/>
      <c r="I1168" s="4"/>
      <c r="J1168" s="4"/>
    </row>
    <row r="1169" spans="2:10">
      <c r="B1169" s="97">
        <f>'Equity+Bond_Historical'!Y1170</f>
        <v>3.4320452782278889E-2</v>
      </c>
      <c r="C1169" s="4"/>
      <c r="D1169" s="4"/>
      <c r="E1169" s="4"/>
      <c r="F1169" s="4"/>
      <c r="G1169" s="4"/>
      <c r="H1169" s="4"/>
      <c r="I1169" s="4"/>
      <c r="J1169" s="4"/>
    </row>
    <row r="1170" spans="2:10">
      <c r="B1170" s="97">
        <f>'Equity+Bond_Historical'!Y1171</f>
        <v>-3.4729947942650449E-3</v>
      </c>
      <c r="C1170" s="4"/>
      <c r="D1170" s="4"/>
      <c r="E1170" s="4"/>
      <c r="F1170" s="4"/>
      <c r="G1170" s="4"/>
      <c r="H1170" s="4"/>
      <c r="I1170" s="4"/>
      <c r="J1170" s="4"/>
    </row>
    <row r="1171" spans="2:10">
      <c r="B1171" s="97">
        <f>'Equity+Bond_Historical'!Y1172</f>
        <v>-3.2009147533999562E-3</v>
      </c>
      <c r="C1171" s="4"/>
      <c r="D1171" s="4"/>
      <c r="E1171" s="4"/>
      <c r="F1171" s="4"/>
      <c r="G1171" s="4"/>
      <c r="H1171" s="4"/>
      <c r="I1171" s="4"/>
      <c r="J1171" s="4"/>
    </row>
    <row r="1172" spans="2:10">
      <c r="B1172" s="97">
        <f>'Equity+Bond_Historical'!Y1173</f>
        <v>4.4532332940251966E-4</v>
      </c>
      <c r="C1172" s="4"/>
      <c r="D1172" s="4"/>
      <c r="E1172" s="4"/>
      <c r="F1172" s="4"/>
      <c r="G1172" s="4"/>
      <c r="H1172" s="4"/>
      <c r="I1172" s="4"/>
      <c r="J1172" s="4"/>
    </row>
    <row r="1173" spans="2:10">
      <c r="B1173" s="97">
        <f>'Equity+Bond_Historical'!Y1174</f>
        <v>4.2673118925904314E-3</v>
      </c>
      <c r="C1173" s="4"/>
      <c r="D1173" s="4"/>
      <c r="E1173" s="4"/>
      <c r="F1173" s="4"/>
      <c r="G1173" s="4"/>
      <c r="H1173" s="4"/>
      <c r="I1173" s="4"/>
      <c r="J1173" s="4"/>
    </row>
    <row r="1174" spans="2:10">
      <c r="B1174" s="97">
        <f>'Equity+Bond_Historical'!Y1175</f>
        <v>7.3797681355255258E-4</v>
      </c>
      <c r="C1174" s="4"/>
      <c r="D1174" s="4"/>
      <c r="E1174" s="4"/>
      <c r="F1174" s="4"/>
      <c r="G1174" s="4"/>
      <c r="H1174" s="4"/>
      <c r="I1174" s="4"/>
      <c r="J1174" s="4"/>
    </row>
    <row r="1175" spans="2:10">
      <c r="B1175" s="97">
        <f>'Equity+Bond_Historical'!Y1176</f>
        <v>4.0292330052010931E-3</v>
      </c>
      <c r="C1175" s="4"/>
      <c r="D1175" s="4"/>
      <c r="E1175" s="4"/>
      <c r="F1175" s="4"/>
      <c r="G1175" s="4"/>
      <c r="H1175" s="4"/>
      <c r="I1175" s="4"/>
      <c r="J1175" s="4"/>
    </row>
    <row r="1176" spans="2:10">
      <c r="B1176" s="97">
        <f>'Equity+Bond_Historical'!Y1177</f>
        <v>9.8561489893218505E-3</v>
      </c>
      <c r="C1176" s="4"/>
      <c r="D1176" s="4"/>
      <c r="E1176" s="4"/>
      <c r="F1176" s="4"/>
      <c r="G1176" s="4"/>
      <c r="H1176" s="4"/>
      <c r="I1176" s="4"/>
      <c r="J1176" s="4"/>
    </row>
    <row r="1177" spans="2:10">
      <c r="B1177" s="97">
        <f>'Equity+Bond_Historical'!Y1178</f>
        <v>-6.2357788617135278E-3</v>
      </c>
      <c r="C1177" s="4"/>
      <c r="D1177" s="4"/>
      <c r="E1177" s="4"/>
      <c r="F1177" s="4"/>
      <c r="G1177" s="4"/>
      <c r="H1177" s="4"/>
      <c r="I1177" s="4"/>
      <c r="J1177" s="4"/>
    </row>
    <row r="1178" spans="2:10">
      <c r="B1178" s="97">
        <f>'Equity+Bond_Historical'!Y1179</f>
        <v>5.2662688147749287E-4</v>
      </c>
      <c r="C1178" s="4"/>
      <c r="D1178" s="4"/>
      <c r="E1178" s="4"/>
      <c r="F1178" s="4"/>
      <c r="G1178" s="4"/>
      <c r="H1178" s="4"/>
      <c r="I1178" s="4"/>
      <c r="J1178" s="4"/>
    </row>
    <row r="1179" spans="2:10">
      <c r="B1179" s="97">
        <f>'Equity+Bond_Historical'!Y1180</f>
        <v>1.6286459118196755E-3</v>
      </c>
      <c r="C1179" s="4"/>
      <c r="D1179" s="4"/>
      <c r="E1179" s="4"/>
      <c r="F1179" s="4"/>
      <c r="G1179" s="4"/>
      <c r="H1179" s="4"/>
      <c r="I1179" s="4"/>
      <c r="J1179" s="4"/>
    </row>
    <row r="1180" spans="2:10">
      <c r="B1180" s="97">
        <f>'Equity+Bond_Historical'!Y1181</f>
        <v>-8.7731759062831902E-3</v>
      </c>
      <c r="C1180" s="4"/>
      <c r="D1180" s="4"/>
      <c r="E1180" s="4"/>
      <c r="F1180" s="4"/>
      <c r="G1180" s="4"/>
      <c r="H1180" s="4"/>
      <c r="I1180" s="4"/>
      <c r="J1180" s="4"/>
    </row>
    <row r="1181" spans="2:10">
      <c r="B1181" s="97">
        <f>'Equity+Bond_Historical'!Y1182</f>
        <v>-1.8210658453126881E-3</v>
      </c>
      <c r="C1181" s="4"/>
      <c r="D1181" s="4"/>
      <c r="E1181" s="4"/>
      <c r="F1181" s="4"/>
      <c r="G1181" s="4"/>
      <c r="H1181" s="4"/>
      <c r="I1181" s="4"/>
      <c r="J1181" s="4"/>
    </row>
    <row r="1182" spans="2:10">
      <c r="B1182" s="97">
        <f>'Equity+Bond_Historical'!Y1183</f>
        <v>7.9662701679911983E-3</v>
      </c>
      <c r="C1182" s="4"/>
      <c r="D1182" s="4"/>
      <c r="E1182" s="4"/>
      <c r="F1182" s="4"/>
      <c r="G1182" s="4"/>
      <c r="H1182" s="4"/>
      <c r="I1182" s="4"/>
      <c r="J1182" s="4"/>
    </row>
    <row r="1183" spans="2:10">
      <c r="B1183" s="97">
        <f>'Equity+Bond_Historical'!Y1184</f>
        <v>9.2130954292254045E-3</v>
      </c>
      <c r="C1183" s="4"/>
      <c r="D1183" s="4"/>
      <c r="E1183" s="4"/>
      <c r="F1183" s="4"/>
      <c r="G1183" s="4"/>
      <c r="H1183" s="4"/>
      <c r="I1183" s="4"/>
      <c r="J1183" s="4"/>
    </row>
    <row r="1184" spans="2:10">
      <c r="B1184" s="97">
        <f>'Equity+Bond_Historical'!Y1185</f>
        <v>-7.2129461371529084E-3</v>
      </c>
      <c r="C1184" s="4"/>
      <c r="D1184" s="4"/>
      <c r="E1184" s="4"/>
      <c r="F1184" s="4"/>
      <c r="G1184" s="4"/>
      <c r="H1184" s="4"/>
      <c r="I1184" s="4"/>
      <c r="J1184" s="4"/>
    </row>
    <row r="1185" spans="2:10">
      <c r="B1185" s="97">
        <f>'Equity+Bond_Historical'!Y1186</f>
        <v>5.0220659855829582E-3</v>
      </c>
      <c r="C1185" s="4"/>
      <c r="D1185" s="4"/>
      <c r="E1185" s="4"/>
      <c r="F1185" s="4"/>
      <c r="G1185" s="4"/>
      <c r="H1185" s="4"/>
      <c r="I1185" s="4"/>
      <c r="J1185" s="4"/>
    </row>
    <row r="1186" spans="2:10">
      <c r="B1186" s="97">
        <f>'Equity+Bond_Historical'!Y1187</f>
        <v>-1.5304150491083053E-2</v>
      </c>
      <c r="C1186" s="4"/>
      <c r="D1186" s="4"/>
      <c r="E1186" s="4"/>
      <c r="F1186" s="4"/>
      <c r="G1186" s="4"/>
      <c r="H1186" s="4"/>
      <c r="I1186" s="4"/>
      <c r="J1186" s="4"/>
    </row>
    <row r="1187" spans="2:10">
      <c r="B1187" s="97">
        <f>'Equity+Bond_Historical'!Y1188</f>
        <v>1.3020142446807562E-2</v>
      </c>
      <c r="C1187" s="4"/>
      <c r="D1187" s="4"/>
      <c r="E1187" s="4"/>
      <c r="F1187" s="4"/>
      <c r="G1187" s="4"/>
      <c r="H1187" s="4"/>
      <c r="I1187" s="4"/>
      <c r="J1187" s="4"/>
    </row>
    <row r="1188" spans="2:10">
      <c r="B1188" s="97">
        <f>'Equity+Bond_Historical'!Y1189</f>
        <v>-1.0816335805593944E-2</v>
      </c>
      <c r="C1188" s="4"/>
      <c r="D1188" s="4"/>
      <c r="E1188" s="4"/>
      <c r="F1188" s="4"/>
      <c r="G1188" s="4"/>
      <c r="H1188" s="4"/>
      <c r="I1188" s="4"/>
      <c r="J1188" s="4"/>
    </row>
    <row r="1189" spans="2:10">
      <c r="B1189" s="97">
        <f>'Equity+Bond_Historical'!Y1190</f>
        <v>3.4259434036860549E-3</v>
      </c>
      <c r="C1189" s="4"/>
      <c r="D1189" s="4"/>
      <c r="E1189" s="4"/>
      <c r="F1189" s="4"/>
      <c r="G1189" s="4"/>
      <c r="H1189" s="4"/>
      <c r="I1189" s="4"/>
      <c r="J1189" s="4"/>
    </row>
    <row r="1190" spans="2:10">
      <c r="B1190" s="97">
        <f>'Equity+Bond_Historical'!Y1191</f>
        <v>5.3353187005106655E-3</v>
      </c>
      <c r="C1190" s="4"/>
      <c r="D1190" s="4"/>
      <c r="E1190" s="4"/>
      <c r="F1190" s="4"/>
      <c r="G1190" s="4"/>
      <c r="H1190" s="4"/>
      <c r="I1190" s="4"/>
      <c r="J1190" s="4"/>
    </row>
    <row r="1191" spans="2:10">
      <c r="B1191" s="97">
        <f>'Equity+Bond_Historical'!Y1192</f>
        <v>-1.0161286826389051E-2</v>
      </c>
      <c r="C1191" s="4"/>
      <c r="D1191" s="4"/>
      <c r="E1191" s="4"/>
      <c r="F1191" s="4"/>
      <c r="G1191" s="4"/>
      <c r="H1191" s="4"/>
      <c r="I1191" s="4"/>
      <c r="J1191" s="4"/>
    </row>
    <row r="1192" spans="2:10">
      <c r="B1192" s="97">
        <f>'Equity+Bond_Historical'!Y1193</f>
        <v>-2.0399599679469204E-2</v>
      </c>
      <c r="C1192" s="4"/>
      <c r="D1192" s="4"/>
      <c r="E1192" s="4"/>
      <c r="F1192" s="4"/>
      <c r="G1192" s="4"/>
      <c r="H1192" s="4"/>
      <c r="I1192" s="4"/>
      <c r="J1192" s="4"/>
    </row>
    <row r="1193" spans="2:10">
      <c r="B1193" s="97">
        <f>'Equity+Bond_Historical'!Y1194</f>
        <v>-3.4881963434920033E-4</v>
      </c>
      <c r="C1193" s="4"/>
      <c r="D1193" s="4"/>
      <c r="E1193" s="4"/>
      <c r="F1193" s="4"/>
      <c r="G1193" s="4"/>
      <c r="H1193" s="4"/>
      <c r="I1193" s="4"/>
      <c r="J1193" s="4"/>
    </row>
    <row r="1194" spans="2:10">
      <c r="B1194" s="97">
        <f>'Equity+Bond_Historical'!Y1195</f>
        <v>2.5722003757054747E-3</v>
      </c>
      <c r="C1194" s="4"/>
      <c r="D1194" s="4"/>
      <c r="E1194" s="4"/>
      <c r="F1194" s="4"/>
      <c r="G1194" s="4"/>
      <c r="H1194" s="4"/>
      <c r="I1194" s="4"/>
      <c r="J1194" s="4"/>
    </row>
    <row r="1195" spans="2:10">
      <c r="B1195" s="97">
        <f>'Equity+Bond_Historical'!Y1196</f>
        <v>-5.0265214693520598E-3</v>
      </c>
      <c r="C1195" s="4"/>
      <c r="D1195" s="4"/>
      <c r="E1195" s="4"/>
      <c r="F1195" s="4"/>
      <c r="G1195" s="4"/>
      <c r="H1195" s="4"/>
      <c r="I1195" s="4"/>
      <c r="J1195" s="4"/>
    </row>
    <row r="1196" spans="2:10">
      <c r="B1196" s="97">
        <f>'Equity+Bond_Historical'!Y1197</f>
        <v>-5.7555033326880879E-4</v>
      </c>
      <c r="C1196" s="4"/>
      <c r="D1196" s="4"/>
      <c r="E1196" s="4"/>
      <c r="F1196" s="4"/>
      <c r="G1196" s="4"/>
      <c r="H1196" s="4"/>
      <c r="I1196" s="4"/>
      <c r="J1196" s="4"/>
    </row>
    <row r="1197" spans="2:10">
      <c r="B1197" s="97">
        <f>'Equity+Bond_Historical'!Y1198</f>
        <v>1.3207327678077431E-2</v>
      </c>
      <c r="C1197" s="4"/>
      <c r="D1197" s="4"/>
      <c r="E1197" s="4"/>
      <c r="F1197" s="4"/>
      <c r="G1197" s="4"/>
      <c r="H1197" s="4"/>
      <c r="I1197" s="4"/>
      <c r="J1197" s="4"/>
    </row>
    <row r="1198" spans="2:10">
      <c r="B1198" s="97">
        <f>'Equity+Bond_Historical'!Y1199</f>
        <v>6.0396920928014793E-3</v>
      </c>
      <c r="C1198" s="4"/>
      <c r="D1198" s="4"/>
      <c r="E1198" s="4"/>
      <c r="F1198" s="4"/>
      <c r="G1198" s="4"/>
      <c r="H1198" s="4"/>
      <c r="I1198" s="4"/>
      <c r="J1198" s="4"/>
    </row>
    <row r="1199" spans="2:10">
      <c r="B1199" s="97">
        <f>'Equity+Bond_Historical'!Y1200</f>
        <v>-1.1982996448771559E-2</v>
      </c>
      <c r="C1199" s="4"/>
      <c r="D1199" s="4"/>
      <c r="E1199" s="4"/>
      <c r="F1199" s="4"/>
      <c r="G1199" s="4"/>
      <c r="H1199" s="4"/>
      <c r="I1199" s="4"/>
      <c r="J1199" s="4"/>
    </row>
    <row r="1200" spans="2:10">
      <c r="B1200" s="97">
        <f>'Equity+Bond_Historical'!Y1201</f>
        <v>-1.5975333683702506E-2</v>
      </c>
      <c r="C1200" s="4"/>
      <c r="D1200" s="4"/>
      <c r="E1200" s="4"/>
      <c r="F1200" s="4"/>
      <c r="G1200" s="4"/>
      <c r="H1200" s="4"/>
      <c r="I1200" s="4"/>
      <c r="J1200" s="4"/>
    </row>
    <row r="1201" spans="2:10">
      <c r="B1201" s="97">
        <f>'Equity+Bond_Historical'!Y1202</f>
        <v>-1.2265567335356761E-2</v>
      </c>
      <c r="C1201" s="4"/>
      <c r="D1201" s="4"/>
      <c r="E1201" s="4"/>
      <c r="F1201" s="4"/>
      <c r="G1201" s="4"/>
      <c r="H1201" s="4"/>
      <c r="I1201" s="4"/>
      <c r="J1201" s="4"/>
    </row>
    <row r="1202" spans="2:10">
      <c r="B1202" s="97">
        <f>'Equity+Bond_Historical'!Y1203</f>
        <v>2.7575454025245802E-4</v>
      </c>
      <c r="C1202" s="4"/>
      <c r="D1202" s="4"/>
      <c r="E1202" s="4"/>
      <c r="F1202" s="4"/>
      <c r="G1202" s="4"/>
      <c r="H1202" s="4"/>
      <c r="I1202" s="4"/>
      <c r="J1202" s="4"/>
    </row>
    <row r="1203" spans="2:10">
      <c r="B1203" s="97">
        <f>'Equity+Bond_Historical'!Y1204</f>
        <v>1.0240145397927211E-2</v>
      </c>
      <c r="C1203" s="4"/>
      <c r="D1203" s="4"/>
      <c r="E1203" s="4"/>
      <c r="F1203" s="4"/>
      <c r="G1203" s="4"/>
      <c r="H1203" s="4"/>
      <c r="I1203" s="4"/>
      <c r="J1203" s="4"/>
    </row>
    <row r="1204" spans="2:10">
      <c r="B1204" s="97">
        <f>'Equity+Bond_Historical'!Y1205</f>
        <v>1.4429308752971454E-2</v>
      </c>
      <c r="C1204" s="4"/>
      <c r="D1204" s="4"/>
      <c r="E1204" s="4"/>
      <c r="F1204" s="4"/>
      <c r="G1204" s="4"/>
      <c r="H1204" s="4"/>
      <c r="I1204" s="4"/>
      <c r="J1204" s="4"/>
    </row>
    <row r="1205" spans="2:10">
      <c r="B1205" s="97">
        <f>'Equity+Bond_Historical'!Y1206</f>
        <v>-1.3412896528333768E-2</v>
      </c>
      <c r="C1205" s="4"/>
      <c r="D1205" s="4"/>
      <c r="E1205" s="4"/>
      <c r="F1205" s="4"/>
      <c r="G1205" s="4"/>
      <c r="H1205" s="4"/>
      <c r="I1205" s="4"/>
      <c r="J1205" s="4"/>
    </row>
    <row r="1206" spans="2:10">
      <c r="B1206" s="97">
        <f>'Equity+Bond_Historical'!Y1207</f>
        <v>2.0388064601000018E-2</v>
      </c>
      <c r="C1206" s="4"/>
      <c r="D1206" s="4"/>
      <c r="E1206" s="4"/>
      <c r="F1206" s="4"/>
      <c r="G1206" s="4"/>
      <c r="H1206" s="4"/>
      <c r="I1206" s="4"/>
      <c r="J1206" s="4"/>
    </row>
    <row r="1207" spans="2:10">
      <c r="B1207" s="97">
        <f>'Equity+Bond_Historical'!Y1208</f>
        <v>1.9072566651574903E-3</v>
      </c>
      <c r="C1207" s="4"/>
      <c r="D1207" s="4"/>
      <c r="E1207" s="4"/>
      <c r="F1207" s="4"/>
      <c r="G1207" s="4"/>
      <c r="H1207" s="4"/>
      <c r="I1207" s="4"/>
      <c r="J1207" s="4"/>
    </row>
    <row r="1208" spans="2:10">
      <c r="B1208" s="97">
        <f>'Equity+Bond_Historical'!Y1209</f>
        <v>2.0683636605561041E-2</v>
      </c>
      <c r="C1208" s="4"/>
      <c r="D1208" s="4"/>
      <c r="E1208" s="4"/>
      <c r="F1208" s="4"/>
      <c r="G1208" s="4"/>
      <c r="H1208" s="4"/>
      <c r="I1208" s="4"/>
      <c r="J1208" s="4"/>
    </row>
    <row r="1209" spans="2:10">
      <c r="B1209" s="97">
        <f>'Equity+Bond_Historical'!Y1210</f>
        <v>-9.6872351582965761E-3</v>
      </c>
      <c r="C1209" s="4"/>
      <c r="D1209" s="4"/>
      <c r="E1209" s="4"/>
      <c r="F1209" s="4"/>
      <c r="G1209" s="4"/>
      <c r="H1209" s="4"/>
      <c r="I1209" s="4"/>
      <c r="J1209" s="4"/>
    </row>
    <row r="1210" spans="2:10">
      <c r="B1210" s="97">
        <f>'Equity+Bond_Historical'!Y1211</f>
        <v>-8.5615821356536306E-3</v>
      </c>
      <c r="C1210" s="4"/>
      <c r="D1210" s="4"/>
      <c r="E1210" s="4"/>
      <c r="F1210" s="4"/>
      <c r="G1210" s="4"/>
      <c r="H1210" s="4"/>
      <c r="I1210" s="4"/>
      <c r="J1210" s="4"/>
    </row>
    <row r="1211" spans="2:10">
      <c r="B1211" s="97">
        <f>'Equity+Bond_Historical'!Y1212</f>
        <v>-1.1202707956963284E-2</v>
      </c>
      <c r="C1211" s="4"/>
      <c r="D1211" s="4"/>
      <c r="E1211" s="4"/>
      <c r="F1211" s="4"/>
      <c r="G1211" s="4"/>
      <c r="H1211" s="4"/>
      <c r="I1211" s="4"/>
      <c r="J1211" s="4"/>
    </row>
    <row r="1212" spans="2:10">
      <c r="B1212" s="97">
        <f>'Equity+Bond_Historical'!Y1213</f>
        <v>-1.3848670385977657E-2</v>
      </c>
      <c r="C1212" s="4"/>
      <c r="D1212" s="4"/>
      <c r="E1212" s="4"/>
      <c r="F1212" s="4"/>
      <c r="G1212" s="4"/>
      <c r="H1212" s="4"/>
      <c r="I1212" s="4"/>
      <c r="J1212" s="4"/>
    </row>
    <row r="1213" spans="2:10">
      <c r="B1213" s="97">
        <f>'Equity+Bond_Historical'!Y1214</f>
        <v>-9.7207567812452461E-4</v>
      </c>
      <c r="C1213" s="4"/>
      <c r="D1213" s="4"/>
      <c r="E1213" s="4"/>
      <c r="F1213" s="4"/>
      <c r="G1213" s="4"/>
      <c r="H1213" s="4"/>
      <c r="I1213" s="4"/>
      <c r="J1213" s="4"/>
    </row>
    <row r="1214" spans="2:10">
      <c r="B1214" s="97">
        <f>'Equity+Bond_Historical'!Y1215</f>
        <v>-1.1631344727391118E-2</v>
      </c>
      <c r="C1214" s="4"/>
      <c r="D1214" s="4"/>
      <c r="E1214" s="4"/>
      <c r="F1214" s="4"/>
      <c r="G1214" s="4"/>
      <c r="H1214" s="4"/>
      <c r="I1214" s="4"/>
      <c r="J1214" s="4"/>
    </row>
    <row r="1215" spans="2:10">
      <c r="B1215" s="97">
        <f>'Equity+Bond_Historical'!Y1216</f>
        <v>1.3950053624088991E-2</v>
      </c>
      <c r="C1215" s="4"/>
      <c r="D1215" s="4"/>
      <c r="E1215" s="4"/>
      <c r="F1215" s="4"/>
      <c r="G1215" s="4"/>
      <c r="H1215" s="4"/>
      <c r="I1215" s="4"/>
      <c r="J1215" s="4"/>
    </row>
    <row r="1216" spans="2:10">
      <c r="B1216" s="97">
        <f>'Equity+Bond_Historical'!Y1217</f>
        <v>-1.2112570627100255E-2</v>
      </c>
      <c r="C1216" s="4"/>
      <c r="D1216" s="4"/>
      <c r="E1216" s="4"/>
      <c r="F1216" s="4"/>
      <c r="G1216" s="4"/>
      <c r="H1216" s="4"/>
      <c r="I1216" s="4"/>
      <c r="J1216" s="4"/>
    </row>
    <row r="1217" spans="2:10">
      <c r="B1217" s="97">
        <f>'Equity+Bond_Historical'!Y1218</f>
        <v>5.4691410378212756E-2</v>
      </c>
      <c r="C1217" s="4"/>
      <c r="D1217" s="4"/>
      <c r="E1217" s="4"/>
      <c r="F1217" s="4"/>
      <c r="G1217" s="4"/>
      <c r="H1217" s="4"/>
      <c r="I1217" s="4"/>
      <c r="J1217" s="4"/>
    </row>
    <row r="1218" spans="2:10">
      <c r="B1218" s="97">
        <f>'Equity+Bond_Historical'!Y1219</f>
        <v>-4.6352288808226491E-3</v>
      </c>
      <c r="C1218" s="4"/>
      <c r="D1218" s="4"/>
      <c r="E1218" s="4"/>
      <c r="F1218" s="4"/>
      <c r="G1218" s="4"/>
      <c r="H1218" s="4"/>
      <c r="I1218" s="4"/>
      <c r="J1218" s="4"/>
    </row>
    <row r="1219" spans="2:10">
      <c r="B1219" s="97">
        <f>'Equity+Bond_Historical'!Y1220</f>
        <v>-3.6607448030805895E-3</v>
      </c>
      <c r="C1219" s="4"/>
      <c r="D1219" s="4"/>
      <c r="E1219" s="4"/>
      <c r="F1219" s="4"/>
      <c r="G1219" s="4"/>
      <c r="H1219" s="4"/>
      <c r="I1219" s="4"/>
      <c r="J1219" s="4"/>
    </row>
    <row r="1220" spans="2:10">
      <c r="B1220" s="97">
        <f>'Equity+Bond_Historical'!Y1221</f>
        <v>1.9204793102777618E-2</v>
      </c>
      <c r="C1220" s="4"/>
      <c r="D1220" s="4"/>
      <c r="E1220" s="4"/>
      <c r="F1220" s="4"/>
      <c r="G1220" s="4"/>
      <c r="H1220" s="4"/>
      <c r="I1220" s="4"/>
      <c r="J1220" s="4"/>
    </row>
    <row r="1221" spans="2:10">
      <c r="B1221" s="97">
        <f>'Equity+Bond_Historical'!Y1222</f>
        <v>-3.7966018408932468E-2</v>
      </c>
      <c r="C1221" s="4"/>
      <c r="D1221" s="4"/>
      <c r="E1221" s="4"/>
      <c r="F1221" s="4"/>
      <c r="G1221" s="4"/>
      <c r="H1221" s="4"/>
      <c r="I1221" s="4"/>
      <c r="J1221" s="4"/>
    </row>
    <row r="1222" spans="2:10">
      <c r="B1222" s="97">
        <f>'Equity+Bond_Historical'!Y1223</f>
        <v>3.1649204833443946E-2</v>
      </c>
      <c r="C1222" s="4"/>
      <c r="D1222" s="4"/>
      <c r="E1222" s="4"/>
      <c r="F1222" s="4"/>
      <c r="G1222" s="4"/>
      <c r="H1222" s="4"/>
      <c r="I1222" s="4"/>
      <c r="J1222" s="4"/>
    </row>
    <row r="1223" spans="2:10">
      <c r="B1223" s="97">
        <f>'Equity+Bond_Historical'!Y1224</f>
        <v>1.833634149051756E-2</v>
      </c>
      <c r="C1223" s="4"/>
      <c r="D1223" s="4"/>
      <c r="E1223" s="4"/>
      <c r="F1223" s="4"/>
      <c r="G1223" s="4"/>
      <c r="H1223" s="4"/>
      <c r="I1223" s="4"/>
      <c r="J1223" s="4"/>
    </row>
    <row r="1224" spans="2:10">
      <c r="B1224" s="97">
        <f>'Equity+Bond_Historical'!Y1225</f>
        <v>-1.1507506308558209E-2</v>
      </c>
      <c r="C1224" s="4"/>
      <c r="D1224" s="4"/>
      <c r="E1224" s="4"/>
      <c r="F1224" s="4"/>
      <c r="G1224" s="4"/>
      <c r="H1224" s="4"/>
      <c r="I1224" s="4"/>
      <c r="J1224" s="4"/>
    </row>
    <row r="1225" spans="2:10">
      <c r="B1225" s="97">
        <f>'Equity+Bond_Historical'!Y1226</f>
        <v>6.3461938153466704E-5</v>
      </c>
      <c r="C1225" s="4"/>
      <c r="D1225" s="4"/>
      <c r="E1225" s="4"/>
      <c r="F1225" s="4"/>
      <c r="G1225" s="4"/>
      <c r="H1225" s="4"/>
      <c r="I1225" s="4"/>
      <c r="J1225" s="4"/>
    </row>
    <row r="1226" spans="2:10">
      <c r="B1226" s="97">
        <f>'Equity+Bond_Historical'!Y1227</f>
        <v>-2.8385284833599743E-3</v>
      </c>
      <c r="C1226" s="4"/>
      <c r="D1226" s="4"/>
      <c r="E1226" s="4"/>
      <c r="F1226" s="4"/>
      <c r="G1226" s="4"/>
      <c r="H1226" s="4"/>
      <c r="I1226" s="4"/>
      <c r="J1226" s="4"/>
    </row>
    <row r="1227" spans="2:10">
      <c r="B1227" s="97">
        <f>'Equity+Bond_Historical'!Y1228</f>
        <v>-2.0001804208880598E-2</v>
      </c>
      <c r="C1227" s="4"/>
      <c r="D1227" s="4"/>
      <c r="E1227" s="4"/>
      <c r="F1227" s="4"/>
      <c r="G1227" s="4"/>
      <c r="H1227" s="4"/>
      <c r="I1227" s="4"/>
      <c r="J1227" s="4"/>
    </row>
    <row r="1228" spans="2:10">
      <c r="B1228" s="97">
        <f>'Equity+Bond_Historical'!Y1229</f>
        <v>1.2757274149429794E-2</v>
      </c>
      <c r="C1228" s="4"/>
      <c r="D1228" s="4"/>
      <c r="E1228" s="4"/>
      <c r="F1228" s="4"/>
      <c r="G1228" s="4"/>
      <c r="H1228" s="4"/>
      <c r="I1228" s="4"/>
      <c r="J1228" s="4"/>
    </row>
    <row r="1229" spans="2:10">
      <c r="B1229" s="97">
        <f>'Equity+Bond_Historical'!Y1230</f>
        <v>6.4378233756790517E-3</v>
      </c>
      <c r="C1229" s="4"/>
      <c r="D1229" s="4"/>
      <c r="E1229" s="4"/>
      <c r="F1229" s="4"/>
      <c r="G1229" s="4"/>
      <c r="H1229" s="4"/>
      <c r="I1229" s="4"/>
      <c r="J1229" s="4"/>
    </row>
    <row r="1230" spans="2:10">
      <c r="B1230" s="97">
        <f>'Equity+Bond_Historical'!Y1231</f>
        <v>3.783376497629052E-2</v>
      </c>
      <c r="C1230" s="4"/>
      <c r="D1230" s="4"/>
      <c r="E1230" s="4"/>
      <c r="F1230" s="4"/>
      <c r="G1230" s="4"/>
      <c r="H1230" s="4"/>
      <c r="I1230" s="4"/>
      <c r="J1230" s="4"/>
    </row>
    <row r="1231" spans="2:10">
      <c r="B1231" s="97">
        <f>'Equity+Bond_Historical'!Y1232</f>
        <v>1.7415471208626953E-3</v>
      </c>
      <c r="C1231" s="4"/>
      <c r="D1231" s="4"/>
      <c r="E1231" s="4"/>
      <c r="F1231" s="4"/>
      <c r="G1231" s="4"/>
      <c r="H1231" s="4"/>
      <c r="I1231" s="4"/>
      <c r="J1231" s="4"/>
    </row>
    <row r="1232" spans="2:10">
      <c r="B1232" s="97">
        <f>'Equity+Bond_Historical'!Y1233</f>
        <v>1.2490059703383046E-2</v>
      </c>
      <c r="C1232" s="4"/>
      <c r="D1232" s="4"/>
      <c r="E1232" s="4"/>
      <c r="F1232" s="4"/>
      <c r="G1232" s="4"/>
      <c r="H1232" s="4"/>
      <c r="I1232" s="4"/>
      <c r="J1232" s="4"/>
    </row>
    <row r="1233" spans="2:10">
      <c r="B1233" s="97">
        <f>'Equity+Bond_Historical'!Y1234</f>
        <v>3.879460240069404E-3</v>
      </c>
      <c r="C1233" s="4"/>
      <c r="D1233" s="4"/>
      <c r="E1233" s="4"/>
      <c r="F1233" s="4"/>
      <c r="G1233" s="4"/>
      <c r="H1233" s="4"/>
      <c r="I1233" s="4"/>
      <c r="J1233" s="4"/>
    </row>
    <row r="1234" spans="2:10">
      <c r="B1234" s="97">
        <f>'Equity+Bond_Historical'!Y1235</f>
        <v>1.3496672170807534E-2</v>
      </c>
      <c r="C1234" s="4"/>
      <c r="D1234" s="4"/>
      <c r="E1234" s="4"/>
      <c r="F1234" s="4"/>
      <c r="G1234" s="4"/>
      <c r="H1234" s="4"/>
      <c r="I1234" s="4"/>
      <c r="J1234" s="4"/>
    </row>
    <row r="1235" spans="2:10">
      <c r="B1235" s="97">
        <f>'Equity+Bond_Historical'!Y1236</f>
        <v>-1.5133144874967464E-2</v>
      </c>
      <c r="C1235" s="4"/>
      <c r="D1235" s="4"/>
      <c r="E1235" s="4"/>
      <c r="F1235" s="4"/>
      <c r="G1235" s="4"/>
      <c r="H1235" s="4"/>
      <c r="I1235" s="4"/>
      <c r="J1235" s="4"/>
    </row>
    <row r="1236" spans="2:10">
      <c r="B1236" s="97">
        <f>'Equity+Bond_Historical'!Y1237</f>
        <v>1.9790118251423856E-2</v>
      </c>
      <c r="C1236" s="4"/>
      <c r="D1236" s="4"/>
      <c r="E1236" s="4"/>
      <c r="F1236" s="4"/>
      <c r="G1236" s="4"/>
      <c r="H1236" s="4"/>
      <c r="I1236" s="4"/>
      <c r="J1236" s="4"/>
    </row>
    <row r="1237" spans="2:10">
      <c r="B1237" s="97">
        <f>'Equity+Bond_Historical'!Y1238</f>
        <v>2.0742675691697403E-3</v>
      </c>
      <c r="C1237" s="4"/>
      <c r="D1237" s="4"/>
      <c r="E1237" s="4"/>
      <c r="F1237" s="4"/>
      <c r="G1237" s="4"/>
      <c r="H1237" s="4"/>
      <c r="I1237" s="4"/>
      <c r="J1237" s="4"/>
    </row>
    <row r="1238" spans="2:10">
      <c r="B1238" s="97">
        <f>'Equity+Bond_Historical'!Y1239</f>
        <v>1.4188994058985811E-2</v>
      </c>
      <c r="C1238" s="4"/>
      <c r="D1238" s="4"/>
      <c r="E1238" s="4"/>
      <c r="F1238" s="4"/>
      <c r="G1238" s="4"/>
      <c r="H1238" s="4"/>
      <c r="I1238" s="4"/>
      <c r="J1238" s="4"/>
    </row>
    <row r="1239" spans="2:10">
      <c r="B1239" s="97">
        <f>'Equity+Bond_Historical'!Y1240</f>
        <v>9.3744357016492634E-3</v>
      </c>
      <c r="C1239" s="4"/>
      <c r="D1239" s="4"/>
      <c r="E1239" s="4"/>
      <c r="F1239" s="4"/>
      <c r="G1239" s="4"/>
      <c r="H1239" s="4"/>
      <c r="I1239" s="4"/>
      <c r="J1239" s="4"/>
    </row>
    <row r="1240" spans="2:10">
      <c r="B1240" s="97">
        <f>'Equity+Bond_Historical'!Y1241</f>
        <v>8.4807898470868042E-3</v>
      </c>
      <c r="C1240" s="4"/>
      <c r="D1240" s="4"/>
      <c r="E1240" s="4"/>
      <c r="F1240" s="4"/>
      <c r="G1240" s="4"/>
      <c r="H1240" s="4"/>
      <c r="I1240" s="4"/>
      <c r="J1240" s="4"/>
    </row>
    <row r="1241" spans="2:10">
      <c r="B1241" s="97">
        <f>'Equity+Bond_Historical'!Y1242</f>
        <v>8.6385967928001243E-3</v>
      </c>
      <c r="C1241" s="4"/>
      <c r="D1241" s="4"/>
      <c r="E1241" s="4"/>
      <c r="F1241" s="4"/>
      <c r="G1241" s="4"/>
      <c r="H1241" s="4"/>
      <c r="I1241" s="4"/>
      <c r="J1241" s="4"/>
    </row>
    <row r="1242" spans="2:10">
      <c r="B1242" s="97">
        <f>'Equity+Bond_Historical'!Y1243</f>
        <v>6.2688490780509485E-3</v>
      </c>
      <c r="C1242" s="4"/>
      <c r="D1242" s="4"/>
      <c r="E1242" s="4"/>
      <c r="F1242" s="4"/>
      <c r="G1242" s="4"/>
      <c r="H1242" s="4"/>
      <c r="I1242" s="4"/>
      <c r="J1242" s="4"/>
    </row>
    <row r="1243" spans="2:10">
      <c r="B1243" s="97">
        <f>'Equity+Bond_Historical'!Y1244</f>
        <v>-1.0526852397391546E-2</v>
      </c>
      <c r="C1243" s="4"/>
      <c r="D1243" s="4"/>
      <c r="E1243" s="4"/>
      <c r="F1243" s="4"/>
      <c r="G1243" s="4"/>
      <c r="H1243" s="4"/>
      <c r="I1243" s="4"/>
      <c r="J1243" s="4"/>
    </row>
    <row r="1244" spans="2:10">
      <c r="B1244" s="97">
        <f>'Equity+Bond_Historical'!Y1245</f>
        <v>9.9676573415854591E-3</v>
      </c>
      <c r="C1244" s="4"/>
      <c r="D1244" s="4"/>
      <c r="E1244" s="4"/>
      <c r="F1244" s="4"/>
      <c r="G1244" s="4"/>
      <c r="H1244" s="4"/>
      <c r="I1244" s="4"/>
      <c r="J1244" s="4"/>
    </row>
    <row r="1245" spans="2:10">
      <c r="B1245" s="97">
        <f>'Equity+Bond_Historical'!Y1246</f>
        <v>-1.1110712568333981E-2</v>
      </c>
      <c r="C1245" s="4"/>
      <c r="D1245" s="4"/>
      <c r="E1245" s="4"/>
      <c r="F1245" s="4"/>
      <c r="G1245" s="4"/>
      <c r="H1245" s="4"/>
      <c r="I1245" s="4"/>
      <c r="J1245" s="4"/>
    </row>
    <row r="1246" spans="2:10">
      <c r="B1246" s="97">
        <f>'Equity+Bond_Historical'!Y1247</f>
        <v>2.8982737380781657E-3</v>
      </c>
      <c r="C1246" s="4"/>
      <c r="D1246" s="4"/>
      <c r="E1246" s="4"/>
      <c r="F1246" s="4"/>
      <c r="G1246" s="4"/>
      <c r="H1246" s="4"/>
      <c r="I1246" s="4"/>
      <c r="J1246" s="4"/>
    </row>
    <row r="1247" spans="2:10">
      <c r="B1247" s="97">
        <f>'Equity+Bond_Historical'!Y1248</f>
        <v>-5.3220349793959877E-3</v>
      </c>
      <c r="C1247" s="4"/>
      <c r="D1247" s="4"/>
      <c r="E1247" s="4"/>
      <c r="F1247" s="4"/>
      <c r="G1247" s="4"/>
      <c r="H1247" s="4"/>
      <c r="I1247" s="4"/>
      <c r="J1247" s="4"/>
    </row>
    <row r="1248" spans="2:10">
      <c r="B1248" s="97">
        <f>'Equity+Bond_Historical'!Y1249</f>
        <v>4.8781336034038761E-3</v>
      </c>
      <c r="C1248" s="4"/>
      <c r="D1248" s="4"/>
      <c r="E1248" s="4"/>
      <c r="F1248" s="4"/>
      <c r="G1248" s="4"/>
      <c r="H1248" s="4"/>
      <c r="I1248" s="4"/>
      <c r="J1248" s="4"/>
    </row>
    <row r="1249" spans="2:10">
      <c r="B1249" s="97">
        <f>'Equity+Bond_Historical'!Y1250</f>
        <v>-3.5831863514482649E-3</v>
      </c>
      <c r="C1249" s="4"/>
      <c r="D1249" s="4"/>
      <c r="E1249" s="4"/>
      <c r="F1249" s="4"/>
      <c r="G1249" s="4"/>
      <c r="H1249" s="4"/>
      <c r="I1249" s="4"/>
      <c r="J1249" s="4"/>
    </row>
    <row r="1250" spans="2:10">
      <c r="B1250" s="97">
        <f>'Equity+Bond_Historical'!Y1251</f>
        <v>1.9485938289791113E-3</v>
      </c>
      <c r="C1250" s="4"/>
      <c r="D1250" s="4"/>
      <c r="E1250" s="4"/>
      <c r="F1250" s="4"/>
      <c r="G1250" s="4"/>
      <c r="H1250" s="4"/>
      <c r="I1250" s="4"/>
      <c r="J1250" s="4"/>
    </row>
    <row r="1251" spans="2:10">
      <c r="B1251" s="97">
        <f>'Equity+Bond_Historical'!Y1252</f>
        <v>1.4518220887669145E-2</v>
      </c>
      <c r="C1251" s="4"/>
      <c r="D1251" s="4"/>
      <c r="E1251" s="4"/>
      <c r="F1251" s="4"/>
      <c r="G1251" s="4"/>
      <c r="H1251" s="4"/>
      <c r="I1251" s="4"/>
      <c r="J1251" s="4"/>
    </row>
    <row r="1252" spans="2:10">
      <c r="B1252" s="97">
        <f>'Equity+Bond_Historical'!Y1253</f>
        <v>5.4538718665831307E-3</v>
      </c>
      <c r="C1252" s="4"/>
      <c r="D1252" s="4"/>
      <c r="E1252" s="4"/>
      <c r="F1252" s="4"/>
      <c r="G1252" s="4"/>
      <c r="H1252" s="4"/>
      <c r="I1252" s="4"/>
      <c r="J1252" s="4"/>
    </row>
    <row r="1253" spans="2:10">
      <c r="B1253" s="97">
        <f>'Equity+Bond_Historical'!Y1254</f>
        <v>1.6702086029869801E-3</v>
      </c>
      <c r="C1253" s="4"/>
      <c r="D1253" s="4"/>
      <c r="E1253" s="4"/>
      <c r="F1253" s="4"/>
      <c r="G1253" s="4"/>
      <c r="H1253" s="4"/>
      <c r="I1253" s="4"/>
      <c r="J1253" s="4"/>
    </row>
    <row r="1254" spans="2:10">
      <c r="B1254" s="97">
        <f>'Equity+Bond_Historical'!Y1255</f>
        <v>-4.8199007647786668E-3</v>
      </c>
      <c r="C1254" s="4"/>
      <c r="D1254" s="4"/>
      <c r="E1254" s="4"/>
      <c r="F1254" s="4"/>
      <c r="G1254" s="4"/>
      <c r="H1254" s="4"/>
      <c r="I1254" s="4"/>
      <c r="J1254" s="4"/>
    </row>
    <row r="1255" spans="2:10">
      <c r="B1255" s="97">
        <f>'Equity+Bond_Historical'!Y1256</f>
        <v>1.5762758748210292E-4</v>
      </c>
      <c r="C1255" s="4"/>
      <c r="D1255" s="4"/>
      <c r="E1255" s="4"/>
      <c r="F1255" s="4"/>
      <c r="G1255" s="4"/>
      <c r="H1255" s="4"/>
      <c r="I1255" s="4"/>
      <c r="J1255" s="4"/>
    </row>
    <row r="1256" spans="2:10">
      <c r="B1256" s="97">
        <f>'Equity+Bond_Historical'!Y1257</f>
        <v>7.7518663771059849E-3</v>
      </c>
      <c r="C1256" s="4"/>
      <c r="D1256" s="4"/>
      <c r="E1256" s="4"/>
      <c r="F1256" s="4"/>
      <c r="G1256" s="4"/>
      <c r="H1256" s="4"/>
      <c r="I1256" s="4"/>
      <c r="J1256" s="4"/>
    </row>
    <row r="1257" spans="2:10">
      <c r="B1257" s="97">
        <f>'Equity+Bond_Historical'!Y1258</f>
        <v>2.402794680176552E-3</v>
      </c>
      <c r="C1257" s="4"/>
      <c r="D1257" s="4"/>
      <c r="E1257" s="4"/>
      <c r="F1257" s="4"/>
      <c r="G1257" s="4"/>
      <c r="H1257" s="4"/>
      <c r="I1257" s="4"/>
      <c r="J1257" s="4"/>
    </row>
    <row r="1258" spans="2:10">
      <c r="B1258" s="97">
        <f>'Equity+Bond_Historical'!Y1259</f>
        <v>4.5241749497155637E-3</v>
      </c>
      <c r="C1258" s="4"/>
      <c r="D1258" s="4"/>
      <c r="E1258" s="4"/>
      <c r="F1258" s="4"/>
      <c r="G1258" s="4"/>
      <c r="H1258" s="4"/>
      <c r="I1258" s="4"/>
      <c r="J1258" s="4"/>
    </row>
    <row r="1259" spans="2:10">
      <c r="B1259" s="97">
        <f>'Equity+Bond_Historical'!Y1260</f>
        <v>8.9228591808923428E-3</v>
      </c>
      <c r="C1259" s="4"/>
      <c r="D1259" s="4"/>
      <c r="E1259" s="4"/>
      <c r="F1259" s="4"/>
      <c r="G1259" s="4"/>
      <c r="H1259" s="4"/>
      <c r="I1259" s="4"/>
      <c r="J1259" s="4"/>
    </row>
    <row r="1260" spans="2:10">
      <c r="B1260" s="97">
        <f>'Equity+Bond_Historical'!Y1261</f>
        <v>-1.5509602415387106E-3</v>
      </c>
      <c r="C1260" s="4"/>
      <c r="D1260" s="4"/>
      <c r="E1260" s="4"/>
      <c r="F1260" s="4"/>
      <c r="G1260" s="4"/>
      <c r="H1260" s="4"/>
      <c r="I1260" s="4"/>
      <c r="J1260" s="4"/>
    </row>
    <row r="1261" spans="2:10">
      <c r="B1261" s="97">
        <f>'Equity+Bond_Historical'!Y1262</f>
        <v>-6.089633204579975E-3</v>
      </c>
      <c r="C1261" s="4"/>
      <c r="D1261" s="4"/>
      <c r="E1261" s="4"/>
      <c r="F1261" s="4"/>
      <c r="G1261" s="4"/>
      <c r="H1261" s="4"/>
      <c r="I1261" s="4"/>
      <c r="J1261" s="4"/>
    </row>
    <row r="1262" spans="2:10">
      <c r="B1262" s="97">
        <f>'Equity+Bond_Historical'!Y1263</f>
        <v>1.4581463943635751E-2</v>
      </c>
    </row>
    <row r="1263" spans="2:10">
      <c r="B1263" s="97">
        <f>'Equity+Bond_Historical'!Y1264</f>
        <v>-4.1994065569229549E-3</v>
      </c>
    </row>
    <row r="1264" spans="2:10">
      <c r="B1264" s="97">
        <f>'Equity+Bond_Historical'!Y1265</f>
        <v>-3.3955692897560332E-3</v>
      </c>
    </row>
    <row r="1265" spans="2:2">
      <c r="B1265" s="97">
        <f>'Equity+Bond_Historical'!Y1266</f>
        <v>-5.8207490142406443E-3</v>
      </c>
    </row>
    <row r="1266" spans="2:2">
      <c r="B1266" s="97">
        <f>'Equity+Bond_Historical'!Y1267</f>
        <v>-3.5849589836611153E-3</v>
      </c>
    </row>
    <row r="1267" spans="2:2">
      <c r="B1267" s="97">
        <f>'Equity+Bond_Historical'!Y1268</f>
        <v>-1.0842524360172582E-2</v>
      </c>
    </row>
    <row r="1268" spans="2:2">
      <c r="B1268" s="97">
        <f>'Equity+Bond_Historical'!Y1269</f>
        <v>-9.5102539218846847E-3</v>
      </c>
    </row>
    <row r="1269" spans="2:2">
      <c r="B1269" s="97">
        <f>'Equity+Bond_Historical'!Y1270</f>
        <v>2.5188058635024083E-3</v>
      </c>
    </row>
    <row r="1270" spans="2:2">
      <c r="B1270" s="97">
        <f>'Equity+Bond_Historical'!Y1271</f>
        <v>5.6639635164714265E-3</v>
      </c>
    </row>
    <row r="1271" spans="2:2">
      <c r="B1271" s="97">
        <f>'Equity+Bond_Historical'!Y1272</f>
        <v>-1.5822161142586621E-2</v>
      </c>
    </row>
    <row r="1272" spans="2:2">
      <c r="B1272" s="97">
        <f>'Equity+Bond_Historical'!Y1273</f>
        <v>-3.2442883872903418E-3</v>
      </c>
    </row>
    <row r="1273" spans="2:2">
      <c r="B1273" s="97">
        <f>'Equity+Bond_Historical'!Y1274</f>
        <v>-1.0093188342489214E-3</v>
      </c>
    </row>
    <row r="1274" spans="2:2">
      <c r="B1274" s="97">
        <f>'Equity+Bond_Historical'!Y1275</f>
        <v>3.4311179020582584E-3</v>
      </c>
    </row>
    <row r="1275" spans="2:2">
      <c r="B1275" s="97">
        <f>'Equity+Bond_Historical'!Y1276</f>
        <v>4.8857935372051972E-3</v>
      </c>
    </row>
    <row r="1276" spans="2:2">
      <c r="B1276" s="97">
        <f>'Equity+Bond_Historical'!Y1277</f>
        <v>-8.9898515393728919E-3</v>
      </c>
    </row>
    <row r="1277" spans="2:2">
      <c r="B1277" s="97">
        <f>'Equity+Bond_Historical'!Y1278</f>
        <v>-6.9968074081965162E-2</v>
      </c>
    </row>
    <row r="1278" spans="2:2">
      <c r="B1278" s="97">
        <f>'Equity+Bond_Historical'!Y1279</f>
        <v>8.3084540751976067E-3</v>
      </c>
    </row>
    <row r="1279" spans="2:2">
      <c r="B1279" s="97">
        <f>'Equity+Bond_Historical'!Y1280</f>
        <v>-8.8310179260343777E-3</v>
      </c>
    </row>
    <row r="1280" spans="2:2">
      <c r="B1280" s="97">
        <f>'Equity+Bond_Historical'!Y1281</f>
        <v>-7.8728718758266127E-3</v>
      </c>
    </row>
    <row r="1281" spans="2:2">
      <c r="B1281" s="97">
        <f>'Equity+Bond_Historical'!Y1282</f>
        <v>-4.9183475418044069E-3</v>
      </c>
    </row>
    <row r="1282" spans="2:2">
      <c r="B1282" s="97">
        <f>'Equity+Bond_Historical'!Y1283</f>
        <v>-6.4395224726866906E-3</v>
      </c>
    </row>
    <row r="1283" spans="2:2">
      <c r="B1283" s="97">
        <f>'Equity+Bond_Historical'!Y1284</f>
        <v>1.9372787464173955E-3</v>
      </c>
    </row>
    <row r="1284" spans="2:2">
      <c r="B1284" s="97">
        <f>'Equity+Bond_Historical'!Y1285</f>
        <v>-9.7593607392834625E-3</v>
      </c>
    </row>
    <row r="1285" spans="2:2">
      <c r="B1285" s="97">
        <f>'Equity+Bond_Historical'!Y1286</f>
        <v>-1.5375226071879198E-2</v>
      </c>
    </row>
    <row r="1286" spans="2:2">
      <c r="B1286" s="97">
        <f>'Equity+Bond_Historical'!Y1287</f>
        <v>3.3179850581979371E-2</v>
      </c>
    </row>
    <row r="1287" spans="2:2">
      <c r="B1287" s="97">
        <f>'Equity+Bond_Historical'!Y1288</f>
        <v>1.9413025279543628E-2</v>
      </c>
    </row>
    <row r="1288" spans="2:2">
      <c r="B1288" s="97">
        <f>'Equity+Bond_Historical'!Y1289</f>
        <v>-4.4745905107432191E-3</v>
      </c>
    </row>
    <row r="1289" spans="2:2">
      <c r="B1289" s="97">
        <f>'Equity+Bond_Historical'!Y1290</f>
        <v>6.1079065969322941E-3</v>
      </c>
    </row>
    <row r="1290" spans="2:2">
      <c r="B1290" s="97">
        <f>'Equity+Bond_Historical'!Y1291</f>
        <v>-7.7692824433368418E-3</v>
      </c>
    </row>
    <row r="1291" spans="2:2">
      <c r="B1291" s="97">
        <f>'Equity+Bond_Historical'!Y1292</f>
        <v>-1.0173815257458255E-2</v>
      </c>
    </row>
    <row r="1292" spans="2:2">
      <c r="B1292" s="97">
        <f>'Equity+Bond_Historical'!Y1293</f>
        <v>1.3180001014105177E-3</v>
      </c>
    </row>
    <row r="1293" spans="2:2">
      <c r="B1293" s="97">
        <f>'Equity+Bond_Historical'!Y1294</f>
        <v>4.2886035780529935E-2</v>
      </c>
    </row>
    <row r="1294" spans="2:2">
      <c r="B1294" s="97">
        <f>'Equity+Bond_Historical'!Y1295</f>
        <v>-6.5262092026638404E-3</v>
      </c>
    </row>
    <row r="1295" spans="2:2">
      <c r="B1295" s="97">
        <f>'Equity+Bond_Historical'!Y1296</f>
        <v>1.7796515789684961E-3</v>
      </c>
    </row>
    <row r="1296" spans="2:2">
      <c r="B1296" s="97">
        <f>'Equity+Bond_Historical'!Y1297</f>
        <v>9.7002015676734953E-3</v>
      </c>
    </row>
    <row r="1297" spans="2:2">
      <c r="B1297" s="97">
        <f>'Equity+Bond_Historical'!Y1298</f>
        <v>8.9591364134756577E-3</v>
      </c>
    </row>
    <row r="1298" spans="2:2">
      <c r="B1298" s="97">
        <f>'Equity+Bond_Historical'!Y1299</f>
        <v>-3.6795451562744268E-3</v>
      </c>
    </row>
    <row r="1299" spans="2:2">
      <c r="B1299" s="97">
        <f>'Equity+Bond_Historical'!Y1300</f>
        <v>-2.8334910126930715E-3</v>
      </c>
    </row>
    <row r="1300" spans="2:2">
      <c r="B1300" s="97">
        <f>'Equity+Bond_Historical'!Y1301</f>
        <v>1.4568742427782445E-3</v>
      </c>
    </row>
    <row r="1301" spans="2:2">
      <c r="B1301" s="97">
        <f>'Equity+Bond_Historical'!Y1302</f>
        <v>2.1440562241569282E-2</v>
      </c>
    </row>
    <row r="1302" spans="2:2">
      <c r="B1302" s="97">
        <f>'Equity+Bond_Historical'!Y1303</f>
        <v>1.3280108770270846E-2</v>
      </c>
    </row>
    <row r="1303" spans="2:2">
      <c r="B1303" s="97">
        <f>'Equity+Bond_Historical'!Y1304</f>
        <v>8.253316617283667E-3</v>
      </c>
    </row>
    <row r="1304" spans="2:2">
      <c r="B1304" s="97">
        <f>'Equity+Bond_Historical'!Y1305</f>
        <v>1.1014478468126813E-2</v>
      </c>
    </row>
    <row r="1305" spans="2:2">
      <c r="B1305" s="97">
        <f>'Equity+Bond_Historical'!Y1306</f>
        <v>-1.4459313419557603E-3</v>
      </c>
    </row>
    <row r="1306" spans="2:2">
      <c r="B1306" s="97">
        <f>'Equity+Bond_Historical'!Y1307</f>
        <v>1.2771069154946885E-2</v>
      </c>
    </row>
    <row r="1307" spans="2:2">
      <c r="B1307" s="97">
        <f>'Equity+Bond_Historical'!Y1308</f>
        <v>-8.1465260666319823E-3</v>
      </c>
    </row>
    <row r="1308" spans="2:2">
      <c r="B1308" s="97">
        <f>'Equity+Bond_Historical'!Y1309</f>
        <v>1.0883439570744889E-2</v>
      </c>
    </row>
    <row r="1309" spans="2:2">
      <c r="B1309" s="97">
        <f>'Equity+Bond_Historical'!Y1310</f>
        <v>2.8202429519040267E-3</v>
      </c>
    </row>
    <row r="1310" spans="2:2">
      <c r="B1310" s="97">
        <f>'Equity+Bond_Historical'!Y1311</f>
        <v>-6.2039025836089189E-3</v>
      </c>
    </row>
    <row r="1311" spans="2:2">
      <c r="B1311" s="97">
        <f>'Equity+Bond_Historical'!Y1312</f>
        <v>1.1522626948822809E-3</v>
      </c>
    </row>
    <row r="1312" spans="2:2">
      <c r="B1312" s="97">
        <f>'Equity+Bond_Historical'!Y1313</f>
        <v>-8.08822074219997E-3</v>
      </c>
    </row>
    <row r="1313" spans="2:2">
      <c r="B1313" s="97">
        <f>'Equity+Bond_Historical'!Y1314</f>
        <v>-6.242008600860576E-3</v>
      </c>
    </row>
    <row r="1314" spans="2:2">
      <c r="B1314" s="97">
        <f>'Equity+Bond_Historical'!Y1315</f>
        <v>1.233236375411304E-3</v>
      </c>
    </row>
    <row r="1315" spans="2:2">
      <c r="B1315" s="97">
        <f>'Equity+Bond_Historical'!Y1316</f>
        <v>-8.6542986376995801E-3</v>
      </c>
    </row>
    <row r="1316" spans="2:2">
      <c r="B1316" s="97">
        <f>'Equity+Bond_Historical'!Y1317</f>
        <v>2.9020322299828137E-3</v>
      </c>
    </row>
    <row r="1317" spans="2:2">
      <c r="B1317" s="97">
        <f>'Equity+Bond_Historical'!Y1318</f>
        <v>1.1450611870620678E-3</v>
      </c>
    </row>
    <row r="1318" spans="2:2">
      <c r="B1318" s="97">
        <f>'Equity+Bond_Historical'!Y1319</f>
        <v>-5.6012735633954045E-3</v>
      </c>
    </row>
    <row r="1319" spans="2:2">
      <c r="B1319" s="97">
        <f>'Equity+Bond_Historical'!Y1320</f>
        <v>1.0539536112460023E-2</v>
      </c>
    </row>
    <row r="1320" spans="2:2">
      <c r="B1320" s="97">
        <f>'Equity+Bond_Historical'!Y1321</f>
        <v>-5.6683337768701127E-3</v>
      </c>
    </row>
    <row r="1321" spans="2:2">
      <c r="B1321" s="97">
        <f>'Equity+Bond_Historical'!Y1322</f>
        <v>2.2298496914707725E-3</v>
      </c>
    </row>
    <row r="1322" spans="2:2">
      <c r="B1322" s="97"/>
    </row>
    <row r="1323" spans="2:2">
      <c r="B1323" s="97"/>
    </row>
  </sheetData>
  <mergeCells count="2">
    <mergeCell ref="B2:J2"/>
    <mergeCell ref="L2:M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2cf110bf-925d-4bf9-b922-5d670f377e62"/>
    <lcf76f155ced4ddcb4097134ff3c332f xmlns="be017322-3d8d-43aa-a0a7-3cc602077d19">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B182A2D68B9CF488DE11F6088982964" ma:contentTypeVersion="11" ma:contentTypeDescription="Create a new document." ma:contentTypeScope="" ma:versionID="3459ab45605026962a2365780f723d7c">
  <xsd:schema xmlns:xsd="http://www.w3.org/2001/XMLSchema" xmlns:xs="http://www.w3.org/2001/XMLSchema" xmlns:p="http://schemas.microsoft.com/office/2006/metadata/properties" xmlns:ns2="be017322-3d8d-43aa-a0a7-3cc602077d19" xmlns:ns3="2cf110bf-925d-4bf9-b922-5d670f377e62" targetNamespace="http://schemas.microsoft.com/office/2006/metadata/properties" ma:root="true" ma:fieldsID="517dc6dd847a0547ec6e6a79dfb67377" ns2:_="" ns3:_="">
    <xsd:import namespace="be017322-3d8d-43aa-a0a7-3cc602077d19"/>
    <xsd:import namespace="2cf110bf-925d-4bf9-b922-5d670f377e6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017322-3d8d-43aa-a0a7-3cc602077d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2749147-0fee-4e86-adbe-3f8c5bf305c8"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f110bf-925d-4bf9-b922-5d670f377e62"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db9d218-6ac9-4d05-a9c5-e279f342630a}" ma:internalName="TaxCatchAll" ma:showField="CatchAllData" ma:web="2cf110bf-925d-4bf9-b922-5d670f377e62">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81EB82-94BE-4924-B24F-6F7E4819D491}">
  <ds:schemaRefs>
    <ds:schemaRef ds:uri="http://schemas.microsoft.com/sharepoint/v3/contenttype/forms"/>
  </ds:schemaRefs>
</ds:datastoreItem>
</file>

<file path=customXml/itemProps2.xml><?xml version="1.0" encoding="utf-8"?>
<ds:datastoreItem xmlns:ds="http://schemas.openxmlformats.org/officeDocument/2006/customXml" ds:itemID="{5F12E260-3497-4068-BD90-36C9DB77C0F1}">
  <ds:schemaRefs>
    <ds:schemaRef ds:uri="http://purl.org/dc/terms/"/>
    <ds:schemaRef ds:uri="http://purl.org/dc/dcmitype/"/>
    <ds:schemaRef ds:uri="be017322-3d8d-43aa-a0a7-3cc602077d19"/>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2cf110bf-925d-4bf9-b922-5d670f377e62"/>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10DDDB3A-166B-4EDD-B814-319248C2F9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017322-3d8d-43aa-a0a7-3cc602077d19"/>
    <ds:schemaRef ds:uri="2cf110bf-925d-4bf9-b922-5d670f377e6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Tables</vt:lpstr>
      <vt:lpstr>Equity -&gt;</vt:lpstr>
      <vt:lpstr>Equity_TP</vt:lpstr>
      <vt:lpstr>Equity_Historical</vt:lpstr>
      <vt:lpstr>Equity_Vol_Weighted</vt:lpstr>
      <vt:lpstr>Bond -&gt;</vt:lpstr>
      <vt:lpstr>Bond_Historical</vt:lpstr>
      <vt:lpstr>Bond_Vol_Weighted</vt:lpstr>
      <vt:lpstr>Equity+Bond -&gt;</vt:lpstr>
      <vt:lpstr>Equity+Bond_Data</vt:lpstr>
      <vt:lpstr>Equity+Bond_Historical</vt:lpstr>
      <vt:lpstr>Equity+Bond_Vol_Weighted</vt:lpstr>
      <vt:lpstr>Equity , Parametric</vt:lpstr>
      <vt:lpstr>Distributional Approaches</vt:lpstr>
      <vt:lpstr>Cornish Fisher</vt:lpstr>
      <vt:lpstr>Bond, Parametric</vt:lpstr>
      <vt:lpstr>Bond_distributional approaches</vt:lpstr>
      <vt:lpstr>Bond_Cornish Fisher</vt:lpstr>
      <vt:lpstr>Equity + Bond</vt:lpstr>
      <vt:lpstr>Equity + Bond _ distributional </vt:lpstr>
      <vt:lpstr>Equity + Bond _ Cornish Fisher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Gagan Dugar</dc:creator>
  <cp:keywords/>
  <dc:description/>
  <cp:lastModifiedBy>Shailesh Bhardwaj</cp:lastModifiedBy>
  <cp:revision/>
  <dcterms:created xsi:type="dcterms:W3CDTF">2023-05-01T13:08:24Z</dcterms:created>
  <dcterms:modified xsi:type="dcterms:W3CDTF">2024-05-03T15:07:12Z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0x010100BB182A2D68B9CF488DE11F6088982964</vt:lpwstr>
  </property>
</Properties>
</file>